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updateLinks="never" codeName="ThisWorkbook" defaultThemeVersion="124226"/>
  <mc:AlternateContent xmlns:mc="http://schemas.openxmlformats.org/markup-compatibility/2006">
    <mc:Choice Requires="x15">
      <x15ac:absPath xmlns:x15ac="http://schemas.microsoft.com/office/spreadsheetml/2010/11/ac" url="C:\Users\a0234155\Documents\Dartfish\Arrow E2E\"/>
    </mc:Choice>
  </mc:AlternateContent>
  <xr:revisionPtr revIDLastSave="0" documentId="13_ncr:1_{47F3A66B-2BF2-4695-9D40-33CCA5C82EEC}" xr6:coauthVersionLast="36" xr6:coauthVersionMax="36" xr10:uidLastSave="{00000000-0000-0000-0000-000000000000}"/>
  <workbookProtection workbookPassword="8CDF" lockStructure="1"/>
  <bookViews>
    <workbookView xWindow="1800" yWindow="-120" windowWidth="21720" windowHeight="1023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workbook>
</file>

<file path=xl/calcChain.xml><?xml version="1.0" encoding="utf-8"?>
<calcChain xmlns="http://schemas.openxmlformats.org/spreadsheetml/2006/main">
  <c r="E110" i="7" l="1"/>
  <c r="C78" i="7" l="1"/>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S300" i="12"/>
  <c r="T300" i="12" s="1"/>
  <c r="AB300"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AA255" i="12" l="1"/>
  <c r="Z170" i="12"/>
  <c r="AA178" i="12"/>
  <c r="AA240" i="12"/>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AC3197" i="12" s="1"/>
  <c r="AD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AC3832" i="12" s="1"/>
  <c r="AD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AC2420" i="12" s="1"/>
  <c r="AD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S2189" i="12"/>
  <c r="T2189" i="12" s="1"/>
  <c r="AB2189" i="12" s="1"/>
  <c r="AC2189" i="12" s="1"/>
  <c r="AD2189" i="12" s="1"/>
  <c r="S2001" i="12"/>
  <c r="T2001" i="12" s="1"/>
  <c r="AB2001" i="12" s="1"/>
  <c r="S2074" i="12"/>
  <c r="T2074" i="12" s="1"/>
  <c r="AB2074" i="12" s="1"/>
  <c r="AC2074" i="12" s="1"/>
  <c r="AD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AC3421" i="12" s="1"/>
  <c r="AD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AC3060" i="12" s="1"/>
  <c r="AD3060" i="12" s="1"/>
  <c r="S2907" i="12"/>
  <c r="T2907" i="12" s="1"/>
  <c r="AB2907" i="12" s="1"/>
  <c r="S2963" i="12"/>
  <c r="T2963" i="12" s="1"/>
  <c r="AB2963" i="12" s="1"/>
  <c r="S2795" i="12"/>
  <c r="T2795" i="12" s="1"/>
  <c r="AB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61" i="12"/>
  <c r="AD2361" i="12" s="1"/>
  <c r="AC2357" i="12"/>
  <c r="AD2357" i="12" s="1"/>
  <c r="AC2345" i="12"/>
  <c r="AD2345" i="12" s="1"/>
  <c r="AC2339" i="12"/>
  <c r="AD2339" i="12" s="1"/>
  <c r="AC2441" i="12"/>
  <c r="AD2441" i="12" s="1"/>
  <c r="AC2570" i="12"/>
  <c r="AD2570" i="12" s="1"/>
  <c r="AC2679" i="12"/>
  <c r="AD2679" i="12" s="1"/>
  <c r="AC2692" i="12"/>
  <c r="AD2692" i="12" s="1"/>
  <c r="AC2717" i="12"/>
  <c r="AD2717" i="12" s="1"/>
  <c r="AC3001" i="12"/>
  <c r="AD3001" i="12" s="1"/>
  <c r="AC2815" i="12"/>
  <c r="AD2815" i="12" s="1"/>
  <c r="AC2982" i="12"/>
  <c r="AD2982" i="12" s="1"/>
  <c r="AC2966" i="12"/>
  <c r="AD2966" i="12" s="1"/>
  <c r="AC2996" i="12"/>
  <c r="AD2996" i="12" s="1"/>
  <c r="AC3028" i="12"/>
  <c r="AD3028" i="12" s="1"/>
  <c r="AC3266" i="12"/>
  <c r="AD3266" i="12" s="1"/>
  <c r="AC3331" i="12"/>
  <c r="AD3331" i="12" s="1"/>
  <c r="AC3145" i="12"/>
  <c r="AD3145" i="12" s="1"/>
  <c r="AC3601" i="12"/>
  <c r="AD3601" i="12" s="1"/>
  <c r="AC3385" i="12"/>
  <c r="AD3385" i="12" s="1"/>
  <c r="AC3562" i="12"/>
  <c r="AD3562" i="12" s="1"/>
  <c r="AC3558" i="12"/>
  <c r="AD3558" i="12" s="1"/>
  <c r="AC3609" i="12"/>
  <c r="AD3609" i="12" s="1"/>
  <c r="AC3597" i="12"/>
  <c r="AD3597"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112" i="12"/>
  <c r="AD2112"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2882" i="12"/>
  <c r="AD2882"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042" i="12"/>
  <c r="AD3042" i="12" s="1"/>
  <c r="AC3070" i="12"/>
  <c r="AD3070"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64" i="12"/>
  <c r="AD2264" i="12" s="1"/>
  <c r="AC2278" i="12"/>
  <c r="AD2278" i="12" s="1"/>
  <c r="AC2205" i="12"/>
  <c r="AD2205" i="12" s="1"/>
  <c r="AC2320" i="12"/>
  <c r="AD2320" i="12" s="1"/>
  <c r="AC2232" i="12"/>
  <c r="AD2232" i="12" s="1"/>
  <c r="AC2344" i="12"/>
  <c r="AD2344" i="12" s="1"/>
  <c r="AC2391" i="12"/>
  <c r="AD2391" i="12" s="1"/>
  <c r="AC2362" i="12"/>
  <c r="AD2362" i="12" s="1"/>
  <c r="AC2424" i="12"/>
  <c r="AD2424"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409" i="12"/>
  <c r="AD3409"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0" i="12"/>
  <c r="AD2180" i="12" s="1"/>
  <c r="AC2182" i="12"/>
  <c r="AD2182" i="12" s="1"/>
  <c r="AC2083" i="12"/>
  <c r="AD2083" i="12" s="1"/>
  <c r="AC2118" i="12"/>
  <c r="AD2118" i="12" s="1"/>
  <c r="AC2171" i="12"/>
  <c r="AD2171" i="12" s="1"/>
  <c r="AC2308" i="12"/>
  <c r="AD2308"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795" i="12"/>
  <c r="AD2795"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I3131" i="12" s="1"/>
  <c r="C809" i="13" s="1"/>
  <c r="AH2770" i="12"/>
  <c r="AH1248" i="12"/>
  <c r="AH2565" i="12"/>
  <c r="AH2494" i="12"/>
  <c r="AH2828" i="12"/>
  <c r="AH2587" i="12"/>
  <c r="AH247" i="12"/>
  <c r="AH1851" i="12"/>
  <c r="AI1851" i="12" s="1"/>
  <c r="C2089" i="13" s="1"/>
  <c r="AH1652" i="12"/>
  <c r="AH352" i="12"/>
  <c r="AH1489" i="12"/>
  <c r="AH1142" i="12"/>
  <c r="AH1419" i="12"/>
  <c r="AH163" i="12"/>
  <c r="AH428" i="12"/>
  <c r="AH1376" i="12"/>
  <c r="AI1376" i="12" s="1"/>
  <c r="C2564" i="13" s="1"/>
  <c r="AH722" i="12"/>
  <c r="AH1308" i="12"/>
  <c r="AH1628" i="12"/>
  <c r="AH3615" i="12"/>
  <c r="AH905" i="12"/>
  <c r="AH1320" i="12"/>
  <c r="AH1724" i="12"/>
  <c r="AH291" i="12"/>
  <c r="AI291" i="12" s="1"/>
  <c r="C3649" i="13" s="1"/>
  <c r="AH3085" i="12"/>
  <c r="AH2030" i="12"/>
  <c r="AH976" i="12"/>
  <c r="AH3166" i="12"/>
  <c r="AH3888" i="12"/>
  <c r="AH2344" i="12"/>
  <c r="AH288" i="12"/>
  <c r="AH200" i="12"/>
  <c r="AI200" i="12" s="1"/>
  <c r="C3740" i="13" s="1"/>
  <c r="AH433" i="12"/>
  <c r="AH344" i="12"/>
  <c r="AH1892" i="12"/>
  <c r="AH1709" i="12"/>
  <c r="AH3083" i="12"/>
  <c r="AH1181" i="12"/>
  <c r="AH996" i="12"/>
  <c r="AH934" i="12"/>
  <c r="AJ934" i="12" s="1"/>
  <c r="D3006" i="13" s="1"/>
  <c r="AH1992" i="12"/>
  <c r="AJ1992" i="12" s="1"/>
  <c r="D1948" i="13" s="1"/>
  <c r="AH1150" i="12"/>
  <c r="AH818" i="12"/>
  <c r="AH1584" i="12"/>
  <c r="AH2314" i="12"/>
  <c r="AH149" i="12"/>
  <c r="AH3850" i="12"/>
  <c r="AH3030" i="12"/>
  <c r="AI3030" i="12" s="1"/>
  <c r="C910" i="13" s="1"/>
  <c r="AH1400" i="12"/>
  <c r="AJ1400" i="12" s="1"/>
  <c r="D2540" i="13" s="1"/>
  <c r="AH1385" i="12"/>
  <c r="AH2004" i="12"/>
  <c r="AH3404" i="12"/>
  <c r="AH940" i="12"/>
  <c r="AH306" i="12"/>
  <c r="AH3021" i="12"/>
  <c r="AH949" i="12"/>
  <c r="AJ949" i="12" s="1"/>
  <c r="D2991" i="13" s="1"/>
  <c r="AH1938" i="12"/>
  <c r="AJ1938" i="12" s="1"/>
  <c r="D2002" i="13" s="1"/>
  <c r="AH2273" i="12"/>
  <c r="AH879" i="12"/>
  <c r="AH2849" i="12"/>
  <c r="AH892" i="12"/>
  <c r="AH3681" i="12"/>
  <c r="AH1165" i="12"/>
  <c r="AH2549" i="12"/>
  <c r="AJ2549" i="12" s="1"/>
  <c r="D1391" i="13" s="1"/>
  <c r="AH947" i="12"/>
  <c r="AI947" i="12" s="1"/>
  <c r="C2993" i="13" s="1"/>
  <c r="AH2638" i="12"/>
  <c r="AH941" i="12"/>
  <c r="AH2521" i="12"/>
  <c r="AH2299" i="12"/>
  <c r="AH2016" i="12"/>
  <c r="AH864" i="12"/>
  <c r="AH2579" i="12"/>
  <c r="AJ2579" i="12" s="1"/>
  <c r="D1361" i="13" s="1"/>
  <c r="AH3760" i="12"/>
  <c r="AJ3760" i="12" s="1"/>
  <c r="D180" i="13" s="1"/>
  <c r="AH1646" i="12"/>
  <c r="AH1881" i="12"/>
  <c r="AH451" i="12"/>
  <c r="AH303" i="12"/>
  <c r="AH1787" i="12"/>
  <c r="AH3581" i="12"/>
  <c r="AH1262" i="12"/>
  <c r="AJ1262" i="12" s="1"/>
  <c r="D2678" i="13" s="1"/>
  <c r="AH2684" i="12"/>
  <c r="AI2684" i="12" s="1"/>
  <c r="C1256" i="13" s="1"/>
  <c r="AH1598" i="12"/>
  <c r="AH3441" i="12"/>
  <c r="AH1271" i="12"/>
  <c r="AH2653" i="12"/>
  <c r="AH2248" i="12"/>
  <c r="AH2899" i="12"/>
  <c r="AH3189" i="12"/>
  <c r="AJ3189" i="12" s="1"/>
  <c r="D751" i="13" s="1"/>
  <c r="AH2151" i="12"/>
  <c r="AI2151" i="12" s="1"/>
  <c r="C1789" i="13" s="1"/>
  <c r="AH1336" i="12"/>
  <c r="AH2139" i="12"/>
  <c r="AH3781" i="12"/>
  <c r="AH159" i="12"/>
  <c r="AH285" i="12"/>
  <c r="AH2207" i="12"/>
  <c r="AH2041" i="12"/>
  <c r="AI2041" i="12" s="1"/>
  <c r="C1899" i="13" s="1"/>
  <c r="AH1362" i="12"/>
  <c r="AI1362" i="12" s="1"/>
  <c r="C2578" i="13" s="1"/>
  <c r="AH644" i="12"/>
  <c r="AH2603" i="12"/>
  <c r="AH2989" i="12"/>
  <c r="AH2378" i="12"/>
  <c r="AH2876" i="12"/>
  <c r="AH1394" i="12"/>
  <c r="AH933" i="12"/>
  <c r="AI933" i="12" s="1"/>
  <c r="C3007" i="13" s="1"/>
  <c r="AH1860" i="12"/>
  <c r="AH3912" i="12"/>
  <c r="AH1083" i="12"/>
  <c r="AH2547" i="12"/>
  <c r="AH652" i="12"/>
  <c r="AH993" i="12"/>
  <c r="AH390" i="12"/>
  <c r="AH2308" i="12"/>
  <c r="AI2308" i="12" s="1"/>
  <c r="C1632" i="13" s="1"/>
  <c r="AH313" i="12"/>
  <c r="AI313" i="12" s="1"/>
  <c r="C3627" i="13" s="1"/>
  <c r="AH777" i="12"/>
  <c r="AH1054" i="12"/>
  <c r="AH2767" i="12"/>
  <c r="AH2536" i="12"/>
  <c r="AH251" i="12"/>
  <c r="AH1210" i="12"/>
  <c r="AH1937" i="12"/>
  <c r="AI1937" i="12" s="1"/>
  <c r="C2003" i="13" s="1"/>
  <c r="AH3501" i="12"/>
  <c r="AI3501" i="12" s="1"/>
  <c r="C439" i="13" s="1"/>
  <c r="AH1428" i="12"/>
  <c r="AH1891" i="12"/>
  <c r="AH2129" i="12"/>
  <c r="AH2277" i="12"/>
  <c r="AH2666" i="12"/>
  <c r="AH2569" i="12"/>
  <c r="AH492" i="12"/>
  <c r="AJ492" i="12" s="1"/>
  <c r="D3448" i="13" s="1"/>
  <c r="AH578" i="12"/>
  <c r="AI578" i="12" s="1"/>
  <c r="C3362" i="13" s="1"/>
  <c r="AH1168" i="12"/>
  <c r="AH2685" i="12"/>
  <c r="AH618" i="12"/>
  <c r="AH1268" i="12"/>
  <c r="AH840" i="12"/>
  <c r="AH727" i="12"/>
  <c r="AH2119" i="12"/>
  <c r="AI2119" i="12" s="1"/>
  <c r="C1821" i="13" s="1"/>
  <c r="AH946" i="12"/>
  <c r="AJ946" i="12" s="1"/>
  <c r="D2994" i="13" s="1"/>
  <c r="AH1158" i="12"/>
  <c r="AH1932" i="12"/>
  <c r="AH2097" i="12"/>
  <c r="AH430" i="12"/>
  <c r="AH1455" i="12"/>
  <c r="AH343" i="12"/>
  <c r="AH1276" i="12"/>
  <c r="AI1276" i="12" s="1"/>
  <c r="C2664" i="13" s="1"/>
  <c r="AH1480" i="12"/>
  <c r="AI1480" i="12" s="1"/>
  <c r="C2460" i="13" s="1"/>
  <c r="AH212" i="12"/>
  <c r="AH2170" i="12"/>
  <c r="AH1647" i="12"/>
  <c r="AH982" i="12"/>
  <c r="AH1792" i="12"/>
  <c r="AH1461" i="12"/>
  <c r="AH751" i="12"/>
  <c r="AJ751" i="12" s="1"/>
  <c r="D3189" i="13" s="1"/>
  <c r="AH2756" i="12"/>
  <c r="AI2756" i="12" s="1"/>
  <c r="C1184" i="13" s="1"/>
  <c r="AH2216" i="12"/>
  <c r="AH990" i="12"/>
  <c r="AH915" i="12"/>
  <c r="AH1120" i="12"/>
  <c r="AH3183" i="12"/>
  <c r="AH2988" i="12"/>
  <c r="AH2090" i="12"/>
  <c r="AJ2090" i="12" s="1"/>
  <c r="D1850" i="13" s="1"/>
  <c r="AH2363" i="12"/>
  <c r="AJ2363" i="12" s="1"/>
  <c r="D1577" i="13" s="1"/>
  <c r="AH1946" i="12"/>
  <c r="AH3801" i="12"/>
  <c r="AH523" i="12"/>
  <c r="AH501" i="12"/>
  <c r="AH839" i="12"/>
  <c r="AH2077" i="12"/>
  <c r="AH3179" i="12"/>
  <c r="AJ3179" i="12" s="1"/>
  <c r="D761" i="13" s="1"/>
  <c r="AH1890" i="12"/>
  <c r="AJ1890" i="12" s="1"/>
  <c r="D2050" i="13" s="1"/>
  <c r="AH2937" i="12"/>
  <c r="AH612" i="12"/>
  <c r="AH1521" i="12"/>
  <c r="AH856" i="12"/>
  <c r="AH545" i="12"/>
  <c r="AH1979" i="12"/>
  <c r="AH2281" i="12"/>
  <c r="AJ2281" i="12" s="1"/>
  <c r="D1659" i="13" s="1"/>
  <c r="AH407" i="12"/>
  <c r="AI407" i="12" s="1"/>
  <c r="C3533" i="13" s="1"/>
  <c r="AH1821" i="12"/>
  <c r="AH295" i="12"/>
  <c r="AH1386" i="12"/>
  <c r="AH1708" i="12"/>
  <c r="AH1194" i="12"/>
  <c r="AH1457" i="12"/>
  <c r="AH1911" i="12"/>
  <c r="AJ1911" i="12" s="1"/>
  <c r="D2029" i="13" s="1"/>
  <c r="AH2500" i="12"/>
  <c r="AI2500" i="12" s="1"/>
  <c r="C1440" i="13" s="1"/>
  <c r="AH2860" i="12"/>
  <c r="AH3447" i="12"/>
  <c r="AH3029" i="12"/>
  <c r="AH3211" i="12"/>
  <c r="AH3121" i="12"/>
  <c r="AH2147" i="12"/>
  <c r="AH2847" i="12"/>
  <c r="AJ2847" i="12" s="1"/>
  <c r="D1093" i="13" s="1"/>
  <c r="AH3316" i="12"/>
  <c r="AJ3316" i="12" s="1"/>
  <c r="D624" i="13" s="1"/>
  <c r="AH565" i="12"/>
  <c r="AH3745" i="12"/>
  <c r="AH3108" i="12"/>
  <c r="AH760" i="12"/>
  <c r="AH805" i="12"/>
  <c r="AH3112" i="12"/>
  <c r="AH3482" i="12"/>
  <c r="AI3482" i="12" s="1"/>
  <c r="C458" i="13" s="1"/>
  <c r="AH3545" i="12"/>
  <c r="AH1996" i="12"/>
  <c r="AH2618" i="12"/>
  <c r="AH2764" i="12"/>
  <c r="AH2485" i="12"/>
  <c r="AH473" i="12"/>
  <c r="AH2946" i="12"/>
  <c r="AH3567" i="12"/>
  <c r="AJ3567" i="12" s="1"/>
  <c r="D373" i="13" s="1"/>
  <c r="AH2188" i="12"/>
  <c r="AI2188" i="12" s="1"/>
  <c r="C1752" i="13" s="1"/>
  <c r="AH2663" i="12"/>
  <c r="AH434" i="12"/>
  <c r="AH2164" i="12"/>
  <c r="AH2060" i="12"/>
  <c r="AH977" i="12"/>
  <c r="AH3227" i="12"/>
  <c r="AH1597" i="12"/>
  <c r="AJ1597" i="12" s="1"/>
  <c r="D2343" i="13" s="1"/>
  <c r="AH1364" i="12"/>
  <c r="AH3052" i="12"/>
  <c r="AH3416" i="12"/>
  <c r="AH931" i="12"/>
  <c r="AH531" i="12"/>
  <c r="AH867" i="12"/>
  <c r="AH844" i="12"/>
  <c r="AH3926" i="12"/>
  <c r="AJ3926" i="12" s="1"/>
  <c r="D14" i="13" s="1"/>
  <c r="AH861" i="12"/>
  <c r="AI861" i="12" s="1"/>
  <c r="C3079" i="13" s="1"/>
  <c r="AH1056" i="12"/>
  <c r="AH2121" i="12"/>
  <c r="AH3306" i="12"/>
  <c r="AH1730" i="12"/>
  <c r="AH1713" i="12"/>
  <c r="AH1316" i="12"/>
  <c r="AH470" i="12"/>
  <c r="AJ470" i="12" s="1"/>
  <c r="D3470" i="13" s="1"/>
  <c r="AH2597" i="12"/>
  <c r="AH264" i="12"/>
  <c r="AH708" i="12"/>
  <c r="AH1744" i="12"/>
  <c r="AH498" i="12"/>
  <c r="AH3061" i="12"/>
  <c r="AH156" i="12"/>
  <c r="AH2369" i="12"/>
  <c r="AI2369" i="12" s="1"/>
  <c r="C1571" i="13" s="1"/>
  <c r="AH2516" i="12"/>
  <c r="AI2516" i="12" s="1"/>
  <c r="C1424" i="13" s="1"/>
  <c r="AH1105" i="12"/>
  <c r="AH2192" i="12"/>
  <c r="AH3430" i="12"/>
  <c r="AH2337" i="12"/>
  <c r="AH784" i="12"/>
  <c r="AH3696" i="12"/>
  <c r="AH658" i="12"/>
  <c r="AI658" i="12" s="1"/>
  <c r="C3282" i="13" s="1"/>
  <c r="AH1557" i="12"/>
  <c r="AH2297" i="12"/>
  <c r="AH320" i="12"/>
  <c r="AH3450" i="12"/>
  <c r="AH2034" i="12"/>
  <c r="AH846" i="12"/>
  <c r="AH1017" i="12"/>
  <c r="AH3310" i="12"/>
  <c r="AI3310" i="12" s="1"/>
  <c r="C630" i="13" s="1"/>
  <c r="AH798" i="12"/>
  <c r="AJ798" i="12" s="1"/>
  <c r="D3142" i="13" s="1"/>
  <c r="AH3718" i="12"/>
  <c r="AH954" i="12"/>
  <c r="AH1096" i="12"/>
  <c r="AH1122" i="12"/>
  <c r="AH1562" i="12"/>
  <c r="AH1834" i="12"/>
  <c r="AH1909" i="12"/>
  <c r="AI1909" i="12" s="1"/>
  <c r="C2031" i="13" s="1"/>
  <c r="AH1728" i="12"/>
  <c r="AJ1728" i="12" s="1"/>
  <c r="D2212" i="13" s="1"/>
  <c r="AH2182" i="12"/>
  <c r="AH2607" i="12"/>
  <c r="AH3395" i="12"/>
  <c r="AH248" i="12"/>
  <c r="AH1611" i="12"/>
  <c r="AH1874" i="12"/>
  <c r="AH682" i="12"/>
  <c r="AI682" i="12" s="1"/>
  <c r="C3258" i="13" s="1"/>
  <c r="AH2760" i="12"/>
  <c r="AI2760" i="12" s="1"/>
  <c r="C1180" i="13" s="1"/>
  <c r="AH893" i="12"/>
  <c r="AH1987" i="12"/>
  <c r="AH2131" i="12"/>
  <c r="AH2827" i="12"/>
  <c r="AH3881" i="12"/>
  <c r="AH2967" i="12"/>
  <c r="AH3127" i="12"/>
  <c r="AI3127" i="12" s="1"/>
  <c r="C813" i="13" s="1"/>
  <c r="AH980" i="12"/>
  <c r="AJ980" i="12" s="1"/>
  <c r="D2960" i="13" s="1"/>
  <c r="AH2276" i="12"/>
  <c r="AH1318" i="12"/>
  <c r="AH1147" i="12"/>
  <c r="AH729" i="12"/>
  <c r="AH2195" i="12"/>
  <c r="AH1024" i="12"/>
  <c r="AH1927" i="12"/>
  <c r="AJ1927" i="12" s="1"/>
  <c r="D2013" i="13" s="1"/>
  <c r="AH1921" i="12"/>
  <c r="AI1921" i="12" s="1"/>
  <c r="C2019" i="13" s="1"/>
  <c r="AH581" i="12"/>
  <c r="AH1079" i="12"/>
  <c r="AH3193" i="12"/>
  <c r="AH1343" i="12"/>
  <c r="AH1554" i="12"/>
  <c r="AH1514" i="12"/>
  <c r="AH969" i="12"/>
  <c r="AJ969" i="12" s="1"/>
  <c r="D2971" i="13" s="1"/>
  <c r="AH1941" i="12"/>
  <c r="AJ1941" i="12" s="1"/>
  <c r="D1999" i="13" s="1"/>
  <c r="AH2322" i="12"/>
  <c r="AH2454" i="12"/>
  <c r="AH563" i="12"/>
  <c r="AH2222" i="12"/>
  <c r="AH2043" i="12"/>
  <c r="AH697" i="12"/>
  <c r="AH1870" i="12"/>
  <c r="AI1870" i="12" s="1"/>
  <c r="C2070" i="13" s="1"/>
  <c r="AH2439" i="12"/>
  <c r="AJ2439" i="12" s="1"/>
  <c r="D1501" i="13" s="1"/>
  <c r="AH680" i="12"/>
  <c r="AH1070" i="12"/>
  <c r="AH3000" i="12"/>
  <c r="AH3795" i="12"/>
  <c r="AH945" i="12"/>
  <c r="AH2108" i="12"/>
  <c r="AH2370" i="12"/>
  <c r="AI2370" i="12" s="1"/>
  <c r="C1570" i="13" s="1"/>
  <c r="AH386" i="12"/>
  <c r="AJ386" i="12" s="1"/>
  <c r="D3554" i="13" s="1"/>
  <c r="AH3808" i="12"/>
  <c r="AH2839" i="12"/>
  <c r="AH723" i="12"/>
  <c r="AH613" i="12"/>
  <c r="AH244" i="12"/>
  <c r="AH3331" i="12"/>
  <c r="AH1810" i="12"/>
  <c r="AI1810" i="12" s="1"/>
  <c r="C2130" i="13" s="1"/>
  <c r="AH2817" i="12"/>
  <c r="AJ2817" i="12" s="1"/>
  <c r="D1123" i="13" s="1"/>
  <c r="AH2866" i="12"/>
  <c r="AH2320" i="12"/>
  <c r="AH895" i="12"/>
  <c r="AH2821" i="12"/>
  <c r="AH2588" i="12"/>
  <c r="AH637" i="12"/>
  <c r="AH3060" i="12"/>
  <c r="AJ3060" i="12" s="1"/>
  <c r="D880" i="13" s="1"/>
  <c r="AH956" i="12"/>
  <c r="AH2795" i="12"/>
  <c r="AH1256" i="12"/>
  <c r="AH1044" i="12"/>
  <c r="AH2835" i="12"/>
  <c r="AH1193" i="12"/>
  <c r="AH1693" i="12"/>
  <c r="AH2256" i="12"/>
  <c r="AI2256" i="12" s="1"/>
  <c r="C1684" i="13" s="1"/>
  <c r="AH193" i="12"/>
  <c r="AI193" i="12" s="1"/>
  <c r="C3747" i="13" s="1"/>
  <c r="AH3238" i="12"/>
  <c r="AH485" i="12"/>
  <c r="AH160" i="12"/>
  <c r="AH2003" i="12"/>
  <c r="AH1020" i="12"/>
  <c r="AH1073" i="12"/>
  <c r="AH1111" i="12"/>
  <c r="AI1111" i="12" s="1"/>
  <c r="C2829" i="13" s="1"/>
  <c r="AH2081" i="12"/>
  <c r="AI2081" i="12" s="1"/>
  <c r="C1859" i="13" s="1"/>
  <c r="AH519" i="12"/>
  <c r="AH1775" i="12"/>
  <c r="AH2035" i="12"/>
  <c r="AH1813" i="12"/>
  <c r="AH2099" i="12"/>
  <c r="AJ2099" i="12" s="1"/>
  <c r="D1841" i="13" s="1"/>
  <c r="AH3590" i="12"/>
  <c r="AH176" i="12"/>
  <c r="AI176" i="12" s="1"/>
  <c r="C3764" i="13" s="1"/>
  <c r="AH2496" i="12"/>
  <c r="AI2496" i="12" s="1"/>
  <c r="C1444" i="13" s="1"/>
  <c r="AH1307" i="12"/>
  <c r="AH2237" i="12"/>
  <c r="AH582" i="12"/>
  <c r="AH216" i="12"/>
  <c r="AH3464" i="12"/>
  <c r="AH133" i="12"/>
  <c r="AH2628" i="12"/>
  <c r="AJ2628" i="12" s="1"/>
  <c r="D1312" i="13" s="1"/>
  <c r="AH283" i="12"/>
  <c r="AI283" i="12" s="1"/>
  <c r="C3657" i="13" s="1"/>
  <c r="AH1919" i="12"/>
  <c r="AH1586" i="12"/>
  <c r="AH1267" i="12"/>
  <c r="AH2958" i="12"/>
  <c r="AH1202" i="12"/>
  <c r="AI1202" i="12" s="1"/>
  <c r="C2738" i="13" s="1"/>
  <c r="AH1761" i="12"/>
  <c r="AH897" i="12"/>
  <c r="AJ897" i="12" s="1"/>
  <c r="D3043" i="13" s="1"/>
  <c r="AH2388" i="12"/>
  <c r="AI2388" i="12" s="1"/>
  <c r="C1552" i="13" s="1"/>
  <c r="AH806" i="12"/>
  <c r="AH2290" i="12"/>
  <c r="AH385" i="12"/>
  <c r="AH1645" i="12"/>
  <c r="AH3704" i="12"/>
  <c r="AH1490" i="12"/>
  <c r="AH1223" i="12"/>
  <c r="AJ1223" i="12" s="1"/>
  <c r="D2717" i="13" s="1"/>
  <c r="AH972" i="12"/>
  <c r="AJ972" i="12" s="1"/>
  <c r="D2968" i="13" s="1"/>
  <c r="AH985" i="12"/>
  <c r="AH1016" i="12"/>
  <c r="AH3446" i="12"/>
  <c r="AH2084" i="12"/>
  <c r="AH678" i="12"/>
  <c r="AJ678" i="12" s="1"/>
  <c r="D3262" i="13" s="1"/>
  <c r="AH2168" i="12"/>
  <c r="AH803" i="12"/>
  <c r="AJ803" i="12" s="1"/>
  <c r="D3137" i="13" s="1"/>
  <c r="AH1338" i="12"/>
  <c r="AJ1338" i="12" s="1"/>
  <c r="D2602" i="13" s="1"/>
  <c r="AH2520" i="12"/>
  <c r="AH3593" i="12"/>
  <c r="AH265" i="12"/>
  <c r="AH1507" i="12"/>
  <c r="AH2927" i="12"/>
  <c r="AH3264" i="12"/>
  <c r="AH639" i="12"/>
  <c r="AI639" i="12" s="1"/>
  <c r="C3301" i="13" s="1"/>
  <c r="AH1253" i="12"/>
  <c r="AJ1253" i="12" s="1"/>
  <c r="D2687" i="13" s="1"/>
  <c r="AH1726" i="12"/>
  <c r="AH711" i="12"/>
  <c r="AH1889" i="12"/>
  <c r="AH1825" i="12"/>
  <c r="AH2674" i="12"/>
  <c r="AI2674" i="12" s="1"/>
  <c r="C1266" i="13" s="1"/>
  <c r="AH3014" i="12"/>
  <c r="AH2642" i="12"/>
  <c r="AJ2642" i="12" s="1"/>
  <c r="D1298" i="13" s="1"/>
  <c r="AH205" i="12"/>
  <c r="AI205" i="12" s="1"/>
  <c r="C3735" i="13" s="1"/>
  <c r="AH672" i="12"/>
  <c r="AH2163" i="12"/>
  <c r="AH1393" i="12"/>
  <c r="AH2698" i="12"/>
  <c r="AH1162" i="12"/>
  <c r="AH3349" i="12"/>
  <c r="AH2200" i="12"/>
  <c r="AJ2200" i="12" s="1"/>
  <c r="D1740" i="13" s="1"/>
  <c r="AH1552" i="12"/>
  <c r="AJ1552" i="12" s="1"/>
  <c r="D2388" i="13" s="1"/>
  <c r="AH2617" i="12"/>
  <c r="AH1925" i="12"/>
  <c r="AH764" i="12"/>
  <c r="AH2491" i="12"/>
  <c r="AH1427" i="12"/>
  <c r="AI1427" i="12" s="1"/>
  <c r="C2513" i="13" s="1"/>
  <c r="AH2678" i="12"/>
  <c r="AH903" i="12"/>
  <c r="AJ903" i="12" s="1"/>
  <c r="D3037" i="13" s="1"/>
  <c r="AH1413" i="12"/>
  <c r="AI1413" i="12" s="1"/>
  <c r="C2527" i="13" s="1"/>
  <c r="AH1178" i="12"/>
  <c r="AH1272" i="12"/>
  <c r="AH881" i="12"/>
  <c r="AH1422" i="12"/>
  <c r="AH3584" i="12"/>
  <c r="AH2679" i="12"/>
  <c r="AH1330" i="12"/>
  <c r="AJ1330" i="12" s="1"/>
  <c r="D2610" i="13" s="1"/>
  <c r="AH417" i="12"/>
  <c r="AJ417" i="12" s="1"/>
  <c r="D3523" i="13" s="1"/>
  <c r="AH1063" i="12"/>
  <c r="AH1350" i="12"/>
  <c r="AH3494" i="12"/>
  <c r="AH821" i="12"/>
  <c r="AH1302" i="12"/>
  <c r="AI1302" i="12" s="1"/>
  <c r="C2638" i="13" s="1"/>
  <c r="AH182" i="12"/>
  <c r="AH1346" i="12"/>
  <c r="AJ1346" i="12" s="1"/>
  <c r="D2594" i="13" s="1"/>
  <c r="AH524" i="12"/>
  <c r="AJ524" i="12" s="1"/>
  <c r="D3416" i="13" s="1"/>
  <c r="AH1408" i="12"/>
  <c r="AH2947" i="12"/>
  <c r="AH1910" i="12"/>
  <c r="AH1603" i="12"/>
  <c r="AH2842" i="12"/>
  <c r="AH1605" i="12"/>
  <c r="AH1191" i="12"/>
  <c r="AJ1191" i="12" s="1"/>
  <c r="D2749" i="13" s="1"/>
  <c r="AH388" i="12"/>
  <c r="AI388" i="12" s="1"/>
  <c r="C3552" i="13" s="1"/>
  <c r="AH575" i="12"/>
  <c r="AH2865" i="12"/>
  <c r="AH1229" i="12"/>
  <c r="AH1815" i="12"/>
  <c r="AH2752" i="12"/>
  <c r="AI2752" i="12" s="1"/>
  <c r="C1188" i="13" s="1"/>
  <c r="AH1078" i="12"/>
  <c r="AH1303" i="12"/>
  <c r="AI1303" i="12" s="1"/>
  <c r="C2637" i="13" s="1"/>
  <c r="AH2910" i="12"/>
  <c r="AJ2910" i="12" s="1"/>
  <c r="D1030" i="13" s="1"/>
  <c r="AH2476" i="12"/>
  <c r="AH2523" i="12"/>
  <c r="AH3599" i="12"/>
  <c r="AH2953" i="12"/>
  <c r="AH315" i="12"/>
  <c r="AH405" i="12"/>
  <c r="AH866" i="12"/>
  <c r="AI866" i="12" s="1"/>
  <c r="C3074" i="13" s="1"/>
  <c r="AH1095" i="12"/>
  <c r="AI1095" i="12" s="1"/>
  <c r="C2845" i="13" s="1"/>
  <c r="AH1125" i="12"/>
  <c r="AH168" i="12"/>
  <c r="AH223" i="12"/>
  <c r="AH1887" i="12"/>
  <c r="AH3518" i="12"/>
  <c r="AJ3518" i="12" s="1"/>
  <c r="D422" i="13" s="1"/>
  <c r="AH3098" i="12"/>
  <c r="AH894" i="12"/>
  <c r="AJ894" i="12" s="1"/>
  <c r="D3046" i="13" s="1"/>
  <c r="AH2470" i="12"/>
  <c r="AI2470" i="12" s="1"/>
  <c r="C1470" i="13" s="1"/>
  <c r="AH2499" i="12"/>
  <c r="AH1404" i="12"/>
  <c r="AH1710" i="12"/>
  <c r="AH2734" i="12"/>
  <c r="AH1669" i="12"/>
  <c r="AH3207" i="12"/>
  <c r="AH2243" i="12"/>
  <c r="AJ2243" i="12" s="1"/>
  <c r="D1697" i="13" s="1"/>
  <c r="AH3520" i="12"/>
  <c r="AJ3520" i="12" s="1"/>
  <c r="D420" i="13" s="1"/>
  <c r="AH2039" i="12"/>
  <c r="AH1823" i="12"/>
  <c r="AH3171" i="12"/>
  <c r="AH147" i="12"/>
  <c r="AH1299" i="12"/>
  <c r="AJ1299" i="12" s="1"/>
  <c r="D2641" i="13" s="1"/>
  <c r="AH364" i="12"/>
  <c r="AH638" i="12"/>
  <c r="AJ638" i="12" s="1"/>
  <c r="D3302" i="13" s="1"/>
  <c r="AH2896" i="12"/>
  <c r="AJ2896" i="12" s="1"/>
  <c r="D1044" i="13" s="1"/>
  <c r="AH2573" i="12"/>
  <c r="AH748" i="12"/>
  <c r="AH591" i="12"/>
  <c r="AH1522" i="12"/>
  <c r="AH273" i="12"/>
  <c r="AH938" i="12"/>
  <c r="AH919" i="12"/>
  <c r="AJ919" i="12" s="1"/>
  <c r="D3021" i="13" s="1"/>
  <c r="AH1278" i="12"/>
  <c r="AJ1278" i="12" s="1"/>
  <c r="D2662" i="13" s="1"/>
  <c r="AH2008" i="12"/>
  <c r="AH2398" i="12"/>
  <c r="AH3496" i="12"/>
  <c r="AH1292" i="12"/>
  <c r="AH2524" i="12"/>
  <c r="AI2524" i="12" s="1"/>
  <c r="C1416" i="13" s="1"/>
  <c r="AH453" i="12"/>
  <c r="AH1319" i="12"/>
  <c r="AI1319" i="12" s="1"/>
  <c r="C2621" i="13" s="1"/>
  <c r="AH1868" i="12"/>
  <c r="AJ1868" i="12" s="1"/>
  <c r="D2072" i="13" s="1"/>
  <c r="AH2278" i="12"/>
  <c r="AH686" i="12"/>
  <c r="AH820" i="12"/>
  <c r="AH950" i="12"/>
  <c r="AH1372" i="12"/>
  <c r="AH693" i="12"/>
  <c r="AH1166" i="12"/>
  <c r="AJ1166" i="12" s="1"/>
  <c r="D2774" i="13" s="1"/>
  <c r="AH276" i="12"/>
  <c r="AJ276" i="12" s="1"/>
  <c r="D3664" i="13" s="1"/>
  <c r="AH294" i="12"/>
  <c r="AH274" i="12"/>
  <c r="AH1564" i="12"/>
  <c r="AH3607" i="12"/>
  <c r="AH923" i="12"/>
  <c r="AJ923" i="12" s="1"/>
  <c r="D3017" i="13" s="1"/>
  <c r="AH928" i="12"/>
  <c r="AH1477" i="12"/>
  <c r="AI1477" i="12" s="1"/>
  <c r="C2463" i="13" s="1"/>
  <c r="AH1184" i="12"/>
  <c r="AI1184" i="12" s="1"/>
  <c r="C2756" i="13" s="1"/>
  <c r="AH3791" i="12"/>
  <c r="AH1418" i="12"/>
  <c r="AH334" i="12"/>
  <c r="AH728" i="12"/>
  <c r="AH1033" i="12"/>
  <c r="AH2368" i="12"/>
  <c r="AH2469" i="12"/>
  <c r="AI2469" i="12" s="1"/>
  <c r="C1471" i="13" s="1"/>
  <c r="AH2983" i="12"/>
  <c r="AJ2983" i="12" s="1"/>
  <c r="D957" i="13" s="1"/>
  <c r="AH342" i="12"/>
  <c r="AH1222" i="12"/>
  <c r="AH2794" i="12"/>
  <c r="AH1006" i="12"/>
  <c r="AH1266" i="12"/>
  <c r="AJ1266" i="12" s="1"/>
  <c r="D2674" i="13" s="1"/>
  <c r="AH3067" i="12"/>
  <c r="AH1753" i="12"/>
  <c r="AI1753" i="12" s="1"/>
  <c r="C2187" i="13" s="1"/>
  <c r="AH3300" i="12"/>
  <c r="AI3300" i="12" s="1"/>
  <c r="C640" i="13" s="1"/>
  <c r="AH2209" i="12"/>
  <c r="AH1752" i="12"/>
  <c r="AH2935" i="12"/>
  <c r="AH2577" i="12"/>
  <c r="AH1608" i="12"/>
  <c r="AH2932" i="12"/>
  <c r="AH3294" i="12"/>
  <c r="AI3294" i="12" s="1"/>
  <c r="C646" i="13" s="1"/>
  <c r="AH3625" i="12"/>
  <c r="AI3625" i="12" s="1"/>
  <c r="C315" i="13" s="1"/>
  <c r="AH3536" i="12"/>
  <c r="AH3059" i="12"/>
  <c r="AH2342" i="12"/>
  <c r="AH3364" i="12"/>
  <c r="AH1135" i="12"/>
  <c r="AI1135" i="12" s="1"/>
  <c r="C2805" i="13" s="1"/>
  <c r="AH1576" i="12"/>
  <c r="AH1634" i="12"/>
  <c r="AJ1634" i="12" s="1"/>
  <c r="D2306" i="13" s="1"/>
  <c r="AH3421" i="12"/>
  <c r="AI3421" i="12" s="1"/>
  <c r="C519" i="13" s="1"/>
  <c r="AH3658" i="12"/>
  <c r="AH3377" i="12"/>
  <c r="AH1879" i="12"/>
  <c r="AH2279" i="12"/>
  <c r="AH1458" i="12"/>
  <c r="AH2697" i="12"/>
  <c r="AH3417" i="12"/>
  <c r="AI3417" i="12" s="1"/>
  <c r="C523" i="13" s="1"/>
  <c r="AH1607" i="12"/>
  <c r="AI1607" i="12" s="1"/>
  <c r="C2333" i="13" s="1"/>
  <c r="AH1435" i="12"/>
  <c r="AH284" i="12"/>
  <c r="AH1918" i="12"/>
  <c r="AH2596" i="12"/>
  <c r="AH1084" i="12"/>
  <c r="AI1084" i="12" s="1"/>
  <c r="C2856" i="13" s="1"/>
  <c r="AH1958" i="12"/>
  <c r="AH2319" i="12"/>
  <c r="AJ2319" i="12" s="1"/>
  <c r="D1621" i="13" s="1"/>
  <c r="AH1347" i="12"/>
  <c r="AJ1347" i="12" s="1"/>
  <c r="D2593" i="13" s="1"/>
  <c r="AH2833" i="12"/>
  <c r="AH510" i="12"/>
  <c r="AH3932" i="12"/>
  <c r="AH3849" i="12"/>
  <c r="AH2715" i="12"/>
  <c r="AH770" i="12"/>
  <c r="AH3467" i="12"/>
  <c r="AJ3467" i="12" s="1"/>
  <c r="D473" i="13" s="1"/>
  <c r="AH984" i="12"/>
  <c r="AJ984" i="12" s="1"/>
  <c r="D2956" i="13" s="1"/>
  <c r="AH1604" i="12"/>
  <c r="AH1234" i="12"/>
  <c r="AH1118" i="12"/>
  <c r="AH2440" i="12"/>
  <c r="AH2271" i="12"/>
  <c r="AI2271" i="12" s="1"/>
  <c r="C1669" i="13" s="1"/>
  <c r="AH203" i="12"/>
  <c r="AH257" i="12"/>
  <c r="AI257" i="12" s="1"/>
  <c r="C3683" i="13" s="1"/>
  <c r="AH577" i="12"/>
  <c r="AJ577" i="12" s="1"/>
  <c r="D3363" i="13" s="1"/>
  <c r="AH2504" i="12"/>
  <c r="AH2695" i="12"/>
  <c r="AH2601" i="12"/>
  <c r="AH2483" i="12"/>
  <c r="AH456" i="12"/>
  <c r="AH1656" i="12"/>
  <c r="AH2870" i="12"/>
  <c r="AJ2870" i="12" s="1"/>
  <c r="D1070" i="13" s="1"/>
  <c r="AH2729" i="12"/>
  <c r="AI2729" i="12" s="1"/>
  <c r="C1211" i="13" s="1"/>
  <c r="AH3267" i="12"/>
  <c r="AH3036" i="12"/>
  <c r="AH2533" i="12"/>
  <c r="AH3524" i="12"/>
  <c r="AH2904" i="12"/>
  <c r="AI2904" i="12" s="1"/>
  <c r="C1036" i="13" s="1"/>
  <c r="AH521" i="12"/>
  <c r="AH2028" i="12"/>
  <c r="AI2028" i="12" s="1"/>
  <c r="C1912" i="13" s="1"/>
  <c r="AH1059" i="12"/>
  <c r="AJ1059" i="12" s="1"/>
  <c r="D2881" i="13" s="1"/>
  <c r="AH1441" i="12"/>
  <c r="AH2134" i="12"/>
  <c r="AH3119" i="12"/>
  <c r="AH2902" i="12"/>
  <c r="AH3263" i="12"/>
  <c r="AH1981" i="12"/>
  <c r="AH981" i="12"/>
  <c r="AJ981" i="12" s="1"/>
  <c r="D2959" i="13" s="1"/>
  <c r="AH2196" i="12"/>
  <c r="AJ2196" i="12" s="1"/>
  <c r="D1744" i="13" s="1"/>
  <c r="AH731" i="12"/>
  <c r="AH2814" i="12"/>
  <c r="AH2420" i="12"/>
  <c r="AH2534" i="12"/>
  <c r="AI2534" i="12" s="1"/>
  <c r="C1406" i="13" s="1"/>
  <c r="AH426" i="12"/>
  <c r="AI426" i="12" s="1"/>
  <c r="C3514" i="13" s="1"/>
  <c r="AH1655" i="12"/>
  <c r="AH1699" i="12"/>
  <c r="AJ1699" i="12" s="1"/>
  <c r="D2241" i="13" s="1"/>
  <c r="AH704" i="12"/>
  <c r="AJ704" i="12" s="1"/>
  <c r="D3236" i="13" s="1"/>
  <c r="AH1614" i="12"/>
  <c r="AH3413" i="12"/>
  <c r="AH353" i="12"/>
  <c r="AH2123" i="12"/>
  <c r="AI2123" i="12" s="1"/>
  <c r="C1817" i="13" s="1"/>
  <c r="AH3242" i="12"/>
  <c r="AH1995" i="12"/>
  <c r="AH382" i="12"/>
  <c r="AI382" i="12" s="1"/>
  <c r="C3558" i="13" s="1"/>
  <c r="AH620" i="12"/>
  <c r="AJ620" i="12" s="1"/>
  <c r="D3320" i="13" s="1"/>
  <c r="AH1257" i="12"/>
  <c r="AH2915" i="12"/>
  <c r="AH835" i="12"/>
  <c r="AH387" i="12"/>
  <c r="AJ387" i="12" s="1"/>
  <c r="D3553" i="13" s="1"/>
  <c r="AH3017" i="12"/>
  <c r="AJ3017" i="12" s="1"/>
  <c r="D923" i="13" s="1"/>
  <c r="AH1997" i="12"/>
  <c r="AH815" i="12"/>
  <c r="AJ815" i="12" s="1"/>
  <c r="D3125" i="13" s="1"/>
  <c r="AH2746" i="12"/>
  <c r="AJ2746" i="12" s="1"/>
  <c r="D1194" i="13" s="1"/>
  <c r="AH961" i="12"/>
  <c r="AH3673" i="12"/>
  <c r="AH1260" i="12"/>
  <c r="AH3199" i="12"/>
  <c r="AJ3199" i="12" s="1"/>
  <c r="D741" i="13" s="1"/>
  <c r="AH2845" i="12"/>
  <c r="AH347" i="12"/>
  <c r="AH2402" i="12"/>
  <c r="AJ2402" i="12" s="1"/>
  <c r="D1538" i="13" s="1"/>
  <c r="AH1816" i="12"/>
  <c r="AI1816" i="12" s="1"/>
  <c r="C2124" i="13" s="1"/>
  <c r="AH1305" i="12"/>
  <c r="AH1077" i="12"/>
  <c r="AH467" i="12"/>
  <c r="AH951" i="12"/>
  <c r="AI951" i="12" s="1"/>
  <c r="C2989" i="13" s="1"/>
  <c r="AH3568" i="12"/>
  <c r="AJ3568" i="12" s="1"/>
  <c r="D372" i="13" s="1"/>
  <c r="AH2089" i="12"/>
  <c r="AH1312" i="12"/>
  <c r="AI1312" i="12" s="1"/>
  <c r="C2628" i="13" s="1"/>
  <c r="AH2803" i="12"/>
  <c r="AI2803" i="12" s="1"/>
  <c r="C1137" i="13" s="1"/>
  <c r="AH1023" i="12"/>
  <c r="AH235" i="12"/>
  <c r="AH2387" i="12"/>
  <c r="AH134" i="12"/>
  <c r="AI134" i="12" s="1"/>
  <c r="C3806" i="13" s="1"/>
  <c r="AH1327" i="12"/>
  <c r="AH2735" i="12"/>
  <c r="AH462" i="12"/>
  <c r="AI462" i="12" s="1"/>
  <c r="C3478" i="13" s="1"/>
  <c r="AH2159" i="12"/>
  <c r="AI2159" i="12" s="1"/>
  <c r="C1781" i="13" s="1"/>
  <c r="AH2595" i="12"/>
  <c r="AH2176" i="12"/>
  <c r="AH2612" i="12"/>
  <c r="AH1553" i="12"/>
  <c r="AI1553" i="12" s="1"/>
  <c r="C2387" i="13" s="1"/>
  <c r="AH1277" i="12"/>
  <c r="AI1277" i="12" s="1"/>
  <c r="C2663" i="13" s="1"/>
  <c r="AH370" i="12"/>
  <c r="AH2771" i="12"/>
  <c r="AI2771" i="12" s="1"/>
  <c r="C1169" i="13" s="1"/>
  <c r="AH373" i="12"/>
  <c r="AI373" i="12" s="1"/>
  <c r="C3567" i="13" s="1"/>
  <c r="AH3837" i="12"/>
  <c r="AH1311" i="12"/>
  <c r="AH850" i="12"/>
  <c r="AH404" i="12"/>
  <c r="AJ404" i="12" s="1"/>
  <c r="D3536" i="13" s="1"/>
  <c r="AH170" i="12"/>
  <c r="AH508" i="12"/>
  <c r="AH1972" i="12"/>
  <c r="AI1972" i="12" s="1"/>
  <c r="C1968" i="13" s="1"/>
  <c r="AH412" i="12"/>
  <c r="AJ412" i="12" s="1"/>
  <c r="D3528" i="13" s="1"/>
  <c r="AH1127" i="12"/>
  <c r="AH1037" i="12"/>
  <c r="AH1742" i="12"/>
  <c r="AH1254" i="12"/>
  <c r="AI1254" i="12" s="1"/>
  <c r="C2686" i="13" s="1"/>
  <c r="AH1368" i="12"/>
  <c r="AI1368" i="12" s="1"/>
  <c r="C2572" i="13" s="1"/>
  <c r="AH2881" i="12"/>
  <c r="AH1324" i="12"/>
  <c r="AJ1324" i="12" s="1"/>
  <c r="D2616" i="13" s="1"/>
  <c r="AH2840" i="12"/>
  <c r="AI2840" i="12" s="1"/>
  <c r="C1100" i="13" s="1"/>
  <c r="AH1356" i="12"/>
  <c r="AH2085" i="12"/>
  <c r="AH2742" i="12"/>
  <c r="AH2773" i="12"/>
  <c r="AI2773" i="12" s="1"/>
  <c r="C1167" i="13" s="1"/>
  <c r="AH1624" i="12"/>
  <c r="AH3730" i="12"/>
  <c r="AH2032" i="12"/>
  <c r="AJ2032" i="12" s="1"/>
  <c r="D1908" i="13" s="1"/>
  <c r="AH755" i="12"/>
  <c r="AI755" i="12" s="1"/>
  <c r="C3185" i="13" s="1"/>
  <c r="AH2166" i="12"/>
  <c r="AH1348" i="12"/>
  <c r="AH2537" i="12"/>
  <c r="AH3291" i="12"/>
  <c r="AI3291" i="12" s="1"/>
  <c r="C649" i="13" s="1"/>
  <c r="AH1662" i="12"/>
  <c r="AI1662" i="12" s="1"/>
  <c r="C2278" i="13" s="1"/>
  <c r="AH739" i="12"/>
  <c r="AH3537" i="12"/>
  <c r="AJ3537" i="12" s="1"/>
  <c r="D403" i="13" s="1"/>
  <c r="AH1819" i="12"/>
  <c r="AJ1819" i="12" s="1"/>
  <c r="D2121" i="13" s="1"/>
  <c r="AH642" i="12"/>
  <c r="AH1781" i="12"/>
  <c r="AH3384" i="12"/>
  <c r="AH1090" i="12"/>
  <c r="AJ1090" i="12" s="1"/>
  <c r="D2850" i="13" s="1"/>
  <c r="AH487" i="12"/>
  <c r="AH1344" i="12"/>
  <c r="AH3113" i="12"/>
  <c r="AJ3113" i="12" s="1"/>
  <c r="D827" i="13" s="1"/>
  <c r="AH551" i="12"/>
  <c r="AI551" i="12" s="1"/>
  <c r="C3389" i="13" s="1"/>
  <c r="AH1097" i="12"/>
  <c r="AH1215" i="12"/>
  <c r="AH1782" i="12"/>
  <c r="AH3725" i="12"/>
  <c r="AI3725" i="12" s="1"/>
  <c r="C215" i="13" s="1"/>
  <c r="AH243" i="12"/>
  <c r="AJ243" i="12" s="1"/>
  <c r="D3697" i="13" s="1"/>
  <c r="AH2859" i="12"/>
  <c r="AH371" i="12"/>
  <c r="AJ371" i="12" s="1"/>
  <c r="D3569" i="13" s="1"/>
  <c r="AH277" i="12"/>
  <c r="AJ277" i="12" s="1"/>
  <c r="D3663" i="13" s="1"/>
  <c r="AH1204" i="12"/>
  <c r="AH3338" i="12"/>
  <c r="AH663" i="12"/>
  <c r="AH2037" i="12"/>
  <c r="AJ2037" i="12" s="1"/>
  <c r="D1903" i="13" s="1"/>
  <c r="AH321" i="12"/>
  <c r="AH372" i="12"/>
  <c r="AH2249" i="12"/>
  <c r="AI2249" i="12" s="1"/>
  <c r="C1691" i="13" s="1"/>
  <c r="AH3915" i="12"/>
  <c r="AJ3915" i="12" s="1"/>
  <c r="D25" i="13" s="1"/>
  <c r="AH743" i="12"/>
  <c r="AH3727" i="12"/>
  <c r="AH1430" i="12"/>
  <c r="AH2804" i="12"/>
  <c r="AJ2804" i="12" s="1"/>
  <c r="D1136" i="13" s="1"/>
  <c r="AH1882" i="12"/>
  <c r="AI1882" i="12" s="1"/>
  <c r="C2058" i="13" s="1"/>
  <c r="AH1098" i="12"/>
  <c r="AH2167" i="12"/>
  <c r="AJ2167" i="12" s="1"/>
  <c r="D1773" i="13" s="1"/>
  <c r="AH3726" i="12"/>
  <c r="AJ3726" i="12" s="1"/>
  <c r="D214" i="13" s="1"/>
  <c r="AH1431" i="12"/>
  <c r="AH1545" i="12"/>
  <c r="AH1548" i="12"/>
  <c r="AH3547" i="12"/>
  <c r="AI3547" i="12" s="1"/>
  <c r="C393" i="13" s="1"/>
  <c r="AH1482" i="12"/>
  <c r="AH271" i="12"/>
  <c r="AH1082" i="12"/>
  <c r="AJ1082" i="12" s="1"/>
  <c r="D2858" i="13" s="1"/>
  <c r="AH666" i="12"/>
  <c r="AJ666" i="12" s="1"/>
  <c r="D3274" i="13" s="1"/>
  <c r="AH2360" i="12"/>
  <c r="AH2634" i="12"/>
  <c r="AH1047" i="12"/>
  <c r="AH1547" i="12"/>
  <c r="AI1547" i="12" s="1"/>
  <c r="C2393" i="13" s="1"/>
  <c r="AH472" i="12"/>
  <c r="AJ472" i="12" s="1"/>
  <c r="D3468" i="13" s="1"/>
  <c r="AH2928" i="12"/>
  <c r="AH197" i="12"/>
  <c r="AJ197" i="12" s="1"/>
  <c r="D3743" i="13" s="1"/>
  <c r="AH3196" i="12"/>
  <c r="AJ3196" i="12" s="1"/>
  <c r="D744" i="13" s="1"/>
  <c r="AH1163" i="12"/>
  <c r="AH3154" i="12"/>
  <c r="AH528" i="12"/>
  <c r="AH2252" i="12"/>
  <c r="AJ2252" i="12" s="1"/>
  <c r="D1688" i="13" s="1"/>
  <c r="AH2512" i="12"/>
  <c r="AH1940" i="12"/>
  <c r="AH2762" i="12"/>
  <c r="AJ2762" i="12" s="1"/>
  <c r="D1178" i="13" s="1"/>
  <c r="AH2517" i="12"/>
  <c r="AI2517" i="12" s="1"/>
  <c r="C1423" i="13" s="1"/>
  <c r="AH2092" i="12"/>
  <c r="AH2253" i="12"/>
  <c r="AH3744" i="12"/>
  <c r="AH595" i="12"/>
  <c r="AI595" i="12" s="1"/>
  <c r="C3345" i="13" s="1"/>
  <c r="AH2138" i="12"/>
  <c r="AI2138" i="12" s="1"/>
  <c r="C1802" i="13" s="1"/>
  <c r="AH1021" i="12"/>
  <c r="AH2551" i="12"/>
  <c r="AJ2551" i="12" s="1"/>
  <c r="D1389" i="13" s="1"/>
  <c r="AH1015" i="12"/>
  <c r="AJ1015" i="12" s="1"/>
  <c r="D2925" i="13" s="1"/>
  <c r="AH3890" i="12"/>
  <c r="AH1295" i="12"/>
  <c r="AH2457" i="12"/>
  <c r="AH1484" i="12"/>
  <c r="AI1484" i="12" s="1"/>
  <c r="C2456" i="13" s="1"/>
  <c r="AH1396" i="12"/>
  <c r="AH1849" i="12"/>
  <c r="AH1287" i="12"/>
  <c r="AI1287" i="12" s="1"/>
  <c r="C2653" i="13" s="1"/>
  <c r="AH3197" i="12"/>
  <c r="AJ3197" i="12" s="1"/>
  <c r="D743" i="13" s="1"/>
  <c r="AH1864" i="12"/>
  <c r="AH2477" i="12"/>
  <c r="AH606" i="12"/>
  <c r="AH3610" i="12"/>
  <c r="AJ3610" i="12" s="1"/>
  <c r="D330" i="13" s="1"/>
  <c r="AH1982" i="12"/>
  <c r="AI1982" i="12" s="1"/>
  <c r="C1958" i="13" s="1"/>
  <c r="AH1012" i="12"/>
  <c r="AH1171" i="12"/>
  <c r="AI1171" i="12" s="1"/>
  <c r="C2769" i="13" s="1"/>
  <c r="AH3016" i="12"/>
  <c r="AI3016" i="12" s="1"/>
  <c r="C924" i="13" s="1"/>
  <c r="AH1230" i="12"/>
  <c r="AH2498" i="12"/>
  <c r="AH828" i="12"/>
  <c r="AH1945" i="12"/>
  <c r="AJ1945" i="12" s="1"/>
  <c r="D1995" i="13" s="1"/>
  <c r="AH1429" i="12"/>
  <c r="AH911" i="12"/>
  <c r="AH1602" i="12"/>
  <c r="AJ1602" i="12" s="1"/>
  <c r="D2338" i="13" s="1"/>
  <c r="AH1499" i="12"/>
  <c r="AI1499" i="12" s="1"/>
  <c r="C2441" i="13" s="1"/>
  <c r="AH2126" i="12"/>
  <c r="AH1352" i="12"/>
  <c r="AH2929" i="12"/>
  <c r="AH1284" i="12"/>
  <c r="AJ1284" i="12" s="1"/>
  <c r="D2656" i="13" s="1"/>
  <c r="AH2703" i="12"/>
  <c r="AJ2703" i="12" s="1"/>
  <c r="D1237" i="13" s="1"/>
  <c r="AH3219" i="12"/>
  <c r="AH2844" i="12"/>
  <c r="AI2844" i="12" s="1"/>
  <c r="C1096" i="13" s="1"/>
  <c r="AH3130" i="12"/>
  <c r="AJ3130" i="12" s="1"/>
  <c r="D810" i="13" s="1"/>
  <c r="AH1140" i="12"/>
  <c r="AH3076" i="12"/>
  <c r="AH1865" i="12"/>
  <c r="AH2874" i="12"/>
  <c r="AI2874" i="12" s="1"/>
  <c r="C1066" i="13" s="1"/>
  <c r="AH597" i="12"/>
  <c r="AH1802" i="12"/>
  <c r="AH1771" i="12"/>
  <c r="AI1771" i="12" s="1"/>
  <c r="C2169" i="13" s="1"/>
  <c r="AH3045" i="12"/>
  <c r="AJ3045" i="12" s="1"/>
  <c r="D895" i="13" s="1"/>
  <c r="AH2710" i="12"/>
  <c r="AH2152" i="12"/>
  <c r="AH852" i="12"/>
  <c r="AH1250" i="12"/>
  <c r="AI1250" i="12" s="1"/>
  <c r="C2690" i="13" s="1"/>
  <c r="AH195" i="12"/>
  <c r="AJ195" i="12" s="1"/>
  <c r="D3745" i="13" s="1"/>
  <c r="AH3511" i="12"/>
  <c r="AH936" i="12"/>
  <c r="AJ936" i="12" s="1"/>
  <c r="D3004" i="13" s="1"/>
  <c r="AH2050" i="12"/>
  <c r="AI2050" i="12" s="1"/>
  <c r="C1890" i="13" s="1"/>
  <c r="AH1379" i="12"/>
  <c r="AH2900" i="12"/>
  <c r="AH829" i="12"/>
  <c r="AH2825" i="12"/>
  <c r="AI2825" i="12" s="1"/>
  <c r="C1115" i="13" s="1"/>
  <c r="AH483" i="12"/>
  <c r="AH204" i="12"/>
  <c r="AH2181" i="12"/>
  <c r="AJ2181" i="12" s="1"/>
  <c r="D1759" i="13" s="1"/>
  <c r="AH1877" i="12"/>
  <c r="AJ1877" i="12" s="1"/>
  <c r="D2063" i="13" s="1"/>
  <c r="AH566" i="12"/>
  <c r="AH1509" i="12"/>
  <c r="AH1587" i="12"/>
  <c r="AH335" i="12"/>
  <c r="AJ335" i="12" s="1"/>
  <c r="D3605" i="13" s="1"/>
  <c r="AH3394" i="12"/>
  <c r="AJ3394" i="12" s="1"/>
  <c r="D546" i="13" s="1"/>
  <c r="AH3292" i="12"/>
  <c r="AH1074" i="12"/>
  <c r="AJ1074" i="12" s="1"/>
  <c r="D2866" i="13" s="1"/>
  <c r="AH3596" i="12"/>
  <c r="AI3596" i="12" s="1"/>
  <c r="C344" i="13" s="1"/>
  <c r="AH186" i="12"/>
  <c r="AH1473" i="12"/>
  <c r="AH374" i="12"/>
  <c r="AH717" i="12"/>
  <c r="AJ717" i="12" s="1"/>
  <c r="D3223" i="13" s="1"/>
  <c r="AH1516" i="12"/>
  <c r="AH2562" i="12"/>
  <c r="AH1836" i="12"/>
  <c r="AJ1836" i="12" s="1"/>
  <c r="D2104" i="13" s="1"/>
  <c r="AH2720" i="12"/>
  <c r="AI2720" i="12" s="1"/>
  <c r="C1220" i="13" s="1"/>
  <c r="AH3010" i="12"/>
  <c r="AH1579" i="12"/>
  <c r="AH2480" i="12"/>
  <c r="AH3535" i="12"/>
  <c r="AI3535" i="12" s="1"/>
  <c r="C405" i="13" s="1"/>
  <c r="AH3355" i="12"/>
  <c r="AJ3355" i="12" s="1"/>
  <c r="D585" i="13" s="1"/>
  <c r="AH799" i="12"/>
  <c r="AH1449" i="12"/>
  <c r="AJ1449" i="12" s="1"/>
  <c r="D2491" i="13" s="1"/>
  <c r="AH2143" i="12"/>
  <c r="AJ2143" i="12" s="1"/>
  <c r="D1797" i="13" s="1"/>
  <c r="AH939" i="12"/>
  <c r="AH2575" i="12"/>
  <c r="AH1207" i="12"/>
  <c r="AH2506" i="12"/>
  <c r="AI2506" i="12" s="1"/>
  <c r="C1434" i="13" s="1"/>
  <c r="AH1783" i="12"/>
  <c r="AH441" i="12"/>
  <c r="AH2017" i="12"/>
  <c r="AI2017" i="12" s="1"/>
  <c r="C1923" i="13" s="1"/>
  <c r="AH1255" i="12"/>
  <c r="AJ1255" i="12" s="1"/>
  <c r="D2685" i="13" s="1"/>
  <c r="AH3419" i="12"/>
  <c r="AH1487" i="12"/>
  <c r="AH396" i="12"/>
  <c r="AH1663" i="12"/>
  <c r="AI1663" i="12" s="1"/>
  <c r="C2277" i="13" s="1"/>
  <c r="AH943" i="12"/>
  <c r="AI943" i="12" s="1"/>
  <c r="C2997" i="13" s="1"/>
  <c r="AH2449" i="12"/>
  <c r="AH684" i="12"/>
  <c r="AI684" i="12" s="1"/>
  <c r="C3256" i="13" s="1"/>
  <c r="AH1189" i="12"/>
  <c r="AJ1189" i="12" s="1"/>
  <c r="D2751" i="13" s="1"/>
  <c r="AH348" i="12"/>
  <c r="AH1141" i="12"/>
  <c r="AH1790" i="12"/>
  <c r="AH2788" i="12"/>
  <c r="AJ2788" i="12" s="1"/>
  <c r="D1152" i="13" s="1"/>
  <c r="AH1134" i="12"/>
  <c r="AH339" i="12"/>
  <c r="AH2225" i="12"/>
  <c r="AI2225" i="12" s="1"/>
  <c r="C1715" i="13" s="1"/>
  <c r="AH1314" i="12"/>
  <c r="AI1314" i="12" s="1"/>
  <c r="C2626" i="13" s="1"/>
  <c r="AH1623" i="12"/>
  <c r="AH3420" i="12"/>
  <c r="AH2102" i="12"/>
  <c r="AH1767" i="12"/>
  <c r="AI1767" i="12" s="1"/>
  <c r="C2173" i="13" s="1"/>
  <c r="AH3120" i="12"/>
  <c r="AI3120" i="12" s="1"/>
  <c r="C820" i="13" s="1"/>
  <c r="AH1242" i="12"/>
  <c r="AH571" i="12"/>
  <c r="AJ571" i="12" s="1"/>
  <c r="D3369" i="13" s="1"/>
  <c r="AH2044" i="12"/>
  <c r="AI2044" i="12" s="1"/>
  <c r="C1896" i="13" s="1"/>
  <c r="AH685" i="12"/>
  <c r="AH2386" i="12"/>
  <c r="AH544" i="12"/>
  <c r="AH3731" i="12"/>
  <c r="AJ3731" i="12" s="1"/>
  <c r="D209" i="13" s="1"/>
  <c r="AH609" i="12"/>
  <c r="AH1243" i="12"/>
  <c r="AH3342" i="12"/>
  <c r="AJ3342" i="12" s="1"/>
  <c r="D598" i="13" s="1"/>
  <c r="AH2856" i="12"/>
  <c r="AJ2856" i="12" s="1"/>
  <c r="D1084" i="13" s="1"/>
  <c r="AH585" i="12"/>
  <c r="AH1683" i="12"/>
  <c r="AH3676" i="12"/>
  <c r="AH1530" i="12"/>
  <c r="AJ1530" i="12" s="1"/>
  <c r="D2410" i="13" s="1"/>
  <c r="AH366" i="12"/>
  <c r="AI366" i="12" s="1"/>
  <c r="C3574" i="13" s="1"/>
  <c r="AH1536" i="12"/>
  <c r="AH3020" i="12"/>
  <c r="AJ3020" i="12" s="1"/>
  <c r="D920" i="13" s="1"/>
  <c r="AH2826" i="12"/>
  <c r="AI2826" i="12" s="1"/>
  <c r="C1114" i="13" s="1"/>
  <c r="AH1115" i="12"/>
  <c r="AH2511" i="12"/>
  <c r="AH2067" i="12"/>
  <c r="AH3273" i="12"/>
  <c r="AJ3273" i="12" s="1"/>
  <c r="D667" i="13" s="1"/>
  <c r="AH3078" i="12"/>
  <c r="AH1283" i="12"/>
  <c r="AH2649" i="12"/>
  <c r="AJ2649" i="12" s="1"/>
  <c r="D1291" i="13" s="1"/>
  <c r="AH2095" i="12"/>
  <c r="AI2095" i="12" s="1"/>
  <c r="C1845" i="13" s="1"/>
  <c r="AH1146" i="12"/>
  <c r="AH3309" i="12"/>
  <c r="AH1121" i="12"/>
  <c r="AH2671" i="12"/>
  <c r="AI2671" i="12" s="1"/>
  <c r="C1269" i="13" s="1"/>
  <c r="AH2245" i="12"/>
  <c r="AJ2245" i="12" s="1"/>
  <c r="D1695" i="13" s="1"/>
  <c r="AH2172" i="12"/>
  <c r="AH1397" i="12"/>
  <c r="AJ1397" i="12" s="1"/>
  <c r="D2543" i="13" s="1"/>
  <c r="AH1902" i="12"/>
  <c r="AJ1902" i="12" s="1"/>
  <c r="D2038" i="13" s="1"/>
  <c r="AH520" i="12"/>
  <c r="AH2324" i="12"/>
  <c r="AH1236" i="12"/>
  <c r="AH1195" i="12"/>
  <c r="AI1195" i="12" s="1"/>
  <c r="C2745" i="13" s="1"/>
  <c r="AH1814" i="12"/>
  <c r="AH1510" i="12"/>
  <c r="AH3728" i="12"/>
  <c r="AJ3728" i="12" s="1"/>
  <c r="D212" i="13" s="1"/>
  <c r="AH1099" i="12"/>
  <c r="AJ1099" i="12" s="1"/>
  <c r="D2841" i="13" s="1"/>
  <c r="AH726" i="12"/>
  <c r="AH514" i="12"/>
  <c r="AH2259" i="12"/>
  <c r="AH263" i="12"/>
  <c r="AJ263" i="12" s="1"/>
  <c r="D3677" i="13" s="1"/>
  <c r="AH458" i="12"/>
  <c r="AJ458" i="12" s="1"/>
  <c r="D3482" i="13" s="1"/>
  <c r="AH560" i="12"/>
  <c r="AH796" i="12"/>
  <c r="AI796" i="12" s="1"/>
  <c r="C3144" i="13" s="1"/>
  <c r="AH2364" i="12"/>
  <c r="AJ2364" i="12" s="1"/>
  <c r="D1576" i="13" s="1"/>
  <c r="AH2057" i="12"/>
  <c r="AH1365" i="12"/>
  <c r="AH1689" i="12"/>
  <c r="AH1772" i="12"/>
  <c r="AJ1772" i="12" s="1"/>
  <c r="D2168" i="13" s="1"/>
  <c r="AH2739" i="12"/>
  <c r="AH1494" i="12"/>
  <c r="AH1500" i="12"/>
  <c r="AJ1500" i="12" s="1"/>
  <c r="D2440" i="13" s="1"/>
  <c r="AH346" i="12"/>
  <c r="AI346" i="12" s="1"/>
  <c r="C3594" i="13" s="1"/>
  <c r="AH927" i="12"/>
  <c r="AH1420" i="12"/>
  <c r="AH3217" i="12"/>
  <c r="AH380" i="12"/>
  <c r="AI380" i="12" s="1"/>
  <c r="C3560" i="13" s="1"/>
  <c r="AH1492" i="12"/>
  <c r="AJ1492" i="12" s="1"/>
  <c r="D2448" i="13" s="1"/>
  <c r="AH3558" i="12"/>
  <c r="AH1313" i="12"/>
  <c r="AI1313" i="12" s="1"/>
  <c r="C2627" i="13" s="1"/>
  <c r="AH1374" i="12"/>
  <c r="AJ1374" i="12" s="1"/>
  <c r="D2566" i="13" s="1"/>
  <c r="AH2700" i="12"/>
  <c r="AH1528" i="12"/>
  <c r="AH1765" i="12"/>
  <c r="AH1309" i="12"/>
  <c r="AJ1309" i="12" s="1"/>
  <c r="D2631" i="13" s="1"/>
  <c r="AH2656" i="12"/>
  <c r="AH1808" i="12"/>
  <c r="AH3109" i="12"/>
  <c r="AI3109" i="12" s="1"/>
  <c r="C831" i="13" s="1"/>
  <c r="AH3064" i="12"/>
  <c r="AJ3064" i="12" s="1"/>
  <c r="D876" i="13" s="1"/>
  <c r="AH2736" i="12"/>
  <c r="AH3302" i="12"/>
  <c r="AH660" i="12"/>
  <c r="AH1660" i="12"/>
  <c r="AI1660" i="12" s="1"/>
  <c r="C2280" i="13" s="1"/>
  <c r="AH2311" i="12"/>
  <c r="AI2311" i="12" s="1"/>
  <c r="C1629" i="13" s="1"/>
  <c r="AH1680" i="12"/>
  <c r="AH3354" i="12"/>
  <c r="AI3354" i="12" s="1"/>
  <c r="C586" i="13" s="1"/>
  <c r="AH1456" i="12"/>
  <c r="AJ1456" i="12" s="1"/>
  <c r="D2484" i="13" s="1"/>
  <c r="AH384" i="12"/>
  <c r="AH311" i="12"/>
  <c r="AH2059" i="12"/>
  <c r="AH2837" i="12"/>
  <c r="AI2837" i="12" s="1"/>
  <c r="C1103" i="13" s="1"/>
  <c r="AH2985" i="12"/>
  <c r="AH651" i="12"/>
  <c r="AH1566" i="12"/>
  <c r="AI1566" i="12" s="1"/>
  <c r="C2374" i="13" s="1"/>
  <c r="AH152" i="12"/>
  <c r="AJ152" i="12" s="1"/>
  <c r="D3788" i="13" s="1"/>
  <c r="AH2508" i="12"/>
  <c r="AH3799" i="12"/>
  <c r="AH214" i="12"/>
  <c r="AH855" i="12"/>
  <c r="AJ855" i="12" s="1"/>
  <c r="D3085" i="13" s="1"/>
  <c r="AH2300" i="12"/>
  <c r="AJ2300" i="12" s="1"/>
  <c r="D1640" i="13" s="1"/>
  <c r="AH1800" i="12"/>
  <c r="AH1696" i="12"/>
  <c r="AI1696" i="12" s="1"/>
  <c r="C2244" i="13" s="1"/>
  <c r="AH2325" i="12"/>
  <c r="AJ2325" i="12" s="1"/>
  <c r="D1615" i="13" s="1"/>
  <c r="AH1009" i="12"/>
  <c r="AH1837" i="12"/>
  <c r="AH1432" i="12"/>
  <c r="AH2053" i="12"/>
  <c r="AI2053" i="12" s="1"/>
  <c r="C1887" i="13" s="1"/>
  <c r="AH1228" i="12"/>
  <c r="AH3023" i="12"/>
  <c r="AH1086" i="12"/>
  <c r="AJ1086" i="12" s="1"/>
  <c r="D2854" i="13" s="1"/>
  <c r="AH2141" i="12"/>
  <c r="AJ2141" i="12" s="1"/>
  <c r="D1799" i="13" s="1"/>
  <c r="AH2487" i="12"/>
  <c r="AH1259" i="12"/>
  <c r="AH2012" i="12"/>
  <c r="AH1205" i="12"/>
  <c r="AJ1205" i="12" s="1"/>
  <c r="D2735" i="13" s="1"/>
  <c r="AH738" i="12"/>
  <c r="AI738" i="12" s="1"/>
  <c r="C3202" i="13" s="1"/>
  <c r="AH3018" i="12"/>
  <c r="AH328" i="12"/>
  <c r="AI328" i="12" s="1"/>
  <c r="C3612" i="13" s="1"/>
  <c r="AH746" i="12"/>
  <c r="AI746" i="12" s="1"/>
  <c r="C3194" i="13" s="1"/>
  <c r="AH2295" i="12"/>
  <c r="AH2515" i="12"/>
  <c r="AH730" i="12"/>
  <c r="AH2086" i="12"/>
  <c r="AJ2086" i="12" s="1"/>
  <c r="D1854" i="13" s="1"/>
  <c r="AH2137" i="12"/>
  <c r="AH174" i="12"/>
  <c r="AH3613" i="12"/>
  <c r="AI3613" i="12" s="1"/>
  <c r="C327" i="13" s="1"/>
  <c r="AH3311" i="12"/>
  <c r="AI3311" i="12" s="1"/>
  <c r="C629" i="13" s="1"/>
  <c r="AH3012" i="12"/>
  <c r="AH1139" i="12"/>
  <c r="AH1332" i="12"/>
  <c r="AH735" i="12"/>
  <c r="AJ735" i="12" s="1"/>
  <c r="D3205" i="13" s="1"/>
  <c r="AH3702" i="12"/>
  <c r="AJ3702" i="12" s="1"/>
  <c r="D238" i="13" s="1"/>
  <c r="AH234" i="12"/>
  <c r="AH2613" i="12"/>
  <c r="AJ2613" i="12" s="1"/>
  <c r="D1327" i="13" s="1"/>
  <c r="AH2964" i="12"/>
  <c r="AI2964" i="12" s="1"/>
  <c r="C976" i="13" s="1"/>
  <c r="AH847" i="12"/>
  <c r="AH2161" i="12"/>
  <c r="AH2903" i="12"/>
  <c r="AH2991" i="12"/>
  <c r="AI2991" i="12" s="1"/>
  <c r="C949" i="13" s="1"/>
  <c r="AH1977" i="12"/>
  <c r="AH2963" i="12"/>
  <c r="AH2073" i="12"/>
  <c r="AI2073" i="12" s="1"/>
  <c r="C1867" i="13" s="1"/>
  <c r="AH875" i="12"/>
  <c r="AI875" i="12" s="1"/>
  <c r="C3065" i="13" s="1"/>
  <c r="AH3816" i="12"/>
  <c r="AH2341" i="12"/>
  <c r="AH2284" i="12"/>
  <c r="AH2154" i="12"/>
  <c r="AJ2154" i="12" s="1"/>
  <c r="D1786" i="13" s="1"/>
  <c r="AH1117" i="12"/>
  <c r="AI1117" i="12" s="1"/>
  <c r="C2823" i="13" s="1"/>
  <c r="AH1110" i="12"/>
  <c r="AH509" i="12"/>
  <c r="AI509" i="12" s="1"/>
  <c r="C3431" i="13" s="1"/>
  <c r="AH2610" i="12"/>
  <c r="AJ2610" i="12" s="1"/>
  <c r="D1330" i="13" s="1"/>
  <c r="AH1867" i="12"/>
  <c r="AH1955" i="12"/>
  <c r="AH3638" i="12"/>
  <c r="AH921" i="12"/>
  <c r="AI921" i="12" s="1"/>
  <c r="C3019" i="13" s="1"/>
  <c r="AH3836" i="12"/>
  <c r="AH1914" i="12"/>
  <c r="AH1123" i="12"/>
  <c r="AJ1123" i="12" s="1"/>
  <c r="D2817" i="13" s="1"/>
  <c r="AH2400" i="12"/>
  <c r="AI2400" i="12" s="1"/>
  <c r="C1540" i="13" s="1"/>
  <c r="AH831" i="12"/>
  <c r="AH1042" i="12"/>
  <c r="AH1446" i="12"/>
  <c r="AH2333" i="12"/>
  <c r="AJ2333" i="12" s="1"/>
  <c r="D1607" i="13" s="1"/>
  <c r="AH701" i="12"/>
  <c r="AI701" i="12" s="1"/>
  <c r="C3239" i="13" s="1"/>
  <c r="AH1695" i="12"/>
  <c r="AH2593" i="12"/>
  <c r="AJ2593" i="12" s="1"/>
  <c r="D1347" i="13" s="1"/>
  <c r="AH356" i="12"/>
  <c r="AI356" i="12" s="1"/>
  <c r="C3584" i="13" s="1"/>
  <c r="AH841" i="12"/>
  <c r="AH1136" i="12"/>
  <c r="AH2014" i="12"/>
  <c r="AH1424" i="12"/>
  <c r="AI1424" i="12" s="1"/>
  <c r="C2516" i="13" s="1"/>
  <c r="AH1124" i="12"/>
  <c r="AH2784" i="12"/>
  <c r="AH3350" i="12"/>
  <c r="AI3350" i="12" s="1"/>
  <c r="C590" i="13" s="1"/>
  <c r="AH525" i="12"/>
  <c r="AJ525" i="12" s="1"/>
  <c r="D3415" i="13" s="1"/>
  <c r="AH2744" i="12"/>
  <c r="AH1373" i="12"/>
  <c r="AH1478" i="12"/>
  <c r="AH1784" i="12"/>
  <c r="AJ1784" i="12" s="1"/>
  <c r="D2156" i="13" s="1"/>
  <c r="AH3105" i="12"/>
  <c r="AI3105" i="12" s="1"/>
  <c r="C835" i="13" s="1"/>
  <c r="AH1556" i="12"/>
  <c r="AH2070" i="12"/>
  <c r="AJ2070" i="12" s="1"/>
  <c r="D1870" i="13" s="1"/>
  <c r="AH917" i="12"/>
  <c r="AJ917" i="12" s="1"/>
  <c r="D3023" i="13" s="1"/>
  <c r="AH991" i="12"/>
  <c r="AH1535" i="12"/>
  <c r="AH401" i="12"/>
  <c r="AH2413" i="12"/>
  <c r="AI2413" i="12" s="1"/>
  <c r="C1527" i="13" s="1"/>
  <c r="AH1720" i="12"/>
  <c r="AH167" i="12"/>
  <c r="AH1067" i="12"/>
  <c r="AI1067" i="12" s="1"/>
  <c r="C2873" i="13" s="1"/>
  <c r="AH1978" i="12"/>
  <c r="AJ1978" i="12" s="1"/>
  <c r="D1962" i="13" s="1"/>
  <c r="AH2992" i="12"/>
  <c r="AH797" i="12"/>
  <c r="AH3595" i="12"/>
  <c r="AH913" i="12"/>
  <c r="AJ913" i="12" s="1"/>
  <c r="D3027" i="13" s="1"/>
  <c r="AH2444" i="12"/>
  <c r="AI2444" i="12" s="1"/>
  <c r="C1496" i="13" s="1"/>
  <c r="AH3051" i="12"/>
  <c r="AH1043" i="12"/>
  <c r="AJ1043" i="12" s="1"/>
  <c r="D2897" i="13" s="1"/>
  <c r="AH2418" i="12"/>
  <c r="AJ2418" i="12" s="1"/>
  <c r="D1522" i="13" s="1"/>
  <c r="AH1329" i="12"/>
  <c r="AH889" i="12"/>
  <c r="AH3682" i="12"/>
  <c r="AH1018" i="12"/>
  <c r="AI1018" i="12" s="1"/>
  <c r="C2922" i="13" s="1"/>
  <c r="AH1101" i="12"/>
  <c r="AH1029" i="12"/>
  <c r="AH2650" i="12"/>
  <c r="AJ2650" i="12" s="1"/>
  <c r="D1290" i="13" s="1"/>
  <c r="AH1769" i="12"/>
  <c r="AI1769" i="12" s="1"/>
  <c r="C2171" i="13" s="1"/>
  <c r="AH2968" i="12"/>
  <c r="AH2046" i="12"/>
  <c r="AH191" i="12"/>
  <c r="AH179" i="12"/>
  <c r="AJ179" i="12" s="1"/>
  <c r="D3761" i="13" s="1"/>
  <c r="AH3385" i="12"/>
  <c r="AJ3385" i="12" s="1"/>
  <c r="D555" i="13" s="1"/>
  <c r="AH482" i="12"/>
  <c r="AH1361" i="12"/>
  <c r="AJ1361" i="12" s="1"/>
  <c r="D2579" i="13" s="1"/>
  <c r="AH3398" i="12"/>
  <c r="AJ3398" i="12" s="1"/>
  <c r="D542" i="13" s="1"/>
  <c r="AH1886" i="12"/>
  <c r="AH180" i="12"/>
  <c r="AH227" i="12"/>
  <c r="AH464" i="12"/>
  <c r="AJ464" i="12" s="1"/>
  <c r="D3476" i="13" s="1"/>
  <c r="AH2877" i="12"/>
  <c r="AH449" i="12"/>
  <c r="AH2880" i="12"/>
  <c r="AI2880" i="12" s="1"/>
  <c r="C1060" i="13" s="1"/>
  <c r="AH676" i="12"/>
  <c r="AJ676" i="12" s="1"/>
  <c r="D3264" i="13" s="1"/>
  <c r="AH1939" i="12"/>
  <c r="AH567" i="12"/>
  <c r="AH774" i="12"/>
  <c r="AH202" i="12"/>
  <c r="AI202" i="12" s="1"/>
  <c r="C3738" i="13" s="1"/>
  <c r="AH583" i="12"/>
  <c r="AI583" i="12" s="1"/>
  <c r="C3357" i="13" s="1"/>
  <c r="AH811" i="12"/>
  <c r="AH395" i="12"/>
  <c r="AI395" i="12" s="1"/>
  <c r="C3545" i="13" s="1"/>
  <c r="AH1471" i="12"/>
  <c r="AI1471" i="12" s="1"/>
  <c r="C2469" i="13" s="1"/>
  <c r="AH3002" i="12"/>
  <c r="AH2335" i="12"/>
  <c r="AH910" i="12"/>
  <c r="AH1145" i="12"/>
  <c r="AJ1145" i="12" s="1"/>
  <c r="D2795" i="13" s="1"/>
  <c r="AH166" i="12"/>
  <c r="AH490" i="12"/>
  <c r="AH2309" i="12"/>
  <c r="AI2309" i="12" s="1"/>
  <c r="C1631" i="13" s="1"/>
  <c r="AH643" i="12"/>
  <c r="AJ643" i="12" s="1"/>
  <c r="D3297" i="13" s="1"/>
  <c r="AH1639" i="12"/>
  <c r="AH505" i="12"/>
  <c r="AH744" i="12"/>
  <c r="AH2148" i="12"/>
  <c r="AJ2148" i="12" s="1"/>
  <c r="D1792" i="13" s="1"/>
  <c r="AH1796" i="12"/>
  <c r="AJ1796" i="12" s="1"/>
  <c r="D2144" i="13" s="1"/>
  <c r="AH2435" i="12"/>
  <c r="AH2155" i="12"/>
  <c r="AI2155" i="12" s="1"/>
  <c r="C1785" i="13" s="1"/>
  <c r="AH2750" i="12"/>
  <c r="AJ2750" i="12" s="1"/>
  <c r="D1190" i="13" s="1"/>
  <c r="AH3334" i="12"/>
  <c r="AH2417" i="12"/>
  <c r="AH463" i="12"/>
  <c r="AH1857" i="12"/>
  <c r="AJ1857" i="12" s="1"/>
  <c r="D2083" i="13" s="1"/>
  <c r="AH1563" i="12"/>
  <c r="AH2257" i="12"/>
  <c r="AH2201" i="12"/>
  <c r="AJ2201" i="12" s="1"/>
  <c r="D1739" i="13" s="1"/>
  <c r="AH1384" i="12"/>
  <c r="AI1384" i="12" s="1"/>
  <c r="C2556" i="13" s="1"/>
  <c r="AH998" i="12"/>
  <c r="AH262" i="12"/>
  <c r="AH155" i="12"/>
  <c r="AH2655" i="12"/>
  <c r="AI2655" i="12" s="1"/>
  <c r="C1285" i="13" s="1"/>
  <c r="AH213" i="12"/>
  <c r="AJ213" i="12" s="1"/>
  <c r="D3727" i="13" s="1"/>
  <c r="AH2738" i="12"/>
  <c r="AH332" i="12"/>
  <c r="AJ332" i="12" s="1"/>
  <c r="D3608" i="13" s="1"/>
  <c r="AH2340" i="12"/>
  <c r="AJ2340" i="12" s="1"/>
  <c r="D1600" i="13" s="1"/>
  <c r="AH1421" i="12"/>
  <c r="AH427" i="12"/>
  <c r="AH683" i="12"/>
  <c r="AH1438" i="12"/>
  <c r="AJ1438" i="12" s="1"/>
  <c r="D2502" i="13" s="1"/>
  <c r="AH1546" i="12"/>
  <c r="AI1546" i="12" s="1"/>
  <c r="C2394" i="13" s="1"/>
  <c r="AH661" i="12"/>
  <c r="AH3367" i="12"/>
  <c r="AJ3367" i="12" s="1"/>
  <c r="D573" i="13" s="1"/>
  <c r="AH1349" i="12"/>
  <c r="AJ1349" i="12" s="1"/>
  <c r="D2591" i="13" s="1"/>
  <c r="AH2670" i="12"/>
  <c r="AH2806" i="12"/>
  <c r="AH2345" i="12"/>
  <c r="AH2914" i="12"/>
  <c r="AJ2914" i="12" s="1"/>
  <c r="D1026" i="13" s="1"/>
  <c r="AH281" i="12"/>
  <c r="AI281" i="12" s="1"/>
  <c r="C3659" i="13" s="1"/>
  <c r="AH489" i="12"/>
  <c r="AH1238" i="12"/>
  <c r="AI1238" i="12" s="1"/>
  <c r="C2702" i="13" s="1"/>
  <c r="AH2965" i="12"/>
  <c r="AJ2965" i="12" s="1"/>
  <c r="D975" i="13" s="1"/>
  <c r="AH1273" i="12"/>
  <c r="AH1391" i="12"/>
  <c r="AH415" i="12"/>
  <c r="AH3050" i="12"/>
  <c r="AI3050" i="12" s="1"/>
  <c r="C890" i="13" s="1"/>
  <c r="AH266" i="12"/>
  <c r="AH1085" i="12"/>
  <c r="AH873" i="12"/>
  <c r="AI873" i="12" s="1"/>
  <c r="C3067" i="13" s="1"/>
  <c r="AH1931" i="12"/>
  <c r="AI1931" i="12" s="1"/>
  <c r="C2009" i="13" s="1"/>
  <c r="AH2230" i="12"/>
  <c r="AH1967" i="12"/>
  <c r="AH1493" i="12"/>
  <c r="AH1843" i="12"/>
  <c r="AJ1843" i="12" s="1"/>
  <c r="D2097" i="13" s="1"/>
  <c r="AH355" i="12"/>
  <c r="AI355" i="12" s="1"/>
  <c r="C3585" i="13" s="1"/>
  <c r="AH1114" i="12"/>
  <c r="AH986" i="12"/>
  <c r="AJ986" i="12" s="1"/>
  <c r="D2954" i="13" s="1"/>
  <c r="AH3313" i="12"/>
  <c r="AI3313" i="12" s="1"/>
  <c r="C627" i="13" s="1"/>
  <c r="AH1917" i="12"/>
  <c r="AH868" i="12"/>
  <c r="AH3170" i="12"/>
  <c r="AH1375" i="12"/>
  <c r="AJ1375" i="12" s="1"/>
  <c r="D2565" i="13" s="1"/>
  <c r="AH378" i="12"/>
  <c r="AJ378" i="12" s="1"/>
  <c r="D3562" i="13" s="1"/>
  <c r="AH358" i="12"/>
  <c r="AH2625" i="12"/>
  <c r="AJ2625" i="12" s="1"/>
  <c r="D1315" i="13" s="1"/>
  <c r="AH2659" i="12"/>
  <c r="AJ2659" i="12" s="1"/>
  <c r="D1281" i="13" s="1"/>
  <c r="AH2251" i="12"/>
  <c r="AH1355" i="12"/>
  <c r="AH576" i="12"/>
  <c r="AH1665" i="12"/>
  <c r="AJ1665" i="12" s="1"/>
  <c r="D2275" i="13" s="1"/>
  <c r="AH2717" i="12"/>
  <c r="AI2717" i="12" s="1"/>
  <c r="C1223" i="13" s="1"/>
  <c r="AH3164" i="12"/>
  <c r="AH924" i="12"/>
  <c r="AJ924" i="12" s="1"/>
  <c r="D3016" i="13" s="1"/>
  <c r="AH416" i="12"/>
  <c r="AI416" i="12" s="1"/>
  <c r="C3524" i="13" s="1"/>
  <c r="AH1133" i="12"/>
  <c r="AH2823" i="12"/>
  <c r="AH2787" i="12"/>
  <c r="AH3106" i="12"/>
  <c r="AJ3106" i="12" s="1"/>
  <c r="D834" i="13" s="1"/>
  <c r="AH1173" i="12"/>
  <c r="AH2458" i="12"/>
  <c r="AH1706" i="12"/>
  <c r="AJ1706" i="12" s="1"/>
  <c r="D2234" i="13" s="1"/>
  <c r="AH604" i="12"/>
  <c r="AI604" i="12" s="1"/>
  <c r="C3336" i="13" s="1"/>
  <c r="AH2258" i="12"/>
  <c r="AH631" i="12"/>
  <c r="AH2502" i="12"/>
  <c r="AH3371" i="12"/>
  <c r="AJ3371" i="12" s="1"/>
  <c r="D569" i="13" s="1"/>
  <c r="AH1237" i="12"/>
  <c r="AJ1237" i="12" s="1"/>
  <c r="D2703" i="13" s="1"/>
  <c r="AH194" i="12"/>
  <c r="AH650" i="12"/>
  <c r="AI650" i="12" s="1"/>
  <c r="C3290" i="13" s="1"/>
  <c r="AH2171" i="12"/>
  <c r="AI2171" i="12" s="1"/>
  <c r="C1769" i="13" s="1"/>
  <c r="AH365" i="12"/>
  <c r="AH2024" i="12"/>
  <c r="AH2185" i="12"/>
  <c r="AH556" i="12"/>
  <c r="AI556" i="12" s="1"/>
  <c r="C3384" i="13" s="1"/>
  <c r="AH2570" i="12"/>
  <c r="AI2570" i="12" s="1"/>
  <c r="C1370" i="13" s="1"/>
  <c r="AH1300" i="12"/>
  <c r="AH570" i="12"/>
  <c r="AJ570" i="12" s="1"/>
  <c r="D3370" i="13" s="1"/>
  <c r="AH2061" i="12"/>
  <c r="AI2061" i="12" s="1"/>
  <c r="C1879" i="13" s="1"/>
  <c r="AH2680" i="12"/>
  <c r="AH1326" i="12"/>
  <c r="AH1218" i="12"/>
  <c r="AH136" i="12"/>
  <c r="AI136" i="12" s="1"/>
  <c r="C3804" i="13" s="1"/>
  <c r="AH1532" i="12"/>
  <c r="AI1532" i="12" s="1"/>
  <c r="C2408" i="13" s="1"/>
  <c r="AH2718" i="12"/>
  <c r="AH1291" i="12"/>
  <c r="AI1291" i="12" s="1"/>
  <c r="C2649" i="13" s="1"/>
  <c r="AH2560" i="12"/>
  <c r="AJ2560" i="12" s="1"/>
  <c r="D1380" i="13" s="1"/>
  <c r="AH734" i="12"/>
  <c r="AH444" i="12"/>
  <c r="AH1151" i="12"/>
  <c r="AH3118" i="12"/>
  <c r="AJ3118" i="12" s="1"/>
  <c r="D822" i="13" s="1"/>
  <c r="AH3056" i="12"/>
  <c r="AJ3056" i="12" s="1"/>
  <c r="D884" i="13" s="1"/>
  <c r="AH532" i="12"/>
  <c r="AH2027" i="12"/>
  <c r="AJ2027" i="12" s="1"/>
  <c r="D1913" i="13" s="1"/>
  <c r="AH267" i="12"/>
  <c r="AI267" i="12" s="1"/>
  <c r="C3673" i="13" s="1"/>
  <c r="AH1734" i="12"/>
  <c r="AH599" i="12"/>
  <c r="AH3830" i="12"/>
  <c r="AH1791" i="12"/>
  <c r="AJ1791" i="12" s="1"/>
  <c r="D2149" i="13" s="1"/>
  <c r="AH437" i="12"/>
  <c r="AJ437" i="12" s="1"/>
  <c r="D3503" i="13" s="1"/>
  <c r="AH2757" i="12"/>
  <c r="AH393" i="12"/>
  <c r="AI393" i="12" s="1"/>
  <c r="C3547" i="13" s="1"/>
  <c r="AH1274" i="12"/>
  <c r="AI1274" i="12" s="1"/>
  <c r="C2666" i="13" s="1"/>
  <c r="AH2925" i="12"/>
  <c r="AH971" i="12"/>
  <c r="AH3126" i="12"/>
  <c r="AJ3126" i="12" s="1"/>
  <c r="D814" i="13" s="1"/>
  <c r="AH2799" i="12"/>
  <c r="AI2799" i="12" s="1"/>
  <c r="C1141" i="13" s="1"/>
  <c r="AH2779" i="12"/>
  <c r="AI2779" i="12" s="1"/>
  <c r="C1161" i="13" s="1"/>
  <c r="AH930" i="12"/>
  <c r="AH1337" i="12"/>
  <c r="AI1337" i="12" s="1"/>
  <c r="C2603" i="13" s="1"/>
  <c r="AH2489" i="12"/>
  <c r="AJ2489" i="12" s="1"/>
  <c r="D1451" i="13" s="1"/>
  <c r="AH2540" i="12"/>
  <c r="AH877" i="12"/>
  <c r="AH1759" i="12"/>
  <c r="AH974" i="12"/>
  <c r="AJ974" i="12" s="1"/>
  <c r="D2966" i="13" s="1"/>
  <c r="AH1072" i="12"/>
  <c r="AI1072" i="12" s="1"/>
  <c r="C2868" i="13" s="1"/>
  <c r="AH733" i="12"/>
  <c r="AH3231" i="12"/>
  <c r="AI3231" i="12" s="1"/>
  <c r="C709" i="13" s="1"/>
  <c r="AH611" i="12"/>
  <c r="AI611" i="12" s="1"/>
  <c r="C3329" i="13" s="1"/>
  <c r="AH3028" i="12"/>
  <c r="AH3357" i="12"/>
  <c r="AH909" i="12"/>
  <c r="AH670" i="12"/>
  <c r="AI670" i="12" s="1"/>
  <c r="C3270" i="13" s="1"/>
  <c r="AH1555" i="12"/>
  <c r="AH1990" i="12"/>
  <c r="AH2219" i="12"/>
  <c r="AI2219" i="12" s="1"/>
  <c r="C1721" i="13" s="1"/>
  <c r="AH1132" i="12"/>
  <c r="AI1132" i="12" s="1"/>
  <c r="C2808" i="13" s="1"/>
  <c r="AH2286" i="12"/>
  <c r="AH766" i="12"/>
  <c r="AH2530" i="12"/>
  <c r="AH1820" i="12"/>
  <c r="AI1820" i="12" s="1"/>
  <c r="C2120" i="13" s="1"/>
  <c r="AH937" i="12"/>
  <c r="AJ937" i="12" s="1"/>
  <c r="D3003" i="13" s="1"/>
  <c r="AH1520" i="12"/>
  <c r="AH1616" i="12"/>
  <c r="AI1616" i="12" s="1"/>
  <c r="C2324" i="13" s="1"/>
  <c r="AH989" i="12"/>
  <c r="AI989" i="12" s="1"/>
  <c r="C2951" i="13" s="1"/>
  <c r="AH958" i="12"/>
  <c r="AH2478" i="12"/>
  <c r="AH700" i="12"/>
  <c r="AH2423" i="12"/>
  <c r="AJ2423" i="12" s="1"/>
  <c r="D1517" i="13" s="1"/>
  <c r="AH673" i="12"/>
  <c r="AJ673" i="12" s="1"/>
  <c r="D3267" i="13" s="1"/>
  <c r="AH479" i="12"/>
  <c r="AH1858" i="12"/>
  <c r="AI1858" i="12" s="1"/>
  <c r="C2082" i="13" s="1"/>
  <c r="AH1904" i="12"/>
  <c r="AJ1904" i="12" s="1"/>
  <c r="D2036" i="13" s="1"/>
  <c r="AH1835" i="12"/>
  <c r="AH3458" i="12"/>
  <c r="AH1459" i="12"/>
  <c r="AH624" i="12"/>
  <c r="AI624" i="12" s="1"/>
  <c r="C3316" i="13" s="1"/>
  <c r="AH793" i="12"/>
  <c r="AJ793" i="12" s="1"/>
  <c r="D3147" i="13" s="1"/>
  <c r="AH2525" i="12"/>
  <c r="AH907" i="12"/>
  <c r="AJ907" i="12" s="1"/>
  <c r="D3033" i="13" s="1"/>
  <c r="AH836" i="12"/>
  <c r="AJ836" i="12" s="1"/>
  <c r="D3104" i="13" s="1"/>
  <c r="AH1119" i="12"/>
  <c r="AH1928" i="12"/>
  <c r="AH1188" i="12"/>
  <c r="AI1188" i="12" s="1"/>
  <c r="C2752" i="13" s="1"/>
  <c r="AH2868" i="12"/>
  <c r="AJ2868" i="12" s="1"/>
  <c r="D1072" i="13" s="1"/>
  <c r="AH1279" i="12"/>
  <c r="AJ1279" i="12" s="1"/>
  <c r="D2661" i="13" s="1"/>
  <c r="AH1774" i="12"/>
  <c r="AH1175" i="12"/>
  <c r="AJ1175" i="12" s="1"/>
  <c r="D2765" i="13" s="1"/>
  <c r="AH337" i="12"/>
  <c r="AJ337" i="12" s="1"/>
  <c r="D3603" i="13" s="1"/>
  <c r="AH2648" i="12"/>
  <c r="AH1185" i="12"/>
  <c r="AH1714" i="12"/>
  <c r="AH225" i="12"/>
  <c r="AI225" i="12" s="1"/>
  <c r="C3715" i="13" s="1"/>
  <c r="AH340" i="12"/>
  <c r="AJ340" i="12" s="1"/>
  <c r="D3600" i="13" s="1"/>
  <c r="AH2996" i="12"/>
  <c r="AH1799" i="12"/>
  <c r="AI1799" i="12" s="1"/>
  <c r="C2141" i="13" s="1"/>
  <c r="AH1176" i="12"/>
  <c r="AJ1176" i="12" s="1"/>
  <c r="D2764" i="13" s="1"/>
  <c r="AH2693" i="12"/>
  <c r="AH2183" i="12"/>
  <c r="AH1448" i="12"/>
  <c r="AH3623" i="12"/>
  <c r="AJ3623" i="12" s="1"/>
  <c r="D317" i="13" s="1"/>
  <c r="AH1387" i="12"/>
  <c r="AI1387" i="12" s="1"/>
  <c r="C2553" i="13" s="1"/>
  <c r="AH1531" i="12"/>
  <c r="AH572" i="12"/>
  <c r="AI572" i="12" s="1"/>
  <c r="C3368" i="13" s="1"/>
  <c r="AH447" i="12"/>
  <c r="AJ447" i="12" s="1"/>
  <c r="D3493" i="13" s="1"/>
  <c r="AH699" i="12"/>
  <c r="AH1848" i="12"/>
  <c r="AH2068" i="12"/>
  <c r="AH341" i="12"/>
  <c r="AI341" i="12" s="1"/>
  <c r="C3599" i="13" s="1"/>
  <c r="AH823" i="12"/>
  <c r="AI823" i="12" s="1"/>
  <c r="C3117" i="13" s="1"/>
  <c r="AH3259" i="12"/>
  <c r="AH494" i="12"/>
  <c r="AJ494" i="12" s="1"/>
  <c r="D3446" i="13" s="1"/>
  <c r="AH2329" i="12"/>
  <c r="AJ2329" i="12" s="1"/>
  <c r="D1611" i="13" s="1"/>
  <c r="AH3877" i="12"/>
  <c r="AH2801" i="12"/>
  <c r="AH2049" i="12"/>
  <c r="AH2002" i="12"/>
  <c r="AI2002" i="12" s="1"/>
  <c r="C1938" i="13" s="1"/>
  <c r="AH1062" i="12"/>
  <c r="AI1062" i="12" s="1"/>
  <c r="C2878" i="13" s="1"/>
  <c r="AH2260" i="12"/>
  <c r="AH1331" i="12"/>
  <c r="AJ1331" i="12" s="1"/>
  <c r="D2609" i="13" s="1"/>
  <c r="AH885" i="12"/>
  <c r="AI885" i="12" s="1"/>
  <c r="C3055" i="13" s="1"/>
  <c r="AH1328" i="12"/>
  <c r="AH2748" i="12"/>
  <c r="AH625" i="12"/>
  <c r="AH1659" i="12"/>
  <c r="AJ1659" i="12" s="1"/>
  <c r="D2281" i="13" s="1"/>
  <c r="AH2567" i="12"/>
  <c r="AJ2567" i="12" s="1"/>
  <c r="D1373" i="13" s="1"/>
  <c r="AH664" i="12"/>
  <c r="AH1786" i="12"/>
  <c r="AI1786" i="12" s="1"/>
  <c r="C2154" i="13" s="1"/>
  <c r="AH2015" i="12"/>
  <c r="AI2015" i="12" s="1"/>
  <c r="C1925" i="13" s="1"/>
  <c r="AH3587" i="12"/>
  <c r="AH789" i="12"/>
  <c r="AH2466" i="12"/>
  <c r="AH2987" i="12"/>
  <c r="AJ2987" i="12" s="1"/>
  <c r="D953" i="13" s="1"/>
  <c r="AH1873" i="12"/>
  <c r="AJ1873" i="12" s="1"/>
  <c r="D2067" i="13" s="1"/>
  <c r="AH326" i="12"/>
  <c r="AH890" i="12"/>
  <c r="AJ890" i="12" s="1"/>
  <c r="D3050" i="13" s="1"/>
  <c r="AH2604" i="12"/>
  <c r="AI2604" i="12" s="1"/>
  <c r="C1336" i="13" s="1"/>
  <c r="AH2645" i="12"/>
  <c r="AH1948" i="12"/>
  <c r="AH842" i="12"/>
  <c r="AH2691" i="12"/>
  <c r="AI2691" i="12" s="1"/>
  <c r="C1249" i="13" s="1"/>
  <c r="AH771" i="12"/>
  <c r="AJ771" i="12" s="1"/>
  <c r="D3169" i="13" s="1"/>
  <c r="AH1961" i="12"/>
  <c r="AH3866" i="12"/>
  <c r="AI3866" i="12" s="1"/>
  <c r="C74" i="13" s="1"/>
  <c r="AH2895" i="12"/>
  <c r="AJ2895" i="12" s="1"/>
  <c r="D1045" i="13" s="1"/>
  <c r="AH1412" i="12"/>
  <c r="AH1571" i="12"/>
  <c r="AH157" i="12"/>
  <c r="AH2165" i="12"/>
  <c r="AI2165" i="12" s="1"/>
  <c r="C1775" i="13" s="1"/>
  <c r="AH164" i="12"/>
  <c r="AJ164" i="12" s="1"/>
  <c r="D3776" i="13" s="1"/>
  <c r="AH1670" i="12"/>
  <c r="AH2960" i="12"/>
  <c r="AI2960" i="12" s="1"/>
  <c r="C980" i="13" s="1"/>
  <c r="AH1335" i="12"/>
  <c r="AI1335" i="12" s="1"/>
  <c r="C2605" i="13" s="1"/>
  <c r="AH3826" i="12"/>
  <c r="AH1002" i="12"/>
  <c r="AH2323" i="12"/>
  <c r="AH419" i="12"/>
  <c r="AJ419" i="12" s="1"/>
  <c r="D3521" i="13" s="1"/>
  <c r="AH602" i="12"/>
  <c r="AJ602" i="12" s="1"/>
  <c r="D3338" i="13" s="1"/>
  <c r="AH1866" i="12"/>
  <c r="AH3203" i="12"/>
  <c r="AJ3203" i="12" s="1"/>
  <c r="D737" i="13" s="1"/>
  <c r="AH1488" i="12"/>
  <c r="AJ1488" i="12" s="1"/>
  <c r="D2452" i="13" s="1"/>
  <c r="AH245" i="12"/>
  <c r="AH2075" i="12"/>
  <c r="AH2864" i="12"/>
  <c r="AJ2864" i="12" s="1"/>
  <c r="D1076" i="13" s="1"/>
  <c r="AH1970" i="12"/>
  <c r="AJ1970" i="12" s="1"/>
  <c r="D1970" i="13" s="1"/>
  <c r="AH2629" i="12"/>
  <c r="AJ2629" i="12" s="1"/>
  <c r="D1311" i="13" s="1"/>
  <c r="AH246" i="12"/>
  <c r="AH400" i="12"/>
  <c r="AI400" i="12" s="1"/>
  <c r="C3540" i="13" s="1"/>
  <c r="AH586" i="12"/>
  <c r="AI586" i="12" s="1"/>
  <c r="C3354" i="13" s="1"/>
  <c r="AH2036" i="12"/>
  <c r="AH3454" i="12"/>
  <c r="AH1569" i="12"/>
  <c r="AH1590" i="12"/>
  <c r="AI1590" i="12" s="1"/>
  <c r="C2350" i="13" s="1"/>
  <c r="AH2956" i="12"/>
  <c r="AJ2956" i="12" s="1"/>
  <c r="D984" i="13" s="1"/>
  <c r="AH1129" i="12"/>
  <c r="AH2584" i="12"/>
  <c r="AJ2584" i="12" s="1"/>
  <c r="D1356" i="13" s="1"/>
  <c r="AH1763" i="12"/>
  <c r="AI1763" i="12" s="1"/>
  <c r="C2177" i="13" s="1"/>
  <c r="AH857" i="12"/>
  <c r="AH323" i="12"/>
  <c r="AH3150" i="12"/>
  <c r="AH2599" i="12"/>
  <c r="AI2599" i="12" s="1"/>
  <c r="C1341" i="13" s="1"/>
  <c r="AH1504" i="12"/>
  <c r="AI1504" i="12" s="1"/>
  <c r="C2436" i="13" s="1"/>
  <c r="AH1212" i="12"/>
  <c r="AH1831" i="12"/>
  <c r="AI1831" i="12" s="1"/>
  <c r="C2109" i="13" s="1"/>
  <c r="AH3090" i="12"/>
  <c r="AJ3090" i="12" s="1"/>
  <c r="D850" i="13" s="1"/>
  <c r="AH691" i="12"/>
  <c r="AH198" i="12"/>
  <c r="AH3075" i="12"/>
  <c r="AH2432" i="12"/>
  <c r="AJ2432" i="12" s="1"/>
  <c r="D1508" i="13" s="1"/>
  <c r="AH1648" i="12"/>
  <c r="AI1648" i="12" s="1"/>
  <c r="C2292" i="13" s="1"/>
  <c r="AH2156" i="12"/>
  <c r="AH647" i="12"/>
  <c r="AI647" i="12" s="1"/>
  <c r="C3293" i="13" s="1"/>
  <c r="AH457" i="12"/>
  <c r="AI457" i="12" s="1"/>
  <c r="C3483" i="13" s="1"/>
  <c r="AH3386" i="12"/>
  <c r="AH526" i="12"/>
  <c r="AH2661" i="12"/>
  <c r="AH1899" i="12"/>
  <c r="AJ1899" i="12" s="1"/>
  <c r="D2041" i="13" s="1"/>
  <c r="AH2198" i="12"/>
  <c r="AJ2198" i="12" s="1"/>
  <c r="D1742" i="13" s="1"/>
  <c r="AH2959" i="12"/>
  <c r="AH995" i="12"/>
  <c r="AJ995" i="12" s="1"/>
  <c r="D2945" i="13" s="1"/>
  <c r="AH2619" i="12"/>
  <c r="AI2619" i="12" s="1"/>
  <c r="C1321" i="13" s="1"/>
  <c r="AH1993" i="12"/>
  <c r="AH318" i="12"/>
  <c r="AH2255" i="12"/>
  <c r="AH2672" i="12"/>
  <c r="AJ2672" i="12" s="1"/>
  <c r="D1268" i="13" s="1"/>
  <c r="AH814" i="12"/>
  <c r="AI814" i="12" s="1"/>
  <c r="C3126" i="13" s="1"/>
  <c r="AH2950" i="12"/>
  <c r="AH2936" i="12"/>
  <c r="AI2936" i="12" s="1"/>
  <c r="C1004" i="13" s="1"/>
  <c r="AH1588" i="12"/>
  <c r="AI1588" i="12" s="1"/>
  <c r="C2352" i="13" s="1"/>
  <c r="AH3629" i="12"/>
  <c r="AH845" i="12"/>
  <c r="AH2305" i="12"/>
  <c r="AJ2305" i="12" s="1"/>
  <c r="D1635" i="13" s="1"/>
  <c r="AH1091" i="12"/>
  <c r="AI1091" i="12" s="1"/>
  <c r="C2849" i="13" s="1"/>
  <c r="AH1717" i="12"/>
  <c r="AJ1717" i="12" s="1"/>
  <c r="D2223" i="13" s="1"/>
  <c r="AH507" i="12"/>
  <c r="AH2140" i="12"/>
  <c r="AI2140" i="12" s="1"/>
  <c r="C1800" i="13" s="1"/>
  <c r="AH3569" i="12"/>
  <c r="AJ3569" i="12" s="1"/>
  <c r="D371" i="13" s="1"/>
  <c r="AH3525" i="12"/>
  <c r="AH1152" i="12"/>
  <c r="AH3073" i="12"/>
  <c r="AH1894" i="12"/>
  <c r="AJ1894" i="12" s="1"/>
  <c r="D2046" i="13" s="1"/>
  <c r="AH541" i="12"/>
  <c r="AI541" i="12" s="1"/>
  <c r="C3399" i="13" s="1"/>
  <c r="AH3260" i="12"/>
  <c r="AH2336" i="12"/>
  <c r="AI2336" i="12" s="1"/>
  <c r="C1604" i="13" s="1"/>
  <c r="AH1483" i="12"/>
  <c r="AI1483" i="12" s="1"/>
  <c r="C2457" i="13" s="1"/>
  <c r="AH499" i="12"/>
  <c r="AH782" i="12"/>
  <c r="AH2150" i="12"/>
  <c r="AH3619" i="12"/>
  <c r="AI3619" i="12" s="1"/>
  <c r="C321" i="13" s="1"/>
  <c r="AH309" i="12"/>
  <c r="AJ309" i="12" s="1"/>
  <c r="D3631" i="13" s="1"/>
  <c r="AH1880" i="12"/>
  <c r="AH2922" i="12"/>
  <c r="AI2922" i="12" s="1"/>
  <c r="C1018" i="13" s="1"/>
  <c r="AH1265" i="12"/>
  <c r="AJ1265" i="12" s="1"/>
  <c r="D2675" i="13" s="1"/>
  <c r="AH530" i="12"/>
  <c r="AH2204" i="12"/>
  <c r="AH1694" i="12"/>
  <c r="AH1512" i="12"/>
  <c r="AJ1512" i="12" s="1"/>
  <c r="D2428" i="13" s="1"/>
  <c r="AH965" i="12"/>
  <c r="AJ965" i="12" s="1"/>
  <c r="D2975" i="13" s="1"/>
  <c r="AH656" i="12"/>
  <c r="AH2538" i="12"/>
  <c r="AI2538" i="12" s="1"/>
  <c r="C1402" i="13" s="1"/>
  <c r="AH870" i="12"/>
  <c r="AJ870" i="12" s="1"/>
  <c r="D3070" i="13" s="1"/>
  <c r="AH2863" i="12"/>
  <c r="AH1768" i="12"/>
  <c r="AH706" i="12"/>
  <c r="AH241" i="12"/>
  <c r="AI241" i="12" s="1"/>
  <c r="C3699" i="13" s="1"/>
  <c r="AH1853" i="12"/>
  <c r="AI1853" i="12" s="1"/>
  <c r="C2087" i="13" s="1"/>
  <c r="AH2544" i="12"/>
  <c r="AH3541" i="12"/>
  <c r="AJ3541" i="12" s="1"/>
  <c r="D399" i="13" s="1"/>
  <c r="AH503" i="12"/>
  <c r="AI503" i="12" s="1"/>
  <c r="C3437" i="13" s="1"/>
  <c r="AH268" i="12"/>
  <c r="AH2861" i="12"/>
  <c r="AH2296" i="12"/>
  <c r="AH2714" i="12"/>
  <c r="AJ2714" i="12" s="1"/>
  <c r="D1226" i="13" s="1"/>
  <c r="AH1093" i="12"/>
  <c r="AJ1093" i="12" s="1"/>
  <c r="D2847" i="13" s="1"/>
  <c r="AH594" i="12"/>
  <c r="AH3556" i="12"/>
  <c r="AJ3556" i="12" s="1"/>
  <c r="D384" i="13" s="1"/>
  <c r="AH1594" i="12"/>
  <c r="AJ1594" i="12" s="1"/>
  <c r="D2346" i="13" s="1"/>
  <c r="AH865" i="12"/>
  <c r="AH2031" i="12"/>
  <c r="AH298" i="12"/>
  <c r="AJ298" i="12" s="1"/>
  <c r="D3642" i="13" s="1"/>
  <c r="AH1666" i="12"/>
  <c r="AI1666" i="12" s="1"/>
  <c r="C2274" i="13" s="1"/>
  <c r="AH944" i="12"/>
  <c r="AI944" i="12" s="1"/>
  <c r="C2996" i="13" s="1"/>
  <c r="AH2009" i="12"/>
  <c r="AH3143" i="12"/>
  <c r="AJ3143" i="12" s="1"/>
  <c r="D797" i="13" s="1"/>
  <c r="AH1406" i="12"/>
  <c r="AI1406" i="12" s="1"/>
  <c r="C2534" i="13" s="1"/>
  <c r="AH2683" i="12"/>
  <c r="AH1900" i="12"/>
  <c r="AH1962" i="12"/>
  <c r="AH1403" i="12"/>
  <c r="AJ1403" i="12" s="1"/>
  <c r="D2537" i="13" s="1"/>
  <c r="AH752" i="12"/>
  <c r="AJ752" i="12" s="1"/>
  <c r="D3188" i="13" s="1"/>
  <c r="AH2554" i="12"/>
  <c r="AH512" i="12"/>
  <c r="AJ512" i="12" s="1"/>
  <c r="D3428" i="13" s="1"/>
  <c r="AH3770" i="12"/>
  <c r="AI3770" i="12" s="1"/>
  <c r="C170" i="13" s="1"/>
  <c r="AH1220" i="12"/>
  <c r="AH2990" i="12"/>
  <c r="AH1677" i="12"/>
  <c r="AH3169" i="12"/>
  <c r="AI3169" i="12" s="1"/>
  <c r="C771" i="13" s="1"/>
  <c r="AH287" i="12"/>
  <c r="AJ287" i="12" s="1"/>
  <c r="D3653" i="13" s="1"/>
  <c r="AH3122" i="12"/>
  <c r="AH2532" i="12"/>
  <c r="AJ2532" i="12" s="1"/>
  <c r="D1408" i="13" s="1"/>
  <c r="AH2275" i="12"/>
  <c r="AJ2275" i="12" s="1"/>
  <c r="D1665" i="13" s="1"/>
  <c r="AH709" i="12"/>
  <c r="AH2331" i="12"/>
  <c r="AH375" i="12"/>
  <c r="AH231" i="12"/>
  <c r="AI231" i="12" s="1"/>
  <c r="C3709" i="13" s="1"/>
  <c r="AH1107" i="12"/>
  <c r="AI1107" i="12" s="1"/>
  <c r="C2833" i="13" s="1"/>
  <c r="AH325" i="12"/>
  <c r="AH1475" i="12"/>
  <c r="AI1475" i="12" s="1"/>
  <c r="C2465" i="13" s="1"/>
  <c r="AH2026" i="12"/>
  <c r="AI2026" i="12" s="1"/>
  <c r="C1914" i="13" s="1"/>
  <c r="AH2816" i="12"/>
  <c r="AH2033" i="12"/>
  <c r="AH1321" i="12"/>
  <c r="AH1470" i="12"/>
  <c r="AJ1470" i="12" s="1"/>
  <c r="D2470" i="13" s="1"/>
  <c r="AH3410" i="12"/>
  <c r="AI3410" i="12" s="1"/>
  <c r="C530" i="13" s="1"/>
  <c r="AH1667" i="12"/>
  <c r="AH3216" i="12"/>
  <c r="AJ3216" i="12" s="1"/>
  <c r="D724" i="13" s="1"/>
  <c r="AH3880" i="12"/>
  <c r="AI3880" i="12" s="1"/>
  <c r="C60" i="13" s="1"/>
  <c r="AH1004" i="12"/>
  <c r="AH785" i="12"/>
  <c r="AH3132" i="12"/>
  <c r="AH1399" i="12"/>
  <c r="AI1399" i="12" s="1"/>
  <c r="C2541" i="13" s="1"/>
  <c r="AH1028" i="12"/>
  <c r="AJ1028" i="12" s="1"/>
  <c r="D2912" i="13" s="1"/>
  <c r="AH2484" i="12"/>
  <c r="AH397" i="12"/>
  <c r="AJ397" i="12" s="1"/>
  <c r="D3543" i="13" s="1"/>
  <c r="AH1956" i="12"/>
  <c r="AJ1956" i="12" s="1"/>
  <c r="D1984" i="13" s="1"/>
  <c r="AH2094" i="12"/>
  <c r="AH668" i="12"/>
  <c r="AH2829" i="12"/>
  <c r="AH2045" i="12"/>
  <c r="AJ2045" i="12" s="1"/>
  <c r="D1895" i="13" s="1"/>
  <c r="AH3734" i="12"/>
  <c r="AI3734" i="12" s="1"/>
  <c r="C206" i="13" s="1"/>
  <c r="AH139" i="12"/>
  <c r="AH2267" i="12"/>
  <c r="AI2267" i="12" s="1"/>
  <c r="C1673" i="13" s="1"/>
  <c r="AH379" i="12"/>
  <c r="AI379" i="12" s="1"/>
  <c r="C3561" i="13" s="1"/>
  <c r="AH1534" i="12"/>
  <c r="AH3637" i="12"/>
  <c r="AH1673" i="12"/>
  <c r="AH324" i="12"/>
  <c r="AI324" i="12" s="1"/>
  <c r="C3616" i="13" s="1"/>
  <c r="AH2401" i="12"/>
  <c r="AJ2401" i="12" s="1"/>
  <c r="D1539" i="13" s="1"/>
  <c r="AH1495" i="12"/>
  <c r="AH979" i="12"/>
  <c r="AI979" i="12" s="1"/>
  <c r="C2961" i="13" s="1"/>
  <c r="AH2361" i="12"/>
  <c r="AJ2361" i="12" s="1"/>
  <c r="D1579" i="13" s="1"/>
  <c r="AH3832" i="12"/>
  <c r="AH740" i="12"/>
  <c r="AH3418" i="12"/>
  <c r="AH1423" i="12"/>
  <c r="AI1423" i="12" s="1"/>
  <c r="C2517" i="13" s="1"/>
  <c r="AH3053" i="12"/>
  <c r="AI3053" i="12" s="1"/>
  <c r="C887" i="13" s="1"/>
  <c r="AH2298" i="12"/>
  <c r="AJ2298" i="12" s="1"/>
  <c r="D1642" i="13" s="1"/>
  <c r="AH1872" i="12"/>
  <c r="AI1872" i="12" s="1"/>
  <c r="C2068" i="13" s="1"/>
  <c r="AH3647" i="12"/>
  <c r="AI3647" i="12" s="1"/>
  <c r="C293" i="13" s="1"/>
  <c r="AH189" i="12"/>
  <c r="AH3715" i="12"/>
  <c r="AH1048" i="12"/>
  <c r="AH1144" i="12"/>
  <c r="AJ1144" i="12" s="1"/>
  <c r="D2796" i="13" s="1"/>
  <c r="AH1053" i="12"/>
  <c r="AI1053" i="12" s="1"/>
  <c r="C2887" i="13" s="1"/>
  <c r="AH290" i="12"/>
  <c r="AH3457" i="12"/>
  <c r="AJ3457" i="12" s="1"/>
  <c r="D483" i="13" s="1"/>
  <c r="AH280" i="12"/>
  <c r="AI280" i="12" s="1"/>
  <c r="C3660" i="13" s="1"/>
  <c r="AH2236" i="12"/>
  <c r="AH2287" i="12"/>
  <c r="AH2411" i="12"/>
  <c r="AH540" i="12"/>
  <c r="AI540" i="12" s="1"/>
  <c r="C3400" i="13" s="1"/>
  <c r="AH2235" i="12"/>
  <c r="AJ2235" i="12" s="1"/>
  <c r="D1705" i="13" s="1"/>
  <c r="AH410" i="12"/>
  <c r="AH535" i="12"/>
  <c r="AJ535" i="12" s="1"/>
  <c r="D3405" i="13" s="1"/>
  <c r="AH436" i="12"/>
  <c r="AJ436" i="12" s="1"/>
  <c r="D3504" i="13" s="1"/>
  <c r="AH3376" i="12"/>
  <c r="AH698" i="12"/>
  <c r="AH1661" i="12"/>
  <c r="AH579" i="12"/>
  <c r="AI579" i="12" s="1"/>
  <c r="C3361" i="13" s="1"/>
  <c r="AH3165" i="12"/>
  <c r="AJ3165" i="12" s="1"/>
  <c r="D775" i="13" s="1"/>
  <c r="AH3295" i="12"/>
  <c r="AH2113" i="12"/>
  <c r="AI2113" i="12" s="1"/>
  <c r="C1827" i="13" s="1"/>
  <c r="AH872" i="12"/>
  <c r="AI872" i="12" s="1"/>
  <c r="C3068" i="13" s="1"/>
  <c r="AH2410" i="12"/>
  <c r="AH249" i="12"/>
  <c r="AH745" i="12"/>
  <c r="AH1627" i="12"/>
  <c r="AJ1627" i="12" s="1"/>
  <c r="D2313" i="13" s="1"/>
  <c r="AH2563" i="12"/>
  <c r="AJ2563" i="12" s="1"/>
  <c r="D1377" i="13" s="1"/>
  <c r="AH206" i="12"/>
  <c r="AH2973" i="12"/>
  <c r="AJ2973" i="12" s="1"/>
  <c r="D967" i="13" s="1"/>
  <c r="AH2048" i="12"/>
  <c r="AI2048" i="12" s="1"/>
  <c r="C1892" i="13" s="1"/>
  <c r="AH1281" i="12"/>
  <c r="AH1570" i="12"/>
  <c r="AH1039" i="12"/>
  <c r="AH533" i="12"/>
  <c r="AJ533" i="12" s="1"/>
  <c r="D3407" i="13" s="1"/>
  <c r="AH2098" i="12"/>
  <c r="AJ2098" i="12" s="1"/>
  <c r="D1842" i="13" s="1"/>
  <c r="AH580" i="12"/>
  <c r="AH2160" i="12"/>
  <c r="AJ2160" i="12" s="1"/>
  <c r="D1780" i="13" s="1"/>
  <c r="AH3724" i="12"/>
  <c r="AJ3724" i="12" s="1"/>
  <c r="D216" i="13" s="1"/>
  <c r="AH1817" i="12"/>
  <c r="AH2917" i="12"/>
  <c r="AH2080" i="12"/>
  <c r="AJ2080" i="12" s="1"/>
  <c r="D1860" i="13" s="1"/>
  <c r="AH2689" i="12"/>
  <c r="AJ2689" i="12" s="1"/>
  <c r="D1251" i="13" s="1"/>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J3304" i="12" s="1"/>
  <c r="D636" i="13" s="1"/>
  <c r="AH3101" i="12"/>
  <c r="AJ3101" i="12" s="1"/>
  <c r="D839" i="13" s="1"/>
  <c r="AH1027" i="12"/>
  <c r="AH1022" i="12"/>
  <c r="AJ1022" i="12" s="1"/>
  <c r="D2918" i="13" s="1"/>
  <c r="AH2348" i="12"/>
  <c r="AJ2348" i="12" s="1"/>
  <c r="D1592" i="13" s="1"/>
  <c r="AH363" i="12"/>
  <c r="AH587" i="12"/>
  <c r="AH1405" i="12"/>
  <c r="AH3068" i="12"/>
  <c r="AJ3068" i="12" s="1"/>
  <c r="D872" i="13" s="1"/>
  <c r="AH362" i="12"/>
  <c r="AJ362" i="12" s="1"/>
  <c r="D3578" i="13" s="1"/>
  <c r="AH2875" i="12"/>
  <c r="AH1035" i="12"/>
  <c r="AI1035" i="12" s="1"/>
  <c r="C2905" i="13" s="1"/>
  <c r="AH2118" i="12"/>
  <c r="AJ2118" i="12" s="1"/>
  <c r="D1822" i="13" s="1"/>
  <c r="AH3608" i="12"/>
  <c r="AH1631" i="12"/>
  <c r="AH1827" i="12"/>
  <c r="AH3579" i="12"/>
  <c r="AJ3579" i="12" s="1"/>
  <c r="D361" i="13" s="1"/>
  <c r="AH1061" i="12"/>
  <c r="AI1061" i="12" s="1"/>
  <c r="C2879" i="13" s="1"/>
  <c r="AH1065" i="12"/>
  <c r="AI1065" i="12" s="1"/>
  <c r="C2875" i="13" s="1"/>
  <c r="AH3379" i="12"/>
  <c r="AI3379" i="12" s="1"/>
  <c r="C561" i="13" s="1"/>
  <c r="AH1773" i="12"/>
  <c r="AI1773" i="12" s="1"/>
  <c r="C2167" i="13" s="1"/>
  <c r="AH296" i="12"/>
  <c r="AH1363" i="12"/>
  <c r="AH486" i="12"/>
  <c r="AH2213" i="12"/>
  <c r="AI2213" i="12" s="1"/>
  <c r="C1727" i="13" s="1"/>
  <c r="AH2785" i="12"/>
  <c r="AI2785" i="12" s="1"/>
  <c r="C1155" i="13" s="1"/>
  <c r="AH2144" i="12"/>
  <c r="AI2144" i="12" s="1"/>
  <c r="C1796" i="13" s="1"/>
  <c r="AH527" i="12"/>
  <c r="AJ527" i="12" s="1"/>
  <c r="D3413" i="13" s="1"/>
  <c r="AH2857" i="12"/>
  <c r="AJ2857" i="12" s="1"/>
  <c r="D1083" i="13" s="1"/>
  <c r="AH3356" i="12"/>
  <c r="AH2495" i="12"/>
  <c r="AH256" i="12"/>
  <c r="AI256" i="12" s="1"/>
  <c r="C3684" i="13" s="1"/>
  <c r="AH3566" i="12"/>
  <c r="AI3566" i="12" s="1"/>
  <c r="C374" i="13" s="1"/>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I383" i="12" s="1"/>
  <c r="C3557" i="13" s="1"/>
  <c r="AH1798" i="12"/>
  <c r="AI1798" i="12" s="1"/>
  <c r="C2142" i="13" s="1"/>
  <c r="AH2637" i="12"/>
  <c r="AH2332" i="12"/>
  <c r="AJ2332" i="12" s="1"/>
  <c r="D1608" i="13" s="1"/>
  <c r="AH801" i="12"/>
  <c r="AJ801" i="12" s="1"/>
  <c r="D3139" i="13" s="1"/>
  <c r="AH718" i="12"/>
  <c r="AH694" i="12"/>
  <c r="AI694" i="12" s="1"/>
  <c r="C3246" i="13" s="1"/>
  <c r="AH2174" i="12"/>
  <c r="AH1658" i="12"/>
  <c r="AJ1658" i="12" s="1"/>
  <c r="D2282" i="13" s="1"/>
  <c r="AH1007" i="12"/>
  <c r="AI1007" i="12" s="1"/>
  <c r="C2933" i="13" s="1"/>
  <c r="AH2682" i="12"/>
  <c r="AH1980" i="12"/>
  <c r="AJ1980" i="12" s="1"/>
  <c r="D1960" i="13" s="1"/>
  <c r="AH757" i="12"/>
  <c r="AJ757" i="12" s="1"/>
  <c r="D3183" i="13" s="1"/>
  <c r="AH1298" i="12"/>
  <c r="AH2232" i="12"/>
  <c r="AJ2232" i="12" s="1"/>
  <c r="D1708" i="13" s="1"/>
  <c r="AH2635" i="12"/>
  <c r="AH2381" i="12"/>
  <c r="AJ2381" i="12" s="1"/>
  <c r="D1559" i="13" s="1"/>
  <c r="AH837" i="12"/>
  <c r="AJ837" i="12" s="1"/>
  <c r="D3103" i="13" s="1"/>
  <c r="AH1010" i="12"/>
  <c r="AH1740" i="12"/>
  <c r="AI1740" i="12" s="1"/>
  <c r="C2200" i="13" s="1"/>
  <c r="AH1944" i="12"/>
  <c r="AJ1944" i="12" s="1"/>
  <c r="D1996" i="13" s="1"/>
  <c r="AH1437" i="12"/>
  <c r="AH2529" i="12"/>
  <c r="AJ2529" i="12" s="1"/>
  <c r="D1411" i="13" s="1"/>
  <c r="AH2096" i="12"/>
  <c r="AH2450" i="12"/>
  <c r="AI2450" i="12" s="1"/>
  <c r="C1490" i="13" s="1"/>
  <c r="AH1357" i="12"/>
  <c r="AI1357" i="12" s="1"/>
  <c r="C2583" i="13" s="1"/>
  <c r="AH960" i="12"/>
  <c r="AH2732" i="12"/>
  <c r="AJ2732" i="12" s="1"/>
  <c r="D1208" i="13" s="1"/>
  <c r="AH1963" i="12"/>
  <c r="AJ1963" i="12" s="1"/>
  <c r="D1977" i="13" s="1"/>
  <c r="AH239" i="12"/>
  <c r="AH553" i="12"/>
  <c r="AJ553" i="12" s="1"/>
  <c r="D3387" i="13" s="1"/>
  <c r="AH3290" i="12"/>
  <c r="AH1112" i="12"/>
  <c r="AI1112" i="12" s="1"/>
  <c r="C2828" i="13" s="1"/>
  <c r="AH1046" i="12"/>
  <c r="AJ1046" i="12" s="1"/>
  <c r="D2894" i="13" s="1"/>
  <c r="AH2800" i="12"/>
  <c r="AH536" i="12"/>
  <c r="AI536" i="12" s="1"/>
  <c r="C3404" i="13" s="1"/>
  <c r="AH843" i="12"/>
  <c r="AJ843" i="12" s="1"/>
  <c r="D3097" i="13" s="1"/>
  <c r="AH1572" i="12"/>
  <c r="AH671" i="12"/>
  <c r="AJ671" i="12" s="1"/>
  <c r="D3269" i="13" s="1"/>
  <c r="AH2850" i="12"/>
  <c r="AJ2850" i="12" s="1"/>
  <c r="D1090" i="13" s="1"/>
  <c r="AH1701" i="12"/>
  <c r="AJ1701" i="12" s="1"/>
  <c r="D2239" i="13" s="1"/>
  <c r="AH2641" i="12"/>
  <c r="AJ2641" i="12" s="1"/>
  <c r="D1299" i="13" s="1"/>
  <c r="AH1951" i="12"/>
  <c r="AH3618" i="12"/>
  <c r="AJ3618" i="12" s="1"/>
  <c r="D322" i="13" s="1"/>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I1766" i="12" s="1"/>
  <c r="C2174" i="13" s="1"/>
  <c r="AH2979" i="12"/>
  <c r="AI2979" i="12" s="1"/>
  <c r="C961" i="13" s="1"/>
  <c r="AH286" i="12"/>
  <c r="AH2122" i="12"/>
  <c r="AI2122" i="12" s="1"/>
  <c r="C1818" i="13" s="1"/>
  <c r="AH394" i="12"/>
  <c r="AI394" i="12" s="1"/>
  <c r="C3546" i="13" s="1"/>
  <c r="AH768" i="12"/>
  <c r="AH2556" i="12"/>
  <c r="AJ2556" i="12" s="1"/>
  <c r="D1384" i="13" s="1"/>
  <c r="AH2301" i="12"/>
  <c r="AI2301" i="12" s="1"/>
  <c r="C1639" i="13" s="1"/>
  <c r="AH3065" i="12"/>
  <c r="AJ3065" i="12" s="1"/>
  <c r="D875" i="13" s="1"/>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E3437" i="12"/>
  <c r="AG3437" i="12"/>
  <c r="AG2503" i="12"/>
  <c r="AE2503" i="12"/>
  <c r="AG3861" i="12"/>
  <c r="AE3861" i="12"/>
  <c r="AI1021" i="12"/>
  <c r="C2919" i="13" s="1"/>
  <c r="AJ1021" i="12"/>
  <c r="D291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E3624" i="12"/>
  <c r="AG3624" i="12"/>
  <c r="AJ2168" i="12"/>
  <c r="D1772" i="13" s="1"/>
  <c r="AI2168" i="12"/>
  <c r="C1772" i="13" s="1"/>
  <c r="AJ845" i="12"/>
  <c r="D3095" i="13" s="1"/>
  <c r="AI845" i="12"/>
  <c r="C3095" i="13" s="1"/>
  <c r="AE3339" i="12"/>
  <c r="AG3339" i="12"/>
  <c r="AE3473" i="12"/>
  <c r="AG3473" i="12"/>
  <c r="AE3538" i="12"/>
  <c r="AG3538" i="12"/>
  <c r="AE3560" i="12"/>
  <c r="AG3560" i="12"/>
  <c r="AJ1188" i="12"/>
  <c r="D275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J2276" i="12"/>
  <c r="D1664" i="13" s="1"/>
  <c r="AI2276" i="12"/>
  <c r="C1664" i="13" s="1"/>
  <c r="AJ1318" i="12"/>
  <c r="D2622" i="13" s="1"/>
  <c r="AI1318" i="12"/>
  <c r="C2622" i="13" s="1"/>
  <c r="AI1147" i="12"/>
  <c r="C2793" i="13" s="1"/>
  <c r="AJ1147" i="12"/>
  <c r="D2793"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334" i="12"/>
  <c r="C3606" i="13" s="1"/>
  <c r="AJ334" i="12"/>
  <c r="D3606"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E2993" i="12"/>
  <c r="AG2993" i="12"/>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J961" i="12"/>
  <c r="D2979" i="13" s="1"/>
  <c r="AI961" i="12"/>
  <c r="C2979" i="13" s="1"/>
  <c r="AG3144" i="12"/>
  <c r="AE3144" i="12"/>
  <c r="AI971" i="12"/>
  <c r="C2969" i="13" s="1"/>
  <c r="AJ971" i="12"/>
  <c r="D2969" i="13" s="1"/>
  <c r="AJ2089" i="12"/>
  <c r="D1851" i="13" s="1"/>
  <c r="AI2089" i="12"/>
  <c r="C1851"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J1482" i="12"/>
  <c r="D2458" i="13" s="1"/>
  <c r="AI1482" i="12"/>
  <c r="C2458" i="13" s="1"/>
  <c r="AJ3744" i="12"/>
  <c r="D196" i="13" s="1"/>
  <c r="AI3744" i="12"/>
  <c r="C196" i="13" s="1"/>
  <c r="AI2845" i="12"/>
  <c r="C1095" i="13" s="1"/>
  <c r="AJ2845" i="12"/>
  <c r="D1095" i="13" s="1"/>
  <c r="AI1073" i="12"/>
  <c r="C2867" i="13" s="1"/>
  <c r="AJ1073" i="12"/>
  <c r="D2867" i="13" s="1"/>
  <c r="AG3278" i="12"/>
  <c r="AE3278" i="12"/>
  <c r="AI1151" i="12"/>
  <c r="C2789" i="13" s="1"/>
  <c r="AJ1151" i="12"/>
  <c r="D2789" i="13" s="1"/>
  <c r="AJ864" i="12"/>
  <c r="D3076" i="13" s="1"/>
  <c r="AI864" i="12"/>
  <c r="C3076" i="13" s="1"/>
  <c r="AG3585" i="12"/>
  <c r="AE3585" i="12"/>
  <c r="AG2911" i="12"/>
  <c r="AE2911" i="12"/>
  <c r="AI372" i="12"/>
  <c r="C3568" i="13" s="1"/>
  <c r="AJ372" i="12"/>
  <c r="D3568" i="13" s="1"/>
  <c r="AI3021" i="12"/>
  <c r="C919" i="13" s="1"/>
  <c r="AJ3021" i="12"/>
  <c r="D919" i="13" s="1"/>
  <c r="AI1938" i="12"/>
  <c r="C2002" i="13" s="1"/>
  <c r="AE3550" i="12"/>
  <c r="AG3550" i="12"/>
  <c r="AE3691" i="12"/>
  <c r="AG3691" i="12"/>
  <c r="AJ3094" i="12"/>
  <c r="D846" i="13" s="1"/>
  <c r="AI3094" i="12"/>
  <c r="C846" i="13" s="1"/>
  <c r="AE3821" i="12"/>
  <c r="AG3821" i="12"/>
  <c r="AI828" i="12"/>
  <c r="C3112" i="13" s="1"/>
  <c r="AJ828" i="12"/>
  <c r="D3112" i="13" s="1"/>
  <c r="AI599" i="12"/>
  <c r="C3341" i="13" s="1"/>
  <c r="AJ599" i="12"/>
  <c r="D3341" i="13" s="1"/>
  <c r="AJ3830" i="12"/>
  <c r="D110" i="13" s="1"/>
  <c r="AI3830" i="12"/>
  <c r="C110"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1752" i="12"/>
  <c r="D2188" i="13" s="1"/>
  <c r="AI1752" i="12"/>
  <c r="C2188" i="13" s="1"/>
  <c r="AI2935" i="12"/>
  <c r="C1005" i="13" s="1"/>
  <c r="AJ2935" i="12"/>
  <c r="D1005" i="13" s="1"/>
  <c r="AI927" i="12"/>
  <c r="C3013" i="13" s="1"/>
  <c r="AJ927" i="12"/>
  <c r="D3013" i="13" s="1"/>
  <c r="AI415" i="12"/>
  <c r="C3525" i="13" s="1"/>
  <c r="AJ415" i="12"/>
  <c r="D3525" i="13" s="1"/>
  <c r="AJ3050" i="12"/>
  <c r="D890" i="13" s="1"/>
  <c r="AE3655" i="12"/>
  <c r="AG3655" i="12"/>
  <c r="AI2003" i="12"/>
  <c r="C1937" i="13" s="1"/>
  <c r="AJ2003" i="12"/>
  <c r="D1937" i="13" s="1"/>
  <c r="AI1997" i="12"/>
  <c r="C1943" i="13" s="1"/>
  <c r="AJ1997" i="12"/>
  <c r="D1943" i="13" s="1"/>
  <c r="AG3918" i="12"/>
  <c r="AE3918" i="12"/>
  <c r="AI326" i="12"/>
  <c r="C3614" i="13" s="1"/>
  <c r="AJ326" i="12"/>
  <c r="D3614" i="13" s="1"/>
  <c r="AE2343" i="12"/>
  <c r="AG2343" i="12"/>
  <c r="AJ532" i="12"/>
  <c r="D3408" i="13" s="1"/>
  <c r="AI532" i="12"/>
  <c r="C3408" i="13" s="1"/>
  <c r="AI1680" i="12"/>
  <c r="C2260" i="13" s="1"/>
  <c r="AJ1680" i="12"/>
  <c r="D2260" i="13" s="1"/>
  <c r="AG3181" i="12"/>
  <c r="AE3181" i="12"/>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J3356" i="12"/>
  <c r="D584" i="13" s="1"/>
  <c r="AI3356" i="12"/>
  <c r="C584" i="13" s="1"/>
  <c r="AI1193" i="12"/>
  <c r="C2747" i="13" s="1"/>
  <c r="AJ1193" i="12"/>
  <c r="D2747" i="13" s="1"/>
  <c r="AE3782" i="12"/>
  <c r="AG3782" i="12"/>
  <c r="AJ487" i="12"/>
  <c r="D3453" i="13" s="1"/>
  <c r="AI487" i="12"/>
  <c r="C3453" i="13" s="1"/>
  <c r="AE3742" i="12"/>
  <c r="AG3742" i="12"/>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1400" i="12"/>
  <c r="C2540"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I2166" i="12"/>
  <c r="C1774" i="13" s="1"/>
  <c r="AJ2166" i="12"/>
  <c r="D1774" i="13" s="1"/>
  <c r="AI1348" i="12"/>
  <c r="C2592" i="13" s="1"/>
  <c r="AJ1348" i="12"/>
  <c r="D2592" i="13" s="1"/>
  <c r="AI2537" i="12"/>
  <c r="C1403" i="13" s="1"/>
  <c r="AJ2537" i="12"/>
  <c r="D1403" i="13" s="1"/>
  <c r="AJ2126" i="12"/>
  <c r="D1814" i="13" s="1"/>
  <c r="AI2126" i="12"/>
  <c r="C1814" i="13" s="1"/>
  <c r="AJ1352" i="12"/>
  <c r="D2588" i="13" s="1"/>
  <c r="AI1352" i="12"/>
  <c r="C2588" i="13" s="1"/>
  <c r="AJ2929" i="12"/>
  <c r="D1011" i="13" s="1"/>
  <c r="AI2929" i="12"/>
  <c r="C1011" i="13" s="1"/>
  <c r="AI1284" i="12"/>
  <c r="C2656" i="13" s="1"/>
  <c r="AJ3219" i="12"/>
  <c r="D721" i="13" s="1"/>
  <c r="AI3219" i="12"/>
  <c r="C721"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I664" i="12"/>
  <c r="C3276" i="13" s="1"/>
  <c r="AJ664" i="12"/>
  <c r="D3276" i="13" s="1"/>
  <c r="AI3587" i="12"/>
  <c r="C353" i="13" s="1"/>
  <c r="AJ3587" i="12"/>
  <c r="D353" i="13" s="1"/>
  <c r="AG3922" i="12"/>
  <c r="AE3922" i="12"/>
  <c r="AJ2286" i="12"/>
  <c r="D1654" i="13" s="1"/>
  <c r="AI2286" i="12"/>
  <c r="C1654" i="13" s="1"/>
  <c r="AE2797" i="12"/>
  <c r="AG2797" i="12"/>
  <c r="AJ2449" i="12"/>
  <c r="D1491" i="13" s="1"/>
  <c r="AI2449" i="12"/>
  <c r="C1491" i="13" s="1"/>
  <c r="AJ2502" i="12"/>
  <c r="D1438" i="13" s="1"/>
  <c r="AI2502" i="12"/>
  <c r="C1438" i="13" s="1"/>
  <c r="AG3614" i="12"/>
  <c r="AE3614" i="12"/>
  <c r="AE3400" i="12"/>
  <c r="AG3400" i="12"/>
  <c r="AG2888" i="12"/>
  <c r="AE2888" i="12"/>
  <c r="AG3565" i="12"/>
  <c r="AE3565" i="12"/>
  <c r="AG3815" i="12"/>
  <c r="AE3815" i="12"/>
  <c r="AI2959" i="12"/>
  <c r="C981" i="13" s="1"/>
  <c r="AJ2959" i="12"/>
  <c r="D981" i="13" s="1"/>
  <c r="AJ370" i="12"/>
  <c r="D3570" i="13" s="1"/>
  <c r="AI370" i="12"/>
  <c r="C3570" i="13" s="1"/>
  <c r="AJ958" i="12"/>
  <c r="D2982" i="13" s="1"/>
  <c r="AI958" i="12"/>
  <c r="C2982" i="13" s="1"/>
  <c r="AJ2478" i="12"/>
  <c r="D1462" i="13" s="1"/>
  <c r="AI2478" i="12"/>
  <c r="C1462" i="13" s="1"/>
  <c r="AJ700" i="12"/>
  <c r="D3240" i="13" s="1"/>
  <c r="AI700" i="12"/>
  <c r="C3240"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I2736" i="12"/>
  <c r="C1204" i="13" s="1"/>
  <c r="AJ2736" i="12"/>
  <c r="D1204" i="13" s="1"/>
  <c r="AJ3302" i="12"/>
  <c r="D638" i="13" s="1"/>
  <c r="AI3302" i="12"/>
  <c r="C638" i="13" s="1"/>
  <c r="AJ2691" i="12"/>
  <c r="D1249" i="13" s="1"/>
  <c r="AG3440" i="12"/>
  <c r="AE3440" i="12"/>
  <c r="AG3847" i="12"/>
  <c r="AE3847" i="12"/>
  <c r="AJ3120" i="12"/>
  <c r="D820" i="13" s="1"/>
  <c r="AJ1242" i="12"/>
  <c r="D2698" i="13" s="1"/>
  <c r="AI1242" i="12"/>
  <c r="C2698" i="13" s="1"/>
  <c r="AG3478" i="12"/>
  <c r="AE3478" i="12"/>
  <c r="AE3875" i="12"/>
  <c r="AG3875" i="12"/>
  <c r="AE3611" i="12"/>
  <c r="AG3611" i="12"/>
  <c r="AG3079" i="12"/>
  <c r="AE3079" i="12"/>
  <c r="AI1300" i="12"/>
  <c r="C2640" i="13" s="1"/>
  <c r="AJ1300" i="12"/>
  <c r="D2640"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G3878" i="12"/>
  <c r="AE3878" i="12"/>
  <c r="AI378" i="12"/>
  <c r="C3562" i="13" s="1"/>
  <c r="AI358" i="12"/>
  <c r="C3582" i="13" s="1"/>
  <c r="AJ358" i="12"/>
  <c r="D3582"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996" i="12"/>
  <c r="C944" i="13" s="1"/>
  <c r="AJ2996" i="12"/>
  <c r="D944" i="13" s="1"/>
  <c r="AG3152" i="12"/>
  <c r="AE3152" i="12"/>
  <c r="AI3164" i="12"/>
  <c r="C776" i="13" s="1"/>
  <c r="AJ3164" i="12"/>
  <c r="D776" i="13" s="1"/>
  <c r="AJ2301" i="12"/>
  <c r="D1639" i="13" s="1"/>
  <c r="AI2092" i="12"/>
  <c r="C1848" i="13" s="1"/>
  <c r="AJ2092" i="12"/>
  <c r="D1848" i="13" s="1"/>
  <c r="AG3461" i="12"/>
  <c r="AE3461" i="12"/>
  <c r="AG3824" i="12"/>
  <c r="AE3824" i="12"/>
  <c r="AG3764" i="12"/>
  <c r="AE3764" i="12"/>
  <c r="AE3543" i="12"/>
  <c r="AG3543" i="12"/>
  <c r="AJ2253" i="12"/>
  <c r="D1687" i="13" s="1"/>
  <c r="AI2253" i="12"/>
  <c r="C1687"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597" i="12"/>
  <c r="C3343" i="13" s="1"/>
  <c r="AJ597" i="12"/>
  <c r="D3343" i="13" s="1"/>
  <c r="AI1802" i="12"/>
  <c r="C2138" i="13" s="1"/>
  <c r="AJ1802" i="12"/>
  <c r="D2138" i="13" s="1"/>
  <c r="AI2710" i="12"/>
  <c r="C1230" i="13" s="1"/>
  <c r="AJ2710" i="12"/>
  <c r="D1230" i="13" s="1"/>
  <c r="AJ2152" i="12"/>
  <c r="D1788" i="13" s="1"/>
  <c r="AI2152" i="12"/>
  <c r="C1788" i="13" s="1"/>
  <c r="AH3081" i="12"/>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I2156" i="12"/>
  <c r="C1784" i="13" s="1"/>
  <c r="AJ2156" i="12"/>
  <c r="D1784"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E2758" i="12"/>
  <c r="AG2758" i="12"/>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I186" i="12"/>
  <c r="C3754" i="13" s="1"/>
  <c r="AJ186" i="12"/>
  <c r="D375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609" i="12"/>
  <c r="D3331" i="13" s="1"/>
  <c r="AI609" i="12"/>
  <c r="C3331" i="13" s="1"/>
  <c r="AI1243" i="12"/>
  <c r="C2697" i="13" s="1"/>
  <c r="AJ1243" i="12"/>
  <c r="D2697" i="13" s="1"/>
  <c r="AJ510" i="12"/>
  <c r="D3430" i="13" s="1"/>
  <c r="AI510" i="12"/>
  <c r="C3430" i="13" s="1"/>
  <c r="AJ3932" i="12"/>
  <c r="D8" i="13" s="1"/>
  <c r="AI3932" i="12"/>
  <c r="C8" i="13" s="1"/>
  <c r="AE3557" i="12"/>
  <c r="AG3557" i="12"/>
  <c r="AI2045" i="12"/>
  <c r="C1895" i="13" s="1"/>
  <c r="AG2905" i="12"/>
  <c r="AE2905" i="12"/>
  <c r="AI1536" i="12"/>
  <c r="C2404" i="13" s="1"/>
  <c r="AJ1536" i="12"/>
  <c r="D2404" i="13" s="1"/>
  <c r="AJ1326" i="12"/>
  <c r="D2614" i="13" s="1"/>
  <c r="AI1326" i="12"/>
  <c r="C2614" i="13" s="1"/>
  <c r="AE3039" i="12"/>
  <c r="AG3039" i="12"/>
  <c r="AJ2413" i="12"/>
  <c r="D1527" i="13" s="1"/>
  <c r="AI2300" i="12"/>
  <c r="C1640" i="13" s="1"/>
  <c r="AG3005" i="12"/>
  <c r="AE3005" i="12"/>
  <c r="AG2586" i="12"/>
  <c r="AE2586" i="12"/>
  <c r="AE3327" i="12"/>
  <c r="AG3327" i="12"/>
  <c r="AG3794" i="12"/>
  <c r="AE3794" i="12"/>
  <c r="AG2981" i="12"/>
  <c r="AE2981" i="12"/>
  <c r="AJ1866" i="12"/>
  <c r="D2074" i="13" s="1"/>
  <c r="AI1866" i="12"/>
  <c r="C2074"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83" i="12"/>
  <c r="D3657" i="13" s="1"/>
  <c r="AI1919" i="12"/>
  <c r="C2021" i="13" s="1"/>
  <c r="AJ1919" i="12"/>
  <c r="D2021" i="13" s="1"/>
  <c r="AI1586" i="12"/>
  <c r="C2354" i="13" s="1"/>
  <c r="AJ1586" i="12"/>
  <c r="D2354" i="13" s="1"/>
  <c r="AJ3349" i="12"/>
  <c r="D591" i="13" s="1"/>
  <c r="AI3349" i="12"/>
  <c r="C591"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J3725" i="12"/>
  <c r="D215" i="13" s="1"/>
  <c r="AI243" i="12"/>
  <c r="C3697" i="13" s="1"/>
  <c r="AI2859" i="12"/>
  <c r="C1081" i="13" s="1"/>
  <c r="AJ2859" i="12"/>
  <c r="D1081" i="13" s="1"/>
  <c r="AJ1204" i="12"/>
  <c r="D2736" i="13" s="1"/>
  <c r="AI1204" i="12"/>
  <c r="C2736" i="13" s="1"/>
  <c r="AI3338" i="12"/>
  <c r="C602" i="13" s="1"/>
  <c r="AJ3338" i="12"/>
  <c r="D602" i="13" s="1"/>
  <c r="AJ663" i="12"/>
  <c r="D3277" i="13" s="1"/>
  <c r="AI663" i="12"/>
  <c r="C3277" i="13" s="1"/>
  <c r="AJ852" i="12"/>
  <c r="D3088" i="13" s="1"/>
  <c r="AI852" i="12"/>
  <c r="C3088" i="13" s="1"/>
  <c r="AJ1146" i="12"/>
  <c r="D2794" i="13" s="1"/>
  <c r="AI1146" i="12"/>
  <c r="C2794" i="13" s="1"/>
  <c r="AI3309" i="12"/>
  <c r="C631" i="13" s="1"/>
  <c r="AJ3309" i="12"/>
  <c r="D631" i="13" s="1"/>
  <c r="AJ1121" i="12"/>
  <c r="D2819" i="13" s="1"/>
  <c r="AI1121" i="12"/>
  <c r="C2819" i="13" s="1"/>
  <c r="AI2172" i="12"/>
  <c r="C1768" i="13" s="1"/>
  <c r="AJ2172" i="12"/>
  <c r="D1768"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1570" i="12"/>
  <c r="D2370" i="13" s="1"/>
  <c r="AI1570" i="12"/>
  <c r="C2370" i="13" s="1"/>
  <c r="AE3733" i="12"/>
  <c r="AG3733" i="12"/>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3446" i="12"/>
  <c r="D494" i="13" s="1"/>
  <c r="AI3446" i="12"/>
  <c r="C494" i="13" s="1"/>
  <c r="AG2367" i="12"/>
  <c r="AE2367" i="12"/>
  <c r="AJ691" i="12"/>
  <c r="D3249" i="13" s="1"/>
  <c r="AI691" i="12"/>
  <c r="C3249" i="13" s="1"/>
  <c r="AE3752" i="12"/>
  <c r="AG3752" i="12"/>
  <c r="AJ2596" i="12"/>
  <c r="D1344" i="13" s="1"/>
  <c r="AI2596" i="12"/>
  <c r="C1344" i="13" s="1"/>
  <c r="AE2217" i="12"/>
  <c r="AG2217" i="12"/>
  <c r="AI709" i="12"/>
  <c r="C3231" i="13" s="1"/>
  <c r="AJ709" i="12"/>
  <c r="D3231" i="13" s="1"/>
  <c r="AI375" i="12"/>
  <c r="C3565" i="13" s="1"/>
  <c r="AJ375" i="12"/>
  <c r="D3565" i="13" s="1"/>
  <c r="AI526" i="12"/>
  <c r="C3414" i="13" s="1"/>
  <c r="AJ526" i="12"/>
  <c r="D3414" i="13" s="1"/>
  <c r="AI2661" i="12"/>
  <c r="C1279" i="13" s="1"/>
  <c r="AJ2661" i="12"/>
  <c r="D1279" i="13" s="1"/>
  <c r="AJ739" i="12"/>
  <c r="D3201" i="13" s="1"/>
  <c r="AI739" i="12"/>
  <c r="C3201" i="13" s="1"/>
  <c r="AI1037" i="12"/>
  <c r="C2903" i="13" s="1"/>
  <c r="AJ1037" i="12"/>
  <c r="D2903" i="13" s="1"/>
  <c r="AE3514" i="12"/>
  <c r="AG3514" i="12"/>
  <c r="AE3296" i="12"/>
  <c r="AG3296" i="12"/>
  <c r="AE3370" i="12"/>
  <c r="AG3370" i="12"/>
  <c r="AE3423" i="12"/>
  <c r="AG3423" i="12"/>
  <c r="AE3621" i="12"/>
  <c r="AG3621" i="12"/>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1948" i="12"/>
  <c r="D1992" i="13" s="1"/>
  <c r="AI1948" i="12"/>
  <c r="C1992" i="13" s="1"/>
  <c r="AJ842" i="12"/>
  <c r="D3098" i="13" s="1"/>
  <c r="AI842" i="12"/>
  <c r="C3098" i="13" s="1"/>
  <c r="AG3927" i="12"/>
  <c r="AE3927" i="12"/>
  <c r="AG3675" i="12"/>
  <c r="AE3675" i="12"/>
  <c r="AG3919" i="12"/>
  <c r="AE3919" i="12"/>
  <c r="AG3365" i="12"/>
  <c r="AE3365" i="12"/>
  <c r="AG3872" i="12"/>
  <c r="AE3872" i="12"/>
  <c r="AG3870" i="12"/>
  <c r="AE3870" i="12"/>
  <c r="AI1429" i="12"/>
  <c r="C2511" i="13" s="1"/>
  <c r="AJ1429" i="12"/>
  <c r="D2511" i="13" s="1"/>
  <c r="AJ1961" i="12"/>
  <c r="D1979" i="13" s="1"/>
  <c r="AI1961" i="12"/>
  <c r="C1979" i="13" s="1"/>
  <c r="AI731" i="12"/>
  <c r="C3209" i="13" s="1"/>
  <c r="AJ731" i="12"/>
  <c r="D3209" i="13" s="1"/>
  <c r="AI2814" i="12"/>
  <c r="C1126" i="13" s="1"/>
  <c r="AJ2814" i="12"/>
  <c r="D1126" i="13" s="1"/>
  <c r="AJ2833" i="12"/>
  <c r="D1107" i="13" s="1"/>
  <c r="AI2833" i="12"/>
  <c r="C1107" i="13" s="1"/>
  <c r="AJ182" i="12"/>
  <c r="D3758" i="13" s="1"/>
  <c r="AI182" i="12"/>
  <c r="C3758" i="13" s="1"/>
  <c r="AI1843" i="12"/>
  <c r="C2097" i="13" s="1"/>
  <c r="AE3142" i="12"/>
  <c r="AG3142" i="12"/>
  <c r="AG3693" i="12"/>
  <c r="AE3693" i="12"/>
  <c r="AI1761" i="12"/>
  <c r="C2179" i="13" s="1"/>
  <c r="AJ1761" i="12"/>
  <c r="D2179" i="13" s="1"/>
  <c r="AG2403" i="12"/>
  <c r="AE2403" i="12"/>
  <c r="AG3761" i="12"/>
  <c r="AE3761" i="12"/>
  <c r="AJ1119" i="12"/>
  <c r="D2821" i="13" s="1"/>
  <c r="AI1119" i="12"/>
  <c r="C2821" i="13" s="1"/>
  <c r="AI1928" i="12"/>
  <c r="C2012" i="13" s="1"/>
  <c r="AJ1928" i="12"/>
  <c r="D2012" i="13" s="1"/>
  <c r="AJ2495" i="12"/>
  <c r="D1445" i="13" s="1"/>
  <c r="AI2495" i="12"/>
  <c r="C1445" i="13" s="1"/>
  <c r="AJ256" i="12"/>
  <c r="D3684" i="13" s="1"/>
  <c r="AJ3566" i="12"/>
  <c r="D374" i="13" s="1"/>
  <c r="AI139" i="12"/>
  <c r="C3801" i="13" s="1"/>
  <c r="AJ139" i="12"/>
  <c r="D3801" i="13" s="1"/>
  <c r="AG3661" i="12"/>
  <c r="AE3661" i="12"/>
  <c r="AJ1774" i="12"/>
  <c r="D2166" i="13" s="1"/>
  <c r="AI1774" i="12"/>
  <c r="C2166"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I2693" i="12"/>
  <c r="C1247" i="13" s="1"/>
  <c r="AJ2693" i="12"/>
  <c r="D1247" i="13" s="1"/>
  <c r="AJ2183" i="12"/>
  <c r="D1757" i="13" s="1"/>
  <c r="AI2183" i="12"/>
  <c r="C1757" i="13" s="1"/>
  <c r="AJ3078" i="12"/>
  <c r="D862" i="13" s="1"/>
  <c r="AI3078" i="12"/>
  <c r="C862" i="13" s="1"/>
  <c r="AG2146" i="12"/>
  <c r="AE2146" i="12"/>
  <c r="AG3167" i="12"/>
  <c r="AE3167" i="12"/>
  <c r="AI167" i="12"/>
  <c r="C3773" i="13" s="1"/>
  <c r="AJ167" i="12"/>
  <c r="D3773"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J1557" i="12"/>
  <c r="D2383" i="13" s="1"/>
  <c r="AI1557" i="12"/>
  <c r="C2383" i="13" s="1"/>
  <c r="AI2297" i="12"/>
  <c r="C1643" i="13" s="1"/>
  <c r="AJ2297" i="12"/>
  <c r="D1643" i="13" s="1"/>
  <c r="AI2866" i="12"/>
  <c r="C1074" i="13" s="1"/>
  <c r="AJ2866" i="12"/>
  <c r="D1074" i="13" s="1"/>
  <c r="AI2320" i="12"/>
  <c r="C1620" i="13" s="1"/>
  <c r="AJ2320" i="12"/>
  <c r="D1620"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3607" i="12"/>
  <c r="C333" i="13" s="1"/>
  <c r="AJ3607" i="12"/>
  <c r="D333" i="13" s="1"/>
  <c r="AJ3658" i="12"/>
  <c r="D282" i="13" s="1"/>
  <c r="AI3658" i="12"/>
  <c r="C282" i="13" s="1"/>
  <c r="AJ353" i="12"/>
  <c r="D3587" i="13" s="1"/>
  <c r="AI353" i="12"/>
  <c r="C3587" i="13" s="1"/>
  <c r="AJ3242" i="12"/>
  <c r="D698" i="13" s="1"/>
  <c r="AI3242" i="12"/>
  <c r="C698" i="13" s="1"/>
  <c r="AI1995" i="12"/>
  <c r="C1945" i="13" s="1"/>
  <c r="AJ1995" i="12"/>
  <c r="D1945" i="13" s="1"/>
  <c r="AJ1257" i="12"/>
  <c r="D2683" i="13" s="1"/>
  <c r="AI1257" i="12"/>
  <c r="C2683" i="13" s="1"/>
  <c r="AJ2915" i="12"/>
  <c r="D1025" i="13" s="1"/>
  <c r="AI2915" i="12"/>
  <c r="C1025" i="13" s="1"/>
  <c r="AI835" i="12"/>
  <c r="C3105" i="13" s="1"/>
  <c r="AJ835" i="12"/>
  <c r="D3105" i="13" s="1"/>
  <c r="AI2629" i="12"/>
  <c r="C1311" i="13" s="1"/>
  <c r="AJ246" i="12"/>
  <c r="D3694" i="13" s="1"/>
  <c r="AI246" i="12"/>
  <c r="C3694" i="13" s="1"/>
  <c r="AI850" i="12"/>
  <c r="C3090" i="13" s="1"/>
  <c r="AJ850" i="12"/>
  <c r="D3090" i="13" s="1"/>
  <c r="AE3931" i="12"/>
  <c r="AG3931" i="12"/>
  <c r="AI494" i="12"/>
  <c r="C3446" i="13" s="1"/>
  <c r="AG2818" i="12"/>
  <c r="AE2818" i="12"/>
  <c r="AJ1039" i="12"/>
  <c r="D2901" i="13" s="1"/>
  <c r="AI1039" i="12"/>
  <c r="C2901"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I3196" i="12"/>
  <c r="C744" i="13" s="1"/>
  <c r="AJ1759" i="12"/>
  <c r="D2181" i="13" s="1"/>
  <c r="AI1759" i="12"/>
  <c r="C2181" i="13" s="1"/>
  <c r="AI1016" i="12"/>
  <c r="C2924" i="13" s="1"/>
  <c r="AJ1016" i="12"/>
  <c r="D2924" i="13" s="1"/>
  <c r="AJ1127" i="12"/>
  <c r="D2813" i="13" s="1"/>
  <c r="AI1127" i="12"/>
  <c r="C2813" i="13" s="1"/>
  <c r="AE3529" i="12"/>
  <c r="AG3529" i="12"/>
  <c r="AG3909" i="12"/>
  <c r="AE3909" i="12"/>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2635" i="12"/>
  <c r="C1305" i="13" s="1"/>
  <c r="AJ2635" i="12"/>
  <c r="D1305" i="13" s="1"/>
  <c r="AJ380" i="12"/>
  <c r="D3560"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I2914" i="12"/>
  <c r="C1026" i="13" s="1"/>
  <c r="AI553" i="12"/>
  <c r="C3387" i="13" s="1"/>
  <c r="AJ3290" i="12"/>
  <c r="D650" i="13" s="1"/>
  <c r="AI3290" i="12"/>
  <c r="C650" i="13" s="1"/>
  <c r="AJ1027" i="12"/>
  <c r="D2913" i="13" s="1"/>
  <c r="AI1027" i="12"/>
  <c r="C2913" i="13" s="1"/>
  <c r="AI1022" i="12"/>
  <c r="C2918" i="13" s="1"/>
  <c r="AI363" i="12"/>
  <c r="C3577" i="13" s="1"/>
  <c r="AJ363" i="12"/>
  <c r="D3577" i="13" s="1"/>
  <c r="AI587" i="12"/>
  <c r="C3353" i="13" s="1"/>
  <c r="AJ587" i="12"/>
  <c r="D3353" i="13" s="1"/>
  <c r="AE3640" i="12"/>
  <c r="AG3640" i="12"/>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I2641" i="12"/>
  <c r="C1299" i="13" s="1"/>
  <c r="AJ1925" i="12"/>
  <c r="D2015" i="13" s="1"/>
  <c r="AI1925" i="12"/>
  <c r="C2015" i="13" s="1"/>
  <c r="AG3604" i="12"/>
  <c r="AE3604" i="12"/>
  <c r="AI1667" i="12"/>
  <c r="C2273" i="13" s="1"/>
  <c r="AJ1667" i="12"/>
  <c r="D2273"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3629" i="12"/>
  <c r="C311" i="13" s="1"/>
  <c r="AJ3629" i="12"/>
  <c r="D311" i="13" s="1"/>
  <c r="AE3484" i="12"/>
  <c r="AG3484" i="12"/>
  <c r="AJ1958" i="12"/>
  <c r="D1982" i="13" s="1"/>
  <c r="AI1958" i="12"/>
  <c r="C1982" i="13" s="1"/>
  <c r="AI685" i="12"/>
  <c r="C3255" i="13" s="1"/>
  <c r="AJ685" i="12"/>
  <c r="D3255" i="13" s="1"/>
  <c r="AI2386" i="12"/>
  <c r="C1554" i="13" s="1"/>
  <c r="AJ2386" i="12"/>
  <c r="D1554" i="13" s="1"/>
  <c r="AE3387" i="12"/>
  <c r="AG3387" i="12"/>
  <c r="AE3911" i="12"/>
  <c r="AG3911" i="12"/>
  <c r="AG2807" i="12"/>
  <c r="AE2807" i="12"/>
  <c r="AI1412" i="12"/>
  <c r="C2528" i="13" s="1"/>
  <c r="AJ1412" i="12"/>
  <c r="D2528" i="13" s="1"/>
  <c r="AI1571" i="12"/>
  <c r="C2369" i="13" s="1"/>
  <c r="AJ1571" i="12"/>
  <c r="D2369" i="13" s="1"/>
  <c r="AI157" i="12"/>
  <c r="C3783" i="13" s="1"/>
  <c r="AJ157" i="12"/>
  <c r="D3783" i="13" s="1"/>
  <c r="AJ2165" i="12"/>
  <c r="D1775" i="13" s="1"/>
  <c r="AI164" i="12"/>
  <c r="C3776" i="13" s="1"/>
  <c r="AE2430" i="12"/>
  <c r="AG2430" i="12"/>
  <c r="AJ764" i="12"/>
  <c r="D3176" i="13" s="1"/>
  <c r="AI764" i="12"/>
  <c r="C3176" i="13" s="1"/>
  <c r="AJ2491" i="12"/>
  <c r="D1449" i="13" s="1"/>
  <c r="AI2491" i="12"/>
  <c r="C1449" i="13" s="1"/>
  <c r="AJ2481" i="12"/>
  <c r="D1459" i="13" s="1"/>
  <c r="AI2481" i="12"/>
  <c r="C1459" i="13" s="1"/>
  <c r="AG3214" i="12"/>
  <c r="AE3214" i="12"/>
  <c r="AI517" i="12"/>
  <c r="C3423" i="13" s="1"/>
  <c r="AG3141" i="12"/>
  <c r="AE3141" i="12"/>
  <c r="AJ1670" i="12"/>
  <c r="D2270" i="13" s="1"/>
  <c r="AI1670" i="12"/>
  <c r="C2270" i="13" s="1"/>
  <c r="AJ2960" i="12"/>
  <c r="D980" i="13" s="1"/>
  <c r="AJ3826" i="12"/>
  <c r="D114" i="13" s="1"/>
  <c r="AI3826" i="12"/>
  <c r="C114" i="13" s="1"/>
  <c r="AI3837" i="12"/>
  <c r="C103" i="13" s="1"/>
  <c r="AJ3837" i="12"/>
  <c r="D103" i="13" s="1"/>
  <c r="AJ1017" i="12"/>
  <c r="D2923" i="13" s="1"/>
  <c r="AI1017" i="12"/>
  <c r="C2923" i="13" s="1"/>
  <c r="AJ3310" i="12"/>
  <c r="D630" i="13" s="1"/>
  <c r="AE3479" i="12"/>
  <c r="AG3479" i="12"/>
  <c r="AG3729" i="12"/>
  <c r="AE3729" i="12"/>
  <c r="AI3832" i="12"/>
  <c r="C108" i="13" s="1"/>
  <c r="AJ3832" i="12"/>
  <c r="D108" i="13" s="1"/>
  <c r="AE3933" i="12"/>
  <c r="AG3933" i="12"/>
  <c r="AI1448" i="12"/>
  <c r="C2492" i="13" s="1"/>
  <c r="AJ1448" i="12"/>
  <c r="D2492" i="13" s="1"/>
  <c r="AJ1387" i="12"/>
  <c r="D2553" i="13" s="1"/>
  <c r="AG2442" i="12"/>
  <c r="AE2442" i="12"/>
  <c r="AG3397" i="12"/>
  <c r="AE3397" i="12"/>
  <c r="AE3407" i="12"/>
  <c r="AG3407" i="12"/>
  <c r="AJ1009" i="12"/>
  <c r="D2931" i="13" s="1"/>
  <c r="AI1009" i="12"/>
  <c r="C2931" i="13" s="1"/>
  <c r="AJ1837" i="12"/>
  <c r="D2103" i="13" s="1"/>
  <c r="AI1837" i="12"/>
  <c r="C2103" i="13" s="1"/>
  <c r="AJ1432" i="12"/>
  <c r="D2508" i="13" s="1"/>
  <c r="AI1432" i="12"/>
  <c r="C2508" i="13" s="1"/>
  <c r="AI1228" i="12"/>
  <c r="C2712" i="13" s="1"/>
  <c r="AJ1228" i="12"/>
  <c r="D2712" i="13" s="1"/>
  <c r="AJ3023" i="12"/>
  <c r="D917" i="13" s="1"/>
  <c r="AI3023" i="12"/>
  <c r="C917" i="13" s="1"/>
  <c r="AI2487" i="12"/>
  <c r="C1453" i="13" s="1"/>
  <c r="AJ2487" i="12"/>
  <c r="D1453" i="13" s="1"/>
  <c r="AJ1259" i="12"/>
  <c r="D2681" i="13" s="1"/>
  <c r="AI1259" i="12"/>
  <c r="C2681" i="13" s="1"/>
  <c r="AI2012" i="12"/>
  <c r="C1928" i="13" s="1"/>
  <c r="AJ2012" i="12"/>
  <c r="D1928" i="13" s="1"/>
  <c r="AI1205" i="12"/>
  <c r="C2735" i="13" s="1"/>
  <c r="AI3018" i="12"/>
  <c r="C922" i="13" s="1"/>
  <c r="AJ3018" i="12"/>
  <c r="D922" i="13" s="1"/>
  <c r="AJ2295" i="12"/>
  <c r="D1645" i="13" s="1"/>
  <c r="AI2295" i="12"/>
  <c r="C1645" i="13" s="1"/>
  <c r="AI2515" i="12"/>
  <c r="C1425" i="13" s="1"/>
  <c r="AJ2515" i="12"/>
  <c r="D1425" i="13" s="1"/>
  <c r="AI730" i="12"/>
  <c r="C3210" i="13" s="1"/>
  <c r="AJ730" i="12"/>
  <c r="D3210" i="13" s="1"/>
  <c r="AI2137" i="12"/>
  <c r="C1803" i="13" s="1"/>
  <c r="AJ2137" i="12"/>
  <c r="D1803" i="13" s="1"/>
  <c r="AI174" i="12"/>
  <c r="C3766" i="13" s="1"/>
  <c r="AJ174" i="12"/>
  <c r="D3766" i="13" s="1"/>
  <c r="AJ3613" i="12"/>
  <c r="D327" i="13" s="1"/>
  <c r="AJ3012" i="12"/>
  <c r="D928" i="13" s="1"/>
  <c r="AI3012" i="12"/>
  <c r="C928" i="13" s="1"/>
  <c r="AI1139" i="12"/>
  <c r="C2801" i="13" s="1"/>
  <c r="AJ1139" i="12"/>
  <c r="D2801" i="13" s="1"/>
  <c r="AJ1332" i="12"/>
  <c r="D2608" i="13" s="1"/>
  <c r="AI1332" i="12"/>
  <c r="C2608" i="13" s="1"/>
  <c r="AI234" i="12"/>
  <c r="C3706" i="13" s="1"/>
  <c r="AJ234" i="12"/>
  <c r="D3706" i="13" s="1"/>
  <c r="AJ847" i="12"/>
  <c r="D3093" i="13" s="1"/>
  <c r="AI847" i="12"/>
  <c r="C3093" i="13" s="1"/>
  <c r="AI2161" i="12"/>
  <c r="C1779" i="13" s="1"/>
  <c r="AJ2161" i="12"/>
  <c r="D1779" i="13" s="1"/>
  <c r="AJ2903" i="12"/>
  <c r="D1037" i="13" s="1"/>
  <c r="AI2903" i="12"/>
  <c r="C1037" i="13" s="1"/>
  <c r="AJ1977" i="12"/>
  <c r="D1963" i="13" s="1"/>
  <c r="AI1977" i="12"/>
  <c r="C1963" i="13" s="1"/>
  <c r="AJ2963" i="12"/>
  <c r="D977" i="13" s="1"/>
  <c r="AI2963" i="12"/>
  <c r="C977" i="13" s="1"/>
  <c r="AI3816" i="12"/>
  <c r="C124" i="13" s="1"/>
  <c r="AJ3816" i="12"/>
  <c r="D124" i="13" s="1"/>
  <c r="AI2341" i="12"/>
  <c r="C1599" i="13" s="1"/>
  <c r="AJ2341" i="12"/>
  <c r="D1599" i="13" s="1"/>
  <c r="AI2284" i="12"/>
  <c r="C1656" i="13" s="1"/>
  <c r="AJ2284" i="12"/>
  <c r="D1656" i="13" s="1"/>
  <c r="AI1110" i="12"/>
  <c r="C2830" i="13" s="1"/>
  <c r="AJ1110" i="12"/>
  <c r="D2830" i="13" s="1"/>
  <c r="AJ1867" i="12"/>
  <c r="D2073" i="13" s="1"/>
  <c r="AI1867" i="12"/>
  <c r="C2073" i="13" s="1"/>
  <c r="AJ1955" i="12"/>
  <c r="D1985" i="13" s="1"/>
  <c r="AI1955" i="12"/>
  <c r="C1985" i="13" s="1"/>
  <c r="AJ3638" i="12"/>
  <c r="D302" i="13" s="1"/>
  <c r="AI3638" i="12"/>
  <c r="C302" i="13" s="1"/>
  <c r="AJ921" i="12"/>
  <c r="D3019" i="13" s="1"/>
  <c r="AI3836" i="12"/>
  <c r="C104" i="13" s="1"/>
  <c r="AJ3836" i="12"/>
  <c r="D104" i="13" s="1"/>
  <c r="AJ1914" i="12"/>
  <c r="D2026" i="13" s="1"/>
  <c r="AI1914" i="12"/>
  <c r="C2026" i="13" s="1"/>
  <c r="AI831" i="12"/>
  <c r="C3109" i="13" s="1"/>
  <c r="AJ831" i="12"/>
  <c r="D3109" i="13" s="1"/>
  <c r="AI1042" i="12"/>
  <c r="C2898" i="13" s="1"/>
  <c r="AJ1042" i="12"/>
  <c r="D2898" i="13" s="1"/>
  <c r="AJ1446" i="12"/>
  <c r="D2494" i="13" s="1"/>
  <c r="AI1446" i="12"/>
  <c r="C2494" i="13" s="1"/>
  <c r="AJ1695" i="12"/>
  <c r="D2245" i="13" s="1"/>
  <c r="AI1695" i="12"/>
  <c r="C2245" i="13" s="1"/>
  <c r="AJ841" i="12"/>
  <c r="D3099" i="13" s="1"/>
  <c r="AI841" i="12"/>
  <c r="C3099" i="13" s="1"/>
  <c r="AI1136" i="12"/>
  <c r="C2804" i="13" s="1"/>
  <c r="AJ1136" i="12"/>
  <c r="D2804" i="13" s="1"/>
  <c r="AI2014" i="12"/>
  <c r="C1926" i="13" s="1"/>
  <c r="AJ2014" i="12"/>
  <c r="D1926" i="13" s="1"/>
  <c r="AI656" i="12"/>
  <c r="C3284" i="13" s="1"/>
  <c r="AJ656" i="12"/>
  <c r="D3284" i="13" s="1"/>
  <c r="AI2863" i="12"/>
  <c r="C1077" i="13" s="1"/>
  <c r="AJ2863" i="12"/>
  <c r="D1077" i="13" s="1"/>
  <c r="AJ1768" i="12"/>
  <c r="D2172" i="13" s="1"/>
  <c r="AI1768" i="12"/>
  <c r="C2172" i="13" s="1"/>
  <c r="AI706" i="12"/>
  <c r="C3234" i="13" s="1"/>
  <c r="AJ706" i="12"/>
  <c r="D3234" i="13" s="1"/>
  <c r="AJ2544" i="12"/>
  <c r="D1396" i="13" s="1"/>
  <c r="AI2544" i="12"/>
  <c r="C1396" i="13" s="1"/>
  <c r="AJ268" i="12"/>
  <c r="D3672" i="13" s="1"/>
  <c r="AI268" i="12"/>
  <c r="C3672" i="13" s="1"/>
  <c r="AJ2861" i="12"/>
  <c r="D1079" i="13" s="1"/>
  <c r="AI2861" i="12"/>
  <c r="C1079" i="13" s="1"/>
  <c r="AJ2296" i="12"/>
  <c r="D1644" i="13" s="1"/>
  <c r="AI2296" i="12"/>
  <c r="C1644"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I3728" i="12"/>
  <c r="C212" i="13" s="1"/>
  <c r="AI726" i="12"/>
  <c r="C3214" i="13" s="1"/>
  <c r="AJ726" i="12"/>
  <c r="D3214" i="13" s="1"/>
  <c r="AI514" i="12"/>
  <c r="C3426" i="13" s="1"/>
  <c r="AJ514" i="12"/>
  <c r="D3426" i="13" s="1"/>
  <c r="AI2259" i="12"/>
  <c r="C1681" i="13" s="1"/>
  <c r="AJ2259" i="12"/>
  <c r="D1681" i="13" s="1"/>
  <c r="AI263" i="12"/>
  <c r="C3677" i="13" s="1"/>
  <c r="AJ560" i="12"/>
  <c r="D3380" i="13" s="1"/>
  <c r="AI560" i="12"/>
  <c r="C3380" i="13" s="1"/>
  <c r="AI2057" i="12"/>
  <c r="C1883" i="13" s="1"/>
  <c r="AJ2057" i="12"/>
  <c r="D1883" i="13" s="1"/>
  <c r="AJ189" i="12"/>
  <c r="D3751" i="13" s="1"/>
  <c r="AI189" i="12"/>
  <c r="C3751" i="13" s="1"/>
  <c r="AJ3715" i="12"/>
  <c r="D225" i="13" s="1"/>
  <c r="AI3715" i="12"/>
  <c r="C225" i="13" s="1"/>
  <c r="AI1048" i="12"/>
  <c r="C2892" i="13" s="1"/>
  <c r="AJ1048" i="12"/>
  <c r="D2892" i="13" s="1"/>
  <c r="AJ290" i="12"/>
  <c r="D3650" i="13" s="1"/>
  <c r="AI290" i="12"/>
  <c r="C3650"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939" i="12"/>
  <c r="D3001" i="13" s="1"/>
  <c r="AI939" i="12"/>
  <c r="C3001" i="13" s="1"/>
  <c r="AI2575" i="12"/>
  <c r="C1365" i="13" s="1"/>
  <c r="AJ2575" i="12"/>
  <c r="D1365" i="13" s="1"/>
  <c r="AI1207" i="12"/>
  <c r="C2733" i="13" s="1"/>
  <c r="AJ1207" i="12"/>
  <c r="D2733" i="13" s="1"/>
  <c r="AE2636" i="12"/>
  <c r="AG2636" i="12"/>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G3174" i="12"/>
  <c r="AE3174" i="12"/>
  <c r="AG3605" i="12"/>
  <c r="AE3605" i="12"/>
  <c r="AG3488" i="12"/>
  <c r="AE3488" i="12"/>
  <c r="AE2759" i="12"/>
  <c r="AG2759" i="12"/>
  <c r="AI489" i="12"/>
  <c r="C3451" i="13" s="1"/>
  <c r="AJ489" i="12"/>
  <c r="D3451" i="13" s="1"/>
  <c r="AJ1112" i="12"/>
  <c r="D2828" i="13" s="1"/>
  <c r="AI1046" i="12"/>
  <c r="C2894" i="13" s="1"/>
  <c r="AJ2800" i="12"/>
  <c r="D1140" i="13" s="1"/>
  <c r="AI2800" i="12"/>
  <c r="C1140" i="13" s="1"/>
  <c r="AI2612" i="12"/>
  <c r="C1328" i="13" s="1"/>
  <c r="AJ2612" i="12"/>
  <c r="D1328" i="13" s="1"/>
  <c r="AJ1405" i="12"/>
  <c r="D2535" i="13" s="1"/>
  <c r="AI1405" i="12"/>
  <c r="C2535" i="13" s="1"/>
  <c r="AE3678" i="12"/>
  <c r="AG3678" i="12"/>
  <c r="AI325" i="12"/>
  <c r="C3615" i="13" s="1"/>
  <c r="AJ325" i="12"/>
  <c r="D3615" i="13" s="1"/>
  <c r="AI1528" i="12"/>
  <c r="C2412" i="13" s="1"/>
  <c r="AJ1528" i="12"/>
  <c r="D2412" i="13" s="1"/>
  <c r="AE3876" i="12"/>
  <c r="AG3876" i="12"/>
  <c r="AG3639" i="12"/>
  <c r="AE3639" i="12"/>
  <c r="AE3155" i="12"/>
  <c r="AG3155" i="12"/>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365" i="12"/>
  <c r="C3575" i="13" s="1"/>
  <c r="AJ365" i="12"/>
  <c r="D3575" i="13" s="1"/>
  <c r="AI2024" i="12"/>
  <c r="C1916" i="13" s="1"/>
  <c r="AJ2024" i="12"/>
  <c r="D1916" i="13" s="1"/>
  <c r="AI2185" i="12"/>
  <c r="C1755" i="13" s="1"/>
  <c r="AJ2185" i="12"/>
  <c r="D1755" i="13" s="1"/>
  <c r="AI1830" i="12"/>
  <c r="C2110" i="13" s="1"/>
  <c r="AJ1830" i="12"/>
  <c r="D2110" i="13" s="1"/>
  <c r="AG2488" i="12"/>
  <c r="AE2488" i="12"/>
  <c r="AI2484" i="12"/>
  <c r="C1456" i="13" s="1"/>
  <c r="AJ2484" i="12"/>
  <c r="D1456" i="13" s="1"/>
  <c r="AG3805" i="12"/>
  <c r="AE3805" i="12"/>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G3689" i="12"/>
  <c r="AE3689" i="12"/>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G3280" i="12"/>
  <c r="AE3280" i="12"/>
  <c r="AJ1218" i="12"/>
  <c r="D2722" i="13" s="1"/>
  <c r="AI1218" i="12"/>
  <c r="C2722" i="13" s="1"/>
  <c r="AJ2122" i="12"/>
  <c r="D1818" i="13" s="1"/>
  <c r="AG3762" i="12"/>
  <c r="AE3762" i="12"/>
  <c r="AG3739" i="12"/>
  <c r="AE3739" i="12"/>
  <c r="AG3411" i="12"/>
  <c r="AE3411" i="12"/>
  <c r="AG3789" i="12"/>
  <c r="AE3789" i="12"/>
  <c r="AE3317" i="12"/>
  <c r="AG3317" i="12"/>
  <c r="AE3476" i="12"/>
  <c r="AG3476" i="12"/>
  <c r="AI309" i="12"/>
  <c r="C3631" i="13" s="1"/>
  <c r="AJ1880" i="12"/>
  <c r="D2060" i="13" s="1"/>
  <c r="AI1880" i="12"/>
  <c r="C2060"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978" i="12"/>
  <c r="C1962" i="13" s="1"/>
  <c r="AJ2992" i="12"/>
  <c r="D948" i="13" s="1"/>
  <c r="AI2992" i="12"/>
  <c r="C948" i="13" s="1"/>
  <c r="AI797" i="12"/>
  <c r="C3143" i="13" s="1"/>
  <c r="AJ797" i="12"/>
  <c r="D3143" i="13" s="1"/>
  <c r="AI3595" i="12"/>
  <c r="C345" i="13" s="1"/>
  <c r="AJ3595" i="12"/>
  <c r="D345" i="13" s="1"/>
  <c r="AI3051" i="12"/>
  <c r="C889" i="13" s="1"/>
  <c r="AJ3051" i="12"/>
  <c r="D889" i="13" s="1"/>
  <c r="AJ1329" i="12"/>
  <c r="D2611" i="13" s="1"/>
  <c r="AI1329" i="12"/>
  <c r="C2611" i="13" s="1"/>
  <c r="AI889" i="12"/>
  <c r="C3051" i="13" s="1"/>
  <c r="AJ889" i="12"/>
  <c r="D3051" i="13" s="1"/>
  <c r="AJ3682" i="12"/>
  <c r="D258" i="13" s="1"/>
  <c r="AI3682" i="12"/>
  <c r="C258" i="13" s="1"/>
  <c r="AI1101" i="12"/>
  <c r="C2839" i="13" s="1"/>
  <c r="AJ1101" i="12"/>
  <c r="D2839" i="13" s="1"/>
  <c r="AJ1029" i="12"/>
  <c r="D2911" i="13" s="1"/>
  <c r="AI1029" i="12"/>
  <c r="C2911" i="13" s="1"/>
  <c r="AJ1769" i="12"/>
  <c r="D2171" i="13" s="1"/>
  <c r="AJ2968" i="12"/>
  <c r="D972" i="13" s="1"/>
  <c r="AI2968" i="12"/>
  <c r="C972" i="13" s="1"/>
  <c r="AJ2046" i="12"/>
  <c r="D1894" i="13" s="1"/>
  <c r="AI2046" i="12"/>
  <c r="C1894" i="13" s="1"/>
  <c r="AJ191" i="12"/>
  <c r="D3749" i="13" s="1"/>
  <c r="AI191" i="12"/>
  <c r="C3749" i="13" s="1"/>
  <c r="AI482" i="12"/>
  <c r="C3458" i="13" s="1"/>
  <c r="AJ482" i="12"/>
  <c r="D3458" i="13" s="1"/>
  <c r="AI1886" i="12"/>
  <c r="C2054" i="13" s="1"/>
  <c r="AJ1886" i="12"/>
  <c r="D2054" i="13" s="1"/>
  <c r="AI180" i="12"/>
  <c r="C3760" i="13" s="1"/>
  <c r="AJ180" i="12"/>
  <c r="D3760" i="13" s="1"/>
  <c r="AI227" i="12"/>
  <c r="C3713" i="13" s="1"/>
  <c r="AJ227" i="12"/>
  <c r="D3713" i="13" s="1"/>
  <c r="AI2877" i="12"/>
  <c r="C1063" i="13" s="1"/>
  <c r="AJ2877" i="12"/>
  <c r="D1063" i="13" s="1"/>
  <c r="AJ449" i="12"/>
  <c r="D3491" i="13" s="1"/>
  <c r="AI449" i="12"/>
  <c r="C3491" i="13" s="1"/>
  <c r="AI1939" i="12"/>
  <c r="C2001" i="13" s="1"/>
  <c r="AJ1939" i="12"/>
  <c r="D2001" i="13" s="1"/>
  <c r="AI567" i="12"/>
  <c r="C3373" i="13" s="1"/>
  <c r="AJ567" i="12"/>
  <c r="D3373" i="13" s="1"/>
  <c r="AJ774" i="12"/>
  <c r="D3166" i="13" s="1"/>
  <c r="AI774" i="12"/>
  <c r="C3166" i="13" s="1"/>
  <c r="AJ202" i="12"/>
  <c r="D3738" i="13" s="1"/>
  <c r="AJ811" i="12"/>
  <c r="D3129" i="13" s="1"/>
  <c r="AI811" i="12"/>
  <c r="C3129" i="13" s="1"/>
  <c r="AJ1471" i="12"/>
  <c r="D2469" i="13" s="1"/>
  <c r="AJ3002" i="12"/>
  <c r="D938" i="13" s="1"/>
  <c r="AI3002" i="12"/>
  <c r="C938" i="13" s="1"/>
  <c r="AI2335" i="12"/>
  <c r="C1605" i="13" s="1"/>
  <c r="AJ2335" i="12"/>
  <c r="D1605" i="13" s="1"/>
  <c r="AI910" i="12"/>
  <c r="C3030" i="13" s="1"/>
  <c r="AJ910" i="12"/>
  <c r="D3030" i="13" s="1"/>
  <c r="AJ166" i="12"/>
  <c r="D3774" i="13" s="1"/>
  <c r="AI166" i="12"/>
  <c r="C3774" i="13" s="1"/>
  <c r="AJ490" i="12"/>
  <c r="D3450" i="13" s="1"/>
  <c r="AI490" i="12"/>
  <c r="C3450" i="13" s="1"/>
  <c r="AI1639" i="12"/>
  <c r="C2301" i="13" s="1"/>
  <c r="AJ1639" i="12"/>
  <c r="D2301" i="13" s="1"/>
  <c r="AI505" i="12"/>
  <c r="C3435" i="13" s="1"/>
  <c r="AJ505" i="12"/>
  <c r="D3435" i="13" s="1"/>
  <c r="AI744" i="12"/>
  <c r="C3196" i="13" s="1"/>
  <c r="AJ744" i="12"/>
  <c r="D3196" i="13" s="1"/>
  <c r="AI2435" i="12"/>
  <c r="C1505" i="13" s="1"/>
  <c r="AJ2435" i="12"/>
  <c r="D1505" i="13" s="1"/>
  <c r="AI3334" i="12"/>
  <c r="C606" i="13" s="1"/>
  <c r="AJ3334" i="12"/>
  <c r="D606" i="13" s="1"/>
  <c r="AI2417" i="12"/>
  <c r="C1523" i="13" s="1"/>
  <c r="AJ2417" i="12"/>
  <c r="D1523" i="13" s="1"/>
  <c r="AJ463" i="12"/>
  <c r="D3477" i="13" s="1"/>
  <c r="AI463" i="12"/>
  <c r="C3477" i="13" s="1"/>
  <c r="AI1563" i="12"/>
  <c r="C2377" i="13" s="1"/>
  <c r="AJ1563" i="12"/>
  <c r="D2377" i="13" s="1"/>
  <c r="AI2257" i="12"/>
  <c r="C1683" i="13" s="1"/>
  <c r="AJ2257" i="12"/>
  <c r="D1683"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J410" i="12"/>
  <c r="D3530" i="13" s="1"/>
  <c r="AI410" i="12"/>
  <c r="C3530" i="13" s="1"/>
  <c r="AJ3376" i="12"/>
  <c r="D564" i="13" s="1"/>
  <c r="AI3376" i="12"/>
  <c r="C564" i="13" s="1"/>
  <c r="AI698" i="12"/>
  <c r="C3242" i="13" s="1"/>
  <c r="AJ698" i="12"/>
  <c r="D3242" i="13" s="1"/>
  <c r="AI1661" i="12"/>
  <c r="C2279" i="13" s="1"/>
  <c r="AJ1661" i="12"/>
  <c r="D2279" i="13" s="1"/>
  <c r="AJ3295" i="12"/>
  <c r="D645" i="13" s="1"/>
  <c r="AI3295" i="12"/>
  <c r="C645" i="13" s="1"/>
  <c r="AJ2410" i="12"/>
  <c r="D1530" i="13" s="1"/>
  <c r="AI2410" i="12"/>
  <c r="C1530" i="13" s="1"/>
  <c r="AJ249" i="12"/>
  <c r="D3691" i="13" s="1"/>
  <c r="AI249" i="12"/>
  <c r="C3691" i="13" s="1"/>
  <c r="AJ745" i="12"/>
  <c r="D3195" i="13" s="1"/>
  <c r="AI745" i="12"/>
  <c r="C3195" i="13" s="1"/>
  <c r="AI1627" i="12"/>
  <c r="C2313" i="13" s="1"/>
  <c r="AI2563" i="12"/>
  <c r="C1377" i="13" s="1"/>
  <c r="AI206" i="12"/>
  <c r="C3734" i="13" s="1"/>
  <c r="AJ206" i="12"/>
  <c r="D3734"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E3908" i="12"/>
  <c r="AG3908" i="12"/>
  <c r="AJ1356" i="12"/>
  <c r="D2584" i="13" s="1"/>
  <c r="AI1356" i="12"/>
  <c r="C2584"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J3625" i="12"/>
  <c r="D315" i="13" s="1"/>
  <c r="AI1396" i="12"/>
  <c r="C2544" i="13" s="1"/>
  <c r="AJ1396" i="12"/>
  <c r="D2544" i="13" s="1"/>
  <c r="AI1849" i="12"/>
  <c r="C2091" i="13" s="1"/>
  <c r="AJ1849" i="12"/>
  <c r="D2091" i="13" s="1"/>
  <c r="AI1864" i="12"/>
  <c r="C2076" i="13" s="1"/>
  <c r="AJ1864" i="12"/>
  <c r="D2076" i="13" s="1"/>
  <c r="AJ2477" i="12"/>
  <c r="D1463" i="13" s="1"/>
  <c r="AI2477" i="12"/>
  <c r="C1463" i="13" s="1"/>
  <c r="AI606" i="12"/>
  <c r="C3334" i="13" s="1"/>
  <c r="AJ606" i="12"/>
  <c r="D3334"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I1220" i="12"/>
  <c r="C2720" i="13" s="1"/>
  <c r="AJ1220" i="12"/>
  <c r="D2720" i="13" s="1"/>
  <c r="AI2990" i="12"/>
  <c r="C950" i="13" s="1"/>
  <c r="AJ2990" i="12"/>
  <c r="D950" i="13" s="1"/>
  <c r="AI1677" i="12"/>
  <c r="C2263" i="13" s="1"/>
  <c r="AJ1677" i="12"/>
  <c r="D2263" i="13" s="1"/>
  <c r="AE3268" i="12"/>
  <c r="AG3268" i="12"/>
  <c r="AE3333" i="12"/>
  <c r="AG3333" i="12"/>
  <c r="AI2742" i="12"/>
  <c r="C1198" i="13" s="1"/>
  <c r="AJ2742" i="12"/>
  <c r="D1198" i="13" s="1"/>
  <c r="AI625" i="12"/>
  <c r="C3315" i="13" s="1"/>
  <c r="AJ625" i="12"/>
  <c r="D3315" i="13" s="1"/>
  <c r="AE3793" i="12"/>
  <c r="AG3793" i="12"/>
  <c r="AG3408" i="12"/>
  <c r="AE3408" i="12"/>
  <c r="AJ960" i="12"/>
  <c r="D2980" i="13" s="1"/>
  <c r="AI960" i="12"/>
  <c r="C2980" i="13" s="1"/>
  <c r="AG3190" i="12"/>
  <c r="AE3190" i="12"/>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73" i="12"/>
  <c r="C2667" i="13" s="1"/>
  <c r="AJ1273" i="12"/>
  <c r="D2667" i="13" s="1"/>
  <c r="AJ1391" i="12"/>
  <c r="D2549" i="13" s="1"/>
  <c r="AI1391" i="12"/>
  <c r="C2549" i="13" s="1"/>
  <c r="AJ1572" i="12"/>
  <c r="D2368" i="13" s="1"/>
  <c r="AI1572" i="12"/>
  <c r="C2368" i="13" s="1"/>
  <c r="AI566" i="12"/>
  <c r="C3374" i="13" s="1"/>
  <c r="AJ566" i="12"/>
  <c r="D3374" i="13" s="1"/>
  <c r="AJ1765" i="12"/>
  <c r="D2175" i="13" s="1"/>
  <c r="AI1765" i="12"/>
  <c r="C2175" i="13" s="1"/>
  <c r="AG2505" i="12"/>
  <c r="AE2505" i="12"/>
  <c r="AJ1820" i="12"/>
  <c r="D2120" i="13" s="1"/>
  <c r="AG2274" i="12"/>
  <c r="AE2274" i="12"/>
  <c r="AJ1141" i="12"/>
  <c r="D2799" i="13" s="1"/>
  <c r="AI1141" i="12"/>
  <c r="C2799" i="13" s="1"/>
  <c r="AJ1790" i="12"/>
  <c r="D2150" i="13" s="1"/>
  <c r="AI1790" i="12"/>
  <c r="C2150" i="13" s="1"/>
  <c r="AI2788" i="12"/>
  <c r="C1152" i="13" s="1"/>
  <c r="AJ1134" i="12"/>
  <c r="D2806" i="13" s="1"/>
  <c r="AI1134" i="12"/>
  <c r="C2806" i="13" s="1"/>
  <c r="AI339" i="12"/>
  <c r="C3601" i="13" s="1"/>
  <c r="AJ339" i="12"/>
  <c r="D3601" i="13" s="1"/>
  <c r="AE3617" i="12"/>
  <c r="AG3617" i="12"/>
  <c r="AJ1098" i="12"/>
  <c r="D2842" i="13" s="1"/>
  <c r="AI1098" i="12"/>
  <c r="C2842" i="13" s="1"/>
  <c r="AE3868" i="12"/>
  <c r="AG3868" i="12"/>
  <c r="AI1951" i="12"/>
  <c r="C1989" i="13" s="1"/>
  <c r="AJ1951" i="12"/>
  <c r="D1989" i="13" s="1"/>
  <c r="AE3603" i="12"/>
  <c r="AG3603" i="12"/>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G3236" i="12"/>
  <c r="AE3236" i="12"/>
  <c r="AJ1556" i="12"/>
  <c r="D2384" i="13" s="1"/>
  <c r="AI1556" i="12"/>
  <c r="C2384" i="13" s="1"/>
  <c r="AE3344" i="12"/>
  <c r="AG3344" i="12"/>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I768" i="12"/>
  <c r="C3172" i="13" s="1"/>
  <c r="AJ768" i="12"/>
  <c r="D3172" i="13" s="1"/>
  <c r="AI2556" i="12"/>
  <c r="C1384" i="13" s="1"/>
  <c r="AG2453" i="12"/>
  <c r="AE2453" i="12"/>
  <c r="AI740" i="12"/>
  <c r="C3200" i="13" s="1"/>
  <c r="AJ740" i="12"/>
  <c r="D3200" i="13" s="1"/>
  <c r="AI3418" i="12"/>
  <c r="C522" i="13" s="1"/>
  <c r="AJ3418" i="12"/>
  <c r="D522"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J433" i="12"/>
  <c r="D3507" i="13" s="1"/>
  <c r="AI433" i="12"/>
  <c r="C3507" i="13" s="1"/>
  <c r="AI344" i="12"/>
  <c r="C3596" i="13" s="1"/>
  <c r="AJ344" i="12"/>
  <c r="D3596" i="13" s="1"/>
  <c r="AJ1892" i="12"/>
  <c r="D2048" i="13" s="1"/>
  <c r="AI1892" i="12"/>
  <c r="C2048" i="13" s="1"/>
  <c r="AJ1851" i="12"/>
  <c r="D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J928" i="12"/>
  <c r="D3012" i="13" s="1"/>
  <c r="AI928" i="12"/>
  <c r="C3012" i="13" s="1"/>
  <c r="AJ1473" i="12"/>
  <c r="D2467" i="13" s="1"/>
  <c r="AI1473" i="12"/>
  <c r="C2467" i="13" s="1"/>
  <c r="AJ374" i="12"/>
  <c r="D3566" i="13" s="1"/>
  <c r="AI374" i="12"/>
  <c r="C3566"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I1772" i="12"/>
  <c r="C2168" i="13" s="1"/>
  <c r="AJ2739" i="12"/>
  <c r="D1201" i="13" s="1"/>
  <c r="AI2739" i="12"/>
  <c r="C1201" i="13" s="1"/>
  <c r="AI1494" i="12"/>
  <c r="C2446" i="13" s="1"/>
  <c r="AJ1494" i="12"/>
  <c r="D2446" i="13" s="1"/>
  <c r="AJ155" i="12"/>
  <c r="D3785" i="13" s="1"/>
  <c r="AI155" i="12"/>
  <c r="C3785" i="13" s="1"/>
  <c r="AJ2738" i="12"/>
  <c r="D1202" i="13" s="1"/>
  <c r="AI2738" i="12"/>
  <c r="C1202" i="13" s="1"/>
  <c r="AI1421" i="12"/>
  <c r="C2519" i="13" s="1"/>
  <c r="AJ1421" i="12"/>
  <c r="D2519" i="13" s="1"/>
  <c r="AJ427" i="12"/>
  <c r="D3513" i="13" s="1"/>
  <c r="AI427" i="12"/>
  <c r="C3513" i="13" s="1"/>
  <c r="AJ683" i="12"/>
  <c r="D3257" i="13" s="1"/>
  <c r="AI683" i="12"/>
  <c r="C3257" i="13" s="1"/>
  <c r="AJ383" i="12"/>
  <c r="D3557" i="13" s="1"/>
  <c r="AI2637" i="12"/>
  <c r="C1303" i="13" s="1"/>
  <c r="AJ2637" i="12"/>
  <c r="D1303" i="13" s="1"/>
  <c r="AI718" i="12"/>
  <c r="C3222" i="13" s="1"/>
  <c r="AJ718" i="12"/>
  <c r="D3222" i="13" s="1"/>
  <c r="AH1474" i="12"/>
  <c r="AH2811" i="12"/>
  <c r="AH217" i="12"/>
  <c r="AH3597" i="12"/>
  <c r="AH1785" i="12"/>
  <c r="AH2307" i="12"/>
  <c r="AH725" i="12"/>
  <c r="AH1198" i="12"/>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3010" i="12"/>
  <c r="D930" i="13" s="1"/>
  <c r="AI3010" i="12"/>
  <c r="C930" i="13" s="1"/>
  <c r="AH1116" i="12"/>
  <c r="AI1579" i="12"/>
  <c r="C2361" i="13" s="1"/>
  <c r="AJ1579" i="12"/>
  <c r="D2361" i="13" s="1"/>
  <c r="AI2480" i="12"/>
  <c r="C1460" i="13" s="1"/>
  <c r="AJ2480" i="12"/>
  <c r="D1460" i="13" s="1"/>
  <c r="AI2593" i="12" l="1"/>
  <c r="C1347" i="13" s="1"/>
  <c r="AI2181" i="12"/>
  <c r="C1759" i="13" s="1"/>
  <c r="AI3537" i="12"/>
  <c r="C403" i="13" s="1"/>
  <c r="AI1082" i="12"/>
  <c r="C2858" i="13" s="1"/>
  <c r="AJ462" i="12"/>
  <c r="D3478" i="13" s="1"/>
  <c r="AJ2880" i="12"/>
  <c r="D1060" i="13" s="1"/>
  <c r="AJ650" i="12"/>
  <c r="D3290" i="13" s="1"/>
  <c r="AI1699" i="12"/>
  <c r="C2241" i="13" s="1"/>
  <c r="AJ658" i="12"/>
  <c r="D3282" i="13" s="1"/>
  <c r="AI1175" i="12"/>
  <c r="C2765" i="13" s="1"/>
  <c r="AI1927" i="12"/>
  <c r="C2013" i="13" s="1"/>
  <c r="AI2551" i="12"/>
  <c r="C1389" i="13" s="1"/>
  <c r="AI332" i="12"/>
  <c r="C3608" i="13" s="1"/>
  <c r="AJ3231" i="12"/>
  <c r="D709" i="13" s="1"/>
  <c r="AI924" i="12"/>
  <c r="C3016" i="13" s="1"/>
  <c r="AI3467" i="12"/>
  <c r="C473" i="13" s="1"/>
  <c r="AJ2113" i="12"/>
  <c r="D1827" i="13" s="1"/>
  <c r="AJ2309" i="12"/>
  <c r="D1631" i="13" s="1"/>
  <c r="AJ1566" i="12"/>
  <c r="D2374" i="13" s="1"/>
  <c r="AI1324" i="12"/>
  <c r="C2616" i="13" s="1"/>
  <c r="AI3143" i="12"/>
  <c r="C797" i="13" s="1"/>
  <c r="AI1166" i="12"/>
  <c r="C2774" i="13" s="1"/>
  <c r="AJ3109" i="12"/>
  <c r="D831" i="13" s="1"/>
  <c r="AJ3131" i="12"/>
  <c r="D809" i="13" s="1"/>
  <c r="AJ1276" i="12"/>
  <c r="D2664" i="13" s="1"/>
  <c r="AI1980" i="12"/>
  <c r="C1960" i="13" s="1"/>
  <c r="AJ509" i="12"/>
  <c r="D3431" i="13" s="1"/>
  <c r="AI1330" i="12"/>
  <c r="C2610" i="13" s="1"/>
  <c r="AJ572" i="12"/>
  <c r="D3368" i="13" s="1"/>
  <c r="AJ2041" i="12"/>
  <c r="D1899" i="13" s="1"/>
  <c r="AI986" i="12"/>
  <c r="C2954" i="13" s="1"/>
  <c r="AI2649" i="12"/>
  <c r="C1291" i="13" s="1"/>
  <c r="AJ1303" i="12"/>
  <c r="D2637" i="13" s="1"/>
  <c r="AI2549" i="12"/>
  <c r="C1391" i="13" s="1"/>
  <c r="AI1706" i="12"/>
  <c r="C2234" i="13" s="1"/>
  <c r="AI3618" i="12"/>
  <c r="C322" i="13" s="1"/>
  <c r="AI815" i="12"/>
  <c r="C3125" i="13" s="1"/>
  <c r="AJ1858" i="12"/>
  <c r="D2082" i="13" s="1"/>
  <c r="AJ2936" i="12"/>
  <c r="D1004" i="13" s="1"/>
  <c r="AJ639" i="12"/>
  <c r="D3301" i="13" s="1"/>
  <c r="AJ1909" i="12"/>
  <c r="D2031" i="13" s="1"/>
  <c r="AI2650" i="12"/>
  <c r="C1290" i="13" s="1"/>
  <c r="AJ1740" i="12"/>
  <c r="D2200" i="13" s="1"/>
  <c r="AI2032" i="12"/>
  <c r="C1908" i="13" s="1"/>
  <c r="AI1397" i="12"/>
  <c r="C2543" i="13" s="1"/>
  <c r="AI2243" i="12"/>
  <c r="C1697" i="13" s="1"/>
  <c r="AJ3354" i="12"/>
  <c r="D586" i="13" s="1"/>
  <c r="AI2201" i="12"/>
  <c r="C1739" i="13" s="1"/>
  <c r="AI397" i="12"/>
  <c r="C3543" i="13" s="1"/>
  <c r="AI3457" i="12"/>
  <c r="C483" i="13" s="1"/>
  <c r="AJ2073" i="12"/>
  <c r="D1867" i="13" s="1"/>
  <c r="AJ979" i="12"/>
  <c r="D2961" i="13" s="1"/>
  <c r="AJ1312" i="12"/>
  <c r="D2628" i="13" s="1"/>
  <c r="AJ382" i="12"/>
  <c r="D3558" i="13" s="1"/>
  <c r="AJ866" i="12"/>
  <c r="D3074" i="13" s="1"/>
  <c r="AI1346" i="12"/>
  <c r="C2594" i="13" s="1"/>
  <c r="AJ1035" i="12"/>
  <c r="D2905" i="13" s="1"/>
  <c r="AI3556" i="12"/>
  <c r="C384" i="13" s="1"/>
  <c r="AJ1111" i="12"/>
  <c r="D2829" i="13" s="1"/>
  <c r="AI3203" i="12"/>
  <c r="C737" i="13" s="1"/>
  <c r="AJ647" i="12"/>
  <c r="D3293" i="13" s="1"/>
  <c r="AI969" i="12"/>
  <c r="C2971" i="13" s="1"/>
  <c r="AI1911" i="12"/>
  <c r="C2029" i="13" s="1"/>
  <c r="AI3189" i="12"/>
  <c r="C751" i="13" s="1"/>
  <c r="AJ3030" i="12"/>
  <c r="D910" i="13" s="1"/>
  <c r="AI751" i="12"/>
  <c r="C3189" i="13" s="1"/>
  <c r="AJ1937" i="12"/>
  <c r="D2003" i="13" s="1"/>
  <c r="AI936" i="12"/>
  <c r="C3004" i="13" s="1"/>
  <c r="AI1836" i="12"/>
  <c r="C2104" i="13" s="1"/>
  <c r="AJ2225" i="12"/>
  <c r="D1715" i="13" s="1"/>
  <c r="AJ1313" i="12"/>
  <c r="D2627" i="13" s="1"/>
  <c r="AI512" i="12"/>
  <c r="C3428" i="13" s="1"/>
  <c r="AI535" i="12"/>
  <c r="C3405" i="13" s="1"/>
  <c r="AI1043" i="12"/>
  <c r="C2897" i="13" s="1"/>
  <c r="AI1449" i="12"/>
  <c r="C2491" i="13" s="1"/>
  <c r="AI1123" i="12"/>
  <c r="C2817" i="13" s="1"/>
  <c r="AI2762" i="12"/>
  <c r="C1178" i="13" s="1"/>
  <c r="AI3216" i="12"/>
  <c r="C724" i="13" s="1"/>
  <c r="AI3567" i="12"/>
  <c r="C373" i="13" s="1"/>
  <c r="AJ3482" i="12"/>
  <c r="D458" i="13" s="1"/>
  <c r="AI371" i="12"/>
  <c r="C3569" i="13" s="1"/>
  <c r="AI3342" i="12"/>
  <c r="C598" i="13" s="1"/>
  <c r="AJ1870" i="12"/>
  <c r="D2070" i="13" s="1"/>
  <c r="AI2625" i="12"/>
  <c r="C1315" i="13" s="1"/>
  <c r="AJ2844" i="12"/>
  <c r="D1096" i="13" s="1"/>
  <c r="AJ1616" i="12"/>
  <c r="D2324" i="13" s="1"/>
  <c r="AI949" i="12"/>
  <c r="C2991" i="13" s="1"/>
  <c r="AJ1171" i="12"/>
  <c r="D2769" i="13" s="1"/>
  <c r="AJ682" i="12"/>
  <c r="D3258" i="13" s="1"/>
  <c r="AI2332" i="12"/>
  <c r="C1608" i="13" s="1"/>
  <c r="AJ1477" i="12"/>
  <c r="D2463" i="13" s="1"/>
  <c r="AI1331" i="12"/>
  <c r="C2609" i="13" s="1"/>
  <c r="AI1361" i="12"/>
  <c r="C2579" i="13" s="1"/>
  <c r="AJ2140" i="12"/>
  <c r="D1800" i="13" s="1"/>
  <c r="AJ684" i="12"/>
  <c r="D3256" i="13" s="1"/>
  <c r="AJ328" i="12"/>
  <c r="D3612" i="13" s="1"/>
  <c r="AI1634" i="12"/>
  <c r="C2306" i="13" s="1"/>
  <c r="AJ3866" i="12"/>
  <c r="D74" i="13" s="1"/>
  <c r="AI995" i="12"/>
  <c r="C2945" i="13" s="1"/>
  <c r="AI2160" i="12"/>
  <c r="C1780" i="13" s="1"/>
  <c r="AI2847" i="12"/>
  <c r="C1093" i="13" s="1"/>
  <c r="AJ1475" i="12"/>
  <c r="D2465" i="13" s="1"/>
  <c r="AJ257" i="12"/>
  <c r="D3683" i="13" s="1"/>
  <c r="AJ2017" i="12"/>
  <c r="D1923" i="13" s="1"/>
  <c r="AI2090" i="12"/>
  <c r="C1850" i="13" s="1"/>
  <c r="AI492" i="12"/>
  <c r="C3448" i="13" s="1"/>
  <c r="AJ3294" i="12"/>
  <c r="D646" i="13" s="1"/>
  <c r="AI2973" i="12"/>
  <c r="C967" i="13" s="1"/>
  <c r="AJ395" i="12"/>
  <c r="D3545" i="13" s="1"/>
  <c r="AJ2336" i="12"/>
  <c r="D1604" i="13" s="1"/>
  <c r="AJ3350" i="12"/>
  <c r="D590" i="13" s="1"/>
  <c r="AI3541" i="12"/>
  <c r="C399" i="13" s="1"/>
  <c r="AI571" i="12"/>
  <c r="C3369" i="13" s="1"/>
  <c r="AI197" i="12"/>
  <c r="C3743" i="13" s="1"/>
  <c r="AI3926" i="12"/>
  <c r="C14" i="13" s="1"/>
  <c r="AI1597" i="12"/>
  <c r="C2343" i="13" s="1"/>
  <c r="AJ1872" i="12"/>
  <c r="D2068" i="13" s="1"/>
  <c r="AI638" i="12"/>
  <c r="C3302" i="13" s="1"/>
  <c r="AJ176" i="12"/>
  <c r="D3764" i="13" s="1"/>
  <c r="AI1074" i="12"/>
  <c r="C2866" i="13" s="1"/>
  <c r="AJ1771" i="12"/>
  <c r="D2169" i="13" s="1"/>
  <c r="AJ2028" i="12"/>
  <c r="D1912" i="13" s="1"/>
  <c r="AI2642" i="12"/>
  <c r="C1298" i="13" s="1"/>
  <c r="AJ2256" i="12"/>
  <c r="D1684" i="13" s="1"/>
  <c r="AJ2370" i="12"/>
  <c r="D1570" i="13" s="1"/>
  <c r="AJ1786" i="12"/>
  <c r="D2154" i="13" s="1"/>
  <c r="AI3113" i="12"/>
  <c r="C827" i="13" s="1"/>
  <c r="AI2027" i="12"/>
  <c r="C1913" i="13" s="1"/>
  <c r="AJ2469" i="12"/>
  <c r="D1471" i="13" s="1"/>
  <c r="AI1191" i="12"/>
  <c r="C2749" i="13" s="1"/>
  <c r="AJ3127" i="12"/>
  <c r="D813" i="13" s="1"/>
  <c r="AJ1238" i="12"/>
  <c r="D2702" i="13" s="1"/>
  <c r="AI1500" i="12"/>
  <c r="C2440" i="13" s="1"/>
  <c r="AI2319" i="12"/>
  <c r="C1621" i="13" s="1"/>
  <c r="AI803" i="12"/>
  <c r="C3137" i="13" s="1"/>
  <c r="AI2070" i="12"/>
  <c r="C1870" i="13" s="1"/>
  <c r="AI897" i="12"/>
  <c r="C3043" i="13" s="1"/>
  <c r="AJ1287" i="12"/>
  <c r="D2653" i="13" s="1"/>
  <c r="AJ1972" i="12"/>
  <c r="D1968" i="13" s="1"/>
  <c r="AJ2155" i="12"/>
  <c r="D1785" i="13" s="1"/>
  <c r="AJ1067" i="12"/>
  <c r="D2873" i="13" s="1"/>
  <c r="AJ2922" i="12"/>
  <c r="D1018" i="13" s="1"/>
  <c r="AJ536" i="12"/>
  <c r="D3404" i="13" s="1"/>
  <c r="AJ796" i="12"/>
  <c r="D3144" i="13" s="1"/>
  <c r="AI2613" i="12"/>
  <c r="C1327" i="13" s="1"/>
  <c r="AJ1753" i="12"/>
  <c r="D2187" i="13" s="1"/>
  <c r="AJ2308" i="12"/>
  <c r="D1632" i="13" s="1"/>
  <c r="AJ933" i="12"/>
  <c r="D3007" i="13" s="1"/>
  <c r="AI2732" i="12"/>
  <c r="C1208" i="13" s="1"/>
  <c r="AI3367" i="12"/>
  <c r="C573" i="13" s="1"/>
  <c r="AI2200" i="12"/>
  <c r="C1740" i="13" s="1"/>
  <c r="AI3020" i="12"/>
  <c r="C920" i="13" s="1"/>
  <c r="AI890" i="12"/>
  <c r="C3050" i="13" s="1"/>
  <c r="AI2532" i="12"/>
  <c r="C1408" i="13" s="1"/>
  <c r="AJ1696" i="12"/>
  <c r="D2244" i="13" s="1"/>
  <c r="AJ3417" i="12"/>
  <c r="D523" i="13" s="1"/>
  <c r="AI981" i="12"/>
  <c r="C2959" i="13" s="1"/>
  <c r="AI1602" i="12"/>
  <c r="C2338" i="13" s="1"/>
  <c r="AI2870" i="12"/>
  <c r="C1070" i="13" s="1"/>
  <c r="AI2402" i="12"/>
  <c r="C1538" i="13" s="1"/>
  <c r="AI3179" i="12"/>
  <c r="C761" i="13" s="1"/>
  <c r="AJ2119" i="12"/>
  <c r="D1821" i="13" s="1"/>
  <c r="AI2167" i="12"/>
  <c r="C1773" i="13" s="1"/>
  <c r="AJ2538" i="12"/>
  <c r="D1402" i="13" s="1"/>
  <c r="AI1086" i="12"/>
  <c r="C2854" i="13" s="1"/>
  <c r="AJ400" i="12"/>
  <c r="D3540" i="13" s="1"/>
  <c r="AJ393" i="12"/>
  <c r="D3547" i="13" s="1"/>
  <c r="AI903" i="12"/>
  <c r="C3037" i="13" s="1"/>
  <c r="AJ2369" i="12"/>
  <c r="D1571" i="13" s="1"/>
  <c r="AI470" i="12"/>
  <c r="C3470" i="13" s="1"/>
  <c r="AJ1291" i="12"/>
  <c r="D2649" i="13" s="1"/>
  <c r="AJ1799" i="12"/>
  <c r="D2141" i="13" s="1"/>
  <c r="AJ2267" i="12"/>
  <c r="D1673" i="13" s="1"/>
  <c r="AI570" i="12"/>
  <c r="C3370" i="13" s="1"/>
  <c r="AI907" i="12"/>
  <c r="C3033" i="13" s="1"/>
  <c r="AI1223" i="12"/>
  <c r="C2717" i="13" s="1"/>
  <c r="AI919" i="12"/>
  <c r="C3021" i="13" s="1"/>
  <c r="AI894" i="12"/>
  <c r="C3046" i="13" s="1"/>
  <c r="AI2628" i="12"/>
  <c r="C1312" i="13" s="1"/>
  <c r="AJ1810" i="12"/>
  <c r="D2130" i="13" s="1"/>
  <c r="AI2579" i="12"/>
  <c r="C1361" i="13" s="1"/>
  <c r="AJ2771" i="12"/>
  <c r="D1169" i="13" s="1"/>
  <c r="AJ2249" i="12"/>
  <c r="D1691" i="13" s="1"/>
  <c r="AI2281" i="12"/>
  <c r="C1659" i="13" s="1"/>
  <c r="AI2584" i="12"/>
  <c r="C1356" i="13" s="1"/>
  <c r="AI2148" i="12"/>
  <c r="C1792" i="13" s="1"/>
  <c r="AI913" i="12"/>
  <c r="C3027" i="13" s="1"/>
  <c r="AI1784" i="12"/>
  <c r="C2156" i="13" s="1"/>
  <c r="AI3068" i="12"/>
  <c r="C872" i="13" s="1"/>
  <c r="AI2714" i="12"/>
  <c r="C1226" i="13" s="1"/>
  <c r="AJ1424" i="12"/>
  <c r="D2516" i="13" s="1"/>
  <c r="AI735" i="12"/>
  <c r="C3205" i="13" s="1"/>
  <c r="AJ2053" i="12"/>
  <c r="D1887" i="13" s="1"/>
  <c r="AJ1766" i="12"/>
  <c r="D2174" i="13" s="1"/>
  <c r="AJ2123" i="12"/>
  <c r="D1817" i="13" s="1"/>
  <c r="AI3273" i="12"/>
  <c r="C667" i="13" s="1"/>
  <c r="AJ3619" i="12"/>
  <c r="D321" i="13" s="1"/>
  <c r="AI2987" i="12"/>
  <c r="C953" i="13" s="1"/>
  <c r="AI1512" i="12"/>
  <c r="C2428" i="13" s="1"/>
  <c r="AJ556" i="12"/>
  <c r="D3384" i="13" s="1"/>
  <c r="AI1899" i="12"/>
  <c r="C2041" i="13" s="1"/>
  <c r="AI387" i="12"/>
  <c r="C3553" i="13" s="1"/>
  <c r="AI1970" i="12"/>
  <c r="C1970" i="13" s="1"/>
  <c r="AI1090" i="12"/>
  <c r="C2850" i="13" s="1"/>
  <c r="AJ1553" i="12"/>
  <c r="D2387" i="13" s="1"/>
  <c r="AI1791" i="12"/>
  <c r="C2149" i="13" s="1"/>
  <c r="AI1659" i="12"/>
  <c r="C2281" i="13" s="1"/>
  <c r="AI1665" i="12"/>
  <c r="C2275" i="13" s="1"/>
  <c r="AJ1091" i="12"/>
  <c r="D2849" i="13" s="1"/>
  <c r="AJ1254" i="12"/>
  <c r="D2686" i="13" s="1"/>
  <c r="AI2804" i="12"/>
  <c r="C1136" i="13" s="1"/>
  <c r="AJ324" i="12"/>
  <c r="D3616" i="13" s="1"/>
  <c r="AJ1423" i="12"/>
  <c r="D2517" i="13" s="1"/>
  <c r="AI1658" i="12"/>
  <c r="C2282" i="13" s="1"/>
  <c r="AJ2655" i="12"/>
  <c r="D1285" i="13" s="1"/>
  <c r="AI717" i="12"/>
  <c r="C3223" i="13" s="1"/>
  <c r="AI464" i="12"/>
  <c r="C3476" i="13" s="1"/>
  <c r="AI3579" i="12"/>
  <c r="C361" i="13" s="1"/>
  <c r="AJ2599" i="12"/>
  <c r="D1341" i="13" s="1"/>
  <c r="AJ2506" i="12"/>
  <c r="D1434" i="13" s="1"/>
  <c r="AI3623" i="12"/>
  <c r="C317" i="13" s="1"/>
  <c r="AJ1660" i="12"/>
  <c r="D2280" i="13" s="1"/>
  <c r="AI335" i="12"/>
  <c r="C3605" i="13" s="1"/>
  <c r="AJ2002" i="12"/>
  <c r="D1938" i="13" s="1"/>
  <c r="AI533" i="12"/>
  <c r="C3407" i="13" s="1"/>
  <c r="AI855" i="12"/>
  <c r="C3085" i="13" s="1"/>
  <c r="AI1894" i="12"/>
  <c r="C2046" i="13" s="1"/>
  <c r="AI3731" i="12"/>
  <c r="C209" i="13" s="1"/>
  <c r="AJ2874" i="12"/>
  <c r="D1066" i="13" s="1"/>
  <c r="AJ225" i="12"/>
  <c r="D3715" i="13" s="1"/>
  <c r="AI2423" i="12"/>
  <c r="C1517" i="13" s="1"/>
  <c r="AI2381" i="12"/>
  <c r="C1559" i="13" s="1"/>
  <c r="AI1403" i="12"/>
  <c r="C2537" i="13" s="1"/>
  <c r="AJ3535" i="12"/>
  <c r="D405" i="13" s="1"/>
  <c r="AJ2773" i="12"/>
  <c r="D1167" i="13" s="1"/>
  <c r="AJ2450" i="12"/>
  <c r="D1490" i="13" s="1"/>
  <c r="AI1857" i="12"/>
  <c r="C2083" i="13" s="1"/>
  <c r="AJ1018" i="12"/>
  <c r="D2922" i="13" s="1"/>
  <c r="AJ951" i="12"/>
  <c r="D2989" i="13" s="1"/>
  <c r="AI1144" i="12"/>
  <c r="C2796" i="13" s="1"/>
  <c r="AJ241" i="12"/>
  <c r="D3699" i="13" s="1"/>
  <c r="AI2333" i="12"/>
  <c r="C1607" i="13" s="1"/>
  <c r="AJ2991" i="12"/>
  <c r="D949" i="13" s="1"/>
  <c r="AJ1399" i="12"/>
  <c r="D2541" i="13" s="1"/>
  <c r="AI3304" i="12"/>
  <c r="C636" i="13" s="1"/>
  <c r="AJ2671" i="12"/>
  <c r="D1269" i="13" s="1"/>
  <c r="AJ1250" i="12"/>
  <c r="D2690" i="13" s="1"/>
  <c r="AI419" i="12"/>
  <c r="C3521" i="13" s="1"/>
  <c r="AI1309" i="12"/>
  <c r="C2631" i="13" s="1"/>
  <c r="AJ1590" i="12"/>
  <c r="D2350" i="13" s="1"/>
  <c r="AI1375" i="12"/>
  <c r="C2565" i="13" s="1"/>
  <c r="AI1945" i="12"/>
  <c r="C1995" i="13" s="1"/>
  <c r="AJ3547" i="12"/>
  <c r="D393" i="13" s="1"/>
  <c r="AI2252" i="12"/>
  <c r="C1688" i="13" s="1"/>
  <c r="AI3118" i="12"/>
  <c r="C822" i="13" s="1"/>
  <c r="AI2037" i="12"/>
  <c r="C1903" i="13" s="1"/>
  <c r="AJ2799" i="12"/>
  <c r="D1141" i="13" s="1"/>
  <c r="AI404" i="12"/>
  <c r="C3536" i="13" s="1"/>
  <c r="AI2868" i="12"/>
  <c r="C1072" i="13" s="1"/>
  <c r="AJ2213" i="12"/>
  <c r="D1727" i="13" s="1"/>
  <c r="AI179" i="12"/>
  <c r="C3761" i="13" s="1"/>
  <c r="AJ624" i="12"/>
  <c r="D3316" i="13" s="1"/>
  <c r="AJ1484" i="12"/>
  <c r="D2456" i="13" s="1"/>
  <c r="AI1470" i="12"/>
  <c r="C2470" i="13" s="1"/>
  <c r="AI2689" i="12"/>
  <c r="C1251" i="13" s="1"/>
  <c r="AJ1195" i="12"/>
  <c r="D2745" i="13" s="1"/>
  <c r="AJ1666" i="12"/>
  <c r="D2274" i="13" s="1"/>
  <c r="AI3065" i="12"/>
  <c r="C875" i="13" s="1"/>
  <c r="AI1530" i="12"/>
  <c r="C2410" i="13" s="1"/>
  <c r="AJ1767" i="12"/>
  <c r="D2173" i="13" s="1"/>
  <c r="AJ3291" i="12"/>
  <c r="D649" i="13" s="1"/>
  <c r="AJ1547" i="12"/>
  <c r="D2393" i="13" s="1"/>
  <c r="AI3199" i="12"/>
  <c r="C741" i="13" s="1"/>
  <c r="AJ595" i="12"/>
  <c r="D3345" i="13" s="1"/>
  <c r="AJ1663" i="12"/>
  <c r="D2277" i="13" s="1"/>
  <c r="AI1438" i="12"/>
  <c r="C2502" i="13" s="1"/>
  <c r="AJ670" i="12"/>
  <c r="D3270" i="13" s="1"/>
  <c r="AJ3169" i="12"/>
  <c r="D771" i="13" s="1"/>
  <c r="AI3610" i="12"/>
  <c r="C330" i="13" s="1"/>
  <c r="AJ579" i="12"/>
  <c r="D3361" i="13" s="1"/>
  <c r="AI1145" i="12"/>
  <c r="C2795" i="13" s="1"/>
  <c r="AJ136" i="12"/>
  <c r="D3804" i="13" s="1"/>
  <c r="AJ2825" i="12"/>
  <c r="D1115" i="13" s="1"/>
  <c r="AI2154" i="12"/>
  <c r="C1786" i="13" s="1"/>
  <c r="AI2086" i="12"/>
  <c r="C1854" i="13" s="1"/>
  <c r="AI1701" i="12"/>
  <c r="C2239" i="13" s="1"/>
  <c r="AJ231" i="12"/>
  <c r="D3709" i="13" s="1"/>
  <c r="AI974" i="12"/>
  <c r="C2966" i="13" s="1"/>
  <c r="AJ341" i="12"/>
  <c r="D3599" i="13" s="1"/>
  <c r="AI3371" i="12"/>
  <c r="C569" i="13" s="1"/>
  <c r="AJ2534" i="12"/>
  <c r="D1406" i="13" s="1"/>
  <c r="AI2672" i="12"/>
  <c r="C1268"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3933" i="12" s="1"/>
  <c r="C7" i="13" s="1"/>
  <c r="AI2857" i="12"/>
  <c r="C1083" i="13" s="1"/>
  <c r="AJ2949" i="12"/>
  <c r="D991" i="13" s="1"/>
  <c r="AH2505" i="12"/>
  <c r="AJ3379" i="12"/>
  <c r="D561" i="13" s="1"/>
  <c r="AH3530" i="12"/>
  <c r="AI3530" i="12" s="1"/>
  <c r="C410" i="13" s="1"/>
  <c r="AH3220" i="12"/>
  <c r="AJ3220" i="12" s="1"/>
  <c r="D720" i="13" s="1"/>
  <c r="AH3402" i="12"/>
  <c r="AJ3402" i="12" s="1"/>
  <c r="D538" i="13" s="1"/>
  <c r="AH2430" i="12"/>
  <c r="AI2430" i="12" s="1"/>
  <c r="C1510" i="13" s="1"/>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I3705" i="12" s="1"/>
  <c r="C235" i="13" s="1"/>
  <c r="AH3134" i="12"/>
  <c r="AH3575" i="12"/>
  <c r="AH3805" i="12"/>
  <c r="AJ3805" i="12" s="1"/>
  <c r="D135" i="13" s="1"/>
  <c r="AH2488" i="12"/>
  <c r="AH3561" i="12"/>
  <c r="AJ3561" i="12" s="1"/>
  <c r="D379" i="13" s="1"/>
  <c r="AH3719" i="12"/>
  <c r="AJ3719" i="12" s="1"/>
  <c r="D221" i="13" s="1"/>
  <c r="AJ2130" i="12"/>
  <c r="D1810" i="13" s="1"/>
  <c r="AH3740" i="12"/>
  <c r="AJ3740" i="12" s="1"/>
  <c r="D200" i="13" s="1"/>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I3785" i="12" s="1"/>
  <c r="C155" i="13" s="1"/>
  <c r="AH3123" i="12"/>
  <c r="AH3013" i="12"/>
  <c r="AH3158" i="12"/>
  <c r="AH3720" i="12"/>
  <c r="AH3343" i="12"/>
  <c r="AJ3343" i="12" s="1"/>
  <c r="D597" i="13" s="1"/>
  <c r="AH2886" i="12"/>
  <c r="AJ2886" i="12" s="1"/>
  <c r="D1054" i="13" s="1"/>
  <c r="AH3818" i="12"/>
  <c r="AJ3818" i="12" s="1"/>
  <c r="D122" i="13" s="1"/>
  <c r="AH2334" i="12"/>
  <c r="AI2334" i="12" s="1"/>
  <c r="C1606" i="13" s="1"/>
  <c r="AH2591" i="12"/>
  <c r="AH3544" i="12"/>
  <c r="AH3564" i="12"/>
  <c r="AJ3564" i="12" s="1"/>
  <c r="D376" i="13" s="1"/>
  <c r="AH3783" i="12"/>
  <c r="AJ3783" i="12" s="1"/>
  <c r="D157" i="13" s="1"/>
  <c r="AH3455" i="12"/>
  <c r="AJ3455" i="12" s="1"/>
  <c r="D485" i="13" s="1"/>
  <c r="AH3156" i="12"/>
  <c r="AI3156" i="12" s="1"/>
  <c r="C784" i="13" s="1"/>
  <c r="AH3694" i="12"/>
  <c r="AI3694" i="12" s="1"/>
  <c r="C246" i="13" s="1"/>
  <c r="AH3495" i="12"/>
  <c r="AI3495" i="12" s="1"/>
  <c r="C445" i="13" s="1"/>
  <c r="AH2974" i="12"/>
  <c r="AH3551" i="12"/>
  <c r="AH3283" i="12"/>
  <c r="AJ3283" i="12" s="1"/>
  <c r="D657" i="13" s="1"/>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I3852" i="12" s="1"/>
  <c r="C88" i="13" s="1"/>
  <c r="AH3451" i="12"/>
  <c r="AH2453" i="12"/>
  <c r="AH3692" i="12"/>
  <c r="AJ3692" i="12" s="1"/>
  <c r="D248" i="13" s="1"/>
  <c r="AH3739" i="12"/>
  <c r="AJ3739" i="12" s="1"/>
  <c r="D201" i="13" s="1"/>
  <c r="AH3280" i="12"/>
  <c r="AJ3280" i="12" s="1"/>
  <c r="D660" i="13" s="1"/>
  <c r="AH3522" i="12"/>
  <c r="AJ3522" i="12" s="1"/>
  <c r="D418" i="13" s="1"/>
  <c r="AH3639" i="12"/>
  <c r="AJ3639" i="12" s="1"/>
  <c r="D301" i="13" s="1"/>
  <c r="AH3488" i="12"/>
  <c r="AJ3488" i="12" s="1"/>
  <c r="D452" i="13" s="1"/>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J3883" i="12" s="1"/>
  <c r="D57" i="13" s="1"/>
  <c r="AH3846" i="12"/>
  <c r="AH3784" i="12"/>
  <c r="AH3666" i="12"/>
  <c r="AH2586" i="12"/>
  <c r="AH3904" i="12"/>
  <c r="AI3904" i="12" s="1"/>
  <c r="C36" i="13" s="1"/>
  <c r="AH3886" i="12"/>
  <c r="AJ3886" i="12" s="1"/>
  <c r="D54" i="13" s="1"/>
  <c r="AH3646" i="12"/>
  <c r="AI3646" i="12" s="1"/>
  <c r="C294" i="13" s="1"/>
  <c r="AH3847" i="12"/>
  <c r="AI3847" i="12" s="1"/>
  <c r="C93" i="13" s="1"/>
  <c r="AH3614" i="12"/>
  <c r="AH3922" i="12"/>
  <c r="AH3093" i="12"/>
  <c r="AJ3093" i="12" s="1"/>
  <c r="D847" i="13" s="1"/>
  <c r="AH3598" i="12"/>
  <c r="AH3548" i="12"/>
  <c r="AJ3548" i="12" s="1"/>
  <c r="D392" i="13" s="1"/>
  <c r="AJ2643" i="12"/>
  <c r="D1297" i="13" s="1"/>
  <c r="AH3656" i="12"/>
  <c r="AI3656" i="12" s="1"/>
  <c r="C284" i="13" s="1"/>
  <c r="AH3677" i="12"/>
  <c r="AI3677" i="12" s="1"/>
  <c r="C263" i="13" s="1"/>
  <c r="AH3462" i="12"/>
  <c r="AH3671" i="12"/>
  <c r="AH2581" i="12"/>
  <c r="AH3003" i="12"/>
  <c r="AH2905" i="12"/>
  <c r="AI2905" i="12" s="1"/>
  <c r="C1035" i="13" s="1"/>
  <c r="AH2066" i="12"/>
  <c r="AJ2066" i="12" s="1"/>
  <c r="D1874" i="13" s="1"/>
  <c r="AH2358" i="12"/>
  <c r="AI2358" i="12" s="1"/>
  <c r="C1582" i="13" s="1"/>
  <c r="AH3766" i="12"/>
  <c r="AJ3766" i="12" s="1"/>
  <c r="D174" i="13" s="1"/>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J3383" i="12" s="1"/>
  <c r="D557" i="13" s="1"/>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J2447" i="12" s="1"/>
  <c r="D1493" i="13" s="1"/>
  <c r="AH3138" i="12"/>
  <c r="AH3806" i="12"/>
  <c r="AH3475" i="12"/>
  <c r="AI3475" i="12" s="1"/>
  <c r="C465" i="13" s="1"/>
  <c r="AH3879" i="12"/>
  <c r="AJ3879" i="12" s="1"/>
  <c r="D61" i="13" s="1"/>
  <c r="AH3461" i="12"/>
  <c r="AI3461" i="12" s="1"/>
  <c r="C479" i="13" s="1"/>
  <c r="AH3819" i="12"/>
  <c r="AJ3819" i="12" s="1"/>
  <c r="D121" i="13" s="1"/>
  <c r="AH3478" i="12"/>
  <c r="AI3478" i="12" s="1"/>
  <c r="C462" i="13" s="1"/>
  <c r="AH3116" i="12"/>
  <c r="AJ3116" i="12" s="1"/>
  <c r="D824" i="13" s="1"/>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J3863" i="12" s="1"/>
  <c r="D77" i="13" s="1"/>
  <c r="AH3200" i="12"/>
  <c r="AH3403" i="12"/>
  <c r="AH2913" i="12"/>
  <c r="AH3167" i="12"/>
  <c r="AJ3167" i="12" s="1"/>
  <c r="D773" i="13" s="1"/>
  <c r="AH3927" i="12"/>
  <c r="AI3927" i="12" s="1"/>
  <c r="C13" i="13" s="1"/>
  <c r="AH3039" i="12"/>
  <c r="AI3039" i="12" s="1"/>
  <c r="C901" i="13" s="1"/>
  <c r="AH3698" i="12"/>
  <c r="AJ3698" i="12" s="1"/>
  <c r="D242" i="13" s="1"/>
  <c r="AH3822" i="12"/>
  <c r="AI3822" i="12" s="1"/>
  <c r="C118" i="13" s="1"/>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J3382" i="12" s="1"/>
  <c r="D558" i="13" s="1"/>
  <c r="AH3432" i="12"/>
  <c r="AH3831" i="12"/>
  <c r="AH3173" i="12"/>
  <c r="AJ3173" i="12" s="1"/>
  <c r="D767" i="13" s="1"/>
  <c r="AH2462" i="12"/>
  <c r="AI2462" i="12" s="1"/>
  <c r="C1478" i="13" s="1"/>
  <c r="AH3902" i="12"/>
  <c r="AJ3902" i="12" s="1"/>
  <c r="D38" i="13" s="1"/>
  <c r="AH3137" i="12"/>
  <c r="AJ3137" i="12" s="1"/>
  <c r="D803" i="13" s="1"/>
  <c r="AH3617" i="12"/>
  <c r="AI3617" i="12" s="1"/>
  <c r="C323" i="13" s="1"/>
  <c r="AH3906" i="12"/>
  <c r="AI3906" i="12" s="1"/>
  <c r="C34" i="13" s="1"/>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J3840" i="12" s="1"/>
  <c r="D100" i="13" s="1"/>
  <c r="AH3319" i="12"/>
  <c r="AH2146" i="12"/>
  <c r="AH2403" i="12"/>
  <c r="AH3573" i="12"/>
  <c r="AI3573" i="12" s="1"/>
  <c r="C367" i="13" s="1"/>
  <c r="AH3622" i="12"/>
  <c r="AJ3622" i="12" s="1"/>
  <c r="D318" i="13" s="1"/>
  <c r="AH3802" i="12"/>
  <c r="AI3802" i="12" s="1"/>
  <c r="C138" i="13" s="1"/>
  <c r="AH2452" i="12"/>
  <c r="AI2452" i="12" s="1"/>
  <c r="C1488" i="13" s="1"/>
  <c r="AH3554" i="12"/>
  <c r="AI3554" i="12" s="1"/>
  <c r="C386" i="13" s="1"/>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J3172" i="12" s="1"/>
  <c r="D768" i="13" s="1"/>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I2993" i="12" s="1"/>
  <c r="C947" i="13" s="1"/>
  <c r="AH3900" i="12"/>
  <c r="AH2559" i="12"/>
  <c r="AH3814" i="12"/>
  <c r="AH3803" i="12"/>
  <c r="AI3803" i="12" s="1"/>
  <c r="C137" i="13" s="1"/>
  <c r="AH3539" i="12"/>
  <c r="AI3539" i="12" s="1"/>
  <c r="C401" i="13" s="1"/>
  <c r="AH3754" i="12"/>
  <c r="AI3754" i="12" s="1"/>
  <c r="C186" i="13" s="1"/>
  <c r="AH3894" i="12"/>
  <c r="AJ3894" i="12" s="1"/>
  <c r="D46" i="13" s="1"/>
  <c r="AH3339" i="12"/>
  <c r="AI3339" i="12" s="1"/>
  <c r="C601" i="13" s="1"/>
  <c r="AH3373" i="12"/>
  <c r="AH3159" i="12"/>
  <c r="AH3750" i="12"/>
  <c r="AI3750" i="12" s="1"/>
  <c r="C190" i="13" s="1"/>
  <c r="AH3701" i="12"/>
  <c r="AH2686" i="12"/>
  <c r="AJ2686" i="12" s="1"/>
  <c r="D1254" i="13" s="1"/>
  <c r="AH2758" i="12"/>
  <c r="AJ2758" i="12" s="1"/>
  <c r="D1182" i="13" s="1"/>
  <c r="AH2797" i="12"/>
  <c r="AJ2797" i="12" s="1"/>
  <c r="D1143" i="13" s="1"/>
  <c r="AH3206" i="12"/>
  <c r="AJ3206" i="12" s="1"/>
  <c r="D734" i="13" s="1"/>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J2497" i="12" s="1"/>
  <c r="D1443" i="13" s="1"/>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I2262" i="12" s="1"/>
  <c r="C1678" i="13" s="1"/>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J3714" i="12" s="1"/>
  <c r="D226" i="13" s="1"/>
  <c r="AH3089" i="12"/>
  <c r="AH3239" i="12"/>
  <c r="AH3479" i="12"/>
  <c r="AI3479" i="12" s="1"/>
  <c r="C461" i="13" s="1"/>
  <c r="AH2383" i="12"/>
  <c r="AI2383" i="12" s="1"/>
  <c r="C1557" i="13" s="1"/>
  <c r="AH3493" i="12"/>
  <c r="AI3493" i="12" s="1"/>
  <c r="C447" i="13" s="1"/>
  <c r="AH3204" i="12"/>
  <c r="AJ3204" i="12" s="1"/>
  <c r="D736" i="13" s="1"/>
  <c r="AH3370" i="12"/>
  <c r="AJ3370" i="12" s="1"/>
  <c r="D570" i="13" s="1"/>
  <c r="AH3463" i="12"/>
  <c r="AI3463" i="12" s="1"/>
  <c r="C477" i="13" s="1"/>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J2422" i="12" s="1"/>
  <c r="D1518" i="13" s="1"/>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I3580" i="12" s="1"/>
  <c r="C360" i="13" s="1"/>
  <c r="AH3155" i="12"/>
  <c r="AH2759" i="12"/>
  <c r="AH3348" i="12"/>
  <c r="AJ3348" i="12" s="1"/>
  <c r="D592" i="13" s="1"/>
  <c r="AH3761" i="12"/>
  <c r="AI3761" i="12" s="1"/>
  <c r="C179" i="13" s="1"/>
  <c r="AH3919" i="12"/>
  <c r="AI3919" i="12" s="1"/>
  <c r="C21" i="13" s="1"/>
  <c r="AH3436" i="12"/>
  <c r="AJ3436" i="12" s="1"/>
  <c r="D504" i="13" s="1"/>
  <c r="AH3236" i="12"/>
  <c r="AI3236" i="12" s="1"/>
  <c r="C704" i="13" s="1"/>
  <c r="AH3839" i="12"/>
  <c r="AJ3839" i="12" s="1"/>
  <c r="D101" i="13" s="1"/>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J3605" i="12" s="1"/>
  <c r="D335" i="13" s="1"/>
  <c r="AH3435" i="12"/>
  <c r="AH3925" i="12"/>
  <c r="AH2203" i="12"/>
  <c r="AH3835" i="12"/>
  <c r="AI3835" i="12" s="1"/>
  <c r="C105" i="13" s="1"/>
  <c r="AH3177" i="12"/>
  <c r="AI3177" i="12" s="1"/>
  <c r="C763" i="13" s="1"/>
  <c r="AH3288" i="12"/>
  <c r="AJ3288" i="12" s="1"/>
  <c r="D652" i="13" s="1"/>
  <c r="AH2701" i="12"/>
  <c r="AJ2701" i="12" s="1"/>
  <c r="D1239" i="13" s="1"/>
  <c r="AH3258" i="12"/>
  <c r="AI3258" i="12" s="1"/>
  <c r="C682" i="13" s="1"/>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I3923" i="12" s="1"/>
  <c r="C17" i="13" s="1"/>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J2993" i="12"/>
  <c r="D947" i="13" s="1"/>
  <c r="AI3900" i="12"/>
  <c r="C40" i="13" s="1"/>
  <c r="AJ3900" i="12"/>
  <c r="D40" i="13" s="1"/>
  <c r="AI3560" i="12"/>
  <c r="C380" i="13" s="1"/>
  <c r="AJ3560" i="12"/>
  <c r="D380" i="13" s="1"/>
  <c r="AJ2591" i="12"/>
  <c r="D1349" i="13" s="1"/>
  <c r="AI2591" i="12"/>
  <c r="C1349" i="13" s="1"/>
  <c r="AJ3544" i="12"/>
  <c r="D396" i="13" s="1"/>
  <c r="AI3544" i="12"/>
  <c r="C396" i="13" s="1"/>
  <c r="AI3783" i="12"/>
  <c r="C157" i="13" s="1"/>
  <c r="AJ2974" i="12"/>
  <c r="D966" i="13" s="1"/>
  <c r="AI2974" i="12"/>
  <c r="C966" i="13" s="1"/>
  <c r="AJ3551" i="12"/>
  <c r="D389" i="13" s="1"/>
  <c r="AI3551" i="12"/>
  <c r="C389"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134" i="12"/>
  <c r="D806" i="13" s="1"/>
  <c r="AI3134" i="12"/>
  <c r="C806" i="13" s="1"/>
  <c r="AI3009" i="12"/>
  <c r="C931"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155" i="12"/>
  <c r="C785" i="13" s="1"/>
  <c r="AJ3155" i="12"/>
  <c r="D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I3382" i="12"/>
  <c r="C558" i="13" s="1"/>
  <c r="AI3432" i="12"/>
  <c r="C508" i="13" s="1"/>
  <c r="AJ3432" i="12"/>
  <c r="D508" i="13" s="1"/>
  <c r="AJ3831" i="12"/>
  <c r="D109" i="13" s="1"/>
  <c r="AI3831" i="12"/>
  <c r="C109" i="13" s="1"/>
  <c r="AI3173" i="12"/>
  <c r="C767" i="13" s="1"/>
  <c r="AJ2462" i="12"/>
  <c r="D1478"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J3479" i="12"/>
  <c r="D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806" i="12"/>
  <c r="C134" i="13" s="1"/>
  <c r="AJ3806" i="12"/>
  <c r="D134" i="13" s="1"/>
  <c r="AJ3802" i="12"/>
  <c r="D138" i="13" s="1"/>
  <c r="AJ3554" i="12"/>
  <c r="D386" i="13" s="1"/>
  <c r="AI3332" i="12"/>
  <c r="C608" i="13" s="1"/>
  <c r="AJ3332" i="12"/>
  <c r="D608" i="13" s="1"/>
  <c r="AJ2241" i="12"/>
  <c r="D1699" i="13" s="1"/>
  <c r="AJ2374" i="12"/>
  <c r="D1566" i="13" s="1"/>
  <c r="AJ2652" i="12"/>
  <c r="D1288" i="13" s="1"/>
  <c r="AI2652" i="12"/>
  <c r="C1288" i="13" s="1"/>
  <c r="AI3814" i="12"/>
  <c r="C126" i="13" s="1"/>
  <c r="AJ3814" i="12"/>
  <c r="D126" i="13" s="1"/>
  <c r="AJ3803" i="12"/>
  <c r="D137"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I3206" i="12"/>
  <c r="C734" i="13" s="1"/>
  <c r="AJ3562" i="12"/>
  <c r="D378" i="13" s="1"/>
  <c r="AI3562" i="12"/>
  <c r="C378" i="13" s="1"/>
  <c r="AJ2853" i="12"/>
  <c r="D1087" i="13" s="1"/>
  <c r="AI2853" i="12"/>
  <c r="C1087"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2203" i="12"/>
  <c r="C1737"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I3894" i="12" l="1"/>
  <c r="C46" i="13" s="1"/>
  <c r="AI3563" i="12"/>
  <c r="C377" i="13" s="1"/>
  <c r="AJ2226" i="12"/>
  <c r="D1714" i="13" s="1"/>
  <c r="AJ2452" i="12"/>
  <c r="D1488" i="13" s="1"/>
  <c r="AJ3677" i="12"/>
  <c r="D263" i="13" s="1"/>
  <c r="AI3172" i="12"/>
  <c r="C768" i="13" s="1"/>
  <c r="AI3714" i="12"/>
  <c r="C226" i="13" s="1"/>
  <c r="AI2422" i="12"/>
  <c r="C1518" i="13" s="1"/>
  <c r="AJ3506" i="12"/>
  <c r="D434" i="13" s="1"/>
  <c r="AJ3923" i="12"/>
  <c r="D17" i="13" s="1"/>
  <c r="AI2447" i="12"/>
  <c r="C1493" i="13" s="1"/>
  <c r="AJ3933" i="12"/>
  <c r="D7" i="13" s="1"/>
  <c r="AJ3785" i="12"/>
  <c r="D155" i="13" s="1"/>
  <c r="AJ3906" i="12"/>
  <c r="D34" i="13" s="1"/>
  <c r="AJ3705" i="12"/>
  <c r="D235" i="13" s="1"/>
  <c r="AI3116" i="12"/>
  <c r="C824" i="13" s="1"/>
  <c r="AI3766" i="12"/>
  <c r="C174" i="13" s="1"/>
  <c r="AJ2334" i="12"/>
  <c r="D1606" i="13" s="1"/>
  <c r="AJ3847" i="12"/>
  <c r="D93" i="13" s="1"/>
  <c r="AJ3852" i="12"/>
  <c r="D88" i="13" s="1"/>
  <c r="AI3840" i="12"/>
  <c r="C100" i="13" s="1"/>
  <c r="AJ3580" i="12"/>
  <c r="D360" i="13" s="1"/>
  <c r="AJ3495" i="12"/>
  <c r="D445" i="13" s="1"/>
  <c r="AI3383" i="12"/>
  <c r="C557" i="13" s="1"/>
  <c r="AJ2173" i="12"/>
  <c r="D1767" i="13" s="1"/>
  <c r="AJ2262" i="12"/>
  <c r="D1678" i="13" s="1"/>
  <c r="AI3740" i="12"/>
  <c r="C200" i="13" s="1"/>
  <c r="AJ3339" i="12"/>
  <c r="D601" i="13" s="1"/>
  <c r="AJ3822" i="12"/>
  <c r="D118" i="13" s="1"/>
  <c r="AI3839" i="12"/>
  <c r="C101" i="13" s="1"/>
  <c r="AI3488" i="12"/>
  <c r="C452" i="13" s="1"/>
  <c r="AI3863" i="12"/>
  <c r="C77" i="13" s="1"/>
  <c r="AJ3475" i="12"/>
  <c r="D465"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<sst xmlns="http://schemas.openxmlformats.org/spreadsheetml/2006/main" count="1092" uniqueCount="689">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</sst>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11">
    <xf numFmtId="0" fontId="0" fillId="0" borderId="0" xfId="0"/>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0" xfId="0" applyFont="1" applyFill="1" applyBorder="1" applyAlignment="1">
      <alignmen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5" fillId="0" borderId="0" xfId="0" applyFont="1" applyFill="1" applyAlignment="1">
      <alignment wrapText="1"/>
    </xf>
    <xf numFmtId="0" fontId="0" fillId="0" borderId="0" xfId="0" applyFont="1"/>
    <xf numFmtId="0" fontId="0" fillId="0" borderId="0" xfId="0" applyFont="1" applyAlignment="1">
      <alignment wrapText="1"/>
    </xf>
    <xf numFmtId="0" fontId="0" fillId="0" borderId="0" xfId="0" applyFont="1" applyFill="1" applyAlignment="1">
      <alignment wrapText="1"/>
    </xf>
    <xf numFmtId="0" fontId="0" fillId="0" borderId="0" xfId="0" applyFont="1" applyFill="1"/>
    <xf numFmtId="0" fontId="0" fillId="0" borderId="0" xfId="0" applyFont="1" applyFill="1" applyAlignment="1">
      <alignment horizontal="left" vertical="top"/>
    </xf>
    <xf numFmtId="0" fontId="0" fillId="0" borderId="0" xfId="0" applyFont="1" applyAlignment="1">
      <alignment vertical="top"/>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5" fillId="0" borderId="0" xfId="0" applyFont="1" applyFill="1" applyBorder="1" applyAlignment="1">
      <alignment vertical="top" wrapText="1"/>
    </xf>
    <xf numFmtId="0" fontId="5" fillId="0" borderId="0" xfId="0" applyFont="1" applyFill="1"/>
    <xf numFmtId="0" fontId="0" fillId="0" borderId="0" xfId="0" applyFont="1" applyFill="1" applyAlignment="1">
      <alignment horizontal="left" vertical="top" wrapText="1"/>
    </xf>
    <xf numFmtId="0" fontId="0" fillId="0" borderId="0" xfId="0" applyFont="1" applyFill="1" applyAlignment="1">
      <alignment vertical="top"/>
    </xf>
    <xf numFmtId="0" fontId="0" fillId="0" borderId="0" xfId="0" applyFont="1" applyAlignment="1">
      <alignment vertical="top" wrapText="1"/>
    </xf>
    <xf numFmtId="0" fontId="8" fillId="4" borderId="0" xfId="0" applyFont="1" applyFill="1" applyAlignment="1" applyProtection="1">
      <alignment horizontal="center" vertical="center"/>
    </xf>
    <xf numFmtId="0" fontId="9" fillId="0" borderId="17" xfId="0" applyFont="1" applyFill="1" applyBorder="1" applyAlignment="1" applyProtection="1">
      <alignment horizontal="left" vertical="center" wrapText="1"/>
    </xf>
    <xf numFmtId="0" fontId="11" fillId="4" borderId="0" xfId="0" applyFont="1" applyFill="1" applyAlignment="1" applyProtection="1">
      <alignment horizontal="center" vertical="center"/>
    </xf>
    <xf numFmtId="0" fontId="8" fillId="0" borderId="21" xfId="0" applyFont="1" applyFill="1" applyBorder="1" applyAlignment="1" applyProtection="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Fill="1" applyBorder="1" applyAlignment="1" applyProtection="1">
      <alignment horizontal="left" vertical="center" wrapText="1"/>
    </xf>
    <xf numFmtId="0" fontId="8" fillId="0" borderId="23" xfId="0" applyFont="1" applyFill="1" applyBorder="1" applyAlignment="1" applyProtection="1">
      <alignment horizontal="left" vertical="center" wrapText="1"/>
    </xf>
    <xf numFmtId="0" fontId="13" fillId="6" borderId="1"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xf>
    <xf numFmtId="0" fontId="14" fillId="4" borderId="0" xfId="0" applyFont="1" applyFill="1" applyBorder="1" applyAlignment="1" applyProtection="1">
      <alignment horizontal="center" vertical="center"/>
    </xf>
    <xf numFmtId="0" fontId="8" fillId="0" borderId="25" xfId="0" applyFont="1" applyFill="1" applyBorder="1" applyAlignment="1" applyProtection="1">
      <alignment horizontal="left" vertical="center" wrapText="1"/>
    </xf>
    <xf numFmtId="0" fontId="11" fillId="7" borderId="1" xfId="0" applyFont="1" applyFill="1" applyBorder="1" applyAlignment="1" applyProtection="1">
      <alignment horizontal="left" vertical="center"/>
    </xf>
    <xf numFmtId="0" fontId="11" fillId="8" borderId="1" xfId="0" applyFont="1" applyFill="1" applyBorder="1" applyAlignment="1" applyProtection="1">
      <alignment horizontal="left" vertical="center"/>
    </xf>
    <xf numFmtId="0" fontId="11" fillId="9" borderId="1" xfId="0" applyFont="1" applyFill="1" applyBorder="1" applyAlignment="1" applyProtection="1">
      <alignment horizontal="left" vertical="center"/>
    </xf>
    <xf numFmtId="0" fontId="15" fillId="10" borderId="1" xfId="0" applyFont="1" applyFill="1" applyBorder="1" applyAlignment="1" applyProtection="1">
      <alignment horizontal="left" vertical="center"/>
    </xf>
    <xf numFmtId="0" fontId="16" fillId="11"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0" fontId="8" fillId="0" borderId="26" xfId="0" applyFont="1" applyFill="1" applyBorder="1" applyAlignment="1" applyProtection="1">
      <alignment horizontal="left" vertical="center" wrapText="1"/>
    </xf>
    <xf numFmtId="0" fontId="8" fillId="9" borderId="11" xfId="0" applyFont="1" applyFill="1" applyBorder="1" applyAlignment="1" applyProtection="1">
      <alignment horizontal="center" vertical="center"/>
    </xf>
    <xf numFmtId="0" fontId="8" fillId="0" borderId="27"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xf>
    <xf numFmtId="0" fontId="8" fillId="4" borderId="12" xfId="0" applyFont="1" applyFill="1" applyBorder="1" applyAlignment="1" applyProtection="1">
      <alignment horizontal="center" vertical="center"/>
    </xf>
    <xf numFmtId="0" fontId="8" fillId="0" borderId="22"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4" borderId="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xf>
    <xf numFmtId="49" fontId="8" fillId="4" borderId="0" xfId="0" applyNumberFormat="1" applyFont="1" applyFill="1" applyBorder="1" applyAlignment="1" applyProtection="1">
      <alignment horizontal="center" vertical="center"/>
    </xf>
    <xf numFmtId="0" fontId="8" fillId="0" borderId="21" xfId="0" applyFont="1" applyBorder="1" applyAlignment="1" applyProtection="1">
      <alignment horizontal="left" vertical="center" wrapText="1"/>
    </xf>
    <xf numFmtId="164" fontId="8" fillId="9" borderId="1" xfId="0"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pplyProtection="1">
      <alignment horizontal="center" vertical="center"/>
    </xf>
    <xf numFmtId="164" fontId="8" fillId="8" borderId="15" xfId="0" applyNumberFormat="1" applyFont="1" applyFill="1" applyBorder="1" applyAlignment="1" applyProtection="1">
      <alignment horizontal="center" vertical="center"/>
    </xf>
    <xf numFmtId="49" fontId="8" fillId="4" borderId="0" xfId="0" applyNumberFormat="1" applyFont="1" applyFill="1" applyAlignment="1" applyProtection="1">
      <alignment horizontal="center" vertical="center"/>
    </xf>
    <xf numFmtId="0" fontId="8" fillId="0" borderId="24" xfId="0" applyFont="1" applyBorder="1" applyAlignment="1" applyProtection="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Border="1" applyAlignment="1" applyProtection="1">
      <alignment horizontal="center" vertical="center"/>
    </xf>
    <xf numFmtId="165" fontId="8" fillId="8" borderId="1" xfId="0" applyNumberFormat="1" applyFont="1" applyFill="1" applyBorder="1" applyAlignment="1" applyProtection="1">
      <alignment horizontal="center" vertical="center"/>
    </xf>
    <xf numFmtId="165" fontId="8" fillId="9"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protection locked="0"/>
    </xf>
    <xf numFmtId="0" fontId="8" fillId="4" borderId="0" xfId="0" applyFont="1" applyFill="1" applyAlignment="1" applyProtection="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pplyProtection="1">
      <alignment horizontal="center" vertical="center" wrapText="1"/>
    </xf>
    <xf numFmtId="165" fontId="8" fillId="8" borderId="1" xfId="0" applyNumberFormat="1" applyFont="1" applyFill="1" applyBorder="1" applyAlignment="1" applyProtection="1">
      <alignment horizontal="center" vertical="center" wrapText="1"/>
    </xf>
    <xf numFmtId="0" fontId="8" fillId="4" borderId="0" xfId="0" applyFont="1" applyFill="1" applyBorder="1" applyAlignment="1" applyProtection="1">
      <alignment vertical="center" wrapText="1"/>
    </xf>
    <xf numFmtId="0" fontId="8" fillId="0" borderId="26" xfId="0" applyFont="1" applyBorder="1" applyAlignment="1" applyProtection="1">
      <alignment horizontal="left" vertical="center" wrapText="1"/>
    </xf>
    <xf numFmtId="0" fontId="8" fillId="4" borderId="11" xfId="0" applyFont="1" applyFill="1" applyBorder="1" applyAlignment="1" applyProtection="1">
      <alignment horizontal="center" vertical="center"/>
    </xf>
    <xf numFmtId="0" fontId="8" fillId="5" borderId="11" xfId="0" applyNumberFormat="1" applyFont="1" applyFill="1" applyBorder="1" applyAlignment="1" applyProtection="1">
      <alignment horizontal="center" vertical="center" wrapText="1"/>
      <protection locked="0"/>
    </xf>
    <xf numFmtId="0" fontId="8" fillId="0" borderId="11" xfId="0" applyFont="1" applyBorder="1" applyAlignment="1" applyProtection="1">
      <alignment horizontal="left" vertical="center" wrapText="1"/>
    </xf>
    <xf numFmtId="0" fontId="8" fillId="0" borderId="27" xfId="0" applyFont="1" applyBorder="1" applyAlignment="1" applyProtection="1">
      <alignment horizontal="left" vertical="center" wrapText="1"/>
    </xf>
    <xf numFmtId="2" fontId="8" fillId="4" borderId="0" xfId="0" applyNumberFormat="1" applyFont="1" applyFill="1" applyBorder="1" applyAlignment="1" applyProtection="1">
      <alignment horizontal="center" vertical="center"/>
    </xf>
    <xf numFmtId="0" fontId="18" fillId="4" borderId="0" xfId="0" applyFont="1" applyFill="1" applyAlignment="1" applyProtection="1">
      <alignment horizontal="center" vertical="center"/>
      <protection hidden="1"/>
    </xf>
    <xf numFmtId="0" fontId="18" fillId="4" borderId="0" xfId="0" applyFont="1" applyFill="1" applyBorder="1" applyAlignment="1" applyProtection="1">
      <alignment horizontal="center" vertical="center"/>
      <protection hidden="1"/>
    </xf>
    <xf numFmtId="0" fontId="20" fillId="0" borderId="0" xfId="6" applyFont="1" applyFill="1" applyAlignment="1" applyProtection="1">
      <alignment vertical="center"/>
      <protection locked="0"/>
    </xf>
    <xf numFmtId="0" fontId="2" fillId="0" borderId="0" xfId="0" applyFont="1" applyFill="1" applyAlignment="1" applyProtection="1">
      <alignment vertical="center"/>
      <protection hidden="1"/>
    </xf>
    <xf numFmtId="0" fontId="21" fillId="0" borderId="0" xfId="6" applyFont="1" applyFill="1" applyAlignment="1" applyProtection="1">
      <alignment vertical="center"/>
      <protection locked="0"/>
    </xf>
    <xf numFmtId="164" fontId="21" fillId="0" borderId="0" xfId="6" applyNumberFormat="1" applyFont="1" applyFill="1" applyAlignment="1" applyProtection="1">
      <alignment vertical="center"/>
      <protection locked="0"/>
    </xf>
    <xf numFmtId="164" fontId="2" fillId="0" borderId="0" xfId="0" applyNumberFormat="1" applyFont="1" applyFill="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Fill="1" applyAlignment="1" applyProtection="1">
      <alignment vertical="center"/>
      <protection hidden="1"/>
    </xf>
    <xf numFmtId="0" fontId="0" fillId="0" borderId="0" xfId="0" applyAlignment="1">
      <alignment vertical="center"/>
    </xf>
    <xf numFmtId="2" fontId="0" fillId="0" borderId="0" xfId="0" applyNumberFormat="1" applyFill="1" applyAlignment="1" applyProtection="1">
      <alignment vertical="center"/>
      <protection hidden="1"/>
    </xf>
    <xf numFmtId="11" fontId="0" fillId="0" borderId="0" xfId="0" applyNumberFormat="1" applyFill="1" applyAlignment="1" applyProtection="1">
      <alignment vertical="center"/>
      <protection hidden="1"/>
    </xf>
    <xf numFmtId="165"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0" fontId="0" fillId="8" borderId="1" xfId="0" applyFont="1" applyFill="1" applyBorder="1" applyAlignment="1" applyProtection="1">
      <alignment horizontal="left" vertical="center"/>
      <protection locked="0"/>
    </xf>
    <xf numFmtId="0" fontId="5" fillId="0" borderId="0" xfId="0" applyFont="1"/>
    <xf numFmtId="0" fontId="0" fillId="0" borderId="0" xfId="0" applyNumberFormat="1" applyFill="1" applyAlignment="1" applyProtection="1">
      <alignment horizontal="center" vertical="center"/>
      <protection hidden="1"/>
    </xf>
    <xf numFmtId="0" fontId="21" fillId="0" borderId="0" xfId="0" applyFont="1" applyFill="1" applyAlignment="1" applyProtection="1">
      <alignment horizontal="center" vertical="center"/>
      <protection locked="0"/>
    </xf>
    <xf numFmtId="165" fontId="0" fillId="0" borderId="0" xfId="0" applyNumberFormat="1" applyFill="1" applyAlignment="1" applyProtection="1">
      <alignment horizontal="center" vertical="center"/>
      <protection hidden="1"/>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164" fontId="21" fillId="0" borderId="0" xfId="0" applyNumberFormat="1" applyFont="1" applyFill="1" applyAlignment="1" applyProtection="1">
      <alignment vertical="center"/>
      <protection locked="0"/>
    </xf>
    <xf numFmtId="0"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1" xfId="0" applyFill="1" applyBorder="1" applyAlignment="1" applyProtection="1">
      <alignment horizontal="center" vertical="center"/>
      <protection locked="0"/>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vertical="top" wrapText="1"/>
      <protection locked="0"/>
    </xf>
    <xf numFmtId="0" fontId="0" fillId="0" borderId="0" xfId="0" applyFont="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Protection="1">
      <protection locked="0"/>
    </xf>
    <xf numFmtId="0" fontId="0" fillId="0" borderId="0" xfId="0" applyFont="1" applyFill="1" applyProtection="1">
      <protection locked="0"/>
    </xf>
    <xf numFmtId="0" fontId="1" fillId="0" borderId="1" xfId="0" applyFont="1" applyFill="1" applyBorder="1" applyAlignment="1" applyProtection="1">
      <alignment horizontal="left" vertical="top" wrapText="1"/>
      <protection locked="0"/>
    </xf>
    <xf numFmtId="0" fontId="1" fillId="0" borderId="0" xfId="0" applyFont="1" applyBorder="1" applyAlignment="1" applyProtection="1">
      <alignment wrapText="1"/>
      <protection locked="0"/>
    </xf>
    <xf numFmtId="0" fontId="0" fillId="0" borderId="1" xfId="0" applyFont="1" applyBorder="1" applyAlignment="1" applyProtection="1">
      <alignment horizontal="left" vertical="top" wrapText="1"/>
      <protection locked="0"/>
    </xf>
    <xf numFmtId="0" fontId="1" fillId="0" borderId="0" xfId="0" applyFont="1" applyFill="1" applyBorder="1" applyAlignment="1" applyProtection="1">
      <alignment wrapText="1"/>
      <protection locked="0"/>
    </xf>
    <xf numFmtId="0" fontId="3" fillId="0" borderId="0" xfId="2" quotePrefix="1" applyFill="1" applyBorder="1" applyAlignment="1" applyProtection="1">
      <alignment wrapText="1"/>
      <protection locked="0"/>
    </xf>
    <xf numFmtId="0" fontId="0" fillId="0" borderId="1" xfId="0" applyFont="1" applyBorder="1" applyAlignment="1" applyProtection="1">
      <alignment vertical="top" wrapText="1"/>
      <protection locked="0"/>
    </xf>
    <xf numFmtId="1" fontId="8" fillId="9" borderId="12" xfId="0" applyNumberFormat="1" applyFont="1" applyFill="1" applyBorder="1" applyAlignment="1" applyProtection="1">
      <alignment horizontal="center" vertical="center"/>
    </xf>
    <xf numFmtId="1" fontId="8" fillId="9" borderId="29" xfId="0" applyNumberFormat="1" applyFont="1" applyFill="1" applyBorder="1" applyAlignment="1" applyProtection="1">
      <alignment horizontal="center" vertical="center"/>
    </xf>
    <xf numFmtId="165" fontId="8" fillId="9" borderId="22"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wrapText="1"/>
    </xf>
    <xf numFmtId="0" fontId="8" fillId="0" borderId="24"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xf>
    <xf numFmtId="0" fontId="8" fillId="0" borderId="35"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164" fontId="8" fillId="8"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4" borderId="34" xfId="0" applyFont="1" applyFill="1" applyBorder="1" applyAlignment="1" applyProtection="1">
      <alignment horizontal="center" vertical="center"/>
    </xf>
    <xf numFmtId="166" fontId="8" fillId="8" borderId="1" xfId="0" applyNumberFormat="1"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4" fillId="2" borderId="11" xfId="0" applyFont="1" applyFill="1" applyBorder="1" applyAlignment="1" applyProtection="1">
      <alignment vertical="center" wrapText="1"/>
    </xf>
    <xf numFmtId="0" fontId="1" fillId="0" borderId="0" xfId="0" applyFont="1" applyBorder="1" applyAlignment="1" applyProtection="1">
      <alignment wrapText="1"/>
    </xf>
    <xf numFmtId="0" fontId="1"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Fill="1" applyBorder="1" applyAlignment="1" applyProtection="1">
      <alignment horizontal="left" vertical="top" wrapText="1"/>
    </xf>
    <xf numFmtId="0" fontId="1" fillId="0" borderId="0" xfId="0" applyFont="1" applyFill="1" applyBorder="1" applyProtection="1"/>
    <xf numFmtId="0" fontId="0" fillId="0" borderId="15"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left" vertical="top" wrapText="1"/>
    </xf>
    <xf numFmtId="0" fontId="1" fillId="0" borderId="0" xfId="0" applyFont="1" applyFill="1" applyBorder="1" applyAlignment="1" applyProtection="1">
      <alignment wrapText="1"/>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vertical="top" wrapText="1"/>
    </xf>
    <xf numFmtId="0" fontId="0" fillId="0" borderId="0" xfId="0" applyFont="1" applyFill="1" applyBorder="1" applyAlignment="1" applyProtection="1">
      <alignment vertical="top" wrapText="1"/>
    </xf>
    <xf numFmtId="0" fontId="0" fillId="0" borderId="1" xfId="0" applyFont="1" applyBorder="1" applyAlignment="1" applyProtection="1">
      <alignment horizontal="left" vertical="top"/>
    </xf>
    <xf numFmtId="0" fontId="0" fillId="0" borderId="0" xfId="0" applyFont="1" applyBorder="1" applyAlignment="1" applyProtection="1">
      <alignment horizontal="left" vertical="top"/>
    </xf>
    <xf numFmtId="0" fontId="1" fillId="0" borderId="0" xfId="0" applyFont="1" applyBorder="1" applyAlignment="1" applyProtection="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Fill="1" applyAlignment="1" applyProtection="1">
      <alignment wrapText="1"/>
      <protection locked="0"/>
    </xf>
    <xf numFmtId="0" fontId="2" fillId="0" borderId="0" xfId="15" applyFont="1"/>
    <xf numFmtId="1" fontId="8" fillId="9" borderId="1" xfId="0" applyNumberFormat="1" applyFont="1" applyFill="1" applyBorder="1" applyAlignment="1" applyProtection="1">
      <alignment horizontal="center" vertical="center"/>
    </xf>
    <xf numFmtId="0" fontId="8" fillId="0" borderId="33" xfId="0" applyFont="1" applyFill="1" applyBorder="1" applyAlignment="1" applyProtection="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5" fillId="0" borderId="0" xfId="0" applyFont="1" applyAlignment="1">
      <alignment horizontal="left" vertical="top"/>
    </xf>
    <xf numFmtId="1" fontId="8" fillId="4" borderId="1" xfId="0" applyNumberFormat="1" applyFont="1" applyFill="1" applyBorder="1" applyAlignment="1" applyProtection="1">
      <alignment horizontal="center" vertical="center"/>
    </xf>
    <xf numFmtId="1" fontId="8" fillId="4" borderId="11" xfId="0" applyNumberFormat="1" applyFont="1" applyFill="1" applyBorder="1" applyAlignment="1" applyProtection="1">
      <alignment horizontal="center" vertical="center"/>
    </xf>
    <xf numFmtId="11" fontId="0" fillId="0" borderId="0" xfId="0" applyNumberFormat="1" applyFill="1" applyAlignment="1" applyProtection="1">
      <alignment horizontal="left" vertical="center"/>
      <protection hidden="1"/>
    </xf>
    <xf numFmtId="0" fontId="0" fillId="0" borderId="0" xfId="0" applyAlignment="1"/>
    <xf numFmtId="0" fontId="5" fillId="0" borderId="0" xfId="0" applyFont="1" applyAlignment="1" applyProtection="1">
      <protection hidden="1"/>
    </xf>
    <xf numFmtId="2" fontId="0" fillId="0" borderId="0" xfId="0" applyNumberFormat="1" applyFill="1" applyAlignment="1" applyProtection="1">
      <alignment horizontal="left" vertical="center"/>
      <protection hidden="1"/>
    </xf>
    <xf numFmtId="0" fontId="0" fillId="0" borderId="0" xfId="0" applyAlignment="1">
      <alignment horizontal="left"/>
    </xf>
    <xf numFmtId="1" fontId="0" fillId="0" borderId="0" xfId="0" applyNumberFormat="1" applyFill="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pplyProtection="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pplyProtection="1">
      <alignment horizontal="center" vertical="center"/>
    </xf>
    <xf numFmtId="0" fontId="8" fillId="8" borderId="15" xfId="0" applyFont="1" applyFill="1" applyBorder="1" applyAlignment="1" applyProtection="1">
      <alignment horizontal="center" vertical="center"/>
    </xf>
    <xf numFmtId="1" fontId="8" fillId="4" borderId="22" xfId="0" applyNumberFormat="1" applyFont="1" applyFill="1" applyBorder="1" applyAlignment="1" applyProtection="1">
      <alignment horizontal="center" vertical="center"/>
    </xf>
    <xf numFmtId="0" fontId="8" fillId="0" borderId="24" xfId="0" applyFont="1" applyBorder="1" applyAlignment="1">
      <alignment horizontal="left" vertical="center" wrapText="1"/>
    </xf>
    <xf numFmtId="2"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166" fontId="8" fillId="4" borderId="1" xfId="0" applyNumberFormat="1" applyFont="1" applyFill="1" applyBorder="1" applyAlignment="1" applyProtection="1">
      <alignment horizontal="center" vertical="center" wrapText="1"/>
    </xf>
    <xf numFmtId="1" fontId="8" fillId="4" borderId="1" xfId="0" applyNumberFormat="1" applyFont="1" applyFill="1" applyBorder="1" applyAlignment="1" applyProtection="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pplyProtection="1">
      <alignment horizontal="center" vertical="center"/>
    </xf>
    <xf numFmtId="0" fontId="0" fillId="0" borderId="0" xfId="0" applyAlignment="1">
      <alignment wrapText="1"/>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0" borderId="0" xfId="0"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0" fontId="0" fillId="0" borderId="0" xfId="0" applyAlignment="1" applyProtection="1">
      <alignment wrapText="1"/>
      <protection locked="0"/>
    </xf>
    <xf numFmtId="2" fontId="8" fillId="8" borderId="1" xfId="0" applyNumberFormat="1" applyFont="1" applyFill="1" applyBorder="1" applyAlignment="1" applyProtection="1">
      <alignment horizontal="center" vertical="center" wrapText="1"/>
    </xf>
    <xf numFmtId="1" fontId="8" fillId="8" borderId="1" xfId="0" applyNumberFormat="1" applyFont="1" applyFill="1" applyBorder="1" applyAlignment="1" applyProtection="1">
      <alignment horizontal="center" vertical="center" wrapText="1"/>
    </xf>
    <xf numFmtId="167" fontId="8" fillId="8" borderId="1" xfId="0" applyNumberFormat="1" applyFont="1" applyFill="1" applyBorder="1" applyAlignment="1" applyProtection="1">
      <alignment horizontal="center" vertical="center"/>
    </xf>
    <xf numFmtId="2" fontId="8" fillId="8" borderId="1" xfId="0" applyNumberFormat="1" applyFont="1" applyFill="1" applyBorder="1" applyAlignment="1" applyProtection="1">
      <alignment horizontal="center" vertical="center"/>
    </xf>
    <xf numFmtId="0" fontId="8" fillId="0" borderId="25" xfId="0" applyFont="1" applyBorder="1" applyAlignment="1">
      <alignment horizontal="left" vertical="center" wrapText="1"/>
    </xf>
    <xf numFmtId="1" fontId="8" fillId="0" borderId="1" xfId="0" applyNumberFormat="1" applyFont="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1" fontId="18" fillId="0" borderId="1" xfId="0" applyNumberFormat="1" applyFont="1" applyBorder="1" applyAlignment="1">
      <alignment horizontal="center" vertical="center" wrapText="1"/>
    </xf>
    <xf numFmtId="1"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165" fontId="8" fillId="9" borderId="1" xfId="0" applyNumberFormat="1" applyFont="1" applyFill="1" applyBorder="1" applyAlignment="1">
      <alignment horizontal="center" vertical="center" wrapText="1"/>
    </xf>
    <xf numFmtId="2" fontId="8" fillId="8" borderId="1" xfId="0" applyNumberFormat="1" applyFont="1" applyFill="1" applyBorder="1" applyAlignment="1">
      <alignment horizontal="center" vertical="center" wrapText="1"/>
    </xf>
    <xf numFmtId="2" fontId="8" fillId="8" borderId="15" xfId="0" applyNumberFormat="1" applyFont="1" applyFill="1" applyBorder="1" applyAlignment="1" applyProtection="1">
      <alignment horizontal="center" vertical="center"/>
    </xf>
    <xf numFmtId="2" fontId="8" fillId="9" borderId="1" xfId="0" applyNumberFormat="1" applyFont="1" applyFill="1" applyBorder="1" applyAlignment="1" applyProtection="1">
      <alignment horizontal="center" vertical="center"/>
    </xf>
    <xf numFmtId="2" fontId="0" fillId="12" borderId="0" xfId="0" applyNumberFormat="1" applyFill="1" applyProtection="1">
      <protection locked="0"/>
    </xf>
    <xf numFmtId="0" fontId="0" fillId="0" borderId="1" xfId="0" applyFont="1" applyBorder="1" applyAlignment="1" applyProtection="1">
      <alignment horizontal="center" vertical="top" wrapText="1"/>
    </xf>
    <xf numFmtId="2" fontId="0" fillId="0" borderId="1" xfId="0" applyNumberFormat="1" applyFont="1" applyFill="1" applyBorder="1" applyAlignment="1" applyProtection="1">
      <alignment horizontal="center" vertical="top" wrapText="1"/>
    </xf>
    <xf numFmtId="0" fontId="0" fillId="0" borderId="1" xfId="0" applyFont="1" applyFill="1" applyBorder="1" applyAlignment="1" applyProtection="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0" fillId="4" borderId="6" xfId="0" applyFont="1" applyFill="1" applyBorder="1" applyAlignment="1" applyProtection="1">
      <alignment vertical="center" wrapText="1"/>
    </xf>
    <xf numFmtId="0" fontId="7" fillId="0" borderId="16" xfId="0" applyFont="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0" fillId="0" borderId="20" xfId="0" applyFont="1" applyFill="1" applyBorder="1" applyAlignment="1" applyProtection="1">
      <alignmen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18" xfId="4" applyFont="1" applyFill="1" applyBorder="1" applyAlignment="1" applyProtection="1">
      <alignment vertical="center" wrapText="1"/>
    </xf>
    <xf numFmtId="0" fontId="10" fillId="0" borderId="19" xfId="4" applyFont="1" applyFill="1" applyBorder="1" applyAlignment="1" applyProtection="1">
      <alignment vertical="center" wrapText="1"/>
    </xf>
    <xf numFmtId="0" fontId="10" fillId="0" borderId="20" xfId="4" applyFont="1" applyFill="1" applyBorder="1" applyAlignment="1" applyProtection="1">
      <alignment vertical="center" wrapText="1"/>
    </xf>
    <xf numFmtId="0" fontId="10" fillId="4" borderId="4" xfId="4" applyFont="1" applyFill="1" applyBorder="1" applyAlignment="1" applyProtection="1">
      <alignment vertical="center" wrapText="1"/>
    </xf>
    <xf numFmtId="0" fontId="10" fillId="4" borderId="5" xfId="4" applyFont="1" applyFill="1" applyBorder="1" applyAlignment="1" applyProtection="1">
      <alignment vertical="center" wrapText="1"/>
    </xf>
    <xf numFmtId="0" fontId="10" fillId="4" borderId="6" xfId="4" applyFont="1" applyFill="1" applyBorder="1" applyAlignment="1" applyProtection="1">
      <alignment vertical="center" wrapText="1"/>
    </xf>
    <xf numFmtId="0" fontId="10" fillId="4" borderId="36" xfId="4" applyFont="1" applyFill="1" applyBorder="1" applyAlignment="1" applyProtection="1">
      <alignment vertical="center" wrapText="1"/>
    </xf>
    <xf numFmtId="0" fontId="10" fillId="4" borderId="0" xfId="4" applyFont="1" applyFill="1" applyBorder="1" applyAlignment="1" applyProtection="1">
      <alignment vertical="center" wrapText="1"/>
    </xf>
    <xf numFmtId="0" fontId="10" fillId="4" borderId="37" xfId="4" applyFont="1" applyFill="1" applyBorder="1" applyAlignment="1" applyProtection="1">
      <alignment vertical="center" wrapText="1"/>
    </xf>
    <xf numFmtId="0" fontId="10" fillId="4" borderId="18" xfId="4" applyFont="1" applyFill="1" applyBorder="1" applyAlignment="1" applyProtection="1">
      <alignment vertical="center" wrapText="1"/>
    </xf>
    <xf numFmtId="0" fontId="10" fillId="4" borderId="19" xfId="4" applyFont="1" applyFill="1" applyBorder="1" applyAlignment="1" applyProtection="1">
      <alignment vertical="center" wrapText="1"/>
    </xf>
    <xf numFmtId="0" fontId="10" fillId="4" borderId="20" xfId="4" applyFont="1" applyFill="1" applyBorder="1" applyAlignment="1" applyProtection="1">
      <alignment vertical="center" wrapText="1"/>
    </xf>
    <xf numFmtId="0" fontId="10" fillId="4" borderId="18"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10" fillId="4" borderId="20" xfId="0" applyFont="1" applyFill="1" applyBorder="1" applyAlignment="1" applyProtection="1">
      <alignment vertical="center" wrapText="1"/>
    </xf>
    <xf numFmtId="0" fontId="8" fillId="4" borderId="31" xfId="0" applyFont="1" applyFill="1" applyBorder="1" applyAlignment="1" applyProtection="1">
      <alignment horizontal="left" vertical="center" wrapText="1"/>
    </xf>
    <xf numFmtId="0" fontId="8" fillId="4" borderId="16" xfId="0" applyFont="1" applyFill="1" applyBorder="1" applyAlignment="1" applyProtection="1">
      <alignment horizontal="left" vertical="center" wrapText="1"/>
    </xf>
    <xf numFmtId="0" fontId="8" fillId="4" borderId="32" xfId="0" applyFont="1" applyFill="1" applyBorder="1" applyAlignment="1" applyProtection="1">
      <alignment horizontal="lef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4" fillId="3" borderId="1" xfId="0" applyFont="1" applyFill="1" applyBorder="1" applyAlignment="1" applyProtection="1">
      <alignment horizontal="center" vertical="top" wrapText="1"/>
    </xf>
    <xf numFmtId="0" fontId="4" fillId="3" borderId="12" xfId="0" applyFont="1" applyFill="1" applyBorder="1" applyAlignment="1" applyProtection="1">
      <alignment horizontal="center" vertical="top" wrapText="1"/>
    </xf>
    <xf numFmtId="0" fontId="4" fillId="3" borderId="13" xfId="0" applyFont="1" applyFill="1" applyBorder="1" applyAlignment="1" applyProtection="1">
      <alignment horizontal="center" vertical="top" wrapText="1"/>
    </xf>
    <xf numFmtId="0" fontId="4" fillId="3" borderId="14" xfId="0" applyFont="1" applyFill="1" applyBorder="1" applyAlignment="1" applyProtection="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50">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FF00"/>
        </patternFill>
      </fill>
    </dxf>
    <dxf>
      <numFmt numFmtId="0" formatCode="General"/>
      <fill>
        <patternFill>
          <bgColor theme="0" tint="-0.499984740745262"/>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theme="0" tint="-0.499984740745262"/>
      </font>
      <fill>
        <patternFill>
          <bgColor theme="0"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56.962851869748889</c:v>
                </c:pt>
                <c:pt idx="1">
                  <c:v>56.540814913824178</c:v>
                </c:pt>
                <c:pt idx="2">
                  <c:v>46.251619217855733</c:v>
                </c:pt>
                <c:pt idx="3">
                  <c:v>40.004803642136949</c:v>
                </c:pt>
                <c:pt idx="4">
                  <c:v>35.831938951734827</c:v>
                </c:pt>
                <c:pt idx="5">
                  <c:v>32.596307921602843</c:v>
                </c:pt>
                <c:pt idx="6">
                  <c:v>29.947889684743693</c:v>
                </c:pt>
                <c:pt idx="7">
                  <c:v>27.729271704170131</c:v>
                </c:pt>
                <c:pt idx="8">
                  <c:v>25.847253513036435</c:v>
                </c:pt>
                <c:pt idx="9">
                  <c:v>24.237179122208182</c:v>
                </c:pt>
                <c:pt idx="10">
                  <c:v>22.85061775092792</c:v>
                </c:pt>
                <c:pt idx="11">
                  <c:v>21.64994946955861</c:v>
                </c:pt>
                <c:pt idx="12">
                  <c:v>20.605388361042682</c:v>
                </c:pt>
                <c:pt idx="13">
                  <c:v>19.693066358817923</c:v>
                </c:pt>
                <c:pt idx="14">
                  <c:v>18.893683159506192</c:v>
                </c:pt>
                <c:pt idx="15">
                  <c:v>18.191508848588526</c:v>
                </c:pt>
                <c:pt idx="16">
                  <c:v>17.573628472164419</c:v>
                </c:pt>
                <c:pt idx="17">
                  <c:v>17.029361673147562</c:v>
                </c:pt>
                <c:pt idx="18">
                  <c:v>16.549812675502253</c:v>
                </c:pt>
                <c:pt idx="19">
                  <c:v>16.127518845177569</c:v>
                </c:pt>
                <c:pt idx="20">
                  <c:v>15.756174470040843</c:v>
                </c:pt>
                <c:pt idx="21">
                  <c:v>15.430412256172286</c:v>
                </c:pt>
                <c:pt idx="22">
                  <c:v>15.145629279169109</c:v>
                </c:pt>
                <c:pt idx="23">
                  <c:v>14.897847271079787</c:v>
                </c:pt>
                <c:pt idx="24">
                  <c:v>14.683599479864942</c:v>
                </c:pt>
                <c:pt idx="25">
                  <c:v>14.499838118065584</c:v>
                </c:pt>
                <c:pt idx="26">
                  <c:v>14.34385776774694</c:v>
                </c:pt>
                <c:pt idx="27">
                  <c:v>14.213231138217466</c:v>
                </c:pt>
                <c:pt idx="28">
                  <c:v>14.105754361879594</c:v>
                </c:pt>
                <c:pt idx="29">
                  <c:v>14.019399623956968</c:v>
                </c:pt>
                <c:pt idx="30">
                  <c:v>13.952273401270885</c:v>
                </c:pt>
                <c:pt idx="31">
                  <c:v>13.902578972050355</c:v>
                </c:pt>
                <c:pt idx="32">
                  <c:v>13.868582183474039</c:v>
                </c:pt>
                <c:pt idx="33">
                  <c:v>13.848579752560429</c:v>
                </c:pt>
                <c:pt idx="34">
                  <c:v>13.840869651283519</c:v>
                </c:pt>
                <c:pt idx="35">
                  <c:v>13.843723407679322</c:v>
                </c:pt>
                <c:pt idx="36">
                  <c:v>13.855360457227601</c:v>
                </c:pt>
                <c:pt idx="37">
                  <c:v>13.873925013504412</c:v>
                </c:pt>
                <c:pt idx="38">
                  <c:v>13.89746629739383</c:v>
                </c:pt>
                <c:pt idx="39">
                  <c:v>13.923923360193873</c:v>
                </c:pt>
                <c:pt idx="40">
                  <c:v>13.951116130603323</c:v>
                </c:pt>
                <c:pt idx="41">
                  <c:v>13.976744656733056</c:v>
                </c:pt>
                <c:pt idx="42">
                  <c:v>13.998398722223326</c:v>
                </c:pt>
                <c:pt idx="43">
                  <c:v>14.013579982578168</c:v>
                </c:pt>
                <c:pt idx="44">
                  <c:v>14.01973837162995</c:v>
                </c:pt>
                <c:pt idx="45">
                  <c:v>14.014323656517247</c:v>
                </c:pt>
                <c:pt idx="46">
                  <c:v>13.994851615014705</c:v>
                </c:pt>
                <c:pt idx="47">
                  <c:v>13.958982420588736</c:v>
                </c:pt>
                <c:pt idx="48">
                  <c:v>13.904606651499147</c:v>
                </c:pt>
                <c:pt idx="49">
                  <c:v>13.829932261864446</c:v>
                </c:pt>
                <c:pt idx="50">
                  <c:v>13.733564357340047</c:v>
                </c:pt>
                <c:pt idx="51">
                  <c:v>13.614569201073493</c:v>
                </c:pt>
                <c:pt idx="52">
                  <c:v>13.472514867548394</c:v>
                </c:pt>
                <c:pt idx="53">
                  <c:v>13.307483373226665</c:v>
                </c:pt>
                <c:pt idx="54">
                  <c:v>13.120052568108878</c:v>
                </c:pt>
                <c:pt idx="55">
                  <c:v>12.911249883583036</c:v>
                </c:pt>
                <c:pt idx="56">
                  <c:v>12.682483400547216</c:v>
                </c:pt>
                <c:pt idx="57">
                  <c:v>12.435457966351182</c:v>
                </c:pt>
                <c:pt idx="58">
                  <c:v>12.172084915693395</c:v>
                </c:pt>
                <c:pt idx="59">
                  <c:v>11.894393390542222</c:v>
                </c:pt>
                <c:pt idx="60">
                  <c:v>11.604449664487422</c:v>
                </c:pt>
                <c:pt idx="61">
                  <c:v>11.304288760182619</c:v>
                </c:pt>
                <c:pt idx="62">
                  <c:v>10.995860488088773</c:v>
                </c:pt>
                <c:pt idx="63">
                  <c:v>10.680990184033416</c:v>
                </c:pt>
                <c:pt idx="64">
                  <c:v>10.361353066445673</c:v>
                </c:pt>
                <c:pt idx="65">
                  <c:v>10.03846030586605</c:v>
                </c:pt>
                <c:pt idx="66">
                  <c:v>9.7136545323844121</c:v>
                </c:pt>
                <c:pt idx="67">
                  <c:v>9.388112485460292</c:v>
                </c:pt>
                <c:pt idx="68">
                  <c:v>9.0628527120367117</c:v>
                </c:pt>
                <c:pt idx="69">
                  <c:v>8.7387465370466355</c:v>
                </c:pt>
                <c:pt idx="70">
                  <c:v>8.4165308866529234</c:v>
                </c:pt>
                <c:pt idx="71">
                  <c:v>8.0968218878313696</c:v>
                </c:pt>
                <c:pt idx="72">
                  <c:v>7.7801284700154252</c:v>
                </c:pt>
                <c:pt idx="73">
                  <c:v>7.4668654438470075</c:v>
                </c:pt>
                <c:pt idx="74">
                  <c:v>7.157365727687468</c:v>
                </c:pt>
                <c:pt idx="75">
                  <c:v>6.8518915393148303</c:v>
                </c:pt>
                <c:pt idx="76">
                  <c:v>6.5506444758595119</c:v>
                </c:pt>
                <c:pt idx="77">
                  <c:v>6.2537744776502198</c:v>
                </c:pt>
                <c:pt idx="78">
                  <c:v>5.9613877189594033</c:v>
                </c:pt>
                <c:pt idx="79">
                  <c:v>5.6735534971873918</c:v>
                </c:pt>
                <c:pt idx="80">
                  <c:v>5.3903102071715274</c:v>
                </c:pt>
                <c:pt idx="81">
                  <c:v>5.111670493177904</c:v>
                </c:pt>
                <c:pt idx="82">
                  <c:v>4.8376256708643526</c:v>
                </c:pt>
                <c:pt idx="83">
                  <c:v>4.5681495074011922</c:v>
                </c:pt>
                <c:pt idx="84">
                  <c:v>4.3032014415765225</c:v>
                </c:pt>
                <c:pt idx="85">
                  <c:v>4.0427293182741186</c:v>
                </c:pt>
                <c:pt idx="86">
                  <c:v>3.7866717039051228</c:v>
                </c:pt>
                <c:pt idx="87">
                  <c:v>3.5349598416854282</c:v>
                </c:pt>
                <c:pt idx="88">
                  <c:v>3.2875192984050008</c:v>
                </c:pt>
                <c:pt idx="89">
                  <c:v>3.0442713476277534</c:v>
                </c:pt>
                <c:pt idx="90">
                  <c:v>2.8051341282367397</c:v>
                </c:pt>
                <c:pt idx="91">
                  <c:v>2.5700236118528523</c:v>
                </c:pt>
                <c:pt idx="92">
                  <c:v>2.3388544079207181</c:v>
                </c:pt>
                <c:pt idx="93">
                  <c:v>2.1115404311235548</c:v>
                </c:pt>
                <c:pt idx="94">
                  <c:v>1.8879954521882065</c:v>
                </c:pt>
                <c:pt idx="95">
                  <c:v>1.6681335500526118</c:v>
                </c:pt>
                <c:pt idx="96">
                  <c:v>1.4518694806930372</c:v>
                </c:pt>
                <c:pt idx="97">
                  <c:v>1.2391189756283389</c:v>
                </c:pt>
                <c:pt idx="98">
                  <c:v>1.0297989811641548</c:v>
                </c:pt>
                <c:pt idx="99">
                  <c:v>0.82382784776511886</c:v>
                </c:pt>
                <c:pt idx="100">
                  <c:v>0.62112547753364611</c:v>
                </c:pt>
                <c:pt idx="101">
                  <c:v>0.4216134365510259</c:v>
                </c:pt>
                <c:pt idx="102">
                  <c:v>0.22521503781772872</c:v>
                </c:pt>
                <c:pt idx="103">
                  <c:v>3.1855399648799763E-2</c:v>
                </c:pt>
                <c:pt idx="104">
                  <c:v>-0.15853851636035474</c:v>
                </c:pt>
                <c:pt idx="105">
                  <c:v>-0.34603788430967597</c:v>
                </c:pt>
                <c:pt idx="106">
                  <c:v>-0.53071200697226906</c:v>
                </c:pt>
                <c:pt idx="107">
                  <c:v>-0.71262832026982714</c:v>
                </c:pt>
                <c:pt idx="108">
                  <c:v>-0.89185240714548142</c:v>
                </c:pt>
                <c:pt idx="109">
                  <c:v>-1.0684480190544297</c:v>
                </c:pt>
                <c:pt idx="110">
                  <c:v>-1.2424771035662556</c:v>
                </c:pt>
                <c:pt idx="111">
                  <c:v>-1.4139998368203806</c:v>
                </c:pt>
                <c:pt idx="112">
                  <c:v>-1.5830746597648138</c:v>
                </c:pt>
                <c:pt idx="113">
                  <c:v>-1.7497583172886924</c:v>
                </c:pt>
                <c:pt idx="114">
                  <c:v>-1.9141058994964633</c:v>
                </c:pt>
                <c:pt idx="115">
                  <c:v>-2.0761708844979552</c:v>
                </c:pt>
                <c:pt idx="116">
                  <c:v>-2.2360051821931588</c:v>
                </c:pt>
                <c:pt idx="117">
                  <c:v>-2.3936591786146995</c:v>
                </c:pt>
                <c:pt idx="118">
                  <c:v>-2.5491817804713124</c:v>
                </c:pt>
                <c:pt idx="119">
                  <c:v>-2.7026204595974459</c:v>
                </c:pt>
                <c:pt idx="120">
                  <c:v>-2.8540212970634133</c:v>
                </c:pt>
                <c:pt idx="121">
                  <c:v>-3.0034290267532127</c:v>
                </c:pt>
                <c:pt idx="122">
                  <c:v>-3.1508870782520098</c:v>
                </c:pt>
                <c:pt idx="123">
                  <c:v>-3.2964376189153644</c:v>
                </c:pt>
                <c:pt idx="124">
                  <c:v>-3.4401215950270387</c:v>
                </c:pt>
                <c:pt idx="125">
                  <c:v>-3.5819787719649385</c:v>
                </c:pt>
                <c:pt idx="126">
                  <c:v>-3.7220477733249151</c:v>
                </c:pt>
                <c:pt idx="127">
                  <c:v>-3.8603661189611764</c:v>
                </c:pt>
                <c:pt idx="128">
                  <c:v>-3.9969702619174723</c:v>
                </c:pt>
                <c:pt idx="129">
                  <c:v>-4.1318956242354803</c:v>
                </c:pt>
                <c:pt idx="130">
                  <c:v>-4.2651766316369608</c:v>
                </c:pt>
                <c:pt idx="131">
                  <c:v>-4.3968467470779053</c:v>
                </c:pt>
                <c:pt idx="132">
                  <c:v>-4.5269385031916043</c:v>
                </c:pt>
                <c:pt idx="133">
                  <c:v>-4.6554835336264961</c:v>
                </c:pt>
                <c:pt idx="134">
                  <c:v>-4.782512603304145</c:v>
                </c:pt>
                <c:pt idx="135">
                  <c:v>-4.9080556376142379</c:v>
                </c:pt>
                <c:pt idx="136">
                  <c:v>-5.0321417505741897</c:v>
                </c:pt>
                <c:pt idx="137">
                  <c:v>-5.1547992719774687</c:v>
                </c:pt>
                <c:pt idx="138">
                  <c:v>-5.2760557735601186</c:v>
                </c:pt>
                <c:pt idx="139">
                  <c:v>-5.3959380942121538</c:v>
                </c:pt>
                <c:pt idx="140">
                  <c:v>-5.5144723642646678</c:v>
                </c:pt>
                <c:pt idx="141">
                  <c:v>-5.6316840288818328</c:v>
                </c:pt>
                <c:pt idx="142">
                  <c:v>-5.74759787058764</c:v>
                </c:pt>
                <c:pt idx="143">
                  <c:v>-5.8622380309568776</c:v>
                </c:pt>
                <c:pt idx="144">
                  <c:v>-5.9756280315004044</c:v>
                </c:pt>
                <c:pt idx="145">
                  <c:v>-6.0877907937716182</c:v>
                </c:pt>
                <c:pt idx="146">
                  <c:v>-6.1987486587266902</c:v>
                </c:pt>
                <c:pt idx="147">
                  <c:v>-6.3085234053621253</c:v>
                </c:pt>
                <c:pt idx="148">
                  <c:v>-6.4171362686587727</c:v>
                </c:pt>
                <c:pt idx="149">
                  <c:v>-6.5246079568594881</c:v>
                </c:pt>
                <c:pt idx="150">
                  <c:v>-6.6309586681056008</c:v>
                </c:pt>
                <c:pt idx="151">
                  <c:v>-6.736208106455547</c:v>
                </c:pt>
                <c:pt idx="152">
                  <c:v>-6.8403754973125706</c:v>
                </c:pt>
                <c:pt idx="153">
                  <c:v>-6.9434796022837499</c:v>
                </c:pt>
                <c:pt idx="154">
                  <c:v>-7.0455387334899733</c:v>
                </c:pt>
                <c:pt idx="155">
                  <c:v>-7.146570767355537</c:v>
                </c:pt>
                <c:pt idx="156">
                  <c:v>-7.2465931578905964</c:v>
                </c:pt>
                <c:pt idx="157">
                  <c:v>-7.3456229494905987</c:v>
                </c:pt>
                <c:pt idx="158">
                  <c:v>-7.443676789273864</c:v>
                </c:pt>
                <c:pt idx="159">
                  <c:v>-7.5407709389697084</c:v>
                </c:pt>
                <c:pt idx="160">
                  <c:v>-7.6369212863826332</c:v>
                </c:pt>
                <c:pt idx="161">
                  <c:v>-7.7321433564432702</c:v>
                </c:pt>
                <c:pt idx="162">
                  <c:v>-7.8264523218667135</c:v>
                </c:pt>
                <c:pt idx="163">
                  <c:v>-7.9198630134322592</c:v>
                </c:pt>
                <c:pt idx="164">
                  <c:v>-8.0123899298993617</c:v>
                </c:pt>
                <c:pt idx="165">
                  <c:v>-8.1040472475759238</c:v>
                </c:pt>
                <c:pt idx="166">
                  <c:v>-8.1948488295514483</c:v>
                </c:pt>
                <c:pt idx="167">
                  <c:v>-8.2848082346092227</c:v>
                </c:pt>
                <c:pt idx="168">
                  <c:v>-8.3739387258284683</c:v>
                </c:pt>
                <c:pt idx="169">
                  <c:v>-8.4622532788928737</c:v>
                </c:pt>
                <c:pt idx="170">
                  <c:v>-8.5497645901112396</c:v>
                </c:pt>
                <c:pt idx="171">
                  <c:v>-8.636485084167532</c:v>
                </c:pt>
                <c:pt idx="172">
                  <c:v>-8.7224269216062407</c:v>
                </c:pt>
                <c:pt idx="173">
                  <c:v>-8.8076020060671958</c:v>
                </c:pt>
                <c:pt idx="174">
                  <c:v>-8.8920219912751168</c:v>
                </c:pt>
                <c:pt idx="175">
                  <c:v>-8.9756982877995064</c:v>
                </c:pt>
                <c:pt idx="176">
                  <c:v>-9.0586420695876591</c:v>
                </c:pt>
                <c:pt idx="177">
                  <c:v>-9.1408642802834592</c:v>
                </c:pt>
                <c:pt idx="178">
                  <c:v>-9.2223756393391003</c:v>
                </c:pt>
                <c:pt idx="179">
                  <c:v>-9.3031866479268537</c:v>
                </c:pt>
                <c:pt idx="180">
                  <c:v>-9.3833075946599926</c:v>
                </c:pt>
                <c:pt idx="181">
                  <c:v>-9.4627485611289881</c:v>
                </c:pt>
                <c:pt idx="182">
                  <c:v>-9.5415194272597788</c:v>
                </c:pt>
                <c:pt idx="183">
                  <c:v>-9.6196298765026569</c:v>
                </c:pt>
                <c:pt idx="184">
                  <c:v>-9.6970894008554538</c:v>
                </c:pt>
                <c:pt idx="185">
                  <c:v>-9.7739073057290256</c:v>
                </c:pt>
                <c:pt idx="186">
                  <c:v>-9.8500927146608124</c:v>
                </c:pt>
                <c:pt idx="187">
                  <c:v>-9.9256545738807453</c:v>
                </c:pt>
                <c:pt idx="188">
                  <c:v>-10.000601656736892</c:v>
                </c:pt>
                <c:pt idx="189">
                  <c:v>-10.074942567983868</c:v>
                </c:pt>
                <c:pt idx="190">
                  <c:v>-10.148685747940609</c:v>
                </c:pt>
                <c:pt idx="191">
                  <c:v>-10.221839476522041</c:v>
                </c:pt>
                <c:pt idx="192">
                  <c:v>-10.294411877147969</c:v>
                </c:pt>
                <c:pt idx="193">
                  <c:v>-10.366410920535083</c:v>
                </c:pt>
                <c:pt idx="194">
                  <c:v>-10.437844428374801</c:v>
                </c:pt>
                <c:pt idx="195">
                  <c:v>-10.508720076903659</c:v>
                </c:pt>
                <c:pt idx="196">
                  <c:v>-10.579045400365509</c:v>
                </c:pt>
                <c:pt idx="197">
                  <c:v>-10.648827794373947</c:v>
                </c:pt>
                <c:pt idx="198">
                  <c:v>-10.7180745191763</c:v>
                </c:pt>
                <c:pt idx="199">
                  <c:v>-10.786792702821861</c:v>
                </c:pt>
                <c:pt idx="200">
                  <c:v>-10.854989344239439</c:v>
                </c:pt>
                <c:pt idx="201">
                  <c:v>-10.922671316226285</c:v>
                </c:pt>
                <c:pt idx="202">
                  <c:v>-10.98984536835183</c:v>
                </c:pt>
                <c:pt idx="203">
                  <c:v>-11.056518129778357</c:v>
                </c:pt>
                <c:pt idx="204">
                  <c:v>-11.122696112002872</c:v>
                </c:pt>
                <c:pt idx="205">
                  <c:v>-11.188385711521711</c:v>
                </c:pt>
                <c:pt idx="206">
                  <c:v>-11.253593212419768</c:v>
                </c:pt>
                <c:pt idx="207">
                  <c:v>-11.318324788889818</c:v>
                </c:pt>
                <c:pt idx="208">
                  <c:v>-11.382586507680488</c:v>
                </c:pt>
                <c:pt idx="209">
                  <c:v>-11.446384330477791</c:v>
                </c:pt>
                <c:pt idx="210">
                  <c:v>-11.509724116221449</c:v>
                </c:pt>
                <c:pt idx="211">
                  <c:v>-11.572611623358242</c:v>
                </c:pt>
                <c:pt idx="212">
                  <c:v>-11.635052512035095</c:v>
                </c:pt>
                <c:pt idx="213">
                  <c:v>-11.697052346232535</c:v>
                </c:pt>
                <c:pt idx="214">
                  <c:v>-11.758616595840792</c:v>
                </c:pt>
                <c:pt idx="215">
                  <c:v>-11.819750638682029</c:v>
                </c:pt>
                <c:pt idx="216">
                  <c:v>-11.880459762477633</c:v>
                </c:pt>
                <c:pt idx="217">
                  <c:v>-11.940749166766029</c:v>
                </c:pt>
                <c:pt idx="218">
                  <c:v>-12.000623964766771</c:v>
                </c:pt>
                <c:pt idx="219">
                  <c:v>-12.060089185199423</c:v>
                </c:pt>
                <c:pt idx="220">
                  <c:v>-12.119149774054215</c:v>
                </c:pt>
                <c:pt idx="221">
                  <c:v>-12.17781059631667</c:v>
                </c:pt>
                <c:pt idx="222">
                  <c:v>-12.236076437648197</c:v>
                </c:pt>
                <c:pt idx="223">
                  <c:v>-12.29395200602502</c:v>
                </c:pt>
                <c:pt idx="224">
                  <c:v>-12.351441933333046</c:v>
                </c:pt>
                <c:pt idx="225">
                  <c:v>-12.408550776925917</c:v>
                </c:pt>
                <c:pt idx="226">
                  <c:v>-12.46528302114122</c:v>
                </c:pt>
                <c:pt idx="227">
                  <c:v>-12.521643078779404</c:v>
                </c:pt>
                <c:pt idx="228">
                  <c:v>-12.577635292547196</c:v>
                </c:pt>
                <c:pt idx="229">
                  <c:v>-12.633263936464408</c:v>
                </c:pt>
                <c:pt idx="230">
                  <c:v>-12.688533217234937</c:v>
                </c:pt>
                <c:pt idx="231">
                  <c:v>-12.74344727558773</c:v>
                </c:pt>
                <c:pt idx="232">
                  <c:v>-12.798010187581072</c:v>
                </c:pt>
                <c:pt idx="233">
                  <c:v>-12.852225965877677</c:v>
                </c:pt>
                <c:pt idx="234">
                  <c:v>-12.906098560988601</c:v>
                </c:pt>
                <c:pt idx="235">
                  <c:v>-12.959631862487505</c:v>
                </c:pt>
                <c:pt idx="236">
                  <c:v>-13.012829700193947</c:v>
                </c:pt>
                <c:pt idx="237">
                  <c:v>-13.065695845332337</c:v>
                </c:pt>
                <c:pt idx="238">
                  <c:v>-13.118234011659926</c:v>
                </c:pt>
                <c:pt idx="239">
                  <c:v>-13.170447856569796</c:v>
                </c:pt>
                <c:pt idx="240">
                  <c:v>-13.222340982168596</c:v>
                </c:pt>
                <c:pt idx="241">
                  <c:v>-13.273916936327399</c:v>
                </c:pt>
                <c:pt idx="242">
                  <c:v>-13.325179213709751</c:v>
                </c:pt>
                <c:pt idx="243">
                  <c:v>-13.376131256775249</c:v>
                </c:pt>
                <c:pt idx="244">
                  <c:v>-13.426776456760035</c:v>
                </c:pt>
                <c:pt idx="245">
                  <c:v>-13.477118154635226</c:v>
                </c:pt>
                <c:pt idx="246">
                  <c:v>-13.527159642042641</c:v>
                </c:pt>
                <c:pt idx="247">
                  <c:v>-13.576904162211159</c:v>
                </c:pt>
                <c:pt idx="248">
                  <c:v>-13.626354910849551</c:v>
                </c:pt>
                <c:pt idx="249">
                  <c:v>-13.675515037022056</c:v>
                </c:pt>
                <c:pt idx="250">
                  <c:v>-13.724387644002521</c:v>
                </c:pt>
                <c:pt idx="251">
                  <c:v>-13.772975790109911</c:v>
                </c:pt>
                <c:pt idx="252">
                  <c:v>-13.821282489525988</c:v>
                </c:pt>
                <c:pt idx="253">
                  <c:v>-13.869310713094285</c:v>
                </c:pt>
                <c:pt idx="254">
                  <c:v>-13.917063389101116</c:v>
                </c:pt>
                <c:pt idx="255">
                  <c:v>-13.964543404040699</c:v>
                </c:pt>
                <c:pt idx="256">
                  <c:v>-14.011753603362479</c:v>
                </c:pt>
                <c:pt idx="257">
                  <c:v>-14.058696792202248</c:v>
                </c:pt>
                <c:pt idx="258">
                  <c:v>-14.105375736098846</c:v>
                </c:pt>
                <c:pt idx="259">
                  <c:v>-14.151793161693263</c:v>
                </c:pt>
                <c:pt idx="260">
                  <c:v>-14.197951757414653</c:v>
                </c:pt>
                <c:pt idx="261">
                  <c:v>-14.243854174150698</c:v>
                </c:pt>
                <c:pt idx="262">
                  <c:v>-14.289503025903848</c:v>
                </c:pt>
                <c:pt idx="263">
                  <c:v>-14.334900890433884</c:v>
                </c:pt>
                <c:pt idx="264">
                  <c:v>-14.380050309886737</c:v>
                </c:pt>
                <c:pt idx="265">
                  <c:v>-14.424953791410681</c:v>
                </c:pt>
                <c:pt idx="266">
                  <c:v>-14.469613807757682</c:v>
                </c:pt>
                <c:pt idx="267">
                  <c:v>-14.514032797875645</c:v>
                </c:pt>
                <c:pt idx="268">
                  <c:v>-14.558213167484553</c:v>
                </c:pt>
                <c:pt idx="269">
                  <c:v>-14.602157289643555</c:v>
                </c:pt>
                <c:pt idx="270">
                  <c:v>-14.645867505305613</c:v>
                </c:pt>
                <c:pt idx="271">
                  <c:v>-14.689346123858968</c:v>
                </c:pt>
                <c:pt idx="272">
                  <c:v>-14.732595423660799</c:v>
                </c:pt>
                <c:pt idx="273">
                  <c:v>-14.77561765255739</c:v>
                </c:pt>
                <c:pt idx="274">
                  <c:v>-14.818415028394567</c:v>
                </c:pt>
                <c:pt idx="275">
                  <c:v>-14.8609897395185</c:v>
                </c:pt>
                <c:pt idx="276">
                  <c:v>-14.90334394526519</c:v>
                </c:pt>
                <c:pt idx="277">
                  <c:v>-14.945479776441044</c:v>
                </c:pt>
                <c:pt idx="278">
                  <c:v>-14.987399335794153</c:v>
                </c:pt>
                <c:pt idx="279">
                  <c:v>-15.029104698474345</c:v>
                </c:pt>
                <c:pt idx="280">
                  <c:v>-15.070597912486638</c:v>
                </c:pt>
                <c:pt idx="281">
                  <c:v>-15.111880999134177</c:v>
                </c:pt>
                <c:pt idx="282">
                  <c:v>-15.152955953451979</c:v>
                </c:pt>
                <c:pt idx="283">
                  <c:v>-15.193824744634458</c:v>
                </c:pt>
                <c:pt idx="284">
                  <c:v>-15.234489316451988</c:v>
                </c:pt>
                <c:pt idx="285">
                  <c:v>-15.274951587660855</c:v>
                </c:pt>
                <c:pt idx="286">
                  <c:v>-15.31521345240475</c:v>
                </c:pt>
                <c:pt idx="287">
                  <c:v>-15.355276780609215</c:v>
                </c:pt>
                <c:pt idx="288">
                  <c:v>-15.395143418366775</c:v>
                </c:pt>
                <c:pt idx="289">
                  <c:v>-15.434815188317511</c:v>
                </c:pt>
                <c:pt idx="290">
                  <c:v>-15.474293890018934</c:v>
                </c:pt>
                <c:pt idx="291">
                  <c:v>-15.513581300312183</c:v>
                </c:pt>
                <c:pt idx="292">
                  <c:v>-15.552679173678403</c:v>
                </c:pt>
                <c:pt idx="293">
                  <c:v>-15.591589242589638</c:v>
                </c:pt>
                <c:pt idx="294">
                  <c:v>-15.630313217854736</c:v>
                </c:pt>
                <c:pt idx="295">
                  <c:v>-15.668852788955089</c:v>
                </c:pt>
                <c:pt idx="296">
                  <c:v>-15.707209624377118</c:v>
                </c:pt>
                <c:pt idx="297">
                  <c:v>-15.745385371937468</c:v>
                </c:pt>
                <c:pt idx="298">
                  <c:v>-15.783381659102274</c:v>
                </c:pt>
                <c:pt idx="299">
                  <c:v>-15.821200093300327</c:v>
                </c:pt>
                <c:pt idx="300">
                  <c:v>-15.858842262230723</c:v>
                </c:pt>
                <c:pt idx="301">
                  <c:v>-15.896309734164547</c:v>
                </c:pt>
                <c:pt idx="302">
                  <c:v>-15.933604058241329</c:v>
                </c:pt>
                <c:pt idx="303">
                  <c:v>-15.970726764760425</c:v>
                </c:pt>
                <c:pt idx="304">
                  <c:v>-16.007679365465275</c:v>
                </c:pt>
                <c:pt idx="305">
                  <c:v>-16.044463353825716</c:v>
                </c:pt>
                <c:pt idx="306">
                  <c:v>-16.081080205311505</c:v>
                </c:pt>
                <c:pt idx="307">
                  <c:v>-16.117531377663688</c:v>
                </c:pt>
                <c:pt idx="308">
                  <c:v>-16.153818311159874</c:v>
                </c:pt>
                <c:pt idx="309">
                  <c:v>-16.189942428875316</c:v>
                </c:pt>
                <c:pt idx="310">
                  <c:v>-16.225905136938245</c:v>
                </c:pt>
                <c:pt idx="311">
                  <c:v>-16.261707824782022</c:v>
                </c:pt>
                <c:pt idx="312">
                  <c:v>-16.297351865391722</c:v>
                </c:pt>
                <c:pt idx="313">
                  <c:v>-16.332838615547235</c:v>
                </c:pt>
                <c:pt idx="314">
                  <c:v>-16.368169416061352</c:v>
                </c:pt>
                <c:pt idx="315">
                  <c:v>-16.403345592013835</c:v>
                </c:pt>
                <c:pt idx="316">
                  <c:v>-16.438368452982225</c:v>
                </c:pt>
                <c:pt idx="317">
                  <c:v>-16.473239293266737</c:v>
                </c:pt>
                <c:pt idx="318">
                  <c:v>-16.507959392113346</c:v>
                </c:pt>
                <c:pt idx="319">
                  <c:v>-16.542530013931444</c:v>
                </c:pt>
                <c:pt idx="320">
                  <c:v>-16.576952408508955</c:v>
                </c:pt>
                <c:pt idx="321">
                  <c:v>-16.611227811222275</c:v>
                </c:pt>
                <c:pt idx="322">
                  <c:v>-16.645357443243718</c:v>
                </c:pt>
                <c:pt idx="323">
                  <c:v>-16.679342511745606</c:v>
                </c:pt>
                <c:pt idx="324">
                  <c:v>-16.713184210099371</c:v>
                </c:pt>
                <c:pt idx="325">
                  <c:v>-16.746883718073097</c:v>
                </c:pt>
                <c:pt idx="326">
                  <c:v>-16.780442202024478</c:v>
                </c:pt>
                <c:pt idx="327">
                  <c:v>-16.813860815090727</c:v>
                </c:pt>
                <c:pt idx="328">
                  <c:v>-16.847140697375561</c:v>
                </c:pt>
                <c:pt idx="329">
                  <c:v>-16.880282976132804</c:v>
                </c:pt>
                <c:pt idx="330">
                  <c:v>-16.91328876594719</c:v>
                </c:pt>
                <c:pt idx="331">
                  <c:v>-16.946159168911535</c:v>
                </c:pt>
                <c:pt idx="332">
                  <c:v>-16.978895274801449</c:v>
                </c:pt>
                <c:pt idx="333">
                  <c:v>-17.011498161247083</c:v>
                </c:pt>
                <c:pt idx="334">
                  <c:v>-17.043968893902004</c:v>
                </c:pt>
                <c:pt idx="335">
                  <c:v>-17.076308526609068</c:v>
                </c:pt>
                <c:pt idx="336">
                  <c:v>-17.108518101563501</c:v>
                </c:pt>
                <c:pt idx="337">
                  <c:v>-17.140598649473915</c:v>
                </c:pt>
                <c:pt idx="338">
                  <c:v>-17.172551189720043</c:v>
                </c:pt>
                <c:pt idx="339">
                  <c:v>-17.204376730507526</c:v>
                </c:pt>
                <c:pt idx="340">
                  <c:v>-17.236076269021915</c:v>
                </c:pt>
                <c:pt idx="341">
                  <c:v>-17.267650791577704</c:v>
                </c:pt>
                <c:pt idx="342">
                  <c:v>-17.299101273767093</c:v>
                </c:pt>
                <c:pt idx="343">
                  <c:v>-17.330428680605255</c:v>
                </c:pt>
                <c:pt idx="344">
                  <c:v>-17.361633966672692</c:v>
                </c:pt>
                <c:pt idx="345">
                  <c:v>-17.392718076257268</c:v>
                </c:pt>
                <c:pt idx="346">
                  <c:v>-17.423681943492021</c:v>
                </c:pt>
                <c:pt idx="347">
                  <c:v>-17.454526492491382</c:v>
                </c:pt>
                <c:pt idx="348">
                  <c:v>-17.485252637485665</c:v>
                </c:pt>
                <c:pt idx="349">
                  <c:v>-17.515861282953193</c:v>
                </c:pt>
                <c:pt idx="350">
                  <c:v>-17.546353323749145</c:v>
                </c:pt>
                <c:pt idx="351">
                  <c:v>-17.576729645234831</c:v>
                </c:pt>
                <c:pt idx="352">
                  <c:v>-17.606991123402899</c:v>
                </c:pt>
                <c:pt idx="353">
                  <c:v>-17.637138625000567</c:v>
                </c:pt>
                <c:pt idx="354">
                  <c:v>-17.667173007652384</c:v>
                </c:pt>
                <c:pt idx="355">
                  <c:v>-17.697095119979657</c:v>
                </c:pt>
                <c:pt idx="356">
                  <c:v>-17.726905801718981</c:v>
                </c:pt>
                <c:pt idx="357">
                  <c:v>-17.756605883837793</c:v>
                </c:pt>
                <c:pt idx="358">
                  <c:v>-17.786196188649477</c:v>
                </c:pt>
                <c:pt idx="359">
                  <c:v>-17.815677529925452</c:v>
                </c:pt>
                <c:pt idx="360">
                  <c:v>-17.845050713006906</c:v>
                </c:pt>
                <c:pt idx="361">
                  <c:v>-17.8743165349129</c:v>
                </c:pt>
                <c:pt idx="362">
                  <c:v>-17.903475784448329</c:v>
                </c:pt>
                <c:pt idx="363">
                  <c:v>-17.932529242310494</c:v>
                </c:pt>
                <c:pt idx="364">
                  <c:v>-17.961477681191862</c:v>
                </c:pt>
                <c:pt idx="365">
                  <c:v>-17.990321865884344</c:v>
                </c:pt>
                <c:pt idx="366">
                  <c:v>-18.019062553378628</c:v>
                </c:pt>
                <c:pt idx="367">
                  <c:v>-18.047700492965404</c:v>
                </c:pt>
                <c:pt idx="368">
                  <c:v>-18.07623642633207</c:v>
                </c:pt>
                <c:pt idx="369">
                  <c:v>-18.10467108765997</c:v>
                </c:pt>
                <c:pt idx="370">
                  <c:v>-18.133005203719115</c:v>
                </c:pt>
                <c:pt idx="371">
                  <c:v>-18.161239493962228</c:v>
                </c:pt>
                <c:pt idx="372">
                  <c:v>-18.189374670616665</c:v>
                </c:pt>
                <c:pt idx="373">
                  <c:v>-18.217411438774921</c:v>
                </c:pt>
                <c:pt idx="374">
                  <c:v>-18.245350496484985</c:v>
                </c:pt>
                <c:pt idx="375">
                  <c:v>-18.273192534837811</c:v>
                </c:pt>
                <c:pt idx="376">
                  <c:v>-18.300938238054272</c:v>
                </c:pt>
                <c:pt idx="377">
                  <c:v>-18.328588283570824</c:v>
                </c:pt>
                <c:pt idx="378">
                  <c:v>-18.356143342124099</c:v>
                </c:pt>
                <c:pt idx="379">
                  <c:v>-18.383604077833223</c:v>
                </c:pt>
                <c:pt idx="380">
                  <c:v>-18.410971148281927</c:v>
                </c:pt>
                <c:pt idx="381">
                  <c:v>-18.43824520459971</c:v>
                </c:pt>
                <c:pt idx="382">
                  <c:v>-18.465426891540538</c:v>
                </c:pt>
                <c:pt idx="383">
                  <c:v>-18.492516847561127</c:v>
                </c:pt>
                <c:pt idx="384">
                  <c:v>-18.519515704898591</c:v>
                </c:pt>
                <c:pt idx="385">
                  <c:v>-18.546424089646127</c:v>
                </c:pt>
                <c:pt idx="386">
                  <c:v>-18.573242621827887</c:v>
                </c:pt>
                <c:pt idx="387">
                  <c:v>-18.599971915472629</c:v>
                </c:pt>
                <c:pt idx="388">
                  <c:v>-18.626612578687105</c:v>
                </c:pt>
                <c:pt idx="389">
                  <c:v>-18.653165213726957</c:v>
                </c:pt>
                <c:pt idx="390">
                  <c:v>-18.679630417067703</c:v>
                </c:pt>
                <c:pt idx="391">
                  <c:v>-18.706008779474473</c:v>
                </c:pt>
                <c:pt idx="392">
                  <c:v>-18.732300886070515</c:v>
                </c:pt>
                <c:pt idx="393">
                  <c:v>-18.758507316405264</c:v>
                </c:pt>
                <c:pt idx="394">
                  <c:v>-18.784628644520268</c:v>
                </c:pt>
                <c:pt idx="395">
                  <c:v>-18.810665439015366</c:v>
                </c:pt>
                <c:pt idx="396">
                  <c:v>-18.836618263113664</c:v>
                </c:pt>
                <c:pt idx="397">
                  <c:v>-18.862487674725308</c:v>
                </c:pt>
                <c:pt idx="398">
                  <c:v>-18.888274226510266</c:v>
                </c:pt>
                <c:pt idx="399">
                  <c:v>-18.913978465940627</c:v>
                </c:pt>
                <c:pt idx="400">
                  <c:v>-18.93960093536208</c:v>
                </c:pt>
                <c:pt idx="401">
                  <c:v>-18.965142172053646</c:v>
                </c:pt>
                <c:pt idx="402">
                  <c:v>-18.9906027082877</c:v>
                </c:pt>
                <c:pt idx="403">
                  <c:v>-19.015983071388579</c:v>
                </c:pt>
                <c:pt idx="404">
                  <c:v>-19.041283783790526</c:v>
                </c:pt>
                <c:pt idx="405">
                  <c:v>-19.066505363094151</c:v>
                </c:pt>
                <c:pt idx="406">
                  <c:v>-19.091648322123952</c:v>
                </c:pt>
                <c:pt idx="407">
                  <c:v>-19.116713168982471</c:v>
                </c:pt>
                <c:pt idx="408">
                  <c:v>-19.141700407105937</c:v>
                </c:pt>
                <c:pt idx="409">
                  <c:v>-19.16661053531784</c:v>
                </c:pt>
                <c:pt idx="410">
                  <c:v>-19.191444047882207</c:v>
                </c:pt>
                <c:pt idx="411">
                  <c:v>-19.216201434556272</c:v>
                </c:pt>
                <c:pt idx="412">
                  <c:v>-19.24088318064215</c:v>
                </c:pt>
                <c:pt idx="413">
                  <c:v>-19.26548976703771</c:v>
                </c:pt>
                <c:pt idx="414">
                  <c:v>-19.290021670287409</c:v>
                </c:pt>
                <c:pt idx="415">
                  <c:v>-19.314479362631662</c:v>
                </c:pt>
                <c:pt idx="416">
                  <c:v>-19.338863312055956</c:v>
                </c:pt>
                <c:pt idx="417">
                  <c:v>-19.363173982338935</c:v>
                </c:pt>
                <c:pt idx="418">
                  <c:v>-19.387411833100785</c:v>
                </c:pt>
                <c:pt idx="419">
                  <c:v>-19.411577319849538</c:v>
                </c:pt>
                <c:pt idx="420">
                  <c:v>-19.435670894028075</c:v>
                </c:pt>
                <c:pt idx="421">
                  <c:v>-19.459693003059478</c:v>
                </c:pt>
                <c:pt idx="422">
                  <c:v>-19.48364409039235</c:v>
                </c:pt>
                <c:pt idx="423">
                  <c:v>-19.507524595545831</c:v>
                </c:pt>
                <c:pt idx="424">
                  <c:v>-19.53133495415296</c:v>
                </c:pt>
                <c:pt idx="425">
                  <c:v>-19.555075598004183</c:v>
                </c:pt>
                <c:pt idx="426">
                  <c:v>-19.578746955090757</c:v>
                </c:pt>
                <c:pt idx="427">
                  <c:v>-19.602349449646205</c:v>
                </c:pt>
                <c:pt idx="428">
                  <c:v>-19.625883502188724</c:v>
                </c:pt>
                <c:pt idx="429">
                  <c:v>-19.649349529561583</c:v>
                </c:pt>
                <c:pt idx="430">
                  <c:v>-19.67274794497467</c:v>
                </c:pt>
                <c:pt idx="431">
                  <c:v>-19.696079158043808</c:v>
                </c:pt>
                <c:pt idx="432">
                  <c:v>-19.719343574830216</c:v>
                </c:pt>
                <c:pt idx="433">
                  <c:v>-19.742541597880468</c:v>
                </c:pt>
                <c:pt idx="434">
                  <c:v>-19.765673626263894</c:v>
                </c:pt>
                <c:pt idx="435">
                  <c:v>-19.788740055611427</c:v>
                </c:pt>
                <c:pt idx="436">
                  <c:v>-19.811741278152741</c:v>
                </c:pt>
                <c:pt idx="437">
                  <c:v>-19.834677682753181</c:v>
                </c:pt>
                <c:pt idx="438">
                  <c:v>-19.857549654950606</c:v>
                </c:pt>
                <c:pt idx="439">
                  <c:v>-19.880357576991333</c:v>
                </c:pt>
                <c:pt idx="440">
                  <c:v>-19.903101827865783</c:v>
                </c:pt>
                <c:pt idx="441">
                  <c:v>-19.925782783343731</c:v>
                </c:pt>
                <c:pt idx="442">
                  <c:v>-19.94840081600853</c:v>
                </c:pt>
                <c:pt idx="443">
                  <c:v>-19.97095629529198</c:v>
                </c:pt>
                <c:pt idx="444">
                  <c:v>-19.993449587508138</c:v>
                </c:pt>
                <c:pt idx="445">
                  <c:v>-20.01588105588603</c:v>
                </c:pt>
                <c:pt idx="446">
                  <c:v>-20.038251060603386</c:v>
                </c:pt>
                <c:pt idx="447">
                  <c:v>-20.060559958818533</c:v>
                </c:pt>
                <c:pt idx="448">
                  <c:v>-20.082808104703108</c:v>
                </c:pt>
                <c:pt idx="449">
                  <c:v>-20.104995849473521</c:v>
                </c:pt>
                <c:pt idx="450">
                  <c:v>-20.127123541422165</c:v>
                </c:pt>
                <c:pt idx="451">
                  <c:v>-20.149191525948389</c:v>
                </c:pt>
                <c:pt idx="452">
                  <c:v>-20.17120014558904</c:v>
                </c:pt>
                <c:pt idx="453">
                  <c:v>-20.193149740049101</c:v>
                </c:pt>
                <c:pt idx="454">
                  <c:v>-20.215040646230594</c:v>
                </c:pt>
                <c:pt idx="455">
                  <c:v>-20.236873198262508</c:v>
                </c:pt>
                <c:pt idx="456">
                  <c:v>-20.258647727529834</c:v>
                </c:pt>
                <c:pt idx="457">
                  <c:v>-20.280364562701845</c:v>
                </c:pt>
                <c:pt idx="458">
                  <c:v>-20.302024029761245</c:v>
                </c:pt>
                <c:pt idx="459">
                  <c:v>-20.323626452031114</c:v>
                </c:pt>
                <c:pt idx="460">
                  <c:v>-20.345172150203133</c:v>
                </c:pt>
                <c:pt idx="461">
                  <c:v>-20.366661442364776</c:v>
                </c:pt>
                <c:pt idx="462">
                  <c:v>-20.38809464402631</c:v>
                </c:pt>
                <c:pt idx="463">
                  <c:v>-20.409472068146837</c:v>
                </c:pt>
                <c:pt idx="464">
                  <c:v>-20.430794025161489</c:v>
                </c:pt>
                <c:pt idx="465">
                  <c:v>-20.452060823006764</c:v>
                </c:pt>
                <c:pt idx="466">
                  <c:v>-20.473272767146263</c:v>
                </c:pt>
                <c:pt idx="467">
                  <c:v>-20.49443016059579</c:v>
                </c:pt>
                <c:pt idx="468">
                  <c:v>-20.515533303949223</c:v>
                </c:pt>
                <c:pt idx="469">
                  <c:v>-20.536582495402001</c:v>
                </c:pt>
                <c:pt idx="470">
                  <c:v>-20.55757803077654</c:v>
                </c:pt>
                <c:pt idx="471">
                  <c:v>-20.578520203545963</c:v>
                </c:pt>
                <c:pt idx="472">
                  <c:v>-20.599409304857804</c:v>
                </c:pt>
                <c:pt idx="473">
                  <c:v>-20.620245623557246</c:v>
                </c:pt>
                <c:pt idx="474">
                  <c:v>-20.641029446211633</c:v>
                </c:pt>
                <c:pt idx="475">
                  <c:v>-20.66176105713193</c:v>
                </c:pt>
                <c:pt idx="476">
                  <c:v>-20.682440738396114</c:v>
                </c:pt>
                <c:pt idx="477">
                  <c:v>-20.703068769871717</c:v>
                </c:pt>
                <c:pt idx="478">
                  <c:v>-20.723645429237592</c:v>
                </c:pt>
                <c:pt idx="479">
                  <c:v>-20.744170992006357</c:v>
                </c:pt>
                <c:pt idx="480">
                  <c:v>-20.764645731545176</c:v>
                </c:pt>
                <c:pt idx="481">
                  <c:v>-20.785069919097815</c:v>
                </c:pt>
                <c:pt idx="482">
                  <c:v>-20.805443823805486</c:v>
                </c:pt>
                <c:pt idx="483">
                  <c:v>-20.825767712728034</c:v>
                </c:pt>
                <c:pt idx="484">
                  <c:v>-20.846041850863774</c:v>
                </c:pt>
                <c:pt idx="485">
                  <c:v>-20.866266501170795</c:v>
                </c:pt>
                <c:pt idx="486">
                  <c:v>-20.886441924586315</c:v>
                </c:pt>
                <c:pt idx="487">
                  <c:v>-20.906568380047222</c:v>
                </c:pt>
                <c:pt idx="488">
                  <c:v>-20.926646124509261</c:v>
                </c:pt>
                <c:pt idx="489">
                  <c:v>-20.946675412966517</c:v>
                </c:pt>
                <c:pt idx="490">
                  <c:v>-20.966656498470829</c:v>
                </c:pt>
                <c:pt idx="491">
                  <c:v>-20.986589632150707</c:v>
                </c:pt>
                <c:pt idx="492">
                  <c:v>-21.006475063229818</c:v>
                </c:pt>
                <c:pt idx="493">
                  <c:v>-21.026313039045817</c:v>
                </c:pt>
                <c:pt idx="494">
                  <c:v>-21.046103805069087</c:v>
                </c:pt>
                <c:pt idx="495">
                  <c:v>-21.065847604919334</c:v>
                </c:pt>
                <c:pt idx="496">
                  <c:v>-21.085544680385247</c:v>
                </c:pt>
                <c:pt idx="497">
                  <c:v>-21.105195271441232</c:v>
                </c:pt>
                <c:pt idx="498">
                  <c:v>-21.124799616264902</c:v>
                </c:pt>
                <c:pt idx="499">
                  <c:v>-21.14435795125474</c:v>
                </c:pt>
                <c:pt idx="500">
                  <c:v>-21.163870511046984</c:v>
                </c:pt>
                <c:pt idx="501">
                  <c:v>-21.183337528532221</c:v>
                </c:pt>
                <c:pt idx="502">
                  <c:v>-21.202759234873099</c:v>
                </c:pt>
                <c:pt idx="503">
                  <c:v>-21.222135859519305</c:v>
                </c:pt>
                <c:pt idx="504">
                  <c:v>-21.241467630224943</c:v>
                </c:pt>
                <c:pt idx="505">
                  <c:v>-21.260754773064654</c:v>
                </c:pt>
                <c:pt idx="506">
                  <c:v>-21.279997512449089</c:v>
                </c:pt>
                <c:pt idx="507">
                  <c:v>-21.299196071140926</c:v>
                </c:pt>
                <c:pt idx="508">
                  <c:v>-21.318350670270206</c:v>
                </c:pt>
                <c:pt idx="509">
                  <c:v>-21.337461529350634</c:v>
                </c:pt>
                <c:pt idx="510">
                  <c:v>-21.35652886629326</c:v>
                </c:pt>
                <c:pt idx="511">
                  <c:v>-21.375552897422885</c:v>
                </c:pt>
                <c:pt idx="512">
                  <c:v>-21.394533837492666</c:v>
                </c:pt>
                <c:pt idx="513">
                  <c:v>-21.413471899698191</c:v>
                </c:pt>
                <c:pt idx="514">
                  <c:v>-21.432367295692877</c:v>
                </c:pt>
                <c:pt idx="515">
                  <c:v>-21.451220235601799</c:v>
                </c:pt>
                <c:pt idx="516">
                  <c:v>-21.470030928036184</c:v>
                </c:pt>
                <c:pt idx="517">
                  <c:v>-21.488799580107461</c:v>
                </c:pt>
                <c:pt idx="518">
                  <c:v>-21.507526397441094</c:v>
                </c:pt>
                <c:pt idx="519">
                  <c:v>-21.526211584190321</c:v>
                </c:pt>
                <c:pt idx="520">
                  <c:v>-21.544855343050099</c:v>
                </c:pt>
                <c:pt idx="521">
                  <c:v>-21.563457875270199</c:v>
                </c:pt>
                <c:pt idx="522">
                  <c:v>-21.582019380668186</c:v>
                </c:pt>
                <c:pt idx="523">
                  <c:v>-21.600540057643759</c:v>
                </c:pt>
                <c:pt idx="524">
                  <c:v>-21.619020103190827</c:v>
                </c:pt>
                <c:pt idx="525">
                  <c:v>-21.637459712910122</c:v>
                </c:pt>
                <c:pt idx="526">
                  <c:v>-21.655859081023166</c:v>
                </c:pt>
                <c:pt idx="527">
                  <c:v>-21.674218400383371</c:v>
                </c:pt>
                <c:pt idx="528">
                  <c:v>-21.692537862489534</c:v>
                </c:pt>
                <c:pt idx="529">
                  <c:v>-21.710817657498126</c:v>
                </c:pt>
                <c:pt idx="530">
                  <c:v>-21.729057974234792</c:v>
                </c:pt>
                <c:pt idx="531">
                  <c:v>-21.747259000207247</c:v>
                </c:pt>
                <c:pt idx="532">
                  <c:v>-21.765420921616297</c:v>
                </c:pt>
                <c:pt idx="533">
                  <c:v>-21.783543923368217</c:v>
                </c:pt>
                <c:pt idx="534">
                  <c:v>-21.80162818908688</c:v>
                </c:pt>
                <c:pt idx="535">
                  <c:v>-21.819673901123991</c:v>
                </c:pt>
                <c:pt idx="536">
                  <c:v>-21.83768124057152</c:v>
                </c:pt>
                <c:pt idx="537">
                  <c:v>-21.855650387272789</c:v>
                </c:pt>
                <c:pt idx="538">
                  <c:v>-21.873581519833426</c:v>
                </c:pt>
                <c:pt idx="539">
                  <c:v>-21.891474815632623</c:v>
                </c:pt>
                <c:pt idx="540">
                  <c:v>-21.90933045083397</c:v>
                </c:pt>
                <c:pt idx="541">
                  <c:v>-21.927148600396261</c:v>
                </c:pt>
                <c:pt idx="542">
                  <c:v>-21.944929438084305</c:v>
                </c:pt>
                <c:pt idx="543">
                  <c:v>-21.962673136479474</c:v>
                </c:pt>
                <c:pt idx="544">
                  <c:v>-21.980379866989704</c:v>
                </c:pt>
                <c:pt idx="545">
                  <c:v>-21.998049799860951</c:v>
                </c:pt>
                <c:pt idx="546">
                  <c:v>-22.015683104186181</c:v>
                </c:pt>
                <c:pt idx="547">
                  <c:v>-22.033279947916409</c:v>
                </c:pt>
                <c:pt idx="548">
                  <c:v>-22.05084049787029</c:v>
                </c:pt>
                <c:pt idx="549">
                  <c:v>-22.068364919744241</c:v>
                </c:pt>
                <c:pt idx="550">
                  <c:v>-22.085853378122234</c:v>
                </c:pt>
                <c:pt idx="551">
                  <c:v>-22.103306036485524</c:v>
                </c:pt>
                <c:pt idx="552">
                  <c:v>-22.120723057221863</c:v>
                </c:pt>
                <c:pt idx="553">
                  <c:v>-22.138104601635732</c:v>
                </c:pt>
                <c:pt idx="554">
                  <c:v>-22.155450829957349</c:v>
                </c:pt>
                <c:pt idx="555">
                  <c:v>-22.172761901352072</c:v>
                </c:pt>
                <c:pt idx="556">
                  <c:v>-22.190037973929357</c:v>
                </c:pt>
                <c:pt idx="557">
                  <c:v>-22.207279204752233</c:v>
                </c:pt>
                <c:pt idx="558">
                  <c:v>-22.224485749846252</c:v>
                </c:pt>
                <c:pt idx="559">
                  <c:v>-22.24165776420843</c:v>
                </c:pt>
                <c:pt idx="560">
                  <c:v>-22.258795401815807</c:v>
                </c:pt>
                <c:pt idx="561">
                  <c:v>-22.275898815634871</c:v>
                </c:pt>
                <c:pt idx="562">
                  <c:v>-22.292968157629105</c:v>
                </c:pt>
                <c:pt idx="563">
                  <c:v>-22.310003578768914</c:v>
                </c:pt>
                <c:pt idx="564">
                  <c:v>-22.327005229038974</c:v>
                </c:pt>
                <c:pt idx="565">
                  <c:v>-22.343973257447217</c:v>
                </c:pt>
                <c:pt idx="566">
                  <c:v>-22.360907812032945</c:v>
                </c:pt>
                <c:pt idx="567">
                  <c:v>-22.377809039875416</c:v>
                </c:pt>
                <c:pt idx="568">
                  <c:v>-22.394677087101119</c:v>
                </c:pt>
                <c:pt idx="569">
                  <c:v>-22.411512098892924</c:v>
                </c:pt>
                <c:pt idx="570">
                  <c:v>-22.428314219497043</c:v>
                </c:pt>
                <c:pt idx="571">
                  <c:v>-22.445083592232024</c:v>
                </c:pt>
                <c:pt idx="572">
                  <c:v>-22.461820359495064</c:v>
                </c:pt>
                <c:pt idx="573">
                  <c:v>-22.478524662771378</c:v>
                </c:pt>
                <c:pt idx="574">
                  <c:v>-22.495196642640813</c:v>
                </c:pt>
                <c:pt idx="575">
                  <c:v>-22.511836438785423</c:v>
                </c:pt>
                <c:pt idx="576">
                  <c:v>-22.528444189997931</c:v>
                </c:pt>
                <c:pt idx="577">
                  <c:v>-22.545020034187857</c:v>
                </c:pt>
                <c:pt idx="578">
                  <c:v>-22.561564108389586</c:v>
                </c:pt>
                <c:pt idx="579">
                  <c:v>-22.578076548769793</c:v>
                </c:pt>
                <c:pt idx="580">
                  <c:v>-22.594557490633996</c:v>
                </c:pt>
                <c:pt idx="581">
                  <c:v>-22.611007068434695</c:v>
                </c:pt>
                <c:pt idx="582">
                  <c:v>-22.627425415777068</c:v>
                </c:pt>
                <c:pt idx="583">
                  <c:v>-22.643812665427262</c:v>
                </c:pt>
                <c:pt idx="584">
                  <c:v>-22.660168949318575</c:v>
                </c:pt>
                <c:pt idx="585">
                  <c:v>-22.676494398558336</c:v>
                </c:pt>
                <c:pt idx="586">
                  <c:v>-22.692789143435338</c:v>
                </c:pt>
                <c:pt idx="587">
                  <c:v>-22.70905331342529</c:v>
                </c:pt>
                <c:pt idx="588">
                  <c:v>-22.725287037198814</c:v>
                </c:pt>
                <c:pt idx="589">
                  <c:v>-22.741490442627359</c:v>
                </c:pt>
                <c:pt idx="590">
                  <c:v>-22.757663656789383</c:v>
                </c:pt>
                <c:pt idx="591">
                  <c:v>-22.77380680597809</c:v>
                </c:pt>
                <c:pt idx="592">
                  <c:v>-22.789920015705842</c:v>
                </c:pt>
                <c:pt idx="593">
                  <c:v>-22.806003410712592</c:v>
                </c:pt>
                <c:pt idx="594">
                  <c:v>-22.82205711497032</c:v>
                </c:pt>
                <c:pt idx="595">
                  <c:v>-22.838081251690745</c:v>
                </c:pt>
                <c:pt idx="596">
                  <c:v>-22.854075943330393</c:v>
                </c:pt>
                <c:pt idx="597">
                  <c:v>-22.870041311597177</c:v>
                </c:pt>
                <c:pt idx="598">
                  <c:v>-22.885977477456368</c:v>
                </c:pt>
                <c:pt idx="599">
                  <c:v>-22.901884561136285</c:v>
                </c:pt>
                <c:pt idx="600">
                  <c:v>-22.917762682134676</c:v>
                </c:pt>
                <c:pt idx="601">
                  <c:v>-22.933611959224422</c:v>
                </c:pt>
                <c:pt idx="602">
                  <c:v>-22.949432510458614</c:v>
                </c:pt>
                <c:pt idx="603">
                  <c:v>-22.965224453177516</c:v>
                </c:pt>
                <c:pt idx="604">
                  <c:v>-22.980987904013151</c:v>
                </c:pt>
                <c:pt idx="605">
                  <c:v>-22.996722978895967</c:v>
                </c:pt>
                <c:pt idx="606">
                  <c:v>-23.012429793059141</c:v>
                </c:pt>
                <c:pt idx="607">
                  <c:v>-23.028108461045345</c:v>
                </c:pt>
                <c:pt idx="608">
                  <c:v>-23.043759096711398</c:v>
                </c:pt>
                <c:pt idx="609">
                  <c:v>-23.059381813233731</c:v>
                </c:pt>
                <c:pt idx="610">
                  <c:v>-23.074976723114595</c:v>
                </c:pt>
                <c:pt idx="611">
                  <c:v>-23.09054393818603</c:v>
                </c:pt>
                <c:pt idx="612">
                  <c:v>-23.106083569616299</c:v>
                </c:pt>
                <c:pt idx="613">
                  <c:v>-23.121595727914091</c:v>
                </c:pt>
                <c:pt idx="614">
                  <c:v>-23.137080522934717</c:v>
                </c:pt>
                <c:pt idx="615">
                  <c:v>-23.152538063884624</c:v>
                </c:pt>
                <c:pt idx="616">
                  <c:v>-23.167968459326215</c:v>
                </c:pt>
                <c:pt idx="617">
                  <c:v>-23.1833718171833</c:v>
                </c:pt>
                <c:pt idx="618">
                  <c:v>-23.198748244746071</c:v>
                </c:pt>
                <c:pt idx="619">
                  <c:v>-23.214097848676264</c:v>
                </c:pt>
                <c:pt idx="620">
                  <c:v>-23.22942073501066</c:v>
                </c:pt>
                <c:pt idx="621">
                  <c:v>-23.244717009167534</c:v>
                </c:pt>
                <c:pt idx="622">
                  <c:v>-23.259986775951006</c:v>
                </c:pt>
                <c:pt idx="623">
                  <c:v>-23.275230139555166</c:v>
                </c:pt>
                <c:pt idx="624">
                  <c:v>-23.290447203569315</c:v>
                </c:pt>
                <c:pt idx="625">
                  <c:v>-23.305638070982482</c:v>
                </c:pt>
                <c:pt idx="626">
                  <c:v>-23.320802844187941</c:v>
                </c:pt>
                <c:pt idx="627">
                  <c:v>-23.335941624988195</c:v>
                </c:pt>
                <c:pt idx="628">
                  <c:v>-23.351054514598619</c:v>
                </c:pt>
                <c:pt idx="629">
                  <c:v>-23.366141613652953</c:v>
                </c:pt>
                <c:pt idx="630">
                  <c:v>-23.38120302220673</c:v>
                </c:pt>
                <c:pt idx="631">
                  <c:v>-23.396238839742836</c:v>
                </c:pt>
                <c:pt idx="632">
                  <c:v>-23.411249165174773</c:v>
                </c:pt>
                <c:pt idx="633">
                  <c:v>-23.426234096851474</c:v>
                </c:pt>
                <c:pt idx="634">
                  <c:v>-23.441193732561594</c:v>
                </c:pt>
                <c:pt idx="635">
                  <c:v>-23.456128169537504</c:v>
                </c:pt>
                <c:pt idx="636">
                  <c:v>-23.471037504460131</c:v>
                </c:pt>
                <c:pt idx="637">
                  <c:v>-23.485921833461894</c:v>
                </c:pt>
                <c:pt idx="638">
                  <c:v>-23.500781252132313</c:v>
                </c:pt>
                <c:pt idx="639">
                  <c:v>-23.515615855520629</c:v>
                </c:pt>
                <c:pt idx="640">
                  <c:v>-23.530425738141297</c:v>
                </c:pt>
                <c:pt idx="641">
                  <c:v>-23.545210993976575</c:v>
                </c:pt>
                <c:pt idx="642">
                  <c:v>-23.559971716481371</c:v>
                </c:pt>
                <c:pt idx="643">
                  <c:v>-23.574707998587478</c:v>
                </c:pt>
                <c:pt idx="644">
                  <c:v>-23.589419932706019</c:v>
                </c:pt>
                <c:pt idx="645">
                  <c:v>-23.604107610733248</c:v>
                </c:pt>
                <c:pt idx="646">
                  <c:v>-23.618771124052557</c:v>
                </c:pt>
                <c:pt idx="647">
                  <c:v>-23.633410563539673</c:v>
                </c:pt>
                <c:pt idx="648">
                  <c:v>-23.648026019565435</c:v>
                </c:pt>
                <c:pt idx="649">
                  <c:v>-23.662617582000259</c:v>
                </c:pt>
                <c:pt idx="650">
                  <c:v>-23.677185340217235</c:v>
                </c:pt>
                <c:pt idx="651">
                  <c:v>-23.691729383096181</c:v>
                </c:pt>
                <c:pt idx="652">
                  <c:v>-23.706249799027081</c:v>
                </c:pt>
                <c:pt idx="653">
                  <c:v>-23.720746675913766</c:v>
                </c:pt>
                <c:pt idx="654">
                  <c:v>-23.735220101177347</c:v>
                </c:pt>
                <c:pt idx="655">
                  <c:v>-23.74967016175988</c:v>
                </c:pt>
                <c:pt idx="656">
                  <c:v>-23.764096944127768</c:v>
                </c:pt>
                <c:pt idx="657">
                  <c:v>-23.778500534275466</c:v>
                </c:pt>
                <c:pt idx="658">
                  <c:v>-23.79288101772838</c:v>
                </c:pt>
                <c:pt idx="659">
                  <c:v>-23.807238479546783</c:v>
                </c:pt>
                <c:pt idx="660">
                  <c:v>-23.821573004329252</c:v>
                </c:pt>
                <c:pt idx="661">
                  <c:v>-23.835884676215148</c:v>
                </c:pt>
                <c:pt idx="662">
                  <c:v>-23.850173578889141</c:v>
                </c:pt>
                <c:pt idx="663">
                  <c:v>-23.864439795583756</c:v>
                </c:pt>
                <c:pt idx="664">
                  <c:v>-23.878683409082562</c:v>
                </c:pt>
                <c:pt idx="665">
                  <c:v>-23.892904501724097</c:v>
                </c:pt>
                <c:pt idx="666">
                  <c:v>-23.907103155403846</c:v>
                </c:pt>
                <c:pt idx="667">
                  <c:v>-23.921279451579053</c:v>
                </c:pt>
                <c:pt idx="668">
                  <c:v>-23.935433471270116</c:v>
                </c:pt>
                <c:pt idx="669">
                  <c:v>-23.949565295065113</c:v>
                </c:pt>
                <c:pt idx="670">
                  <c:v>-23.963675003122052</c:v>
                </c:pt>
                <c:pt idx="671">
                  <c:v>-23.977762675172571</c:v>
                </c:pt>
                <c:pt idx="672">
                  <c:v>-23.991828390523999</c:v>
                </c:pt>
                <c:pt idx="673">
                  <c:v>-24.005872228063446</c:v>
                </c:pt>
                <c:pt idx="674">
                  <c:v>-24.019894266260252</c:v>
                </c:pt>
                <c:pt idx="675">
                  <c:v>-24.03389458316893</c:v>
                </c:pt>
                <c:pt idx="676">
                  <c:v>-24.047873256432041</c:v>
                </c:pt>
                <c:pt idx="677">
                  <c:v>-24.061830363283402</c:v>
                </c:pt>
                <c:pt idx="678">
                  <c:v>-24.075765980550887</c:v>
                </c:pt>
                <c:pt idx="679">
                  <c:v>-24.08968018465902</c:v>
                </c:pt>
                <c:pt idx="680">
                  <c:v>-24.103573051632033</c:v>
                </c:pt>
                <c:pt idx="681">
                  <c:v>-24.117444657096478</c:v>
                </c:pt>
                <c:pt idx="682">
                  <c:v>-24.131295076284168</c:v>
                </c:pt>
                <c:pt idx="683">
                  <c:v>-24.145124384035277</c:v>
                </c:pt>
                <c:pt idx="684">
                  <c:v>-24.158932654800118</c:v>
                </c:pt>
                <c:pt idx="685">
                  <c:v>-24.172719962643008</c:v>
                </c:pt>
                <c:pt idx="686">
                  <c:v>-24.186486381243995</c:v>
                </c:pt>
                <c:pt idx="687">
                  <c:v>-24.200231983902007</c:v>
                </c:pt>
                <c:pt idx="688">
                  <c:v>-24.213956843537442</c:v>
                </c:pt>
                <c:pt idx="689">
                  <c:v>-24.227661032694851</c:v>
                </c:pt>
                <c:pt idx="690">
                  <c:v>-24.241344623545288</c:v>
                </c:pt>
                <c:pt idx="691">
                  <c:v>-24.255007687889055</c:v>
                </c:pt>
                <c:pt idx="692">
                  <c:v>-24.268650297158455</c:v>
                </c:pt>
                <c:pt idx="693">
                  <c:v>-24.282272522419362</c:v>
                </c:pt>
                <c:pt idx="694">
                  <c:v>-24.295874434375655</c:v>
                </c:pt>
                <c:pt idx="695">
                  <c:v>-24.309456103369605</c:v>
                </c:pt>
                <c:pt idx="696">
                  <c:v>-24.323017599385551</c:v>
                </c:pt>
                <c:pt idx="697">
                  <c:v>-24.33655899205197</c:v>
                </c:pt>
                <c:pt idx="698">
                  <c:v>-24.350080350644202</c:v>
                </c:pt>
                <c:pt idx="699">
                  <c:v>-24.363581744086535</c:v>
                </c:pt>
                <c:pt idx="700">
                  <c:v>-24.377063240954509</c:v>
                </c:pt>
                <c:pt idx="701">
                  <c:v>-24.390524909477666</c:v>
                </c:pt>
                <c:pt idx="702">
                  <c:v>-24.403966817542056</c:v>
                </c:pt>
                <c:pt idx="703">
                  <c:v>-24.417389032691439</c:v>
                </c:pt>
                <c:pt idx="704">
                  <c:v>-24.430791622130975</c:v>
                </c:pt>
                <c:pt idx="705">
                  <c:v>-24.444174652728734</c:v>
                </c:pt>
                <c:pt idx="706">
                  <c:v>-24.457538191018134</c:v>
                </c:pt>
                <c:pt idx="707">
                  <c:v>-24.470882303200177</c:v>
                </c:pt>
                <c:pt idx="708">
                  <c:v>-24.484207055145664</c:v>
                </c:pt>
                <c:pt idx="709">
                  <c:v>-24.497512512397549</c:v>
                </c:pt>
                <c:pt idx="710">
                  <c:v>-24.510798740172962</c:v>
                </c:pt>
                <c:pt idx="711">
                  <c:v>-24.524065803365779</c:v>
                </c:pt>
                <c:pt idx="712">
                  <c:v>-24.537313766547626</c:v>
                </c:pt>
                <c:pt idx="713">
                  <c:v>-24.550542693971718</c:v>
                </c:pt>
                <c:pt idx="714">
                  <c:v>-24.563752649573875</c:v>
                </c:pt>
                <c:pt idx="715">
                  <c:v>-24.576943696974812</c:v>
                </c:pt>
                <c:pt idx="716">
                  <c:v>-24.590115899481923</c:v>
                </c:pt>
                <c:pt idx="717">
                  <c:v>-24.603269320092508</c:v>
                </c:pt>
                <c:pt idx="718">
                  <c:v>-24.616404021494411</c:v>
                </c:pt>
                <c:pt idx="719">
                  <c:v>-24.629520066069055</c:v>
                </c:pt>
                <c:pt idx="720">
                  <c:v>-24.642617515892773</c:v>
                </c:pt>
                <c:pt idx="721">
                  <c:v>-24.655696432739202</c:v>
                </c:pt>
                <c:pt idx="722">
                  <c:v>-24.66875687808168</c:v>
                </c:pt>
                <c:pt idx="723">
                  <c:v>-24.681798913094028</c:v>
                </c:pt>
                <c:pt idx="724">
                  <c:v>-24.694822598653889</c:v>
                </c:pt>
                <c:pt idx="725">
                  <c:v>-24.707827995343536</c:v>
                </c:pt>
                <c:pt idx="726">
                  <c:v>-24.720815163452635</c:v>
                </c:pt>
                <c:pt idx="727">
                  <c:v>-24.733784162979468</c:v>
                </c:pt>
                <c:pt idx="728">
                  <c:v>-24.746735053633209</c:v>
                </c:pt>
                <c:pt idx="729">
                  <c:v>-24.759667894835921</c:v>
                </c:pt>
                <c:pt idx="730">
                  <c:v>-24.772582745724364</c:v>
                </c:pt>
                <c:pt idx="731">
                  <c:v>-24.785479665151389</c:v>
                </c:pt>
                <c:pt idx="732">
                  <c:v>-24.798358711688234</c:v>
                </c:pt>
                <c:pt idx="733">
                  <c:v>-24.811219943626259</c:v>
                </c:pt>
                <c:pt idx="734">
                  <c:v>-24.824063418978668</c:v>
                </c:pt>
                <c:pt idx="735">
                  <c:v>-24.836889195482549</c:v>
                </c:pt>
                <c:pt idx="736">
                  <c:v>-24.849697330600193</c:v>
                </c:pt>
                <c:pt idx="737">
                  <c:v>-24.862487881521218</c:v>
                </c:pt>
                <c:pt idx="738">
                  <c:v>-24.875260905164176</c:v>
                </c:pt>
                <c:pt idx="739">
                  <c:v>-24.888016458178647</c:v>
                </c:pt>
                <c:pt idx="740">
                  <c:v>-24.90075459694588</c:v>
                </c:pt>
                <c:pt idx="741">
                  <c:v>-24.913475377582323</c:v>
                </c:pt>
                <c:pt idx="742">
                  <c:v>-24.926178855939412</c:v>
                </c:pt>
                <c:pt idx="743">
                  <c:v>-24.938865087606384</c:v>
                </c:pt>
                <c:pt idx="744">
                  <c:v>-24.951534127911579</c:v>
                </c:pt>
                <c:pt idx="745">
                  <c:v>-24.964186031924378</c:v>
                </c:pt>
                <c:pt idx="746">
                  <c:v>-24.976820854456591</c:v>
                </c:pt>
                <c:pt idx="747">
                  <c:v>-24.989438650063921</c:v>
                </c:pt>
                <c:pt idx="748">
                  <c:v>-25.0020394730481</c:v>
                </c:pt>
                <c:pt idx="749">
                  <c:v>-25.014623377457777</c:v>
                </c:pt>
                <c:pt idx="750">
                  <c:v>-25.027190417091202</c:v>
                </c:pt>
                <c:pt idx="751">
                  <c:v>-25.039740645496266</c:v>
                </c:pt>
                <c:pt idx="752">
                  <c:v>-25.05227411597355</c:v>
                </c:pt>
                <c:pt idx="753">
                  <c:v>-25.064790881577167</c:v>
                </c:pt>
                <c:pt idx="754">
                  <c:v>-25.077290995116442</c:v>
                </c:pt>
                <c:pt idx="755">
                  <c:v>-25.089774509156733</c:v>
                </c:pt>
                <c:pt idx="756">
                  <c:v>-25.102241476022673</c:v>
                </c:pt>
                <c:pt idx="757">
                  <c:v>-25.114691947797869</c:v>
                </c:pt>
                <c:pt idx="758">
                  <c:v>-25.127125976327239</c:v>
                </c:pt>
                <c:pt idx="759">
                  <c:v>-25.139543613218557</c:v>
                </c:pt>
                <c:pt idx="760">
                  <c:v>-25.151944909844026</c:v>
                </c:pt>
                <c:pt idx="761">
                  <c:v>-25.164329917340883</c:v>
                </c:pt>
                <c:pt idx="762">
                  <c:v>-25.176698686613875</c:v>
                </c:pt>
                <c:pt idx="763">
                  <c:v>-25.189051268335984</c:v>
                </c:pt>
                <c:pt idx="764">
                  <c:v>-25.201387712950492</c:v>
                </c:pt>
                <c:pt idx="765">
                  <c:v>-25.213708070671661</c:v>
                </c:pt>
                <c:pt idx="766">
                  <c:v>-25.226012391486933</c:v>
                </c:pt>
                <c:pt idx="767">
                  <c:v>-25.238300725157579</c:v>
                </c:pt>
                <c:pt idx="768">
                  <c:v>-25.250573121220398</c:v>
                </c:pt>
                <c:pt idx="769">
                  <c:v>-25.262829628989508</c:v>
                </c:pt>
                <c:pt idx="770">
                  <c:v>-25.275070297556891</c:v>
                </c:pt>
                <c:pt idx="771">
                  <c:v>-25.287295175794483</c:v>
                </c:pt>
                <c:pt idx="772">
                  <c:v>-25.299504312354991</c:v>
                </c:pt>
                <c:pt idx="773">
                  <c:v>-25.311697755673638</c:v>
                </c:pt>
                <c:pt idx="774">
                  <c:v>-25.323875553968954</c:v>
                </c:pt>
                <c:pt idx="775">
                  <c:v>-25.336037755244696</c:v>
                </c:pt>
                <c:pt idx="776">
                  <c:v>-25.348184407290965</c:v>
                </c:pt>
                <c:pt idx="777">
                  <c:v>-25.360315557685066</c:v>
                </c:pt>
                <c:pt idx="778">
                  <c:v>-25.372431253793572</c:v>
                </c:pt>
                <c:pt idx="779">
                  <c:v>-25.384531542772809</c:v>
                </c:pt>
                <c:pt idx="780">
                  <c:v>-25.396616471570624</c:v>
                </c:pt>
                <c:pt idx="781">
                  <c:v>-25.408686086927602</c:v>
                </c:pt>
                <c:pt idx="782">
                  <c:v>-25.420740435377624</c:v>
                </c:pt>
                <c:pt idx="783">
                  <c:v>-25.432779563250513</c:v>
                </c:pt>
                <c:pt idx="784">
                  <c:v>-25.444803516671989</c:v>
                </c:pt>
                <c:pt idx="785">
                  <c:v>-25.456812341565445</c:v>
                </c:pt>
                <c:pt idx="786">
                  <c:v>-25.468806083652638</c:v>
                </c:pt>
                <c:pt idx="787">
                  <c:v>-25.480784788456031</c:v>
                </c:pt>
                <c:pt idx="788">
                  <c:v>-25.492748501298685</c:v>
                </c:pt>
                <c:pt idx="789">
                  <c:v>-25.504697267306156</c:v>
                </c:pt>
                <c:pt idx="790">
                  <c:v>-25.516631131407248</c:v>
                </c:pt>
                <c:pt idx="791">
                  <c:v>-25.5285501383362</c:v>
                </c:pt>
                <c:pt idx="792">
                  <c:v>-25.540454332632081</c:v>
                </c:pt>
                <c:pt idx="793">
                  <c:v>-25.552343758641772</c:v>
                </c:pt>
                <c:pt idx="794">
                  <c:v>-25.564218460519811</c:v>
                </c:pt>
                <c:pt idx="795">
                  <c:v>-25.576078482230109</c:v>
                </c:pt>
                <c:pt idx="796">
                  <c:v>-25.587923867546966</c:v>
                </c:pt>
                <c:pt idx="797">
                  <c:v>-25.599754660056352</c:v>
                </c:pt>
                <c:pt idx="798">
                  <c:v>-25.611570903156391</c:v>
                </c:pt>
                <c:pt idx="799">
                  <c:v>-25.623372640059287</c:v>
                </c:pt>
                <c:pt idx="800">
                  <c:v>-25.635159913791821</c:v>
                </c:pt>
                <c:pt idx="801">
                  <c:v>-25.646932767196692</c:v>
                </c:pt>
                <c:pt idx="802">
                  <c:v>-25.65869124293371</c:v>
                </c:pt>
                <c:pt idx="803">
                  <c:v>-25.670435383480349</c:v>
                </c:pt>
                <c:pt idx="804">
                  <c:v>-25.682165231133599</c:v>
                </c:pt>
                <c:pt idx="805">
                  <c:v>-25.693880828010197</c:v>
                </c:pt>
                <c:pt idx="806">
                  <c:v>-25.705582216047887</c:v>
                </c:pt>
                <c:pt idx="807">
                  <c:v>-25.717269437007396</c:v>
                </c:pt>
                <c:pt idx="808">
                  <c:v>-25.728942532471713</c:v>
                </c:pt>
                <c:pt idx="809">
                  <c:v>-25.740601543848804</c:v>
                </c:pt>
                <c:pt idx="810">
                  <c:v>-25.752246512371517</c:v>
                </c:pt>
                <c:pt idx="811">
                  <c:v>-25.763877479099161</c:v>
                </c:pt>
                <c:pt idx="812">
                  <c:v>-25.775494484918063</c:v>
                </c:pt>
                <c:pt idx="813">
                  <c:v>-25.787097570543118</c:v>
                </c:pt>
                <c:pt idx="814">
                  <c:v>-25.79868677651821</c:v>
                </c:pt>
                <c:pt idx="815">
                  <c:v>-25.810262143217813</c:v>
                </c:pt>
                <c:pt idx="816">
                  <c:v>-25.821823710847148</c:v>
                </c:pt>
                <c:pt idx="817">
                  <c:v>-25.833371519443553</c:v>
                </c:pt>
                <c:pt idx="818">
                  <c:v>-25.844905608878381</c:v>
                </c:pt>
                <c:pt idx="819">
                  <c:v>-25.856426018855888</c:v>
                </c:pt>
                <c:pt idx="820">
                  <c:v>-25.867932788916011</c:v>
                </c:pt>
                <c:pt idx="821">
                  <c:v>-25.879425958434563</c:v>
                </c:pt>
                <c:pt idx="822">
                  <c:v>-25.890905566623967</c:v>
                </c:pt>
                <c:pt idx="823">
                  <c:v>-25.902371652534931</c:v>
                </c:pt>
                <c:pt idx="824">
                  <c:v>-25.913824255056458</c:v>
                </c:pt>
                <c:pt idx="825">
                  <c:v>-25.925263412917218</c:v>
                </c:pt>
                <c:pt idx="826">
                  <c:v>-25.936689164686655</c:v>
                </c:pt>
                <c:pt idx="827">
                  <c:v>-25.948101548775604</c:v>
                </c:pt>
                <c:pt idx="828">
                  <c:v>-25.959500603436968</c:v>
                </c:pt>
                <c:pt idx="829">
                  <c:v>-25.970886366767125</c:v>
                </c:pt>
                <c:pt idx="830">
                  <c:v>-25.982258876706673</c:v>
                </c:pt>
                <c:pt idx="831">
                  <c:v>-25.993618171040687</c:v>
                </c:pt>
                <c:pt idx="832">
                  <c:v>-26.00496428740059</c:v>
                </c:pt>
                <c:pt idx="833">
                  <c:v>-26.016297263264182</c:v>
                </c:pt>
                <c:pt idx="834">
                  <c:v>-26.027617135957005</c:v>
                </c:pt>
                <c:pt idx="835">
                  <c:v>-26.038923942652854</c:v>
                </c:pt>
                <c:pt idx="836">
                  <c:v>-26.050217720374945</c:v>
                </c:pt>
                <c:pt idx="837">
                  <c:v>-26.061498505996305</c:v>
                </c:pt>
                <c:pt idx="838">
                  <c:v>-26.072766336241106</c:v>
                </c:pt>
                <c:pt idx="839">
                  <c:v>-26.084021247685296</c:v>
                </c:pt>
                <c:pt idx="840">
                  <c:v>-26.095263276757137</c:v>
                </c:pt>
                <c:pt idx="841">
                  <c:v>-26.106492459738604</c:v>
                </c:pt>
                <c:pt idx="842">
                  <c:v>-26.117708832765381</c:v>
                </c:pt>
                <c:pt idx="843">
                  <c:v>-26.12891243182866</c:v>
                </c:pt>
                <c:pt idx="844">
                  <c:v>-26.140103292775215</c:v>
                </c:pt>
                <c:pt idx="845">
                  <c:v>-26.151281451308542</c:v>
                </c:pt>
                <c:pt idx="846">
                  <c:v>-26.162446942988922</c:v>
                </c:pt>
                <c:pt idx="847">
                  <c:v>-26.173599803235305</c:v>
                </c:pt>
                <c:pt idx="848">
                  <c:v>-26.184740067325851</c:v>
                </c:pt>
                <c:pt idx="849">
                  <c:v>-26.195867770397623</c:v>
                </c:pt>
                <c:pt idx="850">
                  <c:v>-26.206982947448591</c:v>
                </c:pt>
                <c:pt idx="851">
                  <c:v>-26.218085633338251</c:v>
                </c:pt>
                <c:pt idx="852">
                  <c:v>-26.229175862787443</c:v>
                </c:pt>
                <c:pt idx="853">
                  <c:v>-26.240253670380184</c:v>
                </c:pt>
                <c:pt idx="854">
                  <c:v>-26.251319090563655</c:v>
                </c:pt>
                <c:pt idx="855">
                  <c:v>-26.26237215764958</c:v>
                </c:pt>
                <c:pt idx="856">
                  <c:v>-26.273412905814347</c:v>
                </c:pt>
                <c:pt idx="857">
                  <c:v>-26.284441369100421</c:v>
                </c:pt>
                <c:pt idx="858">
                  <c:v>-26.29545758141607</c:v>
                </c:pt>
                <c:pt idx="859">
                  <c:v>-26.306461576537096</c:v>
                </c:pt>
                <c:pt idx="860">
                  <c:v>-26.317453388107197</c:v>
                </c:pt>
                <c:pt idx="861">
                  <c:v>-26.328433049638416</c:v>
                </c:pt>
                <c:pt idx="862">
                  <c:v>-26.339400594512242</c:v>
                </c:pt>
                <c:pt idx="863">
                  <c:v>-26.350356055979802</c:v>
                </c:pt>
                <c:pt idx="864">
                  <c:v>-26.361299467163182</c:v>
                </c:pt>
                <c:pt idx="865">
                  <c:v>-26.372230861055719</c:v>
                </c:pt>
                <c:pt idx="866">
                  <c:v>-26.383150270522915</c:v>
                </c:pt>
                <c:pt idx="867">
                  <c:v>-26.394057728302851</c:v>
                </c:pt>
                <c:pt idx="868">
                  <c:v>-26.40495326700686</c:v>
                </c:pt>
                <c:pt idx="869">
                  <c:v>-26.415836919120569</c:v>
                </c:pt>
                <c:pt idx="870">
                  <c:v>-26.42670871700426</c:v>
                </c:pt>
                <c:pt idx="871">
                  <c:v>-26.437568692893802</c:v>
                </c:pt>
                <c:pt idx="872">
                  <c:v>-26.4484168789009</c:v>
                </c:pt>
                <c:pt idx="873">
                  <c:v>-26.459253307013917</c:v>
                </c:pt>
                <c:pt idx="874">
                  <c:v>-26.47007800909893</c:v>
                </c:pt>
                <c:pt idx="875">
                  <c:v>-26.480891016899708</c:v>
                </c:pt>
                <c:pt idx="876">
                  <c:v>-26.49169236203884</c:v>
                </c:pt>
                <c:pt idx="877">
                  <c:v>-26.502482076017987</c:v>
                </c:pt>
                <c:pt idx="878">
                  <c:v>-26.513260190219295</c:v>
                </c:pt>
                <c:pt idx="879">
                  <c:v>-26.524026735904815</c:v>
                </c:pt>
                <c:pt idx="880">
                  <c:v>-26.534781744218314</c:v>
                </c:pt>
                <c:pt idx="881">
                  <c:v>-26.54552524618493</c:v>
                </c:pt>
                <c:pt idx="882">
                  <c:v>-26.55625727271277</c:v>
                </c:pt>
                <c:pt idx="883">
                  <c:v>-26.566977854592508</c:v>
                </c:pt>
                <c:pt idx="884">
                  <c:v>-26.577687022498466</c:v>
                </c:pt>
                <c:pt idx="885">
                  <c:v>-26.588384806989708</c:v>
                </c:pt>
                <c:pt idx="886">
                  <c:v>-26.599071238509783</c:v>
                </c:pt>
                <c:pt idx="887">
                  <c:v>-26.609746347387826</c:v>
                </c:pt>
                <c:pt idx="888">
                  <c:v>-26.620410163838763</c:v>
                </c:pt>
                <c:pt idx="889">
                  <c:v>-26.631062717964799</c:v>
                </c:pt>
                <c:pt idx="890">
                  <c:v>-26.64170403975448</c:v>
                </c:pt>
                <c:pt idx="891">
                  <c:v>-26.652334159085243</c:v>
                </c:pt>
                <c:pt idx="892">
                  <c:v>-26.66295310572184</c:v>
                </c:pt>
                <c:pt idx="893">
                  <c:v>-26.673560909318752</c:v>
                </c:pt>
                <c:pt idx="894">
                  <c:v>-26.684157599419848</c:v>
                </c:pt>
                <c:pt idx="895">
                  <c:v>-26.694743205458849</c:v>
                </c:pt>
                <c:pt idx="896">
                  <c:v>-26.705317756760365</c:v>
                </c:pt>
                <c:pt idx="897">
                  <c:v>-26.715881282540192</c:v>
                </c:pt>
                <c:pt idx="898">
                  <c:v>-26.726433811906048</c:v>
                </c:pt>
                <c:pt idx="899">
                  <c:v>-26.736975373857746</c:v>
                </c:pt>
                <c:pt idx="900">
                  <c:v>-26.747505997288261</c:v>
                </c:pt>
                <c:pt idx="901">
                  <c:v>-26.758025710983844</c:v>
                </c:pt>
                <c:pt idx="902">
                  <c:v>-26.768534543624888</c:v>
                </c:pt>
                <c:pt idx="903">
                  <c:v>-26.779032523785862</c:v>
                </c:pt>
                <c:pt idx="904">
                  <c:v>-26.789519679937133</c:v>
                </c:pt>
                <c:pt idx="905">
                  <c:v>-26.799996040443716</c:v>
                </c:pt>
                <c:pt idx="906">
                  <c:v>-26.810461633567613</c:v>
                </c:pt>
                <c:pt idx="907">
                  <c:v>-26.820916487466878</c:v>
                </c:pt>
                <c:pt idx="908">
                  <c:v>-26.831360630197128</c:v>
                </c:pt>
                <c:pt idx="909">
                  <c:v>-26.841794089711314</c:v>
                </c:pt>
                <c:pt idx="910">
                  <c:v>-26.852216893860749</c:v>
                </c:pt>
                <c:pt idx="911">
                  <c:v>-26.862629070395577</c:v>
                </c:pt>
                <c:pt idx="912">
                  <c:v>-26.873030646965166</c:v>
                </c:pt>
                <c:pt idx="913">
                  <c:v>-26.883421651118486</c:v>
                </c:pt>
                <c:pt idx="914">
                  <c:v>-26.893802110304819</c:v>
                </c:pt>
                <c:pt idx="915">
                  <c:v>-26.904172051874266</c:v>
                </c:pt>
                <c:pt idx="916">
                  <c:v>-26.914531503078049</c:v>
                </c:pt>
                <c:pt idx="917">
                  <c:v>-26.924880491069089</c:v>
                </c:pt>
                <c:pt idx="918">
                  <c:v>-26.935219042902681</c:v>
                </c:pt>
                <c:pt idx="919">
                  <c:v>-26.945547185536757</c:v>
                </c:pt>
                <c:pt idx="920">
                  <c:v>-26.955864945832495</c:v>
                </c:pt>
                <c:pt idx="921">
                  <c:v>-26.966172350554597</c:v>
                </c:pt>
                <c:pt idx="922">
                  <c:v>-26.976469426372354</c:v>
                </c:pt>
                <c:pt idx="923">
                  <c:v>-26.986756199858984</c:v>
                </c:pt>
                <c:pt idx="924">
                  <c:v>-26.997032697493459</c:v>
                </c:pt>
                <c:pt idx="925">
                  <c:v>-27.007298945659784</c:v>
                </c:pt>
                <c:pt idx="926">
                  <c:v>-27.017554970648717</c:v>
                </c:pt>
                <c:pt idx="927">
                  <c:v>-27.02780079865661</c:v>
                </c:pt>
                <c:pt idx="928">
                  <c:v>-27.038036455787658</c:v>
                </c:pt>
                <c:pt idx="929">
                  <c:v>-27.048261968052625</c:v>
                </c:pt>
                <c:pt idx="930">
                  <c:v>-27.058477361371263</c:v>
                </c:pt>
                <c:pt idx="931">
                  <c:v>-27.068682661570563</c:v>
                </c:pt>
                <c:pt idx="932">
                  <c:v>-27.078877894386753</c:v>
                </c:pt>
                <c:pt idx="933">
                  <c:v>-27.089063085465597</c:v>
                </c:pt>
                <c:pt idx="934">
                  <c:v>-27.09923826036194</c:v>
                </c:pt>
                <c:pt idx="935">
                  <c:v>-27.109403444541034</c:v>
                </c:pt>
                <c:pt idx="936">
                  <c:v>-27.119558663378793</c:v>
                </c:pt>
                <c:pt idx="937">
                  <c:v>-27.129703942161999</c:v>
                </c:pt>
                <c:pt idx="938">
                  <c:v>-27.139839306089041</c:v>
                </c:pt>
                <c:pt idx="939">
                  <c:v>-27.149964780269485</c:v>
                </c:pt>
                <c:pt idx="940">
                  <c:v>-27.160080389726168</c:v>
                </c:pt>
                <c:pt idx="941">
                  <c:v>-27.170186159394028</c:v>
                </c:pt>
                <c:pt idx="942">
                  <c:v>-27.180282114121145</c:v>
                </c:pt>
                <c:pt idx="943">
                  <c:v>-27.190368278669396</c:v>
                </c:pt>
                <c:pt idx="944">
                  <c:v>-27.200444677714643</c:v>
                </c:pt>
                <c:pt idx="945">
                  <c:v>-27.210511335846629</c:v>
                </c:pt>
                <c:pt idx="946">
                  <c:v>-27.220568277570521</c:v>
                </c:pt>
                <c:pt idx="947">
                  <c:v>-27.230615527306426</c:v>
                </c:pt>
                <c:pt idx="948">
                  <c:v>-27.240653109390088</c:v>
                </c:pt>
                <c:pt idx="949">
                  <c:v>-27.250681048073091</c:v>
                </c:pt>
                <c:pt idx="950">
                  <c:v>-27.260699367523987</c:v>
                </c:pt>
                <c:pt idx="951">
                  <c:v>-27.270708091827608</c:v>
                </c:pt>
                <c:pt idx="952">
                  <c:v>-27.28070724498599</c:v>
                </c:pt>
                <c:pt idx="953">
                  <c:v>-27.290696850919332</c:v>
                </c:pt>
                <c:pt idx="954">
                  <c:v>-27.300676933465343</c:v>
                </c:pt>
                <c:pt idx="955">
                  <c:v>-27.310647516380353</c:v>
                </c:pt>
                <c:pt idx="956">
                  <c:v>-27.320608623339602</c:v>
                </c:pt>
                <c:pt idx="957">
                  <c:v>-27.330560277936918</c:v>
                </c:pt>
                <c:pt idx="958">
                  <c:v>-27.340502503686672</c:v>
                </c:pt>
                <c:pt idx="959">
                  <c:v>-27.350435324022353</c:v>
                </c:pt>
                <c:pt idx="960">
                  <c:v>-27.360358762297963</c:v>
                </c:pt>
                <c:pt idx="961">
                  <c:v>-27.37027284178858</c:v>
                </c:pt>
                <c:pt idx="962">
                  <c:v>-27.38017758569001</c:v>
                </c:pt>
                <c:pt idx="963">
                  <c:v>-27.390073017119416</c:v>
                </c:pt>
                <c:pt idx="964">
                  <c:v>-27.399959159116296</c:v>
                </c:pt>
                <c:pt idx="965">
                  <c:v>-27.409836034641803</c:v>
                </c:pt>
                <c:pt idx="966">
                  <c:v>-27.419703666579935</c:v>
                </c:pt>
                <c:pt idx="967">
                  <c:v>-27.429562077737447</c:v>
                </c:pt>
                <c:pt idx="968">
                  <c:v>-27.439411290844433</c:v>
                </c:pt>
                <c:pt idx="969">
                  <c:v>-27.449251328554858</c:v>
                </c:pt>
                <c:pt idx="970">
                  <c:v>-27.459082213446329</c:v>
                </c:pt>
                <c:pt idx="971">
                  <c:v>-27.468903968020996</c:v>
                </c:pt>
                <c:pt idx="972">
                  <c:v>-27.478716614705917</c:v>
                </c:pt>
                <c:pt idx="973">
                  <c:v>-27.488520175852695</c:v>
                </c:pt>
                <c:pt idx="974">
                  <c:v>-27.498314673738832</c:v>
                </c:pt>
                <c:pt idx="975">
                  <c:v>-27.508100130567286</c:v>
                </c:pt>
                <c:pt idx="976">
                  <c:v>-27.517876568467422</c:v>
                </c:pt>
                <c:pt idx="977">
                  <c:v>-27.527644009494885</c:v>
                </c:pt>
                <c:pt idx="978">
                  <c:v>-27.537402475631705</c:v>
                </c:pt>
                <c:pt idx="979">
                  <c:v>-27.547151988788002</c:v>
                </c:pt>
                <c:pt idx="980">
                  <c:v>-27.55689257080039</c:v>
                </c:pt>
                <c:pt idx="981">
                  <c:v>-27.566624243433814</c:v>
                </c:pt>
                <c:pt idx="982">
                  <c:v>-27.576347028381409</c:v>
                </c:pt>
                <c:pt idx="983">
                  <c:v>-27.586060947264368</c:v>
                </c:pt>
                <c:pt idx="984">
                  <c:v>-27.595766021633001</c:v>
                </c:pt>
                <c:pt idx="985">
                  <c:v>-27.605462272966768</c:v>
                </c:pt>
                <c:pt idx="986">
                  <c:v>-27.615149722674172</c:v>
                </c:pt>
                <c:pt idx="987">
                  <c:v>-27.624828392094294</c:v>
                </c:pt>
                <c:pt idx="988">
                  <c:v>-27.634498302495473</c:v>
                </c:pt>
                <c:pt idx="989">
                  <c:v>-27.644159475076716</c:v>
                </c:pt>
                <c:pt idx="990">
                  <c:v>-27.653811930968004</c:v>
                </c:pt>
                <c:pt idx="991">
                  <c:v>-27.663455691230251</c:v>
                </c:pt>
                <c:pt idx="992">
                  <c:v>-27.673090776855901</c:v>
                </c:pt>
                <c:pt idx="993">
                  <c:v>-27.682717208768601</c:v>
                </c:pt>
                <c:pt idx="994">
                  <c:v>-27.692335007824326</c:v>
                </c:pt>
                <c:pt idx="995">
                  <c:v>-27.701944194811261</c:v>
                </c:pt>
                <c:pt idx="996">
                  <c:v>-27.711544790450453</c:v>
                </c:pt>
                <c:pt idx="997">
                  <c:v>-27.721136815395589</c:v>
                </c:pt>
                <c:pt idx="998">
                  <c:v>-27.730720290233588</c:v>
                </c:pt>
                <c:pt idx="999">
                  <c:v>-27.74029523548494</c:v>
                </c:pt>
                <c:pt idx="1000">
                  <c:v>-27.749861671604027</c:v>
                </c:pt>
                <c:pt idx="1001">
                  <c:v>-27.759419618979368</c:v>
                </c:pt>
                <c:pt idx="1002">
                  <c:v>-27.768969097933738</c:v>
                </c:pt>
                <c:pt idx="1003">
                  <c:v>-27.778510128724697</c:v>
                </c:pt>
                <c:pt idx="1004">
                  <c:v>-27.788042731544735</c:v>
                </c:pt>
                <c:pt idx="1005">
                  <c:v>-27.797566926522048</c:v>
                </c:pt>
                <c:pt idx="1006">
                  <c:v>-27.807082733719849</c:v>
                </c:pt>
                <c:pt idx="1007">
                  <c:v>-27.816590173137861</c:v>
                </c:pt>
                <c:pt idx="1008">
                  <c:v>-27.82608926471109</c:v>
                </c:pt>
                <c:pt idx="1009">
                  <c:v>-27.835580028312052</c:v>
                </c:pt>
                <c:pt idx="1010">
                  <c:v>-27.845062483749217</c:v>
                </c:pt>
                <c:pt idx="1011">
                  <c:v>-27.85453665076821</c:v>
                </c:pt>
                <c:pt idx="1012">
                  <c:v>-27.864002549052444</c:v>
                </c:pt>
                <c:pt idx="1013">
                  <c:v>-27.873460198222375</c:v>
                </c:pt>
                <c:pt idx="1014">
                  <c:v>-27.8829096178365</c:v>
                </c:pt>
                <c:pt idx="1015">
                  <c:v>-27.892350827391628</c:v>
                </c:pt>
                <c:pt idx="1016">
                  <c:v>-27.901783846322374</c:v>
                </c:pt>
                <c:pt idx="1017">
                  <c:v>-27.911208694003072</c:v>
                </c:pt>
                <c:pt idx="1018">
                  <c:v>-27.92062538974589</c:v>
                </c:pt>
                <c:pt idx="1019">
                  <c:v>-27.930033952803068</c:v>
                </c:pt>
                <c:pt idx="1020">
                  <c:v>-27.939434402365983</c:v>
                </c:pt>
                <c:pt idx="1021">
                  <c:v>-27.94882675756584</c:v>
                </c:pt>
                <c:pt idx="1022">
                  <c:v>-27.958211037473788</c:v>
                </c:pt>
                <c:pt idx="1023">
                  <c:v>-27.967587261101219</c:v>
                </c:pt>
                <c:pt idx="1024">
                  <c:v>-27.976955447400343</c:v>
                </c:pt>
                <c:pt idx="1025">
                  <c:v>-27.986315615264207</c:v>
                </c:pt>
                <c:pt idx="1026">
                  <c:v>-27.995667783526347</c:v>
                </c:pt>
                <c:pt idx="1027">
                  <c:v>-28.005011970962617</c:v>
                </c:pt>
                <c:pt idx="1028">
                  <c:v>-28.014348196289298</c:v>
                </c:pt>
                <c:pt idx="1029">
                  <c:v>-28.023676478165825</c:v>
                </c:pt>
                <c:pt idx="1030">
                  <c:v>-28.032996835192357</c:v>
                </c:pt>
                <c:pt idx="1031">
                  <c:v>-28.0423092859128</c:v>
                </c:pt>
                <c:pt idx="1032">
                  <c:v>-28.05161384881227</c:v>
                </c:pt>
                <c:pt idx="1033">
                  <c:v>-28.060910542319991</c:v>
                </c:pt>
                <c:pt idx="1034">
                  <c:v>-28.070199384807466</c:v>
                </c:pt>
                <c:pt idx="1035">
                  <c:v>-28.07948039458994</c:v>
                </c:pt>
                <c:pt idx="1036">
                  <c:v>-28.088753589926018</c:v>
                </c:pt>
                <c:pt idx="1037">
                  <c:v>-28.098018989018676</c:v>
                </c:pt>
                <c:pt idx="1038">
                  <c:v>-28.107276610014154</c:v>
                </c:pt>
                <c:pt idx="1039">
                  <c:v>-28.116526471003567</c:v>
                </c:pt>
                <c:pt idx="1040">
                  <c:v>-28.125768590022751</c:v>
                </c:pt>
                <c:pt idx="1041">
                  <c:v>-28.135002985051859</c:v>
                </c:pt>
                <c:pt idx="1042">
                  <c:v>-28.144229674016479</c:v>
                </c:pt>
                <c:pt idx="1043">
                  <c:v>-28.153448674787157</c:v>
                </c:pt>
                <c:pt idx="1044">
                  <c:v>-28.162660005180431</c:v>
                </c:pt>
                <c:pt idx="1045">
                  <c:v>-28.171863682958161</c:v>
                </c:pt>
                <c:pt idx="1046">
                  <c:v>-28.181059725828174</c:v>
                </c:pt>
                <c:pt idx="1047">
                  <c:v>-28.190248151445406</c:v>
                </c:pt>
                <c:pt idx="1048">
                  <c:v>-28.199428977409742</c:v>
                </c:pt>
                <c:pt idx="1049">
                  <c:v>-28.208602221268869</c:v>
                </c:pt>
                <c:pt idx="1050">
                  <c:v>-28.217767900517362</c:v>
                </c:pt>
                <c:pt idx="1051">
                  <c:v>-28.2269260325962</c:v>
                </c:pt>
                <c:pt idx="1052">
                  <c:v>-28.236076634894442</c:v>
                </c:pt>
                <c:pt idx="1053">
                  <c:v>-28.245219724748367</c:v>
                </c:pt>
                <c:pt idx="1054">
                  <c:v>-28.254355319442151</c:v>
                </c:pt>
                <c:pt idx="1055">
                  <c:v>-28.263483436208166</c:v>
                </c:pt>
                <c:pt idx="1056">
                  <c:v>-28.272604092226807</c:v>
                </c:pt>
                <c:pt idx="1057">
                  <c:v>-28.281717304627033</c:v>
                </c:pt>
                <c:pt idx="1058">
                  <c:v>-28.290823090486505</c:v>
                </c:pt>
                <c:pt idx="1059">
                  <c:v>-28.299921466831744</c:v>
                </c:pt>
                <c:pt idx="1060">
                  <c:v>-28.309012450638427</c:v>
                </c:pt>
                <c:pt idx="1061">
                  <c:v>-28.318096058831848</c:v>
                </c:pt>
                <c:pt idx="1062">
                  <c:v>-28.327172308286332</c:v>
                </c:pt>
                <c:pt idx="1063">
                  <c:v>-28.336241215826337</c:v>
                </c:pt>
                <c:pt idx="1064">
                  <c:v>-28.345302798226093</c:v>
                </c:pt>
                <c:pt idx="1065">
                  <c:v>-28.354357072210384</c:v>
                </c:pt>
                <c:pt idx="1066">
                  <c:v>-28.363404054453859</c:v>
                </c:pt>
                <c:pt idx="1067">
                  <c:v>-28.372443761582417</c:v>
                </c:pt>
                <c:pt idx="1068">
                  <c:v>-28.381476210172227</c:v>
                </c:pt>
                <c:pt idx="1069">
                  <c:v>-28.390501416750556</c:v>
                </c:pt>
                <c:pt idx="1070">
                  <c:v>-28.39951939779629</c:v>
                </c:pt>
                <c:pt idx="1071">
                  <c:v>-28.408530169739361</c:v>
                </c:pt>
                <c:pt idx="1072">
                  <c:v>-28.417533748961542</c:v>
                </c:pt>
                <c:pt idx="1073">
                  <c:v>-28.426530151796253</c:v>
                </c:pt>
                <c:pt idx="1074">
                  <c:v>-28.435519394529152</c:v>
                </c:pt>
                <c:pt idx="1075">
                  <c:v>-28.444501493397993</c:v>
                </c:pt>
                <c:pt idx="1076">
                  <c:v>-28.453476464593201</c:v>
                </c:pt>
                <c:pt idx="1077">
                  <c:v>-28.462444324257405</c:v>
                </c:pt>
                <c:pt idx="1078">
                  <c:v>-28.471405088486588</c:v>
                </c:pt>
                <c:pt idx="1079">
                  <c:v>-28.480358773329193</c:v>
                </c:pt>
                <c:pt idx="1080">
                  <c:v>-28.489305394787596</c:v>
                </c:pt>
                <c:pt idx="1081">
                  <c:v>-28.498244968816909</c:v>
                </c:pt>
                <c:pt idx="1082">
                  <c:v>-28.507177511326255</c:v>
                </c:pt>
                <c:pt idx="1083">
                  <c:v>-28.516103038178386</c:v>
                </c:pt>
                <c:pt idx="1084">
                  <c:v>-28.525021565190016</c:v>
                </c:pt>
                <c:pt idx="1085">
                  <c:v>-28.533933108132228</c:v>
                </c:pt>
                <c:pt idx="1086">
                  <c:v>-28.542837682730454</c:v>
                </c:pt>
                <c:pt idx="1087">
                  <c:v>-28.551735304664646</c:v>
                </c:pt>
                <c:pt idx="1088">
                  <c:v>-28.560625989569246</c:v>
                </c:pt>
                <c:pt idx="1089">
                  <c:v>-28.569509753033927</c:v>
                </c:pt>
                <c:pt idx="1090">
                  <c:v>-28.578386610603541</c:v>
                </c:pt>
                <c:pt idx="1091">
                  <c:v>-28.587256577777957</c:v>
                </c:pt>
                <c:pt idx="1092">
                  <c:v>-28.596119670012641</c:v>
                </c:pt>
                <c:pt idx="1093">
                  <c:v>-28.604975902718841</c:v>
                </c:pt>
                <c:pt idx="1094">
                  <c:v>-28.613825291263453</c:v>
                </c:pt>
                <c:pt idx="1095">
                  <c:v>-28.622667850969677</c:v>
                </c:pt>
                <c:pt idx="1096">
                  <c:v>-28.631503597116748</c:v>
                </c:pt>
                <c:pt idx="1097">
                  <c:v>-28.640332544940073</c:v>
                </c:pt>
                <c:pt idx="1098">
                  <c:v>-28.649154709632047</c:v>
                </c:pt>
                <c:pt idx="1099">
                  <c:v>-28.657970106341594</c:v>
                </c:pt>
                <c:pt idx="1100">
                  <c:v>-28.666778750174387</c:v>
                </c:pt>
                <c:pt idx="1101">
                  <c:v>-28.675580656193809</c:v>
                </c:pt>
                <c:pt idx="1102">
                  <c:v>-28.684375839419438</c:v>
                </c:pt>
                <c:pt idx="1103">
                  <c:v>-28.693164314829517</c:v>
                </c:pt>
                <c:pt idx="1104">
                  <c:v>-28.701946097358647</c:v>
                </c:pt>
                <c:pt idx="1105">
                  <c:v>-28.710721201900448</c:v>
                </c:pt>
                <c:pt idx="1106">
                  <c:v>-28.719489643305664</c:v>
                </c:pt>
                <c:pt idx="1107">
                  <c:v>-28.728251436383342</c:v>
                </c:pt>
                <c:pt idx="1108">
                  <c:v>-28.737006595901086</c:v>
                </c:pt>
                <c:pt idx="1109">
                  <c:v>-28.745755136584386</c:v>
                </c:pt>
                <c:pt idx="1110">
                  <c:v>-28.754497073118003</c:v>
                </c:pt>
                <c:pt idx="1111">
                  <c:v>-28.763232420145165</c:v>
                </c:pt>
                <c:pt idx="1112">
                  <c:v>-28.77196119226808</c:v>
                </c:pt>
                <c:pt idx="1113">
                  <c:v>-28.780683404047863</c:v>
                </c:pt>
                <c:pt idx="1114">
                  <c:v>-28.789399070005523</c:v>
                </c:pt>
                <c:pt idx="1115">
                  <c:v>-28.798108204621059</c:v>
                </c:pt>
                <c:pt idx="1116">
                  <c:v>-28.806810822333794</c:v>
                </c:pt>
                <c:pt idx="1117">
                  <c:v>-28.815506937543631</c:v>
                </c:pt>
                <c:pt idx="1118">
                  <c:v>-28.824196564609878</c:v>
                </c:pt>
                <c:pt idx="1119">
                  <c:v>-28.832879717851604</c:v>
                </c:pt>
                <c:pt idx="1120">
                  <c:v>-28.841556411549107</c:v>
                </c:pt>
                <c:pt idx="1121">
                  <c:v>-28.850226659942066</c:v>
                </c:pt>
                <c:pt idx="1122">
                  <c:v>-28.858890477231501</c:v>
                </c:pt>
                <c:pt idx="1123">
                  <c:v>-28.867547877578783</c:v>
                </c:pt>
                <c:pt idx="1124">
                  <c:v>-28.876198875106034</c:v>
                </c:pt>
                <c:pt idx="1125">
                  <c:v>-28.884843483896798</c:v>
                </c:pt>
                <c:pt idx="1126">
                  <c:v>-28.893481717995328</c:v>
                </c:pt>
                <c:pt idx="1127">
                  <c:v>-28.902113591407861</c:v>
                </c:pt>
                <c:pt idx="1128">
                  <c:v>-28.910739118101624</c:v>
                </c:pt>
                <c:pt idx="1129">
                  <c:v>-28.91935831200524</c:v>
                </c:pt>
                <c:pt idx="1130">
                  <c:v>-28.927971187010066</c:v>
                </c:pt>
                <c:pt idx="1131">
                  <c:v>-28.936577756968749</c:v>
                </c:pt>
                <c:pt idx="1132">
                  <c:v>-28.94517803569585</c:v>
                </c:pt>
                <c:pt idx="1133">
                  <c:v>-28.953772036968488</c:v>
                </c:pt>
                <c:pt idx="1134">
                  <c:v>-28.962359774526472</c:v>
                </c:pt>
                <c:pt idx="1135">
                  <c:v>-28.97094126207157</c:v>
                </c:pt>
                <c:pt idx="1136">
                  <c:v>-28.979516513268489</c:v>
                </c:pt>
                <c:pt idx="1137">
                  <c:v>-28.988085541745065</c:v>
                </c:pt>
                <c:pt idx="1138">
                  <c:v>-28.996648361091424</c:v>
                </c:pt>
                <c:pt idx="1139">
                  <c:v>-29.005204984861503</c:v>
                </c:pt>
                <c:pt idx="1140">
                  <c:v>-29.013755426572153</c:v>
                </c:pt>
                <c:pt idx="1141">
                  <c:v>-29.022299699703638</c:v>
                </c:pt>
                <c:pt idx="1142">
                  <c:v>-29.030837817699901</c:v>
                </c:pt>
                <c:pt idx="1143">
                  <c:v>-29.039369793968607</c:v>
                </c:pt>
                <c:pt idx="1144">
                  <c:v>-29.047895641881134</c:v>
                </c:pt>
                <c:pt idx="1145">
                  <c:v>-29.056415374772872</c:v>
                </c:pt>
                <c:pt idx="1146">
                  <c:v>-29.064929005943117</c:v>
                </c:pt>
                <c:pt idx="1147">
                  <c:v>-29.073436548656204</c:v>
                </c:pt>
                <c:pt idx="1148">
                  <c:v>-29.081938016139937</c:v>
                </c:pt>
                <c:pt idx="1149">
                  <c:v>-29.090433421586852</c:v>
                </c:pt>
                <c:pt idx="1150">
                  <c:v>-29.098922778154844</c:v>
                </c:pt>
                <c:pt idx="1151">
                  <c:v>-29.107406098965729</c:v>
                </c:pt>
                <c:pt idx="1152">
                  <c:v>-29.115883397106646</c:v>
                </c:pt>
                <c:pt idx="1153">
                  <c:v>-29.124354685629914</c:v>
                </c:pt>
                <c:pt idx="1154">
                  <c:v>-29.132819977553133</c:v>
                </c:pt>
                <c:pt idx="1155">
                  <c:v>-29.141279285858737</c:v>
                </c:pt>
                <c:pt idx="1156">
                  <c:v>-29.149732623495165</c:v>
                </c:pt>
                <c:pt idx="1157">
                  <c:v>-29.158180003376295</c:v>
                </c:pt>
                <c:pt idx="1158">
                  <c:v>-29.166621438381707</c:v>
                </c:pt>
                <c:pt idx="1159">
                  <c:v>-29.175056941357049</c:v>
                </c:pt>
                <c:pt idx="1160">
                  <c:v>-29.183486525113409</c:v>
                </c:pt>
                <c:pt idx="1161">
                  <c:v>-29.191910202428623</c:v>
                </c:pt>
                <c:pt idx="1162">
                  <c:v>-29.200327986046986</c:v>
                </c:pt>
                <c:pt idx="1163">
                  <c:v>-29.208739888678338</c:v>
                </c:pt>
                <c:pt idx="1164">
                  <c:v>-29.217145922999421</c:v>
                </c:pt>
                <c:pt idx="1165">
                  <c:v>-29.225546101654079</c:v>
                </c:pt>
                <c:pt idx="1166">
                  <c:v>-29.233940437252368</c:v>
                </c:pt>
                <c:pt idx="1167">
                  <c:v>-29.242328942371508</c:v>
                </c:pt>
                <c:pt idx="1168">
                  <c:v>-29.250711629555628</c:v>
                </c:pt>
                <c:pt idx="1169">
                  <c:v>-29.25908851131603</c:v>
                </c:pt>
                <c:pt idx="1170">
                  <c:v>-29.267459600131779</c:v>
                </c:pt>
                <c:pt idx="1171">
                  <c:v>-29.275824908448236</c:v>
                </c:pt>
                <c:pt idx="1172">
                  <c:v>-29.284184448679277</c:v>
                </c:pt>
                <c:pt idx="1173">
                  <c:v>-29.292538233206034</c:v>
                </c:pt>
                <c:pt idx="1174">
                  <c:v>-29.300886274377689</c:v>
                </c:pt>
                <c:pt idx="1175">
                  <c:v>-29.309228584511125</c:v>
                </c:pt>
                <c:pt idx="1176">
                  <c:v>-29.317565175891126</c:v>
                </c:pt>
                <c:pt idx="1177">
                  <c:v>-29.325896060770752</c:v>
                </c:pt>
                <c:pt idx="1178">
                  <c:v>-29.334221251371162</c:v>
                </c:pt>
                <c:pt idx="1179">
                  <c:v>-29.342540759882347</c:v>
                </c:pt>
                <c:pt idx="1180">
                  <c:v>-29.350854598462242</c:v>
                </c:pt>
                <c:pt idx="1181">
                  <c:v>-29.359162779237398</c:v>
                </c:pt>
                <c:pt idx="1182">
                  <c:v>-29.367465314304056</c:v>
                </c:pt>
                <c:pt idx="1183">
                  <c:v>-29.375762215725945</c:v>
                </c:pt>
                <c:pt idx="1184">
                  <c:v>-29.384053495536726</c:v>
                </c:pt>
                <c:pt idx="1185">
                  <c:v>-29.392339165738527</c:v>
                </c:pt>
                <c:pt idx="1186">
                  <c:v>-29.400619238303211</c:v>
                </c:pt>
                <c:pt idx="1187">
                  <c:v>-29.408893725171591</c:v>
                </c:pt>
                <c:pt idx="1188">
                  <c:v>-29.417162638254212</c:v>
                </c:pt>
                <c:pt idx="1189">
                  <c:v>-29.425425989430867</c:v>
                </c:pt>
                <c:pt idx="1190">
                  <c:v>-29.433683790550948</c:v>
                </c:pt>
                <c:pt idx="1191">
                  <c:v>-29.441936053433807</c:v>
                </c:pt>
                <c:pt idx="1192">
                  <c:v>-29.450182789869018</c:v>
                </c:pt>
                <c:pt idx="1193">
                  <c:v>-29.458424011615477</c:v>
                </c:pt>
                <c:pt idx="1194">
                  <c:v>-29.466659730402526</c:v>
                </c:pt>
                <c:pt idx="1195">
                  <c:v>-29.474889957929669</c:v>
                </c:pt>
                <c:pt idx="1196">
                  <c:v>-29.483114705866758</c:v>
                </c:pt>
                <c:pt idx="1197">
                  <c:v>-29.491333985854187</c:v>
                </c:pt>
                <c:pt idx="1198">
                  <c:v>-29.499547809502651</c:v>
                </c:pt>
                <c:pt idx="1199">
                  <c:v>-29.507756188393685</c:v>
                </c:pt>
                <c:pt idx="1200">
                  <c:v>-29.515959134079452</c:v>
                </c:pt>
                <c:pt idx="1201">
                  <c:v>-29.524156658083342</c:v>
                </c:pt>
                <c:pt idx="1202">
                  <c:v>-29.532348771899166</c:v>
                </c:pt>
                <c:pt idx="1203">
                  <c:v>-29.540535486992262</c:v>
                </c:pt>
                <c:pt idx="1204">
                  <c:v>-29.548716814798954</c:v>
                </c:pt>
                <c:pt idx="1205">
                  <c:v>-29.556892766726865</c:v>
                </c:pt>
                <c:pt idx="1206">
                  <c:v>-29.565063354155118</c:v>
                </c:pt>
                <c:pt idx="1207">
                  <c:v>-29.57322858843434</c:v>
                </c:pt>
                <c:pt idx="1208">
                  <c:v>-29.581388480886744</c:v>
                </c:pt>
                <c:pt idx="1209">
                  <c:v>-29.589543042805889</c:v>
                </c:pt>
                <c:pt idx="1210">
                  <c:v>-29.597692285458066</c:v>
                </c:pt>
                <c:pt idx="1211">
                  <c:v>-29.60583622008054</c:v>
                </c:pt>
                <c:pt idx="1212">
                  <c:v>-29.613974857883242</c:v>
                </c:pt>
                <c:pt idx="1213">
                  <c:v>-29.622108210047763</c:v>
                </c:pt>
                <c:pt idx="1214">
                  <c:v>-29.630236287728096</c:v>
                </c:pt>
                <c:pt idx="1215">
                  <c:v>-29.638359102051048</c:v>
                </c:pt>
                <c:pt idx="1216">
                  <c:v>-29.646476664114982</c:v>
                </c:pt>
                <c:pt idx="1217">
                  <c:v>-29.654588984991257</c:v>
                </c:pt>
                <c:pt idx="1218">
                  <c:v>-29.662696075724135</c:v>
                </c:pt>
                <c:pt idx="1219">
                  <c:v>-29.67079794733014</c:v>
                </c:pt>
                <c:pt idx="1220">
                  <c:v>-29.678894610798856</c:v>
                </c:pt>
                <c:pt idx="1221">
                  <c:v>-29.686986077092339</c:v>
                </c:pt>
                <c:pt idx="1222">
                  <c:v>-29.695072357146699</c:v>
                </c:pt>
                <c:pt idx="1223">
                  <c:v>-29.703153461870329</c:v>
                </c:pt>
                <c:pt idx="1224">
                  <c:v>-29.711229402145026</c:v>
                </c:pt>
                <c:pt idx="1225">
                  <c:v>-29.719300188825834</c:v>
                </c:pt>
                <c:pt idx="1226">
                  <c:v>-29.727365832741327</c:v>
                </c:pt>
                <c:pt idx="1227">
                  <c:v>-29.735426344693874</c:v>
                </c:pt>
                <c:pt idx="1228">
                  <c:v>-29.743481735459021</c:v>
                </c:pt>
                <c:pt idx="1229">
                  <c:v>-29.751532015785898</c:v>
                </c:pt>
                <c:pt idx="1230">
                  <c:v>-29.759577196398137</c:v>
                </c:pt>
                <c:pt idx="1231">
                  <c:v>-29.767617287992437</c:v>
                </c:pt>
                <c:pt idx="1232">
                  <c:v>-29.775652301240022</c:v>
                </c:pt>
                <c:pt idx="1233">
                  <c:v>-29.78368224678599</c:v>
                </c:pt>
                <c:pt idx="1234">
                  <c:v>-29.791707135249766</c:v>
                </c:pt>
                <c:pt idx="1235">
                  <c:v>-29.799726977224847</c:v>
                </c:pt>
                <c:pt idx="1236">
                  <c:v>-29.807741783279049</c:v>
                </c:pt>
                <c:pt idx="1237">
                  <c:v>-29.815751563955068</c:v>
                </c:pt>
                <c:pt idx="1238">
                  <c:v>-29.823756329769484</c:v>
                </c:pt>
                <c:pt idx="1239">
                  <c:v>-29.831756091214086</c:v>
                </c:pt>
                <c:pt idx="1240">
                  <c:v>-29.839750858754957</c:v>
                </c:pt>
                <c:pt idx="1241">
                  <c:v>-29.847740642833351</c:v>
                </c:pt>
                <c:pt idx="1242">
                  <c:v>-29.855725453865027</c:v>
                </c:pt>
                <c:pt idx="1243">
                  <c:v>-29.863705302241176</c:v>
                </c:pt>
                <c:pt idx="1244">
                  <c:v>-29.871680198327812</c:v>
                </c:pt>
                <c:pt idx="1245">
                  <c:v>-29.879650152466052</c:v>
                </c:pt>
                <c:pt idx="1246">
                  <c:v>-29.887615174972574</c:v>
                </c:pt>
                <c:pt idx="1247">
                  <c:v>-29.89557527613886</c:v>
                </c:pt>
                <c:pt idx="1248">
                  <c:v>-29.903530466232485</c:v>
                </c:pt>
                <c:pt idx="1249">
                  <c:v>-29.911480755496083</c:v>
                </c:pt>
                <c:pt idx="1250">
                  <c:v>-29.919426154147871</c:v>
                </c:pt>
                <c:pt idx="1251">
                  <c:v>-29.927366672382259</c:v>
                </c:pt>
                <c:pt idx="1252">
                  <c:v>-29.935302320368898</c:v>
                </c:pt>
                <c:pt idx="1253">
                  <c:v>-29.943233108253512</c:v>
                </c:pt>
                <c:pt idx="1254">
                  <c:v>-29.951159046157517</c:v>
                </c:pt>
                <c:pt idx="1255">
                  <c:v>-29.959080144178934</c:v>
                </c:pt>
                <c:pt idx="1256">
                  <c:v>-29.966996412391474</c:v>
                </c:pt>
                <c:pt idx="1257">
                  <c:v>-29.974907860845047</c:v>
                </c:pt>
                <c:pt idx="1258">
                  <c:v>-29.982814499566068</c:v>
                </c:pt>
                <c:pt idx="1259">
                  <c:v>-29.990716338556943</c:v>
                </c:pt>
                <c:pt idx="1260">
                  <c:v>-29.998613387796958</c:v>
                </c:pt>
                <c:pt idx="1261">
                  <c:v>-30.006505657241867</c:v>
                </c:pt>
                <c:pt idx="1262">
                  <c:v>-30.014393156823751</c:v>
                </c:pt>
                <c:pt idx="1263">
                  <c:v>-30.022275896451511</c:v>
                </c:pt>
                <c:pt idx="1264">
                  <c:v>-30.030153886011171</c:v>
                </c:pt>
                <c:pt idx="1265">
                  <c:v>-30.038027135364818</c:v>
                </c:pt>
                <c:pt idx="1266">
                  <c:v>-30.045895654352531</c:v>
                </c:pt>
                <c:pt idx="1267">
                  <c:v>-30.053759452790729</c:v>
                </c:pt>
                <c:pt idx="1268">
                  <c:v>-30.061618540472669</c:v>
                </c:pt>
                <c:pt idx="1269">
                  <c:v>-30.069472927169443</c:v>
                </c:pt>
                <c:pt idx="1270">
                  <c:v>-30.077322622629513</c:v>
                </c:pt>
                <c:pt idx="1271">
                  <c:v>-30.085167636577612</c:v>
                </c:pt>
                <c:pt idx="1272">
                  <c:v>-30.093007978717175</c:v>
                </c:pt>
                <c:pt idx="1273">
                  <c:v>-30.100843658728451</c:v>
                </c:pt>
                <c:pt idx="1274">
                  <c:v>-30.108674686269161</c:v>
                </c:pt>
                <c:pt idx="1275">
                  <c:v>-30.116501070974955</c:v>
                </c:pt>
                <c:pt idx="1276">
                  <c:v>-30.124322822459316</c:v>
                </c:pt>
                <c:pt idx="1277">
                  <c:v>-30.132139950313036</c:v>
                </c:pt>
                <c:pt idx="1278">
                  <c:v>-30.139952464105576</c:v>
                </c:pt>
                <c:pt idx="1279">
                  <c:v>-30.14776037338363</c:v>
                </c:pt>
                <c:pt idx="1280">
                  <c:v>-30.155563687672171</c:v>
                </c:pt>
                <c:pt idx="1281">
                  <c:v>-30.163362416474392</c:v>
                </c:pt>
                <c:pt idx="1282">
                  <c:v>-30.171156569271645</c:v>
                </c:pt>
                <c:pt idx="1283">
                  <c:v>-30.178946155523484</c:v>
                </c:pt>
                <c:pt idx="1284">
                  <c:v>-30.186731184667885</c:v>
                </c:pt>
                <c:pt idx="1285">
                  <c:v>-30.194511666121052</c:v>
                </c:pt>
                <c:pt idx="1286">
                  <c:v>-30.202287609277821</c:v>
                </c:pt>
                <c:pt idx="1287">
                  <c:v>-30.210059023511739</c:v>
                </c:pt>
                <c:pt idx="1288">
                  <c:v>-30.217825918174462</c:v>
                </c:pt>
                <c:pt idx="1289">
                  <c:v>-30.225588302597096</c:v>
                </c:pt>
                <c:pt idx="1290">
                  <c:v>-30.233346186088944</c:v>
                </c:pt>
                <c:pt idx="1291">
                  <c:v>-30.24109957793851</c:v>
                </c:pt>
                <c:pt idx="1292">
                  <c:v>-30.248848487412832</c:v>
                </c:pt>
                <c:pt idx="1293">
                  <c:v>-30.256592923758308</c:v>
                </c:pt>
                <c:pt idx="1294">
                  <c:v>-30.26433289620039</c:v>
                </c:pt>
                <c:pt idx="1295">
                  <c:v>-30.272068413943511</c:v>
                </c:pt>
                <c:pt idx="1296">
                  <c:v>-30.279799486171225</c:v>
                </c:pt>
                <c:pt idx="1297">
                  <c:v>-30.287526122046842</c:v>
                </c:pt>
                <c:pt idx="1298">
                  <c:v>-30.29524833071234</c:v>
                </c:pt>
                <c:pt idx="1299">
                  <c:v>-30.302966121289924</c:v>
                </c:pt>
                <c:pt idx="1300">
                  <c:v>-30.31067950288061</c:v>
                </c:pt>
                <c:pt idx="1301">
                  <c:v>-30.318388484565283</c:v>
                </c:pt>
                <c:pt idx="1302">
                  <c:v>-30.326093075404255</c:v>
                </c:pt>
                <c:pt idx="1303">
                  <c:v>-30.333793284437654</c:v>
                </c:pt>
                <c:pt idx="1304">
                  <c:v>-30.3414891206859</c:v>
                </c:pt>
                <c:pt idx="1305">
                  <c:v>-30.34918059314834</c:v>
                </c:pt>
                <c:pt idx="1306">
                  <c:v>-30.356867710804813</c:v>
                </c:pt>
                <c:pt idx="1307">
                  <c:v>-30.364550482614984</c:v>
                </c:pt>
                <c:pt idx="1308">
                  <c:v>-30.37222891751842</c:v>
                </c:pt>
                <c:pt idx="1309">
                  <c:v>-30.379903024435265</c:v>
                </c:pt>
                <c:pt idx="1310">
                  <c:v>-30.387572812265194</c:v>
                </c:pt>
                <c:pt idx="1311">
                  <c:v>-30.395238289888731</c:v>
                </c:pt>
                <c:pt idx="1312">
                  <c:v>-30.402899466166279</c:v>
                </c:pt>
                <c:pt idx="1313">
                  <c:v>-30.410556349938691</c:v>
                </c:pt>
                <c:pt idx="1314">
                  <c:v>-30.418208950027548</c:v>
                </c:pt>
                <c:pt idx="1315">
                  <c:v>-30.425857275234641</c:v>
                </c:pt>
                <c:pt idx="1316">
                  <c:v>-30.433501334342637</c:v>
                </c:pt>
                <c:pt idx="1317">
                  <c:v>-30.441141136114368</c:v>
                </c:pt>
                <c:pt idx="1318">
                  <c:v>-30.448776689293744</c:v>
                </c:pt>
                <c:pt idx="1319">
                  <c:v>-30.456408002605663</c:v>
                </c:pt>
                <c:pt idx="1320">
                  <c:v>-30.464035084755096</c:v>
                </c:pt>
                <c:pt idx="1321">
                  <c:v>-30.471657944428653</c:v>
                </c:pt>
                <c:pt idx="1322">
                  <c:v>-30.479276590293466</c:v>
                </c:pt>
                <c:pt idx="1323">
                  <c:v>-30.486891030998009</c:v>
                </c:pt>
                <c:pt idx="1324">
                  <c:v>-30.494501275171558</c:v>
                </c:pt>
                <c:pt idx="1325">
                  <c:v>-30.502107331424853</c:v>
                </c:pt>
                <c:pt idx="1326">
                  <c:v>-30.509709208349566</c:v>
                </c:pt>
                <c:pt idx="1327">
                  <c:v>-30.517306914518564</c:v>
                </c:pt>
                <c:pt idx="1328">
                  <c:v>-30.524900458486705</c:v>
                </c:pt>
                <c:pt idx="1329">
                  <c:v>-30.53248984878951</c:v>
                </c:pt>
                <c:pt idx="1330">
                  <c:v>-30.540075093944186</c:v>
                </c:pt>
                <c:pt idx="1331">
                  <c:v>-30.547656202449872</c:v>
                </c:pt>
                <c:pt idx="1332">
                  <c:v>-30.555233182786502</c:v>
                </c:pt>
                <c:pt idx="1333">
                  <c:v>-30.562806043416412</c:v>
                </c:pt>
                <c:pt idx="1334">
                  <c:v>-30.570374792783301</c:v>
                </c:pt>
                <c:pt idx="1335">
                  <c:v>-30.57793943931275</c:v>
                </c:pt>
                <c:pt idx="1336">
                  <c:v>-30.585499991412025</c:v>
                </c:pt>
                <c:pt idx="1337">
                  <c:v>-30.593056457470361</c:v>
                </c:pt>
                <c:pt idx="1338">
                  <c:v>-30.600608845859085</c:v>
                </c:pt>
                <c:pt idx="1339">
                  <c:v>-30.608157164931388</c:v>
                </c:pt>
                <c:pt idx="1340">
                  <c:v>-30.615701423022411</c:v>
                </c:pt>
                <c:pt idx="1341">
                  <c:v>-30.623241628449549</c:v>
                </c:pt>
                <c:pt idx="1342">
                  <c:v>-30.630777789512479</c:v>
                </c:pt>
                <c:pt idx="1343">
                  <c:v>-30.638309914493355</c:v>
                </c:pt>
                <c:pt idx="1344">
                  <c:v>-30.645838011655833</c:v>
                </c:pt>
                <c:pt idx="1345">
                  <c:v>-30.653362089246521</c:v>
                </c:pt>
                <c:pt idx="1346">
                  <c:v>-30.660882155494726</c:v>
                </c:pt>
                <c:pt idx="1347">
                  <c:v>-30.668398218611443</c:v>
                </c:pt>
                <c:pt idx="1348">
                  <c:v>-30.675910286790945</c:v>
                </c:pt>
                <c:pt idx="1349">
                  <c:v>-30.683418368209587</c:v>
                </c:pt>
                <c:pt idx="1350">
                  <c:v>-30.690922471026671</c:v>
                </c:pt>
                <c:pt idx="1351">
                  <c:v>-30.698422603384138</c:v>
                </c:pt>
                <c:pt idx="1352">
                  <c:v>-30.705918773406555</c:v>
                </c:pt>
                <c:pt idx="1353">
                  <c:v>-30.713410989201574</c:v>
                </c:pt>
                <c:pt idx="1354">
                  <c:v>-30.720899258859703</c:v>
                </c:pt>
                <c:pt idx="1355">
                  <c:v>-30.728383590453806</c:v>
                </c:pt>
                <c:pt idx="1356">
                  <c:v>-30.735863992040578</c:v>
                </c:pt>
                <c:pt idx="1357">
                  <c:v>-30.743340471659057</c:v>
                </c:pt>
                <c:pt idx="1358">
                  <c:v>-30.750813037332133</c:v>
                </c:pt>
                <c:pt idx="1359">
                  <c:v>-30.758281697065065</c:v>
                </c:pt>
                <c:pt idx="1360">
                  <c:v>-30.76574645884665</c:v>
                </c:pt>
                <c:pt idx="1361">
                  <c:v>-30.773207330649292</c:v>
                </c:pt>
                <c:pt idx="1362">
                  <c:v>-30.780664320428226</c:v>
                </c:pt>
                <c:pt idx="1363">
                  <c:v>-30.788117436122061</c:v>
                </c:pt>
                <c:pt idx="1364">
                  <c:v>-30.795566685653167</c:v>
                </c:pt>
                <c:pt idx="1365">
                  <c:v>-30.803012076927146</c:v>
                </c:pt>
                <c:pt idx="1366">
                  <c:v>-30.810453617833421</c:v>
                </c:pt>
                <c:pt idx="1367">
                  <c:v>-30.817891316244722</c:v>
                </c:pt>
                <c:pt idx="1368">
                  <c:v>-30.825325180017302</c:v>
                </c:pt>
                <c:pt idx="1369">
                  <c:v>-30.832755216991472</c:v>
                </c:pt>
                <c:pt idx="1370">
                  <c:v>-30.840181434991209</c:v>
                </c:pt>
                <c:pt idx="1371">
                  <c:v>-30.847603841824167</c:v>
                </c:pt>
                <c:pt idx="1372">
                  <c:v>-30.855022445281772</c:v>
                </c:pt>
                <c:pt idx="1373">
                  <c:v>-30.862437253139703</c:v>
                </c:pt>
                <c:pt idx="1374">
                  <c:v>-30.869848273157039</c:v>
                </c:pt>
                <c:pt idx="1375">
                  <c:v>-30.877255513077344</c:v>
                </c:pt>
                <c:pt idx="1376">
                  <c:v>-30.88465898062838</c:v>
                </c:pt>
                <c:pt idx="1377">
                  <c:v>-30.892058683521277</c:v>
                </c:pt>
                <c:pt idx="1378">
                  <c:v>-30.899454629452102</c:v>
                </c:pt>
                <c:pt idx="1379">
                  <c:v>-30.906846826100683</c:v>
                </c:pt>
                <c:pt idx="1380">
                  <c:v>-30.914235281131166</c:v>
                </c:pt>
                <c:pt idx="1381">
                  <c:v>-30.921620002192331</c:v>
                </c:pt>
                <c:pt idx="1382">
                  <c:v>-30.929000996916869</c:v>
                </c:pt>
                <c:pt idx="1383">
                  <c:v>-30.936378272922518</c:v>
                </c:pt>
                <c:pt idx="1384">
                  <c:v>-30.94375183781051</c:v>
                </c:pt>
                <c:pt idx="1385">
                  <c:v>-30.951121699167366</c:v>
                </c:pt>
                <c:pt idx="1386">
                  <c:v>-30.95848786456402</c:v>
                </c:pt>
                <c:pt idx="1387">
                  <c:v>-30.965850341555864</c:v>
                </c:pt>
                <c:pt idx="1388">
                  <c:v>-30.973209137683074</c:v>
                </c:pt>
                <c:pt idx="1389">
                  <c:v>-30.980564260470413</c:v>
                </c:pt>
                <c:pt idx="1390">
                  <c:v>-30.98791571742753</c:v>
                </c:pt>
                <c:pt idx="1391">
                  <c:v>-30.995263516049047</c:v>
                </c:pt>
                <c:pt idx="1392">
                  <c:v>-31.002607663814118</c:v>
                </c:pt>
                <c:pt idx="1393">
                  <c:v>-31.009948168186774</c:v>
                </c:pt>
                <c:pt idx="1394">
                  <c:v>-31.017285036616258</c:v>
                </c:pt>
                <c:pt idx="1395">
                  <c:v>-31.024618276536632</c:v>
                </c:pt>
                <c:pt idx="1396">
                  <c:v>-31.031947895367349</c:v>
                </c:pt>
                <c:pt idx="1397">
                  <c:v>-31.039273900512402</c:v>
                </c:pt>
                <c:pt idx="1398">
                  <c:v>-31.046596299361266</c:v>
                </c:pt>
                <c:pt idx="1399">
                  <c:v>-31.053915099288876</c:v>
                </c:pt>
                <c:pt idx="1400">
                  <c:v>-31.061230307654629</c:v>
                </c:pt>
                <c:pt idx="1401">
                  <c:v>-31.068541931804006</c:v>
                </c:pt>
                <c:pt idx="1402">
                  <c:v>-31.075849979067257</c:v>
                </c:pt>
                <c:pt idx="1403">
                  <c:v>-31.083154456760273</c:v>
                </c:pt>
                <c:pt idx="1404">
                  <c:v>-31.090455372184568</c:v>
                </c:pt>
                <c:pt idx="1405">
                  <c:v>-31.097752732626578</c:v>
                </c:pt>
                <c:pt idx="1406">
                  <c:v>-31.105046545358629</c:v>
                </c:pt>
                <c:pt idx="1407">
                  <c:v>-31.112336817638806</c:v>
                </c:pt>
                <c:pt idx="1408">
                  <c:v>-31.119623556710138</c:v>
                </c:pt>
                <c:pt idx="1409">
                  <c:v>-31.126906769801966</c:v>
                </c:pt>
                <c:pt idx="1410">
                  <c:v>-31.134186464129151</c:v>
                </c:pt>
                <c:pt idx="1411">
                  <c:v>-31.141462646891807</c:v>
                </c:pt>
                <c:pt idx="1412">
                  <c:v>-31.148735325276679</c:v>
                </c:pt>
                <c:pt idx="1413">
                  <c:v>-31.156004506455712</c:v>
                </c:pt>
                <c:pt idx="1414">
                  <c:v>-31.163270197586893</c:v>
                </c:pt>
                <c:pt idx="1415">
                  <c:v>-31.170532405814313</c:v>
                </c:pt>
                <c:pt idx="1416">
                  <c:v>-31.177791138267814</c:v>
                </c:pt>
                <c:pt idx="1417">
                  <c:v>-31.185046402063286</c:v>
                </c:pt>
                <c:pt idx="1418">
                  <c:v>-31.192298204302734</c:v>
                </c:pt>
                <c:pt idx="1419">
                  <c:v>-31.199546552074207</c:v>
                </c:pt>
                <c:pt idx="1420">
                  <c:v>-31.206791452451796</c:v>
                </c:pt>
                <c:pt idx="1421">
                  <c:v>-31.214032912496236</c:v>
                </c:pt>
                <c:pt idx="1422">
                  <c:v>-31.2212709392536</c:v>
                </c:pt>
                <c:pt idx="1423">
                  <c:v>-31.228505539757421</c:v>
                </c:pt>
                <c:pt idx="1424">
                  <c:v>-31.235736721026516</c:v>
                </c:pt>
                <c:pt idx="1425">
                  <c:v>-31.242964490066466</c:v>
                </c:pt>
                <c:pt idx="1426">
                  <c:v>-31.250188853869215</c:v>
                </c:pt>
                <c:pt idx="1427">
                  <c:v>-31.257409819413265</c:v>
                </c:pt>
                <c:pt idx="1428">
                  <c:v>-31.264627393663517</c:v>
                </c:pt>
                <c:pt idx="1429">
                  <c:v>-31.271841583571288</c:v>
                </c:pt>
                <c:pt idx="1430">
                  <c:v>-31.279052396074505</c:v>
                </c:pt>
                <c:pt idx="1431">
                  <c:v>-31.286259838098005</c:v>
                </c:pt>
                <c:pt idx="1432">
                  <c:v>-31.293463916552604</c:v>
                </c:pt>
                <c:pt idx="1433">
                  <c:v>-31.300664638336681</c:v>
                </c:pt>
                <c:pt idx="1434">
                  <c:v>-31.307862010334414</c:v>
                </c:pt>
                <c:pt idx="1435">
                  <c:v>-31.315056039417822</c:v>
                </c:pt>
                <c:pt idx="1436">
                  <c:v>-31.322246732444622</c:v>
                </c:pt>
                <c:pt idx="1437">
                  <c:v>-31.329434096260176</c:v>
                </c:pt>
                <c:pt idx="1438">
                  <c:v>-31.336618137696448</c:v>
                </c:pt>
                <c:pt idx="1439">
                  <c:v>-31.343798863572584</c:v>
                </c:pt>
                <c:pt idx="1440">
                  <c:v>-31.350976280694113</c:v>
                </c:pt>
                <c:pt idx="1441">
                  <c:v>-31.358150395854089</c:v>
                </c:pt>
                <c:pt idx="1442">
                  <c:v>-31.365321215832786</c:v>
                </c:pt>
                <c:pt idx="1443">
                  <c:v>-31.372488747396794</c:v>
                </c:pt>
                <c:pt idx="1444">
                  <c:v>-31.379652997300937</c:v>
                </c:pt>
                <c:pt idx="1445">
                  <c:v>-31.386813972286063</c:v>
                </c:pt>
                <c:pt idx="1446">
                  <c:v>-31.393971679081162</c:v>
                </c:pt>
                <c:pt idx="1447">
                  <c:v>-31.401126124402154</c:v>
                </c:pt>
                <c:pt idx="1448">
                  <c:v>-31.408277314951874</c:v>
                </c:pt>
                <c:pt idx="1449">
                  <c:v>-31.415425257421191</c:v>
                </c:pt>
                <c:pt idx="1450">
                  <c:v>-31.422569958487657</c:v>
                </c:pt>
                <c:pt idx="1451">
                  <c:v>-31.429711424816958</c:v>
                </c:pt>
                <c:pt idx="1452">
                  <c:v>-31.4368496630617</c:v>
                </c:pt>
                <c:pt idx="1453">
                  <c:v>-31.44398467986197</c:v>
                </c:pt>
                <c:pt idx="1454">
                  <c:v>-31.451116481845748</c:v>
                </c:pt>
                <c:pt idx="1455">
                  <c:v>-31.458245075628021</c:v>
                </c:pt>
                <c:pt idx="1456">
                  <c:v>-31.465370467812207</c:v>
                </c:pt>
                <c:pt idx="1457">
                  <c:v>-31.472492664988575</c:v>
                </c:pt>
                <c:pt idx="1458">
                  <c:v>-31.479611673735498</c:v>
                </c:pt>
                <c:pt idx="1459">
                  <c:v>-31.486727500618986</c:v>
                </c:pt>
                <c:pt idx="1460">
                  <c:v>-31.493840152192696</c:v>
                </c:pt>
                <c:pt idx="1461">
                  <c:v>-31.500949634998221</c:v>
                </c:pt>
                <c:pt idx="1462">
                  <c:v>-31.508055955564856</c:v>
                </c:pt>
                <c:pt idx="1463">
                  <c:v>-31.515159120410047</c:v>
                </c:pt>
                <c:pt idx="1464">
                  <c:v>-31.522259136038659</c:v>
                </c:pt>
                <c:pt idx="1465">
                  <c:v>-31.529356008943978</c:v>
                </c:pt>
                <c:pt idx="1466">
                  <c:v>-31.536449745606866</c:v>
                </c:pt>
                <c:pt idx="1467">
                  <c:v>-31.54354035249661</c:v>
                </c:pt>
                <c:pt idx="1468">
                  <c:v>-31.55062783607012</c:v>
                </c:pt>
                <c:pt idx="1469">
                  <c:v>-31.55771220277266</c:v>
                </c:pt>
                <c:pt idx="1470">
                  <c:v>-31.564793459037688</c:v>
                </c:pt>
                <c:pt idx="1471">
                  <c:v>-31.571871611286753</c:v>
                </c:pt>
                <c:pt idx="1472">
                  <c:v>-31.578946665929134</c:v>
                </c:pt>
                <c:pt idx="1473">
                  <c:v>-31.586018629363245</c:v>
                </c:pt>
                <c:pt idx="1474">
                  <c:v>-31.593087507974911</c:v>
                </c:pt>
                <c:pt idx="1475">
                  <c:v>-31.600153308138871</c:v>
                </c:pt>
                <c:pt idx="1476">
                  <c:v>-31.607216036217821</c:v>
                </c:pt>
                <c:pt idx="1477">
                  <c:v>-31.614275698563073</c:v>
                </c:pt>
                <c:pt idx="1478">
                  <c:v>-31.621332301514045</c:v>
                </c:pt>
                <c:pt idx="1479">
                  <c:v>-31.628385851399074</c:v>
                </c:pt>
                <c:pt idx="1480">
                  <c:v>-31.635436354534452</c:v>
                </c:pt>
                <c:pt idx="1481">
                  <c:v>-31.642483817225475</c:v>
                </c:pt>
                <c:pt idx="1482">
                  <c:v>-31.649528245765438</c:v>
                </c:pt>
                <c:pt idx="1483">
                  <c:v>-31.656569646436814</c:v>
                </c:pt>
                <c:pt idx="1484">
                  <c:v>-31.663608025510133</c:v>
                </c:pt>
                <c:pt idx="1485">
                  <c:v>-31.670643389245075</c:v>
                </c:pt>
                <c:pt idx="1486">
                  <c:v>-31.677675743889754</c:v>
                </c:pt>
                <c:pt idx="1487">
                  <c:v>-31.684705095680826</c:v>
                </c:pt>
                <c:pt idx="1488">
                  <c:v>-31.691731450844273</c:v>
                </c:pt>
                <c:pt idx="1489">
                  <c:v>-31.698754815594125</c:v>
                </c:pt>
                <c:pt idx="1490">
                  <c:v>-31.705775196133814</c:v>
                </c:pt>
                <c:pt idx="1491">
                  <c:v>-31.712792598655305</c:v>
                </c:pt>
                <c:pt idx="1492">
                  <c:v>-31.719807029339613</c:v>
                </c:pt>
                <c:pt idx="1493">
                  <c:v>-31.726818494356696</c:v>
                </c:pt>
                <c:pt idx="1494">
                  <c:v>-31.733826999865371</c:v>
                </c:pt>
                <c:pt idx="1495">
                  <c:v>-31.740832552013408</c:v>
                </c:pt>
                <c:pt idx="1496">
                  <c:v>-31.747835156937604</c:v>
                </c:pt>
                <c:pt idx="1497">
                  <c:v>-31.754834820764014</c:v>
                </c:pt>
                <c:pt idx="1498">
                  <c:v>-31.761831549607614</c:v>
                </c:pt>
                <c:pt idx="1499">
                  <c:v>-31.768825349572509</c:v>
                </c:pt>
                <c:pt idx="1500">
                  <c:v>-31.775816226751981</c:v>
                </c:pt>
                <c:pt idx="1501">
                  <c:v>-31.782804187228368</c:v>
                </c:pt>
                <c:pt idx="1502">
                  <c:v>-31.789789237073446</c:v>
                </c:pt>
                <c:pt idx="1503">
                  <c:v>-31.796771382348268</c:v>
                </c:pt>
                <c:pt idx="1504">
                  <c:v>-31.803750629102659</c:v>
                </c:pt>
                <c:pt idx="1505">
                  <c:v>-31.810726983376711</c:v>
                </c:pt>
                <c:pt idx="1506">
                  <c:v>-31.817700451198636</c:v>
                </c:pt>
                <c:pt idx="1507">
                  <c:v>-31.824671038587073</c:v>
                </c:pt>
                <c:pt idx="1508">
                  <c:v>-31.831638751549697</c:v>
                </c:pt>
                <c:pt idx="1509">
                  <c:v>-31.83860359608342</c:v>
                </c:pt>
                <c:pt idx="1510">
                  <c:v>-31.845565578174899</c:v>
                </c:pt>
                <c:pt idx="1511">
                  <c:v>-31.852524703800064</c:v>
                </c:pt>
                <c:pt idx="1512">
                  <c:v>-31.85948097892474</c:v>
                </c:pt>
                <c:pt idx="1513">
                  <c:v>-31.866434409503949</c:v>
                </c:pt>
                <c:pt idx="1514">
                  <c:v>-31.873385001482454</c:v>
                </c:pt>
                <c:pt idx="1515">
                  <c:v>-31.880332760794676</c:v>
                </c:pt>
                <c:pt idx="1516">
                  <c:v>-31.887277693364545</c:v>
                </c:pt>
                <c:pt idx="1517">
                  <c:v>-31.894219805106037</c:v>
                </c:pt>
                <c:pt idx="1518">
                  <c:v>-31.901159101922389</c:v>
                </c:pt>
                <c:pt idx="1519">
                  <c:v>-31.908095589706956</c:v>
                </c:pt>
                <c:pt idx="1520">
                  <c:v>-31.915029274342814</c:v>
                </c:pt>
                <c:pt idx="1521">
                  <c:v>-31.921960161702305</c:v>
                </c:pt>
                <c:pt idx="1522">
                  <c:v>-31.928888257648577</c:v>
                </c:pt>
                <c:pt idx="1523">
                  <c:v>-31.935813568033808</c:v>
                </c:pt>
                <c:pt idx="1524">
                  <c:v>-31.94273609870061</c:v>
                </c:pt>
                <c:pt idx="1525">
                  <c:v>-31.94965585548125</c:v>
                </c:pt>
                <c:pt idx="1526">
                  <c:v>-31.95657284419795</c:v>
                </c:pt>
                <c:pt idx="1527">
                  <c:v>-31.963487070663007</c:v>
                </c:pt>
                <c:pt idx="1528">
                  <c:v>-31.970398540678922</c:v>
                </c:pt>
                <c:pt idx="1529">
                  <c:v>-31.977307260037794</c:v>
                </c:pt>
                <c:pt idx="1530">
                  <c:v>-31.984213234522329</c:v>
                </c:pt>
                <c:pt idx="1531">
                  <c:v>-31.99111646990497</c:v>
                </c:pt>
                <c:pt idx="1532">
                  <c:v>-31.998016971948168</c:v>
                </c:pt>
                <c:pt idx="1533">
                  <c:v>-32.004914746404943</c:v>
                </c:pt>
                <c:pt idx="1534">
                  <c:v>-32.011809799018401</c:v>
                </c:pt>
                <c:pt idx="1535">
                  <c:v>-32.018702135521792</c:v>
                </c:pt>
                <c:pt idx="1536">
                  <c:v>-32.025591761638594</c:v>
                </c:pt>
                <c:pt idx="1537">
                  <c:v>-32.03247868308258</c:v>
                </c:pt>
                <c:pt idx="1538">
                  <c:v>-32.039362905557944</c:v>
                </c:pt>
                <c:pt idx="1539">
                  <c:v>-32.046244434759032</c:v>
                </c:pt>
                <c:pt idx="1540">
                  <c:v>-32.053123276370464</c:v>
                </c:pt>
                <c:pt idx="1541">
                  <c:v>-32.059999436067805</c:v>
                </c:pt>
                <c:pt idx="1542">
                  <c:v>-32.066872919516626</c:v>
                </c:pt>
                <c:pt idx="1543">
                  <c:v>-32.073743732373046</c:v>
                </c:pt>
                <c:pt idx="1544">
                  <c:v>-32.080611880283229</c:v>
                </c:pt>
                <c:pt idx="1545">
                  <c:v>-32.087477368884564</c:v>
                </c:pt>
                <c:pt idx="1546">
                  <c:v>-32.09434020380467</c:v>
                </c:pt>
                <c:pt idx="1547">
                  <c:v>-32.10120039066144</c:v>
                </c:pt>
                <c:pt idx="1548">
                  <c:v>-32.108057935064096</c:v>
                </c:pt>
                <c:pt idx="1549">
                  <c:v>-32.11491284261151</c:v>
                </c:pt>
                <c:pt idx="1550">
                  <c:v>-32.121765118893862</c:v>
                </c:pt>
                <c:pt idx="1551">
                  <c:v>-32.128614769492096</c:v>
                </c:pt>
                <c:pt idx="1552">
                  <c:v>-32.135461799977001</c:v>
                </c:pt>
                <c:pt idx="1553">
                  <c:v>-32.142306215911276</c:v>
                </c:pt>
                <c:pt idx="1554">
                  <c:v>-32.149148022847598</c:v>
                </c:pt>
                <c:pt idx="1555">
                  <c:v>-32.155987226329465</c:v>
                </c:pt>
                <c:pt idx="1556">
                  <c:v>-32.162823831891437</c:v>
                </c:pt>
                <c:pt idx="1557">
                  <c:v>-32.169657845058836</c:v>
                </c:pt>
                <c:pt idx="1558">
                  <c:v>-32.176489271347684</c:v>
                </c:pt>
                <c:pt idx="1559">
                  <c:v>-32.183318116265077</c:v>
                </c:pt>
                <c:pt idx="1560">
                  <c:v>-32.190144385308905</c:v>
                </c:pt>
                <c:pt idx="1561">
                  <c:v>-32.196968083968102</c:v>
                </c:pt>
                <c:pt idx="1562">
                  <c:v>-32.203789217722473</c:v>
                </c:pt>
                <c:pt idx="1563">
                  <c:v>-32.21060779204295</c:v>
                </c:pt>
                <c:pt idx="1564">
                  <c:v>-32.217423812391246</c:v>
                </c:pt>
                <c:pt idx="1565">
                  <c:v>-32.224237284220507</c:v>
                </c:pt>
                <c:pt idx="1566">
                  <c:v>-32.231048212974443</c:v>
                </c:pt>
                <c:pt idx="1567">
                  <c:v>-32.237856604088194</c:v>
                </c:pt>
                <c:pt idx="1568">
                  <c:v>-32.244662462988046</c:v>
                </c:pt>
                <c:pt idx="1569">
                  <c:v>-32.251465795091178</c:v>
                </c:pt>
                <c:pt idx="1570">
                  <c:v>-32.258266605806178</c:v>
                </c:pt>
                <c:pt idx="1571">
                  <c:v>-32.265064900533105</c:v>
                </c:pt>
                <c:pt idx="1572">
                  <c:v>-32.271860684662265</c:v>
                </c:pt>
                <c:pt idx="1573">
                  <c:v>-32.278653963576396</c:v>
                </c:pt>
                <c:pt idx="1574">
                  <c:v>-32.285444742648529</c:v>
                </c:pt>
                <c:pt idx="1575">
                  <c:v>-32.292233027243604</c:v>
                </c:pt>
                <c:pt idx="1576">
                  <c:v>-32.299018822717755</c:v>
                </c:pt>
                <c:pt idx="1577">
                  <c:v>-32.305802134418506</c:v>
                </c:pt>
                <c:pt idx="1578">
                  <c:v>-32.31258296768452</c:v>
                </c:pt>
                <c:pt idx="1579">
                  <c:v>-32.319361327846067</c:v>
                </c:pt>
                <c:pt idx="1580">
                  <c:v>-32.326137220224766</c:v>
                </c:pt>
                <c:pt idx="1581">
                  <c:v>-32.332910650133613</c:v>
                </c:pt>
                <c:pt idx="1582">
                  <c:v>-32.339681622877386</c:v>
                </c:pt>
                <c:pt idx="1583">
                  <c:v>-32.346450143752058</c:v>
                </c:pt>
                <c:pt idx="1584">
                  <c:v>-32.353216218045091</c:v>
                </c:pt>
                <c:pt idx="1585">
                  <c:v>-32.359979851035909</c:v>
                </c:pt>
                <c:pt idx="1586">
                  <c:v>-32.366741047994935</c:v>
                </c:pt>
                <c:pt idx="1587">
                  <c:v>-32.373499814184655</c:v>
                </c:pt>
                <c:pt idx="1588">
                  <c:v>-32.38025615485887</c:v>
                </c:pt>
                <c:pt idx="1589">
                  <c:v>-32.387010075263404</c:v>
                </c:pt>
                <c:pt idx="1590">
                  <c:v>-32.393761580635136</c:v>
                </c:pt>
                <c:pt idx="1591">
                  <c:v>-32.40051067620314</c:v>
                </c:pt>
                <c:pt idx="1592">
                  <c:v>-32.407257367188279</c:v>
                </c:pt>
                <c:pt idx="1593">
                  <c:v>-32.41400165880259</c:v>
                </c:pt>
                <c:pt idx="1594">
                  <c:v>-32.420743556250542</c:v>
                </c:pt>
                <c:pt idx="1595">
                  <c:v>-32.427483064727902</c:v>
                </c:pt>
                <c:pt idx="1596">
                  <c:v>-32.434220189422518</c:v>
                </c:pt>
                <c:pt idx="1597">
                  <c:v>-32.44095493551378</c:v>
                </c:pt>
                <c:pt idx="1598">
                  <c:v>-32.447687308173499</c:v>
                </c:pt>
                <c:pt idx="1599">
                  <c:v>-32.454417312564729</c:v>
                </c:pt>
                <c:pt idx="1600">
                  <c:v>-32.461144953842705</c:v>
                </c:pt>
                <c:pt idx="1601">
                  <c:v>-32.467870237154614</c:v>
                </c:pt>
                <c:pt idx="1602">
                  <c:v>-32.474593167639689</c:v>
                </c:pt>
                <c:pt idx="1603">
                  <c:v>-32.48131375042891</c:v>
                </c:pt>
                <c:pt idx="1604">
                  <c:v>-32.488031990645297</c:v>
                </c:pt>
                <c:pt idx="1605">
                  <c:v>-32.494747893404124</c:v>
                </c:pt>
                <c:pt idx="1606">
                  <c:v>-32.501461463812404</c:v>
                </c:pt>
                <c:pt idx="1607">
                  <c:v>-32.508172706969503</c:v>
                </c:pt>
                <c:pt idx="1608">
                  <c:v>-32.51488162796646</c:v>
                </c:pt>
                <c:pt idx="1609">
                  <c:v>-32.521588231886945</c:v>
                </c:pt>
                <c:pt idx="1610">
                  <c:v>-32.5282925238063</c:v>
                </c:pt>
                <c:pt idx="1611">
                  <c:v>-32.53499450879228</c:v>
                </c:pt>
                <c:pt idx="1612">
                  <c:v>-32.541694191904938</c:v>
                </c:pt>
                <c:pt idx="1613">
                  <c:v>-32.548391578195968</c:v>
                </c:pt>
                <c:pt idx="1614">
                  <c:v>-32.555086672710267</c:v>
                </c:pt>
                <c:pt idx="1615">
                  <c:v>-32.561779480483523</c:v>
                </c:pt>
                <c:pt idx="1616">
                  <c:v>-32.568470006545262</c:v>
                </c:pt>
                <c:pt idx="1617">
                  <c:v>-32.575158255916435</c:v>
                </c:pt>
                <c:pt idx="1618">
                  <c:v>-32.581844233610163</c:v>
                </c:pt>
                <c:pt idx="1619">
                  <c:v>-32.58852794463256</c:v>
                </c:pt>
                <c:pt idx="1620">
                  <c:v>-32.5952093939813</c:v>
                </c:pt>
                <c:pt idx="1621">
                  <c:v>-32.601888586647277</c:v>
                </c:pt>
                <c:pt idx="1622">
                  <c:v>-32.608565527613031</c:v>
                </c:pt>
                <c:pt idx="1623">
                  <c:v>-32.615240221854059</c:v>
                </c:pt>
                <c:pt idx="1624">
                  <c:v>-32.621912674337892</c:v>
                </c:pt>
                <c:pt idx="1625">
                  <c:v>-32.628582890024809</c:v>
                </c:pt>
                <c:pt idx="1626">
                  <c:v>-32.635250873867456</c:v>
                </c:pt>
                <c:pt idx="1627">
                  <c:v>-32.64191663081111</c:v>
                </c:pt>
                <c:pt idx="1628">
                  <c:v>-32.648580165793419</c:v>
                </c:pt>
                <c:pt idx="1629">
                  <c:v>-32.655241483744597</c:v>
                </c:pt>
                <c:pt idx="1630">
                  <c:v>-32.661900589587304</c:v>
                </c:pt>
                <c:pt idx="1631">
                  <c:v>-32.668557488237091</c:v>
                </c:pt>
                <c:pt idx="1632">
                  <c:v>-32.675212184602096</c:v>
                </c:pt>
                <c:pt idx="1633">
                  <c:v>-32.681864683582795</c:v>
                </c:pt>
                <c:pt idx="1634">
                  <c:v>-32.688514990072775</c:v>
                </c:pt>
                <c:pt idx="1635">
                  <c:v>-32.695163108957239</c:v>
                </c:pt>
                <c:pt idx="1636">
                  <c:v>-32.701809045115809</c:v>
                </c:pt>
                <c:pt idx="1637">
                  <c:v>-32.70845280341922</c:v>
                </c:pt>
                <c:pt idx="1638">
                  <c:v>-32.715094388731629</c:v>
                </c:pt>
                <c:pt idx="1639">
                  <c:v>-32.721733805910254</c:v>
                </c:pt>
                <c:pt idx="1640">
                  <c:v>-32.728371059804381</c:v>
                </c:pt>
                <c:pt idx="1641">
                  <c:v>-32.735006155256684</c:v>
                </c:pt>
                <c:pt idx="1642">
                  <c:v>-32.74163909710213</c:v>
                </c:pt>
                <c:pt idx="1643">
                  <c:v>-32.74826989016902</c:v>
                </c:pt>
                <c:pt idx="1644">
                  <c:v>-32.754898539278308</c:v>
                </c:pt>
                <c:pt idx="1645">
                  <c:v>-32.761525049243716</c:v>
                </c:pt>
                <c:pt idx="1646">
                  <c:v>-32.768149424872007</c:v>
                </c:pt>
                <c:pt idx="1647">
                  <c:v>-32.774771670962771</c:v>
                </c:pt>
                <c:pt idx="1648">
                  <c:v>-32.78139179230876</c:v>
                </c:pt>
                <c:pt idx="1649">
                  <c:v>-32.788009793695053</c:v>
                </c:pt>
                <c:pt idx="1650">
                  <c:v>-32.794625679900577</c:v>
                </c:pt>
                <c:pt idx="1651">
                  <c:v>-32.801239455696738</c:v>
                </c:pt>
                <c:pt idx="1652">
                  <c:v>-32.807851125847918</c:v>
                </c:pt>
                <c:pt idx="1653">
                  <c:v>-32.814460695111883</c:v>
                </c:pt>
                <c:pt idx="1654">
                  <c:v>-32.82106816823881</c:v>
                </c:pt>
                <c:pt idx="1655">
                  <c:v>-32.827673549972864</c:v>
                </c:pt>
                <c:pt idx="1656">
                  <c:v>-32.834276845050574</c:v>
                </c:pt>
                <c:pt idx="1657">
                  <c:v>-32.840878058201866</c:v>
                </c:pt>
                <c:pt idx="1658">
                  <c:v>-32.847477194149889</c:v>
                </c:pt>
                <c:pt idx="1659">
                  <c:v>-32.854074257610499</c:v>
                </c:pt>
                <c:pt idx="1660">
                  <c:v>-32.860669253293231</c:v>
                </c:pt>
                <c:pt idx="1661">
                  <c:v>-32.867262185900721</c:v>
                </c:pt>
                <c:pt idx="1662">
                  <c:v>-32.87385306012839</c:v>
                </c:pt>
                <c:pt idx="1663">
                  <c:v>-32.880441880665593</c:v>
                </c:pt>
                <c:pt idx="1664">
                  <c:v>-32.887028652194154</c:v>
                </c:pt>
                <c:pt idx="1665">
                  <c:v>-32.893613379389805</c:v>
                </c:pt>
                <c:pt idx="1666">
                  <c:v>-32.900196066921346</c:v>
                </c:pt>
                <c:pt idx="1667">
                  <c:v>-32.906776719450683</c:v>
                </c:pt>
                <c:pt idx="1668">
                  <c:v>-32.913355341633228</c:v>
                </c:pt>
                <c:pt idx="1669">
                  <c:v>-32.919931938117799</c:v>
                </c:pt>
                <c:pt idx="1670">
                  <c:v>-32.926506513546528</c:v>
                </c:pt>
                <c:pt idx="1671">
                  <c:v>-32.933079072554776</c:v>
                </c:pt>
                <c:pt idx="1672">
                  <c:v>-32.939649619771451</c:v>
                </c:pt>
                <c:pt idx="1673">
                  <c:v>-32.946218159818898</c:v>
                </c:pt>
                <c:pt idx="1674">
                  <c:v>-32.952784697312701</c:v>
                </c:pt>
                <c:pt idx="1675">
                  <c:v>-32.95934923686216</c:v>
                </c:pt>
                <c:pt idx="1676">
                  <c:v>-32.965911783069764</c:v>
                </c:pt>
                <c:pt idx="1677">
                  <c:v>-32.972472340531816</c:v>
                </c:pt>
                <c:pt idx="1678">
                  <c:v>-32.979030913837718</c:v>
                </c:pt>
                <c:pt idx="1679">
                  <c:v>-32.985587507570962</c:v>
                </c:pt>
                <c:pt idx="1680">
                  <c:v>-32.992142126308067</c:v>
                </c:pt>
                <c:pt idx="1681">
                  <c:v>-32.998694774619395</c:v>
                </c:pt>
                <c:pt idx="1682">
                  <c:v>-33.005245457068668</c:v>
                </c:pt>
                <c:pt idx="1683">
                  <c:v>-33.011794178213371</c:v>
                </c:pt>
                <c:pt idx="1684">
                  <c:v>-33.01834094260434</c:v>
                </c:pt>
                <c:pt idx="1685">
                  <c:v>-33.024885754786759</c:v>
                </c:pt>
                <c:pt idx="1686">
                  <c:v>-33.031428619298588</c:v>
                </c:pt>
                <c:pt idx="1687">
                  <c:v>-33.037969540672051</c:v>
                </c:pt>
                <c:pt idx="1688">
                  <c:v>-33.044508523432668</c:v>
                </c:pt>
                <c:pt idx="1689">
                  <c:v>-33.051045572099994</c:v>
                </c:pt>
                <c:pt idx="1690">
                  <c:v>-33.057580691186864</c:v>
                </c:pt>
                <c:pt idx="1691">
                  <c:v>-33.06411388520047</c:v>
                </c:pt>
                <c:pt idx="1692">
                  <c:v>-33.070645158641256</c:v>
                </c:pt>
                <c:pt idx="1693">
                  <c:v>-33.077174516003645</c:v>
                </c:pt>
                <c:pt idx="1694">
                  <c:v>-33.083701961775731</c:v>
                </c:pt>
                <c:pt idx="1695">
                  <c:v>-33.090227500439781</c:v>
                </c:pt>
                <c:pt idx="1696">
                  <c:v>-33.096751136471198</c:v>
                </c:pt>
                <c:pt idx="1697">
                  <c:v>-33.103272874340064</c:v>
                </c:pt>
                <c:pt idx="1698">
                  <c:v>-33.109792718509304</c:v>
                </c:pt>
                <c:pt idx="1699">
                  <c:v>-33.116310673436899</c:v>
                </c:pt>
                <c:pt idx="1700">
                  <c:v>-33.122826743573832</c:v>
                </c:pt>
                <c:pt idx="1701">
                  <c:v>-33.129340933365391</c:v>
                </c:pt>
                <c:pt idx="1702">
                  <c:v>-33.135853247250687</c:v>
                </c:pt>
                <c:pt idx="1703">
                  <c:v>-33.142363689662659</c:v>
                </c:pt>
                <c:pt idx="1704">
                  <c:v>-33.148872265028437</c:v>
                </c:pt>
                <c:pt idx="1705">
                  <c:v>-33.155378977769054</c:v>
                </c:pt>
                <c:pt idx="1706">
                  <c:v>-33.161883832299416</c:v>
                </c:pt>
                <c:pt idx="1707">
                  <c:v>-33.168386833028663</c:v>
                </c:pt>
                <c:pt idx="1708">
                  <c:v>-33.174887984359593</c:v>
                </c:pt>
                <c:pt idx="1709">
                  <c:v>-33.181387290689386</c:v>
                </c:pt>
                <c:pt idx="1710">
                  <c:v>-33.187884756409474</c:v>
                </c:pt>
                <c:pt idx="1711">
                  <c:v>-33.194380385904616</c:v>
                </c:pt>
                <c:pt idx="1712">
                  <c:v>-33.200874183554333</c:v>
                </c:pt>
                <c:pt idx="1713">
                  <c:v>-33.207366153732124</c:v>
                </c:pt>
                <c:pt idx="1714">
                  <c:v>-33.213856300805233</c:v>
                </c:pt>
                <c:pt idx="1715">
                  <c:v>-33.220344629135582</c:v>
                </c:pt>
                <c:pt idx="1716">
                  <c:v>-33.226831143079117</c:v>
                </c:pt>
                <c:pt idx="1717">
                  <c:v>-33.233315846985597</c:v>
                </c:pt>
                <c:pt idx="1718">
                  <c:v>-33.239798745199451</c:v>
                </c:pt>
                <c:pt idx="1719">
                  <c:v>-33.246279842058961</c:v>
                </c:pt>
                <c:pt idx="1720">
                  <c:v>-33.252759141896838</c:v>
                </c:pt>
                <c:pt idx="1721">
                  <c:v>-33.259236649040027</c:v>
                </c:pt>
                <c:pt idx="1722">
                  <c:v>-33.265712367809442</c:v>
                </c:pt>
                <c:pt idx="1723">
                  <c:v>-33.272186302520723</c:v>
                </c:pt>
                <c:pt idx="1724">
                  <c:v>-33.278658457483388</c:v>
                </c:pt>
                <c:pt idx="1725">
                  <c:v>-33.285128837001544</c:v>
                </c:pt>
                <c:pt idx="1726">
                  <c:v>-33.291597445373498</c:v>
                </c:pt>
                <c:pt idx="1727">
                  <c:v>-33.298064286891744</c:v>
                </c:pt>
                <c:pt idx="1728">
                  <c:v>-33.304529365843408</c:v>
                </c:pt>
                <c:pt idx="1729">
                  <c:v>-33.310992686510033</c:v>
                </c:pt>
                <c:pt idx="1730">
                  <c:v>-33.317454253166993</c:v>
                </c:pt>
                <c:pt idx="1731">
                  <c:v>-33.323914070084847</c:v>
                </c:pt>
                <c:pt idx="1732">
                  <c:v>-33.330372141527697</c:v>
                </c:pt>
                <c:pt idx="1733">
                  <c:v>-33.336828471754664</c:v>
                </c:pt>
                <c:pt idx="1734">
                  <c:v>-33.343283065019513</c:v>
                </c:pt>
                <c:pt idx="1735">
                  <c:v>-33.349735925569746</c:v>
                </c:pt>
                <c:pt idx="1736">
                  <c:v>-33.35618705764788</c:v>
                </c:pt>
                <c:pt idx="1737">
                  <c:v>-33.362636465490645</c:v>
                </c:pt>
                <c:pt idx="1738">
                  <c:v>-33.36908415332941</c:v>
                </c:pt>
                <c:pt idx="1739">
                  <c:v>-33.375530125390107</c:v>
                </c:pt>
                <c:pt idx="1740">
                  <c:v>-33.381974385893052</c:v>
                </c:pt>
                <c:pt idx="1741">
                  <c:v>-33.388416939053393</c:v>
                </c:pt>
                <c:pt idx="1742">
                  <c:v>-33.394857789080419</c:v>
                </c:pt>
                <c:pt idx="1743">
                  <c:v>-33.401296940178241</c:v>
                </c:pt>
                <c:pt idx="1744">
                  <c:v>-33.407734396545614</c:v>
                </c:pt>
                <c:pt idx="1745">
                  <c:v>-33.414170162375868</c:v>
                </c:pt>
                <c:pt idx="1746">
                  <c:v>-33.420604241856772</c:v>
                </c:pt>
                <c:pt idx="1747">
                  <c:v>-33.427036639171014</c:v>
                </c:pt>
                <c:pt idx="1748">
                  <c:v>-33.433467358495918</c:v>
                </c:pt>
                <c:pt idx="1749">
                  <c:v>-33.439896404003051</c:v>
                </c:pt>
                <c:pt idx="1750">
                  <c:v>-33.446323779859178</c:v>
                </c:pt>
                <c:pt idx="1751">
                  <c:v>-33.452749490225585</c:v>
                </c:pt>
                <c:pt idx="1752">
                  <c:v>-33.459173539258096</c:v>
                </c:pt>
                <c:pt idx="1753">
                  <c:v>-33.465595931107529</c:v>
                </c:pt>
                <c:pt idx="1754">
                  <c:v>-33.472016669919242</c:v>
                </c:pt>
                <c:pt idx="1755">
                  <c:v>-33.47843575983353</c:v>
                </c:pt>
                <c:pt idx="1756">
                  <c:v>-33.484853204985342</c:v>
                </c:pt>
                <c:pt idx="1757">
                  <c:v>-33.491269009504208</c:v>
                </c:pt>
                <c:pt idx="1758">
                  <c:v>-33.497683177514944</c:v>
                </c:pt>
                <c:pt idx="1759">
                  <c:v>-33.504095713136799</c:v>
                </c:pt>
                <c:pt idx="1760">
                  <c:v>-33.510506620484158</c:v>
                </c:pt>
                <c:pt idx="1761">
                  <c:v>-33.516915903665605</c:v>
                </c:pt>
                <c:pt idx="1762">
                  <c:v>-33.523323566785422</c:v>
                </c:pt>
                <c:pt idx="1763">
                  <c:v>-33.529729613942244</c:v>
                </c:pt>
                <c:pt idx="1764">
                  <c:v>-33.536134049229624</c:v>
                </c:pt>
                <c:pt idx="1765">
                  <c:v>-33.542536876736328</c:v>
                </c:pt>
                <c:pt idx="1766">
                  <c:v>-33.548938100545669</c:v>
                </c:pt>
                <c:pt idx="1767">
                  <c:v>-33.555337724735885</c:v>
                </c:pt>
                <c:pt idx="1768">
                  <c:v>-33.561735753380461</c:v>
                </c:pt>
                <c:pt idx="1769">
                  <c:v>-33.56813219054758</c:v>
                </c:pt>
                <c:pt idx="1770">
                  <c:v>-33.574527040300794</c:v>
                </c:pt>
                <c:pt idx="1771">
                  <c:v>-33.580920306697848</c:v>
                </c:pt>
                <c:pt idx="1772">
                  <c:v>-33.587311993792206</c:v>
                </c:pt>
                <c:pt idx="1773">
                  <c:v>-33.593702105632097</c:v>
                </c:pt>
                <c:pt idx="1774">
                  <c:v>-33.600090646260774</c:v>
                </c:pt>
                <c:pt idx="1775">
                  <c:v>-33.606477619716507</c:v>
                </c:pt>
                <c:pt idx="1776">
                  <c:v>-33.612863030032557</c:v>
                </c:pt>
                <c:pt idx="1777">
                  <c:v>-33.619246881237515</c:v>
                </c:pt>
                <c:pt idx="1778">
                  <c:v>-33.625629177354561</c:v>
                </c:pt>
                <c:pt idx="1779">
                  <c:v>-33.632009922402496</c:v>
                </c:pt>
                <c:pt idx="1780">
                  <c:v>-33.63838912039494</c:v>
                </c:pt>
                <c:pt idx="1781">
                  <c:v>-33.644766775340798</c:v>
                </c:pt>
                <c:pt idx="1782">
                  <c:v>-33.651142891243808</c:v>
                </c:pt>
                <c:pt idx="1783">
                  <c:v>-33.657517472103081</c:v>
                </c:pt>
                <c:pt idx="1784">
                  <c:v>-33.663890521912968</c:v>
                </c:pt>
                <c:pt idx="1785">
                  <c:v>-33.670262044662707</c:v>
                </c:pt>
                <c:pt idx="1786">
                  <c:v>-33.676632044337126</c:v>
                </c:pt>
                <c:pt idx="1787">
                  <c:v>-33.683000524915649</c:v>
                </c:pt>
                <c:pt idx="1788">
                  <c:v>-33.689367490373542</c:v>
                </c:pt>
                <c:pt idx="1789">
                  <c:v>-33.695732944681069</c:v>
                </c:pt>
                <c:pt idx="1790">
                  <c:v>-33.702096891803258</c:v>
                </c:pt>
                <c:pt idx="1791">
                  <c:v>-33.708459335701242</c:v>
                </c:pt>
                <c:pt idx="1792">
                  <c:v>-33.71482028033099</c:v>
                </c:pt>
                <c:pt idx="1793">
                  <c:v>-33.72117972964358</c:v>
                </c:pt>
                <c:pt idx="1794">
                  <c:v>-33.727537687585702</c:v>
                </c:pt>
                <c:pt idx="1795">
                  <c:v>-33.733894158098899</c:v>
                </c:pt>
                <c:pt idx="1796">
                  <c:v>-33.740249145120551</c:v>
                </c:pt>
                <c:pt idx="1797">
                  <c:v>-33.746602652583192</c:v>
                </c:pt>
                <c:pt idx="1798">
                  <c:v>-33.75295468441449</c:v>
                </c:pt>
                <c:pt idx="1799">
                  <c:v>-33.759305244537806</c:v>
                </c:pt>
                <c:pt idx="1800">
                  <c:v>-33.76565433687157</c:v>
                </c:pt>
                <c:pt idx="1801">
                  <c:v>-33.772001965329579</c:v>
                </c:pt>
                <c:pt idx="1802">
                  <c:v>-33.778348133821517</c:v>
                </c:pt>
                <c:pt idx="1803">
                  <c:v>-33.784692846251552</c:v>
                </c:pt>
                <c:pt idx="1804">
                  <c:v>-33.79103610652038</c:v>
                </c:pt>
                <c:pt idx="1805">
                  <c:v>-33.797377918523132</c:v>
                </c:pt>
                <c:pt idx="1806">
                  <c:v>-33.803718286151323</c:v>
                </c:pt>
                <c:pt idx="1807">
                  <c:v>-33.810057213291124</c:v>
                </c:pt>
                <c:pt idx="1808">
                  <c:v>-33.816394703824322</c:v>
                </c:pt>
                <c:pt idx="1809">
                  <c:v>-33.822730761628492</c:v>
                </c:pt>
                <c:pt idx="1810">
                  <c:v>-33.829065390576474</c:v>
                </c:pt>
                <c:pt idx="1811">
                  <c:v>-33.835398594537018</c:v>
                </c:pt>
                <c:pt idx="1812">
                  <c:v>-33.84173037737353</c:v>
                </c:pt>
                <c:pt idx="1813">
                  <c:v>-33.848060742945719</c:v>
                </c:pt>
                <c:pt idx="1814">
                  <c:v>-33.854389695108743</c:v>
                </c:pt>
                <c:pt idx="1815">
                  <c:v>-33.860717237712883</c:v>
                </c:pt>
                <c:pt idx="1816">
                  <c:v>-33.867043374604442</c:v>
                </c:pt>
                <c:pt idx="1817">
                  <c:v>-33.873368109624948</c:v>
                </c:pt>
                <c:pt idx="1818">
                  <c:v>-33.879691446611865</c:v>
                </c:pt>
                <c:pt idx="1819">
                  <c:v>-33.886013389398087</c:v>
                </c:pt>
                <c:pt idx="1820">
                  <c:v>-33.892333941811899</c:v>
                </c:pt>
                <c:pt idx="1821">
                  <c:v>-33.89865310767788</c:v>
                </c:pt>
                <c:pt idx="1822">
                  <c:v>-33.904970890815285</c:v>
                </c:pt>
                <c:pt idx="1823">
                  <c:v>-33.911287295039834</c:v>
                </c:pt>
                <c:pt idx="1824">
                  <c:v>-33.917602324162516</c:v>
                </c:pt>
                <c:pt idx="1825">
                  <c:v>-33.923915981990262</c:v>
                </c:pt>
                <c:pt idx="1826">
                  <c:v>-33.93022827232528</c:v>
                </c:pt>
                <c:pt idx="1827">
                  <c:v>-33.936539198965718</c:v>
                </c:pt>
                <c:pt idx="1828">
                  <c:v>-33.942848765705918</c:v>
                </c:pt>
                <c:pt idx="1829">
                  <c:v>-33.949156976334784</c:v>
                </c:pt>
                <c:pt idx="1830">
                  <c:v>-33.95546383463806</c:v>
                </c:pt>
                <c:pt idx="1831">
                  <c:v>-33.961769344396778</c:v>
                </c:pt>
                <c:pt idx="1832">
                  <c:v>-33.968073509387523</c:v>
                </c:pt>
                <c:pt idx="1833">
                  <c:v>-33.974376333382978</c:v>
                </c:pt>
                <c:pt idx="1834">
                  <c:v>-33.980677820151676</c:v>
                </c:pt>
                <c:pt idx="1835">
                  <c:v>-33.986977973457584</c:v>
                </c:pt>
                <c:pt idx="1836">
                  <c:v>-33.993276797060823</c:v>
                </c:pt>
                <c:pt idx="1837">
                  <c:v>-33.999574294716979</c:v>
                </c:pt>
                <c:pt idx="1838">
                  <c:v>-34.005870470177769</c:v>
                </c:pt>
                <c:pt idx="1839">
                  <c:v>-34.012165327190708</c:v>
                </c:pt>
                <c:pt idx="1840">
                  <c:v>-34.018458869499007</c:v>
                </c:pt>
                <c:pt idx="1841">
                  <c:v>-34.024751100841797</c:v>
                </c:pt>
                <c:pt idx="1842">
                  <c:v>-34.031042024954147</c:v>
                </c:pt>
                <c:pt idx="1843">
                  <c:v>-34.037331645567079</c:v>
                </c:pt>
                <c:pt idx="1844">
                  <c:v>-34.043619966407228</c:v>
                </c:pt>
                <c:pt idx="1845">
                  <c:v>-34.049906991197389</c:v>
                </c:pt>
                <c:pt idx="1846">
                  <c:v>-34.05619272365594</c:v>
                </c:pt>
                <c:pt idx="1847">
                  <c:v>-34.062477167497818</c:v>
                </c:pt>
                <c:pt idx="1848">
                  <c:v>-34.068760326433491</c:v>
                </c:pt>
                <c:pt idx="1849">
                  <c:v>-34.075042204169051</c:v>
                </c:pt>
                <c:pt idx="1850">
                  <c:v>-34.081322804407378</c:v>
                </c:pt>
                <c:pt idx="1851">
                  <c:v>-34.087602130846484</c:v>
                </c:pt>
                <c:pt idx="1852">
                  <c:v>-34.093880187181014</c:v>
                </c:pt>
                <c:pt idx="1853">
                  <c:v>-34.100156977101065</c:v>
                </c:pt>
                <c:pt idx="1854">
                  <c:v>-34.106432504293444</c:v>
                </c:pt>
                <c:pt idx="1855">
                  <c:v>-34.112706772440021</c:v>
                </c:pt>
                <c:pt idx="1856">
                  <c:v>-34.118979785219594</c:v>
                </c:pt>
                <c:pt idx="1857">
                  <c:v>-34.125251546306444</c:v>
                </c:pt>
                <c:pt idx="1858">
                  <c:v>-34.131522059371228</c:v>
                </c:pt>
                <c:pt idx="1859">
                  <c:v>-34.137791328080411</c:v>
                </c:pt>
                <c:pt idx="1860">
                  <c:v>-34.144059356096726</c:v>
                </c:pt>
                <c:pt idx="1861">
                  <c:v>-34.150326147078694</c:v>
                </c:pt>
                <c:pt idx="1862">
                  <c:v>-34.156591704681503</c:v>
                </c:pt>
                <c:pt idx="1863">
                  <c:v>-34.162856032555794</c:v>
                </c:pt>
                <c:pt idx="1864">
                  <c:v>-34.169119134348648</c:v>
                </c:pt>
                <c:pt idx="1865">
                  <c:v>-34.17538101370328</c:v>
                </c:pt>
                <c:pt idx="1866">
                  <c:v>-34.181641674259154</c:v>
                </c:pt>
                <c:pt idx="1867">
                  <c:v>-34.187901119651457</c:v>
                </c:pt>
                <c:pt idx="1868">
                  <c:v>-34.194159353512006</c:v>
                </c:pt>
                <c:pt idx="1869">
                  <c:v>-34.200416379468543</c:v>
                </c:pt>
                <c:pt idx="1870">
                  <c:v>-34.206672201144954</c:v>
                </c:pt>
                <c:pt idx="1871">
                  <c:v>-34.212926822161492</c:v>
                </c:pt>
                <c:pt idx="1872">
                  <c:v>-34.219180246134549</c:v>
                </c:pt>
                <c:pt idx="1873">
                  <c:v>-34.225432476676623</c:v>
                </c:pt>
                <c:pt idx="1874">
                  <c:v>-34.231683517396306</c:v>
                </c:pt>
                <c:pt idx="1875">
                  <c:v>-34.237933371899132</c:v>
                </c:pt>
                <c:pt idx="1876">
                  <c:v>-34.244182043785841</c:v>
                </c:pt>
                <c:pt idx="1877">
                  <c:v>-34.250429536654167</c:v>
                </c:pt>
                <c:pt idx="1878">
                  <c:v>-34.256675854097885</c:v>
                </c:pt>
                <c:pt idx="1879">
                  <c:v>-34.262920999707262</c:v>
                </c:pt>
                <c:pt idx="1880">
                  <c:v>-34.269164977068279</c:v>
                </c:pt>
                <c:pt idx="1881">
                  <c:v>-34.275407789763641</c:v>
                </c:pt>
                <c:pt idx="1882">
                  <c:v>-34.28164944137265</c:v>
                </c:pt>
                <c:pt idx="1883">
                  <c:v>-34.287889935469934</c:v>
                </c:pt>
                <c:pt idx="1884">
                  <c:v>-34.29412927562764</c:v>
                </c:pt>
                <c:pt idx="1885">
                  <c:v>-34.300367465413416</c:v>
                </c:pt>
                <c:pt idx="1886">
                  <c:v>-34.306604508391494</c:v>
                </c:pt>
                <c:pt idx="1887">
                  <c:v>-34.312840408122753</c:v>
                </c:pt>
                <c:pt idx="1888">
                  <c:v>-34.319075168163749</c:v>
                </c:pt>
                <c:pt idx="1889">
                  <c:v>-34.325308792068242</c:v>
                </c:pt>
                <c:pt idx="1890">
                  <c:v>-34.331541283385654</c:v>
                </c:pt>
                <c:pt idx="1891">
                  <c:v>-34.337772645662369</c:v>
                </c:pt>
                <c:pt idx="1892">
                  <c:v>-34.344002882440925</c:v>
                </c:pt>
                <c:pt idx="1893">
                  <c:v>-34.350231997260067</c:v>
                </c:pt>
                <c:pt idx="1894">
                  <c:v>-34.356459993655321</c:v>
                </c:pt>
                <c:pt idx="1895">
                  <c:v>-34.362686875158481</c:v>
                </c:pt>
                <c:pt idx="1896">
                  <c:v>-34.368912645297883</c:v>
                </c:pt>
                <c:pt idx="1897">
                  <c:v>-34.375137307598187</c:v>
                </c:pt>
                <c:pt idx="1898">
                  <c:v>-34.381360865580469</c:v>
                </c:pt>
                <c:pt idx="1899">
                  <c:v>-34.387583322762666</c:v>
                </c:pt>
                <c:pt idx="1900">
                  <c:v>-34.393804682658597</c:v>
                </c:pt>
                <c:pt idx="1901">
                  <c:v>-34.40002494877919</c:v>
                </c:pt>
                <c:pt idx="1902">
                  <c:v>-34.406244124631463</c:v>
                </c:pt>
                <c:pt idx="1903">
                  <c:v>-34.412462213718932</c:v>
                </c:pt>
                <c:pt idx="1904">
                  <c:v>-34.41867921954217</c:v>
                </c:pt>
                <c:pt idx="1905">
                  <c:v>-34.424895145597588</c:v>
                </c:pt>
                <c:pt idx="1906">
                  <c:v>-34.431109995378613</c:v>
                </c:pt>
                <c:pt idx="1907">
                  <c:v>-34.437323772374732</c:v>
                </c:pt>
                <c:pt idx="1908">
                  <c:v>-34.443536480072687</c:v>
                </c:pt>
                <c:pt idx="1909">
                  <c:v>-34.449748121955331</c:v>
                </c:pt>
                <c:pt idx="1910">
                  <c:v>-34.45595870150197</c:v>
                </c:pt>
                <c:pt idx="1911">
                  <c:v>-34.462168222189192</c:v>
                </c:pt>
                <c:pt idx="1912">
                  <c:v>-34.468376687489261</c:v>
                </c:pt>
                <c:pt idx="1913">
                  <c:v>-34.474584100871645</c:v>
                </c:pt>
                <c:pt idx="1914">
                  <c:v>-34.480790465802478</c:v>
                </c:pt>
                <c:pt idx="1915">
                  <c:v>-34.48699578574405</c:v>
                </c:pt>
                <c:pt idx="1916">
                  <c:v>-34.493200064155943</c:v>
                </c:pt>
                <c:pt idx="1917">
                  <c:v>-34.499403304493718</c:v>
                </c:pt>
                <c:pt idx="1918">
                  <c:v>-34.505605510210067</c:v>
                </c:pt>
                <c:pt idx="1919">
                  <c:v>-34.511806684754035</c:v>
                </c:pt>
                <c:pt idx="1920">
                  <c:v>-34.51800683157159</c:v>
                </c:pt>
                <c:pt idx="1921">
                  <c:v>-34.524205954105284</c:v>
                </c:pt>
                <c:pt idx="1922">
                  <c:v>-34.530404055794456</c:v>
                </c:pt>
                <c:pt idx="1923">
                  <c:v>-34.536601140074744</c:v>
                </c:pt>
                <c:pt idx="1924">
                  <c:v>-34.542797210379035</c:v>
                </c:pt>
                <c:pt idx="1925">
                  <c:v>-34.548992270136885</c:v>
                </c:pt>
                <c:pt idx="1926">
                  <c:v>-34.555186322774041</c:v>
                </c:pt>
                <c:pt idx="1927">
                  <c:v>-34.561379371713514</c:v>
                </c:pt>
                <c:pt idx="1928">
                  <c:v>-34.567571420375074</c:v>
                </c:pt>
                <c:pt idx="1929">
                  <c:v>-34.573762472174977</c:v>
                </c:pt>
                <c:pt idx="1930">
                  <c:v>-34.579952530526178</c:v>
                </c:pt>
                <c:pt idx="1931">
                  <c:v>-34.586141598838772</c:v>
                </c:pt>
                <c:pt idx="1932">
                  <c:v>-34.592329680519605</c:v>
                </c:pt>
                <c:pt idx="1933">
                  <c:v>-34.598516778971742</c:v>
                </c:pt>
                <c:pt idx="1934">
                  <c:v>-34.60470289759585</c:v>
                </c:pt>
                <c:pt idx="1935">
                  <c:v>-34.610888039788932</c:v>
                </c:pt>
                <c:pt idx="1936">
                  <c:v>-34.617072208944862</c:v>
                </c:pt>
                <c:pt idx="1937">
                  <c:v>-34.623255408454419</c:v>
                </c:pt>
                <c:pt idx="1938">
                  <c:v>-34.62943764170538</c:v>
                </c:pt>
                <c:pt idx="1939">
                  <c:v>-34.635618912081966</c:v>
                </c:pt>
                <c:pt idx="1940">
                  <c:v>-34.641799222965645</c:v>
                </c:pt>
                <c:pt idx="1941">
                  <c:v>-34.647978577734484</c:v>
                </c:pt>
                <c:pt idx="1942">
                  <c:v>-34.654156979763499</c:v>
                </c:pt>
                <c:pt idx="1943">
                  <c:v>-34.660334432424833</c:v>
                </c:pt>
                <c:pt idx="1944">
                  <c:v>-34.666510939087154</c:v>
                </c:pt>
                <c:pt idx="1945">
                  <c:v>-34.672686503116225</c:v>
                </c:pt>
                <c:pt idx="1946">
                  <c:v>-34.678861127874669</c:v>
                </c:pt>
                <c:pt idx="1947">
                  <c:v>-34.685034816722116</c:v>
                </c:pt>
                <c:pt idx="1948">
                  <c:v>-34.691207573014886</c:v>
                </c:pt>
                <c:pt idx="1949">
                  <c:v>-34.697379400106577</c:v>
                </c:pt>
                <c:pt idx="1950">
                  <c:v>-34.703550301347576</c:v>
                </c:pt>
                <c:pt idx="1951">
                  <c:v>-34.709720280085044</c:v>
                </c:pt>
                <c:pt idx="1952">
                  <c:v>-34.715889339663526</c:v>
                </c:pt>
                <c:pt idx="1953">
                  <c:v>-34.722057483423853</c:v>
                </c:pt>
                <c:pt idx="1954">
                  <c:v>-34.72822471470468</c:v>
                </c:pt>
                <c:pt idx="1955">
                  <c:v>-34.734391036841224</c:v>
                </c:pt>
                <c:pt idx="1956">
                  <c:v>-34.740556453165354</c:v>
                </c:pt>
                <c:pt idx="1957">
                  <c:v>-34.74672096700656</c:v>
                </c:pt>
                <c:pt idx="1958">
                  <c:v>-34.752884581691127</c:v>
                </c:pt>
                <c:pt idx="1959">
                  <c:v>-34.759047300542044</c:v>
                </c:pt>
                <c:pt idx="1960">
                  <c:v>-34.765209126880123</c:v>
                </c:pt>
                <c:pt idx="1961">
                  <c:v>-34.771370064022129</c:v>
                </c:pt>
                <c:pt idx="1962">
                  <c:v>-34.77753011528285</c:v>
                </c:pt>
                <c:pt idx="1963">
                  <c:v>-34.783689283973438</c:v>
                </c:pt>
                <c:pt idx="1964">
                  <c:v>-34.789847573402625</c:v>
                </c:pt>
                <c:pt idx="1965">
                  <c:v>-34.796004986875985</c:v>
                </c:pt>
                <c:pt idx="1966">
                  <c:v>-34.802161527695937</c:v>
                </c:pt>
                <c:pt idx="1967">
                  <c:v>-34.80831719916231</c:v>
                </c:pt>
                <c:pt idx="1968">
                  <c:v>-34.814472004572217</c:v>
                </c:pt>
                <c:pt idx="1969">
                  <c:v>-34.820625947219405</c:v>
                </c:pt>
                <c:pt idx="1970">
                  <c:v>-34.82677903039486</c:v>
                </c:pt>
                <c:pt idx="1971">
                  <c:v>-34.83293125738696</c:v>
                </c:pt>
                <c:pt idx="1972">
                  <c:v>-34.839082631480899</c:v>
                </c:pt>
                <c:pt idx="1973">
                  <c:v>-34.845233155959249</c:v>
                </c:pt>
                <c:pt idx="1974">
                  <c:v>-34.851382834101372</c:v>
                </c:pt>
                <c:pt idx="1975">
                  <c:v>-34.857531669184326</c:v>
                </c:pt>
                <c:pt idx="1976">
                  <c:v>-34.863679664481865</c:v>
                </c:pt>
                <c:pt idx="1977">
                  <c:v>-34.869826823265228</c:v>
                </c:pt>
                <c:pt idx="1978">
                  <c:v>-34.875973148802501</c:v>
                </c:pt>
                <c:pt idx="1979">
                  <c:v>-34.88211864435938</c:v>
                </c:pt>
                <c:pt idx="1980">
                  <c:v>-34.888263313198394</c:v>
                </c:pt>
                <c:pt idx="1981">
                  <c:v>-34.894407158579355</c:v>
                </c:pt>
                <c:pt idx="1982">
                  <c:v>-34.90055018375952</c:v>
                </c:pt>
                <c:pt idx="1983">
                  <c:v>-34.906692391993005</c:v>
                </c:pt>
                <c:pt idx="1984">
                  <c:v>-34.912833786531472</c:v>
                </c:pt>
                <c:pt idx="1985">
                  <c:v>-34.918974370623637</c:v>
                </c:pt>
                <c:pt idx="1986">
                  <c:v>-34.925114147515465</c:v>
                </c:pt>
                <c:pt idx="1987">
                  <c:v>-34.931253120450314</c:v>
                </c:pt>
                <c:pt idx="1988">
                  <c:v>-34.937391292668593</c:v>
                </c:pt>
                <c:pt idx="1989">
                  <c:v>-34.943528667408202</c:v>
                </c:pt>
                <c:pt idx="1990">
                  <c:v>-34.949665247903923</c:v>
                </c:pt>
                <c:pt idx="1991">
                  <c:v>-34.955801037388682</c:v>
                </c:pt>
                <c:pt idx="1992">
                  <c:v>-34.961936039091526</c:v>
                </c:pt>
                <c:pt idx="1993">
                  <c:v>-34.968070256239905</c:v>
                </c:pt>
                <c:pt idx="1994">
                  <c:v>-34.974203692057493</c:v>
                </c:pt>
                <c:pt idx="1995">
                  <c:v>-34.980336349766411</c:v>
                </c:pt>
                <c:pt idx="1996">
                  <c:v>-34.986468232585125</c:v>
                </c:pt>
                <c:pt idx="1997">
                  <c:v>-34.992599343729985</c:v>
                </c:pt>
                <c:pt idx="1998">
                  <c:v>-34.998729686414769</c:v>
                </c:pt>
                <c:pt idx="1999">
                  <c:v>-35.004859263850157</c:v>
                </c:pt>
                <c:pt idx="2000">
                  <c:v>-35.010988079244363</c:v>
                </c:pt>
                <c:pt idx="2001">
                  <c:v>-35.017116135803157</c:v>
                </c:pt>
                <c:pt idx="2002">
                  <c:v>-35.07835566880366</c:v>
                </c:pt>
                <c:pt idx="2003">
                  <c:v>-35.13952282513636</c:v>
                </c:pt>
                <c:pt idx="2004">
                  <c:v>-35.200620768070962</c:v>
                </c:pt>
                <c:pt idx="2005">
                  <c:v>-35.261652636139765</c:v>
                </c:pt>
                <c:pt idx="2006">
                  <c:v>-35.32262154386337</c:v>
                </c:pt>
                <c:pt idx="2007">
                  <c:v>-35.38353058245729</c:v>
                </c:pt>
                <c:pt idx="2008">
                  <c:v>-35.444382820526712</c:v>
                </c:pt>
                <c:pt idx="2009">
                  <c:v>-35.50518130474422</c:v>
                </c:pt>
                <c:pt idx="2010">
                  <c:v>-35.565929060516133</c:v>
                </c:pt>
                <c:pt idx="2011">
                  <c:v>-35.626629092631532</c:v>
                </c:pt>
                <c:pt idx="2012">
                  <c:v>-35.687284385902046</c:v>
                </c:pt>
                <c:pt idx="2013">
                  <c:v>-35.747897905786033</c:v>
                </c:pt>
                <c:pt idx="2014">
                  <c:v>-35.808472599001909</c:v>
                </c:pt>
                <c:pt idx="2015">
                  <c:v>-35.86901139413024</c:v>
                </c:pt>
                <c:pt idx="2016">
                  <c:v>-35.929517202201765</c:v>
                </c:pt>
                <c:pt idx="2017">
                  <c:v>-35.98999291727732</c:v>
                </c:pt>
                <c:pt idx="2018">
                  <c:v>-36.050441417016316</c:v>
                </c:pt>
                <c:pt idx="2019">
                  <c:v>-36.110865563233546</c:v>
                </c:pt>
                <c:pt idx="2020">
                  <c:v>-36.171268202447635</c:v>
                </c:pt>
                <c:pt idx="2021">
                  <c:v>-36.231652166420126</c:v>
                </c:pt>
                <c:pt idx="2022">
                  <c:v>-36.292020272683303</c:v>
                </c:pt>
                <c:pt idx="2023">
                  <c:v>-36.352375325061686</c:v>
                </c:pt>
                <c:pt idx="2024">
                  <c:v>-36.412720114184133</c:v>
                </c:pt>
                <c:pt idx="2025">
                  <c:v>-36.473057417986389</c:v>
                </c:pt>
                <c:pt idx="2026">
                  <c:v>-36.533390002207696</c:v>
                </c:pt>
                <c:pt idx="2027">
                  <c:v>-36.593720620878436</c:v>
                </c:pt>
                <c:pt idx="2028">
                  <c:v>-36.654052016802162</c:v>
                </c:pt>
                <c:pt idx="2029">
                  <c:v>-36.714386922028211</c:v>
                </c:pt>
                <c:pt idx="2030">
                  <c:v>-36.774728058319141</c:v>
                </c:pt>
                <c:pt idx="2031">
                  <c:v>-36.835078137612733</c:v>
                </c:pt>
                <c:pt idx="2032">
                  <c:v>-36.895439862475378</c:v>
                </c:pt>
                <c:pt idx="2033">
                  <c:v>-36.955815926550621</c:v>
                </c:pt>
                <c:pt idx="2034">
                  <c:v>-37.016209015003611</c:v>
                </c:pt>
                <c:pt idx="2035">
                  <c:v>-37.0766218049584</c:v>
                </c:pt>
                <c:pt idx="2036">
                  <c:v>-37.13705696592897</c:v>
                </c:pt>
                <c:pt idx="2037">
                  <c:v>-37.197517160250243</c:v>
                </c:pt>
                <c:pt idx="2038">
                  <c:v>-37.258005043497853</c:v>
                </c:pt>
                <c:pt idx="2039">
                  <c:v>-37.318523264909544</c:v>
                </c:pt>
                <c:pt idx="2040">
                  <c:v>-37.379074467798752</c:v>
                </c:pt>
                <c:pt idx="2041">
                  <c:v>-37.439661289964896</c:v>
                </c:pt>
                <c:pt idx="2042">
                  <c:v>-37.500286364101441</c:v>
                </c:pt>
                <c:pt idx="2043">
                  <c:v>-37.560952318199519</c:v>
                </c:pt>
                <c:pt idx="2044">
                  <c:v>-37.62166177594731</c:v>
                </c:pt>
                <c:pt idx="2045">
                  <c:v>-37.682417357128884</c:v>
                </c:pt>
                <c:pt idx="2046">
                  <c:v>-37.743221678017555</c:v>
                </c:pt>
                <c:pt idx="2047">
                  <c:v>-37.804077351769145</c:v>
                </c:pt>
                <c:pt idx="2048">
                  <c:v>-37.864986988811175</c:v>
                </c:pt>
                <c:pt idx="2049">
                  <c:v>-37.925953197230157</c:v>
                </c:pt>
                <c:pt idx="2050">
                  <c:v>-37.986978583158297</c:v>
                </c:pt>
                <c:pt idx="2051">
                  <c:v>-38.04806575115677</c:v>
                </c:pt>
                <c:pt idx="2052">
                  <c:v>-38.109217304598602</c:v>
                </c:pt>
                <c:pt idx="2053">
                  <c:v>-38.170435846049457</c:v>
                </c:pt>
                <c:pt idx="2054">
                  <c:v>-38.231723977649239</c:v>
                </c:pt>
                <c:pt idx="2055">
                  <c:v>-38.293084301489586</c:v>
                </c:pt>
                <c:pt idx="2056">
                  <c:v>-38.354519419994013</c:v>
                </c:pt>
                <c:pt idx="2057">
                  <c:v>-38.41603193629517</c:v>
                </c:pt>
                <c:pt idx="2058">
                  <c:v>-38.477624454614187</c:v>
                </c:pt>
                <c:pt idx="2059">
                  <c:v>-38.539299580637085</c:v>
                </c:pt>
                <c:pt idx="2060">
                  <c:v>-38.601059921894546</c:v>
                </c:pt>
                <c:pt idx="2061">
                  <c:v>-38.66290808813973</c:v>
                </c:pt>
                <c:pt idx="2062">
                  <c:v>-38.724846691727272</c:v>
                </c:pt>
                <c:pt idx="2063">
                  <c:v>-38.78687834799392</c:v>
                </c:pt>
                <c:pt idx="2064">
                  <c:v>-38.849005675639766</c:v>
                </c:pt>
                <c:pt idx="2065">
                  <c:v>-38.911231297110007</c:v>
                </c:pt>
                <c:pt idx="2066">
                  <c:v>-38.97355783897914</c:v>
                </c:pt>
                <c:pt idx="2067">
                  <c:v>-39.035987932336695</c:v>
                </c:pt>
                <c:pt idx="2068">
                  <c:v>-39.098524213174095</c:v>
                </c:pt>
                <c:pt idx="2069">
                  <c:v>-39.161169322774803</c:v>
                </c:pt>
                <c:pt idx="2070">
                  <c:v>-39.223925908106047</c:v>
                </c:pt>
                <c:pt idx="2071">
                  <c:v>-39.286796622213366</c:v>
                </c:pt>
                <c:pt idx="2072">
                  <c:v>-39.349784124617969</c:v>
                </c:pt>
                <c:pt idx="2073">
                  <c:v>-39.412891081717255</c:v>
                </c:pt>
                <c:pt idx="2074">
                  <c:v>-39.476120167187744</c:v>
                </c:pt>
                <c:pt idx="2075">
                  <c:v>-39.539474062394</c:v>
                </c:pt>
                <c:pt idx="2076">
                  <c:v>-39.602955456797687</c:v>
                </c:pt>
                <c:pt idx="2077">
                  <c:v>-39.666567048373842</c:v>
                </c:pt>
                <c:pt idx="2078">
                  <c:v>-39.730311544029611</c:v>
                </c:pt>
                <c:pt idx="2079">
                  <c:v>-39.794191660028211</c:v>
                </c:pt>
                <c:pt idx="2080">
                  <c:v>-39.858210122417915</c:v>
                </c:pt>
                <c:pt idx="2081">
                  <c:v>-39.9223696674648</c:v>
                </c:pt>
                <c:pt idx="2082">
                  <c:v>-39.986673042092839</c:v>
                </c:pt>
                <c:pt idx="2083">
                  <c:v>-40.05112300432738</c:v>
                </c:pt>
                <c:pt idx="2084">
                  <c:v>-40.11572232374678</c:v>
                </c:pt>
                <c:pt idx="2085">
                  <c:v>-40.180473781938126</c:v>
                </c:pt>
                <c:pt idx="2086">
                  <c:v>-40.245380172960523</c:v>
                </c:pt>
                <c:pt idx="2087">
                  <c:v>-40.310444303815316</c:v>
                </c:pt>
                <c:pt idx="2088">
                  <c:v>-40.375668994923018</c:v>
                </c:pt>
                <c:pt idx="2089">
                  <c:v>-40.441057080607209</c:v>
                </c:pt>
                <c:pt idx="2090">
                  <c:v>-40.506611409586732</c:v>
                </c:pt>
                <c:pt idx="2091">
                  <c:v>-40.572334845476362</c:v>
                </c:pt>
                <c:pt idx="2092">
                  <c:v>-40.638230267294389</c:v>
                </c:pt>
                <c:pt idx="2093">
                  <c:v>-40.704300569980383</c:v>
                </c:pt>
                <c:pt idx="2094">
                  <c:v>-40.770548664921492</c:v>
                </c:pt>
                <c:pt idx="2095">
                  <c:v>-40.836977480487434</c:v>
                </c:pt>
                <c:pt idx="2096">
                  <c:v>-40.903589962577051</c:v>
                </c:pt>
                <c:pt idx="2097">
                  <c:v>-40.970389075173358</c:v>
                </c:pt>
                <c:pt idx="2098">
                  <c:v>-41.037377800909745</c:v>
                </c:pt>
                <c:pt idx="2099">
                  <c:v>-41.104559141648011</c:v>
                </c:pt>
                <c:pt idx="2100">
                  <c:v>-41.171936119066544</c:v>
                </c:pt>
                <c:pt idx="2101">
                  <c:v>-41.239511775260802</c:v>
                </c:pt>
                <c:pt idx="2102">
                  <c:v>-41.307289173356608</c:v>
                </c:pt>
                <c:pt idx="2103">
                  <c:v>-41.375271398135482</c:v>
                </c:pt>
                <c:pt idx="2104">
                  <c:v>-41.443461556673704</c:v>
                </c:pt>
                <c:pt idx="2105">
                  <c:v>-41.511862778994661</c:v>
                </c:pt>
                <c:pt idx="2106">
                  <c:v>-41.580478218735252</c:v>
                </c:pt>
                <c:pt idx="2107">
                  <c:v>-41.649311053828335</c:v>
                </c:pt>
                <c:pt idx="2108">
                  <c:v>-41.71836448719813</c:v>
                </c:pt>
                <c:pt idx="2109">
                  <c:v>-41.787641747473288</c:v>
                </c:pt>
                <c:pt idx="2110">
                  <c:v>-41.857146089715911</c:v>
                </c:pt>
                <c:pt idx="2111">
                  <c:v>-41.926880796166614</c:v>
                </c:pt>
                <c:pt idx="2112">
                  <c:v>-41.996849177008066</c:v>
                </c:pt>
                <c:pt idx="2113">
                  <c:v>-42.0670545711465</c:v>
                </c:pt>
                <c:pt idx="2114">
                  <c:v>-42.137500347011844</c:v>
                </c:pt>
                <c:pt idx="2115">
                  <c:v>-42.208189903376201</c:v>
                </c:pt>
                <c:pt idx="2116">
                  <c:v>-42.279126670195915</c:v>
                </c:pt>
                <c:pt idx="2117">
                  <c:v>-42.350314109469267</c:v>
                </c:pt>
                <c:pt idx="2118">
                  <c:v>-42.421755716121226</c:v>
                </c:pt>
                <c:pt idx="2119">
                  <c:v>-42.493455018905813</c:v>
                </c:pt>
                <c:pt idx="2120">
                  <c:v>-42.565415581334911</c:v>
                </c:pt>
                <c:pt idx="2121">
                  <c:v>-42.637641002629252</c:v>
                </c:pt>
                <c:pt idx="2122">
                  <c:v>-42.710134918694891</c:v>
                </c:pt>
                <c:pt idx="2123">
                  <c:v>-42.782901003124366</c:v>
                </c:pt>
                <c:pt idx="2124">
                  <c:v>-42.855942968226614</c:v>
                </c:pt>
                <c:pt idx="2125">
                  <c:v>-42.929264566081187</c:v>
                </c:pt>
                <c:pt idx="2126">
                  <c:v>-43.002869589623714</c:v>
                </c:pt>
                <c:pt idx="2127">
                  <c:v>-43.07676187375948</c:v>
                </c:pt>
                <c:pt idx="2128">
                  <c:v>-43.150945296507146</c:v>
                </c:pt>
                <c:pt idx="2129">
                  <c:v>-43.22542378017588</c:v>
                </c:pt>
                <c:pt idx="2130">
                  <c:v>-43.300201292572822</c:v>
                </c:pt>
                <c:pt idx="2131">
                  <c:v>-43.375281848246026</c:v>
                </c:pt>
                <c:pt idx="2132">
                  <c:v>-43.450669509762605</c:v>
                </c:pt>
                <c:pt idx="2133">
                  <c:v>-43.52636838902184</c:v>
                </c:pt>
                <c:pt idx="2134">
                  <c:v>-43.60238264860746</c:v>
                </c:pt>
                <c:pt idx="2135">
                  <c:v>-43.678716503178528</c:v>
                </c:pt>
                <c:pt idx="2136">
                  <c:v>-43.7553742209003</c:v>
                </c:pt>
                <c:pt idx="2137">
                  <c:v>-43.832360124917635</c:v>
                </c:pt>
                <c:pt idx="2138">
                  <c:v>-43.909678594871508</c:v>
                </c:pt>
                <c:pt idx="2139">
                  <c:v>-43.987334068461251</c:v>
                </c:pt>
                <c:pt idx="2140">
                  <c:v>-44.06533104305246</c:v>
                </c:pt>
                <c:pt idx="2141">
                  <c:v>-44.1436740773349</c:v>
                </c:pt>
                <c:pt idx="2142">
                  <c:v>-44.222367793028951</c:v>
                </c:pt>
                <c:pt idx="2143">
                  <c:v>-44.301416876645945</c:v>
                </c:pt>
                <c:pt idx="2144">
                  <c:v>-44.38082608130194</c:v>
                </c:pt>
                <c:pt idx="2145">
                  <c:v>-44.460600228587175</c:v>
                </c:pt>
                <c:pt idx="2146">
                  <c:v>-44.540744210494836</c:v>
                </c:pt>
                <c:pt idx="2147">
                  <c:v>-44.621262991409914</c:v>
                </c:pt>
                <c:pt idx="2148">
                  <c:v>-44.702161610161504</c:v>
                </c:pt>
                <c:pt idx="2149">
                  <c:v>-44.783445182139502</c:v>
                </c:pt>
                <c:pt idx="2150">
                  <c:v>-44.865118901479903</c:v>
                </c:pt>
                <c:pt idx="2151">
                  <c:v>-44.947188043320942</c:v>
                </c:pt>
                <c:pt idx="2152">
                  <c:v>-45.029657966131893</c:v>
                </c:pt>
                <c:pt idx="2153">
                  <c:v>-45.112534114118915</c:v>
                </c:pt>
                <c:pt idx="2154">
                  <c:v>-45.195822019708451</c:v>
                </c:pt>
                <c:pt idx="2155">
                  <c:v>-45.279527306116059</c:v>
                </c:pt>
                <c:pt idx="2156">
                  <c:v>-45.363655689997898</c:v>
                </c:pt>
                <c:pt idx="2157">
                  <c:v>-45.448212984193539</c:v>
                </c:pt>
                <c:pt idx="2158">
                  <c:v>-45.533205100560899</c:v>
                </c:pt>
                <c:pt idx="2159">
                  <c:v>-45.618638052908118</c:v>
                </c:pt>
                <c:pt idx="2160">
                  <c:v>-45.704517960025996</c:v>
                </c:pt>
                <c:pt idx="2161">
                  <c:v>-45.790851048825239</c:v>
                </c:pt>
                <c:pt idx="2162">
                  <c:v>-45.87764365758332</c:v>
                </c:pt>
                <c:pt idx="2163">
                  <c:v>-45.964902239305317</c:v>
                </c:pt>
                <c:pt idx="2164">
                  <c:v>-46.052633365202865</c:v>
                </c:pt>
                <c:pt idx="2165">
                  <c:v>-46.140843728297796</c:v>
                </c:pt>
                <c:pt idx="2166">
                  <c:v>-46.229540147154147</c:v>
                </c:pt>
                <c:pt idx="2167">
                  <c:v>-46.318729569745507</c:v>
                </c:pt>
                <c:pt idx="2168">
                  <c:v>-46.408419077462774</c:v>
                </c:pt>
                <c:pt idx="2169">
                  <c:v>-46.498615889268663</c:v>
                </c:pt>
                <c:pt idx="2170">
                  <c:v>-46.589327366005776</c:v>
                </c:pt>
                <c:pt idx="2171">
                  <c:v>-46.680561014864296</c:v>
                </c:pt>
                <c:pt idx="2172">
                  <c:v>-46.772324494018093</c:v>
                </c:pt>
                <c:pt idx="2173">
                  <c:v>-46.864625617434541</c:v>
                </c:pt>
                <c:pt idx="2174">
                  <c:v>-46.957472359868</c:v>
                </c:pt>
                <c:pt idx="2175">
                  <c:v>-47.050872862044912</c:v>
                </c:pt>
                <c:pt idx="2176">
                  <c:v>-47.144835436047998</c:v>
                </c:pt>
                <c:pt idx="2177">
                  <c:v>-47.239368570910962</c:v>
                </c:pt>
                <c:pt idx="2178">
                  <c:v>-47.33448093843279</c:v>
                </c:pt>
                <c:pt idx="2179">
                  <c:v>-47.430181399220842</c:v>
                </c:pt>
                <c:pt idx="2180">
                  <c:v>-47.526479008975443</c:v>
                </c:pt>
                <c:pt idx="2181">
                  <c:v>-47.62338302502711</c:v>
                </c:pt>
                <c:pt idx="2182">
                  <c:v>-47.720902913137991</c:v>
                </c:pt>
                <c:pt idx="2183">
                  <c:v>-47.819048354580644</c:v>
                </c:pt>
                <c:pt idx="2184">
                  <c:v>-47.917829253509552</c:v>
                </c:pt>
                <c:pt idx="2185">
                  <c:v>-48.017255744636536</c:v>
                </c:pt>
                <c:pt idx="2186">
                  <c:v>-48.117338201229288</c:v>
                </c:pt>
                <c:pt idx="2187">
                  <c:v>-48.218087243446696</c:v>
                </c:pt>
                <c:pt idx="2188">
                  <c:v>-48.319513747027557</c:v>
                </c:pt>
                <c:pt idx="2189">
                  <c:v>-48.421628852355241</c:v>
                </c:pt>
                <c:pt idx="2190">
                  <c:v>-48.524443973911957</c:v>
                </c:pt>
                <c:pt idx="2191">
                  <c:v>-48.627970810147687</c:v>
                </c:pt>
                <c:pt idx="2192">
                  <c:v>-48.732221353783032</c:v>
                </c:pt>
                <c:pt idx="2193">
                  <c:v>-48.837207902571514</c:v>
                </c:pt>
                <c:pt idx="2194">
                  <c:v>-48.942943070542277</c:v>
                </c:pt>
                <c:pt idx="2195">
                  <c:v>-49.049439799754282</c:v>
                </c:pt>
                <c:pt idx="2196">
                  <c:v>-49.15671137258542</c:v>
                </c:pt>
                <c:pt idx="2197">
                  <c:v>-49.264771424589952</c:v>
                </c:pt>
                <c:pt idx="2198">
                  <c:v>-49.37363395795262</c:v>
                </c:pt>
                <c:pt idx="2199">
                  <c:v>-49.48331335557549</c:v>
                </c:pt>
                <c:pt idx="2200">
                  <c:v>-49.593824395833472</c:v>
                </c:pt>
                <c:pt idx="2201">
                  <c:v>-49.705182268035102</c:v>
                </c:pt>
                <c:pt idx="2202">
                  <c:v>-49.81740258863185</c:v>
                </c:pt>
                <c:pt idx="2203">
                  <c:v>-49.930501418217482</c:v>
                </c:pt>
                <c:pt idx="2204">
                  <c:v>-50.044495279367112</c:v>
                </c:pt>
                <c:pt idx="2205">
                  <c:v>-50.159401175363172</c:v>
                </c:pt>
                <c:pt idx="2206">
                  <c:v>-50.275236609864116</c:v>
                </c:pt>
                <c:pt idx="2207">
                  <c:v>-50.392019607572685</c:v>
                </c:pt>
                <c:pt idx="2208">
                  <c:v>-50.509768735963696</c:v>
                </c:pt>
                <c:pt idx="2209">
                  <c:v>-50.628503128141887</c:v>
                </c:pt>
                <c:pt idx="2210">
                  <c:v>-50.748242506894613</c:v>
                </c:pt>
                <c:pt idx="2211">
                  <c:v>-50.869007210021934</c:v>
                </c:pt>
                <c:pt idx="2212">
                  <c:v>-50.990818217020788</c:v>
                </c:pt>
                <c:pt idx="2213">
                  <c:v>-51.113697177214831</c:v>
                </c:pt>
                <c:pt idx="2214">
                  <c:v>-51.237666439423904</c:v>
                </c:pt>
                <c:pt idx="2215">
                  <c:v>-51.362749083274856</c:v>
                </c:pt>
                <c:pt idx="2216">
                  <c:v>-51.48896895226553</c:v>
                </c:pt>
                <c:pt idx="2217">
                  <c:v>-51.616350688697771</c:v>
                </c:pt>
                <c:pt idx="2218">
                  <c:v>-51.744919770613905</c:v>
                </c:pt>
                <c:pt idx="2219">
                  <c:v>-51.874702550869252</c:v>
                </c:pt>
                <c:pt idx="2220">
                  <c:v>-52.005726298496384</c:v>
                </c:pt>
                <c:pt idx="2221">
                  <c:v>-52.138019242520755</c:v>
                </c:pt>
                <c:pt idx="2222">
                  <c:v>-52.271610618406839</c:v>
                </c:pt>
                <c:pt idx="2223">
                  <c:v>-52.406530717325175</c:v>
                </c:pt>
                <c:pt idx="2224">
                  <c:v>-52.542810938448937</c:v>
                </c:pt>
                <c:pt idx="2225">
                  <c:v>-52.680483844507251</c:v>
                </c:pt>
                <c:pt idx="2226">
                  <c:v>-52.819583220841373</c:v>
                </c:pt>
                <c:pt idx="2227">
                  <c:v>-52.960144138231712</c:v>
                </c:pt>
                <c:pt idx="2228">
                  <c:v>-53.102203019789364</c:v>
                </c:pt>
                <c:pt idx="2229">
                  <c:v>-53.245797712233539</c:v>
                </c:pt>
                <c:pt idx="2230">
                  <c:v>-53.390967561899842</c:v>
                </c:pt>
                <c:pt idx="2231">
                  <c:v>-53.53775349586877</c:v>
                </c:pt>
                <c:pt idx="2232">
                  <c:v>-53.68619810862721</c:v>
                </c:pt>
                <c:pt idx="2233">
                  <c:v>-53.836345754727077</c:v>
                </c:pt>
                <c:pt idx="2234">
                  <c:v>-53.988242647943991</c:v>
                </c:pt>
                <c:pt idx="2235">
                  <c:v>-54.141936967492583</c:v>
                </c:pt>
                <c:pt idx="2236">
                  <c:v>-54.297478971909342</c:v>
                </c:pt>
                <c:pt idx="2237">
                  <c:v>-54.454921121276875</c:v>
                </c:pt>
                <c:pt idx="2238">
                  <c:v>-54.614318208534854</c:v>
                </c:pt>
                <c:pt idx="2239">
                  <c:v>-54.77572750070123</c:v>
                </c:pt>
                <c:pt idx="2240">
                  <c:v>-54.939208890914443</c:v>
                </c:pt>
                <c:pt idx="2241">
                  <c:v>-55.104825062307299</c:v>
                </c:pt>
                <c:pt idx="2242">
                  <c:v>-55.272641664836264</c:v>
                </c:pt>
                <c:pt idx="2243">
                  <c:v>-55.442727506315535</c:v>
                </c:pt>
                <c:pt idx="2244">
                  <c:v>-55.615154759046675</c:v>
                </c:pt>
                <c:pt idx="2245">
                  <c:v>-55.789999183598482</c:v>
                </c:pt>
                <c:pt idx="2246">
                  <c:v>-55.967340371475842</c:v>
                </c:pt>
                <c:pt idx="2247">
                  <c:v>-56.147262008620153</c:v>
                </c:pt>
                <c:pt idx="2248">
                  <c:v>-56.329852161931228</c:v>
                </c:pt>
                <c:pt idx="2249">
                  <c:v>-56.515203591262512</c:v>
                </c:pt>
                <c:pt idx="2250">
                  <c:v>-56.703414089659859</c:v>
                </c:pt>
                <c:pt idx="2251">
                  <c:v>-56.894586854969511</c:v>
                </c:pt>
                <c:pt idx="2252">
                  <c:v>-57.088830896350053</c:v>
                </c:pt>
                <c:pt idx="2253">
                  <c:v>-57.286261479700336</c:v>
                </c:pt>
                <c:pt idx="2254">
                  <c:v>-57.487000616560863</c:v>
                </c:pt>
                <c:pt idx="2255">
                  <c:v>-57.691177601683556</c:v>
                </c:pt>
                <c:pt idx="2256">
                  <c:v>-57.89892960520114</c:v>
                </c:pt>
                <c:pt idx="2257">
                  <c:v>-58.110402326192585</c:v>
                </c:pt>
                <c:pt idx="2258">
                  <c:v>-58.325750715443057</c:v>
                </c:pt>
                <c:pt idx="2259">
                  <c:v>-58.545139776382022</c:v>
                </c:pt>
                <c:pt idx="2260">
                  <c:v>-58.768745454574898</c:v>
                </c:pt>
                <c:pt idx="2261">
                  <c:v>-58.996755627779848</c:v>
                </c:pt>
                <c:pt idx="2262">
                  <c:v>-59.229371210534232</c:v>
                </c:pt>
                <c:pt idx="2263">
                  <c:v>-59.466807389548144</c:v>
                </c:pt>
                <c:pt idx="2264">
                  <c:v>-59.709295008942235</c:v>
                </c:pt>
                <c:pt idx="2265">
                  <c:v>-59.95708212769047</c:v>
                </c:pt>
                <c:pt idx="2266">
                  <c:v>-60.21043577560944</c:v>
                </c:pt>
                <c:pt idx="2267">
                  <c:v>-60.469643939068163</c:v>
                </c:pt>
                <c:pt idx="2268">
                  <c:v>-60.735017813453965</c:v>
                </c:pt>
                <c:pt idx="2269">
                  <c:v>-61.006894366587503</c:v>
                </c:pt>
                <c:pt idx="2270">
                  <c:v>-61.285639266065381</c:v>
                </c:pt>
                <c:pt idx="2271">
                  <c:v>-61.57165023435077</c:v>
                </c:pt>
                <c:pt idx="2272">
                  <c:v>-61.865360908879985</c:v>
                </c:pt>
                <c:pt idx="2273">
                  <c:v>-62.16724530124506</c:v>
                </c:pt>
                <c:pt idx="2274">
                  <c:v>-62.477822970609289</c:v>
                </c:pt>
                <c:pt idx="2275">
                  <c:v>-62.797665053191743</c:v>
                </c:pt>
                <c:pt idx="2276">
                  <c:v>-63.127401323649806</c:v>
                </c:pt>
                <c:pt idx="2277">
                  <c:v>-63.467728507816091</c:v>
                </c:pt>
                <c:pt idx="2278">
                  <c:v>-63.819420122704813</c:v>
                </c:pt>
                <c:pt idx="2279">
                  <c:v>-64.183338193401312</c:v>
                </c:pt>
                <c:pt idx="2280">
                  <c:v>-64.560447293526607</c:v>
                </c:pt>
                <c:pt idx="2281">
                  <c:v>-64.951831485145533</c:v>
                </c:pt>
                <c:pt idx="2282">
                  <c:v>-65.35871490769641</c:v>
                </c:pt>
                <c:pt idx="2283">
                  <c:v>-65.782487001817756</c:v>
                </c:pt>
                <c:pt idx="2284">
                  <c:v>-66.224733679420439</c:v>
                </c:pt>
                <c:pt idx="2285">
                  <c:v>-66.687276205712095</c:v>
                </c:pt>
                <c:pt idx="2286">
                  <c:v>-67.172220202584413</c:v>
                </c:pt>
                <c:pt idx="2287">
                  <c:v>-67.682018109478847</c:v>
                </c:pt>
                <c:pt idx="2288">
                  <c:v>-68.219549795664491</c:v>
                </c:pt>
                <c:pt idx="2289">
                  <c:v>-68.788228046532211</c:v>
                </c:pt>
                <c:pt idx="2290">
                  <c:v>-69.392138743448442</c:v>
                </c:pt>
                <c:pt idx="2291">
                  <c:v>-70.036230399796352</c:v>
                </c:pt>
                <c:pt idx="2292">
                  <c:v>-70.726575497061901</c:v>
                </c:pt>
                <c:pt idx="2293">
                  <c:v>-71.470738955311205</c:v>
                </c:pt>
                <c:pt idx="2294">
                  <c:v>-72.27831118648534</c:v>
                </c:pt>
                <c:pt idx="2295">
                  <c:v>-73.161702676976986</c:v>
                </c:pt>
                <c:pt idx="2296">
                  <c:v>-74.137370993732347</c:v>
                </c:pt>
                <c:pt idx="2297">
                  <c:v>-75.227797490057526</c:v>
                </c:pt>
                <c:pt idx="2298">
                  <c:v>-76.464840903515011</c:v>
                </c:pt>
                <c:pt idx="2299">
                  <c:v>-77.895807885542368</c:v>
                </c:pt>
                <c:pt idx="2300">
                  <c:v>-79.595402084254033</c:v>
                </c:pt>
                <c:pt idx="2301">
                  <c:v>-81.692062893570082</c:v>
                </c:pt>
                <c:pt idx="2302">
                  <c:v>-84.436303063171977</c:v>
                </c:pt>
                <c:pt idx="2303">
                  <c:v>-88.431029091257258</c:v>
                </c:pt>
                <c:pt idx="2304">
                  <c:v>-95.952932542983206</c:v>
                </c:pt>
                <c:pt idx="2305">
                  <c:v>-104.67045250119179</c:v>
                </c:pt>
                <c:pt idx="2306">
                  <c:v>-91.230753196468498</c:v>
                </c:pt>
                <c:pt idx="2307">
                  <c:v>-86.21777720123022</c:v>
                </c:pt>
                <c:pt idx="2308">
                  <c:v>-83.080705705745288</c:v>
                </c:pt>
                <c:pt idx="2309">
                  <c:v>-80.79707738110136</c:v>
                </c:pt>
                <c:pt idx="2310">
                  <c:v>-79.003693123625482</c:v>
                </c:pt>
                <c:pt idx="2311">
                  <c:v>-77.529008874891488</c:v>
                </c:pt>
                <c:pt idx="2312">
                  <c:v>-76.27825874481023</c:v>
                </c:pt>
                <c:pt idx="2313">
                  <c:v>-75.193530849399195</c:v>
                </c:pt>
                <c:pt idx="2314">
                  <c:v>-74.236832335501887</c:v>
                </c:pt>
                <c:pt idx="2315">
                  <c:v>-73.381886909132916</c:v>
                </c:pt>
                <c:pt idx="2316">
                  <c:v>-72.609763116462318</c:v>
                </c:pt>
                <c:pt idx="2317">
                  <c:v>-71.906368751984544</c:v>
                </c:pt>
                <c:pt idx="2318">
                  <c:v>-71.260930241332602</c:v>
                </c:pt>
                <c:pt idx="2319">
                  <c:v>-70.665026035505122</c:v>
                </c:pt>
                <c:pt idx="2320">
                  <c:v>-70.11194816798421</c:v>
                </c:pt>
                <c:pt idx="2321">
                  <c:v>-69.596266740100035</c:v>
                </c:pt>
                <c:pt idx="2322">
                  <c:v>-69.113524538898503</c:v>
                </c:pt>
                <c:pt idx="2323">
                  <c:v>-68.660017746602847</c:v>
                </c:pt>
                <c:pt idx="2324">
                  <c:v>-68.232635165121977</c:v>
                </c:pt>
                <c:pt idx="2325">
                  <c:v>-67.828738164266042</c:v>
                </c:pt>
                <c:pt idx="2326">
                  <c:v>-67.446069570081789</c:v>
                </c:pt>
                <c:pt idx="2327">
                  <c:v>-67.082683505273906</c:v>
                </c:pt>
                <c:pt idx="2328">
                  <c:v>-66.736890653270748</c:v>
                </c:pt>
                <c:pt idx="2329">
                  <c:v>-66.407215047906973</c:v>
                </c:pt>
                <c:pt idx="2330">
                  <c:v>-66.092359593729313</c:v>
                </c:pt>
                <c:pt idx="2331">
                  <c:v>-65.791178282072778</c:v>
                </c:pt>
                <c:pt idx="2332">
                  <c:v>-65.502653600726504</c:v>
                </c:pt>
                <c:pt idx="2333">
                  <c:v>-65.225878014068144</c:v>
                </c:pt>
                <c:pt idx="2334">
                  <c:v>-64.960038664061102</c:v>
                </c:pt>
                <c:pt idx="2335">
                  <c:v>-64.704404642469456</c:v>
                </c:pt>
                <c:pt idx="2336">
                  <c:v>-64.458316332552101</c:v>
                </c:pt>
                <c:pt idx="2337">
                  <c:v>-64.221176429139305</c:v>
                </c:pt>
                <c:pt idx="2338">
                  <c:v>-63.992442329593302</c:v>
                </c:pt>
                <c:pt idx="2339">
                  <c:v>-63.771619651941513</c:v>
                </c:pt>
                <c:pt idx="2340">
                  <c:v>-63.558256685564757</c:v>
                </c:pt>
                <c:pt idx="2341">
                  <c:v>-63.351939617932594</c:v>
                </c:pt>
                <c:pt idx="2342">
                  <c:v>-63.152288410691753</c:v>
                </c:pt>
                <c:pt idx="2343">
                  <c:v>-62.958953221902057</c:v>
                </c:pt>
                <c:pt idx="2344">
                  <c:v>-62.771611289863529</c:v>
                </c:pt>
                <c:pt idx="2345">
                  <c:v>-62.589964208864998</c:v>
                </c:pt>
                <c:pt idx="2346">
                  <c:v>-62.413735539150949</c:v>
                </c:pt>
                <c:pt idx="2347">
                  <c:v>-62.242668703083986</c:v>
                </c:pt>
                <c:pt idx="2348">
                  <c:v>-62.076525127335117</c:v>
                </c:pt>
                <c:pt idx="2349">
                  <c:v>-61.915082597365597</c:v>
                </c:pt>
                <c:pt idx="2350">
                  <c:v>-61.758133795741223</c:v>
                </c:pt>
                <c:pt idx="2351">
                  <c:v>-61.60548500017093</c:v>
                </c:pt>
                <c:pt idx="2352">
                  <c:v>-61.456954920773079</c:v>
                </c:pt>
                <c:pt idx="2353">
                  <c:v>-61.312373659077949</c:v>
                </c:pt>
                <c:pt idx="2354">
                  <c:v>-61.171581773784041</c:v>
                </c:pt>
                <c:pt idx="2355">
                  <c:v>-61.034429440396323</c:v>
                </c:pt>
                <c:pt idx="2356">
                  <c:v>-60.90077569364739</c:v>
                </c:pt>
                <c:pt idx="2357">
                  <c:v>-60.770487743105107</c:v>
                </c:pt>
                <c:pt idx="2358">
                  <c:v>-60.643440353644216</c:v>
                </c:pt>
                <c:pt idx="2359">
                  <c:v>-60.519515283540883</c:v>
                </c:pt>
                <c:pt idx="2360">
                  <c:v>-60.398600773876083</c:v>
                </c:pt>
                <c:pt idx="2361">
                  <c:v>-60.280591083729583</c:v>
                </c:pt>
                <c:pt idx="2362">
                  <c:v>-60.165386066318888</c:v>
                </c:pt>
                <c:pt idx="2363">
                  <c:v>-60.052890781833945</c:v>
                </c:pt>
                <c:pt idx="2364">
                  <c:v>-59.943015143218794</c:v>
                </c:pt>
                <c:pt idx="2365">
                  <c:v>-59.835673591591544</c:v>
                </c:pt>
                <c:pt idx="2366">
                  <c:v>-59.730784798377485</c:v>
                </c:pt>
                <c:pt idx="2367">
                  <c:v>-59.628271391557924</c:v>
                </c:pt>
                <c:pt idx="2368">
                  <c:v>-59.528059703732119</c:v>
                </c:pt>
                <c:pt idx="2369">
                  <c:v>-59.430079539935861</c:v>
                </c:pt>
                <c:pt idx="2370">
                  <c:v>-59.334263963389738</c:v>
                </c:pt>
                <c:pt idx="2371">
                  <c:v>-59.240549097538853</c:v>
                </c:pt>
                <c:pt idx="2372">
                  <c:v>-59.148873942920623</c:v>
                </c:pt>
                <c:pt idx="2373">
                  <c:v>-59.059180207548117</c:v>
                </c:pt>
                <c:pt idx="2374">
                  <c:v>-58.971412149627866</c:v>
                </c:pt>
                <c:pt idx="2375">
                  <c:v>-58.885516431553796</c:v>
                </c:pt>
                <c:pt idx="2376">
                  <c:v>-58.80144198421803</c:v>
                </c:pt>
                <c:pt idx="2377">
                  <c:v>-58.71913988077889</c:v>
                </c:pt>
                <c:pt idx="2378">
                  <c:v>-58.638563219105265</c:v>
                </c:pt>
                <c:pt idx="2379">
                  <c:v>-58.559667012189173</c:v>
                </c:pt>
                <c:pt idx="2380">
                  <c:v>-58.482408085891663</c:v>
                </c:pt>
                <c:pt idx="2381">
                  <c:v>-58.406744983436532</c:v>
                </c:pt>
                <c:pt idx="2382">
                  <c:v>-58.332637876127521</c:v>
                </c:pt>
                <c:pt idx="2383">
                  <c:v>-58.260048479808326</c:v>
                </c:pt>
                <c:pt idx="2384">
                  <c:v>-58.188939976626074</c:v>
                </c:pt>
                <c:pt idx="2385">
                  <c:v>-58.119276941701244</c:v>
                </c:pt>
                <c:pt idx="2386">
                  <c:v>-58.051025274339374</c:v>
                </c:pt>
                <c:pt idx="2387">
                  <c:v>-57.984152133450195</c:v>
                </c:pt>
                <c:pt idx="2388">
                  <c:v>-57.918625876869285</c:v>
                </c:pt>
                <c:pt idx="2389">
                  <c:v>-57.854416004304682</c:v>
                </c:pt>
                <c:pt idx="2390">
                  <c:v>-57.791493103648371</c:v>
                </c:pt>
                <c:pt idx="2391">
                  <c:v>-57.729828800420663</c:v>
                </c:pt>
                <c:pt idx="2392">
                  <c:v>-57.669395710128121</c:v>
                </c:pt>
                <c:pt idx="2393">
                  <c:v>-57.61016739333823</c:v>
                </c:pt>
                <c:pt idx="2394">
                  <c:v>-57.552118313284666</c:v>
                </c:pt>
                <c:pt idx="2395">
                  <c:v>-57.49522379583658</c:v>
                </c:pt>
                <c:pt idx="2396">
                  <c:v>-57.439459991672734</c:v>
                </c:pt>
                <c:pt idx="2397">
                  <c:v>-57.384803840519965</c:v>
                </c:pt>
                <c:pt idx="2398">
                  <c:v>-57.331233037318</c:v>
                </c:pt>
                <c:pt idx="2399">
                  <c:v>-57.278726000192037</c:v>
                </c:pt>
                <c:pt idx="2400">
                  <c:v>-57.2272618401146</c:v>
                </c:pt>
                <c:pt idx="2401">
                  <c:v>-57.176820332153333</c:v>
                </c:pt>
                <c:pt idx="2402">
                  <c:v>-57.127381888205392</c:v>
                </c:pt>
                <c:pt idx="2403">
                  <c:v>-57.078927531128329</c:v>
                </c:pt>
                <c:pt idx="2404">
                  <c:v>-57.031438870179386</c:v>
                </c:pt>
                <c:pt idx="2405">
                  <c:v>-56.984898077689962</c:v>
                </c:pt>
                <c:pt idx="2406">
                  <c:v>-56.939287866895889</c:v>
                </c:pt>
                <c:pt idx="2407">
                  <c:v>-56.894591470859694</c:v>
                </c:pt>
                <c:pt idx="2408">
                  <c:v>-56.850792622418638</c:v>
                </c:pt>
                <c:pt idx="2409">
                  <c:v>-56.807875535100848</c:v>
                </c:pt>
                <c:pt idx="2410">
                  <c:v>-56.765824884952032</c:v>
                </c:pt>
                <c:pt idx="2411">
                  <c:v>-56.724625793224028</c:v>
                </c:pt>
                <c:pt idx="2412">
                  <c:v>-56.684263809873627</c:v>
                </c:pt>
                <c:pt idx="2413">
                  <c:v>-56.644724897828979</c:v>
                </c:pt>
                <c:pt idx="2414">
                  <c:v>-56.605995417980324</c:v>
                </c:pt>
                <c:pt idx="2415">
                  <c:v>-56.568062114854158</c:v>
                </c:pt>
                <c:pt idx="2416">
                  <c:v>-56.530912102937307</c:v>
                </c:pt>
                <c:pt idx="2417">
                  <c:v>-56.494532853612178</c:v>
                </c:pt>
                <c:pt idx="2418">
                  <c:v>-56.458912182673032</c:v>
                </c:pt>
                <c:pt idx="2419">
                  <c:v>-56.424038238391063</c:v>
                </c:pt>
                <c:pt idx="2420">
                  <c:v>-56.389899490101733</c:v>
                </c:pt>
                <c:pt idx="2421">
                  <c:v>-56.35648471728598</c:v>
                </c:pt>
                <c:pt idx="2422">
                  <c:v>-56.32378299911818</c:v>
                </c:pt>
                <c:pt idx="2423">
                  <c:v>-56.291783704461345</c:v>
                </c:pt>
                <c:pt idx="2424">
                  <c:v>-56.260476482283238</c:v>
                </c:pt>
                <c:pt idx="2425">
                  <c:v>-56.22985125247321</c:v>
                </c:pt>
                <c:pt idx="2426">
                  <c:v>-56.199898197041676</c:v>
                </c:pt>
                <c:pt idx="2427">
                  <c:v>-56.170607751680834</c:v>
                </c:pt>
                <c:pt idx="2428">
                  <c:v>-56.1419705976705</c:v>
                </c:pt>
                <c:pt idx="2429">
                  <c:v>-56.113977654112254</c:v>
                </c:pt>
                <c:pt idx="2430">
                  <c:v>-56.086620070475433</c:v>
                </c:pt>
                <c:pt idx="2431">
                  <c:v>-56.05988921944067</c:v>
                </c:pt>
                <c:pt idx="2432">
                  <c:v>-56.033776690026862</c:v>
                </c:pt>
                <c:pt idx="2433">
                  <c:v>-56.008274280988218</c:v>
                </c:pt>
                <c:pt idx="2434">
                  <c:v>-55.983373994468757</c:v>
                </c:pt>
                <c:pt idx="2435">
                  <c:v>-55.959068029901367</c:v>
                </c:pt>
                <c:pt idx="2436">
                  <c:v>-55.935348778143904</c:v>
                </c:pt>
                <c:pt idx="2437">
                  <c:v>-55.912208815835108</c:v>
                </c:pt>
                <c:pt idx="2438">
                  <c:v>-55.889640899967972</c:v>
                </c:pt>
                <c:pt idx="2439">
                  <c:v>-55.867637962664233</c:v>
                </c:pt>
                <c:pt idx="2440">
                  <c:v>-55.846193106145108</c:v>
                </c:pt>
                <c:pt idx="2441">
                  <c:v>-55.825299597888446</c:v>
                </c:pt>
                <c:pt idx="2442">
                  <c:v>-55.804950865963725</c:v>
                </c:pt>
                <c:pt idx="2443">
                  <c:v>-55.785140494537316</c:v>
                </c:pt>
                <c:pt idx="2444">
                  <c:v>-55.765862219541361</c:v>
                </c:pt>
                <c:pt idx="2445">
                  <c:v>-55.747109924498623</c:v>
                </c:pt>
                <c:pt idx="2446">
                  <c:v>-55.72887763649652</c:v>
                </c:pt>
                <c:pt idx="2447">
                  <c:v>-55.711159522304463</c:v>
                </c:pt>
                <c:pt idx="2448">
                  <c:v>-55.69394988462885</c:v>
                </c:pt>
                <c:pt idx="2449">
                  <c:v>-55.677243158498577</c:v>
                </c:pt>
                <c:pt idx="2450">
                  <c:v>-55.661033907777544</c:v>
                </c:pt>
                <c:pt idx="2451">
                  <c:v>-55.645316821797877</c:v>
                </c:pt>
                <c:pt idx="2452">
                  <c:v>-55.630086712108039</c:v>
                </c:pt>
                <c:pt idx="2453">
                  <c:v>-55.615338509333966</c:v>
                </c:pt>
                <c:pt idx="2454">
                  <c:v>-55.601067260145769</c:v>
                </c:pt>
                <c:pt idx="2455">
                  <c:v>-55.587268124327309</c:v>
                </c:pt>
                <c:pt idx="2456">
                  <c:v>-55.573936371944001</c:v>
                </c:pt>
                <c:pt idx="2457">
                  <c:v>-55.56106738060636</c:v>
                </c:pt>
                <c:pt idx="2458">
                  <c:v>-55.548656632822912</c:v>
                </c:pt>
                <c:pt idx="2459">
                  <c:v>-55.536699713441749</c:v>
                </c:pt>
                <c:pt idx="2460">
                  <c:v>-55.525192307175431</c:v>
                </c:pt>
                <c:pt idx="2461">
                  <c:v>-55.514130196206672</c:v>
                </c:pt>
                <c:pt idx="2462">
                  <c:v>-55.503509257873134</c:v>
                </c:pt>
                <c:pt idx="2463">
                  <c:v>-55.493325462425069</c:v>
                </c:pt>
                <c:pt idx="2464">
                  <c:v>-55.483574870856074</c:v>
                </c:pt>
                <c:pt idx="2465">
                  <c:v>-55.474253632803602</c:v>
                </c:pt>
                <c:pt idx="2466">
                  <c:v>-55.465357984515634</c:v>
                </c:pt>
                <c:pt idx="2467">
                  <c:v>-55.456884246881167</c:v>
                </c:pt>
                <c:pt idx="2468">
                  <c:v>-55.448828823524529</c:v>
                </c:pt>
                <c:pt idx="2469">
                  <c:v>-55.44118819895759</c:v>
                </c:pt>
                <c:pt idx="2470">
                  <c:v>-55.433958936790461</c:v>
                </c:pt>
                <c:pt idx="2471">
                  <c:v>-55.427137677998502</c:v>
                </c:pt>
                <c:pt idx="2472">
                  <c:v>-55.420721139240726</c:v>
                </c:pt>
                <c:pt idx="2473">
                  <c:v>-55.414706111232597</c:v>
                </c:pt>
                <c:pt idx="2474">
                  <c:v>-55.40908945716658</c:v>
                </c:pt>
                <c:pt idx="2475">
                  <c:v>-55.403868111182327</c:v>
                </c:pt>
                <c:pt idx="2476">
                  <c:v>-55.399039076883085</c:v>
                </c:pt>
                <c:pt idx="2477">
                  <c:v>-55.394599425895628</c:v>
                </c:pt>
                <c:pt idx="2478">
                  <c:v>-55.390546296476614</c:v>
                </c:pt>
                <c:pt idx="2479">
                  <c:v>-55.386876892157289</c:v>
                </c:pt>
                <c:pt idx="2480">
                  <c:v>-55.383588480431776</c:v>
                </c:pt>
                <c:pt idx="2481">
                  <c:v>-55.380678391482903</c:v>
                </c:pt>
                <c:pt idx="2482">
                  <c:v>-55.378144016946457</c:v>
                </c:pt>
                <c:pt idx="2483">
                  <c:v>-55.375982808711761</c:v>
                </c:pt>
                <c:pt idx="2484">
                  <c:v>-55.374192277758596</c:v>
                </c:pt>
                <c:pt idx="2485">
                  <c:v>-55.372769993027305</c:v>
                </c:pt>
                <c:pt idx="2486">
                  <c:v>-55.371713580323558</c:v>
                </c:pt>
                <c:pt idx="2487">
                  <c:v>-55.371020721253295</c:v>
                </c:pt>
                <c:pt idx="2488">
                  <c:v>-55.370689152191218</c:v>
                </c:pt>
                <c:pt idx="2489">
                  <c:v>-55.370716663277371</c:v>
                </c:pt>
                <c:pt idx="2490">
                  <c:v>-55.371101097444928</c:v>
                </c:pt>
                <c:pt idx="2491">
                  <c:v>-55.371840349474411</c:v>
                </c:pt>
                <c:pt idx="2492">
                  <c:v>-55.372932365076728</c:v>
                </c:pt>
                <c:pt idx="2493">
                  <c:v>-55.374375140002748</c:v>
                </c:pt>
                <c:pt idx="2494">
                  <c:v>-55.376166719178443</c:v>
                </c:pt>
                <c:pt idx="2495">
                  <c:v>-55.378305195864684</c:v>
                </c:pt>
                <c:pt idx="2496">
                  <c:v>-55.380788710842864</c:v>
                </c:pt>
                <c:pt idx="2497">
                  <c:v>-55.383615451622397</c:v>
                </c:pt>
                <c:pt idx="2498">
                  <c:v>-55.386783651672637</c:v>
                </c:pt>
                <c:pt idx="2499">
                  <c:v>-55.390291589676124</c:v>
                </c:pt>
                <c:pt idx="2500">
                  <c:v>-55.394137588804398</c:v>
                </c:pt>
                <c:pt idx="2501">
                  <c:v>-55.398320016013713</c:v>
                </c:pt>
                <c:pt idx="2502">
                  <c:v>-55.402837281362764</c:v>
                </c:pt>
                <c:pt idx="2503">
                  <c:v>-55.407687837348959</c:v>
                </c:pt>
                <c:pt idx="2504">
                  <c:v>-55.412870178264704</c:v>
                </c:pt>
                <c:pt idx="2505">
                  <c:v>-55.418382839572416</c:v>
                </c:pt>
                <c:pt idx="2506">
                  <c:v>-55.424224397298204</c:v>
                </c:pt>
                <c:pt idx="2507">
                  <c:v>-55.430393467443054</c:v>
                </c:pt>
                <c:pt idx="2508">
                  <c:v>-55.436888705411164</c:v>
                </c:pt>
                <c:pt idx="2509">
                  <c:v>-55.443708805456644</c:v>
                </c:pt>
                <c:pt idx="2510">
                  <c:v>-55.450852500144379</c:v>
                </c:pt>
                <c:pt idx="2511">
                  <c:v>-55.45831855982884</c:v>
                </c:pt>
                <c:pt idx="2512">
                  <c:v>-55.466105792148845</c:v>
                </c:pt>
                <c:pt idx="2513">
                  <c:v>-55.47421304153594</c:v>
                </c:pt>
                <c:pt idx="2514">
                  <c:v>-55.482639188739277</c:v>
                </c:pt>
                <c:pt idx="2515">
                  <c:v>-55.491383150363724</c:v>
                </c:pt>
                <c:pt idx="2516">
                  <c:v>-55.500443878424676</c:v>
                </c:pt>
                <c:pt idx="2517">
                  <c:v>-55.509820359913149</c:v>
                </c:pt>
                <c:pt idx="2518">
                  <c:v>-55.519511616378551</c:v>
                </c:pt>
                <c:pt idx="2519">
                  <c:v>-55.529516703521018</c:v>
                </c:pt>
                <c:pt idx="2520">
                  <c:v>-55.539834710799447</c:v>
                </c:pt>
                <c:pt idx="2521">
                  <c:v>-55.55046476105106</c:v>
                </c:pt>
                <c:pt idx="2522">
                  <c:v>-55.561406010124458</c:v>
                </c:pt>
                <c:pt idx="2523">
                  <c:v>-55.572657646522131</c:v>
                </c:pt>
                <c:pt idx="2524">
                  <c:v>-55.584218891059706</c:v>
                </c:pt>
                <c:pt idx="2525">
                  <c:v>-55.596088996531783</c:v>
                </c:pt>
                <c:pt idx="2526">
                  <c:v>-55.6082672473934</c:v>
                </c:pt>
                <c:pt idx="2527">
                  <c:v>-55.620752959449753</c:v>
                </c:pt>
                <c:pt idx="2528">
                  <c:v>-55.633545479559217</c:v>
                </c:pt>
                <c:pt idx="2529">
                  <c:v>-55.646644185345828</c:v>
                </c:pt>
                <c:pt idx="2530">
                  <c:v>-55.660048484923109</c:v>
                </c:pt>
                <c:pt idx="2531">
                  <c:v>-55.673757816628246</c:v>
                </c:pt>
                <c:pt idx="2532">
                  <c:v>-55.687771648766393</c:v>
                </c:pt>
                <c:pt idx="2533">
                  <c:v>-55.702089479365668</c:v>
                </c:pt>
                <c:pt idx="2534">
                  <c:v>-55.716710835941342</c:v>
                </c:pt>
                <c:pt idx="2535">
                  <c:v>-55.731635275270683</c:v>
                </c:pt>
                <c:pt idx="2536">
                  <c:v>-55.746862383176889</c:v>
                </c:pt>
                <c:pt idx="2537">
                  <c:v>-55.762391774323433</c:v>
                </c:pt>
                <c:pt idx="2538">
                  <c:v>-55.778223092015978</c:v>
                </c:pt>
                <c:pt idx="2539">
                  <c:v>-55.794356008016628</c:v>
                </c:pt>
                <c:pt idx="2540">
                  <c:v>-55.81079022236402</c:v>
                </c:pt>
                <c:pt idx="2541">
                  <c:v>-55.827525463205319</c:v>
                </c:pt>
                <c:pt idx="2542">
                  <c:v>-55.844561486635101</c:v>
                </c:pt>
                <c:pt idx="2543">
                  <c:v>-55.861898076544698</c:v>
                </c:pt>
                <c:pt idx="2544">
                  <c:v>-55.879535044479461</c:v>
                </c:pt>
                <c:pt idx="2545">
                  <c:v>-55.897472229504771</c:v>
                </c:pt>
                <c:pt idx="2546">
                  <c:v>-55.915709498081256</c:v>
                </c:pt>
                <c:pt idx="2547">
                  <c:v>-55.934246743947455</c:v>
                </c:pt>
                <c:pt idx="2548">
                  <c:v>-55.95308388801265</c:v>
                </c:pt>
                <c:pt idx="2549">
                  <c:v>-55.972220878256572</c:v>
                </c:pt>
                <c:pt idx="2550">
                  <c:v>-55.991657689638529</c:v>
                </c:pt>
                <c:pt idx="2551">
                  <c:v>-56.011394324013928</c:v>
                </c:pt>
                <c:pt idx="2552">
                  <c:v>-56.031430810060371</c:v>
                </c:pt>
                <c:pt idx="2553">
                  <c:v>-56.051767203210488</c:v>
                </c:pt>
                <c:pt idx="2554">
                  <c:v>-56.072403585594898</c:v>
                </c:pt>
                <c:pt idx="2555">
                  <c:v>-56.09334006599039</c:v>
                </c:pt>
                <c:pt idx="2556">
                  <c:v>-56.114576779780236</c:v>
                </c:pt>
                <c:pt idx="2557">
                  <c:v>-56.136113888919432</c:v>
                </c:pt>
                <c:pt idx="2558">
                  <c:v>-56.157951581909401</c:v>
                </c:pt>
                <c:pt idx="2559">
                  <c:v>-56.180090073780853</c:v>
                </c:pt>
                <c:pt idx="2560">
                  <c:v>-56.202529606084326</c:v>
                </c:pt>
                <c:pt idx="2561">
                  <c:v>-56.225270446889894</c:v>
                </c:pt>
                <c:pt idx="2562">
                  <c:v>-56.248312890793372</c:v>
                </c:pt>
                <c:pt idx="2563">
                  <c:v>-56.27165725893277</c:v>
                </c:pt>
                <c:pt idx="2564">
                  <c:v>-56.295303899010449</c:v>
                </c:pt>
                <c:pt idx="2565">
                  <c:v>-56.319253185327007</c:v>
                </c:pt>
                <c:pt idx="2566">
                  <c:v>-56.343505518818944</c:v>
                </c:pt>
                <c:pt idx="2567">
                  <c:v>-56.368061327109103</c:v>
                </c:pt>
                <c:pt idx="2568">
                  <c:v>-56.392921064562486</c:v>
                </c:pt>
                <c:pt idx="2569">
                  <c:v>-56.418085212351379</c:v>
                </c:pt>
                <c:pt idx="2570">
                  <c:v>-56.443554278529326</c:v>
                </c:pt>
                <c:pt idx="2571">
                  <c:v>-56.469328798113082</c:v>
                </c:pt>
                <c:pt idx="2572">
                  <c:v>-56.495409333173612</c:v>
                </c:pt>
                <c:pt idx="2573">
                  <c:v>-56.521796472935144</c:v>
                </c:pt>
                <c:pt idx="2574">
                  <c:v>-56.548490833883903</c:v>
                </c:pt>
                <c:pt idx="2575">
                  <c:v>-56.575493059884266</c:v>
                </c:pt>
                <c:pt idx="2576">
                  <c:v>-56.602803822305823</c:v>
                </c:pt>
                <c:pt idx="2577">
                  <c:v>-56.630423820157219</c:v>
                </c:pt>
                <c:pt idx="2578">
                  <c:v>-56.658353780231188</c:v>
                </c:pt>
                <c:pt idx="2579">
                  <c:v>-56.686594457257328</c:v>
                </c:pt>
                <c:pt idx="2580">
                  <c:v>-56.715146634064766</c:v>
                </c:pt>
                <c:pt idx="2581">
                  <c:v>-56.744011121754916</c:v>
                </c:pt>
                <c:pt idx="2582">
                  <c:v>-56.773188759882359</c:v>
                </c:pt>
                <c:pt idx="2583">
                  <c:v>-56.802680416647668</c:v>
                </c:pt>
                <c:pt idx="2584">
                  <c:v>-56.832486989097582</c:v>
                </c:pt>
                <c:pt idx="2585">
                  <c:v>-56.862609403337046</c:v>
                </c:pt>
                <c:pt idx="2586">
                  <c:v>-56.893048614750995</c:v>
                </c:pt>
                <c:pt idx="2587">
                  <c:v>-56.923805608236655</c:v>
                </c:pt>
                <c:pt idx="2588">
                  <c:v>-56.954881398445742</c:v>
                </c:pt>
                <c:pt idx="2589">
                  <c:v>-56.986277030038096</c:v>
                </c:pt>
                <c:pt idx="2590">
                  <c:v>-57.017993577946086</c:v>
                </c:pt>
                <c:pt idx="2591">
                  <c:v>-57.050032147650057</c:v>
                </c:pt>
                <c:pt idx="2592">
                  <c:v>-57.082393875464817</c:v>
                </c:pt>
                <c:pt idx="2593">
                  <c:v>-57.115079928839101</c:v>
                </c:pt>
                <c:pt idx="2594">
                  <c:v>-57.148091506664599</c:v>
                </c:pt>
                <c:pt idx="2595">
                  <c:v>-57.181429839598827</c:v>
                </c:pt>
                <c:pt idx="2596">
                  <c:v>-57.215096190399677</c:v>
                </c:pt>
                <c:pt idx="2597">
                  <c:v>-57.249091854272208</c:v>
                </c:pt>
                <c:pt idx="2598">
                  <c:v>-57.283418159228688</c:v>
                </c:pt>
                <c:pt idx="2599">
                  <c:v>-57.318076466462536</c:v>
                </c:pt>
                <c:pt idx="2600">
                  <c:v>-57.353068170732875</c:v>
                </c:pt>
                <c:pt idx="2601">
                  <c:v>-57.388394700766341</c:v>
                </c:pt>
                <c:pt idx="2602">
                  <c:v>-57.424057519670384</c:v>
                </c:pt>
                <c:pt idx="2603">
                  <c:v>-57.460058125361812</c:v>
                </c:pt>
                <c:pt idx="2604">
                  <c:v>-57.496398051010722</c:v>
                </c:pt>
                <c:pt idx="2605">
                  <c:v>-57.533078865498069</c:v>
                </c:pt>
                <c:pt idx="2606">
                  <c:v>-57.570102173888323</c:v>
                </c:pt>
                <c:pt idx="2607">
                  <c:v>-57.607469617921609</c:v>
                </c:pt>
                <c:pt idx="2608">
                  <c:v>-57.645182876516557</c:v>
                </c:pt>
                <c:pt idx="2609">
                  <c:v>-57.683243666294011</c:v>
                </c:pt>
                <c:pt idx="2610">
                  <c:v>-57.72165374211616</c:v>
                </c:pt>
                <c:pt idx="2611">
                  <c:v>-57.760414897643805</c:v>
                </c:pt>
                <c:pt idx="2612">
                  <c:v>-57.799528965909168</c:v>
                </c:pt>
                <c:pt idx="2613">
                  <c:v>-57.83899781991191</c:v>
                </c:pt>
                <c:pt idx="2614">
                  <c:v>-57.878823373229167</c:v>
                </c:pt>
                <c:pt idx="2615">
                  <c:v>-57.919007580648277</c:v>
                </c:pt>
                <c:pt idx="2616">
                  <c:v>-57.959552438817219</c:v>
                </c:pt>
                <c:pt idx="2617">
                  <c:v>-58.000459986918536</c:v>
                </c:pt>
                <c:pt idx="2618">
                  <c:v>-58.041732307361684</c:v>
                </c:pt>
                <c:pt idx="2619">
                  <c:v>-58.083371526497359</c:v>
                </c:pt>
                <c:pt idx="2620">
                  <c:v>-58.125379815357093</c:v>
                </c:pt>
                <c:pt idx="2621">
                  <c:v>-58.16775939041267</c:v>
                </c:pt>
                <c:pt idx="2622">
                  <c:v>-58.210512514359195</c:v>
                </c:pt>
                <c:pt idx="2623">
                  <c:v>-58.253641496926541</c:v>
                </c:pt>
                <c:pt idx="2624">
                  <c:v>-58.29714869571157</c:v>
                </c:pt>
                <c:pt idx="2625">
                  <c:v>-58.341036517037864</c:v>
                </c:pt>
                <c:pt idx="2626">
                  <c:v>-58.385307416843744</c:v>
                </c:pt>
                <c:pt idx="2627">
                  <c:v>-58.429963901595208</c:v>
                </c:pt>
                <c:pt idx="2628">
                  <c:v>-58.475008529229811</c:v>
                </c:pt>
                <c:pt idx="2629">
                  <c:v>-58.520443910126488</c:v>
                </c:pt>
                <c:pt idx="2630">
                  <c:v>-58.566272708111029</c:v>
                </c:pt>
                <c:pt idx="2631">
                  <c:v>-58.61249764148716</c:v>
                </c:pt>
                <c:pt idx="2632">
                  <c:v>-58.659121484102158</c:v>
                </c:pt>
                <c:pt idx="2633">
                  <c:v>-58.706147066448594</c:v>
                </c:pt>
                <c:pt idx="2634">
                  <c:v>-58.753577276794701</c:v>
                </c:pt>
                <c:pt idx="2635">
                  <c:v>-58.801415062354522</c:v>
                </c:pt>
                <c:pt idx="2636">
                  <c:v>-58.849663430494175</c:v>
                </c:pt>
                <c:pt idx="2637">
                  <c:v>-58.898325449975189</c:v>
                </c:pt>
                <c:pt idx="2638">
                  <c:v>-58.94740425223668</c:v>
                </c:pt>
                <c:pt idx="2639">
                  <c:v>-58.996903032718883</c:v>
                </c:pt>
                <c:pt idx="2640">
                  <c:v>-59.046825052229622</c:v>
                </c:pt>
                <c:pt idx="2641">
                  <c:v>-59.097173638352487</c:v>
                </c:pt>
                <c:pt idx="2642">
                  <c:v>-59.14795218689931</c:v>
                </c:pt>
                <c:pt idx="2643">
                  <c:v>-59.199164163412433</c:v>
                </c:pt>
                <c:pt idx="2644">
                  <c:v>-59.250813104712847</c:v>
                </c:pt>
                <c:pt idx="2645">
                  <c:v>-59.302902620496468</c:v>
                </c:pt>
                <c:pt idx="2646">
                  <c:v>-59.355436394986612</c:v>
                </c:pt>
                <c:pt idx="2647">
                  <c:v>-59.408418188635977</c:v>
                </c:pt>
                <c:pt idx="2648">
                  <c:v>-59.461851839886855</c:v>
                </c:pt>
                <c:pt idx="2649">
                  <c:v>-59.515741266985891</c:v>
                </c:pt>
                <c:pt idx="2650">
                  <c:v>-59.57009046986223</c:v>
                </c:pt>
                <c:pt idx="2651">
                  <c:v>-59.624903532065247</c:v>
                </c:pt>
                <c:pt idx="2652">
                  <c:v>-59.680184622765339</c:v>
                </c:pt>
                <c:pt idx="2653">
                  <c:v>-59.735937998825023</c:v>
                </c:pt>
                <c:pt idx="2654">
                  <c:v>-59.792168006936784</c:v>
                </c:pt>
                <c:pt idx="2655">
                  <c:v>-59.848879085831243</c:v>
                </c:pt>
                <c:pt idx="2656">
                  <c:v>-59.906075768564946</c:v>
                </c:pt>
                <c:pt idx="2657">
                  <c:v>-59.96376268488013</c:v>
                </c:pt>
                <c:pt idx="2658">
                  <c:v>-60.02194456364915</c:v>
                </c:pt>
                <c:pt idx="2659">
                  <c:v>-60.080626235399464</c:v>
                </c:pt>
                <c:pt idx="2660">
                  <c:v>-60.139812634929257</c:v>
                </c:pt>
                <c:pt idx="2661">
                  <c:v>-60.199508804011259</c:v>
                </c:pt>
                <c:pt idx="2662">
                  <c:v>-60.259719894189587</c:v>
                </c:pt>
                <c:pt idx="2663">
                  <c:v>-60.320451169679423</c:v>
                </c:pt>
                <c:pt idx="2664">
                  <c:v>-60.381708010364349</c:v>
                </c:pt>
                <c:pt idx="2665">
                  <c:v>-60.443495914900424</c:v>
                </c:pt>
                <c:pt idx="2666">
                  <c:v>-60.505820503934096</c:v>
                </c:pt>
                <c:pt idx="2667">
                  <c:v>-60.568687523433475</c:v>
                </c:pt>
                <c:pt idx="2668">
                  <c:v>-60.632102848139155</c:v>
                </c:pt>
                <c:pt idx="2669">
                  <c:v>-60.696072485140888</c:v>
                </c:pt>
                <c:pt idx="2670">
                  <c:v>-60.760602577587363</c:v>
                </c:pt>
                <c:pt idx="2671">
                  <c:v>-60.825699408529729</c:v>
                </c:pt>
                <c:pt idx="2672">
                  <c:v>-60.891369404907067</c:v>
                </c:pt>
                <c:pt idx="2673">
                  <c:v>-60.957619141684205</c:v>
                </c:pt>
                <c:pt idx="2674">
                  <c:v>-61.02445534614165</c:v>
                </c:pt>
                <c:pt idx="2675">
                  <c:v>-61.091884902326122</c:v>
                </c:pt>
                <c:pt idx="2676">
                  <c:v>-61.159914855676746</c:v>
                </c:pt>
                <c:pt idx="2677">
                  <c:v>-61.228552417821255</c:v>
                </c:pt>
                <c:pt idx="2678">
                  <c:v>-61.297804971562677</c:v>
                </c:pt>
                <c:pt idx="2679">
                  <c:v>-61.367680076054498</c:v>
                </c:pt>
                <c:pt idx="2680">
                  <c:v>-61.438185472185424</c:v>
                </c:pt>
                <c:pt idx="2681">
                  <c:v>-61.509329088170375</c:v>
                </c:pt>
                <c:pt idx="2682">
                  <c:v>-61.581119045363877</c:v>
                </c:pt>
                <c:pt idx="2683">
                  <c:v>-61.653563664311449</c:v>
                </c:pt>
                <c:pt idx="2684">
                  <c:v>-61.726671471039268</c:v>
                </c:pt>
                <c:pt idx="2685">
                  <c:v>-61.80045120360014</c:v>
                </c:pt>
                <c:pt idx="2686">
                  <c:v>-61.874911818891327</c:v>
                </c:pt>
                <c:pt idx="2687">
                  <c:v>-61.950062499749528</c:v>
                </c:pt>
                <c:pt idx="2688">
                  <c:v>-62.025912662342286</c:v>
                </c:pt>
                <c:pt idx="2689">
                  <c:v>-62.10247196386868</c:v>
                </c:pt>
                <c:pt idx="2690">
                  <c:v>-62.179750310587181</c:v>
                </c:pt>
                <c:pt idx="2691">
                  <c:v>-62.257757866184832</c:v>
                </c:pt>
                <c:pt idx="2692">
                  <c:v>-62.336505060501523</c:v>
                </c:pt>
                <c:pt idx="2693">
                  <c:v>-62.416002598640844</c:v>
                </c:pt>
                <c:pt idx="2694">
                  <c:v>-62.496261470471097</c:v>
                </c:pt>
                <c:pt idx="2695">
                  <c:v>-62.577292960546416</c:v>
                </c:pt>
                <c:pt idx="2696">
                  <c:v>-62.659108658472952</c:v>
                </c:pt>
                <c:pt idx="2697">
                  <c:v>-62.741720469733906</c:v>
                </c:pt>
                <c:pt idx="2698">
                  <c:v>-62.825140627008196</c:v>
                </c:pt>
                <c:pt idx="2699">
                  <c:v>-62.909381701999976</c:v>
                </c:pt>
                <c:pt idx="2700">
                  <c:v>-62.994456617821591</c:v>
                </c:pt>
                <c:pt idx="2701">
                  <c:v>-63.080378661941658</c:v>
                </c:pt>
                <c:pt idx="2702">
                  <c:v>-63.167161499744665</c:v>
                </c:pt>
                <c:pt idx="2703">
                  <c:v>-63.25481918873394</c:v>
                </c:pt>
                <c:pt idx="2704">
                  <c:v>-63.343366193409281</c:v>
                </c:pt>
                <c:pt idx="2705">
                  <c:v>-63.432817400858923</c:v>
                </c:pt>
                <c:pt idx="2706">
                  <c:v>-63.523188137119874</c:v>
                </c:pt>
                <c:pt idx="2707">
                  <c:v>-63.614494184331328</c:v>
                </c:pt>
                <c:pt idx="2708">
                  <c:v>-63.706751798745302</c:v>
                </c:pt>
                <c:pt idx="2709">
                  <c:v>-63.799977729635259</c:v>
                </c:pt>
                <c:pt idx="2710">
                  <c:v>-63.89418923916746</c:v>
                </c:pt>
                <c:pt idx="2711">
                  <c:v>-63.989404123282547</c:v>
                </c:pt>
                <c:pt idx="2712">
                  <c:v>-64.085640733654273</c:v>
                </c:pt>
                <c:pt idx="2713">
                  <c:v>-64.182918000801777</c:v>
                </c:pt>
                <c:pt idx="2714">
                  <c:v>-64.28125545841101</c:v>
                </c:pt>
                <c:pt idx="2715">
                  <c:v>-64.380673268954553</c:v>
                </c:pt>
                <c:pt idx="2716">
                  <c:v>-64.48119225069523</c:v>
                </c:pt>
                <c:pt idx="2717">
                  <c:v>-64.582833906152544</c:v>
                </c:pt>
                <c:pt idx="2718">
                  <c:v>-64.685620452139446</c:v>
                </c:pt>
                <c:pt idx="2719">
                  <c:v>-64.789574851465261</c:v>
                </c:pt>
                <c:pt idx="2720">
                  <c:v>-64.894720846429792</c:v>
                </c:pt>
                <c:pt idx="2721">
                  <c:v>-65.001082994214144</c:v>
                </c:pt>
                <c:pt idx="2722">
                  <c:v>-65.108686704309477</c:v>
                </c:pt>
                <c:pt idx="2723">
                  <c:v>-65.217558278129928</c:v>
                </c:pt>
                <c:pt idx="2724">
                  <c:v>-65.327724950950568</c:v>
                </c:pt>
                <c:pt idx="2725">
                  <c:v>-65.439214936344925</c:v>
                </c:pt>
                <c:pt idx="2726">
                  <c:v>-65.552057473308707</c:v>
                </c:pt>
                <c:pt idx="2727">
                  <c:v>-65.666282876250676</c:v>
                </c:pt>
                <c:pt idx="2728">
                  <c:v>-65.78192258807799</c:v>
                </c:pt>
                <c:pt idx="2729">
                  <c:v>-65.899009236596441</c:v>
                </c:pt>
                <c:pt idx="2730">
                  <c:v>-66.017576694491794</c:v>
                </c:pt>
                <c:pt idx="2731">
                  <c:v>-66.13766014315172</c:v>
                </c:pt>
                <c:pt idx="2732">
                  <c:v>-66.259296140634333</c:v>
                </c:pt>
                <c:pt idx="2733">
                  <c:v>-66.382522694121221</c:v>
                </c:pt>
                <c:pt idx="2734">
                  <c:v>-66.507379337194493</c:v>
                </c:pt>
                <c:pt idx="2735">
                  <c:v>-66.633907212341427</c:v>
                </c:pt>
                <c:pt idx="2736">
                  <c:v>-66.762149159119929</c:v>
                </c:pt>
                <c:pt idx="2737">
                  <c:v>-66.892149808443861</c:v>
                </c:pt>
                <c:pt idx="2738">
                  <c:v>-67.023955683518153</c:v>
                </c:pt>
                <c:pt idx="2739">
                  <c:v>-67.15761530798261</c:v>
                </c:pt>
                <c:pt idx="2740">
                  <c:v>-67.293179321908454</c:v>
                </c:pt>
                <c:pt idx="2741">
                  <c:v>-67.430700606320997</c:v>
                </c:pt>
                <c:pt idx="2742">
                  <c:v>-67.570234417022021</c:v>
                </c:pt>
                <c:pt idx="2743">
                  <c:v>-67.711838528566417</c:v>
                </c:pt>
                <c:pt idx="2744">
                  <c:v>-67.855573389314628</c:v>
                </c:pt>
                <c:pt idx="2745">
                  <c:v>-68.001502288604868</c:v>
                </c:pt>
                <c:pt idx="2746">
                  <c:v>-68.149691537216071</c:v>
                </c:pt>
                <c:pt idx="2747">
                  <c:v>-68.300210662381119</c:v>
                </c:pt>
                <c:pt idx="2748">
                  <c:v>-68.453132618807189</c:v>
                </c:pt>
                <c:pt idx="2749">
                  <c:v>-68.60853401728545</c:v>
                </c:pt>
                <c:pt idx="2750">
                  <c:v>-68.766495372703488</c:v>
                </c:pt>
                <c:pt idx="2751">
                  <c:v>-68.927101373444032</c:v>
                </c:pt>
                <c:pt idx="2752">
                  <c:v>-69.090441174434318</c:v>
                </c:pt>
                <c:pt idx="2753">
                  <c:v>-69.256608716395249</c:v>
                </c:pt>
                <c:pt idx="2754">
                  <c:v>-69.425703074124925</c:v>
                </c:pt>
                <c:pt idx="2755">
                  <c:v>-69.597828837059723</c:v>
                </c:pt>
                <c:pt idx="2756">
                  <c:v>-69.773096525781924</c:v>
                </c:pt>
                <c:pt idx="2757">
                  <c:v>-69.95162304859744</c:v>
                </c:pt>
                <c:pt idx="2758">
                  <c:v>-70.133532202928009</c:v>
                </c:pt>
                <c:pt idx="2759">
                  <c:v>-70.318955226880917</c:v>
                </c:pt>
                <c:pt idx="2760">
                  <c:v>-70.508031407169597</c:v>
                </c:pt>
                <c:pt idx="2761">
                  <c:v>-70.700908750412381</c:v>
                </c:pt>
                <c:pt idx="2762">
                  <c:v>-70.897744725915246</c:v>
                </c:pt>
                <c:pt idx="2763">
                  <c:v>-71.098707089293725</c:v>
                </c:pt>
                <c:pt idx="2764">
                  <c:v>-71.303974797691254</c:v>
                </c:pt>
                <c:pt idx="2765">
                  <c:v>-71.513739029114532</c:v>
                </c:pt>
                <c:pt idx="2766">
                  <c:v>-71.728204320447958</c:v>
                </c:pt>
                <c:pt idx="2767">
                  <c:v>-71.947589841085161</c:v>
                </c:pt>
                <c:pt idx="2768">
                  <c:v>-72.172130822082764</c:v>
                </c:pt>
                <c:pt idx="2769">
                  <c:v>-72.402080164165866</c:v>
                </c:pt>
                <c:pt idx="2770">
                  <c:v>-72.637710252175069</c:v>
                </c:pt>
                <c:pt idx="2771">
                  <c:v>-72.879315008552808</c:v>
                </c:pt>
                <c:pt idx="2772">
                  <c:v>-73.127212224710462</c:v>
                </c:pt>
                <c:pt idx="2773">
                  <c:v>-73.381746216671772</c:v>
                </c:pt>
                <c:pt idx="2774">
                  <c:v>-73.643290860632661</c:v>
                </c:pt>
                <c:pt idx="2775">
                  <c:v>-73.912253075607282</c:v>
                </c:pt>
                <c:pt idx="2776">
                  <c:v>-74.189076834601352</c:v>
                </c:pt>
                <c:pt idx="2777">
                  <c:v>-74.474247803540294</c:v>
                </c:pt>
                <c:pt idx="2778">
                  <c:v>-74.768298729691736</c:v>
                </c:pt>
                <c:pt idx="2779">
                  <c:v>-75.071815729782813</c:v>
                </c:pt>
                <c:pt idx="2780">
                  <c:v>-75.385445664268588</c:v>
                </c:pt>
                <c:pt idx="2781">
                  <c:v>-75.70990483101572</c:v>
                </c:pt>
                <c:pt idx="2782">
                  <c:v>-76.045989272197133</c:v>
                </c:pt>
                <c:pt idx="2783">
                  <c:v>-76.394587067559357</c:v>
                </c:pt>
                <c:pt idx="2784">
                  <c:v>-76.756693091861109</c:v>
                </c:pt>
                <c:pt idx="2785">
                  <c:v>-77.133426854094409</c:v>
                </c:pt>
                <c:pt idx="2786">
                  <c:v>-77.526054224576683</c:v>
                </c:pt>
                <c:pt idx="2787">
                  <c:v>-77.936014113165498</c:v>
                </c:pt>
                <c:pt idx="2788">
                  <c:v>-78.36495151744559</c:v>
                </c:pt>
                <c:pt idx="2789">
                  <c:v>-78.814758858013491</c:v>
                </c:pt>
                <c:pt idx="2790">
                  <c:v>-79.287628226714901</c:v>
                </c:pt>
                <c:pt idx="2791">
                  <c:v>-79.78611819894607</c:v>
                </c:pt>
                <c:pt idx="2792">
                  <c:v>-80.313240370715675</c:v>
                </c:pt>
                <c:pt idx="2793">
                  <c:v>-80.872573049393196</c:v>
                </c:pt>
                <c:pt idx="2794">
                  <c:v>-81.46841301106663</c:v>
                </c:pt>
                <c:pt idx="2795">
                  <c:v>-82.105981724116006</c:v>
                </c:pt>
                <c:pt idx="2796">
                  <c:v>-82.791711323299765</c:v>
                </c:pt>
                <c:pt idx="2797">
                  <c:v>-83.533650469095221</c:v>
                </c:pt>
                <c:pt idx="2798">
                  <c:v>-84.342055966725539</c:v>
                </c:pt>
                <c:pt idx="2799">
                  <c:v>-85.23028254465035</c:v>
                </c:pt>
                <c:pt idx="2800">
                  <c:v>-86.216171528382006</c:v>
                </c:pt>
                <c:pt idx="2801">
                  <c:v>-87.324316974909308</c:v>
                </c:pt>
                <c:pt idx="2802">
                  <c:v>-88.589972139747871</c:v>
                </c:pt>
                <c:pt idx="2803">
                  <c:v>-90.066266158045067</c:v>
                </c:pt>
                <c:pt idx="2804">
                  <c:v>-91.838797351670962</c:v>
                </c:pt>
                <c:pt idx="2805">
                  <c:v>-94.05903625944137</c:v>
                </c:pt>
                <c:pt idx="2806">
                  <c:v>-97.036107139358023</c:v>
                </c:pt>
                <c:pt idx="2807">
                  <c:v>-101.57931853042749</c:v>
                </c:pt>
                <c:pt idx="2808">
                  <c:v>-111.60198578953141</c:v>
                </c:pt>
                <c:pt idx="2809">
                  <c:v>-110.2955517593569</c:v>
                </c:pt>
                <c:pt idx="2810">
                  <c:v>-101.18881342444601</c:v>
                </c:pt>
                <c:pt idx="2811">
                  <c:v>-96.854899902065881</c:v>
                </c:pt>
                <c:pt idx="2812">
                  <c:v>-93.986459029102619</c:v>
                </c:pt>
                <c:pt idx="2813">
                  <c:v>-91.841305276444871</c:v>
                </c:pt>
                <c:pt idx="2814">
                  <c:v>-90.12861309868272</c:v>
                </c:pt>
                <c:pt idx="2815">
                  <c:v>-88.703948838604916</c:v>
                </c:pt>
                <c:pt idx="2816">
                  <c:v>-87.484997776065754</c:v>
                </c:pt>
                <c:pt idx="2817">
                  <c:v>-86.420369046461587</c:v>
                </c:pt>
                <c:pt idx="2818">
                  <c:v>-85.475815703644685</c:v>
                </c:pt>
                <c:pt idx="2819">
                  <c:v>-84.627366604466076</c:v>
                </c:pt>
                <c:pt idx="2820">
                  <c:v>-83.857586640392526</c:v>
                </c:pt>
                <c:pt idx="2821">
                  <c:v>-83.153397284023285</c:v>
                </c:pt>
                <c:pt idx="2822">
                  <c:v>-82.504736070413401</c:v>
                </c:pt>
                <c:pt idx="2823">
                  <c:v>-81.903695047051755</c:v>
                </c:pt>
                <c:pt idx="2824">
                  <c:v>-81.343946455971235</c:v>
                </c:pt>
                <c:pt idx="2825">
                  <c:v>-80.820347884131905</c:v>
                </c:pt>
                <c:pt idx="2826">
                  <c:v>-80.32866352425772</c:v>
                </c:pt>
                <c:pt idx="2827">
                  <c:v>-79.865362839702286</c:v>
                </c:pt>
                <c:pt idx="2828">
                  <c:v>-79.427472191388574</c:v>
                </c:pt>
                <c:pt idx="2829">
                  <c:v>-79.012463540831178</c:v>
                </c:pt>
                <c:pt idx="2830">
                  <c:v>-78.618169638815189</c:v>
                </c:pt>
                <c:pt idx="2831">
                  <c:v>-78.242718478644392</c:v>
                </c:pt>
                <c:pt idx="2832">
                  <c:v>-77.884481990335487</c:v>
                </c:pt>
                <c:pt idx="2833">
                  <c:v>-77.542035416975736</c:v>
                </c:pt>
                <c:pt idx="2834">
                  <c:v>-77.214124810729942</c:v>
                </c:pt>
                <c:pt idx="2835">
                  <c:v>-76.899640775620369</c:v>
                </c:pt>
                <c:pt idx="2836">
                  <c:v>-76.597597069572956</c:v>
                </c:pt>
                <c:pt idx="2837">
                  <c:v>-76.307113025053695</c:v>
                </c:pt>
                <c:pt idx="2838">
                  <c:v>-76.027398998634183</c:v>
                </c:pt>
                <c:pt idx="2839">
                  <c:v>-75.757744244016834</c:v>
                </c:pt>
                <c:pt idx="2840">
                  <c:v>-75.497506739758549</c:v>
                </c:pt>
                <c:pt idx="2841">
                  <c:v>-75.246104605358596</c:v>
                </c:pt>
                <c:pt idx="2842">
                  <c:v>-75.003008817104927</c:v>
                </c:pt>
                <c:pt idx="2843">
                  <c:v>-74.767736994405965</c:v>
                </c:pt>
                <c:pt idx="2844">
                  <c:v>-74.539848073235376</c:v>
                </c:pt>
                <c:pt idx="2845">
                  <c:v>-74.318937718905588</c:v>
                </c:pt>
                <c:pt idx="2846">
                  <c:v>-74.104634358329577</c:v>
                </c:pt>
                <c:pt idx="2847">
                  <c:v>-73.896595734043657</c:v>
                </c:pt>
                <c:pt idx="2848">
                  <c:v>-73.694505899747767</c:v>
                </c:pt>
                <c:pt idx="2849">
                  <c:v>-73.498072591162241</c:v>
                </c:pt>
                <c:pt idx="2850">
                  <c:v>-73.307024917331049</c:v>
                </c:pt>
                <c:pt idx="2851">
                  <c:v>-73.121111326600371</c:v>
                </c:pt>
                <c:pt idx="2852">
                  <c:v>-72.940097808978152</c:v>
                </c:pt>
                <c:pt idx="2853">
                  <c:v>-72.763766302641386</c:v>
                </c:pt>
                <c:pt idx="2854">
                  <c:v>-72.591913277407158</c:v>
                </c:pt>
                <c:pt idx="2855">
                  <c:v>-72.424348472088866</c:v>
                </c:pt>
                <c:pt idx="2856">
                  <c:v>-72.260893766089168</c:v>
                </c:pt>
                <c:pt idx="2857">
                  <c:v>-72.101382168483894</c:v>
                </c:pt>
                <c:pt idx="2858">
                  <c:v>-71.945656910203382</c:v>
                </c:pt>
                <c:pt idx="2859">
                  <c:v>-71.793570626938646</c:v>
                </c:pt>
                <c:pt idx="2860">
                  <c:v>-71.64498462212363</c:v>
                </c:pt>
                <c:pt idx="2861">
                  <c:v>-71.499768200742892</c:v>
                </c:pt>
                <c:pt idx="2862">
                  <c:v>-71.35779806596048</c:v>
                </c:pt>
                <c:pt idx="2863">
                  <c:v>-71.218957771581273</c:v>
                </c:pt>
                <c:pt idx="2864">
                  <c:v>-71.083137224270828</c:v>
                </c:pt>
                <c:pt idx="2865">
                  <c:v>-70.950232230202104</c:v>
                </c:pt>
                <c:pt idx="2866">
                  <c:v>-70.820144081439565</c:v>
                </c:pt>
                <c:pt idx="2867">
                  <c:v>-70.692779177974515</c:v>
                </c:pt>
                <c:pt idx="2868">
                  <c:v>-70.568048681776602</c:v>
                </c:pt>
                <c:pt idx="2869">
                  <c:v>-70.44586819965339</c:v>
                </c:pt>
                <c:pt idx="2870">
                  <c:v>-70.326157492103192</c:v>
                </c:pt>
                <c:pt idx="2871">
                  <c:v>-70.208840205632384</c:v>
                </c:pt>
                <c:pt idx="2872">
                  <c:v>-70.093843626316158</c:v>
                </c:pt>
                <c:pt idx="2873">
                  <c:v>-69.981098452592178</c:v>
                </c:pt>
                <c:pt idx="2874">
                  <c:v>-69.870538585536949</c:v>
                </c:pt>
                <c:pt idx="2875">
                  <c:v>-69.762100935022573</c:v>
                </c:pt>
                <c:pt idx="2876">
                  <c:v>-69.655725240327428</c:v>
                </c:pt>
                <c:pt idx="2877">
                  <c:v>-69.551353903939216</c:v>
                </c:pt>
                <c:pt idx="2878">
                  <c:v>-69.448931837399883</c:v>
                </c:pt>
                <c:pt idx="2879">
                  <c:v>-69.348406318148108</c:v>
                </c:pt>
                <c:pt idx="2880">
                  <c:v>-69.249726856450252</c:v>
                </c:pt>
                <c:pt idx="2881">
                  <c:v>-69.152845071564755</c:v>
                </c:pt>
                <c:pt idx="2882">
                  <c:v>-69.057714576390069</c:v>
                </c:pt>
                <c:pt idx="2883">
                  <c:v>-68.96429086989879</c:v>
                </c:pt>
                <c:pt idx="2884">
                  <c:v>-68.872531236745161</c:v>
                </c:pt>
                <c:pt idx="2885">
                  <c:v>-68.782394653480537</c:v>
                </c:pt>
                <c:pt idx="2886">
                  <c:v>-68.693841700846122</c:v>
                </c:pt>
                <c:pt idx="2887">
                  <c:v>-68.606834481696964</c:v>
                </c:pt>
                <c:pt idx="2888">
                  <c:v>-68.521336544118526</c:v>
                </c:pt>
                <c:pt idx="2889">
                  <c:v>-68.437312809342558</c:v>
                </c:pt>
                <c:pt idx="2890">
                  <c:v>-68.354729504118254</c:v>
                </c:pt>
                <c:pt idx="2891">
                  <c:v>-68.273554097202322</c:v>
                </c:pt>
                <c:pt idx="2892">
                  <c:v>-68.193755239681209</c:v>
                </c:pt>
                <c:pt idx="2893">
                  <c:v>-68.11530270883614</c:v>
                </c:pt>
                <c:pt idx="2894">
                  <c:v>-68.038167355317853</c:v>
                </c:pt>
                <c:pt idx="2895">
                  <c:v>-67.962321053391804</c:v>
                </c:pt>
                <c:pt idx="2896">
                  <c:v>-67.887736654038804</c:v>
                </c:pt>
                <c:pt idx="2897">
                  <c:v>-67.814387940724359</c:v>
                </c:pt>
                <c:pt idx="2898">
                  <c:v>-67.742249587655152</c:v>
                </c:pt>
                <c:pt idx="2899">
                  <c:v>-67.671297120348555</c:v>
                </c:pt>
                <c:pt idx="2900">
                  <c:v>-67.601506878374778</c:v>
                </c:pt>
                <c:pt idx="2901">
                  <c:v>-67.532855980122534</c:v>
                </c:pt>
                <c:pt idx="2902">
                  <c:v>-67.465322289461554</c:v>
                </c:pt>
                <c:pt idx="2903">
                  <c:v>-67.398884384174039</c:v>
                </c:pt>
                <c:pt idx="2904">
                  <c:v>-67.333521526053005</c:v>
                </c:pt>
                <c:pt idx="2905">
                  <c:v>-67.269213632559499</c:v>
                </c:pt>
                <c:pt idx="2906">
                  <c:v>-67.205941249935449</c:v>
                </c:pt>
                <c:pt idx="2907">
                  <c:v>-67.143685527695709</c:v>
                </c:pt>
                <c:pt idx="2908">
                  <c:v>-67.082428194406717</c:v>
                </c:pt>
                <c:pt idx="2909">
                  <c:v>-67.022151534674833</c:v>
                </c:pt>
                <c:pt idx="2910">
                  <c:v>-66.962838367278749</c:v>
                </c:pt>
                <c:pt idx="2911">
                  <c:v>-66.904472024371444</c:v>
                </c:pt>
                <c:pt idx="2912">
                  <c:v>-66.847036331696557</c:v>
                </c:pt>
                <c:pt idx="2913">
                  <c:v>-66.790515589751394</c:v>
                </c:pt>
                <c:pt idx="2914">
                  <c:v>-66.734894555851369</c:v>
                </c:pt>
                <c:pt idx="2915">
                  <c:v>-66.680158427044475</c:v>
                </c:pt>
                <c:pt idx="2916">
                  <c:v>-66.6262928238163</c:v>
                </c:pt>
                <c:pt idx="2917">
                  <c:v>-66.573283774559627</c:v>
                </c:pt>
                <c:pt idx="2918">
                  <c:v>-66.521117700753052</c:v>
                </c:pt>
                <c:pt idx="2919">
                  <c:v>-66.469781402813638</c:v>
                </c:pt>
                <c:pt idx="2920">
                  <c:v>-66.419262046589893</c:v>
                </c:pt>
                <c:pt idx="2921">
                  <c:v>-66.369547150460107</c:v>
                </c:pt>
                <c:pt idx="2922">
                  <c:v>-66.320624572997119</c:v>
                </c:pt>
                <c:pt idx="2923">
                  <c:v>-66.272482501181301</c:v>
                </c:pt>
                <c:pt idx="2924">
                  <c:v>-66.225109439124253</c:v>
                </c:pt>
                <c:pt idx="2925">
                  <c:v>-66.178494197280457</c:v>
                </c:pt>
                <c:pt idx="2926">
                  <c:v>-66.132625882119356</c:v>
                </c:pt>
                <c:pt idx="2927">
                  <c:v>-66.087493886238391</c:v>
                </c:pt>
                <c:pt idx="2928">
                  <c:v>-66.043087878892976</c:v>
                </c:pt>
                <c:pt idx="2929">
                  <c:v>-65.999397796918927</c:v>
                </c:pt>
                <c:pt idx="2930">
                  <c:v>-65.956413836034557</c:v>
                </c:pt>
                <c:pt idx="2931">
                  <c:v>-65.914126442500503</c:v>
                </c:pt>
                <c:pt idx="2932">
                  <c:v>-65.872526305115258</c:v>
                </c:pt>
                <c:pt idx="2933">
                  <c:v>-65.83160434754123</c:v>
                </c:pt>
                <c:pt idx="2934">
                  <c:v>-65.791351720933676</c:v>
                </c:pt>
                <c:pt idx="2935">
                  <c:v>-65.751759796866651</c:v>
                </c:pt>
                <c:pt idx="2936">
                  <c:v>-65.712820160536907</c:v>
                </c:pt>
                <c:pt idx="2937">
                  <c:v>-65.674524604234477</c:v>
                </c:pt>
                <c:pt idx="2938">
                  <c:v>-65.636865121070699</c:v>
                </c:pt>
                <c:pt idx="2939">
                  <c:v>-65.599833898942734</c:v>
                </c:pt>
                <c:pt idx="2940">
                  <c:v>-65.563423314735715</c:v>
                </c:pt>
                <c:pt idx="2941">
                  <c:v>-65.527625928743831</c:v>
                </c:pt>
                <c:pt idx="2942">
                  <c:v>-65.492434479300229</c:v>
                </c:pt>
                <c:pt idx="2943">
                  <c:v>-65.457841877611656</c:v>
                </c:pt>
                <c:pt idx="2944">
                  <c:v>-65.423841202783578</c:v>
                </c:pt>
                <c:pt idx="2945">
                  <c:v>-65.390425697033066</c:v>
                </c:pt>
                <c:pt idx="2946">
                  <c:v>-65.35758876107144</c:v>
                </c:pt>
                <c:pt idx="2947">
                  <c:v>-65.325323949662106</c:v>
                </c:pt>
                <c:pt idx="2948">
                  <c:v>-65.293624967336726</c:v>
                </c:pt>
                <c:pt idx="2949">
                  <c:v>-65.262485664264432</c:v>
                </c:pt>
                <c:pt idx="2950">
                  <c:v>-65.231900032271184</c:v>
                </c:pt>
                <c:pt idx="2951">
                  <c:v>-65.201862201000921</c:v>
                </c:pt>
                <c:pt idx="2952">
                  <c:v>-65.172366434210034</c:v>
                </c:pt>
                <c:pt idx="2953">
                  <c:v>-65.143407126193679</c:v>
                </c:pt>
                <c:pt idx="2954">
                  <c:v>-65.114978798336708</c:v>
                </c:pt>
                <c:pt idx="2955">
                  <c:v>-65.087076095784496</c:v>
                </c:pt>
                <c:pt idx="2956">
                  <c:v>-65.059693784226795</c:v>
                </c:pt>
                <c:pt idx="2957">
                  <c:v>-65.032826746793944</c:v>
                </c:pt>
                <c:pt idx="2958">
                  <c:v>-65.006469981057094</c:v>
                </c:pt>
                <c:pt idx="2959">
                  <c:v>-64.980618596131421</c:v>
                </c:pt>
                <c:pt idx="2960">
                  <c:v>-64.955267809874456</c:v>
                </c:pt>
                <c:pt idx="2961">
                  <c:v>-64.930412946182429</c:v>
                </c:pt>
                <c:pt idx="2962">
                  <c:v>-64.906049432371276</c:v>
                </c:pt>
                <c:pt idx="2963">
                  <c:v>-64.882172796648035</c:v>
                </c:pt>
                <c:pt idx="2964">
                  <c:v>-64.858778665664261</c:v>
                </c:pt>
                <c:pt idx="2965">
                  <c:v>-64.835862762150143</c:v>
                </c:pt>
                <c:pt idx="2966">
                  <c:v>-64.81342090262342</c:v>
                </c:pt>
                <c:pt idx="2967">
                  <c:v>-64.791448995175756</c:v>
                </c:pt>
                <c:pt idx="2968">
                  <c:v>-64.769943037328432</c:v>
                </c:pt>
                <c:pt idx="2969">
                  <c:v>-64.748899113956142</c:v>
                </c:pt>
                <c:pt idx="2970">
                  <c:v>-64.728313395279116</c:v>
                </c:pt>
                <c:pt idx="2971">
                  <c:v>-64.708182134917422</c:v>
                </c:pt>
                <c:pt idx="2972">
                  <c:v>-64.688501668007362</c:v>
                </c:pt>
                <c:pt idx="2973">
                  <c:v>-64.669268409377167</c:v>
                </c:pt>
                <c:pt idx="2974">
                  <c:v>-64.650478851778018</c:v>
                </c:pt>
                <c:pt idx="2975">
                  <c:v>-64.632129564174562</c:v>
                </c:pt>
                <c:pt idx="2976">
                  <c:v>-64.614217190082968</c:v>
                </c:pt>
                <c:pt idx="2977">
                  <c:v>-64.596738445964505</c:v>
                </c:pt>
                <c:pt idx="2978">
                  <c:v>-64.579690119666509</c:v>
                </c:pt>
                <c:pt idx="2979">
                  <c:v>-64.563069068912412</c:v>
                </c:pt>
                <c:pt idx="2980">
                  <c:v>-64.546872219836629</c:v>
                </c:pt>
                <c:pt idx="2981">
                  <c:v>-64.531096565564553</c:v>
                </c:pt>
                <c:pt idx="2982">
                  <c:v>-64.515739164836617</c:v>
                </c:pt>
                <c:pt idx="2983">
                  <c:v>-64.500797140671565</c:v>
                </c:pt>
                <c:pt idx="2984">
                  <c:v>-64.486267679072512</c:v>
                </c:pt>
                <c:pt idx="2985">
                  <c:v>-64.472148027770714</c:v>
                </c:pt>
                <c:pt idx="2986">
                  <c:v>-64.458435495006896</c:v>
                </c:pt>
                <c:pt idx="2987">
                  <c:v>-64.445127448348558</c:v>
                </c:pt>
                <c:pt idx="2988">
                  <c:v>-64.432221313543977</c:v>
                </c:pt>
                <c:pt idx="2989">
                  <c:v>-64.419714573408683</c:v>
                </c:pt>
                <c:pt idx="2990">
                  <c:v>-64.407604766745408</c:v>
                </c:pt>
                <c:pt idx="2991">
                  <c:v>-64.395889487297808</c:v>
                </c:pt>
                <c:pt idx="2992">
                  <c:v>-64.384566382731037</c:v>
                </c:pt>
                <c:pt idx="2993">
                  <c:v>-64.373633153646523</c:v>
                </c:pt>
                <c:pt idx="2994">
                  <c:v>-64.363087552622829</c:v>
                </c:pt>
                <c:pt idx="2995">
                  <c:v>-64.352927383287664</c:v>
                </c:pt>
                <c:pt idx="2996">
                  <c:v>-64.343150499413056</c:v>
                </c:pt>
                <c:pt idx="2997">
                  <c:v>-64.333754804041064</c:v>
                </c:pt>
                <c:pt idx="2998">
                  <c:v>-64.324738248632883</c:v>
                </c:pt>
                <c:pt idx="2999">
                  <c:v>-64.316098832243611</c:v>
                </c:pt>
                <c:pt idx="3000">
                  <c:v>-64.307834600720753</c:v>
                </c:pt>
                <c:pt idx="3001">
                  <c:v>-64.299943645927044</c:v>
                </c:pt>
                <c:pt idx="3002">
                  <c:v>-64.292424104985244</c:v>
                </c:pt>
                <c:pt idx="3003">
                  <c:v>-64.285274159545338</c:v>
                </c:pt>
                <c:pt idx="3004">
                  <c:v>-64.278492035073612</c:v>
                </c:pt>
                <c:pt idx="3005">
                  <c:v>-64.272076000162571</c:v>
                </c:pt>
                <c:pt idx="3006">
                  <c:v>-64.266024365860574</c:v>
                </c:pt>
                <c:pt idx="3007">
                  <c:v>-64.260335485022438</c:v>
                </c:pt>
                <c:pt idx="3008">
                  <c:v>-64.255007751678107</c:v>
                </c:pt>
                <c:pt idx="3009">
                  <c:v>-64.250039600420166</c:v>
                </c:pt>
                <c:pt idx="3010">
                  <c:v>-64.245429505811373</c:v>
                </c:pt>
                <c:pt idx="3011">
                  <c:v>-64.241175981807515</c:v>
                </c:pt>
                <c:pt idx="3012">
                  <c:v>-64.237277581198995</c:v>
                </c:pt>
                <c:pt idx="3013">
                  <c:v>-64.2337328950683</c:v>
                </c:pt>
                <c:pt idx="3014">
                  <c:v>-64.23054055226541</c:v>
                </c:pt>
                <c:pt idx="3015">
                  <c:v>-64.227699218898394</c:v>
                </c:pt>
                <c:pt idx="3016">
                  <c:v>-64.225207597839045</c:v>
                </c:pt>
                <c:pt idx="3017">
                  <c:v>-64.223064428243987</c:v>
                </c:pt>
                <c:pt idx="3018">
                  <c:v>-64.221268485092139</c:v>
                </c:pt>
                <c:pt idx="3019">
                  <c:v>-64.219818578734674</c:v>
                </c:pt>
                <c:pt idx="3020">
                  <c:v>-64.218713554459555</c:v>
                </c:pt>
                <c:pt idx="3021">
                  <c:v>-64.217952292072027</c:v>
                </c:pt>
                <c:pt idx="3022">
                  <c:v>-64.217533705486389</c:v>
                </c:pt>
                <c:pt idx="3023">
                  <c:v>-64.217456742330015</c:v>
                </c:pt>
                <c:pt idx="3024">
                  <c:v>-64.217720383565094</c:v>
                </c:pt>
                <c:pt idx="3025">
                  <c:v>-64.218323643116705</c:v>
                </c:pt>
                <c:pt idx="3026">
                  <c:v>-64.219265567519543</c:v>
                </c:pt>
                <c:pt idx="3027">
                  <c:v>-64.220545235571763</c:v>
                </c:pt>
                <c:pt idx="3028">
                  <c:v>-64.222161758003452</c:v>
                </c:pt>
                <c:pt idx="3029">
                  <c:v>-64.224114277156417</c:v>
                </c:pt>
                <c:pt idx="3030">
                  <c:v>-64.226401966675212</c:v>
                </c:pt>
                <c:pt idx="3031">
                  <c:v>-64.22902403120851</c:v>
                </c:pt>
                <c:pt idx="3032">
                  <c:v>-64.231979706123056</c:v>
                </c:pt>
                <c:pt idx="3033">
                  <c:v>-64.235268257227673</c:v>
                </c:pt>
                <c:pt idx="3034">
                  <c:v>-64.238888980507994</c:v>
                </c:pt>
                <c:pt idx="3035">
                  <c:v>-64.2428412018713</c:v>
                </c:pt>
                <c:pt idx="3036">
                  <c:v>-64.247124276902213</c:v>
                </c:pt>
                <c:pt idx="3037">
                  <c:v>-64.251737590628409</c:v>
                </c:pt>
                <c:pt idx="3038">
                  <c:v>-64.256680557296306</c:v>
                </c:pt>
                <c:pt idx="3039">
                  <c:v>-64.261952620155171</c:v>
                </c:pt>
                <c:pt idx="3040">
                  <c:v>-64.267553251254313</c:v>
                </c:pt>
                <c:pt idx="3041">
                  <c:v>-64.273481951245813</c:v>
                </c:pt>
                <c:pt idx="3042">
                  <c:v>-64.279738249199497</c:v>
                </c:pt>
                <c:pt idx="3043">
                  <c:v>-64.286321702425596</c:v>
                </c:pt>
                <c:pt idx="3044">
                  <c:v>-64.293231896308114</c:v>
                </c:pt>
                <c:pt idx="3045">
                  <c:v>-64.300468444145253</c:v>
                </c:pt>
                <c:pt idx="3046">
                  <c:v>-64.308030987000691</c:v>
                </c:pt>
                <c:pt idx="3047">
                  <c:v>-64.31591919356228</c:v>
                </c:pt>
                <c:pt idx="3048">
                  <c:v>-64.324132760011395</c:v>
                </c:pt>
                <c:pt idx="3049">
                  <c:v>-64.332671409898168</c:v>
                </c:pt>
                <c:pt idx="3050">
                  <c:v>-64.341534894028186</c:v>
                </c:pt>
                <c:pt idx="3051">
                  <c:v>-64.350722990355706</c:v>
                </c:pt>
                <c:pt idx="3052">
                  <c:v>-64.360235503886884</c:v>
                </c:pt>
                <c:pt idx="3053">
                  <c:v>-64.370072266590213</c:v>
                </c:pt>
                <c:pt idx="3054">
                  <c:v>-64.380233137315955</c:v>
                </c:pt>
                <c:pt idx="3055">
                  <c:v>-64.390718001723812</c:v>
                </c:pt>
                <c:pt idx="3056">
                  <c:v>-64.401526772218887</c:v>
                </c:pt>
                <c:pt idx="3057">
                  <c:v>-64.412659387895843</c:v>
                </c:pt>
                <c:pt idx="3058">
                  <c:v>-64.424115814490818</c:v>
                </c:pt>
                <c:pt idx="3059">
                  <c:v>-64.435896044343195</c:v>
                </c:pt>
                <c:pt idx="3060">
                  <c:v>-64.448000096363188</c:v>
                </c:pt>
                <c:pt idx="3061">
                  <c:v>-64.460428016009303</c:v>
                </c:pt>
                <c:pt idx="3062">
                  <c:v>-64.473179875273431</c:v>
                </c:pt>
                <c:pt idx="3063">
                  <c:v>-64.486255772673942</c:v>
                </c:pt>
                <c:pt idx="3064">
                  <c:v>-64.499655833257151</c:v>
                </c:pt>
                <c:pt idx="3065">
                  <c:v>-64.513380208607018</c:v>
                </c:pt>
                <c:pt idx="3066">
                  <c:v>-64.527429076862205</c:v>
                </c:pt>
                <c:pt idx="3067">
                  <c:v>-64.541802642743022</c:v>
                </c:pt>
                <c:pt idx="3068">
                  <c:v>-64.55650113758432</c:v>
                </c:pt>
                <c:pt idx="3069">
                  <c:v>-64.571524819379277</c:v>
                </c:pt>
                <c:pt idx="3070">
                  <c:v>-64.586873972828897</c:v>
                </c:pt>
                <c:pt idx="3071">
                  <c:v>-64.602548909401307</c:v>
                </c:pt>
                <c:pt idx="3072">
                  <c:v>-64.618549967399346</c:v>
                </c:pt>
                <c:pt idx="3073">
                  <c:v>-64.634877512036098</c:v>
                </c:pt>
                <c:pt idx="3074">
                  <c:v>-64.651531935518676</c:v>
                </c:pt>
                <c:pt idx="3075">
                  <c:v>-64.668513657141901</c:v>
                </c:pt>
                <c:pt idx="3076">
                  <c:v>-64.685823123388928</c:v>
                </c:pt>
                <c:pt idx="3077">
                  <c:v>-64.703460808041569</c:v>
                </c:pt>
                <c:pt idx="3078">
                  <c:v>-64.721427212299261</c:v>
                </c:pt>
                <c:pt idx="3079">
                  <c:v>-64.739722864906085</c:v>
                </c:pt>
                <c:pt idx="3080">
                  <c:v>-64.758348322288384</c:v>
                </c:pt>
                <c:pt idx="3081">
                  <c:v>-64.777304168698961</c:v>
                </c:pt>
                <c:pt idx="3082">
                  <c:v>-64.7965910163731</c:v>
                </c:pt>
                <c:pt idx="3083">
                  <c:v>-64.816209505692697</c:v>
                </c:pt>
                <c:pt idx="3084">
                  <c:v>-64.836160305358163</c:v>
                </c:pt>
                <c:pt idx="3085">
                  <c:v>-64.856444112573129</c:v>
                </c:pt>
                <c:pt idx="3086">
                  <c:v>-64.877061653235742</c:v>
                </c:pt>
                <c:pt idx="3087">
                  <c:v>-64.898013682142036</c:v>
                </c:pt>
                <c:pt idx="3088">
                  <c:v>-64.919300983196763</c:v>
                </c:pt>
                <c:pt idx="3089">
                  <c:v>-64.940924369637486</c:v>
                </c:pt>
                <c:pt idx="3090">
                  <c:v>-64.962884684265575</c:v>
                </c:pt>
                <c:pt idx="3091">
                  <c:v>-64.985182799690676</c:v>
                </c:pt>
                <c:pt idx="3092">
                  <c:v>-65.007819618582189</c:v>
                </c:pt>
                <c:pt idx="3093">
                  <c:v>-65.0307960739365</c:v>
                </c:pt>
                <c:pt idx="3094">
                  <c:v>-65.054113129349616</c:v>
                </c:pt>
                <c:pt idx="3095">
                  <c:v>-65.077771779305195</c:v>
                </c:pt>
                <c:pt idx="3096">
                  <c:v>-65.101773049472285</c:v>
                </c:pt>
                <c:pt idx="3097">
                  <c:v>-65.126117997014006</c:v>
                </c:pt>
                <c:pt idx="3098">
                  <c:v>-65.15080771090949</c:v>
                </c:pt>
                <c:pt idx="3099">
                  <c:v>-65.175843312287881</c:v>
                </c:pt>
                <c:pt idx="3100">
                  <c:v>-65.201225954773008</c:v>
                </c:pt>
                <c:pt idx="3101">
                  <c:v>-65.226956824841949</c:v>
                </c:pt>
                <c:pt idx="3102">
                  <c:v>-65.253037142197016</c:v>
                </c:pt>
                <c:pt idx="3103">
                  <c:v>-65.279468160149094</c:v>
                </c:pt>
                <c:pt idx="3104">
                  <c:v>-65.306251166016239</c:v>
                </c:pt>
                <c:pt idx="3105">
                  <c:v>-65.333387481534913</c:v>
                </c:pt>
                <c:pt idx="3106">
                  <c:v>-65.360878463285303</c:v>
                </c:pt>
                <c:pt idx="3107">
                  <c:v>-65.38872550313242</c:v>
                </c:pt>
                <c:pt idx="3108">
                  <c:v>-65.416930028679388</c:v>
                </c:pt>
                <c:pt idx="3109">
                  <c:v>-65.445493503738462</c:v>
                </c:pt>
                <c:pt idx="3110">
                  <c:v>-65.47441742881621</c:v>
                </c:pt>
                <c:pt idx="3111">
                  <c:v>-65.503703341614511</c:v>
                </c:pt>
                <c:pt idx="3112">
                  <c:v>-65.533352817547708</c:v>
                </c:pt>
                <c:pt idx="3113">
                  <c:v>-65.563367470278095</c:v>
                </c:pt>
                <c:pt idx="3114">
                  <c:v>-65.593748952266054</c:v>
                </c:pt>
                <c:pt idx="3115">
                  <c:v>-65.624498955339078</c:v>
                </c:pt>
                <c:pt idx="3116">
                  <c:v>-65.655619211279557</c:v>
                </c:pt>
                <c:pt idx="3117">
                  <c:v>-65.687111492429523</c:v>
                </c:pt>
                <c:pt idx="3118">
                  <c:v>-65.718977612315129</c:v>
                </c:pt>
                <c:pt idx="3119">
                  <c:v>-65.751219426290973</c:v>
                </c:pt>
                <c:pt idx="3120">
                  <c:v>-65.783838832204992</c:v>
                </c:pt>
                <c:pt idx="3121">
                  <c:v>-65.816837771081623</c:v>
                </c:pt>
                <c:pt idx="3122">
                  <c:v>-65.850218227830055</c:v>
                </c:pt>
                <c:pt idx="3123">
                  <c:v>-65.883982231970975</c:v>
                </c:pt>
                <c:pt idx="3124">
                  <c:v>-65.918131858386644</c:v>
                </c:pt>
                <c:pt idx="3125">
                  <c:v>-65.952669228096511</c:v>
                </c:pt>
                <c:pt idx="3126">
                  <c:v>-65.987596509053134</c:v>
                </c:pt>
                <c:pt idx="3127">
                  <c:v>-66.02291591696526</c:v>
                </c:pt>
                <c:pt idx="3128">
                  <c:v>-66.058629716144836</c:v>
                </c:pt>
                <c:pt idx="3129">
                  <c:v>-66.09474022038097</c:v>
                </c:pt>
                <c:pt idx="3130">
                  <c:v>-66.131249793841306</c:v>
                </c:pt>
                <c:pt idx="3131">
                  <c:v>-66.168160851998067</c:v>
                </c:pt>
                <c:pt idx="3132">
                  <c:v>-66.205475862587363</c:v>
                </c:pt>
                <c:pt idx="3133">
                  <c:v>-66.243197346594968</c:v>
                </c:pt>
                <c:pt idx="3134">
                  <c:v>-66.281327879271686</c:v>
                </c:pt>
                <c:pt idx="3135">
                  <c:v>-66.3198700911841</c:v>
                </c:pt>
                <c:pt idx="3136">
                  <c:v>-66.358826669293805</c:v>
                </c:pt>
                <c:pt idx="3137">
                  <c:v>-66.398200358072302</c:v>
                </c:pt>
                <c:pt idx="3138">
                  <c:v>-66.437993960649408</c:v>
                </c:pt>
                <c:pt idx="3139">
                  <c:v>-66.478210339998597</c:v>
                </c:pt>
                <c:pt idx="3140">
                  <c:v>-66.51885242015895</c:v>
                </c:pt>
                <c:pt idx="3141">
                  <c:v>-66.559923187493183</c:v>
                </c:pt>
                <c:pt idx="3142">
                  <c:v>-66.601425691989931</c:v>
                </c:pt>
                <c:pt idx="3143">
                  <c:v>-66.643363048602112</c:v>
                </c:pt>
                <c:pt idx="3144">
                  <c:v>-66.685738438628874</c:v>
                </c:pt>
                <c:pt idx="3145">
                  <c:v>-66.728555111144132</c:v>
                </c:pt>
                <c:pt idx="3146">
                  <c:v>-66.77181638446686</c:v>
                </c:pt>
                <c:pt idx="3147">
                  <c:v>-66.81552564767901</c:v>
                </c:pt>
                <c:pt idx="3148">
                  <c:v>-66.859686362193415</c:v>
                </c:pt>
                <c:pt idx="3149">
                  <c:v>-66.904302063370707</c:v>
                </c:pt>
                <c:pt idx="3150">
                  <c:v>-66.949376362189327</c:v>
                </c:pt>
                <c:pt idx="3151">
                  <c:v>-66.99491294696729</c:v>
                </c:pt>
                <c:pt idx="3152">
                  <c:v>-67.040915585143438</c:v>
                </c:pt>
                <c:pt idx="3153">
                  <c:v>-67.087388125113847</c:v>
                </c:pt>
                <c:pt idx="3154">
                  <c:v>-67.134334498128553</c:v>
                </c:pt>
                <c:pt idx="3155">
                  <c:v>-67.18175872025293</c:v>
                </c:pt>
                <c:pt idx="3156">
                  <c:v>-67.229664894392414</c:v>
                </c:pt>
                <c:pt idx="3157">
                  <c:v>-67.278057212382492</c:v>
                </c:pt>
                <c:pt idx="3158">
                  <c:v>-67.326939957153229</c:v>
                </c:pt>
                <c:pt idx="3159">
                  <c:v>-67.376317504962003</c:v>
                </c:pt>
                <c:pt idx="3160">
                  <c:v>-67.426194327703442</c:v>
                </c:pt>
                <c:pt idx="3161">
                  <c:v>-67.476574995296588</c:v>
                </c:pt>
                <c:pt idx="3162">
                  <c:v>-67.527464178155896</c:v>
                </c:pt>
                <c:pt idx="3163">
                  <c:v>-67.578866649743489</c:v>
                </c:pt>
                <c:pt idx="3164">
                  <c:v>-67.630787289211142</c:v>
                </c:pt>
                <c:pt idx="3165">
                  <c:v>-67.683231084134036</c:v>
                </c:pt>
                <c:pt idx="3166">
                  <c:v>-67.736203133339316</c:v>
                </c:pt>
                <c:pt idx="3167">
                  <c:v>-67.789708649832747</c:v>
                </c:pt>
                <c:pt idx="3168">
                  <c:v>-67.843752963829317</c:v>
                </c:pt>
                <c:pt idx="3169">
                  <c:v>-67.89834152589232</c:v>
                </c:pt>
                <c:pt idx="3170">
                  <c:v>-67.953479910183489</c:v>
                </c:pt>
                <c:pt idx="3171">
                  <c:v>-68.009173817827048</c:v>
                </c:pt>
                <c:pt idx="3172">
                  <c:v>-68.065429080401245</c:v>
                </c:pt>
                <c:pt idx="3173">
                  <c:v>-68.12225166355158</c:v>
                </c:pt>
                <c:pt idx="3174">
                  <c:v>-68.179647670737154</c:v>
                </c:pt>
                <c:pt idx="3175">
                  <c:v>-68.237623347117278</c:v>
                </c:pt>
                <c:pt idx="3176">
                  <c:v>-68.296185083580397</c:v>
                </c:pt>
                <c:pt idx="3177">
                  <c:v>-68.3553394209207</c:v>
                </c:pt>
                <c:pt idx="3178">
                  <c:v>-68.415093054178172</c:v>
                </c:pt>
                <c:pt idx="3179">
                  <c:v>-68.475452837136345</c:v>
                </c:pt>
                <c:pt idx="3180">
                  <c:v>-68.536425786994741</c:v>
                </c:pt>
                <c:pt idx="3181">
                  <c:v>-68.598019089217829</c:v>
                </c:pt>
                <c:pt idx="3182">
                  <c:v>-68.660240102575742</c:v>
                </c:pt>
                <c:pt idx="3183">
                  <c:v>-68.723096364376801</c:v>
                </c:pt>
                <c:pt idx="3184">
                  <c:v>-68.786595595904728</c:v>
                </c:pt>
                <c:pt idx="3185">
                  <c:v>-68.850745708075422</c:v>
                </c:pt>
                <c:pt idx="3186">
                  <c:v>-68.915554807314138</c:v>
                </c:pt>
                <c:pt idx="3187">
                  <c:v>-68.981031201667562</c:v>
                </c:pt>
                <c:pt idx="3188">
                  <c:v>-69.047183407167239</c:v>
                </c:pt>
                <c:pt idx="3189">
                  <c:v>-69.114020154448156</c:v>
                </c:pt>
                <c:pt idx="3190">
                  <c:v>-69.18155039563915</c:v>
                </c:pt>
                <c:pt idx="3191">
                  <c:v>-69.249783311537598</c:v>
                </c:pt>
                <c:pt idx="3192">
                  <c:v>-69.318728319086347</c:v>
                </c:pt>
                <c:pt idx="3193">
                  <c:v>-69.38839507916056</c:v>
                </c:pt>
                <c:pt idx="3194">
                  <c:v>-69.45879350468401</c:v>
                </c:pt>
                <c:pt idx="3195">
                  <c:v>-69.52993376909663</c:v>
                </c:pt>
                <c:pt idx="3196">
                  <c:v>-69.601826315181114</c:v>
                </c:pt>
                <c:pt idx="3197">
                  <c:v>-69.674481864273247</c:v>
                </c:pt>
                <c:pt idx="3198">
                  <c:v>-69.747911425879309</c:v>
                </c:pt>
                <c:pt idx="3199">
                  <c:v>-69.822126307713333</c:v>
                </c:pt>
                <c:pt idx="3200">
                  <c:v>-69.897138126184203</c:v>
                </c:pt>
                <c:pt idx="3201">
                  <c:v>-69.972958817349124</c:v>
                </c:pt>
                <c:pt idx="3202">
                  <c:v>-70.04960064837141</c:v>
                </c:pt>
                <c:pt idx="3203">
                  <c:v>-70.127076229494506</c:v>
                </c:pt>
                <c:pt idx="3204">
                  <c:v>-70.205398526569198</c:v>
                </c:pt>
                <c:pt idx="3205">
                  <c:v>-70.284580874169848</c:v>
                </c:pt>
                <c:pt idx="3206">
                  <c:v>-70.364636989319536</c:v>
                </c:pt>
                <c:pt idx="3207">
                  <c:v>-70.44558098586802</c:v>
                </c:pt>
                <c:pt idx="3208">
                  <c:v>-70.527427389561282</c:v>
                </c:pt>
                <c:pt idx="3209">
                  <c:v>-70.610191153834762</c:v>
                </c:pt>
                <c:pt idx="3210">
                  <c:v>-70.693887676378594</c:v>
                </c:pt>
                <c:pt idx="3211">
                  <c:v>-70.778532816516815</c:v>
                </c:pt>
                <c:pt idx="3212">
                  <c:v>-70.864142913456178</c:v>
                </c:pt>
                <c:pt idx="3213">
                  <c:v>-70.950734805445904</c:v>
                </c:pt>
                <c:pt idx="3214">
                  <c:v>-71.038325849909356</c:v>
                </c:pt>
                <c:pt idx="3215">
                  <c:v>-71.126933944613967</c:v>
                </c:pt>
                <c:pt idx="3216">
                  <c:v>-71.216577549930292</c:v>
                </c:pt>
                <c:pt idx="3217">
                  <c:v>-71.307275712255432</c:v>
                </c:pt>
                <c:pt idx="3218">
                  <c:v>-71.399048088681781</c:v>
                </c:pt>
                <c:pt idx="3219">
                  <c:v>-71.491914972974968</c:v>
                </c:pt>
                <c:pt idx="3220">
                  <c:v>-71.585897322960122</c:v>
                </c:pt>
                <c:pt idx="3221">
                  <c:v>-71.681016789397461</c:v>
                </c:pt>
                <c:pt idx="3222">
                  <c:v>-71.777295746458435</c:v>
                </c:pt>
                <c:pt idx="3223">
                  <c:v>-71.874757323895807</c:v>
                </c:pt>
                <c:pt idx="3224">
                  <c:v>-71.973425441028638</c:v>
                </c:pt>
                <c:pt idx="3225">
                  <c:v>-72.073324842672221</c:v>
                </c:pt>
                <c:pt idx="3226">
                  <c:v>-72.174481137135359</c:v>
                </c:pt>
                <c:pt idx="3227">
                  <c:v>-72.276920836435934</c:v>
                </c:pt>
                <c:pt idx="3228">
                  <c:v>-72.38067139889796</c:v>
                </c:pt>
                <c:pt idx="3229">
                  <c:v>-72.485761274288976</c:v>
                </c:pt>
                <c:pt idx="3230">
                  <c:v>-72.592219951689941</c:v>
                </c:pt>
                <c:pt idx="3231">
                  <c:v>-72.700078010293439</c:v>
                </c:pt>
                <c:pt idx="3232">
                  <c:v>-72.809367173357941</c:v>
                </c:pt>
                <c:pt idx="3233">
                  <c:v>-72.920120365541678</c:v>
                </c:pt>
                <c:pt idx="3234">
                  <c:v>-73.032371773880087</c:v>
                </c:pt>
                <c:pt idx="3235">
                  <c:v>-73.146156912697265</c:v>
                </c:pt>
                <c:pt idx="3236">
                  <c:v>-73.261512692740595</c:v>
                </c:pt>
                <c:pt idx="3237">
                  <c:v>-73.378477494887818</c:v>
                </c:pt>
                <c:pt idx="3238">
                  <c:v>-73.497091248792586</c:v>
                </c:pt>
                <c:pt idx="3239">
                  <c:v>-73.617395516862189</c:v>
                </c:pt>
                <c:pt idx="3240">
                  <c:v>-73.739433584015785</c:v>
                </c:pt>
                <c:pt idx="3241">
                  <c:v>-73.863250553700567</c:v>
                </c:pt>
                <c:pt idx="3242">
                  <c:v>-73.988893450708417</c:v>
                </c:pt>
                <c:pt idx="3243">
                  <c:v>-74.116411331362542</c:v>
                </c:pt>
                <c:pt idx="3244">
                  <c:v>-74.245855401725919</c:v>
                </c:pt>
                <c:pt idx="3245">
                  <c:v>-74.377279144551963</c:v>
                </c:pt>
                <c:pt idx="3246">
                  <c:v>-74.510738455745155</c:v>
                </c:pt>
                <c:pt idx="3247">
                  <c:v>-74.646291791209791</c:v>
                </c:pt>
                <c:pt idx="3248">
                  <c:v>-74.784000325059679</c:v>
                </c:pt>
                <c:pt idx="3249">
                  <c:v>-74.923928120240561</c:v>
                </c:pt>
                <c:pt idx="3250">
                  <c:v>-75.066142312766985</c:v>
                </c:pt>
                <c:pt idx="3251">
                  <c:v>-75.21071331088919</c:v>
                </c:pt>
                <c:pt idx="3252">
                  <c:v>-75.35771501068038</c:v>
                </c:pt>
                <c:pt idx="3253">
                  <c:v>-75.507225029674686</c:v>
                </c:pt>
                <c:pt idx="3254">
                  <c:v>-75.659324960413755</c:v>
                </c:pt>
                <c:pt idx="3255">
                  <c:v>-75.81410064597938</c:v>
                </c:pt>
                <c:pt idx="3256">
                  <c:v>-75.971642479821682</c:v>
                </c:pt>
                <c:pt idx="3257">
                  <c:v>-76.132045732509084</c:v>
                </c:pt>
                <c:pt idx="3258">
                  <c:v>-76.295410908366534</c:v>
                </c:pt>
                <c:pt idx="3259">
                  <c:v>-76.461844135318543</c:v>
                </c:pt>
                <c:pt idx="3260">
                  <c:v>-76.631457591736961</c:v>
                </c:pt>
                <c:pt idx="3261">
                  <c:v>-76.804369974578336</c:v>
                </c:pt>
                <c:pt idx="3262">
                  <c:v>-76.980707013715929</c:v>
                </c:pt>
                <c:pt idx="3263">
                  <c:v>-77.1606020380205</c:v>
                </c:pt>
                <c:pt idx="3264">
                  <c:v>-77.34419659958192</c:v>
                </c:pt>
                <c:pt idx="3265">
                  <c:v>-77.531641163399371</c:v>
                </c:pt>
                <c:pt idx="3266">
                  <c:v>-77.723095870927722</c:v>
                </c:pt>
                <c:pt idx="3267">
                  <c:v>-77.918731387196175</c:v>
                </c:pt>
                <c:pt idx="3268">
                  <c:v>-78.118729842733629</c:v>
                </c:pt>
                <c:pt idx="3269">
                  <c:v>-78.323285883296109</c:v>
                </c:pt>
                <c:pt idx="3270">
                  <c:v>-78.532607842572389</c:v>
                </c:pt>
                <c:pt idx="3271">
                  <c:v>-78.746919055557044</c:v>
                </c:pt>
                <c:pt idx="3272">
                  <c:v>-78.966459333361044</c:v>
                </c:pt>
                <c:pt idx="3273">
                  <c:v>-79.191486623840376</c:v>
                </c:pt>
                <c:pt idx="3274">
                  <c:v>-79.422278886881486</c:v>
                </c:pt>
                <c:pt idx="3275">
                  <c:v>-79.659136218545655</c:v>
                </c:pt>
                <c:pt idx="3276">
                  <c:v>-79.902383264743889</c:v>
                </c:pt>
                <c:pt idx="3277">
                  <c:v>-80.152371973153237</c:v>
                </c:pt>
                <c:pt idx="3278">
                  <c:v>-80.409484741914824</c:v>
                </c:pt>
                <c:pt idx="3279">
                  <c:v>-80.674138035766561</c:v>
                </c:pt>
                <c:pt idx="3280">
                  <c:v>-80.946786555473921</c:v>
                </c:pt>
                <c:pt idx="3281">
                  <c:v>-81.227928065335988</c:v>
                </c:pt>
                <c:pt idx="3282">
                  <c:v>-81.518109007519001</c:v>
                </c:pt>
                <c:pt idx="3283">
                  <c:v>-81.817931062263312</c:v>
                </c:pt>
                <c:pt idx="3284">
                  <c:v>-82.128058851901443</c:v>
                </c:pt>
                <c:pt idx="3285">
                  <c:v>-82.449229036704637</c:v>
                </c:pt>
                <c:pt idx="3286">
                  <c:v>-82.782261115589108</c:v>
                </c:pt>
                <c:pt idx="3287">
                  <c:v>-83.128070330159417</c:v>
                </c:pt>
                <c:pt idx="3288">
                  <c:v>-83.487683183625791</c:v>
                </c:pt>
                <c:pt idx="3289">
                  <c:v>-83.862256237343843</c:v>
                </c:pt>
                <c:pt idx="3290">
                  <c:v>-84.253099052498015</c:v>
                </c:pt>
                <c:pt idx="3291">
                  <c:v>-84.66170242464068</c:v>
                </c:pt>
                <c:pt idx="3292">
                  <c:v>-85.089773447660832</c:v>
                </c:pt>
                <c:pt idx="3293">
                  <c:v>-85.539279490621922</c:v>
                </c:pt>
                <c:pt idx="3294">
                  <c:v>-86.012503952470752</c:v>
                </c:pt>
                <c:pt idx="3295">
                  <c:v>-86.512117795162879</c:v>
                </c:pt>
                <c:pt idx="3296">
                  <c:v>-87.041272536569764</c:v>
                </c:pt>
                <c:pt idx="3297">
                  <c:v>-87.603722924579245</c:v>
                </c:pt>
                <c:pt idx="3298">
                  <c:v>-88.203991440548435</c:v>
                </c:pt>
                <c:pt idx="3299">
                  <c:v>-88.847593008310554</c:v>
                </c:pt>
                <c:pt idx="3300">
                  <c:v>-89.541348452902383</c:v>
                </c:pt>
                <c:pt idx="3301">
                  <c:v>-90.293832406621817</c:v>
                </c:pt>
                <c:pt idx="3302">
                  <c:v>-91.116031410548416</c:v>
                </c:pt>
                <c:pt idx="3303">
                  <c:v>-92.022342957035633</c:v>
                </c:pt>
                <c:pt idx="3304">
                  <c:v>-93.032152189272836</c:v>
                </c:pt>
                <c:pt idx="3305">
                  <c:v>-94.172440112714284</c:v>
                </c:pt>
                <c:pt idx="3306">
                  <c:v>-95.482356754880655</c:v>
                </c:pt>
                <c:pt idx="3307">
                  <c:v>-97.021856151381058</c:v>
                </c:pt>
                <c:pt idx="3308">
                  <c:v>-98.889677260182737</c:v>
                </c:pt>
                <c:pt idx="3309">
                  <c:v>-101.26625675007068</c:v>
                </c:pt>
                <c:pt idx="3310">
                  <c:v>-104.53963484251942</c:v>
                </c:pt>
                <c:pt idx="3311">
                  <c:v>-109.83789602921621</c:v>
                </c:pt>
                <c:pt idx="3312">
                  <c:v>-125.67027148642771</c:v>
                </c:pt>
                <c:pt idx="3313">
                  <c:v>-113.25392645103526</c:v>
                </c:pt>
                <c:pt idx="3314">
                  <c:v>-106.26287420082267</c:v>
                </c:pt>
                <c:pt idx="3315">
                  <c:v>-102.44789727221968</c:v>
                </c:pt>
                <c:pt idx="3316">
                  <c:v>-99.811894435689794</c:v>
                </c:pt>
                <c:pt idx="3317">
                  <c:v>-97.796979168832081</c:v>
                </c:pt>
                <c:pt idx="3318">
                  <c:v>-96.166439469108113</c:v>
                </c:pt>
                <c:pt idx="3319">
                  <c:v>-94.797480721197331</c:v>
                </c:pt>
                <c:pt idx="3320">
                  <c:v>-93.618137550929845</c:v>
                </c:pt>
                <c:pt idx="3321">
                  <c:v>-92.582592432302221</c:v>
                </c:pt>
                <c:pt idx="3322">
                  <c:v>-91.659865976030318</c:v>
                </c:pt>
                <c:pt idx="3323">
                  <c:v>-90.82802952723344</c:v>
                </c:pt>
                <c:pt idx="3324">
                  <c:v>-90.070990347690909</c:v>
                </c:pt>
                <c:pt idx="3325">
                  <c:v>-89.376588477215364</c:v>
                </c:pt>
                <c:pt idx="3326">
                  <c:v>-88.735411236315969</c:v>
                </c:pt>
                <c:pt idx="3327">
                  <c:v>-88.140023288879092</c:v>
                </c:pt>
                <c:pt idx="3328">
                  <c:v>-87.584448856608816</c:v>
                </c:pt>
                <c:pt idx="3329">
                  <c:v>-87.063813053418244</c:v>
                </c:pt>
                <c:pt idx="3330">
                  <c:v>-86.574087043419695</c:v>
                </c:pt>
                <c:pt idx="3331">
                  <c:v>-86.111902922924656</c:v>
                </c:pt>
                <c:pt idx="3332">
                  <c:v>-85.674416617774398</c:v>
                </c:pt>
                <c:pt idx="3333">
                  <c:v>-85.259204585252121</c:v>
                </c:pt>
                <c:pt idx="3334">
                  <c:v>-84.864184786926486</c:v>
                </c:pt>
                <c:pt idx="3335">
                  <c:v>-84.487555395191322</c:v>
                </c:pt>
                <c:pt idx="3336">
                  <c:v>-84.127746662637378</c:v>
                </c:pt>
                <c:pt idx="3337">
                  <c:v>-83.783382701388689</c:v>
                </c:pt>
                <c:pt idx="3338">
                  <c:v>-83.453250820396434</c:v>
                </c:pt>
                <c:pt idx="3339">
                  <c:v>-83.136276695293944</c:v>
                </c:pt>
                <c:pt idx="3340">
                  <c:v>-82.831504088105547</c:v>
                </c:pt>
                <c:pt idx="3341">
                  <c:v>-82.538078151600516</c:v>
                </c:pt>
                <c:pt idx="3342">
                  <c:v>-82.255231583898748</c:v>
                </c:pt>
                <c:pt idx="3343">
                  <c:v>-81.982273068614205</c:v>
                </c:pt>
                <c:pt idx="3344">
                  <c:v>-81.718577562251781</c:v>
                </c:pt>
                <c:pt idx="3345">
                  <c:v>-81.463578085537804</c:v>
                </c:pt>
                <c:pt idx="3346">
                  <c:v>-81.216758747649322</c:v>
                </c:pt>
                <c:pt idx="3347">
                  <c:v>-80.977648787579554</c:v>
                </c:pt>
                <c:pt idx="3348">
                  <c:v>-80.745817459684233</c:v>
                </c:pt>
                <c:pt idx="3349">
                  <c:v>-80.520869623869871</c:v>
                </c:pt>
                <c:pt idx="3350">
                  <c:v>-80.302441927026749</c:v>
                </c:pt>
                <c:pt idx="3351">
                  <c:v>-80.090199483046973</c:v>
                </c:pt>
                <c:pt idx="3352">
                  <c:v>-79.883832975321383</c:v>
                </c:pt>
                <c:pt idx="3353">
                  <c:v>-79.683056118775269</c:v>
                </c:pt>
                <c:pt idx="3354">
                  <c:v>-79.48760342921949</c:v>
                </c:pt>
                <c:pt idx="3355">
                  <c:v>-79.29722825639125</c:v>
                </c:pt>
                <c:pt idx="3356">
                  <c:v>-79.11170104417036</c:v>
                </c:pt>
                <c:pt idx="3357">
                  <c:v>-78.93080778718209</c:v>
                </c:pt>
                <c:pt idx="3358">
                  <c:v>-78.754348657758754</c:v>
                </c:pt>
                <c:pt idx="3359">
                  <c:v>-78.582136781207396</c:v>
                </c:pt>
                <c:pt idx="3360">
                  <c:v>-78.413997140552695</c:v>
                </c:pt>
                <c:pt idx="3361">
                  <c:v>-78.24976559466046</c:v>
                </c:pt>
                <c:pt idx="3362">
                  <c:v>-78.089287995964199</c:v>
                </c:pt>
                <c:pt idx="3363">
                  <c:v>-77.932419395892865</c:v>
                </c:pt>
                <c:pt idx="3364">
                  <c:v>-77.779023327755993</c:v>
                </c:pt>
                <c:pt idx="3365">
                  <c:v>-77.62897115817961</c:v>
                </c:pt>
                <c:pt idx="3366">
                  <c:v>-77.48214149939902</c:v>
                </c:pt>
                <c:pt idx="3367">
                  <c:v>-77.338419675671645</c:v>
                </c:pt>
                <c:pt idx="3368">
                  <c:v>-77.197697237928381</c:v>
                </c:pt>
                <c:pt idx="3369">
                  <c:v>-77.059871521540401</c:v>
                </c:pt>
                <c:pt idx="3370">
                  <c:v>-76.924845242680931</c:v>
                </c:pt>
                <c:pt idx="3371">
                  <c:v>-76.792526129294146</c:v>
                </c:pt>
                <c:pt idx="3372">
                  <c:v>-76.66282658319416</c:v>
                </c:pt>
                <c:pt idx="3373">
                  <c:v>-76.535663370177801</c:v>
                </c:pt>
                <c:pt idx="3374">
                  <c:v>-76.410957335421557</c:v>
                </c:pt>
                <c:pt idx="3375">
                  <c:v>-76.288633141711756</c:v>
                </c:pt>
                <c:pt idx="3376">
                  <c:v>-76.168619028362045</c:v>
                </c:pt>
                <c:pt idx="3377">
                  <c:v>-76.05084658887921</c:v>
                </c:pt>
                <c:pt idx="3378">
                  <c:v>-75.935250565646555</c:v>
                </c:pt>
                <c:pt idx="3379">
                  <c:v>-75.821768660099494</c:v>
                </c:pt>
                <c:pt idx="3380">
                  <c:v>-75.71034135700765</c:v>
                </c:pt>
                <c:pt idx="3381">
                  <c:v>-75.600911761611457</c:v>
                </c:pt>
                <c:pt idx="3382">
                  <c:v>-75.493425448521748</c:v>
                </c:pt>
                <c:pt idx="3383">
                  <c:v>-75.387830321360411</c:v>
                </c:pt>
                <c:pt idx="3384">
                  <c:v>-75.284076482251763</c:v>
                </c:pt>
                <c:pt idx="3385">
                  <c:v>-75.182116110330824</c:v>
                </c:pt>
                <c:pt idx="3386">
                  <c:v>-75.081903348548863</c:v>
                </c:pt>
                <c:pt idx="3387">
                  <c:v>-74.983394198097272</c:v>
                </c:pt>
                <c:pt idx="3388">
                  <c:v>-74.886546419834673</c:v>
                </c:pt>
                <c:pt idx="3389">
                  <c:v>-74.791319442182967</c:v>
                </c:pt>
                <c:pt idx="3390">
                  <c:v>-74.69767427498229</c:v>
                </c:pt>
                <c:pt idx="3391">
                  <c:v>-74.605573428840316</c:v>
                </c:pt>
                <c:pt idx="3392">
                  <c:v>-74.514980839576154</c:v>
                </c:pt>
                <c:pt idx="3393">
                  <c:v>-74.425861797364988</c:v>
                </c:pt>
                <c:pt idx="3394">
                  <c:v>-74.338182880246592</c:v>
                </c:pt>
                <c:pt idx="3395">
                  <c:v>-74.251911891666396</c:v>
                </c:pt>
                <c:pt idx="3396">
                  <c:v>-74.167017801774477</c:v>
                </c:pt>
                <c:pt idx="3397">
                  <c:v>-74.083470692205807</c:v>
                </c:pt>
                <c:pt idx="3398">
                  <c:v>-74.001241704093573</c:v>
                </c:pt>
                <c:pt idx="3399">
                  <c:v>-73.920302989101174</c:v>
                </c:pt>
                <c:pt idx="3400">
                  <c:v>-73.840627663259511</c:v>
                </c:pt>
                <c:pt idx="3401">
                  <c:v>-73.76218976341454</c:v>
                </c:pt>
                <c:pt idx="3402">
                  <c:v>-73.684964206119247</c:v>
                </c:pt>
                <c:pt idx="3403">
                  <c:v>-73.60892674880273</c:v>
                </c:pt>
                <c:pt idx="3404">
                  <c:v>-73.534053953064443</c:v>
                </c:pt>
                <c:pt idx="3405">
                  <c:v>-73.460323149959891</c:v>
                </c:pt>
                <c:pt idx="3406">
                  <c:v>-73.38771240714523</c:v>
                </c:pt>
                <c:pt idx="3407">
                  <c:v>-73.316200497771746</c:v>
                </c:pt>
                <c:pt idx="3408">
                  <c:v>-73.245766871003767</c:v>
                </c:pt>
                <c:pt idx="3409">
                  <c:v>-73.176391624075762</c:v>
                </c:pt>
                <c:pt idx="3410">
                  <c:v>-73.108055475786372</c:v>
                </c:pt>
                <c:pt idx="3411">
                  <c:v>-73.040739741335628</c:v>
                </c:pt>
                <c:pt idx="3412">
                  <c:v>-72.974426308437486</c:v>
                </c:pt>
                <c:pt idx="3413">
                  <c:v>-72.909097614619171</c:v>
                </c:pt>
                <c:pt idx="3414">
                  <c:v>-72.84473662564767</c:v>
                </c:pt>
                <c:pt idx="3415">
                  <c:v>-72.781326815004533</c:v>
                </c:pt>
                <c:pt idx="3416">
                  <c:v>-72.718852144360866</c:v>
                </c:pt>
                <c:pt idx="3417">
                  <c:v>-72.657297044990074</c:v>
                </c:pt>
                <c:pt idx="3418">
                  <c:v>-72.596646400057963</c:v>
                </c:pt>
                <c:pt idx="3419">
                  <c:v>-72.536885527754052</c:v>
                </c:pt>
                <c:pt idx="3420">
                  <c:v>-72.478000165207916</c:v>
                </c:pt>
                <c:pt idx="3421">
                  <c:v>-72.419976453146745</c:v>
                </c:pt>
                <c:pt idx="3422">
                  <c:v>-72.362800921259065</c:v>
                </c:pt>
                <c:pt idx="3423">
                  <c:v>-72.306460474221169</c:v>
                </c:pt>
                <c:pt idx="3424">
                  <c:v>-72.250942378355873</c:v>
                </c:pt>
                <c:pt idx="3425">
                  <c:v>-72.196234248880501</c:v>
                </c:pt>
                <c:pt idx="3426">
                  <c:v>-72.142324037724194</c:v>
                </c:pt>
                <c:pt idx="3427">
                  <c:v>-72.08920002187925</c:v>
                </c:pt>
                <c:pt idx="3428">
                  <c:v>-72.036850792253006</c:v>
                </c:pt>
                <c:pt idx="3429">
                  <c:v>-71.985265243007646</c:v>
                </c:pt>
                <c:pt idx="3430">
                  <c:v>-71.93443256135194</c:v>
                </c:pt>
                <c:pt idx="3431">
                  <c:v>-71.88434221776518</c:v>
                </c:pt>
                <c:pt idx="3432">
                  <c:v>-71.834983956633664</c:v>
                </c:pt>
                <c:pt idx="3433">
                  <c:v>-71.786347787276483</c:v>
                </c:pt>
                <c:pt idx="3434">
                  <c:v>-71.738423975345484</c:v>
                </c:pt>
                <c:pt idx="3435">
                  <c:v>-71.691203034571714</c:v>
                </c:pt>
                <c:pt idx="3436">
                  <c:v>-71.644675718854842</c:v>
                </c:pt>
                <c:pt idx="3437">
                  <c:v>-71.598833014669182</c:v>
                </c:pt>
                <c:pt idx="3438">
                  <c:v>-71.553666133771941</c:v>
                </c:pt>
                <c:pt idx="3439">
                  <c:v>-71.509166506205261</c:v>
                </c:pt>
                <c:pt idx="3440">
                  <c:v>-71.465325773572474</c:v>
                </c:pt>
                <c:pt idx="3441">
                  <c:v>-71.422135782577584</c:v>
                </c:pt>
                <c:pt idx="3442">
                  <c:v>-71.37958857881587</c:v>
                </c:pt>
                <c:pt idx="3443">
                  <c:v>-71.337676400805634</c:v>
                </c:pt>
                <c:pt idx="3444">
                  <c:v>-71.296391674247715</c:v>
                </c:pt>
                <c:pt idx="3445">
                  <c:v>-71.255727006501559</c:v>
                </c:pt>
                <c:pt idx="3446">
                  <c:v>-71.215675181272758</c:v>
                </c:pt>
                <c:pt idx="3447">
                  <c:v>-71.176229153498895</c:v>
                </c:pt>
                <c:pt idx="3448">
                  <c:v>-71.13738204442393</c:v>
                </c:pt>
                <c:pt idx="3449">
                  <c:v>-71.099127136856836</c:v>
                </c:pt>
                <c:pt idx="3450">
                  <c:v>-71.061457870605167</c:v>
                </c:pt>
                <c:pt idx="3451">
                  <c:v>-71.024367838071399</c:v>
                </c:pt>
                <c:pt idx="3452">
                  <c:v>-70.987850780011797</c:v>
                </c:pt>
                <c:pt idx="3453">
                  <c:v>-70.951900581447944</c:v>
                </c:pt>
                <c:pt idx="3454">
                  <c:v>-70.916511267723862</c:v>
                </c:pt>
                <c:pt idx="3455">
                  <c:v>-70.881677000701401</c:v>
                </c:pt>
                <c:pt idx="3456">
                  <c:v>-70.847392075092387</c:v>
                </c:pt>
                <c:pt idx="3457">
                  <c:v>-70.813650914919847</c:v>
                </c:pt>
                <c:pt idx="3458">
                  <c:v>-70.780448070098416</c:v>
                </c:pt>
                <c:pt idx="3459">
                  <c:v>-70.747778213138147</c:v>
                </c:pt>
                <c:pt idx="3460">
                  <c:v>-70.715636135959258</c:v>
                </c:pt>
                <c:pt idx="3461">
                  <c:v>-70.684016746815345</c:v>
                </c:pt>
                <c:pt idx="3462">
                  <c:v>-70.652915067322297</c:v>
                </c:pt>
                <c:pt idx="3463">
                  <c:v>-70.622326229589078</c:v>
                </c:pt>
                <c:pt idx="3464">
                  <c:v>-70.592245473440556</c:v>
                </c:pt>
                <c:pt idx="3465">
                  <c:v>-70.562668143738222</c:v>
                </c:pt>
                <c:pt idx="3466">
                  <c:v>-70.533589687786616</c:v>
                </c:pt>
                <c:pt idx="3467">
                  <c:v>-70.505005652827293</c:v>
                </c:pt>
                <c:pt idx="3468">
                  <c:v>-70.476911683613793</c:v>
                </c:pt>
                <c:pt idx="3469">
                  <c:v>-70.449303520066152</c:v>
                </c:pt>
                <c:pt idx="3470">
                  <c:v>-70.422176995004122</c:v>
                </c:pt>
                <c:pt idx="3471">
                  <c:v>-70.395528031949283</c:v>
                </c:pt>
                <c:pt idx="3472">
                  <c:v>-70.369352643001704</c:v>
                </c:pt>
                <c:pt idx="3473">
                  <c:v>-70.343646926783535</c:v>
                </c:pt>
                <c:pt idx="3474">
                  <c:v>-70.318407066447321</c:v>
                </c:pt>
                <c:pt idx="3475">
                  <c:v>-70.293629327748604</c:v>
                </c:pt>
                <c:pt idx="3476">
                  <c:v>-70.269310057177847</c:v>
                </c:pt>
                <c:pt idx="3477">
                  <c:v>-70.245445680154504</c:v>
                </c:pt>
                <c:pt idx="3478">
                  <c:v>-70.222032699272859</c:v>
                </c:pt>
                <c:pt idx="3479">
                  <c:v>-70.199067692606093</c:v>
                </c:pt>
                <c:pt idx="3480">
                  <c:v>-70.176547312062326</c:v>
                </c:pt>
                <c:pt idx="3481">
                  <c:v>-70.154468281790045</c:v>
                </c:pt>
                <c:pt idx="3482">
                  <c:v>-70.132827396633829</c:v>
                </c:pt>
                <c:pt idx="3483">
                  <c:v>-70.111621520638593</c:v>
                </c:pt>
                <c:pt idx="3484">
                  <c:v>-70.090847585595526</c:v>
                </c:pt>
                <c:pt idx="3485">
                  <c:v>-70.07050258963794</c:v>
                </c:pt>
                <c:pt idx="3486">
                  <c:v>-70.050583595873746</c:v>
                </c:pt>
                <c:pt idx="3487">
                  <c:v>-70.031087731065583</c:v>
                </c:pt>
                <c:pt idx="3488">
                  <c:v>-70.01201218434376</c:v>
                </c:pt>
                <c:pt idx="3489">
                  <c:v>-69.993354205964891</c:v>
                </c:pt>
                <c:pt idx="3490">
                  <c:v>-69.975111106102432</c:v>
                </c:pt>
                <c:pt idx="3491">
                  <c:v>-69.957280253676004</c:v>
                </c:pt>
                <c:pt idx="3492">
                  <c:v>-69.939859075214656</c:v>
                </c:pt>
                <c:pt idx="3493">
                  <c:v>-69.922845053755168</c:v>
                </c:pt>
                <c:pt idx="3494">
                  <c:v>-69.906235727771303</c:v>
                </c:pt>
                <c:pt idx="3495">
                  <c:v>-69.890028690135907</c:v>
                </c:pt>
                <c:pt idx="3496">
                  <c:v>-69.87422158711334</c:v>
                </c:pt>
                <c:pt idx="3497">
                  <c:v>-69.858812117382769</c:v>
                </c:pt>
                <c:pt idx="3498">
                  <c:v>-69.843798031087914</c:v>
                </c:pt>
                <c:pt idx="3499">
                  <c:v>-69.829177128917237</c:v>
                </c:pt>
                <c:pt idx="3500">
                  <c:v>-69.814947261209994</c:v>
                </c:pt>
                <c:pt idx="3501">
                  <c:v>-69.801106327088561</c:v>
                </c:pt>
                <c:pt idx="3502">
                  <c:v>-69.787652273616416</c:v>
                </c:pt>
                <c:pt idx="3503">
                  <c:v>-69.774583094981651</c:v>
                </c:pt>
                <c:pt idx="3504">
                  <c:v>-69.761896831702998</c:v>
                </c:pt>
                <c:pt idx="3505">
                  <c:v>-69.749591569860684</c:v>
                </c:pt>
                <c:pt idx="3506">
                  <c:v>-69.737665440348664</c:v>
                </c:pt>
                <c:pt idx="3507">
                  <c:v>-69.726116618150925</c:v>
                </c:pt>
                <c:pt idx="3508">
                  <c:v>-69.714943321635999</c:v>
                </c:pt>
                <c:pt idx="3509">
                  <c:v>-69.704143811874843</c:v>
                </c:pt>
                <c:pt idx="3510">
                  <c:v>-69.693716391979223</c:v>
                </c:pt>
                <c:pt idx="3511">
                  <c:v>-69.683659406456897</c:v>
                </c:pt>
                <c:pt idx="3512">
                  <c:v>-69.673971240588955</c:v>
                </c:pt>
                <c:pt idx="3513">
                  <c:v>-69.664650319824844</c:v>
                </c:pt>
                <c:pt idx="3514">
                  <c:v>-69.655695109194369</c:v>
                </c:pt>
                <c:pt idx="3515">
                  <c:v>-69.647104112738958</c:v>
                </c:pt>
                <c:pt idx="3516">
                  <c:v>-69.63887587295963</c:v>
                </c:pt>
                <c:pt idx="3517">
                  <c:v>-69.631008970281414</c:v>
                </c:pt>
                <c:pt idx="3518">
                  <c:v>-69.62350202253343</c:v>
                </c:pt>
                <c:pt idx="3519">
                  <c:v>-69.61635368444783</c:v>
                </c:pt>
                <c:pt idx="3520">
                  <c:v>-69.609562647170293</c:v>
                </c:pt>
                <c:pt idx="3521">
                  <c:v>-69.603127637788518</c:v>
                </c:pt>
                <c:pt idx="3522">
                  <c:v>-69.59704741887434</c:v>
                </c:pt>
                <c:pt idx="3523">
                  <c:v>-69.591320788041145</c:v>
                </c:pt>
                <c:pt idx="3524">
                  <c:v>-69.585946577514306</c:v>
                </c:pt>
                <c:pt idx="3525">
                  <c:v>-69.580923653716368</c:v>
                </c:pt>
                <c:pt idx="3526">
                  <c:v>-69.576250916865035</c:v>
                </c:pt>
                <c:pt idx="3527">
                  <c:v>-69.571927300584917</c:v>
                </c:pt>
                <c:pt idx="3528">
                  <c:v>-69.567951771532094</c:v>
                </c:pt>
                <c:pt idx="3529">
                  <c:v>-69.564323329030884</c:v>
                </c:pt>
                <c:pt idx="3530">
                  <c:v>-69.561041004723421</c:v>
                </c:pt>
                <c:pt idx="3531">
                  <c:v>-69.558103862230865</c:v>
                </c:pt>
                <c:pt idx="3532">
                  <c:v>-69.555510996827451</c:v>
                </c:pt>
                <c:pt idx="3533">
                  <c:v>-69.553261535125117</c:v>
                </c:pt>
                <c:pt idx="3534">
                  <c:v>-69.55135463477032</c:v>
                </c:pt>
                <c:pt idx="3535">
                  <c:v>-69.549789484150665</c:v>
                </c:pt>
                <c:pt idx="3536">
                  <c:v>-69.548565302115364</c:v>
                </c:pt>
                <c:pt idx="3537">
                  <c:v>-69.54768133770321</c:v>
                </c:pt>
                <c:pt idx="3538">
                  <c:v>-69.547136869883431</c:v>
                </c:pt>
                <c:pt idx="3539">
                  <c:v>-69.546931207305775</c:v>
                </c:pt>
                <c:pt idx="3540">
                  <c:v>-69.54706368806194</c:v>
                </c:pt>
                <c:pt idx="3541">
                  <c:v>-69.547533679455711</c:v>
                </c:pt>
                <c:pt idx="3542">
                  <c:v>-69.548340577784174</c:v>
                </c:pt>
                <c:pt idx="3543">
                  <c:v>-69.549483808128642</c:v>
                </c:pt>
                <c:pt idx="3544">
                  <c:v>-69.550962824154482</c:v>
                </c:pt>
                <c:pt idx="3545">
                  <c:v>-69.552777107920804</c:v>
                </c:pt>
                <c:pt idx="3546">
                  <c:v>-69.554926169700465</c:v>
                </c:pt>
                <c:pt idx="3547">
                  <c:v>-69.557409547807637</c:v>
                </c:pt>
                <c:pt idx="3548">
                  <c:v>-69.560226808436255</c:v>
                </c:pt>
                <c:pt idx="3549">
                  <c:v>-69.563377545506029</c:v>
                </c:pt>
                <c:pt idx="3550">
                  <c:v>-69.566861380518347</c:v>
                </c:pt>
                <c:pt idx="3551">
                  <c:v>-69.570677962421342</c:v>
                </c:pt>
                <c:pt idx="3552">
                  <c:v>-69.574826967482039</c:v>
                </c:pt>
                <c:pt idx="3553">
                  <c:v>-69.579308099169424</c:v>
                </c:pt>
                <c:pt idx="3554">
                  <c:v>-69.584121088044824</c:v>
                </c:pt>
                <c:pt idx="3555">
                  <c:v>-69.589265691660415</c:v>
                </c:pt>
                <c:pt idx="3556">
                  <c:v>-69.594741694467501</c:v>
                </c:pt>
                <c:pt idx="3557">
                  <c:v>-69.600548907732531</c:v>
                </c:pt>
                <c:pt idx="3558">
                  <c:v>-69.606687169461708</c:v>
                </c:pt>
                <c:pt idx="3559">
                  <c:v>-69.613156344332893</c:v>
                </c:pt>
                <c:pt idx="3560">
                  <c:v>-69.61995632363778</c:v>
                </c:pt>
                <c:pt idx="3561">
                  <c:v>-69.627087025230338</c:v>
                </c:pt>
                <c:pt idx="3562">
                  <c:v>-69.634548393485275</c:v>
                </c:pt>
                <c:pt idx="3563">
                  <c:v>-69.642340399263105</c:v>
                </c:pt>
                <c:pt idx="3564">
                  <c:v>-69.650463039883675</c:v>
                </c:pt>
                <c:pt idx="3565">
                  <c:v>-69.658916339109879</c:v>
                </c:pt>
                <c:pt idx="3566">
                  <c:v>-69.667700347136105</c:v>
                </c:pt>
                <c:pt idx="3567">
                  <c:v>-69.676815140587621</c:v>
                </c:pt>
                <c:pt idx="3568">
                  <c:v>-69.686260822527373</c:v>
                </c:pt>
                <c:pt idx="3569">
                  <c:v>-69.696037522469865</c:v>
                </c:pt>
                <c:pt idx="3570">
                  <c:v>-69.706145396405176</c:v>
                </c:pt>
                <c:pt idx="3571">
                  <c:v>-69.71658462682889</c:v>
                </c:pt>
                <c:pt idx="3572">
                  <c:v>-69.727355422782821</c:v>
                </c:pt>
                <c:pt idx="3573">
                  <c:v>-69.738458019901643</c:v>
                </c:pt>
                <c:pt idx="3574">
                  <c:v>-69.749892680469102</c:v>
                </c:pt>
                <c:pt idx="3575">
                  <c:v>-69.761659693482656</c:v>
                </c:pt>
                <c:pt idx="3576">
                  <c:v>-69.7737593747256</c:v>
                </c:pt>
                <c:pt idx="3577">
                  <c:v>-69.786192066848628</c:v>
                </c:pt>
                <c:pt idx="3578">
                  <c:v>-69.79895813945879</c:v>
                </c:pt>
                <c:pt idx="3579">
                  <c:v>-69.812057989218914</c:v>
                </c:pt>
                <c:pt idx="3580">
                  <c:v>-69.82549203995255</c:v>
                </c:pt>
                <c:pt idx="3581">
                  <c:v>-69.839260742761226</c:v>
                </c:pt>
                <c:pt idx="3582">
                  <c:v>-69.853364576147783</c:v>
                </c:pt>
                <c:pt idx="3583">
                  <c:v>-69.867804046149416</c:v>
                </c:pt>
                <c:pt idx="3584">
                  <c:v>-69.882579686480767</c:v>
                </c:pt>
                <c:pt idx="3585">
                  <c:v>-69.897692058683816</c:v>
                </c:pt>
                <c:pt idx="3586">
                  <c:v>-69.913141752289391</c:v>
                </c:pt>
                <c:pt idx="3587">
                  <c:v>-69.928929384986262</c:v>
                </c:pt>
                <c:pt idx="3588">
                  <c:v>-69.945055602800124</c:v>
                </c:pt>
                <c:pt idx="3589">
                  <c:v>-69.961521080282893</c:v>
                </c:pt>
                <c:pt idx="3590">
                  <c:v>-69.978326520710198</c:v>
                </c:pt>
                <c:pt idx="3591">
                  <c:v>-69.995472656290033</c:v>
                </c:pt>
                <c:pt idx="3592">
                  <c:v>-70.012960248380978</c:v>
                </c:pt>
                <c:pt idx="3593">
                  <c:v>-70.030790087719254</c:v>
                </c:pt>
                <c:pt idx="3594">
                  <c:v>-70.048962994659163</c:v>
                </c:pt>
                <c:pt idx="3595">
                  <c:v>-70.067479819420228</c:v>
                </c:pt>
                <c:pt idx="3596">
                  <c:v>-70.086341442347873</c:v>
                </c:pt>
                <c:pt idx="3597">
                  <c:v>-70.105548774183291</c:v>
                </c:pt>
                <c:pt idx="3598">
                  <c:v>-70.1251027563451</c:v>
                </c:pt>
                <c:pt idx="3599">
                  <c:v>-70.145004361222448</c:v>
                </c:pt>
                <c:pt idx="3600">
                  <c:v>-70.165254592477325</c:v>
                </c:pt>
                <c:pt idx="3601">
                  <c:v>-70.185854485363251</c:v>
                </c:pt>
                <c:pt idx="3602">
                  <c:v>-70.206805107050641</c:v>
                </c:pt>
                <c:pt idx="3603">
                  <c:v>-70.228107556967018</c:v>
                </c:pt>
                <c:pt idx="3604">
                  <c:v>-70.249762967150147</c:v>
                </c:pt>
                <c:pt idx="3605">
                  <c:v>-70.271772502612009</c:v>
                </c:pt>
                <c:pt idx="3606">
                  <c:v>-70.294137361717205</c:v>
                </c:pt>
                <c:pt idx="3607">
                  <c:v>-70.316858776573127</c:v>
                </c:pt>
                <c:pt idx="3608">
                  <c:v>-70.339938013435699</c:v>
                </c:pt>
                <c:pt idx="3609">
                  <c:v>-70.363376373127039</c:v>
                </c:pt>
                <c:pt idx="3610">
                  <c:v>-70.387175191467776</c:v>
                </c:pt>
                <c:pt idx="3611">
                  <c:v>-70.411335839724842</c:v>
                </c:pt>
                <c:pt idx="3612">
                  <c:v>-70.435859725072959</c:v>
                </c:pt>
                <c:pt idx="3613">
                  <c:v>-70.460748291070999</c:v>
                </c:pt>
                <c:pt idx="3614">
                  <c:v>-70.486003018156012</c:v>
                </c:pt>
                <c:pt idx="3615">
                  <c:v>-70.511625424151077</c:v>
                </c:pt>
                <c:pt idx="3616">
                  <c:v>-70.537617064789757</c:v>
                </c:pt>
                <c:pt idx="3617">
                  <c:v>-70.563979534258749</c:v>
                </c:pt>
                <c:pt idx="3618">
                  <c:v>-70.590714465756577</c:v>
                </c:pt>
                <c:pt idx="3619">
                  <c:v>-70.617823532070716</c:v>
                </c:pt>
                <c:pt idx="3620">
                  <c:v>-70.645308446170745</c:v>
                </c:pt>
                <c:pt idx="3621">
                  <c:v>-70.673170961824454</c:v>
                </c:pt>
                <c:pt idx="3622">
                  <c:v>-70.701412874228438</c:v>
                </c:pt>
                <c:pt idx="3623">
                  <c:v>-70.730036020661203</c:v>
                </c:pt>
                <c:pt idx="3624">
                  <c:v>-70.759042281156226</c:v>
                </c:pt>
                <c:pt idx="3625">
                  <c:v>-70.788433579194646</c:v>
                </c:pt>
                <c:pt idx="3626">
                  <c:v>-70.818211882420798</c:v>
                </c:pt>
                <c:pt idx="3627">
                  <c:v>-70.848379203378229</c:v>
                </c:pt>
                <c:pt idx="3628">
                  <c:v>-70.878937600270348</c:v>
                </c:pt>
                <c:pt idx="3629">
                  <c:v>-70.909889177742912</c:v>
                </c:pt>
                <c:pt idx="3630">
                  <c:v>-70.941236087690299</c:v>
                </c:pt>
                <c:pt idx="3631">
                  <c:v>-70.972980530088819</c:v>
                </c:pt>
                <c:pt idx="3632">
                  <c:v>-71.005124753852613</c:v>
                </c:pt>
                <c:pt idx="3633">
                  <c:v>-71.037671057717645</c:v>
                </c:pt>
                <c:pt idx="3634">
                  <c:v>-71.070621791152703</c:v>
                </c:pt>
                <c:pt idx="3635">
                  <c:v>-71.103979355298065</c:v>
                </c:pt>
                <c:pt idx="3636">
                  <c:v>-71.137746203931883</c:v>
                </c:pt>
                <c:pt idx="3637">
                  <c:v>-71.171924844469146</c:v>
                </c:pt>
                <c:pt idx="3638">
                  <c:v>-71.206517838988347</c:v>
                </c:pt>
                <c:pt idx="3639">
                  <c:v>-71.241527805291767</c:v>
                </c:pt>
                <c:pt idx="3640">
                  <c:v>-71.276957417996869</c:v>
                </c:pt>
                <c:pt idx="3641">
                  <c:v>-71.312809409663728</c:v>
                </c:pt>
                <c:pt idx="3642">
                  <c:v>-71.349086571955581</c:v>
                </c:pt>
                <c:pt idx="3643">
                  <c:v>-71.38579175683499</c:v>
                </c:pt>
                <c:pt idx="3644">
                  <c:v>-71.422927877799808</c:v>
                </c:pt>
                <c:pt idx="3645">
                  <c:v>-71.460497911155286</c:v>
                </c:pt>
                <c:pt idx="3646">
                  <c:v>-71.498504897326228</c:v>
                </c:pt>
                <c:pt idx="3647">
                  <c:v>-71.536951942212269</c:v>
                </c:pt>
                <c:pt idx="3648">
                  <c:v>-71.57584221858373</c:v>
                </c:pt>
                <c:pt idx="3649">
                  <c:v>-71.615178967522823</c:v>
                </c:pt>
                <c:pt idx="3650">
                  <c:v>-71.654965499908641</c:v>
                </c:pt>
                <c:pt idx="3651">
                  <c:v>-71.695205197953115</c:v>
                </c:pt>
                <c:pt idx="3652">
                  <c:v>-71.735901516782377</c:v>
                </c:pt>
                <c:pt idx="3653">
                  <c:v>-71.777057986070247</c:v>
                </c:pt>
                <c:pt idx="3654">
                  <c:v>-71.818678211724162</c:v>
                </c:pt>
                <c:pt idx="3655">
                  <c:v>-71.86076587762679</c:v>
                </c:pt>
                <c:pt idx="3656">
                  <c:v>-71.903324747430617</c:v>
                </c:pt>
                <c:pt idx="3657">
                  <c:v>-71.946358666416529</c:v>
                </c:pt>
                <c:pt idx="3658">
                  <c:v>-71.989871563407547</c:v>
                </c:pt>
                <c:pt idx="3659">
                  <c:v>-72.033867452749959</c:v>
                </c:pt>
                <c:pt idx="3660">
                  <c:v>-72.078350436355947</c:v>
                </c:pt>
                <c:pt idx="3661">
                  <c:v>-72.123324705818547</c:v>
                </c:pt>
                <c:pt idx="3662">
                  <c:v>-72.168794544593709</c:v>
                </c:pt>
                <c:pt idx="3663">
                  <c:v>-72.214764330255349</c:v>
                </c:pt>
                <c:pt idx="3664">
                  <c:v>-72.261238536830461</c:v>
                </c:pt>
                <c:pt idx="3665">
                  <c:v>-72.308221737208768</c:v>
                </c:pt>
                <c:pt idx="3666">
                  <c:v>-72.355718605635573</c:v>
                </c:pt>
                <c:pt idx="3667">
                  <c:v>-72.403733920293277</c:v>
                </c:pt>
                <c:pt idx="3668">
                  <c:v>-72.452272565967121</c:v>
                </c:pt>
                <c:pt idx="3669">
                  <c:v>-72.501339536806924</c:v>
                </c:pt>
                <c:pt idx="3670">
                  <c:v>-72.550939939181831</c:v>
                </c:pt>
                <c:pt idx="3671">
                  <c:v>-72.601078994638911</c:v>
                </c:pt>
                <c:pt idx="3672">
                  <c:v>-72.651762042963327</c:v>
                </c:pt>
                <c:pt idx="3673">
                  <c:v>-72.702994545346527</c:v>
                </c:pt>
                <c:pt idx="3674">
                  <c:v>-72.754782087670918</c:v>
                </c:pt>
                <c:pt idx="3675">
                  <c:v>-72.807130383909467</c:v>
                </c:pt>
                <c:pt idx="3676">
                  <c:v>-72.86004527964775</c:v>
                </c:pt>
                <c:pt idx="3677">
                  <c:v>-72.913532755737918</c:v>
                </c:pt>
                <c:pt idx="3678">
                  <c:v>-72.967598932081614</c:v>
                </c:pt>
                <c:pt idx="3679">
                  <c:v>-73.022250071557323</c:v>
                </c:pt>
                <c:pt idx="3680">
                  <c:v>-73.077492584086272</c:v>
                </c:pt>
                <c:pt idx="3681">
                  <c:v>-73.133333030859689</c:v>
                </c:pt>
                <c:pt idx="3682">
                  <c:v>-73.189778128717009</c:v>
                </c:pt>
                <c:pt idx="3683">
                  <c:v>-73.246834754692244</c:v>
                </c:pt>
                <c:pt idx="3684">
                  <c:v>-73.304509950736588</c:v>
                </c:pt>
                <c:pt idx="3685">
                  <c:v>-73.362810928618416</c:v>
                </c:pt>
                <c:pt idx="3686">
                  <c:v>-73.421745075013988</c:v>
                </c:pt>
                <c:pt idx="3687">
                  <c:v>-73.48131995679816</c:v>
                </c:pt>
                <c:pt idx="3688">
                  <c:v>-73.541543326540165</c:v>
                </c:pt>
                <c:pt idx="3689">
                  <c:v>-73.602423128219201</c:v>
                </c:pt>
                <c:pt idx="3690">
                  <c:v>-73.663967503163718</c:v>
                </c:pt>
                <c:pt idx="3691">
                  <c:v>-73.726184796235003</c:v>
                </c:pt>
                <c:pt idx="3692">
                  <c:v>-73.789083562255456</c:v>
                </c:pt>
                <c:pt idx="3693">
                  <c:v>-73.85267257270003</c:v>
                </c:pt>
                <c:pt idx="3694">
                  <c:v>-73.916960822665715</c:v>
                </c:pt>
                <c:pt idx="3695">
                  <c:v>-73.981957538125542</c:v>
                </c:pt>
                <c:pt idx="3696">
                  <c:v>-74.047672183485901</c:v>
                </c:pt>
                <c:pt idx="3697">
                  <c:v>-74.114114469464951</c:v>
                </c:pt>
                <c:pt idx="3698">
                  <c:v>-74.181294361301667</c:v>
                </c:pt>
                <c:pt idx="3699">
                  <c:v>-74.249222087317463</c:v>
                </c:pt>
                <c:pt idx="3700">
                  <c:v>-74.31790814784496</c:v>
                </c:pt>
                <c:pt idx="3701">
                  <c:v>-74.38736332454927</c:v>
                </c:pt>
                <c:pt idx="3702">
                  <c:v>-74.457598690154953</c:v>
                </c:pt>
                <c:pt idx="3703">
                  <c:v>-74.528625618600188</c:v>
                </c:pt>
                <c:pt idx="3704">
                  <c:v>-74.600455795652493</c:v>
                </c:pt>
                <c:pt idx="3705">
                  <c:v>-74.673101229994003</c:v>
                </c:pt>
                <c:pt idx="3706">
                  <c:v>-74.74657426481248</c:v>
                </c:pt>
                <c:pt idx="3707">
                  <c:v>-74.820887589926826</c:v>
                </c:pt>
                <c:pt idx="3708">
                  <c:v>-74.89605425446814</c:v>
                </c:pt>
                <c:pt idx="3709">
                  <c:v>-74.972087680155965</c:v>
                </c:pt>
                <c:pt idx="3710">
                  <c:v>-75.049001675195129</c:v>
                </c:pt>
                <c:pt idx="3711">
                  <c:v>-75.12681044884097</c:v>
                </c:pt>
                <c:pt idx="3712">
                  <c:v>-75.205528626654882</c:v>
                </c:pt>
                <c:pt idx="3713">
                  <c:v>-75.285171266501806</c:v>
                </c:pt>
                <c:pt idx="3714">
                  <c:v>-75.365753875332942</c:v>
                </c:pt>
                <c:pt idx="3715">
                  <c:v>-75.447292426793695</c:v>
                </c:pt>
                <c:pt idx="3716">
                  <c:v>-75.529803379707815</c:v>
                </c:pt>
                <c:pt idx="3717">
                  <c:v>-75.613303697498637</c:v>
                </c:pt>
                <c:pt idx="3718">
                  <c:v>-75.69781086859301</c:v>
                </c:pt>
                <c:pt idx="3719">
                  <c:v>-75.78334292787514</c:v>
                </c:pt>
                <c:pt idx="3720">
                  <c:v>-75.869918479252306</c:v>
                </c:pt>
                <c:pt idx="3721">
                  <c:v>-75.957556719410334</c:v>
                </c:pt>
                <c:pt idx="3722">
                  <c:v>-76.046277462821479</c:v>
                </c:pt>
                <c:pt idx="3723">
                  <c:v>-76.136101168092381</c:v>
                </c:pt>
                <c:pt idx="3724">
                  <c:v>-76.227048965745396</c:v>
                </c:pt>
                <c:pt idx="3725">
                  <c:v>-76.319142687513221</c:v>
                </c:pt>
                <c:pt idx="3726">
                  <c:v>-76.412404897255598</c:v>
                </c:pt>
                <c:pt idx="3727">
                  <c:v>-76.506858923611077</c:v>
                </c:pt>
                <c:pt idx="3728">
                  <c:v>-76.602528894490717</c:v>
                </c:pt>
                <c:pt idx="3729">
                  <c:v>-76.699439773548917</c:v>
                </c:pt>
                <c:pt idx="3730">
                  <c:v>-76.797617398761247</c:v>
                </c:pt>
                <c:pt idx="3731">
                  <c:v>-76.897088523269062</c:v>
                </c:pt>
                <c:pt idx="3732">
                  <c:v>-76.997880858638595</c:v>
                </c:pt>
                <c:pt idx="3733">
                  <c:v>-77.100023120711697</c:v>
                </c:pt>
                <c:pt idx="3734">
                  <c:v>-77.203545078248339</c:v>
                </c:pt>
                <c:pt idx="3735">
                  <c:v>-77.308477604549907</c:v>
                </c:pt>
                <c:pt idx="3736">
                  <c:v>-77.414852732291649</c:v>
                </c:pt>
                <c:pt idx="3737">
                  <c:v>-77.522703711817499</c:v>
                </c:pt>
                <c:pt idx="3738">
                  <c:v>-77.632065073143664</c:v>
                </c:pt>
                <c:pt idx="3739">
                  <c:v>-77.742972691972639</c:v>
                </c:pt>
                <c:pt idx="3740">
                  <c:v>-77.855463860022738</c:v>
                </c:pt>
                <c:pt idx="3741">
                  <c:v>-77.969577360029817</c:v>
                </c:pt>
                <c:pt idx="3742">
                  <c:v>-78.085353545780976</c:v>
                </c:pt>
                <c:pt idx="3743">
                  <c:v>-78.202834427600138</c:v>
                </c:pt>
                <c:pt idx="3744">
                  <c:v>-78.322063763745234</c:v>
                </c:pt>
                <c:pt idx="3745">
                  <c:v>-78.44308715819615</c:v>
                </c:pt>
                <c:pt idx="3746">
                  <c:v>-78.565952165387344</c:v>
                </c:pt>
                <c:pt idx="3747">
                  <c:v>-78.690708402493925</c:v>
                </c:pt>
                <c:pt idx="3748">
                  <c:v>-78.817407669914758</c:v>
                </c:pt>
                <c:pt idx="3749">
                  <c:v>-78.946104080698163</c:v>
                </c:pt>
                <c:pt idx="3750">
                  <c:v>-79.076854199705608</c:v>
                </c:pt>
                <c:pt idx="3751">
                  <c:v>-79.209717193422961</c:v>
                </c:pt>
                <c:pt idx="3752">
                  <c:v>-79.344754991392989</c:v>
                </c:pt>
                <c:pt idx="3753">
                  <c:v>-79.482032460374498</c:v>
                </c:pt>
                <c:pt idx="3754">
                  <c:v>-79.6216175924651</c:v>
                </c:pt>
                <c:pt idx="3755">
                  <c:v>-79.76358170853014</c:v>
                </c:pt>
                <c:pt idx="3756">
                  <c:v>-79.907999678466609</c:v>
                </c:pt>
                <c:pt idx="3757">
                  <c:v>-80.05495016001619</c:v>
                </c:pt>
                <c:pt idx="3758">
                  <c:v>-80.204515858007014</c:v>
                </c:pt>
                <c:pt idx="3759">
                  <c:v>-80.356783806174235</c:v>
                </c:pt>
                <c:pt idx="3760">
                  <c:v>-80.51184567396777</c:v>
                </c:pt>
                <c:pt idx="3761">
                  <c:v>-80.669798101031901</c:v>
                </c:pt>
                <c:pt idx="3762">
                  <c:v>-80.830743062427103</c:v>
                </c:pt>
                <c:pt idx="3763">
                  <c:v>-80.994788268031243</c:v>
                </c:pt>
                <c:pt idx="3764">
                  <c:v>-81.162047600056297</c:v>
                </c:pt>
                <c:pt idx="3765">
                  <c:v>-81.332641593099325</c:v>
                </c:pt>
                <c:pt idx="3766">
                  <c:v>-81.506697961806225</c:v>
                </c:pt>
                <c:pt idx="3767">
                  <c:v>-81.684352181939516</c:v>
                </c:pt>
                <c:pt idx="3768">
                  <c:v>-81.865748131444064</c:v>
                </c:pt>
                <c:pt idx="3769">
                  <c:v>-82.051038799118174</c:v>
                </c:pt>
                <c:pt idx="3770">
                  <c:v>-82.240387069637876</c:v>
                </c:pt>
                <c:pt idx="3771">
                  <c:v>-82.433966595000868</c:v>
                </c:pt>
                <c:pt idx="3772">
                  <c:v>-82.631962764084562</c:v>
                </c:pt>
                <c:pt idx="3773">
                  <c:v>-82.834573783862453</c:v>
                </c:pt>
                <c:pt idx="3774">
                  <c:v>-83.042011888100106</c:v>
                </c:pt>
                <c:pt idx="3775">
                  <c:v>-83.254504691970283</c:v>
                </c:pt>
                <c:pt idx="3776">
                  <c:v>-83.472296714267799</c:v>
                </c:pt>
                <c:pt idx="3777">
                  <c:v>-83.695651092756634</c:v>
                </c:pt>
                <c:pt idx="3778">
                  <c:v>-83.924851522784593</c:v>
                </c:pt>
                <c:pt idx="3779">
                  <c:v>-84.16020445499241</c:v>
                </c:pt>
                <c:pt idx="3780">
                  <c:v>-84.402041594832369</c:v>
                </c:pt>
                <c:pt idx="3781">
                  <c:v>-84.650722754997673</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178.09138980918598</c:v>
                </c:pt>
                <c:pt idx="1">
                  <c:v>161.50018516125095</c:v>
                </c:pt>
                <c:pt idx="2">
                  <c:v>100.23667522026608</c:v>
                </c:pt>
                <c:pt idx="3">
                  <c:v>85.889136814483393</c:v>
                </c:pt>
                <c:pt idx="4">
                  <c:v>78.884315221660714</c:v>
                </c:pt>
                <c:pt idx="5">
                  <c:v>75.111569088498456</c:v>
                </c:pt>
                <c:pt idx="6">
                  <c:v>73.369133618925702</c:v>
                </c:pt>
                <c:pt idx="7">
                  <c:v>72.976186588980909</c:v>
                </c:pt>
                <c:pt idx="8">
                  <c:v>73.47600524868659</c:v>
                </c:pt>
                <c:pt idx="9">
                  <c:v>74.554470493081823</c:v>
                </c:pt>
                <c:pt idx="10">
                  <c:v>75.995555461089808</c:v>
                </c:pt>
                <c:pt idx="11">
                  <c:v>77.650934947150446</c:v>
                </c:pt>
                <c:pt idx="12">
                  <c:v>79.418803122231097</c:v>
                </c:pt>
                <c:pt idx="13">
                  <c:v>81.229254893241446</c:v>
                </c:pt>
                <c:pt idx="14">
                  <c:v>83.034267578726585</c:v>
                </c:pt>
                <c:pt idx="15">
                  <c:v>84.800848135955064</c:v>
                </c:pt>
                <c:pt idx="16">
                  <c:v>86.506339009986618</c:v>
                </c:pt>
                <c:pt idx="17">
                  <c:v>88.135192194580981</c:v>
                </c:pt>
                <c:pt idx="18">
                  <c:v>89.676742879295986</c:v>
                </c:pt>
                <c:pt idx="19">
                  <c:v>91.123665516161466</c:v>
                </c:pt>
                <c:pt idx="20">
                  <c:v>92.470897492887417</c:v>
                </c:pt>
                <c:pt idx="21">
                  <c:v>93.714884577314677</c:v>
                </c:pt>
                <c:pt idx="22">
                  <c:v>94.853048828679462</c:v>
                </c:pt>
                <c:pt idx="23">
                  <c:v>95.883411153888815</c:v>
                </c:pt>
                <c:pt idx="24">
                  <c:v>96.804322080128586</c:v>
                </c:pt>
                <c:pt idx="25">
                  <c:v>97.614268932658149</c:v>
                </c:pt>
                <c:pt idx="26">
                  <c:v>98.311737666957839</c:v>
                </c:pt>
                <c:pt idx="27">
                  <c:v>98.895114594746957</c:v>
                </c:pt>
                <c:pt idx="28">
                  <c:v>99.362618166989634</c:v>
                </c:pt>
                <c:pt idx="29">
                  <c:v>99.712254509992135</c:v>
                </c:pt>
                <c:pt idx="30">
                  <c:v>99.941793012397952</c:v>
                </c:pt>
                <c:pt idx="31">
                  <c:v>100.04876023874425</c:v>
                </c:pt>
                <c:pt idx="32">
                  <c:v>100.0304520034951</c:v>
                </c:pt>
                <c:pt idx="33">
                  <c:v>99.883964702489763</c:v>
                </c:pt>
                <c:pt idx="34">
                  <c:v>99.606248029025934</c:v>
                </c:pt>
                <c:pt idx="35">
                  <c:v>99.194182005239455</c:v>
                </c:pt>
                <c:pt idx="36">
                  <c:v>98.644681785827188</c:v>
                </c:pt>
                <c:pt idx="37">
                  <c:v>97.95483383414323</c:v>
                </c:pt>
                <c:pt idx="38">
                  <c:v>97.122066664404372</c:v>
                </c:pt>
                <c:pt idx="39">
                  <c:v>96.144358172896332</c:v>
                </c:pt>
                <c:pt idx="40">
                  <c:v>95.020479399997001</c:v>
                </c:pt>
                <c:pt idx="41">
                  <c:v>93.750271147289709</c:v>
                </c:pt>
                <c:pt idx="42">
                  <c:v>92.33494509188769</c:v>
                </c:pt>
                <c:pt idx="43">
                  <c:v>90.777394982722683</c:v>
                </c:pt>
                <c:pt idx="44">
                  <c:v>89.082496614988386</c:v>
                </c:pt>
                <c:pt idx="45">
                  <c:v>87.257368484455228</c:v>
                </c:pt>
                <c:pt idx="46">
                  <c:v>85.311559767752811</c:v>
                </c:pt>
                <c:pt idx="47">
                  <c:v>83.257130391778745</c:v>
                </c:pt>
                <c:pt idx="48">
                  <c:v>81.1085912935403</c:v>
                </c:pt>
                <c:pt idx="49">
                  <c:v>78.882682784212861</c:v>
                </c:pt>
                <c:pt idx="50">
                  <c:v>76.597985173331878</c:v>
                </c:pt>
                <c:pt idx="51">
                  <c:v>74.274376630087374</c:v>
                </c:pt>
                <c:pt idx="52">
                  <c:v>71.932375025592322</c:v>
                </c:pt>
                <c:pt idx="53">
                  <c:v>69.592418550934553</c:v>
                </c:pt>
                <c:pt idx="54">
                  <c:v>67.27414990351744</c:v>
                </c:pt>
                <c:pt idx="55">
                  <c:v>64.995768227514901</c:v>
                </c:pt>
                <c:pt idx="56">
                  <c:v>62.773501941045758</c:v>
                </c:pt>
                <c:pt idx="57">
                  <c:v>60.62123689196352</c:v>
                </c:pt>
                <c:pt idx="58">
                  <c:v>58.550312404523517</c:v>
                </c:pt>
                <c:pt idx="59">
                  <c:v>56.569477317772659</c:v>
                </c:pt>
                <c:pt idx="60">
                  <c:v>54.684982533193143</c:v>
                </c:pt>
                <c:pt idx="61">
                  <c:v>52.900777524695151</c:v>
                </c:pt>
                <c:pt idx="62">
                  <c:v>51.218775588519343</c:v>
                </c:pt>
                <c:pt idx="63">
                  <c:v>49.639154971150525</c:v>
                </c:pt>
                <c:pt idx="64">
                  <c:v>48.160668537310791</c:v>
                </c:pt>
                <c:pt idx="65">
                  <c:v>46.78094152446829</c:v>
                </c:pt>
                <c:pt idx="66">
                  <c:v>45.496743786299824</c:v>
                </c:pt>
                <c:pt idx="67">
                  <c:v>44.304228889779047</c:v>
                </c:pt>
                <c:pt idx="68">
                  <c:v>43.199137103582757</c:v>
                </c:pt>
                <c:pt idx="69">
                  <c:v>42.17696264526591</c:v>
                </c:pt>
                <c:pt idx="70">
                  <c:v>41.233087690647309</c:v>
                </c:pt>
                <c:pt idx="71">
                  <c:v>40.362886831542568</c:v>
                </c:pt>
                <c:pt idx="72">
                  <c:v>39.561806152689719</c:v>
                </c:pt>
                <c:pt idx="73">
                  <c:v>38.825421113276512</c:v>
                </c:pt>
                <c:pt idx="74">
                  <c:v>38.149477145606362</c:v>
                </c:pt>
                <c:pt idx="75">
                  <c:v>37.529916457826687</c:v>
                </c:pt>
                <c:pt idx="76">
                  <c:v>36.962894042216291</c:v>
                </c:pt>
                <c:pt idx="77">
                  <c:v>36.444785404260408</c:v>
                </c:pt>
                <c:pt idx="78">
                  <c:v>35.972188075225802</c:v>
                </c:pt>
                <c:pt idx="79">
                  <c:v>35.541918569235989</c:v>
                </c:pt>
                <c:pt idx="80">
                  <c:v>35.151006101203286</c:v>
                </c:pt>
                <c:pt idx="81">
                  <c:v>34.796684093504375</c:v>
                </c:pt>
                <c:pt idx="82">
                  <c:v>34.476380262630776</c:v>
                </c:pt>
                <c:pt idx="83">
                  <c:v>34.187705886014896</c:v>
                </c:pt>
                <c:pt idx="84">
                  <c:v>33.928444697007293</c:v>
                </c:pt>
                <c:pt idx="85">
                  <c:v>33.696541736225804</c:v>
                </c:pt>
                <c:pt idx="86">
                  <c:v>33.490092394249494</c:v>
                </c:pt>
                <c:pt idx="87">
                  <c:v>33.307331808804832</c:v>
                </c:pt>
                <c:pt idx="88">
                  <c:v>33.146624724803154</c:v>
                </c:pt>
                <c:pt idx="89">
                  <c:v>33.006455884352661</c:v>
                </c:pt>
                <c:pt idx="90">
                  <c:v>32.885420983153296</c:v>
                </c:pt>
                <c:pt idx="91">
                  <c:v>32.782218207157314</c:v>
                </c:pt>
                <c:pt idx="92">
                  <c:v>32.695640347162346</c:v>
                </c:pt>
                <c:pt idx="93">
                  <c:v>32.62456747769145</c:v>
                </c:pt>
                <c:pt idx="94">
                  <c:v>32.567960178710955</c:v>
                </c:pt>
                <c:pt idx="95">
                  <c:v>32.524853273864665</c:v>
                </c:pt>
                <c:pt idx="96">
                  <c:v>32.494350055907759</c:v>
                </c:pt>
                <c:pt idx="97">
                  <c:v>32.47561696866471</c:v>
                </c:pt>
                <c:pt idx="98">
                  <c:v>32.467878714441504</c:v>
                </c:pt>
                <c:pt idx="99">
                  <c:v>32.470413756336576</c:v>
                </c:pt>
                <c:pt idx="100">
                  <c:v>32.48255018575653</c:v>
                </c:pt>
                <c:pt idx="101">
                  <c:v>32.503661926860964</c:v>
                </c:pt>
                <c:pt idx="102">
                  <c:v>32.533165251097351</c:v>
                </c:pt>
                <c:pt idx="103">
                  <c:v>32.57051557670512</c:v>
                </c:pt>
                <c:pt idx="104">
                  <c:v>32.615204529695212</c:v>
                </c:pt>
                <c:pt idx="105">
                  <c:v>32.666757244543376</c:v>
                </c:pt>
                <c:pt idx="106">
                  <c:v>32.724729884451371</c:v>
                </c:pt>
                <c:pt idx="107">
                  <c:v>32.788707362620087</c:v>
                </c:pt>
                <c:pt idx="108">
                  <c:v>32.85830124747234</c:v>
                </c:pt>
                <c:pt idx="109">
                  <c:v>32.933147836170548</c:v>
                </c:pt>
                <c:pt idx="110">
                  <c:v>33.01290638210525</c:v>
                </c:pt>
                <c:pt idx="111">
                  <c:v>33.097257463233376</c:v>
                </c:pt>
                <c:pt idx="112">
                  <c:v>33.185901479276389</c:v>
                </c:pt>
                <c:pt idx="113">
                  <c:v>33.278557266863501</c:v>
                </c:pt>
                <c:pt idx="114">
                  <c:v>33.374960822610568</c:v>
                </c:pt>
                <c:pt idx="115">
                  <c:v>33.474864125041556</c:v>
                </c:pt>
                <c:pt idx="116">
                  <c:v>33.578034047042529</c:v>
                </c:pt>
                <c:pt idx="117">
                  <c:v>33.684251351276949</c:v>
                </c:pt>
                <c:pt idx="118">
                  <c:v>33.793309761654015</c:v>
                </c:pt>
                <c:pt idx="119">
                  <c:v>33.905015104555233</c:v>
                </c:pt>
                <c:pt idx="120">
                  <c:v>34.019184514071078</c:v>
                </c:pt>
                <c:pt idx="121">
                  <c:v>34.135645696016816</c:v>
                </c:pt>
                <c:pt idx="122">
                  <c:v>34.254236245934898</c:v>
                </c:pt>
                <c:pt idx="123">
                  <c:v>34.374803016728755</c:v>
                </c:pt>
                <c:pt idx="124">
                  <c:v>34.497201531935545</c:v>
                </c:pt>
                <c:pt idx="125">
                  <c:v>34.62129544100744</c:v>
                </c:pt>
                <c:pt idx="126">
                  <c:v>34.746956013259506</c:v>
                </c:pt>
                <c:pt idx="127">
                  <c:v>34.874061667459024</c:v>
                </c:pt>
                <c:pt idx="128">
                  <c:v>35.002497534253202</c:v>
                </c:pt>
                <c:pt idx="129">
                  <c:v>35.132155048912729</c:v>
                </c:pt>
                <c:pt idx="130">
                  <c:v>35.262931572030688</c:v>
                </c:pt>
                <c:pt idx="131">
                  <c:v>35.394730036067294</c:v>
                </c:pt>
                <c:pt idx="132">
                  <c:v>35.527458615756842</c:v>
                </c:pt>
                <c:pt idx="133">
                  <c:v>35.661030420599012</c:v>
                </c:pt>
                <c:pt idx="134">
                  <c:v>35.795363207768325</c:v>
                </c:pt>
                <c:pt idx="135">
                  <c:v>35.930379113944575</c:v>
                </c:pt>
                <c:pt idx="136">
                  <c:v>36.066004404656731</c:v>
                </c:pt>
                <c:pt idx="137">
                  <c:v>36.202169239870194</c:v>
                </c:pt>
                <c:pt idx="138">
                  <c:v>36.338807454636438</c:v>
                </c:pt>
                <c:pt idx="139">
                  <c:v>36.475856353723223</c:v>
                </c:pt>
                <c:pt idx="140">
                  <c:v>36.613256519226717</c:v>
                </c:pt>
                <c:pt idx="141">
                  <c:v>36.750951630246917</c:v>
                </c:pt>
                <c:pt idx="142">
                  <c:v>36.888888293776809</c:v>
                </c:pt>
                <c:pt idx="143">
                  <c:v>37.027015886023534</c:v>
                </c:pt>
                <c:pt idx="144">
                  <c:v>37.165286403438024</c:v>
                </c:pt>
                <c:pt idx="145">
                  <c:v>37.303654322796604</c:v>
                </c:pt>
                <c:pt idx="146">
                  <c:v>37.44207646969425</c:v>
                </c:pt>
                <c:pt idx="147">
                  <c:v>37.580511894906842</c:v>
                </c:pt>
                <c:pt idx="148">
                  <c:v>37.718921758077393</c:v>
                </c:pt>
                <c:pt idx="149">
                  <c:v>37.857269218240724</c:v>
                </c:pt>
                <c:pt idx="150">
                  <c:v>37.995519330740173</c:v>
                </c:pt>
                <c:pt idx="151">
                  <c:v>38.133638950109727</c:v>
                </c:pt>
                <c:pt idx="152">
                  <c:v>38.271596638538298</c:v>
                </c:pt>
                <c:pt idx="153">
                  <c:v>38.409362579551811</c:v>
                </c:pt>
                <c:pt idx="154">
                  <c:v>38.546908496577124</c:v>
                </c:pt>
                <c:pt idx="155">
                  <c:v>38.684207576083679</c:v>
                </c:pt>
                <c:pt idx="156">
                  <c:v>38.821234395005696</c:v>
                </c:pt>
                <c:pt idx="157">
                  <c:v>38.957964852178428</c:v>
                </c:pt>
                <c:pt idx="158">
                  <c:v>39.094376103541386</c:v>
                </c:pt>
                <c:pt idx="159">
                  <c:v>39.230446500872077</c:v>
                </c:pt>
                <c:pt idx="160">
                  <c:v>39.366155533835233</c:v>
                </c:pt>
                <c:pt idx="161">
                  <c:v>39.501483775143512</c:v>
                </c:pt>
                <c:pt idx="162">
                  <c:v>39.636412828646883</c:v>
                </c:pt>
                <c:pt idx="163">
                  <c:v>39.770925280163056</c:v>
                </c:pt>
                <c:pt idx="164">
                  <c:v>39.905004650905326</c:v>
                </c:pt>
                <c:pt idx="165">
                  <c:v>40.038635353325176</c:v>
                </c:pt>
                <c:pt idx="166">
                  <c:v>40.171802649260734</c:v>
                </c:pt>
                <c:pt idx="167">
                  <c:v>40.304492610231065</c:v>
                </c:pt>
                <c:pt idx="168">
                  <c:v>40.436692079759901</c:v>
                </c:pt>
                <c:pt idx="169">
                  <c:v>40.568388637620103</c:v>
                </c:pt>
                <c:pt idx="170">
                  <c:v>40.699570565872953</c:v>
                </c:pt>
                <c:pt idx="171">
                  <c:v>40.830226816619977</c:v>
                </c:pt>
                <c:pt idx="172">
                  <c:v>40.960346981347499</c:v>
                </c:pt>
                <c:pt idx="173">
                  <c:v>41.089921261800512</c:v>
                </c:pt>
                <c:pt idx="174">
                  <c:v>41.218940442276221</c:v>
                </c:pt>
                <c:pt idx="175">
                  <c:v>41.347395863279999</c:v>
                </c:pt>
                <c:pt idx="176">
                  <c:v>41.475279396454113</c:v>
                </c:pt>
                <c:pt idx="177">
                  <c:v>41.602583420715938</c:v>
                </c:pt>
                <c:pt idx="178">
                  <c:v>41.729300799541022</c:v>
                </c:pt>
                <c:pt idx="179">
                  <c:v>41.855424859326611</c:v>
                </c:pt>
                <c:pt idx="180">
                  <c:v>41.980949368781118</c:v>
                </c:pt>
                <c:pt idx="181">
                  <c:v>42.105868519280982</c:v>
                </c:pt>
                <c:pt idx="182">
                  <c:v>42.230176906151463</c:v>
                </c:pt>
                <c:pt idx="183">
                  <c:v>42.353869510808039</c:v>
                </c:pt>
                <c:pt idx="184">
                  <c:v>42.476941683737181</c:v>
                </c:pt>
                <c:pt idx="185">
                  <c:v>42.599389128247395</c:v>
                </c:pt>
                <c:pt idx="186">
                  <c:v>42.721207884969608</c:v>
                </c:pt>
                <c:pt idx="187">
                  <c:v>42.842394317061668</c:v>
                </c:pt>
                <c:pt idx="188">
                  <c:v>42.96294509607943</c:v>
                </c:pt>
                <c:pt idx="189">
                  <c:v>43.082857188487573</c:v>
                </c:pt>
                <c:pt idx="190">
                  <c:v>43.202127842766657</c:v>
                </c:pt>
                <c:pt idx="191">
                  <c:v>43.320754577103649</c:v>
                </c:pt>
                <c:pt idx="192">
                  <c:v>43.438735167618752</c:v>
                </c:pt>
                <c:pt idx="193">
                  <c:v>43.556067637116193</c:v>
                </c:pt>
                <c:pt idx="194">
                  <c:v>43.672750244325691</c:v>
                </c:pt>
                <c:pt idx="195">
                  <c:v>43.788781473614257</c:v>
                </c:pt>
                <c:pt idx="196">
                  <c:v>43.904160025144037</c:v>
                </c:pt>
                <c:pt idx="197">
                  <c:v>44.018884805455457</c:v>
                </c:pt>
                <c:pt idx="198">
                  <c:v>44.132954918456413</c:v>
                </c:pt>
                <c:pt idx="199">
                  <c:v>44.246369656794499</c:v>
                </c:pt>
                <c:pt idx="200">
                  <c:v>44.359128493601091</c:v>
                </c:pt>
                <c:pt idx="201">
                  <c:v>44.471231074581105</c:v>
                </c:pt>
                <c:pt idx="202">
                  <c:v>44.582677210439435</c:v>
                </c:pt>
                <c:pt idx="203">
                  <c:v>44.693466869628111</c:v>
                </c:pt>
                <c:pt idx="204">
                  <c:v>44.803600171391949</c:v>
                </c:pt>
                <c:pt idx="205">
                  <c:v>44.913077379110078</c:v>
                </c:pt>
                <c:pt idx="206">
                  <c:v>45.021898893909324</c:v>
                </c:pt>
                <c:pt idx="207">
                  <c:v>45.13006524854535</c:v>
                </c:pt>
                <c:pt idx="208">
                  <c:v>45.237577101537298</c:v>
                </c:pt>
                <c:pt idx="209">
                  <c:v>45.344435231536991</c:v>
                </c:pt>
                <c:pt idx="210">
                  <c:v>45.450640531935733</c:v>
                </c:pt>
                <c:pt idx="211">
                  <c:v>45.556194005691019</c:v>
                </c:pt>
                <c:pt idx="212">
                  <c:v>45.661096760356415</c:v>
                </c:pt>
                <c:pt idx="213">
                  <c:v>45.765350003319959</c:v>
                </c:pt>
                <c:pt idx="214">
                  <c:v>45.868955037234649</c:v>
                </c:pt>
                <c:pt idx="215">
                  <c:v>45.971913255627783</c:v>
                </c:pt>
                <c:pt idx="216">
                  <c:v>46.074226138694918</c:v>
                </c:pt>
                <c:pt idx="217">
                  <c:v>46.175895249251539</c:v>
                </c:pt>
                <c:pt idx="218">
                  <c:v>46.276922228856449</c:v>
                </c:pt>
                <c:pt idx="219">
                  <c:v>46.3773087940856</c:v>
                </c:pt>
                <c:pt idx="220">
                  <c:v>46.477056732952001</c:v>
                </c:pt>
                <c:pt idx="221">
                  <c:v>46.576167901470264</c:v>
                </c:pt>
                <c:pt idx="222">
                  <c:v>46.674644220357514</c:v>
                </c:pt>
                <c:pt idx="223">
                  <c:v>46.772487671860432</c:v>
                </c:pt>
                <c:pt idx="224">
                  <c:v>46.869700296713333</c:v>
                </c:pt>
                <c:pt idx="225">
                  <c:v>46.966284191209695</c:v>
                </c:pt>
                <c:pt idx="226">
                  <c:v>47.062241504390968</c:v>
                </c:pt>
                <c:pt idx="227">
                  <c:v>47.157574435349559</c:v>
                </c:pt>
                <c:pt idx="228">
                  <c:v>47.252285230629241</c:v>
                </c:pt>
                <c:pt idx="229">
                  <c:v>47.346376181732843</c:v>
                </c:pt>
                <c:pt idx="230">
                  <c:v>47.439849622725085</c:v>
                </c:pt>
                <c:pt idx="231">
                  <c:v>47.532707927929657</c:v>
                </c:pt>
                <c:pt idx="232">
                  <c:v>47.62495350971389</c:v>
                </c:pt>
                <c:pt idx="233">
                  <c:v>47.716588816361096</c:v>
                </c:pt>
                <c:pt idx="234">
                  <c:v>47.807616330025638</c:v>
                </c:pt>
                <c:pt idx="235">
                  <c:v>47.898038564764697</c:v>
                </c:pt>
                <c:pt idx="236">
                  <c:v>47.987858064652492</c:v>
                </c:pt>
                <c:pt idx="237">
                  <c:v>48.077077401956338</c:v>
                </c:pt>
                <c:pt idx="238">
                  <c:v>48.165699175396128</c:v>
                </c:pt>
                <c:pt idx="239">
                  <c:v>48.253726008462067</c:v>
                </c:pt>
                <c:pt idx="240">
                  <c:v>48.341160547801778</c:v>
                </c:pt>
                <c:pt idx="241">
                  <c:v>48.428005461666018</c:v>
                </c:pt>
                <c:pt idx="242">
                  <c:v>48.514263438421104</c:v>
                </c:pt>
                <c:pt idx="243">
                  <c:v>48.599937185109638</c:v>
                </c:pt>
                <c:pt idx="244">
                  <c:v>48.685029426075737</c:v>
                </c:pt>
                <c:pt idx="245">
                  <c:v>48.769542901639774</c:v>
                </c:pt>
                <c:pt idx="246">
                  <c:v>48.853480366820961</c:v>
                </c:pt>
                <c:pt idx="247">
                  <c:v>48.936844590115214</c:v>
                </c:pt>
                <c:pt idx="248">
                  <c:v>49.019638352319419</c:v>
                </c:pt>
                <c:pt idx="249">
                  <c:v>49.101864445397034</c:v>
                </c:pt>
                <c:pt idx="250">
                  <c:v>49.183525671393319</c:v>
                </c:pt>
                <c:pt idx="251">
                  <c:v>49.264624841388745</c:v>
                </c:pt>
                <c:pt idx="252">
                  <c:v>49.345164774496943</c:v>
                </c:pt>
                <c:pt idx="253">
                  <c:v>49.425148296896502</c:v>
                </c:pt>
                <c:pt idx="254">
                  <c:v>49.504578240907435</c:v>
                </c:pt>
                <c:pt idx="255">
                  <c:v>49.583457444098926</c:v>
                </c:pt>
                <c:pt idx="256">
                  <c:v>49.661788748432379</c:v>
                </c:pt>
                <c:pt idx="257">
                  <c:v>49.739574999442944</c:v>
                </c:pt>
                <c:pt idx="258">
                  <c:v>49.816819045447531</c:v>
                </c:pt>
                <c:pt idx="259">
                  <c:v>49.893523736785923</c:v>
                </c:pt>
                <c:pt idx="260">
                  <c:v>49.969691925097308</c:v>
                </c:pt>
                <c:pt idx="261">
                  <c:v>50.045326462616998</c:v>
                </c:pt>
                <c:pt idx="262">
                  <c:v>50.120430201508547</c:v>
                </c:pt>
                <c:pt idx="263">
                  <c:v>50.195005993218587</c:v>
                </c:pt>
                <c:pt idx="264">
                  <c:v>50.269056687860285</c:v>
                </c:pt>
                <c:pt idx="265">
                  <c:v>50.342585133619792</c:v>
                </c:pt>
                <c:pt idx="266">
                  <c:v>50.415594176187106</c:v>
                </c:pt>
                <c:pt idx="267">
                  <c:v>50.488086658214044</c:v>
                </c:pt>
                <c:pt idx="268">
                  <c:v>50.560065418788909</c:v>
                </c:pt>
                <c:pt idx="269">
                  <c:v>50.631533292935629</c:v>
                </c:pt>
                <c:pt idx="270">
                  <c:v>50.702493111134061</c:v>
                </c:pt>
                <c:pt idx="271">
                  <c:v>50.772947698861778</c:v>
                </c:pt>
                <c:pt idx="272">
                  <c:v>50.842899876149261</c:v>
                </c:pt>
                <c:pt idx="273">
                  <c:v>50.912352457163202</c:v>
                </c:pt>
                <c:pt idx="274">
                  <c:v>50.981308249798793</c:v>
                </c:pt>
                <c:pt idx="275">
                  <c:v>51.049770055293742</c:v>
                </c:pt>
                <c:pt idx="276">
                  <c:v>51.11774066786176</c:v>
                </c:pt>
                <c:pt idx="277">
                  <c:v>51.185222874334798</c:v>
                </c:pt>
                <c:pt idx="278">
                  <c:v>51.252219453827742</c:v>
                </c:pt>
                <c:pt idx="279">
                  <c:v>51.318733177415773</c:v>
                </c:pt>
                <c:pt idx="280">
                  <c:v>51.384766807824697</c:v>
                </c:pt>
                <c:pt idx="281">
                  <c:v>51.450323099138558</c:v>
                </c:pt>
                <c:pt idx="282">
                  <c:v>51.515404796515639</c:v>
                </c:pt>
                <c:pt idx="283">
                  <c:v>51.580014635925231</c:v>
                </c:pt>
                <c:pt idx="284">
                  <c:v>51.644155343887974</c:v>
                </c:pt>
                <c:pt idx="285">
                  <c:v>51.707829637236543</c:v>
                </c:pt>
                <c:pt idx="286">
                  <c:v>51.771040222880934</c:v>
                </c:pt>
                <c:pt idx="287">
                  <c:v>51.83378979759263</c:v>
                </c:pt>
                <c:pt idx="288">
                  <c:v>51.896081047790801</c:v>
                </c:pt>
                <c:pt idx="289">
                  <c:v>51.957916649345961</c:v>
                </c:pt>
                <c:pt idx="290">
                  <c:v>52.019299267393066</c:v>
                </c:pt>
                <c:pt idx="291">
                  <c:v>52.080231556148334</c:v>
                </c:pt>
                <c:pt idx="292">
                  <c:v>52.140716158744155</c:v>
                </c:pt>
                <c:pt idx="293">
                  <c:v>52.200755707066456</c:v>
                </c:pt>
                <c:pt idx="294">
                  <c:v>52.260352821603881</c:v>
                </c:pt>
                <c:pt idx="295">
                  <c:v>52.319510111303615</c:v>
                </c:pt>
                <c:pt idx="296">
                  <c:v>52.378230173439576</c:v>
                </c:pt>
                <c:pt idx="297">
                  <c:v>52.436515593481907</c:v>
                </c:pt>
                <c:pt idx="298">
                  <c:v>52.494368944979207</c:v>
                </c:pt>
                <c:pt idx="299">
                  <c:v>52.551792789445273</c:v>
                </c:pt>
                <c:pt idx="300">
                  <c:v>52.608789676255668</c:v>
                </c:pt>
                <c:pt idx="301">
                  <c:v>52.66536214254905</c:v>
                </c:pt>
                <c:pt idx="302">
                  <c:v>52.721512713133251</c:v>
                </c:pt>
                <c:pt idx="303">
                  <c:v>52.777243900402645</c:v>
                </c:pt>
                <c:pt idx="304">
                  <c:v>52.832558204258042</c:v>
                </c:pt>
                <c:pt idx="305">
                  <c:v>52.887458112031808</c:v>
                </c:pt>
                <c:pt idx="306">
                  <c:v>52.941946098422342</c:v>
                </c:pt>
                <c:pt idx="307">
                  <c:v>52.996024625430209</c:v>
                </c:pt>
                <c:pt idx="308">
                  <c:v>53.049696142301379</c:v>
                </c:pt>
                <c:pt idx="309">
                  <c:v>53.102963085475857</c:v>
                </c:pt>
                <c:pt idx="310">
                  <c:v>53.155827878539675</c:v>
                </c:pt>
                <c:pt idx="311">
                  <c:v>53.208292932183127</c:v>
                </c:pt>
                <c:pt idx="312">
                  <c:v>53.260360644163264</c:v>
                </c:pt>
                <c:pt idx="313">
                  <c:v>53.312033399269936</c:v>
                </c:pt>
                <c:pt idx="314">
                  <c:v>53.36331356929626</c:v>
                </c:pt>
                <c:pt idx="315">
                  <c:v>53.414203513014307</c:v>
                </c:pt>
                <c:pt idx="316">
                  <c:v>53.464705576153108</c:v>
                </c:pt>
                <c:pt idx="317">
                  <c:v>53.51482209138085</c:v>
                </c:pt>
                <c:pt idx="318">
                  <c:v>53.564555378293143</c:v>
                </c:pt>
                <c:pt idx="319">
                  <c:v>53.61390774339943</c:v>
                </c:pt>
                <c:pt idx="320">
                  <c:v>53.662881480118621</c:v>
                </c:pt>
                <c:pt idx="321">
                  <c:v>53.711478868773419</c:v>
                </c:pt>
                <c:pt idx="322">
                  <c:v>53.759702176590388</c:v>
                </c:pt>
                <c:pt idx="323">
                  <c:v>53.807553657703522</c:v>
                </c:pt>
                <c:pt idx="324">
                  <c:v>53.855035553156625</c:v>
                </c:pt>
                <c:pt idx="325">
                  <c:v>53.90215009091343</c:v>
                </c:pt>
                <c:pt idx="326">
                  <c:v>53.948899485867088</c:v>
                </c:pt>
                <c:pt idx="327">
                  <c:v>53.995285939855002</c:v>
                </c:pt>
                <c:pt idx="328">
                  <c:v>54.041311641671435</c:v>
                </c:pt>
                <c:pt idx="329">
                  <c:v>54.08697876708834</c:v>
                </c:pt>
                <c:pt idx="330">
                  <c:v>54.132289478873723</c:v>
                </c:pt>
                <c:pt idx="331">
                  <c:v>54.177245926815672</c:v>
                </c:pt>
                <c:pt idx="332">
                  <c:v>54.221850247744626</c:v>
                </c:pt>
                <c:pt idx="333">
                  <c:v>54.266104565562024</c:v>
                </c:pt>
                <c:pt idx="334">
                  <c:v>54.310010991267262</c:v>
                </c:pt>
                <c:pt idx="335">
                  <c:v>54.353571622989044</c:v>
                </c:pt>
                <c:pt idx="336">
                  <c:v>54.396788546015749</c:v>
                </c:pt>
                <c:pt idx="337">
                  <c:v>54.439663832831101</c:v>
                </c:pt>
                <c:pt idx="338">
                  <c:v>54.482199543148759</c:v>
                </c:pt>
                <c:pt idx="339">
                  <c:v>54.52439772394824</c:v>
                </c:pt>
                <c:pt idx="340">
                  <c:v>54.566260409514157</c:v>
                </c:pt>
                <c:pt idx="341">
                  <c:v>54.607789621476662</c:v>
                </c:pt>
                <c:pt idx="342">
                  <c:v>54.648987368850463</c:v>
                </c:pt>
                <c:pt idx="343">
                  <c:v>54.689855648079735</c:v>
                </c:pt>
                <c:pt idx="344">
                  <c:v>54.730396443080259</c:v>
                </c:pt>
                <c:pt idx="345">
                  <c:v>54.770611725284361</c:v>
                </c:pt>
                <c:pt idx="346">
                  <c:v>54.810503453687105</c:v>
                </c:pt>
                <c:pt idx="347">
                  <c:v>54.850073574894914</c:v>
                </c:pt>
                <c:pt idx="348">
                  <c:v>54.889324023169962</c:v>
                </c:pt>
                <c:pt idx="349">
                  <c:v>54.928256720483198</c:v>
                </c:pt>
                <c:pt idx="350">
                  <c:v>54.966873576561447</c:v>
                </c:pt>
                <c:pt idx="351">
                  <c:v>55.005176488940464</c:v>
                </c:pt>
                <c:pt idx="352">
                  <c:v>55.043167343014773</c:v>
                </c:pt>
                <c:pt idx="353">
                  <c:v>55.080848012091515</c:v>
                </c:pt>
                <c:pt idx="354">
                  <c:v>55.11822035744283</c:v>
                </c:pt>
                <c:pt idx="355">
                  <c:v>55.155286228360872</c:v>
                </c:pt>
                <c:pt idx="356">
                  <c:v>55.192047462211356</c:v>
                </c:pt>
                <c:pt idx="357">
                  <c:v>55.228505884488676</c:v>
                </c:pt>
                <c:pt idx="358">
                  <c:v>55.264663308873807</c:v>
                </c:pt>
                <c:pt idx="359">
                  <c:v>55.300521537288034</c:v>
                </c:pt>
                <c:pt idx="360">
                  <c:v>55.336082359952456</c:v>
                </c:pt>
                <c:pt idx="361">
                  <c:v>55.371347555443002</c:v>
                </c:pt>
                <c:pt idx="362">
                  <c:v>55.406318890750747</c:v>
                </c:pt>
                <c:pt idx="363">
                  <c:v>55.440998121339561</c:v>
                </c:pt>
                <c:pt idx="364">
                  <c:v>55.475386991202917</c:v>
                </c:pt>
                <c:pt idx="365">
                  <c:v>55.509487232925565</c:v>
                </c:pt>
                <c:pt idx="366">
                  <c:v>55.543300567743138</c:v>
                </c:pt>
                <c:pt idx="367">
                  <c:v>55.576828705599965</c:v>
                </c:pt>
                <c:pt idx="368">
                  <c:v>55.610073345210942</c:v>
                </c:pt>
                <c:pt idx="369">
                  <c:v>55.643036174121107</c:v>
                </c:pt>
                <c:pt idx="370">
                  <c:v>55.675718868766801</c:v>
                </c:pt>
                <c:pt idx="371">
                  <c:v>55.708123094536276</c:v>
                </c:pt>
                <c:pt idx="372">
                  <c:v>55.740250505831099</c:v>
                </c:pt>
                <c:pt idx="373">
                  <c:v>55.772102746127509</c:v>
                </c:pt>
                <c:pt idx="374">
                  <c:v>55.803681448037082</c:v>
                </c:pt>
                <c:pt idx="375">
                  <c:v>55.83498823336982</c:v>
                </c:pt>
                <c:pt idx="376">
                  <c:v>55.866024713194044</c:v>
                </c:pt>
                <c:pt idx="377">
                  <c:v>55.896792487900164</c:v>
                </c:pt>
                <c:pt idx="378">
                  <c:v>55.927293147260826</c:v>
                </c:pt>
                <c:pt idx="379">
                  <c:v>55.957528270494578</c:v>
                </c:pt>
                <c:pt idx="380">
                  <c:v>55.987499426326359</c:v>
                </c:pt>
                <c:pt idx="381">
                  <c:v>56.017208173051792</c:v>
                </c:pt>
                <c:pt idx="382">
                  <c:v>56.046656058595545</c:v>
                </c:pt>
                <c:pt idx="383">
                  <c:v>56.075844620577968</c:v>
                </c:pt>
                <c:pt idx="384">
                  <c:v>56.104775386374122</c:v>
                </c:pt>
                <c:pt idx="385">
                  <c:v>56.133449873176914</c:v>
                </c:pt>
                <c:pt idx="386">
                  <c:v>56.161869588059538</c:v>
                </c:pt>
                <c:pt idx="387">
                  <c:v>56.190036028036104</c:v>
                </c:pt>
                <c:pt idx="388">
                  <c:v>56.217950680125476</c:v>
                </c:pt>
                <c:pt idx="389">
                  <c:v>56.245615021411567</c:v>
                </c:pt>
                <c:pt idx="390">
                  <c:v>56.273030519106669</c:v>
                </c:pt>
                <c:pt idx="391">
                  <c:v>56.300198630611071</c:v>
                </c:pt>
                <c:pt idx="392">
                  <c:v>56.327120803577138</c:v>
                </c:pt>
                <c:pt idx="393">
                  <c:v>56.353798475969406</c:v>
                </c:pt>
                <c:pt idx="394">
                  <c:v>56.380233076126068</c:v>
                </c:pt>
                <c:pt idx="395">
                  <c:v>56.406426022819737</c:v>
                </c:pt>
                <c:pt idx="396">
                  <c:v>56.43237872532049</c:v>
                </c:pt>
                <c:pt idx="397">
                  <c:v>56.458092583454309</c:v>
                </c:pt>
                <c:pt idx="398">
                  <c:v>56.483568987665826</c:v>
                </c:pt>
                <c:pt idx="399">
                  <c:v>56.508809319077862</c:v>
                </c:pt>
                <c:pt idx="400">
                  <c:v>56.533814949552301</c:v>
                </c:pt>
                <c:pt idx="401">
                  <c:v>56.558587241750764</c:v>
                </c:pt>
                <c:pt idx="402">
                  <c:v>56.583127549193286</c:v>
                </c:pt>
                <c:pt idx="403">
                  <c:v>56.607437216320299</c:v>
                </c:pt>
                <c:pt idx="404">
                  <c:v>56.631517578550515</c:v>
                </c:pt>
                <c:pt idx="405">
                  <c:v>56.655369962341645</c:v>
                </c:pt>
                <c:pt idx="406">
                  <c:v>56.67899568524782</c:v>
                </c:pt>
                <c:pt idx="407">
                  <c:v>56.702396055982369</c:v>
                </c:pt>
                <c:pt idx="408">
                  <c:v>56.725572374472073</c:v>
                </c:pt>
                <c:pt idx="409">
                  <c:v>56.748525931918223</c:v>
                </c:pt>
                <c:pt idx="410">
                  <c:v>56.771258010856066</c:v>
                </c:pt>
                <c:pt idx="411">
                  <c:v>56.793769885210715</c:v>
                </c:pt>
                <c:pt idx="412">
                  <c:v>56.816062820355832</c:v>
                </c:pt>
                <c:pt idx="413">
                  <c:v>56.838138073171187</c:v>
                </c:pt>
                <c:pt idx="414">
                  <c:v>56.859996892100867</c:v>
                </c:pt>
                <c:pt idx="415">
                  <c:v>56.881640517209014</c:v>
                </c:pt>
                <c:pt idx="416">
                  <c:v>56.903070180237833</c:v>
                </c:pt>
                <c:pt idx="417">
                  <c:v>56.924287104663627</c:v>
                </c:pt>
                <c:pt idx="418">
                  <c:v>56.945292505753471</c:v>
                </c:pt>
                <c:pt idx="419">
                  <c:v>56.966087590620724</c:v>
                </c:pt>
                <c:pt idx="420">
                  <c:v>56.986673558281886</c:v>
                </c:pt>
                <c:pt idx="421">
                  <c:v>57.007051599710977</c:v>
                </c:pt>
                <c:pt idx="422">
                  <c:v>57.027222897895406</c:v>
                </c:pt>
                <c:pt idx="423">
                  <c:v>57.047188627890797</c:v>
                </c:pt>
                <c:pt idx="424">
                  <c:v>57.066949956875852</c:v>
                </c:pt>
                <c:pt idx="425">
                  <c:v>57.08650804420612</c:v>
                </c:pt>
                <c:pt idx="426">
                  <c:v>57.105864041469573</c:v>
                </c:pt>
                <c:pt idx="427">
                  <c:v>57.125019092538366</c:v>
                </c:pt>
                <c:pt idx="428">
                  <c:v>57.143974333624463</c:v>
                </c:pt>
                <c:pt idx="429">
                  <c:v>57.162730893330959</c:v>
                </c:pt>
                <c:pt idx="430">
                  <c:v>57.181289892707611</c:v>
                </c:pt>
                <c:pt idx="431">
                  <c:v>57.199652445300131</c:v>
                </c:pt>
                <c:pt idx="432">
                  <c:v>57.217819657205204</c:v>
                </c:pt>
                <c:pt idx="433">
                  <c:v>57.235792627121469</c:v>
                </c:pt>
                <c:pt idx="434">
                  <c:v>57.253572446402337</c:v>
                </c:pt>
                <c:pt idx="435">
                  <c:v>57.271160199105317</c:v>
                </c:pt>
                <c:pt idx="436">
                  <c:v>57.288556962045668</c:v>
                </c:pt>
                <c:pt idx="437">
                  <c:v>57.305763804846542</c:v>
                </c:pt>
                <c:pt idx="438">
                  <c:v>57.322781789987637</c:v>
                </c:pt>
                <c:pt idx="439">
                  <c:v>57.339611972858229</c:v>
                </c:pt>
                <c:pt idx="440">
                  <c:v>57.356255401805903</c:v>
                </c:pt>
                <c:pt idx="441">
                  <c:v>57.372713118186503</c:v>
                </c:pt>
                <c:pt idx="442">
                  <c:v>57.388986156412692</c:v>
                </c:pt>
                <c:pt idx="443">
                  <c:v>57.405075544004688</c:v>
                </c:pt>
                <c:pt idx="444">
                  <c:v>57.420982301637011</c:v>
                </c:pt>
                <c:pt idx="445">
                  <c:v>57.436707443188816</c:v>
                </c:pt>
                <c:pt idx="446">
                  <c:v>57.452251975791469</c:v>
                </c:pt>
                <c:pt idx="447">
                  <c:v>57.467616899875701</c:v>
                </c:pt>
                <c:pt idx="448">
                  <c:v>57.482803209219206</c:v>
                </c:pt>
                <c:pt idx="449">
                  <c:v>57.497811890995088</c:v>
                </c:pt>
                <c:pt idx="450">
                  <c:v>57.512643925819305</c:v>
                </c:pt>
                <c:pt idx="451">
                  <c:v>57.527300287794482</c:v>
                </c:pt>
                <c:pt idx="452">
                  <c:v>57.54178194455897</c:v>
                </c:pt>
                <c:pt idx="453">
                  <c:v>57.55608985733128</c:v>
                </c:pt>
                <c:pt idx="454">
                  <c:v>57.570224980957477</c:v>
                </c:pt>
                <c:pt idx="455">
                  <c:v>57.584188263955951</c:v>
                </c:pt>
                <c:pt idx="456">
                  <c:v>57.597980648560295</c:v>
                </c:pt>
                <c:pt idx="457">
                  <c:v>57.611603070769</c:v>
                </c:pt>
                <c:pt idx="458">
                  <c:v>57.6250564603857</c:v>
                </c:pt>
                <c:pt idx="459">
                  <c:v>57.638341741066121</c:v>
                </c:pt>
                <c:pt idx="460">
                  <c:v>57.651459830360224</c:v>
                </c:pt>
                <c:pt idx="461">
                  <c:v>57.664411639756679</c:v>
                </c:pt>
                <c:pt idx="462">
                  <c:v>57.677198074727009</c:v>
                </c:pt>
                <c:pt idx="463">
                  <c:v>57.689820034768111</c:v>
                </c:pt>
                <c:pt idx="464">
                  <c:v>57.702278413443786</c:v>
                </c:pt>
                <c:pt idx="465">
                  <c:v>57.714574098430028</c:v>
                </c:pt>
                <c:pt idx="466">
                  <c:v>57.726707971555328</c:v>
                </c:pt>
                <c:pt idx="467">
                  <c:v>57.738680908842227</c:v>
                </c:pt>
                <c:pt idx="468">
                  <c:v>57.750493780550777</c:v>
                </c:pt>
                <c:pt idx="469">
                  <c:v>57.762147451218219</c:v>
                </c:pt>
                <c:pt idx="470">
                  <c:v>57.773642779701476</c:v>
                </c:pt>
                <c:pt idx="471">
                  <c:v>57.78498061921637</c:v>
                </c:pt>
                <c:pt idx="472">
                  <c:v>57.796161817380735</c:v>
                </c:pt>
                <c:pt idx="473">
                  <c:v>57.807187216250455</c:v>
                </c:pt>
                <c:pt idx="474">
                  <c:v>57.818057652364928</c:v>
                </c:pt>
                <c:pt idx="475">
                  <c:v>57.828773956781397</c:v>
                </c:pt>
                <c:pt idx="476">
                  <c:v>57.839336955117965</c:v>
                </c:pt>
                <c:pt idx="477">
                  <c:v>57.849747467591158</c:v>
                </c:pt>
                <c:pt idx="478">
                  <c:v>57.860006309055976</c:v>
                </c:pt>
                <c:pt idx="479">
                  <c:v>57.870114289041418</c:v>
                </c:pt>
                <c:pt idx="480">
                  <c:v>57.880072211793994</c:v>
                </c:pt>
                <c:pt idx="481">
                  <c:v>57.889880876310855</c:v>
                </c:pt>
                <c:pt idx="482">
                  <c:v>57.899541076379471</c:v>
                </c:pt>
                <c:pt idx="483">
                  <c:v>57.90905360061609</c:v>
                </c:pt>
                <c:pt idx="484">
                  <c:v>57.918419232501073</c:v>
                </c:pt>
                <c:pt idx="485">
                  <c:v>57.927638750417756</c:v>
                </c:pt>
                <c:pt idx="486">
                  <c:v>57.936712927687346</c:v>
                </c:pt>
                <c:pt idx="487">
                  <c:v>57.945642532606733</c:v>
                </c:pt>
                <c:pt idx="488">
                  <c:v>57.954428328483921</c:v>
                </c:pt>
                <c:pt idx="489">
                  <c:v>57.963071073673895</c:v>
                </c:pt>
                <c:pt idx="490">
                  <c:v>57.971571521614528</c:v>
                </c:pt>
                <c:pt idx="491">
                  <c:v>57.979930420863134</c:v>
                </c:pt>
                <c:pt idx="492">
                  <c:v>57.988148515128223</c:v>
                </c:pt>
                <c:pt idx="493">
                  <c:v>57.996226543308843</c:v>
                </c:pt>
                <c:pt idx="494">
                  <c:v>58.004165239525108</c:v>
                </c:pt>
                <c:pt idx="495">
                  <c:v>58.011965333156176</c:v>
                </c:pt>
                <c:pt idx="496">
                  <c:v>58.01962754887019</c:v>
                </c:pt>
                <c:pt idx="497">
                  <c:v>58.027152606663307</c:v>
                </c:pt>
                <c:pt idx="498">
                  <c:v>58.034541221888588</c:v>
                </c:pt>
                <c:pt idx="499">
                  <c:v>58.041794105292006</c:v>
                </c:pt>
                <c:pt idx="500">
                  <c:v>58.048911963045484</c:v>
                </c:pt>
                <c:pt idx="501">
                  <c:v>58.055895496777978</c:v>
                </c:pt>
                <c:pt idx="502">
                  <c:v>58.062745403610784</c:v>
                </c:pt>
                <c:pt idx="503">
                  <c:v>58.06946237618741</c:v>
                </c:pt>
                <c:pt idx="504">
                  <c:v>58.076047102707591</c:v>
                </c:pt>
                <c:pt idx="505">
                  <c:v>58.082500266958242</c:v>
                </c:pt>
                <c:pt idx="506">
                  <c:v>58.08882254834527</c:v>
                </c:pt>
                <c:pt idx="507">
                  <c:v>58.095014621925522</c:v>
                </c:pt>
                <c:pt idx="508">
                  <c:v>58.101077158437548</c:v>
                </c:pt>
                <c:pt idx="509">
                  <c:v>58.107010824332363</c:v>
                </c:pt>
                <c:pt idx="510">
                  <c:v>58.112816281805109</c:v>
                </c:pt>
                <c:pt idx="511">
                  <c:v>58.118494188825274</c:v>
                </c:pt>
                <c:pt idx="512">
                  <c:v>58.124045199165302</c:v>
                </c:pt>
                <c:pt idx="513">
                  <c:v>58.129469962433973</c:v>
                </c:pt>
                <c:pt idx="514">
                  <c:v>58.134769124103379</c:v>
                </c:pt>
                <c:pt idx="515">
                  <c:v>58.139943325539576</c:v>
                </c:pt>
                <c:pt idx="516">
                  <c:v>58.144993204032843</c:v>
                </c:pt>
                <c:pt idx="517">
                  <c:v>58.149919392825794</c:v>
                </c:pt>
                <c:pt idx="518">
                  <c:v>58.154722521141714</c:v>
                </c:pt>
                <c:pt idx="519">
                  <c:v>58.159403214214969</c:v>
                </c:pt>
                <c:pt idx="520">
                  <c:v>58.163962093319753</c:v>
                </c:pt>
                <c:pt idx="521">
                  <c:v>58.16839977579567</c:v>
                </c:pt>
                <c:pt idx="522">
                  <c:v>58.172716875079125</c:v>
                </c:pt>
                <c:pt idx="523">
                  <c:v>58.176914000728836</c:v>
                </c:pt>
                <c:pt idx="524">
                  <c:v>58.180991758455534</c:v>
                </c:pt>
                <c:pt idx="525">
                  <c:v>58.184950750147266</c:v>
                </c:pt>
                <c:pt idx="526">
                  <c:v>58.188791573898442</c:v>
                </c:pt>
                <c:pt idx="527">
                  <c:v>58.192514824036017</c:v>
                </c:pt>
                <c:pt idx="528">
                  <c:v>58.196121091147127</c:v>
                </c:pt>
                <c:pt idx="529">
                  <c:v>58.199610962104707</c:v>
                </c:pt>
                <c:pt idx="530">
                  <c:v>58.202985020094864</c:v>
                </c:pt>
                <c:pt idx="531">
                  <c:v>58.206243844642252</c:v>
                </c:pt>
                <c:pt idx="532">
                  <c:v>58.20938801163782</c:v>
                </c:pt>
                <c:pt idx="533">
                  <c:v>58.212418093362082</c:v>
                </c:pt>
                <c:pt idx="534">
                  <c:v>58.215334658513889</c:v>
                </c:pt>
                <c:pt idx="535">
                  <c:v>58.218138272233432</c:v>
                </c:pt>
                <c:pt idx="536">
                  <c:v>58.220829496127664</c:v>
                </c:pt>
                <c:pt idx="537">
                  <c:v>58.223408888297953</c:v>
                </c:pt>
                <c:pt idx="538">
                  <c:v>58.225877003361781</c:v>
                </c:pt>
                <c:pt idx="539">
                  <c:v>58.22823439247933</c:v>
                </c:pt>
                <c:pt idx="540">
                  <c:v>58.230481603377783</c:v>
                </c:pt>
                <c:pt idx="541">
                  <c:v>58.232619180375437</c:v>
                </c:pt>
                <c:pt idx="542">
                  <c:v>58.234647664405756</c:v>
                </c:pt>
                <c:pt idx="543">
                  <c:v>58.236567593041059</c:v>
                </c:pt>
                <c:pt idx="544">
                  <c:v>58.238379500517993</c:v>
                </c:pt>
                <c:pt idx="545">
                  <c:v>58.240083917758596</c:v>
                </c:pt>
                <c:pt idx="546">
                  <c:v>58.241681372396044</c:v>
                </c:pt>
                <c:pt idx="547">
                  <c:v>58.243172388796069</c:v>
                </c:pt>
                <c:pt idx="548">
                  <c:v>58.244557488082712</c:v>
                </c:pt>
                <c:pt idx="549">
                  <c:v>58.245837188156855</c:v>
                </c:pt>
                <c:pt idx="550">
                  <c:v>58.247012003723981</c:v>
                </c:pt>
                <c:pt idx="551">
                  <c:v>58.248082446312445</c:v>
                </c:pt>
                <c:pt idx="552">
                  <c:v>58.249049024299588</c:v>
                </c:pt>
                <c:pt idx="553">
                  <c:v>58.249912242930527</c:v>
                </c:pt>
                <c:pt idx="554">
                  <c:v>58.250672604342995</c:v>
                </c:pt>
                <c:pt idx="555">
                  <c:v>58.251330607587207</c:v>
                </c:pt>
                <c:pt idx="556">
                  <c:v>58.251886748648737</c:v>
                </c:pt>
                <c:pt idx="557">
                  <c:v>58.252341520470097</c:v>
                </c:pt>
                <c:pt idx="558">
                  <c:v>58.252695412971278</c:v>
                </c:pt>
                <c:pt idx="559">
                  <c:v>58.252948913072622</c:v>
                </c:pt>
                <c:pt idx="560">
                  <c:v>58.253102504713667</c:v>
                </c:pt>
                <c:pt idx="561">
                  <c:v>58.253156668875476</c:v>
                </c:pt>
                <c:pt idx="562">
                  <c:v>58.253111883601036</c:v>
                </c:pt>
                <c:pt idx="563">
                  <c:v>58.252968624016773</c:v>
                </c:pt>
                <c:pt idx="564">
                  <c:v>58.252727362350747</c:v>
                </c:pt>
                <c:pt idx="565">
                  <c:v>58.252388567955705</c:v>
                </c:pt>
                <c:pt idx="566">
                  <c:v>58.25195270732727</c:v>
                </c:pt>
                <c:pt idx="567">
                  <c:v>58.251420244123878</c:v>
                </c:pt>
                <c:pt idx="568">
                  <c:v>58.250791639188776</c:v>
                </c:pt>
                <c:pt idx="569">
                  <c:v>58.250067350567186</c:v>
                </c:pt>
                <c:pt idx="570">
                  <c:v>58.249247833526276</c:v>
                </c:pt>
                <c:pt idx="571">
                  <c:v>58.248333540575985</c:v>
                </c:pt>
                <c:pt idx="572">
                  <c:v>58.247324921487177</c:v>
                </c:pt>
                <c:pt idx="573">
                  <c:v>58.246222423310087</c:v>
                </c:pt>
                <c:pt idx="574">
                  <c:v>58.245026490395738</c:v>
                </c:pt>
                <c:pt idx="575">
                  <c:v>58.243737564412093</c:v>
                </c:pt>
                <c:pt idx="576">
                  <c:v>58.242356084362875</c:v>
                </c:pt>
                <c:pt idx="577">
                  <c:v>58.240882486607902</c:v>
                </c:pt>
                <c:pt idx="578">
                  <c:v>58.2393172048805</c:v>
                </c:pt>
                <c:pt idx="579">
                  <c:v>58.23766067030531</c:v>
                </c:pt>
                <c:pt idx="580">
                  <c:v>58.235913311416823</c:v>
                </c:pt>
                <c:pt idx="581">
                  <c:v>58.234075554177622</c:v>
                </c:pt>
                <c:pt idx="582">
                  <c:v>58.232147821995241</c:v>
                </c:pt>
                <c:pt idx="583">
                  <c:v>58.230130535741154</c:v>
                </c:pt>
                <c:pt idx="584">
                  <c:v>58.228024113767098</c:v>
                </c:pt>
                <c:pt idx="585">
                  <c:v>58.225828971923008</c:v>
                </c:pt>
                <c:pt idx="586">
                  <c:v>58.223545523575176</c:v>
                </c:pt>
                <c:pt idx="587">
                  <c:v>58.221174179621684</c:v>
                </c:pt>
                <c:pt idx="588">
                  <c:v>58.21871534851099</c:v>
                </c:pt>
                <c:pt idx="589">
                  <c:v>58.216169436257161</c:v>
                </c:pt>
                <c:pt idx="590">
                  <c:v>58.213536846458744</c:v>
                </c:pt>
                <c:pt idx="591">
                  <c:v>58.210817980313216</c:v>
                </c:pt>
                <c:pt idx="592">
                  <c:v>58.208013236636511</c:v>
                </c:pt>
                <c:pt idx="593">
                  <c:v>58.205123011875322</c:v>
                </c:pt>
                <c:pt idx="594">
                  <c:v>58.202147700126289</c:v>
                </c:pt>
                <c:pt idx="595">
                  <c:v>58.19908769315272</c:v>
                </c:pt>
                <c:pt idx="596">
                  <c:v>58.195943380396713</c:v>
                </c:pt>
                <c:pt idx="597">
                  <c:v>58.192715149000122</c:v>
                </c:pt>
                <c:pt idx="598">
                  <c:v>58.189403383816781</c:v>
                </c:pt>
                <c:pt idx="599">
                  <c:v>58.18600846742865</c:v>
                </c:pt>
                <c:pt idx="600">
                  <c:v>58.182530780163411</c:v>
                </c:pt>
                <c:pt idx="601">
                  <c:v>58.178970700107548</c:v>
                </c:pt>
                <c:pt idx="602">
                  <c:v>58.175328603122587</c:v>
                </c:pt>
                <c:pt idx="603">
                  <c:v>58.171604862860434</c:v>
                </c:pt>
                <c:pt idx="604">
                  <c:v>58.167799850777556</c:v>
                </c:pt>
                <c:pt idx="605">
                  <c:v>58.163913936152461</c:v>
                </c:pt>
                <c:pt idx="606">
                  <c:v>58.159947486097529</c:v>
                </c:pt>
                <c:pt idx="607">
                  <c:v>58.155900865574189</c:v>
                </c:pt>
                <c:pt idx="608">
                  <c:v>58.151774437411163</c:v>
                </c:pt>
                <c:pt idx="609">
                  <c:v>58.147568562312948</c:v>
                </c:pt>
                <c:pt idx="610">
                  <c:v>58.143283598879755</c:v>
                </c:pt>
                <c:pt idx="611">
                  <c:v>58.138919903618302</c:v>
                </c:pt>
                <c:pt idx="612">
                  <c:v>58.134477830957671</c:v>
                </c:pt>
                <c:pt idx="613">
                  <c:v>58.129957733263375</c:v>
                </c:pt>
                <c:pt idx="614">
                  <c:v>58.125359960850354</c:v>
                </c:pt>
                <c:pt idx="615">
                  <c:v>58.120684861998249</c:v>
                </c:pt>
                <c:pt idx="616">
                  <c:v>58.115932782963043</c:v>
                </c:pt>
                <c:pt idx="617">
                  <c:v>58.111104067993359</c:v>
                </c:pt>
                <c:pt idx="618">
                  <c:v>58.10619905934189</c:v>
                </c:pt>
                <c:pt idx="619">
                  <c:v>58.101218097280807</c:v>
                </c:pt>
                <c:pt idx="620">
                  <c:v>58.096161520111949</c:v>
                </c:pt>
                <c:pt idx="621">
                  <c:v>58.091029664185399</c:v>
                </c:pt>
                <c:pt idx="622">
                  <c:v>58.085822863906365</c:v>
                </c:pt>
                <c:pt idx="623">
                  <c:v>58.080541451752659</c:v>
                </c:pt>
                <c:pt idx="624">
                  <c:v>58.075185758286707</c:v>
                </c:pt>
                <c:pt idx="625">
                  <c:v>58.069756112167582</c:v>
                </c:pt>
                <c:pt idx="626">
                  <c:v>58.06425284016364</c:v>
                </c:pt>
                <c:pt idx="627">
                  <c:v>58.058676267167286</c:v>
                </c:pt>
                <c:pt idx="628">
                  <c:v>58.053026716204862</c:v>
                </c:pt>
                <c:pt idx="629">
                  <c:v>58.047304508450715</c:v>
                </c:pt>
                <c:pt idx="630">
                  <c:v>58.041509963239122</c:v>
                </c:pt>
                <c:pt idx="631">
                  <c:v>58.035643398077802</c:v>
                </c:pt>
                <c:pt idx="632">
                  <c:v>58.029705128657589</c:v>
                </c:pt>
                <c:pt idx="633">
                  <c:v>58.023695468866514</c:v>
                </c:pt>
                <c:pt idx="634">
                  <c:v>58.017614730802109</c:v>
                </c:pt>
                <c:pt idx="635">
                  <c:v>58.01146322478121</c:v>
                </c:pt>
                <c:pt idx="636">
                  <c:v>58.005241259354655</c:v>
                </c:pt>
                <c:pt idx="637">
                  <c:v>57.998949141317098</c:v>
                </c:pt>
                <c:pt idx="638">
                  <c:v>57.992587175718576</c:v>
                </c:pt>
                <c:pt idx="639">
                  <c:v>57.986155665877689</c:v>
                </c:pt>
                <c:pt idx="640">
                  <c:v>57.979654913391705</c:v>
                </c:pt>
                <c:pt idx="641">
                  <c:v>57.973085218148057</c:v>
                </c:pt>
                <c:pt idx="642">
                  <c:v>57.966446878336995</c:v>
                </c:pt>
                <c:pt idx="643">
                  <c:v>57.959740190461389</c:v>
                </c:pt>
                <c:pt idx="644">
                  <c:v>57.952965449348511</c:v>
                </c:pt>
                <c:pt idx="645">
                  <c:v>57.946122948160301</c:v>
                </c:pt>
                <c:pt idx="646">
                  <c:v>57.939212978405948</c:v>
                </c:pt>
                <c:pt idx="647">
                  <c:v>57.93223582995207</c:v>
                </c:pt>
                <c:pt idx="648">
                  <c:v>57.925191791033221</c:v>
                </c:pt>
                <c:pt idx="649">
                  <c:v>57.91808114826226</c:v>
                </c:pt>
                <c:pt idx="650">
                  <c:v>57.910904186643023</c:v>
                </c:pt>
                <c:pt idx="651">
                  <c:v>57.903661189578663</c:v>
                </c:pt>
                <c:pt idx="652">
                  <c:v>57.896352438883085</c:v>
                </c:pt>
                <c:pt idx="653">
                  <c:v>57.888978214791457</c:v>
                </c:pt>
                <c:pt idx="654">
                  <c:v>57.88153879597084</c:v>
                </c:pt>
                <c:pt idx="655">
                  <c:v>57.874034459529554</c:v>
                </c:pt>
                <c:pt idx="656">
                  <c:v>57.866465481029451</c:v>
                </c:pt>
                <c:pt idx="657">
                  <c:v>57.858832134492566</c:v>
                </c:pt>
                <c:pt idx="658">
                  <c:v>57.851134692415151</c:v>
                </c:pt>
                <c:pt idx="659">
                  <c:v>57.843373425774374</c:v>
                </c:pt>
                <c:pt idx="660">
                  <c:v>57.835548604040639</c:v>
                </c:pt>
                <c:pt idx="661">
                  <c:v>57.827660495185377</c:v>
                </c:pt>
                <c:pt idx="662">
                  <c:v>57.819709365693562</c:v>
                </c:pt>
                <c:pt idx="663">
                  <c:v>57.811695480569512</c:v>
                </c:pt>
                <c:pt idx="664">
                  <c:v>57.803619103350904</c:v>
                </c:pt>
                <c:pt idx="665">
                  <c:v>57.795480496114813</c:v>
                </c:pt>
                <c:pt idx="666">
                  <c:v>57.787279919489691</c:v>
                </c:pt>
                <c:pt idx="667">
                  <c:v>57.779017632661997</c:v>
                </c:pt>
                <c:pt idx="668">
                  <c:v>57.770693893388945</c:v>
                </c:pt>
                <c:pt idx="669">
                  <c:v>57.762308958005192</c:v>
                </c:pt>
                <c:pt idx="670">
                  <c:v>57.753863081433323</c:v>
                </c:pt>
                <c:pt idx="671">
                  <c:v>57.745356517192278</c:v>
                </c:pt>
                <c:pt idx="672">
                  <c:v>57.736789517407416</c:v>
                </c:pt>
                <c:pt idx="673">
                  <c:v>57.728162332818236</c:v>
                </c:pt>
                <c:pt idx="674">
                  <c:v>57.71947521278824</c:v>
                </c:pt>
                <c:pt idx="675">
                  <c:v>57.710728405314242</c:v>
                </c:pt>
                <c:pt idx="676">
                  <c:v>57.701922157032968</c:v>
                </c:pt>
                <c:pt idx="677">
                  <c:v>57.693056713233169</c:v>
                </c:pt>
                <c:pt idx="678">
                  <c:v>57.684132317861433</c:v>
                </c:pt>
                <c:pt idx="679">
                  <c:v>57.675149213532599</c:v>
                </c:pt>
                <c:pt idx="680">
                  <c:v>57.666107641537181</c:v>
                </c:pt>
                <c:pt idx="681">
                  <c:v>57.657007841850074</c:v>
                </c:pt>
                <c:pt idx="682">
                  <c:v>57.647850053140509</c:v>
                </c:pt>
                <c:pt idx="683">
                  <c:v>57.638634512777507</c:v>
                </c:pt>
                <c:pt idx="684">
                  <c:v>57.629361456841039</c:v>
                </c:pt>
                <c:pt idx="685">
                  <c:v>57.620031120129696</c:v>
                </c:pt>
                <c:pt idx="686">
                  <c:v>57.610643736166203</c:v>
                </c:pt>
                <c:pt idx="687">
                  <c:v>57.601199537210348</c:v>
                </c:pt>
                <c:pt idx="688">
                  <c:v>57.591698754262254</c:v>
                </c:pt>
                <c:pt idx="689">
                  <c:v>57.582141617074669</c:v>
                </c:pt>
                <c:pt idx="690">
                  <c:v>57.572528354156098</c:v>
                </c:pt>
                <c:pt idx="691">
                  <c:v>57.562859192783918</c:v>
                </c:pt>
                <c:pt idx="692">
                  <c:v>57.553134359008922</c:v>
                </c:pt>
                <c:pt idx="693">
                  <c:v>57.543354077664006</c:v>
                </c:pt>
                <c:pt idx="694">
                  <c:v>57.533518572371783</c:v>
                </c:pt>
                <c:pt idx="695">
                  <c:v>57.523628065552344</c:v>
                </c:pt>
                <c:pt idx="696">
                  <c:v>57.513682778431658</c:v>
                </c:pt>
                <c:pt idx="697">
                  <c:v>57.503682931047194</c:v>
                </c:pt>
                <c:pt idx="698">
                  <c:v>57.49362874225681</c:v>
                </c:pt>
                <c:pt idx="699">
                  <c:v>57.483520429747578</c:v>
                </c:pt>
                <c:pt idx="700">
                  <c:v>57.473358210039876</c:v>
                </c:pt>
                <c:pt idx="701">
                  <c:v>57.463142298498418</c:v>
                </c:pt>
                <c:pt idx="702">
                  <c:v>57.452872909335433</c:v>
                </c:pt>
                <c:pt idx="703">
                  <c:v>57.442550255621761</c:v>
                </c:pt>
                <c:pt idx="704">
                  <c:v>57.432174549292178</c:v>
                </c:pt>
                <c:pt idx="705">
                  <c:v>57.421746001153132</c:v>
                </c:pt>
                <c:pt idx="706">
                  <c:v>57.411264820889052</c:v>
                </c:pt>
                <c:pt idx="707">
                  <c:v>57.400731217070465</c:v>
                </c:pt>
                <c:pt idx="708">
                  <c:v>57.390145397159728</c:v>
                </c:pt>
                <c:pt idx="709">
                  <c:v>57.379507567519681</c:v>
                </c:pt>
                <c:pt idx="710">
                  <c:v>57.368817933418768</c:v>
                </c:pt>
                <c:pt idx="711">
                  <c:v>57.358076699038591</c:v>
                </c:pt>
                <c:pt idx="712">
                  <c:v>57.347284067481951</c:v>
                </c:pt>
                <c:pt idx="713">
                  <c:v>57.336440240777911</c:v>
                </c:pt>
                <c:pt idx="714">
                  <c:v>57.325545419888059</c:v>
                </c:pt>
                <c:pt idx="715">
                  <c:v>57.314599804716046</c:v>
                </c:pt>
                <c:pt idx="716">
                  <c:v>57.303603594110932</c:v>
                </c:pt>
                <c:pt idx="717">
                  <c:v>57.292556985875528</c:v>
                </c:pt>
                <c:pt idx="718">
                  <c:v>57.281460176772732</c:v>
                </c:pt>
                <c:pt idx="719">
                  <c:v>57.270313362531077</c:v>
                </c:pt>
                <c:pt idx="720">
                  <c:v>57.25911673785383</c:v>
                </c:pt>
                <c:pt idx="721">
                  <c:v>57.247870496420553</c:v>
                </c:pt>
                <c:pt idx="722">
                  <c:v>57.236574830898931</c:v>
                </c:pt>
                <c:pt idx="723">
                  <c:v>57.225229932947563</c:v>
                </c:pt>
                <c:pt idx="724">
                  <c:v>57.213835993222354</c:v>
                </c:pt>
                <c:pt idx="725">
                  <c:v>57.202393201383749</c:v>
                </c:pt>
                <c:pt idx="726">
                  <c:v>57.190901746103819</c:v>
                </c:pt>
                <c:pt idx="727">
                  <c:v>57.179361815070294</c:v>
                </c:pt>
                <c:pt idx="728">
                  <c:v>57.167773594993072</c:v>
                </c:pt>
                <c:pt idx="729">
                  <c:v>57.156137271610966</c:v>
                </c:pt>
                <c:pt idx="730">
                  <c:v>57.144453029698028</c:v>
                </c:pt>
                <c:pt idx="731">
                  <c:v>57.132721053068202</c:v>
                </c:pt>
                <c:pt idx="732">
                  <c:v>57.12094152458252</c:v>
                </c:pt>
                <c:pt idx="733">
                  <c:v>57.10911462615335</c:v>
                </c:pt>
                <c:pt idx="734">
                  <c:v>57.097240538752416</c:v>
                </c:pt>
                <c:pt idx="735">
                  <c:v>57.085319442414701</c:v>
                </c:pt>
                <c:pt idx="736">
                  <c:v>57.0733515162445</c:v>
                </c:pt>
                <c:pt idx="737">
                  <c:v>57.061336938423182</c:v>
                </c:pt>
                <c:pt idx="738">
                  <c:v>57.049275886211007</c:v>
                </c:pt>
                <c:pt idx="739">
                  <c:v>57.037168535956681</c:v>
                </c:pt>
                <c:pt idx="740">
                  <c:v>57.025015063099694</c:v>
                </c:pt>
                <c:pt idx="741">
                  <c:v>57.012815642177877</c:v>
                </c:pt>
                <c:pt idx="742">
                  <c:v>57.000570446833294</c:v>
                </c:pt>
                <c:pt idx="743">
                  <c:v>56.988279649815809</c:v>
                </c:pt>
                <c:pt idx="744">
                  <c:v>56.975943422989644</c:v>
                </c:pt>
                <c:pt idx="745">
                  <c:v>56.96356193733849</c:v>
                </c:pt>
                <c:pt idx="746">
                  <c:v>56.951135362970319</c:v>
                </c:pt>
                <c:pt idx="747">
                  <c:v>56.938663869125286</c:v>
                </c:pt>
                <c:pt idx="748">
                  <c:v>56.926147624178029</c:v>
                </c:pt>
                <c:pt idx="749">
                  <c:v>56.913586795642964</c:v>
                </c:pt>
                <c:pt idx="750">
                  <c:v>56.900981550181847</c:v>
                </c:pt>
                <c:pt idx="751">
                  <c:v>56.888332053607584</c:v>
                </c:pt>
                <c:pt idx="752">
                  <c:v>56.875638470887829</c:v>
                </c:pt>
                <c:pt idx="753">
                  <c:v>56.862900966153994</c:v>
                </c:pt>
                <c:pt idx="754">
                  <c:v>56.850119702701996</c:v>
                </c:pt>
                <c:pt idx="755">
                  <c:v>56.837294842999832</c:v>
                </c:pt>
                <c:pt idx="756">
                  <c:v>56.824426548692102</c:v>
                </c:pt>
                <c:pt idx="757">
                  <c:v>56.811514980604947</c:v>
                </c:pt>
                <c:pt idx="758">
                  <c:v>56.798560298750559</c:v>
                </c:pt>
                <c:pt idx="759">
                  <c:v>56.785562662332019</c:v>
                </c:pt>
                <c:pt idx="760">
                  <c:v>56.772522229750074</c:v>
                </c:pt>
                <c:pt idx="761">
                  <c:v>56.759439158604415</c:v>
                </c:pt>
                <c:pt idx="762">
                  <c:v>56.746313605701658</c:v>
                </c:pt>
                <c:pt idx="763">
                  <c:v>56.733145727058009</c:v>
                </c:pt>
                <c:pt idx="764">
                  <c:v>56.719935677906577</c:v>
                </c:pt>
                <c:pt idx="765">
                  <c:v>56.706683612697944</c:v>
                </c:pt>
                <c:pt idx="766">
                  <c:v>56.693389685109494</c:v>
                </c:pt>
                <c:pt idx="767">
                  <c:v>56.680054048046927</c:v>
                </c:pt>
                <c:pt idx="768">
                  <c:v>56.666676853648532</c:v>
                </c:pt>
                <c:pt idx="769">
                  <c:v>56.65325825329365</c:v>
                </c:pt>
                <c:pt idx="770">
                  <c:v>56.639798397601034</c:v>
                </c:pt>
                <c:pt idx="771">
                  <c:v>56.626297436440126</c:v>
                </c:pt>
                <c:pt idx="772">
                  <c:v>56.612755518930342</c:v>
                </c:pt>
                <c:pt idx="773">
                  <c:v>56.59917279344802</c:v>
                </c:pt>
                <c:pt idx="774">
                  <c:v>56.585549407628974</c:v>
                </c:pt>
                <c:pt idx="775">
                  <c:v>56.571885508376852</c:v>
                </c:pt>
                <c:pt idx="776">
                  <c:v>56.558181241862322</c:v>
                </c:pt>
                <c:pt idx="777">
                  <c:v>56.544436753530221</c:v>
                </c:pt>
                <c:pt idx="778">
                  <c:v>56.530652188104362</c:v>
                </c:pt>
                <c:pt idx="779">
                  <c:v>56.51682768958996</c:v>
                </c:pt>
                <c:pt idx="780">
                  <c:v>56.502963401279203</c:v>
                </c:pt>
                <c:pt idx="781">
                  <c:v>56.489059465755467</c:v>
                </c:pt>
                <c:pt idx="782">
                  <c:v>56.475116024896259</c:v>
                </c:pt>
                <c:pt idx="783">
                  <c:v>56.461133219878683</c:v>
                </c:pt>
                <c:pt idx="784">
                  <c:v>56.447111191183197</c:v>
                </c:pt>
                <c:pt idx="785">
                  <c:v>56.433050078596892</c:v>
                </c:pt>
                <c:pt idx="786">
                  <c:v>56.418950021218777</c:v>
                </c:pt>
                <c:pt idx="787">
                  <c:v>56.404811157463413</c:v>
                </c:pt>
                <c:pt idx="788">
                  <c:v>56.390633625064225</c:v>
                </c:pt>
                <c:pt idx="789">
                  <c:v>56.376417561078966</c:v>
                </c:pt>
                <c:pt idx="790">
                  <c:v>56.36216310189166</c:v>
                </c:pt>
                <c:pt idx="791">
                  <c:v>56.347870383218627</c:v>
                </c:pt>
                <c:pt idx="792">
                  <c:v>56.333539540110621</c:v>
                </c:pt>
                <c:pt idx="793">
                  <c:v>56.319170706958076</c:v>
                </c:pt>
                <c:pt idx="794">
                  <c:v>56.304764017494122</c:v>
                </c:pt>
                <c:pt idx="795">
                  <c:v>56.290319604798469</c:v>
                </c:pt>
                <c:pt idx="796">
                  <c:v>56.275837601301923</c:v>
                </c:pt>
                <c:pt idx="797">
                  <c:v>56.261318138789257</c:v>
                </c:pt>
                <c:pt idx="798">
                  <c:v>56.246761348402813</c:v>
                </c:pt>
                <c:pt idx="799">
                  <c:v>56.232167360648404</c:v>
                </c:pt>
                <c:pt idx="800">
                  <c:v>56.217536305395612</c:v>
                </c:pt>
                <c:pt idx="801">
                  <c:v>56.202868311884366</c:v>
                </c:pt>
                <c:pt idx="802">
                  <c:v>56.188163508726724</c:v>
                </c:pt>
                <c:pt idx="803">
                  <c:v>56.173422023911662</c:v>
                </c:pt>
                <c:pt idx="804">
                  <c:v>56.15864398480808</c:v>
                </c:pt>
                <c:pt idx="805">
                  <c:v>56.143829518168879</c:v>
                </c:pt>
                <c:pt idx="806">
                  <c:v>56.128978750133605</c:v>
                </c:pt>
                <c:pt idx="807">
                  <c:v>56.114091806232942</c:v>
                </c:pt>
                <c:pt idx="808">
                  <c:v>56.099168811391856</c:v>
                </c:pt>
                <c:pt idx="809">
                  <c:v>56.084209889932382</c:v>
                </c:pt>
                <c:pt idx="810">
                  <c:v>56.069215165579138</c:v>
                </c:pt>
                <c:pt idx="811">
                  <c:v>56.05418476145978</c:v>
                </c:pt>
                <c:pt idx="812">
                  <c:v>56.039118800111389</c:v>
                </c:pt>
                <c:pt idx="813">
                  <c:v>56.024017403482155</c:v>
                </c:pt>
                <c:pt idx="814">
                  <c:v>56.008880692934511</c:v>
                </c:pt>
                <c:pt idx="815">
                  <c:v>55.993708789248991</c:v>
                </c:pt>
                <c:pt idx="816">
                  <c:v>55.978501812628785</c:v>
                </c:pt>
                <c:pt idx="817">
                  <c:v>55.963259882700925</c:v>
                </c:pt>
                <c:pt idx="818">
                  <c:v>55.947983118520916</c:v>
                </c:pt>
                <c:pt idx="819">
                  <c:v>55.932671638575151</c:v>
                </c:pt>
                <c:pt idx="820">
                  <c:v>55.917325560785677</c:v>
                </c:pt>
                <c:pt idx="821">
                  <c:v>55.901945002510807</c:v>
                </c:pt>
                <c:pt idx="822">
                  <c:v>55.886530080551374</c:v>
                </c:pt>
                <c:pt idx="823">
                  <c:v>55.871080911151466</c:v>
                </c:pt>
                <c:pt idx="824">
                  <c:v>55.855597610002597</c:v>
                </c:pt>
                <c:pt idx="825">
                  <c:v>55.840080292247436</c:v>
                </c:pt>
                <c:pt idx="826">
                  <c:v>55.824529072481212</c:v>
                </c:pt>
                <c:pt idx="827">
                  <c:v>55.808944064756965</c:v>
                </c:pt>
                <c:pt idx="828">
                  <c:v>55.793325382585948</c:v>
                </c:pt>
                <c:pt idx="829">
                  <c:v>55.777673138944692</c:v>
                </c:pt>
                <c:pt idx="830">
                  <c:v>55.761987446272386</c:v>
                </c:pt>
                <c:pt idx="831">
                  <c:v>55.746268416480291</c:v>
                </c:pt>
                <c:pt idx="832">
                  <c:v>55.730516160949009</c:v>
                </c:pt>
                <c:pt idx="833">
                  <c:v>55.714730790535327</c:v>
                </c:pt>
                <c:pt idx="834">
                  <c:v>55.698912415573723</c:v>
                </c:pt>
                <c:pt idx="835">
                  <c:v>55.683061145878227</c:v>
                </c:pt>
                <c:pt idx="836">
                  <c:v>55.667177090748929</c:v>
                </c:pt>
                <c:pt idx="837">
                  <c:v>55.651260358969523</c:v>
                </c:pt>
                <c:pt idx="838">
                  <c:v>55.635311058815702</c:v>
                </c:pt>
                <c:pt idx="839">
                  <c:v>55.619329298053707</c:v>
                </c:pt>
                <c:pt idx="840">
                  <c:v>55.603315183945774</c:v>
                </c:pt>
                <c:pt idx="841">
                  <c:v>55.587268823250831</c:v>
                </c:pt>
                <c:pt idx="842">
                  <c:v>55.571190322231381</c:v>
                </c:pt>
                <c:pt idx="843">
                  <c:v>55.555079786650317</c:v>
                </c:pt>
                <c:pt idx="844">
                  <c:v>55.538937321778796</c:v>
                </c:pt>
                <c:pt idx="845">
                  <c:v>55.522763032395986</c:v>
                </c:pt>
                <c:pt idx="846">
                  <c:v>55.506557022793373</c:v>
                </c:pt>
                <c:pt idx="847">
                  <c:v>55.490319396777458</c:v>
                </c:pt>
                <c:pt idx="848">
                  <c:v>55.474050257670172</c:v>
                </c:pt>
                <c:pt idx="849">
                  <c:v>55.457749708316022</c:v>
                </c:pt>
                <c:pt idx="850">
                  <c:v>55.441417851079073</c:v>
                </c:pt>
                <c:pt idx="851">
                  <c:v>55.425054787851167</c:v>
                </c:pt>
                <c:pt idx="852">
                  <c:v>55.408660620051343</c:v>
                </c:pt>
                <c:pt idx="853">
                  <c:v>55.39223544862714</c:v>
                </c:pt>
                <c:pt idx="854">
                  <c:v>55.375779374061914</c:v>
                </c:pt>
                <c:pt idx="855">
                  <c:v>55.35929249637347</c:v>
                </c:pt>
                <c:pt idx="856">
                  <c:v>55.342774915116905</c:v>
                </c:pt>
                <c:pt idx="857">
                  <c:v>55.326226729389596</c:v>
                </c:pt>
                <c:pt idx="858">
                  <c:v>55.309648037831195</c:v>
                </c:pt>
                <c:pt idx="859">
                  <c:v>55.293038938627703</c:v>
                </c:pt>
                <c:pt idx="860">
                  <c:v>55.276399529513178</c:v>
                </c:pt>
                <c:pt idx="861">
                  <c:v>55.259729907771963</c:v>
                </c:pt>
                <c:pt idx="862">
                  <c:v>55.243030170242747</c:v>
                </c:pt>
                <c:pt idx="863">
                  <c:v>55.226300413318739</c:v>
                </c:pt>
                <c:pt idx="864">
                  <c:v>55.20954073295232</c:v>
                </c:pt>
                <c:pt idx="865">
                  <c:v>55.192751224655275</c:v>
                </c:pt>
                <c:pt idx="866">
                  <c:v>55.175931983503553</c:v>
                </c:pt>
                <c:pt idx="867">
                  <c:v>55.159083104137068</c:v>
                </c:pt>
                <c:pt idx="868">
                  <c:v>55.14220468076492</c:v>
                </c:pt>
                <c:pt idx="869">
                  <c:v>55.125296807165249</c:v>
                </c:pt>
                <c:pt idx="870">
                  <c:v>55.108359576689182</c:v>
                </c:pt>
                <c:pt idx="871">
                  <c:v>55.091393082261611</c:v>
                </c:pt>
                <c:pt idx="872">
                  <c:v>55.074397416386219</c:v>
                </c:pt>
                <c:pt idx="873">
                  <c:v>55.057372671144471</c:v>
                </c:pt>
                <c:pt idx="874">
                  <c:v>55.040318938199796</c:v>
                </c:pt>
                <c:pt idx="875">
                  <c:v>55.023236308800534</c:v>
                </c:pt>
                <c:pt idx="876">
                  <c:v>55.006124873780053</c:v>
                </c:pt>
                <c:pt idx="877">
                  <c:v>54.988984723560669</c:v>
                </c:pt>
                <c:pt idx="878">
                  <c:v>54.971815948154713</c:v>
                </c:pt>
                <c:pt idx="879">
                  <c:v>54.954618637168892</c:v>
                </c:pt>
                <c:pt idx="880">
                  <c:v>54.937392879803284</c:v>
                </c:pt>
                <c:pt idx="881">
                  <c:v>54.920138764855601</c:v>
                </c:pt>
                <c:pt idx="882">
                  <c:v>54.902856380724387</c:v>
                </c:pt>
                <c:pt idx="883">
                  <c:v>54.88554581540739</c:v>
                </c:pt>
                <c:pt idx="884">
                  <c:v>54.868207156507843</c:v>
                </c:pt>
                <c:pt idx="885">
                  <c:v>54.850840491235125</c:v>
                </c:pt>
                <c:pt idx="886">
                  <c:v>54.833445906405231</c:v>
                </c:pt>
                <c:pt idx="887">
                  <c:v>54.81602348844465</c:v>
                </c:pt>
                <c:pt idx="888">
                  <c:v>54.798573323392425</c:v>
                </c:pt>
                <c:pt idx="889">
                  <c:v>54.781095496901784</c:v>
                </c:pt>
                <c:pt idx="890">
                  <c:v>54.76359009424246</c:v>
                </c:pt>
                <c:pt idx="891">
                  <c:v>54.746057200301394</c:v>
                </c:pt>
                <c:pt idx="892">
                  <c:v>54.728496899588116</c:v>
                </c:pt>
                <c:pt idx="893">
                  <c:v>54.71090927623257</c:v>
                </c:pt>
                <c:pt idx="894">
                  <c:v>54.693294413990657</c:v>
                </c:pt>
                <c:pt idx="895">
                  <c:v>54.675652396243017</c:v>
                </c:pt>
                <c:pt idx="896">
                  <c:v>54.657983306000297</c:v>
                </c:pt>
                <c:pt idx="897">
                  <c:v>54.640287225903116</c:v>
                </c:pt>
                <c:pt idx="898">
                  <c:v>54.62256423822452</c:v>
                </c:pt>
                <c:pt idx="899">
                  <c:v>54.604814424872181</c:v>
                </c:pt>
                <c:pt idx="900">
                  <c:v>54.587037867389569</c:v>
                </c:pt>
                <c:pt idx="901">
                  <c:v>54.569234646958101</c:v>
                </c:pt>
                <c:pt idx="902">
                  <c:v>54.551404844400977</c:v>
                </c:pt>
                <c:pt idx="903">
                  <c:v>54.533548540181457</c:v>
                </c:pt>
                <c:pt idx="904">
                  <c:v>54.515665814407647</c:v>
                </c:pt>
                <c:pt idx="905">
                  <c:v>54.497756746834099</c:v>
                </c:pt>
                <c:pt idx="906">
                  <c:v>54.479821416862023</c:v>
                </c:pt>
                <c:pt idx="907">
                  <c:v>54.4618599035432</c:v>
                </c:pt>
                <c:pt idx="908">
                  <c:v>54.443872285579488</c:v>
                </c:pt>
                <c:pt idx="909">
                  <c:v>54.425858641327508</c:v>
                </c:pt>
                <c:pt idx="910">
                  <c:v>54.407819048798189</c:v>
                </c:pt>
                <c:pt idx="911">
                  <c:v>54.389753585658909</c:v>
                </c:pt>
                <c:pt idx="912">
                  <c:v>54.371662329237658</c:v>
                </c:pt>
                <c:pt idx="913">
                  <c:v>54.353545356520279</c:v>
                </c:pt>
                <c:pt idx="914">
                  <c:v>54.335402744156632</c:v>
                </c:pt>
                <c:pt idx="915">
                  <c:v>54.317234568460577</c:v>
                </c:pt>
                <c:pt idx="916">
                  <c:v>54.299040905410884</c:v>
                </c:pt>
                <c:pt idx="917">
                  <c:v>54.280821830655064</c:v>
                </c:pt>
                <c:pt idx="918">
                  <c:v>54.262577419508361</c:v>
                </c:pt>
                <c:pt idx="919">
                  <c:v>54.244307746958945</c:v>
                </c:pt>
                <c:pt idx="920">
                  <c:v>54.226012887666627</c:v>
                </c:pt>
                <c:pt idx="921">
                  <c:v>54.207692915965168</c:v>
                </c:pt>
                <c:pt idx="922">
                  <c:v>54.189347905865809</c:v>
                </c:pt>
                <c:pt idx="923">
                  <c:v>54.17097793105718</c:v>
                </c:pt>
                <c:pt idx="924">
                  <c:v>54.152583064906494</c:v>
                </c:pt>
                <c:pt idx="925">
                  <c:v>54.134163380463264</c:v>
                </c:pt>
                <c:pt idx="926">
                  <c:v>54.115718950459467</c:v>
                </c:pt>
                <c:pt idx="927">
                  <c:v>54.097249847311829</c:v>
                </c:pt>
                <c:pt idx="928">
                  <c:v>54.078756143122128</c:v>
                </c:pt>
                <c:pt idx="929">
                  <c:v>54.060237909681554</c:v>
                </c:pt>
                <c:pt idx="930">
                  <c:v>54.041695218469904</c:v>
                </c:pt>
                <c:pt idx="931">
                  <c:v>54.023128140656802</c:v>
                </c:pt>
                <c:pt idx="932">
                  <c:v>54.004536747106471</c:v>
                </c:pt>
                <c:pt idx="933">
                  <c:v>53.985921108376118</c:v>
                </c:pt>
                <c:pt idx="934">
                  <c:v>53.967281294718681</c:v>
                </c:pt>
                <c:pt idx="935">
                  <c:v>53.948617376084847</c:v>
                </c:pt>
                <c:pt idx="936">
                  <c:v>53.929929422124324</c:v>
                </c:pt>
                <c:pt idx="937">
                  <c:v>53.911217502185877</c:v>
                </c:pt>
                <c:pt idx="938">
                  <c:v>53.89248168532167</c:v>
                </c:pt>
                <c:pt idx="939">
                  <c:v>53.873722040287653</c:v>
                </c:pt>
                <c:pt idx="940">
                  <c:v>53.85493863554246</c:v>
                </c:pt>
                <c:pt idx="941">
                  <c:v>53.836131539253834</c:v>
                </c:pt>
                <c:pt idx="942">
                  <c:v>53.817300819296626</c:v>
                </c:pt>
                <c:pt idx="943">
                  <c:v>53.798446543255316</c:v>
                </c:pt>
                <c:pt idx="944">
                  <c:v>53.779568778423574</c:v>
                </c:pt>
                <c:pt idx="945">
                  <c:v>53.760667591811021</c:v>
                </c:pt>
                <c:pt idx="946">
                  <c:v>53.741743050138354</c:v>
                </c:pt>
                <c:pt idx="947">
                  <c:v>53.722795219843391</c:v>
                </c:pt>
                <c:pt idx="948">
                  <c:v>53.703824167079226</c:v>
                </c:pt>
                <c:pt idx="949">
                  <c:v>53.684829957718804</c:v>
                </c:pt>
                <c:pt idx="950">
                  <c:v>53.665812657353925</c:v>
                </c:pt>
                <c:pt idx="951">
                  <c:v>53.646772331298088</c:v>
                </c:pt>
                <c:pt idx="952">
                  <c:v>53.627709044586787</c:v>
                </c:pt>
                <c:pt idx="953">
                  <c:v>53.608622861979875</c:v>
                </c:pt>
                <c:pt idx="954">
                  <c:v>53.589513847962294</c:v>
                </c:pt>
                <c:pt idx="955">
                  <c:v>53.570382066746099</c:v>
                </c:pt>
                <c:pt idx="956">
                  <c:v>53.551227582271899</c:v>
                </c:pt>
                <c:pt idx="957">
                  <c:v>53.532050458208666</c:v>
                </c:pt>
                <c:pt idx="958">
                  <c:v>53.512850757957487</c:v>
                </c:pt>
                <c:pt idx="959">
                  <c:v>53.493628544650605</c:v>
                </c:pt>
                <c:pt idx="960">
                  <c:v>53.474383881155191</c:v>
                </c:pt>
                <c:pt idx="961">
                  <c:v>53.45511683007178</c:v>
                </c:pt>
                <c:pt idx="962">
                  <c:v>53.43582745373903</c:v>
                </c:pt>
                <c:pt idx="963">
                  <c:v>53.416515814232127</c:v>
                </c:pt>
                <c:pt idx="964">
                  <c:v>53.397181973364241</c:v>
                </c:pt>
                <c:pt idx="965">
                  <c:v>53.377825992691292</c:v>
                </c:pt>
                <c:pt idx="966">
                  <c:v>53.358447933509048</c:v>
                </c:pt>
                <c:pt idx="967">
                  <c:v>53.339047856855679</c:v>
                </c:pt>
                <c:pt idx="968">
                  <c:v>53.319625823514968</c:v>
                </c:pt>
                <c:pt idx="969">
                  <c:v>53.30018189401553</c:v>
                </c:pt>
                <c:pt idx="970">
                  <c:v>53.28071612863183</c:v>
                </c:pt>
                <c:pt idx="971">
                  <c:v>53.261228587388203</c:v>
                </c:pt>
                <c:pt idx="972">
                  <c:v>53.241719330056362</c:v>
                </c:pt>
                <c:pt idx="973">
                  <c:v>53.222188416159838</c:v>
                </c:pt>
                <c:pt idx="974">
                  <c:v>53.202635904972112</c:v>
                </c:pt>
                <c:pt idx="975">
                  <c:v>53.183061855521792</c:v>
                </c:pt>
                <c:pt idx="976">
                  <c:v>53.163466326591006</c:v>
                </c:pt>
                <c:pt idx="977">
                  <c:v>53.143849376715217</c:v>
                </c:pt>
                <c:pt idx="978">
                  <c:v>53.124211064190199</c:v>
                </c:pt>
                <c:pt idx="979">
                  <c:v>53.104551447066576</c:v>
                </c:pt>
                <c:pt idx="980">
                  <c:v>53.084870583155514</c:v>
                </c:pt>
                <c:pt idx="981">
                  <c:v>53.065168530027471</c:v>
                </c:pt>
                <c:pt idx="982">
                  <c:v>53.045445345015288</c:v>
                </c:pt>
                <c:pt idx="983">
                  <c:v>53.025701085213761</c:v>
                </c:pt>
                <c:pt idx="984">
                  <c:v>53.005935807482345</c:v>
                </c:pt>
                <c:pt idx="985">
                  <c:v>52.986149568442933</c:v>
                </c:pt>
                <c:pt idx="986">
                  <c:v>52.966342424487806</c:v>
                </c:pt>
                <c:pt idx="987">
                  <c:v>52.946514431772187</c:v>
                </c:pt>
                <c:pt idx="988">
                  <c:v>52.926665646222375</c:v>
                </c:pt>
                <c:pt idx="989">
                  <c:v>52.906796123533248</c:v>
                </c:pt>
                <c:pt idx="990">
                  <c:v>52.886905919170651</c:v>
                </c:pt>
                <c:pt idx="991">
                  <c:v>52.866995088371652</c:v>
                </c:pt>
                <c:pt idx="992">
                  <c:v>52.847063686147422</c:v>
                </c:pt>
                <c:pt idx="993">
                  <c:v>52.827111767282382</c:v>
                </c:pt>
                <c:pt idx="994">
                  <c:v>52.80713938633528</c:v>
                </c:pt>
                <c:pt idx="995">
                  <c:v>52.78714659764357</c:v>
                </c:pt>
                <c:pt idx="996">
                  <c:v>52.767133455319239</c:v>
                </c:pt>
                <c:pt idx="997">
                  <c:v>52.747100013254759</c:v>
                </c:pt>
                <c:pt idx="998">
                  <c:v>52.727046325121172</c:v>
                </c:pt>
                <c:pt idx="999">
                  <c:v>52.706972444370493</c:v>
                </c:pt>
                <c:pt idx="1000">
                  <c:v>52.686878424236205</c:v>
                </c:pt>
                <c:pt idx="1001">
                  <c:v>52.666764317734035</c:v>
                </c:pt>
                <c:pt idx="1002">
                  <c:v>52.646630177664868</c:v>
                </c:pt>
                <c:pt idx="1003">
                  <c:v>52.626476056613313</c:v>
                </c:pt>
                <c:pt idx="1004">
                  <c:v>52.606302006950024</c:v>
                </c:pt>
                <c:pt idx="1005">
                  <c:v>52.586108080833064</c:v>
                </c:pt>
                <c:pt idx="1006">
                  <c:v>52.565894330208003</c:v>
                </c:pt>
                <c:pt idx="1007">
                  <c:v>52.545660806809451</c:v>
                </c:pt>
                <c:pt idx="1008">
                  <c:v>52.525407562162975</c:v>
                </c:pt>
                <c:pt idx="1009">
                  <c:v>52.505134647583183</c:v>
                </c:pt>
                <c:pt idx="1010">
                  <c:v>52.484842114178775</c:v>
                </c:pt>
                <c:pt idx="1011">
                  <c:v>52.464530012850119</c:v>
                </c:pt>
                <c:pt idx="1012">
                  <c:v>52.444198394292989</c:v>
                </c:pt>
                <c:pt idx="1013">
                  <c:v>52.423847308996486</c:v>
                </c:pt>
                <c:pt idx="1014">
                  <c:v>52.403476807246648</c:v>
                </c:pt>
                <c:pt idx="1015">
                  <c:v>52.383086939128006</c:v>
                </c:pt>
                <c:pt idx="1016">
                  <c:v>52.362677754520021</c:v>
                </c:pt>
                <c:pt idx="1017">
                  <c:v>52.342249303103713</c:v>
                </c:pt>
                <c:pt idx="1018">
                  <c:v>52.321801634358941</c:v>
                </c:pt>
                <c:pt idx="1019">
                  <c:v>52.301334797566533</c:v>
                </c:pt>
                <c:pt idx="1020">
                  <c:v>52.28084884180894</c:v>
                </c:pt>
                <c:pt idx="1021">
                  <c:v>52.260343815971886</c:v>
                </c:pt>
                <c:pt idx="1022">
                  <c:v>52.239819768745043</c:v>
                </c:pt>
                <c:pt idx="1023">
                  <c:v>52.219276748622924</c:v>
                </c:pt>
                <c:pt idx="1024">
                  <c:v>52.198714803903492</c:v>
                </c:pt>
                <c:pt idx="1025">
                  <c:v>52.178133982694959</c:v>
                </c:pt>
                <c:pt idx="1026">
                  <c:v>52.157534332910551</c:v>
                </c:pt>
                <c:pt idx="1027">
                  <c:v>52.136915902270687</c:v>
                </c:pt>
                <c:pt idx="1028">
                  <c:v>52.116278738308992</c:v>
                </c:pt>
                <c:pt idx="1029">
                  <c:v>52.095622888366094</c:v>
                </c:pt>
                <c:pt idx="1030">
                  <c:v>52.074948399595314</c:v>
                </c:pt>
                <c:pt idx="1031">
                  <c:v>52.054255318960479</c:v>
                </c:pt>
                <c:pt idx="1032">
                  <c:v>52.033543693240716</c:v>
                </c:pt>
                <c:pt idx="1033">
                  <c:v>52.012813569025916</c:v>
                </c:pt>
                <c:pt idx="1034">
                  <c:v>51.992064992723733</c:v>
                </c:pt>
                <c:pt idx="1035">
                  <c:v>51.971298010555223</c:v>
                </c:pt>
                <c:pt idx="1036">
                  <c:v>51.950512668559362</c:v>
                </c:pt>
                <c:pt idx="1037">
                  <c:v>51.929709012590514</c:v>
                </c:pt>
                <c:pt idx="1038">
                  <c:v>51.908887088323937</c:v>
                </c:pt>
                <c:pt idx="1039">
                  <c:v>51.888046941251517</c:v>
                </c:pt>
                <c:pt idx="1040">
                  <c:v>51.8671886166861</c:v>
                </c:pt>
                <c:pt idx="1041">
                  <c:v>51.846312159760949</c:v>
                </c:pt>
                <c:pt idx="1042">
                  <c:v>51.825417615431611</c:v>
                </c:pt>
                <c:pt idx="1043">
                  <c:v>51.804505028474907</c:v>
                </c:pt>
                <c:pt idx="1044">
                  <c:v>51.783574443491908</c:v>
                </c:pt>
                <c:pt idx="1045">
                  <c:v>51.762625904907885</c:v>
                </c:pt>
                <c:pt idx="1046">
                  <c:v>51.741659456971512</c:v>
                </c:pt>
                <c:pt idx="1047">
                  <c:v>51.720675143759415</c:v>
                </c:pt>
                <c:pt idx="1048">
                  <c:v>51.699673009172933</c:v>
                </c:pt>
                <c:pt idx="1049">
                  <c:v>51.678653096941744</c:v>
                </c:pt>
                <c:pt idx="1050">
                  <c:v>51.657615450623744</c:v>
                </c:pt>
                <c:pt idx="1051">
                  <c:v>51.636560113604681</c:v>
                </c:pt>
                <c:pt idx="1052">
                  <c:v>51.615487129101687</c:v>
                </c:pt>
                <c:pt idx="1053">
                  <c:v>51.594396540162315</c:v>
                </c:pt>
                <c:pt idx="1054">
                  <c:v>51.573288389663333</c:v>
                </c:pt>
                <c:pt idx="1055">
                  <c:v>51.552162720317007</c:v>
                </c:pt>
                <c:pt idx="1056">
                  <c:v>51.531019574665613</c:v>
                </c:pt>
                <c:pt idx="1057">
                  <c:v>51.5098589950871</c:v>
                </c:pt>
                <c:pt idx="1058">
                  <c:v>51.488681023792687</c:v>
                </c:pt>
                <c:pt idx="1059">
                  <c:v>51.46748570282994</c:v>
                </c:pt>
                <c:pt idx="1060">
                  <c:v>51.44627307408156</c:v>
                </c:pt>
                <c:pt idx="1061">
                  <c:v>51.425043179267064</c:v>
                </c:pt>
                <c:pt idx="1062">
                  <c:v>51.403796059944597</c:v>
                </c:pt>
                <c:pt idx="1063">
                  <c:v>51.382531757509206</c:v>
                </c:pt>
                <c:pt idx="1064">
                  <c:v>51.36125031319547</c:v>
                </c:pt>
                <c:pt idx="1065">
                  <c:v>51.339951768078947</c:v>
                </c:pt>
                <c:pt idx="1066">
                  <c:v>51.318636163074032</c:v>
                </c:pt>
                <c:pt idx="1067">
                  <c:v>51.297303538937363</c:v>
                </c:pt>
                <c:pt idx="1068">
                  <c:v>51.275953936266902</c:v>
                </c:pt>
                <c:pt idx="1069">
                  <c:v>51.254587395504444</c:v>
                </c:pt>
                <c:pt idx="1070">
                  <c:v>51.233203956934311</c:v>
                </c:pt>
                <c:pt idx="1071">
                  <c:v>51.211803660684808</c:v>
                </c:pt>
                <c:pt idx="1072">
                  <c:v>51.190386546730736</c:v>
                </c:pt>
                <c:pt idx="1073">
                  <c:v>51.16895265489071</c:v>
                </c:pt>
                <c:pt idx="1074">
                  <c:v>51.14750202483021</c:v>
                </c:pt>
                <c:pt idx="1075">
                  <c:v>51.126034696062156</c:v>
                </c:pt>
                <c:pt idx="1076">
                  <c:v>51.104550707947453</c:v>
                </c:pt>
                <c:pt idx="1077">
                  <c:v>51.083050099694354</c:v>
                </c:pt>
                <c:pt idx="1078">
                  <c:v>51.061532910361812</c:v>
                </c:pt>
                <c:pt idx="1079">
                  <c:v>51.039999178856625</c:v>
                </c:pt>
                <c:pt idx="1080">
                  <c:v>51.018448943937166</c:v>
                </c:pt>
                <c:pt idx="1081">
                  <c:v>50.996882244213616</c:v>
                </c:pt>
                <c:pt idx="1082">
                  <c:v>50.975299118147426</c:v>
                </c:pt>
                <c:pt idx="1083">
                  <c:v>50.95369960405224</c:v>
                </c:pt>
                <c:pt idx="1084">
                  <c:v>50.932083740094861</c:v>
                </c:pt>
                <c:pt idx="1085">
                  <c:v>50.910451564296899</c:v>
                </c:pt>
                <c:pt idx="1086">
                  <c:v>50.88880311453417</c:v>
                </c:pt>
                <c:pt idx="1087">
                  <c:v>50.867138428537025</c:v>
                </c:pt>
                <c:pt idx="1088">
                  <c:v>50.845457543892699</c:v>
                </c:pt>
                <c:pt idx="1089">
                  <c:v>50.823760498044003</c:v>
                </c:pt>
                <c:pt idx="1090">
                  <c:v>50.802047328291557</c:v>
                </c:pt>
                <c:pt idx="1091">
                  <c:v>50.780318071793509</c:v>
                </c:pt>
                <c:pt idx="1092">
                  <c:v>50.758572765567067</c:v>
                </c:pt>
                <c:pt idx="1093">
                  <c:v>50.736811446487977</c:v>
                </c:pt>
                <c:pt idx="1094">
                  <c:v>50.715034151291192</c:v>
                </c:pt>
                <c:pt idx="1095">
                  <c:v>50.693240916573146</c:v>
                </c:pt>
                <c:pt idx="1096">
                  <c:v>50.671431778791458</c:v>
                </c:pt>
                <c:pt idx="1097">
                  <c:v>50.649606774263731</c:v>
                </c:pt>
                <c:pt idx="1098">
                  <c:v>50.627765939171887</c:v>
                </c:pt>
                <c:pt idx="1099">
                  <c:v>50.605909309559308</c:v>
                </c:pt>
                <c:pt idx="1100">
                  <c:v>50.5840369213334</c:v>
                </c:pt>
                <c:pt idx="1101">
                  <c:v>50.562148810265477</c:v>
                </c:pt>
                <c:pt idx="1102">
                  <c:v>50.540245011992155</c:v>
                </c:pt>
                <c:pt idx="1103">
                  <c:v>50.518325562014603</c:v>
                </c:pt>
                <c:pt idx="1104">
                  <c:v>50.496390495700226</c:v>
                </c:pt>
                <c:pt idx="1105">
                  <c:v>50.474439848283758</c:v>
                </c:pt>
                <c:pt idx="1106">
                  <c:v>50.452473654865301</c:v>
                </c:pt>
                <c:pt idx="1107">
                  <c:v>50.430491950414705</c:v>
                </c:pt>
                <c:pt idx="1108">
                  <c:v>50.408494769769</c:v>
                </c:pt>
                <c:pt idx="1109">
                  <c:v>50.386482147634297</c:v>
                </c:pt>
                <c:pt idx="1110">
                  <c:v>50.364454118586586</c:v>
                </c:pt>
                <c:pt idx="1111">
                  <c:v>50.342410717071289</c:v>
                </c:pt>
                <c:pt idx="1112">
                  <c:v>50.32035197740457</c:v>
                </c:pt>
                <c:pt idx="1113">
                  <c:v>50.29827793377514</c:v>
                </c:pt>
                <c:pt idx="1114">
                  <c:v>50.276188620241648</c:v>
                </c:pt>
                <c:pt idx="1115">
                  <c:v>50.254084070736518</c:v>
                </c:pt>
                <c:pt idx="1116">
                  <c:v>50.231964319064041</c:v>
                </c:pt>
                <c:pt idx="1117">
                  <c:v>50.209829398903203</c:v>
                </c:pt>
                <c:pt idx="1118">
                  <c:v>50.187679343806984</c:v>
                </c:pt>
                <c:pt idx="1119">
                  <c:v>50.16551418720131</c:v>
                </c:pt>
                <c:pt idx="1120">
                  <c:v>50.143333962389462</c:v>
                </c:pt>
                <c:pt idx="1121">
                  <c:v>50.121138702548535</c:v>
                </c:pt>
                <c:pt idx="1122">
                  <c:v>50.098928440734333</c:v>
                </c:pt>
                <c:pt idx="1123">
                  <c:v>50.076703209877692</c:v>
                </c:pt>
                <c:pt idx="1124">
                  <c:v>50.054463042786168</c:v>
                </c:pt>
                <c:pt idx="1125">
                  <c:v>50.032207972148072</c:v>
                </c:pt>
                <c:pt idx="1126">
                  <c:v>50.009938030527614</c:v>
                </c:pt>
                <c:pt idx="1127">
                  <c:v>49.987653250367913</c:v>
                </c:pt>
                <c:pt idx="1128">
                  <c:v>49.965353663994797</c:v>
                </c:pt>
                <c:pt idx="1129">
                  <c:v>49.943039303610178</c:v>
                </c:pt>
                <c:pt idx="1130">
                  <c:v>49.920710201299201</c:v>
                </c:pt>
                <c:pt idx="1131">
                  <c:v>49.898366389027402</c:v>
                </c:pt>
                <c:pt idx="1132">
                  <c:v>49.876007898641539</c:v>
                </c:pt>
                <c:pt idx="1133">
                  <c:v>49.853634761871128</c:v>
                </c:pt>
                <c:pt idx="1134">
                  <c:v>49.831247010328795</c:v>
                </c:pt>
                <c:pt idx="1135">
                  <c:v>49.808844675508574</c:v>
                </c:pt>
                <c:pt idx="1136">
                  <c:v>49.786427788789759</c:v>
                </c:pt>
                <c:pt idx="1137">
                  <c:v>49.763996381435263</c:v>
                </c:pt>
                <c:pt idx="1138">
                  <c:v>49.741550484593944</c:v>
                </c:pt>
                <c:pt idx="1139">
                  <c:v>49.719090129298024</c:v>
                </c:pt>
                <c:pt idx="1140">
                  <c:v>49.696615346466793</c:v>
                </c:pt>
                <c:pt idx="1141">
                  <c:v>49.674126166905232</c:v>
                </c:pt>
                <c:pt idx="1142">
                  <c:v>49.651622621305137</c:v>
                </c:pt>
                <c:pt idx="1143">
                  <c:v>49.629104740245779</c:v>
                </c:pt>
                <c:pt idx="1144">
                  <c:v>49.606572554193683</c:v>
                </c:pt>
                <c:pt idx="1145">
                  <c:v>49.58402609350378</c:v>
                </c:pt>
                <c:pt idx="1146">
                  <c:v>49.561465388419869</c:v>
                </c:pt>
                <c:pt idx="1147">
                  <c:v>49.538890469075042</c:v>
                </c:pt>
                <c:pt idx="1148">
                  <c:v>49.516301365491174</c:v>
                </c:pt>
                <c:pt idx="1149">
                  <c:v>49.493698107581999</c:v>
                </c:pt>
                <c:pt idx="1150">
                  <c:v>49.471080725149626</c:v>
                </c:pt>
                <c:pt idx="1151">
                  <c:v>49.448449247889592</c:v>
                </c:pt>
                <c:pt idx="1152">
                  <c:v>49.425803705386599</c:v>
                </c:pt>
                <c:pt idx="1153">
                  <c:v>49.403144127119752</c:v>
                </c:pt>
                <c:pt idx="1154">
                  <c:v>49.380470542458482</c:v>
                </c:pt>
                <c:pt idx="1155">
                  <c:v>49.357782980667288</c:v>
                </c:pt>
                <c:pt idx="1156">
                  <c:v>49.335081470901983</c:v>
                </c:pt>
                <c:pt idx="1157">
                  <c:v>49.312366042213824</c:v>
                </c:pt>
                <c:pt idx="1158">
                  <c:v>49.289636723547879</c:v>
                </c:pt>
                <c:pt idx="1159">
                  <c:v>49.266893543744224</c:v>
                </c:pt>
                <c:pt idx="1160">
                  <c:v>49.244136531537286</c:v>
                </c:pt>
                <c:pt idx="1161">
                  <c:v>49.221365715558527</c:v>
                </c:pt>
                <c:pt idx="1162">
                  <c:v>49.198581124334787</c:v>
                </c:pt>
                <c:pt idx="1163">
                  <c:v>49.175782786289567</c:v>
                </c:pt>
                <c:pt idx="1164">
                  <c:v>49.152970729742819</c:v>
                </c:pt>
                <c:pt idx="1165">
                  <c:v>49.130144982913748</c:v>
                </c:pt>
                <c:pt idx="1166">
                  <c:v>49.107305573918239</c:v>
                </c:pt>
                <c:pt idx="1167">
                  <c:v>49.084452530768999</c:v>
                </c:pt>
                <c:pt idx="1168">
                  <c:v>49.06158588138112</c:v>
                </c:pt>
                <c:pt idx="1169">
                  <c:v>49.038705653566524</c:v>
                </c:pt>
                <c:pt idx="1170">
                  <c:v>49.015811875036476</c:v>
                </c:pt>
                <c:pt idx="1171">
                  <c:v>48.992904573404282</c:v>
                </c:pt>
                <c:pt idx="1172">
                  <c:v>48.969983776181614</c:v>
                </c:pt>
                <c:pt idx="1173">
                  <c:v>48.947049510782222</c:v>
                </c:pt>
                <c:pt idx="1174">
                  <c:v>48.924101804520504</c:v>
                </c:pt>
                <c:pt idx="1175">
                  <c:v>48.901140684614241</c:v>
                </c:pt>
                <c:pt idx="1176">
                  <c:v>48.878166178182482</c:v>
                </c:pt>
                <c:pt idx="1177">
                  <c:v>48.855178312244881</c:v>
                </c:pt>
                <c:pt idx="1178">
                  <c:v>48.832177113728079</c:v>
                </c:pt>
                <c:pt idx="1179">
                  <c:v>48.80916260945866</c:v>
                </c:pt>
                <c:pt idx="1180">
                  <c:v>48.786134826168244</c:v>
                </c:pt>
                <c:pt idx="1181">
                  <c:v>48.763093790494189</c:v>
                </c:pt>
                <c:pt idx="1182">
                  <c:v>48.740039528976041</c:v>
                </c:pt>
                <c:pt idx="1183">
                  <c:v>48.716972068060379</c:v>
                </c:pt>
                <c:pt idx="1184">
                  <c:v>48.6938914340978</c:v>
                </c:pt>
                <c:pt idx="1185">
                  <c:v>48.670797653345701</c:v>
                </c:pt>
                <c:pt idx="1186">
                  <c:v>48.647690751967545</c:v>
                </c:pt>
                <c:pt idx="1187">
                  <c:v>48.624570756033179</c:v>
                </c:pt>
                <c:pt idx="1188">
                  <c:v>48.601437691519351</c:v>
                </c:pt>
                <c:pt idx="1189">
                  <c:v>48.578291584311756</c:v>
                </c:pt>
                <c:pt idx="1190">
                  <c:v>48.555132460201058</c:v>
                </c:pt>
                <c:pt idx="1191">
                  <c:v>48.531960344888958</c:v>
                </c:pt>
                <c:pt idx="1192">
                  <c:v>48.508775263984134</c:v>
                </c:pt>
                <c:pt idx="1193">
                  <c:v>48.485577243005942</c:v>
                </c:pt>
                <c:pt idx="1194">
                  <c:v>48.46236630737971</c:v>
                </c:pt>
                <c:pt idx="1195">
                  <c:v>48.43914248244441</c:v>
                </c:pt>
                <c:pt idx="1196">
                  <c:v>48.415905793447152</c:v>
                </c:pt>
                <c:pt idx="1197">
                  <c:v>48.392656265545554</c:v>
                </c:pt>
                <c:pt idx="1198">
                  <c:v>48.36939392380819</c:v>
                </c:pt>
                <c:pt idx="1199">
                  <c:v>48.346118793216355</c:v>
                </c:pt>
                <c:pt idx="1200">
                  <c:v>48.322830898659696</c:v>
                </c:pt>
                <c:pt idx="1201">
                  <c:v>48.299530264944657</c:v>
                </c:pt>
                <c:pt idx="1202">
                  <c:v>48.276216916784712</c:v>
                </c:pt>
                <c:pt idx="1203">
                  <c:v>48.252890878810021</c:v>
                </c:pt>
                <c:pt idx="1204">
                  <c:v>48.229552175561551</c:v>
                </c:pt>
                <c:pt idx="1205">
                  <c:v>48.206200831496083</c:v>
                </c:pt>
                <c:pt idx="1206">
                  <c:v>48.182836870981326</c:v>
                </c:pt>
                <c:pt idx="1207">
                  <c:v>48.159460318301505</c:v>
                </c:pt>
                <c:pt idx="1208">
                  <c:v>48.13607119765372</c:v>
                </c:pt>
                <c:pt idx="1209">
                  <c:v>48.112669533151532</c:v>
                </c:pt>
                <c:pt idx="1210">
                  <c:v>48.08925534882205</c:v>
                </c:pt>
                <c:pt idx="1211">
                  <c:v>48.065828668610045</c:v>
                </c:pt>
                <c:pt idx="1212">
                  <c:v>48.042389516374051</c:v>
                </c:pt>
                <c:pt idx="1213">
                  <c:v>48.018937915890142</c:v>
                </c:pt>
                <c:pt idx="1214">
                  <c:v>47.995473890850974</c:v>
                </c:pt>
                <c:pt idx="1215">
                  <c:v>47.971997464865275</c:v>
                </c:pt>
                <c:pt idx="1216">
                  <c:v>47.948508661461197</c:v>
                </c:pt>
                <c:pt idx="1217">
                  <c:v>47.925007504081101</c:v>
                </c:pt>
                <c:pt idx="1218">
                  <c:v>47.901494016090155</c:v>
                </c:pt>
                <c:pt idx="1219">
                  <c:v>47.877968220766661</c:v>
                </c:pt>
                <c:pt idx="1220">
                  <c:v>47.854430141311106</c:v>
                </c:pt>
                <c:pt idx="1221">
                  <c:v>47.830879800842375</c:v>
                </c:pt>
                <c:pt idx="1222">
                  <c:v>47.807317222397963</c:v>
                </c:pt>
                <c:pt idx="1223">
                  <c:v>47.783742428934808</c:v>
                </c:pt>
                <c:pt idx="1224">
                  <c:v>47.760155443330959</c:v>
                </c:pt>
                <c:pt idx="1225">
                  <c:v>47.736556288384648</c:v>
                </c:pt>
                <c:pt idx="1226">
                  <c:v>47.712944986813412</c:v>
                </c:pt>
                <c:pt idx="1227">
                  <c:v>47.689321561257557</c:v>
                </c:pt>
                <c:pt idx="1228">
                  <c:v>47.665686034278025</c:v>
                </c:pt>
                <c:pt idx="1229">
                  <c:v>47.642038428357345</c:v>
                </c:pt>
                <c:pt idx="1230">
                  <c:v>47.61837876589891</c:v>
                </c:pt>
                <c:pt idx="1231">
                  <c:v>47.594707069230957</c:v>
                </c:pt>
                <c:pt idx="1232">
                  <c:v>47.571023360601821</c:v>
                </c:pt>
                <c:pt idx="1233">
                  <c:v>47.547327662184657</c:v>
                </c:pt>
                <c:pt idx="1234">
                  <c:v>47.52361999607345</c:v>
                </c:pt>
                <c:pt idx="1235">
                  <c:v>47.499900384288765</c:v>
                </c:pt>
                <c:pt idx="1236">
                  <c:v>47.476168848773064</c:v>
                </c:pt>
                <c:pt idx="1237">
                  <c:v>47.452425411392824</c:v>
                </c:pt>
                <c:pt idx="1238">
                  <c:v>47.428670093940887</c:v>
                </c:pt>
                <c:pt idx="1239">
                  <c:v>47.404902918132116</c:v>
                </c:pt>
                <c:pt idx="1240">
                  <c:v>47.381123905608426</c:v>
                </c:pt>
                <c:pt idx="1241">
                  <c:v>47.357333077936943</c:v>
                </c:pt>
                <c:pt idx="1242">
                  <c:v>47.333530456610461</c:v>
                </c:pt>
                <c:pt idx="1243">
                  <c:v>47.309716063046253</c:v>
                </c:pt>
                <c:pt idx="1244">
                  <c:v>47.285889918590392</c:v>
                </c:pt>
                <c:pt idx="1245">
                  <c:v>47.262052044513517</c:v>
                </c:pt>
                <c:pt idx="1246">
                  <c:v>47.238202462014222</c:v>
                </c:pt>
                <c:pt idx="1247">
                  <c:v>47.214341192217518</c:v>
                </c:pt>
                <c:pt idx="1248">
                  <c:v>47.190468256177049</c:v>
                </c:pt>
                <c:pt idx="1249">
                  <c:v>47.166583674873095</c:v>
                </c:pt>
                <c:pt idx="1250">
                  <c:v>47.142687469214941</c:v>
                </c:pt>
                <c:pt idx="1251">
                  <c:v>47.118779660039529</c:v>
                </c:pt>
                <c:pt idx="1252">
                  <c:v>47.094860268112768</c:v>
                </c:pt>
                <c:pt idx="1253">
                  <c:v>47.070929314128762</c:v>
                </c:pt>
                <c:pt idx="1254">
                  <c:v>47.046986818712618</c:v>
                </c:pt>
                <c:pt idx="1255">
                  <c:v>47.023032802417326</c:v>
                </c:pt>
                <c:pt idx="1256">
                  <c:v>46.999067285725864</c:v>
                </c:pt>
                <c:pt idx="1257">
                  <c:v>46.97509028905219</c:v>
                </c:pt>
                <c:pt idx="1258">
                  <c:v>46.951101832739361</c:v>
                </c:pt>
                <c:pt idx="1259">
                  <c:v>46.927101937062176</c:v>
                </c:pt>
                <c:pt idx="1260">
                  <c:v>46.903090622225584</c:v>
                </c:pt>
                <c:pt idx="1261">
                  <c:v>46.879067908366473</c:v>
                </c:pt>
                <c:pt idx="1262">
                  <c:v>46.855033815552801</c:v>
                </c:pt>
                <c:pt idx="1263">
                  <c:v>46.830988363783533</c:v>
                </c:pt>
                <c:pt idx="1264">
                  <c:v>46.806931572992191</c:v>
                </c:pt>
                <c:pt idx="1265">
                  <c:v>46.782863463040222</c:v>
                </c:pt>
                <c:pt idx="1266">
                  <c:v>46.758784053726025</c:v>
                </c:pt>
                <c:pt idx="1267">
                  <c:v>46.734693364777513</c:v>
                </c:pt>
                <c:pt idx="1268">
                  <c:v>46.710591415858978</c:v>
                </c:pt>
                <c:pt idx="1269">
                  <c:v>46.686478226564361</c:v>
                </c:pt>
                <c:pt idx="1270">
                  <c:v>46.662353816424329</c:v>
                </c:pt>
                <c:pt idx="1271">
                  <c:v>46.638218204902337</c:v>
                </c:pt>
                <c:pt idx="1272">
                  <c:v>46.614071411394882</c:v>
                </c:pt>
                <c:pt idx="1273">
                  <c:v>46.589913455235063</c:v>
                </c:pt>
                <c:pt idx="1274">
                  <c:v>46.565744355688103</c:v>
                </c:pt>
                <c:pt idx="1275">
                  <c:v>46.541564131956385</c:v>
                </c:pt>
                <c:pt idx="1276">
                  <c:v>46.517372803177409</c:v>
                </c:pt>
                <c:pt idx="1277">
                  <c:v>46.493170388421575</c:v>
                </c:pt>
                <c:pt idx="1278">
                  <c:v>46.468956906698352</c:v>
                </c:pt>
                <c:pt idx="1279">
                  <c:v>46.444732376950554</c:v>
                </c:pt>
                <c:pt idx="1280">
                  <c:v>46.420496818058808</c:v>
                </c:pt>
                <c:pt idx="1281">
                  <c:v>46.396250248839742</c:v>
                </c:pt>
                <c:pt idx="1282">
                  <c:v>46.371992688045893</c:v>
                </c:pt>
                <c:pt idx="1283">
                  <c:v>46.347724154368642</c:v>
                </c:pt>
                <c:pt idx="1284">
                  <c:v>46.323444666434824</c:v>
                </c:pt>
                <c:pt idx="1285">
                  <c:v>46.299154242809649</c:v>
                </c:pt>
                <c:pt idx="1286">
                  <c:v>46.274852901995743</c:v>
                </c:pt>
                <c:pt idx="1287">
                  <c:v>46.250540662432527</c:v>
                </c:pt>
                <c:pt idx="1288">
                  <c:v>46.2262175425004</c:v>
                </c:pt>
                <c:pt idx="1289">
                  <c:v>46.201883560516301</c:v>
                </c:pt>
                <c:pt idx="1290">
                  <c:v>46.177538734735528</c:v>
                </c:pt>
                <c:pt idx="1291">
                  <c:v>46.153183083354264</c:v>
                </c:pt>
                <c:pt idx="1292">
                  <c:v>46.128816624505227</c:v>
                </c:pt>
                <c:pt idx="1293">
                  <c:v>46.104439376262221</c:v>
                </c:pt>
                <c:pt idx="1294">
                  <c:v>46.080051356639245</c:v>
                </c:pt>
                <c:pt idx="1295">
                  <c:v>46.055652583587808</c:v>
                </c:pt>
                <c:pt idx="1296">
                  <c:v>46.03124307500282</c:v>
                </c:pt>
                <c:pt idx="1297">
                  <c:v>46.006822848716581</c:v>
                </c:pt>
                <c:pt idx="1298">
                  <c:v>45.982391922503858</c:v>
                </c:pt>
                <c:pt idx="1299">
                  <c:v>45.957950314078843</c:v>
                </c:pt>
                <c:pt idx="1300">
                  <c:v>45.933498041097977</c:v>
                </c:pt>
                <c:pt idx="1301">
                  <c:v>45.909035121158716</c:v>
                </c:pt>
                <c:pt idx="1302">
                  <c:v>45.884561571799296</c:v>
                </c:pt>
                <c:pt idx="1303">
                  <c:v>45.860077410500921</c:v>
                </c:pt>
                <c:pt idx="1304">
                  <c:v>45.835582654685155</c:v>
                </c:pt>
                <c:pt idx="1305">
                  <c:v>45.811077321718123</c:v>
                </c:pt>
                <c:pt idx="1306">
                  <c:v>45.786561428905721</c:v>
                </c:pt>
                <c:pt idx="1307">
                  <c:v>45.762034993497743</c:v>
                </c:pt>
                <c:pt idx="1308">
                  <c:v>45.737498032688428</c:v>
                </c:pt>
                <c:pt idx="1309">
                  <c:v>45.712950563610967</c:v>
                </c:pt>
                <c:pt idx="1310">
                  <c:v>45.688392603345662</c:v>
                </c:pt>
                <c:pt idx="1311">
                  <c:v>45.663824168915205</c:v>
                </c:pt>
                <c:pt idx="1312">
                  <c:v>45.639245277286015</c:v>
                </c:pt>
                <c:pt idx="1313">
                  <c:v>45.614655945367929</c:v>
                </c:pt>
                <c:pt idx="1314">
                  <c:v>45.590056190016021</c:v>
                </c:pt>
                <c:pt idx="1315">
                  <c:v>45.565446028028212</c:v>
                </c:pt>
                <c:pt idx="1316">
                  <c:v>45.540825476149621</c:v>
                </c:pt>
                <c:pt idx="1317">
                  <c:v>45.516194551066931</c:v>
                </c:pt>
                <c:pt idx="1318">
                  <c:v>45.491553269414133</c:v>
                </c:pt>
                <c:pt idx="1319">
                  <c:v>45.466901647770158</c:v>
                </c:pt>
                <c:pt idx="1320">
                  <c:v>45.442239702658625</c:v>
                </c:pt>
                <c:pt idx="1321">
                  <c:v>45.417567450550052</c:v>
                </c:pt>
                <c:pt idx="1322">
                  <c:v>45.392884907859191</c:v>
                </c:pt>
                <c:pt idx="1323">
                  <c:v>45.368192090948604</c:v>
                </c:pt>
                <c:pt idx="1324">
                  <c:v>45.343489016126334</c:v>
                </c:pt>
                <c:pt idx="1325">
                  <c:v>45.318775699646793</c:v>
                </c:pt>
                <c:pt idx="1326">
                  <c:v>45.294052157711256</c:v>
                </c:pt>
                <c:pt idx="1327">
                  <c:v>45.269318406467889</c:v>
                </c:pt>
                <c:pt idx="1328">
                  <c:v>45.244574462012771</c:v>
                </c:pt>
                <c:pt idx="1329">
                  <c:v>45.219820340387621</c:v>
                </c:pt>
                <c:pt idx="1330">
                  <c:v>45.19505605758296</c:v>
                </c:pt>
                <c:pt idx="1331">
                  <c:v>45.17028162953779</c:v>
                </c:pt>
                <c:pt idx="1332">
                  <c:v>45.1454970721365</c:v>
                </c:pt>
                <c:pt idx="1333">
                  <c:v>45.120702401214764</c:v>
                </c:pt>
                <c:pt idx="1334">
                  <c:v>45.095897632553587</c:v>
                </c:pt>
                <c:pt idx="1335">
                  <c:v>45.071082781884826</c:v>
                </c:pt>
                <c:pt idx="1336">
                  <c:v>45.046257864887131</c:v>
                </c:pt>
                <c:pt idx="1337">
                  <c:v>45.021422897190035</c:v>
                </c:pt>
                <c:pt idx="1338">
                  <c:v>44.996577894371647</c:v>
                </c:pt>
                <c:pt idx="1339">
                  <c:v>44.971722871957908</c:v>
                </c:pt>
                <c:pt idx="1340">
                  <c:v>44.946857845426514</c:v>
                </c:pt>
                <c:pt idx="1341">
                  <c:v>44.921982830202261</c:v>
                </c:pt>
                <c:pt idx="1342">
                  <c:v>44.897097841661669</c:v>
                </c:pt>
                <c:pt idx="1343">
                  <c:v>44.872202895132098</c:v>
                </c:pt>
                <c:pt idx="1344">
                  <c:v>44.847298005888881</c:v>
                </c:pt>
                <c:pt idx="1345">
                  <c:v>44.822383189160092</c:v>
                </c:pt>
                <c:pt idx="1346">
                  <c:v>44.797458460122257</c:v>
                </c:pt>
                <c:pt idx="1347">
                  <c:v>44.772523833903598</c:v>
                </c:pt>
                <c:pt idx="1348">
                  <c:v>44.747579325584709</c:v>
                </c:pt>
                <c:pt idx="1349">
                  <c:v>44.722624950195893</c:v>
                </c:pt>
                <c:pt idx="1350">
                  <c:v>44.697660722719171</c:v>
                </c:pt>
                <c:pt idx="1351">
                  <c:v>44.672686658087947</c:v>
                </c:pt>
                <c:pt idx="1352">
                  <c:v>44.647702771188072</c:v>
                </c:pt>
                <c:pt idx="1353">
                  <c:v>44.622709076855855</c:v>
                </c:pt>
                <c:pt idx="1354">
                  <c:v>44.597705589882217</c:v>
                </c:pt>
                <c:pt idx="1355">
                  <c:v>44.57269232500898</c:v>
                </c:pt>
                <c:pt idx="1356">
                  <c:v>44.547669296929683</c:v>
                </c:pt>
                <c:pt idx="1357">
                  <c:v>44.52263652029125</c:v>
                </c:pt>
                <c:pt idx="1358">
                  <c:v>44.497594009693444</c:v>
                </c:pt>
                <c:pt idx="1359">
                  <c:v>44.472541779690999</c:v>
                </c:pt>
                <c:pt idx="1360">
                  <c:v>44.44747984478709</c:v>
                </c:pt>
                <c:pt idx="1361">
                  <c:v>44.422408219443604</c:v>
                </c:pt>
                <c:pt idx="1362">
                  <c:v>44.397326918072011</c:v>
                </c:pt>
                <c:pt idx="1363">
                  <c:v>44.372235955039507</c:v>
                </c:pt>
                <c:pt idx="1364">
                  <c:v>44.347135344667088</c:v>
                </c:pt>
                <c:pt idx="1365">
                  <c:v>44.322025101229166</c:v>
                </c:pt>
                <c:pt idx="1366">
                  <c:v>44.296905238954615</c:v>
                </c:pt>
                <c:pt idx="1367">
                  <c:v>44.271775772027013</c:v>
                </c:pt>
                <c:pt idx="1368">
                  <c:v>44.246636714584348</c:v>
                </c:pt>
                <c:pt idx="1369">
                  <c:v>44.221488080719659</c:v>
                </c:pt>
                <c:pt idx="1370">
                  <c:v>44.196329884480143</c:v>
                </c:pt>
                <c:pt idx="1371">
                  <c:v>44.171162139869104</c:v>
                </c:pt>
                <c:pt idx="1372">
                  <c:v>44.145984860844628</c:v>
                </c:pt>
                <c:pt idx="1373">
                  <c:v>44.120798061319796</c:v>
                </c:pt>
                <c:pt idx="1374">
                  <c:v>44.095601755163422</c:v>
                </c:pt>
                <c:pt idx="1375">
                  <c:v>44.07039595620175</c:v>
                </c:pt>
                <c:pt idx="1376">
                  <c:v>44.045180678214436</c:v>
                </c:pt>
                <c:pt idx="1377">
                  <c:v>44.019955934938338</c:v>
                </c:pt>
                <c:pt idx="1378">
                  <c:v>43.994721740067668</c:v>
                </c:pt>
                <c:pt idx="1379">
                  <c:v>43.969478107251412</c:v>
                </c:pt>
                <c:pt idx="1380">
                  <c:v>43.944225050095902</c:v>
                </c:pt>
                <c:pt idx="1381">
                  <c:v>43.918962582164042</c:v>
                </c:pt>
                <c:pt idx="1382">
                  <c:v>43.893690716976273</c:v>
                </c:pt>
                <c:pt idx="1383">
                  <c:v>43.868409468008636</c:v>
                </c:pt>
                <c:pt idx="1384">
                  <c:v>43.843118848696101</c:v>
                </c:pt>
                <c:pt idx="1385">
                  <c:v>43.817818872430621</c:v>
                </c:pt>
                <c:pt idx="1386">
                  <c:v>43.792509552559736</c:v>
                </c:pt>
                <c:pt idx="1387">
                  <c:v>43.767190902391967</c:v>
                </c:pt>
                <c:pt idx="1388">
                  <c:v>43.741862935191712</c:v>
                </c:pt>
                <c:pt idx="1389">
                  <c:v>43.716525664181418</c:v>
                </c:pt>
                <c:pt idx="1390">
                  <c:v>43.69117910254208</c:v>
                </c:pt>
                <c:pt idx="1391">
                  <c:v>43.665823263413152</c:v>
                </c:pt>
                <c:pt idx="1392">
                  <c:v>43.64045815989293</c:v>
                </c:pt>
                <c:pt idx="1393">
                  <c:v>43.6150838050362</c:v>
                </c:pt>
                <c:pt idx="1394">
                  <c:v>43.589700211860141</c:v>
                </c:pt>
                <c:pt idx="1395">
                  <c:v>43.564307393338311</c:v>
                </c:pt>
                <c:pt idx="1396">
                  <c:v>43.538905362402417</c:v>
                </c:pt>
                <c:pt idx="1397">
                  <c:v>43.513494131947709</c:v>
                </c:pt>
                <c:pt idx="1398">
                  <c:v>43.48807371482436</c:v>
                </c:pt>
                <c:pt idx="1399">
                  <c:v>43.462644123844271</c:v>
                </c:pt>
                <c:pt idx="1400">
                  <c:v>43.437205371778163</c:v>
                </c:pt>
                <c:pt idx="1401">
                  <c:v>43.411757471357959</c:v>
                </c:pt>
                <c:pt idx="1402">
                  <c:v>43.386300435274052</c:v>
                </c:pt>
                <c:pt idx="1403">
                  <c:v>43.360834276178132</c:v>
                </c:pt>
                <c:pt idx="1404">
                  <c:v>43.335359006681358</c:v>
                </c:pt>
                <c:pt idx="1405">
                  <c:v>43.309874639356011</c:v>
                </c:pt>
                <c:pt idx="1406">
                  <c:v>43.284381186734244</c:v>
                </c:pt>
                <c:pt idx="1407">
                  <c:v>43.258878661308572</c:v>
                </c:pt>
                <c:pt idx="1408">
                  <c:v>43.233367075534744</c:v>
                </c:pt>
                <c:pt idx="1409">
                  <c:v>43.207846441826725</c:v>
                </c:pt>
                <c:pt idx="1410">
                  <c:v>43.182316772561485</c:v>
                </c:pt>
                <c:pt idx="1411">
                  <c:v>43.156778080075782</c:v>
                </c:pt>
                <c:pt idx="1412">
                  <c:v>43.131230376669187</c:v>
                </c:pt>
                <c:pt idx="1413">
                  <c:v>43.105673674602507</c:v>
                </c:pt>
                <c:pt idx="1414">
                  <c:v>43.080107986097708</c:v>
                </c:pt>
                <c:pt idx="1415">
                  <c:v>43.054533323339847</c:v>
                </c:pt>
                <c:pt idx="1416">
                  <c:v>43.028949698474385</c:v>
                </c:pt>
                <c:pt idx="1417">
                  <c:v>43.003357123609909</c:v>
                </c:pt>
                <c:pt idx="1418">
                  <c:v>42.977755610816622</c:v>
                </c:pt>
                <c:pt idx="1419">
                  <c:v>42.952145172128397</c:v>
                </c:pt>
                <c:pt idx="1420">
                  <c:v>42.926525819539975</c:v>
                </c:pt>
                <c:pt idx="1421">
                  <c:v>42.900897565010617</c:v>
                </c:pt>
                <c:pt idx="1422">
                  <c:v>42.875260420460748</c:v>
                </c:pt>
                <c:pt idx="1423">
                  <c:v>42.849614397775646</c:v>
                </c:pt>
                <c:pt idx="1424">
                  <c:v>42.823959508801146</c:v>
                </c:pt>
                <c:pt idx="1425">
                  <c:v>42.798295765349124</c:v>
                </c:pt>
                <c:pt idx="1426">
                  <c:v>42.772623179192394</c:v>
                </c:pt>
                <c:pt idx="1427">
                  <c:v>42.746941762068644</c:v>
                </c:pt>
                <c:pt idx="1428">
                  <c:v>42.721251525679023</c:v>
                </c:pt>
                <c:pt idx="1429">
                  <c:v>42.695552481688246</c:v>
                </c:pt>
                <c:pt idx="1430">
                  <c:v>42.669844641724765</c:v>
                </c:pt>
                <c:pt idx="1431">
                  <c:v>42.644128017381597</c:v>
                </c:pt>
                <c:pt idx="1432">
                  <c:v>42.618402620215555</c:v>
                </c:pt>
                <c:pt idx="1433">
                  <c:v>42.592668461746939</c:v>
                </c:pt>
                <c:pt idx="1434">
                  <c:v>42.566925553463086</c:v>
                </c:pt>
                <c:pt idx="1435">
                  <c:v>42.541173906813057</c:v>
                </c:pt>
                <c:pt idx="1436">
                  <c:v>42.515413533211579</c:v>
                </c:pt>
                <c:pt idx="1437">
                  <c:v>42.489644444038802</c:v>
                </c:pt>
                <c:pt idx="1438">
                  <c:v>42.463866650639318</c:v>
                </c:pt>
                <c:pt idx="1439">
                  <c:v>42.438080164321768</c:v>
                </c:pt>
                <c:pt idx="1440">
                  <c:v>42.412284996361848</c:v>
                </c:pt>
                <c:pt idx="1441">
                  <c:v>42.386481157999903</c:v>
                </c:pt>
                <c:pt idx="1442">
                  <c:v>42.360668660440652</c:v>
                </c:pt>
                <c:pt idx="1443">
                  <c:v>42.334847514855497</c:v>
                </c:pt>
                <c:pt idx="1444">
                  <c:v>42.309017732381967</c:v>
                </c:pt>
                <c:pt idx="1445">
                  <c:v>42.283179324122003</c:v>
                </c:pt>
                <c:pt idx="1446">
                  <c:v>42.25733230114421</c:v>
                </c:pt>
                <c:pt idx="1447">
                  <c:v>42.231476674483986</c:v>
                </c:pt>
                <c:pt idx="1448">
                  <c:v>42.205612455141143</c:v>
                </c:pt>
                <c:pt idx="1449">
                  <c:v>42.179739654083299</c:v>
                </c:pt>
                <c:pt idx="1450">
                  <c:v>42.15385828224386</c:v>
                </c:pt>
                <c:pt idx="1451">
                  <c:v>42.127968350522721</c:v>
                </c:pt>
                <c:pt idx="1452">
                  <c:v>42.102069869787449</c:v>
                </c:pt>
                <c:pt idx="1453">
                  <c:v>42.076162850870652</c:v>
                </c:pt>
                <c:pt idx="1454">
                  <c:v>42.050247304573496</c:v>
                </c:pt>
                <c:pt idx="1455">
                  <c:v>42.024323241662806</c:v>
                </c:pt>
                <c:pt idx="1456">
                  <c:v>41.998390672873192</c:v>
                </c:pt>
                <c:pt idx="1457">
                  <c:v>41.972449608907368</c:v>
                </c:pt>
                <c:pt idx="1458">
                  <c:v>41.946500060434474</c:v>
                </c:pt>
                <c:pt idx="1459">
                  <c:v>41.920542038089749</c:v>
                </c:pt>
                <c:pt idx="1460">
                  <c:v>41.894575552479303</c:v>
                </c:pt>
                <c:pt idx="1461">
                  <c:v>41.868600614174191</c:v>
                </c:pt>
                <c:pt idx="1462">
                  <c:v>41.84261723371516</c:v>
                </c:pt>
                <c:pt idx="1463">
                  <c:v>41.81662542160911</c:v>
                </c:pt>
                <c:pt idx="1464">
                  <c:v>41.790625188332555</c:v>
                </c:pt>
                <c:pt idx="1465">
                  <c:v>41.764616544329677</c:v>
                </c:pt>
                <c:pt idx="1466">
                  <c:v>41.738599500012889</c:v>
                </c:pt>
                <c:pt idx="1467">
                  <c:v>41.712574065762844</c:v>
                </c:pt>
                <c:pt idx="1468">
                  <c:v>41.686540251929571</c:v>
                </c:pt>
                <c:pt idx="1469">
                  <c:v>41.660498068829689</c:v>
                </c:pt>
                <c:pt idx="1470">
                  <c:v>41.634447526750833</c:v>
                </c:pt>
                <c:pt idx="1471">
                  <c:v>41.608388635949069</c:v>
                </c:pt>
                <c:pt idx="1472">
                  <c:v>41.582321406648575</c:v>
                </c:pt>
                <c:pt idx="1473">
                  <c:v>41.556245849042654</c:v>
                </c:pt>
                <c:pt idx="1474">
                  <c:v>41.530161973294454</c:v>
                </c:pt>
                <c:pt idx="1475">
                  <c:v>41.504069789536302</c:v>
                </c:pt>
                <c:pt idx="1476">
                  <c:v>41.477969307869259</c:v>
                </c:pt>
                <c:pt idx="1477">
                  <c:v>41.451860538365231</c:v>
                </c:pt>
                <c:pt idx="1478">
                  <c:v>41.425743491064509</c:v>
                </c:pt>
                <c:pt idx="1479">
                  <c:v>41.399618175978013</c:v>
                </c:pt>
                <c:pt idx="1480">
                  <c:v>41.373484603084727</c:v>
                </c:pt>
                <c:pt idx="1481">
                  <c:v>41.347342782336298</c:v>
                </c:pt>
                <c:pt idx="1482">
                  <c:v>41.321192723652693</c:v>
                </c:pt>
                <c:pt idx="1483">
                  <c:v>41.295034436923594</c:v>
                </c:pt>
                <c:pt idx="1484">
                  <c:v>41.268867932010657</c:v>
                </c:pt>
                <c:pt idx="1485">
                  <c:v>41.242693218744932</c:v>
                </c:pt>
                <c:pt idx="1486">
                  <c:v>41.216510306927681</c:v>
                </c:pt>
                <c:pt idx="1487">
                  <c:v>41.190319206331552</c:v>
                </c:pt>
                <c:pt idx="1488">
                  <c:v>41.164119926698604</c:v>
                </c:pt>
                <c:pt idx="1489">
                  <c:v>41.13791247774315</c:v>
                </c:pt>
                <c:pt idx="1490">
                  <c:v>41.111696869149597</c:v>
                </c:pt>
                <c:pt idx="1491">
                  <c:v>41.085473110573624</c:v>
                </c:pt>
                <c:pt idx="1492">
                  <c:v>41.059241211641961</c:v>
                </c:pt>
                <c:pt idx="1493">
                  <c:v>41.033001181951569</c:v>
                </c:pt>
                <c:pt idx="1494">
                  <c:v>41.006753031072734</c:v>
                </c:pt>
                <c:pt idx="1495">
                  <c:v>40.980496768545557</c:v>
                </c:pt>
                <c:pt idx="1496">
                  <c:v>40.954232403881896</c:v>
                </c:pt>
                <c:pt idx="1497">
                  <c:v>40.927959946566382</c:v>
                </c:pt>
                <c:pt idx="1498">
                  <c:v>40.901679406052963</c:v>
                </c:pt>
                <c:pt idx="1499">
                  <c:v>40.875390791769817</c:v>
                </c:pt>
                <c:pt idx="1500">
                  <c:v>40.849094113115825</c:v>
                </c:pt>
                <c:pt idx="1501">
                  <c:v>40.822789379462392</c:v>
                </c:pt>
                <c:pt idx="1502">
                  <c:v>40.796476600151969</c:v>
                </c:pt>
                <c:pt idx="1503">
                  <c:v>40.770155784500155</c:v>
                </c:pt>
                <c:pt idx="1504">
                  <c:v>40.74382694179581</c:v>
                </c:pt>
                <c:pt idx="1505">
                  <c:v>40.717490081297228</c:v>
                </c:pt>
                <c:pt idx="1506">
                  <c:v>40.691145212237693</c:v>
                </c:pt>
                <c:pt idx="1507">
                  <c:v>40.664792343822995</c:v>
                </c:pt>
                <c:pt idx="1508">
                  <c:v>40.638431485230683</c:v>
                </c:pt>
                <c:pt idx="1509">
                  <c:v>40.612062645610941</c:v>
                </c:pt>
                <c:pt idx="1510">
                  <c:v>40.585685834087663</c:v>
                </c:pt>
                <c:pt idx="1511">
                  <c:v>40.559301059757466</c:v>
                </c:pt>
                <c:pt idx="1512">
                  <c:v>40.532908331689796</c:v>
                </c:pt>
                <c:pt idx="1513">
                  <c:v>40.506507658926949</c:v>
                </c:pt>
                <c:pt idx="1514">
                  <c:v>40.480099050485684</c:v>
                </c:pt>
                <c:pt idx="1515">
                  <c:v>40.453682515354693</c:v>
                </c:pt>
                <c:pt idx="1516">
                  <c:v>40.42725806249701</c:v>
                </c:pt>
                <c:pt idx="1517">
                  <c:v>40.400825700848976</c:v>
                </c:pt>
                <c:pt idx="1518">
                  <c:v>40.374385439320378</c:v>
                </c:pt>
                <c:pt idx="1519">
                  <c:v>40.347937286794526</c:v>
                </c:pt>
                <c:pt idx="1520">
                  <c:v>40.321481252129821</c:v>
                </c:pt>
                <c:pt idx="1521">
                  <c:v>40.29501734415728</c:v>
                </c:pt>
                <c:pt idx="1522">
                  <c:v>40.268545571681408</c:v>
                </c:pt>
                <c:pt idx="1523">
                  <c:v>40.242065943482594</c:v>
                </c:pt>
                <c:pt idx="1524">
                  <c:v>40.21557846831422</c:v>
                </c:pt>
                <c:pt idx="1525">
                  <c:v>40.189083154903891</c:v>
                </c:pt>
                <c:pt idx="1526">
                  <c:v>40.162580011953615</c:v>
                </c:pt>
                <c:pt idx="1527">
                  <c:v>40.136069048140818</c:v>
                </c:pt>
                <c:pt idx="1528">
                  <c:v>40.109550272116827</c:v>
                </c:pt>
                <c:pt idx="1529">
                  <c:v>40.08302369250589</c:v>
                </c:pt>
                <c:pt idx="1530">
                  <c:v>40.056489317910177</c:v>
                </c:pt>
                <c:pt idx="1531">
                  <c:v>40.02994715690491</c:v>
                </c:pt>
                <c:pt idx="1532">
                  <c:v>40.003397218039417</c:v>
                </c:pt>
                <c:pt idx="1533">
                  <c:v>39.976839509839436</c:v>
                </c:pt>
                <c:pt idx="1534">
                  <c:v>39.950274040804842</c:v>
                </c:pt>
                <c:pt idx="1535">
                  <c:v>39.923700819411607</c:v>
                </c:pt>
                <c:pt idx="1536">
                  <c:v>39.897119854109796</c:v>
                </c:pt>
                <c:pt idx="1537">
                  <c:v>39.870531153326283</c:v>
                </c:pt>
                <c:pt idx="1538">
                  <c:v>39.843934725460976</c:v>
                </c:pt>
                <c:pt idx="1539">
                  <c:v>39.817330578891699</c:v>
                </c:pt>
                <c:pt idx="1540">
                  <c:v>39.790718721970663</c:v>
                </c:pt>
                <c:pt idx="1541">
                  <c:v>39.764099163026273</c:v>
                </c:pt>
                <c:pt idx="1542">
                  <c:v>39.737471910361862</c:v>
                </c:pt>
                <c:pt idx="1543">
                  <c:v>39.7108369722568</c:v>
                </c:pt>
                <c:pt idx="1544">
                  <c:v>39.684194356967701</c:v>
                </c:pt>
                <c:pt idx="1545">
                  <c:v>39.657544072725024</c:v>
                </c:pt>
                <c:pt idx="1546">
                  <c:v>39.630886127736524</c:v>
                </c:pt>
                <c:pt idx="1547">
                  <c:v>39.60422053018636</c:v>
                </c:pt>
                <c:pt idx="1548">
                  <c:v>39.577547288234832</c:v>
                </c:pt>
                <c:pt idx="1549">
                  <c:v>39.550866410017697</c:v>
                </c:pt>
                <c:pt idx="1550">
                  <c:v>39.524177903648358</c:v>
                </c:pt>
                <c:pt idx="1551">
                  <c:v>39.497481777215199</c:v>
                </c:pt>
                <c:pt idx="1552">
                  <c:v>39.470778038784388</c:v>
                </c:pt>
                <c:pt idx="1553">
                  <c:v>39.444066696398593</c:v>
                </c:pt>
                <c:pt idx="1554">
                  <c:v>39.417347758076723</c:v>
                </c:pt>
                <c:pt idx="1555">
                  <c:v>39.390621231815409</c:v>
                </c:pt>
                <c:pt idx="1556">
                  <c:v>39.363887125586572</c:v>
                </c:pt>
                <c:pt idx="1557">
                  <c:v>39.337145447341079</c:v>
                </c:pt>
                <c:pt idx="1558">
                  <c:v>39.310396205005219</c:v>
                </c:pt>
                <c:pt idx="1559">
                  <c:v>39.283639406482592</c:v>
                </c:pt>
                <c:pt idx="1560">
                  <c:v>39.256875059655471</c:v>
                </c:pt>
                <c:pt idx="1561">
                  <c:v>39.230103172382208</c:v>
                </c:pt>
                <c:pt idx="1562">
                  <c:v>39.203323752497667</c:v>
                </c:pt>
                <c:pt idx="1563">
                  <c:v>39.176536807816738</c:v>
                </c:pt>
                <c:pt idx="1564">
                  <c:v>39.149742346128768</c:v>
                </c:pt>
                <c:pt idx="1565">
                  <c:v>39.12294037520347</c:v>
                </c:pt>
                <c:pt idx="1566">
                  <c:v>39.096130902786349</c:v>
                </c:pt>
                <c:pt idx="1567">
                  <c:v>39.069313936601311</c:v>
                </c:pt>
                <c:pt idx="1568">
                  <c:v>39.04248948435054</c:v>
                </c:pt>
                <c:pt idx="1569">
                  <c:v>39.015657553712678</c:v>
                </c:pt>
                <c:pt idx="1570">
                  <c:v>38.988818152345836</c:v>
                </c:pt>
                <c:pt idx="1571">
                  <c:v>38.961971287886506</c:v>
                </c:pt>
                <c:pt idx="1572">
                  <c:v>38.935116967947195</c:v>
                </c:pt>
                <c:pt idx="1573">
                  <c:v>38.908255200119953</c:v>
                </c:pt>
                <c:pt idx="1574">
                  <c:v>38.881385991975847</c:v>
                </c:pt>
                <c:pt idx="1575">
                  <c:v>38.85450935106342</c:v>
                </c:pt>
                <c:pt idx="1576">
                  <c:v>38.827625284908883</c:v>
                </c:pt>
                <c:pt idx="1577">
                  <c:v>38.800733801018481</c:v>
                </c:pt>
                <c:pt idx="1578">
                  <c:v>38.773834906876083</c:v>
                </c:pt>
                <c:pt idx="1579">
                  <c:v>38.746928609944227</c:v>
                </c:pt>
                <c:pt idx="1580">
                  <c:v>38.720014917665161</c:v>
                </c:pt>
                <c:pt idx="1581">
                  <c:v>38.693093837458285</c:v>
                </c:pt>
                <c:pt idx="1582">
                  <c:v>38.666165376723555</c:v>
                </c:pt>
                <c:pt idx="1583">
                  <c:v>38.639229542838251</c:v>
                </c:pt>
                <c:pt idx="1584">
                  <c:v>38.612286343160619</c:v>
                </c:pt>
                <c:pt idx="1585">
                  <c:v>38.585335785025158</c:v>
                </c:pt>
                <c:pt idx="1586">
                  <c:v>38.558377875749031</c:v>
                </c:pt>
                <c:pt idx="1587">
                  <c:v>38.531412622625609</c:v>
                </c:pt>
                <c:pt idx="1588">
                  <c:v>38.504440032929701</c:v>
                </c:pt>
                <c:pt idx="1589">
                  <c:v>38.477460113913452</c:v>
                </c:pt>
                <c:pt idx="1590">
                  <c:v>38.45047287281006</c:v>
                </c:pt>
                <c:pt idx="1591">
                  <c:v>38.423478316831797</c:v>
                </c:pt>
                <c:pt idx="1592">
                  <c:v>38.396476453170678</c:v>
                </c:pt>
                <c:pt idx="1593">
                  <c:v>38.369467288997107</c:v>
                </c:pt>
                <c:pt idx="1594">
                  <c:v>38.342450831463232</c:v>
                </c:pt>
                <c:pt idx="1595">
                  <c:v>38.315427087699703</c:v>
                </c:pt>
                <c:pt idx="1596">
                  <c:v>38.288396064817121</c:v>
                </c:pt>
                <c:pt idx="1597">
                  <c:v>38.261357769905743</c:v>
                </c:pt>
                <c:pt idx="1598">
                  <c:v>38.234312210037757</c:v>
                </c:pt>
                <c:pt idx="1599">
                  <c:v>38.207259392261776</c:v>
                </c:pt>
                <c:pt idx="1600">
                  <c:v>38.180199323610587</c:v>
                </c:pt>
                <c:pt idx="1601">
                  <c:v>38.153132011094549</c:v>
                </c:pt>
                <c:pt idx="1602">
                  <c:v>38.126057461704676</c:v>
                </c:pt>
                <c:pt idx="1603">
                  <c:v>38.098975682412636</c:v>
                </c:pt>
                <c:pt idx="1604">
                  <c:v>38.071886680171403</c:v>
                </c:pt>
                <c:pt idx="1605">
                  <c:v>38.044790461912484</c:v>
                </c:pt>
                <c:pt idx="1606">
                  <c:v>38.017687034548906</c:v>
                </c:pt>
                <c:pt idx="1607">
                  <c:v>37.990576404975208</c:v>
                </c:pt>
                <c:pt idx="1608">
                  <c:v>37.963458580065286</c:v>
                </c:pt>
                <c:pt idx="1609">
                  <c:v>37.936333566673909</c:v>
                </c:pt>
                <c:pt idx="1610">
                  <c:v>37.909201371637273</c:v>
                </c:pt>
                <c:pt idx="1611">
                  <c:v>37.882062001771693</c:v>
                </c:pt>
                <c:pt idx="1612">
                  <c:v>37.854915463875663</c:v>
                </c:pt>
                <c:pt idx="1613">
                  <c:v>37.827761764726453</c:v>
                </c:pt>
                <c:pt idx="1614">
                  <c:v>37.800600911084402</c:v>
                </c:pt>
                <c:pt idx="1615">
                  <c:v>37.773432909690449</c:v>
                </c:pt>
                <c:pt idx="1616">
                  <c:v>37.746257767266414</c:v>
                </c:pt>
                <c:pt idx="1617">
                  <c:v>37.71907549051523</c:v>
                </c:pt>
                <c:pt idx="1618">
                  <c:v>37.691886086122381</c:v>
                </c:pt>
                <c:pt idx="1619">
                  <c:v>37.664689560752414</c:v>
                </c:pt>
                <c:pt idx="1620">
                  <c:v>37.63748592105366</c:v>
                </c:pt>
                <c:pt idx="1621">
                  <c:v>37.610275173654593</c:v>
                </c:pt>
                <c:pt idx="1622">
                  <c:v>37.583057325165136</c:v>
                </c:pt>
                <c:pt idx="1623">
                  <c:v>37.555832382177833</c:v>
                </c:pt>
                <c:pt idx="1624">
                  <c:v>37.528600351266576</c:v>
                </c:pt>
                <c:pt idx="1625">
                  <c:v>37.501361238986817</c:v>
                </c:pt>
                <c:pt idx="1626">
                  <c:v>37.474115051874904</c:v>
                </c:pt>
                <c:pt idx="1627">
                  <c:v>37.446861796450477</c:v>
                </c:pt>
                <c:pt idx="1628">
                  <c:v>37.419601479215252</c:v>
                </c:pt>
                <c:pt idx="1629">
                  <c:v>37.3923341066508</c:v>
                </c:pt>
                <c:pt idx="1630">
                  <c:v>37.365059685223741</c:v>
                </c:pt>
                <c:pt idx="1631">
                  <c:v>37.33777822138024</c:v>
                </c:pt>
                <c:pt idx="1632">
                  <c:v>37.310489721550624</c:v>
                </c:pt>
                <c:pt idx="1633">
                  <c:v>37.283194192145537</c:v>
                </c:pt>
                <c:pt idx="1634">
                  <c:v>37.255891639559131</c:v>
                </c:pt>
                <c:pt idx="1635">
                  <c:v>37.228582070167839</c:v>
                </c:pt>
                <c:pt idx="1636">
                  <c:v>37.201265490330513</c:v>
                </c:pt>
                <c:pt idx="1637">
                  <c:v>37.173941906388052</c:v>
                </c:pt>
                <c:pt idx="1638">
                  <c:v>37.146611324665265</c:v>
                </c:pt>
                <c:pt idx="1639">
                  <c:v>37.119273751465904</c:v>
                </c:pt>
                <c:pt idx="1640">
                  <c:v>37.091929193080851</c:v>
                </c:pt>
                <c:pt idx="1641">
                  <c:v>37.064577655781981</c:v>
                </c:pt>
                <c:pt idx="1642">
                  <c:v>37.037219145823229</c:v>
                </c:pt>
                <c:pt idx="1643">
                  <c:v>37.009853669440233</c:v>
                </c:pt>
                <c:pt idx="1644">
                  <c:v>36.982481232855967</c:v>
                </c:pt>
                <c:pt idx="1645">
                  <c:v>36.95510184227166</c:v>
                </c:pt>
                <c:pt idx="1646">
                  <c:v>36.927715503873465</c:v>
                </c:pt>
                <c:pt idx="1647">
                  <c:v>36.900322223830862</c:v>
                </c:pt>
                <c:pt idx="1648">
                  <c:v>36.872922008296264</c:v>
                </c:pt>
                <c:pt idx="1649">
                  <c:v>36.845514863404524</c:v>
                </c:pt>
                <c:pt idx="1650">
                  <c:v>36.8181007952751</c:v>
                </c:pt>
                <c:pt idx="1651">
                  <c:v>36.790679810009571</c:v>
                </c:pt>
                <c:pt idx="1652">
                  <c:v>36.763251913691931</c:v>
                </c:pt>
                <c:pt idx="1653">
                  <c:v>36.735817112393548</c:v>
                </c:pt>
                <c:pt idx="1654">
                  <c:v>36.708375412163456</c:v>
                </c:pt>
                <c:pt idx="1655">
                  <c:v>36.680926819039449</c:v>
                </c:pt>
                <c:pt idx="1656">
                  <c:v>36.653471339039562</c:v>
                </c:pt>
                <c:pt idx="1657">
                  <c:v>36.626008978167356</c:v>
                </c:pt>
                <c:pt idx="1658">
                  <c:v>36.598539742408903</c:v>
                </c:pt>
                <c:pt idx="1659">
                  <c:v>36.571063637733715</c:v>
                </c:pt>
                <c:pt idx="1660">
                  <c:v>36.543580670097214</c:v>
                </c:pt>
                <c:pt idx="1661">
                  <c:v>36.516090845436558</c:v>
                </c:pt>
                <c:pt idx="1662">
                  <c:v>36.488594169672908</c:v>
                </c:pt>
                <c:pt idx="1663">
                  <c:v>36.461090648712315</c:v>
                </c:pt>
                <c:pt idx="1664">
                  <c:v>36.433580288444418</c:v>
                </c:pt>
                <c:pt idx="1665">
                  <c:v>36.406063094743267</c:v>
                </c:pt>
                <c:pt idx="1666">
                  <c:v>36.378539073466179</c:v>
                </c:pt>
                <c:pt idx="1667">
                  <c:v>36.351008230455406</c:v>
                </c:pt>
                <c:pt idx="1668">
                  <c:v>36.323470571536824</c:v>
                </c:pt>
                <c:pt idx="1669">
                  <c:v>36.295926102521044</c:v>
                </c:pt>
                <c:pt idx="1670">
                  <c:v>36.268374829203076</c:v>
                </c:pt>
                <c:pt idx="1671">
                  <c:v>36.240816757362062</c:v>
                </c:pt>
                <c:pt idx="1672">
                  <c:v>36.213251892760823</c:v>
                </c:pt>
                <c:pt idx="1673">
                  <c:v>36.185680241148525</c:v>
                </c:pt>
                <c:pt idx="1674">
                  <c:v>36.158101808256944</c:v>
                </c:pt>
                <c:pt idx="1675">
                  <c:v>36.130516599803663</c:v>
                </c:pt>
                <c:pt idx="1676">
                  <c:v>36.102924621490047</c:v>
                </c:pt>
                <c:pt idx="1677">
                  <c:v>36.075325879002911</c:v>
                </c:pt>
                <c:pt idx="1678">
                  <c:v>36.047720378013352</c:v>
                </c:pt>
                <c:pt idx="1679">
                  <c:v>36.020108124176964</c:v>
                </c:pt>
                <c:pt idx="1680">
                  <c:v>35.992489123135819</c:v>
                </c:pt>
                <c:pt idx="1681">
                  <c:v>35.964863380514011</c:v>
                </c:pt>
                <c:pt idx="1682">
                  <c:v>35.937230901922995</c:v>
                </c:pt>
                <c:pt idx="1683">
                  <c:v>35.90959169295872</c:v>
                </c:pt>
                <c:pt idx="1684">
                  <c:v>35.881945759201841</c:v>
                </c:pt>
                <c:pt idx="1685">
                  <c:v>35.854293106217519</c:v>
                </c:pt>
                <c:pt idx="1686">
                  <c:v>35.826633739557153</c:v>
                </c:pt>
                <c:pt idx="1687">
                  <c:v>35.798967664756496</c:v>
                </c:pt>
                <c:pt idx="1688">
                  <c:v>35.771294887337589</c:v>
                </c:pt>
                <c:pt idx="1689">
                  <c:v>35.743615412806371</c:v>
                </c:pt>
                <c:pt idx="1690">
                  <c:v>35.715929246654746</c:v>
                </c:pt>
                <c:pt idx="1691">
                  <c:v>35.688236394361418</c:v>
                </c:pt>
                <c:pt idx="1692">
                  <c:v>35.660536861387079</c:v>
                </c:pt>
                <c:pt idx="1693">
                  <c:v>35.632830653181855</c:v>
                </c:pt>
                <c:pt idx="1694">
                  <c:v>35.605117775178961</c:v>
                </c:pt>
                <c:pt idx="1695">
                  <c:v>35.577398232797954</c:v>
                </c:pt>
                <c:pt idx="1696">
                  <c:v>35.549672031442995</c:v>
                </c:pt>
                <c:pt idx="1697">
                  <c:v>35.52193917650596</c:v>
                </c:pt>
                <c:pt idx="1698">
                  <c:v>35.494199673362424</c:v>
                </c:pt>
                <c:pt idx="1699">
                  <c:v>35.466453527374881</c:v>
                </c:pt>
                <c:pt idx="1700">
                  <c:v>35.438700743892049</c:v>
                </c:pt>
                <c:pt idx="1701">
                  <c:v>35.410941328246885</c:v>
                </c:pt>
                <c:pt idx="1702">
                  <c:v>35.383175285759769</c:v>
                </c:pt>
                <c:pt idx="1703">
                  <c:v>35.355402621736793</c:v>
                </c:pt>
                <c:pt idx="1704">
                  <c:v>35.327623341468907</c:v>
                </c:pt>
                <c:pt idx="1705">
                  <c:v>35.299837450234214</c:v>
                </c:pt>
                <c:pt idx="1706">
                  <c:v>35.272044953297126</c:v>
                </c:pt>
                <c:pt idx="1707">
                  <c:v>35.24424585590787</c:v>
                </c:pt>
                <c:pt idx="1708">
                  <c:v>35.216440163301897</c:v>
                </c:pt>
                <c:pt idx="1709">
                  <c:v>35.188627880702732</c:v>
                </c:pt>
                <c:pt idx="1710">
                  <c:v>35.160809013318747</c:v>
                </c:pt>
                <c:pt idx="1711">
                  <c:v>35.132983566345523</c:v>
                </c:pt>
                <c:pt idx="1712">
                  <c:v>35.105151544963697</c:v>
                </c:pt>
                <c:pt idx="1713">
                  <c:v>35.077312954342872</c:v>
                </c:pt>
                <c:pt idx="1714">
                  <c:v>35.049467799635671</c:v>
                </c:pt>
                <c:pt idx="1715">
                  <c:v>35.021616085984405</c:v>
                </c:pt>
                <c:pt idx="1716">
                  <c:v>34.993757818516265</c:v>
                </c:pt>
                <c:pt idx="1717">
                  <c:v>34.965893002345865</c:v>
                </c:pt>
                <c:pt idx="1718">
                  <c:v>34.938021642572949</c:v>
                </c:pt>
                <c:pt idx="1719">
                  <c:v>34.910143744285286</c:v>
                </c:pt>
                <c:pt idx="1720">
                  <c:v>34.882259312558439</c:v>
                </c:pt>
                <c:pt idx="1721">
                  <c:v>34.854368352452639</c:v>
                </c:pt>
                <c:pt idx="1722">
                  <c:v>34.826470869014926</c:v>
                </c:pt>
                <c:pt idx="1723">
                  <c:v>34.798566867281366</c:v>
                </c:pt>
                <c:pt idx="1724">
                  <c:v>34.770656352272525</c:v>
                </c:pt>
                <c:pt idx="1725">
                  <c:v>34.742739328998525</c:v>
                </c:pt>
                <c:pt idx="1726">
                  <c:v>34.714815802452698</c:v>
                </c:pt>
                <c:pt idx="1727">
                  <c:v>34.68688577762034</c:v>
                </c:pt>
                <c:pt idx="1728">
                  <c:v>34.658949259469445</c:v>
                </c:pt>
                <c:pt idx="1729">
                  <c:v>34.631006252958009</c:v>
                </c:pt>
                <c:pt idx="1730">
                  <c:v>34.603056763029215</c:v>
                </c:pt>
                <c:pt idx="1731">
                  <c:v>34.575100794614961</c:v>
                </c:pt>
                <c:pt idx="1732">
                  <c:v>34.547138352633858</c:v>
                </c:pt>
                <c:pt idx="1733">
                  <c:v>34.519169441991501</c:v>
                </c:pt>
                <c:pt idx="1734">
                  <c:v>34.49119406758139</c:v>
                </c:pt>
                <c:pt idx="1735">
                  <c:v>34.463212234284427</c:v>
                </c:pt>
                <c:pt idx="1736">
                  <c:v>34.435223946968378</c:v>
                </c:pt>
                <c:pt idx="1737">
                  <c:v>34.407229210488275</c:v>
                </c:pt>
                <c:pt idx="1738">
                  <c:v>34.379228029687958</c:v>
                </c:pt>
                <c:pt idx="1739">
                  <c:v>34.351220409397953</c:v>
                </c:pt>
                <c:pt idx="1740">
                  <c:v>34.323206354436167</c:v>
                </c:pt>
                <c:pt idx="1741">
                  <c:v>34.295185869608808</c:v>
                </c:pt>
                <c:pt idx="1742">
                  <c:v>34.267158959709384</c:v>
                </c:pt>
                <c:pt idx="1743">
                  <c:v>34.239125629519116</c:v>
                </c:pt>
                <c:pt idx="1744">
                  <c:v>34.211085883806518</c:v>
                </c:pt>
                <c:pt idx="1745">
                  <c:v>34.183039727329444</c:v>
                </c:pt>
                <c:pt idx="1746">
                  <c:v>34.154987164832342</c:v>
                </c:pt>
                <c:pt idx="1747">
                  <c:v>34.126928201047434</c:v>
                </c:pt>
                <c:pt idx="1748">
                  <c:v>34.098862840696157</c:v>
                </c:pt>
                <c:pt idx="1749">
                  <c:v>34.070791088485272</c:v>
                </c:pt>
                <c:pt idx="1750">
                  <c:v>34.042712949112989</c:v>
                </c:pt>
                <c:pt idx="1751">
                  <c:v>34.01462842726383</c:v>
                </c:pt>
                <c:pt idx="1752">
                  <c:v>33.986537527608931</c:v>
                </c:pt>
                <c:pt idx="1753">
                  <c:v>33.958440254810405</c:v>
                </c:pt>
                <c:pt idx="1754">
                  <c:v>33.930336613517014</c:v>
                </c:pt>
                <c:pt idx="1755">
                  <c:v>33.902226608366348</c:v>
                </c:pt>
                <c:pt idx="1756">
                  <c:v>33.874110243982514</c:v>
                </c:pt>
                <c:pt idx="1757">
                  <c:v>33.845987524980096</c:v>
                </c:pt>
                <c:pt idx="1758">
                  <c:v>33.817858455961456</c:v>
                </c:pt>
                <c:pt idx="1759">
                  <c:v>33.78972304151614</c:v>
                </c:pt>
                <c:pt idx="1760">
                  <c:v>33.761581286224008</c:v>
                </c:pt>
                <c:pt idx="1761">
                  <c:v>33.733433194651788</c:v>
                </c:pt>
                <c:pt idx="1762">
                  <c:v>33.705278771354777</c:v>
                </c:pt>
                <c:pt idx="1763">
                  <c:v>33.677118020878069</c:v>
                </c:pt>
                <c:pt idx="1764">
                  <c:v>33.648950947754436</c:v>
                </c:pt>
                <c:pt idx="1765">
                  <c:v>33.620777556504429</c:v>
                </c:pt>
                <c:pt idx="1766">
                  <c:v>33.592597851638885</c:v>
                </c:pt>
                <c:pt idx="1767">
                  <c:v>33.564411837656699</c:v>
                </c:pt>
                <c:pt idx="1768">
                  <c:v>33.536219519044863</c:v>
                </c:pt>
                <c:pt idx="1769">
                  <c:v>33.508020900278858</c:v>
                </c:pt>
                <c:pt idx="1770">
                  <c:v>33.479815985825887</c:v>
                </c:pt>
                <c:pt idx="1771">
                  <c:v>33.451604780138119</c:v>
                </c:pt>
                <c:pt idx="1772">
                  <c:v>33.423387287658002</c:v>
                </c:pt>
                <c:pt idx="1773">
                  <c:v>33.395163512818435</c:v>
                </c:pt>
                <c:pt idx="1774">
                  <c:v>33.366933460039142</c:v>
                </c:pt>
                <c:pt idx="1775">
                  <c:v>33.338697133729632</c:v>
                </c:pt>
                <c:pt idx="1776">
                  <c:v>33.310454538289136</c:v>
                </c:pt>
                <c:pt idx="1777">
                  <c:v>33.282205678104006</c:v>
                </c:pt>
                <c:pt idx="1778">
                  <c:v>33.253950557552116</c:v>
                </c:pt>
                <c:pt idx="1779">
                  <c:v>33.2256891809986</c:v>
                </c:pt>
                <c:pt idx="1780">
                  <c:v>33.197421552798552</c:v>
                </c:pt>
                <c:pt idx="1781">
                  <c:v>33.169147677296372</c:v>
                </c:pt>
                <c:pt idx="1782">
                  <c:v>33.140867558825128</c:v>
                </c:pt>
                <c:pt idx="1783">
                  <c:v>33.112581201708089</c:v>
                </c:pt>
                <c:pt idx="1784">
                  <c:v>33.084288610255982</c:v>
                </c:pt>
                <c:pt idx="1785">
                  <c:v>33.055989788770916</c:v>
                </c:pt>
                <c:pt idx="1786">
                  <c:v>33.027684741543403</c:v>
                </c:pt>
                <c:pt idx="1787">
                  <c:v>32.999373472854487</c:v>
                </c:pt>
                <c:pt idx="1788">
                  <c:v>32.97105598697221</c:v>
                </c:pt>
                <c:pt idx="1789">
                  <c:v>32.942732288156158</c:v>
                </c:pt>
                <c:pt idx="1790">
                  <c:v>32.914402380655154</c:v>
                </c:pt>
                <c:pt idx="1791">
                  <c:v>32.886066268706976</c:v>
                </c:pt>
                <c:pt idx="1792">
                  <c:v>32.857723956539779</c:v>
                </c:pt>
                <c:pt idx="1793">
                  <c:v>32.82937544836993</c:v>
                </c:pt>
                <c:pt idx="1794">
                  <c:v>32.801020748405847</c:v>
                </c:pt>
                <c:pt idx="1795">
                  <c:v>32.772659860842921</c:v>
                </c:pt>
                <c:pt idx="1796">
                  <c:v>32.744292789868396</c:v>
                </c:pt>
                <c:pt idx="1797">
                  <c:v>32.715919539657435</c:v>
                </c:pt>
                <c:pt idx="1798">
                  <c:v>32.687540114377192</c:v>
                </c:pt>
                <c:pt idx="1799">
                  <c:v>32.659154518182561</c:v>
                </c:pt>
                <c:pt idx="1800">
                  <c:v>32.630762755219799</c:v>
                </c:pt>
                <c:pt idx="1801">
                  <c:v>32.602364829624356</c:v>
                </c:pt>
                <c:pt idx="1802">
                  <c:v>32.573960745521681</c:v>
                </c:pt>
                <c:pt idx="1803">
                  <c:v>32.54555050702632</c:v>
                </c:pt>
                <c:pt idx="1804">
                  <c:v>32.517134118245345</c:v>
                </c:pt>
                <c:pt idx="1805">
                  <c:v>32.488711583273513</c:v>
                </c:pt>
                <c:pt idx="1806">
                  <c:v>32.46028290619617</c:v>
                </c:pt>
                <c:pt idx="1807">
                  <c:v>32.431848091089726</c:v>
                </c:pt>
                <c:pt idx="1808">
                  <c:v>32.403407142019141</c:v>
                </c:pt>
                <c:pt idx="1809">
                  <c:v>32.37496006304076</c:v>
                </c:pt>
                <c:pt idx="1810">
                  <c:v>32.346506858200534</c:v>
                </c:pt>
                <c:pt idx="1811">
                  <c:v>32.318047531535775</c:v>
                </c:pt>
                <c:pt idx="1812">
                  <c:v>32.28958208707202</c:v>
                </c:pt>
                <c:pt idx="1813">
                  <c:v>32.26111052882711</c:v>
                </c:pt>
                <c:pt idx="1814">
                  <c:v>32.232632860808565</c:v>
                </c:pt>
                <c:pt idx="1815">
                  <c:v>32.204149087012979</c:v>
                </c:pt>
                <c:pt idx="1816">
                  <c:v>32.175659211429377</c:v>
                </c:pt>
                <c:pt idx="1817">
                  <c:v>32.147163238036072</c:v>
                </c:pt>
                <c:pt idx="1818">
                  <c:v>32.11866117080222</c:v>
                </c:pt>
                <c:pt idx="1819">
                  <c:v>32.090153013687328</c:v>
                </c:pt>
                <c:pt idx="1820">
                  <c:v>32.061638770641281</c:v>
                </c:pt>
                <c:pt idx="1821">
                  <c:v>32.033118445604771</c:v>
                </c:pt>
                <c:pt idx="1822">
                  <c:v>32.004592042508406</c:v>
                </c:pt>
                <c:pt idx="1823">
                  <c:v>31.97605956527477</c:v>
                </c:pt>
                <c:pt idx="1824">
                  <c:v>31.94752101781625</c:v>
                </c:pt>
                <c:pt idx="1825">
                  <c:v>31.918976404035988</c:v>
                </c:pt>
                <c:pt idx="1826">
                  <c:v>31.890425727827672</c:v>
                </c:pt>
                <c:pt idx="1827">
                  <c:v>31.861868993076563</c:v>
                </c:pt>
                <c:pt idx="1828">
                  <c:v>31.833306203656761</c:v>
                </c:pt>
                <c:pt idx="1829">
                  <c:v>31.804737363435347</c:v>
                </c:pt>
                <c:pt idx="1830">
                  <c:v>31.776162476269828</c:v>
                </c:pt>
                <c:pt idx="1831">
                  <c:v>31.747581546007691</c:v>
                </c:pt>
                <c:pt idx="1832">
                  <c:v>31.718994576487709</c:v>
                </c:pt>
                <c:pt idx="1833">
                  <c:v>31.690401571540157</c:v>
                </c:pt>
                <c:pt idx="1834">
                  <c:v>31.661802534985501</c:v>
                </c:pt>
                <c:pt idx="1835">
                  <c:v>31.633197470635167</c:v>
                </c:pt>
                <c:pt idx="1836">
                  <c:v>31.604586382292901</c:v>
                </c:pt>
                <c:pt idx="1837">
                  <c:v>31.575969273751877</c:v>
                </c:pt>
                <c:pt idx="1838">
                  <c:v>31.547346148796894</c:v>
                </c:pt>
                <c:pt idx="1839">
                  <c:v>31.518717011204842</c:v>
                </c:pt>
                <c:pt idx="1840">
                  <c:v>31.490081864742436</c:v>
                </c:pt>
                <c:pt idx="1841">
                  <c:v>31.461440713168365</c:v>
                </c:pt>
                <c:pt idx="1842">
                  <c:v>31.432793560232096</c:v>
                </c:pt>
                <c:pt idx="1843">
                  <c:v>31.404140409674177</c:v>
                </c:pt>
                <c:pt idx="1844">
                  <c:v>31.375481265227354</c:v>
                </c:pt>
                <c:pt idx="1845">
                  <c:v>31.34681613061521</c:v>
                </c:pt>
                <c:pt idx="1846">
                  <c:v>31.318145009552097</c:v>
                </c:pt>
                <c:pt idx="1847">
                  <c:v>31.289467905744772</c:v>
                </c:pt>
                <c:pt idx="1848">
                  <c:v>31.260784822889836</c:v>
                </c:pt>
                <c:pt idx="1849">
                  <c:v>31.232095764676277</c:v>
                </c:pt>
                <c:pt idx="1850">
                  <c:v>31.203400734785912</c:v>
                </c:pt>
                <c:pt idx="1851">
                  <c:v>31.174699736889565</c:v>
                </c:pt>
                <c:pt idx="1852">
                  <c:v>31.145992774650633</c:v>
                </c:pt>
                <c:pt idx="1853">
                  <c:v>31.117279851724124</c:v>
                </c:pt>
                <c:pt idx="1854">
                  <c:v>31.088560971757129</c:v>
                </c:pt>
                <c:pt idx="1855">
                  <c:v>31.059836138387215</c:v>
                </c:pt>
                <c:pt idx="1856">
                  <c:v>31.031105355244208</c:v>
                </c:pt>
                <c:pt idx="1857">
                  <c:v>31.002368625949536</c:v>
                </c:pt>
                <c:pt idx="1858">
                  <c:v>30.973625954116425</c:v>
                </c:pt>
                <c:pt idx="1859">
                  <c:v>30.944877343349461</c:v>
                </c:pt>
                <c:pt idx="1860">
                  <c:v>30.916122797245574</c:v>
                </c:pt>
                <c:pt idx="1861">
                  <c:v>30.887362319392082</c:v>
                </c:pt>
                <c:pt idx="1862">
                  <c:v>30.858595913370028</c:v>
                </c:pt>
                <c:pt idx="1863">
                  <c:v>30.829823582750699</c:v>
                </c:pt>
                <c:pt idx="1864">
                  <c:v>30.801045331098869</c:v>
                </c:pt>
                <c:pt idx="1865">
                  <c:v>30.772261161968814</c:v>
                </c:pt>
                <c:pt idx="1866">
                  <c:v>30.74347107890906</c:v>
                </c:pt>
                <c:pt idx="1867">
                  <c:v>30.714675085459117</c:v>
                </c:pt>
                <c:pt idx="1868">
                  <c:v>30.685873185149955</c:v>
                </c:pt>
                <c:pt idx="1869">
                  <c:v>30.657065381504527</c:v>
                </c:pt>
                <c:pt idx="1870">
                  <c:v>30.628251678039483</c:v>
                </c:pt>
                <c:pt idx="1871">
                  <c:v>30.599432078261813</c:v>
                </c:pt>
                <c:pt idx="1872">
                  <c:v>30.570606585670443</c:v>
                </c:pt>
                <c:pt idx="1873">
                  <c:v>30.541775203758238</c:v>
                </c:pt>
                <c:pt idx="1874">
                  <c:v>30.512937936008289</c:v>
                </c:pt>
                <c:pt idx="1875">
                  <c:v>30.484094785896268</c:v>
                </c:pt>
                <c:pt idx="1876">
                  <c:v>30.455245756891131</c:v>
                </c:pt>
                <c:pt idx="1877">
                  <c:v>30.426390852452727</c:v>
                </c:pt>
                <c:pt idx="1878">
                  <c:v>30.397530076034037</c:v>
                </c:pt>
                <c:pt idx="1879">
                  <c:v>30.368663431079355</c:v>
                </c:pt>
                <c:pt idx="1880">
                  <c:v>30.339790921025912</c:v>
                </c:pt>
                <c:pt idx="1881">
                  <c:v>30.310912549303456</c:v>
                </c:pt>
                <c:pt idx="1882">
                  <c:v>30.282028319333801</c:v>
                </c:pt>
                <c:pt idx="1883">
                  <c:v>30.253138234530713</c:v>
                </c:pt>
                <c:pt idx="1884">
                  <c:v>30.224242298301444</c:v>
                </c:pt>
                <c:pt idx="1885">
                  <c:v>30.195340514043714</c:v>
                </c:pt>
                <c:pt idx="1886">
                  <c:v>30.16643288515057</c:v>
                </c:pt>
                <c:pt idx="1887">
                  <c:v>30.137519415005329</c:v>
                </c:pt>
                <c:pt idx="1888">
                  <c:v>30.108600106983786</c:v>
                </c:pt>
                <c:pt idx="1889">
                  <c:v>30.079674964455162</c:v>
                </c:pt>
                <c:pt idx="1890">
                  <c:v>30.050743990781626</c:v>
                </c:pt>
                <c:pt idx="1891">
                  <c:v>30.021807189316466</c:v>
                </c:pt>
                <c:pt idx="1892">
                  <c:v>29.992864563406318</c:v>
                </c:pt>
                <c:pt idx="1893">
                  <c:v>29.963916116391282</c:v>
                </c:pt>
                <c:pt idx="1894">
                  <c:v>29.934961851602559</c:v>
                </c:pt>
                <c:pt idx="1895">
                  <c:v>29.906001772364899</c:v>
                </c:pt>
                <c:pt idx="1896">
                  <c:v>29.877035881995997</c:v>
                </c:pt>
                <c:pt idx="1897">
                  <c:v>29.848064183805416</c:v>
                </c:pt>
                <c:pt idx="1898">
                  <c:v>29.819086681096973</c:v>
                </c:pt>
                <c:pt idx="1899">
                  <c:v>29.790103377165202</c:v>
                </c:pt>
                <c:pt idx="1900">
                  <c:v>29.761114275298961</c:v>
                </c:pt>
                <c:pt idx="1901">
                  <c:v>29.732119378779736</c:v>
                </c:pt>
                <c:pt idx="1902">
                  <c:v>29.703118690881258</c:v>
                </c:pt>
                <c:pt idx="1903">
                  <c:v>29.674112214870341</c:v>
                </c:pt>
                <c:pt idx="1904">
                  <c:v>29.645099954007854</c:v>
                </c:pt>
                <c:pt idx="1905">
                  <c:v>29.616081911545528</c:v>
                </c:pt>
                <c:pt idx="1906">
                  <c:v>29.587058090730391</c:v>
                </c:pt>
                <c:pt idx="1907">
                  <c:v>29.558028494800357</c:v>
                </c:pt>
                <c:pt idx="1908">
                  <c:v>29.528993126987459</c:v>
                </c:pt>
                <c:pt idx="1909">
                  <c:v>29.499951990516259</c:v>
                </c:pt>
                <c:pt idx="1910">
                  <c:v>29.470905088604969</c:v>
                </c:pt>
                <c:pt idx="1911">
                  <c:v>29.44185242446467</c:v>
                </c:pt>
                <c:pt idx="1912">
                  <c:v>29.41279400129898</c:v>
                </c:pt>
                <c:pt idx="1913">
                  <c:v>29.383729822305231</c:v>
                </c:pt>
                <c:pt idx="1914">
                  <c:v>29.354659890674366</c:v>
                </c:pt>
                <c:pt idx="1915">
                  <c:v>29.325584209588893</c:v>
                </c:pt>
                <c:pt idx="1916">
                  <c:v>29.296502782226522</c:v>
                </c:pt>
                <c:pt idx="1917">
                  <c:v>29.267415611756704</c:v>
                </c:pt>
                <c:pt idx="1918">
                  <c:v>29.238322701342437</c:v>
                </c:pt>
                <c:pt idx="1919">
                  <c:v>29.209224054140538</c:v>
                </c:pt>
                <c:pt idx="1920">
                  <c:v>29.180119673301395</c:v>
                </c:pt>
                <c:pt idx="1921">
                  <c:v>29.151009561967335</c:v>
                </c:pt>
                <c:pt idx="1922">
                  <c:v>29.121893723274475</c:v>
                </c:pt>
                <c:pt idx="1923">
                  <c:v>29.092772160353231</c:v>
                </c:pt>
                <c:pt idx="1924">
                  <c:v>29.063644876326844</c:v>
                </c:pt>
                <c:pt idx="1925">
                  <c:v>29.03451187431147</c:v>
                </c:pt>
                <c:pt idx="1926">
                  <c:v>29.005373157417839</c:v>
                </c:pt>
                <c:pt idx="1927">
                  <c:v>28.976228728749184</c:v>
                </c:pt>
                <c:pt idx="1928">
                  <c:v>28.947078591402221</c:v>
                </c:pt>
                <c:pt idx="1929">
                  <c:v>28.91792274846803</c:v>
                </c:pt>
                <c:pt idx="1930">
                  <c:v>28.888761203030079</c:v>
                </c:pt>
                <c:pt idx="1931">
                  <c:v>28.859593958166009</c:v>
                </c:pt>
                <c:pt idx="1932">
                  <c:v>28.830421016947813</c:v>
                </c:pt>
                <c:pt idx="1933">
                  <c:v>28.801242382439526</c:v>
                </c:pt>
                <c:pt idx="1934">
                  <c:v>28.772058057699272</c:v>
                </c:pt>
                <c:pt idx="1935">
                  <c:v>28.742868045779961</c:v>
                </c:pt>
                <c:pt idx="1936">
                  <c:v>28.713672349726842</c:v>
                </c:pt>
                <c:pt idx="1937">
                  <c:v>28.6844709725796</c:v>
                </c:pt>
                <c:pt idx="1938">
                  <c:v>28.655263917370497</c:v>
                </c:pt>
                <c:pt idx="1939">
                  <c:v>28.626051187127938</c:v>
                </c:pt>
                <c:pt idx="1940">
                  <c:v>28.596832784871044</c:v>
                </c:pt>
                <c:pt idx="1941">
                  <c:v>28.567608713614998</c:v>
                </c:pt>
                <c:pt idx="1942">
                  <c:v>28.538378976367781</c:v>
                </c:pt>
                <c:pt idx="1943">
                  <c:v>28.509143576131812</c:v>
                </c:pt>
                <c:pt idx="1944">
                  <c:v>28.479902515902058</c:v>
                </c:pt>
                <c:pt idx="1945">
                  <c:v>28.450655798669221</c:v>
                </c:pt>
                <c:pt idx="1946">
                  <c:v>28.421403427416539</c:v>
                </c:pt>
                <c:pt idx="1947">
                  <c:v>28.392145405121553</c:v>
                </c:pt>
                <c:pt idx="1948">
                  <c:v>28.362881734755984</c:v>
                </c:pt>
                <c:pt idx="1949">
                  <c:v>28.333612419284542</c:v>
                </c:pt>
                <c:pt idx="1950">
                  <c:v>28.304337461667615</c:v>
                </c:pt>
                <c:pt idx="1951">
                  <c:v>28.2750568648583</c:v>
                </c:pt>
                <c:pt idx="1952">
                  <c:v>28.245770631803715</c:v>
                </c:pt>
                <c:pt idx="1953">
                  <c:v>28.216478765445537</c:v>
                </c:pt>
                <c:pt idx="1954">
                  <c:v>28.187181268719691</c:v>
                </c:pt>
                <c:pt idx="1955">
                  <c:v>28.157878144555735</c:v>
                </c:pt>
                <c:pt idx="1956">
                  <c:v>28.128569395876486</c:v>
                </c:pt>
                <c:pt idx="1957">
                  <c:v>28.099255025601369</c:v>
                </c:pt>
                <c:pt idx="1958">
                  <c:v>28.069935036641237</c:v>
                </c:pt>
                <c:pt idx="1959">
                  <c:v>28.040609431902901</c:v>
                </c:pt>
                <c:pt idx="1960">
                  <c:v>28.011278214286236</c:v>
                </c:pt>
                <c:pt idx="1961">
                  <c:v>27.981941386686938</c:v>
                </c:pt>
                <c:pt idx="1962">
                  <c:v>27.952598951992336</c:v>
                </c:pt>
                <c:pt idx="1963">
                  <c:v>27.923250913086616</c:v>
                </c:pt>
                <c:pt idx="1964">
                  <c:v>27.893897272847006</c:v>
                </c:pt>
                <c:pt idx="1965">
                  <c:v>27.864538034145422</c:v>
                </c:pt>
                <c:pt idx="1966">
                  <c:v>27.835173199846874</c:v>
                </c:pt>
                <c:pt idx="1967">
                  <c:v>27.805802772812935</c:v>
                </c:pt>
                <c:pt idx="1968">
                  <c:v>27.7764267558975</c:v>
                </c:pt>
                <c:pt idx="1969">
                  <c:v>27.747045151950186</c:v>
                </c:pt>
                <c:pt idx="1970">
                  <c:v>27.717657963814478</c:v>
                </c:pt>
                <c:pt idx="1971">
                  <c:v>27.688265194328082</c:v>
                </c:pt>
                <c:pt idx="1972">
                  <c:v>27.658866846322795</c:v>
                </c:pt>
                <c:pt idx="1973">
                  <c:v>27.629462922626551</c:v>
                </c:pt>
                <c:pt idx="1974">
                  <c:v>27.60005342606005</c:v>
                </c:pt>
                <c:pt idx="1975">
                  <c:v>27.570638359439247</c:v>
                </c:pt>
                <c:pt idx="1976">
                  <c:v>27.541217725574963</c:v>
                </c:pt>
                <c:pt idx="1977">
                  <c:v>27.511791527271356</c:v>
                </c:pt>
                <c:pt idx="1978">
                  <c:v>27.482359767327502</c:v>
                </c:pt>
                <c:pt idx="1979">
                  <c:v>27.452922448538867</c:v>
                </c:pt>
                <c:pt idx="1980">
                  <c:v>27.423479573693161</c:v>
                </c:pt>
                <c:pt idx="1981">
                  <c:v>27.394031145573997</c:v>
                </c:pt>
                <c:pt idx="1982">
                  <c:v>27.364577166958572</c:v>
                </c:pt>
                <c:pt idx="1983">
                  <c:v>27.335117640620364</c:v>
                </c:pt>
                <c:pt idx="1984">
                  <c:v>27.305652569326543</c:v>
                </c:pt>
                <c:pt idx="1985">
                  <c:v>27.276181955838673</c:v>
                </c:pt>
                <c:pt idx="1986">
                  <c:v>27.246705802913798</c:v>
                </c:pt>
                <c:pt idx="1987">
                  <c:v>27.217224113303025</c:v>
                </c:pt>
                <c:pt idx="1988">
                  <c:v>27.1877368897526</c:v>
                </c:pt>
                <c:pt idx="1989">
                  <c:v>27.158244135003919</c:v>
                </c:pt>
                <c:pt idx="1990">
                  <c:v>27.128745851792633</c:v>
                </c:pt>
                <c:pt idx="1991">
                  <c:v>27.099242042849411</c:v>
                </c:pt>
                <c:pt idx="1992">
                  <c:v>27.069732710899224</c:v>
                </c:pt>
                <c:pt idx="1993">
                  <c:v>27.040217858663222</c:v>
                </c:pt>
                <c:pt idx="1994">
                  <c:v>27.010697488855602</c:v>
                </c:pt>
                <c:pt idx="1995">
                  <c:v>26.981171604187157</c:v>
                </c:pt>
                <c:pt idx="1996">
                  <c:v>26.95164020736302</c:v>
                </c:pt>
                <c:pt idx="1997">
                  <c:v>26.922103301082778</c:v>
                </c:pt>
                <c:pt idx="1998">
                  <c:v>26.892560888041459</c:v>
                </c:pt>
                <c:pt idx="1999">
                  <c:v>26.863012970929084</c:v>
                </c:pt>
                <c:pt idx="2000">
                  <c:v>26.833459552430138</c:v>
                </c:pt>
                <c:pt idx="2001">
                  <c:v>26.803900635224995</c:v>
                </c:pt>
                <c:pt idx="2002">
                  <c:v>26.508009620371613</c:v>
                </c:pt>
                <c:pt idx="2003">
                  <c:v>26.211571646463049</c:v>
                </c:pt>
                <c:pt idx="2004">
                  <c:v>25.914589314028415</c:v>
                </c:pt>
                <c:pt idx="2005">
                  <c:v>25.617065177749254</c:v>
                </c:pt>
                <c:pt idx="2006">
                  <c:v>25.319001748216142</c:v>
                </c:pt>
                <c:pt idx="2007">
                  <c:v>25.020401493631052</c:v>
                </c:pt>
                <c:pt idx="2008">
                  <c:v>24.721266841468733</c:v>
                </c:pt>
                <c:pt idx="2009">
                  <c:v>24.421600180092351</c:v>
                </c:pt>
                <c:pt idx="2010">
                  <c:v>24.1214038603289</c:v>
                </c:pt>
                <c:pt idx="2011">
                  <c:v>23.820680197001604</c:v>
                </c:pt>
                <c:pt idx="2012">
                  <c:v>23.519431470422486</c:v>
                </c:pt>
                <c:pt idx="2013">
                  <c:v>23.217659927849017</c:v>
                </c:pt>
                <c:pt idx="2014">
                  <c:v>22.915367784900447</c:v>
                </c:pt>
                <c:pt idx="2015">
                  <c:v>22.612557226938996</c:v>
                </c:pt>
                <c:pt idx="2016">
                  <c:v>22.309230410418262</c:v>
                </c:pt>
                <c:pt idx="2017">
                  <c:v>22.005389464193193</c:v>
                </c:pt>
                <c:pt idx="2018">
                  <c:v>21.701036490802672</c:v>
                </c:pt>
                <c:pt idx="2019">
                  <c:v>21.396173567713582</c:v>
                </c:pt>
                <c:pt idx="2020">
                  <c:v>21.090802748541229</c:v>
                </c:pt>
                <c:pt idx="2021">
                  <c:v>20.784926064234252</c:v>
                </c:pt>
                <c:pt idx="2022">
                  <c:v>20.478545524229261</c:v>
                </c:pt>
                <c:pt idx="2023">
                  <c:v>20.171663117586338</c:v>
                </c:pt>
                <c:pt idx="2024">
                  <c:v>19.864280814083699</c:v>
                </c:pt>
                <c:pt idx="2025">
                  <c:v>19.556400565296212</c:v>
                </c:pt>
                <c:pt idx="2026">
                  <c:v>19.248024305641344</c:v>
                </c:pt>
                <c:pt idx="2027">
                  <c:v>18.939153953405917</c:v>
                </c:pt>
                <c:pt idx="2028">
                  <c:v>18.629791411738953</c:v>
                </c:pt>
                <c:pt idx="2029">
                  <c:v>18.319938569632683</c:v>
                </c:pt>
                <c:pt idx="2030">
                  <c:v>18.009597302866215</c:v>
                </c:pt>
                <c:pt idx="2031">
                  <c:v>17.698769474940445</c:v>
                </c:pt>
                <c:pt idx="2032">
                  <c:v>17.387456937979518</c:v>
                </c:pt>
                <c:pt idx="2033">
                  <c:v>17.075661533617499</c:v>
                </c:pt>
                <c:pt idx="2034">
                  <c:v>16.763385093859256</c:v>
                </c:pt>
                <c:pt idx="2035">
                  <c:v>16.450629441926367</c:v>
                </c:pt>
                <c:pt idx="2036">
                  <c:v>16.137396393076038</c:v>
                </c:pt>
                <c:pt idx="2037">
                  <c:v>15.823687755406748</c:v>
                </c:pt>
                <c:pt idx="2038">
                  <c:v>15.509505330640319</c:v>
                </c:pt>
                <c:pt idx="2039">
                  <c:v>15.194850914888084</c:v>
                </c:pt>
                <c:pt idx="2040">
                  <c:v>14.87972629939636</c:v>
                </c:pt>
                <c:pt idx="2041">
                  <c:v>14.564133271276413</c:v>
                </c:pt>
                <c:pt idx="2042">
                  <c:v>14.248073614215283</c:v>
                </c:pt>
                <c:pt idx="2043">
                  <c:v>13.93154910916958</c:v>
                </c:pt>
                <c:pt idx="2044">
                  <c:v>13.614561535044068</c:v>
                </c:pt>
                <c:pt idx="2045">
                  <c:v>13.297112669351325</c:v>
                </c:pt>
                <c:pt idx="2046">
                  <c:v>12.979204288858465</c:v>
                </c:pt>
                <c:pt idx="2047">
                  <c:v>12.66083817021436</c:v>
                </c:pt>
                <c:pt idx="2048">
                  <c:v>12.342016090564536</c:v>
                </c:pt>
                <c:pt idx="2049">
                  <c:v>12.0227398281497</c:v>
                </c:pt>
                <c:pt idx="2050">
                  <c:v>11.70301116288978</c:v>
                </c:pt>
                <c:pt idx="2051">
                  <c:v>11.382831876952576</c:v>
                </c:pt>
                <c:pt idx="2052">
                  <c:v>11.062203755307143</c:v>
                </c:pt>
                <c:pt idx="2053">
                  <c:v>10.741128586268221</c:v>
                </c:pt>
                <c:pt idx="2054">
                  <c:v>10.419608162019365</c:v>
                </c:pt>
                <c:pt idx="2055">
                  <c:v>10.097644279128531</c:v>
                </c:pt>
                <c:pt idx="2056">
                  <c:v>9.7752387390461752</c:v>
                </c:pt>
                <c:pt idx="2057">
                  <c:v>9.4523933485940059</c:v>
                </c:pt>
                <c:pt idx="2058">
                  <c:v>9.1291099204361998</c:v>
                </c:pt>
                <c:pt idx="2059">
                  <c:v>8.8053902735430345</c:v>
                </c:pt>
                <c:pt idx="2060">
                  <c:v>8.481236233636821</c:v>
                </c:pt>
                <c:pt idx="2061">
                  <c:v>8.1566496336292751</c:v>
                </c:pt>
                <c:pt idx="2062">
                  <c:v>7.8316323140441293</c:v>
                </c:pt>
                <c:pt idx="2063">
                  <c:v>7.5061861234306431</c:v>
                </c:pt>
                <c:pt idx="2064">
                  <c:v>7.1803129187614205</c:v>
                </c:pt>
                <c:pt idx="2065">
                  <c:v>6.854014565821112</c:v>
                </c:pt>
                <c:pt idx="2066">
                  <c:v>6.5272929395821002</c:v>
                </c:pt>
                <c:pt idx="2067">
                  <c:v>6.2001499245715639</c:v>
                </c:pt>
                <c:pt idx="2068">
                  <c:v>5.8725874152217052</c:v>
                </c:pt>
                <c:pt idx="2069">
                  <c:v>5.5446073162150977</c:v>
                </c:pt>
                <c:pt idx="2070">
                  <c:v>5.2162115428150377</c:v>
                </c:pt>
                <c:pt idx="2071">
                  <c:v>4.8874020211851272</c:v>
                </c:pt>
                <c:pt idx="2072">
                  <c:v>4.558180688699708</c:v>
                </c:pt>
                <c:pt idx="2073">
                  <c:v>4.2285494942424284</c:v>
                </c:pt>
                <c:pt idx="2074">
                  <c:v>3.8985103984953349</c:v>
                </c:pt>
                <c:pt idx="2075">
                  <c:v>3.5680653742136559</c:v>
                </c:pt>
                <c:pt idx="2076">
                  <c:v>3.2372164064977325</c:v>
                </c:pt>
                <c:pt idx="2077">
                  <c:v>2.9059654930460548</c:v>
                </c:pt>
                <c:pt idx="2078">
                  <c:v>2.5743146444040912</c:v>
                </c:pt>
                <c:pt idx="2079">
                  <c:v>2.2422658842002687</c:v>
                </c:pt>
                <c:pt idx="2080">
                  <c:v>1.9098212493737776</c:v>
                </c:pt>
                <c:pt idx="2081">
                  <c:v>1.5769827903890596</c:v>
                </c:pt>
                <c:pt idx="2082">
                  <c:v>1.243752571444857</c:v>
                </c:pt>
                <c:pt idx="2083">
                  <c:v>0.91013267066922521</c:v>
                </c:pt>
                <c:pt idx="2084">
                  <c:v>0.5761251803110472</c:v>
                </c:pt>
                <c:pt idx="2085">
                  <c:v>0.24173220691121514</c:v>
                </c:pt>
                <c:pt idx="2086">
                  <c:v>-9.3044128523848121E-2</c:v>
                </c:pt>
                <c:pt idx="2087">
                  <c:v>-0.42820169036494932</c:v>
                </c:pt>
                <c:pt idx="2088">
                  <c:v>-0.76373832821154897</c:v>
                </c:pt>
                <c:pt idx="2089">
                  <c:v>-1.0996518767517578</c:v>
                </c:pt>
                <c:pt idx="2090">
                  <c:v>-1.4359401556311191</c:v>
                </c:pt>
                <c:pt idx="2091">
                  <c:v>-1.7726009693316356</c:v>
                </c:pt>
                <c:pt idx="2092">
                  <c:v>-2.1096321070582094</c:v>
                </c:pt>
                <c:pt idx="2093">
                  <c:v>-2.4470313426393342</c:v>
                </c:pt>
                <c:pt idx="2094">
                  <c:v>-2.784796434427284</c:v>
                </c:pt>
                <c:pt idx="2095">
                  <c:v>-3.1229251252177317</c:v>
                </c:pt>
                <c:pt idx="2096">
                  <c:v>-3.461415142171103</c:v>
                </c:pt>
                <c:pt idx="2097">
                  <c:v>-3.8002641967464403</c:v>
                </c:pt>
                <c:pt idx="2098">
                  <c:v>-4.1394699846410168</c:v>
                </c:pt>
                <c:pt idx="2099">
                  <c:v>-4.4790301857419434</c:v>
                </c:pt>
                <c:pt idx="2100">
                  <c:v>-4.8189424640856773</c:v>
                </c:pt>
                <c:pt idx="2101">
                  <c:v>-5.1592044678231135</c:v>
                </c:pt>
                <c:pt idx="2102">
                  <c:v>-5.4998138291977625</c:v>
                </c:pt>
                <c:pt idx="2103">
                  <c:v>-5.8407681645280967</c:v>
                </c:pt>
                <c:pt idx="2104">
                  <c:v>-6.1820650742034733</c:v>
                </c:pt>
                <c:pt idx="2105">
                  <c:v>-6.5237021426821595</c:v>
                </c:pt>
                <c:pt idx="2106">
                  <c:v>-6.8656769385033938</c:v>
                </c:pt>
                <c:pt idx="2107">
                  <c:v>-7.2079870143028932</c:v>
                </c:pt>
                <c:pt idx="2108">
                  <c:v>-7.550629906843298</c:v>
                </c:pt>
                <c:pt idx="2109">
                  <c:v>-7.893603137042728</c:v>
                </c:pt>
                <c:pt idx="2110">
                  <c:v>-8.2369042100217698</c:v>
                </c:pt>
                <c:pt idx="2111">
                  <c:v>-8.5805306151508098</c:v>
                </c:pt>
                <c:pt idx="2112">
                  <c:v>-8.9244798261105398</c:v>
                </c:pt>
                <c:pt idx="2113">
                  <c:v>-9.2687493009573174</c:v>
                </c:pt>
                <c:pt idx="2114">
                  <c:v>-9.613336482197111</c:v>
                </c:pt>
                <c:pt idx="2115">
                  <c:v>-9.9582387968666009</c:v>
                </c:pt>
                <c:pt idx="2116">
                  <c:v>-10.303453656625432</c:v>
                </c:pt>
                <c:pt idx="2117">
                  <c:v>-10.648978457849784</c:v>
                </c:pt>
                <c:pt idx="2118">
                  <c:v>-10.994810581739685</c:v>
                </c:pt>
                <c:pt idx="2119">
                  <c:v>-11.340947394432135</c:v>
                </c:pt>
                <c:pt idx="2120">
                  <c:v>-11.687386247117125</c:v>
                </c:pt>
                <c:pt idx="2121">
                  <c:v>-12.034124476167809</c:v>
                </c:pt>
                <c:pt idx="2122">
                  <c:v>-12.381159403274275</c:v>
                </c:pt>
                <c:pt idx="2123">
                  <c:v>-12.728488335585604</c:v>
                </c:pt>
                <c:pt idx="2124">
                  <c:v>-13.076108565856678</c:v>
                </c:pt>
                <c:pt idx="2125">
                  <c:v>-13.42401737260602</c:v>
                </c:pt>
                <c:pt idx="2126">
                  <c:v>-13.772212020278841</c:v>
                </c:pt>
                <c:pt idx="2127">
                  <c:v>-14.120689759414546</c:v>
                </c:pt>
                <c:pt idx="2128">
                  <c:v>-14.469447826825853</c:v>
                </c:pt>
                <c:pt idx="2129">
                  <c:v>-14.818483445780938</c:v>
                </c:pt>
                <c:pt idx="2130">
                  <c:v>-15.167793826192604</c:v>
                </c:pt>
                <c:pt idx="2131">
                  <c:v>-15.517376164817398</c:v>
                </c:pt>
                <c:pt idx="2132">
                  <c:v>-15.867227645456969</c:v>
                </c:pt>
                <c:pt idx="2133">
                  <c:v>-16.217345439167353</c:v>
                </c:pt>
                <c:pt idx="2134">
                  <c:v>-16.567726704475675</c:v>
                </c:pt>
                <c:pt idx="2135">
                  <c:v>-16.918368587601574</c:v>
                </c:pt>
                <c:pt idx="2136">
                  <c:v>-17.269268222686648</c:v>
                </c:pt>
                <c:pt idx="2137">
                  <c:v>-17.620422732027865</c:v>
                </c:pt>
                <c:pt idx="2138">
                  <c:v>-17.971829226316707</c:v>
                </c:pt>
                <c:pt idx="2139">
                  <c:v>-18.323484804888722</c:v>
                </c:pt>
                <c:pt idx="2140">
                  <c:v>-18.675386555971137</c:v>
                </c:pt>
                <c:pt idx="2141">
                  <c:v>-19.027531556942929</c:v>
                </c:pt>
                <c:pt idx="2142">
                  <c:v>-19.379916874598784</c:v>
                </c:pt>
                <c:pt idx="2143">
                  <c:v>-19.732539565413813</c:v>
                </c:pt>
                <c:pt idx="2144">
                  <c:v>-20.085396675822135</c:v>
                </c:pt>
                <c:pt idx="2145">
                  <c:v>-20.438485242492309</c:v>
                </c:pt>
                <c:pt idx="2146">
                  <c:v>-20.791802292613994</c:v>
                </c:pt>
                <c:pt idx="2147">
                  <c:v>-21.145344844185331</c:v>
                </c:pt>
                <c:pt idx="2148">
                  <c:v>-21.499109906308995</c:v>
                </c:pt>
                <c:pt idx="2149">
                  <c:v>-21.853094479489798</c:v>
                </c:pt>
                <c:pt idx="2150">
                  <c:v>-22.207295555938455</c:v>
                </c:pt>
                <c:pt idx="2151">
                  <c:v>-22.56171011988128</c:v>
                </c:pt>
                <c:pt idx="2152">
                  <c:v>-22.916335147871685</c:v>
                </c:pt>
                <c:pt idx="2153">
                  <c:v>-23.271167609107401</c:v>
                </c:pt>
                <c:pt idx="2154">
                  <c:v>-23.626204465751631</c:v>
                </c:pt>
                <c:pt idx="2155">
                  <c:v>-23.981442673258876</c:v>
                </c:pt>
                <c:pt idx="2156">
                  <c:v>-24.336879180703932</c:v>
                </c:pt>
                <c:pt idx="2157">
                  <c:v>-24.692510931116285</c:v>
                </c:pt>
                <c:pt idx="2158">
                  <c:v>-25.04833486181419</c:v>
                </c:pt>
                <c:pt idx="2159">
                  <c:v>-25.404347904749741</c:v>
                </c:pt>
                <c:pt idx="2160">
                  <c:v>-25.76054698684807</c:v>
                </c:pt>
                <c:pt idx="2161">
                  <c:v>-26.116929030357745</c:v>
                </c:pt>
                <c:pt idx="2162">
                  <c:v>-26.473490953201406</c:v>
                </c:pt>
                <c:pt idx="2163">
                  <c:v>-26.830229669328148</c:v>
                </c:pt>
                <c:pt idx="2164">
                  <c:v>-27.187142089070878</c:v>
                </c:pt>
                <c:pt idx="2165">
                  <c:v>-27.544225119506109</c:v>
                </c:pt>
                <c:pt idx="2166">
                  <c:v>-27.901475664816235</c:v>
                </c:pt>
                <c:pt idx="2167">
                  <c:v>-28.258890626653198</c:v>
                </c:pt>
                <c:pt idx="2168">
                  <c:v>-28.616466904506851</c:v>
                </c:pt>
                <c:pt idx="2169">
                  <c:v>-28.974201396075571</c:v>
                </c:pt>
                <c:pt idx="2170">
                  <c:v>-29.332090997635461</c:v>
                </c:pt>
                <c:pt idx="2171">
                  <c:v>-29.690132604415403</c:v>
                </c:pt>
                <c:pt idx="2172">
                  <c:v>-30.048323110973069</c:v>
                </c:pt>
                <c:pt idx="2173">
                  <c:v>-30.406659411573184</c:v>
                </c:pt>
                <c:pt idx="2174">
                  <c:v>-30.765138400563117</c:v>
                </c:pt>
                <c:pt idx="2175">
                  <c:v>-31.123756972757445</c:v>
                </c:pt>
                <c:pt idx="2176">
                  <c:v>-31.482512023818298</c:v>
                </c:pt>
                <c:pt idx="2177">
                  <c:v>-31.841400450638421</c:v>
                </c:pt>
                <c:pt idx="2178">
                  <c:v>-32.200419151724759</c:v>
                </c:pt>
                <c:pt idx="2179">
                  <c:v>-32.559565027585037</c:v>
                </c:pt>
                <c:pt idx="2180">
                  <c:v>-32.918834981113378</c:v>
                </c:pt>
                <c:pt idx="2181">
                  <c:v>-33.278225917976009</c:v>
                </c:pt>
                <c:pt idx="2182">
                  <c:v>-33.637734746999683</c:v>
                </c:pt>
                <c:pt idx="2183">
                  <c:v>-33.997358380558993</c:v>
                </c:pt>
                <c:pt idx="2184">
                  <c:v>-34.357093734963797</c:v>
                </c:pt>
                <c:pt idx="2185">
                  <c:v>-34.71693773084737</c:v>
                </c:pt>
                <c:pt idx="2186">
                  <c:v>-35.076887293555536</c:v>
                </c:pt>
                <c:pt idx="2187">
                  <c:v>-35.436939353532019</c:v>
                </c:pt>
                <c:pt idx="2188">
                  <c:v>-35.797090846709487</c:v>
                </c:pt>
                <c:pt idx="2189">
                  <c:v>-36.157338714893662</c:v>
                </c:pt>
                <c:pt idx="2190">
                  <c:v>-36.517679906151805</c:v>
                </c:pt>
                <c:pt idx="2191">
                  <c:v>-36.87811137519752</c:v>
                </c:pt>
                <c:pt idx="2192">
                  <c:v>-37.23863008377775</c:v>
                </c:pt>
                <c:pt idx="2193">
                  <c:v>-37.59923300105465</c:v>
                </c:pt>
                <c:pt idx="2194">
                  <c:v>-37.959917103990335</c:v>
                </c:pt>
                <c:pt idx="2195">
                  <c:v>-38.320679377728382</c:v>
                </c:pt>
                <c:pt idx="2196">
                  <c:v>-38.681516815974781</c:v>
                </c:pt>
                <c:pt idx="2197">
                  <c:v>-39.04242642137735</c:v>
                </c:pt>
                <c:pt idx="2198">
                  <c:v>-39.403405205902502</c:v>
                </c:pt>
                <c:pt idx="2199">
                  <c:v>-39.764450191211836</c:v>
                </c:pt>
                <c:pt idx="2200">
                  <c:v>-40.125558409035754</c:v>
                </c:pt>
                <c:pt idx="2201">
                  <c:v>-40.486726901546604</c:v>
                </c:pt>
                <c:pt idx="2202">
                  <c:v>-40.847952721727985</c:v>
                </c:pt>
                <c:pt idx="2203">
                  <c:v>-41.209232933742918</c:v>
                </c:pt>
                <c:pt idx="2204">
                  <c:v>-41.570564613299972</c:v>
                </c:pt>
                <c:pt idx="2205">
                  <c:v>-41.931944848014751</c:v>
                </c:pt>
                <c:pt idx="2206">
                  <c:v>-42.293370737773422</c:v>
                </c:pt>
                <c:pt idx="2207">
                  <c:v>-42.654839395088061</c:v>
                </c:pt>
                <c:pt idx="2208">
                  <c:v>-43.016347945453525</c:v>
                </c:pt>
                <c:pt idx="2209">
                  <c:v>-43.377893527699506</c:v>
                </c:pt>
                <c:pt idx="2210">
                  <c:v>-43.739473294339561</c:v>
                </c:pt>
                <c:pt idx="2211">
                  <c:v>-44.101084411918833</c:v>
                </c:pt>
                <c:pt idx="2212">
                  <c:v>-44.462724061355097</c:v>
                </c:pt>
                <c:pt idx="2213">
                  <c:v>-44.824389438280164</c:v>
                </c:pt>
                <c:pt idx="2214">
                  <c:v>-45.186077753376928</c:v>
                </c:pt>
                <c:pt idx="2215">
                  <c:v>-45.547786232710926</c:v>
                </c:pt>
                <c:pt idx="2216">
                  <c:v>-45.909512118060377</c:v>
                </c:pt>
                <c:pt idx="2217">
                  <c:v>-46.271252667243026</c:v>
                </c:pt>
                <c:pt idx="2218">
                  <c:v>-46.633005154436283</c:v>
                </c:pt>
                <c:pt idx="2219">
                  <c:v>-46.994766870497067</c:v>
                </c:pt>
                <c:pt idx="2220">
                  <c:v>-47.356535123275393</c:v>
                </c:pt>
                <c:pt idx="2221">
                  <c:v>-47.718307237924449</c:v>
                </c:pt>
                <c:pt idx="2222">
                  <c:v>-48.08008055720714</c:v>
                </c:pt>
                <c:pt idx="2223">
                  <c:v>-48.441852441797828</c:v>
                </c:pt>
                <c:pt idx="2224">
                  <c:v>-48.803620270580048</c:v>
                </c:pt>
                <c:pt idx="2225">
                  <c:v>-49.165381440939697</c:v>
                </c:pt>
                <c:pt idx="2226">
                  <c:v>-49.52713336905331</c:v>
                </c:pt>
                <c:pt idx="2227">
                  <c:v>-49.888873490174852</c:v>
                </c:pt>
                <c:pt idx="2228">
                  <c:v>-50.250599258912494</c:v>
                </c:pt>
                <c:pt idx="2229">
                  <c:v>-50.612308149505267</c:v>
                </c:pt>
                <c:pt idx="2230">
                  <c:v>-50.973997656095058</c:v>
                </c:pt>
                <c:pt idx="2231">
                  <c:v>-51.335665292988928</c:v>
                </c:pt>
                <c:pt idx="2232">
                  <c:v>-51.697308594923769</c:v>
                </c:pt>
                <c:pt idx="2233">
                  <c:v>-52.058925117320335</c:v>
                </c:pt>
                <c:pt idx="2234">
                  <c:v>-52.420512436534111</c:v>
                </c:pt>
                <c:pt idx="2235">
                  <c:v>-52.782068150102994</c:v>
                </c:pt>
                <c:pt idx="2236">
                  <c:v>-53.143589876988074</c:v>
                </c:pt>
                <c:pt idx="2237">
                  <c:v>-53.50507525780786</c:v>
                </c:pt>
                <c:pt idx="2238">
                  <c:v>-53.866521955073296</c:v>
                </c:pt>
                <c:pt idx="2239">
                  <c:v>-54.22792765340845</c:v>
                </c:pt>
                <c:pt idx="2240">
                  <c:v>-54.589290059776737</c:v>
                </c:pt>
                <c:pt idx="2241">
                  <c:v>-54.950606903690208</c:v>
                </c:pt>
                <c:pt idx="2242">
                  <c:v>-55.311875937426315</c:v>
                </c:pt>
                <c:pt idx="2243">
                  <c:v>-55.673094936226192</c:v>
                </c:pt>
                <c:pt idx="2244">
                  <c:v>-56.034261698499073</c:v>
                </c:pt>
                <c:pt idx="2245">
                  <c:v>-56.395374046014275</c:v>
                </c:pt>
                <c:pt idx="2246">
                  <c:v>-56.756429824089608</c:v>
                </c:pt>
                <c:pt idx="2247">
                  <c:v>-57.117426901776248</c:v>
                </c:pt>
                <c:pt idx="2248">
                  <c:v>-57.478363172034982</c:v>
                </c:pt>
                <c:pt idx="2249">
                  <c:v>-57.839236551909281</c:v>
                </c:pt>
                <c:pt idx="2250">
                  <c:v>-58.200044982693129</c:v>
                </c:pt>
                <c:pt idx="2251">
                  <c:v>-58.560786430090644</c:v>
                </c:pt>
                <c:pt idx="2252">
                  <c:v>-58.921458884373791</c:v>
                </c:pt>
                <c:pt idx="2253">
                  <c:v>-59.282060360531695</c:v>
                </c:pt>
                <c:pt idx="2254">
                  <c:v>-59.642588898416264</c:v>
                </c:pt>
                <c:pt idx="2255">
                  <c:v>-60.003042562881937</c:v>
                </c:pt>
                <c:pt idx="2256">
                  <c:v>-60.363419443918588</c:v>
                </c:pt>
                <c:pt idx="2257">
                  <c:v>-60.723717656780714</c:v>
                </c:pt>
                <c:pt idx="2258">
                  <c:v>-61.083935342109754</c:v>
                </c:pt>
                <c:pt idx="2259">
                  <c:v>-61.444070666053577</c:v>
                </c:pt>
                <c:pt idx="2260">
                  <c:v>-61.804121820374199</c:v>
                </c:pt>
                <c:pt idx="2261">
                  <c:v>-62.164087022558569</c:v>
                </c:pt>
                <c:pt idx="2262">
                  <c:v>-62.523964515917626</c:v>
                </c:pt>
                <c:pt idx="2263">
                  <c:v>-62.883752569680617</c:v>
                </c:pt>
                <c:pt idx="2264">
                  <c:v>-63.243449479087488</c:v>
                </c:pt>
                <c:pt idx="2265">
                  <c:v>-63.603053565471598</c:v>
                </c:pt>
                <c:pt idx="2266">
                  <c:v>-63.962563176339344</c:v>
                </c:pt>
                <c:pt idx="2267">
                  <c:v>-64.321976685444895</c:v>
                </c:pt>
                <c:pt idx="2268">
                  <c:v>-64.681292492857111</c:v>
                </c:pt>
                <c:pt idx="2269">
                  <c:v>-65.040509025022786</c:v>
                </c:pt>
                <c:pt idx="2270">
                  <c:v>-65.399624734825593</c:v>
                </c:pt>
                <c:pt idx="2271">
                  <c:v>-65.758638101636961</c:v>
                </c:pt>
                <c:pt idx="2272">
                  <c:v>-66.117547631363905</c:v>
                </c:pt>
                <c:pt idx="2273">
                  <c:v>-66.476351856490695</c:v>
                </c:pt>
                <c:pt idx="2274">
                  <c:v>-66.835049336115887</c:v>
                </c:pt>
                <c:pt idx="2275">
                  <c:v>-67.193638655983065</c:v>
                </c:pt>
                <c:pt idx="2276">
                  <c:v>-67.552118428507981</c:v>
                </c:pt>
                <c:pt idx="2277">
                  <c:v>-67.910487292798734</c:v>
                </c:pt>
                <c:pt idx="2278">
                  <c:v>-68.268743914673763</c:v>
                </c:pt>
                <c:pt idx="2279">
                  <c:v>-68.626886986670925</c:v>
                </c:pt>
                <c:pt idx="2280">
                  <c:v>-68.98491522805466</c:v>
                </c:pt>
                <c:pt idx="2281">
                  <c:v>-69.342827384817681</c:v>
                </c:pt>
                <c:pt idx="2282">
                  <c:v>-69.700622229676512</c:v>
                </c:pt>
                <c:pt idx="2283">
                  <c:v>-70.058298562062816</c:v>
                </c:pt>
                <c:pt idx="2284">
                  <c:v>-70.415855208110713</c:v>
                </c:pt>
                <c:pt idx="2285">
                  <c:v>-70.773291020639206</c:v>
                </c:pt>
                <c:pt idx="2286">
                  <c:v>-71.130604879128171</c:v>
                </c:pt>
                <c:pt idx="2287">
                  <c:v>-71.487795689690884</c:v>
                </c:pt>
                <c:pt idx="2288">
                  <c:v>-71.844862385043371</c:v>
                </c:pt>
                <c:pt idx="2289">
                  <c:v>-72.201803924466688</c:v>
                </c:pt>
                <c:pt idx="2290">
                  <c:v>-72.558619293765432</c:v>
                </c:pt>
                <c:pt idx="2291">
                  <c:v>-72.915307505223993</c:v>
                </c:pt>
                <c:pt idx="2292">
                  <c:v>-73.271867597555868</c:v>
                </c:pt>
                <c:pt idx="2293">
                  <c:v>-73.628298635846619</c:v>
                </c:pt>
                <c:pt idx="2294">
                  <c:v>-73.984599711499712</c:v>
                </c:pt>
                <c:pt idx="2295">
                  <c:v>-74.340769942171676</c:v>
                </c:pt>
                <c:pt idx="2296">
                  <c:v>-74.696808471704799</c:v>
                </c:pt>
                <c:pt idx="2297">
                  <c:v>-75.052714470056245</c:v>
                </c:pt>
                <c:pt idx="2298">
                  <c:v>-75.408487133223815</c:v>
                </c:pt>
                <c:pt idx="2299">
                  <c:v>-75.764125683165673</c:v>
                </c:pt>
                <c:pt idx="2300">
                  <c:v>-76.119629367719469</c:v>
                </c:pt>
                <c:pt idx="2301">
                  <c:v>-76.474997460512157</c:v>
                </c:pt>
                <c:pt idx="2302">
                  <c:v>-76.83022926087088</c:v>
                </c:pt>
                <c:pt idx="2303">
                  <c:v>-77.185324093733016</c:v>
                </c:pt>
                <c:pt idx="2304">
                  <c:v>-77.540281309538813</c:v>
                </c:pt>
                <c:pt idx="2305">
                  <c:v>102.10489971586169</c:v>
                </c:pt>
                <c:pt idx="2306">
                  <c:v>101.75021958133324</c:v>
                </c:pt>
                <c:pt idx="2307">
                  <c:v>101.39567886051333</c:v>
                </c:pt>
                <c:pt idx="2308">
                  <c:v>101.04127810199243</c:v>
                </c:pt>
                <c:pt idx="2309">
                  <c:v>100.6870178293799</c:v>
                </c:pt>
                <c:pt idx="2310">
                  <c:v>100.33289854144785</c:v>
                </c:pt>
                <c:pt idx="2311">
                  <c:v>99.978920712239059</c:v>
                </c:pt>
                <c:pt idx="2312">
                  <c:v>99.625084791201616</c:v>
                </c:pt>
                <c:pt idx="2313">
                  <c:v>99.271391203312035</c:v>
                </c:pt>
                <c:pt idx="2314">
                  <c:v>98.917840349208902</c:v>
                </c:pt>
                <c:pt idx="2315">
                  <c:v>98.564432605326274</c:v>
                </c:pt>
                <c:pt idx="2316">
                  <c:v>98.211168324032471</c:v>
                </c:pt>
                <c:pt idx="2317">
                  <c:v>97.858047833768097</c:v>
                </c:pt>
                <c:pt idx="2318">
                  <c:v>97.50507143919063</c:v>
                </c:pt>
                <c:pt idx="2319">
                  <c:v>97.15223942131999</c:v>
                </c:pt>
                <c:pt idx="2320">
                  <c:v>96.799552037685785</c:v>
                </c:pt>
                <c:pt idx="2321">
                  <c:v>96.447009522478936</c:v>
                </c:pt>
                <c:pt idx="2322">
                  <c:v>96.094612086705595</c:v>
                </c:pt>
                <c:pt idx="2323">
                  <c:v>95.742359918342302</c:v>
                </c:pt>
                <c:pt idx="2324">
                  <c:v>95.390253182494391</c:v>
                </c:pt>
                <c:pt idx="2325">
                  <c:v>95.038292021557211</c:v>
                </c:pt>
                <c:pt idx="2326">
                  <c:v>94.686476555378377</c:v>
                </c:pt>
                <c:pt idx="2327">
                  <c:v>94.334806881423674</c:v>
                </c:pt>
                <c:pt idx="2328">
                  <c:v>93.983283074943273</c:v>
                </c:pt>
                <c:pt idx="2329">
                  <c:v>93.631905189142657</c:v>
                </c:pt>
                <c:pt idx="2330">
                  <c:v>93.280673255352824</c:v>
                </c:pt>
                <c:pt idx="2331">
                  <c:v>92.929587283203944</c:v>
                </c:pt>
                <c:pt idx="2332">
                  <c:v>92.578647260801006</c:v>
                </c:pt>
                <c:pt idx="2333">
                  <c:v>92.227853154901112</c:v>
                </c:pt>
                <c:pt idx="2334">
                  <c:v>91.877204911091624</c:v>
                </c:pt>
                <c:pt idx="2335">
                  <c:v>91.526702453972192</c:v>
                </c:pt>
                <c:pt idx="2336">
                  <c:v>91.176345687335214</c:v>
                </c:pt>
                <c:pt idx="2337">
                  <c:v>90.826134494352061</c:v>
                </c:pt>
                <c:pt idx="2338">
                  <c:v>90.476068737756634</c:v>
                </c:pt>
                <c:pt idx="2339">
                  <c:v>90.126148260033858</c:v>
                </c:pt>
                <c:pt idx="2340">
                  <c:v>89.77637288360674</c:v>
                </c:pt>
                <c:pt idx="2341">
                  <c:v>89.426742411028002</c:v>
                </c:pt>
                <c:pt idx="2342">
                  <c:v>89.077256625169525</c:v>
                </c:pt>
                <c:pt idx="2343">
                  <c:v>88.727915289416146</c:v>
                </c:pt>
                <c:pt idx="2344">
                  <c:v>88.378718147858592</c:v>
                </c:pt>
                <c:pt idx="2345">
                  <c:v>88.029664925488333</c:v>
                </c:pt>
                <c:pt idx="2346">
                  <c:v>87.680755328393815</c:v>
                </c:pt>
                <c:pt idx="2347">
                  <c:v>87.331989043958288</c:v>
                </c:pt>
                <c:pt idx="2348">
                  <c:v>86.983365741055792</c:v>
                </c:pt>
                <c:pt idx="2349">
                  <c:v>86.63488507025221</c:v>
                </c:pt>
                <c:pt idx="2350">
                  <c:v>86.286546664004419</c:v>
                </c:pt>
                <c:pt idx="2351">
                  <c:v>85.938350136860507</c:v>
                </c:pt>
                <c:pt idx="2352">
                  <c:v>85.590295085662262</c:v>
                </c:pt>
                <c:pt idx="2353">
                  <c:v>85.242381089747198</c:v>
                </c:pt>
                <c:pt idx="2354">
                  <c:v>84.894607711151366</c:v>
                </c:pt>
                <c:pt idx="2355">
                  <c:v>84.54697449481354</c:v>
                </c:pt>
                <c:pt idx="2356">
                  <c:v>84.199480968779085</c:v>
                </c:pt>
                <c:pt idx="2357">
                  <c:v>83.852126644405416</c:v>
                </c:pt>
                <c:pt idx="2358">
                  <c:v>83.504911016566552</c:v>
                </c:pt>
                <c:pt idx="2359">
                  <c:v>83.157833563860521</c:v>
                </c:pt>
                <c:pt idx="2360">
                  <c:v>82.810893748814721</c:v>
                </c:pt>
                <c:pt idx="2361">
                  <c:v>82.464091018092077</c:v>
                </c:pt>
                <c:pt idx="2362">
                  <c:v>82.117424802699958</c:v>
                </c:pt>
                <c:pt idx="2363">
                  <c:v>81.770894518196485</c:v>
                </c:pt>
                <c:pt idx="2364">
                  <c:v>81.424499564897786</c:v>
                </c:pt>
                <c:pt idx="2365">
                  <c:v>81.07823932808742</c:v>
                </c:pt>
                <c:pt idx="2366">
                  <c:v>80.732113178223486</c:v>
                </c:pt>
                <c:pt idx="2367">
                  <c:v>80.386120471147109</c:v>
                </c:pt>
                <c:pt idx="2368">
                  <c:v>80.040260548290874</c:v>
                </c:pt>
                <c:pt idx="2369">
                  <c:v>79.694532736887766</c:v>
                </c:pt>
                <c:pt idx="2370">
                  <c:v>79.348936350179272</c:v>
                </c:pt>
                <c:pt idx="2371">
                  <c:v>79.003470687623761</c:v>
                </c:pt>
                <c:pt idx="2372">
                  <c:v>78.658135035106142</c:v>
                </c:pt>
                <c:pt idx="2373">
                  <c:v>78.31292866514508</c:v>
                </c:pt>
                <c:pt idx="2374">
                  <c:v>77.967850837101537</c:v>
                </c:pt>
                <c:pt idx="2375">
                  <c:v>77.622900797388212</c:v>
                </c:pt>
                <c:pt idx="2376">
                  <c:v>77.278077779676295</c:v>
                </c:pt>
                <c:pt idx="2377">
                  <c:v>76.933381005104451</c:v>
                </c:pt>
                <c:pt idx="2378">
                  <c:v>76.588809682485433</c:v>
                </c:pt>
                <c:pt idx="2379">
                  <c:v>76.244363008514071</c:v>
                </c:pt>
                <c:pt idx="2380">
                  <c:v>75.900040167975334</c:v>
                </c:pt>
                <c:pt idx="2381">
                  <c:v>75.555840333949618</c:v>
                </c:pt>
                <c:pt idx="2382">
                  <c:v>75.211762668020256</c:v>
                </c:pt>
                <c:pt idx="2383">
                  <c:v>74.867806320479289</c:v>
                </c:pt>
                <c:pt idx="2384">
                  <c:v>74.523970430533481</c:v>
                </c:pt>
                <c:pt idx="2385">
                  <c:v>74.180254126509212</c:v>
                </c:pt>
                <c:pt idx="2386">
                  <c:v>73.836656526058974</c:v>
                </c:pt>
                <c:pt idx="2387">
                  <c:v>73.493176736362599</c:v>
                </c:pt>
                <c:pt idx="2388">
                  <c:v>73.149813854334951</c:v>
                </c:pt>
                <c:pt idx="2389">
                  <c:v>72.806566966826139</c:v>
                </c:pt>
                <c:pt idx="2390">
                  <c:v>72.46343515082701</c:v>
                </c:pt>
                <c:pt idx="2391">
                  <c:v>72.120417473670003</c:v>
                </c:pt>
                <c:pt idx="2392">
                  <c:v>71.777512993230985</c:v>
                </c:pt>
                <c:pt idx="2393">
                  <c:v>71.434720758130297</c:v>
                </c:pt>
                <c:pt idx="2394">
                  <c:v>71.092039807934171</c:v>
                </c:pt>
                <c:pt idx="2395">
                  <c:v>70.749469173354044</c:v>
                </c:pt>
                <c:pt idx="2396">
                  <c:v>70.407007876445718</c:v>
                </c:pt>
                <c:pt idx="2397">
                  <c:v>70.064654930806753</c:v>
                </c:pt>
                <c:pt idx="2398">
                  <c:v>69.722409341777777</c:v>
                </c:pt>
                <c:pt idx="2399">
                  <c:v>69.380270106634441</c:v>
                </c:pt>
                <c:pt idx="2400">
                  <c:v>69.038236214789293</c:v>
                </c:pt>
                <c:pt idx="2401">
                  <c:v>68.696306647982865</c:v>
                </c:pt>
                <c:pt idx="2402">
                  <c:v>68.354480380481078</c:v>
                </c:pt>
                <c:pt idx="2403">
                  <c:v>68.012756379267771</c:v>
                </c:pt>
                <c:pt idx="2404">
                  <c:v>67.671133604240495</c:v>
                </c:pt>
                <c:pt idx="2405">
                  <c:v>67.329611008399127</c:v>
                </c:pt>
                <c:pt idx="2406">
                  <c:v>66.988187538040492</c:v>
                </c:pt>
                <c:pt idx="2407">
                  <c:v>66.646862132948911</c:v>
                </c:pt>
                <c:pt idx="2408">
                  <c:v>66.305633726584219</c:v>
                </c:pt>
                <c:pt idx="2409">
                  <c:v>65.964501246272349</c:v>
                </c:pt>
                <c:pt idx="2410">
                  <c:v>65.623463613393255</c:v>
                </c:pt>
                <c:pt idx="2411">
                  <c:v>65.282519743568159</c:v>
                </c:pt>
                <c:pt idx="2412">
                  <c:v>64.941668546845278</c:v>
                </c:pt>
                <c:pt idx="2413">
                  <c:v>64.600908927886579</c:v>
                </c:pt>
                <c:pt idx="2414">
                  <c:v>64.26023978615089</c:v>
                </c:pt>
                <c:pt idx="2415">
                  <c:v>63.919660016077863</c:v>
                </c:pt>
                <c:pt idx="2416">
                  <c:v>63.579168507272222</c:v>
                </c:pt>
                <c:pt idx="2417">
                  <c:v>63.238764144681774</c:v>
                </c:pt>
                <c:pt idx="2418">
                  <c:v>62.898445808781894</c:v>
                </c:pt>
                <c:pt idx="2419">
                  <c:v>62.558212375754422</c:v>
                </c:pt>
                <c:pt idx="2420">
                  <c:v>62.218062717664012</c:v>
                </c:pt>
                <c:pt idx="2421">
                  <c:v>61.877995702639289</c:v>
                </c:pt>
                <c:pt idx="2422">
                  <c:v>61.538010195046773</c:v>
                </c:pt>
                <c:pt idx="2423">
                  <c:v>61.198105055668179</c:v>
                </c:pt>
                <c:pt idx="2424">
                  <c:v>60.858279141875556</c:v>
                </c:pt>
                <c:pt idx="2425">
                  <c:v>60.518531307803563</c:v>
                </c:pt>
                <c:pt idx="2426">
                  <c:v>60.178860404522908</c:v>
                </c:pt>
                <c:pt idx="2427">
                  <c:v>59.839265280212473</c:v>
                </c:pt>
                <c:pt idx="2428">
                  <c:v>59.499744780328832</c:v>
                </c:pt>
                <c:pt idx="2429">
                  <c:v>59.160297747778529</c:v>
                </c:pt>
                <c:pt idx="2430">
                  <c:v>58.820923023081214</c:v>
                </c:pt>
                <c:pt idx="2431">
                  <c:v>58.481619444544357</c:v>
                </c:pt>
                <c:pt idx="2432">
                  <c:v>58.142385848423167</c:v>
                </c:pt>
                <c:pt idx="2433">
                  <c:v>57.803221069090107</c:v>
                </c:pt>
                <c:pt idx="2434">
                  <c:v>57.464123939196504</c:v>
                </c:pt>
                <c:pt idx="2435">
                  <c:v>57.125093289839235</c:v>
                </c:pt>
                <c:pt idx="2436">
                  <c:v>56.786127950719738</c:v>
                </c:pt>
                <c:pt idx="2437">
                  <c:v>56.447226750305738</c:v>
                </c:pt>
                <c:pt idx="2438">
                  <c:v>56.108388515992438</c:v>
                </c:pt>
                <c:pt idx="2439">
                  <c:v>55.769612074260337</c:v>
                </c:pt>
                <c:pt idx="2440">
                  <c:v>55.430896250833634</c:v>
                </c:pt>
                <c:pt idx="2441">
                  <c:v>55.092239870836792</c:v>
                </c:pt>
                <c:pt idx="2442">
                  <c:v>54.753641758950984</c:v>
                </c:pt>
                <c:pt idx="2443">
                  <c:v>54.415100739567158</c:v>
                </c:pt>
                <c:pt idx="2444">
                  <c:v>54.07661563694122</c:v>
                </c:pt>
                <c:pt idx="2445">
                  <c:v>53.738185275344271</c:v>
                </c:pt>
                <c:pt idx="2446">
                  <c:v>53.399808479217398</c:v>
                </c:pt>
                <c:pt idx="2447">
                  <c:v>53.061484073317494</c:v>
                </c:pt>
                <c:pt idx="2448">
                  <c:v>52.723210882869836</c:v>
                </c:pt>
                <c:pt idx="2449">
                  <c:v>52.384987733714503</c:v>
                </c:pt>
                <c:pt idx="2450">
                  <c:v>52.046813452454273</c:v>
                </c:pt>
                <c:pt idx="2451">
                  <c:v>51.708686866598633</c:v>
                </c:pt>
                <c:pt idx="2452">
                  <c:v>51.370606804710327</c:v>
                </c:pt>
                <c:pt idx="2453">
                  <c:v>51.032572096548456</c:v>
                </c:pt>
                <c:pt idx="2454">
                  <c:v>50.694581573210968</c:v>
                </c:pt>
                <c:pt idx="2455">
                  <c:v>50.356634067273717</c:v>
                </c:pt>
                <c:pt idx="2456">
                  <c:v>50.018728412935978</c:v>
                </c:pt>
                <c:pt idx="2457">
                  <c:v>49.680863446153893</c:v>
                </c:pt>
                <c:pt idx="2458">
                  <c:v>49.34303800478213</c:v>
                </c:pt>
                <c:pt idx="2459">
                  <c:v>49.005250928709785</c:v>
                </c:pt>
                <c:pt idx="2460">
                  <c:v>48.667501059995715</c:v>
                </c:pt>
                <c:pt idx="2461">
                  <c:v>48.329787243004063</c:v>
                </c:pt>
                <c:pt idx="2462">
                  <c:v>47.992108324538094</c:v>
                </c:pt>
                <c:pt idx="2463">
                  <c:v>47.6544631539698</c:v>
                </c:pt>
                <c:pt idx="2464">
                  <c:v>47.316850583377253</c:v>
                </c:pt>
                <c:pt idx="2465">
                  <c:v>46.979269467667855</c:v>
                </c:pt>
                <c:pt idx="2466">
                  <c:v>46.641718664712457</c:v>
                </c:pt>
                <c:pt idx="2467">
                  <c:v>46.304197035472413</c:v>
                </c:pt>
                <c:pt idx="2468">
                  <c:v>45.966703444124185</c:v>
                </c:pt>
                <c:pt idx="2469">
                  <c:v>45.629236758187957</c:v>
                </c:pt>
                <c:pt idx="2470">
                  <c:v>45.291795848652271</c:v>
                </c:pt>
                <c:pt idx="2471">
                  <c:v>44.954379590095442</c:v>
                </c:pt>
                <c:pt idx="2472">
                  <c:v>44.61698686080986</c:v>
                </c:pt>
                <c:pt idx="2473">
                  <c:v>44.27961654292244</c:v>
                </c:pt>
                <c:pt idx="2474">
                  <c:v>43.942267522516488</c:v>
                </c:pt>
                <c:pt idx="2475">
                  <c:v>43.604938689748401</c:v>
                </c:pt>
                <c:pt idx="2476">
                  <c:v>43.267628938968102</c:v>
                </c:pt>
                <c:pt idx="2477">
                  <c:v>42.930337168834534</c:v>
                </c:pt>
                <c:pt idx="2478">
                  <c:v>42.593062282432236</c:v>
                </c:pt>
                <c:pt idx="2479">
                  <c:v>42.255803187386007</c:v>
                </c:pt>
                <c:pt idx="2480">
                  <c:v>41.9185587959741</c:v>
                </c:pt>
                <c:pt idx="2481">
                  <c:v>41.581328025241653</c:v>
                </c:pt>
                <c:pt idx="2482">
                  <c:v>41.244109797110767</c:v>
                </c:pt>
                <c:pt idx="2483">
                  <c:v>40.906903038491429</c:v>
                </c:pt>
                <c:pt idx="2484">
                  <c:v>40.56970668139251</c:v>
                </c:pt>
                <c:pt idx="2485">
                  <c:v>40.232519663026494</c:v>
                </c:pt>
                <c:pt idx="2486">
                  <c:v>39.895340925919335</c:v>
                </c:pt>
                <c:pt idx="2487">
                  <c:v>39.558169418015027</c:v>
                </c:pt>
                <c:pt idx="2488">
                  <c:v>39.22100409278012</c:v>
                </c:pt>
                <c:pt idx="2489">
                  <c:v>38.883843909308375</c:v>
                </c:pt>
                <c:pt idx="2490">
                  <c:v>38.54668783242294</c:v>
                </c:pt>
                <c:pt idx="2491">
                  <c:v>38.209534832777386</c:v>
                </c:pt>
                <c:pt idx="2492">
                  <c:v>37.872383886956428</c:v>
                </c:pt>
                <c:pt idx="2493">
                  <c:v>37.535233977575864</c:v>
                </c:pt>
                <c:pt idx="2494">
                  <c:v>37.198084093378597</c:v>
                </c:pt>
                <c:pt idx="2495">
                  <c:v>36.860933229334272</c:v>
                </c:pt>
                <c:pt idx="2496">
                  <c:v>36.523780386733542</c:v>
                </c:pt>
                <c:pt idx="2497">
                  <c:v>36.186624573282941</c:v>
                </c:pt>
                <c:pt idx="2498">
                  <c:v>35.849464803199275</c:v>
                </c:pt>
                <c:pt idx="2499">
                  <c:v>35.512300097302109</c:v>
                </c:pt>
                <c:pt idx="2500">
                  <c:v>35.175129483103994</c:v>
                </c:pt>
                <c:pt idx="2501">
                  <c:v>34.837951994903179</c:v>
                </c:pt>
                <c:pt idx="2502">
                  <c:v>34.500766673870139</c:v>
                </c:pt>
                <c:pt idx="2503">
                  <c:v>34.16357256813739</c:v>
                </c:pt>
                <c:pt idx="2504">
                  <c:v>33.826368732886344</c:v>
                </c:pt>
                <c:pt idx="2505">
                  <c:v>33.489154230433542</c:v>
                </c:pt>
                <c:pt idx="2506">
                  <c:v>33.151928130312896</c:v>
                </c:pt>
                <c:pt idx="2507">
                  <c:v>32.814689509363163</c:v>
                </c:pt>
                <c:pt idx="2508">
                  <c:v>32.477437451807596</c:v>
                </c:pt>
                <c:pt idx="2509">
                  <c:v>32.140171049336658</c:v>
                </c:pt>
                <c:pt idx="2510">
                  <c:v>31.802889401187869</c:v>
                </c:pt>
                <c:pt idx="2511">
                  <c:v>31.465591614225104</c:v>
                </c:pt>
                <c:pt idx="2512">
                  <c:v>31.128276803016824</c:v>
                </c:pt>
                <c:pt idx="2513">
                  <c:v>30.790944089911967</c:v>
                </c:pt>
                <c:pt idx="2514">
                  <c:v>30.453592605117237</c:v>
                </c:pt>
                <c:pt idx="2515">
                  <c:v>30.116221486770481</c:v>
                </c:pt>
                <c:pt idx="2516">
                  <c:v>29.778829881014815</c:v>
                </c:pt>
                <c:pt idx="2517">
                  <c:v>29.441416942071204</c:v>
                </c:pt>
                <c:pt idx="2518">
                  <c:v>29.103981832308687</c:v>
                </c:pt>
                <c:pt idx="2519">
                  <c:v>28.766523722316219</c:v>
                </c:pt>
                <c:pt idx="2520">
                  <c:v>28.429041790969116</c:v>
                </c:pt>
                <c:pt idx="2521">
                  <c:v>28.091535225499566</c:v>
                </c:pt>
                <c:pt idx="2522">
                  <c:v>27.754003221561153</c:v>
                </c:pt>
                <c:pt idx="2523">
                  <c:v>27.41644498329558</c:v>
                </c:pt>
                <c:pt idx="2524">
                  <c:v>27.078859723397397</c:v>
                </c:pt>
                <c:pt idx="2525">
                  <c:v>26.741246663174884</c:v>
                </c:pt>
                <c:pt idx="2526">
                  <c:v>26.40360503261563</c:v>
                </c:pt>
                <c:pt idx="2527">
                  <c:v>26.065934070444197</c:v>
                </c:pt>
                <c:pt idx="2528">
                  <c:v>25.7282330241841</c:v>
                </c:pt>
                <c:pt idx="2529">
                  <c:v>25.390501150215687</c:v>
                </c:pt>
                <c:pt idx="2530">
                  <c:v>25.052737713832428</c:v>
                </c:pt>
                <c:pt idx="2531">
                  <c:v>24.714941989298993</c:v>
                </c:pt>
                <c:pt idx="2532">
                  <c:v>24.377113259905887</c:v>
                </c:pt>
                <c:pt idx="2533">
                  <c:v>24.03925081802187</c:v>
                </c:pt>
                <c:pt idx="2534">
                  <c:v>23.70135396514948</c:v>
                </c:pt>
                <c:pt idx="2535">
                  <c:v>23.363422011973547</c:v>
                </c:pt>
                <c:pt idx="2536">
                  <c:v>23.02545427841412</c:v>
                </c:pt>
                <c:pt idx="2537">
                  <c:v>22.687450093674098</c:v>
                </c:pt>
                <c:pt idx="2538">
                  <c:v>22.349408796288511</c:v>
                </c:pt>
                <c:pt idx="2539">
                  <c:v>22.011329734170253</c:v>
                </c:pt>
                <c:pt idx="2540">
                  <c:v>21.673212264655582</c:v>
                </c:pt>
                <c:pt idx="2541">
                  <c:v>21.335055754550297</c:v>
                </c:pt>
                <c:pt idx="2542">
                  <c:v>20.996859580171563</c:v>
                </c:pt>
                <c:pt idx="2543">
                  <c:v>20.658623127389944</c:v>
                </c:pt>
                <c:pt idx="2544">
                  <c:v>20.320345791671656</c:v>
                </c:pt>
                <c:pt idx="2545">
                  <c:v>19.982026978116146</c:v>
                </c:pt>
                <c:pt idx="2546">
                  <c:v>19.643666101496564</c:v>
                </c:pt>
                <c:pt idx="2547">
                  <c:v>19.305262586295793</c:v>
                </c:pt>
                <c:pt idx="2548">
                  <c:v>18.96681586674282</c:v>
                </c:pt>
                <c:pt idx="2549">
                  <c:v>18.628325386848367</c:v>
                </c:pt>
                <c:pt idx="2550">
                  <c:v>18.289790600437069</c:v>
                </c:pt>
                <c:pt idx="2551">
                  <c:v>17.951210971180913</c:v>
                </c:pt>
                <c:pt idx="2552">
                  <c:v>17.612585972630107</c:v>
                </c:pt>
                <c:pt idx="2553">
                  <c:v>17.273915088243491</c:v>
                </c:pt>
                <c:pt idx="2554">
                  <c:v>16.935197811416018</c:v>
                </c:pt>
                <c:pt idx="2555">
                  <c:v>16.596433645507407</c:v>
                </c:pt>
                <c:pt idx="2556">
                  <c:v>16.257622103869291</c:v>
                </c:pt>
                <c:pt idx="2557">
                  <c:v>15.918762709867424</c:v>
                </c:pt>
                <c:pt idx="2558">
                  <c:v>15.579854996907731</c:v>
                </c:pt>
                <c:pt idx="2559">
                  <c:v>15.240898508458352</c:v>
                </c:pt>
                <c:pt idx="2560">
                  <c:v>14.901892798070998</c:v>
                </c:pt>
                <c:pt idx="2561">
                  <c:v>14.562837429401023</c:v>
                </c:pt>
                <c:pt idx="2562">
                  <c:v>14.223731976225475</c:v>
                </c:pt>
                <c:pt idx="2563">
                  <c:v>13.884576022462108</c:v>
                </c:pt>
                <c:pt idx="2564">
                  <c:v>13.545369162184288</c:v>
                </c:pt>
                <c:pt idx="2565">
                  <c:v>13.206110999637453</c:v>
                </c:pt>
                <c:pt idx="2566">
                  <c:v>12.866801149251357</c:v>
                </c:pt>
                <c:pt idx="2567">
                  <c:v>12.527439235653867</c:v>
                </c:pt>
                <c:pt idx="2568">
                  <c:v>12.188024893681762</c:v>
                </c:pt>
                <c:pt idx="2569">
                  <c:v>11.848557768390966</c:v>
                </c:pt>
                <c:pt idx="2570">
                  <c:v>11.509037515064504</c:v>
                </c:pt>
                <c:pt idx="2571">
                  <c:v>11.169463799222129</c:v>
                </c:pt>
                <c:pt idx="2572">
                  <c:v>10.829836296622936</c:v>
                </c:pt>
                <c:pt idx="2573">
                  <c:v>10.490154693274183</c:v>
                </c:pt>
                <c:pt idx="2574">
                  <c:v>10.150418685432422</c:v>
                </c:pt>
                <c:pt idx="2575">
                  <c:v>9.8106279796079487</c:v>
                </c:pt>
                <c:pt idx="2576">
                  <c:v>9.4707822925630278</c:v>
                </c:pt>
                <c:pt idx="2577">
                  <c:v>9.1308813513148763</c:v>
                </c:pt>
                <c:pt idx="2578">
                  <c:v>8.7909248931318391</c:v>
                </c:pt>
                <c:pt idx="2579">
                  <c:v>8.4509126655323747</c:v>
                </c:pt>
                <c:pt idx="2580">
                  <c:v>8.1108444262802681</c:v>
                </c:pt>
                <c:pt idx="2581">
                  <c:v>7.7707199433794658</c:v>
                </c:pt>
                <c:pt idx="2582">
                  <c:v>7.4305389950676766</c:v>
                </c:pt>
                <c:pt idx="2583">
                  <c:v>7.0903013698082393</c:v>
                </c:pt>
                <c:pt idx="2584">
                  <c:v>6.7500068662820123</c:v>
                </c:pt>
                <c:pt idx="2585">
                  <c:v>6.4096552933752564</c:v>
                </c:pt>
                <c:pt idx="2586">
                  <c:v>6.069246470169956</c:v>
                </c:pt>
                <c:pt idx="2587">
                  <c:v>5.728780225929996</c:v>
                </c:pt>
                <c:pt idx="2588">
                  <c:v>5.388256400085651</c:v>
                </c:pt>
                <c:pt idx="2589">
                  <c:v>5.0476748422208484</c:v>
                </c:pt>
                <c:pt idx="2590">
                  <c:v>4.7070354120541387</c:v>
                </c:pt>
                <c:pt idx="2591">
                  <c:v>4.3663379794210497</c:v>
                </c:pt>
                <c:pt idx="2592">
                  <c:v>4.0255824242559575</c:v>
                </c:pt>
                <c:pt idx="2593">
                  <c:v>3.6847686365697188</c:v>
                </c:pt>
                <c:pt idx="2594">
                  <c:v>3.3438965164298797</c:v>
                </c:pt>
                <c:pt idx="2595">
                  <c:v>3.0029659739346242</c:v>
                </c:pt>
                <c:pt idx="2596">
                  <c:v>2.6619769291913107</c:v>
                </c:pt>
                <c:pt idx="2597">
                  <c:v>2.320929312288591</c:v>
                </c:pt>
                <c:pt idx="2598">
                  <c:v>1.9798230632710541</c:v>
                </c:pt>
                <c:pt idx="2599">
                  <c:v>1.6386581321099942</c:v>
                </c:pt>
                <c:pt idx="2600">
                  <c:v>1.2974344786732037</c:v>
                </c:pt>
                <c:pt idx="2601">
                  <c:v>0.95615207269575597</c:v>
                </c:pt>
                <c:pt idx="2602">
                  <c:v>0.61481089374783782</c:v>
                </c:pt>
                <c:pt idx="2603">
                  <c:v>0.27341093120016385</c:v>
                </c:pt>
                <c:pt idx="2604">
                  <c:v>-6.8047815809904835E-2</c:v>
                </c:pt>
                <c:pt idx="2605">
                  <c:v>-0.40956533841749887</c:v>
                </c:pt>
                <c:pt idx="2606">
                  <c:v>-0.75114161805455204</c:v>
                </c:pt>
                <c:pt idx="2607">
                  <c:v>-1.0927766265068606</c:v>
                </c:pt>
                <c:pt idx="2608">
                  <c:v>-1.4344703259447251</c:v>
                </c:pt>
                <c:pt idx="2609">
                  <c:v>-1.7762226689531218</c:v>
                </c:pt>
                <c:pt idx="2610">
                  <c:v>-2.1180335985940428</c:v>
                </c:pt>
                <c:pt idx="2611">
                  <c:v>-2.4599030484400863</c:v>
                </c:pt>
                <c:pt idx="2612">
                  <c:v>-2.8018309426086283</c:v>
                </c:pt>
                <c:pt idx="2613">
                  <c:v>-3.1438171958271823</c:v>
                </c:pt>
                <c:pt idx="2614">
                  <c:v>-3.4858617134677972</c:v>
                </c:pt>
                <c:pt idx="2615">
                  <c:v>-3.8279643916001649</c:v>
                </c:pt>
                <c:pt idx="2616">
                  <c:v>-4.1701251170319464</c:v>
                </c:pt>
                <c:pt idx="2617">
                  <c:v>-4.5123437673733084</c:v>
                </c:pt>
                <c:pt idx="2618">
                  <c:v>-4.8546202110824286</c:v>
                </c:pt>
                <c:pt idx="2619">
                  <c:v>-5.1969543075092313</c:v>
                </c:pt>
                <c:pt idx="2620">
                  <c:v>-5.5393459069667603</c:v>
                </c:pt>
                <c:pt idx="2621">
                  <c:v>-5.8817948507767701</c:v>
                </c:pt>
                <c:pt idx="2622">
                  <c:v>-6.2243009713210977</c:v>
                </c:pt>
                <c:pt idx="2623">
                  <c:v>-6.5668640921101273</c:v>
                </c:pt>
                <c:pt idx="2624">
                  <c:v>-6.9094840278403291</c:v>
                </c:pt>
                <c:pt idx="2625">
                  <c:v>-7.252160584440281</c:v>
                </c:pt>
                <c:pt idx="2626">
                  <c:v>-7.5948935591519389</c:v>
                </c:pt>
                <c:pt idx="2627">
                  <c:v>-7.9376827405793575</c:v>
                </c:pt>
                <c:pt idx="2628">
                  <c:v>-8.2805279087590815</c:v>
                </c:pt>
                <c:pt idx="2629">
                  <c:v>-8.6234288352129891</c:v>
                </c:pt>
                <c:pt idx="2630">
                  <c:v>-8.9663852830310109</c:v>
                </c:pt>
                <c:pt idx="2631">
                  <c:v>-9.3093970069287337</c:v>
                </c:pt>
                <c:pt idx="2632">
                  <c:v>-9.6524637533060584</c:v>
                </c:pt>
                <c:pt idx="2633">
                  <c:v>-9.9955852603360498</c:v>
                </c:pt>
                <c:pt idx="2634">
                  <c:v>-10.338761258022755</c:v>
                </c:pt>
                <c:pt idx="2635">
                  <c:v>-10.681991468265331</c:v>
                </c:pt>
                <c:pt idx="2636">
                  <c:v>-11.025275604947662</c:v>
                </c:pt>
                <c:pt idx="2637">
                  <c:v>-11.368613373999857</c:v>
                </c:pt>
                <c:pt idx="2638">
                  <c:v>-11.7120044734753</c:v>
                </c:pt>
                <c:pt idx="2639">
                  <c:v>-12.055448593619161</c:v>
                </c:pt>
                <c:pt idx="2640">
                  <c:v>-12.398945416958675</c:v>
                </c:pt>
                <c:pt idx="2641">
                  <c:v>-12.742494618370754</c:v>
                </c:pt>
                <c:pt idx="2642">
                  <c:v>-13.08609586515513</c:v>
                </c:pt>
                <c:pt idx="2643">
                  <c:v>-13.429748817126958</c:v>
                </c:pt>
                <c:pt idx="2644">
                  <c:v>-13.773453126691429</c:v>
                </c:pt>
                <c:pt idx="2645">
                  <c:v>-14.117208438912142</c:v>
                </c:pt>
                <c:pt idx="2646">
                  <c:v>-14.461014391615223</c:v>
                </c:pt>
                <c:pt idx="2647">
                  <c:v>-14.804870615457041</c:v>
                </c:pt>
                <c:pt idx="2648">
                  <c:v>-15.148776734015446</c:v>
                </c:pt>
                <c:pt idx="2649">
                  <c:v>-15.49273236386194</c:v>
                </c:pt>
                <c:pt idx="2650">
                  <c:v>-15.836737114666244</c:v>
                </c:pt>
                <c:pt idx="2651">
                  <c:v>-16.180790589271602</c:v>
                </c:pt>
                <c:pt idx="2652">
                  <c:v>-16.524892383776685</c:v>
                </c:pt>
                <c:pt idx="2653">
                  <c:v>-16.869042087636736</c:v>
                </c:pt>
                <c:pt idx="2654">
                  <c:v>-17.213239283749296</c:v>
                </c:pt>
                <c:pt idx="2655">
                  <c:v>-17.557483548530396</c:v>
                </c:pt>
                <c:pt idx="2656">
                  <c:v>-17.901774452025961</c:v>
                </c:pt>
                <c:pt idx="2657">
                  <c:v>-18.246111557988737</c:v>
                </c:pt>
                <c:pt idx="2658">
                  <c:v>-18.590494423980655</c:v>
                </c:pt>
                <c:pt idx="2659">
                  <c:v>-18.934922601449021</c:v>
                </c:pt>
                <c:pt idx="2660">
                  <c:v>-19.279395635841926</c:v>
                </c:pt>
                <c:pt idx="2661">
                  <c:v>-19.623913066690406</c:v>
                </c:pt>
                <c:pt idx="2662">
                  <c:v>-19.96847442769803</c:v>
                </c:pt>
                <c:pt idx="2663">
                  <c:v>-20.3130792468524</c:v>
                </c:pt>
                <c:pt idx="2664">
                  <c:v>-20.657727046513568</c:v>
                </c:pt>
                <c:pt idx="2665">
                  <c:v>-21.002417343502209</c:v>
                </c:pt>
                <c:pt idx="2666">
                  <c:v>-21.347149649214668</c:v>
                </c:pt>
                <c:pt idx="2667">
                  <c:v>-21.691923469710812</c:v>
                </c:pt>
                <c:pt idx="2668">
                  <c:v>-22.036738305817806</c:v>
                </c:pt>
                <c:pt idx="2669">
                  <c:v>-22.381593653219419</c:v>
                </c:pt>
                <c:pt idx="2670">
                  <c:v>-22.72648900257245</c:v>
                </c:pt>
                <c:pt idx="2671">
                  <c:v>-23.071423839600111</c:v>
                </c:pt>
                <c:pt idx="2672">
                  <c:v>-23.41639764518392</c:v>
                </c:pt>
                <c:pt idx="2673">
                  <c:v>-23.761409895482405</c:v>
                </c:pt>
                <c:pt idx="2674">
                  <c:v>-24.106460062026873</c:v>
                </c:pt>
                <c:pt idx="2675">
                  <c:v>-24.451547611814021</c:v>
                </c:pt>
                <c:pt idx="2676">
                  <c:v>-24.796672007426896</c:v>
                </c:pt>
                <c:pt idx="2677">
                  <c:v>-25.141832707128167</c:v>
                </c:pt>
                <c:pt idx="2678">
                  <c:v>-25.487029164968831</c:v>
                </c:pt>
                <c:pt idx="2679">
                  <c:v>-25.832260830882902</c:v>
                </c:pt>
                <c:pt idx="2680">
                  <c:v>-26.177527150808675</c:v>
                </c:pt>
                <c:pt idx="2681">
                  <c:v>-26.522827566785821</c:v>
                </c:pt>
                <c:pt idx="2682">
                  <c:v>-26.868161517053682</c:v>
                </c:pt>
                <c:pt idx="2683">
                  <c:v>-27.213528436173984</c:v>
                </c:pt>
                <c:pt idx="2684">
                  <c:v>-27.558927755127684</c:v>
                </c:pt>
                <c:pt idx="2685">
                  <c:v>-27.904358901415932</c:v>
                </c:pt>
                <c:pt idx="2686">
                  <c:v>-28.249821299181807</c:v>
                </c:pt>
                <c:pt idx="2687">
                  <c:v>-28.595314369308216</c:v>
                </c:pt>
                <c:pt idx="2688">
                  <c:v>-28.940837529530445</c:v>
                </c:pt>
                <c:pt idx="2689">
                  <c:v>-29.286390194532753</c:v>
                </c:pt>
                <c:pt idx="2690">
                  <c:v>-29.631971776073588</c:v>
                </c:pt>
                <c:pt idx="2691">
                  <c:v>-29.977581683086083</c:v>
                </c:pt>
                <c:pt idx="2692">
                  <c:v>-30.323219321777572</c:v>
                </c:pt>
                <c:pt idx="2693">
                  <c:v>-30.668884095754866</c:v>
                </c:pt>
                <c:pt idx="2694">
                  <c:v>-31.014575406125253</c:v>
                </c:pt>
                <c:pt idx="2695">
                  <c:v>-31.360292651597288</c:v>
                </c:pt>
                <c:pt idx="2696">
                  <c:v>-31.706035228605298</c:v>
                </c:pt>
                <c:pt idx="2697">
                  <c:v>-32.051802531409599</c:v>
                </c:pt>
                <c:pt idx="2698">
                  <c:v>-32.397593952208958</c:v>
                </c:pt>
                <c:pt idx="2699">
                  <c:v>-32.743408881239652</c:v>
                </c:pt>
                <c:pt idx="2700">
                  <c:v>-33.089246706902635</c:v>
                </c:pt>
                <c:pt idx="2701">
                  <c:v>-33.435106815861801</c:v>
                </c:pt>
                <c:pt idx="2702">
                  <c:v>-33.780988593147391</c:v>
                </c:pt>
                <c:pt idx="2703">
                  <c:v>-34.126891422280906</c:v>
                </c:pt>
                <c:pt idx="2704">
                  <c:v>-34.472814685375319</c:v>
                </c:pt>
                <c:pt idx="2705">
                  <c:v>-34.818757763236682</c:v>
                </c:pt>
                <c:pt idx="2706">
                  <c:v>-35.164720035490127</c:v>
                </c:pt>
                <c:pt idx="2707">
                  <c:v>-35.510700880675365</c:v>
                </c:pt>
                <c:pt idx="2708">
                  <c:v>-35.856699676364862</c:v>
                </c:pt>
                <c:pt idx="2709">
                  <c:v>-36.20271579925673</c:v>
                </c:pt>
                <c:pt idx="2710">
                  <c:v>-36.548748625303823</c:v>
                </c:pt>
                <c:pt idx="2711">
                  <c:v>-36.894797529810837</c:v>
                </c:pt>
                <c:pt idx="2712">
                  <c:v>-37.240861887535225</c:v>
                </c:pt>
                <c:pt idx="2713">
                  <c:v>-37.586941072811527</c:v>
                </c:pt>
                <c:pt idx="2714">
                  <c:v>-37.933034459650848</c:v>
                </c:pt>
                <c:pt idx="2715">
                  <c:v>-38.279141421837984</c:v>
                </c:pt>
                <c:pt idx="2716">
                  <c:v>-38.625261333057637</c:v>
                </c:pt>
                <c:pt idx="2717">
                  <c:v>-38.971393566988276</c:v>
                </c:pt>
                <c:pt idx="2718">
                  <c:v>-39.317537497413859</c:v>
                </c:pt>
                <c:pt idx="2719">
                  <c:v>-39.663692498320103</c:v>
                </c:pt>
                <c:pt idx="2720">
                  <c:v>-40.009857944014477</c:v>
                </c:pt>
                <c:pt idx="2721">
                  <c:v>-40.356033209226368</c:v>
                </c:pt>
                <c:pt idx="2722">
                  <c:v>-40.70221766919942</c:v>
                </c:pt>
                <c:pt idx="2723">
                  <c:v>-41.048410699816337</c:v>
                </c:pt>
                <c:pt idx="2724">
                  <c:v>-41.394611677692424</c:v>
                </c:pt>
                <c:pt idx="2725">
                  <c:v>-41.74081998027112</c:v>
                </c:pt>
                <c:pt idx="2726">
                  <c:v>-42.087034985944037</c:v>
                </c:pt>
                <c:pt idx="2727">
                  <c:v>-42.433256074142022</c:v>
                </c:pt>
                <c:pt idx="2728">
                  <c:v>-42.779482625442782</c:v>
                </c:pt>
                <c:pt idx="2729">
                  <c:v>-43.125714021661608</c:v>
                </c:pt>
                <c:pt idx="2730">
                  <c:v>-43.471949645968117</c:v>
                </c:pt>
                <c:pt idx="2731">
                  <c:v>-43.818188882979413</c:v>
                </c:pt>
                <c:pt idx="2732">
                  <c:v>-44.164431118850452</c:v>
                </c:pt>
                <c:pt idx="2733">
                  <c:v>-44.51067574139072</c:v>
                </c:pt>
                <c:pt idx="2734">
                  <c:v>-44.856922140154467</c:v>
                </c:pt>
                <c:pt idx="2735">
                  <c:v>-45.203169706529728</c:v>
                </c:pt>
                <c:pt idx="2736">
                  <c:v>-45.549417833852729</c:v>
                </c:pt>
                <c:pt idx="2737">
                  <c:v>-45.895665917492863</c:v>
                </c:pt>
                <c:pt idx="2738">
                  <c:v>-46.241913354955756</c:v>
                </c:pt>
                <c:pt idx="2739">
                  <c:v>-46.588159545964892</c:v>
                </c:pt>
                <c:pt idx="2740">
                  <c:v>-46.934403892575773</c:v>
                </c:pt>
                <c:pt idx="2741">
                  <c:v>-47.280645799258778</c:v>
                </c:pt>
                <c:pt idx="2742">
                  <c:v>-47.626884672985689</c:v>
                </c:pt>
                <c:pt idx="2743">
                  <c:v>-47.97311992333745</c:v>
                </c:pt>
                <c:pt idx="2744">
                  <c:v>-48.319350962589148</c:v>
                </c:pt>
                <c:pt idx="2745">
                  <c:v>-48.665577205790491</c:v>
                </c:pt>
                <c:pt idx="2746">
                  <c:v>-49.011798070873397</c:v>
                </c:pt>
                <c:pt idx="2747">
                  <c:v>-49.358012978730407</c:v>
                </c:pt>
                <c:pt idx="2748">
                  <c:v>-49.704221353307716</c:v>
                </c:pt>
                <c:pt idx="2749">
                  <c:v>-50.050422621682159</c:v>
                </c:pt>
                <c:pt idx="2750">
                  <c:v>-50.39661621416483</c:v>
                </c:pt>
                <c:pt idx="2751">
                  <c:v>-50.742801564377075</c:v>
                </c:pt>
                <c:pt idx="2752">
                  <c:v>-51.088978109328913</c:v>
                </c:pt>
                <c:pt idx="2753">
                  <c:v>-51.435145289519063</c:v>
                </c:pt>
                <c:pt idx="2754">
                  <c:v>-51.781302549008565</c:v>
                </c:pt>
                <c:pt idx="2755">
                  <c:v>-52.127449335496664</c:v>
                </c:pt>
                <c:pt idx="2756">
                  <c:v>-52.473585100416201</c:v>
                </c:pt>
                <c:pt idx="2757">
                  <c:v>-52.819709299006369</c:v>
                </c:pt>
                <c:pt idx="2758">
                  <c:v>-53.165821390393873</c:v>
                </c:pt>
                <c:pt idx="2759">
                  <c:v>-53.511920837661719</c:v>
                </c:pt>
                <c:pt idx="2760">
                  <c:v>-53.858007107944829</c:v>
                </c:pt>
                <c:pt idx="2761">
                  <c:v>-54.204079672496007</c:v>
                </c:pt>
                <c:pt idx="2762">
                  <c:v>-54.550138006753571</c:v>
                </c:pt>
                <c:pt idx="2763">
                  <c:v>-54.8961815904334</c:v>
                </c:pt>
                <c:pt idx="2764">
                  <c:v>-55.242209907592425</c:v>
                </c:pt>
                <c:pt idx="2765">
                  <c:v>-55.588222446693663</c:v>
                </c:pt>
                <c:pt idx="2766">
                  <c:v>-55.934218700695091</c:v>
                </c:pt>
                <c:pt idx="2767">
                  <c:v>-56.280198167106981</c:v>
                </c:pt>
                <c:pt idx="2768">
                  <c:v>-56.626160348068069</c:v>
                </c:pt>
                <c:pt idx="2769">
                  <c:v>-56.972104750401677</c:v>
                </c:pt>
                <c:pt idx="2770">
                  <c:v>-57.318030885700203</c:v>
                </c:pt>
                <c:pt idx="2771">
                  <c:v>-57.663938270383802</c:v>
                </c:pt>
                <c:pt idx="2772">
                  <c:v>-58.009826425753445</c:v>
                </c:pt>
                <c:pt idx="2773">
                  <c:v>-58.355694878075738</c:v>
                </c:pt>
                <c:pt idx="2774">
                  <c:v>-58.701543158634927</c:v>
                </c:pt>
                <c:pt idx="2775">
                  <c:v>-59.047370803786634</c:v>
                </c:pt>
                <c:pt idx="2776">
                  <c:v>-59.39317735503527</c:v>
                </c:pt>
                <c:pt idx="2777">
                  <c:v>-59.738962359085001</c:v>
                </c:pt>
                <c:pt idx="2778">
                  <c:v>-60.084725367889163</c:v>
                </c:pt>
                <c:pt idx="2779">
                  <c:v>-60.43046593872625</c:v>
                </c:pt>
                <c:pt idx="2780">
                  <c:v>-60.776183634240944</c:v>
                </c:pt>
                <c:pt idx="2781">
                  <c:v>-61.121878022509129</c:v>
                </c:pt>
                <c:pt idx="2782">
                  <c:v>-61.46754867707584</c:v>
                </c:pt>
                <c:pt idx="2783">
                  <c:v>-61.813195177029023</c:v>
                </c:pt>
                <c:pt idx="2784">
                  <c:v>-62.158817107039681</c:v>
                </c:pt>
                <c:pt idx="2785">
                  <c:v>-62.504414057403302</c:v>
                </c:pt>
                <c:pt idx="2786">
                  <c:v>-62.849985624108371</c:v>
                </c:pt>
                <c:pt idx="2787">
                  <c:v>-63.195531408874132</c:v>
                </c:pt>
                <c:pt idx="2788">
                  <c:v>-63.541051019188622</c:v>
                </c:pt>
                <c:pt idx="2789">
                  <c:v>-63.886544068372416</c:v>
                </c:pt>
                <c:pt idx="2790">
                  <c:v>-64.23201017561064</c:v>
                </c:pt>
                <c:pt idx="2791">
                  <c:v>-64.577448966002422</c:v>
                </c:pt>
                <c:pt idx="2792">
                  <c:v>-64.922860070590573</c:v>
                </c:pt>
                <c:pt idx="2793">
                  <c:v>-65.268243126420884</c:v>
                </c:pt>
                <c:pt idx="2794">
                  <c:v>-65.613597776573044</c:v>
                </c:pt>
                <c:pt idx="2795">
                  <c:v>-65.958923670188753</c:v>
                </c:pt>
                <c:pt idx="2796">
                  <c:v>-66.304220462528676</c:v>
                </c:pt>
                <c:pt idx="2797">
                  <c:v>-66.649487814997627</c:v>
                </c:pt>
                <c:pt idx="2798">
                  <c:v>-66.994725395172779</c:v>
                </c:pt>
                <c:pt idx="2799">
                  <c:v>-67.339932876853439</c:v>
                </c:pt>
                <c:pt idx="2800">
                  <c:v>-67.685109940082171</c:v>
                </c:pt>
                <c:pt idx="2801">
                  <c:v>-68.030256271180932</c:v>
                </c:pt>
                <c:pt idx="2802">
                  <c:v>-68.375371562773495</c:v>
                </c:pt>
                <c:pt idx="2803">
                  <c:v>-68.720455513825158</c:v>
                </c:pt>
                <c:pt idx="2804">
                  <c:v>-69.065507829668931</c:v>
                </c:pt>
                <c:pt idx="2805">
                  <c:v>-69.410528222017234</c:v>
                </c:pt>
                <c:pt idx="2806">
                  <c:v>-69.755516409010028</c:v>
                </c:pt>
                <c:pt idx="2807">
                  <c:v>-70.100472115223283</c:v>
                </c:pt>
                <c:pt idx="2808">
                  <c:v>-70.445395071694435</c:v>
                </c:pt>
                <c:pt idx="2809">
                  <c:v>109.20971498405328</c:v>
                </c:pt>
                <c:pt idx="2810">
                  <c:v>108.86485830799236</c:v>
                </c:pt>
                <c:pt idx="2811">
                  <c:v>108.52003514956019</c:v>
                </c:pt>
                <c:pt idx="2812">
                  <c:v>108.17524575166739</c:v>
                </c:pt>
                <c:pt idx="2813">
                  <c:v>107.830490350652</c:v>
                </c:pt>
                <c:pt idx="2814">
                  <c:v>107.48576917627794</c:v>
                </c:pt>
                <c:pt idx="2815">
                  <c:v>107.14108245172453</c:v>
                </c:pt>
                <c:pt idx="2816">
                  <c:v>106.79643039355969</c:v>
                </c:pt>
                <c:pt idx="2817">
                  <c:v>106.45181321173479</c:v>
                </c:pt>
                <c:pt idx="2818">
                  <c:v>106.10723110958</c:v>
                </c:pt>
                <c:pt idx="2819">
                  <c:v>105.76268428378008</c:v>
                </c:pt>
                <c:pt idx="2820">
                  <c:v>105.41817292437629</c:v>
                </c:pt>
                <c:pt idx="2821">
                  <c:v>105.07369721474954</c:v>
                </c:pt>
                <c:pt idx="2822">
                  <c:v>104.72925733163035</c:v>
                </c:pt>
                <c:pt idx="2823">
                  <c:v>104.38485344507212</c:v>
                </c:pt>
                <c:pt idx="2824">
                  <c:v>104.04048571845777</c:v>
                </c:pt>
                <c:pt idx="2825">
                  <c:v>103.69615430850349</c:v>
                </c:pt>
                <c:pt idx="2826">
                  <c:v>103.35185936524053</c:v>
                </c:pt>
                <c:pt idx="2827">
                  <c:v>103.00760103202221</c:v>
                </c:pt>
                <c:pt idx="2828">
                  <c:v>102.66337944553217</c:v>
                </c:pt>
                <c:pt idx="2829">
                  <c:v>102.31919473577018</c:v>
                </c:pt>
                <c:pt idx="2830">
                  <c:v>101.97504702606305</c:v>
                </c:pt>
                <c:pt idx="2831">
                  <c:v>101.63093643306513</c:v>
                </c:pt>
                <c:pt idx="2832">
                  <c:v>101.28686306677159</c:v>
                </c:pt>
                <c:pt idx="2833">
                  <c:v>100.94282703050973</c:v>
                </c:pt>
                <c:pt idx="2834">
                  <c:v>100.59882842095142</c:v>
                </c:pt>
                <c:pt idx="2835">
                  <c:v>100.25486732813012</c:v>
                </c:pt>
                <c:pt idx="2836">
                  <c:v>99.910943835434239</c:v>
                </c:pt>
                <c:pt idx="2837">
                  <c:v>99.567058019623033</c:v>
                </c:pt>
                <c:pt idx="2838">
                  <c:v>99.223209950847107</c:v>
                </c:pt>
                <c:pt idx="2839">
                  <c:v>98.879399692642409</c:v>
                </c:pt>
                <c:pt idx="2840">
                  <c:v>98.535627301956666</c:v>
                </c:pt>
                <c:pt idx="2841">
                  <c:v>98.19189282915454</c:v>
                </c:pt>
                <c:pt idx="2842">
                  <c:v>97.848196318045794</c:v>
                </c:pt>
                <c:pt idx="2843">
                  <c:v>97.504537805883757</c:v>
                </c:pt>
                <c:pt idx="2844">
                  <c:v>97.160917323391132</c:v>
                </c:pt>
                <c:pt idx="2845">
                  <c:v>96.81733489478512</c:v>
                </c:pt>
                <c:pt idx="2846">
                  <c:v>96.473790537780317</c:v>
                </c:pt>
                <c:pt idx="2847">
                  <c:v>96.130284263617142</c:v>
                </c:pt>
                <c:pt idx="2848">
                  <c:v>95.78681607709062</c:v>
                </c:pt>
                <c:pt idx="2849">
                  <c:v>95.443385976554538</c:v>
                </c:pt>
                <c:pt idx="2850">
                  <c:v>95.099993953957608</c:v>
                </c:pt>
                <c:pt idx="2851">
                  <c:v>94.756639994858588</c:v>
                </c:pt>
                <c:pt idx="2852">
                  <c:v>94.413324078463987</c:v>
                </c:pt>
                <c:pt idx="2853">
                  <c:v>94.070046177636527</c:v>
                </c:pt>
                <c:pt idx="2854">
                  <c:v>93.726806258928562</c:v>
                </c:pt>
                <c:pt idx="2855">
                  <c:v>93.383604282620098</c:v>
                </c:pt>
                <c:pt idx="2856">
                  <c:v>93.040440202727382</c:v>
                </c:pt>
                <c:pt idx="2857">
                  <c:v>92.697313967042035</c:v>
                </c:pt>
                <c:pt idx="2858">
                  <c:v>92.354225517168985</c:v>
                </c:pt>
                <c:pt idx="2859">
                  <c:v>92.011174788540799</c:v>
                </c:pt>
                <c:pt idx="2860">
                  <c:v>91.668161710458975</c:v>
                </c:pt>
                <c:pt idx="2861">
                  <c:v>91.325186206122822</c:v>
                </c:pt>
                <c:pt idx="2862">
                  <c:v>90.982248192672543</c:v>
                </c:pt>
                <c:pt idx="2863">
                  <c:v>90.63934758120655</c:v>
                </c:pt>
                <c:pt idx="2864">
                  <c:v>90.296484276825325</c:v>
                </c:pt>
                <c:pt idx="2865">
                  <c:v>89.953658178675937</c:v>
                </c:pt>
                <c:pt idx="2866">
                  <c:v>89.610869179969342</c:v>
                </c:pt>
                <c:pt idx="2867">
                  <c:v>89.268117168029704</c:v>
                </c:pt>
                <c:pt idx="2868">
                  <c:v>88.925402024337075</c:v>
                </c:pt>
                <c:pt idx="2869">
                  <c:v>88.582723624551875</c:v>
                </c:pt>
                <c:pt idx="2870">
                  <c:v>88.240081838565075</c:v>
                </c:pt>
                <c:pt idx="2871">
                  <c:v>87.897476530531961</c:v>
                </c:pt>
                <c:pt idx="2872">
                  <c:v>87.554907558925777</c:v>
                </c:pt>
                <c:pt idx="2873">
                  <c:v>87.212374776560949</c:v>
                </c:pt>
                <c:pt idx="2874">
                  <c:v>86.869878030645765</c:v>
                </c:pt>
                <c:pt idx="2875">
                  <c:v>86.527417162831966</c:v>
                </c:pt>
                <c:pt idx="2876">
                  <c:v>86.184992009243516</c:v>
                </c:pt>
                <c:pt idx="2877">
                  <c:v>85.842602400527468</c:v>
                </c:pt>
                <c:pt idx="2878">
                  <c:v>85.500248161909965</c:v>
                </c:pt>
                <c:pt idx="2879">
                  <c:v>85.15792911322329</c:v>
                </c:pt>
                <c:pt idx="2880">
                  <c:v>84.81564506896396</c:v>
                </c:pt>
                <c:pt idx="2881">
                  <c:v>84.47339583833481</c:v>
                </c:pt>
                <c:pt idx="2882">
                  <c:v>84.131181225302726</c:v>
                </c:pt>
                <c:pt idx="2883">
                  <c:v>83.789001028631276</c:v>
                </c:pt>
                <c:pt idx="2884">
                  <c:v>83.446855041937482</c:v>
                </c:pt>
                <c:pt idx="2885">
                  <c:v>83.104743053750354</c:v>
                </c:pt>
                <c:pt idx="2886">
                  <c:v>82.76266484754241</c:v>
                </c:pt>
                <c:pt idx="2887">
                  <c:v>82.420620201791138</c:v>
                </c:pt>
                <c:pt idx="2888">
                  <c:v>82.078608890035909</c:v>
                </c:pt>
                <c:pt idx="2889">
                  <c:v>81.736630680915468</c:v>
                </c:pt>
                <c:pt idx="2890">
                  <c:v>81.394685338230559</c:v>
                </c:pt>
                <c:pt idx="2891">
                  <c:v>81.052772620988961</c:v>
                </c:pt>
                <c:pt idx="2892">
                  <c:v>80.710892283474394</c:v>
                </c:pt>
                <c:pt idx="2893">
                  <c:v>80.369044075279618</c:v>
                </c:pt>
                <c:pt idx="2894">
                  <c:v>80.02722774136997</c:v>
                </c:pt>
                <c:pt idx="2895">
                  <c:v>79.685443022149002</c:v>
                </c:pt>
                <c:pt idx="2896">
                  <c:v>79.343689653494124</c:v>
                </c:pt>
                <c:pt idx="2897">
                  <c:v>79.001967366820921</c:v>
                </c:pt>
                <c:pt idx="2898">
                  <c:v>78.660275889150682</c:v>
                </c:pt>
                <c:pt idx="2899">
                  <c:v>78.318614943146102</c:v>
                </c:pt>
                <c:pt idx="2900">
                  <c:v>77.976984247183026</c:v>
                </c:pt>
                <c:pt idx="2901">
                  <c:v>77.635383515399695</c:v>
                </c:pt>
                <c:pt idx="2902">
                  <c:v>77.293812457768169</c:v>
                </c:pt>
                <c:pt idx="2903">
                  <c:v>76.952270780133432</c:v>
                </c:pt>
                <c:pt idx="2904">
                  <c:v>76.610758184283569</c:v>
                </c:pt>
                <c:pt idx="2905">
                  <c:v>76.269274368013399</c:v>
                </c:pt>
                <c:pt idx="2906">
                  <c:v>75.927819025170592</c:v>
                </c:pt>
                <c:pt idx="2907">
                  <c:v>75.586391845721465</c:v>
                </c:pt>
                <c:pt idx="2908">
                  <c:v>75.244992515821366</c:v>
                </c:pt>
                <c:pt idx="2909">
                  <c:v>74.903620717855731</c:v>
                </c:pt>
                <c:pt idx="2910">
                  <c:v>74.562276130516082</c:v>
                </c:pt>
                <c:pt idx="2911">
                  <c:v>74.220958428851702</c:v>
                </c:pt>
                <c:pt idx="2912">
                  <c:v>73.879667284343995</c:v>
                </c:pt>
                <c:pt idx="2913">
                  <c:v>73.538402364951921</c:v>
                </c:pt>
                <c:pt idx="2914">
                  <c:v>73.197163335180591</c:v>
                </c:pt>
                <c:pt idx="2915">
                  <c:v>72.855949856153728</c:v>
                </c:pt>
                <c:pt idx="2916">
                  <c:v>72.514761585659542</c:v>
                </c:pt>
                <c:pt idx="2917">
                  <c:v>72.173598178219677</c:v>
                </c:pt>
                <c:pt idx="2918">
                  <c:v>71.832459285163381</c:v>
                </c:pt>
                <c:pt idx="2919">
                  <c:v>71.49134455467204</c:v>
                </c:pt>
                <c:pt idx="2920">
                  <c:v>71.150253631852507</c:v>
                </c:pt>
                <c:pt idx="2921">
                  <c:v>70.809186158807648</c:v>
                </c:pt>
                <c:pt idx="2922">
                  <c:v>70.46814177468579</c:v>
                </c:pt>
                <c:pt idx="2923">
                  <c:v>70.127120115753542</c:v>
                </c:pt>
                <c:pt idx="2924">
                  <c:v>69.786120815456172</c:v>
                </c:pt>
                <c:pt idx="2925">
                  <c:v>69.445143504493302</c:v>
                </c:pt>
                <c:pt idx="2926">
                  <c:v>69.104187810865511</c:v>
                </c:pt>
                <c:pt idx="2927">
                  <c:v>68.763253359949033</c:v>
                </c:pt>
                <c:pt idx="2928">
                  <c:v>68.422339774568371</c:v>
                </c:pt>
                <c:pt idx="2929">
                  <c:v>68.081446675044504</c:v>
                </c:pt>
                <c:pt idx="2930">
                  <c:v>67.740573679269502</c:v>
                </c:pt>
                <c:pt idx="2931">
                  <c:v>67.399720402779025</c:v>
                </c:pt>
                <c:pt idx="2932">
                  <c:v>67.058886458801624</c:v>
                </c:pt>
                <c:pt idx="2933">
                  <c:v>66.718071458336397</c:v>
                </c:pt>
                <c:pt idx="2934">
                  <c:v>66.377275010211449</c:v>
                </c:pt>
                <c:pt idx="2935">
                  <c:v>66.036496721162223</c:v>
                </c:pt>
                <c:pt idx="2936">
                  <c:v>65.695736195878709</c:v>
                </c:pt>
                <c:pt idx="2937">
                  <c:v>65.354993037083574</c:v>
                </c:pt>
                <c:pt idx="2938">
                  <c:v>65.014266845601682</c:v>
                </c:pt>
                <c:pt idx="2939">
                  <c:v>64.673557220412235</c:v>
                </c:pt>
                <c:pt idx="2940">
                  <c:v>64.332863758724216</c:v>
                </c:pt>
                <c:pt idx="2941">
                  <c:v>63.992186056047132</c:v>
                </c:pt>
                <c:pt idx="2942">
                  <c:v>63.651523706244134</c:v>
                </c:pt>
                <c:pt idx="2943">
                  <c:v>63.310876301606839</c:v>
                </c:pt>
                <c:pt idx="2944">
                  <c:v>62.97024343291708</c:v>
                </c:pt>
                <c:pt idx="2945">
                  <c:v>62.629624689524803</c:v>
                </c:pt>
                <c:pt idx="2946">
                  <c:v>62.289019659394995</c:v>
                </c:pt>
                <c:pt idx="2947">
                  <c:v>61.948427929185414</c:v>
                </c:pt>
                <c:pt idx="2948">
                  <c:v>61.60784908431858</c:v>
                </c:pt>
                <c:pt idx="2949">
                  <c:v>61.267282709031129</c:v>
                </c:pt>
                <c:pt idx="2950">
                  <c:v>60.926728386449632</c:v>
                </c:pt>
                <c:pt idx="2951">
                  <c:v>60.586185698664799</c:v>
                </c:pt>
                <c:pt idx="2952">
                  <c:v>60.245654226778903</c:v>
                </c:pt>
                <c:pt idx="2953">
                  <c:v>59.905133550984417</c:v>
                </c:pt>
                <c:pt idx="2954">
                  <c:v>59.564623250622496</c:v>
                </c:pt>
                <c:pt idx="2955">
                  <c:v>59.224122904262401</c:v>
                </c:pt>
                <c:pt idx="2956">
                  <c:v>58.883632089748133</c:v>
                </c:pt>
                <c:pt idx="2957">
                  <c:v>58.543150384271598</c:v>
                </c:pt>
                <c:pt idx="2958">
                  <c:v>58.202677364448689</c:v>
                </c:pt>
                <c:pt idx="2959">
                  <c:v>57.862212606366782</c:v>
                </c:pt>
                <c:pt idx="2960">
                  <c:v>57.521755685657276</c:v>
                </c:pt>
                <c:pt idx="2961">
                  <c:v>57.181306177569276</c:v>
                </c:pt>
                <c:pt idx="2962">
                  <c:v>56.840863657019106</c:v>
                </c:pt>
                <c:pt idx="2963">
                  <c:v>56.500427698663373</c:v>
                </c:pt>
                <c:pt idx="2964">
                  <c:v>56.159997876960553</c:v>
                </c:pt>
                <c:pt idx="2965">
                  <c:v>55.819573766245476</c:v>
                </c:pt>
                <c:pt idx="2966">
                  <c:v>55.479154940775274</c:v>
                </c:pt>
                <c:pt idx="2967">
                  <c:v>55.138740974804129</c:v>
                </c:pt>
                <c:pt idx="2968">
                  <c:v>54.798331442654884</c:v>
                </c:pt>
                <c:pt idx="2969">
                  <c:v>54.457925918763344</c:v>
                </c:pt>
                <c:pt idx="2970">
                  <c:v>54.117523977753208</c:v>
                </c:pt>
                <c:pt idx="2971">
                  <c:v>53.777125194506496</c:v>
                </c:pt>
                <c:pt idx="2972">
                  <c:v>53.436729144209274</c:v>
                </c:pt>
                <c:pt idx="2973">
                  <c:v>53.096335402425666</c:v>
                </c:pt>
                <c:pt idx="2974">
                  <c:v>52.755943545155304</c:v>
                </c:pt>
                <c:pt idx="2975">
                  <c:v>52.415553148906433</c:v>
                </c:pt>
                <c:pt idx="2976">
                  <c:v>52.075163790740561</c:v>
                </c:pt>
                <c:pt idx="2977">
                  <c:v>51.734775048343437</c:v>
                </c:pt>
                <c:pt idx="2978">
                  <c:v>51.394386500095294</c:v>
                </c:pt>
                <c:pt idx="2979">
                  <c:v>51.053997725113057</c:v>
                </c:pt>
                <c:pt idx="2980">
                  <c:v>50.713608303322403</c:v>
                </c:pt>
                <c:pt idx="2981">
                  <c:v>50.373217815525045</c:v>
                </c:pt>
                <c:pt idx="2982">
                  <c:v>50.032825843442915</c:v>
                </c:pt>
                <c:pt idx="2983">
                  <c:v>49.69243196979059</c:v>
                </c:pt>
                <c:pt idx="2984">
                  <c:v>49.352035778325835</c:v>
                </c:pt>
                <c:pt idx="2985">
                  <c:v>49.011636853924522</c:v>
                </c:pt>
                <c:pt idx="2986">
                  <c:v>48.671234782620587</c:v>
                </c:pt>
                <c:pt idx="2987">
                  <c:v>48.330829151673846</c:v>
                </c:pt>
                <c:pt idx="2988">
                  <c:v>47.990419549636876</c:v>
                </c:pt>
                <c:pt idx="2989">
                  <c:v>47.65000556639658</c:v>
                </c:pt>
                <c:pt idx="2990">
                  <c:v>47.309586793238267</c:v>
                </c:pt>
                <c:pt idx="2991">
                  <c:v>46.969162822917035</c:v>
                </c:pt>
                <c:pt idx="2992">
                  <c:v>46.628733249691138</c:v>
                </c:pt>
                <c:pt idx="2993">
                  <c:v>46.288297669395661</c:v>
                </c:pt>
                <c:pt idx="2994">
                  <c:v>45.947855679487972</c:v>
                </c:pt>
                <c:pt idx="2995">
                  <c:v>45.607406879121079</c:v>
                </c:pt>
                <c:pt idx="2996">
                  <c:v>45.26695086917826</c:v>
                </c:pt>
                <c:pt idx="2997">
                  <c:v>44.926487252336074</c:v>
                </c:pt>
                <c:pt idx="2998">
                  <c:v>44.586015633131979</c:v>
                </c:pt>
                <c:pt idx="2999">
                  <c:v>44.245535617997547</c:v>
                </c:pt>
                <c:pt idx="3000">
                  <c:v>43.905046815322592</c:v>
                </c:pt>
                <c:pt idx="3001">
                  <c:v>43.564548835518231</c:v>
                </c:pt>
                <c:pt idx="3002">
                  <c:v>43.224041291052316</c:v>
                </c:pt>
                <c:pt idx="3003">
                  <c:v>42.88352379651301</c:v>
                </c:pt>
                <c:pt idx="3004">
                  <c:v>42.542995968656363</c:v>
                </c:pt>
                <c:pt idx="3005">
                  <c:v>42.202457426469586</c:v>
                </c:pt>
                <c:pt idx="3006">
                  <c:v>41.861907791204992</c:v>
                </c:pt>
                <c:pt idx="3007">
                  <c:v>41.521346686440211</c:v>
                </c:pt>
                <c:pt idx="3008">
                  <c:v>41.180773738136757</c:v>
                </c:pt>
                <c:pt idx="3009">
                  <c:v>40.840188574673718</c:v>
                </c:pt>
                <c:pt idx="3010">
                  <c:v>40.499590826906271</c:v>
                </c:pt>
                <c:pt idx="3011">
                  <c:v>40.158980128221536</c:v>
                </c:pt>
                <c:pt idx="3012">
                  <c:v>39.818356114573348</c:v>
                </c:pt>
                <c:pt idx="3013">
                  <c:v>39.477718424539098</c:v>
                </c:pt>
                <c:pt idx="3014">
                  <c:v>39.13706669936429</c:v>
                </c:pt>
                <c:pt idx="3015">
                  <c:v>38.796400583018276</c:v>
                </c:pt>
                <c:pt idx="3016">
                  <c:v>38.455719722229084</c:v>
                </c:pt>
                <c:pt idx="3017">
                  <c:v>38.115023766530754</c:v>
                </c:pt>
                <c:pt idx="3018">
                  <c:v>37.774312368326243</c:v>
                </c:pt>
                <c:pt idx="3019">
                  <c:v>37.43358518290858</c:v>
                </c:pt>
                <c:pt idx="3020">
                  <c:v>37.092841868518306</c:v>
                </c:pt>
                <c:pt idx="3021">
                  <c:v>36.752082086395724</c:v>
                </c:pt>
                <c:pt idx="3022">
                  <c:v>36.411305500806492</c:v>
                </c:pt>
                <c:pt idx="3023">
                  <c:v>36.070511779097039</c:v>
                </c:pt>
                <c:pt idx="3024">
                  <c:v>35.729700591731685</c:v>
                </c:pt>
                <c:pt idx="3025">
                  <c:v>35.388871612346186</c:v>
                </c:pt>
                <c:pt idx="3026">
                  <c:v>35.048024517771367</c:v>
                </c:pt>
                <c:pt idx="3027">
                  <c:v>34.707158988085162</c:v>
                </c:pt>
                <c:pt idx="3028">
                  <c:v>34.366274706658793</c:v>
                </c:pt>
                <c:pt idx="3029">
                  <c:v>34.025371360182312</c:v>
                </c:pt>
                <c:pt idx="3030">
                  <c:v>33.684448638710862</c:v>
                </c:pt>
                <c:pt idx="3031">
                  <c:v>33.343506235712951</c:v>
                </c:pt>
                <c:pt idx="3032">
                  <c:v>33.002543848091001</c:v>
                </c:pt>
                <c:pt idx="3033">
                  <c:v>32.661561176231579</c:v>
                </c:pt>
                <c:pt idx="3034">
                  <c:v>32.32055792403677</c:v>
                </c:pt>
                <c:pt idx="3035">
                  <c:v>31.979533798970468</c:v>
                </c:pt>
                <c:pt idx="3036">
                  <c:v>31.638488512079864</c:v>
                </c:pt>
                <c:pt idx="3037">
                  <c:v>31.297421778037545</c:v>
                </c:pt>
                <c:pt idx="3038">
                  <c:v>30.956333315185972</c:v>
                </c:pt>
                <c:pt idx="3039">
                  <c:v>30.615222845554005</c:v>
                </c:pt>
                <c:pt idx="3040">
                  <c:v>30.274090094898938</c:v>
                </c:pt>
                <c:pt idx="3041">
                  <c:v>29.932934792749972</c:v>
                </c:pt>
                <c:pt idx="3042">
                  <c:v>29.59175667242042</c:v>
                </c:pt>
                <c:pt idx="3043">
                  <c:v>29.250555471053609</c:v>
                </c:pt>
                <c:pt idx="3044">
                  <c:v>28.90933092964795</c:v>
                </c:pt>
                <c:pt idx="3045">
                  <c:v>28.568082793097432</c:v>
                </c:pt>
                <c:pt idx="3046">
                  <c:v>28.226810810206491</c:v>
                </c:pt>
                <c:pt idx="3047">
                  <c:v>27.885514733726716</c:v>
                </c:pt>
                <c:pt idx="3048">
                  <c:v>27.544194320394528</c:v>
                </c:pt>
                <c:pt idx="3049">
                  <c:v>27.202849330942311</c:v>
                </c:pt>
                <c:pt idx="3050">
                  <c:v>26.861479530134403</c:v>
                </c:pt>
                <c:pt idx="3051">
                  <c:v>26.520084686802193</c:v>
                </c:pt>
                <c:pt idx="3052">
                  <c:v>26.178664573853929</c:v>
                </c:pt>
                <c:pt idx="3053">
                  <c:v>25.837218968307617</c:v>
                </c:pt>
                <c:pt idx="3054">
                  <c:v>25.495747651325924</c:v>
                </c:pt>
                <c:pt idx="3055">
                  <c:v>25.15425040822274</c:v>
                </c:pt>
                <c:pt idx="3056">
                  <c:v>24.812727028497836</c:v>
                </c:pt>
                <c:pt idx="3057">
                  <c:v>24.47117730585456</c:v>
                </c:pt>
                <c:pt idx="3058">
                  <c:v>24.129601038233695</c:v>
                </c:pt>
                <c:pt idx="3059">
                  <c:v>23.787998027817778</c:v>
                </c:pt>
                <c:pt idx="3060">
                  <c:v>23.446368081060545</c:v>
                </c:pt>
                <c:pt idx="3061">
                  <c:v>23.104711008716148</c:v>
                </c:pt>
                <c:pt idx="3062">
                  <c:v>22.763026625841182</c:v>
                </c:pt>
                <c:pt idx="3063">
                  <c:v>22.421314751823775</c:v>
                </c:pt>
                <c:pt idx="3064">
                  <c:v>22.079575210407501</c:v>
                </c:pt>
                <c:pt idx="3065">
                  <c:v>21.73780782969585</c:v>
                </c:pt>
                <c:pt idx="3066">
                  <c:v>21.396012442176268</c:v>
                </c:pt>
                <c:pt idx="3067">
                  <c:v>21.054188884734696</c:v>
                </c:pt>
                <c:pt idx="3068">
                  <c:v>20.712336998680325</c:v>
                </c:pt>
                <c:pt idx="3069">
                  <c:v>20.370456629744357</c:v>
                </c:pt>
                <c:pt idx="3070">
                  <c:v>20.02854762810221</c:v>
                </c:pt>
                <c:pt idx="3071">
                  <c:v>19.686609848396081</c:v>
                </c:pt>
                <c:pt idx="3072">
                  <c:v>19.34464314973139</c:v>
                </c:pt>
                <c:pt idx="3073">
                  <c:v>19.002647395695426</c:v>
                </c:pt>
                <c:pt idx="3074">
                  <c:v>18.660622454379929</c:v>
                </c:pt>
                <c:pt idx="3075">
                  <c:v>18.318568198373367</c:v>
                </c:pt>
                <c:pt idx="3076">
                  <c:v>17.976484504783048</c:v>
                </c:pt>
                <c:pt idx="3077">
                  <c:v>17.634371255238399</c:v>
                </c:pt>
                <c:pt idx="3078">
                  <c:v>17.292228335911837</c:v>
                </c:pt>
                <c:pt idx="3079">
                  <c:v>16.95005563750901</c:v>
                </c:pt>
                <c:pt idx="3080">
                  <c:v>16.60785305528599</c:v>
                </c:pt>
                <c:pt idx="3081">
                  <c:v>16.265620489062023</c:v>
                </c:pt>
                <c:pt idx="3082">
                  <c:v>15.923357843211198</c:v>
                </c:pt>
                <c:pt idx="3083">
                  <c:v>15.581065026674857</c:v>
                </c:pt>
                <c:pt idx="3084">
                  <c:v>15.238741952975468</c:v>
                </c:pt>
                <c:pt idx="3085">
                  <c:v>14.89638854020208</c:v>
                </c:pt>
                <c:pt idx="3086">
                  <c:v>14.554004711026112</c:v>
                </c:pt>
                <c:pt idx="3087">
                  <c:v>14.211590392698541</c:v>
                </c:pt>
                <c:pt idx="3088">
                  <c:v>13.869145517061842</c:v>
                </c:pt>
                <c:pt idx="3089">
                  <c:v>13.526670020535221</c:v>
                </c:pt>
                <c:pt idx="3090">
                  <c:v>13.184163844122587</c:v>
                </c:pt>
                <c:pt idx="3091">
                  <c:v>12.841626933421429</c:v>
                </c:pt>
                <c:pt idx="3092">
                  <c:v>12.499059238604522</c:v>
                </c:pt>
                <c:pt idx="3093">
                  <c:v>12.156460714427309</c:v>
                </c:pt>
                <c:pt idx="3094">
                  <c:v>11.813831320233595</c:v>
                </c:pt>
                <c:pt idx="3095">
                  <c:v>11.471171019934284</c:v>
                </c:pt>
                <c:pt idx="3096">
                  <c:v>11.128479782018875</c:v>
                </c:pt>
                <c:pt idx="3097">
                  <c:v>10.785757579539778</c:v>
                </c:pt>
                <c:pt idx="3098">
                  <c:v>10.44300439012358</c:v>
                </c:pt>
                <c:pt idx="3099">
                  <c:v>10.100220195945349</c:v>
                </c:pt>
                <c:pt idx="3100">
                  <c:v>9.7574049837315879</c:v>
                </c:pt>
                <c:pt idx="3101">
                  <c:v>9.4145587447607912</c:v>
                </c:pt>
                <c:pt idx="3102">
                  <c:v>9.0716814748405117</c:v>
                </c:pt>
                <c:pt idx="3103">
                  <c:v>8.7287731743031909</c:v>
                </c:pt>
                <c:pt idx="3104">
                  <c:v>8.3858338480109804</c:v>
                </c:pt>
                <c:pt idx="3105">
                  <c:v>8.0428635053251725</c:v>
                </c:pt>
                <c:pt idx="3106">
                  <c:v>7.6998621601063757</c:v>
                </c:pt>
                <c:pt idx="3107">
                  <c:v>7.3568298307001152</c:v>
                </c:pt>
                <c:pt idx="3108">
                  <c:v>7.0137665399347124</c:v>
                </c:pt>
                <c:pt idx="3109">
                  <c:v>6.670672315091756</c:v>
                </c:pt>
                <c:pt idx="3110">
                  <c:v>6.3275471879007874</c:v>
                </c:pt>
                <c:pt idx="3111">
                  <c:v>5.9843911945358625</c:v>
                </c:pt>
                <c:pt idx="3112">
                  <c:v>5.641204375580477</c:v>
                </c:pt>
                <c:pt idx="3113">
                  <c:v>5.2979867760245956</c:v>
                </c:pt>
                <c:pt idx="3114">
                  <c:v>4.9547384452539074</c:v>
                </c:pt>
                <c:pt idx="3115">
                  <c:v>4.6114594370177961</c:v>
                </c:pt>
                <c:pt idx="3116">
                  <c:v>4.2681498094235488</c:v>
                </c:pt>
                <c:pt idx="3117">
                  <c:v>3.9248096249119242</c:v>
                </c:pt>
                <c:pt idx="3118">
                  <c:v>3.5814389502502912</c:v>
                </c:pt>
                <c:pt idx="3119">
                  <c:v>3.2380378564957861</c:v>
                </c:pt>
                <c:pt idx="3120">
                  <c:v>2.8946064189852705</c:v>
                </c:pt>
                <c:pt idx="3121">
                  <c:v>2.5511447173215611</c:v>
                </c:pt>
                <c:pt idx="3122">
                  <c:v>2.2076528353362992</c:v>
                </c:pt>
                <c:pt idx="3123">
                  <c:v>1.8641308610772687</c:v>
                </c:pt>
                <c:pt idx="3124">
                  <c:v>1.5205788867914973</c:v>
                </c:pt>
                <c:pt idx="3125">
                  <c:v>1.1769970088905446</c:v>
                </c:pt>
                <c:pt idx="3126">
                  <c:v>0.83338532793087128</c:v>
                </c:pt>
                <c:pt idx="3127">
                  <c:v>0.48974394859072296</c:v>
                </c:pt>
                <c:pt idx="3128">
                  <c:v>0.14607297965220209</c:v>
                </c:pt>
                <c:pt idx="3129">
                  <c:v>-0.19762746603914091</c:v>
                </c:pt>
                <c:pt idx="3130">
                  <c:v>-0.54135727159389435</c:v>
                </c:pt>
                <c:pt idx="3131">
                  <c:v>-0.88511631609428365</c:v>
                </c:pt>
                <c:pt idx="3132">
                  <c:v>-1.2289044746420674</c:v>
                </c:pt>
                <c:pt idx="3133">
                  <c:v>-1.5727216183741852</c:v>
                </c:pt>
                <c:pt idx="3134">
                  <c:v>-1.916567614486133</c:v>
                </c:pt>
                <c:pt idx="3135">
                  <c:v>-2.2604423262760998</c:v>
                </c:pt>
                <c:pt idx="3136">
                  <c:v>-2.6043456131637592</c:v>
                </c:pt>
                <c:pt idx="3137">
                  <c:v>-2.9482773307267585</c:v>
                </c:pt>
                <c:pt idx="3138">
                  <c:v>-3.2922373307204365</c:v>
                </c:pt>
                <c:pt idx="3139">
                  <c:v>-3.6362254611240838</c:v>
                </c:pt>
                <c:pt idx="3140">
                  <c:v>-3.9802415661679555</c:v>
                </c:pt>
                <c:pt idx="3141">
                  <c:v>-4.3242854863541282</c:v>
                </c:pt>
                <c:pt idx="3142">
                  <c:v>-4.6683570585078522</c:v>
                </c:pt>
                <c:pt idx="3143">
                  <c:v>-5.0124561158034133</c:v>
                </c:pt>
                <c:pt idx="3144">
                  <c:v>-5.3565824877884038</c:v>
                </c:pt>
                <c:pt idx="3145">
                  <c:v>-5.7007360004360139</c:v>
                </c:pt>
                <c:pt idx="3146">
                  <c:v>-6.0449164761699574</c:v>
                </c:pt>
                <c:pt idx="3147">
                  <c:v>-6.389123733903431</c:v>
                </c:pt>
                <c:pt idx="3148">
                  <c:v>-6.7333575890666477</c:v>
                </c:pt>
                <c:pt idx="3149">
                  <c:v>-7.0776178536592003</c:v>
                </c:pt>
                <c:pt idx="3150">
                  <c:v>-7.4219043362779029</c:v>
                </c:pt>
                <c:pt idx="3151">
                  <c:v>-7.7662168421485243</c:v>
                </c:pt>
                <c:pt idx="3152">
                  <c:v>-8.1105551731790033</c:v>
                </c:pt>
                <c:pt idx="3153">
                  <c:v>-8.4549191279912268</c:v>
                </c:pt>
                <c:pt idx="3154">
                  <c:v>-8.7993085019487189</c:v>
                </c:pt>
                <c:pt idx="3155">
                  <c:v>-9.1437230872177722</c:v>
                </c:pt>
                <c:pt idx="3156">
                  <c:v>-9.488162672794763</c:v>
                </c:pt>
                <c:pt idx="3157">
                  <c:v>-9.8326270445421713</c:v>
                </c:pt>
                <c:pt idx="3158">
                  <c:v>-10.177115985242102</c:v>
                </c:pt>
                <c:pt idx="3159">
                  <c:v>-10.521629274630639</c:v>
                </c:pt>
                <c:pt idx="3160">
                  <c:v>-10.866166689443405</c:v>
                </c:pt>
                <c:pt idx="3161">
                  <c:v>-11.210728003446135</c:v>
                </c:pt>
                <c:pt idx="3162">
                  <c:v>-11.55531298749473</c:v>
                </c:pt>
                <c:pt idx="3163">
                  <c:v>-11.899921409571375</c:v>
                </c:pt>
                <c:pt idx="3164">
                  <c:v>-12.244553034817647</c:v>
                </c:pt>
                <c:pt idx="3165">
                  <c:v>-12.589207625595835</c:v>
                </c:pt>
                <c:pt idx="3166">
                  <c:v>-12.933884941523509</c:v>
                </c:pt>
                <c:pt idx="3167">
                  <c:v>-13.278584739520483</c:v>
                </c:pt>
                <c:pt idx="3168">
                  <c:v>-13.623306773846583</c:v>
                </c:pt>
                <c:pt idx="3169">
                  <c:v>-13.96805079616276</c:v>
                </c:pt>
                <c:pt idx="3170">
                  <c:v>-14.312816555564497</c:v>
                </c:pt>
                <c:pt idx="3171">
                  <c:v>-14.657603798626605</c:v>
                </c:pt>
                <c:pt idx="3172">
                  <c:v>-15.002412269460329</c:v>
                </c:pt>
                <c:pt idx="3173">
                  <c:v>-15.347241709755366</c:v>
                </c:pt>
                <c:pt idx="3174">
                  <c:v>-15.692091858817314</c:v>
                </c:pt>
                <c:pt idx="3175">
                  <c:v>-16.036962453631109</c:v>
                </c:pt>
                <c:pt idx="3176">
                  <c:v>-16.381853228902159</c:v>
                </c:pt>
                <c:pt idx="3177">
                  <c:v>-16.726763917094782</c:v>
                </c:pt>
                <c:pt idx="3178">
                  <c:v>-17.071694248497977</c:v>
                </c:pt>
                <c:pt idx="3179">
                  <c:v>-17.416643951262177</c:v>
                </c:pt>
                <c:pt idx="3180">
                  <c:v>-17.76161275145477</c:v>
                </c:pt>
                <c:pt idx="3181">
                  <c:v>-18.106600373095954</c:v>
                </c:pt>
                <c:pt idx="3182">
                  <c:v>-18.451606538227551</c:v>
                </c:pt>
                <c:pt idx="3183">
                  <c:v>-18.796630966952986</c:v>
                </c:pt>
                <c:pt idx="3184">
                  <c:v>-19.141673377478256</c:v>
                </c:pt>
                <c:pt idx="3185">
                  <c:v>-19.486733486180608</c:v>
                </c:pt>
                <c:pt idx="3186">
                  <c:v>-19.831811007648103</c:v>
                </c:pt>
                <c:pt idx="3187">
                  <c:v>-20.176905654723654</c:v>
                </c:pt>
                <c:pt idx="3188">
                  <c:v>-20.522017138571439</c:v>
                </c:pt>
                <c:pt idx="3189">
                  <c:v>-20.867145168718761</c:v>
                </c:pt>
                <c:pt idx="3190">
                  <c:v>-21.21228945310915</c:v>
                </c:pt>
                <c:pt idx="3191">
                  <c:v>-21.557449698145184</c:v>
                </c:pt>
                <c:pt idx="3192">
                  <c:v>-21.902625608756296</c:v>
                </c:pt>
                <c:pt idx="3193">
                  <c:v>-22.247816888442348</c:v>
                </c:pt>
                <c:pt idx="3194">
                  <c:v>-22.593023239315023</c:v>
                </c:pt>
                <c:pt idx="3195">
                  <c:v>-22.93824436216865</c:v>
                </c:pt>
                <c:pt idx="3196">
                  <c:v>-23.283479956524399</c:v>
                </c:pt>
                <c:pt idx="3197">
                  <c:v>-23.628729720670584</c:v>
                </c:pt>
                <c:pt idx="3198">
                  <c:v>-23.973993351735785</c:v>
                </c:pt>
                <c:pt idx="3199">
                  <c:v>-24.319270545726571</c:v>
                </c:pt>
                <c:pt idx="3200">
                  <c:v>-24.664560997588925</c:v>
                </c:pt>
                <c:pt idx="3201">
                  <c:v>-25.009864401247306</c:v>
                </c:pt>
                <c:pt idx="3202">
                  <c:v>-25.355180449674371</c:v>
                </c:pt>
                <c:pt idx="3203">
                  <c:v>-25.70050883493543</c:v>
                </c:pt>
                <c:pt idx="3204">
                  <c:v>-26.045849248233633</c:v>
                </c:pt>
                <c:pt idx="3205">
                  <c:v>-26.391201379978291</c:v>
                </c:pt>
                <c:pt idx="3206">
                  <c:v>-26.736564919830982</c:v>
                </c:pt>
                <c:pt idx="3207">
                  <c:v>-27.081939556747471</c:v>
                </c:pt>
                <c:pt idx="3208">
                  <c:v>-27.427324979049128</c:v>
                </c:pt>
                <c:pt idx="3209">
                  <c:v>-27.772720874465708</c:v>
                </c:pt>
                <c:pt idx="3210">
                  <c:v>-28.118126930191046</c:v>
                </c:pt>
                <c:pt idx="3211">
                  <c:v>-28.46354283292716</c:v>
                </c:pt>
                <c:pt idx="3212">
                  <c:v>-28.808968268952324</c:v>
                </c:pt>
                <c:pt idx="3213">
                  <c:v>-29.154402924166945</c:v>
                </c:pt>
                <c:pt idx="3214">
                  <c:v>-29.499846484136032</c:v>
                </c:pt>
                <c:pt idx="3215">
                  <c:v>-29.845298634160827</c:v>
                </c:pt>
                <c:pt idx="3216">
                  <c:v>-30.190759059321472</c:v>
                </c:pt>
                <c:pt idx="3217">
                  <c:v>-30.536227444523131</c:v>
                </c:pt>
                <c:pt idx="3218">
                  <c:v>-30.881703474563135</c:v>
                </c:pt>
                <c:pt idx="3219">
                  <c:v>-31.227186834173448</c:v>
                </c:pt>
                <c:pt idx="3220">
                  <c:v>-31.572677208079249</c:v>
                </c:pt>
                <c:pt idx="3221">
                  <c:v>-31.918174281038439</c:v>
                </c:pt>
                <c:pt idx="3222">
                  <c:v>-32.263677737911848</c:v>
                </c:pt>
                <c:pt idx="3223">
                  <c:v>-32.609187263706367</c:v>
                </c:pt>
                <c:pt idx="3224">
                  <c:v>-32.954702543619469</c:v>
                </c:pt>
                <c:pt idx="3225">
                  <c:v>-33.300223263106275</c:v>
                </c:pt>
                <c:pt idx="3226">
                  <c:v>-33.645749107923756</c:v>
                </c:pt>
                <c:pt idx="3227">
                  <c:v>-33.9912797641732</c:v>
                </c:pt>
                <c:pt idx="3228">
                  <c:v>-34.336814918369306</c:v>
                </c:pt>
                <c:pt idx="3229">
                  <c:v>-34.68235425748005</c:v>
                </c:pt>
                <c:pt idx="3230">
                  <c:v>-35.027897468982509</c:v>
                </c:pt>
                <c:pt idx="3231">
                  <c:v>-35.373444240901748</c:v>
                </c:pt>
                <c:pt idx="3232">
                  <c:v>-35.718994261881214</c:v>
                </c:pt>
                <c:pt idx="3233">
                  <c:v>-36.064547221221936</c:v>
                </c:pt>
                <c:pt idx="3234">
                  <c:v>-36.410102808924258</c:v>
                </c:pt>
                <c:pt idx="3235">
                  <c:v>-36.755660715757323</c:v>
                </c:pt>
                <c:pt idx="3236">
                  <c:v>-37.101220633297288</c:v>
                </c:pt>
                <c:pt idx="3237">
                  <c:v>-37.446782253970575</c:v>
                </c:pt>
                <c:pt idx="3238">
                  <c:v>-37.792345271119203</c:v>
                </c:pt>
                <c:pt idx="3239">
                  <c:v>-38.137909379037588</c:v>
                </c:pt>
                <c:pt idx="3240">
                  <c:v>-38.483474273028605</c:v>
                </c:pt>
                <c:pt idx="3241">
                  <c:v>-38.829039649439395</c:v>
                </c:pt>
                <c:pt idx="3242">
                  <c:v>-39.17460520572785</c:v>
                </c:pt>
                <c:pt idx="3243">
                  <c:v>-39.520170640500275</c:v>
                </c:pt>
                <c:pt idx="3244">
                  <c:v>-39.865735653552235</c:v>
                </c:pt>
                <c:pt idx="3245">
                  <c:v>-40.211299945931032</c:v>
                </c:pt>
                <c:pt idx="3246">
                  <c:v>-40.556863219977096</c:v>
                </c:pt>
                <c:pt idx="3247">
                  <c:v>-40.902425179358588</c:v>
                </c:pt>
                <c:pt idx="3248">
                  <c:v>-41.24798552913655</c:v>
                </c:pt>
                <c:pt idx="3249">
                  <c:v>-41.593543975800401</c:v>
                </c:pt>
                <c:pt idx="3250">
                  <c:v>-41.939100227317482</c:v>
                </c:pt>
                <c:pt idx="3251">
                  <c:v>-42.284653993167559</c:v>
                </c:pt>
                <c:pt idx="3252">
                  <c:v>-42.630204984405893</c:v>
                </c:pt>
                <c:pt idx="3253">
                  <c:v>-42.975752913698969</c:v>
                </c:pt>
                <c:pt idx="3254">
                  <c:v>-43.3212974953585</c:v>
                </c:pt>
                <c:pt idx="3255">
                  <c:v>-43.666838445405091</c:v>
                </c:pt>
                <c:pt idx="3256">
                  <c:v>-44.012375481600458</c:v>
                </c:pt>
                <c:pt idx="3257">
                  <c:v>-44.35790832348345</c:v>
                </c:pt>
                <c:pt idx="3258">
                  <c:v>-44.703436692430017</c:v>
                </c:pt>
                <c:pt idx="3259">
                  <c:v>-45.048960311683793</c:v>
                </c:pt>
                <c:pt idx="3260">
                  <c:v>-45.394478906402789</c:v>
                </c:pt>
                <c:pt idx="3261">
                  <c:v>-45.73999220369209</c:v>
                </c:pt>
                <c:pt idx="3262">
                  <c:v>-46.085499932657854</c:v>
                </c:pt>
                <c:pt idx="3263">
                  <c:v>-46.431001824443683</c:v>
                </c:pt>
                <c:pt idx="3264">
                  <c:v>-46.776497612258424</c:v>
                </c:pt>
                <c:pt idx="3265">
                  <c:v>-47.121987031436184</c:v>
                </c:pt>
                <c:pt idx="3266">
                  <c:v>-47.467469819465727</c:v>
                </c:pt>
                <c:pt idx="3267">
                  <c:v>-47.812945716019954</c:v>
                </c:pt>
                <c:pt idx="3268">
                  <c:v>-48.158414463013251</c:v>
                </c:pt>
                <c:pt idx="3269">
                  <c:v>-48.503875804625494</c:v>
                </c:pt>
                <c:pt idx="3270">
                  <c:v>-48.849329487348832</c:v>
                </c:pt>
                <c:pt idx="3271">
                  <c:v>-49.194775260009443</c:v>
                </c:pt>
                <c:pt idx="3272">
                  <c:v>-49.540212873824146</c:v>
                </c:pt>
                <c:pt idx="3273">
                  <c:v>-49.885642082425008</c:v>
                </c:pt>
                <c:pt idx="3274">
                  <c:v>-50.231062641889011</c:v>
                </c:pt>
                <c:pt idx="3275">
                  <c:v>-50.576474310789429</c:v>
                </c:pt>
                <c:pt idx="3276">
                  <c:v>-50.921876850220826</c:v>
                </c:pt>
                <c:pt idx="3277">
                  <c:v>-51.267270023825041</c:v>
                </c:pt>
                <c:pt idx="3278">
                  <c:v>-51.612653597843028</c:v>
                </c:pt>
                <c:pt idx="3279">
                  <c:v>-51.958027341133857</c:v>
                </c:pt>
                <c:pt idx="3280">
                  <c:v>-52.303391025216385</c:v>
                </c:pt>
                <c:pt idx="3281">
                  <c:v>-52.648744424286562</c:v>
                </c:pt>
                <c:pt idx="3282">
                  <c:v>-52.994087315268054</c:v>
                </c:pt>
                <c:pt idx="3283">
                  <c:v>-53.339419477834092</c:v>
                </c:pt>
                <c:pt idx="3284">
                  <c:v>-53.684740694429195</c:v>
                </c:pt>
                <c:pt idx="3285">
                  <c:v>-54.030050750315979</c:v>
                </c:pt>
                <c:pt idx="3286">
                  <c:v>-54.375349433595893</c:v>
                </c:pt>
                <c:pt idx="3287">
                  <c:v>-54.720636535230263</c:v>
                </c:pt>
                <c:pt idx="3288">
                  <c:v>-55.06591184908509</c:v>
                </c:pt>
                <c:pt idx="3289">
                  <c:v>-55.411175171946567</c:v>
                </c:pt>
                <c:pt idx="3290">
                  <c:v>-55.756426303555955</c:v>
                </c:pt>
                <c:pt idx="3291">
                  <c:v>-56.101665046622045</c:v>
                </c:pt>
                <c:pt idx="3292">
                  <c:v>-56.446891206867157</c:v>
                </c:pt>
                <c:pt idx="3293">
                  <c:v>-56.792104593041714</c:v>
                </c:pt>
                <c:pt idx="3294">
                  <c:v>-57.13730501694117</c:v>
                </c:pt>
                <c:pt idx="3295">
                  <c:v>-57.4824922934488</c:v>
                </c:pt>
                <c:pt idx="3296">
                  <c:v>-57.827666240549426</c:v>
                </c:pt>
                <c:pt idx="3297">
                  <c:v>-58.172826679344119</c:v>
                </c:pt>
                <c:pt idx="3298">
                  <c:v>-58.517973434090806</c:v>
                </c:pt>
                <c:pt idx="3299">
                  <c:v>-58.863106332213952</c:v>
                </c:pt>
                <c:pt idx="3300">
                  <c:v>-59.208225204332976</c:v>
                </c:pt>
                <c:pt idx="3301">
                  <c:v>-59.553329884270013</c:v>
                </c:pt>
                <c:pt idx="3302">
                  <c:v>-59.898420209089075</c:v>
                </c:pt>
                <c:pt idx="3303">
                  <c:v>-60.24349601910501</c:v>
                </c:pt>
                <c:pt idx="3304">
                  <c:v>-60.588557157896631</c:v>
                </c:pt>
                <c:pt idx="3305">
                  <c:v>-60.933603472341275</c:v>
                </c:pt>
                <c:pt idx="3306">
                  <c:v>-61.278634812623451</c:v>
                </c:pt>
                <c:pt idx="3307">
                  <c:v>-61.623651032243949</c:v>
                </c:pt>
                <c:pt idx="3308">
                  <c:v>-61.968651988055619</c:v>
                </c:pt>
                <c:pt idx="3309">
                  <c:v>-62.313637540266356</c:v>
                </c:pt>
                <c:pt idx="3310">
                  <c:v>-62.658607552452111</c:v>
                </c:pt>
                <c:pt idx="3311">
                  <c:v>-63.003561891588909</c:v>
                </c:pt>
                <c:pt idx="3312">
                  <c:v>-63.34850042803798</c:v>
                </c:pt>
                <c:pt idx="3313">
                  <c:v>116.30657696438976</c:v>
                </c:pt>
                <c:pt idx="3314">
                  <c:v>115.96167040849838</c:v>
                </c:pt>
                <c:pt idx="3315">
                  <c:v>115.61678002361532</c:v>
                </c:pt>
                <c:pt idx="3316">
                  <c:v>115.27190592562138</c:v>
                </c:pt>
                <c:pt idx="3317">
                  <c:v>114.92704822693777</c:v>
                </c:pt>
                <c:pt idx="3318">
                  <c:v>114.58220703650377</c:v>
                </c:pt>
                <c:pt idx="3319">
                  <c:v>114.23738245977044</c:v>
                </c:pt>
                <c:pt idx="3320">
                  <c:v>113.89257459869137</c:v>
                </c:pt>
                <c:pt idx="3321">
                  <c:v>113.54778355172277</c:v>
                </c:pt>
                <c:pt idx="3322">
                  <c:v>113.20300941379682</c:v>
                </c:pt>
                <c:pt idx="3323">
                  <c:v>112.85825227632417</c:v>
                </c:pt>
                <c:pt idx="3324">
                  <c:v>112.51351222719445</c:v>
                </c:pt>
                <c:pt idx="3325">
                  <c:v>112.16878935075263</c:v>
                </c:pt>
                <c:pt idx="3326">
                  <c:v>111.82408372780223</c:v>
                </c:pt>
                <c:pt idx="3327">
                  <c:v>111.47939543560642</c:v>
                </c:pt>
                <c:pt idx="3328">
                  <c:v>111.13472454786778</c:v>
                </c:pt>
                <c:pt idx="3329">
                  <c:v>110.7900711347322</c:v>
                </c:pt>
                <c:pt idx="3330">
                  <c:v>110.44543526279422</c:v>
                </c:pt>
                <c:pt idx="3331">
                  <c:v>110.10081699507425</c:v>
                </c:pt>
                <c:pt idx="3332">
                  <c:v>109.75621639103127</c:v>
                </c:pt>
                <c:pt idx="3333">
                  <c:v>109.41163350655246</c:v>
                </c:pt>
                <c:pt idx="3334">
                  <c:v>109.06706839396399</c:v>
                </c:pt>
                <c:pt idx="3335">
                  <c:v>108.72252110201281</c:v>
                </c:pt>
                <c:pt idx="3336">
                  <c:v>108.37799167587589</c:v>
                </c:pt>
                <c:pt idx="3337">
                  <c:v>108.03348015716884</c:v>
                </c:pt>
                <c:pt idx="3338">
                  <c:v>107.68898658392848</c:v>
                </c:pt>
                <c:pt idx="3339">
                  <c:v>107.34451099062431</c:v>
                </c:pt>
                <c:pt idx="3340">
                  <c:v>107.00005340816928</c:v>
                </c:pt>
                <c:pt idx="3341">
                  <c:v>106.65561386390402</c:v>
                </c:pt>
                <c:pt idx="3342">
                  <c:v>106.31119238161243</c:v>
                </c:pt>
                <c:pt idx="3343">
                  <c:v>105.96678898151983</c:v>
                </c:pt>
                <c:pt idx="3344">
                  <c:v>105.62240368030838</c:v>
                </c:pt>
                <c:pt idx="3345">
                  <c:v>105.27803649110454</c:v>
                </c:pt>
                <c:pt idx="3346">
                  <c:v>104.93368742349429</c:v>
                </c:pt>
                <c:pt idx="3347">
                  <c:v>104.5893564835357</c:v>
                </c:pt>
                <c:pt idx="3348">
                  <c:v>104.2450436737506</c:v>
                </c:pt>
                <c:pt idx="3349">
                  <c:v>103.90074899313875</c:v>
                </c:pt>
                <c:pt idx="3350">
                  <c:v>103.55647243719427</c:v>
                </c:pt>
                <c:pt idx="3351">
                  <c:v>103.21221399789799</c:v>
                </c:pt>
                <c:pt idx="3352">
                  <c:v>102.8679736637352</c:v>
                </c:pt>
                <c:pt idx="3353">
                  <c:v>102.5237514197016</c:v>
                </c:pt>
                <c:pt idx="3354">
                  <c:v>102.17954724732319</c:v>
                </c:pt>
                <c:pt idx="3355">
                  <c:v>101.83536112464949</c:v>
                </c:pt>
                <c:pt idx="3356">
                  <c:v>101.49119302627409</c:v>
                </c:pt>
                <c:pt idx="3357">
                  <c:v>101.14704292335287</c:v>
                </c:pt>
                <c:pt idx="3358">
                  <c:v>100.80291078360017</c:v>
                </c:pt>
                <c:pt idx="3359">
                  <c:v>100.45879657130955</c:v>
                </c:pt>
                <c:pt idx="3360">
                  <c:v>100.1147002473743</c:v>
                </c:pt>
                <c:pt idx="3361">
                  <c:v>99.770621769285071</c:v>
                </c:pt>
                <c:pt idx="3362">
                  <c:v>99.426561091154468</c:v>
                </c:pt>
                <c:pt idx="3363">
                  <c:v>99.08251816372578</c:v>
                </c:pt>
                <c:pt idx="3364">
                  <c:v>98.738492934399645</c:v>
                </c:pt>
                <c:pt idx="3365">
                  <c:v>98.394485347232418</c:v>
                </c:pt>
                <c:pt idx="3366">
                  <c:v>98.050495342959806</c:v>
                </c:pt>
                <c:pt idx="3367">
                  <c:v>97.706522859022996</c:v>
                </c:pt>
                <c:pt idx="3368">
                  <c:v>97.362567829568022</c:v>
                </c:pt>
                <c:pt idx="3369">
                  <c:v>97.01863018547121</c:v>
                </c:pt>
                <c:pt idx="3370">
                  <c:v>96.67470985436556</c:v>
                </c:pt>
                <c:pt idx="3371">
                  <c:v>96.330806760643057</c:v>
                </c:pt>
                <c:pt idx="3372">
                  <c:v>95.986920825483423</c:v>
                </c:pt>
                <c:pt idx="3373">
                  <c:v>95.64305196686864</c:v>
                </c:pt>
                <c:pt idx="3374">
                  <c:v>95.299200099613259</c:v>
                </c:pt>
                <c:pt idx="3375">
                  <c:v>94.955365135368353</c:v>
                </c:pt>
                <c:pt idx="3376">
                  <c:v>94.611546982649401</c:v>
                </c:pt>
                <c:pt idx="3377">
                  <c:v>94.267745546866792</c:v>
                </c:pt>
                <c:pt idx="3378">
                  <c:v>93.923960730329711</c:v>
                </c:pt>
                <c:pt idx="3379">
                  <c:v>93.580192432277371</c:v>
                </c:pt>
                <c:pt idx="3380">
                  <c:v>93.236440548908078</c:v>
                </c:pt>
                <c:pt idx="3381">
                  <c:v>92.892704973387382</c:v>
                </c:pt>
                <c:pt idx="3382">
                  <c:v>92.54898559588014</c:v>
                </c:pt>
                <c:pt idx="3383">
                  <c:v>92.20528230356939</c:v>
                </c:pt>
                <c:pt idx="3384">
                  <c:v>91.861594980692729</c:v>
                </c:pt>
                <c:pt idx="3385">
                  <c:v>91.517923508547341</c:v>
                </c:pt>
                <c:pt idx="3386">
                  <c:v>91.174267765525656</c:v>
                </c:pt>
                <c:pt idx="3387">
                  <c:v>90.830627627147038</c:v>
                </c:pt>
                <c:pt idx="3388">
                  <c:v>90.487002966068019</c:v>
                </c:pt>
                <c:pt idx="3389">
                  <c:v>90.143393652114696</c:v>
                </c:pt>
                <c:pt idx="3390">
                  <c:v>89.799799552319257</c:v>
                </c:pt>
                <c:pt idx="3391">
                  <c:v>89.456220530929713</c:v>
                </c:pt>
                <c:pt idx="3392">
                  <c:v>89.11265644944605</c:v>
                </c:pt>
                <c:pt idx="3393">
                  <c:v>88.76910716664473</c:v>
                </c:pt>
                <c:pt idx="3394">
                  <c:v>88.42557253861581</c:v>
                </c:pt>
                <c:pt idx="3395">
                  <c:v>88.082052418775447</c:v>
                </c:pt>
                <c:pt idx="3396">
                  <c:v>87.738546657901054</c:v>
                </c:pt>
                <c:pt idx="3397">
                  <c:v>87.395055104170666</c:v>
                </c:pt>
                <c:pt idx="3398">
                  <c:v>87.051577603173143</c:v>
                </c:pt>
                <c:pt idx="3399">
                  <c:v>86.708113997947734</c:v>
                </c:pt>
                <c:pt idx="3400">
                  <c:v>86.364664129020611</c:v>
                </c:pt>
                <c:pt idx="3401">
                  <c:v>86.021227834420102</c:v>
                </c:pt>
                <c:pt idx="3402">
                  <c:v>85.677804949716247</c:v>
                </c:pt>
                <c:pt idx="3403">
                  <c:v>85.334395308046894</c:v>
                </c:pt>
                <c:pt idx="3404">
                  <c:v>84.99099874016045</c:v>
                </c:pt>
                <c:pt idx="3405">
                  <c:v>84.647615074429453</c:v>
                </c:pt>
                <c:pt idx="3406">
                  <c:v>84.304244136890318</c:v>
                </c:pt>
                <c:pt idx="3407">
                  <c:v>83.960885751285019</c:v>
                </c:pt>
                <c:pt idx="3408">
                  <c:v>83.617539739075113</c:v>
                </c:pt>
                <c:pt idx="3409">
                  <c:v>83.274205919482498</c:v>
                </c:pt>
                <c:pt idx="3410">
                  <c:v>82.930884109532059</c:v>
                </c:pt>
                <c:pt idx="3411">
                  <c:v>82.587574124066236</c:v>
                </c:pt>
                <c:pt idx="3412">
                  <c:v>82.244275775790129</c:v>
                </c:pt>
                <c:pt idx="3413">
                  <c:v>81.900988875298012</c:v>
                </c:pt>
                <c:pt idx="3414">
                  <c:v>81.557713231121554</c:v>
                </c:pt>
                <c:pt idx="3415">
                  <c:v>81.214448649743289</c:v>
                </c:pt>
                <c:pt idx="3416">
                  <c:v>80.871194935641114</c:v>
                </c:pt>
                <c:pt idx="3417">
                  <c:v>80.527951891331327</c:v>
                </c:pt>
                <c:pt idx="3418">
                  <c:v>80.184719317384747</c:v>
                </c:pt>
                <c:pt idx="3419">
                  <c:v>79.841497012471521</c:v>
                </c:pt>
                <c:pt idx="3420">
                  <c:v>79.498284773405373</c:v>
                </c:pt>
                <c:pt idx="3421">
                  <c:v>79.15508239515836</c:v>
                </c:pt>
                <c:pt idx="3422">
                  <c:v>78.811889670912308</c:v>
                </c:pt>
                <c:pt idx="3423">
                  <c:v>78.468706392085238</c:v>
                </c:pt>
                <c:pt idx="3424">
                  <c:v>78.125532348380972</c:v>
                </c:pt>
                <c:pt idx="3425">
                  <c:v>77.782367327805588</c:v>
                </c:pt>
                <c:pt idx="3426">
                  <c:v>77.439211116714148</c:v>
                </c:pt>
                <c:pt idx="3427">
                  <c:v>77.096063499855958</c:v>
                </c:pt>
                <c:pt idx="3428">
                  <c:v>76.752924260392078</c:v>
                </c:pt>
                <c:pt idx="3429">
                  <c:v>76.409793179942142</c:v>
                </c:pt>
                <c:pt idx="3430">
                  <c:v>76.06667003862924</c:v>
                </c:pt>
                <c:pt idx="3431">
                  <c:v>75.723554615099317</c:v>
                </c:pt>
                <c:pt idx="3432">
                  <c:v>75.380446686571261</c:v>
                </c:pt>
                <c:pt idx="3433">
                  <c:v>75.037346028867177</c:v>
                </c:pt>
                <c:pt idx="3434">
                  <c:v>74.694252416460543</c:v>
                </c:pt>
                <c:pt idx="3435">
                  <c:v>74.351165622498272</c:v>
                </c:pt>
                <c:pt idx="3436">
                  <c:v>74.008085418847827</c:v>
                </c:pt>
                <c:pt idx="3437">
                  <c:v>73.665011576139605</c:v>
                </c:pt>
                <c:pt idx="3438">
                  <c:v>73.321943863791262</c:v>
                </c:pt>
                <c:pt idx="3439">
                  <c:v>72.978882050053898</c:v>
                </c:pt>
                <c:pt idx="3440">
                  <c:v>72.635825902056666</c:v>
                </c:pt>
                <c:pt idx="3441">
                  <c:v>72.292775185829711</c:v>
                </c:pt>
                <c:pt idx="3442">
                  <c:v>71.949729666353647</c:v>
                </c:pt>
                <c:pt idx="3443">
                  <c:v>71.606689107591578</c:v>
                </c:pt>
                <c:pt idx="3444">
                  <c:v>71.263653272538477</c:v>
                </c:pt>
                <c:pt idx="3445">
                  <c:v>70.920621923244923</c:v>
                </c:pt>
                <c:pt idx="3446">
                  <c:v>70.577594820860782</c:v>
                </c:pt>
                <c:pt idx="3447">
                  <c:v>70.234571725685328</c:v>
                </c:pt>
                <c:pt idx="3448">
                  <c:v>69.891552397187809</c:v>
                </c:pt>
                <c:pt idx="3449">
                  <c:v>69.548536594053601</c:v>
                </c:pt>
                <c:pt idx="3450">
                  <c:v>69.205524074233097</c:v>
                </c:pt>
                <c:pt idx="3451">
                  <c:v>68.862514594962818</c:v>
                </c:pt>
                <c:pt idx="3452">
                  <c:v>68.519507912815499</c:v>
                </c:pt>
                <c:pt idx="3453">
                  <c:v>68.176503783733608</c:v>
                </c:pt>
                <c:pt idx="3454">
                  <c:v>67.833501963078561</c:v>
                </c:pt>
                <c:pt idx="3455">
                  <c:v>67.490502205654394</c:v>
                </c:pt>
                <c:pt idx="3456">
                  <c:v>67.147504265752843</c:v>
                </c:pt>
                <c:pt idx="3457">
                  <c:v>66.804507897203365</c:v>
                </c:pt>
                <c:pt idx="3458">
                  <c:v>66.461512853392833</c:v>
                </c:pt>
                <c:pt idx="3459">
                  <c:v>66.118518887313087</c:v>
                </c:pt>
                <c:pt idx="3460">
                  <c:v>65.775525751610189</c:v>
                </c:pt>
                <c:pt idx="3461">
                  <c:v>65.432533198604332</c:v>
                </c:pt>
                <c:pt idx="3462">
                  <c:v>65.089540980338114</c:v>
                </c:pt>
                <c:pt idx="3463">
                  <c:v>64.746548848623164</c:v>
                </c:pt>
                <c:pt idx="3464">
                  <c:v>64.403556555062806</c:v>
                </c:pt>
                <c:pt idx="3465">
                  <c:v>64.060563851100454</c:v>
                </c:pt>
                <c:pt idx="3466">
                  <c:v>63.717570488055571</c:v>
                </c:pt>
                <c:pt idx="3467">
                  <c:v>63.37457621716996</c:v>
                </c:pt>
                <c:pt idx="3468">
                  <c:v>63.031580789631704</c:v>
                </c:pt>
                <c:pt idx="3469">
                  <c:v>62.688583956621962</c:v>
                </c:pt>
                <c:pt idx="3470">
                  <c:v>62.345585469361758</c:v>
                </c:pt>
                <c:pt idx="3471">
                  <c:v>62.002585079131769</c:v>
                </c:pt>
                <c:pt idx="3472">
                  <c:v>61.659582537324084</c:v>
                </c:pt>
                <c:pt idx="3473">
                  <c:v>61.316577595474371</c:v>
                </c:pt>
                <c:pt idx="3474">
                  <c:v>60.973570005309895</c:v>
                </c:pt>
                <c:pt idx="3475">
                  <c:v>60.630559518771527</c:v>
                </c:pt>
                <c:pt idx="3476">
                  <c:v>60.287545888060961</c:v>
                </c:pt>
                <c:pt idx="3477">
                  <c:v>59.944528865684717</c:v>
                </c:pt>
                <c:pt idx="3478">
                  <c:v>59.601508204477824</c:v>
                </c:pt>
                <c:pt idx="3479">
                  <c:v>59.258483657646657</c:v>
                </c:pt>
                <c:pt idx="3480">
                  <c:v>58.915454978818396</c:v>
                </c:pt>
                <c:pt idx="3481">
                  <c:v>58.57242192205802</c:v>
                </c:pt>
                <c:pt idx="3482">
                  <c:v>58.229384241915696</c:v>
                </c:pt>
                <c:pt idx="3483">
                  <c:v>57.886341693472716</c:v>
                </c:pt>
                <c:pt idx="3484">
                  <c:v>57.543294032360862</c:v>
                </c:pt>
                <c:pt idx="3485">
                  <c:v>57.200241014810182</c:v>
                </c:pt>
                <c:pt idx="3486">
                  <c:v>56.857182397680397</c:v>
                </c:pt>
                <c:pt idx="3487">
                  <c:v>56.514117938508655</c:v>
                </c:pt>
                <c:pt idx="3488">
                  <c:v>56.171047395529094</c:v>
                </c:pt>
                <c:pt idx="3489">
                  <c:v>55.827970527716751</c:v>
                </c:pt>
                <c:pt idx="3490">
                  <c:v>55.484887094832949</c:v>
                </c:pt>
                <c:pt idx="3491">
                  <c:v>55.141796857443531</c:v>
                </c:pt>
                <c:pt idx="3492">
                  <c:v>54.798699576963465</c:v>
                </c:pt>
                <c:pt idx="3493">
                  <c:v>54.455595015700226</c:v>
                </c:pt>
                <c:pt idx="3494">
                  <c:v>54.112482936872183</c:v>
                </c:pt>
                <c:pt idx="3495">
                  <c:v>53.769363104655689</c:v>
                </c:pt>
                <c:pt idx="3496">
                  <c:v>53.42623528421349</c:v>
                </c:pt>
                <c:pt idx="3497">
                  <c:v>53.083099241741039</c:v>
                </c:pt>
                <c:pt idx="3498">
                  <c:v>52.739954744484272</c:v>
                </c:pt>
                <c:pt idx="3499">
                  <c:v>52.396801560781121</c:v>
                </c:pt>
                <c:pt idx="3500">
                  <c:v>52.053639460106481</c:v>
                </c:pt>
                <c:pt idx="3501">
                  <c:v>51.710468213086365</c:v>
                </c:pt>
                <c:pt idx="3502">
                  <c:v>51.367287591541661</c:v>
                </c:pt>
                <c:pt idx="3503">
                  <c:v>51.024097368529688</c:v>
                </c:pt>
                <c:pt idx="3504">
                  <c:v>50.68089731835947</c:v>
                </c:pt>
                <c:pt idx="3505">
                  <c:v>50.337687216637896</c:v>
                </c:pt>
                <c:pt idx="3506">
                  <c:v>49.99446684029423</c:v>
                </c:pt>
                <c:pt idx="3507">
                  <c:v>49.65123596762627</c:v>
                </c:pt>
                <c:pt idx="3508">
                  <c:v>49.307994378313879</c:v>
                </c:pt>
                <c:pt idx="3509">
                  <c:v>48.964741853459593</c:v>
                </c:pt>
                <c:pt idx="3510">
                  <c:v>48.621478175629569</c:v>
                </c:pt>
                <c:pt idx="3511">
                  <c:v>48.278203128867183</c:v>
                </c:pt>
                <c:pt idx="3512">
                  <c:v>47.934916498733386</c:v>
                </c:pt>
                <c:pt idx="3513">
                  <c:v>47.591618072345639</c:v>
                </c:pt>
                <c:pt idx="3514">
                  <c:v>47.248307638390393</c:v>
                </c:pt>
                <c:pt idx="3515">
                  <c:v>46.904984987167616</c:v>
                </c:pt>
                <c:pt idx="3516">
                  <c:v>46.561649910612019</c:v>
                </c:pt>
                <c:pt idx="3517">
                  <c:v>46.218302202335501</c:v>
                </c:pt>
                <c:pt idx="3518">
                  <c:v>45.874941657640541</c:v>
                </c:pt>
                <c:pt idx="3519">
                  <c:v>45.531568073555171</c:v>
                </c:pt>
                <c:pt idx="3520">
                  <c:v>45.188181248874145</c:v>
                </c:pt>
                <c:pt idx="3521">
                  <c:v>44.844780984166157</c:v>
                </c:pt>
                <c:pt idx="3522">
                  <c:v>44.501367081814372</c:v>
                </c:pt>
                <c:pt idx="3523">
                  <c:v>44.157939346050462</c:v>
                </c:pt>
                <c:pt idx="3524">
                  <c:v>43.81449758296533</c:v>
                </c:pt>
                <c:pt idx="3525">
                  <c:v>43.471041600549917</c:v>
                </c:pt>
                <c:pt idx="3526">
                  <c:v>43.127571208713761</c:v>
                </c:pt>
                <c:pt idx="3527">
                  <c:v>42.784086219325019</c:v>
                </c:pt>
                <c:pt idx="3528">
                  <c:v>42.440586446218497</c:v>
                </c:pt>
                <c:pt idx="3529">
                  <c:v>42.097071705230618</c:v>
                </c:pt>
                <c:pt idx="3530">
                  <c:v>41.753541814233664</c:v>
                </c:pt>
                <c:pt idx="3531">
                  <c:v>41.409996593143894</c:v>
                </c:pt>
                <c:pt idx="3532">
                  <c:v>41.066435863955469</c:v>
                </c:pt>
                <c:pt idx="3533">
                  <c:v>40.722859450773377</c:v>
                </c:pt>
                <c:pt idx="3534">
                  <c:v>40.37926717981977</c:v>
                </c:pt>
                <c:pt idx="3535">
                  <c:v>40.035658879470724</c:v>
                </c:pt>
                <c:pt idx="3536">
                  <c:v>39.692034380273675</c:v>
                </c:pt>
                <c:pt idx="3537">
                  <c:v>39.348393514981211</c:v>
                </c:pt>
                <c:pt idx="3538">
                  <c:v>39.004736118558135</c:v>
                </c:pt>
                <c:pt idx="3539">
                  <c:v>38.661062028211276</c:v>
                </c:pt>
                <c:pt idx="3540">
                  <c:v>38.317371083421065</c:v>
                </c:pt>
                <c:pt idx="3541">
                  <c:v>37.973663125946132</c:v>
                </c:pt>
                <c:pt idx="3542">
                  <c:v>37.629937999852302</c:v>
                </c:pt>
                <c:pt idx="3543">
                  <c:v>37.286195551543564</c:v>
                </c:pt>
                <c:pt idx="3544">
                  <c:v>36.942435629765107</c:v>
                </c:pt>
                <c:pt idx="3545">
                  <c:v>36.598658085633801</c:v>
                </c:pt>
                <c:pt idx="3546">
                  <c:v>36.254862772653794</c:v>
                </c:pt>
                <c:pt idx="3547">
                  <c:v>35.911049546747741</c:v>
                </c:pt>
                <c:pt idx="3548">
                  <c:v>35.567218266257214</c:v>
                </c:pt>
                <c:pt idx="3549">
                  <c:v>35.223368791970799</c:v>
                </c:pt>
                <c:pt idx="3550">
                  <c:v>34.879500987151488</c:v>
                </c:pt>
                <c:pt idx="3551">
                  <c:v>34.535614717537065</c:v>
                </c:pt>
                <c:pt idx="3552">
                  <c:v>34.191709851365289</c:v>
                </c:pt>
                <c:pt idx="3553">
                  <c:v>33.84778625940109</c:v>
                </c:pt>
                <c:pt idx="3554">
                  <c:v>33.503843814935244</c:v>
                </c:pt>
                <c:pt idx="3555">
                  <c:v>33.159882393812126</c:v>
                </c:pt>
                <c:pt idx="3556">
                  <c:v>32.815901874440364</c:v>
                </c:pt>
                <c:pt idx="3557">
                  <c:v>32.471902137820244</c:v>
                </c:pt>
                <c:pt idx="3558">
                  <c:v>32.1278830675395</c:v>
                </c:pt>
                <c:pt idx="3559">
                  <c:v>31.783844549799213</c:v>
                </c:pt>
                <c:pt idx="3560">
                  <c:v>31.439786473435181</c:v>
                </c:pt>
                <c:pt idx="3561">
                  <c:v>31.095708729914282</c:v>
                </c:pt>
                <c:pt idx="3562">
                  <c:v>30.751611213357485</c:v>
                </c:pt>
                <c:pt idx="3563">
                  <c:v>30.407493820561616</c:v>
                </c:pt>
                <c:pt idx="3564">
                  <c:v>30.063356450993023</c:v>
                </c:pt>
                <c:pt idx="3565">
                  <c:v>29.719199006813643</c:v>
                </c:pt>
                <c:pt idx="3566">
                  <c:v>29.375021392884559</c:v>
                </c:pt>
                <c:pt idx="3567">
                  <c:v>29.030823516791102</c:v>
                </c:pt>
                <c:pt idx="3568">
                  <c:v>28.686605288834123</c:v>
                </c:pt>
                <c:pt idx="3569">
                  <c:v>28.34236662205117</c:v>
                </c:pt>
                <c:pt idx="3570">
                  <c:v>27.998107432234175</c:v>
                </c:pt>
                <c:pt idx="3571">
                  <c:v>27.653827637921722</c:v>
                </c:pt>
                <c:pt idx="3572">
                  <c:v>27.309527160416685</c:v>
                </c:pt>
                <c:pt idx="3573">
                  <c:v>26.965205923804238</c:v>
                </c:pt>
                <c:pt idx="3574">
                  <c:v>26.620863854942414</c:v>
                </c:pt>
                <c:pt idx="3575">
                  <c:v>26.276500883481788</c:v>
                </c:pt>
                <c:pt idx="3576">
                  <c:v>25.932116941866287</c:v>
                </c:pt>
                <c:pt idx="3577">
                  <c:v>25.587711965352749</c:v>
                </c:pt>
                <c:pt idx="3578">
                  <c:v>25.243285891999701</c:v>
                </c:pt>
                <c:pt idx="3579">
                  <c:v>24.898838662682167</c:v>
                </c:pt>
                <c:pt idx="3580">
                  <c:v>24.554370221105049</c:v>
                </c:pt>
                <c:pt idx="3581">
                  <c:v>24.209880513793134</c:v>
                </c:pt>
                <c:pt idx="3582">
                  <c:v>23.865369490102221</c:v>
                </c:pt>
                <c:pt idx="3583">
                  <c:v>23.52083710223387</c:v>
                </c:pt>
                <c:pt idx="3584">
                  <c:v>23.176283305220245</c:v>
                </c:pt>
                <c:pt idx="3585">
                  <c:v>22.831708056940926</c:v>
                </c:pt>
                <c:pt idx="3586">
                  <c:v>22.48711131811891</c:v>
                </c:pt>
                <c:pt idx="3587">
                  <c:v>22.142493052334899</c:v>
                </c:pt>
                <c:pt idx="3588">
                  <c:v>21.797853226012212</c:v>
                </c:pt>
                <c:pt idx="3589">
                  <c:v>21.453191808427416</c:v>
                </c:pt>
                <c:pt idx="3590">
                  <c:v>21.108508771719364</c:v>
                </c:pt>
                <c:pt idx="3591">
                  <c:v>20.76380409087314</c:v>
                </c:pt>
                <c:pt idx="3592">
                  <c:v>20.419077743729773</c:v>
                </c:pt>
                <c:pt idx="3593">
                  <c:v>20.07432971099264</c:v>
                </c:pt>
                <c:pt idx="3594">
                  <c:v>19.729559976212506</c:v>
                </c:pt>
                <c:pt idx="3595">
                  <c:v>19.384768525795206</c:v>
                </c:pt>
                <c:pt idx="3596">
                  <c:v>19.039955348996102</c:v>
                </c:pt>
                <c:pt idx="3597">
                  <c:v>18.695120437929333</c:v>
                </c:pt>
                <c:pt idx="3598">
                  <c:v>18.350263787548133</c:v>
                </c:pt>
                <c:pt idx="3599">
                  <c:v>18.005385395650219</c:v>
                </c:pt>
                <c:pt idx="3600">
                  <c:v>17.660485262884464</c:v>
                </c:pt>
                <c:pt idx="3601">
                  <c:v>17.315563392728318</c:v>
                </c:pt>
                <c:pt idx="3602">
                  <c:v>16.970619791493011</c:v>
                </c:pt>
                <c:pt idx="3603">
                  <c:v>16.625654468328417</c:v>
                </c:pt>
                <c:pt idx="3604">
                  <c:v>16.280667435199494</c:v>
                </c:pt>
                <c:pt idx="3605">
                  <c:v>15.935658706892941</c:v>
                </c:pt>
                <c:pt idx="3606">
                  <c:v>15.590628301005895</c:v>
                </c:pt>
                <c:pt idx="3607">
                  <c:v>15.245576237950301</c:v>
                </c:pt>
                <c:pt idx="3608">
                  <c:v>14.900502540929731</c:v>
                </c:pt>
                <c:pt idx="3609">
                  <c:v>14.555407235940553</c:v>
                </c:pt>
                <c:pt idx="3610">
                  <c:v>14.210290351772146</c:v>
                </c:pt>
                <c:pt idx="3611">
                  <c:v>13.865151919983031</c:v>
                </c:pt>
                <c:pt idx="3612">
                  <c:v>13.519991974899746</c:v>
                </c:pt>
                <c:pt idx="3613">
                  <c:v>13.174810553617291</c:v>
                </c:pt>
                <c:pt idx="3614">
                  <c:v>12.829607695972449</c:v>
                </c:pt>
                <c:pt idx="3615">
                  <c:v>12.484383444542514</c:v>
                </c:pt>
                <c:pt idx="3616">
                  <c:v>12.139137844643303</c:v>
                </c:pt>
                <c:pt idx="3617">
                  <c:v>11.793870944302309</c:v>
                </c:pt>
                <c:pt idx="3618">
                  <c:v>11.448582794258058</c:v>
                </c:pt>
                <c:pt idx="3619">
                  <c:v>11.103273447943929</c:v>
                </c:pt>
                <c:pt idx="3620">
                  <c:v>10.757942961486764</c:v>
                </c:pt>
                <c:pt idx="3621">
                  <c:v>10.4125913936783</c:v>
                </c:pt>
                <c:pt idx="3622">
                  <c:v>10.067218805970429</c:v>
                </c:pt>
                <c:pt idx="3623">
                  <c:v>9.7218252624709098</c:v>
                </c:pt>
                <c:pt idx="3624">
                  <c:v>9.3764108299130378</c:v>
                </c:pt>
                <c:pt idx="3625">
                  <c:v>9.0309755776520539</c:v>
                </c:pt>
                <c:pt idx="3626">
                  <c:v>8.6855195776469962</c:v>
                </c:pt>
                <c:pt idx="3627">
                  <c:v>8.3400429044550393</c:v>
                </c:pt>
                <c:pt idx="3628">
                  <c:v>7.9945456352010726</c:v>
                </c:pt>
                <c:pt idx="3629">
                  <c:v>7.6490278495705937</c:v>
                </c:pt>
                <c:pt idx="3630">
                  <c:v>7.3034896298008585</c:v>
                </c:pt>
                <c:pt idx="3631">
                  <c:v>6.9579310606497655</c:v>
                </c:pt>
                <c:pt idx="3632">
                  <c:v>6.6123522293850465</c:v>
                </c:pt>
                <c:pt idx="3633">
                  <c:v>6.2667532257784835</c:v>
                </c:pt>
                <c:pt idx="3634">
                  <c:v>5.9211341420691888</c:v>
                </c:pt>
                <c:pt idx="3635">
                  <c:v>5.5754950729556088</c:v>
                </c:pt>
                <c:pt idx="3636">
                  <c:v>5.2298361155852779</c:v>
                </c:pt>
                <c:pt idx="3637">
                  <c:v>4.8841573695192571</c:v>
                </c:pt>
                <c:pt idx="3638">
                  <c:v>4.5384589367241031</c:v>
                </c:pt>
                <c:pt idx="3639">
                  <c:v>4.1927409215485127</c:v>
                </c:pt>
                <c:pt idx="3640">
                  <c:v>3.8470034307126513</c:v>
                </c:pt>
                <c:pt idx="3641">
                  <c:v>3.5012465732735878</c:v>
                </c:pt>
                <c:pt idx="3642">
                  <c:v>3.1554704606103345</c:v>
                </c:pt>
                <c:pt idx="3643">
                  <c:v>2.8096752064150006</c:v>
                </c:pt>
                <c:pt idx="3644">
                  <c:v>2.463860926651618</c:v>
                </c:pt>
                <c:pt idx="3645">
                  <c:v>2.1180277395458713</c:v>
                </c:pt>
                <c:pt idx="3646">
                  <c:v>1.7721757655695132</c:v>
                </c:pt>
                <c:pt idx="3647">
                  <c:v>1.4263051274031702</c:v>
                </c:pt>
                <c:pt idx="3648">
                  <c:v>1.0804159499235408</c:v>
                </c:pt>
                <c:pt idx="3649">
                  <c:v>0.73450836017592214</c:v>
                </c:pt>
                <c:pt idx="3650">
                  <c:v>0.38858248736222678</c:v>
                </c:pt>
                <c:pt idx="3651">
                  <c:v>4.2638462801100153E-2</c:v>
                </c:pt>
                <c:pt idx="3652">
                  <c:v>-0.3033235800893736</c:v>
                </c:pt>
                <c:pt idx="3653">
                  <c:v>-0.64930350580443097</c:v>
                </c:pt>
                <c:pt idx="3654">
                  <c:v>-0.99530117679632146</c:v>
                </c:pt>
                <c:pt idx="3655">
                  <c:v>-1.3413164534889992</c:v>
                </c:pt>
                <c:pt idx="3656">
                  <c:v>-1.6873491942948207</c:v>
                </c:pt>
                <c:pt idx="3657">
                  <c:v>-2.0333992556594329</c:v>
                </c:pt>
                <c:pt idx="3658">
                  <c:v>-2.3794664920711188</c:v>
                </c:pt>
                <c:pt idx="3659">
                  <c:v>-2.7255507560959846</c:v>
                </c:pt>
                <c:pt idx="3660">
                  <c:v>-3.0716518983930476</c:v>
                </c:pt>
                <c:pt idx="3661">
                  <c:v>-3.4177697677550447</c:v>
                </c:pt>
                <c:pt idx="3662">
                  <c:v>-3.7639042111285499</c:v>
                </c:pt>
                <c:pt idx="3663">
                  <c:v>-4.1100550736320161</c:v>
                </c:pt>
                <c:pt idx="3664">
                  <c:v>-4.4562221986015036</c:v>
                </c:pt>
                <c:pt idx="3665">
                  <c:v>-4.802405427605331</c:v>
                </c:pt>
                <c:pt idx="3666">
                  <c:v>-5.1486046004685697</c:v>
                </c:pt>
                <c:pt idx="3667">
                  <c:v>-5.494819555314761</c:v>
                </c:pt>
                <c:pt idx="3668">
                  <c:v>-5.8410501285844711</c:v>
                </c:pt>
                <c:pt idx="3669">
                  <c:v>-6.1872961550689087</c:v>
                </c:pt>
                <c:pt idx="3670">
                  <c:v>-6.5335574679266992</c:v>
                </c:pt>
                <c:pt idx="3671">
                  <c:v>-6.8798338987315475</c:v>
                </c:pt>
                <c:pt idx="3672">
                  <c:v>-7.226125277490822</c:v>
                </c:pt>
                <c:pt idx="3673">
                  <c:v>-7.5724314326682052</c:v>
                </c:pt>
                <c:pt idx="3674">
                  <c:v>-7.9187521912296415</c:v>
                </c:pt>
                <c:pt idx="3675">
                  <c:v>-8.2650873786652941</c:v>
                </c:pt>
                <c:pt idx="3676">
                  <c:v>-8.6114368190099615</c:v>
                </c:pt>
                <c:pt idx="3677">
                  <c:v>-8.9578003348908464</c:v>
                </c:pt>
                <c:pt idx="3678">
                  <c:v>-9.3041777475487315</c:v>
                </c:pt>
                <c:pt idx="3679">
                  <c:v>-9.6505688768710201</c:v>
                </c:pt>
                <c:pt idx="3680">
                  <c:v>-9.9969735414114087</c:v>
                </c:pt>
                <c:pt idx="3681">
                  <c:v>-10.343391558442981</c:v>
                </c:pt>
                <c:pt idx="3682">
                  <c:v>-10.689822743974094</c:v>
                </c:pt>
                <c:pt idx="3683">
                  <c:v>-11.036266912776258</c:v>
                </c:pt>
                <c:pt idx="3684">
                  <c:v>-11.382723878429427</c:v>
                </c:pt>
                <c:pt idx="3685">
                  <c:v>-11.729193453347662</c:v>
                </c:pt>
                <c:pt idx="3686">
                  <c:v>-12.075675448800967</c:v>
                </c:pt>
                <c:pt idx="3687">
                  <c:v>-12.422169674964733</c:v>
                </c:pt>
                <c:pt idx="3688">
                  <c:v>-12.768675940941691</c:v>
                </c:pt>
                <c:pt idx="3689">
                  <c:v>-13.115194054797188</c:v>
                </c:pt>
                <c:pt idx="3690">
                  <c:v>-13.461723823583116</c:v>
                </c:pt>
                <c:pt idx="3691">
                  <c:v>-13.808265053386345</c:v>
                </c:pt>
                <c:pt idx="3692">
                  <c:v>-14.154817549351996</c:v>
                </c:pt>
                <c:pt idx="3693">
                  <c:v>-14.501381115708931</c:v>
                </c:pt>
                <c:pt idx="3694">
                  <c:v>-14.847955555819937</c:v>
                </c:pt>
                <c:pt idx="3695">
                  <c:v>-15.194540672204779</c:v>
                </c:pt>
                <c:pt idx="3696">
                  <c:v>-15.541136266565776</c:v>
                </c:pt>
                <c:pt idx="3697">
                  <c:v>-15.887742139838606</c:v>
                </c:pt>
                <c:pt idx="3698">
                  <c:v>-16.234358092212073</c:v>
                </c:pt>
                <c:pt idx="3699">
                  <c:v>-16.580983923170432</c:v>
                </c:pt>
                <c:pt idx="3700">
                  <c:v>-16.927619431512181</c:v>
                </c:pt>
                <c:pt idx="3701">
                  <c:v>-17.274264415402534</c:v>
                </c:pt>
                <c:pt idx="3702">
                  <c:v>-17.620918672398009</c:v>
                </c:pt>
                <c:pt idx="3703">
                  <c:v>-17.967581999471498</c:v>
                </c:pt>
                <c:pt idx="3704">
                  <c:v>-18.314254193063583</c:v>
                </c:pt>
                <c:pt idx="3705">
                  <c:v>-18.660935049105504</c:v>
                </c:pt>
                <c:pt idx="3706">
                  <c:v>-19.007624363048581</c:v>
                </c:pt>
                <c:pt idx="3707">
                  <c:v>-19.354321929910896</c:v>
                </c:pt>
                <c:pt idx="3708">
                  <c:v>-19.701027544301564</c:v>
                </c:pt>
                <c:pt idx="3709">
                  <c:v>-20.04774100046113</c:v>
                </c:pt>
                <c:pt idx="3710">
                  <c:v>-20.394462092281842</c:v>
                </c:pt>
                <c:pt idx="3711">
                  <c:v>-20.741190613360821</c:v>
                </c:pt>
                <c:pt idx="3712">
                  <c:v>-21.087926357024465</c:v>
                </c:pt>
                <c:pt idx="3713">
                  <c:v>-21.434669116353337</c:v>
                </c:pt>
                <c:pt idx="3714">
                  <c:v>-21.781418684234854</c:v>
                </c:pt>
                <c:pt idx="3715">
                  <c:v>-22.128174853385868</c:v>
                </c:pt>
                <c:pt idx="3716">
                  <c:v>-22.474937416380136</c:v>
                </c:pt>
                <c:pt idx="3717">
                  <c:v>-22.821706165699034</c:v>
                </c:pt>
                <c:pt idx="3718">
                  <c:v>-23.168480893753411</c:v>
                </c:pt>
                <c:pt idx="3719">
                  <c:v>-23.515261392923087</c:v>
                </c:pt>
                <c:pt idx="3720">
                  <c:v>-23.862047455579962</c:v>
                </c:pt>
                <c:pt idx="3721">
                  <c:v>-24.208838874137221</c:v>
                </c:pt>
                <c:pt idx="3722">
                  <c:v>-24.555635441076785</c:v>
                </c:pt>
                <c:pt idx="3723">
                  <c:v>-24.902436948971594</c:v>
                </c:pt>
                <c:pt idx="3724">
                  <c:v>-25.249243190538063</c:v>
                </c:pt>
                <c:pt idx="3725">
                  <c:v>-25.596053958662072</c:v>
                </c:pt>
                <c:pt idx="3726">
                  <c:v>-25.942869046420526</c:v>
                </c:pt>
                <c:pt idx="3727">
                  <c:v>-26.289688247133558</c:v>
                </c:pt>
                <c:pt idx="3728">
                  <c:v>-26.636511354387906</c:v>
                </c:pt>
                <c:pt idx="3729">
                  <c:v>-26.983338162072247</c:v>
                </c:pt>
                <c:pt idx="3730">
                  <c:v>-27.330168464402153</c:v>
                </c:pt>
                <c:pt idx="3731">
                  <c:v>-27.677002055968497</c:v>
                </c:pt>
                <c:pt idx="3732">
                  <c:v>-28.023838731761177</c:v>
                </c:pt>
                <c:pt idx="3733">
                  <c:v>-28.370678287195215</c:v>
                </c:pt>
                <c:pt idx="3734">
                  <c:v>-28.717520518158189</c:v>
                </c:pt>
                <c:pt idx="3735">
                  <c:v>-29.064365221036596</c:v>
                </c:pt>
                <c:pt idx="3736">
                  <c:v>-29.411212192736873</c:v>
                </c:pt>
                <c:pt idx="3737">
                  <c:v>-29.758061230737177</c:v>
                </c:pt>
                <c:pt idx="3738">
                  <c:v>-30.104912133106914</c:v>
                </c:pt>
                <c:pt idx="3739">
                  <c:v>-30.451764698543624</c:v>
                </c:pt>
                <c:pt idx="3740">
                  <c:v>-30.798618726395997</c:v>
                </c:pt>
                <c:pt idx="3741">
                  <c:v>-31.145474016709191</c:v>
                </c:pt>
                <c:pt idx="3742">
                  <c:v>-31.492330370250063</c:v>
                </c:pt>
                <c:pt idx="3743">
                  <c:v>-31.839187588529299</c:v>
                </c:pt>
                <c:pt idx="3744">
                  <c:v>-32.186045473849425</c:v>
                </c:pt>
                <c:pt idx="3745">
                  <c:v>-32.53290382932741</c:v>
                </c:pt>
                <c:pt idx="3746">
                  <c:v>-32.879762458917426</c:v>
                </c:pt>
                <c:pt idx="3747">
                  <c:v>-33.226621167457125</c:v>
                </c:pt>
                <c:pt idx="3748">
                  <c:v>-33.57347976068764</c:v>
                </c:pt>
                <c:pt idx="3749">
                  <c:v>-33.920338045289526</c:v>
                </c:pt>
                <c:pt idx="3750">
                  <c:v>-34.267195828901315</c:v>
                </c:pt>
                <c:pt idx="3751">
                  <c:v>-34.614052920166309</c:v>
                </c:pt>
                <c:pt idx="3752">
                  <c:v>-34.9609091287533</c:v>
                </c:pt>
                <c:pt idx="3753">
                  <c:v>-35.307764265377614</c:v>
                </c:pt>
                <c:pt idx="3754">
                  <c:v>-35.654618141848282</c:v>
                </c:pt>
                <c:pt idx="3755">
                  <c:v>-36.001470571085946</c:v>
                </c:pt>
                <c:pt idx="3756">
                  <c:v>-36.348321367146674</c:v>
                </c:pt>
                <c:pt idx="3757">
                  <c:v>-36.695170345264103</c:v>
                </c:pt>
                <c:pt idx="3758">
                  <c:v>-37.042017321871015</c:v>
                </c:pt>
                <c:pt idx="3759">
                  <c:v>-37.388862114617865</c:v>
                </c:pt>
                <c:pt idx="3760">
                  <c:v>-37.735704542418738</c:v>
                </c:pt>
                <c:pt idx="3761">
                  <c:v>-38.08254442546653</c:v>
                </c:pt>
                <c:pt idx="3762">
                  <c:v>-38.429381585266263</c:v>
                </c:pt>
                <c:pt idx="3763">
                  <c:v>-38.776215844650743</c:v>
                </c:pt>
                <c:pt idx="3764">
                  <c:v>-39.123047027823048</c:v>
                </c:pt>
                <c:pt idx="3765">
                  <c:v>-39.469874960377709</c:v>
                </c:pt>
                <c:pt idx="3766">
                  <c:v>-39.81669946931418</c:v>
                </c:pt>
                <c:pt idx="3767">
                  <c:v>-40.163520383083231</c:v>
                </c:pt>
                <c:pt idx="3768">
                  <c:v>-40.510337531602318</c:v>
                </c:pt>
                <c:pt idx="3769">
                  <c:v>-40.857150746272886</c:v>
                </c:pt>
                <c:pt idx="3770">
                  <c:v>-41.203959860022202</c:v>
                </c:pt>
                <c:pt idx="3771">
                  <c:v>-41.550764707317384</c:v>
                </c:pt>
                <c:pt idx="3772">
                  <c:v>-41.897565124195708</c:v>
                </c:pt>
                <c:pt idx="3773">
                  <c:v>-42.24436094827508</c:v>
                </c:pt>
                <c:pt idx="3774">
                  <c:v>-42.591152018799384</c:v>
                </c:pt>
                <c:pt idx="3775">
                  <c:v>-42.937938176648416</c:v>
                </c:pt>
                <c:pt idx="3776">
                  <c:v>-43.284719264357264</c:v>
                </c:pt>
                <c:pt idx="3777">
                  <c:v>-43.631495126153695</c:v>
                </c:pt>
                <c:pt idx="3778">
                  <c:v>-43.978265607971998</c:v>
                </c:pt>
                <c:pt idx="3779">
                  <c:v>-44.325030557469518</c:v>
                </c:pt>
                <c:pt idx="3780">
                  <c:v>-44.671789824061626</c:v>
                </c:pt>
                <c:pt idx="3781">
                  <c:v>-45.018543258936369</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56.962851869748889</c:v>
                </c:pt>
                <c:pt idx="1">
                  <c:v>56.540814913824178</c:v>
                </c:pt>
                <c:pt idx="2">
                  <c:v>46.251619217855733</c:v>
                </c:pt>
                <c:pt idx="3">
                  <c:v>40.004803642136949</c:v>
                </c:pt>
                <c:pt idx="4">
                  <c:v>35.831938951734827</c:v>
                </c:pt>
                <c:pt idx="5">
                  <c:v>32.596307921602843</c:v>
                </c:pt>
                <c:pt idx="6">
                  <c:v>29.947889684743693</c:v>
                </c:pt>
                <c:pt idx="7">
                  <c:v>27.729271704170131</c:v>
                </c:pt>
                <c:pt idx="8">
                  <c:v>25.847253513036435</c:v>
                </c:pt>
                <c:pt idx="9">
                  <c:v>24.237179122208182</c:v>
                </c:pt>
                <c:pt idx="10">
                  <c:v>22.85061775092792</c:v>
                </c:pt>
                <c:pt idx="11">
                  <c:v>21.64994946955861</c:v>
                </c:pt>
                <c:pt idx="12">
                  <c:v>20.605388361042682</c:v>
                </c:pt>
                <c:pt idx="13">
                  <c:v>19.693066358817923</c:v>
                </c:pt>
                <c:pt idx="14">
                  <c:v>18.893683159506192</c:v>
                </c:pt>
                <c:pt idx="15">
                  <c:v>18.191508848588526</c:v>
                </c:pt>
                <c:pt idx="16">
                  <c:v>17.573628472164419</c:v>
                </c:pt>
                <c:pt idx="17">
                  <c:v>17.029361673147562</c:v>
                </c:pt>
                <c:pt idx="18">
                  <c:v>16.549812675502253</c:v>
                </c:pt>
                <c:pt idx="19">
                  <c:v>16.127518845177569</c:v>
                </c:pt>
                <c:pt idx="20">
                  <c:v>15.756174470040843</c:v>
                </c:pt>
                <c:pt idx="21">
                  <c:v>15.430412256172286</c:v>
                </c:pt>
                <c:pt idx="22">
                  <c:v>15.145629279169109</c:v>
                </c:pt>
                <c:pt idx="23">
                  <c:v>14.897847271079787</c:v>
                </c:pt>
                <c:pt idx="24">
                  <c:v>14.683599479864942</c:v>
                </c:pt>
                <c:pt idx="25">
                  <c:v>14.499838118065584</c:v>
                </c:pt>
                <c:pt idx="26">
                  <c:v>14.34385776774694</c:v>
                </c:pt>
                <c:pt idx="27">
                  <c:v>14.213231138217466</c:v>
                </c:pt>
                <c:pt idx="28">
                  <c:v>14.105754361879594</c:v>
                </c:pt>
                <c:pt idx="29">
                  <c:v>14.019399623956968</c:v>
                </c:pt>
                <c:pt idx="30">
                  <c:v>13.952273401270885</c:v>
                </c:pt>
                <c:pt idx="31">
                  <c:v>13.902578972050355</c:v>
                </c:pt>
                <c:pt idx="32">
                  <c:v>13.868582183474039</c:v>
                </c:pt>
                <c:pt idx="33">
                  <c:v>13.848579752560429</c:v>
                </c:pt>
                <c:pt idx="34">
                  <c:v>13.840869651283519</c:v>
                </c:pt>
                <c:pt idx="35">
                  <c:v>13.843723407679322</c:v>
                </c:pt>
                <c:pt idx="36">
                  <c:v>13.855360457227601</c:v>
                </c:pt>
                <c:pt idx="37">
                  <c:v>13.873925013504412</c:v>
                </c:pt>
                <c:pt idx="38">
                  <c:v>13.89746629739383</c:v>
                </c:pt>
                <c:pt idx="39">
                  <c:v>13.923923360193873</c:v>
                </c:pt>
                <c:pt idx="40">
                  <c:v>13.951116130603323</c:v>
                </c:pt>
                <c:pt idx="41">
                  <c:v>13.976744656733056</c:v>
                </c:pt>
                <c:pt idx="42">
                  <c:v>13.998398722223326</c:v>
                </c:pt>
                <c:pt idx="43">
                  <c:v>14.013579982578168</c:v>
                </c:pt>
                <c:pt idx="44">
                  <c:v>14.01973837162995</c:v>
                </c:pt>
                <c:pt idx="45">
                  <c:v>14.014323656517247</c:v>
                </c:pt>
                <c:pt idx="46">
                  <c:v>13.994851615014705</c:v>
                </c:pt>
                <c:pt idx="47">
                  <c:v>13.958982420588736</c:v>
                </c:pt>
                <c:pt idx="48">
                  <c:v>13.904606651499147</c:v>
                </c:pt>
                <c:pt idx="49">
                  <c:v>13.829932261864446</c:v>
                </c:pt>
                <c:pt idx="50">
                  <c:v>13.733564357340047</c:v>
                </c:pt>
                <c:pt idx="51">
                  <c:v>13.614569201073493</c:v>
                </c:pt>
                <c:pt idx="52">
                  <c:v>13.472514867548394</c:v>
                </c:pt>
                <c:pt idx="53">
                  <c:v>13.307483373226665</c:v>
                </c:pt>
                <c:pt idx="54">
                  <c:v>13.120052568108878</c:v>
                </c:pt>
                <c:pt idx="55">
                  <c:v>12.911249883583036</c:v>
                </c:pt>
                <c:pt idx="56">
                  <c:v>12.682483400547216</c:v>
                </c:pt>
                <c:pt idx="57">
                  <c:v>12.435457966351182</c:v>
                </c:pt>
                <c:pt idx="58">
                  <c:v>12.172084915693395</c:v>
                </c:pt>
                <c:pt idx="59">
                  <c:v>11.894393390542222</c:v>
                </c:pt>
                <c:pt idx="60">
                  <c:v>11.604449664487422</c:v>
                </c:pt>
                <c:pt idx="61">
                  <c:v>11.304288760182619</c:v>
                </c:pt>
                <c:pt idx="62">
                  <c:v>10.995860488088773</c:v>
                </c:pt>
                <c:pt idx="63">
                  <c:v>10.680990184033416</c:v>
                </c:pt>
                <c:pt idx="64">
                  <c:v>10.361353066445673</c:v>
                </c:pt>
                <c:pt idx="65">
                  <c:v>10.03846030586605</c:v>
                </c:pt>
                <c:pt idx="66">
                  <c:v>9.7136545323844121</c:v>
                </c:pt>
                <c:pt idx="67">
                  <c:v>9.388112485460292</c:v>
                </c:pt>
                <c:pt idx="68">
                  <c:v>9.0628527120367117</c:v>
                </c:pt>
                <c:pt idx="69">
                  <c:v>8.7387465370466355</c:v>
                </c:pt>
                <c:pt idx="70">
                  <c:v>8.4165308866529234</c:v>
                </c:pt>
                <c:pt idx="71">
                  <c:v>8.0968218878313696</c:v>
                </c:pt>
                <c:pt idx="72">
                  <c:v>7.7801284700154252</c:v>
                </c:pt>
                <c:pt idx="73">
                  <c:v>7.4668654438470075</c:v>
                </c:pt>
                <c:pt idx="74">
                  <c:v>7.157365727687468</c:v>
                </c:pt>
                <c:pt idx="75">
                  <c:v>6.8518915393148303</c:v>
                </c:pt>
                <c:pt idx="76">
                  <c:v>6.5506444758595119</c:v>
                </c:pt>
                <c:pt idx="77">
                  <c:v>6.2537744776502198</c:v>
                </c:pt>
                <c:pt idx="78">
                  <c:v>5.9613877189594033</c:v>
                </c:pt>
                <c:pt idx="79">
                  <c:v>5.6735534971873918</c:v>
                </c:pt>
                <c:pt idx="80">
                  <c:v>5.3903102071715274</c:v>
                </c:pt>
                <c:pt idx="81">
                  <c:v>5.111670493177904</c:v>
                </c:pt>
                <c:pt idx="82">
                  <c:v>4.8376256708643526</c:v>
                </c:pt>
                <c:pt idx="83">
                  <c:v>4.5681495074011922</c:v>
                </c:pt>
                <c:pt idx="84">
                  <c:v>4.3032014415765225</c:v>
                </c:pt>
                <c:pt idx="85">
                  <c:v>4.0427293182741186</c:v>
                </c:pt>
                <c:pt idx="86">
                  <c:v>3.7866717039051228</c:v>
                </c:pt>
                <c:pt idx="87">
                  <c:v>3.5349598416854282</c:v>
                </c:pt>
                <c:pt idx="88">
                  <c:v>3.2875192984050008</c:v>
                </c:pt>
                <c:pt idx="89">
                  <c:v>3.0442713476277534</c:v>
                </c:pt>
                <c:pt idx="90">
                  <c:v>2.8051341282367397</c:v>
                </c:pt>
                <c:pt idx="91">
                  <c:v>2.5700236118528523</c:v>
                </c:pt>
                <c:pt idx="92">
                  <c:v>2.3388544079207181</c:v>
                </c:pt>
                <c:pt idx="93">
                  <c:v>2.1115404311235548</c:v>
                </c:pt>
                <c:pt idx="94">
                  <c:v>1.8879954521882065</c:v>
                </c:pt>
                <c:pt idx="95">
                  <c:v>1.6681335500526118</c:v>
                </c:pt>
                <c:pt idx="96">
                  <c:v>1.4518694806930372</c:v>
                </c:pt>
                <c:pt idx="97">
                  <c:v>1.2391189756283389</c:v>
                </c:pt>
                <c:pt idx="98">
                  <c:v>1.0297989811641548</c:v>
                </c:pt>
                <c:pt idx="99">
                  <c:v>0.82382784776511886</c:v>
                </c:pt>
                <c:pt idx="100">
                  <c:v>0.62112547753364611</c:v>
                </c:pt>
                <c:pt idx="101">
                  <c:v>0.4216134365510259</c:v>
                </c:pt>
                <c:pt idx="102">
                  <c:v>0.22521503781772872</c:v>
                </c:pt>
                <c:pt idx="103">
                  <c:v>3.1855399648799763E-2</c:v>
                </c:pt>
                <c:pt idx="104">
                  <c:v>-0.15853851636035474</c:v>
                </c:pt>
                <c:pt idx="105">
                  <c:v>-0.34603788430967597</c:v>
                </c:pt>
                <c:pt idx="106">
                  <c:v>-0.53071200697226906</c:v>
                </c:pt>
                <c:pt idx="107">
                  <c:v>-0.71262832026982714</c:v>
                </c:pt>
                <c:pt idx="108">
                  <c:v>-0.89185240714548142</c:v>
                </c:pt>
                <c:pt idx="109">
                  <c:v>-1.0684480190544297</c:v>
                </c:pt>
                <c:pt idx="110">
                  <c:v>-1.2424771035662556</c:v>
                </c:pt>
                <c:pt idx="111">
                  <c:v>-1.4139998368203806</c:v>
                </c:pt>
                <c:pt idx="112">
                  <c:v>-1.5830746597648138</c:v>
                </c:pt>
                <c:pt idx="113">
                  <c:v>-1.7497583172886924</c:v>
                </c:pt>
                <c:pt idx="114">
                  <c:v>-1.9141058994964633</c:v>
                </c:pt>
                <c:pt idx="115">
                  <c:v>-2.0761708844979552</c:v>
                </c:pt>
                <c:pt idx="116">
                  <c:v>-2.2360051821931588</c:v>
                </c:pt>
                <c:pt idx="117">
                  <c:v>-2.3936591786146995</c:v>
                </c:pt>
                <c:pt idx="118">
                  <c:v>-2.5491817804713124</c:v>
                </c:pt>
                <c:pt idx="119">
                  <c:v>-2.7026204595974459</c:v>
                </c:pt>
                <c:pt idx="120">
                  <c:v>-2.8540212970634133</c:v>
                </c:pt>
                <c:pt idx="121">
                  <c:v>-3.0034290267532127</c:v>
                </c:pt>
                <c:pt idx="122">
                  <c:v>-3.1508870782520098</c:v>
                </c:pt>
                <c:pt idx="123">
                  <c:v>-3.2964376189153644</c:v>
                </c:pt>
                <c:pt idx="124">
                  <c:v>-3.4401215950270387</c:v>
                </c:pt>
                <c:pt idx="125">
                  <c:v>-3.5819787719649385</c:v>
                </c:pt>
                <c:pt idx="126">
                  <c:v>-3.7220477733249151</c:v>
                </c:pt>
                <c:pt idx="127">
                  <c:v>-3.8603661189611764</c:v>
                </c:pt>
                <c:pt idx="128">
                  <c:v>-3.9969702619174723</c:v>
                </c:pt>
                <c:pt idx="129">
                  <c:v>-4.1318956242354803</c:v>
                </c:pt>
                <c:pt idx="130">
                  <c:v>-4.2651766316369608</c:v>
                </c:pt>
                <c:pt idx="131">
                  <c:v>-4.3968467470779053</c:v>
                </c:pt>
                <c:pt idx="132">
                  <c:v>-4.5269385031916043</c:v>
                </c:pt>
                <c:pt idx="133">
                  <c:v>-4.6554835336264961</c:v>
                </c:pt>
                <c:pt idx="134">
                  <c:v>-4.782512603304145</c:v>
                </c:pt>
                <c:pt idx="135">
                  <c:v>-4.9080556376142379</c:v>
                </c:pt>
                <c:pt idx="136">
                  <c:v>-5.0321417505741897</c:v>
                </c:pt>
                <c:pt idx="137">
                  <c:v>-5.1547992719774687</c:v>
                </c:pt>
                <c:pt idx="138">
                  <c:v>-5.2760557735601186</c:v>
                </c:pt>
                <c:pt idx="139">
                  <c:v>-5.3959380942121538</c:v>
                </c:pt>
                <c:pt idx="140">
                  <c:v>-5.5144723642646678</c:v>
                </c:pt>
                <c:pt idx="141">
                  <c:v>-5.6316840288818328</c:v>
                </c:pt>
                <c:pt idx="142">
                  <c:v>-5.74759787058764</c:v>
                </c:pt>
                <c:pt idx="143">
                  <c:v>-5.8622380309568776</c:v>
                </c:pt>
                <c:pt idx="144">
                  <c:v>-5.9756280315004044</c:v>
                </c:pt>
                <c:pt idx="145">
                  <c:v>-6.0877907937716182</c:v>
                </c:pt>
                <c:pt idx="146">
                  <c:v>-6.1987486587266902</c:v>
                </c:pt>
                <c:pt idx="147">
                  <c:v>-6.3085234053621253</c:v>
                </c:pt>
                <c:pt idx="148">
                  <c:v>-6.4171362686587727</c:v>
                </c:pt>
                <c:pt idx="149">
                  <c:v>-6.5246079568594881</c:v>
                </c:pt>
                <c:pt idx="150">
                  <c:v>-6.6309586681056008</c:v>
                </c:pt>
                <c:pt idx="151">
                  <c:v>-6.736208106455547</c:v>
                </c:pt>
                <c:pt idx="152">
                  <c:v>-6.8403754973125706</c:v>
                </c:pt>
                <c:pt idx="153">
                  <c:v>-6.9434796022837499</c:v>
                </c:pt>
                <c:pt idx="154">
                  <c:v>-7.0455387334899733</c:v>
                </c:pt>
                <c:pt idx="155">
                  <c:v>-7.146570767355537</c:v>
                </c:pt>
                <c:pt idx="156">
                  <c:v>-7.2465931578905964</c:v>
                </c:pt>
                <c:pt idx="157">
                  <c:v>-7.3456229494905987</c:v>
                </c:pt>
                <c:pt idx="158">
                  <c:v>-7.443676789273864</c:v>
                </c:pt>
                <c:pt idx="159">
                  <c:v>-7.5407709389697084</c:v>
                </c:pt>
                <c:pt idx="160">
                  <c:v>-7.6369212863826332</c:v>
                </c:pt>
                <c:pt idx="161">
                  <c:v>-7.7321433564432702</c:v>
                </c:pt>
                <c:pt idx="162">
                  <c:v>-7.8264523218667135</c:v>
                </c:pt>
                <c:pt idx="163">
                  <c:v>-7.9198630134322592</c:v>
                </c:pt>
                <c:pt idx="164">
                  <c:v>-8.0123899298993617</c:v>
                </c:pt>
                <c:pt idx="165">
                  <c:v>-8.1040472475759238</c:v>
                </c:pt>
                <c:pt idx="166">
                  <c:v>-8.1948488295514483</c:v>
                </c:pt>
                <c:pt idx="167">
                  <c:v>-8.2848082346092227</c:v>
                </c:pt>
                <c:pt idx="168">
                  <c:v>-8.3739387258284683</c:v>
                </c:pt>
                <c:pt idx="169">
                  <c:v>-8.4622532788928737</c:v>
                </c:pt>
                <c:pt idx="170">
                  <c:v>-8.5497645901112396</c:v>
                </c:pt>
                <c:pt idx="171">
                  <c:v>-8.636485084167532</c:v>
                </c:pt>
                <c:pt idx="172">
                  <c:v>-8.7224269216062407</c:v>
                </c:pt>
                <c:pt idx="173">
                  <c:v>-8.8076020060671958</c:v>
                </c:pt>
                <c:pt idx="174">
                  <c:v>-8.8920219912751168</c:v>
                </c:pt>
                <c:pt idx="175">
                  <c:v>-8.9756982877995064</c:v>
                </c:pt>
                <c:pt idx="176">
                  <c:v>-9.0586420695876591</c:v>
                </c:pt>
                <c:pt idx="177">
                  <c:v>-9.1408642802834592</c:v>
                </c:pt>
                <c:pt idx="178">
                  <c:v>-9.2223756393391003</c:v>
                </c:pt>
                <c:pt idx="179">
                  <c:v>-9.3031866479268537</c:v>
                </c:pt>
                <c:pt idx="180">
                  <c:v>-9.3833075946599926</c:v>
                </c:pt>
                <c:pt idx="181">
                  <c:v>-9.4627485611289881</c:v>
                </c:pt>
                <c:pt idx="182">
                  <c:v>-9.5415194272597788</c:v>
                </c:pt>
                <c:pt idx="183">
                  <c:v>-9.6196298765026569</c:v>
                </c:pt>
                <c:pt idx="184">
                  <c:v>-9.6970894008554538</c:v>
                </c:pt>
                <c:pt idx="185">
                  <c:v>-9.7739073057290256</c:v>
                </c:pt>
                <c:pt idx="186">
                  <c:v>-9.8500927146608124</c:v>
                </c:pt>
                <c:pt idx="187">
                  <c:v>-9.9256545738807453</c:v>
                </c:pt>
                <c:pt idx="188">
                  <c:v>-10.000601656736892</c:v>
                </c:pt>
                <c:pt idx="189">
                  <c:v>-10.074942567983868</c:v>
                </c:pt>
                <c:pt idx="190">
                  <c:v>-10.148685747940609</c:v>
                </c:pt>
                <c:pt idx="191">
                  <c:v>-10.221839476522041</c:v>
                </c:pt>
                <c:pt idx="192">
                  <c:v>-10.294411877147969</c:v>
                </c:pt>
                <c:pt idx="193">
                  <c:v>-10.366410920535083</c:v>
                </c:pt>
                <c:pt idx="194">
                  <c:v>-10.437844428374801</c:v>
                </c:pt>
                <c:pt idx="195">
                  <c:v>-10.508720076903659</c:v>
                </c:pt>
                <c:pt idx="196">
                  <c:v>-10.579045400365509</c:v>
                </c:pt>
                <c:pt idx="197">
                  <c:v>-10.648827794373947</c:v>
                </c:pt>
                <c:pt idx="198">
                  <c:v>-10.7180745191763</c:v>
                </c:pt>
                <c:pt idx="199">
                  <c:v>-10.786792702821861</c:v>
                </c:pt>
                <c:pt idx="200">
                  <c:v>-10.854989344239439</c:v>
                </c:pt>
                <c:pt idx="201">
                  <c:v>-10.922671316226285</c:v>
                </c:pt>
                <c:pt idx="202">
                  <c:v>-10.98984536835183</c:v>
                </c:pt>
                <c:pt idx="203">
                  <c:v>-11.056518129778357</c:v>
                </c:pt>
                <c:pt idx="204">
                  <c:v>-11.122696112002872</c:v>
                </c:pt>
                <c:pt idx="205">
                  <c:v>-11.188385711521711</c:v>
                </c:pt>
                <c:pt idx="206">
                  <c:v>-11.253593212419768</c:v>
                </c:pt>
                <c:pt idx="207">
                  <c:v>-11.318324788889818</c:v>
                </c:pt>
                <c:pt idx="208">
                  <c:v>-11.382586507680488</c:v>
                </c:pt>
                <c:pt idx="209">
                  <c:v>-11.446384330477791</c:v>
                </c:pt>
                <c:pt idx="210">
                  <c:v>-11.509724116221449</c:v>
                </c:pt>
                <c:pt idx="211">
                  <c:v>-11.572611623358242</c:v>
                </c:pt>
                <c:pt idx="212">
                  <c:v>-11.635052512035095</c:v>
                </c:pt>
                <c:pt idx="213">
                  <c:v>-11.697052346232535</c:v>
                </c:pt>
                <c:pt idx="214">
                  <c:v>-11.758616595840792</c:v>
                </c:pt>
                <c:pt idx="215">
                  <c:v>-11.819750638682029</c:v>
                </c:pt>
                <c:pt idx="216">
                  <c:v>-11.880459762477633</c:v>
                </c:pt>
                <c:pt idx="217">
                  <c:v>-11.940749166766029</c:v>
                </c:pt>
                <c:pt idx="218">
                  <c:v>-12.000623964766771</c:v>
                </c:pt>
                <c:pt idx="219">
                  <c:v>-12.060089185199423</c:v>
                </c:pt>
                <c:pt idx="220">
                  <c:v>-12.119149774054215</c:v>
                </c:pt>
                <c:pt idx="221">
                  <c:v>-12.17781059631667</c:v>
                </c:pt>
                <c:pt idx="222">
                  <c:v>-12.236076437648197</c:v>
                </c:pt>
                <c:pt idx="223">
                  <c:v>-12.29395200602502</c:v>
                </c:pt>
                <c:pt idx="224">
                  <c:v>-12.351441933333046</c:v>
                </c:pt>
                <c:pt idx="225">
                  <c:v>-12.408550776925917</c:v>
                </c:pt>
                <c:pt idx="226">
                  <c:v>-12.46528302114122</c:v>
                </c:pt>
                <c:pt idx="227">
                  <c:v>-12.521643078779404</c:v>
                </c:pt>
                <c:pt idx="228">
                  <c:v>-12.577635292547196</c:v>
                </c:pt>
                <c:pt idx="229">
                  <c:v>-12.633263936464408</c:v>
                </c:pt>
                <c:pt idx="230">
                  <c:v>-12.688533217234937</c:v>
                </c:pt>
                <c:pt idx="231">
                  <c:v>-12.74344727558773</c:v>
                </c:pt>
                <c:pt idx="232">
                  <c:v>-12.798010187581072</c:v>
                </c:pt>
                <c:pt idx="233">
                  <c:v>-12.852225965877677</c:v>
                </c:pt>
                <c:pt idx="234">
                  <c:v>-12.906098560988601</c:v>
                </c:pt>
                <c:pt idx="235">
                  <c:v>-12.959631862487505</c:v>
                </c:pt>
                <c:pt idx="236">
                  <c:v>-13.012829700193947</c:v>
                </c:pt>
                <c:pt idx="237">
                  <c:v>-13.065695845332337</c:v>
                </c:pt>
                <c:pt idx="238">
                  <c:v>-13.118234011659926</c:v>
                </c:pt>
                <c:pt idx="239">
                  <c:v>-13.170447856569796</c:v>
                </c:pt>
                <c:pt idx="240">
                  <c:v>-13.222340982168596</c:v>
                </c:pt>
                <c:pt idx="241">
                  <c:v>-13.273916936327399</c:v>
                </c:pt>
                <c:pt idx="242">
                  <c:v>-13.325179213709751</c:v>
                </c:pt>
                <c:pt idx="243">
                  <c:v>-13.376131256775249</c:v>
                </c:pt>
                <c:pt idx="244">
                  <c:v>-13.426776456760035</c:v>
                </c:pt>
                <c:pt idx="245">
                  <c:v>-13.477118154635226</c:v>
                </c:pt>
                <c:pt idx="246">
                  <c:v>-13.527159642042641</c:v>
                </c:pt>
                <c:pt idx="247">
                  <c:v>-13.576904162211159</c:v>
                </c:pt>
                <c:pt idx="248">
                  <c:v>-13.626354910849551</c:v>
                </c:pt>
                <c:pt idx="249">
                  <c:v>-13.675515037022056</c:v>
                </c:pt>
                <c:pt idx="250">
                  <c:v>-13.724387644002521</c:v>
                </c:pt>
                <c:pt idx="251">
                  <c:v>-13.772975790109911</c:v>
                </c:pt>
                <c:pt idx="252">
                  <c:v>-13.821282489525988</c:v>
                </c:pt>
                <c:pt idx="253">
                  <c:v>-13.869310713094285</c:v>
                </c:pt>
                <c:pt idx="254">
                  <c:v>-13.917063389101116</c:v>
                </c:pt>
                <c:pt idx="255">
                  <c:v>-13.964543404040699</c:v>
                </c:pt>
                <c:pt idx="256">
                  <c:v>-14.011753603362479</c:v>
                </c:pt>
                <c:pt idx="257">
                  <c:v>-14.058696792202248</c:v>
                </c:pt>
                <c:pt idx="258">
                  <c:v>-14.105375736098846</c:v>
                </c:pt>
                <c:pt idx="259">
                  <c:v>-14.151793161693263</c:v>
                </c:pt>
                <c:pt idx="260">
                  <c:v>-14.197951757414653</c:v>
                </c:pt>
                <c:pt idx="261">
                  <c:v>-14.243854174150698</c:v>
                </c:pt>
                <c:pt idx="262">
                  <c:v>-14.289503025903848</c:v>
                </c:pt>
                <c:pt idx="263">
                  <c:v>-14.334900890433884</c:v>
                </c:pt>
                <c:pt idx="264">
                  <c:v>-14.380050309886737</c:v>
                </c:pt>
                <c:pt idx="265">
                  <c:v>-14.424953791410681</c:v>
                </c:pt>
                <c:pt idx="266">
                  <c:v>-14.469613807757682</c:v>
                </c:pt>
                <c:pt idx="267">
                  <c:v>-14.514032797875645</c:v>
                </c:pt>
                <c:pt idx="268">
                  <c:v>-14.558213167484553</c:v>
                </c:pt>
                <c:pt idx="269">
                  <c:v>-14.602157289643555</c:v>
                </c:pt>
                <c:pt idx="270">
                  <c:v>-14.645867505305613</c:v>
                </c:pt>
                <c:pt idx="271">
                  <c:v>-14.689346123858968</c:v>
                </c:pt>
                <c:pt idx="272">
                  <c:v>-14.732595423660799</c:v>
                </c:pt>
                <c:pt idx="273">
                  <c:v>-14.77561765255739</c:v>
                </c:pt>
                <c:pt idx="274">
                  <c:v>-14.818415028394567</c:v>
                </c:pt>
                <c:pt idx="275">
                  <c:v>-14.8609897395185</c:v>
                </c:pt>
                <c:pt idx="276">
                  <c:v>-14.90334394526519</c:v>
                </c:pt>
                <c:pt idx="277">
                  <c:v>-14.945479776441044</c:v>
                </c:pt>
                <c:pt idx="278">
                  <c:v>-14.987399335794153</c:v>
                </c:pt>
                <c:pt idx="279">
                  <c:v>-15.029104698474345</c:v>
                </c:pt>
                <c:pt idx="280">
                  <c:v>-15.070597912486638</c:v>
                </c:pt>
                <c:pt idx="281">
                  <c:v>-15.111880999134177</c:v>
                </c:pt>
                <c:pt idx="282">
                  <c:v>-15.152955953451979</c:v>
                </c:pt>
                <c:pt idx="283">
                  <c:v>-15.193824744634458</c:v>
                </c:pt>
                <c:pt idx="284">
                  <c:v>-15.234489316451988</c:v>
                </c:pt>
                <c:pt idx="285">
                  <c:v>-15.274951587660855</c:v>
                </c:pt>
                <c:pt idx="286">
                  <c:v>-15.31521345240475</c:v>
                </c:pt>
                <c:pt idx="287">
                  <c:v>-15.355276780609215</c:v>
                </c:pt>
                <c:pt idx="288">
                  <c:v>-15.395143418366775</c:v>
                </c:pt>
                <c:pt idx="289">
                  <c:v>-15.434815188317511</c:v>
                </c:pt>
                <c:pt idx="290">
                  <c:v>-15.474293890018934</c:v>
                </c:pt>
                <c:pt idx="291">
                  <c:v>-15.513581300312183</c:v>
                </c:pt>
                <c:pt idx="292">
                  <c:v>-15.552679173678403</c:v>
                </c:pt>
                <c:pt idx="293">
                  <c:v>-15.591589242589638</c:v>
                </c:pt>
                <c:pt idx="294">
                  <c:v>-15.630313217854736</c:v>
                </c:pt>
                <c:pt idx="295">
                  <c:v>-15.668852788955089</c:v>
                </c:pt>
                <c:pt idx="296">
                  <c:v>-15.707209624377118</c:v>
                </c:pt>
                <c:pt idx="297">
                  <c:v>-15.745385371937468</c:v>
                </c:pt>
                <c:pt idx="298">
                  <c:v>-15.783381659102274</c:v>
                </c:pt>
                <c:pt idx="299">
                  <c:v>-15.821200093300327</c:v>
                </c:pt>
                <c:pt idx="300">
                  <c:v>-15.858842262230723</c:v>
                </c:pt>
                <c:pt idx="301">
                  <c:v>-15.896309734164547</c:v>
                </c:pt>
                <c:pt idx="302">
                  <c:v>-15.933604058241329</c:v>
                </c:pt>
                <c:pt idx="303">
                  <c:v>-15.970726764760425</c:v>
                </c:pt>
                <c:pt idx="304">
                  <c:v>-16.007679365465275</c:v>
                </c:pt>
                <c:pt idx="305">
                  <c:v>-16.044463353825716</c:v>
                </c:pt>
                <c:pt idx="306">
                  <c:v>-16.081080205311505</c:v>
                </c:pt>
                <c:pt idx="307">
                  <c:v>-16.117531377663688</c:v>
                </c:pt>
                <c:pt idx="308">
                  <c:v>-16.153818311159874</c:v>
                </c:pt>
                <c:pt idx="309">
                  <c:v>-16.189942428875316</c:v>
                </c:pt>
                <c:pt idx="310">
                  <c:v>-16.225905136938245</c:v>
                </c:pt>
                <c:pt idx="311">
                  <c:v>-16.261707824782022</c:v>
                </c:pt>
                <c:pt idx="312">
                  <c:v>-16.297351865391722</c:v>
                </c:pt>
                <c:pt idx="313">
                  <c:v>-16.332838615547235</c:v>
                </c:pt>
                <c:pt idx="314">
                  <c:v>-16.368169416061352</c:v>
                </c:pt>
                <c:pt idx="315">
                  <c:v>-16.403345592013835</c:v>
                </c:pt>
                <c:pt idx="316">
                  <c:v>-16.438368452982225</c:v>
                </c:pt>
                <c:pt idx="317">
                  <c:v>-16.473239293266737</c:v>
                </c:pt>
                <c:pt idx="318">
                  <c:v>-16.507959392113346</c:v>
                </c:pt>
                <c:pt idx="319">
                  <c:v>-16.542530013931444</c:v>
                </c:pt>
                <c:pt idx="320">
                  <c:v>-16.576952408508955</c:v>
                </c:pt>
                <c:pt idx="321">
                  <c:v>-16.611227811222275</c:v>
                </c:pt>
                <c:pt idx="322">
                  <c:v>-16.645357443243718</c:v>
                </c:pt>
                <c:pt idx="323">
                  <c:v>-16.679342511745606</c:v>
                </c:pt>
                <c:pt idx="324">
                  <c:v>-16.713184210099371</c:v>
                </c:pt>
                <c:pt idx="325">
                  <c:v>-16.746883718073097</c:v>
                </c:pt>
                <c:pt idx="326">
                  <c:v>-16.780442202024478</c:v>
                </c:pt>
                <c:pt idx="327">
                  <c:v>-16.813860815090727</c:v>
                </c:pt>
                <c:pt idx="328">
                  <c:v>-16.847140697375561</c:v>
                </c:pt>
                <c:pt idx="329">
                  <c:v>-16.880282976132804</c:v>
                </c:pt>
                <c:pt idx="330">
                  <c:v>-16.91328876594719</c:v>
                </c:pt>
                <c:pt idx="331">
                  <c:v>-16.946159168911535</c:v>
                </c:pt>
                <c:pt idx="332">
                  <c:v>-16.978895274801449</c:v>
                </c:pt>
                <c:pt idx="333">
                  <c:v>-17.011498161247083</c:v>
                </c:pt>
                <c:pt idx="334">
                  <c:v>-17.043968893902004</c:v>
                </c:pt>
                <c:pt idx="335">
                  <c:v>-17.076308526609068</c:v>
                </c:pt>
                <c:pt idx="336">
                  <c:v>-17.108518101563501</c:v>
                </c:pt>
                <c:pt idx="337">
                  <c:v>-17.140598649473915</c:v>
                </c:pt>
                <c:pt idx="338">
                  <c:v>-17.172551189720043</c:v>
                </c:pt>
                <c:pt idx="339">
                  <c:v>-17.204376730507526</c:v>
                </c:pt>
                <c:pt idx="340">
                  <c:v>-17.236076269021915</c:v>
                </c:pt>
                <c:pt idx="341">
                  <c:v>-17.267650791577704</c:v>
                </c:pt>
                <c:pt idx="342">
                  <c:v>-17.299101273767093</c:v>
                </c:pt>
                <c:pt idx="343">
                  <c:v>-17.330428680605255</c:v>
                </c:pt>
                <c:pt idx="344">
                  <c:v>-17.361633966672692</c:v>
                </c:pt>
                <c:pt idx="345">
                  <c:v>-17.392718076257268</c:v>
                </c:pt>
                <c:pt idx="346">
                  <c:v>-17.423681943492021</c:v>
                </c:pt>
                <c:pt idx="347">
                  <c:v>-17.454526492491382</c:v>
                </c:pt>
                <c:pt idx="348">
                  <c:v>-17.485252637485665</c:v>
                </c:pt>
                <c:pt idx="349">
                  <c:v>-17.515861282953193</c:v>
                </c:pt>
                <c:pt idx="350">
                  <c:v>-17.546353323749145</c:v>
                </c:pt>
                <c:pt idx="351">
                  <c:v>-17.576729645234831</c:v>
                </c:pt>
                <c:pt idx="352">
                  <c:v>-17.606991123402899</c:v>
                </c:pt>
                <c:pt idx="353">
                  <c:v>-17.637138625000567</c:v>
                </c:pt>
                <c:pt idx="354">
                  <c:v>-17.667173007652384</c:v>
                </c:pt>
                <c:pt idx="355">
                  <c:v>-17.697095119979657</c:v>
                </c:pt>
                <c:pt idx="356">
                  <c:v>-17.726905801718981</c:v>
                </c:pt>
                <c:pt idx="357">
                  <c:v>-17.756605883837793</c:v>
                </c:pt>
                <c:pt idx="358">
                  <c:v>-17.786196188649477</c:v>
                </c:pt>
                <c:pt idx="359">
                  <c:v>-17.815677529925452</c:v>
                </c:pt>
                <c:pt idx="360">
                  <c:v>-17.845050713006906</c:v>
                </c:pt>
                <c:pt idx="361">
                  <c:v>-17.8743165349129</c:v>
                </c:pt>
                <c:pt idx="362">
                  <c:v>-17.903475784448329</c:v>
                </c:pt>
                <c:pt idx="363">
                  <c:v>-17.932529242310494</c:v>
                </c:pt>
                <c:pt idx="364">
                  <c:v>-17.961477681191862</c:v>
                </c:pt>
                <c:pt idx="365">
                  <c:v>-17.990321865884344</c:v>
                </c:pt>
                <c:pt idx="366">
                  <c:v>-18.019062553378628</c:v>
                </c:pt>
                <c:pt idx="367">
                  <c:v>-18.047700492965404</c:v>
                </c:pt>
                <c:pt idx="368">
                  <c:v>-18.07623642633207</c:v>
                </c:pt>
                <c:pt idx="369">
                  <c:v>-18.10467108765997</c:v>
                </c:pt>
                <c:pt idx="370">
                  <c:v>-18.133005203719115</c:v>
                </c:pt>
                <c:pt idx="371">
                  <c:v>-18.161239493962228</c:v>
                </c:pt>
                <c:pt idx="372">
                  <c:v>-18.189374670616665</c:v>
                </c:pt>
                <c:pt idx="373">
                  <c:v>-18.217411438774921</c:v>
                </c:pt>
                <c:pt idx="374">
                  <c:v>-18.245350496484985</c:v>
                </c:pt>
                <c:pt idx="375">
                  <c:v>-18.273192534837811</c:v>
                </c:pt>
                <c:pt idx="376">
                  <c:v>-18.300938238054272</c:v>
                </c:pt>
                <c:pt idx="377">
                  <c:v>-18.328588283570824</c:v>
                </c:pt>
                <c:pt idx="378">
                  <c:v>-18.356143342124099</c:v>
                </c:pt>
                <c:pt idx="379">
                  <c:v>-18.383604077833223</c:v>
                </c:pt>
                <c:pt idx="380">
                  <c:v>-18.410971148281927</c:v>
                </c:pt>
                <c:pt idx="381">
                  <c:v>-18.43824520459971</c:v>
                </c:pt>
                <c:pt idx="382">
                  <c:v>-18.465426891540538</c:v>
                </c:pt>
                <c:pt idx="383">
                  <c:v>-18.492516847561127</c:v>
                </c:pt>
                <c:pt idx="384">
                  <c:v>-18.519515704898591</c:v>
                </c:pt>
                <c:pt idx="385">
                  <c:v>-18.546424089646127</c:v>
                </c:pt>
                <c:pt idx="386">
                  <c:v>-18.573242621827887</c:v>
                </c:pt>
                <c:pt idx="387">
                  <c:v>-18.599971915472629</c:v>
                </c:pt>
                <c:pt idx="388">
                  <c:v>-18.626612578687105</c:v>
                </c:pt>
                <c:pt idx="389">
                  <c:v>-18.653165213726957</c:v>
                </c:pt>
                <c:pt idx="390">
                  <c:v>-18.679630417067703</c:v>
                </c:pt>
                <c:pt idx="391">
                  <c:v>-18.706008779474473</c:v>
                </c:pt>
                <c:pt idx="392">
                  <c:v>-18.732300886070515</c:v>
                </c:pt>
                <c:pt idx="393">
                  <c:v>-18.758507316405264</c:v>
                </c:pt>
                <c:pt idx="394">
                  <c:v>-18.784628644520268</c:v>
                </c:pt>
                <c:pt idx="395">
                  <c:v>-18.810665439015366</c:v>
                </c:pt>
                <c:pt idx="396">
                  <c:v>-18.836618263113664</c:v>
                </c:pt>
                <c:pt idx="397">
                  <c:v>-18.862487674725308</c:v>
                </c:pt>
                <c:pt idx="398">
                  <c:v>-18.888274226510266</c:v>
                </c:pt>
                <c:pt idx="399">
                  <c:v>-18.913978465940627</c:v>
                </c:pt>
                <c:pt idx="400">
                  <c:v>-18.93960093536208</c:v>
                </c:pt>
                <c:pt idx="401">
                  <c:v>-18.965142172053646</c:v>
                </c:pt>
                <c:pt idx="402">
                  <c:v>-18.9906027082877</c:v>
                </c:pt>
                <c:pt idx="403">
                  <c:v>-19.015983071388579</c:v>
                </c:pt>
                <c:pt idx="404">
                  <c:v>-19.041283783790526</c:v>
                </c:pt>
                <c:pt idx="405">
                  <c:v>-19.066505363094151</c:v>
                </c:pt>
                <c:pt idx="406">
                  <c:v>-19.091648322123952</c:v>
                </c:pt>
                <c:pt idx="407">
                  <c:v>-19.116713168982471</c:v>
                </c:pt>
                <c:pt idx="408">
                  <c:v>-19.141700407105937</c:v>
                </c:pt>
                <c:pt idx="409">
                  <c:v>-19.16661053531784</c:v>
                </c:pt>
                <c:pt idx="410">
                  <c:v>-19.191444047882207</c:v>
                </c:pt>
                <c:pt idx="411">
                  <c:v>-19.216201434556272</c:v>
                </c:pt>
                <c:pt idx="412">
                  <c:v>-19.24088318064215</c:v>
                </c:pt>
                <c:pt idx="413">
                  <c:v>-19.26548976703771</c:v>
                </c:pt>
                <c:pt idx="414">
                  <c:v>-19.290021670287409</c:v>
                </c:pt>
                <c:pt idx="415">
                  <c:v>-19.314479362631662</c:v>
                </c:pt>
                <c:pt idx="416">
                  <c:v>-19.338863312055956</c:v>
                </c:pt>
                <c:pt idx="417">
                  <c:v>-19.363173982338935</c:v>
                </c:pt>
                <c:pt idx="418">
                  <c:v>-19.387411833100785</c:v>
                </c:pt>
                <c:pt idx="419">
                  <c:v>-19.411577319849538</c:v>
                </c:pt>
                <c:pt idx="420">
                  <c:v>-19.435670894028075</c:v>
                </c:pt>
                <c:pt idx="421">
                  <c:v>-19.459693003059478</c:v>
                </c:pt>
                <c:pt idx="422">
                  <c:v>-19.48364409039235</c:v>
                </c:pt>
                <c:pt idx="423">
                  <c:v>-19.507524595545831</c:v>
                </c:pt>
                <c:pt idx="424">
                  <c:v>-19.53133495415296</c:v>
                </c:pt>
                <c:pt idx="425">
                  <c:v>-19.555075598004183</c:v>
                </c:pt>
                <c:pt idx="426">
                  <c:v>-19.578746955090757</c:v>
                </c:pt>
                <c:pt idx="427">
                  <c:v>-19.602349449646205</c:v>
                </c:pt>
                <c:pt idx="428">
                  <c:v>-19.625883502188724</c:v>
                </c:pt>
                <c:pt idx="429">
                  <c:v>-19.649349529561583</c:v>
                </c:pt>
                <c:pt idx="430">
                  <c:v>-19.67274794497467</c:v>
                </c:pt>
                <c:pt idx="431">
                  <c:v>-19.696079158043808</c:v>
                </c:pt>
                <c:pt idx="432">
                  <c:v>-19.719343574830216</c:v>
                </c:pt>
                <c:pt idx="433">
                  <c:v>-19.742541597880468</c:v>
                </c:pt>
                <c:pt idx="434">
                  <c:v>-19.765673626263894</c:v>
                </c:pt>
                <c:pt idx="435">
                  <c:v>-19.788740055611427</c:v>
                </c:pt>
                <c:pt idx="436">
                  <c:v>-19.811741278152741</c:v>
                </c:pt>
                <c:pt idx="437">
                  <c:v>-19.834677682753181</c:v>
                </c:pt>
                <c:pt idx="438">
                  <c:v>-19.857549654950606</c:v>
                </c:pt>
                <c:pt idx="439">
                  <c:v>-19.880357576991333</c:v>
                </c:pt>
                <c:pt idx="440">
                  <c:v>-19.903101827865783</c:v>
                </c:pt>
                <c:pt idx="441">
                  <c:v>-19.925782783343731</c:v>
                </c:pt>
                <c:pt idx="442">
                  <c:v>-19.94840081600853</c:v>
                </c:pt>
                <c:pt idx="443">
                  <c:v>-19.97095629529198</c:v>
                </c:pt>
                <c:pt idx="444">
                  <c:v>-19.993449587508138</c:v>
                </c:pt>
                <c:pt idx="445">
                  <c:v>-20.01588105588603</c:v>
                </c:pt>
                <c:pt idx="446">
                  <c:v>-20.038251060603386</c:v>
                </c:pt>
                <c:pt idx="447">
                  <c:v>-20.060559958818533</c:v>
                </c:pt>
                <c:pt idx="448">
                  <c:v>-20.082808104703108</c:v>
                </c:pt>
                <c:pt idx="449">
                  <c:v>-20.104995849473521</c:v>
                </c:pt>
                <c:pt idx="450">
                  <c:v>-20.127123541422165</c:v>
                </c:pt>
                <c:pt idx="451">
                  <c:v>-20.149191525948389</c:v>
                </c:pt>
                <c:pt idx="452">
                  <c:v>-20.17120014558904</c:v>
                </c:pt>
                <c:pt idx="453">
                  <c:v>-20.193149740049101</c:v>
                </c:pt>
                <c:pt idx="454">
                  <c:v>-20.215040646230594</c:v>
                </c:pt>
                <c:pt idx="455">
                  <c:v>-20.236873198262508</c:v>
                </c:pt>
                <c:pt idx="456">
                  <c:v>-20.258647727529834</c:v>
                </c:pt>
                <c:pt idx="457">
                  <c:v>-20.280364562701845</c:v>
                </c:pt>
                <c:pt idx="458">
                  <c:v>-20.302024029761245</c:v>
                </c:pt>
                <c:pt idx="459">
                  <c:v>-20.323626452031114</c:v>
                </c:pt>
                <c:pt idx="460">
                  <c:v>-20.345172150203133</c:v>
                </c:pt>
                <c:pt idx="461">
                  <c:v>-20.366661442364776</c:v>
                </c:pt>
                <c:pt idx="462">
                  <c:v>-20.38809464402631</c:v>
                </c:pt>
                <c:pt idx="463">
                  <c:v>-20.409472068146837</c:v>
                </c:pt>
                <c:pt idx="464">
                  <c:v>-20.430794025161489</c:v>
                </c:pt>
                <c:pt idx="465">
                  <c:v>-20.452060823006764</c:v>
                </c:pt>
                <c:pt idx="466">
                  <c:v>-20.473272767146263</c:v>
                </c:pt>
                <c:pt idx="467">
                  <c:v>-20.49443016059579</c:v>
                </c:pt>
                <c:pt idx="468">
                  <c:v>-20.515533303949223</c:v>
                </c:pt>
                <c:pt idx="469">
                  <c:v>-20.536582495402001</c:v>
                </c:pt>
                <c:pt idx="470">
                  <c:v>-20.55757803077654</c:v>
                </c:pt>
                <c:pt idx="471">
                  <c:v>-20.578520203545963</c:v>
                </c:pt>
                <c:pt idx="472">
                  <c:v>-20.599409304857804</c:v>
                </c:pt>
                <c:pt idx="473">
                  <c:v>-20.620245623557246</c:v>
                </c:pt>
                <c:pt idx="474">
                  <c:v>-20.641029446211633</c:v>
                </c:pt>
                <c:pt idx="475">
                  <c:v>-20.66176105713193</c:v>
                </c:pt>
                <c:pt idx="476">
                  <c:v>-20.682440738396114</c:v>
                </c:pt>
                <c:pt idx="477">
                  <c:v>-20.703068769871717</c:v>
                </c:pt>
                <c:pt idx="478">
                  <c:v>-20.723645429237592</c:v>
                </c:pt>
                <c:pt idx="479">
                  <c:v>-20.744170992006357</c:v>
                </c:pt>
                <c:pt idx="480">
                  <c:v>-20.764645731545176</c:v>
                </c:pt>
                <c:pt idx="481">
                  <c:v>-20.785069919097815</c:v>
                </c:pt>
                <c:pt idx="482">
                  <c:v>-20.805443823805486</c:v>
                </c:pt>
                <c:pt idx="483">
                  <c:v>-20.825767712728034</c:v>
                </c:pt>
                <c:pt idx="484">
                  <c:v>-20.846041850863774</c:v>
                </c:pt>
                <c:pt idx="485">
                  <c:v>-20.866266501170795</c:v>
                </c:pt>
                <c:pt idx="486">
                  <c:v>-20.886441924586315</c:v>
                </c:pt>
                <c:pt idx="487">
                  <c:v>-20.906568380047222</c:v>
                </c:pt>
                <c:pt idx="488">
                  <c:v>-20.926646124509261</c:v>
                </c:pt>
                <c:pt idx="489">
                  <c:v>-20.946675412966517</c:v>
                </c:pt>
                <c:pt idx="490">
                  <c:v>-20.966656498470829</c:v>
                </c:pt>
                <c:pt idx="491">
                  <c:v>-20.986589632150707</c:v>
                </c:pt>
                <c:pt idx="492">
                  <c:v>-21.006475063229818</c:v>
                </c:pt>
                <c:pt idx="493">
                  <c:v>-21.026313039045817</c:v>
                </c:pt>
                <c:pt idx="494">
                  <c:v>-21.046103805069087</c:v>
                </c:pt>
                <c:pt idx="495">
                  <c:v>-21.065847604919334</c:v>
                </c:pt>
                <c:pt idx="496">
                  <c:v>-21.085544680385247</c:v>
                </c:pt>
                <c:pt idx="497">
                  <c:v>-21.105195271441232</c:v>
                </c:pt>
                <c:pt idx="498">
                  <c:v>-21.124799616264902</c:v>
                </c:pt>
                <c:pt idx="499">
                  <c:v>-21.14435795125474</c:v>
                </c:pt>
                <c:pt idx="500">
                  <c:v>-21.163870511046984</c:v>
                </c:pt>
                <c:pt idx="501">
                  <c:v>-21.183337528532221</c:v>
                </c:pt>
                <c:pt idx="502">
                  <c:v>-21.202759234873099</c:v>
                </c:pt>
                <c:pt idx="503">
                  <c:v>-21.222135859519305</c:v>
                </c:pt>
                <c:pt idx="504">
                  <c:v>-21.241467630224943</c:v>
                </c:pt>
                <c:pt idx="505">
                  <c:v>-21.260754773064654</c:v>
                </c:pt>
                <c:pt idx="506">
                  <c:v>-21.279997512449089</c:v>
                </c:pt>
                <c:pt idx="507">
                  <c:v>-21.299196071140926</c:v>
                </c:pt>
                <c:pt idx="508">
                  <c:v>-21.318350670270206</c:v>
                </c:pt>
                <c:pt idx="509">
                  <c:v>-21.337461529350634</c:v>
                </c:pt>
                <c:pt idx="510">
                  <c:v>-21.35652886629326</c:v>
                </c:pt>
                <c:pt idx="511">
                  <c:v>-21.375552897422885</c:v>
                </c:pt>
                <c:pt idx="512">
                  <c:v>-21.394533837492666</c:v>
                </c:pt>
                <c:pt idx="513">
                  <c:v>-21.413471899698191</c:v>
                </c:pt>
                <c:pt idx="514">
                  <c:v>-21.432367295692877</c:v>
                </c:pt>
                <c:pt idx="515">
                  <c:v>-21.451220235601799</c:v>
                </c:pt>
                <c:pt idx="516">
                  <c:v>-21.470030928036184</c:v>
                </c:pt>
                <c:pt idx="517">
                  <c:v>-21.488799580107461</c:v>
                </c:pt>
                <c:pt idx="518">
                  <c:v>-21.507526397441094</c:v>
                </c:pt>
                <c:pt idx="519">
                  <c:v>-21.526211584190321</c:v>
                </c:pt>
                <c:pt idx="520">
                  <c:v>-21.544855343050099</c:v>
                </c:pt>
                <c:pt idx="521">
                  <c:v>-21.563457875270199</c:v>
                </c:pt>
                <c:pt idx="522">
                  <c:v>-21.582019380668186</c:v>
                </c:pt>
                <c:pt idx="523">
                  <c:v>-21.600540057643759</c:v>
                </c:pt>
                <c:pt idx="524">
                  <c:v>-21.619020103190827</c:v>
                </c:pt>
                <c:pt idx="525">
                  <c:v>-21.637459712910122</c:v>
                </c:pt>
                <c:pt idx="526">
                  <c:v>-21.655859081023166</c:v>
                </c:pt>
                <c:pt idx="527">
                  <c:v>-21.674218400383371</c:v>
                </c:pt>
                <c:pt idx="528">
                  <c:v>-21.692537862489534</c:v>
                </c:pt>
                <c:pt idx="529">
                  <c:v>-21.710817657498126</c:v>
                </c:pt>
                <c:pt idx="530">
                  <c:v>-21.729057974234792</c:v>
                </c:pt>
                <c:pt idx="531">
                  <c:v>-21.747259000207247</c:v>
                </c:pt>
                <c:pt idx="532">
                  <c:v>-21.765420921616297</c:v>
                </c:pt>
                <c:pt idx="533">
                  <c:v>-21.783543923368217</c:v>
                </c:pt>
                <c:pt idx="534">
                  <c:v>-21.80162818908688</c:v>
                </c:pt>
                <c:pt idx="535">
                  <c:v>-21.819673901123991</c:v>
                </c:pt>
                <c:pt idx="536">
                  <c:v>-21.83768124057152</c:v>
                </c:pt>
                <c:pt idx="537">
                  <c:v>-21.855650387272789</c:v>
                </c:pt>
                <c:pt idx="538">
                  <c:v>-21.873581519833426</c:v>
                </c:pt>
                <c:pt idx="539">
                  <c:v>-21.891474815632623</c:v>
                </c:pt>
                <c:pt idx="540">
                  <c:v>-21.90933045083397</c:v>
                </c:pt>
                <c:pt idx="541">
                  <c:v>-21.927148600396261</c:v>
                </c:pt>
                <c:pt idx="542">
                  <c:v>-21.944929438084305</c:v>
                </c:pt>
                <c:pt idx="543">
                  <c:v>-21.962673136479474</c:v>
                </c:pt>
                <c:pt idx="544">
                  <c:v>-21.980379866989704</c:v>
                </c:pt>
                <c:pt idx="545">
                  <c:v>-21.998049799860951</c:v>
                </c:pt>
                <c:pt idx="546">
                  <c:v>-22.015683104186181</c:v>
                </c:pt>
                <c:pt idx="547">
                  <c:v>-22.033279947916409</c:v>
                </c:pt>
                <c:pt idx="548">
                  <c:v>-22.05084049787029</c:v>
                </c:pt>
                <c:pt idx="549">
                  <c:v>-22.068364919744241</c:v>
                </c:pt>
                <c:pt idx="550">
                  <c:v>-22.085853378122234</c:v>
                </c:pt>
                <c:pt idx="551">
                  <c:v>-22.103306036485524</c:v>
                </c:pt>
                <c:pt idx="552">
                  <c:v>-22.120723057221863</c:v>
                </c:pt>
                <c:pt idx="553">
                  <c:v>-22.138104601635732</c:v>
                </c:pt>
                <c:pt idx="554">
                  <c:v>-22.155450829957349</c:v>
                </c:pt>
                <c:pt idx="555">
                  <c:v>-22.172761901352072</c:v>
                </c:pt>
                <c:pt idx="556">
                  <c:v>-22.190037973929357</c:v>
                </c:pt>
                <c:pt idx="557">
                  <c:v>-22.207279204752233</c:v>
                </c:pt>
                <c:pt idx="558">
                  <c:v>-22.224485749846252</c:v>
                </c:pt>
                <c:pt idx="559">
                  <c:v>-22.24165776420843</c:v>
                </c:pt>
                <c:pt idx="560">
                  <c:v>-22.258795401815807</c:v>
                </c:pt>
                <c:pt idx="561">
                  <c:v>-22.275898815634871</c:v>
                </c:pt>
                <c:pt idx="562">
                  <c:v>-22.292968157629105</c:v>
                </c:pt>
                <c:pt idx="563">
                  <c:v>-22.310003578768914</c:v>
                </c:pt>
                <c:pt idx="564">
                  <c:v>-22.327005229038974</c:v>
                </c:pt>
                <c:pt idx="565">
                  <c:v>-22.343973257447217</c:v>
                </c:pt>
                <c:pt idx="566">
                  <c:v>-22.360907812032945</c:v>
                </c:pt>
                <c:pt idx="567">
                  <c:v>-22.377809039875416</c:v>
                </c:pt>
                <c:pt idx="568">
                  <c:v>-22.394677087101119</c:v>
                </c:pt>
                <c:pt idx="569">
                  <c:v>-22.411512098892924</c:v>
                </c:pt>
                <c:pt idx="570">
                  <c:v>-22.428314219497043</c:v>
                </c:pt>
                <c:pt idx="571">
                  <c:v>-22.445083592232024</c:v>
                </c:pt>
                <c:pt idx="572">
                  <c:v>-22.461820359495064</c:v>
                </c:pt>
                <c:pt idx="573">
                  <c:v>-22.478524662771378</c:v>
                </c:pt>
                <c:pt idx="574">
                  <c:v>-22.495196642640813</c:v>
                </c:pt>
                <c:pt idx="575">
                  <c:v>-22.511836438785423</c:v>
                </c:pt>
                <c:pt idx="576">
                  <c:v>-22.528444189997931</c:v>
                </c:pt>
                <c:pt idx="577">
                  <c:v>-22.545020034187857</c:v>
                </c:pt>
                <c:pt idx="578">
                  <c:v>-22.561564108389586</c:v>
                </c:pt>
                <c:pt idx="579">
                  <c:v>-22.578076548769793</c:v>
                </c:pt>
                <c:pt idx="580">
                  <c:v>-22.594557490633996</c:v>
                </c:pt>
                <c:pt idx="581">
                  <c:v>-22.611007068434695</c:v>
                </c:pt>
                <c:pt idx="582">
                  <c:v>-22.627425415777068</c:v>
                </c:pt>
                <c:pt idx="583">
                  <c:v>-22.643812665427262</c:v>
                </c:pt>
                <c:pt idx="584">
                  <c:v>-22.660168949318575</c:v>
                </c:pt>
                <c:pt idx="585">
                  <c:v>-22.676494398558336</c:v>
                </c:pt>
                <c:pt idx="586">
                  <c:v>-22.692789143435338</c:v>
                </c:pt>
                <c:pt idx="587">
                  <c:v>-22.70905331342529</c:v>
                </c:pt>
                <c:pt idx="588">
                  <c:v>-22.725287037198814</c:v>
                </c:pt>
                <c:pt idx="589">
                  <c:v>-22.741490442627359</c:v>
                </c:pt>
                <c:pt idx="590">
                  <c:v>-22.757663656789383</c:v>
                </c:pt>
                <c:pt idx="591">
                  <c:v>-22.77380680597809</c:v>
                </c:pt>
                <c:pt idx="592">
                  <c:v>-22.789920015705842</c:v>
                </c:pt>
                <c:pt idx="593">
                  <c:v>-22.806003410712592</c:v>
                </c:pt>
                <c:pt idx="594">
                  <c:v>-22.82205711497032</c:v>
                </c:pt>
                <c:pt idx="595">
                  <c:v>-22.838081251690745</c:v>
                </c:pt>
                <c:pt idx="596">
                  <c:v>-22.854075943330393</c:v>
                </c:pt>
                <c:pt idx="597">
                  <c:v>-22.870041311597177</c:v>
                </c:pt>
                <c:pt idx="598">
                  <c:v>-22.885977477456368</c:v>
                </c:pt>
                <c:pt idx="599">
                  <c:v>-22.901884561136285</c:v>
                </c:pt>
                <c:pt idx="600">
                  <c:v>-22.917762682134676</c:v>
                </c:pt>
                <c:pt idx="601">
                  <c:v>-22.933611959224422</c:v>
                </c:pt>
                <c:pt idx="602">
                  <c:v>-22.949432510458614</c:v>
                </c:pt>
                <c:pt idx="603">
                  <c:v>-22.965224453177516</c:v>
                </c:pt>
                <c:pt idx="604">
                  <c:v>-22.980987904013151</c:v>
                </c:pt>
                <c:pt idx="605">
                  <c:v>-22.996722978895967</c:v>
                </c:pt>
                <c:pt idx="606">
                  <c:v>-23.012429793059141</c:v>
                </c:pt>
                <c:pt idx="607">
                  <c:v>-23.028108461045345</c:v>
                </c:pt>
                <c:pt idx="608">
                  <c:v>-23.043759096711398</c:v>
                </c:pt>
                <c:pt idx="609">
                  <c:v>-23.059381813233731</c:v>
                </c:pt>
                <c:pt idx="610">
                  <c:v>-23.074976723114595</c:v>
                </c:pt>
                <c:pt idx="611">
                  <c:v>-23.09054393818603</c:v>
                </c:pt>
                <c:pt idx="612">
                  <c:v>-23.106083569616299</c:v>
                </c:pt>
                <c:pt idx="613">
                  <c:v>-23.121595727914091</c:v>
                </c:pt>
                <c:pt idx="614">
                  <c:v>-23.137080522934717</c:v>
                </c:pt>
                <c:pt idx="615">
                  <c:v>-23.152538063884624</c:v>
                </c:pt>
                <c:pt idx="616">
                  <c:v>-23.167968459326215</c:v>
                </c:pt>
                <c:pt idx="617">
                  <c:v>-23.1833718171833</c:v>
                </c:pt>
                <c:pt idx="618">
                  <c:v>-23.198748244746071</c:v>
                </c:pt>
                <c:pt idx="619">
                  <c:v>-23.214097848676264</c:v>
                </c:pt>
                <c:pt idx="620">
                  <c:v>-23.22942073501066</c:v>
                </c:pt>
                <c:pt idx="621">
                  <c:v>-23.244717009167534</c:v>
                </c:pt>
                <c:pt idx="622">
                  <c:v>-23.259986775951006</c:v>
                </c:pt>
                <c:pt idx="623">
                  <c:v>-23.275230139555166</c:v>
                </c:pt>
                <c:pt idx="624">
                  <c:v>-23.290447203569315</c:v>
                </c:pt>
                <c:pt idx="625">
                  <c:v>-23.305638070982482</c:v>
                </c:pt>
                <c:pt idx="626">
                  <c:v>-23.320802844187941</c:v>
                </c:pt>
                <c:pt idx="627">
                  <c:v>-23.335941624988195</c:v>
                </c:pt>
                <c:pt idx="628">
                  <c:v>-23.351054514598619</c:v>
                </c:pt>
                <c:pt idx="629">
                  <c:v>-23.366141613652953</c:v>
                </c:pt>
                <c:pt idx="630">
                  <c:v>-23.38120302220673</c:v>
                </c:pt>
                <c:pt idx="631">
                  <c:v>-23.396238839742836</c:v>
                </c:pt>
                <c:pt idx="632">
                  <c:v>-23.411249165174773</c:v>
                </c:pt>
                <c:pt idx="633">
                  <c:v>-23.426234096851474</c:v>
                </c:pt>
                <c:pt idx="634">
                  <c:v>-23.441193732561594</c:v>
                </c:pt>
                <c:pt idx="635">
                  <c:v>-23.456128169537504</c:v>
                </c:pt>
                <c:pt idx="636">
                  <c:v>-23.471037504460131</c:v>
                </c:pt>
                <c:pt idx="637">
                  <c:v>-23.485921833461894</c:v>
                </c:pt>
                <c:pt idx="638">
                  <c:v>-23.500781252132313</c:v>
                </c:pt>
                <c:pt idx="639">
                  <c:v>-23.515615855520629</c:v>
                </c:pt>
                <c:pt idx="640">
                  <c:v>-23.530425738141297</c:v>
                </c:pt>
                <c:pt idx="641">
                  <c:v>-23.545210993976575</c:v>
                </c:pt>
                <c:pt idx="642">
                  <c:v>-23.559971716481371</c:v>
                </c:pt>
                <c:pt idx="643">
                  <c:v>-23.574707998587478</c:v>
                </c:pt>
                <c:pt idx="644">
                  <c:v>-23.589419932706019</c:v>
                </c:pt>
                <c:pt idx="645">
                  <c:v>-23.604107610733248</c:v>
                </c:pt>
                <c:pt idx="646">
                  <c:v>-23.618771124052557</c:v>
                </c:pt>
                <c:pt idx="647">
                  <c:v>-23.633410563539673</c:v>
                </c:pt>
                <c:pt idx="648">
                  <c:v>-23.648026019565435</c:v>
                </c:pt>
                <c:pt idx="649">
                  <c:v>-23.662617582000259</c:v>
                </c:pt>
                <c:pt idx="650">
                  <c:v>-23.677185340217235</c:v>
                </c:pt>
                <c:pt idx="651">
                  <c:v>-23.691729383096181</c:v>
                </c:pt>
                <c:pt idx="652">
                  <c:v>-23.706249799027081</c:v>
                </c:pt>
                <c:pt idx="653">
                  <c:v>-23.720746675913766</c:v>
                </c:pt>
                <c:pt idx="654">
                  <c:v>-23.735220101177347</c:v>
                </c:pt>
                <c:pt idx="655">
                  <c:v>-23.74967016175988</c:v>
                </c:pt>
                <c:pt idx="656">
                  <c:v>-23.764096944127768</c:v>
                </c:pt>
                <c:pt idx="657">
                  <c:v>-23.778500534275466</c:v>
                </c:pt>
                <c:pt idx="658">
                  <c:v>-23.79288101772838</c:v>
                </c:pt>
                <c:pt idx="659">
                  <c:v>-23.807238479546783</c:v>
                </c:pt>
                <c:pt idx="660">
                  <c:v>-23.821573004329252</c:v>
                </c:pt>
                <c:pt idx="661">
                  <c:v>-23.835884676215148</c:v>
                </c:pt>
                <c:pt idx="662">
                  <c:v>-23.850173578889141</c:v>
                </c:pt>
                <c:pt idx="663">
                  <c:v>-23.864439795583756</c:v>
                </c:pt>
                <c:pt idx="664">
                  <c:v>-23.878683409082562</c:v>
                </c:pt>
                <c:pt idx="665">
                  <c:v>-23.892904501724097</c:v>
                </c:pt>
                <c:pt idx="666">
                  <c:v>-23.907103155403846</c:v>
                </c:pt>
                <c:pt idx="667">
                  <c:v>-23.921279451579053</c:v>
                </c:pt>
                <c:pt idx="668">
                  <c:v>-23.935433471270116</c:v>
                </c:pt>
                <c:pt idx="669">
                  <c:v>-23.949565295065113</c:v>
                </c:pt>
                <c:pt idx="670">
                  <c:v>-23.963675003122052</c:v>
                </c:pt>
                <c:pt idx="671">
                  <c:v>-23.977762675172571</c:v>
                </c:pt>
                <c:pt idx="672">
                  <c:v>-23.991828390523999</c:v>
                </c:pt>
                <c:pt idx="673">
                  <c:v>-24.005872228063446</c:v>
                </c:pt>
                <c:pt idx="674">
                  <c:v>-24.019894266260252</c:v>
                </c:pt>
                <c:pt idx="675">
                  <c:v>-24.03389458316893</c:v>
                </c:pt>
                <c:pt idx="676">
                  <c:v>-24.047873256432041</c:v>
                </c:pt>
                <c:pt idx="677">
                  <c:v>-24.061830363283402</c:v>
                </c:pt>
                <c:pt idx="678">
                  <c:v>-24.075765980550887</c:v>
                </c:pt>
                <c:pt idx="679">
                  <c:v>-24.08968018465902</c:v>
                </c:pt>
                <c:pt idx="680">
                  <c:v>-24.103573051632033</c:v>
                </c:pt>
                <c:pt idx="681">
                  <c:v>-24.117444657096478</c:v>
                </c:pt>
                <c:pt idx="682">
                  <c:v>-24.131295076284168</c:v>
                </c:pt>
                <c:pt idx="683">
                  <c:v>-24.145124384035277</c:v>
                </c:pt>
                <c:pt idx="684">
                  <c:v>-24.158932654800118</c:v>
                </c:pt>
                <c:pt idx="685">
                  <c:v>-24.172719962643008</c:v>
                </c:pt>
                <c:pt idx="686">
                  <c:v>-24.186486381243995</c:v>
                </c:pt>
                <c:pt idx="687">
                  <c:v>-24.200231983902007</c:v>
                </c:pt>
                <c:pt idx="688">
                  <c:v>-24.213956843537442</c:v>
                </c:pt>
                <c:pt idx="689">
                  <c:v>-24.227661032694851</c:v>
                </c:pt>
                <c:pt idx="690">
                  <c:v>-24.241344623545288</c:v>
                </c:pt>
                <c:pt idx="691">
                  <c:v>-24.255007687889055</c:v>
                </c:pt>
                <c:pt idx="692">
                  <c:v>-24.268650297158455</c:v>
                </c:pt>
                <c:pt idx="693">
                  <c:v>-24.282272522419362</c:v>
                </c:pt>
                <c:pt idx="694">
                  <c:v>-24.295874434375655</c:v>
                </c:pt>
                <c:pt idx="695">
                  <c:v>-24.309456103369605</c:v>
                </c:pt>
                <c:pt idx="696">
                  <c:v>-24.323017599385551</c:v>
                </c:pt>
                <c:pt idx="697">
                  <c:v>-24.33655899205197</c:v>
                </c:pt>
                <c:pt idx="698">
                  <c:v>-24.350080350644202</c:v>
                </c:pt>
                <c:pt idx="699">
                  <c:v>-24.363581744086535</c:v>
                </c:pt>
                <c:pt idx="700">
                  <c:v>-24.377063240954509</c:v>
                </c:pt>
                <c:pt idx="701">
                  <c:v>-24.390524909477666</c:v>
                </c:pt>
                <c:pt idx="702">
                  <c:v>-24.403966817542056</c:v>
                </c:pt>
                <c:pt idx="703">
                  <c:v>-24.417389032691439</c:v>
                </c:pt>
                <c:pt idx="704">
                  <c:v>-24.430791622130975</c:v>
                </c:pt>
                <c:pt idx="705">
                  <c:v>-24.444174652728734</c:v>
                </c:pt>
                <c:pt idx="706">
                  <c:v>-24.457538191018134</c:v>
                </c:pt>
                <c:pt idx="707">
                  <c:v>-24.470882303200177</c:v>
                </c:pt>
                <c:pt idx="708">
                  <c:v>-24.484207055145664</c:v>
                </c:pt>
                <c:pt idx="709">
                  <c:v>-24.497512512397549</c:v>
                </c:pt>
                <c:pt idx="710">
                  <c:v>-24.510798740172962</c:v>
                </c:pt>
                <c:pt idx="711">
                  <c:v>-24.524065803365779</c:v>
                </c:pt>
                <c:pt idx="712">
                  <c:v>-24.537313766547626</c:v>
                </c:pt>
                <c:pt idx="713">
                  <c:v>-24.550542693971718</c:v>
                </c:pt>
                <c:pt idx="714">
                  <c:v>-24.563752649573875</c:v>
                </c:pt>
                <c:pt idx="715">
                  <c:v>-24.576943696974812</c:v>
                </c:pt>
                <c:pt idx="716">
                  <c:v>-24.590115899481923</c:v>
                </c:pt>
                <c:pt idx="717">
                  <c:v>-24.603269320092508</c:v>
                </c:pt>
                <c:pt idx="718">
                  <c:v>-24.616404021494411</c:v>
                </c:pt>
                <c:pt idx="719">
                  <c:v>-24.629520066069055</c:v>
                </c:pt>
                <c:pt idx="720">
                  <c:v>-24.642617515892773</c:v>
                </c:pt>
                <c:pt idx="721">
                  <c:v>-24.655696432739202</c:v>
                </c:pt>
                <c:pt idx="722">
                  <c:v>-24.66875687808168</c:v>
                </c:pt>
                <c:pt idx="723">
                  <c:v>-24.681798913094028</c:v>
                </c:pt>
                <c:pt idx="724">
                  <c:v>-24.694822598653889</c:v>
                </c:pt>
                <c:pt idx="725">
                  <c:v>-24.707827995343536</c:v>
                </c:pt>
                <c:pt idx="726">
                  <c:v>-24.720815163452635</c:v>
                </c:pt>
                <c:pt idx="727">
                  <c:v>-24.733784162979468</c:v>
                </c:pt>
                <c:pt idx="728">
                  <c:v>-24.746735053633209</c:v>
                </c:pt>
                <c:pt idx="729">
                  <c:v>-24.759667894835921</c:v>
                </c:pt>
                <c:pt idx="730">
                  <c:v>-24.772582745724364</c:v>
                </c:pt>
                <c:pt idx="731">
                  <c:v>-24.785479665151389</c:v>
                </c:pt>
                <c:pt idx="732">
                  <c:v>-24.798358711688234</c:v>
                </c:pt>
                <c:pt idx="733">
                  <c:v>-24.811219943626259</c:v>
                </c:pt>
                <c:pt idx="734">
                  <c:v>-24.824063418978668</c:v>
                </c:pt>
                <c:pt idx="735">
                  <c:v>-24.836889195482549</c:v>
                </c:pt>
                <c:pt idx="736">
                  <c:v>-24.849697330600193</c:v>
                </c:pt>
                <c:pt idx="737">
                  <c:v>-24.862487881521218</c:v>
                </c:pt>
                <c:pt idx="738">
                  <c:v>-24.875260905164176</c:v>
                </c:pt>
                <c:pt idx="739">
                  <c:v>-24.888016458178647</c:v>
                </c:pt>
                <c:pt idx="740">
                  <c:v>-24.90075459694588</c:v>
                </c:pt>
                <c:pt idx="741">
                  <c:v>-24.913475377582323</c:v>
                </c:pt>
                <c:pt idx="742">
                  <c:v>-24.926178855939412</c:v>
                </c:pt>
                <c:pt idx="743">
                  <c:v>-24.938865087606384</c:v>
                </c:pt>
                <c:pt idx="744">
                  <c:v>-24.951534127911579</c:v>
                </c:pt>
                <c:pt idx="745">
                  <c:v>-24.964186031924378</c:v>
                </c:pt>
                <c:pt idx="746">
                  <c:v>-24.976820854456591</c:v>
                </c:pt>
                <c:pt idx="747">
                  <c:v>-24.989438650063921</c:v>
                </c:pt>
                <c:pt idx="748">
                  <c:v>-25.0020394730481</c:v>
                </c:pt>
                <c:pt idx="749">
                  <c:v>-25.014623377457777</c:v>
                </c:pt>
                <c:pt idx="750">
                  <c:v>-25.027190417091202</c:v>
                </c:pt>
                <c:pt idx="751">
                  <c:v>-25.039740645496266</c:v>
                </c:pt>
                <c:pt idx="752">
                  <c:v>-25.05227411597355</c:v>
                </c:pt>
                <c:pt idx="753">
                  <c:v>-25.064790881577167</c:v>
                </c:pt>
                <c:pt idx="754">
                  <c:v>-25.077290995116442</c:v>
                </c:pt>
                <c:pt idx="755">
                  <c:v>-25.089774509156733</c:v>
                </c:pt>
                <c:pt idx="756">
                  <c:v>-25.102241476022673</c:v>
                </c:pt>
                <c:pt idx="757">
                  <c:v>-25.114691947797869</c:v>
                </c:pt>
                <c:pt idx="758">
                  <c:v>-25.127125976327239</c:v>
                </c:pt>
                <c:pt idx="759">
                  <c:v>-25.139543613218557</c:v>
                </c:pt>
                <c:pt idx="760">
                  <c:v>-25.151944909844026</c:v>
                </c:pt>
                <c:pt idx="761">
                  <c:v>-25.164329917340883</c:v>
                </c:pt>
                <c:pt idx="762">
                  <c:v>-25.176698686613875</c:v>
                </c:pt>
                <c:pt idx="763">
                  <c:v>-25.189051268335984</c:v>
                </c:pt>
                <c:pt idx="764">
                  <c:v>-25.201387712950492</c:v>
                </c:pt>
                <c:pt idx="765">
                  <c:v>-25.213708070671661</c:v>
                </c:pt>
                <c:pt idx="766">
                  <c:v>-25.226012391486933</c:v>
                </c:pt>
                <c:pt idx="767">
                  <c:v>-25.238300725157579</c:v>
                </c:pt>
                <c:pt idx="768">
                  <c:v>-25.250573121220398</c:v>
                </c:pt>
                <c:pt idx="769">
                  <c:v>-25.262829628989508</c:v>
                </c:pt>
                <c:pt idx="770">
                  <c:v>-25.275070297556891</c:v>
                </c:pt>
                <c:pt idx="771">
                  <c:v>-25.287295175794483</c:v>
                </c:pt>
                <c:pt idx="772">
                  <c:v>-25.299504312354991</c:v>
                </c:pt>
                <c:pt idx="773">
                  <c:v>-25.311697755673638</c:v>
                </c:pt>
                <c:pt idx="774">
                  <c:v>-25.323875553968954</c:v>
                </c:pt>
                <c:pt idx="775">
                  <c:v>-25.336037755244696</c:v>
                </c:pt>
                <c:pt idx="776">
                  <c:v>-25.348184407290965</c:v>
                </c:pt>
                <c:pt idx="777">
                  <c:v>-25.360315557685066</c:v>
                </c:pt>
                <c:pt idx="778">
                  <c:v>-25.372431253793572</c:v>
                </c:pt>
                <c:pt idx="779">
                  <c:v>-25.384531542772809</c:v>
                </c:pt>
                <c:pt idx="780">
                  <c:v>-25.396616471570624</c:v>
                </c:pt>
                <c:pt idx="781">
                  <c:v>-25.408686086927602</c:v>
                </c:pt>
                <c:pt idx="782">
                  <c:v>-25.420740435377624</c:v>
                </c:pt>
                <c:pt idx="783">
                  <c:v>-25.432779563250513</c:v>
                </c:pt>
                <c:pt idx="784">
                  <c:v>-25.444803516671989</c:v>
                </c:pt>
                <c:pt idx="785">
                  <c:v>-25.456812341565445</c:v>
                </c:pt>
                <c:pt idx="786">
                  <c:v>-25.468806083652638</c:v>
                </c:pt>
                <c:pt idx="787">
                  <c:v>-25.480784788456031</c:v>
                </c:pt>
                <c:pt idx="788">
                  <c:v>-25.492748501298685</c:v>
                </c:pt>
                <c:pt idx="789">
                  <c:v>-25.504697267306156</c:v>
                </c:pt>
                <c:pt idx="790">
                  <c:v>-25.516631131407248</c:v>
                </c:pt>
                <c:pt idx="791">
                  <c:v>-25.5285501383362</c:v>
                </c:pt>
                <c:pt idx="792">
                  <c:v>-25.540454332632081</c:v>
                </c:pt>
                <c:pt idx="793">
                  <c:v>-25.552343758641772</c:v>
                </c:pt>
                <c:pt idx="794">
                  <c:v>-25.564218460519811</c:v>
                </c:pt>
                <c:pt idx="795">
                  <c:v>-25.576078482230109</c:v>
                </c:pt>
                <c:pt idx="796">
                  <c:v>-25.587923867546966</c:v>
                </c:pt>
                <c:pt idx="797">
                  <c:v>-25.599754660056352</c:v>
                </c:pt>
                <c:pt idx="798">
                  <c:v>-25.611570903156391</c:v>
                </c:pt>
                <c:pt idx="799">
                  <c:v>-25.623372640059287</c:v>
                </c:pt>
                <c:pt idx="800">
                  <c:v>-25.635159913791821</c:v>
                </c:pt>
                <c:pt idx="801">
                  <c:v>-25.646932767196692</c:v>
                </c:pt>
                <c:pt idx="802">
                  <c:v>-25.65869124293371</c:v>
                </c:pt>
                <c:pt idx="803">
                  <c:v>-25.670435383480349</c:v>
                </c:pt>
                <c:pt idx="804">
                  <c:v>-25.682165231133599</c:v>
                </c:pt>
                <c:pt idx="805">
                  <c:v>-25.693880828010197</c:v>
                </c:pt>
                <c:pt idx="806">
                  <c:v>-25.705582216047887</c:v>
                </c:pt>
                <c:pt idx="807">
                  <c:v>-25.717269437007396</c:v>
                </c:pt>
                <c:pt idx="808">
                  <c:v>-25.728942532471713</c:v>
                </c:pt>
                <c:pt idx="809">
                  <c:v>-25.740601543848804</c:v>
                </c:pt>
                <c:pt idx="810">
                  <c:v>-25.752246512371517</c:v>
                </c:pt>
                <c:pt idx="811">
                  <c:v>-25.763877479099161</c:v>
                </c:pt>
                <c:pt idx="812">
                  <c:v>-25.775494484918063</c:v>
                </c:pt>
                <c:pt idx="813">
                  <c:v>-25.787097570543118</c:v>
                </c:pt>
                <c:pt idx="814">
                  <c:v>-25.79868677651821</c:v>
                </c:pt>
                <c:pt idx="815">
                  <c:v>-25.810262143217813</c:v>
                </c:pt>
                <c:pt idx="816">
                  <c:v>-25.821823710847148</c:v>
                </c:pt>
                <c:pt idx="817">
                  <c:v>-25.833371519443553</c:v>
                </c:pt>
                <c:pt idx="818">
                  <c:v>-25.844905608878381</c:v>
                </c:pt>
                <c:pt idx="819">
                  <c:v>-25.856426018855888</c:v>
                </c:pt>
                <c:pt idx="820">
                  <c:v>-25.867932788916011</c:v>
                </c:pt>
                <c:pt idx="821">
                  <c:v>-25.879425958434563</c:v>
                </c:pt>
                <c:pt idx="822">
                  <c:v>-25.890905566623967</c:v>
                </c:pt>
                <c:pt idx="823">
                  <c:v>-25.902371652534931</c:v>
                </c:pt>
                <c:pt idx="824">
                  <c:v>-25.913824255056458</c:v>
                </c:pt>
                <c:pt idx="825">
                  <c:v>-25.925263412917218</c:v>
                </c:pt>
                <c:pt idx="826">
                  <c:v>-25.936689164686655</c:v>
                </c:pt>
                <c:pt idx="827">
                  <c:v>-25.948101548775604</c:v>
                </c:pt>
                <c:pt idx="828">
                  <c:v>-25.959500603436968</c:v>
                </c:pt>
                <c:pt idx="829">
                  <c:v>-25.970886366767125</c:v>
                </c:pt>
                <c:pt idx="830">
                  <c:v>-25.982258876706673</c:v>
                </c:pt>
                <c:pt idx="831">
                  <c:v>-25.993618171040687</c:v>
                </c:pt>
                <c:pt idx="832">
                  <c:v>-26.00496428740059</c:v>
                </c:pt>
                <c:pt idx="833">
                  <c:v>-26.016297263264182</c:v>
                </c:pt>
                <c:pt idx="834">
                  <c:v>-26.027617135957005</c:v>
                </c:pt>
                <c:pt idx="835">
                  <c:v>-26.038923942652854</c:v>
                </c:pt>
                <c:pt idx="836">
                  <c:v>-26.050217720374945</c:v>
                </c:pt>
                <c:pt idx="837">
                  <c:v>-26.061498505996305</c:v>
                </c:pt>
                <c:pt idx="838">
                  <c:v>-26.072766336241106</c:v>
                </c:pt>
                <c:pt idx="839">
                  <c:v>-26.084021247685296</c:v>
                </c:pt>
                <c:pt idx="840">
                  <c:v>-26.095263276757137</c:v>
                </c:pt>
                <c:pt idx="841">
                  <c:v>-26.106492459738604</c:v>
                </c:pt>
                <c:pt idx="842">
                  <c:v>-26.117708832765381</c:v>
                </c:pt>
                <c:pt idx="843">
                  <c:v>-26.12891243182866</c:v>
                </c:pt>
                <c:pt idx="844">
                  <c:v>-26.140103292775215</c:v>
                </c:pt>
                <c:pt idx="845">
                  <c:v>-26.151281451308542</c:v>
                </c:pt>
                <c:pt idx="846">
                  <c:v>-26.162446942988922</c:v>
                </c:pt>
                <c:pt idx="847">
                  <c:v>-26.173599803235305</c:v>
                </c:pt>
                <c:pt idx="848">
                  <c:v>-26.184740067325851</c:v>
                </c:pt>
                <c:pt idx="849">
                  <c:v>-26.195867770397623</c:v>
                </c:pt>
                <c:pt idx="850">
                  <c:v>-26.206982947448591</c:v>
                </c:pt>
                <c:pt idx="851">
                  <c:v>-26.218085633338251</c:v>
                </c:pt>
                <c:pt idx="852">
                  <c:v>-26.229175862787443</c:v>
                </c:pt>
                <c:pt idx="853">
                  <c:v>-26.240253670380184</c:v>
                </c:pt>
                <c:pt idx="854">
                  <c:v>-26.251319090563655</c:v>
                </c:pt>
                <c:pt idx="855">
                  <c:v>-26.26237215764958</c:v>
                </c:pt>
                <c:pt idx="856">
                  <c:v>-26.273412905814347</c:v>
                </c:pt>
                <c:pt idx="857">
                  <c:v>-26.284441369100421</c:v>
                </c:pt>
                <c:pt idx="858">
                  <c:v>-26.29545758141607</c:v>
                </c:pt>
                <c:pt idx="859">
                  <c:v>-26.306461576537096</c:v>
                </c:pt>
                <c:pt idx="860">
                  <c:v>-26.317453388107197</c:v>
                </c:pt>
                <c:pt idx="861">
                  <c:v>-26.328433049638416</c:v>
                </c:pt>
                <c:pt idx="862">
                  <c:v>-26.339400594512242</c:v>
                </c:pt>
                <c:pt idx="863">
                  <c:v>-26.350356055979802</c:v>
                </c:pt>
                <c:pt idx="864">
                  <c:v>-26.361299467163182</c:v>
                </c:pt>
                <c:pt idx="865">
                  <c:v>-26.372230861055719</c:v>
                </c:pt>
                <c:pt idx="866">
                  <c:v>-26.383150270522915</c:v>
                </c:pt>
                <c:pt idx="867">
                  <c:v>-26.394057728302851</c:v>
                </c:pt>
                <c:pt idx="868">
                  <c:v>-26.40495326700686</c:v>
                </c:pt>
                <c:pt idx="869">
                  <c:v>-26.415836919120569</c:v>
                </c:pt>
                <c:pt idx="870">
                  <c:v>-26.42670871700426</c:v>
                </c:pt>
                <c:pt idx="871">
                  <c:v>-26.437568692893802</c:v>
                </c:pt>
                <c:pt idx="872">
                  <c:v>-26.4484168789009</c:v>
                </c:pt>
                <c:pt idx="873">
                  <c:v>-26.459253307013917</c:v>
                </c:pt>
                <c:pt idx="874">
                  <c:v>-26.47007800909893</c:v>
                </c:pt>
                <c:pt idx="875">
                  <c:v>-26.480891016899708</c:v>
                </c:pt>
                <c:pt idx="876">
                  <c:v>-26.49169236203884</c:v>
                </c:pt>
                <c:pt idx="877">
                  <c:v>-26.502482076017987</c:v>
                </c:pt>
                <c:pt idx="878">
                  <c:v>-26.513260190219295</c:v>
                </c:pt>
                <c:pt idx="879">
                  <c:v>-26.524026735904815</c:v>
                </c:pt>
                <c:pt idx="880">
                  <c:v>-26.534781744218314</c:v>
                </c:pt>
                <c:pt idx="881">
                  <c:v>-26.54552524618493</c:v>
                </c:pt>
                <c:pt idx="882">
                  <c:v>-26.55625727271277</c:v>
                </c:pt>
                <c:pt idx="883">
                  <c:v>-26.566977854592508</c:v>
                </c:pt>
                <c:pt idx="884">
                  <c:v>-26.577687022498466</c:v>
                </c:pt>
                <c:pt idx="885">
                  <c:v>-26.588384806989708</c:v>
                </c:pt>
                <c:pt idx="886">
                  <c:v>-26.599071238509783</c:v>
                </c:pt>
                <c:pt idx="887">
                  <c:v>-26.609746347387826</c:v>
                </c:pt>
                <c:pt idx="888">
                  <c:v>-26.620410163838763</c:v>
                </c:pt>
                <c:pt idx="889">
                  <c:v>-26.631062717964799</c:v>
                </c:pt>
                <c:pt idx="890">
                  <c:v>-26.64170403975448</c:v>
                </c:pt>
                <c:pt idx="891">
                  <c:v>-26.652334159085243</c:v>
                </c:pt>
                <c:pt idx="892">
                  <c:v>-26.66295310572184</c:v>
                </c:pt>
                <c:pt idx="893">
                  <c:v>-26.673560909318752</c:v>
                </c:pt>
                <c:pt idx="894">
                  <c:v>-26.684157599419848</c:v>
                </c:pt>
                <c:pt idx="895">
                  <c:v>-26.694743205458849</c:v>
                </c:pt>
                <c:pt idx="896">
                  <c:v>-26.705317756760365</c:v>
                </c:pt>
                <c:pt idx="897">
                  <c:v>-26.715881282540192</c:v>
                </c:pt>
                <c:pt idx="898">
                  <c:v>-26.726433811906048</c:v>
                </c:pt>
                <c:pt idx="899">
                  <c:v>-26.736975373857746</c:v>
                </c:pt>
                <c:pt idx="900">
                  <c:v>-26.747505997288261</c:v>
                </c:pt>
                <c:pt idx="901">
                  <c:v>-26.758025710983844</c:v>
                </c:pt>
                <c:pt idx="902">
                  <c:v>-26.768534543624888</c:v>
                </c:pt>
                <c:pt idx="903">
                  <c:v>-26.779032523785862</c:v>
                </c:pt>
                <c:pt idx="904">
                  <c:v>-26.789519679937133</c:v>
                </c:pt>
                <c:pt idx="905">
                  <c:v>-26.799996040443716</c:v>
                </c:pt>
                <c:pt idx="906">
                  <c:v>-26.810461633567613</c:v>
                </c:pt>
                <c:pt idx="907">
                  <c:v>-26.820916487466878</c:v>
                </c:pt>
                <c:pt idx="908">
                  <c:v>-26.831360630197128</c:v>
                </c:pt>
                <c:pt idx="909">
                  <c:v>-26.841794089711314</c:v>
                </c:pt>
                <c:pt idx="910">
                  <c:v>-26.852216893860749</c:v>
                </c:pt>
                <c:pt idx="911">
                  <c:v>-26.862629070395577</c:v>
                </c:pt>
                <c:pt idx="912">
                  <c:v>-26.873030646965166</c:v>
                </c:pt>
                <c:pt idx="913">
                  <c:v>-26.883421651118486</c:v>
                </c:pt>
                <c:pt idx="914">
                  <c:v>-26.893802110304819</c:v>
                </c:pt>
                <c:pt idx="915">
                  <c:v>-26.904172051874266</c:v>
                </c:pt>
                <c:pt idx="916">
                  <c:v>-26.914531503078049</c:v>
                </c:pt>
                <c:pt idx="917">
                  <c:v>-26.924880491069089</c:v>
                </c:pt>
                <c:pt idx="918">
                  <c:v>-26.935219042902681</c:v>
                </c:pt>
                <c:pt idx="919">
                  <c:v>-26.945547185536757</c:v>
                </c:pt>
                <c:pt idx="920">
                  <c:v>-26.955864945832495</c:v>
                </c:pt>
                <c:pt idx="921">
                  <c:v>-26.966172350554597</c:v>
                </c:pt>
                <c:pt idx="922">
                  <c:v>-26.976469426372354</c:v>
                </c:pt>
                <c:pt idx="923">
                  <c:v>-26.986756199858984</c:v>
                </c:pt>
                <c:pt idx="924">
                  <c:v>-26.997032697493459</c:v>
                </c:pt>
                <c:pt idx="925">
                  <c:v>-27.007298945659784</c:v>
                </c:pt>
                <c:pt idx="926">
                  <c:v>-27.017554970648717</c:v>
                </c:pt>
                <c:pt idx="927">
                  <c:v>-27.02780079865661</c:v>
                </c:pt>
                <c:pt idx="928">
                  <c:v>-27.038036455787658</c:v>
                </c:pt>
                <c:pt idx="929">
                  <c:v>-27.048261968052625</c:v>
                </c:pt>
                <c:pt idx="930">
                  <c:v>-27.058477361371263</c:v>
                </c:pt>
                <c:pt idx="931">
                  <c:v>-27.068682661570563</c:v>
                </c:pt>
                <c:pt idx="932">
                  <c:v>-27.078877894386753</c:v>
                </c:pt>
                <c:pt idx="933">
                  <c:v>-27.089063085465597</c:v>
                </c:pt>
                <c:pt idx="934">
                  <c:v>-27.09923826036194</c:v>
                </c:pt>
                <c:pt idx="935">
                  <c:v>-27.109403444541034</c:v>
                </c:pt>
                <c:pt idx="936">
                  <c:v>-27.119558663378793</c:v>
                </c:pt>
                <c:pt idx="937">
                  <c:v>-27.129703942161999</c:v>
                </c:pt>
                <c:pt idx="938">
                  <c:v>-27.139839306089041</c:v>
                </c:pt>
                <c:pt idx="939">
                  <c:v>-27.149964780269485</c:v>
                </c:pt>
                <c:pt idx="940">
                  <c:v>-27.160080389726168</c:v>
                </c:pt>
                <c:pt idx="941">
                  <c:v>-27.170186159394028</c:v>
                </c:pt>
                <c:pt idx="942">
                  <c:v>-27.180282114121145</c:v>
                </c:pt>
                <c:pt idx="943">
                  <c:v>-27.190368278669396</c:v>
                </c:pt>
                <c:pt idx="944">
                  <c:v>-27.200444677714643</c:v>
                </c:pt>
                <c:pt idx="945">
                  <c:v>-27.210511335846629</c:v>
                </c:pt>
                <c:pt idx="946">
                  <c:v>-27.220568277570521</c:v>
                </c:pt>
                <c:pt idx="947">
                  <c:v>-27.230615527306426</c:v>
                </c:pt>
                <c:pt idx="948">
                  <c:v>-27.240653109390088</c:v>
                </c:pt>
                <c:pt idx="949">
                  <c:v>-27.250681048073091</c:v>
                </c:pt>
                <c:pt idx="950">
                  <c:v>-27.260699367523987</c:v>
                </c:pt>
                <c:pt idx="951">
                  <c:v>-27.270708091827608</c:v>
                </c:pt>
                <c:pt idx="952">
                  <c:v>-27.28070724498599</c:v>
                </c:pt>
                <c:pt idx="953">
                  <c:v>-27.290696850919332</c:v>
                </c:pt>
                <c:pt idx="954">
                  <c:v>-27.300676933465343</c:v>
                </c:pt>
                <c:pt idx="955">
                  <c:v>-27.310647516380353</c:v>
                </c:pt>
                <c:pt idx="956">
                  <c:v>-27.320608623339602</c:v>
                </c:pt>
                <c:pt idx="957">
                  <c:v>-27.330560277936918</c:v>
                </c:pt>
                <c:pt idx="958">
                  <c:v>-27.340502503686672</c:v>
                </c:pt>
                <c:pt idx="959">
                  <c:v>-27.350435324022353</c:v>
                </c:pt>
                <c:pt idx="960">
                  <c:v>-27.360358762297963</c:v>
                </c:pt>
                <c:pt idx="961">
                  <c:v>-27.37027284178858</c:v>
                </c:pt>
                <c:pt idx="962">
                  <c:v>-27.38017758569001</c:v>
                </c:pt>
                <c:pt idx="963">
                  <c:v>-27.390073017119416</c:v>
                </c:pt>
                <c:pt idx="964">
                  <c:v>-27.399959159116296</c:v>
                </c:pt>
                <c:pt idx="965">
                  <c:v>-27.409836034641803</c:v>
                </c:pt>
                <c:pt idx="966">
                  <c:v>-27.419703666579935</c:v>
                </c:pt>
                <c:pt idx="967">
                  <c:v>-27.429562077737447</c:v>
                </c:pt>
                <c:pt idx="968">
                  <c:v>-27.439411290844433</c:v>
                </c:pt>
                <c:pt idx="969">
                  <c:v>-27.449251328554858</c:v>
                </c:pt>
                <c:pt idx="970">
                  <c:v>-27.459082213446329</c:v>
                </c:pt>
                <c:pt idx="971">
                  <c:v>-27.468903968020996</c:v>
                </c:pt>
                <c:pt idx="972">
                  <c:v>-27.478716614705917</c:v>
                </c:pt>
                <c:pt idx="973">
                  <c:v>-27.488520175852695</c:v>
                </c:pt>
                <c:pt idx="974">
                  <c:v>-27.498314673738832</c:v>
                </c:pt>
                <c:pt idx="975">
                  <c:v>-27.508100130567286</c:v>
                </c:pt>
                <c:pt idx="976">
                  <c:v>-27.517876568467422</c:v>
                </c:pt>
                <c:pt idx="977">
                  <c:v>-27.527644009494885</c:v>
                </c:pt>
                <c:pt idx="978">
                  <c:v>-27.537402475631705</c:v>
                </c:pt>
                <c:pt idx="979">
                  <c:v>-27.547151988788002</c:v>
                </c:pt>
                <c:pt idx="980">
                  <c:v>-27.55689257080039</c:v>
                </c:pt>
                <c:pt idx="981">
                  <c:v>-27.566624243433814</c:v>
                </c:pt>
                <c:pt idx="982">
                  <c:v>-27.576347028381409</c:v>
                </c:pt>
                <c:pt idx="983">
                  <c:v>-27.586060947264368</c:v>
                </c:pt>
                <c:pt idx="984">
                  <c:v>-27.595766021633001</c:v>
                </c:pt>
                <c:pt idx="985">
                  <c:v>-27.605462272966768</c:v>
                </c:pt>
                <c:pt idx="986">
                  <c:v>-27.615149722674172</c:v>
                </c:pt>
                <c:pt idx="987">
                  <c:v>-27.624828392094294</c:v>
                </c:pt>
                <c:pt idx="988">
                  <c:v>-27.634498302495473</c:v>
                </c:pt>
                <c:pt idx="989">
                  <c:v>-27.644159475076716</c:v>
                </c:pt>
                <c:pt idx="990">
                  <c:v>-27.653811930968004</c:v>
                </c:pt>
                <c:pt idx="991">
                  <c:v>-27.663455691230251</c:v>
                </c:pt>
                <c:pt idx="992">
                  <c:v>-27.673090776855901</c:v>
                </c:pt>
                <c:pt idx="993">
                  <c:v>-27.682717208768601</c:v>
                </c:pt>
                <c:pt idx="994">
                  <c:v>-27.692335007824326</c:v>
                </c:pt>
                <c:pt idx="995">
                  <c:v>-27.701944194811261</c:v>
                </c:pt>
                <c:pt idx="996">
                  <c:v>-27.711544790450453</c:v>
                </c:pt>
                <c:pt idx="997">
                  <c:v>-27.721136815395589</c:v>
                </c:pt>
                <c:pt idx="998">
                  <c:v>-27.730720290233588</c:v>
                </c:pt>
                <c:pt idx="999">
                  <c:v>-27.74029523548494</c:v>
                </c:pt>
                <c:pt idx="1000">
                  <c:v>-27.749861671604027</c:v>
                </c:pt>
                <c:pt idx="1001">
                  <c:v>-27.759419618979368</c:v>
                </c:pt>
                <c:pt idx="1002">
                  <c:v>-27.768969097933738</c:v>
                </c:pt>
                <c:pt idx="1003">
                  <c:v>-27.778510128724697</c:v>
                </c:pt>
                <c:pt idx="1004">
                  <c:v>-27.788042731544735</c:v>
                </c:pt>
                <c:pt idx="1005">
                  <c:v>-27.797566926522048</c:v>
                </c:pt>
                <c:pt idx="1006">
                  <c:v>-27.807082733719849</c:v>
                </c:pt>
                <c:pt idx="1007">
                  <c:v>-27.816590173137861</c:v>
                </c:pt>
                <c:pt idx="1008">
                  <c:v>-27.82608926471109</c:v>
                </c:pt>
                <c:pt idx="1009">
                  <c:v>-27.835580028312052</c:v>
                </c:pt>
                <c:pt idx="1010">
                  <c:v>-27.845062483749217</c:v>
                </c:pt>
                <c:pt idx="1011">
                  <c:v>-27.85453665076821</c:v>
                </c:pt>
                <c:pt idx="1012">
                  <c:v>-27.864002549052444</c:v>
                </c:pt>
                <c:pt idx="1013">
                  <c:v>-27.873460198222375</c:v>
                </c:pt>
                <c:pt idx="1014">
                  <c:v>-27.8829096178365</c:v>
                </c:pt>
                <c:pt idx="1015">
                  <c:v>-27.892350827391628</c:v>
                </c:pt>
                <c:pt idx="1016">
                  <c:v>-27.901783846322374</c:v>
                </c:pt>
                <c:pt idx="1017">
                  <c:v>-27.911208694003072</c:v>
                </c:pt>
                <c:pt idx="1018">
                  <c:v>-27.92062538974589</c:v>
                </c:pt>
                <c:pt idx="1019">
                  <c:v>-27.930033952803068</c:v>
                </c:pt>
                <c:pt idx="1020">
                  <c:v>-27.939434402365983</c:v>
                </c:pt>
                <c:pt idx="1021">
                  <c:v>-27.94882675756584</c:v>
                </c:pt>
                <c:pt idx="1022">
                  <c:v>-27.958211037473788</c:v>
                </c:pt>
                <c:pt idx="1023">
                  <c:v>-27.967587261101219</c:v>
                </c:pt>
                <c:pt idx="1024">
                  <c:v>-27.976955447400343</c:v>
                </c:pt>
                <c:pt idx="1025">
                  <c:v>-27.986315615264207</c:v>
                </c:pt>
                <c:pt idx="1026">
                  <c:v>-27.995667783526347</c:v>
                </c:pt>
                <c:pt idx="1027">
                  <c:v>-28.005011970962617</c:v>
                </c:pt>
                <c:pt idx="1028">
                  <c:v>-28.014348196289298</c:v>
                </c:pt>
                <c:pt idx="1029">
                  <c:v>-28.023676478165825</c:v>
                </c:pt>
                <c:pt idx="1030">
                  <c:v>-28.032996835192357</c:v>
                </c:pt>
                <c:pt idx="1031">
                  <c:v>-28.0423092859128</c:v>
                </c:pt>
                <c:pt idx="1032">
                  <c:v>-28.05161384881227</c:v>
                </c:pt>
                <c:pt idx="1033">
                  <c:v>-28.060910542319991</c:v>
                </c:pt>
                <c:pt idx="1034">
                  <c:v>-28.070199384807466</c:v>
                </c:pt>
                <c:pt idx="1035">
                  <c:v>-28.07948039458994</c:v>
                </c:pt>
                <c:pt idx="1036">
                  <c:v>-28.088753589926018</c:v>
                </c:pt>
                <c:pt idx="1037">
                  <c:v>-28.098018989018676</c:v>
                </c:pt>
                <c:pt idx="1038">
                  <c:v>-28.107276610014154</c:v>
                </c:pt>
                <c:pt idx="1039">
                  <c:v>-28.116526471003567</c:v>
                </c:pt>
                <c:pt idx="1040">
                  <c:v>-28.125768590022751</c:v>
                </c:pt>
                <c:pt idx="1041">
                  <c:v>-28.135002985051859</c:v>
                </c:pt>
                <c:pt idx="1042">
                  <c:v>-28.144229674016479</c:v>
                </c:pt>
                <c:pt idx="1043">
                  <c:v>-28.153448674787157</c:v>
                </c:pt>
                <c:pt idx="1044">
                  <c:v>-28.162660005180431</c:v>
                </c:pt>
                <c:pt idx="1045">
                  <c:v>-28.171863682958161</c:v>
                </c:pt>
                <c:pt idx="1046">
                  <c:v>-28.181059725828174</c:v>
                </c:pt>
                <c:pt idx="1047">
                  <c:v>-28.190248151445406</c:v>
                </c:pt>
                <c:pt idx="1048">
                  <c:v>-28.199428977409742</c:v>
                </c:pt>
                <c:pt idx="1049">
                  <c:v>-28.208602221268869</c:v>
                </c:pt>
                <c:pt idx="1050">
                  <c:v>-28.217767900517362</c:v>
                </c:pt>
                <c:pt idx="1051">
                  <c:v>-28.2269260325962</c:v>
                </c:pt>
                <c:pt idx="1052">
                  <c:v>-28.236076634894442</c:v>
                </c:pt>
                <c:pt idx="1053">
                  <c:v>-28.245219724748367</c:v>
                </c:pt>
                <c:pt idx="1054">
                  <c:v>-28.254355319442151</c:v>
                </c:pt>
                <c:pt idx="1055">
                  <c:v>-28.263483436208166</c:v>
                </c:pt>
                <c:pt idx="1056">
                  <c:v>-28.272604092226807</c:v>
                </c:pt>
                <c:pt idx="1057">
                  <c:v>-28.281717304627033</c:v>
                </c:pt>
                <c:pt idx="1058">
                  <c:v>-28.290823090486505</c:v>
                </c:pt>
                <c:pt idx="1059">
                  <c:v>-28.299921466831744</c:v>
                </c:pt>
                <c:pt idx="1060">
                  <c:v>-28.309012450638427</c:v>
                </c:pt>
                <c:pt idx="1061">
                  <c:v>-28.318096058831848</c:v>
                </c:pt>
                <c:pt idx="1062">
                  <c:v>-28.327172308286332</c:v>
                </c:pt>
                <c:pt idx="1063">
                  <c:v>-28.336241215826337</c:v>
                </c:pt>
                <c:pt idx="1064">
                  <c:v>-28.345302798226093</c:v>
                </c:pt>
                <c:pt idx="1065">
                  <c:v>-28.354357072210384</c:v>
                </c:pt>
                <c:pt idx="1066">
                  <c:v>-28.363404054453859</c:v>
                </c:pt>
                <c:pt idx="1067">
                  <c:v>-28.372443761582417</c:v>
                </c:pt>
                <c:pt idx="1068">
                  <c:v>-28.381476210172227</c:v>
                </c:pt>
                <c:pt idx="1069">
                  <c:v>-28.390501416750556</c:v>
                </c:pt>
                <c:pt idx="1070">
                  <c:v>-28.39951939779629</c:v>
                </c:pt>
                <c:pt idx="1071">
                  <c:v>-28.408530169739361</c:v>
                </c:pt>
                <c:pt idx="1072">
                  <c:v>-28.417533748961542</c:v>
                </c:pt>
                <c:pt idx="1073">
                  <c:v>-28.426530151796253</c:v>
                </c:pt>
                <c:pt idx="1074">
                  <c:v>-28.435519394529152</c:v>
                </c:pt>
                <c:pt idx="1075">
                  <c:v>-28.444501493397993</c:v>
                </c:pt>
                <c:pt idx="1076">
                  <c:v>-28.453476464593201</c:v>
                </c:pt>
                <c:pt idx="1077">
                  <c:v>-28.462444324257405</c:v>
                </c:pt>
                <c:pt idx="1078">
                  <c:v>-28.471405088486588</c:v>
                </c:pt>
                <c:pt idx="1079">
                  <c:v>-28.480358773329193</c:v>
                </c:pt>
                <c:pt idx="1080">
                  <c:v>-28.489305394787596</c:v>
                </c:pt>
                <c:pt idx="1081">
                  <c:v>-28.498244968816909</c:v>
                </c:pt>
                <c:pt idx="1082">
                  <c:v>-28.507177511326255</c:v>
                </c:pt>
                <c:pt idx="1083">
                  <c:v>-28.516103038178386</c:v>
                </c:pt>
                <c:pt idx="1084">
                  <c:v>-28.525021565190016</c:v>
                </c:pt>
                <c:pt idx="1085">
                  <c:v>-28.533933108132228</c:v>
                </c:pt>
                <c:pt idx="1086">
                  <c:v>-28.542837682730454</c:v>
                </c:pt>
                <c:pt idx="1087">
                  <c:v>-28.551735304664646</c:v>
                </c:pt>
                <c:pt idx="1088">
                  <c:v>-28.560625989569246</c:v>
                </c:pt>
                <c:pt idx="1089">
                  <c:v>-28.569509753033927</c:v>
                </c:pt>
                <c:pt idx="1090">
                  <c:v>-28.578386610603541</c:v>
                </c:pt>
                <c:pt idx="1091">
                  <c:v>-28.587256577777957</c:v>
                </c:pt>
                <c:pt idx="1092">
                  <c:v>-28.596119670012641</c:v>
                </c:pt>
                <c:pt idx="1093">
                  <c:v>-28.604975902718841</c:v>
                </c:pt>
                <c:pt idx="1094">
                  <c:v>-28.613825291263453</c:v>
                </c:pt>
                <c:pt idx="1095">
                  <c:v>-28.622667850969677</c:v>
                </c:pt>
                <c:pt idx="1096">
                  <c:v>-28.631503597116748</c:v>
                </c:pt>
                <c:pt idx="1097">
                  <c:v>-28.640332544940073</c:v>
                </c:pt>
                <c:pt idx="1098">
                  <c:v>-28.649154709632047</c:v>
                </c:pt>
                <c:pt idx="1099">
                  <c:v>-28.657970106341594</c:v>
                </c:pt>
                <c:pt idx="1100">
                  <c:v>-28.666778750174387</c:v>
                </c:pt>
                <c:pt idx="1101">
                  <c:v>-28.675580656193809</c:v>
                </c:pt>
                <c:pt idx="1102">
                  <c:v>-28.684375839419438</c:v>
                </c:pt>
                <c:pt idx="1103">
                  <c:v>-28.693164314829517</c:v>
                </c:pt>
                <c:pt idx="1104">
                  <c:v>-28.701946097358647</c:v>
                </c:pt>
                <c:pt idx="1105">
                  <c:v>-28.710721201900448</c:v>
                </c:pt>
                <c:pt idx="1106">
                  <c:v>-28.719489643305664</c:v>
                </c:pt>
                <c:pt idx="1107">
                  <c:v>-28.728251436383342</c:v>
                </c:pt>
                <c:pt idx="1108">
                  <c:v>-28.737006595901086</c:v>
                </c:pt>
                <c:pt idx="1109">
                  <c:v>-28.745755136584386</c:v>
                </c:pt>
                <c:pt idx="1110">
                  <c:v>-28.754497073118003</c:v>
                </c:pt>
                <c:pt idx="1111">
                  <c:v>-28.763232420145165</c:v>
                </c:pt>
                <c:pt idx="1112">
                  <c:v>-28.77196119226808</c:v>
                </c:pt>
                <c:pt idx="1113">
                  <c:v>-28.780683404047863</c:v>
                </c:pt>
                <c:pt idx="1114">
                  <c:v>-28.789399070005523</c:v>
                </c:pt>
                <c:pt idx="1115">
                  <c:v>-28.798108204621059</c:v>
                </c:pt>
                <c:pt idx="1116">
                  <c:v>-28.806810822333794</c:v>
                </c:pt>
                <c:pt idx="1117">
                  <c:v>-28.815506937543631</c:v>
                </c:pt>
                <c:pt idx="1118">
                  <c:v>-28.824196564609878</c:v>
                </c:pt>
                <c:pt idx="1119">
                  <c:v>-28.832879717851604</c:v>
                </c:pt>
                <c:pt idx="1120">
                  <c:v>-28.841556411549107</c:v>
                </c:pt>
                <c:pt idx="1121">
                  <c:v>-28.850226659942066</c:v>
                </c:pt>
                <c:pt idx="1122">
                  <c:v>-28.858890477231501</c:v>
                </c:pt>
                <c:pt idx="1123">
                  <c:v>-28.867547877578783</c:v>
                </c:pt>
                <c:pt idx="1124">
                  <c:v>-28.876198875106034</c:v>
                </c:pt>
                <c:pt idx="1125">
                  <c:v>-28.884843483896798</c:v>
                </c:pt>
                <c:pt idx="1126">
                  <c:v>-28.893481717995328</c:v>
                </c:pt>
                <c:pt idx="1127">
                  <c:v>-28.902113591407861</c:v>
                </c:pt>
                <c:pt idx="1128">
                  <c:v>-28.910739118101624</c:v>
                </c:pt>
                <c:pt idx="1129">
                  <c:v>-28.91935831200524</c:v>
                </c:pt>
                <c:pt idx="1130">
                  <c:v>-28.927971187010066</c:v>
                </c:pt>
                <c:pt idx="1131">
                  <c:v>-28.936577756968749</c:v>
                </c:pt>
                <c:pt idx="1132">
                  <c:v>-28.94517803569585</c:v>
                </c:pt>
                <c:pt idx="1133">
                  <c:v>-28.953772036968488</c:v>
                </c:pt>
                <c:pt idx="1134">
                  <c:v>-28.962359774526472</c:v>
                </c:pt>
                <c:pt idx="1135">
                  <c:v>-28.97094126207157</c:v>
                </c:pt>
                <c:pt idx="1136">
                  <c:v>-28.979516513268489</c:v>
                </c:pt>
                <c:pt idx="1137">
                  <c:v>-28.988085541745065</c:v>
                </c:pt>
                <c:pt idx="1138">
                  <c:v>-28.996648361091424</c:v>
                </c:pt>
                <c:pt idx="1139">
                  <c:v>-29.005204984861503</c:v>
                </c:pt>
                <c:pt idx="1140">
                  <c:v>-29.013755426572153</c:v>
                </c:pt>
                <c:pt idx="1141">
                  <c:v>-29.022299699703638</c:v>
                </c:pt>
                <c:pt idx="1142">
                  <c:v>-29.030837817699901</c:v>
                </c:pt>
                <c:pt idx="1143">
                  <c:v>-29.039369793968607</c:v>
                </c:pt>
                <c:pt idx="1144">
                  <c:v>-29.047895641881134</c:v>
                </c:pt>
                <c:pt idx="1145">
                  <c:v>-29.056415374772872</c:v>
                </c:pt>
                <c:pt idx="1146">
                  <c:v>-29.064929005943117</c:v>
                </c:pt>
                <c:pt idx="1147">
                  <c:v>-29.073436548656204</c:v>
                </c:pt>
                <c:pt idx="1148">
                  <c:v>-29.081938016139937</c:v>
                </c:pt>
                <c:pt idx="1149">
                  <c:v>-29.090433421586852</c:v>
                </c:pt>
                <c:pt idx="1150">
                  <c:v>-29.098922778154844</c:v>
                </c:pt>
                <c:pt idx="1151">
                  <c:v>-29.107406098965729</c:v>
                </c:pt>
                <c:pt idx="1152">
                  <c:v>-29.115883397106646</c:v>
                </c:pt>
                <c:pt idx="1153">
                  <c:v>-29.124354685629914</c:v>
                </c:pt>
                <c:pt idx="1154">
                  <c:v>-29.132819977553133</c:v>
                </c:pt>
                <c:pt idx="1155">
                  <c:v>-29.141279285858737</c:v>
                </c:pt>
                <c:pt idx="1156">
                  <c:v>-29.149732623495165</c:v>
                </c:pt>
                <c:pt idx="1157">
                  <c:v>-29.158180003376295</c:v>
                </c:pt>
                <c:pt idx="1158">
                  <c:v>-29.166621438381707</c:v>
                </c:pt>
                <c:pt idx="1159">
                  <c:v>-29.175056941357049</c:v>
                </c:pt>
                <c:pt idx="1160">
                  <c:v>-29.183486525113409</c:v>
                </c:pt>
                <c:pt idx="1161">
                  <c:v>-29.191910202428623</c:v>
                </c:pt>
                <c:pt idx="1162">
                  <c:v>-29.200327986046986</c:v>
                </c:pt>
                <c:pt idx="1163">
                  <c:v>-29.208739888678338</c:v>
                </c:pt>
                <c:pt idx="1164">
                  <c:v>-29.217145922999421</c:v>
                </c:pt>
                <c:pt idx="1165">
                  <c:v>-29.225546101654079</c:v>
                </c:pt>
                <c:pt idx="1166">
                  <c:v>-29.233940437252368</c:v>
                </c:pt>
                <c:pt idx="1167">
                  <c:v>-29.242328942371508</c:v>
                </c:pt>
                <c:pt idx="1168">
                  <c:v>-29.250711629555628</c:v>
                </c:pt>
                <c:pt idx="1169">
                  <c:v>-29.25908851131603</c:v>
                </c:pt>
                <c:pt idx="1170">
                  <c:v>-29.267459600131779</c:v>
                </c:pt>
                <c:pt idx="1171">
                  <c:v>-29.275824908448236</c:v>
                </c:pt>
                <c:pt idx="1172">
                  <c:v>-29.284184448679277</c:v>
                </c:pt>
                <c:pt idx="1173">
                  <c:v>-29.292538233206034</c:v>
                </c:pt>
                <c:pt idx="1174">
                  <c:v>-29.300886274377689</c:v>
                </c:pt>
                <c:pt idx="1175">
                  <c:v>-29.309228584511125</c:v>
                </c:pt>
                <c:pt idx="1176">
                  <c:v>-29.317565175891126</c:v>
                </c:pt>
                <c:pt idx="1177">
                  <c:v>-29.325896060770752</c:v>
                </c:pt>
                <c:pt idx="1178">
                  <c:v>-29.334221251371162</c:v>
                </c:pt>
                <c:pt idx="1179">
                  <c:v>-29.342540759882347</c:v>
                </c:pt>
                <c:pt idx="1180">
                  <c:v>-29.350854598462242</c:v>
                </c:pt>
                <c:pt idx="1181">
                  <c:v>-29.359162779237398</c:v>
                </c:pt>
                <c:pt idx="1182">
                  <c:v>-29.367465314304056</c:v>
                </c:pt>
                <c:pt idx="1183">
                  <c:v>-29.375762215725945</c:v>
                </c:pt>
                <c:pt idx="1184">
                  <c:v>-29.384053495536726</c:v>
                </c:pt>
                <c:pt idx="1185">
                  <c:v>-29.392339165738527</c:v>
                </c:pt>
                <c:pt idx="1186">
                  <c:v>-29.400619238303211</c:v>
                </c:pt>
                <c:pt idx="1187">
                  <c:v>-29.408893725171591</c:v>
                </c:pt>
                <c:pt idx="1188">
                  <c:v>-29.417162638254212</c:v>
                </c:pt>
                <c:pt idx="1189">
                  <c:v>-29.425425989430867</c:v>
                </c:pt>
                <c:pt idx="1190">
                  <c:v>-29.433683790550948</c:v>
                </c:pt>
                <c:pt idx="1191">
                  <c:v>-29.441936053433807</c:v>
                </c:pt>
                <c:pt idx="1192">
                  <c:v>-29.450182789869018</c:v>
                </c:pt>
                <c:pt idx="1193">
                  <c:v>-29.458424011615477</c:v>
                </c:pt>
                <c:pt idx="1194">
                  <c:v>-29.466659730402526</c:v>
                </c:pt>
                <c:pt idx="1195">
                  <c:v>-29.474889957929669</c:v>
                </c:pt>
                <c:pt idx="1196">
                  <c:v>-29.483114705866758</c:v>
                </c:pt>
                <c:pt idx="1197">
                  <c:v>-29.491333985854187</c:v>
                </c:pt>
                <c:pt idx="1198">
                  <c:v>-29.499547809502651</c:v>
                </c:pt>
                <c:pt idx="1199">
                  <c:v>-29.507756188393685</c:v>
                </c:pt>
                <c:pt idx="1200">
                  <c:v>-29.515959134079452</c:v>
                </c:pt>
                <c:pt idx="1201">
                  <c:v>-29.524156658083342</c:v>
                </c:pt>
                <c:pt idx="1202">
                  <c:v>-29.532348771899166</c:v>
                </c:pt>
                <c:pt idx="1203">
                  <c:v>-29.540535486992262</c:v>
                </c:pt>
                <c:pt idx="1204">
                  <c:v>-29.548716814798954</c:v>
                </c:pt>
                <c:pt idx="1205">
                  <c:v>-29.556892766726865</c:v>
                </c:pt>
                <c:pt idx="1206">
                  <c:v>-29.565063354155118</c:v>
                </c:pt>
                <c:pt idx="1207">
                  <c:v>-29.57322858843434</c:v>
                </c:pt>
                <c:pt idx="1208">
                  <c:v>-29.581388480886744</c:v>
                </c:pt>
                <c:pt idx="1209">
                  <c:v>-29.589543042805889</c:v>
                </c:pt>
                <c:pt idx="1210">
                  <c:v>-29.597692285458066</c:v>
                </c:pt>
                <c:pt idx="1211">
                  <c:v>-29.60583622008054</c:v>
                </c:pt>
                <c:pt idx="1212">
                  <c:v>-29.613974857883242</c:v>
                </c:pt>
                <c:pt idx="1213">
                  <c:v>-29.622108210047763</c:v>
                </c:pt>
                <c:pt idx="1214">
                  <c:v>-29.630236287728096</c:v>
                </c:pt>
                <c:pt idx="1215">
                  <c:v>-29.638359102051048</c:v>
                </c:pt>
                <c:pt idx="1216">
                  <c:v>-29.646476664114982</c:v>
                </c:pt>
                <c:pt idx="1217">
                  <c:v>-29.654588984991257</c:v>
                </c:pt>
                <c:pt idx="1218">
                  <c:v>-29.662696075724135</c:v>
                </c:pt>
                <c:pt idx="1219">
                  <c:v>-29.67079794733014</c:v>
                </c:pt>
                <c:pt idx="1220">
                  <c:v>-29.678894610798856</c:v>
                </c:pt>
                <c:pt idx="1221">
                  <c:v>-29.686986077092339</c:v>
                </c:pt>
                <c:pt idx="1222">
                  <c:v>-29.695072357146699</c:v>
                </c:pt>
                <c:pt idx="1223">
                  <c:v>-29.703153461870329</c:v>
                </c:pt>
                <c:pt idx="1224">
                  <c:v>-29.711229402145026</c:v>
                </c:pt>
                <c:pt idx="1225">
                  <c:v>-29.719300188825834</c:v>
                </c:pt>
                <c:pt idx="1226">
                  <c:v>-29.727365832741327</c:v>
                </c:pt>
                <c:pt idx="1227">
                  <c:v>-29.735426344693874</c:v>
                </c:pt>
                <c:pt idx="1228">
                  <c:v>-29.743481735459021</c:v>
                </c:pt>
                <c:pt idx="1229">
                  <c:v>-29.751532015785898</c:v>
                </c:pt>
                <c:pt idx="1230">
                  <c:v>-29.759577196398137</c:v>
                </c:pt>
                <c:pt idx="1231">
                  <c:v>-29.767617287992437</c:v>
                </c:pt>
                <c:pt idx="1232">
                  <c:v>-29.775652301240022</c:v>
                </c:pt>
                <c:pt idx="1233">
                  <c:v>-29.78368224678599</c:v>
                </c:pt>
                <c:pt idx="1234">
                  <c:v>-29.791707135249766</c:v>
                </c:pt>
                <c:pt idx="1235">
                  <c:v>-29.799726977224847</c:v>
                </c:pt>
                <c:pt idx="1236">
                  <c:v>-29.807741783279049</c:v>
                </c:pt>
                <c:pt idx="1237">
                  <c:v>-29.815751563955068</c:v>
                </c:pt>
                <c:pt idx="1238">
                  <c:v>-29.823756329769484</c:v>
                </c:pt>
                <c:pt idx="1239">
                  <c:v>-29.831756091214086</c:v>
                </c:pt>
                <c:pt idx="1240">
                  <c:v>-29.839750858754957</c:v>
                </c:pt>
                <c:pt idx="1241">
                  <c:v>-29.847740642833351</c:v>
                </c:pt>
                <c:pt idx="1242">
                  <c:v>-29.855725453865027</c:v>
                </c:pt>
                <c:pt idx="1243">
                  <c:v>-29.863705302241176</c:v>
                </c:pt>
                <c:pt idx="1244">
                  <c:v>-29.871680198327812</c:v>
                </c:pt>
                <c:pt idx="1245">
                  <c:v>-29.879650152466052</c:v>
                </c:pt>
                <c:pt idx="1246">
                  <c:v>-29.887615174972574</c:v>
                </c:pt>
                <c:pt idx="1247">
                  <c:v>-29.89557527613886</c:v>
                </c:pt>
                <c:pt idx="1248">
                  <c:v>-29.903530466232485</c:v>
                </c:pt>
                <c:pt idx="1249">
                  <c:v>-29.911480755496083</c:v>
                </c:pt>
                <c:pt idx="1250">
                  <c:v>-29.919426154147871</c:v>
                </c:pt>
                <c:pt idx="1251">
                  <c:v>-29.927366672382259</c:v>
                </c:pt>
                <c:pt idx="1252">
                  <c:v>-29.935302320368898</c:v>
                </c:pt>
                <c:pt idx="1253">
                  <c:v>-29.943233108253512</c:v>
                </c:pt>
                <c:pt idx="1254">
                  <c:v>-29.951159046157517</c:v>
                </c:pt>
                <c:pt idx="1255">
                  <c:v>-29.959080144178934</c:v>
                </c:pt>
                <c:pt idx="1256">
                  <c:v>-29.966996412391474</c:v>
                </c:pt>
                <c:pt idx="1257">
                  <c:v>-29.974907860845047</c:v>
                </c:pt>
                <c:pt idx="1258">
                  <c:v>-29.982814499566068</c:v>
                </c:pt>
                <c:pt idx="1259">
                  <c:v>-29.990716338556943</c:v>
                </c:pt>
                <c:pt idx="1260">
                  <c:v>-29.998613387796958</c:v>
                </c:pt>
                <c:pt idx="1261">
                  <c:v>-30.006505657241867</c:v>
                </c:pt>
                <c:pt idx="1262">
                  <c:v>-30.014393156823751</c:v>
                </c:pt>
                <c:pt idx="1263">
                  <c:v>-30.022275896451511</c:v>
                </c:pt>
                <c:pt idx="1264">
                  <c:v>-30.030153886011171</c:v>
                </c:pt>
                <c:pt idx="1265">
                  <c:v>-30.038027135364818</c:v>
                </c:pt>
                <c:pt idx="1266">
                  <c:v>-30.045895654352531</c:v>
                </c:pt>
                <c:pt idx="1267">
                  <c:v>-30.053759452790729</c:v>
                </c:pt>
                <c:pt idx="1268">
                  <c:v>-30.061618540472669</c:v>
                </c:pt>
                <c:pt idx="1269">
                  <c:v>-30.069472927169443</c:v>
                </c:pt>
                <c:pt idx="1270">
                  <c:v>-30.077322622629513</c:v>
                </c:pt>
                <c:pt idx="1271">
                  <c:v>-30.085167636577612</c:v>
                </c:pt>
                <c:pt idx="1272">
                  <c:v>-30.093007978717175</c:v>
                </c:pt>
                <c:pt idx="1273">
                  <c:v>-30.100843658728451</c:v>
                </c:pt>
                <c:pt idx="1274">
                  <c:v>-30.108674686269161</c:v>
                </c:pt>
                <c:pt idx="1275">
                  <c:v>-30.116501070974955</c:v>
                </c:pt>
                <c:pt idx="1276">
                  <c:v>-30.124322822459316</c:v>
                </c:pt>
                <c:pt idx="1277">
                  <c:v>-30.132139950313036</c:v>
                </c:pt>
                <c:pt idx="1278">
                  <c:v>-30.139952464105576</c:v>
                </c:pt>
                <c:pt idx="1279">
                  <c:v>-30.14776037338363</c:v>
                </c:pt>
                <c:pt idx="1280">
                  <c:v>-30.155563687672171</c:v>
                </c:pt>
                <c:pt idx="1281">
                  <c:v>-30.163362416474392</c:v>
                </c:pt>
                <c:pt idx="1282">
                  <c:v>-30.171156569271645</c:v>
                </c:pt>
                <c:pt idx="1283">
                  <c:v>-30.178946155523484</c:v>
                </c:pt>
                <c:pt idx="1284">
                  <c:v>-30.186731184667885</c:v>
                </c:pt>
                <c:pt idx="1285">
                  <c:v>-30.194511666121052</c:v>
                </c:pt>
                <c:pt idx="1286">
                  <c:v>-30.202287609277821</c:v>
                </c:pt>
                <c:pt idx="1287">
                  <c:v>-30.210059023511739</c:v>
                </c:pt>
                <c:pt idx="1288">
                  <c:v>-30.217825918174462</c:v>
                </c:pt>
                <c:pt idx="1289">
                  <c:v>-30.225588302597096</c:v>
                </c:pt>
                <c:pt idx="1290">
                  <c:v>-30.233346186088944</c:v>
                </c:pt>
                <c:pt idx="1291">
                  <c:v>-30.24109957793851</c:v>
                </c:pt>
                <c:pt idx="1292">
                  <c:v>-30.248848487412832</c:v>
                </c:pt>
                <c:pt idx="1293">
                  <c:v>-30.256592923758308</c:v>
                </c:pt>
                <c:pt idx="1294">
                  <c:v>-30.26433289620039</c:v>
                </c:pt>
                <c:pt idx="1295">
                  <c:v>-30.272068413943511</c:v>
                </c:pt>
                <c:pt idx="1296">
                  <c:v>-30.279799486171225</c:v>
                </c:pt>
                <c:pt idx="1297">
                  <c:v>-30.287526122046842</c:v>
                </c:pt>
                <c:pt idx="1298">
                  <c:v>-30.29524833071234</c:v>
                </c:pt>
                <c:pt idx="1299">
                  <c:v>-30.302966121289924</c:v>
                </c:pt>
                <c:pt idx="1300">
                  <c:v>-30.31067950288061</c:v>
                </c:pt>
                <c:pt idx="1301">
                  <c:v>-30.318388484565283</c:v>
                </c:pt>
                <c:pt idx="1302">
                  <c:v>-30.326093075404255</c:v>
                </c:pt>
                <c:pt idx="1303">
                  <c:v>-30.333793284437654</c:v>
                </c:pt>
                <c:pt idx="1304">
                  <c:v>-30.3414891206859</c:v>
                </c:pt>
                <c:pt idx="1305">
                  <c:v>-30.34918059314834</c:v>
                </c:pt>
                <c:pt idx="1306">
                  <c:v>-30.356867710804813</c:v>
                </c:pt>
                <c:pt idx="1307">
                  <c:v>-30.364550482614984</c:v>
                </c:pt>
                <c:pt idx="1308">
                  <c:v>-30.37222891751842</c:v>
                </c:pt>
                <c:pt idx="1309">
                  <c:v>-30.379903024435265</c:v>
                </c:pt>
                <c:pt idx="1310">
                  <c:v>-30.387572812265194</c:v>
                </c:pt>
                <c:pt idx="1311">
                  <c:v>-30.395238289888731</c:v>
                </c:pt>
                <c:pt idx="1312">
                  <c:v>-30.402899466166279</c:v>
                </c:pt>
                <c:pt idx="1313">
                  <c:v>-30.410556349938691</c:v>
                </c:pt>
                <c:pt idx="1314">
                  <c:v>-30.418208950027548</c:v>
                </c:pt>
                <c:pt idx="1315">
                  <c:v>-30.425857275234641</c:v>
                </c:pt>
                <c:pt idx="1316">
                  <c:v>-30.433501334342637</c:v>
                </c:pt>
                <c:pt idx="1317">
                  <c:v>-30.441141136114368</c:v>
                </c:pt>
                <c:pt idx="1318">
                  <c:v>-30.448776689293744</c:v>
                </c:pt>
                <c:pt idx="1319">
                  <c:v>-30.456408002605663</c:v>
                </c:pt>
                <c:pt idx="1320">
                  <c:v>-30.464035084755096</c:v>
                </c:pt>
                <c:pt idx="1321">
                  <c:v>-30.471657944428653</c:v>
                </c:pt>
                <c:pt idx="1322">
                  <c:v>-30.479276590293466</c:v>
                </c:pt>
                <c:pt idx="1323">
                  <c:v>-30.486891030998009</c:v>
                </c:pt>
                <c:pt idx="1324">
                  <c:v>-30.494501275171558</c:v>
                </c:pt>
                <c:pt idx="1325">
                  <c:v>-30.502107331424853</c:v>
                </c:pt>
                <c:pt idx="1326">
                  <c:v>-30.509709208349566</c:v>
                </c:pt>
                <c:pt idx="1327">
                  <c:v>-30.517306914518564</c:v>
                </c:pt>
                <c:pt idx="1328">
                  <c:v>-30.524900458486705</c:v>
                </c:pt>
                <c:pt idx="1329">
                  <c:v>-30.53248984878951</c:v>
                </c:pt>
                <c:pt idx="1330">
                  <c:v>-30.540075093944186</c:v>
                </c:pt>
                <c:pt idx="1331">
                  <c:v>-30.547656202449872</c:v>
                </c:pt>
                <c:pt idx="1332">
                  <c:v>-30.555233182786502</c:v>
                </c:pt>
                <c:pt idx="1333">
                  <c:v>-30.562806043416412</c:v>
                </c:pt>
                <c:pt idx="1334">
                  <c:v>-30.570374792783301</c:v>
                </c:pt>
                <c:pt idx="1335">
                  <c:v>-30.57793943931275</c:v>
                </c:pt>
                <c:pt idx="1336">
                  <c:v>-30.585499991412025</c:v>
                </c:pt>
                <c:pt idx="1337">
                  <c:v>-30.593056457470361</c:v>
                </c:pt>
                <c:pt idx="1338">
                  <c:v>-30.600608845859085</c:v>
                </c:pt>
                <c:pt idx="1339">
                  <c:v>-30.608157164931388</c:v>
                </c:pt>
                <c:pt idx="1340">
                  <c:v>-30.615701423022411</c:v>
                </c:pt>
                <c:pt idx="1341">
                  <c:v>-30.623241628449549</c:v>
                </c:pt>
                <c:pt idx="1342">
                  <c:v>-30.630777789512479</c:v>
                </c:pt>
                <c:pt idx="1343">
                  <c:v>-30.638309914493355</c:v>
                </c:pt>
                <c:pt idx="1344">
                  <c:v>-30.645838011655833</c:v>
                </c:pt>
                <c:pt idx="1345">
                  <c:v>-30.653362089246521</c:v>
                </c:pt>
                <c:pt idx="1346">
                  <c:v>-30.660882155494726</c:v>
                </c:pt>
                <c:pt idx="1347">
                  <c:v>-30.668398218611443</c:v>
                </c:pt>
                <c:pt idx="1348">
                  <c:v>-30.675910286790945</c:v>
                </c:pt>
                <c:pt idx="1349">
                  <c:v>-30.683418368209587</c:v>
                </c:pt>
                <c:pt idx="1350">
                  <c:v>-30.690922471026671</c:v>
                </c:pt>
                <c:pt idx="1351">
                  <c:v>-30.698422603384138</c:v>
                </c:pt>
                <c:pt idx="1352">
                  <c:v>-30.705918773406555</c:v>
                </c:pt>
                <c:pt idx="1353">
                  <c:v>-30.713410989201574</c:v>
                </c:pt>
                <c:pt idx="1354">
                  <c:v>-30.720899258859703</c:v>
                </c:pt>
                <c:pt idx="1355">
                  <c:v>-30.728383590453806</c:v>
                </c:pt>
                <c:pt idx="1356">
                  <c:v>-30.735863992040578</c:v>
                </c:pt>
                <c:pt idx="1357">
                  <c:v>-30.743340471659057</c:v>
                </c:pt>
                <c:pt idx="1358">
                  <c:v>-30.750813037332133</c:v>
                </c:pt>
                <c:pt idx="1359">
                  <c:v>-30.758281697065065</c:v>
                </c:pt>
                <c:pt idx="1360">
                  <c:v>-30.76574645884665</c:v>
                </c:pt>
                <c:pt idx="1361">
                  <c:v>-30.773207330649292</c:v>
                </c:pt>
                <c:pt idx="1362">
                  <c:v>-30.780664320428226</c:v>
                </c:pt>
                <c:pt idx="1363">
                  <c:v>-30.788117436122061</c:v>
                </c:pt>
                <c:pt idx="1364">
                  <c:v>-30.795566685653167</c:v>
                </c:pt>
                <c:pt idx="1365">
                  <c:v>-30.803012076927146</c:v>
                </c:pt>
                <c:pt idx="1366">
                  <c:v>-30.810453617833421</c:v>
                </c:pt>
                <c:pt idx="1367">
                  <c:v>-30.817891316244722</c:v>
                </c:pt>
                <c:pt idx="1368">
                  <c:v>-30.825325180017302</c:v>
                </c:pt>
                <c:pt idx="1369">
                  <c:v>-30.832755216991472</c:v>
                </c:pt>
                <c:pt idx="1370">
                  <c:v>-30.840181434991209</c:v>
                </c:pt>
                <c:pt idx="1371">
                  <c:v>-30.847603841824167</c:v>
                </c:pt>
                <c:pt idx="1372">
                  <c:v>-30.855022445281772</c:v>
                </c:pt>
                <c:pt idx="1373">
                  <c:v>-30.862437253139703</c:v>
                </c:pt>
                <c:pt idx="1374">
                  <c:v>-30.869848273157039</c:v>
                </c:pt>
                <c:pt idx="1375">
                  <c:v>-30.877255513077344</c:v>
                </c:pt>
                <c:pt idx="1376">
                  <c:v>-30.88465898062838</c:v>
                </c:pt>
                <c:pt idx="1377">
                  <c:v>-30.892058683521277</c:v>
                </c:pt>
                <c:pt idx="1378">
                  <c:v>-30.899454629452102</c:v>
                </c:pt>
                <c:pt idx="1379">
                  <c:v>-30.906846826100683</c:v>
                </c:pt>
                <c:pt idx="1380">
                  <c:v>-30.914235281131166</c:v>
                </c:pt>
                <c:pt idx="1381">
                  <c:v>-30.921620002192331</c:v>
                </c:pt>
                <c:pt idx="1382">
                  <c:v>-30.929000996916869</c:v>
                </c:pt>
                <c:pt idx="1383">
                  <c:v>-30.936378272922518</c:v>
                </c:pt>
                <c:pt idx="1384">
                  <c:v>-30.94375183781051</c:v>
                </c:pt>
                <c:pt idx="1385">
                  <c:v>-30.951121699167366</c:v>
                </c:pt>
                <c:pt idx="1386">
                  <c:v>-30.95848786456402</c:v>
                </c:pt>
                <c:pt idx="1387">
                  <c:v>-30.965850341555864</c:v>
                </c:pt>
                <c:pt idx="1388">
                  <c:v>-30.973209137683074</c:v>
                </c:pt>
                <c:pt idx="1389">
                  <c:v>-30.980564260470413</c:v>
                </c:pt>
                <c:pt idx="1390">
                  <c:v>-30.98791571742753</c:v>
                </c:pt>
                <c:pt idx="1391">
                  <c:v>-30.995263516049047</c:v>
                </c:pt>
                <c:pt idx="1392">
                  <c:v>-31.002607663814118</c:v>
                </c:pt>
                <c:pt idx="1393">
                  <c:v>-31.009948168186774</c:v>
                </c:pt>
                <c:pt idx="1394">
                  <c:v>-31.017285036616258</c:v>
                </c:pt>
                <c:pt idx="1395">
                  <c:v>-31.024618276536632</c:v>
                </c:pt>
                <c:pt idx="1396">
                  <c:v>-31.031947895367349</c:v>
                </c:pt>
                <c:pt idx="1397">
                  <c:v>-31.039273900512402</c:v>
                </c:pt>
                <c:pt idx="1398">
                  <c:v>-31.046596299361266</c:v>
                </c:pt>
                <c:pt idx="1399">
                  <c:v>-31.053915099288876</c:v>
                </c:pt>
                <c:pt idx="1400">
                  <c:v>-31.061230307654629</c:v>
                </c:pt>
                <c:pt idx="1401">
                  <c:v>-31.068541931804006</c:v>
                </c:pt>
                <c:pt idx="1402">
                  <c:v>-31.075849979067257</c:v>
                </c:pt>
                <c:pt idx="1403">
                  <c:v>-31.083154456760273</c:v>
                </c:pt>
                <c:pt idx="1404">
                  <c:v>-31.090455372184568</c:v>
                </c:pt>
                <c:pt idx="1405">
                  <c:v>-31.097752732626578</c:v>
                </c:pt>
                <c:pt idx="1406">
                  <c:v>-31.105046545358629</c:v>
                </c:pt>
                <c:pt idx="1407">
                  <c:v>-31.112336817638806</c:v>
                </c:pt>
                <c:pt idx="1408">
                  <c:v>-31.119623556710138</c:v>
                </c:pt>
                <c:pt idx="1409">
                  <c:v>-31.126906769801966</c:v>
                </c:pt>
                <c:pt idx="1410">
                  <c:v>-31.134186464129151</c:v>
                </c:pt>
                <c:pt idx="1411">
                  <c:v>-31.141462646891807</c:v>
                </c:pt>
                <c:pt idx="1412">
                  <c:v>-31.148735325276679</c:v>
                </c:pt>
                <c:pt idx="1413">
                  <c:v>-31.156004506455712</c:v>
                </c:pt>
                <c:pt idx="1414">
                  <c:v>-31.163270197586893</c:v>
                </c:pt>
                <c:pt idx="1415">
                  <c:v>-31.170532405814313</c:v>
                </c:pt>
                <c:pt idx="1416">
                  <c:v>-31.177791138267814</c:v>
                </c:pt>
                <c:pt idx="1417">
                  <c:v>-31.185046402063286</c:v>
                </c:pt>
                <c:pt idx="1418">
                  <c:v>-31.192298204302734</c:v>
                </c:pt>
                <c:pt idx="1419">
                  <c:v>-31.199546552074207</c:v>
                </c:pt>
                <c:pt idx="1420">
                  <c:v>-31.206791452451796</c:v>
                </c:pt>
                <c:pt idx="1421">
                  <c:v>-31.214032912496236</c:v>
                </c:pt>
                <c:pt idx="1422">
                  <c:v>-31.2212709392536</c:v>
                </c:pt>
                <c:pt idx="1423">
                  <c:v>-31.228505539757421</c:v>
                </c:pt>
                <c:pt idx="1424">
                  <c:v>-31.235736721026516</c:v>
                </c:pt>
                <c:pt idx="1425">
                  <c:v>-31.242964490066466</c:v>
                </c:pt>
                <c:pt idx="1426">
                  <c:v>-31.250188853869215</c:v>
                </c:pt>
                <c:pt idx="1427">
                  <c:v>-31.257409819413265</c:v>
                </c:pt>
                <c:pt idx="1428">
                  <c:v>-31.264627393663517</c:v>
                </c:pt>
                <c:pt idx="1429">
                  <c:v>-31.271841583571288</c:v>
                </c:pt>
                <c:pt idx="1430">
                  <c:v>-31.279052396074505</c:v>
                </c:pt>
                <c:pt idx="1431">
                  <c:v>-31.286259838098005</c:v>
                </c:pt>
                <c:pt idx="1432">
                  <c:v>-31.293463916552604</c:v>
                </c:pt>
                <c:pt idx="1433">
                  <c:v>-31.300664638336681</c:v>
                </c:pt>
                <c:pt idx="1434">
                  <c:v>-31.307862010334414</c:v>
                </c:pt>
                <c:pt idx="1435">
                  <c:v>-31.315056039417822</c:v>
                </c:pt>
                <c:pt idx="1436">
                  <c:v>-31.322246732444622</c:v>
                </c:pt>
                <c:pt idx="1437">
                  <c:v>-31.329434096260176</c:v>
                </c:pt>
                <c:pt idx="1438">
                  <c:v>-31.336618137696448</c:v>
                </c:pt>
                <c:pt idx="1439">
                  <c:v>-31.343798863572584</c:v>
                </c:pt>
                <c:pt idx="1440">
                  <c:v>-31.350976280694113</c:v>
                </c:pt>
                <c:pt idx="1441">
                  <c:v>-31.358150395854089</c:v>
                </c:pt>
                <c:pt idx="1442">
                  <c:v>-31.365321215832786</c:v>
                </c:pt>
                <c:pt idx="1443">
                  <c:v>-31.372488747396794</c:v>
                </c:pt>
                <c:pt idx="1444">
                  <c:v>-31.379652997300937</c:v>
                </c:pt>
                <c:pt idx="1445">
                  <c:v>-31.386813972286063</c:v>
                </c:pt>
                <c:pt idx="1446">
                  <c:v>-31.393971679081162</c:v>
                </c:pt>
                <c:pt idx="1447">
                  <c:v>-31.401126124402154</c:v>
                </c:pt>
                <c:pt idx="1448">
                  <c:v>-31.408277314951874</c:v>
                </c:pt>
                <c:pt idx="1449">
                  <c:v>-31.415425257421191</c:v>
                </c:pt>
                <c:pt idx="1450">
                  <c:v>-31.422569958487657</c:v>
                </c:pt>
                <c:pt idx="1451">
                  <c:v>-31.429711424816958</c:v>
                </c:pt>
                <c:pt idx="1452">
                  <c:v>-31.4368496630617</c:v>
                </c:pt>
                <c:pt idx="1453">
                  <c:v>-31.44398467986197</c:v>
                </c:pt>
                <c:pt idx="1454">
                  <c:v>-31.451116481845748</c:v>
                </c:pt>
                <c:pt idx="1455">
                  <c:v>-31.458245075628021</c:v>
                </c:pt>
                <c:pt idx="1456">
                  <c:v>-31.465370467812207</c:v>
                </c:pt>
                <c:pt idx="1457">
                  <c:v>-31.472492664988575</c:v>
                </c:pt>
                <c:pt idx="1458">
                  <c:v>-31.479611673735498</c:v>
                </c:pt>
                <c:pt idx="1459">
                  <c:v>-31.486727500618986</c:v>
                </c:pt>
                <c:pt idx="1460">
                  <c:v>-31.493840152192696</c:v>
                </c:pt>
                <c:pt idx="1461">
                  <c:v>-31.500949634998221</c:v>
                </c:pt>
                <c:pt idx="1462">
                  <c:v>-31.508055955564856</c:v>
                </c:pt>
                <c:pt idx="1463">
                  <c:v>-31.515159120410047</c:v>
                </c:pt>
                <c:pt idx="1464">
                  <c:v>-31.522259136038659</c:v>
                </c:pt>
                <c:pt idx="1465">
                  <c:v>-31.529356008943978</c:v>
                </c:pt>
                <c:pt idx="1466">
                  <c:v>-31.536449745606866</c:v>
                </c:pt>
                <c:pt idx="1467">
                  <c:v>-31.54354035249661</c:v>
                </c:pt>
                <c:pt idx="1468">
                  <c:v>-31.55062783607012</c:v>
                </c:pt>
                <c:pt idx="1469">
                  <c:v>-31.55771220277266</c:v>
                </c:pt>
                <c:pt idx="1470">
                  <c:v>-31.564793459037688</c:v>
                </c:pt>
                <c:pt idx="1471">
                  <c:v>-31.571871611286753</c:v>
                </c:pt>
                <c:pt idx="1472">
                  <c:v>-31.578946665929134</c:v>
                </c:pt>
                <c:pt idx="1473">
                  <c:v>-31.586018629363245</c:v>
                </c:pt>
                <c:pt idx="1474">
                  <c:v>-31.593087507974911</c:v>
                </c:pt>
                <c:pt idx="1475">
                  <c:v>-31.600153308138871</c:v>
                </c:pt>
                <c:pt idx="1476">
                  <c:v>-31.607216036217821</c:v>
                </c:pt>
                <c:pt idx="1477">
                  <c:v>-31.614275698563073</c:v>
                </c:pt>
                <c:pt idx="1478">
                  <c:v>-31.621332301514045</c:v>
                </c:pt>
                <c:pt idx="1479">
                  <c:v>-31.628385851399074</c:v>
                </c:pt>
                <c:pt idx="1480">
                  <c:v>-31.635436354534452</c:v>
                </c:pt>
                <c:pt idx="1481">
                  <c:v>-31.642483817225475</c:v>
                </c:pt>
                <c:pt idx="1482">
                  <c:v>-31.649528245765438</c:v>
                </c:pt>
                <c:pt idx="1483">
                  <c:v>-31.656569646436814</c:v>
                </c:pt>
                <c:pt idx="1484">
                  <c:v>-31.663608025510133</c:v>
                </c:pt>
                <c:pt idx="1485">
                  <c:v>-31.670643389245075</c:v>
                </c:pt>
                <c:pt idx="1486">
                  <c:v>-31.677675743889754</c:v>
                </c:pt>
                <c:pt idx="1487">
                  <c:v>-31.684705095680826</c:v>
                </c:pt>
                <c:pt idx="1488">
                  <c:v>-31.691731450844273</c:v>
                </c:pt>
                <c:pt idx="1489">
                  <c:v>-31.698754815594125</c:v>
                </c:pt>
                <c:pt idx="1490">
                  <c:v>-31.705775196133814</c:v>
                </c:pt>
                <c:pt idx="1491">
                  <c:v>-31.712792598655305</c:v>
                </c:pt>
                <c:pt idx="1492">
                  <c:v>-31.719807029339613</c:v>
                </c:pt>
                <c:pt idx="1493">
                  <c:v>-31.726818494356696</c:v>
                </c:pt>
                <c:pt idx="1494">
                  <c:v>-31.733826999865371</c:v>
                </c:pt>
                <c:pt idx="1495">
                  <c:v>-31.740832552013408</c:v>
                </c:pt>
                <c:pt idx="1496">
                  <c:v>-31.747835156937604</c:v>
                </c:pt>
                <c:pt idx="1497">
                  <c:v>-31.754834820764014</c:v>
                </c:pt>
                <c:pt idx="1498">
                  <c:v>-31.761831549607614</c:v>
                </c:pt>
                <c:pt idx="1499">
                  <c:v>-31.768825349572509</c:v>
                </c:pt>
                <c:pt idx="1500">
                  <c:v>-31.775816226751981</c:v>
                </c:pt>
                <c:pt idx="1501">
                  <c:v>-31.782804187228368</c:v>
                </c:pt>
                <c:pt idx="1502">
                  <c:v>-31.789789237073446</c:v>
                </c:pt>
                <c:pt idx="1503">
                  <c:v>-31.796771382348268</c:v>
                </c:pt>
                <c:pt idx="1504">
                  <c:v>-31.803750629102659</c:v>
                </c:pt>
                <c:pt idx="1505">
                  <c:v>-31.810726983376711</c:v>
                </c:pt>
                <c:pt idx="1506">
                  <c:v>-31.817700451198636</c:v>
                </c:pt>
                <c:pt idx="1507">
                  <c:v>-31.824671038587073</c:v>
                </c:pt>
                <c:pt idx="1508">
                  <c:v>-31.831638751549697</c:v>
                </c:pt>
                <c:pt idx="1509">
                  <c:v>-31.83860359608342</c:v>
                </c:pt>
                <c:pt idx="1510">
                  <c:v>-31.845565578174899</c:v>
                </c:pt>
                <c:pt idx="1511">
                  <c:v>-31.852524703800064</c:v>
                </c:pt>
                <c:pt idx="1512">
                  <c:v>-31.85948097892474</c:v>
                </c:pt>
                <c:pt idx="1513">
                  <c:v>-31.866434409503949</c:v>
                </c:pt>
                <c:pt idx="1514">
                  <c:v>-31.873385001482454</c:v>
                </c:pt>
                <c:pt idx="1515">
                  <c:v>-31.880332760794676</c:v>
                </c:pt>
                <c:pt idx="1516">
                  <c:v>-31.887277693364545</c:v>
                </c:pt>
                <c:pt idx="1517">
                  <c:v>-31.894219805106037</c:v>
                </c:pt>
                <c:pt idx="1518">
                  <c:v>-31.901159101922389</c:v>
                </c:pt>
                <c:pt idx="1519">
                  <c:v>-31.908095589706956</c:v>
                </c:pt>
                <c:pt idx="1520">
                  <c:v>-31.915029274342814</c:v>
                </c:pt>
                <c:pt idx="1521">
                  <c:v>-31.921960161702305</c:v>
                </c:pt>
                <c:pt idx="1522">
                  <c:v>-31.928888257648577</c:v>
                </c:pt>
                <c:pt idx="1523">
                  <c:v>-31.935813568033808</c:v>
                </c:pt>
                <c:pt idx="1524">
                  <c:v>-31.94273609870061</c:v>
                </c:pt>
                <c:pt idx="1525">
                  <c:v>-31.94965585548125</c:v>
                </c:pt>
                <c:pt idx="1526">
                  <c:v>-31.95657284419795</c:v>
                </c:pt>
                <c:pt idx="1527">
                  <c:v>-31.963487070663007</c:v>
                </c:pt>
                <c:pt idx="1528">
                  <c:v>-31.970398540678922</c:v>
                </c:pt>
                <c:pt idx="1529">
                  <c:v>-31.977307260037794</c:v>
                </c:pt>
                <c:pt idx="1530">
                  <c:v>-31.984213234522329</c:v>
                </c:pt>
                <c:pt idx="1531">
                  <c:v>-31.99111646990497</c:v>
                </c:pt>
                <c:pt idx="1532">
                  <c:v>-31.998016971948168</c:v>
                </c:pt>
                <c:pt idx="1533">
                  <c:v>-32.004914746404943</c:v>
                </c:pt>
                <c:pt idx="1534">
                  <c:v>-32.011809799018401</c:v>
                </c:pt>
                <c:pt idx="1535">
                  <c:v>-32.018702135521792</c:v>
                </c:pt>
                <c:pt idx="1536">
                  <c:v>-32.025591761638594</c:v>
                </c:pt>
                <c:pt idx="1537">
                  <c:v>-32.03247868308258</c:v>
                </c:pt>
                <c:pt idx="1538">
                  <c:v>-32.039362905557944</c:v>
                </c:pt>
                <c:pt idx="1539">
                  <c:v>-32.046244434759032</c:v>
                </c:pt>
                <c:pt idx="1540">
                  <c:v>-32.053123276370464</c:v>
                </c:pt>
                <c:pt idx="1541">
                  <c:v>-32.059999436067805</c:v>
                </c:pt>
                <c:pt idx="1542">
                  <c:v>-32.066872919516626</c:v>
                </c:pt>
                <c:pt idx="1543">
                  <c:v>-32.073743732373046</c:v>
                </c:pt>
                <c:pt idx="1544">
                  <c:v>-32.080611880283229</c:v>
                </c:pt>
                <c:pt idx="1545">
                  <c:v>-32.087477368884564</c:v>
                </c:pt>
                <c:pt idx="1546">
                  <c:v>-32.09434020380467</c:v>
                </c:pt>
                <c:pt idx="1547">
                  <c:v>-32.10120039066144</c:v>
                </c:pt>
                <c:pt idx="1548">
                  <c:v>-32.108057935064096</c:v>
                </c:pt>
                <c:pt idx="1549">
                  <c:v>-32.11491284261151</c:v>
                </c:pt>
                <c:pt idx="1550">
                  <c:v>-32.121765118893862</c:v>
                </c:pt>
                <c:pt idx="1551">
                  <c:v>-32.128614769492096</c:v>
                </c:pt>
                <c:pt idx="1552">
                  <c:v>-32.135461799977001</c:v>
                </c:pt>
                <c:pt idx="1553">
                  <c:v>-32.142306215911276</c:v>
                </c:pt>
                <c:pt idx="1554">
                  <c:v>-32.149148022847598</c:v>
                </c:pt>
                <c:pt idx="1555">
                  <c:v>-32.155987226329465</c:v>
                </c:pt>
                <c:pt idx="1556">
                  <c:v>-32.162823831891437</c:v>
                </c:pt>
                <c:pt idx="1557">
                  <c:v>-32.169657845058836</c:v>
                </c:pt>
                <c:pt idx="1558">
                  <c:v>-32.176489271347684</c:v>
                </c:pt>
                <c:pt idx="1559">
                  <c:v>-32.183318116265077</c:v>
                </c:pt>
                <c:pt idx="1560">
                  <c:v>-32.190144385308905</c:v>
                </c:pt>
                <c:pt idx="1561">
                  <c:v>-32.196968083968102</c:v>
                </c:pt>
                <c:pt idx="1562">
                  <c:v>-32.203789217722473</c:v>
                </c:pt>
                <c:pt idx="1563">
                  <c:v>-32.21060779204295</c:v>
                </c:pt>
                <c:pt idx="1564">
                  <c:v>-32.217423812391246</c:v>
                </c:pt>
                <c:pt idx="1565">
                  <c:v>-32.224237284220507</c:v>
                </c:pt>
                <c:pt idx="1566">
                  <c:v>-32.231048212974443</c:v>
                </c:pt>
                <c:pt idx="1567">
                  <c:v>-32.237856604088194</c:v>
                </c:pt>
                <c:pt idx="1568">
                  <c:v>-32.244662462988046</c:v>
                </c:pt>
                <c:pt idx="1569">
                  <c:v>-32.251465795091178</c:v>
                </c:pt>
                <c:pt idx="1570">
                  <c:v>-32.258266605806178</c:v>
                </c:pt>
                <c:pt idx="1571">
                  <c:v>-32.265064900533105</c:v>
                </c:pt>
                <c:pt idx="1572">
                  <c:v>-32.271860684662265</c:v>
                </c:pt>
                <c:pt idx="1573">
                  <c:v>-32.278653963576396</c:v>
                </c:pt>
                <c:pt idx="1574">
                  <c:v>-32.285444742648529</c:v>
                </c:pt>
                <c:pt idx="1575">
                  <c:v>-32.292233027243604</c:v>
                </c:pt>
                <c:pt idx="1576">
                  <c:v>-32.299018822717755</c:v>
                </c:pt>
                <c:pt idx="1577">
                  <c:v>-32.305802134418506</c:v>
                </c:pt>
                <c:pt idx="1578">
                  <c:v>-32.31258296768452</c:v>
                </c:pt>
                <c:pt idx="1579">
                  <c:v>-32.319361327846067</c:v>
                </c:pt>
                <c:pt idx="1580">
                  <c:v>-32.326137220224766</c:v>
                </c:pt>
                <c:pt idx="1581">
                  <c:v>-32.332910650133613</c:v>
                </c:pt>
                <c:pt idx="1582">
                  <c:v>-32.339681622877386</c:v>
                </c:pt>
                <c:pt idx="1583">
                  <c:v>-32.346450143752058</c:v>
                </c:pt>
                <c:pt idx="1584">
                  <c:v>-32.353216218045091</c:v>
                </c:pt>
                <c:pt idx="1585">
                  <c:v>-32.359979851035909</c:v>
                </c:pt>
                <c:pt idx="1586">
                  <c:v>-32.366741047994935</c:v>
                </c:pt>
                <c:pt idx="1587">
                  <c:v>-32.373499814184655</c:v>
                </c:pt>
                <c:pt idx="1588">
                  <c:v>-32.38025615485887</c:v>
                </c:pt>
                <c:pt idx="1589">
                  <c:v>-32.387010075263404</c:v>
                </c:pt>
                <c:pt idx="1590">
                  <c:v>-32.393761580635136</c:v>
                </c:pt>
                <c:pt idx="1591">
                  <c:v>-32.40051067620314</c:v>
                </c:pt>
                <c:pt idx="1592">
                  <c:v>-32.407257367188279</c:v>
                </c:pt>
                <c:pt idx="1593">
                  <c:v>-32.41400165880259</c:v>
                </c:pt>
                <c:pt idx="1594">
                  <c:v>-32.420743556250542</c:v>
                </c:pt>
                <c:pt idx="1595">
                  <c:v>-32.427483064727902</c:v>
                </c:pt>
                <c:pt idx="1596">
                  <c:v>-32.434220189422518</c:v>
                </c:pt>
                <c:pt idx="1597">
                  <c:v>-32.44095493551378</c:v>
                </c:pt>
                <c:pt idx="1598">
                  <c:v>-32.447687308173499</c:v>
                </c:pt>
                <c:pt idx="1599">
                  <c:v>-32.454417312564729</c:v>
                </c:pt>
                <c:pt idx="1600">
                  <c:v>-32.461144953842705</c:v>
                </c:pt>
                <c:pt idx="1601">
                  <c:v>-32.467870237154614</c:v>
                </c:pt>
                <c:pt idx="1602">
                  <c:v>-32.474593167639689</c:v>
                </c:pt>
                <c:pt idx="1603">
                  <c:v>-32.48131375042891</c:v>
                </c:pt>
                <c:pt idx="1604">
                  <c:v>-32.488031990645297</c:v>
                </c:pt>
                <c:pt idx="1605">
                  <c:v>-32.494747893404124</c:v>
                </c:pt>
                <c:pt idx="1606">
                  <c:v>-32.501461463812404</c:v>
                </c:pt>
                <c:pt idx="1607">
                  <c:v>-32.508172706969503</c:v>
                </c:pt>
                <c:pt idx="1608">
                  <c:v>-32.51488162796646</c:v>
                </c:pt>
                <c:pt idx="1609">
                  <c:v>-32.521588231886945</c:v>
                </c:pt>
                <c:pt idx="1610">
                  <c:v>-32.5282925238063</c:v>
                </c:pt>
                <c:pt idx="1611">
                  <c:v>-32.53499450879228</c:v>
                </c:pt>
                <c:pt idx="1612">
                  <c:v>-32.541694191904938</c:v>
                </c:pt>
                <c:pt idx="1613">
                  <c:v>-32.548391578195968</c:v>
                </c:pt>
                <c:pt idx="1614">
                  <c:v>-32.555086672710267</c:v>
                </c:pt>
                <c:pt idx="1615">
                  <c:v>-32.561779480483523</c:v>
                </c:pt>
                <c:pt idx="1616">
                  <c:v>-32.568470006545262</c:v>
                </c:pt>
                <c:pt idx="1617">
                  <c:v>-32.575158255916435</c:v>
                </c:pt>
                <c:pt idx="1618">
                  <c:v>-32.581844233610163</c:v>
                </c:pt>
                <c:pt idx="1619">
                  <c:v>-32.58852794463256</c:v>
                </c:pt>
                <c:pt idx="1620">
                  <c:v>-32.5952093939813</c:v>
                </c:pt>
                <c:pt idx="1621">
                  <c:v>-32.601888586647277</c:v>
                </c:pt>
                <c:pt idx="1622">
                  <c:v>-32.608565527613031</c:v>
                </c:pt>
                <c:pt idx="1623">
                  <c:v>-32.615240221854059</c:v>
                </c:pt>
                <c:pt idx="1624">
                  <c:v>-32.621912674337892</c:v>
                </c:pt>
                <c:pt idx="1625">
                  <c:v>-32.628582890024809</c:v>
                </c:pt>
                <c:pt idx="1626">
                  <c:v>-32.635250873867456</c:v>
                </c:pt>
                <c:pt idx="1627">
                  <c:v>-32.64191663081111</c:v>
                </c:pt>
                <c:pt idx="1628">
                  <c:v>-32.648580165793419</c:v>
                </c:pt>
                <c:pt idx="1629">
                  <c:v>-32.655241483744597</c:v>
                </c:pt>
                <c:pt idx="1630">
                  <c:v>-32.661900589587304</c:v>
                </c:pt>
                <c:pt idx="1631">
                  <c:v>-32.668557488237091</c:v>
                </c:pt>
                <c:pt idx="1632">
                  <c:v>-32.675212184602096</c:v>
                </c:pt>
                <c:pt idx="1633">
                  <c:v>-32.681864683582795</c:v>
                </c:pt>
                <c:pt idx="1634">
                  <c:v>-32.688514990072775</c:v>
                </c:pt>
                <c:pt idx="1635">
                  <c:v>-32.695163108957239</c:v>
                </c:pt>
                <c:pt idx="1636">
                  <c:v>-32.701809045115809</c:v>
                </c:pt>
                <c:pt idx="1637">
                  <c:v>-32.70845280341922</c:v>
                </c:pt>
                <c:pt idx="1638">
                  <c:v>-32.715094388731629</c:v>
                </c:pt>
                <c:pt idx="1639">
                  <c:v>-32.721733805910254</c:v>
                </c:pt>
                <c:pt idx="1640">
                  <c:v>-32.728371059804381</c:v>
                </c:pt>
                <c:pt idx="1641">
                  <c:v>-32.735006155256684</c:v>
                </c:pt>
                <c:pt idx="1642">
                  <c:v>-32.74163909710213</c:v>
                </c:pt>
                <c:pt idx="1643">
                  <c:v>-32.74826989016902</c:v>
                </c:pt>
                <c:pt idx="1644">
                  <c:v>-32.754898539278308</c:v>
                </c:pt>
                <c:pt idx="1645">
                  <c:v>-32.761525049243716</c:v>
                </c:pt>
                <c:pt idx="1646">
                  <c:v>-32.768149424872007</c:v>
                </c:pt>
                <c:pt idx="1647">
                  <c:v>-32.774771670962771</c:v>
                </c:pt>
                <c:pt idx="1648">
                  <c:v>-32.78139179230876</c:v>
                </c:pt>
                <c:pt idx="1649">
                  <c:v>-32.788009793695053</c:v>
                </c:pt>
                <c:pt idx="1650">
                  <c:v>-32.794625679900577</c:v>
                </c:pt>
                <c:pt idx="1651">
                  <c:v>-32.801239455696738</c:v>
                </c:pt>
                <c:pt idx="1652">
                  <c:v>-32.807851125847918</c:v>
                </c:pt>
                <c:pt idx="1653">
                  <c:v>-32.814460695111883</c:v>
                </c:pt>
                <c:pt idx="1654">
                  <c:v>-32.82106816823881</c:v>
                </c:pt>
                <c:pt idx="1655">
                  <c:v>-32.827673549972864</c:v>
                </c:pt>
                <c:pt idx="1656">
                  <c:v>-32.834276845050574</c:v>
                </c:pt>
                <c:pt idx="1657">
                  <c:v>-32.840878058201866</c:v>
                </c:pt>
                <c:pt idx="1658">
                  <c:v>-32.847477194149889</c:v>
                </c:pt>
                <c:pt idx="1659">
                  <c:v>-32.854074257610499</c:v>
                </c:pt>
                <c:pt idx="1660">
                  <c:v>-32.860669253293231</c:v>
                </c:pt>
                <c:pt idx="1661">
                  <c:v>-32.867262185900721</c:v>
                </c:pt>
                <c:pt idx="1662">
                  <c:v>-32.87385306012839</c:v>
                </c:pt>
                <c:pt idx="1663">
                  <c:v>-32.880441880665593</c:v>
                </c:pt>
                <c:pt idx="1664">
                  <c:v>-32.887028652194154</c:v>
                </c:pt>
                <c:pt idx="1665">
                  <c:v>-32.893613379389805</c:v>
                </c:pt>
                <c:pt idx="1666">
                  <c:v>-32.900196066921346</c:v>
                </c:pt>
                <c:pt idx="1667">
                  <c:v>-32.906776719450683</c:v>
                </c:pt>
                <c:pt idx="1668">
                  <c:v>-32.913355341633228</c:v>
                </c:pt>
                <c:pt idx="1669">
                  <c:v>-32.919931938117799</c:v>
                </c:pt>
                <c:pt idx="1670">
                  <c:v>-32.926506513546528</c:v>
                </c:pt>
                <c:pt idx="1671">
                  <c:v>-32.933079072554776</c:v>
                </c:pt>
                <c:pt idx="1672">
                  <c:v>-32.939649619771451</c:v>
                </c:pt>
                <c:pt idx="1673">
                  <c:v>-32.946218159818898</c:v>
                </c:pt>
                <c:pt idx="1674">
                  <c:v>-32.952784697312701</c:v>
                </c:pt>
                <c:pt idx="1675">
                  <c:v>-32.95934923686216</c:v>
                </c:pt>
                <c:pt idx="1676">
                  <c:v>-32.965911783069764</c:v>
                </c:pt>
                <c:pt idx="1677">
                  <c:v>-32.972472340531816</c:v>
                </c:pt>
                <c:pt idx="1678">
                  <c:v>-32.979030913837718</c:v>
                </c:pt>
                <c:pt idx="1679">
                  <c:v>-32.985587507570962</c:v>
                </c:pt>
                <c:pt idx="1680">
                  <c:v>-32.992142126308067</c:v>
                </c:pt>
                <c:pt idx="1681">
                  <c:v>-32.998694774619395</c:v>
                </c:pt>
                <c:pt idx="1682">
                  <c:v>-33.005245457068668</c:v>
                </c:pt>
                <c:pt idx="1683">
                  <c:v>-33.011794178213371</c:v>
                </c:pt>
                <c:pt idx="1684">
                  <c:v>-33.01834094260434</c:v>
                </c:pt>
                <c:pt idx="1685">
                  <c:v>-33.024885754786759</c:v>
                </c:pt>
                <c:pt idx="1686">
                  <c:v>-33.031428619298588</c:v>
                </c:pt>
                <c:pt idx="1687">
                  <c:v>-33.037969540672051</c:v>
                </c:pt>
                <c:pt idx="1688">
                  <c:v>-33.044508523432668</c:v>
                </c:pt>
                <c:pt idx="1689">
                  <c:v>-33.051045572099994</c:v>
                </c:pt>
                <c:pt idx="1690">
                  <c:v>-33.057580691186864</c:v>
                </c:pt>
                <c:pt idx="1691">
                  <c:v>-33.06411388520047</c:v>
                </c:pt>
                <c:pt idx="1692">
                  <c:v>-33.070645158641256</c:v>
                </c:pt>
                <c:pt idx="1693">
                  <c:v>-33.077174516003645</c:v>
                </c:pt>
                <c:pt idx="1694">
                  <c:v>-33.083701961775731</c:v>
                </c:pt>
                <c:pt idx="1695">
                  <c:v>-33.090227500439781</c:v>
                </c:pt>
                <c:pt idx="1696">
                  <c:v>-33.096751136471198</c:v>
                </c:pt>
                <c:pt idx="1697">
                  <c:v>-33.103272874340064</c:v>
                </c:pt>
                <c:pt idx="1698">
                  <c:v>-33.109792718509304</c:v>
                </c:pt>
                <c:pt idx="1699">
                  <c:v>-33.116310673436899</c:v>
                </c:pt>
                <c:pt idx="1700">
                  <c:v>-33.122826743573832</c:v>
                </c:pt>
                <c:pt idx="1701">
                  <c:v>-33.129340933365391</c:v>
                </c:pt>
                <c:pt idx="1702">
                  <c:v>-33.135853247250687</c:v>
                </c:pt>
                <c:pt idx="1703">
                  <c:v>-33.142363689662659</c:v>
                </c:pt>
                <c:pt idx="1704">
                  <c:v>-33.148872265028437</c:v>
                </c:pt>
                <c:pt idx="1705">
                  <c:v>-33.155378977769054</c:v>
                </c:pt>
                <c:pt idx="1706">
                  <c:v>-33.161883832299416</c:v>
                </c:pt>
                <c:pt idx="1707">
                  <c:v>-33.168386833028663</c:v>
                </c:pt>
                <c:pt idx="1708">
                  <c:v>-33.174887984359593</c:v>
                </c:pt>
                <c:pt idx="1709">
                  <c:v>-33.181387290689386</c:v>
                </c:pt>
                <c:pt idx="1710">
                  <c:v>-33.187884756409474</c:v>
                </c:pt>
                <c:pt idx="1711">
                  <c:v>-33.194380385904616</c:v>
                </c:pt>
                <c:pt idx="1712">
                  <c:v>-33.200874183554333</c:v>
                </c:pt>
                <c:pt idx="1713">
                  <c:v>-33.207366153732124</c:v>
                </c:pt>
                <c:pt idx="1714">
                  <c:v>-33.213856300805233</c:v>
                </c:pt>
                <c:pt idx="1715">
                  <c:v>-33.220344629135582</c:v>
                </c:pt>
                <c:pt idx="1716">
                  <c:v>-33.226831143079117</c:v>
                </c:pt>
                <c:pt idx="1717">
                  <c:v>-33.233315846985597</c:v>
                </c:pt>
                <c:pt idx="1718">
                  <c:v>-33.239798745199451</c:v>
                </c:pt>
                <c:pt idx="1719">
                  <c:v>-33.246279842058961</c:v>
                </c:pt>
                <c:pt idx="1720">
                  <c:v>-33.252759141896838</c:v>
                </c:pt>
                <c:pt idx="1721">
                  <c:v>-33.259236649040027</c:v>
                </c:pt>
                <c:pt idx="1722">
                  <c:v>-33.265712367809442</c:v>
                </c:pt>
                <c:pt idx="1723">
                  <c:v>-33.272186302520723</c:v>
                </c:pt>
                <c:pt idx="1724">
                  <c:v>-33.278658457483388</c:v>
                </c:pt>
                <c:pt idx="1725">
                  <c:v>-33.285128837001544</c:v>
                </c:pt>
                <c:pt idx="1726">
                  <c:v>-33.291597445373498</c:v>
                </c:pt>
                <c:pt idx="1727">
                  <c:v>-33.298064286891744</c:v>
                </c:pt>
                <c:pt idx="1728">
                  <c:v>-33.304529365843408</c:v>
                </c:pt>
                <c:pt idx="1729">
                  <c:v>-33.310992686510033</c:v>
                </c:pt>
                <c:pt idx="1730">
                  <c:v>-33.317454253166993</c:v>
                </c:pt>
                <c:pt idx="1731">
                  <c:v>-33.323914070084847</c:v>
                </c:pt>
                <c:pt idx="1732">
                  <c:v>-33.330372141527697</c:v>
                </c:pt>
                <c:pt idx="1733">
                  <c:v>-33.336828471754664</c:v>
                </c:pt>
                <c:pt idx="1734">
                  <c:v>-33.343283065019513</c:v>
                </c:pt>
                <c:pt idx="1735">
                  <c:v>-33.349735925569746</c:v>
                </c:pt>
                <c:pt idx="1736">
                  <c:v>-33.35618705764788</c:v>
                </c:pt>
                <c:pt idx="1737">
                  <c:v>-33.362636465490645</c:v>
                </c:pt>
                <c:pt idx="1738">
                  <c:v>-33.36908415332941</c:v>
                </c:pt>
                <c:pt idx="1739">
                  <c:v>-33.375530125390107</c:v>
                </c:pt>
                <c:pt idx="1740">
                  <c:v>-33.381974385893052</c:v>
                </c:pt>
                <c:pt idx="1741">
                  <c:v>-33.388416939053393</c:v>
                </c:pt>
                <c:pt idx="1742">
                  <c:v>-33.394857789080419</c:v>
                </c:pt>
                <c:pt idx="1743">
                  <c:v>-33.401296940178241</c:v>
                </c:pt>
                <c:pt idx="1744">
                  <c:v>-33.407734396545614</c:v>
                </c:pt>
                <c:pt idx="1745">
                  <c:v>-33.414170162375868</c:v>
                </c:pt>
                <c:pt idx="1746">
                  <c:v>-33.420604241856772</c:v>
                </c:pt>
                <c:pt idx="1747">
                  <c:v>-33.427036639171014</c:v>
                </c:pt>
                <c:pt idx="1748">
                  <c:v>-33.433467358495918</c:v>
                </c:pt>
                <c:pt idx="1749">
                  <c:v>-33.439896404003051</c:v>
                </c:pt>
                <c:pt idx="1750">
                  <c:v>-33.446323779859178</c:v>
                </c:pt>
                <c:pt idx="1751">
                  <c:v>-33.452749490225585</c:v>
                </c:pt>
                <c:pt idx="1752">
                  <c:v>-33.459173539258096</c:v>
                </c:pt>
                <c:pt idx="1753">
                  <c:v>-33.465595931107529</c:v>
                </c:pt>
                <c:pt idx="1754">
                  <c:v>-33.472016669919242</c:v>
                </c:pt>
                <c:pt idx="1755">
                  <c:v>-33.47843575983353</c:v>
                </c:pt>
                <c:pt idx="1756">
                  <c:v>-33.484853204985342</c:v>
                </c:pt>
                <c:pt idx="1757">
                  <c:v>-33.491269009504208</c:v>
                </c:pt>
                <c:pt idx="1758">
                  <c:v>-33.497683177514944</c:v>
                </c:pt>
                <c:pt idx="1759">
                  <c:v>-33.504095713136799</c:v>
                </c:pt>
                <c:pt idx="1760">
                  <c:v>-33.510506620484158</c:v>
                </c:pt>
                <c:pt idx="1761">
                  <c:v>-33.516915903665605</c:v>
                </c:pt>
                <c:pt idx="1762">
                  <c:v>-33.523323566785422</c:v>
                </c:pt>
                <c:pt idx="1763">
                  <c:v>-33.529729613942244</c:v>
                </c:pt>
                <c:pt idx="1764">
                  <c:v>-33.536134049229624</c:v>
                </c:pt>
                <c:pt idx="1765">
                  <c:v>-33.542536876736328</c:v>
                </c:pt>
                <c:pt idx="1766">
                  <c:v>-33.548938100545669</c:v>
                </c:pt>
                <c:pt idx="1767">
                  <c:v>-33.555337724735885</c:v>
                </c:pt>
                <c:pt idx="1768">
                  <c:v>-33.561735753380461</c:v>
                </c:pt>
                <c:pt idx="1769">
                  <c:v>-33.56813219054758</c:v>
                </c:pt>
                <c:pt idx="1770">
                  <c:v>-33.574527040300794</c:v>
                </c:pt>
                <c:pt idx="1771">
                  <c:v>-33.580920306697848</c:v>
                </c:pt>
                <c:pt idx="1772">
                  <c:v>-33.587311993792206</c:v>
                </c:pt>
                <c:pt idx="1773">
                  <c:v>-33.593702105632097</c:v>
                </c:pt>
                <c:pt idx="1774">
                  <c:v>-33.600090646260774</c:v>
                </c:pt>
                <c:pt idx="1775">
                  <c:v>-33.606477619716507</c:v>
                </c:pt>
                <c:pt idx="1776">
                  <c:v>-33.612863030032557</c:v>
                </c:pt>
                <c:pt idx="1777">
                  <c:v>-33.619246881237515</c:v>
                </c:pt>
                <c:pt idx="1778">
                  <c:v>-33.625629177354561</c:v>
                </c:pt>
                <c:pt idx="1779">
                  <c:v>-33.632009922402496</c:v>
                </c:pt>
                <c:pt idx="1780">
                  <c:v>-33.63838912039494</c:v>
                </c:pt>
                <c:pt idx="1781">
                  <c:v>-33.644766775340798</c:v>
                </c:pt>
                <c:pt idx="1782">
                  <c:v>-33.651142891243808</c:v>
                </c:pt>
                <c:pt idx="1783">
                  <c:v>-33.657517472103081</c:v>
                </c:pt>
                <c:pt idx="1784">
                  <c:v>-33.663890521912968</c:v>
                </c:pt>
                <c:pt idx="1785">
                  <c:v>-33.670262044662707</c:v>
                </c:pt>
                <c:pt idx="1786">
                  <c:v>-33.676632044337126</c:v>
                </c:pt>
                <c:pt idx="1787">
                  <c:v>-33.683000524915649</c:v>
                </c:pt>
                <c:pt idx="1788">
                  <c:v>-33.689367490373542</c:v>
                </c:pt>
                <c:pt idx="1789">
                  <c:v>-33.695732944681069</c:v>
                </c:pt>
                <c:pt idx="1790">
                  <c:v>-33.702096891803258</c:v>
                </c:pt>
                <c:pt idx="1791">
                  <c:v>-33.708459335701242</c:v>
                </c:pt>
                <c:pt idx="1792">
                  <c:v>-33.71482028033099</c:v>
                </c:pt>
                <c:pt idx="1793">
                  <c:v>-33.72117972964358</c:v>
                </c:pt>
                <c:pt idx="1794">
                  <c:v>-33.727537687585702</c:v>
                </c:pt>
                <c:pt idx="1795">
                  <c:v>-33.733894158098899</c:v>
                </c:pt>
                <c:pt idx="1796">
                  <c:v>-33.740249145120551</c:v>
                </c:pt>
                <c:pt idx="1797">
                  <c:v>-33.746602652583192</c:v>
                </c:pt>
                <c:pt idx="1798">
                  <c:v>-33.75295468441449</c:v>
                </c:pt>
                <c:pt idx="1799">
                  <c:v>-33.759305244537806</c:v>
                </c:pt>
                <c:pt idx="1800">
                  <c:v>-33.76565433687157</c:v>
                </c:pt>
                <c:pt idx="1801">
                  <c:v>-33.772001965329579</c:v>
                </c:pt>
                <c:pt idx="1802">
                  <c:v>-33.778348133821517</c:v>
                </c:pt>
                <c:pt idx="1803">
                  <c:v>-33.784692846251552</c:v>
                </c:pt>
                <c:pt idx="1804">
                  <c:v>-33.79103610652038</c:v>
                </c:pt>
                <c:pt idx="1805">
                  <c:v>-33.797377918523132</c:v>
                </c:pt>
                <c:pt idx="1806">
                  <c:v>-33.803718286151323</c:v>
                </c:pt>
                <c:pt idx="1807">
                  <c:v>-33.810057213291124</c:v>
                </c:pt>
                <c:pt idx="1808">
                  <c:v>-33.816394703824322</c:v>
                </c:pt>
                <c:pt idx="1809">
                  <c:v>-33.822730761628492</c:v>
                </c:pt>
                <c:pt idx="1810">
                  <c:v>-33.829065390576474</c:v>
                </c:pt>
                <c:pt idx="1811">
                  <c:v>-33.835398594537018</c:v>
                </c:pt>
                <c:pt idx="1812">
                  <c:v>-33.84173037737353</c:v>
                </c:pt>
                <c:pt idx="1813">
                  <c:v>-33.848060742945719</c:v>
                </c:pt>
                <c:pt idx="1814">
                  <c:v>-33.854389695108743</c:v>
                </c:pt>
                <c:pt idx="1815">
                  <c:v>-33.860717237712883</c:v>
                </c:pt>
                <c:pt idx="1816">
                  <c:v>-33.867043374604442</c:v>
                </c:pt>
                <c:pt idx="1817">
                  <c:v>-33.873368109624948</c:v>
                </c:pt>
                <c:pt idx="1818">
                  <c:v>-33.879691446611865</c:v>
                </c:pt>
                <c:pt idx="1819">
                  <c:v>-33.886013389398087</c:v>
                </c:pt>
                <c:pt idx="1820">
                  <c:v>-33.892333941811899</c:v>
                </c:pt>
                <c:pt idx="1821">
                  <c:v>-33.89865310767788</c:v>
                </c:pt>
                <c:pt idx="1822">
                  <c:v>-33.904970890815285</c:v>
                </c:pt>
                <c:pt idx="1823">
                  <c:v>-33.911287295039834</c:v>
                </c:pt>
                <c:pt idx="1824">
                  <c:v>-33.917602324162516</c:v>
                </c:pt>
                <c:pt idx="1825">
                  <c:v>-33.923915981990262</c:v>
                </c:pt>
                <c:pt idx="1826">
                  <c:v>-33.93022827232528</c:v>
                </c:pt>
                <c:pt idx="1827">
                  <c:v>-33.936539198965718</c:v>
                </c:pt>
                <c:pt idx="1828">
                  <c:v>-33.942848765705918</c:v>
                </c:pt>
                <c:pt idx="1829">
                  <c:v>-33.949156976334784</c:v>
                </c:pt>
                <c:pt idx="1830">
                  <c:v>-33.95546383463806</c:v>
                </c:pt>
                <c:pt idx="1831">
                  <c:v>-33.961769344396778</c:v>
                </c:pt>
                <c:pt idx="1832">
                  <c:v>-33.968073509387523</c:v>
                </c:pt>
                <c:pt idx="1833">
                  <c:v>-33.974376333382978</c:v>
                </c:pt>
                <c:pt idx="1834">
                  <c:v>-33.980677820151676</c:v>
                </c:pt>
                <c:pt idx="1835">
                  <c:v>-33.986977973457584</c:v>
                </c:pt>
                <c:pt idx="1836">
                  <c:v>-33.993276797060823</c:v>
                </c:pt>
                <c:pt idx="1837">
                  <c:v>-33.999574294716979</c:v>
                </c:pt>
                <c:pt idx="1838">
                  <c:v>-34.005870470177769</c:v>
                </c:pt>
                <c:pt idx="1839">
                  <c:v>-34.012165327190708</c:v>
                </c:pt>
                <c:pt idx="1840">
                  <c:v>-34.018458869499007</c:v>
                </c:pt>
                <c:pt idx="1841">
                  <c:v>-34.024751100841797</c:v>
                </c:pt>
                <c:pt idx="1842">
                  <c:v>-34.031042024954147</c:v>
                </c:pt>
                <c:pt idx="1843">
                  <c:v>-34.037331645567079</c:v>
                </c:pt>
                <c:pt idx="1844">
                  <c:v>-34.043619966407228</c:v>
                </c:pt>
                <c:pt idx="1845">
                  <c:v>-34.049906991197389</c:v>
                </c:pt>
                <c:pt idx="1846">
                  <c:v>-34.05619272365594</c:v>
                </c:pt>
                <c:pt idx="1847">
                  <c:v>-34.062477167497818</c:v>
                </c:pt>
                <c:pt idx="1848">
                  <c:v>-34.068760326433491</c:v>
                </c:pt>
                <c:pt idx="1849">
                  <c:v>-34.075042204169051</c:v>
                </c:pt>
                <c:pt idx="1850">
                  <c:v>-34.081322804407378</c:v>
                </c:pt>
                <c:pt idx="1851">
                  <c:v>-34.087602130846484</c:v>
                </c:pt>
                <c:pt idx="1852">
                  <c:v>-34.093880187181014</c:v>
                </c:pt>
                <c:pt idx="1853">
                  <c:v>-34.100156977101065</c:v>
                </c:pt>
                <c:pt idx="1854">
                  <c:v>-34.106432504293444</c:v>
                </c:pt>
                <c:pt idx="1855">
                  <c:v>-34.112706772440021</c:v>
                </c:pt>
                <c:pt idx="1856">
                  <c:v>-34.118979785219594</c:v>
                </c:pt>
                <c:pt idx="1857">
                  <c:v>-34.125251546306444</c:v>
                </c:pt>
                <c:pt idx="1858">
                  <c:v>-34.131522059371228</c:v>
                </c:pt>
                <c:pt idx="1859">
                  <c:v>-34.137791328080411</c:v>
                </c:pt>
                <c:pt idx="1860">
                  <c:v>-34.144059356096726</c:v>
                </c:pt>
                <c:pt idx="1861">
                  <c:v>-34.150326147078694</c:v>
                </c:pt>
                <c:pt idx="1862">
                  <c:v>-34.156591704681503</c:v>
                </c:pt>
                <c:pt idx="1863">
                  <c:v>-34.162856032555794</c:v>
                </c:pt>
                <c:pt idx="1864">
                  <c:v>-34.169119134348648</c:v>
                </c:pt>
                <c:pt idx="1865">
                  <c:v>-34.17538101370328</c:v>
                </c:pt>
                <c:pt idx="1866">
                  <c:v>-34.181641674259154</c:v>
                </c:pt>
                <c:pt idx="1867">
                  <c:v>-34.187901119651457</c:v>
                </c:pt>
                <c:pt idx="1868">
                  <c:v>-34.194159353512006</c:v>
                </c:pt>
                <c:pt idx="1869">
                  <c:v>-34.200416379468543</c:v>
                </c:pt>
                <c:pt idx="1870">
                  <c:v>-34.206672201144954</c:v>
                </c:pt>
                <c:pt idx="1871">
                  <c:v>-34.212926822161492</c:v>
                </c:pt>
                <c:pt idx="1872">
                  <c:v>-34.219180246134549</c:v>
                </c:pt>
                <c:pt idx="1873">
                  <c:v>-34.225432476676623</c:v>
                </c:pt>
                <c:pt idx="1874">
                  <c:v>-34.231683517396306</c:v>
                </c:pt>
                <c:pt idx="1875">
                  <c:v>-34.237933371899132</c:v>
                </c:pt>
                <c:pt idx="1876">
                  <c:v>-34.244182043785841</c:v>
                </c:pt>
                <c:pt idx="1877">
                  <c:v>-34.250429536654167</c:v>
                </c:pt>
                <c:pt idx="1878">
                  <c:v>-34.256675854097885</c:v>
                </c:pt>
                <c:pt idx="1879">
                  <c:v>-34.262920999707262</c:v>
                </c:pt>
                <c:pt idx="1880">
                  <c:v>-34.269164977068279</c:v>
                </c:pt>
                <c:pt idx="1881">
                  <c:v>-34.275407789763641</c:v>
                </c:pt>
                <c:pt idx="1882">
                  <c:v>-34.28164944137265</c:v>
                </c:pt>
                <c:pt idx="1883">
                  <c:v>-34.287889935469934</c:v>
                </c:pt>
                <c:pt idx="1884">
                  <c:v>-34.29412927562764</c:v>
                </c:pt>
                <c:pt idx="1885">
                  <c:v>-34.300367465413416</c:v>
                </c:pt>
                <c:pt idx="1886">
                  <c:v>-34.306604508391494</c:v>
                </c:pt>
                <c:pt idx="1887">
                  <c:v>-34.312840408122753</c:v>
                </c:pt>
                <c:pt idx="1888">
                  <c:v>-34.319075168163749</c:v>
                </c:pt>
                <c:pt idx="1889">
                  <c:v>-34.325308792068242</c:v>
                </c:pt>
                <c:pt idx="1890">
                  <c:v>-34.331541283385654</c:v>
                </c:pt>
                <c:pt idx="1891">
                  <c:v>-34.337772645662369</c:v>
                </c:pt>
                <c:pt idx="1892">
                  <c:v>-34.344002882440925</c:v>
                </c:pt>
                <c:pt idx="1893">
                  <c:v>-34.350231997260067</c:v>
                </c:pt>
                <c:pt idx="1894">
                  <c:v>-34.356459993655321</c:v>
                </c:pt>
                <c:pt idx="1895">
                  <c:v>-34.362686875158481</c:v>
                </c:pt>
                <c:pt idx="1896">
                  <c:v>-34.368912645297883</c:v>
                </c:pt>
                <c:pt idx="1897">
                  <c:v>-34.375137307598187</c:v>
                </c:pt>
                <c:pt idx="1898">
                  <c:v>-34.381360865580469</c:v>
                </c:pt>
                <c:pt idx="1899">
                  <c:v>-34.387583322762666</c:v>
                </c:pt>
                <c:pt idx="1900">
                  <c:v>-34.393804682658597</c:v>
                </c:pt>
                <c:pt idx="1901">
                  <c:v>-34.40002494877919</c:v>
                </c:pt>
                <c:pt idx="1902">
                  <c:v>-34.406244124631463</c:v>
                </c:pt>
                <c:pt idx="1903">
                  <c:v>-34.412462213718932</c:v>
                </c:pt>
                <c:pt idx="1904">
                  <c:v>-34.41867921954217</c:v>
                </c:pt>
                <c:pt idx="1905">
                  <c:v>-34.424895145597588</c:v>
                </c:pt>
                <c:pt idx="1906">
                  <c:v>-34.431109995378613</c:v>
                </c:pt>
                <c:pt idx="1907">
                  <c:v>-34.437323772374732</c:v>
                </c:pt>
                <c:pt idx="1908">
                  <c:v>-34.443536480072687</c:v>
                </c:pt>
                <c:pt idx="1909">
                  <c:v>-34.449748121955331</c:v>
                </c:pt>
                <c:pt idx="1910">
                  <c:v>-34.45595870150197</c:v>
                </c:pt>
                <c:pt idx="1911">
                  <c:v>-34.462168222189192</c:v>
                </c:pt>
                <c:pt idx="1912">
                  <c:v>-34.468376687489261</c:v>
                </c:pt>
                <c:pt idx="1913">
                  <c:v>-34.474584100871645</c:v>
                </c:pt>
                <c:pt idx="1914">
                  <c:v>-34.480790465802478</c:v>
                </c:pt>
                <c:pt idx="1915">
                  <c:v>-34.48699578574405</c:v>
                </c:pt>
                <c:pt idx="1916">
                  <c:v>-34.493200064155943</c:v>
                </c:pt>
                <c:pt idx="1917">
                  <c:v>-34.499403304493718</c:v>
                </c:pt>
                <c:pt idx="1918">
                  <c:v>-34.505605510210067</c:v>
                </c:pt>
                <c:pt idx="1919">
                  <c:v>-34.511806684754035</c:v>
                </c:pt>
                <c:pt idx="1920">
                  <c:v>-34.51800683157159</c:v>
                </c:pt>
                <c:pt idx="1921">
                  <c:v>-34.524205954105284</c:v>
                </c:pt>
                <c:pt idx="1922">
                  <c:v>-34.530404055794456</c:v>
                </c:pt>
                <c:pt idx="1923">
                  <c:v>-34.536601140074744</c:v>
                </c:pt>
                <c:pt idx="1924">
                  <c:v>-34.542797210379035</c:v>
                </c:pt>
                <c:pt idx="1925">
                  <c:v>-34.548992270136885</c:v>
                </c:pt>
                <c:pt idx="1926">
                  <c:v>-34.555186322774041</c:v>
                </c:pt>
                <c:pt idx="1927">
                  <c:v>-34.561379371713514</c:v>
                </c:pt>
                <c:pt idx="1928">
                  <c:v>-34.567571420375074</c:v>
                </c:pt>
                <c:pt idx="1929">
                  <c:v>-34.573762472174977</c:v>
                </c:pt>
                <c:pt idx="1930">
                  <c:v>-34.579952530526178</c:v>
                </c:pt>
                <c:pt idx="1931">
                  <c:v>-34.586141598838772</c:v>
                </c:pt>
                <c:pt idx="1932">
                  <c:v>-34.592329680519605</c:v>
                </c:pt>
                <c:pt idx="1933">
                  <c:v>-34.598516778971742</c:v>
                </c:pt>
                <c:pt idx="1934">
                  <c:v>-34.60470289759585</c:v>
                </c:pt>
                <c:pt idx="1935">
                  <c:v>-34.610888039788932</c:v>
                </c:pt>
                <c:pt idx="1936">
                  <c:v>-34.617072208944862</c:v>
                </c:pt>
                <c:pt idx="1937">
                  <c:v>-34.623255408454419</c:v>
                </c:pt>
                <c:pt idx="1938">
                  <c:v>-34.62943764170538</c:v>
                </c:pt>
                <c:pt idx="1939">
                  <c:v>-34.635618912081966</c:v>
                </c:pt>
                <c:pt idx="1940">
                  <c:v>-34.641799222965645</c:v>
                </c:pt>
                <c:pt idx="1941">
                  <c:v>-34.647978577734484</c:v>
                </c:pt>
                <c:pt idx="1942">
                  <c:v>-34.654156979763499</c:v>
                </c:pt>
                <c:pt idx="1943">
                  <c:v>-34.660334432424833</c:v>
                </c:pt>
                <c:pt idx="1944">
                  <c:v>-34.666510939087154</c:v>
                </c:pt>
                <c:pt idx="1945">
                  <c:v>-34.672686503116225</c:v>
                </c:pt>
                <c:pt idx="1946">
                  <c:v>-34.678861127874669</c:v>
                </c:pt>
                <c:pt idx="1947">
                  <c:v>-34.685034816722116</c:v>
                </c:pt>
                <c:pt idx="1948">
                  <c:v>-34.691207573014886</c:v>
                </c:pt>
                <c:pt idx="1949">
                  <c:v>-34.697379400106577</c:v>
                </c:pt>
                <c:pt idx="1950">
                  <c:v>-34.703550301347576</c:v>
                </c:pt>
                <c:pt idx="1951">
                  <c:v>-34.709720280085044</c:v>
                </c:pt>
                <c:pt idx="1952">
                  <c:v>-34.715889339663526</c:v>
                </c:pt>
                <c:pt idx="1953">
                  <c:v>-34.722057483423853</c:v>
                </c:pt>
                <c:pt idx="1954">
                  <c:v>-34.72822471470468</c:v>
                </c:pt>
                <c:pt idx="1955">
                  <c:v>-34.734391036841224</c:v>
                </c:pt>
                <c:pt idx="1956">
                  <c:v>-34.740556453165354</c:v>
                </c:pt>
                <c:pt idx="1957">
                  <c:v>-34.74672096700656</c:v>
                </c:pt>
                <c:pt idx="1958">
                  <c:v>-34.752884581691127</c:v>
                </c:pt>
                <c:pt idx="1959">
                  <c:v>-34.759047300542044</c:v>
                </c:pt>
                <c:pt idx="1960">
                  <c:v>-34.765209126880123</c:v>
                </c:pt>
                <c:pt idx="1961">
                  <c:v>-34.771370064022129</c:v>
                </c:pt>
                <c:pt idx="1962">
                  <c:v>-34.77753011528285</c:v>
                </c:pt>
                <c:pt idx="1963">
                  <c:v>-34.783689283973438</c:v>
                </c:pt>
                <c:pt idx="1964">
                  <c:v>-34.789847573402625</c:v>
                </c:pt>
                <c:pt idx="1965">
                  <c:v>-34.796004986875985</c:v>
                </c:pt>
                <c:pt idx="1966">
                  <c:v>-34.802161527695937</c:v>
                </c:pt>
                <c:pt idx="1967">
                  <c:v>-34.80831719916231</c:v>
                </c:pt>
                <c:pt idx="1968">
                  <c:v>-34.814472004572217</c:v>
                </c:pt>
                <c:pt idx="1969">
                  <c:v>-34.820625947219405</c:v>
                </c:pt>
                <c:pt idx="1970">
                  <c:v>-34.82677903039486</c:v>
                </c:pt>
                <c:pt idx="1971">
                  <c:v>-34.83293125738696</c:v>
                </c:pt>
                <c:pt idx="1972">
                  <c:v>-34.839082631480899</c:v>
                </c:pt>
                <c:pt idx="1973">
                  <c:v>-34.845233155959249</c:v>
                </c:pt>
                <c:pt idx="1974">
                  <c:v>-34.851382834101372</c:v>
                </c:pt>
                <c:pt idx="1975">
                  <c:v>-34.857531669184326</c:v>
                </c:pt>
                <c:pt idx="1976">
                  <c:v>-34.863679664481865</c:v>
                </c:pt>
                <c:pt idx="1977">
                  <c:v>-34.869826823265228</c:v>
                </c:pt>
                <c:pt idx="1978">
                  <c:v>-34.875973148802501</c:v>
                </c:pt>
                <c:pt idx="1979">
                  <c:v>-34.88211864435938</c:v>
                </c:pt>
                <c:pt idx="1980">
                  <c:v>-34.888263313198394</c:v>
                </c:pt>
                <c:pt idx="1981">
                  <c:v>-34.894407158579355</c:v>
                </c:pt>
                <c:pt idx="1982">
                  <c:v>-34.90055018375952</c:v>
                </c:pt>
                <c:pt idx="1983">
                  <c:v>-34.906692391993005</c:v>
                </c:pt>
                <c:pt idx="1984">
                  <c:v>-34.912833786531472</c:v>
                </c:pt>
                <c:pt idx="1985">
                  <c:v>-34.918974370623637</c:v>
                </c:pt>
                <c:pt idx="1986">
                  <c:v>-34.925114147515465</c:v>
                </c:pt>
                <c:pt idx="1987">
                  <c:v>-34.931253120450314</c:v>
                </c:pt>
                <c:pt idx="1988">
                  <c:v>-34.937391292668593</c:v>
                </c:pt>
                <c:pt idx="1989">
                  <c:v>-34.943528667408202</c:v>
                </c:pt>
                <c:pt idx="1990">
                  <c:v>-34.949665247903923</c:v>
                </c:pt>
                <c:pt idx="1991">
                  <c:v>-34.955801037388682</c:v>
                </c:pt>
                <c:pt idx="1992">
                  <c:v>-34.961936039091526</c:v>
                </c:pt>
                <c:pt idx="1993">
                  <c:v>-34.968070256239905</c:v>
                </c:pt>
                <c:pt idx="1994">
                  <c:v>-34.974203692057493</c:v>
                </c:pt>
                <c:pt idx="1995">
                  <c:v>-34.980336349766411</c:v>
                </c:pt>
                <c:pt idx="1996">
                  <c:v>-34.986468232585125</c:v>
                </c:pt>
                <c:pt idx="1997">
                  <c:v>-34.992599343729985</c:v>
                </c:pt>
                <c:pt idx="1998">
                  <c:v>-34.998729686414769</c:v>
                </c:pt>
                <c:pt idx="1999">
                  <c:v>-35.004859263850157</c:v>
                </c:pt>
                <c:pt idx="2000">
                  <c:v>-35.010988079244363</c:v>
                </c:pt>
                <c:pt idx="2001">
                  <c:v>-35.017116135803157</c:v>
                </c:pt>
                <c:pt idx="2002">
                  <c:v>-35.07835566880366</c:v>
                </c:pt>
                <c:pt idx="2003">
                  <c:v>-35.13952282513636</c:v>
                </c:pt>
                <c:pt idx="2004">
                  <c:v>-35.200620768070962</c:v>
                </c:pt>
                <c:pt idx="2005">
                  <c:v>-35.261652636139765</c:v>
                </c:pt>
                <c:pt idx="2006">
                  <c:v>-35.32262154386337</c:v>
                </c:pt>
                <c:pt idx="2007">
                  <c:v>-35.38353058245729</c:v>
                </c:pt>
                <c:pt idx="2008">
                  <c:v>-35.444382820526712</c:v>
                </c:pt>
                <c:pt idx="2009">
                  <c:v>-35.50518130474422</c:v>
                </c:pt>
                <c:pt idx="2010">
                  <c:v>-35.565929060516133</c:v>
                </c:pt>
                <c:pt idx="2011">
                  <c:v>-35.626629092631532</c:v>
                </c:pt>
                <c:pt idx="2012">
                  <c:v>-35.687284385902046</c:v>
                </c:pt>
                <c:pt idx="2013">
                  <c:v>-35.747897905786033</c:v>
                </c:pt>
                <c:pt idx="2014">
                  <c:v>-35.808472599001909</c:v>
                </c:pt>
                <c:pt idx="2015">
                  <c:v>-35.86901139413024</c:v>
                </c:pt>
                <c:pt idx="2016">
                  <c:v>-35.929517202201765</c:v>
                </c:pt>
                <c:pt idx="2017">
                  <c:v>-35.98999291727732</c:v>
                </c:pt>
                <c:pt idx="2018">
                  <c:v>-36.050441417016316</c:v>
                </c:pt>
                <c:pt idx="2019">
                  <c:v>-36.110865563233546</c:v>
                </c:pt>
                <c:pt idx="2020">
                  <c:v>-36.171268202447635</c:v>
                </c:pt>
                <c:pt idx="2021">
                  <c:v>-36.231652166420126</c:v>
                </c:pt>
                <c:pt idx="2022">
                  <c:v>-36.292020272683303</c:v>
                </c:pt>
                <c:pt idx="2023">
                  <c:v>-36.352375325061686</c:v>
                </c:pt>
                <c:pt idx="2024">
                  <c:v>-36.412720114184133</c:v>
                </c:pt>
                <c:pt idx="2025">
                  <c:v>-36.473057417986389</c:v>
                </c:pt>
                <c:pt idx="2026">
                  <c:v>-36.533390002207696</c:v>
                </c:pt>
                <c:pt idx="2027">
                  <c:v>-36.593720620878436</c:v>
                </c:pt>
                <c:pt idx="2028">
                  <c:v>-36.654052016802162</c:v>
                </c:pt>
                <c:pt idx="2029">
                  <c:v>-36.714386922028211</c:v>
                </c:pt>
                <c:pt idx="2030">
                  <c:v>-36.774728058319141</c:v>
                </c:pt>
                <c:pt idx="2031">
                  <c:v>-36.835078137612733</c:v>
                </c:pt>
                <c:pt idx="2032">
                  <c:v>-36.895439862475378</c:v>
                </c:pt>
                <c:pt idx="2033">
                  <c:v>-36.955815926550621</c:v>
                </c:pt>
                <c:pt idx="2034">
                  <c:v>-37.016209015003611</c:v>
                </c:pt>
                <c:pt idx="2035">
                  <c:v>-37.0766218049584</c:v>
                </c:pt>
                <c:pt idx="2036">
                  <c:v>-37.13705696592897</c:v>
                </c:pt>
                <c:pt idx="2037">
                  <c:v>-37.197517160250243</c:v>
                </c:pt>
                <c:pt idx="2038">
                  <c:v>-37.258005043497853</c:v>
                </c:pt>
                <c:pt idx="2039">
                  <c:v>-37.318523264909544</c:v>
                </c:pt>
                <c:pt idx="2040">
                  <c:v>-37.379074467798752</c:v>
                </c:pt>
                <c:pt idx="2041">
                  <c:v>-37.439661289964896</c:v>
                </c:pt>
                <c:pt idx="2042">
                  <c:v>-37.500286364101441</c:v>
                </c:pt>
                <c:pt idx="2043">
                  <c:v>-37.560952318199519</c:v>
                </c:pt>
                <c:pt idx="2044">
                  <c:v>-37.62166177594731</c:v>
                </c:pt>
                <c:pt idx="2045">
                  <c:v>-37.682417357128884</c:v>
                </c:pt>
                <c:pt idx="2046">
                  <c:v>-37.743221678017555</c:v>
                </c:pt>
                <c:pt idx="2047">
                  <c:v>-37.804077351769145</c:v>
                </c:pt>
                <c:pt idx="2048">
                  <c:v>-37.864986988811175</c:v>
                </c:pt>
                <c:pt idx="2049">
                  <c:v>-37.925953197230157</c:v>
                </c:pt>
                <c:pt idx="2050">
                  <c:v>-37.986978583158297</c:v>
                </c:pt>
                <c:pt idx="2051">
                  <c:v>-38.04806575115677</c:v>
                </c:pt>
                <c:pt idx="2052">
                  <c:v>-38.109217304598602</c:v>
                </c:pt>
                <c:pt idx="2053">
                  <c:v>-38.170435846049457</c:v>
                </c:pt>
                <c:pt idx="2054">
                  <c:v>-38.231723977649239</c:v>
                </c:pt>
                <c:pt idx="2055">
                  <c:v>-38.293084301489586</c:v>
                </c:pt>
                <c:pt idx="2056">
                  <c:v>-38.354519419994013</c:v>
                </c:pt>
                <c:pt idx="2057">
                  <c:v>-38.41603193629517</c:v>
                </c:pt>
                <c:pt idx="2058">
                  <c:v>-38.477624454614187</c:v>
                </c:pt>
                <c:pt idx="2059">
                  <c:v>-38.539299580637085</c:v>
                </c:pt>
                <c:pt idx="2060">
                  <c:v>-38.601059921894546</c:v>
                </c:pt>
                <c:pt idx="2061">
                  <c:v>-38.66290808813973</c:v>
                </c:pt>
                <c:pt idx="2062">
                  <c:v>-38.724846691727272</c:v>
                </c:pt>
                <c:pt idx="2063">
                  <c:v>-38.78687834799392</c:v>
                </c:pt>
                <c:pt idx="2064">
                  <c:v>-38.849005675639766</c:v>
                </c:pt>
                <c:pt idx="2065">
                  <c:v>-38.911231297110007</c:v>
                </c:pt>
                <c:pt idx="2066">
                  <c:v>-38.97355783897914</c:v>
                </c:pt>
                <c:pt idx="2067">
                  <c:v>-39.035987932336695</c:v>
                </c:pt>
                <c:pt idx="2068">
                  <c:v>-39.098524213174095</c:v>
                </c:pt>
                <c:pt idx="2069">
                  <c:v>-39.161169322774803</c:v>
                </c:pt>
                <c:pt idx="2070">
                  <c:v>-39.223925908106047</c:v>
                </c:pt>
                <c:pt idx="2071">
                  <c:v>-39.286796622213366</c:v>
                </c:pt>
                <c:pt idx="2072">
                  <c:v>-39.349784124617969</c:v>
                </c:pt>
                <c:pt idx="2073">
                  <c:v>-39.412891081717255</c:v>
                </c:pt>
                <c:pt idx="2074">
                  <c:v>-39.476120167187744</c:v>
                </c:pt>
                <c:pt idx="2075">
                  <c:v>-39.539474062394</c:v>
                </c:pt>
                <c:pt idx="2076">
                  <c:v>-39.602955456797687</c:v>
                </c:pt>
                <c:pt idx="2077">
                  <c:v>-39.666567048373842</c:v>
                </c:pt>
                <c:pt idx="2078">
                  <c:v>-39.730311544029611</c:v>
                </c:pt>
                <c:pt idx="2079">
                  <c:v>-39.794191660028211</c:v>
                </c:pt>
                <c:pt idx="2080">
                  <c:v>-39.858210122417915</c:v>
                </c:pt>
                <c:pt idx="2081">
                  <c:v>-39.9223696674648</c:v>
                </c:pt>
                <c:pt idx="2082">
                  <c:v>-39.986673042092839</c:v>
                </c:pt>
                <c:pt idx="2083">
                  <c:v>-40.05112300432738</c:v>
                </c:pt>
                <c:pt idx="2084">
                  <c:v>-40.11572232374678</c:v>
                </c:pt>
                <c:pt idx="2085">
                  <c:v>-40.180473781938126</c:v>
                </c:pt>
                <c:pt idx="2086">
                  <c:v>-40.245380172960523</c:v>
                </c:pt>
                <c:pt idx="2087">
                  <c:v>-40.310444303815316</c:v>
                </c:pt>
                <c:pt idx="2088">
                  <c:v>-40.375668994923018</c:v>
                </c:pt>
                <c:pt idx="2089">
                  <c:v>-40.441057080607209</c:v>
                </c:pt>
                <c:pt idx="2090">
                  <c:v>-40.506611409586732</c:v>
                </c:pt>
                <c:pt idx="2091">
                  <c:v>-40.572334845476362</c:v>
                </c:pt>
                <c:pt idx="2092">
                  <c:v>-40.638230267294389</c:v>
                </c:pt>
                <c:pt idx="2093">
                  <c:v>-40.704300569980383</c:v>
                </c:pt>
                <c:pt idx="2094">
                  <c:v>-40.770548664921492</c:v>
                </c:pt>
                <c:pt idx="2095">
                  <c:v>-40.836977480487434</c:v>
                </c:pt>
                <c:pt idx="2096">
                  <c:v>-40.903589962577051</c:v>
                </c:pt>
                <c:pt idx="2097">
                  <c:v>-40.970389075173358</c:v>
                </c:pt>
                <c:pt idx="2098">
                  <c:v>-41.037377800909745</c:v>
                </c:pt>
                <c:pt idx="2099">
                  <c:v>-41.104559141648011</c:v>
                </c:pt>
                <c:pt idx="2100">
                  <c:v>-41.171936119066544</c:v>
                </c:pt>
                <c:pt idx="2101">
                  <c:v>-41.239511775260802</c:v>
                </c:pt>
                <c:pt idx="2102">
                  <c:v>-41.307289173356608</c:v>
                </c:pt>
                <c:pt idx="2103">
                  <c:v>-41.375271398135482</c:v>
                </c:pt>
                <c:pt idx="2104">
                  <c:v>-41.443461556673704</c:v>
                </c:pt>
                <c:pt idx="2105">
                  <c:v>-41.511862778994661</c:v>
                </c:pt>
                <c:pt idx="2106">
                  <c:v>-41.580478218735252</c:v>
                </c:pt>
                <c:pt idx="2107">
                  <c:v>-41.649311053828335</c:v>
                </c:pt>
                <c:pt idx="2108">
                  <c:v>-41.71836448719813</c:v>
                </c:pt>
                <c:pt idx="2109">
                  <c:v>-41.787641747473288</c:v>
                </c:pt>
                <c:pt idx="2110">
                  <c:v>-41.857146089715911</c:v>
                </c:pt>
                <c:pt idx="2111">
                  <c:v>-41.926880796166614</c:v>
                </c:pt>
                <c:pt idx="2112">
                  <c:v>-41.996849177008066</c:v>
                </c:pt>
                <c:pt idx="2113">
                  <c:v>-42.0670545711465</c:v>
                </c:pt>
                <c:pt idx="2114">
                  <c:v>-42.137500347011844</c:v>
                </c:pt>
                <c:pt idx="2115">
                  <c:v>-42.208189903376201</c:v>
                </c:pt>
                <c:pt idx="2116">
                  <c:v>-42.279126670195915</c:v>
                </c:pt>
                <c:pt idx="2117">
                  <c:v>-42.350314109469267</c:v>
                </c:pt>
                <c:pt idx="2118">
                  <c:v>-42.421755716121226</c:v>
                </c:pt>
                <c:pt idx="2119">
                  <c:v>-42.493455018905813</c:v>
                </c:pt>
                <c:pt idx="2120">
                  <c:v>-42.565415581334911</c:v>
                </c:pt>
                <c:pt idx="2121">
                  <c:v>-42.637641002629252</c:v>
                </c:pt>
                <c:pt idx="2122">
                  <c:v>-42.710134918694891</c:v>
                </c:pt>
                <c:pt idx="2123">
                  <c:v>-42.782901003124366</c:v>
                </c:pt>
                <c:pt idx="2124">
                  <c:v>-42.855942968226614</c:v>
                </c:pt>
                <c:pt idx="2125">
                  <c:v>-42.929264566081187</c:v>
                </c:pt>
                <c:pt idx="2126">
                  <c:v>-43.002869589623714</c:v>
                </c:pt>
                <c:pt idx="2127">
                  <c:v>-43.07676187375948</c:v>
                </c:pt>
                <c:pt idx="2128">
                  <c:v>-43.150945296507146</c:v>
                </c:pt>
                <c:pt idx="2129">
                  <c:v>-43.22542378017588</c:v>
                </c:pt>
                <c:pt idx="2130">
                  <c:v>-43.300201292572822</c:v>
                </c:pt>
                <c:pt idx="2131">
                  <c:v>-43.375281848246026</c:v>
                </c:pt>
                <c:pt idx="2132">
                  <c:v>-43.450669509762605</c:v>
                </c:pt>
                <c:pt idx="2133">
                  <c:v>-43.52636838902184</c:v>
                </c:pt>
                <c:pt idx="2134">
                  <c:v>-43.60238264860746</c:v>
                </c:pt>
                <c:pt idx="2135">
                  <c:v>-43.678716503178528</c:v>
                </c:pt>
                <c:pt idx="2136">
                  <c:v>-43.7553742209003</c:v>
                </c:pt>
                <c:pt idx="2137">
                  <c:v>-43.832360124917635</c:v>
                </c:pt>
                <c:pt idx="2138">
                  <c:v>-43.909678594871508</c:v>
                </c:pt>
                <c:pt idx="2139">
                  <c:v>-43.987334068461251</c:v>
                </c:pt>
                <c:pt idx="2140">
                  <c:v>-44.06533104305246</c:v>
                </c:pt>
                <c:pt idx="2141">
                  <c:v>-44.1436740773349</c:v>
                </c:pt>
                <c:pt idx="2142">
                  <c:v>-44.222367793028951</c:v>
                </c:pt>
                <c:pt idx="2143">
                  <c:v>-44.301416876645945</c:v>
                </c:pt>
                <c:pt idx="2144">
                  <c:v>-44.38082608130194</c:v>
                </c:pt>
                <c:pt idx="2145">
                  <c:v>-44.460600228587175</c:v>
                </c:pt>
                <c:pt idx="2146">
                  <c:v>-44.540744210494836</c:v>
                </c:pt>
                <c:pt idx="2147">
                  <c:v>-44.621262991409914</c:v>
                </c:pt>
                <c:pt idx="2148">
                  <c:v>-44.702161610161504</c:v>
                </c:pt>
                <c:pt idx="2149">
                  <c:v>-44.783445182139502</c:v>
                </c:pt>
                <c:pt idx="2150">
                  <c:v>-44.865118901479903</c:v>
                </c:pt>
                <c:pt idx="2151">
                  <c:v>-44.947188043320942</c:v>
                </c:pt>
                <c:pt idx="2152">
                  <c:v>-45.029657966131893</c:v>
                </c:pt>
                <c:pt idx="2153">
                  <c:v>-45.112534114118915</c:v>
                </c:pt>
                <c:pt idx="2154">
                  <c:v>-45.195822019708451</c:v>
                </c:pt>
                <c:pt idx="2155">
                  <c:v>-45.279527306116059</c:v>
                </c:pt>
                <c:pt idx="2156">
                  <c:v>-45.363655689997898</c:v>
                </c:pt>
                <c:pt idx="2157">
                  <c:v>-45.448212984193539</c:v>
                </c:pt>
                <c:pt idx="2158">
                  <c:v>-45.533205100560899</c:v>
                </c:pt>
                <c:pt idx="2159">
                  <c:v>-45.618638052908118</c:v>
                </c:pt>
                <c:pt idx="2160">
                  <c:v>-45.704517960025996</c:v>
                </c:pt>
                <c:pt idx="2161">
                  <c:v>-45.790851048825239</c:v>
                </c:pt>
                <c:pt idx="2162">
                  <c:v>-45.87764365758332</c:v>
                </c:pt>
                <c:pt idx="2163">
                  <c:v>-45.964902239305317</c:v>
                </c:pt>
                <c:pt idx="2164">
                  <c:v>-46.052633365202865</c:v>
                </c:pt>
                <c:pt idx="2165">
                  <c:v>-46.140843728297796</c:v>
                </c:pt>
                <c:pt idx="2166">
                  <c:v>-46.229540147154147</c:v>
                </c:pt>
                <c:pt idx="2167">
                  <c:v>-46.318729569745507</c:v>
                </c:pt>
                <c:pt idx="2168">
                  <c:v>-46.408419077462774</c:v>
                </c:pt>
                <c:pt idx="2169">
                  <c:v>-46.498615889268663</c:v>
                </c:pt>
                <c:pt idx="2170">
                  <c:v>-46.589327366005776</c:v>
                </c:pt>
                <c:pt idx="2171">
                  <c:v>-46.680561014864296</c:v>
                </c:pt>
                <c:pt idx="2172">
                  <c:v>-46.772324494018093</c:v>
                </c:pt>
                <c:pt idx="2173">
                  <c:v>-46.864625617434541</c:v>
                </c:pt>
                <c:pt idx="2174">
                  <c:v>-46.957472359868</c:v>
                </c:pt>
                <c:pt idx="2175">
                  <c:v>-47.050872862044912</c:v>
                </c:pt>
                <c:pt idx="2176">
                  <c:v>-47.144835436047998</c:v>
                </c:pt>
                <c:pt idx="2177">
                  <c:v>-47.239368570910962</c:v>
                </c:pt>
                <c:pt idx="2178">
                  <c:v>-47.33448093843279</c:v>
                </c:pt>
                <c:pt idx="2179">
                  <c:v>-47.430181399220842</c:v>
                </c:pt>
                <c:pt idx="2180">
                  <c:v>-47.526479008975443</c:v>
                </c:pt>
                <c:pt idx="2181">
                  <c:v>-47.62338302502711</c:v>
                </c:pt>
                <c:pt idx="2182">
                  <c:v>-47.720902913137991</c:v>
                </c:pt>
                <c:pt idx="2183">
                  <c:v>-47.819048354580644</c:v>
                </c:pt>
                <c:pt idx="2184">
                  <c:v>-47.917829253509552</c:v>
                </c:pt>
                <c:pt idx="2185">
                  <c:v>-48.017255744636536</c:v>
                </c:pt>
                <c:pt idx="2186">
                  <c:v>-48.117338201229288</c:v>
                </c:pt>
                <c:pt idx="2187">
                  <c:v>-48.218087243446696</c:v>
                </c:pt>
                <c:pt idx="2188">
                  <c:v>-48.319513747027557</c:v>
                </c:pt>
                <c:pt idx="2189">
                  <c:v>-48.421628852355241</c:v>
                </c:pt>
                <c:pt idx="2190">
                  <c:v>-48.524443973911957</c:v>
                </c:pt>
                <c:pt idx="2191">
                  <c:v>-48.627970810147687</c:v>
                </c:pt>
                <c:pt idx="2192">
                  <c:v>-48.732221353783032</c:v>
                </c:pt>
                <c:pt idx="2193">
                  <c:v>-48.837207902571514</c:v>
                </c:pt>
                <c:pt idx="2194">
                  <c:v>-48.942943070542277</c:v>
                </c:pt>
                <c:pt idx="2195">
                  <c:v>-49.049439799754282</c:v>
                </c:pt>
                <c:pt idx="2196">
                  <c:v>-49.15671137258542</c:v>
                </c:pt>
                <c:pt idx="2197">
                  <c:v>-49.264771424589952</c:v>
                </c:pt>
                <c:pt idx="2198">
                  <c:v>-49.37363395795262</c:v>
                </c:pt>
                <c:pt idx="2199">
                  <c:v>-49.48331335557549</c:v>
                </c:pt>
                <c:pt idx="2200">
                  <c:v>-49.593824395833472</c:v>
                </c:pt>
                <c:pt idx="2201">
                  <c:v>-49.705182268035102</c:v>
                </c:pt>
                <c:pt idx="2202">
                  <c:v>-49.81740258863185</c:v>
                </c:pt>
                <c:pt idx="2203">
                  <c:v>-49.930501418217482</c:v>
                </c:pt>
                <c:pt idx="2204">
                  <c:v>-50.044495279367112</c:v>
                </c:pt>
                <c:pt idx="2205">
                  <c:v>-50.159401175363172</c:v>
                </c:pt>
                <c:pt idx="2206">
                  <c:v>-50.275236609864116</c:v>
                </c:pt>
                <c:pt idx="2207">
                  <c:v>-50.392019607572685</c:v>
                </c:pt>
                <c:pt idx="2208">
                  <c:v>-50.509768735963696</c:v>
                </c:pt>
                <c:pt idx="2209">
                  <c:v>-50.628503128141887</c:v>
                </c:pt>
                <c:pt idx="2210">
                  <c:v>-50.748242506894613</c:v>
                </c:pt>
                <c:pt idx="2211">
                  <c:v>-50.869007210021934</c:v>
                </c:pt>
                <c:pt idx="2212">
                  <c:v>-50.990818217020788</c:v>
                </c:pt>
                <c:pt idx="2213">
                  <c:v>-51.113697177214831</c:v>
                </c:pt>
                <c:pt idx="2214">
                  <c:v>-51.237666439423904</c:v>
                </c:pt>
                <c:pt idx="2215">
                  <c:v>-51.362749083274856</c:v>
                </c:pt>
                <c:pt idx="2216">
                  <c:v>-51.48896895226553</c:v>
                </c:pt>
                <c:pt idx="2217">
                  <c:v>-51.616350688697771</c:v>
                </c:pt>
                <c:pt idx="2218">
                  <c:v>-51.744919770613905</c:v>
                </c:pt>
                <c:pt idx="2219">
                  <c:v>-51.874702550869252</c:v>
                </c:pt>
                <c:pt idx="2220">
                  <c:v>-52.005726298496384</c:v>
                </c:pt>
                <c:pt idx="2221">
                  <c:v>-52.138019242520755</c:v>
                </c:pt>
                <c:pt idx="2222">
                  <c:v>-52.271610618406839</c:v>
                </c:pt>
                <c:pt idx="2223">
                  <c:v>-52.406530717325175</c:v>
                </c:pt>
                <c:pt idx="2224">
                  <c:v>-52.542810938448937</c:v>
                </c:pt>
                <c:pt idx="2225">
                  <c:v>-52.680483844507251</c:v>
                </c:pt>
                <c:pt idx="2226">
                  <c:v>-52.819583220841373</c:v>
                </c:pt>
                <c:pt idx="2227">
                  <c:v>-52.960144138231712</c:v>
                </c:pt>
                <c:pt idx="2228">
                  <c:v>-53.102203019789364</c:v>
                </c:pt>
                <c:pt idx="2229">
                  <c:v>-53.245797712233539</c:v>
                </c:pt>
                <c:pt idx="2230">
                  <c:v>-53.390967561899842</c:v>
                </c:pt>
                <c:pt idx="2231">
                  <c:v>-53.53775349586877</c:v>
                </c:pt>
                <c:pt idx="2232">
                  <c:v>-53.68619810862721</c:v>
                </c:pt>
                <c:pt idx="2233">
                  <c:v>-53.836345754727077</c:v>
                </c:pt>
                <c:pt idx="2234">
                  <c:v>-53.988242647943991</c:v>
                </c:pt>
                <c:pt idx="2235">
                  <c:v>-54.141936967492583</c:v>
                </c:pt>
                <c:pt idx="2236">
                  <c:v>-54.297478971909342</c:v>
                </c:pt>
                <c:pt idx="2237">
                  <c:v>-54.454921121276875</c:v>
                </c:pt>
                <c:pt idx="2238">
                  <c:v>-54.614318208534854</c:v>
                </c:pt>
                <c:pt idx="2239">
                  <c:v>-54.77572750070123</c:v>
                </c:pt>
                <c:pt idx="2240">
                  <c:v>-54.939208890914443</c:v>
                </c:pt>
                <c:pt idx="2241">
                  <c:v>-55.104825062307299</c:v>
                </c:pt>
                <c:pt idx="2242">
                  <c:v>-55.272641664836264</c:v>
                </c:pt>
                <c:pt idx="2243">
                  <c:v>-55.442727506315535</c:v>
                </c:pt>
                <c:pt idx="2244">
                  <c:v>-55.615154759046675</c:v>
                </c:pt>
                <c:pt idx="2245">
                  <c:v>-55.789999183598482</c:v>
                </c:pt>
                <c:pt idx="2246">
                  <c:v>-55.967340371475842</c:v>
                </c:pt>
                <c:pt idx="2247">
                  <c:v>-56.147262008620153</c:v>
                </c:pt>
                <c:pt idx="2248">
                  <c:v>-56.329852161931228</c:v>
                </c:pt>
                <c:pt idx="2249">
                  <c:v>-56.515203591262512</c:v>
                </c:pt>
                <c:pt idx="2250">
                  <c:v>-56.703414089659859</c:v>
                </c:pt>
                <c:pt idx="2251">
                  <c:v>-56.894586854969511</c:v>
                </c:pt>
                <c:pt idx="2252">
                  <c:v>-57.088830896350053</c:v>
                </c:pt>
                <c:pt idx="2253">
                  <c:v>-57.286261479700336</c:v>
                </c:pt>
                <c:pt idx="2254">
                  <c:v>-57.487000616560863</c:v>
                </c:pt>
                <c:pt idx="2255">
                  <c:v>-57.691177601683556</c:v>
                </c:pt>
                <c:pt idx="2256">
                  <c:v>-57.89892960520114</c:v>
                </c:pt>
                <c:pt idx="2257">
                  <c:v>-58.110402326192585</c:v>
                </c:pt>
                <c:pt idx="2258">
                  <c:v>-58.325750715443057</c:v>
                </c:pt>
                <c:pt idx="2259">
                  <c:v>-58.545139776382022</c:v>
                </c:pt>
                <c:pt idx="2260">
                  <c:v>-58.768745454574898</c:v>
                </c:pt>
                <c:pt idx="2261">
                  <c:v>-58.996755627779848</c:v>
                </c:pt>
                <c:pt idx="2262">
                  <c:v>-59.229371210534232</c:v>
                </c:pt>
                <c:pt idx="2263">
                  <c:v>-59.466807389548144</c:v>
                </c:pt>
                <c:pt idx="2264">
                  <c:v>-59.709295008942235</c:v>
                </c:pt>
                <c:pt idx="2265">
                  <c:v>-59.95708212769047</c:v>
                </c:pt>
                <c:pt idx="2266">
                  <c:v>-60.21043577560944</c:v>
                </c:pt>
                <c:pt idx="2267">
                  <c:v>-60.469643939068163</c:v>
                </c:pt>
                <c:pt idx="2268">
                  <c:v>-60.735017813453965</c:v>
                </c:pt>
                <c:pt idx="2269">
                  <c:v>-61.006894366587503</c:v>
                </c:pt>
                <c:pt idx="2270">
                  <c:v>-61.285639266065381</c:v>
                </c:pt>
                <c:pt idx="2271">
                  <c:v>-61.57165023435077</c:v>
                </c:pt>
                <c:pt idx="2272">
                  <c:v>-61.865360908879985</c:v>
                </c:pt>
                <c:pt idx="2273">
                  <c:v>-62.16724530124506</c:v>
                </c:pt>
                <c:pt idx="2274">
                  <c:v>-62.477822970609289</c:v>
                </c:pt>
                <c:pt idx="2275">
                  <c:v>-62.797665053191743</c:v>
                </c:pt>
                <c:pt idx="2276">
                  <c:v>-63.127401323649806</c:v>
                </c:pt>
                <c:pt idx="2277">
                  <c:v>-63.467728507816091</c:v>
                </c:pt>
                <c:pt idx="2278">
                  <c:v>-63.819420122704813</c:v>
                </c:pt>
                <c:pt idx="2279">
                  <c:v>-64.183338193401312</c:v>
                </c:pt>
                <c:pt idx="2280">
                  <c:v>-64.560447293526607</c:v>
                </c:pt>
                <c:pt idx="2281">
                  <c:v>-64.951831485145533</c:v>
                </c:pt>
                <c:pt idx="2282">
                  <c:v>-65.35871490769641</c:v>
                </c:pt>
                <c:pt idx="2283">
                  <c:v>-65.782487001817756</c:v>
                </c:pt>
                <c:pt idx="2284">
                  <c:v>-66.224733679420439</c:v>
                </c:pt>
                <c:pt idx="2285">
                  <c:v>-66.687276205712095</c:v>
                </c:pt>
                <c:pt idx="2286">
                  <c:v>-67.172220202584413</c:v>
                </c:pt>
                <c:pt idx="2287">
                  <c:v>-67.682018109478847</c:v>
                </c:pt>
                <c:pt idx="2288">
                  <c:v>-68.219549795664491</c:v>
                </c:pt>
                <c:pt idx="2289">
                  <c:v>-68.788228046532211</c:v>
                </c:pt>
                <c:pt idx="2290">
                  <c:v>-69.392138743448442</c:v>
                </c:pt>
                <c:pt idx="2291">
                  <c:v>-70.036230399796352</c:v>
                </c:pt>
                <c:pt idx="2292">
                  <c:v>-70.726575497061901</c:v>
                </c:pt>
                <c:pt idx="2293">
                  <c:v>-71.470738955311205</c:v>
                </c:pt>
                <c:pt idx="2294">
                  <c:v>-72.27831118648534</c:v>
                </c:pt>
                <c:pt idx="2295">
                  <c:v>-73.161702676976986</c:v>
                </c:pt>
                <c:pt idx="2296">
                  <c:v>-74.137370993732347</c:v>
                </c:pt>
                <c:pt idx="2297">
                  <c:v>-75.227797490057526</c:v>
                </c:pt>
                <c:pt idx="2298">
                  <c:v>-76.464840903515011</c:v>
                </c:pt>
                <c:pt idx="2299">
                  <c:v>-77.895807885542368</c:v>
                </c:pt>
                <c:pt idx="2300">
                  <c:v>-79.595402084254033</c:v>
                </c:pt>
                <c:pt idx="2301">
                  <c:v>-81.692062893570082</c:v>
                </c:pt>
                <c:pt idx="2302">
                  <c:v>-84.436303063171977</c:v>
                </c:pt>
                <c:pt idx="2303">
                  <c:v>-88.431029091257258</c:v>
                </c:pt>
                <c:pt idx="2304">
                  <c:v>-95.952932542983206</c:v>
                </c:pt>
                <c:pt idx="2305">
                  <c:v>-104.67045250119179</c:v>
                </c:pt>
                <c:pt idx="2306">
                  <c:v>-91.230753196468498</c:v>
                </c:pt>
                <c:pt idx="2307">
                  <c:v>-86.21777720123022</c:v>
                </c:pt>
                <c:pt idx="2308">
                  <c:v>-83.080705705745288</c:v>
                </c:pt>
                <c:pt idx="2309">
                  <c:v>-80.79707738110136</c:v>
                </c:pt>
                <c:pt idx="2310">
                  <c:v>-79.003693123625482</c:v>
                </c:pt>
                <c:pt idx="2311">
                  <c:v>-77.529008874891488</c:v>
                </c:pt>
                <c:pt idx="2312">
                  <c:v>-76.27825874481023</c:v>
                </c:pt>
                <c:pt idx="2313">
                  <c:v>-75.193530849399195</c:v>
                </c:pt>
                <c:pt idx="2314">
                  <c:v>-74.236832335501887</c:v>
                </c:pt>
                <c:pt idx="2315">
                  <c:v>-73.381886909132916</c:v>
                </c:pt>
                <c:pt idx="2316">
                  <c:v>-72.609763116462318</c:v>
                </c:pt>
                <c:pt idx="2317">
                  <c:v>-71.906368751984544</c:v>
                </c:pt>
                <c:pt idx="2318">
                  <c:v>-71.260930241332602</c:v>
                </c:pt>
                <c:pt idx="2319">
                  <c:v>-70.665026035505122</c:v>
                </c:pt>
                <c:pt idx="2320">
                  <c:v>-70.11194816798421</c:v>
                </c:pt>
                <c:pt idx="2321">
                  <c:v>-69.596266740100035</c:v>
                </c:pt>
                <c:pt idx="2322">
                  <c:v>-69.113524538898503</c:v>
                </c:pt>
                <c:pt idx="2323">
                  <c:v>-68.660017746602847</c:v>
                </c:pt>
                <c:pt idx="2324">
                  <c:v>-68.232635165121977</c:v>
                </c:pt>
                <c:pt idx="2325">
                  <c:v>-67.828738164266042</c:v>
                </c:pt>
                <c:pt idx="2326">
                  <c:v>-67.446069570081789</c:v>
                </c:pt>
                <c:pt idx="2327">
                  <c:v>-67.082683505273906</c:v>
                </c:pt>
                <c:pt idx="2328">
                  <c:v>-66.736890653270748</c:v>
                </c:pt>
                <c:pt idx="2329">
                  <c:v>-66.407215047906973</c:v>
                </c:pt>
                <c:pt idx="2330">
                  <c:v>-66.092359593729313</c:v>
                </c:pt>
                <c:pt idx="2331">
                  <c:v>-65.791178282072778</c:v>
                </c:pt>
                <c:pt idx="2332">
                  <c:v>-65.502653600726504</c:v>
                </c:pt>
                <c:pt idx="2333">
                  <c:v>-65.225878014068144</c:v>
                </c:pt>
                <c:pt idx="2334">
                  <c:v>-64.960038664061102</c:v>
                </c:pt>
                <c:pt idx="2335">
                  <c:v>-64.704404642469456</c:v>
                </c:pt>
                <c:pt idx="2336">
                  <c:v>-64.458316332552101</c:v>
                </c:pt>
                <c:pt idx="2337">
                  <c:v>-64.221176429139305</c:v>
                </c:pt>
                <c:pt idx="2338">
                  <c:v>-63.992442329593302</c:v>
                </c:pt>
                <c:pt idx="2339">
                  <c:v>-63.771619651941513</c:v>
                </c:pt>
                <c:pt idx="2340">
                  <c:v>-63.558256685564757</c:v>
                </c:pt>
                <c:pt idx="2341">
                  <c:v>-63.351939617932594</c:v>
                </c:pt>
                <c:pt idx="2342">
                  <c:v>-63.152288410691753</c:v>
                </c:pt>
                <c:pt idx="2343">
                  <c:v>-62.958953221902057</c:v>
                </c:pt>
                <c:pt idx="2344">
                  <c:v>-62.771611289863529</c:v>
                </c:pt>
                <c:pt idx="2345">
                  <c:v>-62.589964208864998</c:v>
                </c:pt>
                <c:pt idx="2346">
                  <c:v>-62.413735539150949</c:v>
                </c:pt>
                <c:pt idx="2347">
                  <c:v>-62.242668703083986</c:v>
                </c:pt>
                <c:pt idx="2348">
                  <c:v>-62.076525127335117</c:v>
                </c:pt>
                <c:pt idx="2349">
                  <c:v>-61.915082597365597</c:v>
                </c:pt>
                <c:pt idx="2350">
                  <c:v>-61.758133795741223</c:v>
                </c:pt>
                <c:pt idx="2351">
                  <c:v>-61.60548500017093</c:v>
                </c:pt>
                <c:pt idx="2352">
                  <c:v>-61.456954920773079</c:v>
                </c:pt>
                <c:pt idx="2353">
                  <c:v>-61.312373659077949</c:v>
                </c:pt>
                <c:pt idx="2354">
                  <c:v>-61.171581773784041</c:v>
                </c:pt>
                <c:pt idx="2355">
                  <c:v>-61.034429440396323</c:v>
                </c:pt>
                <c:pt idx="2356">
                  <c:v>-60.90077569364739</c:v>
                </c:pt>
                <c:pt idx="2357">
                  <c:v>-60.770487743105107</c:v>
                </c:pt>
                <c:pt idx="2358">
                  <c:v>-60.643440353644216</c:v>
                </c:pt>
                <c:pt idx="2359">
                  <c:v>-60.519515283540883</c:v>
                </c:pt>
                <c:pt idx="2360">
                  <c:v>-60.398600773876083</c:v>
                </c:pt>
                <c:pt idx="2361">
                  <c:v>-60.280591083729583</c:v>
                </c:pt>
                <c:pt idx="2362">
                  <c:v>-60.165386066318888</c:v>
                </c:pt>
                <c:pt idx="2363">
                  <c:v>-60.052890781833945</c:v>
                </c:pt>
                <c:pt idx="2364">
                  <c:v>-59.943015143218794</c:v>
                </c:pt>
                <c:pt idx="2365">
                  <c:v>-59.835673591591544</c:v>
                </c:pt>
                <c:pt idx="2366">
                  <c:v>-59.730784798377485</c:v>
                </c:pt>
                <c:pt idx="2367">
                  <c:v>-59.628271391557924</c:v>
                </c:pt>
                <c:pt idx="2368">
                  <c:v>-59.528059703732119</c:v>
                </c:pt>
                <c:pt idx="2369">
                  <c:v>-59.430079539935861</c:v>
                </c:pt>
                <c:pt idx="2370">
                  <c:v>-59.334263963389738</c:v>
                </c:pt>
                <c:pt idx="2371">
                  <c:v>-59.240549097538853</c:v>
                </c:pt>
                <c:pt idx="2372">
                  <c:v>-59.148873942920623</c:v>
                </c:pt>
                <c:pt idx="2373">
                  <c:v>-59.059180207548117</c:v>
                </c:pt>
                <c:pt idx="2374">
                  <c:v>-58.971412149627866</c:v>
                </c:pt>
                <c:pt idx="2375">
                  <c:v>-58.885516431553796</c:v>
                </c:pt>
                <c:pt idx="2376">
                  <c:v>-58.80144198421803</c:v>
                </c:pt>
                <c:pt idx="2377">
                  <c:v>-58.71913988077889</c:v>
                </c:pt>
                <c:pt idx="2378">
                  <c:v>-58.638563219105265</c:v>
                </c:pt>
                <c:pt idx="2379">
                  <c:v>-58.559667012189173</c:v>
                </c:pt>
                <c:pt idx="2380">
                  <c:v>-58.482408085891663</c:v>
                </c:pt>
                <c:pt idx="2381">
                  <c:v>-58.406744983436532</c:v>
                </c:pt>
                <c:pt idx="2382">
                  <c:v>-58.332637876127521</c:v>
                </c:pt>
                <c:pt idx="2383">
                  <c:v>-58.260048479808326</c:v>
                </c:pt>
                <c:pt idx="2384">
                  <c:v>-58.188939976626074</c:v>
                </c:pt>
                <c:pt idx="2385">
                  <c:v>-58.119276941701244</c:v>
                </c:pt>
                <c:pt idx="2386">
                  <c:v>-58.051025274339374</c:v>
                </c:pt>
                <c:pt idx="2387">
                  <c:v>-57.984152133450195</c:v>
                </c:pt>
                <c:pt idx="2388">
                  <c:v>-57.918625876869285</c:v>
                </c:pt>
                <c:pt idx="2389">
                  <c:v>-57.854416004304682</c:v>
                </c:pt>
                <c:pt idx="2390">
                  <c:v>-57.791493103648371</c:v>
                </c:pt>
                <c:pt idx="2391">
                  <c:v>-57.729828800420663</c:v>
                </c:pt>
                <c:pt idx="2392">
                  <c:v>-57.669395710128121</c:v>
                </c:pt>
                <c:pt idx="2393">
                  <c:v>-57.61016739333823</c:v>
                </c:pt>
                <c:pt idx="2394">
                  <c:v>-57.552118313284666</c:v>
                </c:pt>
                <c:pt idx="2395">
                  <c:v>-57.49522379583658</c:v>
                </c:pt>
                <c:pt idx="2396">
                  <c:v>-57.439459991672734</c:v>
                </c:pt>
                <c:pt idx="2397">
                  <c:v>-57.384803840519965</c:v>
                </c:pt>
                <c:pt idx="2398">
                  <c:v>-57.331233037318</c:v>
                </c:pt>
                <c:pt idx="2399">
                  <c:v>-57.278726000192037</c:v>
                </c:pt>
                <c:pt idx="2400">
                  <c:v>-57.2272618401146</c:v>
                </c:pt>
                <c:pt idx="2401">
                  <c:v>-57.176820332153333</c:v>
                </c:pt>
                <c:pt idx="2402">
                  <c:v>-57.127381888205392</c:v>
                </c:pt>
                <c:pt idx="2403">
                  <c:v>-57.078927531128329</c:v>
                </c:pt>
                <c:pt idx="2404">
                  <c:v>-57.031438870179386</c:v>
                </c:pt>
                <c:pt idx="2405">
                  <c:v>-56.984898077689962</c:v>
                </c:pt>
                <c:pt idx="2406">
                  <c:v>-56.939287866895889</c:v>
                </c:pt>
                <c:pt idx="2407">
                  <c:v>-56.894591470859694</c:v>
                </c:pt>
                <c:pt idx="2408">
                  <c:v>-56.850792622418638</c:v>
                </c:pt>
                <c:pt idx="2409">
                  <c:v>-56.807875535100848</c:v>
                </c:pt>
                <c:pt idx="2410">
                  <c:v>-56.765824884952032</c:v>
                </c:pt>
                <c:pt idx="2411">
                  <c:v>-56.724625793224028</c:v>
                </c:pt>
                <c:pt idx="2412">
                  <c:v>-56.684263809873627</c:v>
                </c:pt>
                <c:pt idx="2413">
                  <c:v>-56.644724897828979</c:v>
                </c:pt>
                <c:pt idx="2414">
                  <c:v>-56.605995417980324</c:v>
                </c:pt>
                <c:pt idx="2415">
                  <c:v>-56.568062114854158</c:v>
                </c:pt>
                <c:pt idx="2416">
                  <c:v>-56.530912102937307</c:v>
                </c:pt>
                <c:pt idx="2417">
                  <c:v>-56.494532853612178</c:v>
                </c:pt>
                <c:pt idx="2418">
                  <c:v>-56.458912182673032</c:v>
                </c:pt>
                <c:pt idx="2419">
                  <c:v>-56.424038238391063</c:v>
                </c:pt>
                <c:pt idx="2420">
                  <c:v>-56.389899490101733</c:v>
                </c:pt>
                <c:pt idx="2421">
                  <c:v>-56.35648471728598</c:v>
                </c:pt>
                <c:pt idx="2422">
                  <c:v>-56.32378299911818</c:v>
                </c:pt>
                <c:pt idx="2423">
                  <c:v>-56.291783704461345</c:v>
                </c:pt>
                <c:pt idx="2424">
                  <c:v>-56.260476482283238</c:v>
                </c:pt>
                <c:pt idx="2425">
                  <c:v>-56.22985125247321</c:v>
                </c:pt>
                <c:pt idx="2426">
                  <c:v>-56.199898197041676</c:v>
                </c:pt>
                <c:pt idx="2427">
                  <c:v>-56.170607751680834</c:v>
                </c:pt>
                <c:pt idx="2428">
                  <c:v>-56.1419705976705</c:v>
                </c:pt>
                <c:pt idx="2429">
                  <c:v>-56.113977654112254</c:v>
                </c:pt>
                <c:pt idx="2430">
                  <c:v>-56.086620070475433</c:v>
                </c:pt>
                <c:pt idx="2431">
                  <c:v>-56.05988921944067</c:v>
                </c:pt>
                <c:pt idx="2432">
                  <c:v>-56.033776690026862</c:v>
                </c:pt>
                <c:pt idx="2433">
                  <c:v>-56.008274280988218</c:v>
                </c:pt>
                <c:pt idx="2434">
                  <c:v>-55.983373994468757</c:v>
                </c:pt>
                <c:pt idx="2435">
                  <c:v>-55.959068029901367</c:v>
                </c:pt>
                <c:pt idx="2436">
                  <c:v>-55.935348778143904</c:v>
                </c:pt>
                <c:pt idx="2437">
                  <c:v>-55.912208815835108</c:v>
                </c:pt>
                <c:pt idx="2438">
                  <c:v>-55.889640899967972</c:v>
                </c:pt>
                <c:pt idx="2439">
                  <c:v>-55.867637962664233</c:v>
                </c:pt>
                <c:pt idx="2440">
                  <c:v>-55.846193106145108</c:v>
                </c:pt>
                <c:pt idx="2441">
                  <c:v>-55.825299597888446</c:v>
                </c:pt>
                <c:pt idx="2442">
                  <c:v>-55.804950865963725</c:v>
                </c:pt>
                <c:pt idx="2443">
                  <c:v>-55.785140494537316</c:v>
                </c:pt>
                <c:pt idx="2444">
                  <c:v>-55.765862219541361</c:v>
                </c:pt>
                <c:pt idx="2445">
                  <c:v>-55.747109924498623</c:v>
                </c:pt>
                <c:pt idx="2446">
                  <c:v>-55.72887763649652</c:v>
                </c:pt>
                <c:pt idx="2447">
                  <c:v>-55.711159522304463</c:v>
                </c:pt>
                <c:pt idx="2448">
                  <c:v>-55.69394988462885</c:v>
                </c:pt>
                <c:pt idx="2449">
                  <c:v>-55.677243158498577</c:v>
                </c:pt>
                <c:pt idx="2450">
                  <c:v>-55.661033907777544</c:v>
                </c:pt>
                <c:pt idx="2451">
                  <c:v>-55.645316821797877</c:v>
                </c:pt>
                <c:pt idx="2452">
                  <c:v>-55.630086712108039</c:v>
                </c:pt>
                <c:pt idx="2453">
                  <c:v>-55.615338509333966</c:v>
                </c:pt>
                <c:pt idx="2454">
                  <c:v>-55.601067260145769</c:v>
                </c:pt>
                <c:pt idx="2455">
                  <c:v>-55.587268124327309</c:v>
                </c:pt>
                <c:pt idx="2456">
                  <c:v>-55.573936371944001</c:v>
                </c:pt>
                <c:pt idx="2457">
                  <c:v>-55.56106738060636</c:v>
                </c:pt>
                <c:pt idx="2458">
                  <c:v>-55.548656632822912</c:v>
                </c:pt>
                <c:pt idx="2459">
                  <c:v>-55.536699713441749</c:v>
                </c:pt>
                <c:pt idx="2460">
                  <c:v>-55.525192307175431</c:v>
                </c:pt>
                <c:pt idx="2461">
                  <c:v>-55.514130196206672</c:v>
                </c:pt>
                <c:pt idx="2462">
                  <c:v>-55.503509257873134</c:v>
                </c:pt>
                <c:pt idx="2463">
                  <c:v>-55.493325462425069</c:v>
                </c:pt>
                <c:pt idx="2464">
                  <c:v>-55.483574870856074</c:v>
                </c:pt>
                <c:pt idx="2465">
                  <c:v>-55.474253632803602</c:v>
                </c:pt>
                <c:pt idx="2466">
                  <c:v>-55.465357984515634</c:v>
                </c:pt>
                <c:pt idx="2467">
                  <c:v>-55.456884246881167</c:v>
                </c:pt>
                <c:pt idx="2468">
                  <c:v>-55.448828823524529</c:v>
                </c:pt>
                <c:pt idx="2469">
                  <c:v>-55.44118819895759</c:v>
                </c:pt>
                <c:pt idx="2470">
                  <c:v>-55.433958936790461</c:v>
                </c:pt>
                <c:pt idx="2471">
                  <c:v>-55.427137677998502</c:v>
                </c:pt>
                <c:pt idx="2472">
                  <c:v>-55.420721139240726</c:v>
                </c:pt>
                <c:pt idx="2473">
                  <c:v>-55.414706111232597</c:v>
                </c:pt>
                <c:pt idx="2474">
                  <c:v>-55.40908945716658</c:v>
                </c:pt>
                <c:pt idx="2475">
                  <c:v>-55.403868111182327</c:v>
                </c:pt>
                <c:pt idx="2476">
                  <c:v>-55.399039076883085</c:v>
                </c:pt>
                <c:pt idx="2477">
                  <c:v>-55.394599425895628</c:v>
                </c:pt>
                <c:pt idx="2478">
                  <c:v>-55.390546296476614</c:v>
                </c:pt>
                <c:pt idx="2479">
                  <c:v>-55.386876892157289</c:v>
                </c:pt>
                <c:pt idx="2480">
                  <c:v>-55.383588480431776</c:v>
                </c:pt>
                <c:pt idx="2481">
                  <c:v>-55.380678391482903</c:v>
                </c:pt>
                <c:pt idx="2482">
                  <c:v>-55.378144016946457</c:v>
                </c:pt>
                <c:pt idx="2483">
                  <c:v>-55.375982808711761</c:v>
                </c:pt>
                <c:pt idx="2484">
                  <c:v>-55.374192277758596</c:v>
                </c:pt>
                <c:pt idx="2485">
                  <c:v>-55.372769993027305</c:v>
                </c:pt>
                <c:pt idx="2486">
                  <c:v>-55.371713580323558</c:v>
                </c:pt>
                <c:pt idx="2487">
                  <c:v>-55.371020721253295</c:v>
                </c:pt>
                <c:pt idx="2488">
                  <c:v>-55.370689152191218</c:v>
                </c:pt>
                <c:pt idx="2489">
                  <c:v>-55.370716663277371</c:v>
                </c:pt>
                <c:pt idx="2490">
                  <c:v>-55.371101097444928</c:v>
                </c:pt>
                <c:pt idx="2491">
                  <c:v>-55.371840349474411</c:v>
                </c:pt>
                <c:pt idx="2492">
                  <c:v>-55.372932365076728</c:v>
                </c:pt>
                <c:pt idx="2493">
                  <c:v>-55.374375140002748</c:v>
                </c:pt>
                <c:pt idx="2494">
                  <c:v>-55.376166719178443</c:v>
                </c:pt>
                <c:pt idx="2495">
                  <c:v>-55.378305195864684</c:v>
                </c:pt>
                <c:pt idx="2496">
                  <c:v>-55.380788710842864</c:v>
                </c:pt>
                <c:pt idx="2497">
                  <c:v>-55.383615451622397</c:v>
                </c:pt>
                <c:pt idx="2498">
                  <c:v>-55.386783651672637</c:v>
                </c:pt>
                <c:pt idx="2499">
                  <c:v>-55.390291589676124</c:v>
                </c:pt>
                <c:pt idx="2500">
                  <c:v>-55.394137588804398</c:v>
                </c:pt>
                <c:pt idx="2501">
                  <c:v>-55.398320016013713</c:v>
                </c:pt>
                <c:pt idx="2502">
                  <c:v>-55.402837281362764</c:v>
                </c:pt>
                <c:pt idx="2503">
                  <c:v>-55.407687837348959</c:v>
                </c:pt>
                <c:pt idx="2504">
                  <c:v>-55.412870178264704</c:v>
                </c:pt>
                <c:pt idx="2505">
                  <c:v>-55.418382839572416</c:v>
                </c:pt>
                <c:pt idx="2506">
                  <c:v>-55.424224397298204</c:v>
                </c:pt>
                <c:pt idx="2507">
                  <c:v>-55.430393467443054</c:v>
                </c:pt>
                <c:pt idx="2508">
                  <c:v>-55.436888705411164</c:v>
                </c:pt>
                <c:pt idx="2509">
                  <c:v>-55.443708805456644</c:v>
                </c:pt>
                <c:pt idx="2510">
                  <c:v>-55.450852500144379</c:v>
                </c:pt>
                <c:pt idx="2511">
                  <c:v>-55.45831855982884</c:v>
                </c:pt>
                <c:pt idx="2512">
                  <c:v>-55.466105792148845</c:v>
                </c:pt>
                <c:pt idx="2513">
                  <c:v>-55.47421304153594</c:v>
                </c:pt>
                <c:pt idx="2514">
                  <c:v>-55.482639188739277</c:v>
                </c:pt>
                <c:pt idx="2515">
                  <c:v>-55.491383150363724</c:v>
                </c:pt>
                <c:pt idx="2516">
                  <c:v>-55.500443878424676</c:v>
                </c:pt>
                <c:pt idx="2517">
                  <c:v>-55.509820359913149</c:v>
                </c:pt>
                <c:pt idx="2518">
                  <c:v>-55.519511616378551</c:v>
                </c:pt>
                <c:pt idx="2519">
                  <c:v>-55.529516703521018</c:v>
                </c:pt>
                <c:pt idx="2520">
                  <c:v>-55.539834710799447</c:v>
                </c:pt>
                <c:pt idx="2521">
                  <c:v>-55.55046476105106</c:v>
                </c:pt>
                <c:pt idx="2522">
                  <c:v>-55.561406010124458</c:v>
                </c:pt>
                <c:pt idx="2523">
                  <c:v>-55.572657646522131</c:v>
                </c:pt>
                <c:pt idx="2524">
                  <c:v>-55.584218891059706</c:v>
                </c:pt>
                <c:pt idx="2525">
                  <c:v>-55.596088996531783</c:v>
                </c:pt>
                <c:pt idx="2526">
                  <c:v>-55.6082672473934</c:v>
                </c:pt>
                <c:pt idx="2527">
                  <c:v>-55.620752959449753</c:v>
                </c:pt>
                <c:pt idx="2528">
                  <c:v>-55.633545479559217</c:v>
                </c:pt>
                <c:pt idx="2529">
                  <c:v>-55.646644185345828</c:v>
                </c:pt>
                <c:pt idx="2530">
                  <c:v>-55.660048484923109</c:v>
                </c:pt>
                <c:pt idx="2531">
                  <c:v>-55.673757816628246</c:v>
                </c:pt>
                <c:pt idx="2532">
                  <c:v>-55.687771648766393</c:v>
                </c:pt>
                <c:pt idx="2533">
                  <c:v>-55.702089479365668</c:v>
                </c:pt>
                <c:pt idx="2534">
                  <c:v>-55.716710835941342</c:v>
                </c:pt>
                <c:pt idx="2535">
                  <c:v>-55.731635275270683</c:v>
                </c:pt>
                <c:pt idx="2536">
                  <c:v>-55.746862383176889</c:v>
                </c:pt>
                <c:pt idx="2537">
                  <c:v>-55.762391774323433</c:v>
                </c:pt>
                <c:pt idx="2538">
                  <c:v>-55.778223092015978</c:v>
                </c:pt>
                <c:pt idx="2539">
                  <c:v>-55.794356008016628</c:v>
                </c:pt>
                <c:pt idx="2540">
                  <c:v>-55.81079022236402</c:v>
                </c:pt>
                <c:pt idx="2541">
                  <c:v>-55.827525463205319</c:v>
                </c:pt>
                <c:pt idx="2542">
                  <c:v>-55.844561486635101</c:v>
                </c:pt>
                <c:pt idx="2543">
                  <c:v>-55.861898076544698</c:v>
                </c:pt>
                <c:pt idx="2544">
                  <c:v>-55.879535044479461</c:v>
                </c:pt>
                <c:pt idx="2545">
                  <c:v>-55.897472229504771</c:v>
                </c:pt>
                <c:pt idx="2546">
                  <c:v>-55.915709498081256</c:v>
                </c:pt>
                <c:pt idx="2547">
                  <c:v>-55.934246743947455</c:v>
                </c:pt>
                <c:pt idx="2548">
                  <c:v>-55.95308388801265</c:v>
                </c:pt>
                <c:pt idx="2549">
                  <c:v>-55.972220878256572</c:v>
                </c:pt>
                <c:pt idx="2550">
                  <c:v>-55.991657689638529</c:v>
                </c:pt>
                <c:pt idx="2551">
                  <c:v>-56.011394324013928</c:v>
                </c:pt>
                <c:pt idx="2552">
                  <c:v>-56.031430810060371</c:v>
                </c:pt>
                <c:pt idx="2553">
                  <c:v>-56.051767203210488</c:v>
                </c:pt>
                <c:pt idx="2554">
                  <c:v>-56.072403585594898</c:v>
                </c:pt>
                <c:pt idx="2555">
                  <c:v>-56.09334006599039</c:v>
                </c:pt>
                <c:pt idx="2556">
                  <c:v>-56.114576779780236</c:v>
                </c:pt>
                <c:pt idx="2557">
                  <c:v>-56.136113888919432</c:v>
                </c:pt>
                <c:pt idx="2558">
                  <c:v>-56.157951581909401</c:v>
                </c:pt>
                <c:pt idx="2559">
                  <c:v>-56.180090073780853</c:v>
                </c:pt>
                <c:pt idx="2560">
                  <c:v>-56.202529606084326</c:v>
                </c:pt>
                <c:pt idx="2561">
                  <c:v>-56.225270446889894</c:v>
                </c:pt>
                <c:pt idx="2562">
                  <c:v>-56.248312890793372</c:v>
                </c:pt>
                <c:pt idx="2563">
                  <c:v>-56.27165725893277</c:v>
                </c:pt>
                <c:pt idx="2564">
                  <c:v>-56.295303899010449</c:v>
                </c:pt>
                <c:pt idx="2565">
                  <c:v>-56.319253185327007</c:v>
                </c:pt>
                <c:pt idx="2566">
                  <c:v>-56.343505518818944</c:v>
                </c:pt>
                <c:pt idx="2567">
                  <c:v>-56.368061327109103</c:v>
                </c:pt>
                <c:pt idx="2568">
                  <c:v>-56.392921064562486</c:v>
                </c:pt>
                <c:pt idx="2569">
                  <c:v>-56.418085212351379</c:v>
                </c:pt>
                <c:pt idx="2570">
                  <c:v>-56.443554278529326</c:v>
                </c:pt>
                <c:pt idx="2571">
                  <c:v>-56.469328798113082</c:v>
                </c:pt>
                <c:pt idx="2572">
                  <c:v>-56.495409333173612</c:v>
                </c:pt>
                <c:pt idx="2573">
                  <c:v>-56.521796472935144</c:v>
                </c:pt>
                <c:pt idx="2574">
                  <c:v>-56.548490833883903</c:v>
                </c:pt>
                <c:pt idx="2575">
                  <c:v>-56.575493059884266</c:v>
                </c:pt>
                <c:pt idx="2576">
                  <c:v>-56.602803822305823</c:v>
                </c:pt>
                <c:pt idx="2577">
                  <c:v>-56.630423820157219</c:v>
                </c:pt>
                <c:pt idx="2578">
                  <c:v>-56.658353780231188</c:v>
                </c:pt>
                <c:pt idx="2579">
                  <c:v>-56.686594457257328</c:v>
                </c:pt>
                <c:pt idx="2580">
                  <c:v>-56.715146634064766</c:v>
                </c:pt>
                <c:pt idx="2581">
                  <c:v>-56.744011121754916</c:v>
                </c:pt>
                <c:pt idx="2582">
                  <c:v>-56.773188759882359</c:v>
                </c:pt>
                <c:pt idx="2583">
                  <c:v>-56.802680416647668</c:v>
                </c:pt>
                <c:pt idx="2584">
                  <c:v>-56.832486989097582</c:v>
                </c:pt>
                <c:pt idx="2585">
                  <c:v>-56.862609403337046</c:v>
                </c:pt>
                <c:pt idx="2586">
                  <c:v>-56.893048614750995</c:v>
                </c:pt>
                <c:pt idx="2587">
                  <c:v>-56.923805608236655</c:v>
                </c:pt>
                <c:pt idx="2588">
                  <c:v>-56.954881398445742</c:v>
                </c:pt>
                <c:pt idx="2589">
                  <c:v>-56.986277030038096</c:v>
                </c:pt>
                <c:pt idx="2590">
                  <c:v>-57.017993577946086</c:v>
                </c:pt>
                <c:pt idx="2591">
                  <c:v>-57.050032147650057</c:v>
                </c:pt>
                <c:pt idx="2592">
                  <c:v>-57.082393875464817</c:v>
                </c:pt>
                <c:pt idx="2593">
                  <c:v>-57.115079928839101</c:v>
                </c:pt>
                <c:pt idx="2594">
                  <c:v>-57.148091506664599</c:v>
                </c:pt>
                <c:pt idx="2595">
                  <c:v>-57.181429839598827</c:v>
                </c:pt>
                <c:pt idx="2596">
                  <c:v>-57.215096190399677</c:v>
                </c:pt>
                <c:pt idx="2597">
                  <c:v>-57.249091854272208</c:v>
                </c:pt>
                <c:pt idx="2598">
                  <c:v>-57.283418159228688</c:v>
                </c:pt>
                <c:pt idx="2599">
                  <c:v>-57.318076466462536</c:v>
                </c:pt>
                <c:pt idx="2600">
                  <c:v>-57.353068170732875</c:v>
                </c:pt>
                <c:pt idx="2601">
                  <c:v>-57.388394700766341</c:v>
                </c:pt>
                <c:pt idx="2602">
                  <c:v>-57.424057519670384</c:v>
                </c:pt>
                <c:pt idx="2603">
                  <c:v>-57.460058125361812</c:v>
                </c:pt>
                <c:pt idx="2604">
                  <c:v>-57.496398051010722</c:v>
                </c:pt>
                <c:pt idx="2605">
                  <c:v>-57.533078865498069</c:v>
                </c:pt>
                <c:pt idx="2606">
                  <c:v>-57.570102173888323</c:v>
                </c:pt>
                <c:pt idx="2607">
                  <c:v>-57.607469617921609</c:v>
                </c:pt>
                <c:pt idx="2608">
                  <c:v>-57.645182876516557</c:v>
                </c:pt>
                <c:pt idx="2609">
                  <c:v>-57.683243666294011</c:v>
                </c:pt>
                <c:pt idx="2610">
                  <c:v>-57.72165374211616</c:v>
                </c:pt>
                <c:pt idx="2611">
                  <c:v>-57.760414897643805</c:v>
                </c:pt>
                <c:pt idx="2612">
                  <c:v>-57.799528965909168</c:v>
                </c:pt>
                <c:pt idx="2613">
                  <c:v>-57.83899781991191</c:v>
                </c:pt>
                <c:pt idx="2614">
                  <c:v>-57.878823373229167</c:v>
                </c:pt>
                <c:pt idx="2615">
                  <c:v>-57.919007580648277</c:v>
                </c:pt>
                <c:pt idx="2616">
                  <c:v>-57.959552438817219</c:v>
                </c:pt>
                <c:pt idx="2617">
                  <c:v>-58.000459986918536</c:v>
                </c:pt>
                <c:pt idx="2618">
                  <c:v>-58.041732307361684</c:v>
                </c:pt>
                <c:pt idx="2619">
                  <c:v>-58.083371526497359</c:v>
                </c:pt>
                <c:pt idx="2620">
                  <c:v>-58.125379815357093</c:v>
                </c:pt>
                <c:pt idx="2621">
                  <c:v>-58.16775939041267</c:v>
                </c:pt>
                <c:pt idx="2622">
                  <c:v>-58.210512514359195</c:v>
                </c:pt>
                <c:pt idx="2623">
                  <c:v>-58.253641496926541</c:v>
                </c:pt>
                <c:pt idx="2624">
                  <c:v>-58.29714869571157</c:v>
                </c:pt>
                <c:pt idx="2625">
                  <c:v>-58.341036517037864</c:v>
                </c:pt>
                <c:pt idx="2626">
                  <c:v>-58.385307416843744</c:v>
                </c:pt>
                <c:pt idx="2627">
                  <c:v>-58.429963901595208</c:v>
                </c:pt>
                <c:pt idx="2628">
                  <c:v>-58.475008529229811</c:v>
                </c:pt>
                <c:pt idx="2629">
                  <c:v>-58.520443910126488</c:v>
                </c:pt>
                <c:pt idx="2630">
                  <c:v>-58.566272708111029</c:v>
                </c:pt>
                <c:pt idx="2631">
                  <c:v>-58.61249764148716</c:v>
                </c:pt>
                <c:pt idx="2632">
                  <c:v>-58.659121484102158</c:v>
                </c:pt>
                <c:pt idx="2633">
                  <c:v>-58.706147066448594</c:v>
                </c:pt>
                <c:pt idx="2634">
                  <c:v>-58.753577276794701</c:v>
                </c:pt>
                <c:pt idx="2635">
                  <c:v>-58.801415062354522</c:v>
                </c:pt>
                <c:pt idx="2636">
                  <c:v>-58.849663430494175</c:v>
                </c:pt>
                <c:pt idx="2637">
                  <c:v>-58.898325449975189</c:v>
                </c:pt>
                <c:pt idx="2638">
                  <c:v>-58.94740425223668</c:v>
                </c:pt>
                <c:pt idx="2639">
                  <c:v>-58.996903032718883</c:v>
                </c:pt>
                <c:pt idx="2640">
                  <c:v>-59.046825052229622</c:v>
                </c:pt>
                <c:pt idx="2641">
                  <c:v>-59.097173638352487</c:v>
                </c:pt>
                <c:pt idx="2642">
                  <c:v>-59.14795218689931</c:v>
                </c:pt>
                <c:pt idx="2643">
                  <c:v>-59.199164163412433</c:v>
                </c:pt>
                <c:pt idx="2644">
                  <c:v>-59.250813104712847</c:v>
                </c:pt>
                <c:pt idx="2645">
                  <c:v>-59.302902620496468</c:v>
                </c:pt>
                <c:pt idx="2646">
                  <c:v>-59.355436394986612</c:v>
                </c:pt>
                <c:pt idx="2647">
                  <c:v>-59.408418188635977</c:v>
                </c:pt>
                <c:pt idx="2648">
                  <c:v>-59.461851839886855</c:v>
                </c:pt>
                <c:pt idx="2649">
                  <c:v>-59.515741266985891</c:v>
                </c:pt>
                <c:pt idx="2650">
                  <c:v>-59.57009046986223</c:v>
                </c:pt>
                <c:pt idx="2651">
                  <c:v>-59.624903532065247</c:v>
                </c:pt>
                <c:pt idx="2652">
                  <c:v>-59.680184622765339</c:v>
                </c:pt>
                <c:pt idx="2653">
                  <c:v>-59.735937998825023</c:v>
                </c:pt>
                <c:pt idx="2654">
                  <c:v>-59.792168006936784</c:v>
                </c:pt>
                <c:pt idx="2655">
                  <c:v>-59.848879085831243</c:v>
                </c:pt>
                <c:pt idx="2656">
                  <c:v>-59.906075768564946</c:v>
                </c:pt>
                <c:pt idx="2657">
                  <c:v>-59.96376268488013</c:v>
                </c:pt>
                <c:pt idx="2658">
                  <c:v>-60.02194456364915</c:v>
                </c:pt>
                <c:pt idx="2659">
                  <c:v>-60.080626235399464</c:v>
                </c:pt>
                <c:pt idx="2660">
                  <c:v>-60.139812634929257</c:v>
                </c:pt>
                <c:pt idx="2661">
                  <c:v>-60.199508804011259</c:v>
                </c:pt>
                <c:pt idx="2662">
                  <c:v>-60.259719894189587</c:v>
                </c:pt>
                <c:pt idx="2663">
                  <c:v>-60.320451169679423</c:v>
                </c:pt>
                <c:pt idx="2664">
                  <c:v>-60.381708010364349</c:v>
                </c:pt>
                <c:pt idx="2665">
                  <c:v>-60.443495914900424</c:v>
                </c:pt>
                <c:pt idx="2666">
                  <c:v>-60.505820503934096</c:v>
                </c:pt>
                <c:pt idx="2667">
                  <c:v>-60.568687523433475</c:v>
                </c:pt>
                <c:pt idx="2668">
                  <c:v>-60.632102848139155</c:v>
                </c:pt>
                <c:pt idx="2669">
                  <c:v>-60.696072485140888</c:v>
                </c:pt>
                <c:pt idx="2670">
                  <c:v>-60.760602577587363</c:v>
                </c:pt>
                <c:pt idx="2671">
                  <c:v>-60.825699408529729</c:v>
                </c:pt>
                <c:pt idx="2672">
                  <c:v>-60.891369404907067</c:v>
                </c:pt>
                <c:pt idx="2673">
                  <c:v>-60.957619141684205</c:v>
                </c:pt>
                <c:pt idx="2674">
                  <c:v>-61.02445534614165</c:v>
                </c:pt>
                <c:pt idx="2675">
                  <c:v>-61.091884902326122</c:v>
                </c:pt>
                <c:pt idx="2676">
                  <c:v>-61.159914855676746</c:v>
                </c:pt>
                <c:pt idx="2677">
                  <c:v>-61.228552417821255</c:v>
                </c:pt>
                <c:pt idx="2678">
                  <c:v>-61.297804971562677</c:v>
                </c:pt>
                <c:pt idx="2679">
                  <c:v>-61.367680076054498</c:v>
                </c:pt>
                <c:pt idx="2680">
                  <c:v>-61.438185472185424</c:v>
                </c:pt>
                <c:pt idx="2681">
                  <c:v>-61.509329088170375</c:v>
                </c:pt>
                <c:pt idx="2682">
                  <c:v>-61.581119045363877</c:v>
                </c:pt>
                <c:pt idx="2683">
                  <c:v>-61.653563664311449</c:v>
                </c:pt>
                <c:pt idx="2684">
                  <c:v>-61.726671471039268</c:v>
                </c:pt>
                <c:pt idx="2685">
                  <c:v>-61.80045120360014</c:v>
                </c:pt>
                <c:pt idx="2686">
                  <c:v>-61.874911818891327</c:v>
                </c:pt>
                <c:pt idx="2687">
                  <c:v>-61.950062499749528</c:v>
                </c:pt>
                <c:pt idx="2688">
                  <c:v>-62.025912662342286</c:v>
                </c:pt>
                <c:pt idx="2689">
                  <c:v>-62.10247196386868</c:v>
                </c:pt>
                <c:pt idx="2690">
                  <c:v>-62.179750310587181</c:v>
                </c:pt>
                <c:pt idx="2691">
                  <c:v>-62.257757866184832</c:v>
                </c:pt>
                <c:pt idx="2692">
                  <c:v>-62.336505060501523</c:v>
                </c:pt>
                <c:pt idx="2693">
                  <c:v>-62.416002598640844</c:v>
                </c:pt>
                <c:pt idx="2694">
                  <c:v>-62.496261470471097</c:v>
                </c:pt>
                <c:pt idx="2695">
                  <c:v>-62.577292960546416</c:v>
                </c:pt>
                <c:pt idx="2696">
                  <c:v>-62.659108658472952</c:v>
                </c:pt>
                <c:pt idx="2697">
                  <c:v>-62.741720469733906</c:v>
                </c:pt>
                <c:pt idx="2698">
                  <c:v>-62.825140627008196</c:v>
                </c:pt>
                <c:pt idx="2699">
                  <c:v>-62.909381701999976</c:v>
                </c:pt>
                <c:pt idx="2700">
                  <c:v>-62.994456617821591</c:v>
                </c:pt>
                <c:pt idx="2701">
                  <c:v>-63.080378661941658</c:v>
                </c:pt>
                <c:pt idx="2702">
                  <c:v>-63.167161499744665</c:v>
                </c:pt>
                <c:pt idx="2703">
                  <c:v>-63.25481918873394</c:v>
                </c:pt>
                <c:pt idx="2704">
                  <c:v>-63.343366193409281</c:v>
                </c:pt>
                <c:pt idx="2705">
                  <c:v>-63.432817400858923</c:v>
                </c:pt>
                <c:pt idx="2706">
                  <c:v>-63.523188137119874</c:v>
                </c:pt>
                <c:pt idx="2707">
                  <c:v>-63.614494184331328</c:v>
                </c:pt>
                <c:pt idx="2708">
                  <c:v>-63.706751798745302</c:v>
                </c:pt>
                <c:pt idx="2709">
                  <c:v>-63.799977729635259</c:v>
                </c:pt>
                <c:pt idx="2710">
                  <c:v>-63.89418923916746</c:v>
                </c:pt>
                <c:pt idx="2711">
                  <c:v>-63.989404123282547</c:v>
                </c:pt>
                <c:pt idx="2712">
                  <c:v>-64.085640733654273</c:v>
                </c:pt>
                <c:pt idx="2713">
                  <c:v>-64.182918000801777</c:v>
                </c:pt>
                <c:pt idx="2714">
                  <c:v>-64.28125545841101</c:v>
                </c:pt>
                <c:pt idx="2715">
                  <c:v>-64.380673268954553</c:v>
                </c:pt>
                <c:pt idx="2716">
                  <c:v>-64.48119225069523</c:v>
                </c:pt>
                <c:pt idx="2717">
                  <c:v>-64.582833906152544</c:v>
                </c:pt>
                <c:pt idx="2718">
                  <c:v>-64.685620452139446</c:v>
                </c:pt>
                <c:pt idx="2719">
                  <c:v>-64.789574851465261</c:v>
                </c:pt>
                <c:pt idx="2720">
                  <c:v>-64.894720846429792</c:v>
                </c:pt>
                <c:pt idx="2721">
                  <c:v>-65.001082994214144</c:v>
                </c:pt>
                <c:pt idx="2722">
                  <c:v>-65.108686704309477</c:v>
                </c:pt>
                <c:pt idx="2723">
                  <c:v>-65.217558278129928</c:v>
                </c:pt>
                <c:pt idx="2724">
                  <c:v>-65.327724950950568</c:v>
                </c:pt>
                <c:pt idx="2725">
                  <c:v>-65.439214936344925</c:v>
                </c:pt>
                <c:pt idx="2726">
                  <c:v>-65.552057473308707</c:v>
                </c:pt>
                <c:pt idx="2727">
                  <c:v>-65.666282876250676</c:v>
                </c:pt>
                <c:pt idx="2728">
                  <c:v>-65.78192258807799</c:v>
                </c:pt>
                <c:pt idx="2729">
                  <c:v>-65.899009236596441</c:v>
                </c:pt>
                <c:pt idx="2730">
                  <c:v>-66.017576694491794</c:v>
                </c:pt>
                <c:pt idx="2731">
                  <c:v>-66.13766014315172</c:v>
                </c:pt>
                <c:pt idx="2732">
                  <c:v>-66.259296140634333</c:v>
                </c:pt>
                <c:pt idx="2733">
                  <c:v>-66.382522694121221</c:v>
                </c:pt>
                <c:pt idx="2734">
                  <c:v>-66.507379337194493</c:v>
                </c:pt>
                <c:pt idx="2735">
                  <c:v>-66.633907212341427</c:v>
                </c:pt>
                <c:pt idx="2736">
                  <c:v>-66.762149159119929</c:v>
                </c:pt>
                <c:pt idx="2737">
                  <c:v>-66.892149808443861</c:v>
                </c:pt>
                <c:pt idx="2738">
                  <c:v>-67.023955683518153</c:v>
                </c:pt>
                <c:pt idx="2739">
                  <c:v>-67.15761530798261</c:v>
                </c:pt>
                <c:pt idx="2740">
                  <c:v>-67.293179321908454</c:v>
                </c:pt>
                <c:pt idx="2741">
                  <c:v>-67.430700606320997</c:v>
                </c:pt>
                <c:pt idx="2742">
                  <c:v>-67.570234417022021</c:v>
                </c:pt>
                <c:pt idx="2743">
                  <c:v>-67.711838528566417</c:v>
                </c:pt>
                <c:pt idx="2744">
                  <c:v>-67.855573389314628</c:v>
                </c:pt>
                <c:pt idx="2745">
                  <c:v>-68.001502288604868</c:v>
                </c:pt>
                <c:pt idx="2746">
                  <c:v>-68.149691537216071</c:v>
                </c:pt>
                <c:pt idx="2747">
                  <c:v>-68.300210662381119</c:v>
                </c:pt>
                <c:pt idx="2748">
                  <c:v>-68.453132618807189</c:v>
                </c:pt>
                <c:pt idx="2749">
                  <c:v>-68.60853401728545</c:v>
                </c:pt>
                <c:pt idx="2750">
                  <c:v>-68.766495372703488</c:v>
                </c:pt>
                <c:pt idx="2751">
                  <c:v>-68.927101373444032</c:v>
                </c:pt>
                <c:pt idx="2752">
                  <c:v>-69.090441174434318</c:v>
                </c:pt>
                <c:pt idx="2753">
                  <c:v>-69.256608716395249</c:v>
                </c:pt>
                <c:pt idx="2754">
                  <c:v>-69.425703074124925</c:v>
                </c:pt>
                <c:pt idx="2755">
                  <c:v>-69.597828837059723</c:v>
                </c:pt>
                <c:pt idx="2756">
                  <c:v>-69.773096525781924</c:v>
                </c:pt>
                <c:pt idx="2757">
                  <c:v>-69.95162304859744</c:v>
                </c:pt>
                <c:pt idx="2758">
                  <c:v>-70.133532202928009</c:v>
                </c:pt>
                <c:pt idx="2759">
                  <c:v>-70.318955226880917</c:v>
                </c:pt>
                <c:pt idx="2760">
                  <c:v>-70.508031407169597</c:v>
                </c:pt>
                <c:pt idx="2761">
                  <c:v>-70.700908750412381</c:v>
                </c:pt>
                <c:pt idx="2762">
                  <c:v>-70.897744725915246</c:v>
                </c:pt>
                <c:pt idx="2763">
                  <c:v>-71.098707089293725</c:v>
                </c:pt>
                <c:pt idx="2764">
                  <c:v>-71.303974797691254</c:v>
                </c:pt>
                <c:pt idx="2765">
                  <c:v>-71.513739029114532</c:v>
                </c:pt>
                <c:pt idx="2766">
                  <c:v>-71.728204320447958</c:v>
                </c:pt>
                <c:pt idx="2767">
                  <c:v>-71.947589841085161</c:v>
                </c:pt>
                <c:pt idx="2768">
                  <c:v>-72.172130822082764</c:v>
                </c:pt>
                <c:pt idx="2769">
                  <c:v>-72.402080164165866</c:v>
                </c:pt>
                <c:pt idx="2770">
                  <c:v>-72.637710252175069</c:v>
                </c:pt>
                <c:pt idx="2771">
                  <c:v>-72.879315008552808</c:v>
                </c:pt>
                <c:pt idx="2772">
                  <c:v>-73.127212224710462</c:v>
                </c:pt>
                <c:pt idx="2773">
                  <c:v>-73.381746216671772</c:v>
                </c:pt>
                <c:pt idx="2774">
                  <c:v>-73.643290860632661</c:v>
                </c:pt>
                <c:pt idx="2775">
                  <c:v>-73.912253075607282</c:v>
                </c:pt>
                <c:pt idx="2776">
                  <c:v>-74.189076834601352</c:v>
                </c:pt>
                <c:pt idx="2777">
                  <c:v>-74.474247803540294</c:v>
                </c:pt>
                <c:pt idx="2778">
                  <c:v>-74.768298729691736</c:v>
                </c:pt>
                <c:pt idx="2779">
                  <c:v>-75.071815729782813</c:v>
                </c:pt>
                <c:pt idx="2780">
                  <c:v>-75.385445664268588</c:v>
                </c:pt>
                <c:pt idx="2781">
                  <c:v>-75.70990483101572</c:v>
                </c:pt>
                <c:pt idx="2782">
                  <c:v>-76.045989272197133</c:v>
                </c:pt>
                <c:pt idx="2783">
                  <c:v>-76.394587067559357</c:v>
                </c:pt>
                <c:pt idx="2784">
                  <c:v>-76.756693091861109</c:v>
                </c:pt>
                <c:pt idx="2785">
                  <c:v>-77.133426854094409</c:v>
                </c:pt>
                <c:pt idx="2786">
                  <c:v>-77.526054224576683</c:v>
                </c:pt>
                <c:pt idx="2787">
                  <c:v>-77.936014113165498</c:v>
                </c:pt>
                <c:pt idx="2788">
                  <c:v>-78.36495151744559</c:v>
                </c:pt>
                <c:pt idx="2789">
                  <c:v>-78.814758858013491</c:v>
                </c:pt>
                <c:pt idx="2790">
                  <c:v>-79.287628226714901</c:v>
                </c:pt>
                <c:pt idx="2791">
                  <c:v>-79.78611819894607</c:v>
                </c:pt>
                <c:pt idx="2792">
                  <c:v>-80.313240370715675</c:v>
                </c:pt>
                <c:pt idx="2793">
                  <c:v>-80.872573049393196</c:v>
                </c:pt>
                <c:pt idx="2794">
                  <c:v>-81.46841301106663</c:v>
                </c:pt>
                <c:pt idx="2795">
                  <c:v>-82.105981724116006</c:v>
                </c:pt>
                <c:pt idx="2796">
                  <c:v>-82.791711323299765</c:v>
                </c:pt>
                <c:pt idx="2797">
                  <c:v>-83.533650469095221</c:v>
                </c:pt>
                <c:pt idx="2798">
                  <c:v>-84.342055966725539</c:v>
                </c:pt>
                <c:pt idx="2799">
                  <c:v>-85.23028254465035</c:v>
                </c:pt>
                <c:pt idx="2800">
                  <c:v>-86.216171528382006</c:v>
                </c:pt>
                <c:pt idx="2801">
                  <c:v>-87.324316974909308</c:v>
                </c:pt>
                <c:pt idx="2802">
                  <c:v>-88.589972139747871</c:v>
                </c:pt>
                <c:pt idx="2803">
                  <c:v>-90.066266158045067</c:v>
                </c:pt>
                <c:pt idx="2804">
                  <c:v>-91.838797351670962</c:v>
                </c:pt>
                <c:pt idx="2805">
                  <c:v>-94.05903625944137</c:v>
                </c:pt>
                <c:pt idx="2806">
                  <c:v>-97.036107139358023</c:v>
                </c:pt>
                <c:pt idx="2807">
                  <c:v>-101.57931853042749</c:v>
                </c:pt>
                <c:pt idx="2808">
                  <c:v>-111.60198578953141</c:v>
                </c:pt>
                <c:pt idx="2809">
                  <c:v>-110.2955517593569</c:v>
                </c:pt>
                <c:pt idx="2810">
                  <c:v>-101.18881342444601</c:v>
                </c:pt>
                <c:pt idx="2811">
                  <c:v>-96.854899902065881</c:v>
                </c:pt>
                <c:pt idx="2812">
                  <c:v>-93.986459029102619</c:v>
                </c:pt>
                <c:pt idx="2813">
                  <c:v>-91.841305276444871</c:v>
                </c:pt>
                <c:pt idx="2814">
                  <c:v>-90.12861309868272</c:v>
                </c:pt>
                <c:pt idx="2815">
                  <c:v>-88.703948838604916</c:v>
                </c:pt>
                <c:pt idx="2816">
                  <c:v>-87.484997776065754</c:v>
                </c:pt>
                <c:pt idx="2817">
                  <c:v>-86.420369046461587</c:v>
                </c:pt>
                <c:pt idx="2818">
                  <c:v>-85.475815703644685</c:v>
                </c:pt>
                <c:pt idx="2819">
                  <c:v>-84.627366604466076</c:v>
                </c:pt>
                <c:pt idx="2820">
                  <c:v>-83.857586640392526</c:v>
                </c:pt>
                <c:pt idx="2821">
                  <c:v>-83.153397284023285</c:v>
                </c:pt>
                <c:pt idx="2822">
                  <c:v>-82.504736070413401</c:v>
                </c:pt>
                <c:pt idx="2823">
                  <c:v>-81.903695047051755</c:v>
                </c:pt>
                <c:pt idx="2824">
                  <c:v>-81.343946455971235</c:v>
                </c:pt>
                <c:pt idx="2825">
                  <c:v>-80.820347884131905</c:v>
                </c:pt>
                <c:pt idx="2826">
                  <c:v>-80.32866352425772</c:v>
                </c:pt>
                <c:pt idx="2827">
                  <c:v>-79.865362839702286</c:v>
                </c:pt>
                <c:pt idx="2828">
                  <c:v>-79.427472191388574</c:v>
                </c:pt>
                <c:pt idx="2829">
                  <c:v>-79.012463540831178</c:v>
                </c:pt>
                <c:pt idx="2830">
                  <c:v>-78.618169638815189</c:v>
                </c:pt>
                <c:pt idx="2831">
                  <c:v>-78.242718478644392</c:v>
                </c:pt>
                <c:pt idx="2832">
                  <c:v>-77.884481990335487</c:v>
                </c:pt>
                <c:pt idx="2833">
                  <c:v>-77.542035416975736</c:v>
                </c:pt>
                <c:pt idx="2834">
                  <c:v>-77.214124810729942</c:v>
                </c:pt>
                <c:pt idx="2835">
                  <c:v>-76.899640775620369</c:v>
                </c:pt>
                <c:pt idx="2836">
                  <c:v>-76.597597069572956</c:v>
                </c:pt>
                <c:pt idx="2837">
                  <c:v>-76.307113025053695</c:v>
                </c:pt>
                <c:pt idx="2838">
                  <c:v>-76.027398998634183</c:v>
                </c:pt>
                <c:pt idx="2839">
                  <c:v>-75.757744244016834</c:v>
                </c:pt>
                <c:pt idx="2840">
                  <c:v>-75.497506739758549</c:v>
                </c:pt>
                <c:pt idx="2841">
                  <c:v>-75.246104605358596</c:v>
                </c:pt>
                <c:pt idx="2842">
                  <c:v>-75.003008817104927</c:v>
                </c:pt>
                <c:pt idx="2843">
                  <c:v>-74.767736994405965</c:v>
                </c:pt>
                <c:pt idx="2844">
                  <c:v>-74.539848073235376</c:v>
                </c:pt>
                <c:pt idx="2845">
                  <c:v>-74.318937718905588</c:v>
                </c:pt>
                <c:pt idx="2846">
                  <c:v>-74.104634358329577</c:v>
                </c:pt>
                <c:pt idx="2847">
                  <c:v>-73.896595734043657</c:v>
                </c:pt>
                <c:pt idx="2848">
                  <c:v>-73.694505899747767</c:v>
                </c:pt>
                <c:pt idx="2849">
                  <c:v>-73.498072591162241</c:v>
                </c:pt>
                <c:pt idx="2850">
                  <c:v>-73.307024917331049</c:v>
                </c:pt>
                <c:pt idx="2851">
                  <c:v>-73.121111326600371</c:v>
                </c:pt>
                <c:pt idx="2852">
                  <c:v>-72.940097808978152</c:v>
                </c:pt>
                <c:pt idx="2853">
                  <c:v>-72.763766302641386</c:v>
                </c:pt>
                <c:pt idx="2854">
                  <c:v>-72.591913277407158</c:v>
                </c:pt>
                <c:pt idx="2855">
                  <c:v>-72.424348472088866</c:v>
                </c:pt>
                <c:pt idx="2856">
                  <c:v>-72.260893766089168</c:v>
                </c:pt>
                <c:pt idx="2857">
                  <c:v>-72.101382168483894</c:v>
                </c:pt>
                <c:pt idx="2858">
                  <c:v>-71.945656910203382</c:v>
                </c:pt>
                <c:pt idx="2859">
                  <c:v>-71.793570626938646</c:v>
                </c:pt>
                <c:pt idx="2860">
                  <c:v>-71.64498462212363</c:v>
                </c:pt>
                <c:pt idx="2861">
                  <c:v>-71.499768200742892</c:v>
                </c:pt>
                <c:pt idx="2862">
                  <c:v>-71.35779806596048</c:v>
                </c:pt>
                <c:pt idx="2863">
                  <c:v>-71.218957771581273</c:v>
                </c:pt>
                <c:pt idx="2864">
                  <c:v>-71.083137224270828</c:v>
                </c:pt>
                <c:pt idx="2865">
                  <c:v>-70.950232230202104</c:v>
                </c:pt>
                <c:pt idx="2866">
                  <c:v>-70.820144081439565</c:v>
                </c:pt>
                <c:pt idx="2867">
                  <c:v>-70.692779177974515</c:v>
                </c:pt>
                <c:pt idx="2868">
                  <c:v>-70.568048681776602</c:v>
                </c:pt>
                <c:pt idx="2869">
                  <c:v>-70.44586819965339</c:v>
                </c:pt>
                <c:pt idx="2870">
                  <c:v>-70.326157492103192</c:v>
                </c:pt>
                <c:pt idx="2871">
                  <c:v>-70.208840205632384</c:v>
                </c:pt>
                <c:pt idx="2872">
                  <c:v>-70.093843626316158</c:v>
                </c:pt>
                <c:pt idx="2873">
                  <c:v>-69.981098452592178</c:v>
                </c:pt>
                <c:pt idx="2874">
                  <c:v>-69.870538585536949</c:v>
                </c:pt>
                <c:pt idx="2875">
                  <c:v>-69.762100935022573</c:v>
                </c:pt>
                <c:pt idx="2876">
                  <c:v>-69.655725240327428</c:v>
                </c:pt>
                <c:pt idx="2877">
                  <c:v>-69.551353903939216</c:v>
                </c:pt>
                <c:pt idx="2878">
                  <c:v>-69.448931837399883</c:v>
                </c:pt>
                <c:pt idx="2879">
                  <c:v>-69.348406318148108</c:v>
                </c:pt>
                <c:pt idx="2880">
                  <c:v>-69.249726856450252</c:v>
                </c:pt>
                <c:pt idx="2881">
                  <c:v>-69.152845071564755</c:v>
                </c:pt>
                <c:pt idx="2882">
                  <c:v>-69.057714576390069</c:v>
                </c:pt>
                <c:pt idx="2883">
                  <c:v>-68.96429086989879</c:v>
                </c:pt>
                <c:pt idx="2884">
                  <c:v>-68.872531236745161</c:v>
                </c:pt>
                <c:pt idx="2885">
                  <c:v>-68.782394653480537</c:v>
                </c:pt>
                <c:pt idx="2886">
                  <c:v>-68.693841700846122</c:v>
                </c:pt>
                <c:pt idx="2887">
                  <c:v>-68.606834481696964</c:v>
                </c:pt>
                <c:pt idx="2888">
                  <c:v>-68.521336544118526</c:v>
                </c:pt>
                <c:pt idx="2889">
                  <c:v>-68.437312809342558</c:v>
                </c:pt>
                <c:pt idx="2890">
                  <c:v>-68.354729504118254</c:v>
                </c:pt>
                <c:pt idx="2891">
                  <c:v>-68.273554097202322</c:v>
                </c:pt>
                <c:pt idx="2892">
                  <c:v>-68.193755239681209</c:v>
                </c:pt>
                <c:pt idx="2893">
                  <c:v>-68.11530270883614</c:v>
                </c:pt>
                <c:pt idx="2894">
                  <c:v>-68.038167355317853</c:v>
                </c:pt>
                <c:pt idx="2895">
                  <c:v>-67.962321053391804</c:v>
                </c:pt>
                <c:pt idx="2896">
                  <c:v>-67.887736654038804</c:v>
                </c:pt>
                <c:pt idx="2897">
                  <c:v>-67.814387940724359</c:v>
                </c:pt>
                <c:pt idx="2898">
                  <c:v>-67.742249587655152</c:v>
                </c:pt>
                <c:pt idx="2899">
                  <c:v>-67.671297120348555</c:v>
                </c:pt>
                <c:pt idx="2900">
                  <c:v>-67.601506878374778</c:v>
                </c:pt>
                <c:pt idx="2901">
                  <c:v>-67.532855980122534</c:v>
                </c:pt>
                <c:pt idx="2902">
                  <c:v>-67.465322289461554</c:v>
                </c:pt>
                <c:pt idx="2903">
                  <c:v>-67.398884384174039</c:v>
                </c:pt>
                <c:pt idx="2904">
                  <c:v>-67.333521526053005</c:v>
                </c:pt>
                <c:pt idx="2905">
                  <c:v>-67.269213632559499</c:v>
                </c:pt>
                <c:pt idx="2906">
                  <c:v>-67.205941249935449</c:v>
                </c:pt>
                <c:pt idx="2907">
                  <c:v>-67.143685527695709</c:v>
                </c:pt>
                <c:pt idx="2908">
                  <c:v>-67.082428194406717</c:v>
                </c:pt>
                <c:pt idx="2909">
                  <c:v>-67.022151534674833</c:v>
                </c:pt>
                <c:pt idx="2910">
                  <c:v>-66.962838367278749</c:v>
                </c:pt>
                <c:pt idx="2911">
                  <c:v>-66.904472024371444</c:v>
                </c:pt>
                <c:pt idx="2912">
                  <c:v>-66.847036331696557</c:v>
                </c:pt>
                <c:pt idx="2913">
                  <c:v>-66.790515589751394</c:v>
                </c:pt>
                <c:pt idx="2914">
                  <c:v>-66.734894555851369</c:v>
                </c:pt>
                <c:pt idx="2915">
                  <c:v>-66.680158427044475</c:v>
                </c:pt>
                <c:pt idx="2916">
                  <c:v>-66.6262928238163</c:v>
                </c:pt>
                <c:pt idx="2917">
                  <c:v>-66.573283774559627</c:v>
                </c:pt>
                <c:pt idx="2918">
                  <c:v>-66.521117700753052</c:v>
                </c:pt>
                <c:pt idx="2919">
                  <c:v>-66.469781402813638</c:v>
                </c:pt>
                <c:pt idx="2920">
                  <c:v>-66.419262046589893</c:v>
                </c:pt>
                <c:pt idx="2921">
                  <c:v>-66.369547150460107</c:v>
                </c:pt>
                <c:pt idx="2922">
                  <c:v>-66.320624572997119</c:v>
                </c:pt>
                <c:pt idx="2923">
                  <c:v>-66.272482501181301</c:v>
                </c:pt>
                <c:pt idx="2924">
                  <c:v>-66.225109439124253</c:v>
                </c:pt>
                <c:pt idx="2925">
                  <c:v>-66.178494197280457</c:v>
                </c:pt>
                <c:pt idx="2926">
                  <c:v>-66.132625882119356</c:v>
                </c:pt>
                <c:pt idx="2927">
                  <c:v>-66.087493886238391</c:v>
                </c:pt>
                <c:pt idx="2928">
                  <c:v>-66.043087878892976</c:v>
                </c:pt>
                <c:pt idx="2929">
                  <c:v>-65.999397796918927</c:v>
                </c:pt>
                <c:pt idx="2930">
                  <c:v>-65.956413836034557</c:v>
                </c:pt>
                <c:pt idx="2931">
                  <c:v>-65.914126442500503</c:v>
                </c:pt>
                <c:pt idx="2932">
                  <c:v>-65.872526305115258</c:v>
                </c:pt>
                <c:pt idx="2933">
                  <c:v>-65.83160434754123</c:v>
                </c:pt>
                <c:pt idx="2934">
                  <c:v>-65.791351720933676</c:v>
                </c:pt>
                <c:pt idx="2935">
                  <c:v>-65.751759796866651</c:v>
                </c:pt>
                <c:pt idx="2936">
                  <c:v>-65.712820160536907</c:v>
                </c:pt>
                <c:pt idx="2937">
                  <c:v>-65.674524604234477</c:v>
                </c:pt>
                <c:pt idx="2938">
                  <c:v>-65.636865121070699</c:v>
                </c:pt>
                <c:pt idx="2939">
                  <c:v>-65.599833898942734</c:v>
                </c:pt>
                <c:pt idx="2940">
                  <c:v>-65.563423314735715</c:v>
                </c:pt>
                <c:pt idx="2941">
                  <c:v>-65.527625928743831</c:v>
                </c:pt>
                <c:pt idx="2942">
                  <c:v>-65.492434479300229</c:v>
                </c:pt>
                <c:pt idx="2943">
                  <c:v>-65.457841877611656</c:v>
                </c:pt>
                <c:pt idx="2944">
                  <c:v>-65.423841202783578</c:v>
                </c:pt>
                <c:pt idx="2945">
                  <c:v>-65.390425697033066</c:v>
                </c:pt>
                <c:pt idx="2946">
                  <c:v>-65.35758876107144</c:v>
                </c:pt>
                <c:pt idx="2947">
                  <c:v>-65.325323949662106</c:v>
                </c:pt>
                <c:pt idx="2948">
                  <c:v>-65.293624967336726</c:v>
                </c:pt>
                <c:pt idx="2949">
                  <c:v>-65.262485664264432</c:v>
                </c:pt>
                <c:pt idx="2950">
                  <c:v>-65.231900032271184</c:v>
                </c:pt>
                <c:pt idx="2951">
                  <c:v>-65.201862201000921</c:v>
                </c:pt>
                <c:pt idx="2952">
                  <c:v>-65.172366434210034</c:v>
                </c:pt>
                <c:pt idx="2953">
                  <c:v>-65.143407126193679</c:v>
                </c:pt>
                <c:pt idx="2954">
                  <c:v>-65.114978798336708</c:v>
                </c:pt>
                <c:pt idx="2955">
                  <c:v>-65.087076095784496</c:v>
                </c:pt>
                <c:pt idx="2956">
                  <c:v>-65.059693784226795</c:v>
                </c:pt>
                <c:pt idx="2957">
                  <c:v>-65.032826746793944</c:v>
                </c:pt>
                <c:pt idx="2958">
                  <c:v>-65.006469981057094</c:v>
                </c:pt>
                <c:pt idx="2959">
                  <c:v>-64.980618596131421</c:v>
                </c:pt>
                <c:pt idx="2960">
                  <c:v>-64.955267809874456</c:v>
                </c:pt>
                <c:pt idx="2961">
                  <c:v>-64.930412946182429</c:v>
                </c:pt>
                <c:pt idx="2962">
                  <c:v>-64.906049432371276</c:v>
                </c:pt>
                <c:pt idx="2963">
                  <c:v>-64.882172796648035</c:v>
                </c:pt>
                <c:pt idx="2964">
                  <c:v>-64.858778665664261</c:v>
                </c:pt>
                <c:pt idx="2965">
                  <c:v>-64.835862762150143</c:v>
                </c:pt>
                <c:pt idx="2966">
                  <c:v>-64.81342090262342</c:v>
                </c:pt>
                <c:pt idx="2967">
                  <c:v>-64.791448995175756</c:v>
                </c:pt>
                <c:pt idx="2968">
                  <c:v>-64.769943037328432</c:v>
                </c:pt>
                <c:pt idx="2969">
                  <c:v>-64.748899113956142</c:v>
                </c:pt>
                <c:pt idx="2970">
                  <c:v>-64.728313395279116</c:v>
                </c:pt>
                <c:pt idx="2971">
                  <c:v>-64.708182134917422</c:v>
                </c:pt>
                <c:pt idx="2972">
                  <c:v>-64.688501668007362</c:v>
                </c:pt>
                <c:pt idx="2973">
                  <c:v>-64.669268409377167</c:v>
                </c:pt>
                <c:pt idx="2974">
                  <c:v>-64.650478851778018</c:v>
                </c:pt>
                <c:pt idx="2975">
                  <c:v>-64.632129564174562</c:v>
                </c:pt>
                <c:pt idx="2976">
                  <c:v>-64.614217190082968</c:v>
                </c:pt>
                <c:pt idx="2977">
                  <c:v>-64.596738445964505</c:v>
                </c:pt>
                <c:pt idx="2978">
                  <c:v>-64.579690119666509</c:v>
                </c:pt>
                <c:pt idx="2979">
                  <c:v>-64.563069068912412</c:v>
                </c:pt>
                <c:pt idx="2980">
                  <c:v>-64.546872219836629</c:v>
                </c:pt>
                <c:pt idx="2981">
                  <c:v>-64.531096565564553</c:v>
                </c:pt>
                <c:pt idx="2982">
                  <c:v>-64.515739164836617</c:v>
                </c:pt>
                <c:pt idx="2983">
                  <c:v>-64.500797140671565</c:v>
                </c:pt>
                <c:pt idx="2984">
                  <c:v>-64.486267679072512</c:v>
                </c:pt>
                <c:pt idx="2985">
                  <c:v>-64.472148027770714</c:v>
                </c:pt>
                <c:pt idx="2986">
                  <c:v>-64.458435495006896</c:v>
                </c:pt>
                <c:pt idx="2987">
                  <c:v>-64.445127448348558</c:v>
                </c:pt>
                <c:pt idx="2988">
                  <c:v>-64.432221313543977</c:v>
                </c:pt>
                <c:pt idx="2989">
                  <c:v>-64.419714573408683</c:v>
                </c:pt>
                <c:pt idx="2990">
                  <c:v>-64.407604766745408</c:v>
                </c:pt>
                <c:pt idx="2991">
                  <c:v>-64.395889487297808</c:v>
                </c:pt>
                <c:pt idx="2992">
                  <c:v>-64.384566382731037</c:v>
                </c:pt>
                <c:pt idx="2993">
                  <c:v>-64.373633153646523</c:v>
                </c:pt>
                <c:pt idx="2994">
                  <c:v>-64.363087552622829</c:v>
                </c:pt>
                <c:pt idx="2995">
                  <c:v>-64.352927383287664</c:v>
                </c:pt>
                <c:pt idx="2996">
                  <c:v>-64.343150499413056</c:v>
                </c:pt>
                <c:pt idx="2997">
                  <c:v>-64.333754804041064</c:v>
                </c:pt>
                <c:pt idx="2998">
                  <c:v>-64.324738248632883</c:v>
                </c:pt>
                <c:pt idx="2999">
                  <c:v>-64.316098832243611</c:v>
                </c:pt>
                <c:pt idx="3000">
                  <c:v>-64.307834600720753</c:v>
                </c:pt>
                <c:pt idx="3001">
                  <c:v>-64.299943645927044</c:v>
                </c:pt>
                <c:pt idx="3002">
                  <c:v>-64.292424104985244</c:v>
                </c:pt>
                <c:pt idx="3003">
                  <c:v>-64.285274159545338</c:v>
                </c:pt>
                <c:pt idx="3004">
                  <c:v>-64.278492035073612</c:v>
                </c:pt>
                <c:pt idx="3005">
                  <c:v>-64.272076000162571</c:v>
                </c:pt>
                <c:pt idx="3006">
                  <c:v>-64.266024365860574</c:v>
                </c:pt>
                <c:pt idx="3007">
                  <c:v>-64.260335485022438</c:v>
                </c:pt>
                <c:pt idx="3008">
                  <c:v>-64.255007751678107</c:v>
                </c:pt>
                <c:pt idx="3009">
                  <c:v>-64.250039600420166</c:v>
                </c:pt>
                <c:pt idx="3010">
                  <c:v>-64.245429505811373</c:v>
                </c:pt>
                <c:pt idx="3011">
                  <c:v>-64.241175981807515</c:v>
                </c:pt>
                <c:pt idx="3012">
                  <c:v>-64.237277581198995</c:v>
                </c:pt>
                <c:pt idx="3013">
                  <c:v>-64.2337328950683</c:v>
                </c:pt>
                <c:pt idx="3014">
                  <c:v>-64.23054055226541</c:v>
                </c:pt>
                <c:pt idx="3015">
                  <c:v>-64.227699218898394</c:v>
                </c:pt>
                <c:pt idx="3016">
                  <c:v>-64.225207597839045</c:v>
                </c:pt>
                <c:pt idx="3017">
                  <c:v>-64.223064428243987</c:v>
                </c:pt>
                <c:pt idx="3018">
                  <c:v>-64.221268485092139</c:v>
                </c:pt>
                <c:pt idx="3019">
                  <c:v>-64.219818578734674</c:v>
                </c:pt>
                <c:pt idx="3020">
                  <c:v>-64.218713554459555</c:v>
                </c:pt>
                <c:pt idx="3021">
                  <c:v>-64.217952292072027</c:v>
                </c:pt>
                <c:pt idx="3022">
                  <c:v>-64.217533705486389</c:v>
                </c:pt>
                <c:pt idx="3023">
                  <c:v>-64.217456742330015</c:v>
                </c:pt>
                <c:pt idx="3024">
                  <c:v>-64.217720383565094</c:v>
                </c:pt>
                <c:pt idx="3025">
                  <c:v>-64.218323643116705</c:v>
                </c:pt>
                <c:pt idx="3026">
                  <c:v>-64.219265567519543</c:v>
                </c:pt>
                <c:pt idx="3027">
                  <c:v>-64.220545235571763</c:v>
                </c:pt>
                <c:pt idx="3028">
                  <c:v>-64.222161758003452</c:v>
                </c:pt>
                <c:pt idx="3029">
                  <c:v>-64.224114277156417</c:v>
                </c:pt>
                <c:pt idx="3030">
                  <c:v>-64.226401966675212</c:v>
                </c:pt>
                <c:pt idx="3031">
                  <c:v>-64.22902403120851</c:v>
                </c:pt>
                <c:pt idx="3032">
                  <c:v>-64.231979706123056</c:v>
                </c:pt>
                <c:pt idx="3033">
                  <c:v>-64.235268257227673</c:v>
                </c:pt>
                <c:pt idx="3034">
                  <c:v>-64.238888980507994</c:v>
                </c:pt>
                <c:pt idx="3035">
                  <c:v>-64.2428412018713</c:v>
                </c:pt>
                <c:pt idx="3036">
                  <c:v>-64.247124276902213</c:v>
                </c:pt>
                <c:pt idx="3037">
                  <c:v>-64.251737590628409</c:v>
                </c:pt>
                <c:pt idx="3038">
                  <c:v>-64.256680557296306</c:v>
                </c:pt>
                <c:pt idx="3039">
                  <c:v>-64.261952620155171</c:v>
                </c:pt>
                <c:pt idx="3040">
                  <c:v>-64.267553251254313</c:v>
                </c:pt>
                <c:pt idx="3041">
                  <c:v>-64.273481951245813</c:v>
                </c:pt>
                <c:pt idx="3042">
                  <c:v>-64.279738249199497</c:v>
                </c:pt>
                <c:pt idx="3043">
                  <c:v>-64.286321702425596</c:v>
                </c:pt>
                <c:pt idx="3044">
                  <c:v>-64.293231896308114</c:v>
                </c:pt>
                <c:pt idx="3045">
                  <c:v>-64.300468444145253</c:v>
                </c:pt>
                <c:pt idx="3046">
                  <c:v>-64.308030987000691</c:v>
                </c:pt>
                <c:pt idx="3047">
                  <c:v>-64.31591919356228</c:v>
                </c:pt>
                <c:pt idx="3048">
                  <c:v>-64.324132760011395</c:v>
                </c:pt>
                <c:pt idx="3049">
                  <c:v>-64.332671409898168</c:v>
                </c:pt>
                <c:pt idx="3050">
                  <c:v>-64.341534894028186</c:v>
                </c:pt>
                <c:pt idx="3051">
                  <c:v>-64.350722990355706</c:v>
                </c:pt>
                <c:pt idx="3052">
                  <c:v>-64.360235503886884</c:v>
                </c:pt>
                <c:pt idx="3053">
                  <c:v>-64.370072266590213</c:v>
                </c:pt>
                <c:pt idx="3054">
                  <c:v>-64.380233137315955</c:v>
                </c:pt>
                <c:pt idx="3055">
                  <c:v>-64.390718001723812</c:v>
                </c:pt>
                <c:pt idx="3056">
                  <c:v>-64.401526772218887</c:v>
                </c:pt>
                <c:pt idx="3057">
                  <c:v>-64.412659387895843</c:v>
                </c:pt>
                <c:pt idx="3058">
                  <c:v>-64.424115814490818</c:v>
                </c:pt>
                <c:pt idx="3059">
                  <c:v>-64.435896044343195</c:v>
                </c:pt>
                <c:pt idx="3060">
                  <c:v>-64.448000096363188</c:v>
                </c:pt>
                <c:pt idx="3061">
                  <c:v>-64.460428016009303</c:v>
                </c:pt>
                <c:pt idx="3062">
                  <c:v>-64.473179875273431</c:v>
                </c:pt>
                <c:pt idx="3063">
                  <c:v>-64.486255772673942</c:v>
                </c:pt>
                <c:pt idx="3064">
                  <c:v>-64.499655833257151</c:v>
                </c:pt>
                <c:pt idx="3065">
                  <c:v>-64.513380208607018</c:v>
                </c:pt>
                <c:pt idx="3066">
                  <c:v>-64.527429076862205</c:v>
                </c:pt>
                <c:pt idx="3067">
                  <c:v>-64.541802642743022</c:v>
                </c:pt>
                <c:pt idx="3068">
                  <c:v>-64.55650113758432</c:v>
                </c:pt>
                <c:pt idx="3069">
                  <c:v>-64.571524819379277</c:v>
                </c:pt>
                <c:pt idx="3070">
                  <c:v>-64.586873972828897</c:v>
                </c:pt>
                <c:pt idx="3071">
                  <c:v>-64.602548909401307</c:v>
                </c:pt>
                <c:pt idx="3072">
                  <c:v>-64.618549967399346</c:v>
                </c:pt>
                <c:pt idx="3073">
                  <c:v>-64.634877512036098</c:v>
                </c:pt>
                <c:pt idx="3074">
                  <c:v>-64.651531935518676</c:v>
                </c:pt>
                <c:pt idx="3075">
                  <c:v>-64.668513657141901</c:v>
                </c:pt>
                <c:pt idx="3076">
                  <c:v>-64.685823123388928</c:v>
                </c:pt>
                <c:pt idx="3077">
                  <c:v>-64.703460808041569</c:v>
                </c:pt>
                <c:pt idx="3078">
                  <c:v>-64.721427212299261</c:v>
                </c:pt>
                <c:pt idx="3079">
                  <c:v>-64.739722864906085</c:v>
                </c:pt>
                <c:pt idx="3080">
                  <c:v>-64.758348322288384</c:v>
                </c:pt>
                <c:pt idx="3081">
                  <c:v>-64.777304168698961</c:v>
                </c:pt>
                <c:pt idx="3082">
                  <c:v>-64.7965910163731</c:v>
                </c:pt>
                <c:pt idx="3083">
                  <c:v>-64.816209505692697</c:v>
                </c:pt>
                <c:pt idx="3084">
                  <c:v>-64.836160305358163</c:v>
                </c:pt>
                <c:pt idx="3085">
                  <c:v>-64.856444112573129</c:v>
                </c:pt>
                <c:pt idx="3086">
                  <c:v>-64.877061653235742</c:v>
                </c:pt>
                <c:pt idx="3087">
                  <c:v>-64.898013682142036</c:v>
                </c:pt>
                <c:pt idx="3088">
                  <c:v>-64.919300983196763</c:v>
                </c:pt>
                <c:pt idx="3089">
                  <c:v>-64.940924369637486</c:v>
                </c:pt>
                <c:pt idx="3090">
                  <c:v>-64.962884684265575</c:v>
                </c:pt>
                <c:pt idx="3091">
                  <c:v>-64.985182799690676</c:v>
                </c:pt>
                <c:pt idx="3092">
                  <c:v>-65.007819618582189</c:v>
                </c:pt>
                <c:pt idx="3093">
                  <c:v>-65.0307960739365</c:v>
                </c:pt>
                <c:pt idx="3094">
                  <c:v>-65.054113129349616</c:v>
                </c:pt>
                <c:pt idx="3095">
                  <c:v>-65.077771779305195</c:v>
                </c:pt>
                <c:pt idx="3096">
                  <c:v>-65.101773049472285</c:v>
                </c:pt>
                <c:pt idx="3097">
                  <c:v>-65.126117997014006</c:v>
                </c:pt>
                <c:pt idx="3098">
                  <c:v>-65.15080771090949</c:v>
                </c:pt>
                <c:pt idx="3099">
                  <c:v>-65.175843312287881</c:v>
                </c:pt>
                <c:pt idx="3100">
                  <c:v>-65.201225954773008</c:v>
                </c:pt>
                <c:pt idx="3101">
                  <c:v>-65.226956824841949</c:v>
                </c:pt>
                <c:pt idx="3102">
                  <c:v>-65.253037142197016</c:v>
                </c:pt>
                <c:pt idx="3103">
                  <c:v>-65.279468160149094</c:v>
                </c:pt>
                <c:pt idx="3104">
                  <c:v>-65.306251166016239</c:v>
                </c:pt>
                <c:pt idx="3105">
                  <c:v>-65.333387481534913</c:v>
                </c:pt>
                <c:pt idx="3106">
                  <c:v>-65.360878463285303</c:v>
                </c:pt>
                <c:pt idx="3107">
                  <c:v>-65.38872550313242</c:v>
                </c:pt>
                <c:pt idx="3108">
                  <c:v>-65.416930028679388</c:v>
                </c:pt>
                <c:pt idx="3109">
                  <c:v>-65.445493503738462</c:v>
                </c:pt>
                <c:pt idx="3110">
                  <c:v>-65.47441742881621</c:v>
                </c:pt>
                <c:pt idx="3111">
                  <c:v>-65.503703341614511</c:v>
                </c:pt>
                <c:pt idx="3112">
                  <c:v>-65.533352817547708</c:v>
                </c:pt>
                <c:pt idx="3113">
                  <c:v>-65.563367470278095</c:v>
                </c:pt>
                <c:pt idx="3114">
                  <c:v>-65.593748952266054</c:v>
                </c:pt>
                <c:pt idx="3115">
                  <c:v>-65.624498955339078</c:v>
                </c:pt>
                <c:pt idx="3116">
                  <c:v>-65.655619211279557</c:v>
                </c:pt>
                <c:pt idx="3117">
                  <c:v>-65.687111492429523</c:v>
                </c:pt>
                <c:pt idx="3118">
                  <c:v>-65.718977612315129</c:v>
                </c:pt>
                <c:pt idx="3119">
                  <c:v>-65.751219426290973</c:v>
                </c:pt>
                <c:pt idx="3120">
                  <c:v>-65.783838832204992</c:v>
                </c:pt>
                <c:pt idx="3121">
                  <c:v>-65.816837771081623</c:v>
                </c:pt>
                <c:pt idx="3122">
                  <c:v>-65.850218227830055</c:v>
                </c:pt>
                <c:pt idx="3123">
                  <c:v>-65.883982231970975</c:v>
                </c:pt>
                <c:pt idx="3124">
                  <c:v>-65.918131858386644</c:v>
                </c:pt>
                <c:pt idx="3125">
                  <c:v>-65.952669228096511</c:v>
                </c:pt>
                <c:pt idx="3126">
                  <c:v>-65.987596509053134</c:v>
                </c:pt>
                <c:pt idx="3127">
                  <c:v>-66.02291591696526</c:v>
                </c:pt>
                <c:pt idx="3128">
                  <c:v>-66.058629716144836</c:v>
                </c:pt>
                <c:pt idx="3129">
                  <c:v>-66.09474022038097</c:v>
                </c:pt>
                <c:pt idx="3130">
                  <c:v>-66.131249793841306</c:v>
                </c:pt>
                <c:pt idx="3131">
                  <c:v>-66.168160851998067</c:v>
                </c:pt>
                <c:pt idx="3132">
                  <c:v>-66.205475862587363</c:v>
                </c:pt>
                <c:pt idx="3133">
                  <c:v>-66.243197346594968</c:v>
                </c:pt>
                <c:pt idx="3134">
                  <c:v>-66.281327879271686</c:v>
                </c:pt>
                <c:pt idx="3135">
                  <c:v>-66.3198700911841</c:v>
                </c:pt>
                <c:pt idx="3136">
                  <c:v>-66.358826669293805</c:v>
                </c:pt>
                <c:pt idx="3137">
                  <c:v>-66.398200358072302</c:v>
                </c:pt>
                <c:pt idx="3138">
                  <c:v>-66.437993960649408</c:v>
                </c:pt>
                <c:pt idx="3139">
                  <c:v>-66.478210339998597</c:v>
                </c:pt>
                <c:pt idx="3140">
                  <c:v>-66.51885242015895</c:v>
                </c:pt>
                <c:pt idx="3141">
                  <c:v>-66.559923187493183</c:v>
                </c:pt>
                <c:pt idx="3142">
                  <c:v>-66.601425691989931</c:v>
                </c:pt>
                <c:pt idx="3143">
                  <c:v>-66.643363048602112</c:v>
                </c:pt>
                <c:pt idx="3144">
                  <c:v>-66.685738438628874</c:v>
                </c:pt>
                <c:pt idx="3145">
                  <c:v>-66.728555111144132</c:v>
                </c:pt>
                <c:pt idx="3146">
                  <c:v>-66.77181638446686</c:v>
                </c:pt>
                <c:pt idx="3147">
                  <c:v>-66.81552564767901</c:v>
                </c:pt>
                <c:pt idx="3148">
                  <c:v>-66.859686362193415</c:v>
                </c:pt>
                <c:pt idx="3149">
                  <c:v>-66.904302063370707</c:v>
                </c:pt>
                <c:pt idx="3150">
                  <c:v>-66.949376362189327</c:v>
                </c:pt>
                <c:pt idx="3151">
                  <c:v>-66.99491294696729</c:v>
                </c:pt>
                <c:pt idx="3152">
                  <c:v>-67.040915585143438</c:v>
                </c:pt>
                <c:pt idx="3153">
                  <c:v>-67.087388125113847</c:v>
                </c:pt>
                <c:pt idx="3154">
                  <c:v>-67.134334498128553</c:v>
                </c:pt>
                <c:pt idx="3155">
                  <c:v>-67.18175872025293</c:v>
                </c:pt>
                <c:pt idx="3156">
                  <c:v>-67.229664894392414</c:v>
                </c:pt>
                <c:pt idx="3157">
                  <c:v>-67.278057212382492</c:v>
                </c:pt>
                <c:pt idx="3158">
                  <c:v>-67.326939957153229</c:v>
                </c:pt>
                <c:pt idx="3159">
                  <c:v>-67.376317504962003</c:v>
                </c:pt>
                <c:pt idx="3160">
                  <c:v>-67.426194327703442</c:v>
                </c:pt>
                <c:pt idx="3161">
                  <c:v>-67.476574995296588</c:v>
                </c:pt>
                <c:pt idx="3162">
                  <c:v>-67.527464178155896</c:v>
                </c:pt>
                <c:pt idx="3163">
                  <c:v>-67.578866649743489</c:v>
                </c:pt>
                <c:pt idx="3164">
                  <c:v>-67.630787289211142</c:v>
                </c:pt>
                <c:pt idx="3165">
                  <c:v>-67.683231084134036</c:v>
                </c:pt>
                <c:pt idx="3166">
                  <c:v>-67.736203133339316</c:v>
                </c:pt>
                <c:pt idx="3167">
                  <c:v>-67.789708649832747</c:v>
                </c:pt>
                <c:pt idx="3168">
                  <c:v>-67.843752963829317</c:v>
                </c:pt>
                <c:pt idx="3169">
                  <c:v>-67.89834152589232</c:v>
                </c:pt>
                <c:pt idx="3170">
                  <c:v>-67.953479910183489</c:v>
                </c:pt>
                <c:pt idx="3171">
                  <c:v>-68.009173817827048</c:v>
                </c:pt>
                <c:pt idx="3172">
                  <c:v>-68.065429080401245</c:v>
                </c:pt>
                <c:pt idx="3173">
                  <c:v>-68.12225166355158</c:v>
                </c:pt>
                <c:pt idx="3174">
                  <c:v>-68.179647670737154</c:v>
                </c:pt>
                <c:pt idx="3175">
                  <c:v>-68.237623347117278</c:v>
                </c:pt>
                <c:pt idx="3176">
                  <c:v>-68.296185083580397</c:v>
                </c:pt>
                <c:pt idx="3177">
                  <c:v>-68.3553394209207</c:v>
                </c:pt>
                <c:pt idx="3178">
                  <c:v>-68.415093054178172</c:v>
                </c:pt>
                <c:pt idx="3179">
                  <c:v>-68.475452837136345</c:v>
                </c:pt>
                <c:pt idx="3180">
                  <c:v>-68.536425786994741</c:v>
                </c:pt>
                <c:pt idx="3181">
                  <c:v>-68.598019089217829</c:v>
                </c:pt>
                <c:pt idx="3182">
                  <c:v>-68.660240102575742</c:v>
                </c:pt>
                <c:pt idx="3183">
                  <c:v>-68.723096364376801</c:v>
                </c:pt>
                <c:pt idx="3184">
                  <c:v>-68.786595595904728</c:v>
                </c:pt>
                <c:pt idx="3185">
                  <c:v>-68.850745708075422</c:v>
                </c:pt>
                <c:pt idx="3186">
                  <c:v>-68.915554807314138</c:v>
                </c:pt>
                <c:pt idx="3187">
                  <c:v>-68.981031201667562</c:v>
                </c:pt>
                <c:pt idx="3188">
                  <c:v>-69.047183407167239</c:v>
                </c:pt>
                <c:pt idx="3189">
                  <c:v>-69.114020154448156</c:v>
                </c:pt>
                <c:pt idx="3190">
                  <c:v>-69.18155039563915</c:v>
                </c:pt>
                <c:pt idx="3191">
                  <c:v>-69.249783311537598</c:v>
                </c:pt>
                <c:pt idx="3192">
                  <c:v>-69.318728319086347</c:v>
                </c:pt>
                <c:pt idx="3193">
                  <c:v>-69.38839507916056</c:v>
                </c:pt>
                <c:pt idx="3194">
                  <c:v>-69.45879350468401</c:v>
                </c:pt>
                <c:pt idx="3195">
                  <c:v>-69.52993376909663</c:v>
                </c:pt>
                <c:pt idx="3196">
                  <c:v>-69.601826315181114</c:v>
                </c:pt>
                <c:pt idx="3197">
                  <c:v>-69.674481864273247</c:v>
                </c:pt>
                <c:pt idx="3198">
                  <c:v>-69.747911425879309</c:v>
                </c:pt>
                <c:pt idx="3199">
                  <c:v>-69.822126307713333</c:v>
                </c:pt>
                <c:pt idx="3200">
                  <c:v>-69.897138126184203</c:v>
                </c:pt>
                <c:pt idx="3201">
                  <c:v>-69.972958817349124</c:v>
                </c:pt>
                <c:pt idx="3202">
                  <c:v>-70.04960064837141</c:v>
                </c:pt>
                <c:pt idx="3203">
                  <c:v>-70.127076229494506</c:v>
                </c:pt>
                <c:pt idx="3204">
                  <c:v>-70.205398526569198</c:v>
                </c:pt>
                <c:pt idx="3205">
                  <c:v>-70.284580874169848</c:v>
                </c:pt>
                <c:pt idx="3206">
                  <c:v>-70.364636989319536</c:v>
                </c:pt>
                <c:pt idx="3207">
                  <c:v>-70.44558098586802</c:v>
                </c:pt>
                <c:pt idx="3208">
                  <c:v>-70.527427389561282</c:v>
                </c:pt>
                <c:pt idx="3209">
                  <c:v>-70.610191153834762</c:v>
                </c:pt>
                <c:pt idx="3210">
                  <c:v>-70.693887676378594</c:v>
                </c:pt>
                <c:pt idx="3211">
                  <c:v>-70.778532816516815</c:v>
                </c:pt>
                <c:pt idx="3212">
                  <c:v>-70.864142913456178</c:v>
                </c:pt>
                <c:pt idx="3213">
                  <c:v>-70.950734805445904</c:v>
                </c:pt>
                <c:pt idx="3214">
                  <c:v>-71.038325849909356</c:v>
                </c:pt>
                <c:pt idx="3215">
                  <c:v>-71.126933944613967</c:v>
                </c:pt>
                <c:pt idx="3216">
                  <c:v>-71.216577549930292</c:v>
                </c:pt>
                <c:pt idx="3217">
                  <c:v>-71.307275712255432</c:v>
                </c:pt>
                <c:pt idx="3218">
                  <c:v>-71.399048088681781</c:v>
                </c:pt>
                <c:pt idx="3219">
                  <c:v>-71.491914972974968</c:v>
                </c:pt>
                <c:pt idx="3220">
                  <c:v>-71.585897322960122</c:v>
                </c:pt>
                <c:pt idx="3221">
                  <c:v>-71.681016789397461</c:v>
                </c:pt>
                <c:pt idx="3222">
                  <c:v>-71.777295746458435</c:v>
                </c:pt>
                <c:pt idx="3223">
                  <c:v>-71.874757323895807</c:v>
                </c:pt>
                <c:pt idx="3224">
                  <c:v>-71.973425441028638</c:v>
                </c:pt>
                <c:pt idx="3225">
                  <c:v>-72.073324842672221</c:v>
                </c:pt>
                <c:pt idx="3226">
                  <c:v>-72.174481137135359</c:v>
                </c:pt>
                <c:pt idx="3227">
                  <c:v>-72.276920836435934</c:v>
                </c:pt>
                <c:pt idx="3228">
                  <c:v>-72.38067139889796</c:v>
                </c:pt>
                <c:pt idx="3229">
                  <c:v>-72.485761274288976</c:v>
                </c:pt>
                <c:pt idx="3230">
                  <c:v>-72.592219951689941</c:v>
                </c:pt>
                <c:pt idx="3231">
                  <c:v>-72.700078010293439</c:v>
                </c:pt>
                <c:pt idx="3232">
                  <c:v>-72.809367173357941</c:v>
                </c:pt>
                <c:pt idx="3233">
                  <c:v>-72.920120365541678</c:v>
                </c:pt>
                <c:pt idx="3234">
                  <c:v>-73.032371773880087</c:v>
                </c:pt>
                <c:pt idx="3235">
                  <c:v>-73.146156912697265</c:v>
                </c:pt>
                <c:pt idx="3236">
                  <c:v>-73.261512692740595</c:v>
                </c:pt>
                <c:pt idx="3237">
                  <c:v>-73.378477494887818</c:v>
                </c:pt>
                <c:pt idx="3238">
                  <c:v>-73.497091248792586</c:v>
                </c:pt>
                <c:pt idx="3239">
                  <c:v>-73.617395516862189</c:v>
                </c:pt>
                <c:pt idx="3240">
                  <c:v>-73.739433584015785</c:v>
                </c:pt>
                <c:pt idx="3241">
                  <c:v>-73.863250553700567</c:v>
                </c:pt>
                <c:pt idx="3242">
                  <c:v>-73.988893450708417</c:v>
                </c:pt>
                <c:pt idx="3243">
                  <c:v>-74.116411331362542</c:v>
                </c:pt>
                <c:pt idx="3244">
                  <c:v>-74.245855401725919</c:v>
                </c:pt>
                <c:pt idx="3245">
                  <c:v>-74.377279144551963</c:v>
                </c:pt>
                <c:pt idx="3246">
                  <c:v>-74.510738455745155</c:v>
                </c:pt>
                <c:pt idx="3247">
                  <c:v>-74.646291791209791</c:v>
                </c:pt>
                <c:pt idx="3248">
                  <c:v>-74.784000325059679</c:v>
                </c:pt>
                <c:pt idx="3249">
                  <c:v>-74.923928120240561</c:v>
                </c:pt>
                <c:pt idx="3250">
                  <c:v>-75.066142312766985</c:v>
                </c:pt>
                <c:pt idx="3251">
                  <c:v>-75.21071331088919</c:v>
                </c:pt>
                <c:pt idx="3252">
                  <c:v>-75.35771501068038</c:v>
                </c:pt>
                <c:pt idx="3253">
                  <c:v>-75.507225029674686</c:v>
                </c:pt>
                <c:pt idx="3254">
                  <c:v>-75.659324960413755</c:v>
                </c:pt>
                <c:pt idx="3255">
                  <c:v>-75.81410064597938</c:v>
                </c:pt>
                <c:pt idx="3256">
                  <c:v>-75.971642479821682</c:v>
                </c:pt>
                <c:pt idx="3257">
                  <c:v>-76.132045732509084</c:v>
                </c:pt>
                <c:pt idx="3258">
                  <c:v>-76.295410908366534</c:v>
                </c:pt>
                <c:pt idx="3259">
                  <c:v>-76.461844135318543</c:v>
                </c:pt>
                <c:pt idx="3260">
                  <c:v>-76.631457591736961</c:v>
                </c:pt>
                <c:pt idx="3261">
                  <c:v>-76.804369974578336</c:v>
                </c:pt>
                <c:pt idx="3262">
                  <c:v>-76.980707013715929</c:v>
                </c:pt>
                <c:pt idx="3263">
                  <c:v>-77.1606020380205</c:v>
                </c:pt>
                <c:pt idx="3264">
                  <c:v>-77.34419659958192</c:v>
                </c:pt>
                <c:pt idx="3265">
                  <c:v>-77.531641163399371</c:v>
                </c:pt>
                <c:pt idx="3266">
                  <c:v>-77.723095870927722</c:v>
                </c:pt>
                <c:pt idx="3267">
                  <c:v>-77.918731387196175</c:v>
                </c:pt>
                <c:pt idx="3268">
                  <c:v>-78.118729842733629</c:v>
                </c:pt>
                <c:pt idx="3269">
                  <c:v>-78.323285883296109</c:v>
                </c:pt>
                <c:pt idx="3270">
                  <c:v>-78.532607842572389</c:v>
                </c:pt>
                <c:pt idx="3271">
                  <c:v>-78.746919055557044</c:v>
                </c:pt>
                <c:pt idx="3272">
                  <c:v>-78.966459333361044</c:v>
                </c:pt>
                <c:pt idx="3273">
                  <c:v>-79.191486623840376</c:v>
                </c:pt>
                <c:pt idx="3274">
                  <c:v>-79.422278886881486</c:v>
                </c:pt>
                <c:pt idx="3275">
                  <c:v>-79.659136218545655</c:v>
                </c:pt>
                <c:pt idx="3276">
                  <c:v>-79.902383264743889</c:v>
                </c:pt>
                <c:pt idx="3277">
                  <c:v>-80.152371973153237</c:v>
                </c:pt>
                <c:pt idx="3278">
                  <c:v>-80.409484741914824</c:v>
                </c:pt>
                <c:pt idx="3279">
                  <c:v>-80.674138035766561</c:v>
                </c:pt>
                <c:pt idx="3280">
                  <c:v>-80.946786555473921</c:v>
                </c:pt>
                <c:pt idx="3281">
                  <c:v>-81.227928065335988</c:v>
                </c:pt>
                <c:pt idx="3282">
                  <c:v>-81.518109007519001</c:v>
                </c:pt>
                <c:pt idx="3283">
                  <c:v>-81.817931062263312</c:v>
                </c:pt>
                <c:pt idx="3284">
                  <c:v>-82.128058851901443</c:v>
                </c:pt>
                <c:pt idx="3285">
                  <c:v>-82.449229036704637</c:v>
                </c:pt>
                <c:pt idx="3286">
                  <c:v>-82.782261115589108</c:v>
                </c:pt>
                <c:pt idx="3287">
                  <c:v>-83.128070330159417</c:v>
                </c:pt>
                <c:pt idx="3288">
                  <c:v>-83.487683183625791</c:v>
                </c:pt>
                <c:pt idx="3289">
                  <c:v>-83.862256237343843</c:v>
                </c:pt>
                <c:pt idx="3290">
                  <c:v>-84.253099052498015</c:v>
                </c:pt>
                <c:pt idx="3291">
                  <c:v>-84.66170242464068</c:v>
                </c:pt>
                <c:pt idx="3292">
                  <c:v>-85.089773447660832</c:v>
                </c:pt>
                <c:pt idx="3293">
                  <c:v>-85.539279490621922</c:v>
                </c:pt>
                <c:pt idx="3294">
                  <c:v>-86.012503952470752</c:v>
                </c:pt>
                <c:pt idx="3295">
                  <c:v>-86.512117795162879</c:v>
                </c:pt>
                <c:pt idx="3296">
                  <c:v>-87.041272536569764</c:v>
                </c:pt>
                <c:pt idx="3297">
                  <c:v>-87.603722924579245</c:v>
                </c:pt>
                <c:pt idx="3298">
                  <c:v>-88.203991440548435</c:v>
                </c:pt>
                <c:pt idx="3299">
                  <c:v>-88.847593008310554</c:v>
                </c:pt>
                <c:pt idx="3300">
                  <c:v>-89.541348452902383</c:v>
                </c:pt>
                <c:pt idx="3301">
                  <c:v>-90.293832406621817</c:v>
                </c:pt>
                <c:pt idx="3302">
                  <c:v>-91.116031410548416</c:v>
                </c:pt>
                <c:pt idx="3303">
                  <c:v>-92.022342957035633</c:v>
                </c:pt>
                <c:pt idx="3304">
                  <c:v>-93.032152189272836</c:v>
                </c:pt>
                <c:pt idx="3305">
                  <c:v>-94.172440112714284</c:v>
                </c:pt>
                <c:pt idx="3306">
                  <c:v>-95.482356754880655</c:v>
                </c:pt>
                <c:pt idx="3307">
                  <c:v>-97.021856151381058</c:v>
                </c:pt>
                <c:pt idx="3308">
                  <c:v>-98.889677260182737</c:v>
                </c:pt>
                <c:pt idx="3309">
                  <c:v>-101.26625675007068</c:v>
                </c:pt>
                <c:pt idx="3310">
                  <c:v>-104.53963484251942</c:v>
                </c:pt>
                <c:pt idx="3311">
                  <c:v>-109.83789602921621</c:v>
                </c:pt>
                <c:pt idx="3312">
                  <c:v>-125.67027148642771</c:v>
                </c:pt>
                <c:pt idx="3313">
                  <c:v>-113.25392645103526</c:v>
                </c:pt>
                <c:pt idx="3314">
                  <c:v>-106.26287420082267</c:v>
                </c:pt>
                <c:pt idx="3315">
                  <c:v>-102.44789727221968</c:v>
                </c:pt>
                <c:pt idx="3316">
                  <c:v>-99.811894435689794</c:v>
                </c:pt>
                <c:pt idx="3317">
                  <c:v>-97.796979168832081</c:v>
                </c:pt>
                <c:pt idx="3318">
                  <c:v>-96.166439469108113</c:v>
                </c:pt>
                <c:pt idx="3319">
                  <c:v>-94.797480721197331</c:v>
                </c:pt>
                <c:pt idx="3320">
                  <c:v>-93.618137550929845</c:v>
                </c:pt>
                <c:pt idx="3321">
                  <c:v>-92.582592432302221</c:v>
                </c:pt>
                <c:pt idx="3322">
                  <c:v>-91.659865976030318</c:v>
                </c:pt>
                <c:pt idx="3323">
                  <c:v>-90.82802952723344</c:v>
                </c:pt>
                <c:pt idx="3324">
                  <c:v>-90.070990347690909</c:v>
                </c:pt>
                <c:pt idx="3325">
                  <c:v>-89.376588477215364</c:v>
                </c:pt>
                <c:pt idx="3326">
                  <c:v>-88.735411236315969</c:v>
                </c:pt>
                <c:pt idx="3327">
                  <c:v>-88.140023288879092</c:v>
                </c:pt>
                <c:pt idx="3328">
                  <c:v>-87.584448856608816</c:v>
                </c:pt>
                <c:pt idx="3329">
                  <c:v>-87.063813053418244</c:v>
                </c:pt>
                <c:pt idx="3330">
                  <c:v>-86.574087043419695</c:v>
                </c:pt>
                <c:pt idx="3331">
                  <c:v>-86.111902922924656</c:v>
                </c:pt>
                <c:pt idx="3332">
                  <c:v>-85.674416617774398</c:v>
                </c:pt>
                <c:pt idx="3333">
                  <c:v>-85.259204585252121</c:v>
                </c:pt>
                <c:pt idx="3334">
                  <c:v>-84.864184786926486</c:v>
                </c:pt>
                <c:pt idx="3335">
                  <c:v>-84.487555395191322</c:v>
                </c:pt>
                <c:pt idx="3336">
                  <c:v>-84.127746662637378</c:v>
                </c:pt>
                <c:pt idx="3337">
                  <c:v>-83.783382701388689</c:v>
                </c:pt>
                <c:pt idx="3338">
                  <c:v>-83.453250820396434</c:v>
                </c:pt>
                <c:pt idx="3339">
                  <c:v>-83.136276695293944</c:v>
                </c:pt>
                <c:pt idx="3340">
                  <c:v>-82.831504088105547</c:v>
                </c:pt>
                <c:pt idx="3341">
                  <c:v>-82.538078151600516</c:v>
                </c:pt>
                <c:pt idx="3342">
                  <c:v>-82.255231583898748</c:v>
                </c:pt>
                <c:pt idx="3343">
                  <c:v>-81.982273068614205</c:v>
                </c:pt>
                <c:pt idx="3344">
                  <c:v>-81.718577562251781</c:v>
                </c:pt>
                <c:pt idx="3345">
                  <c:v>-81.463578085537804</c:v>
                </c:pt>
                <c:pt idx="3346">
                  <c:v>-81.216758747649322</c:v>
                </c:pt>
                <c:pt idx="3347">
                  <c:v>-80.977648787579554</c:v>
                </c:pt>
                <c:pt idx="3348">
                  <c:v>-80.745817459684233</c:v>
                </c:pt>
                <c:pt idx="3349">
                  <c:v>-80.520869623869871</c:v>
                </c:pt>
                <c:pt idx="3350">
                  <c:v>-80.302441927026749</c:v>
                </c:pt>
                <c:pt idx="3351">
                  <c:v>-80.090199483046973</c:v>
                </c:pt>
                <c:pt idx="3352">
                  <c:v>-79.883832975321383</c:v>
                </c:pt>
                <c:pt idx="3353">
                  <c:v>-79.683056118775269</c:v>
                </c:pt>
                <c:pt idx="3354">
                  <c:v>-79.48760342921949</c:v>
                </c:pt>
                <c:pt idx="3355">
                  <c:v>-79.29722825639125</c:v>
                </c:pt>
                <c:pt idx="3356">
                  <c:v>-79.11170104417036</c:v>
                </c:pt>
                <c:pt idx="3357">
                  <c:v>-78.93080778718209</c:v>
                </c:pt>
                <c:pt idx="3358">
                  <c:v>-78.754348657758754</c:v>
                </c:pt>
                <c:pt idx="3359">
                  <c:v>-78.582136781207396</c:v>
                </c:pt>
                <c:pt idx="3360">
                  <c:v>-78.413997140552695</c:v>
                </c:pt>
                <c:pt idx="3361">
                  <c:v>-78.24976559466046</c:v>
                </c:pt>
                <c:pt idx="3362">
                  <c:v>-78.089287995964199</c:v>
                </c:pt>
                <c:pt idx="3363">
                  <c:v>-77.932419395892865</c:v>
                </c:pt>
                <c:pt idx="3364">
                  <c:v>-77.779023327755993</c:v>
                </c:pt>
                <c:pt idx="3365">
                  <c:v>-77.62897115817961</c:v>
                </c:pt>
                <c:pt idx="3366">
                  <c:v>-77.48214149939902</c:v>
                </c:pt>
                <c:pt idx="3367">
                  <c:v>-77.338419675671645</c:v>
                </c:pt>
                <c:pt idx="3368">
                  <c:v>-77.197697237928381</c:v>
                </c:pt>
                <c:pt idx="3369">
                  <c:v>-77.059871521540401</c:v>
                </c:pt>
                <c:pt idx="3370">
                  <c:v>-76.924845242680931</c:v>
                </c:pt>
                <c:pt idx="3371">
                  <c:v>-76.792526129294146</c:v>
                </c:pt>
                <c:pt idx="3372">
                  <c:v>-76.66282658319416</c:v>
                </c:pt>
                <c:pt idx="3373">
                  <c:v>-76.535663370177801</c:v>
                </c:pt>
                <c:pt idx="3374">
                  <c:v>-76.410957335421557</c:v>
                </c:pt>
                <c:pt idx="3375">
                  <c:v>-76.288633141711756</c:v>
                </c:pt>
                <c:pt idx="3376">
                  <c:v>-76.168619028362045</c:v>
                </c:pt>
                <c:pt idx="3377">
                  <c:v>-76.05084658887921</c:v>
                </c:pt>
                <c:pt idx="3378">
                  <c:v>-75.935250565646555</c:v>
                </c:pt>
                <c:pt idx="3379">
                  <c:v>-75.821768660099494</c:v>
                </c:pt>
                <c:pt idx="3380">
                  <c:v>-75.71034135700765</c:v>
                </c:pt>
                <c:pt idx="3381">
                  <c:v>-75.600911761611457</c:v>
                </c:pt>
                <c:pt idx="3382">
                  <c:v>-75.493425448521748</c:v>
                </c:pt>
                <c:pt idx="3383">
                  <c:v>-75.387830321360411</c:v>
                </c:pt>
                <c:pt idx="3384">
                  <c:v>-75.284076482251763</c:v>
                </c:pt>
                <c:pt idx="3385">
                  <c:v>-75.182116110330824</c:v>
                </c:pt>
                <c:pt idx="3386">
                  <c:v>-75.081903348548863</c:v>
                </c:pt>
                <c:pt idx="3387">
                  <c:v>-74.983394198097272</c:v>
                </c:pt>
                <c:pt idx="3388">
                  <c:v>-74.886546419834673</c:v>
                </c:pt>
                <c:pt idx="3389">
                  <c:v>-74.791319442182967</c:v>
                </c:pt>
                <c:pt idx="3390">
                  <c:v>-74.69767427498229</c:v>
                </c:pt>
                <c:pt idx="3391">
                  <c:v>-74.605573428840316</c:v>
                </c:pt>
                <c:pt idx="3392">
                  <c:v>-74.514980839576154</c:v>
                </c:pt>
                <c:pt idx="3393">
                  <c:v>-74.425861797364988</c:v>
                </c:pt>
                <c:pt idx="3394">
                  <c:v>-74.338182880246592</c:v>
                </c:pt>
                <c:pt idx="3395">
                  <c:v>-74.251911891666396</c:v>
                </c:pt>
                <c:pt idx="3396">
                  <c:v>-74.167017801774477</c:v>
                </c:pt>
                <c:pt idx="3397">
                  <c:v>-74.083470692205807</c:v>
                </c:pt>
                <c:pt idx="3398">
                  <c:v>-74.001241704093573</c:v>
                </c:pt>
                <c:pt idx="3399">
                  <c:v>-73.920302989101174</c:v>
                </c:pt>
                <c:pt idx="3400">
                  <c:v>-73.840627663259511</c:v>
                </c:pt>
                <c:pt idx="3401">
                  <c:v>-73.76218976341454</c:v>
                </c:pt>
                <c:pt idx="3402">
                  <c:v>-73.684964206119247</c:v>
                </c:pt>
                <c:pt idx="3403">
                  <c:v>-73.60892674880273</c:v>
                </c:pt>
                <c:pt idx="3404">
                  <c:v>-73.534053953064443</c:v>
                </c:pt>
                <c:pt idx="3405">
                  <c:v>-73.460323149959891</c:v>
                </c:pt>
                <c:pt idx="3406">
                  <c:v>-73.38771240714523</c:v>
                </c:pt>
                <c:pt idx="3407">
                  <c:v>-73.316200497771746</c:v>
                </c:pt>
                <c:pt idx="3408">
                  <c:v>-73.245766871003767</c:v>
                </c:pt>
                <c:pt idx="3409">
                  <c:v>-73.176391624075762</c:v>
                </c:pt>
                <c:pt idx="3410">
                  <c:v>-73.108055475786372</c:v>
                </c:pt>
                <c:pt idx="3411">
                  <c:v>-73.040739741335628</c:v>
                </c:pt>
                <c:pt idx="3412">
                  <c:v>-72.974426308437486</c:v>
                </c:pt>
                <c:pt idx="3413">
                  <c:v>-72.909097614619171</c:v>
                </c:pt>
                <c:pt idx="3414">
                  <c:v>-72.84473662564767</c:v>
                </c:pt>
                <c:pt idx="3415">
                  <c:v>-72.781326815004533</c:v>
                </c:pt>
                <c:pt idx="3416">
                  <c:v>-72.718852144360866</c:v>
                </c:pt>
                <c:pt idx="3417">
                  <c:v>-72.657297044990074</c:v>
                </c:pt>
                <c:pt idx="3418">
                  <c:v>-72.596646400057963</c:v>
                </c:pt>
                <c:pt idx="3419">
                  <c:v>-72.536885527754052</c:v>
                </c:pt>
                <c:pt idx="3420">
                  <c:v>-72.478000165207916</c:v>
                </c:pt>
                <c:pt idx="3421">
                  <c:v>-72.419976453146745</c:v>
                </c:pt>
                <c:pt idx="3422">
                  <c:v>-72.362800921259065</c:v>
                </c:pt>
                <c:pt idx="3423">
                  <c:v>-72.306460474221169</c:v>
                </c:pt>
                <c:pt idx="3424">
                  <c:v>-72.250942378355873</c:v>
                </c:pt>
                <c:pt idx="3425">
                  <c:v>-72.196234248880501</c:v>
                </c:pt>
                <c:pt idx="3426">
                  <c:v>-72.142324037724194</c:v>
                </c:pt>
                <c:pt idx="3427">
                  <c:v>-72.08920002187925</c:v>
                </c:pt>
                <c:pt idx="3428">
                  <c:v>-72.036850792253006</c:v>
                </c:pt>
                <c:pt idx="3429">
                  <c:v>-71.985265243007646</c:v>
                </c:pt>
                <c:pt idx="3430">
                  <c:v>-71.93443256135194</c:v>
                </c:pt>
                <c:pt idx="3431">
                  <c:v>-71.88434221776518</c:v>
                </c:pt>
                <c:pt idx="3432">
                  <c:v>-71.834983956633664</c:v>
                </c:pt>
                <c:pt idx="3433">
                  <c:v>-71.786347787276483</c:v>
                </c:pt>
                <c:pt idx="3434">
                  <c:v>-71.738423975345484</c:v>
                </c:pt>
                <c:pt idx="3435">
                  <c:v>-71.691203034571714</c:v>
                </c:pt>
                <c:pt idx="3436">
                  <c:v>-71.644675718854842</c:v>
                </c:pt>
                <c:pt idx="3437">
                  <c:v>-71.598833014669182</c:v>
                </c:pt>
                <c:pt idx="3438">
                  <c:v>-71.553666133771941</c:v>
                </c:pt>
                <c:pt idx="3439">
                  <c:v>-71.509166506205261</c:v>
                </c:pt>
                <c:pt idx="3440">
                  <c:v>-71.465325773572474</c:v>
                </c:pt>
                <c:pt idx="3441">
                  <c:v>-71.422135782577584</c:v>
                </c:pt>
                <c:pt idx="3442">
                  <c:v>-71.37958857881587</c:v>
                </c:pt>
                <c:pt idx="3443">
                  <c:v>-71.337676400805634</c:v>
                </c:pt>
                <c:pt idx="3444">
                  <c:v>-71.296391674247715</c:v>
                </c:pt>
                <c:pt idx="3445">
                  <c:v>-71.255727006501559</c:v>
                </c:pt>
                <c:pt idx="3446">
                  <c:v>-71.215675181272758</c:v>
                </c:pt>
                <c:pt idx="3447">
                  <c:v>-71.176229153498895</c:v>
                </c:pt>
                <c:pt idx="3448">
                  <c:v>-71.13738204442393</c:v>
                </c:pt>
                <c:pt idx="3449">
                  <c:v>-71.099127136856836</c:v>
                </c:pt>
                <c:pt idx="3450">
                  <c:v>-71.061457870605167</c:v>
                </c:pt>
                <c:pt idx="3451">
                  <c:v>-71.024367838071399</c:v>
                </c:pt>
                <c:pt idx="3452">
                  <c:v>-70.987850780011797</c:v>
                </c:pt>
                <c:pt idx="3453">
                  <c:v>-70.951900581447944</c:v>
                </c:pt>
                <c:pt idx="3454">
                  <c:v>-70.916511267723862</c:v>
                </c:pt>
                <c:pt idx="3455">
                  <c:v>-70.881677000701401</c:v>
                </c:pt>
                <c:pt idx="3456">
                  <c:v>-70.847392075092387</c:v>
                </c:pt>
                <c:pt idx="3457">
                  <c:v>-70.813650914919847</c:v>
                </c:pt>
                <c:pt idx="3458">
                  <c:v>-70.780448070098416</c:v>
                </c:pt>
                <c:pt idx="3459">
                  <c:v>-70.747778213138147</c:v>
                </c:pt>
                <c:pt idx="3460">
                  <c:v>-70.715636135959258</c:v>
                </c:pt>
                <c:pt idx="3461">
                  <c:v>-70.684016746815345</c:v>
                </c:pt>
                <c:pt idx="3462">
                  <c:v>-70.652915067322297</c:v>
                </c:pt>
                <c:pt idx="3463">
                  <c:v>-70.622326229589078</c:v>
                </c:pt>
                <c:pt idx="3464">
                  <c:v>-70.592245473440556</c:v>
                </c:pt>
                <c:pt idx="3465">
                  <c:v>-70.562668143738222</c:v>
                </c:pt>
                <c:pt idx="3466">
                  <c:v>-70.533589687786616</c:v>
                </c:pt>
                <c:pt idx="3467">
                  <c:v>-70.505005652827293</c:v>
                </c:pt>
                <c:pt idx="3468">
                  <c:v>-70.476911683613793</c:v>
                </c:pt>
                <c:pt idx="3469">
                  <c:v>-70.449303520066152</c:v>
                </c:pt>
                <c:pt idx="3470">
                  <c:v>-70.422176995004122</c:v>
                </c:pt>
                <c:pt idx="3471">
                  <c:v>-70.395528031949283</c:v>
                </c:pt>
                <c:pt idx="3472">
                  <c:v>-70.369352643001704</c:v>
                </c:pt>
                <c:pt idx="3473">
                  <c:v>-70.343646926783535</c:v>
                </c:pt>
                <c:pt idx="3474">
                  <c:v>-70.318407066447321</c:v>
                </c:pt>
                <c:pt idx="3475">
                  <c:v>-70.293629327748604</c:v>
                </c:pt>
                <c:pt idx="3476">
                  <c:v>-70.269310057177847</c:v>
                </c:pt>
                <c:pt idx="3477">
                  <c:v>-70.245445680154504</c:v>
                </c:pt>
                <c:pt idx="3478">
                  <c:v>-70.222032699272859</c:v>
                </c:pt>
                <c:pt idx="3479">
                  <c:v>-70.199067692606093</c:v>
                </c:pt>
                <c:pt idx="3480">
                  <c:v>-70.176547312062326</c:v>
                </c:pt>
                <c:pt idx="3481">
                  <c:v>-70.154468281790045</c:v>
                </c:pt>
                <c:pt idx="3482">
                  <c:v>-70.132827396633829</c:v>
                </c:pt>
                <c:pt idx="3483">
                  <c:v>-70.111621520638593</c:v>
                </c:pt>
                <c:pt idx="3484">
                  <c:v>-70.090847585595526</c:v>
                </c:pt>
                <c:pt idx="3485">
                  <c:v>-70.07050258963794</c:v>
                </c:pt>
                <c:pt idx="3486">
                  <c:v>-70.050583595873746</c:v>
                </c:pt>
                <c:pt idx="3487">
                  <c:v>-70.031087731065583</c:v>
                </c:pt>
                <c:pt idx="3488">
                  <c:v>-70.01201218434376</c:v>
                </c:pt>
                <c:pt idx="3489">
                  <c:v>-69.993354205964891</c:v>
                </c:pt>
                <c:pt idx="3490">
                  <c:v>-69.975111106102432</c:v>
                </c:pt>
                <c:pt idx="3491">
                  <c:v>-69.957280253676004</c:v>
                </c:pt>
                <c:pt idx="3492">
                  <c:v>-69.939859075214656</c:v>
                </c:pt>
                <c:pt idx="3493">
                  <c:v>-69.922845053755168</c:v>
                </c:pt>
                <c:pt idx="3494">
                  <c:v>-69.906235727771303</c:v>
                </c:pt>
                <c:pt idx="3495">
                  <c:v>-69.890028690135907</c:v>
                </c:pt>
                <c:pt idx="3496">
                  <c:v>-69.87422158711334</c:v>
                </c:pt>
                <c:pt idx="3497">
                  <c:v>-69.858812117382769</c:v>
                </c:pt>
                <c:pt idx="3498">
                  <c:v>-69.843798031087914</c:v>
                </c:pt>
                <c:pt idx="3499">
                  <c:v>-69.829177128917237</c:v>
                </c:pt>
                <c:pt idx="3500">
                  <c:v>-69.814947261209994</c:v>
                </c:pt>
                <c:pt idx="3501">
                  <c:v>-69.801106327088561</c:v>
                </c:pt>
                <c:pt idx="3502">
                  <c:v>-69.787652273616416</c:v>
                </c:pt>
                <c:pt idx="3503">
                  <c:v>-69.774583094981651</c:v>
                </c:pt>
                <c:pt idx="3504">
                  <c:v>-69.761896831702998</c:v>
                </c:pt>
                <c:pt idx="3505">
                  <c:v>-69.749591569860684</c:v>
                </c:pt>
                <c:pt idx="3506">
                  <c:v>-69.737665440348664</c:v>
                </c:pt>
                <c:pt idx="3507">
                  <c:v>-69.726116618150925</c:v>
                </c:pt>
                <c:pt idx="3508">
                  <c:v>-69.714943321635999</c:v>
                </c:pt>
                <c:pt idx="3509">
                  <c:v>-69.704143811874843</c:v>
                </c:pt>
                <c:pt idx="3510">
                  <c:v>-69.693716391979223</c:v>
                </c:pt>
                <c:pt idx="3511">
                  <c:v>-69.683659406456897</c:v>
                </c:pt>
                <c:pt idx="3512">
                  <c:v>-69.673971240588955</c:v>
                </c:pt>
                <c:pt idx="3513">
                  <c:v>-69.664650319824844</c:v>
                </c:pt>
                <c:pt idx="3514">
                  <c:v>-69.655695109194369</c:v>
                </c:pt>
                <c:pt idx="3515">
                  <c:v>-69.647104112738958</c:v>
                </c:pt>
                <c:pt idx="3516">
                  <c:v>-69.63887587295963</c:v>
                </c:pt>
                <c:pt idx="3517">
                  <c:v>-69.631008970281414</c:v>
                </c:pt>
                <c:pt idx="3518">
                  <c:v>-69.62350202253343</c:v>
                </c:pt>
                <c:pt idx="3519">
                  <c:v>-69.61635368444783</c:v>
                </c:pt>
                <c:pt idx="3520">
                  <c:v>-69.609562647170293</c:v>
                </c:pt>
                <c:pt idx="3521">
                  <c:v>-69.603127637788518</c:v>
                </c:pt>
                <c:pt idx="3522">
                  <c:v>-69.59704741887434</c:v>
                </c:pt>
                <c:pt idx="3523">
                  <c:v>-69.591320788041145</c:v>
                </c:pt>
                <c:pt idx="3524">
                  <c:v>-69.585946577514306</c:v>
                </c:pt>
                <c:pt idx="3525">
                  <c:v>-69.580923653716368</c:v>
                </c:pt>
                <c:pt idx="3526">
                  <c:v>-69.576250916865035</c:v>
                </c:pt>
                <c:pt idx="3527">
                  <c:v>-69.571927300584917</c:v>
                </c:pt>
                <c:pt idx="3528">
                  <c:v>-69.567951771532094</c:v>
                </c:pt>
                <c:pt idx="3529">
                  <c:v>-69.564323329030884</c:v>
                </c:pt>
                <c:pt idx="3530">
                  <c:v>-69.561041004723421</c:v>
                </c:pt>
                <c:pt idx="3531">
                  <c:v>-69.558103862230865</c:v>
                </c:pt>
                <c:pt idx="3532">
                  <c:v>-69.555510996827451</c:v>
                </c:pt>
                <c:pt idx="3533">
                  <c:v>-69.553261535125117</c:v>
                </c:pt>
                <c:pt idx="3534">
                  <c:v>-69.55135463477032</c:v>
                </c:pt>
                <c:pt idx="3535">
                  <c:v>-69.549789484150665</c:v>
                </c:pt>
                <c:pt idx="3536">
                  <c:v>-69.548565302115364</c:v>
                </c:pt>
                <c:pt idx="3537">
                  <c:v>-69.54768133770321</c:v>
                </c:pt>
                <c:pt idx="3538">
                  <c:v>-69.547136869883431</c:v>
                </c:pt>
                <c:pt idx="3539">
                  <c:v>-69.546931207305775</c:v>
                </c:pt>
                <c:pt idx="3540">
                  <c:v>-69.54706368806194</c:v>
                </c:pt>
                <c:pt idx="3541">
                  <c:v>-69.547533679455711</c:v>
                </c:pt>
                <c:pt idx="3542">
                  <c:v>-69.548340577784174</c:v>
                </c:pt>
                <c:pt idx="3543">
                  <c:v>-69.549483808128642</c:v>
                </c:pt>
                <c:pt idx="3544">
                  <c:v>-69.550962824154482</c:v>
                </c:pt>
                <c:pt idx="3545">
                  <c:v>-69.552777107920804</c:v>
                </c:pt>
                <c:pt idx="3546">
                  <c:v>-69.554926169700465</c:v>
                </c:pt>
                <c:pt idx="3547">
                  <c:v>-69.557409547807637</c:v>
                </c:pt>
                <c:pt idx="3548">
                  <c:v>-69.560226808436255</c:v>
                </c:pt>
                <c:pt idx="3549">
                  <c:v>-69.563377545506029</c:v>
                </c:pt>
                <c:pt idx="3550">
                  <c:v>-69.566861380518347</c:v>
                </c:pt>
                <c:pt idx="3551">
                  <c:v>-69.570677962421342</c:v>
                </c:pt>
                <c:pt idx="3552">
                  <c:v>-69.574826967482039</c:v>
                </c:pt>
                <c:pt idx="3553">
                  <c:v>-69.579308099169424</c:v>
                </c:pt>
                <c:pt idx="3554">
                  <c:v>-69.584121088044824</c:v>
                </c:pt>
                <c:pt idx="3555">
                  <c:v>-69.589265691660415</c:v>
                </c:pt>
                <c:pt idx="3556">
                  <c:v>-69.594741694467501</c:v>
                </c:pt>
                <c:pt idx="3557">
                  <c:v>-69.600548907732531</c:v>
                </c:pt>
                <c:pt idx="3558">
                  <c:v>-69.606687169461708</c:v>
                </c:pt>
                <c:pt idx="3559">
                  <c:v>-69.613156344332893</c:v>
                </c:pt>
                <c:pt idx="3560">
                  <c:v>-69.61995632363778</c:v>
                </c:pt>
                <c:pt idx="3561">
                  <c:v>-69.627087025230338</c:v>
                </c:pt>
                <c:pt idx="3562">
                  <c:v>-69.634548393485275</c:v>
                </c:pt>
                <c:pt idx="3563">
                  <c:v>-69.642340399263105</c:v>
                </c:pt>
                <c:pt idx="3564">
                  <c:v>-69.650463039883675</c:v>
                </c:pt>
                <c:pt idx="3565">
                  <c:v>-69.658916339109879</c:v>
                </c:pt>
                <c:pt idx="3566">
                  <c:v>-69.667700347136105</c:v>
                </c:pt>
                <c:pt idx="3567">
                  <c:v>-69.676815140587621</c:v>
                </c:pt>
                <c:pt idx="3568">
                  <c:v>-69.686260822527373</c:v>
                </c:pt>
                <c:pt idx="3569">
                  <c:v>-69.696037522469865</c:v>
                </c:pt>
                <c:pt idx="3570">
                  <c:v>-69.706145396405176</c:v>
                </c:pt>
                <c:pt idx="3571">
                  <c:v>-69.71658462682889</c:v>
                </c:pt>
                <c:pt idx="3572">
                  <c:v>-69.727355422782821</c:v>
                </c:pt>
                <c:pt idx="3573">
                  <c:v>-69.738458019901643</c:v>
                </c:pt>
                <c:pt idx="3574">
                  <c:v>-69.749892680469102</c:v>
                </c:pt>
                <c:pt idx="3575">
                  <c:v>-69.761659693482656</c:v>
                </c:pt>
                <c:pt idx="3576">
                  <c:v>-69.7737593747256</c:v>
                </c:pt>
                <c:pt idx="3577">
                  <c:v>-69.786192066848628</c:v>
                </c:pt>
                <c:pt idx="3578">
                  <c:v>-69.79895813945879</c:v>
                </c:pt>
                <c:pt idx="3579">
                  <c:v>-69.812057989218914</c:v>
                </c:pt>
                <c:pt idx="3580">
                  <c:v>-69.82549203995255</c:v>
                </c:pt>
                <c:pt idx="3581">
                  <c:v>-69.839260742761226</c:v>
                </c:pt>
                <c:pt idx="3582">
                  <c:v>-69.853364576147783</c:v>
                </c:pt>
                <c:pt idx="3583">
                  <c:v>-69.867804046149416</c:v>
                </c:pt>
                <c:pt idx="3584">
                  <c:v>-69.882579686480767</c:v>
                </c:pt>
                <c:pt idx="3585">
                  <c:v>-69.897692058683816</c:v>
                </c:pt>
                <c:pt idx="3586">
                  <c:v>-69.913141752289391</c:v>
                </c:pt>
                <c:pt idx="3587">
                  <c:v>-69.928929384986262</c:v>
                </c:pt>
                <c:pt idx="3588">
                  <c:v>-69.945055602800124</c:v>
                </c:pt>
                <c:pt idx="3589">
                  <c:v>-69.961521080282893</c:v>
                </c:pt>
                <c:pt idx="3590">
                  <c:v>-69.978326520710198</c:v>
                </c:pt>
                <c:pt idx="3591">
                  <c:v>-69.995472656290033</c:v>
                </c:pt>
                <c:pt idx="3592">
                  <c:v>-70.012960248380978</c:v>
                </c:pt>
                <c:pt idx="3593">
                  <c:v>-70.030790087719254</c:v>
                </c:pt>
                <c:pt idx="3594">
                  <c:v>-70.048962994659163</c:v>
                </c:pt>
                <c:pt idx="3595">
                  <c:v>-70.067479819420228</c:v>
                </c:pt>
                <c:pt idx="3596">
                  <c:v>-70.086341442347873</c:v>
                </c:pt>
                <c:pt idx="3597">
                  <c:v>-70.105548774183291</c:v>
                </c:pt>
                <c:pt idx="3598">
                  <c:v>-70.1251027563451</c:v>
                </c:pt>
                <c:pt idx="3599">
                  <c:v>-70.145004361222448</c:v>
                </c:pt>
                <c:pt idx="3600">
                  <c:v>-70.165254592477325</c:v>
                </c:pt>
                <c:pt idx="3601">
                  <c:v>-70.185854485363251</c:v>
                </c:pt>
                <c:pt idx="3602">
                  <c:v>-70.206805107050641</c:v>
                </c:pt>
                <c:pt idx="3603">
                  <c:v>-70.228107556967018</c:v>
                </c:pt>
                <c:pt idx="3604">
                  <c:v>-70.249762967150147</c:v>
                </c:pt>
                <c:pt idx="3605">
                  <c:v>-70.271772502612009</c:v>
                </c:pt>
                <c:pt idx="3606">
                  <c:v>-70.294137361717205</c:v>
                </c:pt>
                <c:pt idx="3607">
                  <c:v>-70.316858776573127</c:v>
                </c:pt>
                <c:pt idx="3608">
                  <c:v>-70.339938013435699</c:v>
                </c:pt>
                <c:pt idx="3609">
                  <c:v>-70.363376373127039</c:v>
                </c:pt>
                <c:pt idx="3610">
                  <c:v>-70.387175191467776</c:v>
                </c:pt>
                <c:pt idx="3611">
                  <c:v>-70.411335839724842</c:v>
                </c:pt>
                <c:pt idx="3612">
                  <c:v>-70.435859725072959</c:v>
                </c:pt>
                <c:pt idx="3613">
                  <c:v>-70.460748291070999</c:v>
                </c:pt>
                <c:pt idx="3614">
                  <c:v>-70.486003018156012</c:v>
                </c:pt>
                <c:pt idx="3615">
                  <c:v>-70.511625424151077</c:v>
                </c:pt>
                <c:pt idx="3616">
                  <c:v>-70.537617064789757</c:v>
                </c:pt>
                <c:pt idx="3617">
                  <c:v>-70.563979534258749</c:v>
                </c:pt>
                <c:pt idx="3618">
                  <c:v>-70.590714465756577</c:v>
                </c:pt>
                <c:pt idx="3619">
                  <c:v>-70.617823532070716</c:v>
                </c:pt>
                <c:pt idx="3620">
                  <c:v>-70.645308446170745</c:v>
                </c:pt>
                <c:pt idx="3621">
                  <c:v>-70.673170961824454</c:v>
                </c:pt>
                <c:pt idx="3622">
                  <c:v>-70.701412874228438</c:v>
                </c:pt>
                <c:pt idx="3623">
                  <c:v>-70.730036020661203</c:v>
                </c:pt>
                <c:pt idx="3624">
                  <c:v>-70.759042281156226</c:v>
                </c:pt>
                <c:pt idx="3625">
                  <c:v>-70.788433579194646</c:v>
                </c:pt>
                <c:pt idx="3626">
                  <c:v>-70.818211882420798</c:v>
                </c:pt>
                <c:pt idx="3627">
                  <c:v>-70.848379203378229</c:v>
                </c:pt>
                <c:pt idx="3628">
                  <c:v>-70.878937600270348</c:v>
                </c:pt>
                <c:pt idx="3629">
                  <c:v>-70.909889177742912</c:v>
                </c:pt>
                <c:pt idx="3630">
                  <c:v>-70.941236087690299</c:v>
                </c:pt>
                <c:pt idx="3631">
                  <c:v>-70.972980530088819</c:v>
                </c:pt>
                <c:pt idx="3632">
                  <c:v>-71.005124753852613</c:v>
                </c:pt>
                <c:pt idx="3633">
                  <c:v>-71.037671057717645</c:v>
                </c:pt>
                <c:pt idx="3634">
                  <c:v>-71.070621791152703</c:v>
                </c:pt>
                <c:pt idx="3635">
                  <c:v>-71.103979355298065</c:v>
                </c:pt>
                <c:pt idx="3636">
                  <c:v>-71.137746203931883</c:v>
                </c:pt>
                <c:pt idx="3637">
                  <c:v>-71.171924844469146</c:v>
                </c:pt>
                <c:pt idx="3638">
                  <c:v>-71.206517838988347</c:v>
                </c:pt>
                <c:pt idx="3639">
                  <c:v>-71.241527805291767</c:v>
                </c:pt>
                <c:pt idx="3640">
                  <c:v>-71.276957417996869</c:v>
                </c:pt>
                <c:pt idx="3641">
                  <c:v>-71.312809409663728</c:v>
                </c:pt>
                <c:pt idx="3642">
                  <c:v>-71.349086571955581</c:v>
                </c:pt>
                <c:pt idx="3643">
                  <c:v>-71.38579175683499</c:v>
                </c:pt>
                <c:pt idx="3644">
                  <c:v>-71.422927877799808</c:v>
                </c:pt>
                <c:pt idx="3645">
                  <c:v>-71.460497911155286</c:v>
                </c:pt>
                <c:pt idx="3646">
                  <c:v>-71.498504897326228</c:v>
                </c:pt>
                <c:pt idx="3647">
                  <c:v>-71.536951942212269</c:v>
                </c:pt>
                <c:pt idx="3648">
                  <c:v>-71.57584221858373</c:v>
                </c:pt>
                <c:pt idx="3649">
                  <c:v>-71.615178967522823</c:v>
                </c:pt>
                <c:pt idx="3650">
                  <c:v>-71.654965499908641</c:v>
                </c:pt>
                <c:pt idx="3651">
                  <c:v>-71.695205197953115</c:v>
                </c:pt>
                <c:pt idx="3652">
                  <c:v>-71.735901516782377</c:v>
                </c:pt>
                <c:pt idx="3653">
                  <c:v>-71.777057986070247</c:v>
                </c:pt>
                <c:pt idx="3654">
                  <c:v>-71.818678211724162</c:v>
                </c:pt>
                <c:pt idx="3655">
                  <c:v>-71.86076587762679</c:v>
                </c:pt>
                <c:pt idx="3656">
                  <c:v>-71.903324747430617</c:v>
                </c:pt>
                <c:pt idx="3657">
                  <c:v>-71.946358666416529</c:v>
                </c:pt>
                <c:pt idx="3658">
                  <c:v>-71.989871563407547</c:v>
                </c:pt>
                <c:pt idx="3659">
                  <c:v>-72.033867452749959</c:v>
                </c:pt>
                <c:pt idx="3660">
                  <c:v>-72.078350436355947</c:v>
                </c:pt>
                <c:pt idx="3661">
                  <c:v>-72.123324705818547</c:v>
                </c:pt>
                <c:pt idx="3662">
                  <c:v>-72.168794544593709</c:v>
                </c:pt>
                <c:pt idx="3663">
                  <c:v>-72.214764330255349</c:v>
                </c:pt>
                <c:pt idx="3664">
                  <c:v>-72.261238536830461</c:v>
                </c:pt>
                <c:pt idx="3665">
                  <c:v>-72.308221737208768</c:v>
                </c:pt>
                <c:pt idx="3666">
                  <c:v>-72.355718605635573</c:v>
                </c:pt>
                <c:pt idx="3667">
                  <c:v>-72.403733920293277</c:v>
                </c:pt>
                <c:pt idx="3668">
                  <c:v>-72.452272565967121</c:v>
                </c:pt>
                <c:pt idx="3669">
                  <c:v>-72.501339536806924</c:v>
                </c:pt>
                <c:pt idx="3670">
                  <c:v>-72.550939939181831</c:v>
                </c:pt>
                <c:pt idx="3671">
                  <c:v>-72.601078994638911</c:v>
                </c:pt>
                <c:pt idx="3672">
                  <c:v>-72.651762042963327</c:v>
                </c:pt>
                <c:pt idx="3673">
                  <c:v>-72.702994545346527</c:v>
                </c:pt>
                <c:pt idx="3674">
                  <c:v>-72.754782087670918</c:v>
                </c:pt>
                <c:pt idx="3675">
                  <c:v>-72.807130383909467</c:v>
                </c:pt>
                <c:pt idx="3676">
                  <c:v>-72.86004527964775</c:v>
                </c:pt>
                <c:pt idx="3677">
                  <c:v>-72.913532755737918</c:v>
                </c:pt>
                <c:pt idx="3678">
                  <c:v>-72.967598932081614</c:v>
                </c:pt>
                <c:pt idx="3679">
                  <c:v>-73.022250071557323</c:v>
                </c:pt>
                <c:pt idx="3680">
                  <c:v>-73.077492584086272</c:v>
                </c:pt>
                <c:pt idx="3681">
                  <c:v>-73.133333030859689</c:v>
                </c:pt>
                <c:pt idx="3682">
                  <c:v>-73.189778128717009</c:v>
                </c:pt>
                <c:pt idx="3683">
                  <c:v>-73.246834754692244</c:v>
                </c:pt>
                <c:pt idx="3684">
                  <c:v>-73.304509950736588</c:v>
                </c:pt>
                <c:pt idx="3685">
                  <c:v>-73.362810928618416</c:v>
                </c:pt>
                <c:pt idx="3686">
                  <c:v>-73.421745075013988</c:v>
                </c:pt>
                <c:pt idx="3687">
                  <c:v>-73.48131995679816</c:v>
                </c:pt>
                <c:pt idx="3688">
                  <c:v>-73.541543326540165</c:v>
                </c:pt>
                <c:pt idx="3689">
                  <c:v>-73.602423128219201</c:v>
                </c:pt>
                <c:pt idx="3690">
                  <c:v>-73.663967503163718</c:v>
                </c:pt>
                <c:pt idx="3691">
                  <c:v>-73.726184796235003</c:v>
                </c:pt>
                <c:pt idx="3692">
                  <c:v>-73.789083562255456</c:v>
                </c:pt>
                <c:pt idx="3693">
                  <c:v>-73.85267257270003</c:v>
                </c:pt>
                <c:pt idx="3694">
                  <c:v>-73.916960822665715</c:v>
                </c:pt>
                <c:pt idx="3695">
                  <c:v>-73.981957538125542</c:v>
                </c:pt>
                <c:pt idx="3696">
                  <c:v>-74.047672183485901</c:v>
                </c:pt>
                <c:pt idx="3697">
                  <c:v>-74.114114469464951</c:v>
                </c:pt>
                <c:pt idx="3698">
                  <c:v>-74.181294361301667</c:v>
                </c:pt>
                <c:pt idx="3699">
                  <c:v>-74.249222087317463</c:v>
                </c:pt>
                <c:pt idx="3700">
                  <c:v>-74.31790814784496</c:v>
                </c:pt>
                <c:pt idx="3701">
                  <c:v>-74.38736332454927</c:v>
                </c:pt>
                <c:pt idx="3702">
                  <c:v>-74.457598690154953</c:v>
                </c:pt>
                <c:pt idx="3703">
                  <c:v>-74.528625618600188</c:v>
                </c:pt>
                <c:pt idx="3704">
                  <c:v>-74.600455795652493</c:v>
                </c:pt>
                <c:pt idx="3705">
                  <c:v>-74.673101229994003</c:v>
                </c:pt>
                <c:pt idx="3706">
                  <c:v>-74.74657426481248</c:v>
                </c:pt>
                <c:pt idx="3707">
                  <c:v>-74.820887589926826</c:v>
                </c:pt>
                <c:pt idx="3708">
                  <c:v>-74.89605425446814</c:v>
                </c:pt>
                <c:pt idx="3709">
                  <c:v>-74.972087680155965</c:v>
                </c:pt>
                <c:pt idx="3710">
                  <c:v>-75.049001675195129</c:v>
                </c:pt>
                <c:pt idx="3711">
                  <c:v>-75.12681044884097</c:v>
                </c:pt>
                <c:pt idx="3712">
                  <c:v>-75.205528626654882</c:v>
                </c:pt>
                <c:pt idx="3713">
                  <c:v>-75.285171266501806</c:v>
                </c:pt>
                <c:pt idx="3714">
                  <c:v>-75.365753875332942</c:v>
                </c:pt>
                <c:pt idx="3715">
                  <c:v>-75.447292426793695</c:v>
                </c:pt>
                <c:pt idx="3716">
                  <c:v>-75.529803379707815</c:v>
                </c:pt>
                <c:pt idx="3717">
                  <c:v>-75.613303697498637</c:v>
                </c:pt>
                <c:pt idx="3718">
                  <c:v>-75.69781086859301</c:v>
                </c:pt>
                <c:pt idx="3719">
                  <c:v>-75.78334292787514</c:v>
                </c:pt>
                <c:pt idx="3720">
                  <c:v>-75.869918479252306</c:v>
                </c:pt>
                <c:pt idx="3721">
                  <c:v>-75.957556719410334</c:v>
                </c:pt>
                <c:pt idx="3722">
                  <c:v>-76.046277462821479</c:v>
                </c:pt>
                <c:pt idx="3723">
                  <c:v>-76.136101168092381</c:v>
                </c:pt>
                <c:pt idx="3724">
                  <c:v>-76.227048965745396</c:v>
                </c:pt>
                <c:pt idx="3725">
                  <c:v>-76.319142687513221</c:v>
                </c:pt>
                <c:pt idx="3726">
                  <c:v>-76.412404897255598</c:v>
                </c:pt>
                <c:pt idx="3727">
                  <c:v>-76.506858923611077</c:v>
                </c:pt>
                <c:pt idx="3728">
                  <c:v>-76.602528894490717</c:v>
                </c:pt>
                <c:pt idx="3729">
                  <c:v>-76.699439773548917</c:v>
                </c:pt>
                <c:pt idx="3730">
                  <c:v>-76.797617398761247</c:v>
                </c:pt>
                <c:pt idx="3731">
                  <c:v>-76.897088523269062</c:v>
                </c:pt>
                <c:pt idx="3732">
                  <c:v>-76.997880858638595</c:v>
                </c:pt>
                <c:pt idx="3733">
                  <c:v>-77.100023120711697</c:v>
                </c:pt>
                <c:pt idx="3734">
                  <c:v>-77.203545078248339</c:v>
                </c:pt>
                <c:pt idx="3735">
                  <c:v>-77.308477604549907</c:v>
                </c:pt>
                <c:pt idx="3736">
                  <c:v>-77.414852732291649</c:v>
                </c:pt>
                <c:pt idx="3737">
                  <c:v>-77.522703711817499</c:v>
                </c:pt>
                <c:pt idx="3738">
                  <c:v>-77.632065073143664</c:v>
                </c:pt>
                <c:pt idx="3739">
                  <c:v>-77.742972691972639</c:v>
                </c:pt>
                <c:pt idx="3740">
                  <c:v>-77.855463860022738</c:v>
                </c:pt>
                <c:pt idx="3741">
                  <c:v>-77.969577360029817</c:v>
                </c:pt>
                <c:pt idx="3742">
                  <c:v>-78.085353545780976</c:v>
                </c:pt>
                <c:pt idx="3743">
                  <c:v>-78.202834427600138</c:v>
                </c:pt>
                <c:pt idx="3744">
                  <c:v>-78.322063763745234</c:v>
                </c:pt>
                <c:pt idx="3745">
                  <c:v>-78.44308715819615</c:v>
                </c:pt>
                <c:pt idx="3746">
                  <c:v>-78.565952165387344</c:v>
                </c:pt>
                <c:pt idx="3747">
                  <c:v>-78.690708402493925</c:v>
                </c:pt>
                <c:pt idx="3748">
                  <c:v>-78.817407669914758</c:v>
                </c:pt>
                <c:pt idx="3749">
                  <c:v>-78.946104080698163</c:v>
                </c:pt>
                <c:pt idx="3750">
                  <c:v>-79.076854199705608</c:v>
                </c:pt>
                <c:pt idx="3751">
                  <c:v>-79.209717193422961</c:v>
                </c:pt>
                <c:pt idx="3752">
                  <c:v>-79.344754991392989</c:v>
                </c:pt>
                <c:pt idx="3753">
                  <c:v>-79.482032460374498</c:v>
                </c:pt>
                <c:pt idx="3754">
                  <c:v>-79.6216175924651</c:v>
                </c:pt>
                <c:pt idx="3755">
                  <c:v>-79.76358170853014</c:v>
                </c:pt>
                <c:pt idx="3756">
                  <c:v>-79.907999678466609</c:v>
                </c:pt>
                <c:pt idx="3757">
                  <c:v>-80.05495016001619</c:v>
                </c:pt>
                <c:pt idx="3758">
                  <c:v>-80.204515858007014</c:v>
                </c:pt>
                <c:pt idx="3759">
                  <c:v>-80.356783806174235</c:v>
                </c:pt>
                <c:pt idx="3760">
                  <c:v>-80.51184567396777</c:v>
                </c:pt>
                <c:pt idx="3761">
                  <c:v>-80.669798101031901</c:v>
                </c:pt>
                <c:pt idx="3762">
                  <c:v>-80.830743062427103</c:v>
                </c:pt>
                <c:pt idx="3763">
                  <c:v>-80.994788268031243</c:v>
                </c:pt>
                <c:pt idx="3764">
                  <c:v>-81.162047600056297</c:v>
                </c:pt>
                <c:pt idx="3765">
                  <c:v>-81.332641593099325</c:v>
                </c:pt>
                <c:pt idx="3766">
                  <c:v>-81.506697961806225</c:v>
                </c:pt>
                <c:pt idx="3767">
                  <c:v>-81.684352181939516</c:v>
                </c:pt>
                <c:pt idx="3768">
                  <c:v>-81.865748131444064</c:v>
                </c:pt>
                <c:pt idx="3769">
                  <c:v>-82.051038799118174</c:v>
                </c:pt>
                <c:pt idx="3770">
                  <c:v>-82.240387069637876</c:v>
                </c:pt>
                <c:pt idx="3771">
                  <c:v>-82.433966595000868</c:v>
                </c:pt>
                <c:pt idx="3772">
                  <c:v>-82.631962764084562</c:v>
                </c:pt>
                <c:pt idx="3773">
                  <c:v>-82.834573783862453</c:v>
                </c:pt>
                <c:pt idx="3774">
                  <c:v>-83.042011888100106</c:v>
                </c:pt>
                <c:pt idx="3775">
                  <c:v>-83.254504691970283</c:v>
                </c:pt>
                <c:pt idx="3776">
                  <c:v>-83.472296714267799</c:v>
                </c:pt>
                <c:pt idx="3777">
                  <c:v>-83.695651092756634</c:v>
                </c:pt>
                <c:pt idx="3778">
                  <c:v>-83.924851522784593</c:v>
                </c:pt>
                <c:pt idx="3779">
                  <c:v>-84.16020445499241</c:v>
                </c:pt>
                <c:pt idx="3780">
                  <c:v>-84.402041594832369</c:v>
                </c:pt>
                <c:pt idx="3781">
                  <c:v>-84.650722754997673</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178.09138980918598</c:v>
                </c:pt>
                <c:pt idx="1">
                  <c:v>161.50018516125095</c:v>
                </c:pt>
                <c:pt idx="2">
                  <c:v>100.23667522026608</c:v>
                </c:pt>
                <c:pt idx="3">
                  <c:v>85.889136814483393</c:v>
                </c:pt>
                <c:pt idx="4">
                  <c:v>78.884315221660714</c:v>
                </c:pt>
                <c:pt idx="5">
                  <c:v>75.111569088498456</c:v>
                </c:pt>
                <c:pt idx="6">
                  <c:v>73.369133618925702</c:v>
                </c:pt>
                <c:pt idx="7">
                  <c:v>72.976186588980909</c:v>
                </c:pt>
                <c:pt idx="8">
                  <c:v>73.47600524868659</c:v>
                </c:pt>
                <c:pt idx="9">
                  <c:v>74.554470493081823</c:v>
                </c:pt>
                <c:pt idx="10">
                  <c:v>75.995555461089808</c:v>
                </c:pt>
                <c:pt idx="11">
                  <c:v>77.650934947150446</c:v>
                </c:pt>
                <c:pt idx="12">
                  <c:v>79.418803122231097</c:v>
                </c:pt>
                <c:pt idx="13">
                  <c:v>81.229254893241446</c:v>
                </c:pt>
                <c:pt idx="14">
                  <c:v>83.034267578726585</c:v>
                </c:pt>
                <c:pt idx="15">
                  <c:v>84.800848135955064</c:v>
                </c:pt>
                <c:pt idx="16">
                  <c:v>86.506339009986618</c:v>
                </c:pt>
                <c:pt idx="17">
                  <c:v>88.135192194580981</c:v>
                </c:pt>
                <c:pt idx="18">
                  <c:v>89.676742879295986</c:v>
                </c:pt>
                <c:pt idx="19">
                  <c:v>91.123665516161466</c:v>
                </c:pt>
                <c:pt idx="20">
                  <c:v>92.470897492887417</c:v>
                </c:pt>
                <c:pt idx="21">
                  <c:v>93.714884577314677</c:v>
                </c:pt>
                <c:pt idx="22">
                  <c:v>94.853048828679462</c:v>
                </c:pt>
                <c:pt idx="23">
                  <c:v>95.883411153888815</c:v>
                </c:pt>
                <c:pt idx="24">
                  <c:v>96.804322080128586</c:v>
                </c:pt>
                <c:pt idx="25">
                  <c:v>97.614268932658149</c:v>
                </c:pt>
                <c:pt idx="26">
                  <c:v>98.311737666957839</c:v>
                </c:pt>
                <c:pt idx="27">
                  <c:v>98.895114594746957</c:v>
                </c:pt>
                <c:pt idx="28">
                  <c:v>99.362618166989634</c:v>
                </c:pt>
                <c:pt idx="29">
                  <c:v>99.712254509992135</c:v>
                </c:pt>
                <c:pt idx="30">
                  <c:v>99.941793012397952</c:v>
                </c:pt>
                <c:pt idx="31">
                  <c:v>100.04876023874425</c:v>
                </c:pt>
                <c:pt idx="32">
                  <c:v>100.0304520034951</c:v>
                </c:pt>
                <c:pt idx="33">
                  <c:v>99.883964702489763</c:v>
                </c:pt>
                <c:pt idx="34">
                  <c:v>99.606248029025934</c:v>
                </c:pt>
                <c:pt idx="35">
                  <c:v>99.194182005239455</c:v>
                </c:pt>
                <c:pt idx="36">
                  <c:v>98.644681785827188</c:v>
                </c:pt>
                <c:pt idx="37">
                  <c:v>97.95483383414323</c:v>
                </c:pt>
                <c:pt idx="38">
                  <c:v>97.122066664404372</c:v>
                </c:pt>
                <c:pt idx="39">
                  <c:v>96.144358172896332</c:v>
                </c:pt>
                <c:pt idx="40">
                  <c:v>95.020479399997001</c:v>
                </c:pt>
                <c:pt idx="41">
                  <c:v>93.750271147289709</c:v>
                </c:pt>
                <c:pt idx="42">
                  <c:v>92.33494509188769</c:v>
                </c:pt>
                <c:pt idx="43">
                  <c:v>90.777394982722683</c:v>
                </c:pt>
                <c:pt idx="44">
                  <c:v>89.082496614988386</c:v>
                </c:pt>
                <c:pt idx="45">
                  <c:v>87.257368484455228</c:v>
                </c:pt>
                <c:pt idx="46">
                  <c:v>85.311559767752811</c:v>
                </c:pt>
                <c:pt idx="47">
                  <c:v>83.257130391778745</c:v>
                </c:pt>
                <c:pt idx="48">
                  <c:v>81.1085912935403</c:v>
                </c:pt>
                <c:pt idx="49">
                  <c:v>78.882682784212861</c:v>
                </c:pt>
                <c:pt idx="50">
                  <c:v>76.597985173331878</c:v>
                </c:pt>
                <c:pt idx="51">
                  <c:v>74.274376630087374</c:v>
                </c:pt>
                <c:pt idx="52">
                  <c:v>71.932375025592322</c:v>
                </c:pt>
                <c:pt idx="53">
                  <c:v>69.592418550934553</c:v>
                </c:pt>
                <c:pt idx="54">
                  <c:v>67.27414990351744</c:v>
                </c:pt>
                <c:pt idx="55">
                  <c:v>64.995768227514901</c:v>
                </c:pt>
                <c:pt idx="56">
                  <c:v>62.773501941045758</c:v>
                </c:pt>
                <c:pt idx="57">
                  <c:v>60.62123689196352</c:v>
                </c:pt>
                <c:pt idx="58">
                  <c:v>58.550312404523517</c:v>
                </c:pt>
                <c:pt idx="59">
                  <c:v>56.569477317772659</c:v>
                </c:pt>
                <c:pt idx="60">
                  <c:v>54.684982533193143</c:v>
                </c:pt>
                <c:pt idx="61">
                  <c:v>52.900777524695151</c:v>
                </c:pt>
                <c:pt idx="62">
                  <c:v>51.218775588519343</c:v>
                </c:pt>
                <c:pt idx="63">
                  <c:v>49.639154971150525</c:v>
                </c:pt>
                <c:pt idx="64">
                  <c:v>48.160668537310791</c:v>
                </c:pt>
                <c:pt idx="65">
                  <c:v>46.78094152446829</c:v>
                </c:pt>
                <c:pt idx="66">
                  <c:v>45.496743786299824</c:v>
                </c:pt>
                <c:pt idx="67">
                  <c:v>44.304228889779047</c:v>
                </c:pt>
                <c:pt idx="68">
                  <c:v>43.199137103582757</c:v>
                </c:pt>
                <c:pt idx="69">
                  <c:v>42.17696264526591</c:v>
                </c:pt>
                <c:pt idx="70">
                  <c:v>41.233087690647309</c:v>
                </c:pt>
                <c:pt idx="71">
                  <c:v>40.362886831542568</c:v>
                </c:pt>
                <c:pt idx="72">
                  <c:v>39.561806152689719</c:v>
                </c:pt>
                <c:pt idx="73">
                  <c:v>38.825421113276512</c:v>
                </c:pt>
                <c:pt idx="74">
                  <c:v>38.149477145606362</c:v>
                </c:pt>
                <c:pt idx="75">
                  <c:v>37.529916457826687</c:v>
                </c:pt>
                <c:pt idx="76">
                  <c:v>36.962894042216291</c:v>
                </c:pt>
                <c:pt idx="77">
                  <c:v>36.444785404260408</c:v>
                </c:pt>
                <c:pt idx="78">
                  <c:v>35.972188075225802</c:v>
                </c:pt>
                <c:pt idx="79">
                  <c:v>35.541918569235989</c:v>
                </c:pt>
                <c:pt idx="80">
                  <c:v>35.151006101203286</c:v>
                </c:pt>
                <c:pt idx="81">
                  <c:v>34.796684093504375</c:v>
                </c:pt>
                <c:pt idx="82">
                  <c:v>34.476380262630776</c:v>
                </c:pt>
                <c:pt idx="83">
                  <c:v>34.187705886014896</c:v>
                </c:pt>
                <c:pt idx="84">
                  <c:v>33.928444697007293</c:v>
                </c:pt>
                <c:pt idx="85">
                  <c:v>33.696541736225804</c:v>
                </c:pt>
                <c:pt idx="86">
                  <c:v>33.490092394249494</c:v>
                </c:pt>
                <c:pt idx="87">
                  <c:v>33.307331808804832</c:v>
                </c:pt>
                <c:pt idx="88">
                  <c:v>33.146624724803154</c:v>
                </c:pt>
                <c:pt idx="89">
                  <c:v>33.006455884352661</c:v>
                </c:pt>
                <c:pt idx="90">
                  <c:v>32.885420983153296</c:v>
                </c:pt>
                <c:pt idx="91">
                  <c:v>32.782218207157314</c:v>
                </c:pt>
                <c:pt idx="92">
                  <c:v>32.695640347162346</c:v>
                </c:pt>
                <c:pt idx="93">
                  <c:v>32.62456747769145</c:v>
                </c:pt>
                <c:pt idx="94">
                  <c:v>32.567960178710955</c:v>
                </c:pt>
                <c:pt idx="95">
                  <c:v>32.524853273864665</c:v>
                </c:pt>
                <c:pt idx="96">
                  <c:v>32.494350055907759</c:v>
                </c:pt>
                <c:pt idx="97">
                  <c:v>32.47561696866471</c:v>
                </c:pt>
                <c:pt idx="98">
                  <c:v>32.467878714441504</c:v>
                </c:pt>
                <c:pt idx="99">
                  <c:v>32.470413756336576</c:v>
                </c:pt>
                <c:pt idx="100">
                  <c:v>32.48255018575653</c:v>
                </c:pt>
                <c:pt idx="101">
                  <c:v>32.503661926860964</c:v>
                </c:pt>
                <c:pt idx="102">
                  <c:v>32.533165251097351</c:v>
                </c:pt>
                <c:pt idx="103">
                  <c:v>32.57051557670512</c:v>
                </c:pt>
                <c:pt idx="104">
                  <c:v>32.615204529695212</c:v>
                </c:pt>
                <c:pt idx="105">
                  <c:v>32.666757244543376</c:v>
                </c:pt>
                <c:pt idx="106">
                  <c:v>32.724729884451371</c:v>
                </c:pt>
                <c:pt idx="107">
                  <c:v>32.788707362620087</c:v>
                </c:pt>
                <c:pt idx="108">
                  <c:v>32.85830124747234</c:v>
                </c:pt>
                <c:pt idx="109">
                  <c:v>32.933147836170548</c:v>
                </c:pt>
                <c:pt idx="110">
                  <c:v>33.01290638210525</c:v>
                </c:pt>
                <c:pt idx="111">
                  <c:v>33.097257463233376</c:v>
                </c:pt>
                <c:pt idx="112">
                  <c:v>33.185901479276389</c:v>
                </c:pt>
                <c:pt idx="113">
                  <c:v>33.278557266863501</c:v>
                </c:pt>
                <c:pt idx="114">
                  <c:v>33.374960822610568</c:v>
                </c:pt>
                <c:pt idx="115">
                  <c:v>33.474864125041556</c:v>
                </c:pt>
                <c:pt idx="116">
                  <c:v>33.578034047042529</c:v>
                </c:pt>
                <c:pt idx="117">
                  <c:v>33.684251351276949</c:v>
                </c:pt>
                <c:pt idx="118">
                  <c:v>33.793309761654015</c:v>
                </c:pt>
                <c:pt idx="119">
                  <c:v>33.905015104555233</c:v>
                </c:pt>
                <c:pt idx="120">
                  <c:v>34.019184514071078</c:v>
                </c:pt>
                <c:pt idx="121">
                  <c:v>34.135645696016816</c:v>
                </c:pt>
                <c:pt idx="122">
                  <c:v>34.254236245934898</c:v>
                </c:pt>
                <c:pt idx="123">
                  <c:v>34.374803016728755</c:v>
                </c:pt>
                <c:pt idx="124">
                  <c:v>34.497201531935545</c:v>
                </c:pt>
                <c:pt idx="125">
                  <c:v>34.62129544100744</c:v>
                </c:pt>
                <c:pt idx="126">
                  <c:v>34.746956013259506</c:v>
                </c:pt>
                <c:pt idx="127">
                  <c:v>34.874061667459024</c:v>
                </c:pt>
                <c:pt idx="128">
                  <c:v>35.002497534253202</c:v>
                </c:pt>
                <c:pt idx="129">
                  <c:v>35.132155048912729</c:v>
                </c:pt>
                <c:pt idx="130">
                  <c:v>35.262931572030688</c:v>
                </c:pt>
                <c:pt idx="131">
                  <c:v>35.394730036067294</c:v>
                </c:pt>
                <c:pt idx="132">
                  <c:v>35.527458615756842</c:v>
                </c:pt>
                <c:pt idx="133">
                  <c:v>35.661030420599012</c:v>
                </c:pt>
                <c:pt idx="134">
                  <c:v>35.795363207768325</c:v>
                </c:pt>
                <c:pt idx="135">
                  <c:v>35.930379113944575</c:v>
                </c:pt>
                <c:pt idx="136">
                  <c:v>36.066004404656731</c:v>
                </c:pt>
                <c:pt idx="137">
                  <c:v>36.202169239870194</c:v>
                </c:pt>
                <c:pt idx="138">
                  <c:v>36.338807454636438</c:v>
                </c:pt>
                <c:pt idx="139">
                  <c:v>36.475856353723223</c:v>
                </c:pt>
                <c:pt idx="140">
                  <c:v>36.613256519226717</c:v>
                </c:pt>
                <c:pt idx="141">
                  <c:v>36.750951630246917</c:v>
                </c:pt>
                <c:pt idx="142">
                  <c:v>36.888888293776809</c:v>
                </c:pt>
                <c:pt idx="143">
                  <c:v>37.027015886023534</c:v>
                </c:pt>
                <c:pt idx="144">
                  <c:v>37.165286403438024</c:v>
                </c:pt>
                <c:pt idx="145">
                  <c:v>37.303654322796604</c:v>
                </c:pt>
                <c:pt idx="146">
                  <c:v>37.44207646969425</c:v>
                </c:pt>
                <c:pt idx="147">
                  <c:v>37.580511894906842</c:v>
                </c:pt>
                <c:pt idx="148">
                  <c:v>37.718921758077393</c:v>
                </c:pt>
                <c:pt idx="149">
                  <c:v>37.857269218240724</c:v>
                </c:pt>
                <c:pt idx="150">
                  <c:v>37.995519330740173</c:v>
                </c:pt>
                <c:pt idx="151">
                  <c:v>38.133638950109727</c:v>
                </c:pt>
                <c:pt idx="152">
                  <c:v>38.271596638538298</c:v>
                </c:pt>
                <c:pt idx="153">
                  <c:v>38.409362579551811</c:v>
                </c:pt>
                <c:pt idx="154">
                  <c:v>38.546908496577124</c:v>
                </c:pt>
                <c:pt idx="155">
                  <c:v>38.684207576083679</c:v>
                </c:pt>
                <c:pt idx="156">
                  <c:v>38.821234395005696</c:v>
                </c:pt>
                <c:pt idx="157">
                  <c:v>38.957964852178428</c:v>
                </c:pt>
                <c:pt idx="158">
                  <c:v>39.094376103541386</c:v>
                </c:pt>
                <c:pt idx="159">
                  <c:v>39.230446500872077</c:v>
                </c:pt>
                <c:pt idx="160">
                  <c:v>39.366155533835233</c:v>
                </c:pt>
                <c:pt idx="161">
                  <c:v>39.501483775143512</c:v>
                </c:pt>
                <c:pt idx="162">
                  <c:v>39.636412828646883</c:v>
                </c:pt>
                <c:pt idx="163">
                  <c:v>39.770925280163056</c:v>
                </c:pt>
                <c:pt idx="164">
                  <c:v>39.905004650905326</c:v>
                </c:pt>
                <c:pt idx="165">
                  <c:v>40.038635353325176</c:v>
                </c:pt>
                <c:pt idx="166">
                  <c:v>40.171802649260734</c:v>
                </c:pt>
                <c:pt idx="167">
                  <c:v>40.304492610231065</c:v>
                </c:pt>
                <c:pt idx="168">
                  <c:v>40.436692079759901</c:v>
                </c:pt>
                <c:pt idx="169">
                  <c:v>40.568388637620103</c:v>
                </c:pt>
                <c:pt idx="170">
                  <c:v>40.699570565872953</c:v>
                </c:pt>
                <c:pt idx="171">
                  <c:v>40.830226816619977</c:v>
                </c:pt>
                <c:pt idx="172">
                  <c:v>40.960346981347499</c:v>
                </c:pt>
                <c:pt idx="173">
                  <c:v>41.089921261800512</c:v>
                </c:pt>
                <c:pt idx="174">
                  <c:v>41.218940442276221</c:v>
                </c:pt>
                <c:pt idx="175">
                  <c:v>41.347395863279999</c:v>
                </c:pt>
                <c:pt idx="176">
                  <c:v>41.475279396454113</c:v>
                </c:pt>
                <c:pt idx="177">
                  <c:v>41.602583420715938</c:v>
                </c:pt>
                <c:pt idx="178">
                  <c:v>41.729300799541022</c:v>
                </c:pt>
                <c:pt idx="179">
                  <c:v>41.855424859326611</c:v>
                </c:pt>
                <c:pt idx="180">
                  <c:v>41.980949368781118</c:v>
                </c:pt>
                <c:pt idx="181">
                  <c:v>42.105868519280982</c:v>
                </c:pt>
                <c:pt idx="182">
                  <c:v>42.230176906151463</c:v>
                </c:pt>
                <c:pt idx="183">
                  <c:v>42.353869510808039</c:v>
                </c:pt>
                <c:pt idx="184">
                  <c:v>42.476941683737181</c:v>
                </c:pt>
                <c:pt idx="185">
                  <c:v>42.599389128247395</c:v>
                </c:pt>
                <c:pt idx="186">
                  <c:v>42.721207884969608</c:v>
                </c:pt>
                <c:pt idx="187">
                  <c:v>42.842394317061668</c:v>
                </c:pt>
                <c:pt idx="188">
                  <c:v>42.96294509607943</c:v>
                </c:pt>
                <c:pt idx="189">
                  <c:v>43.082857188487573</c:v>
                </c:pt>
                <c:pt idx="190">
                  <c:v>43.202127842766657</c:v>
                </c:pt>
                <c:pt idx="191">
                  <c:v>43.320754577103649</c:v>
                </c:pt>
                <c:pt idx="192">
                  <c:v>43.438735167618752</c:v>
                </c:pt>
                <c:pt idx="193">
                  <c:v>43.556067637116193</c:v>
                </c:pt>
                <c:pt idx="194">
                  <c:v>43.672750244325691</c:v>
                </c:pt>
                <c:pt idx="195">
                  <c:v>43.788781473614257</c:v>
                </c:pt>
                <c:pt idx="196">
                  <c:v>43.904160025144037</c:v>
                </c:pt>
                <c:pt idx="197">
                  <c:v>44.018884805455457</c:v>
                </c:pt>
                <c:pt idx="198">
                  <c:v>44.132954918456413</c:v>
                </c:pt>
                <c:pt idx="199">
                  <c:v>44.246369656794499</c:v>
                </c:pt>
                <c:pt idx="200">
                  <c:v>44.359128493601091</c:v>
                </c:pt>
                <c:pt idx="201">
                  <c:v>44.471231074581105</c:v>
                </c:pt>
                <c:pt idx="202">
                  <c:v>44.582677210439435</c:v>
                </c:pt>
                <c:pt idx="203">
                  <c:v>44.693466869628111</c:v>
                </c:pt>
                <c:pt idx="204">
                  <c:v>44.803600171391949</c:v>
                </c:pt>
                <c:pt idx="205">
                  <c:v>44.913077379110078</c:v>
                </c:pt>
                <c:pt idx="206">
                  <c:v>45.021898893909324</c:v>
                </c:pt>
                <c:pt idx="207">
                  <c:v>45.13006524854535</c:v>
                </c:pt>
                <c:pt idx="208">
                  <c:v>45.237577101537298</c:v>
                </c:pt>
                <c:pt idx="209">
                  <c:v>45.344435231536991</c:v>
                </c:pt>
                <c:pt idx="210">
                  <c:v>45.450640531935733</c:v>
                </c:pt>
                <c:pt idx="211">
                  <c:v>45.556194005691019</c:v>
                </c:pt>
                <c:pt idx="212">
                  <c:v>45.661096760356415</c:v>
                </c:pt>
                <c:pt idx="213">
                  <c:v>45.765350003319959</c:v>
                </c:pt>
                <c:pt idx="214">
                  <c:v>45.868955037234649</c:v>
                </c:pt>
                <c:pt idx="215">
                  <c:v>45.971913255627783</c:v>
                </c:pt>
                <c:pt idx="216">
                  <c:v>46.074226138694918</c:v>
                </c:pt>
                <c:pt idx="217">
                  <c:v>46.175895249251539</c:v>
                </c:pt>
                <c:pt idx="218">
                  <c:v>46.276922228856449</c:v>
                </c:pt>
                <c:pt idx="219">
                  <c:v>46.3773087940856</c:v>
                </c:pt>
                <c:pt idx="220">
                  <c:v>46.477056732952001</c:v>
                </c:pt>
                <c:pt idx="221">
                  <c:v>46.576167901470264</c:v>
                </c:pt>
                <c:pt idx="222">
                  <c:v>46.674644220357514</c:v>
                </c:pt>
                <c:pt idx="223">
                  <c:v>46.772487671860432</c:v>
                </c:pt>
                <c:pt idx="224">
                  <c:v>46.869700296713333</c:v>
                </c:pt>
                <c:pt idx="225">
                  <c:v>46.966284191209695</c:v>
                </c:pt>
                <c:pt idx="226">
                  <c:v>47.062241504390968</c:v>
                </c:pt>
                <c:pt idx="227">
                  <c:v>47.157574435349559</c:v>
                </c:pt>
                <c:pt idx="228">
                  <c:v>47.252285230629241</c:v>
                </c:pt>
                <c:pt idx="229">
                  <c:v>47.346376181732843</c:v>
                </c:pt>
                <c:pt idx="230">
                  <c:v>47.439849622725085</c:v>
                </c:pt>
                <c:pt idx="231">
                  <c:v>47.532707927929657</c:v>
                </c:pt>
                <c:pt idx="232">
                  <c:v>47.62495350971389</c:v>
                </c:pt>
                <c:pt idx="233">
                  <c:v>47.716588816361096</c:v>
                </c:pt>
                <c:pt idx="234">
                  <c:v>47.807616330025638</c:v>
                </c:pt>
                <c:pt idx="235">
                  <c:v>47.898038564764697</c:v>
                </c:pt>
                <c:pt idx="236">
                  <c:v>47.987858064652492</c:v>
                </c:pt>
                <c:pt idx="237">
                  <c:v>48.077077401956338</c:v>
                </c:pt>
                <c:pt idx="238">
                  <c:v>48.165699175396128</c:v>
                </c:pt>
                <c:pt idx="239">
                  <c:v>48.253726008462067</c:v>
                </c:pt>
                <c:pt idx="240">
                  <c:v>48.341160547801778</c:v>
                </c:pt>
                <c:pt idx="241">
                  <c:v>48.428005461666018</c:v>
                </c:pt>
                <c:pt idx="242">
                  <c:v>48.514263438421104</c:v>
                </c:pt>
                <c:pt idx="243">
                  <c:v>48.599937185109638</c:v>
                </c:pt>
                <c:pt idx="244">
                  <c:v>48.685029426075737</c:v>
                </c:pt>
                <c:pt idx="245">
                  <c:v>48.769542901639774</c:v>
                </c:pt>
                <c:pt idx="246">
                  <c:v>48.853480366820961</c:v>
                </c:pt>
                <c:pt idx="247">
                  <c:v>48.936844590115214</c:v>
                </c:pt>
                <c:pt idx="248">
                  <c:v>49.019638352319419</c:v>
                </c:pt>
                <c:pt idx="249">
                  <c:v>49.101864445397034</c:v>
                </c:pt>
                <c:pt idx="250">
                  <c:v>49.183525671393319</c:v>
                </c:pt>
                <c:pt idx="251">
                  <c:v>49.264624841388745</c:v>
                </c:pt>
                <c:pt idx="252">
                  <c:v>49.345164774496943</c:v>
                </c:pt>
                <c:pt idx="253">
                  <c:v>49.425148296896502</c:v>
                </c:pt>
                <c:pt idx="254">
                  <c:v>49.504578240907435</c:v>
                </c:pt>
                <c:pt idx="255">
                  <c:v>49.583457444098926</c:v>
                </c:pt>
                <c:pt idx="256">
                  <c:v>49.661788748432379</c:v>
                </c:pt>
                <c:pt idx="257">
                  <c:v>49.739574999442944</c:v>
                </c:pt>
                <c:pt idx="258">
                  <c:v>49.816819045447531</c:v>
                </c:pt>
                <c:pt idx="259">
                  <c:v>49.893523736785923</c:v>
                </c:pt>
                <c:pt idx="260">
                  <c:v>49.969691925097308</c:v>
                </c:pt>
                <c:pt idx="261">
                  <c:v>50.045326462616998</c:v>
                </c:pt>
                <c:pt idx="262">
                  <c:v>50.120430201508547</c:v>
                </c:pt>
                <c:pt idx="263">
                  <c:v>50.195005993218587</c:v>
                </c:pt>
                <c:pt idx="264">
                  <c:v>50.269056687860285</c:v>
                </c:pt>
                <c:pt idx="265">
                  <c:v>50.342585133619792</c:v>
                </c:pt>
                <c:pt idx="266">
                  <c:v>50.415594176187106</c:v>
                </c:pt>
                <c:pt idx="267">
                  <c:v>50.488086658214044</c:v>
                </c:pt>
                <c:pt idx="268">
                  <c:v>50.560065418788909</c:v>
                </c:pt>
                <c:pt idx="269">
                  <c:v>50.631533292935629</c:v>
                </c:pt>
                <c:pt idx="270">
                  <c:v>50.702493111134061</c:v>
                </c:pt>
                <c:pt idx="271">
                  <c:v>50.772947698861778</c:v>
                </c:pt>
                <c:pt idx="272">
                  <c:v>50.842899876149261</c:v>
                </c:pt>
                <c:pt idx="273">
                  <c:v>50.912352457163202</c:v>
                </c:pt>
                <c:pt idx="274">
                  <c:v>50.981308249798793</c:v>
                </c:pt>
                <c:pt idx="275">
                  <c:v>51.049770055293742</c:v>
                </c:pt>
                <c:pt idx="276">
                  <c:v>51.11774066786176</c:v>
                </c:pt>
                <c:pt idx="277">
                  <c:v>51.185222874334798</c:v>
                </c:pt>
                <c:pt idx="278">
                  <c:v>51.252219453827742</c:v>
                </c:pt>
                <c:pt idx="279">
                  <c:v>51.318733177415773</c:v>
                </c:pt>
                <c:pt idx="280">
                  <c:v>51.384766807824697</c:v>
                </c:pt>
                <c:pt idx="281">
                  <c:v>51.450323099138558</c:v>
                </c:pt>
                <c:pt idx="282">
                  <c:v>51.515404796515639</c:v>
                </c:pt>
                <c:pt idx="283">
                  <c:v>51.580014635925231</c:v>
                </c:pt>
                <c:pt idx="284">
                  <c:v>51.644155343887974</c:v>
                </c:pt>
                <c:pt idx="285">
                  <c:v>51.707829637236543</c:v>
                </c:pt>
                <c:pt idx="286">
                  <c:v>51.771040222880934</c:v>
                </c:pt>
                <c:pt idx="287">
                  <c:v>51.83378979759263</c:v>
                </c:pt>
                <c:pt idx="288">
                  <c:v>51.896081047790801</c:v>
                </c:pt>
                <c:pt idx="289">
                  <c:v>51.957916649345961</c:v>
                </c:pt>
                <c:pt idx="290">
                  <c:v>52.019299267393066</c:v>
                </c:pt>
                <c:pt idx="291">
                  <c:v>52.080231556148334</c:v>
                </c:pt>
                <c:pt idx="292">
                  <c:v>52.140716158744155</c:v>
                </c:pt>
                <c:pt idx="293">
                  <c:v>52.200755707066456</c:v>
                </c:pt>
                <c:pt idx="294">
                  <c:v>52.260352821603881</c:v>
                </c:pt>
                <c:pt idx="295">
                  <c:v>52.319510111303615</c:v>
                </c:pt>
                <c:pt idx="296">
                  <c:v>52.378230173439576</c:v>
                </c:pt>
                <c:pt idx="297">
                  <c:v>52.436515593481907</c:v>
                </c:pt>
                <c:pt idx="298">
                  <c:v>52.494368944979207</c:v>
                </c:pt>
                <c:pt idx="299">
                  <c:v>52.551792789445273</c:v>
                </c:pt>
                <c:pt idx="300">
                  <c:v>52.608789676255668</c:v>
                </c:pt>
                <c:pt idx="301">
                  <c:v>52.66536214254905</c:v>
                </c:pt>
                <c:pt idx="302">
                  <c:v>52.721512713133251</c:v>
                </c:pt>
                <c:pt idx="303">
                  <c:v>52.777243900402645</c:v>
                </c:pt>
                <c:pt idx="304">
                  <c:v>52.832558204258042</c:v>
                </c:pt>
                <c:pt idx="305">
                  <c:v>52.887458112031808</c:v>
                </c:pt>
                <c:pt idx="306">
                  <c:v>52.941946098422342</c:v>
                </c:pt>
                <c:pt idx="307">
                  <c:v>52.996024625430209</c:v>
                </c:pt>
                <c:pt idx="308">
                  <c:v>53.049696142301379</c:v>
                </c:pt>
                <c:pt idx="309">
                  <c:v>53.102963085475857</c:v>
                </c:pt>
                <c:pt idx="310">
                  <c:v>53.155827878539675</c:v>
                </c:pt>
                <c:pt idx="311">
                  <c:v>53.208292932183127</c:v>
                </c:pt>
                <c:pt idx="312">
                  <c:v>53.260360644163264</c:v>
                </c:pt>
                <c:pt idx="313">
                  <c:v>53.312033399269936</c:v>
                </c:pt>
                <c:pt idx="314">
                  <c:v>53.36331356929626</c:v>
                </c:pt>
                <c:pt idx="315">
                  <c:v>53.414203513014307</c:v>
                </c:pt>
                <c:pt idx="316">
                  <c:v>53.464705576153108</c:v>
                </c:pt>
                <c:pt idx="317">
                  <c:v>53.51482209138085</c:v>
                </c:pt>
                <c:pt idx="318">
                  <c:v>53.564555378293143</c:v>
                </c:pt>
                <c:pt idx="319">
                  <c:v>53.61390774339943</c:v>
                </c:pt>
                <c:pt idx="320">
                  <c:v>53.662881480118621</c:v>
                </c:pt>
                <c:pt idx="321">
                  <c:v>53.711478868773419</c:v>
                </c:pt>
                <c:pt idx="322">
                  <c:v>53.759702176590388</c:v>
                </c:pt>
                <c:pt idx="323">
                  <c:v>53.807553657703522</c:v>
                </c:pt>
                <c:pt idx="324">
                  <c:v>53.855035553156625</c:v>
                </c:pt>
                <c:pt idx="325">
                  <c:v>53.90215009091343</c:v>
                </c:pt>
                <c:pt idx="326">
                  <c:v>53.948899485867088</c:v>
                </c:pt>
                <c:pt idx="327">
                  <c:v>53.995285939855002</c:v>
                </c:pt>
                <c:pt idx="328">
                  <c:v>54.041311641671435</c:v>
                </c:pt>
                <c:pt idx="329">
                  <c:v>54.08697876708834</c:v>
                </c:pt>
                <c:pt idx="330">
                  <c:v>54.132289478873723</c:v>
                </c:pt>
                <c:pt idx="331">
                  <c:v>54.177245926815672</c:v>
                </c:pt>
                <c:pt idx="332">
                  <c:v>54.221850247744626</c:v>
                </c:pt>
                <c:pt idx="333">
                  <c:v>54.266104565562024</c:v>
                </c:pt>
                <c:pt idx="334">
                  <c:v>54.310010991267262</c:v>
                </c:pt>
                <c:pt idx="335">
                  <c:v>54.353571622989044</c:v>
                </c:pt>
                <c:pt idx="336">
                  <c:v>54.396788546015749</c:v>
                </c:pt>
                <c:pt idx="337">
                  <c:v>54.439663832831101</c:v>
                </c:pt>
                <c:pt idx="338">
                  <c:v>54.482199543148759</c:v>
                </c:pt>
                <c:pt idx="339">
                  <c:v>54.52439772394824</c:v>
                </c:pt>
                <c:pt idx="340">
                  <c:v>54.566260409514157</c:v>
                </c:pt>
                <c:pt idx="341">
                  <c:v>54.607789621476662</c:v>
                </c:pt>
                <c:pt idx="342">
                  <c:v>54.648987368850463</c:v>
                </c:pt>
                <c:pt idx="343">
                  <c:v>54.689855648079735</c:v>
                </c:pt>
                <c:pt idx="344">
                  <c:v>54.730396443080259</c:v>
                </c:pt>
                <c:pt idx="345">
                  <c:v>54.770611725284361</c:v>
                </c:pt>
                <c:pt idx="346">
                  <c:v>54.810503453687105</c:v>
                </c:pt>
                <c:pt idx="347">
                  <c:v>54.850073574894914</c:v>
                </c:pt>
                <c:pt idx="348">
                  <c:v>54.889324023169962</c:v>
                </c:pt>
                <c:pt idx="349">
                  <c:v>54.928256720483198</c:v>
                </c:pt>
                <c:pt idx="350">
                  <c:v>54.966873576561447</c:v>
                </c:pt>
                <c:pt idx="351">
                  <c:v>55.005176488940464</c:v>
                </c:pt>
                <c:pt idx="352">
                  <c:v>55.043167343014773</c:v>
                </c:pt>
                <c:pt idx="353">
                  <c:v>55.080848012091515</c:v>
                </c:pt>
                <c:pt idx="354">
                  <c:v>55.11822035744283</c:v>
                </c:pt>
                <c:pt idx="355">
                  <c:v>55.155286228360872</c:v>
                </c:pt>
                <c:pt idx="356">
                  <c:v>55.192047462211356</c:v>
                </c:pt>
                <c:pt idx="357">
                  <c:v>55.228505884488676</c:v>
                </c:pt>
                <c:pt idx="358">
                  <c:v>55.264663308873807</c:v>
                </c:pt>
                <c:pt idx="359">
                  <c:v>55.300521537288034</c:v>
                </c:pt>
                <c:pt idx="360">
                  <c:v>55.336082359952456</c:v>
                </c:pt>
                <c:pt idx="361">
                  <c:v>55.371347555443002</c:v>
                </c:pt>
                <c:pt idx="362">
                  <c:v>55.406318890750747</c:v>
                </c:pt>
                <c:pt idx="363">
                  <c:v>55.440998121339561</c:v>
                </c:pt>
                <c:pt idx="364">
                  <c:v>55.475386991202917</c:v>
                </c:pt>
                <c:pt idx="365">
                  <c:v>55.509487232925565</c:v>
                </c:pt>
                <c:pt idx="366">
                  <c:v>55.543300567743138</c:v>
                </c:pt>
                <c:pt idx="367">
                  <c:v>55.576828705599965</c:v>
                </c:pt>
                <c:pt idx="368">
                  <c:v>55.610073345210942</c:v>
                </c:pt>
                <c:pt idx="369">
                  <c:v>55.643036174121107</c:v>
                </c:pt>
                <c:pt idx="370">
                  <c:v>55.675718868766801</c:v>
                </c:pt>
                <c:pt idx="371">
                  <c:v>55.708123094536276</c:v>
                </c:pt>
                <c:pt idx="372">
                  <c:v>55.740250505831099</c:v>
                </c:pt>
                <c:pt idx="373">
                  <c:v>55.772102746127509</c:v>
                </c:pt>
                <c:pt idx="374">
                  <c:v>55.803681448037082</c:v>
                </c:pt>
                <c:pt idx="375">
                  <c:v>55.83498823336982</c:v>
                </c:pt>
                <c:pt idx="376">
                  <c:v>55.866024713194044</c:v>
                </c:pt>
                <c:pt idx="377">
                  <c:v>55.896792487900164</c:v>
                </c:pt>
                <c:pt idx="378">
                  <c:v>55.927293147260826</c:v>
                </c:pt>
                <c:pt idx="379">
                  <c:v>55.957528270494578</c:v>
                </c:pt>
                <c:pt idx="380">
                  <c:v>55.987499426326359</c:v>
                </c:pt>
                <c:pt idx="381">
                  <c:v>56.017208173051792</c:v>
                </c:pt>
                <c:pt idx="382">
                  <c:v>56.046656058595545</c:v>
                </c:pt>
                <c:pt idx="383">
                  <c:v>56.075844620577968</c:v>
                </c:pt>
                <c:pt idx="384">
                  <c:v>56.104775386374122</c:v>
                </c:pt>
                <c:pt idx="385">
                  <c:v>56.133449873176914</c:v>
                </c:pt>
                <c:pt idx="386">
                  <c:v>56.161869588059538</c:v>
                </c:pt>
                <c:pt idx="387">
                  <c:v>56.190036028036104</c:v>
                </c:pt>
                <c:pt idx="388">
                  <c:v>56.217950680125476</c:v>
                </c:pt>
                <c:pt idx="389">
                  <c:v>56.245615021411567</c:v>
                </c:pt>
                <c:pt idx="390">
                  <c:v>56.273030519106669</c:v>
                </c:pt>
                <c:pt idx="391">
                  <c:v>56.300198630611071</c:v>
                </c:pt>
                <c:pt idx="392">
                  <c:v>56.327120803577138</c:v>
                </c:pt>
                <c:pt idx="393">
                  <c:v>56.353798475969406</c:v>
                </c:pt>
                <c:pt idx="394">
                  <c:v>56.380233076126068</c:v>
                </c:pt>
                <c:pt idx="395">
                  <c:v>56.406426022819737</c:v>
                </c:pt>
                <c:pt idx="396">
                  <c:v>56.43237872532049</c:v>
                </c:pt>
                <c:pt idx="397">
                  <c:v>56.458092583454309</c:v>
                </c:pt>
                <c:pt idx="398">
                  <c:v>56.483568987665826</c:v>
                </c:pt>
                <c:pt idx="399">
                  <c:v>56.508809319077862</c:v>
                </c:pt>
                <c:pt idx="400">
                  <c:v>56.533814949552301</c:v>
                </c:pt>
                <c:pt idx="401">
                  <c:v>56.558587241750764</c:v>
                </c:pt>
                <c:pt idx="402">
                  <c:v>56.583127549193286</c:v>
                </c:pt>
                <c:pt idx="403">
                  <c:v>56.607437216320299</c:v>
                </c:pt>
                <c:pt idx="404">
                  <c:v>56.631517578550515</c:v>
                </c:pt>
                <c:pt idx="405">
                  <c:v>56.655369962341645</c:v>
                </c:pt>
                <c:pt idx="406">
                  <c:v>56.67899568524782</c:v>
                </c:pt>
                <c:pt idx="407">
                  <c:v>56.702396055982369</c:v>
                </c:pt>
                <c:pt idx="408">
                  <c:v>56.725572374472073</c:v>
                </c:pt>
                <c:pt idx="409">
                  <c:v>56.748525931918223</c:v>
                </c:pt>
                <c:pt idx="410">
                  <c:v>56.771258010856066</c:v>
                </c:pt>
                <c:pt idx="411">
                  <c:v>56.793769885210715</c:v>
                </c:pt>
                <c:pt idx="412">
                  <c:v>56.816062820355832</c:v>
                </c:pt>
                <c:pt idx="413">
                  <c:v>56.838138073171187</c:v>
                </c:pt>
                <c:pt idx="414">
                  <c:v>56.859996892100867</c:v>
                </c:pt>
                <c:pt idx="415">
                  <c:v>56.881640517209014</c:v>
                </c:pt>
                <c:pt idx="416">
                  <c:v>56.903070180237833</c:v>
                </c:pt>
                <c:pt idx="417">
                  <c:v>56.924287104663627</c:v>
                </c:pt>
                <c:pt idx="418">
                  <c:v>56.945292505753471</c:v>
                </c:pt>
                <c:pt idx="419">
                  <c:v>56.966087590620724</c:v>
                </c:pt>
                <c:pt idx="420">
                  <c:v>56.986673558281886</c:v>
                </c:pt>
                <c:pt idx="421">
                  <c:v>57.007051599710977</c:v>
                </c:pt>
                <c:pt idx="422">
                  <c:v>57.027222897895406</c:v>
                </c:pt>
                <c:pt idx="423">
                  <c:v>57.047188627890797</c:v>
                </c:pt>
                <c:pt idx="424">
                  <c:v>57.066949956875852</c:v>
                </c:pt>
                <c:pt idx="425">
                  <c:v>57.08650804420612</c:v>
                </c:pt>
                <c:pt idx="426">
                  <c:v>57.105864041469573</c:v>
                </c:pt>
                <c:pt idx="427">
                  <c:v>57.125019092538366</c:v>
                </c:pt>
                <c:pt idx="428">
                  <c:v>57.143974333624463</c:v>
                </c:pt>
                <c:pt idx="429">
                  <c:v>57.162730893330959</c:v>
                </c:pt>
                <c:pt idx="430">
                  <c:v>57.181289892707611</c:v>
                </c:pt>
                <c:pt idx="431">
                  <c:v>57.199652445300131</c:v>
                </c:pt>
                <c:pt idx="432">
                  <c:v>57.217819657205204</c:v>
                </c:pt>
                <c:pt idx="433">
                  <c:v>57.235792627121469</c:v>
                </c:pt>
                <c:pt idx="434">
                  <c:v>57.253572446402337</c:v>
                </c:pt>
                <c:pt idx="435">
                  <c:v>57.271160199105317</c:v>
                </c:pt>
                <c:pt idx="436">
                  <c:v>57.288556962045668</c:v>
                </c:pt>
                <c:pt idx="437">
                  <c:v>57.305763804846542</c:v>
                </c:pt>
                <c:pt idx="438">
                  <c:v>57.322781789987637</c:v>
                </c:pt>
                <c:pt idx="439">
                  <c:v>57.339611972858229</c:v>
                </c:pt>
                <c:pt idx="440">
                  <c:v>57.356255401805903</c:v>
                </c:pt>
                <c:pt idx="441">
                  <c:v>57.372713118186503</c:v>
                </c:pt>
                <c:pt idx="442">
                  <c:v>57.388986156412692</c:v>
                </c:pt>
                <c:pt idx="443">
                  <c:v>57.405075544004688</c:v>
                </c:pt>
                <c:pt idx="444">
                  <c:v>57.420982301637011</c:v>
                </c:pt>
                <c:pt idx="445">
                  <c:v>57.436707443188816</c:v>
                </c:pt>
                <c:pt idx="446">
                  <c:v>57.452251975791469</c:v>
                </c:pt>
                <c:pt idx="447">
                  <c:v>57.467616899875701</c:v>
                </c:pt>
                <c:pt idx="448">
                  <c:v>57.482803209219206</c:v>
                </c:pt>
                <c:pt idx="449">
                  <c:v>57.497811890995088</c:v>
                </c:pt>
                <c:pt idx="450">
                  <c:v>57.512643925819305</c:v>
                </c:pt>
                <c:pt idx="451">
                  <c:v>57.527300287794482</c:v>
                </c:pt>
                <c:pt idx="452">
                  <c:v>57.54178194455897</c:v>
                </c:pt>
                <c:pt idx="453">
                  <c:v>57.55608985733128</c:v>
                </c:pt>
                <c:pt idx="454">
                  <c:v>57.570224980957477</c:v>
                </c:pt>
                <c:pt idx="455">
                  <c:v>57.584188263955951</c:v>
                </c:pt>
                <c:pt idx="456">
                  <c:v>57.597980648560295</c:v>
                </c:pt>
                <c:pt idx="457">
                  <c:v>57.611603070769</c:v>
                </c:pt>
                <c:pt idx="458">
                  <c:v>57.6250564603857</c:v>
                </c:pt>
                <c:pt idx="459">
                  <c:v>57.638341741066121</c:v>
                </c:pt>
                <c:pt idx="460">
                  <c:v>57.651459830360224</c:v>
                </c:pt>
                <c:pt idx="461">
                  <c:v>57.664411639756679</c:v>
                </c:pt>
                <c:pt idx="462">
                  <c:v>57.677198074727009</c:v>
                </c:pt>
                <c:pt idx="463">
                  <c:v>57.689820034768111</c:v>
                </c:pt>
                <c:pt idx="464">
                  <c:v>57.702278413443786</c:v>
                </c:pt>
                <c:pt idx="465">
                  <c:v>57.714574098430028</c:v>
                </c:pt>
                <c:pt idx="466">
                  <c:v>57.726707971555328</c:v>
                </c:pt>
                <c:pt idx="467">
                  <c:v>57.738680908842227</c:v>
                </c:pt>
                <c:pt idx="468">
                  <c:v>57.750493780550777</c:v>
                </c:pt>
                <c:pt idx="469">
                  <c:v>57.762147451218219</c:v>
                </c:pt>
                <c:pt idx="470">
                  <c:v>57.773642779701476</c:v>
                </c:pt>
                <c:pt idx="471">
                  <c:v>57.78498061921637</c:v>
                </c:pt>
                <c:pt idx="472">
                  <c:v>57.796161817380735</c:v>
                </c:pt>
                <c:pt idx="473">
                  <c:v>57.807187216250455</c:v>
                </c:pt>
                <c:pt idx="474">
                  <c:v>57.818057652364928</c:v>
                </c:pt>
                <c:pt idx="475">
                  <c:v>57.828773956781397</c:v>
                </c:pt>
                <c:pt idx="476">
                  <c:v>57.839336955117965</c:v>
                </c:pt>
                <c:pt idx="477">
                  <c:v>57.849747467591158</c:v>
                </c:pt>
                <c:pt idx="478">
                  <c:v>57.860006309055976</c:v>
                </c:pt>
                <c:pt idx="479">
                  <c:v>57.870114289041418</c:v>
                </c:pt>
                <c:pt idx="480">
                  <c:v>57.880072211793994</c:v>
                </c:pt>
                <c:pt idx="481">
                  <c:v>57.889880876310855</c:v>
                </c:pt>
                <c:pt idx="482">
                  <c:v>57.899541076379471</c:v>
                </c:pt>
                <c:pt idx="483">
                  <c:v>57.90905360061609</c:v>
                </c:pt>
                <c:pt idx="484">
                  <c:v>57.918419232501073</c:v>
                </c:pt>
                <c:pt idx="485">
                  <c:v>57.927638750417756</c:v>
                </c:pt>
                <c:pt idx="486">
                  <c:v>57.936712927687346</c:v>
                </c:pt>
                <c:pt idx="487">
                  <c:v>57.945642532606733</c:v>
                </c:pt>
                <c:pt idx="488">
                  <c:v>57.954428328483921</c:v>
                </c:pt>
                <c:pt idx="489">
                  <c:v>57.963071073673895</c:v>
                </c:pt>
                <c:pt idx="490">
                  <c:v>57.971571521614528</c:v>
                </c:pt>
                <c:pt idx="491">
                  <c:v>57.979930420863134</c:v>
                </c:pt>
                <c:pt idx="492">
                  <c:v>57.988148515128223</c:v>
                </c:pt>
                <c:pt idx="493">
                  <c:v>57.996226543308843</c:v>
                </c:pt>
                <c:pt idx="494">
                  <c:v>58.004165239525108</c:v>
                </c:pt>
                <c:pt idx="495">
                  <c:v>58.011965333156176</c:v>
                </c:pt>
                <c:pt idx="496">
                  <c:v>58.01962754887019</c:v>
                </c:pt>
                <c:pt idx="497">
                  <c:v>58.027152606663307</c:v>
                </c:pt>
                <c:pt idx="498">
                  <c:v>58.034541221888588</c:v>
                </c:pt>
                <c:pt idx="499">
                  <c:v>58.041794105292006</c:v>
                </c:pt>
                <c:pt idx="500">
                  <c:v>58.048911963045484</c:v>
                </c:pt>
                <c:pt idx="501">
                  <c:v>58.055895496777978</c:v>
                </c:pt>
                <c:pt idx="502">
                  <c:v>58.062745403610784</c:v>
                </c:pt>
                <c:pt idx="503">
                  <c:v>58.06946237618741</c:v>
                </c:pt>
                <c:pt idx="504">
                  <c:v>58.076047102707591</c:v>
                </c:pt>
                <c:pt idx="505">
                  <c:v>58.082500266958242</c:v>
                </c:pt>
                <c:pt idx="506">
                  <c:v>58.08882254834527</c:v>
                </c:pt>
                <c:pt idx="507">
                  <c:v>58.095014621925522</c:v>
                </c:pt>
                <c:pt idx="508">
                  <c:v>58.101077158437548</c:v>
                </c:pt>
                <c:pt idx="509">
                  <c:v>58.107010824332363</c:v>
                </c:pt>
                <c:pt idx="510">
                  <c:v>58.112816281805109</c:v>
                </c:pt>
                <c:pt idx="511">
                  <c:v>58.118494188825274</c:v>
                </c:pt>
                <c:pt idx="512">
                  <c:v>58.124045199165302</c:v>
                </c:pt>
                <c:pt idx="513">
                  <c:v>58.129469962433973</c:v>
                </c:pt>
                <c:pt idx="514">
                  <c:v>58.134769124103379</c:v>
                </c:pt>
                <c:pt idx="515">
                  <c:v>58.139943325539576</c:v>
                </c:pt>
                <c:pt idx="516">
                  <c:v>58.144993204032843</c:v>
                </c:pt>
                <c:pt idx="517">
                  <c:v>58.149919392825794</c:v>
                </c:pt>
                <c:pt idx="518">
                  <c:v>58.154722521141714</c:v>
                </c:pt>
                <c:pt idx="519">
                  <c:v>58.159403214214969</c:v>
                </c:pt>
                <c:pt idx="520">
                  <c:v>58.163962093319753</c:v>
                </c:pt>
                <c:pt idx="521">
                  <c:v>58.16839977579567</c:v>
                </c:pt>
                <c:pt idx="522">
                  <c:v>58.172716875079125</c:v>
                </c:pt>
                <c:pt idx="523">
                  <c:v>58.176914000728836</c:v>
                </c:pt>
                <c:pt idx="524">
                  <c:v>58.180991758455534</c:v>
                </c:pt>
                <c:pt idx="525">
                  <c:v>58.184950750147266</c:v>
                </c:pt>
                <c:pt idx="526">
                  <c:v>58.188791573898442</c:v>
                </c:pt>
                <c:pt idx="527">
                  <c:v>58.192514824036017</c:v>
                </c:pt>
                <c:pt idx="528">
                  <c:v>58.196121091147127</c:v>
                </c:pt>
                <c:pt idx="529">
                  <c:v>58.199610962104707</c:v>
                </c:pt>
                <c:pt idx="530">
                  <c:v>58.202985020094864</c:v>
                </c:pt>
                <c:pt idx="531">
                  <c:v>58.206243844642252</c:v>
                </c:pt>
                <c:pt idx="532">
                  <c:v>58.20938801163782</c:v>
                </c:pt>
                <c:pt idx="533">
                  <c:v>58.212418093362082</c:v>
                </c:pt>
                <c:pt idx="534">
                  <c:v>58.215334658513889</c:v>
                </c:pt>
                <c:pt idx="535">
                  <c:v>58.218138272233432</c:v>
                </c:pt>
                <c:pt idx="536">
                  <c:v>58.220829496127664</c:v>
                </c:pt>
                <c:pt idx="537">
                  <c:v>58.223408888297953</c:v>
                </c:pt>
                <c:pt idx="538">
                  <c:v>58.225877003361781</c:v>
                </c:pt>
                <c:pt idx="539">
                  <c:v>58.22823439247933</c:v>
                </c:pt>
                <c:pt idx="540">
                  <c:v>58.230481603377783</c:v>
                </c:pt>
                <c:pt idx="541">
                  <c:v>58.232619180375437</c:v>
                </c:pt>
                <c:pt idx="542">
                  <c:v>58.234647664405756</c:v>
                </c:pt>
                <c:pt idx="543">
                  <c:v>58.236567593041059</c:v>
                </c:pt>
                <c:pt idx="544">
                  <c:v>58.238379500517993</c:v>
                </c:pt>
                <c:pt idx="545">
                  <c:v>58.240083917758596</c:v>
                </c:pt>
                <c:pt idx="546">
                  <c:v>58.241681372396044</c:v>
                </c:pt>
                <c:pt idx="547">
                  <c:v>58.243172388796069</c:v>
                </c:pt>
                <c:pt idx="548">
                  <c:v>58.244557488082712</c:v>
                </c:pt>
                <c:pt idx="549">
                  <c:v>58.245837188156855</c:v>
                </c:pt>
                <c:pt idx="550">
                  <c:v>58.247012003723981</c:v>
                </c:pt>
                <c:pt idx="551">
                  <c:v>58.248082446312445</c:v>
                </c:pt>
                <c:pt idx="552">
                  <c:v>58.249049024299588</c:v>
                </c:pt>
                <c:pt idx="553">
                  <c:v>58.249912242930527</c:v>
                </c:pt>
                <c:pt idx="554">
                  <c:v>58.250672604342995</c:v>
                </c:pt>
                <c:pt idx="555">
                  <c:v>58.251330607587207</c:v>
                </c:pt>
                <c:pt idx="556">
                  <c:v>58.251886748648737</c:v>
                </c:pt>
                <c:pt idx="557">
                  <c:v>58.252341520470097</c:v>
                </c:pt>
                <c:pt idx="558">
                  <c:v>58.252695412971278</c:v>
                </c:pt>
                <c:pt idx="559">
                  <c:v>58.252948913072622</c:v>
                </c:pt>
                <c:pt idx="560">
                  <c:v>58.253102504713667</c:v>
                </c:pt>
                <c:pt idx="561">
                  <c:v>58.253156668875476</c:v>
                </c:pt>
                <c:pt idx="562">
                  <c:v>58.253111883601036</c:v>
                </c:pt>
                <c:pt idx="563">
                  <c:v>58.252968624016773</c:v>
                </c:pt>
                <c:pt idx="564">
                  <c:v>58.252727362350747</c:v>
                </c:pt>
                <c:pt idx="565">
                  <c:v>58.252388567955705</c:v>
                </c:pt>
                <c:pt idx="566">
                  <c:v>58.25195270732727</c:v>
                </c:pt>
                <c:pt idx="567">
                  <c:v>58.251420244123878</c:v>
                </c:pt>
                <c:pt idx="568">
                  <c:v>58.250791639188776</c:v>
                </c:pt>
                <c:pt idx="569">
                  <c:v>58.250067350567186</c:v>
                </c:pt>
                <c:pt idx="570">
                  <c:v>58.249247833526276</c:v>
                </c:pt>
                <c:pt idx="571">
                  <c:v>58.248333540575985</c:v>
                </c:pt>
                <c:pt idx="572">
                  <c:v>58.247324921487177</c:v>
                </c:pt>
                <c:pt idx="573">
                  <c:v>58.246222423310087</c:v>
                </c:pt>
                <c:pt idx="574">
                  <c:v>58.245026490395738</c:v>
                </c:pt>
                <c:pt idx="575">
                  <c:v>58.243737564412093</c:v>
                </c:pt>
                <c:pt idx="576">
                  <c:v>58.242356084362875</c:v>
                </c:pt>
                <c:pt idx="577">
                  <c:v>58.240882486607902</c:v>
                </c:pt>
                <c:pt idx="578">
                  <c:v>58.2393172048805</c:v>
                </c:pt>
                <c:pt idx="579">
                  <c:v>58.23766067030531</c:v>
                </c:pt>
                <c:pt idx="580">
                  <c:v>58.235913311416823</c:v>
                </c:pt>
                <c:pt idx="581">
                  <c:v>58.234075554177622</c:v>
                </c:pt>
                <c:pt idx="582">
                  <c:v>58.232147821995241</c:v>
                </c:pt>
                <c:pt idx="583">
                  <c:v>58.230130535741154</c:v>
                </c:pt>
                <c:pt idx="584">
                  <c:v>58.228024113767098</c:v>
                </c:pt>
                <c:pt idx="585">
                  <c:v>58.225828971923008</c:v>
                </c:pt>
                <c:pt idx="586">
                  <c:v>58.223545523575176</c:v>
                </c:pt>
                <c:pt idx="587">
                  <c:v>58.221174179621684</c:v>
                </c:pt>
                <c:pt idx="588">
                  <c:v>58.21871534851099</c:v>
                </c:pt>
                <c:pt idx="589">
                  <c:v>58.216169436257161</c:v>
                </c:pt>
                <c:pt idx="590">
                  <c:v>58.213536846458744</c:v>
                </c:pt>
                <c:pt idx="591">
                  <c:v>58.210817980313216</c:v>
                </c:pt>
                <c:pt idx="592">
                  <c:v>58.208013236636511</c:v>
                </c:pt>
                <c:pt idx="593">
                  <c:v>58.205123011875322</c:v>
                </c:pt>
                <c:pt idx="594">
                  <c:v>58.202147700126289</c:v>
                </c:pt>
                <c:pt idx="595">
                  <c:v>58.19908769315272</c:v>
                </c:pt>
                <c:pt idx="596">
                  <c:v>58.195943380396713</c:v>
                </c:pt>
                <c:pt idx="597">
                  <c:v>58.192715149000122</c:v>
                </c:pt>
                <c:pt idx="598">
                  <c:v>58.189403383816781</c:v>
                </c:pt>
                <c:pt idx="599">
                  <c:v>58.18600846742865</c:v>
                </c:pt>
                <c:pt idx="600">
                  <c:v>58.182530780163411</c:v>
                </c:pt>
                <c:pt idx="601">
                  <c:v>58.178970700107548</c:v>
                </c:pt>
                <c:pt idx="602">
                  <c:v>58.175328603122587</c:v>
                </c:pt>
                <c:pt idx="603">
                  <c:v>58.171604862860434</c:v>
                </c:pt>
                <c:pt idx="604">
                  <c:v>58.167799850777556</c:v>
                </c:pt>
                <c:pt idx="605">
                  <c:v>58.163913936152461</c:v>
                </c:pt>
                <c:pt idx="606">
                  <c:v>58.159947486097529</c:v>
                </c:pt>
                <c:pt idx="607">
                  <c:v>58.155900865574189</c:v>
                </c:pt>
                <c:pt idx="608">
                  <c:v>58.151774437411163</c:v>
                </c:pt>
                <c:pt idx="609">
                  <c:v>58.147568562312948</c:v>
                </c:pt>
                <c:pt idx="610">
                  <c:v>58.143283598879755</c:v>
                </c:pt>
                <c:pt idx="611">
                  <c:v>58.138919903618302</c:v>
                </c:pt>
                <c:pt idx="612">
                  <c:v>58.134477830957671</c:v>
                </c:pt>
                <c:pt idx="613">
                  <c:v>58.129957733263375</c:v>
                </c:pt>
                <c:pt idx="614">
                  <c:v>58.125359960850354</c:v>
                </c:pt>
                <c:pt idx="615">
                  <c:v>58.120684861998249</c:v>
                </c:pt>
                <c:pt idx="616">
                  <c:v>58.115932782963043</c:v>
                </c:pt>
                <c:pt idx="617">
                  <c:v>58.111104067993359</c:v>
                </c:pt>
                <c:pt idx="618">
                  <c:v>58.10619905934189</c:v>
                </c:pt>
                <c:pt idx="619">
                  <c:v>58.101218097280807</c:v>
                </c:pt>
                <c:pt idx="620">
                  <c:v>58.096161520111949</c:v>
                </c:pt>
                <c:pt idx="621">
                  <c:v>58.091029664185399</c:v>
                </c:pt>
                <c:pt idx="622">
                  <c:v>58.085822863906365</c:v>
                </c:pt>
                <c:pt idx="623">
                  <c:v>58.080541451752659</c:v>
                </c:pt>
                <c:pt idx="624">
                  <c:v>58.075185758286707</c:v>
                </c:pt>
                <c:pt idx="625">
                  <c:v>58.069756112167582</c:v>
                </c:pt>
                <c:pt idx="626">
                  <c:v>58.06425284016364</c:v>
                </c:pt>
                <c:pt idx="627">
                  <c:v>58.058676267167286</c:v>
                </c:pt>
                <c:pt idx="628">
                  <c:v>58.053026716204862</c:v>
                </c:pt>
                <c:pt idx="629">
                  <c:v>58.047304508450715</c:v>
                </c:pt>
                <c:pt idx="630">
                  <c:v>58.041509963239122</c:v>
                </c:pt>
                <c:pt idx="631">
                  <c:v>58.035643398077802</c:v>
                </c:pt>
                <c:pt idx="632">
                  <c:v>58.029705128657589</c:v>
                </c:pt>
                <c:pt idx="633">
                  <c:v>58.023695468866514</c:v>
                </c:pt>
                <c:pt idx="634">
                  <c:v>58.017614730802109</c:v>
                </c:pt>
                <c:pt idx="635">
                  <c:v>58.01146322478121</c:v>
                </c:pt>
                <c:pt idx="636">
                  <c:v>58.005241259354655</c:v>
                </c:pt>
                <c:pt idx="637">
                  <c:v>57.998949141317098</c:v>
                </c:pt>
                <c:pt idx="638">
                  <c:v>57.992587175718576</c:v>
                </c:pt>
                <c:pt idx="639">
                  <c:v>57.986155665877689</c:v>
                </c:pt>
                <c:pt idx="640">
                  <c:v>57.979654913391705</c:v>
                </c:pt>
                <c:pt idx="641">
                  <c:v>57.973085218148057</c:v>
                </c:pt>
                <c:pt idx="642">
                  <c:v>57.966446878336995</c:v>
                </c:pt>
                <c:pt idx="643">
                  <c:v>57.959740190461389</c:v>
                </c:pt>
                <c:pt idx="644">
                  <c:v>57.952965449348511</c:v>
                </c:pt>
                <c:pt idx="645">
                  <c:v>57.946122948160301</c:v>
                </c:pt>
                <c:pt idx="646">
                  <c:v>57.939212978405948</c:v>
                </c:pt>
                <c:pt idx="647">
                  <c:v>57.93223582995207</c:v>
                </c:pt>
                <c:pt idx="648">
                  <c:v>57.925191791033221</c:v>
                </c:pt>
                <c:pt idx="649">
                  <c:v>57.91808114826226</c:v>
                </c:pt>
                <c:pt idx="650">
                  <c:v>57.910904186643023</c:v>
                </c:pt>
                <c:pt idx="651">
                  <c:v>57.903661189578663</c:v>
                </c:pt>
                <c:pt idx="652">
                  <c:v>57.896352438883085</c:v>
                </c:pt>
                <c:pt idx="653">
                  <c:v>57.888978214791457</c:v>
                </c:pt>
                <c:pt idx="654">
                  <c:v>57.88153879597084</c:v>
                </c:pt>
                <c:pt idx="655">
                  <c:v>57.874034459529554</c:v>
                </c:pt>
                <c:pt idx="656">
                  <c:v>57.866465481029451</c:v>
                </c:pt>
                <c:pt idx="657">
                  <c:v>57.858832134492566</c:v>
                </c:pt>
                <c:pt idx="658">
                  <c:v>57.851134692415151</c:v>
                </c:pt>
                <c:pt idx="659">
                  <c:v>57.843373425774374</c:v>
                </c:pt>
                <c:pt idx="660">
                  <c:v>57.835548604040639</c:v>
                </c:pt>
                <c:pt idx="661">
                  <c:v>57.827660495185377</c:v>
                </c:pt>
                <c:pt idx="662">
                  <c:v>57.819709365693562</c:v>
                </c:pt>
                <c:pt idx="663">
                  <c:v>57.811695480569512</c:v>
                </c:pt>
                <c:pt idx="664">
                  <c:v>57.803619103350904</c:v>
                </c:pt>
                <c:pt idx="665">
                  <c:v>57.795480496114813</c:v>
                </c:pt>
                <c:pt idx="666">
                  <c:v>57.787279919489691</c:v>
                </c:pt>
                <c:pt idx="667">
                  <c:v>57.779017632661997</c:v>
                </c:pt>
                <c:pt idx="668">
                  <c:v>57.770693893388945</c:v>
                </c:pt>
                <c:pt idx="669">
                  <c:v>57.762308958005192</c:v>
                </c:pt>
                <c:pt idx="670">
                  <c:v>57.753863081433323</c:v>
                </c:pt>
                <c:pt idx="671">
                  <c:v>57.745356517192278</c:v>
                </c:pt>
                <c:pt idx="672">
                  <c:v>57.736789517407416</c:v>
                </c:pt>
                <c:pt idx="673">
                  <c:v>57.728162332818236</c:v>
                </c:pt>
                <c:pt idx="674">
                  <c:v>57.71947521278824</c:v>
                </c:pt>
                <c:pt idx="675">
                  <c:v>57.710728405314242</c:v>
                </c:pt>
                <c:pt idx="676">
                  <c:v>57.701922157032968</c:v>
                </c:pt>
                <c:pt idx="677">
                  <c:v>57.693056713233169</c:v>
                </c:pt>
                <c:pt idx="678">
                  <c:v>57.684132317861433</c:v>
                </c:pt>
                <c:pt idx="679">
                  <c:v>57.675149213532599</c:v>
                </c:pt>
                <c:pt idx="680">
                  <c:v>57.666107641537181</c:v>
                </c:pt>
                <c:pt idx="681">
                  <c:v>57.657007841850074</c:v>
                </c:pt>
                <c:pt idx="682">
                  <c:v>57.647850053140509</c:v>
                </c:pt>
                <c:pt idx="683">
                  <c:v>57.638634512777507</c:v>
                </c:pt>
                <c:pt idx="684">
                  <c:v>57.629361456841039</c:v>
                </c:pt>
                <c:pt idx="685">
                  <c:v>57.620031120129696</c:v>
                </c:pt>
                <c:pt idx="686">
                  <c:v>57.610643736166203</c:v>
                </c:pt>
                <c:pt idx="687">
                  <c:v>57.601199537210348</c:v>
                </c:pt>
                <c:pt idx="688">
                  <c:v>57.591698754262254</c:v>
                </c:pt>
                <c:pt idx="689">
                  <c:v>57.582141617074669</c:v>
                </c:pt>
                <c:pt idx="690">
                  <c:v>57.572528354156098</c:v>
                </c:pt>
                <c:pt idx="691">
                  <c:v>57.562859192783918</c:v>
                </c:pt>
                <c:pt idx="692">
                  <c:v>57.553134359008922</c:v>
                </c:pt>
                <c:pt idx="693">
                  <c:v>57.543354077664006</c:v>
                </c:pt>
                <c:pt idx="694">
                  <c:v>57.533518572371783</c:v>
                </c:pt>
                <c:pt idx="695">
                  <c:v>57.523628065552344</c:v>
                </c:pt>
                <c:pt idx="696">
                  <c:v>57.513682778431658</c:v>
                </c:pt>
                <c:pt idx="697">
                  <c:v>57.503682931047194</c:v>
                </c:pt>
                <c:pt idx="698">
                  <c:v>57.49362874225681</c:v>
                </c:pt>
                <c:pt idx="699">
                  <c:v>57.483520429747578</c:v>
                </c:pt>
                <c:pt idx="700">
                  <c:v>57.473358210039876</c:v>
                </c:pt>
                <c:pt idx="701">
                  <c:v>57.463142298498418</c:v>
                </c:pt>
                <c:pt idx="702">
                  <c:v>57.452872909335433</c:v>
                </c:pt>
                <c:pt idx="703">
                  <c:v>57.442550255621761</c:v>
                </c:pt>
                <c:pt idx="704">
                  <c:v>57.432174549292178</c:v>
                </c:pt>
                <c:pt idx="705">
                  <c:v>57.421746001153132</c:v>
                </c:pt>
                <c:pt idx="706">
                  <c:v>57.411264820889052</c:v>
                </c:pt>
                <c:pt idx="707">
                  <c:v>57.400731217070465</c:v>
                </c:pt>
                <c:pt idx="708">
                  <c:v>57.390145397159728</c:v>
                </c:pt>
                <c:pt idx="709">
                  <c:v>57.379507567519681</c:v>
                </c:pt>
                <c:pt idx="710">
                  <c:v>57.368817933418768</c:v>
                </c:pt>
                <c:pt idx="711">
                  <c:v>57.358076699038591</c:v>
                </c:pt>
                <c:pt idx="712">
                  <c:v>57.347284067481951</c:v>
                </c:pt>
                <c:pt idx="713">
                  <c:v>57.336440240777911</c:v>
                </c:pt>
                <c:pt idx="714">
                  <c:v>57.325545419888059</c:v>
                </c:pt>
                <c:pt idx="715">
                  <c:v>57.314599804716046</c:v>
                </c:pt>
                <c:pt idx="716">
                  <c:v>57.303603594110932</c:v>
                </c:pt>
                <c:pt idx="717">
                  <c:v>57.292556985875528</c:v>
                </c:pt>
                <c:pt idx="718">
                  <c:v>57.281460176772732</c:v>
                </c:pt>
                <c:pt idx="719">
                  <c:v>57.270313362531077</c:v>
                </c:pt>
                <c:pt idx="720">
                  <c:v>57.25911673785383</c:v>
                </c:pt>
                <c:pt idx="721">
                  <c:v>57.247870496420553</c:v>
                </c:pt>
                <c:pt idx="722">
                  <c:v>57.236574830898931</c:v>
                </c:pt>
                <c:pt idx="723">
                  <c:v>57.225229932947563</c:v>
                </c:pt>
                <c:pt idx="724">
                  <c:v>57.213835993222354</c:v>
                </c:pt>
                <c:pt idx="725">
                  <c:v>57.202393201383749</c:v>
                </c:pt>
                <c:pt idx="726">
                  <c:v>57.190901746103819</c:v>
                </c:pt>
                <c:pt idx="727">
                  <c:v>57.179361815070294</c:v>
                </c:pt>
                <c:pt idx="728">
                  <c:v>57.167773594993072</c:v>
                </c:pt>
                <c:pt idx="729">
                  <c:v>57.156137271610966</c:v>
                </c:pt>
                <c:pt idx="730">
                  <c:v>57.144453029698028</c:v>
                </c:pt>
                <c:pt idx="731">
                  <c:v>57.132721053068202</c:v>
                </c:pt>
                <c:pt idx="732">
                  <c:v>57.12094152458252</c:v>
                </c:pt>
                <c:pt idx="733">
                  <c:v>57.10911462615335</c:v>
                </c:pt>
                <c:pt idx="734">
                  <c:v>57.097240538752416</c:v>
                </c:pt>
                <c:pt idx="735">
                  <c:v>57.085319442414701</c:v>
                </c:pt>
                <c:pt idx="736">
                  <c:v>57.0733515162445</c:v>
                </c:pt>
                <c:pt idx="737">
                  <c:v>57.061336938423182</c:v>
                </c:pt>
                <c:pt idx="738">
                  <c:v>57.049275886211007</c:v>
                </c:pt>
                <c:pt idx="739">
                  <c:v>57.037168535956681</c:v>
                </c:pt>
                <c:pt idx="740">
                  <c:v>57.025015063099694</c:v>
                </c:pt>
                <c:pt idx="741">
                  <c:v>57.012815642177877</c:v>
                </c:pt>
                <c:pt idx="742">
                  <c:v>57.000570446833294</c:v>
                </c:pt>
                <c:pt idx="743">
                  <c:v>56.988279649815809</c:v>
                </c:pt>
                <c:pt idx="744">
                  <c:v>56.975943422989644</c:v>
                </c:pt>
                <c:pt idx="745">
                  <c:v>56.96356193733849</c:v>
                </c:pt>
                <c:pt idx="746">
                  <c:v>56.951135362970319</c:v>
                </c:pt>
                <c:pt idx="747">
                  <c:v>56.938663869125286</c:v>
                </c:pt>
                <c:pt idx="748">
                  <c:v>56.926147624178029</c:v>
                </c:pt>
                <c:pt idx="749">
                  <c:v>56.913586795642964</c:v>
                </c:pt>
                <c:pt idx="750">
                  <c:v>56.900981550181847</c:v>
                </c:pt>
                <c:pt idx="751">
                  <c:v>56.888332053607584</c:v>
                </c:pt>
                <c:pt idx="752">
                  <c:v>56.875638470887829</c:v>
                </c:pt>
                <c:pt idx="753">
                  <c:v>56.862900966153994</c:v>
                </c:pt>
                <c:pt idx="754">
                  <c:v>56.850119702701996</c:v>
                </c:pt>
                <c:pt idx="755">
                  <c:v>56.837294842999832</c:v>
                </c:pt>
                <c:pt idx="756">
                  <c:v>56.824426548692102</c:v>
                </c:pt>
                <c:pt idx="757">
                  <c:v>56.811514980604947</c:v>
                </c:pt>
                <c:pt idx="758">
                  <c:v>56.798560298750559</c:v>
                </c:pt>
                <c:pt idx="759">
                  <c:v>56.785562662332019</c:v>
                </c:pt>
                <c:pt idx="760">
                  <c:v>56.772522229750074</c:v>
                </c:pt>
                <c:pt idx="761">
                  <c:v>56.759439158604415</c:v>
                </c:pt>
                <c:pt idx="762">
                  <c:v>56.746313605701658</c:v>
                </c:pt>
                <c:pt idx="763">
                  <c:v>56.733145727058009</c:v>
                </c:pt>
                <c:pt idx="764">
                  <c:v>56.719935677906577</c:v>
                </c:pt>
                <c:pt idx="765">
                  <c:v>56.706683612697944</c:v>
                </c:pt>
                <c:pt idx="766">
                  <c:v>56.693389685109494</c:v>
                </c:pt>
                <c:pt idx="767">
                  <c:v>56.680054048046927</c:v>
                </c:pt>
                <c:pt idx="768">
                  <c:v>56.666676853648532</c:v>
                </c:pt>
                <c:pt idx="769">
                  <c:v>56.65325825329365</c:v>
                </c:pt>
                <c:pt idx="770">
                  <c:v>56.639798397601034</c:v>
                </c:pt>
                <c:pt idx="771">
                  <c:v>56.626297436440126</c:v>
                </c:pt>
                <c:pt idx="772">
                  <c:v>56.612755518930342</c:v>
                </c:pt>
                <c:pt idx="773">
                  <c:v>56.59917279344802</c:v>
                </c:pt>
                <c:pt idx="774">
                  <c:v>56.585549407628974</c:v>
                </c:pt>
                <c:pt idx="775">
                  <c:v>56.571885508376852</c:v>
                </c:pt>
                <c:pt idx="776">
                  <c:v>56.558181241862322</c:v>
                </c:pt>
                <c:pt idx="777">
                  <c:v>56.544436753530221</c:v>
                </c:pt>
                <c:pt idx="778">
                  <c:v>56.530652188104362</c:v>
                </c:pt>
                <c:pt idx="779">
                  <c:v>56.51682768958996</c:v>
                </c:pt>
                <c:pt idx="780">
                  <c:v>56.502963401279203</c:v>
                </c:pt>
                <c:pt idx="781">
                  <c:v>56.489059465755467</c:v>
                </c:pt>
                <c:pt idx="782">
                  <c:v>56.475116024896259</c:v>
                </c:pt>
                <c:pt idx="783">
                  <c:v>56.461133219878683</c:v>
                </c:pt>
                <c:pt idx="784">
                  <c:v>56.447111191183197</c:v>
                </c:pt>
                <c:pt idx="785">
                  <c:v>56.433050078596892</c:v>
                </c:pt>
                <c:pt idx="786">
                  <c:v>56.418950021218777</c:v>
                </c:pt>
                <c:pt idx="787">
                  <c:v>56.404811157463413</c:v>
                </c:pt>
                <c:pt idx="788">
                  <c:v>56.390633625064225</c:v>
                </c:pt>
                <c:pt idx="789">
                  <c:v>56.376417561078966</c:v>
                </c:pt>
                <c:pt idx="790">
                  <c:v>56.36216310189166</c:v>
                </c:pt>
                <c:pt idx="791">
                  <c:v>56.347870383218627</c:v>
                </c:pt>
                <c:pt idx="792">
                  <c:v>56.333539540110621</c:v>
                </c:pt>
                <c:pt idx="793">
                  <c:v>56.319170706958076</c:v>
                </c:pt>
                <c:pt idx="794">
                  <c:v>56.304764017494122</c:v>
                </c:pt>
                <c:pt idx="795">
                  <c:v>56.290319604798469</c:v>
                </c:pt>
                <c:pt idx="796">
                  <c:v>56.275837601301923</c:v>
                </c:pt>
                <c:pt idx="797">
                  <c:v>56.261318138789257</c:v>
                </c:pt>
                <c:pt idx="798">
                  <c:v>56.246761348402813</c:v>
                </c:pt>
                <c:pt idx="799">
                  <c:v>56.232167360648404</c:v>
                </c:pt>
                <c:pt idx="800">
                  <c:v>56.217536305395612</c:v>
                </c:pt>
                <c:pt idx="801">
                  <c:v>56.202868311884366</c:v>
                </c:pt>
                <c:pt idx="802">
                  <c:v>56.188163508726724</c:v>
                </c:pt>
                <c:pt idx="803">
                  <c:v>56.173422023911662</c:v>
                </c:pt>
                <c:pt idx="804">
                  <c:v>56.15864398480808</c:v>
                </c:pt>
                <c:pt idx="805">
                  <c:v>56.143829518168879</c:v>
                </c:pt>
                <c:pt idx="806">
                  <c:v>56.128978750133605</c:v>
                </c:pt>
                <c:pt idx="807">
                  <c:v>56.114091806232942</c:v>
                </c:pt>
                <c:pt idx="808">
                  <c:v>56.099168811391856</c:v>
                </c:pt>
                <c:pt idx="809">
                  <c:v>56.084209889932382</c:v>
                </c:pt>
                <c:pt idx="810">
                  <c:v>56.069215165579138</c:v>
                </c:pt>
                <c:pt idx="811">
                  <c:v>56.05418476145978</c:v>
                </c:pt>
                <c:pt idx="812">
                  <c:v>56.039118800111389</c:v>
                </c:pt>
                <c:pt idx="813">
                  <c:v>56.024017403482155</c:v>
                </c:pt>
                <c:pt idx="814">
                  <c:v>56.008880692934511</c:v>
                </c:pt>
                <c:pt idx="815">
                  <c:v>55.993708789248991</c:v>
                </c:pt>
                <c:pt idx="816">
                  <c:v>55.978501812628785</c:v>
                </c:pt>
                <c:pt idx="817">
                  <c:v>55.963259882700925</c:v>
                </c:pt>
                <c:pt idx="818">
                  <c:v>55.947983118520916</c:v>
                </c:pt>
                <c:pt idx="819">
                  <c:v>55.932671638575151</c:v>
                </c:pt>
                <c:pt idx="820">
                  <c:v>55.917325560785677</c:v>
                </c:pt>
                <c:pt idx="821">
                  <c:v>55.901945002510807</c:v>
                </c:pt>
                <c:pt idx="822">
                  <c:v>55.886530080551374</c:v>
                </c:pt>
                <c:pt idx="823">
                  <c:v>55.871080911151466</c:v>
                </c:pt>
                <c:pt idx="824">
                  <c:v>55.855597610002597</c:v>
                </c:pt>
                <c:pt idx="825">
                  <c:v>55.840080292247436</c:v>
                </c:pt>
                <c:pt idx="826">
                  <c:v>55.824529072481212</c:v>
                </c:pt>
                <c:pt idx="827">
                  <c:v>55.808944064756965</c:v>
                </c:pt>
                <c:pt idx="828">
                  <c:v>55.793325382585948</c:v>
                </c:pt>
                <c:pt idx="829">
                  <c:v>55.777673138944692</c:v>
                </c:pt>
                <c:pt idx="830">
                  <c:v>55.761987446272386</c:v>
                </c:pt>
                <c:pt idx="831">
                  <c:v>55.746268416480291</c:v>
                </c:pt>
                <c:pt idx="832">
                  <c:v>55.730516160949009</c:v>
                </c:pt>
                <c:pt idx="833">
                  <c:v>55.714730790535327</c:v>
                </c:pt>
                <c:pt idx="834">
                  <c:v>55.698912415573723</c:v>
                </c:pt>
                <c:pt idx="835">
                  <c:v>55.683061145878227</c:v>
                </c:pt>
                <c:pt idx="836">
                  <c:v>55.667177090748929</c:v>
                </c:pt>
                <c:pt idx="837">
                  <c:v>55.651260358969523</c:v>
                </c:pt>
                <c:pt idx="838">
                  <c:v>55.635311058815702</c:v>
                </c:pt>
                <c:pt idx="839">
                  <c:v>55.619329298053707</c:v>
                </c:pt>
                <c:pt idx="840">
                  <c:v>55.603315183945774</c:v>
                </c:pt>
                <c:pt idx="841">
                  <c:v>55.587268823250831</c:v>
                </c:pt>
                <c:pt idx="842">
                  <c:v>55.571190322231381</c:v>
                </c:pt>
                <c:pt idx="843">
                  <c:v>55.555079786650317</c:v>
                </c:pt>
                <c:pt idx="844">
                  <c:v>55.538937321778796</c:v>
                </c:pt>
                <c:pt idx="845">
                  <c:v>55.522763032395986</c:v>
                </c:pt>
                <c:pt idx="846">
                  <c:v>55.506557022793373</c:v>
                </c:pt>
                <c:pt idx="847">
                  <c:v>55.490319396777458</c:v>
                </c:pt>
                <c:pt idx="848">
                  <c:v>55.474050257670172</c:v>
                </c:pt>
                <c:pt idx="849">
                  <c:v>55.457749708316022</c:v>
                </c:pt>
                <c:pt idx="850">
                  <c:v>55.441417851079073</c:v>
                </c:pt>
                <c:pt idx="851">
                  <c:v>55.425054787851167</c:v>
                </c:pt>
                <c:pt idx="852">
                  <c:v>55.408660620051343</c:v>
                </c:pt>
                <c:pt idx="853">
                  <c:v>55.39223544862714</c:v>
                </c:pt>
                <c:pt idx="854">
                  <c:v>55.375779374061914</c:v>
                </c:pt>
                <c:pt idx="855">
                  <c:v>55.35929249637347</c:v>
                </c:pt>
                <c:pt idx="856">
                  <c:v>55.342774915116905</c:v>
                </c:pt>
                <c:pt idx="857">
                  <c:v>55.326226729389596</c:v>
                </c:pt>
                <c:pt idx="858">
                  <c:v>55.309648037831195</c:v>
                </c:pt>
                <c:pt idx="859">
                  <c:v>55.293038938627703</c:v>
                </c:pt>
                <c:pt idx="860">
                  <c:v>55.276399529513178</c:v>
                </c:pt>
                <c:pt idx="861">
                  <c:v>55.259729907771963</c:v>
                </c:pt>
                <c:pt idx="862">
                  <c:v>55.243030170242747</c:v>
                </c:pt>
                <c:pt idx="863">
                  <c:v>55.226300413318739</c:v>
                </c:pt>
                <c:pt idx="864">
                  <c:v>55.20954073295232</c:v>
                </c:pt>
                <c:pt idx="865">
                  <c:v>55.192751224655275</c:v>
                </c:pt>
                <c:pt idx="866">
                  <c:v>55.175931983503553</c:v>
                </c:pt>
                <c:pt idx="867">
                  <c:v>55.159083104137068</c:v>
                </c:pt>
                <c:pt idx="868">
                  <c:v>55.14220468076492</c:v>
                </c:pt>
                <c:pt idx="869">
                  <c:v>55.125296807165249</c:v>
                </c:pt>
                <c:pt idx="870">
                  <c:v>55.108359576689182</c:v>
                </c:pt>
                <c:pt idx="871">
                  <c:v>55.091393082261611</c:v>
                </c:pt>
                <c:pt idx="872">
                  <c:v>55.074397416386219</c:v>
                </c:pt>
                <c:pt idx="873">
                  <c:v>55.057372671144471</c:v>
                </c:pt>
                <c:pt idx="874">
                  <c:v>55.040318938199796</c:v>
                </c:pt>
                <c:pt idx="875">
                  <c:v>55.023236308800534</c:v>
                </c:pt>
                <c:pt idx="876">
                  <c:v>55.006124873780053</c:v>
                </c:pt>
                <c:pt idx="877">
                  <c:v>54.988984723560669</c:v>
                </c:pt>
                <c:pt idx="878">
                  <c:v>54.971815948154713</c:v>
                </c:pt>
                <c:pt idx="879">
                  <c:v>54.954618637168892</c:v>
                </c:pt>
                <c:pt idx="880">
                  <c:v>54.937392879803284</c:v>
                </c:pt>
                <c:pt idx="881">
                  <c:v>54.920138764855601</c:v>
                </c:pt>
                <c:pt idx="882">
                  <c:v>54.902856380724387</c:v>
                </c:pt>
                <c:pt idx="883">
                  <c:v>54.88554581540739</c:v>
                </c:pt>
                <c:pt idx="884">
                  <c:v>54.868207156507843</c:v>
                </c:pt>
                <c:pt idx="885">
                  <c:v>54.850840491235125</c:v>
                </c:pt>
                <c:pt idx="886">
                  <c:v>54.833445906405231</c:v>
                </c:pt>
                <c:pt idx="887">
                  <c:v>54.81602348844465</c:v>
                </c:pt>
                <c:pt idx="888">
                  <c:v>54.798573323392425</c:v>
                </c:pt>
                <c:pt idx="889">
                  <c:v>54.781095496901784</c:v>
                </c:pt>
                <c:pt idx="890">
                  <c:v>54.76359009424246</c:v>
                </c:pt>
                <c:pt idx="891">
                  <c:v>54.746057200301394</c:v>
                </c:pt>
                <c:pt idx="892">
                  <c:v>54.728496899588116</c:v>
                </c:pt>
                <c:pt idx="893">
                  <c:v>54.71090927623257</c:v>
                </c:pt>
                <c:pt idx="894">
                  <c:v>54.693294413990657</c:v>
                </c:pt>
                <c:pt idx="895">
                  <c:v>54.675652396243017</c:v>
                </c:pt>
                <c:pt idx="896">
                  <c:v>54.657983306000297</c:v>
                </c:pt>
                <c:pt idx="897">
                  <c:v>54.640287225903116</c:v>
                </c:pt>
                <c:pt idx="898">
                  <c:v>54.62256423822452</c:v>
                </c:pt>
                <c:pt idx="899">
                  <c:v>54.604814424872181</c:v>
                </c:pt>
                <c:pt idx="900">
                  <c:v>54.587037867389569</c:v>
                </c:pt>
                <c:pt idx="901">
                  <c:v>54.569234646958101</c:v>
                </c:pt>
                <c:pt idx="902">
                  <c:v>54.551404844400977</c:v>
                </c:pt>
                <c:pt idx="903">
                  <c:v>54.533548540181457</c:v>
                </c:pt>
                <c:pt idx="904">
                  <c:v>54.515665814407647</c:v>
                </c:pt>
                <c:pt idx="905">
                  <c:v>54.497756746834099</c:v>
                </c:pt>
                <c:pt idx="906">
                  <c:v>54.479821416862023</c:v>
                </c:pt>
                <c:pt idx="907">
                  <c:v>54.4618599035432</c:v>
                </c:pt>
                <c:pt idx="908">
                  <c:v>54.443872285579488</c:v>
                </c:pt>
                <c:pt idx="909">
                  <c:v>54.425858641327508</c:v>
                </c:pt>
                <c:pt idx="910">
                  <c:v>54.407819048798189</c:v>
                </c:pt>
                <c:pt idx="911">
                  <c:v>54.389753585658909</c:v>
                </c:pt>
                <c:pt idx="912">
                  <c:v>54.371662329237658</c:v>
                </c:pt>
                <c:pt idx="913">
                  <c:v>54.353545356520279</c:v>
                </c:pt>
                <c:pt idx="914">
                  <c:v>54.335402744156632</c:v>
                </c:pt>
                <c:pt idx="915">
                  <c:v>54.317234568460577</c:v>
                </c:pt>
                <c:pt idx="916">
                  <c:v>54.299040905410884</c:v>
                </c:pt>
                <c:pt idx="917">
                  <c:v>54.280821830655064</c:v>
                </c:pt>
                <c:pt idx="918">
                  <c:v>54.262577419508361</c:v>
                </c:pt>
                <c:pt idx="919">
                  <c:v>54.244307746958945</c:v>
                </c:pt>
                <c:pt idx="920">
                  <c:v>54.226012887666627</c:v>
                </c:pt>
                <c:pt idx="921">
                  <c:v>54.207692915965168</c:v>
                </c:pt>
                <c:pt idx="922">
                  <c:v>54.189347905865809</c:v>
                </c:pt>
                <c:pt idx="923">
                  <c:v>54.17097793105718</c:v>
                </c:pt>
                <c:pt idx="924">
                  <c:v>54.152583064906494</c:v>
                </c:pt>
                <c:pt idx="925">
                  <c:v>54.134163380463264</c:v>
                </c:pt>
                <c:pt idx="926">
                  <c:v>54.115718950459467</c:v>
                </c:pt>
                <c:pt idx="927">
                  <c:v>54.097249847311829</c:v>
                </c:pt>
                <c:pt idx="928">
                  <c:v>54.078756143122128</c:v>
                </c:pt>
                <c:pt idx="929">
                  <c:v>54.060237909681554</c:v>
                </c:pt>
                <c:pt idx="930">
                  <c:v>54.041695218469904</c:v>
                </c:pt>
                <c:pt idx="931">
                  <c:v>54.023128140656802</c:v>
                </c:pt>
                <c:pt idx="932">
                  <c:v>54.004536747106471</c:v>
                </c:pt>
                <c:pt idx="933">
                  <c:v>53.985921108376118</c:v>
                </c:pt>
                <c:pt idx="934">
                  <c:v>53.967281294718681</c:v>
                </c:pt>
                <c:pt idx="935">
                  <c:v>53.948617376084847</c:v>
                </c:pt>
                <c:pt idx="936">
                  <c:v>53.929929422124324</c:v>
                </c:pt>
                <c:pt idx="937">
                  <c:v>53.911217502185877</c:v>
                </c:pt>
                <c:pt idx="938">
                  <c:v>53.89248168532167</c:v>
                </c:pt>
                <c:pt idx="939">
                  <c:v>53.873722040287653</c:v>
                </c:pt>
                <c:pt idx="940">
                  <c:v>53.85493863554246</c:v>
                </c:pt>
                <c:pt idx="941">
                  <c:v>53.836131539253834</c:v>
                </c:pt>
                <c:pt idx="942">
                  <c:v>53.817300819296626</c:v>
                </c:pt>
                <c:pt idx="943">
                  <c:v>53.798446543255316</c:v>
                </c:pt>
                <c:pt idx="944">
                  <c:v>53.779568778423574</c:v>
                </c:pt>
                <c:pt idx="945">
                  <c:v>53.760667591811021</c:v>
                </c:pt>
                <c:pt idx="946">
                  <c:v>53.741743050138354</c:v>
                </c:pt>
                <c:pt idx="947">
                  <c:v>53.722795219843391</c:v>
                </c:pt>
                <c:pt idx="948">
                  <c:v>53.703824167079226</c:v>
                </c:pt>
                <c:pt idx="949">
                  <c:v>53.684829957718804</c:v>
                </c:pt>
                <c:pt idx="950">
                  <c:v>53.665812657353925</c:v>
                </c:pt>
                <c:pt idx="951">
                  <c:v>53.646772331298088</c:v>
                </c:pt>
                <c:pt idx="952">
                  <c:v>53.627709044586787</c:v>
                </c:pt>
                <c:pt idx="953">
                  <c:v>53.608622861979875</c:v>
                </c:pt>
                <c:pt idx="954">
                  <c:v>53.589513847962294</c:v>
                </c:pt>
                <c:pt idx="955">
                  <c:v>53.570382066746099</c:v>
                </c:pt>
                <c:pt idx="956">
                  <c:v>53.551227582271899</c:v>
                </c:pt>
                <c:pt idx="957">
                  <c:v>53.532050458208666</c:v>
                </c:pt>
                <c:pt idx="958">
                  <c:v>53.512850757957487</c:v>
                </c:pt>
                <c:pt idx="959">
                  <c:v>53.493628544650605</c:v>
                </c:pt>
                <c:pt idx="960">
                  <c:v>53.474383881155191</c:v>
                </c:pt>
                <c:pt idx="961">
                  <c:v>53.45511683007178</c:v>
                </c:pt>
                <c:pt idx="962">
                  <c:v>53.43582745373903</c:v>
                </c:pt>
                <c:pt idx="963">
                  <c:v>53.416515814232127</c:v>
                </c:pt>
                <c:pt idx="964">
                  <c:v>53.397181973364241</c:v>
                </c:pt>
                <c:pt idx="965">
                  <c:v>53.377825992691292</c:v>
                </c:pt>
                <c:pt idx="966">
                  <c:v>53.358447933509048</c:v>
                </c:pt>
                <c:pt idx="967">
                  <c:v>53.339047856855679</c:v>
                </c:pt>
                <c:pt idx="968">
                  <c:v>53.319625823514968</c:v>
                </c:pt>
                <c:pt idx="969">
                  <c:v>53.30018189401553</c:v>
                </c:pt>
                <c:pt idx="970">
                  <c:v>53.28071612863183</c:v>
                </c:pt>
                <c:pt idx="971">
                  <c:v>53.261228587388203</c:v>
                </c:pt>
                <c:pt idx="972">
                  <c:v>53.241719330056362</c:v>
                </c:pt>
                <c:pt idx="973">
                  <c:v>53.222188416159838</c:v>
                </c:pt>
                <c:pt idx="974">
                  <c:v>53.202635904972112</c:v>
                </c:pt>
                <c:pt idx="975">
                  <c:v>53.183061855521792</c:v>
                </c:pt>
                <c:pt idx="976">
                  <c:v>53.163466326591006</c:v>
                </c:pt>
                <c:pt idx="977">
                  <c:v>53.143849376715217</c:v>
                </c:pt>
                <c:pt idx="978">
                  <c:v>53.124211064190199</c:v>
                </c:pt>
                <c:pt idx="979">
                  <c:v>53.104551447066576</c:v>
                </c:pt>
                <c:pt idx="980">
                  <c:v>53.084870583155514</c:v>
                </c:pt>
                <c:pt idx="981">
                  <c:v>53.065168530027471</c:v>
                </c:pt>
                <c:pt idx="982">
                  <c:v>53.045445345015288</c:v>
                </c:pt>
                <c:pt idx="983">
                  <c:v>53.025701085213761</c:v>
                </c:pt>
                <c:pt idx="984">
                  <c:v>53.005935807482345</c:v>
                </c:pt>
                <c:pt idx="985">
                  <c:v>52.986149568442933</c:v>
                </c:pt>
                <c:pt idx="986">
                  <c:v>52.966342424487806</c:v>
                </c:pt>
                <c:pt idx="987">
                  <c:v>52.946514431772187</c:v>
                </c:pt>
                <c:pt idx="988">
                  <c:v>52.926665646222375</c:v>
                </c:pt>
                <c:pt idx="989">
                  <c:v>52.906796123533248</c:v>
                </c:pt>
                <c:pt idx="990">
                  <c:v>52.886905919170651</c:v>
                </c:pt>
                <c:pt idx="991">
                  <c:v>52.866995088371652</c:v>
                </c:pt>
                <c:pt idx="992">
                  <c:v>52.847063686147422</c:v>
                </c:pt>
                <c:pt idx="993">
                  <c:v>52.827111767282382</c:v>
                </c:pt>
                <c:pt idx="994">
                  <c:v>52.80713938633528</c:v>
                </c:pt>
                <c:pt idx="995">
                  <c:v>52.78714659764357</c:v>
                </c:pt>
                <c:pt idx="996">
                  <c:v>52.767133455319239</c:v>
                </c:pt>
                <c:pt idx="997">
                  <c:v>52.747100013254759</c:v>
                </c:pt>
                <c:pt idx="998">
                  <c:v>52.727046325121172</c:v>
                </c:pt>
                <c:pt idx="999">
                  <c:v>52.706972444370493</c:v>
                </c:pt>
                <c:pt idx="1000">
                  <c:v>52.686878424236205</c:v>
                </c:pt>
                <c:pt idx="1001">
                  <c:v>52.666764317734035</c:v>
                </c:pt>
                <c:pt idx="1002">
                  <c:v>52.646630177664868</c:v>
                </c:pt>
                <c:pt idx="1003">
                  <c:v>52.626476056613313</c:v>
                </c:pt>
                <c:pt idx="1004">
                  <c:v>52.606302006950024</c:v>
                </c:pt>
                <c:pt idx="1005">
                  <c:v>52.586108080833064</c:v>
                </c:pt>
                <c:pt idx="1006">
                  <c:v>52.565894330208003</c:v>
                </c:pt>
                <c:pt idx="1007">
                  <c:v>52.545660806809451</c:v>
                </c:pt>
                <c:pt idx="1008">
                  <c:v>52.525407562162975</c:v>
                </c:pt>
                <c:pt idx="1009">
                  <c:v>52.505134647583183</c:v>
                </c:pt>
                <c:pt idx="1010">
                  <c:v>52.484842114178775</c:v>
                </c:pt>
                <c:pt idx="1011">
                  <c:v>52.464530012850119</c:v>
                </c:pt>
                <c:pt idx="1012">
                  <c:v>52.444198394292989</c:v>
                </c:pt>
                <c:pt idx="1013">
                  <c:v>52.423847308996486</c:v>
                </c:pt>
                <c:pt idx="1014">
                  <c:v>52.403476807246648</c:v>
                </c:pt>
                <c:pt idx="1015">
                  <c:v>52.383086939128006</c:v>
                </c:pt>
                <c:pt idx="1016">
                  <c:v>52.362677754520021</c:v>
                </c:pt>
                <c:pt idx="1017">
                  <c:v>52.342249303103713</c:v>
                </c:pt>
                <c:pt idx="1018">
                  <c:v>52.321801634358941</c:v>
                </c:pt>
                <c:pt idx="1019">
                  <c:v>52.301334797566533</c:v>
                </c:pt>
                <c:pt idx="1020">
                  <c:v>52.28084884180894</c:v>
                </c:pt>
                <c:pt idx="1021">
                  <c:v>52.260343815971886</c:v>
                </c:pt>
                <c:pt idx="1022">
                  <c:v>52.239819768745043</c:v>
                </c:pt>
                <c:pt idx="1023">
                  <c:v>52.219276748622924</c:v>
                </c:pt>
                <c:pt idx="1024">
                  <c:v>52.198714803903492</c:v>
                </c:pt>
                <c:pt idx="1025">
                  <c:v>52.178133982694959</c:v>
                </c:pt>
                <c:pt idx="1026">
                  <c:v>52.157534332910551</c:v>
                </c:pt>
                <c:pt idx="1027">
                  <c:v>52.136915902270687</c:v>
                </c:pt>
                <c:pt idx="1028">
                  <c:v>52.116278738308992</c:v>
                </c:pt>
                <c:pt idx="1029">
                  <c:v>52.095622888366094</c:v>
                </c:pt>
                <c:pt idx="1030">
                  <c:v>52.074948399595314</c:v>
                </c:pt>
                <c:pt idx="1031">
                  <c:v>52.054255318960479</c:v>
                </c:pt>
                <c:pt idx="1032">
                  <c:v>52.033543693240716</c:v>
                </c:pt>
                <c:pt idx="1033">
                  <c:v>52.012813569025916</c:v>
                </c:pt>
                <c:pt idx="1034">
                  <c:v>51.992064992723733</c:v>
                </c:pt>
                <c:pt idx="1035">
                  <c:v>51.971298010555223</c:v>
                </c:pt>
                <c:pt idx="1036">
                  <c:v>51.950512668559362</c:v>
                </c:pt>
                <c:pt idx="1037">
                  <c:v>51.929709012590514</c:v>
                </c:pt>
                <c:pt idx="1038">
                  <c:v>51.908887088323937</c:v>
                </c:pt>
                <c:pt idx="1039">
                  <c:v>51.888046941251517</c:v>
                </c:pt>
                <c:pt idx="1040">
                  <c:v>51.8671886166861</c:v>
                </c:pt>
                <c:pt idx="1041">
                  <c:v>51.846312159760949</c:v>
                </c:pt>
                <c:pt idx="1042">
                  <c:v>51.825417615431611</c:v>
                </c:pt>
                <c:pt idx="1043">
                  <c:v>51.804505028474907</c:v>
                </c:pt>
                <c:pt idx="1044">
                  <c:v>51.783574443491908</c:v>
                </c:pt>
                <c:pt idx="1045">
                  <c:v>51.762625904907885</c:v>
                </c:pt>
                <c:pt idx="1046">
                  <c:v>51.741659456971512</c:v>
                </c:pt>
                <c:pt idx="1047">
                  <c:v>51.720675143759415</c:v>
                </c:pt>
                <c:pt idx="1048">
                  <c:v>51.699673009172933</c:v>
                </c:pt>
                <c:pt idx="1049">
                  <c:v>51.678653096941744</c:v>
                </c:pt>
                <c:pt idx="1050">
                  <c:v>51.657615450623744</c:v>
                </c:pt>
                <c:pt idx="1051">
                  <c:v>51.636560113604681</c:v>
                </c:pt>
                <c:pt idx="1052">
                  <c:v>51.615487129101687</c:v>
                </c:pt>
                <c:pt idx="1053">
                  <c:v>51.594396540162315</c:v>
                </c:pt>
                <c:pt idx="1054">
                  <c:v>51.573288389663333</c:v>
                </c:pt>
                <c:pt idx="1055">
                  <c:v>51.552162720317007</c:v>
                </c:pt>
                <c:pt idx="1056">
                  <c:v>51.531019574665613</c:v>
                </c:pt>
                <c:pt idx="1057">
                  <c:v>51.5098589950871</c:v>
                </c:pt>
                <c:pt idx="1058">
                  <c:v>51.488681023792687</c:v>
                </c:pt>
                <c:pt idx="1059">
                  <c:v>51.46748570282994</c:v>
                </c:pt>
                <c:pt idx="1060">
                  <c:v>51.44627307408156</c:v>
                </c:pt>
                <c:pt idx="1061">
                  <c:v>51.425043179267064</c:v>
                </c:pt>
                <c:pt idx="1062">
                  <c:v>51.403796059944597</c:v>
                </c:pt>
                <c:pt idx="1063">
                  <c:v>51.382531757509206</c:v>
                </c:pt>
                <c:pt idx="1064">
                  <c:v>51.36125031319547</c:v>
                </c:pt>
                <c:pt idx="1065">
                  <c:v>51.339951768078947</c:v>
                </c:pt>
                <c:pt idx="1066">
                  <c:v>51.318636163074032</c:v>
                </c:pt>
                <c:pt idx="1067">
                  <c:v>51.297303538937363</c:v>
                </c:pt>
                <c:pt idx="1068">
                  <c:v>51.275953936266902</c:v>
                </c:pt>
                <c:pt idx="1069">
                  <c:v>51.254587395504444</c:v>
                </c:pt>
                <c:pt idx="1070">
                  <c:v>51.233203956934311</c:v>
                </c:pt>
                <c:pt idx="1071">
                  <c:v>51.211803660684808</c:v>
                </c:pt>
                <c:pt idx="1072">
                  <c:v>51.190386546730736</c:v>
                </c:pt>
                <c:pt idx="1073">
                  <c:v>51.16895265489071</c:v>
                </c:pt>
                <c:pt idx="1074">
                  <c:v>51.14750202483021</c:v>
                </c:pt>
                <c:pt idx="1075">
                  <c:v>51.126034696062156</c:v>
                </c:pt>
                <c:pt idx="1076">
                  <c:v>51.104550707947453</c:v>
                </c:pt>
                <c:pt idx="1077">
                  <c:v>51.083050099694354</c:v>
                </c:pt>
                <c:pt idx="1078">
                  <c:v>51.061532910361812</c:v>
                </c:pt>
                <c:pt idx="1079">
                  <c:v>51.039999178856625</c:v>
                </c:pt>
                <c:pt idx="1080">
                  <c:v>51.018448943937166</c:v>
                </c:pt>
                <c:pt idx="1081">
                  <c:v>50.996882244213616</c:v>
                </c:pt>
                <c:pt idx="1082">
                  <c:v>50.975299118147426</c:v>
                </c:pt>
                <c:pt idx="1083">
                  <c:v>50.95369960405224</c:v>
                </c:pt>
                <c:pt idx="1084">
                  <c:v>50.932083740094861</c:v>
                </c:pt>
                <c:pt idx="1085">
                  <c:v>50.910451564296899</c:v>
                </c:pt>
                <c:pt idx="1086">
                  <c:v>50.88880311453417</c:v>
                </c:pt>
                <c:pt idx="1087">
                  <c:v>50.867138428537025</c:v>
                </c:pt>
                <c:pt idx="1088">
                  <c:v>50.845457543892699</c:v>
                </c:pt>
                <c:pt idx="1089">
                  <c:v>50.823760498044003</c:v>
                </c:pt>
                <c:pt idx="1090">
                  <c:v>50.802047328291557</c:v>
                </c:pt>
                <c:pt idx="1091">
                  <c:v>50.780318071793509</c:v>
                </c:pt>
                <c:pt idx="1092">
                  <c:v>50.758572765567067</c:v>
                </c:pt>
                <c:pt idx="1093">
                  <c:v>50.736811446487977</c:v>
                </c:pt>
                <c:pt idx="1094">
                  <c:v>50.715034151291192</c:v>
                </c:pt>
                <c:pt idx="1095">
                  <c:v>50.693240916573146</c:v>
                </c:pt>
                <c:pt idx="1096">
                  <c:v>50.671431778791458</c:v>
                </c:pt>
                <c:pt idx="1097">
                  <c:v>50.649606774263731</c:v>
                </c:pt>
                <c:pt idx="1098">
                  <c:v>50.627765939171887</c:v>
                </c:pt>
                <c:pt idx="1099">
                  <c:v>50.605909309559308</c:v>
                </c:pt>
                <c:pt idx="1100">
                  <c:v>50.5840369213334</c:v>
                </c:pt>
                <c:pt idx="1101">
                  <c:v>50.562148810265477</c:v>
                </c:pt>
                <c:pt idx="1102">
                  <c:v>50.540245011992155</c:v>
                </c:pt>
                <c:pt idx="1103">
                  <c:v>50.518325562014603</c:v>
                </c:pt>
                <c:pt idx="1104">
                  <c:v>50.496390495700226</c:v>
                </c:pt>
                <c:pt idx="1105">
                  <c:v>50.474439848283758</c:v>
                </c:pt>
                <c:pt idx="1106">
                  <c:v>50.452473654865301</c:v>
                </c:pt>
                <c:pt idx="1107">
                  <c:v>50.430491950414705</c:v>
                </c:pt>
                <c:pt idx="1108">
                  <c:v>50.408494769769</c:v>
                </c:pt>
                <c:pt idx="1109">
                  <c:v>50.386482147634297</c:v>
                </c:pt>
                <c:pt idx="1110">
                  <c:v>50.364454118586586</c:v>
                </c:pt>
                <c:pt idx="1111">
                  <c:v>50.342410717071289</c:v>
                </c:pt>
                <c:pt idx="1112">
                  <c:v>50.32035197740457</c:v>
                </c:pt>
                <c:pt idx="1113">
                  <c:v>50.29827793377514</c:v>
                </c:pt>
                <c:pt idx="1114">
                  <c:v>50.276188620241648</c:v>
                </c:pt>
                <c:pt idx="1115">
                  <c:v>50.254084070736518</c:v>
                </c:pt>
                <c:pt idx="1116">
                  <c:v>50.231964319064041</c:v>
                </c:pt>
                <c:pt idx="1117">
                  <c:v>50.209829398903203</c:v>
                </c:pt>
                <c:pt idx="1118">
                  <c:v>50.187679343806984</c:v>
                </c:pt>
                <c:pt idx="1119">
                  <c:v>50.16551418720131</c:v>
                </c:pt>
                <c:pt idx="1120">
                  <c:v>50.143333962389462</c:v>
                </c:pt>
                <c:pt idx="1121">
                  <c:v>50.121138702548535</c:v>
                </c:pt>
                <c:pt idx="1122">
                  <c:v>50.098928440734333</c:v>
                </c:pt>
                <c:pt idx="1123">
                  <c:v>50.076703209877692</c:v>
                </c:pt>
                <c:pt idx="1124">
                  <c:v>50.054463042786168</c:v>
                </c:pt>
                <c:pt idx="1125">
                  <c:v>50.032207972148072</c:v>
                </c:pt>
                <c:pt idx="1126">
                  <c:v>50.009938030527614</c:v>
                </c:pt>
                <c:pt idx="1127">
                  <c:v>49.987653250367913</c:v>
                </c:pt>
                <c:pt idx="1128">
                  <c:v>49.965353663994797</c:v>
                </c:pt>
                <c:pt idx="1129">
                  <c:v>49.943039303610178</c:v>
                </c:pt>
                <c:pt idx="1130">
                  <c:v>49.920710201299201</c:v>
                </c:pt>
                <c:pt idx="1131">
                  <c:v>49.898366389027402</c:v>
                </c:pt>
                <c:pt idx="1132">
                  <c:v>49.876007898641539</c:v>
                </c:pt>
                <c:pt idx="1133">
                  <c:v>49.853634761871128</c:v>
                </c:pt>
                <c:pt idx="1134">
                  <c:v>49.831247010328795</c:v>
                </c:pt>
                <c:pt idx="1135">
                  <c:v>49.808844675508574</c:v>
                </c:pt>
                <c:pt idx="1136">
                  <c:v>49.786427788789759</c:v>
                </c:pt>
                <c:pt idx="1137">
                  <c:v>49.763996381435263</c:v>
                </c:pt>
                <c:pt idx="1138">
                  <c:v>49.741550484593944</c:v>
                </c:pt>
                <c:pt idx="1139">
                  <c:v>49.719090129298024</c:v>
                </c:pt>
                <c:pt idx="1140">
                  <c:v>49.696615346466793</c:v>
                </c:pt>
                <c:pt idx="1141">
                  <c:v>49.674126166905232</c:v>
                </c:pt>
                <c:pt idx="1142">
                  <c:v>49.651622621305137</c:v>
                </c:pt>
                <c:pt idx="1143">
                  <c:v>49.629104740245779</c:v>
                </c:pt>
                <c:pt idx="1144">
                  <c:v>49.606572554193683</c:v>
                </c:pt>
                <c:pt idx="1145">
                  <c:v>49.58402609350378</c:v>
                </c:pt>
                <c:pt idx="1146">
                  <c:v>49.561465388419869</c:v>
                </c:pt>
                <c:pt idx="1147">
                  <c:v>49.538890469075042</c:v>
                </c:pt>
                <c:pt idx="1148">
                  <c:v>49.516301365491174</c:v>
                </c:pt>
                <c:pt idx="1149">
                  <c:v>49.493698107581999</c:v>
                </c:pt>
                <c:pt idx="1150">
                  <c:v>49.471080725149626</c:v>
                </c:pt>
                <c:pt idx="1151">
                  <c:v>49.448449247889592</c:v>
                </c:pt>
                <c:pt idx="1152">
                  <c:v>49.425803705386599</c:v>
                </c:pt>
                <c:pt idx="1153">
                  <c:v>49.403144127119752</c:v>
                </c:pt>
                <c:pt idx="1154">
                  <c:v>49.380470542458482</c:v>
                </c:pt>
                <c:pt idx="1155">
                  <c:v>49.357782980667288</c:v>
                </c:pt>
                <c:pt idx="1156">
                  <c:v>49.335081470901983</c:v>
                </c:pt>
                <c:pt idx="1157">
                  <c:v>49.312366042213824</c:v>
                </c:pt>
                <c:pt idx="1158">
                  <c:v>49.289636723547879</c:v>
                </c:pt>
                <c:pt idx="1159">
                  <c:v>49.266893543744224</c:v>
                </c:pt>
                <c:pt idx="1160">
                  <c:v>49.244136531537286</c:v>
                </c:pt>
                <c:pt idx="1161">
                  <c:v>49.221365715558527</c:v>
                </c:pt>
                <c:pt idx="1162">
                  <c:v>49.198581124334787</c:v>
                </c:pt>
                <c:pt idx="1163">
                  <c:v>49.175782786289567</c:v>
                </c:pt>
                <c:pt idx="1164">
                  <c:v>49.152970729742819</c:v>
                </c:pt>
                <c:pt idx="1165">
                  <c:v>49.130144982913748</c:v>
                </c:pt>
                <c:pt idx="1166">
                  <c:v>49.107305573918239</c:v>
                </c:pt>
                <c:pt idx="1167">
                  <c:v>49.084452530768999</c:v>
                </c:pt>
                <c:pt idx="1168">
                  <c:v>49.06158588138112</c:v>
                </c:pt>
                <c:pt idx="1169">
                  <c:v>49.038705653566524</c:v>
                </c:pt>
                <c:pt idx="1170">
                  <c:v>49.015811875036476</c:v>
                </c:pt>
                <c:pt idx="1171">
                  <c:v>48.992904573404282</c:v>
                </c:pt>
                <c:pt idx="1172">
                  <c:v>48.969983776181614</c:v>
                </c:pt>
                <c:pt idx="1173">
                  <c:v>48.947049510782222</c:v>
                </c:pt>
                <c:pt idx="1174">
                  <c:v>48.924101804520504</c:v>
                </c:pt>
                <c:pt idx="1175">
                  <c:v>48.901140684614241</c:v>
                </c:pt>
                <c:pt idx="1176">
                  <c:v>48.878166178182482</c:v>
                </c:pt>
                <c:pt idx="1177">
                  <c:v>48.855178312244881</c:v>
                </c:pt>
                <c:pt idx="1178">
                  <c:v>48.832177113728079</c:v>
                </c:pt>
                <c:pt idx="1179">
                  <c:v>48.80916260945866</c:v>
                </c:pt>
                <c:pt idx="1180">
                  <c:v>48.786134826168244</c:v>
                </c:pt>
                <c:pt idx="1181">
                  <c:v>48.763093790494189</c:v>
                </c:pt>
                <c:pt idx="1182">
                  <c:v>48.740039528976041</c:v>
                </c:pt>
                <c:pt idx="1183">
                  <c:v>48.716972068060379</c:v>
                </c:pt>
                <c:pt idx="1184">
                  <c:v>48.6938914340978</c:v>
                </c:pt>
                <c:pt idx="1185">
                  <c:v>48.670797653345701</c:v>
                </c:pt>
                <c:pt idx="1186">
                  <c:v>48.647690751967545</c:v>
                </c:pt>
                <c:pt idx="1187">
                  <c:v>48.624570756033179</c:v>
                </c:pt>
                <c:pt idx="1188">
                  <c:v>48.601437691519351</c:v>
                </c:pt>
                <c:pt idx="1189">
                  <c:v>48.578291584311756</c:v>
                </c:pt>
                <c:pt idx="1190">
                  <c:v>48.555132460201058</c:v>
                </c:pt>
                <c:pt idx="1191">
                  <c:v>48.531960344888958</c:v>
                </c:pt>
                <c:pt idx="1192">
                  <c:v>48.508775263984134</c:v>
                </c:pt>
                <c:pt idx="1193">
                  <c:v>48.485577243005942</c:v>
                </c:pt>
                <c:pt idx="1194">
                  <c:v>48.46236630737971</c:v>
                </c:pt>
                <c:pt idx="1195">
                  <c:v>48.43914248244441</c:v>
                </c:pt>
                <c:pt idx="1196">
                  <c:v>48.415905793447152</c:v>
                </c:pt>
                <c:pt idx="1197">
                  <c:v>48.392656265545554</c:v>
                </c:pt>
                <c:pt idx="1198">
                  <c:v>48.36939392380819</c:v>
                </c:pt>
                <c:pt idx="1199">
                  <c:v>48.346118793216355</c:v>
                </c:pt>
                <c:pt idx="1200">
                  <c:v>48.322830898659696</c:v>
                </c:pt>
                <c:pt idx="1201">
                  <c:v>48.299530264944657</c:v>
                </c:pt>
                <c:pt idx="1202">
                  <c:v>48.276216916784712</c:v>
                </c:pt>
                <c:pt idx="1203">
                  <c:v>48.252890878810021</c:v>
                </c:pt>
                <c:pt idx="1204">
                  <c:v>48.229552175561551</c:v>
                </c:pt>
                <c:pt idx="1205">
                  <c:v>48.206200831496083</c:v>
                </c:pt>
                <c:pt idx="1206">
                  <c:v>48.182836870981326</c:v>
                </c:pt>
                <c:pt idx="1207">
                  <c:v>48.159460318301505</c:v>
                </c:pt>
                <c:pt idx="1208">
                  <c:v>48.13607119765372</c:v>
                </c:pt>
                <c:pt idx="1209">
                  <c:v>48.112669533151532</c:v>
                </c:pt>
                <c:pt idx="1210">
                  <c:v>48.08925534882205</c:v>
                </c:pt>
                <c:pt idx="1211">
                  <c:v>48.065828668610045</c:v>
                </c:pt>
                <c:pt idx="1212">
                  <c:v>48.042389516374051</c:v>
                </c:pt>
                <c:pt idx="1213">
                  <c:v>48.018937915890142</c:v>
                </c:pt>
                <c:pt idx="1214">
                  <c:v>47.995473890850974</c:v>
                </c:pt>
                <c:pt idx="1215">
                  <c:v>47.971997464865275</c:v>
                </c:pt>
                <c:pt idx="1216">
                  <c:v>47.948508661461197</c:v>
                </c:pt>
                <c:pt idx="1217">
                  <c:v>47.925007504081101</c:v>
                </c:pt>
                <c:pt idx="1218">
                  <c:v>47.901494016090155</c:v>
                </c:pt>
                <c:pt idx="1219">
                  <c:v>47.877968220766661</c:v>
                </c:pt>
                <c:pt idx="1220">
                  <c:v>47.854430141311106</c:v>
                </c:pt>
                <c:pt idx="1221">
                  <c:v>47.830879800842375</c:v>
                </c:pt>
                <c:pt idx="1222">
                  <c:v>47.807317222397963</c:v>
                </c:pt>
                <c:pt idx="1223">
                  <c:v>47.783742428934808</c:v>
                </c:pt>
                <c:pt idx="1224">
                  <c:v>47.760155443330959</c:v>
                </c:pt>
                <c:pt idx="1225">
                  <c:v>47.736556288384648</c:v>
                </c:pt>
                <c:pt idx="1226">
                  <c:v>47.712944986813412</c:v>
                </c:pt>
                <c:pt idx="1227">
                  <c:v>47.689321561257557</c:v>
                </c:pt>
                <c:pt idx="1228">
                  <c:v>47.665686034278025</c:v>
                </c:pt>
                <c:pt idx="1229">
                  <c:v>47.642038428357345</c:v>
                </c:pt>
                <c:pt idx="1230">
                  <c:v>47.61837876589891</c:v>
                </c:pt>
                <c:pt idx="1231">
                  <c:v>47.594707069230957</c:v>
                </c:pt>
                <c:pt idx="1232">
                  <c:v>47.571023360601821</c:v>
                </c:pt>
                <c:pt idx="1233">
                  <c:v>47.547327662184657</c:v>
                </c:pt>
                <c:pt idx="1234">
                  <c:v>47.52361999607345</c:v>
                </c:pt>
                <c:pt idx="1235">
                  <c:v>47.499900384288765</c:v>
                </c:pt>
                <c:pt idx="1236">
                  <c:v>47.476168848773064</c:v>
                </c:pt>
                <c:pt idx="1237">
                  <c:v>47.452425411392824</c:v>
                </c:pt>
                <c:pt idx="1238">
                  <c:v>47.428670093940887</c:v>
                </c:pt>
                <c:pt idx="1239">
                  <c:v>47.404902918132116</c:v>
                </c:pt>
                <c:pt idx="1240">
                  <c:v>47.381123905608426</c:v>
                </c:pt>
                <c:pt idx="1241">
                  <c:v>47.357333077936943</c:v>
                </c:pt>
                <c:pt idx="1242">
                  <c:v>47.333530456610461</c:v>
                </c:pt>
                <c:pt idx="1243">
                  <c:v>47.309716063046253</c:v>
                </c:pt>
                <c:pt idx="1244">
                  <c:v>47.285889918590392</c:v>
                </c:pt>
                <c:pt idx="1245">
                  <c:v>47.262052044513517</c:v>
                </c:pt>
                <c:pt idx="1246">
                  <c:v>47.238202462014222</c:v>
                </c:pt>
                <c:pt idx="1247">
                  <c:v>47.214341192217518</c:v>
                </c:pt>
                <c:pt idx="1248">
                  <c:v>47.190468256177049</c:v>
                </c:pt>
                <c:pt idx="1249">
                  <c:v>47.166583674873095</c:v>
                </c:pt>
                <c:pt idx="1250">
                  <c:v>47.142687469214941</c:v>
                </c:pt>
                <c:pt idx="1251">
                  <c:v>47.118779660039529</c:v>
                </c:pt>
                <c:pt idx="1252">
                  <c:v>47.094860268112768</c:v>
                </c:pt>
                <c:pt idx="1253">
                  <c:v>47.070929314128762</c:v>
                </c:pt>
                <c:pt idx="1254">
                  <c:v>47.046986818712618</c:v>
                </c:pt>
                <c:pt idx="1255">
                  <c:v>47.023032802417326</c:v>
                </c:pt>
                <c:pt idx="1256">
                  <c:v>46.999067285725864</c:v>
                </c:pt>
                <c:pt idx="1257">
                  <c:v>46.97509028905219</c:v>
                </c:pt>
                <c:pt idx="1258">
                  <c:v>46.951101832739361</c:v>
                </c:pt>
                <c:pt idx="1259">
                  <c:v>46.927101937062176</c:v>
                </c:pt>
                <c:pt idx="1260">
                  <c:v>46.903090622225584</c:v>
                </c:pt>
                <c:pt idx="1261">
                  <c:v>46.879067908366473</c:v>
                </c:pt>
                <c:pt idx="1262">
                  <c:v>46.855033815552801</c:v>
                </c:pt>
                <c:pt idx="1263">
                  <c:v>46.830988363783533</c:v>
                </c:pt>
                <c:pt idx="1264">
                  <c:v>46.806931572992191</c:v>
                </c:pt>
                <c:pt idx="1265">
                  <c:v>46.782863463040222</c:v>
                </c:pt>
                <c:pt idx="1266">
                  <c:v>46.758784053726025</c:v>
                </c:pt>
                <c:pt idx="1267">
                  <c:v>46.734693364777513</c:v>
                </c:pt>
                <c:pt idx="1268">
                  <c:v>46.710591415858978</c:v>
                </c:pt>
                <c:pt idx="1269">
                  <c:v>46.686478226564361</c:v>
                </c:pt>
                <c:pt idx="1270">
                  <c:v>46.662353816424329</c:v>
                </c:pt>
                <c:pt idx="1271">
                  <c:v>46.638218204902337</c:v>
                </c:pt>
                <c:pt idx="1272">
                  <c:v>46.614071411394882</c:v>
                </c:pt>
                <c:pt idx="1273">
                  <c:v>46.589913455235063</c:v>
                </c:pt>
                <c:pt idx="1274">
                  <c:v>46.565744355688103</c:v>
                </c:pt>
                <c:pt idx="1275">
                  <c:v>46.541564131956385</c:v>
                </c:pt>
                <c:pt idx="1276">
                  <c:v>46.517372803177409</c:v>
                </c:pt>
                <c:pt idx="1277">
                  <c:v>46.493170388421575</c:v>
                </c:pt>
                <c:pt idx="1278">
                  <c:v>46.468956906698352</c:v>
                </c:pt>
                <c:pt idx="1279">
                  <c:v>46.444732376950554</c:v>
                </c:pt>
                <c:pt idx="1280">
                  <c:v>46.420496818058808</c:v>
                </c:pt>
                <c:pt idx="1281">
                  <c:v>46.396250248839742</c:v>
                </c:pt>
                <c:pt idx="1282">
                  <c:v>46.371992688045893</c:v>
                </c:pt>
                <c:pt idx="1283">
                  <c:v>46.347724154368642</c:v>
                </c:pt>
                <c:pt idx="1284">
                  <c:v>46.323444666434824</c:v>
                </c:pt>
                <c:pt idx="1285">
                  <c:v>46.299154242809649</c:v>
                </c:pt>
                <c:pt idx="1286">
                  <c:v>46.274852901995743</c:v>
                </c:pt>
                <c:pt idx="1287">
                  <c:v>46.250540662432527</c:v>
                </c:pt>
                <c:pt idx="1288">
                  <c:v>46.2262175425004</c:v>
                </c:pt>
                <c:pt idx="1289">
                  <c:v>46.201883560516301</c:v>
                </c:pt>
                <c:pt idx="1290">
                  <c:v>46.177538734735528</c:v>
                </c:pt>
                <c:pt idx="1291">
                  <c:v>46.153183083354264</c:v>
                </c:pt>
                <c:pt idx="1292">
                  <c:v>46.128816624505227</c:v>
                </c:pt>
                <c:pt idx="1293">
                  <c:v>46.104439376262221</c:v>
                </c:pt>
                <c:pt idx="1294">
                  <c:v>46.080051356639245</c:v>
                </c:pt>
                <c:pt idx="1295">
                  <c:v>46.055652583587808</c:v>
                </c:pt>
                <c:pt idx="1296">
                  <c:v>46.03124307500282</c:v>
                </c:pt>
                <c:pt idx="1297">
                  <c:v>46.006822848716581</c:v>
                </c:pt>
                <c:pt idx="1298">
                  <c:v>45.982391922503858</c:v>
                </c:pt>
                <c:pt idx="1299">
                  <c:v>45.957950314078843</c:v>
                </c:pt>
                <c:pt idx="1300">
                  <c:v>45.933498041097977</c:v>
                </c:pt>
                <c:pt idx="1301">
                  <c:v>45.909035121158716</c:v>
                </c:pt>
                <c:pt idx="1302">
                  <c:v>45.884561571799296</c:v>
                </c:pt>
                <c:pt idx="1303">
                  <c:v>45.860077410500921</c:v>
                </c:pt>
                <c:pt idx="1304">
                  <c:v>45.835582654685155</c:v>
                </c:pt>
                <c:pt idx="1305">
                  <c:v>45.811077321718123</c:v>
                </c:pt>
                <c:pt idx="1306">
                  <c:v>45.786561428905721</c:v>
                </c:pt>
                <c:pt idx="1307">
                  <c:v>45.762034993497743</c:v>
                </c:pt>
                <c:pt idx="1308">
                  <c:v>45.737498032688428</c:v>
                </c:pt>
                <c:pt idx="1309">
                  <c:v>45.712950563610967</c:v>
                </c:pt>
                <c:pt idx="1310">
                  <c:v>45.688392603345662</c:v>
                </c:pt>
                <c:pt idx="1311">
                  <c:v>45.663824168915205</c:v>
                </c:pt>
                <c:pt idx="1312">
                  <c:v>45.639245277286015</c:v>
                </c:pt>
                <c:pt idx="1313">
                  <c:v>45.614655945367929</c:v>
                </c:pt>
                <c:pt idx="1314">
                  <c:v>45.590056190016021</c:v>
                </c:pt>
                <c:pt idx="1315">
                  <c:v>45.565446028028212</c:v>
                </c:pt>
                <c:pt idx="1316">
                  <c:v>45.540825476149621</c:v>
                </c:pt>
                <c:pt idx="1317">
                  <c:v>45.516194551066931</c:v>
                </c:pt>
                <c:pt idx="1318">
                  <c:v>45.491553269414133</c:v>
                </c:pt>
                <c:pt idx="1319">
                  <c:v>45.466901647770158</c:v>
                </c:pt>
                <c:pt idx="1320">
                  <c:v>45.442239702658625</c:v>
                </c:pt>
                <c:pt idx="1321">
                  <c:v>45.417567450550052</c:v>
                </c:pt>
                <c:pt idx="1322">
                  <c:v>45.392884907859191</c:v>
                </c:pt>
                <c:pt idx="1323">
                  <c:v>45.368192090948604</c:v>
                </c:pt>
                <c:pt idx="1324">
                  <c:v>45.343489016126334</c:v>
                </c:pt>
                <c:pt idx="1325">
                  <c:v>45.318775699646793</c:v>
                </c:pt>
                <c:pt idx="1326">
                  <c:v>45.294052157711256</c:v>
                </c:pt>
                <c:pt idx="1327">
                  <c:v>45.269318406467889</c:v>
                </c:pt>
                <c:pt idx="1328">
                  <c:v>45.244574462012771</c:v>
                </c:pt>
                <c:pt idx="1329">
                  <c:v>45.219820340387621</c:v>
                </c:pt>
                <c:pt idx="1330">
                  <c:v>45.19505605758296</c:v>
                </c:pt>
                <c:pt idx="1331">
                  <c:v>45.17028162953779</c:v>
                </c:pt>
                <c:pt idx="1332">
                  <c:v>45.1454970721365</c:v>
                </c:pt>
                <c:pt idx="1333">
                  <c:v>45.120702401214764</c:v>
                </c:pt>
                <c:pt idx="1334">
                  <c:v>45.095897632553587</c:v>
                </c:pt>
                <c:pt idx="1335">
                  <c:v>45.071082781884826</c:v>
                </c:pt>
                <c:pt idx="1336">
                  <c:v>45.046257864887131</c:v>
                </c:pt>
                <c:pt idx="1337">
                  <c:v>45.021422897190035</c:v>
                </c:pt>
                <c:pt idx="1338">
                  <c:v>44.996577894371647</c:v>
                </c:pt>
                <c:pt idx="1339">
                  <c:v>44.971722871957908</c:v>
                </c:pt>
                <c:pt idx="1340">
                  <c:v>44.946857845426514</c:v>
                </c:pt>
                <c:pt idx="1341">
                  <c:v>44.921982830202261</c:v>
                </c:pt>
                <c:pt idx="1342">
                  <c:v>44.897097841661669</c:v>
                </c:pt>
                <c:pt idx="1343">
                  <c:v>44.872202895132098</c:v>
                </c:pt>
                <c:pt idx="1344">
                  <c:v>44.847298005888881</c:v>
                </c:pt>
                <c:pt idx="1345">
                  <c:v>44.822383189160092</c:v>
                </c:pt>
                <c:pt idx="1346">
                  <c:v>44.797458460122257</c:v>
                </c:pt>
                <c:pt idx="1347">
                  <c:v>44.772523833903598</c:v>
                </c:pt>
                <c:pt idx="1348">
                  <c:v>44.747579325584709</c:v>
                </c:pt>
                <c:pt idx="1349">
                  <c:v>44.722624950195893</c:v>
                </c:pt>
                <c:pt idx="1350">
                  <c:v>44.697660722719171</c:v>
                </c:pt>
                <c:pt idx="1351">
                  <c:v>44.672686658087947</c:v>
                </c:pt>
                <c:pt idx="1352">
                  <c:v>44.647702771188072</c:v>
                </c:pt>
                <c:pt idx="1353">
                  <c:v>44.622709076855855</c:v>
                </c:pt>
                <c:pt idx="1354">
                  <c:v>44.597705589882217</c:v>
                </c:pt>
                <c:pt idx="1355">
                  <c:v>44.57269232500898</c:v>
                </c:pt>
                <c:pt idx="1356">
                  <c:v>44.547669296929683</c:v>
                </c:pt>
                <c:pt idx="1357">
                  <c:v>44.52263652029125</c:v>
                </c:pt>
                <c:pt idx="1358">
                  <c:v>44.497594009693444</c:v>
                </c:pt>
                <c:pt idx="1359">
                  <c:v>44.472541779690999</c:v>
                </c:pt>
                <c:pt idx="1360">
                  <c:v>44.44747984478709</c:v>
                </c:pt>
                <c:pt idx="1361">
                  <c:v>44.422408219443604</c:v>
                </c:pt>
                <c:pt idx="1362">
                  <c:v>44.397326918072011</c:v>
                </c:pt>
                <c:pt idx="1363">
                  <c:v>44.372235955039507</c:v>
                </c:pt>
                <c:pt idx="1364">
                  <c:v>44.347135344667088</c:v>
                </c:pt>
                <c:pt idx="1365">
                  <c:v>44.322025101229166</c:v>
                </c:pt>
                <c:pt idx="1366">
                  <c:v>44.296905238954615</c:v>
                </c:pt>
                <c:pt idx="1367">
                  <c:v>44.271775772027013</c:v>
                </c:pt>
                <c:pt idx="1368">
                  <c:v>44.246636714584348</c:v>
                </c:pt>
                <c:pt idx="1369">
                  <c:v>44.221488080719659</c:v>
                </c:pt>
                <c:pt idx="1370">
                  <c:v>44.196329884480143</c:v>
                </c:pt>
                <c:pt idx="1371">
                  <c:v>44.171162139869104</c:v>
                </c:pt>
                <c:pt idx="1372">
                  <c:v>44.145984860844628</c:v>
                </c:pt>
                <c:pt idx="1373">
                  <c:v>44.120798061319796</c:v>
                </c:pt>
                <c:pt idx="1374">
                  <c:v>44.095601755163422</c:v>
                </c:pt>
                <c:pt idx="1375">
                  <c:v>44.07039595620175</c:v>
                </c:pt>
                <c:pt idx="1376">
                  <c:v>44.045180678214436</c:v>
                </c:pt>
                <c:pt idx="1377">
                  <c:v>44.019955934938338</c:v>
                </c:pt>
                <c:pt idx="1378">
                  <c:v>43.994721740067668</c:v>
                </c:pt>
                <c:pt idx="1379">
                  <c:v>43.969478107251412</c:v>
                </c:pt>
                <c:pt idx="1380">
                  <c:v>43.944225050095902</c:v>
                </c:pt>
                <c:pt idx="1381">
                  <c:v>43.918962582164042</c:v>
                </c:pt>
                <c:pt idx="1382">
                  <c:v>43.893690716976273</c:v>
                </c:pt>
                <c:pt idx="1383">
                  <c:v>43.868409468008636</c:v>
                </c:pt>
                <c:pt idx="1384">
                  <c:v>43.843118848696101</c:v>
                </c:pt>
                <c:pt idx="1385">
                  <c:v>43.817818872430621</c:v>
                </c:pt>
                <c:pt idx="1386">
                  <c:v>43.792509552559736</c:v>
                </c:pt>
                <c:pt idx="1387">
                  <c:v>43.767190902391967</c:v>
                </c:pt>
                <c:pt idx="1388">
                  <c:v>43.741862935191712</c:v>
                </c:pt>
                <c:pt idx="1389">
                  <c:v>43.716525664181418</c:v>
                </c:pt>
                <c:pt idx="1390">
                  <c:v>43.69117910254208</c:v>
                </c:pt>
                <c:pt idx="1391">
                  <c:v>43.665823263413152</c:v>
                </c:pt>
                <c:pt idx="1392">
                  <c:v>43.64045815989293</c:v>
                </c:pt>
                <c:pt idx="1393">
                  <c:v>43.6150838050362</c:v>
                </c:pt>
                <c:pt idx="1394">
                  <c:v>43.589700211860141</c:v>
                </c:pt>
                <c:pt idx="1395">
                  <c:v>43.564307393338311</c:v>
                </c:pt>
                <c:pt idx="1396">
                  <c:v>43.538905362402417</c:v>
                </c:pt>
                <c:pt idx="1397">
                  <c:v>43.513494131947709</c:v>
                </c:pt>
                <c:pt idx="1398">
                  <c:v>43.48807371482436</c:v>
                </c:pt>
                <c:pt idx="1399">
                  <c:v>43.462644123844271</c:v>
                </c:pt>
                <c:pt idx="1400">
                  <c:v>43.437205371778163</c:v>
                </c:pt>
                <c:pt idx="1401">
                  <c:v>43.411757471357959</c:v>
                </c:pt>
                <c:pt idx="1402">
                  <c:v>43.386300435274052</c:v>
                </c:pt>
                <c:pt idx="1403">
                  <c:v>43.360834276178132</c:v>
                </c:pt>
                <c:pt idx="1404">
                  <c:v>43.335359006681358</c:v>
                </c:pt>
                <c:pt idx="1405">
                  <c:v>43.309874639356011</c:v>
                </c:pt>
                <c:pt idx="1406">
                  <c:v>43.284381186734244</c:v>
                </c:pt>
                <c:pt idx="1407">
                  <c:v>43.258878661308572</c:v>
                </c:pt>
                <c:pt idx="1408">
                  <c:v>43.233367075534744</c:v>
                </c:pt>
                <c:pt idx="1409">
                  <c:v>43.207846441826725</c:v>
                </c:pt>
                <c:pt idx="1410">
                  <c:v>43.182316772561485</c:v>
                </c:pt>
                <c:pt idx="1411">
                  <c:v>43.156778080075782</c:v>
                </c:pt>
                <c:pt idx="1412">
                  <c:v>43.131230376669187</c:v>
                </c:pt>
                <c:pt idx="1413">
                  <c:v>43.105673674602507</c:v>
                </c:pt>
                <c:pt idx="1414">
                  <c:v>43.080107986097708</c:v>
                </c:pt>
                <c:pt idx="1415">
                  <c:v>43.054533323339847</c:v>
                </c:pt>
                <c:pt idx="1416">
                  <c:v>43.028949698474385</c:v>
                </c:pt>
                <c:pt idx="1417">
                  <c:v>43.003357123609909</c:v>
                </c:pt>
                <c:pt idx="1418">
                  <c:v>42.977755610816622</c:v>
                </c:pt>
                <c:pt idx="1419">
                  <c:v>42.952145172128397</c:v>
                </c:pt>
                <c:pt idx="1420">
                  <c:v>42.926525819539975</c:v>
                </c:pt>
                <c:pt idx="1421">
                  <c:v>42.900897565010617</c:v>
                </c:pt>
                <c:pt idx="1422">
                  <c:v>42.875260420460748</c:v>
                </c:pt>
                <c:pt idx="1423">
                  <c:v>42.849614397775646</c:v>
                </c:pt>
                <c:pt idx="1424">
                  <c:v>42.823959508801146</c:v>
                </c:pt>
                <c:pt idx="1425">
                  <c:v>42.798295765349124</c:v>
                </c:pt>
                <c:pt idx="1426">
                  <c:v>42.772623179192394</c:v>
                </c:pt>
                <c:pt idx="1427">
                  <c:v>42.746941762068644</c:v>
                </c:pt>
                <c:pt idx="1428">
                  <c:v>42.721251525679023</c:v>
                </c:pt>
                <c:pt idx="1429">
                  <c:v>42.695552481688246</c:v>
                </c:pt>
                <c:pt idx="1430">
                  <c:v>42.669844641724765</c:v>
                </c:pt>
                <c:pt idx="1431">
                  <c:v>42.644128017381597</c:v>
                </c:pt>
                <c:pt idx="1432">
                  <c:v>42.618402620215555</c:v>
                </c:pt>
                <c:pt idx="1433">
                  <c:v>42.592668461746939</c:v>
                </c:pt>
                <c:pt idx="1434">
                  <c:v>42.566925553463086</c:v>
                </c:pt>
                <c:pt idx="1435">
                  <c:v>42.541173906813057</c:v>
                </c:pt>
                <c:pt idx="1436">
                  <c:v>42.515413533211579</c:v>
                </c:pt>
                <c:pt idx="1437">
                  <c:v>42.489644444038802</c:v>
                </c:pt>
                <c:pt idx="1438">
                  <c:v>42.463866650639318</c:v>
                </c:pt>
                <c:pt idx="1439">
                  <c:v>42.438080164321768</c:v>
                </c:pt>
                <c:pt idx="1440">
                  <c:v>42.412284996361848</c:v>
                </c:pt>
                <c:pt idx="1441">
                  <c:v>42.386481157999903</c:v>
                </c:pt>
                <c:pt idx="1442">
                  <c:v>42.360668660440652</c:v>
                </c:pt>
                <c:pt idx="1443">
                  <c:v>42.334847514855497</c:v>
                </c:pt>
                <c:pt idx="1444">
                  <c:v>42.309017732381967</c:v>
                </c:pt>
                <c:pt idx="1445">
                  <c:v>42.283179324122003</c:v>
                </c:pt>
                <c:pt idx="1446">
                  <c:v>42.25733230114421</c:v>
                </c:pt>
                <c:pt idx="1447">
                  <c:v>42.231476674483986</c:v>
                </c:pt>
                <c:pt idx="1448">
                  <c:v>42.205612455141143</c:v>
                </c:pt>
                <c:pt idx="1449">
                  <c:v>42.179739654083299</c:v>
                </c:pt>
                <c:pt idx="1450">
                  <c:v>42.15385828224386</c:v>
                </c:pt>
                <c:pt idx="1451">
                  <c:v>42.127968350522721</c:v>
                </c:pt>
                <c:pt idx="1452">
                  <c:v>42.102069869787449</c:v>
                </c:pt>
                <c:pt idx="1453">
                  <c:v>42.076162850870652</c:v>
                </c:pt>
                <c:pt idx="1454">
                  <c:v>42.050247304573496</c:v>
                </c:pt>
                <c:pt idx="1455">
                  <c:v>42.024323241662806</c:v>
                </c:pt>
                <c:pt idx="1456">
                  <c:v>41.998390672873192</c:v>
                </c:pt>
                <c:pt idx="1457">
                  <c:v>41.972449608907368</c:v>
                </c:pt>
                <c:pt idx="1458">
                  <c:v>41.946500060434474</c:v>
                </c:pt>
                <c:pt idx="1459">
                  <c:v>41.920542038089749</c:v>
                </c:pt>
                <c:pt idx="1460">
                  <c:v>41.894575552479303</c:v>
                </c:pt>
                <c:pt idx="1461">
                  <c:v>41.868600614174191</c:v>
                </c:pt>
                <c:pt idx="1462">
                  <c:v>41.84261723371516</c:v>
                </c:pt>
                <c:pt idx="1463">
                  <c:v>41.81662542160911</c:v>
                </c:pt>
                <c:pt idx="1464">
                  <c:v>41.790625188332555</c:v>
                </c:pt>
                <c:pt idx="1465">
                  <c:v>41.764616544329677</c:v>
                </c:pt>
                <c:pt idx="1466">
                  <c:v>41.738599500012889</c:v>
                </c:pt>
                <c:pt idx="1467">
                  <c:v>41.712574065762844</c:v>
                </c:pt>
                <c:pt idx="1468">
                  <c:v>41.686540251929571</c:v>
                </c:pt>
                <c:pt idx="1469">
                  <c:v>41.660498068829689</c:v>
                </c:pt>
                <c:pt idx="1470">
                  <c:v>41.634447526750833</c:v>
                </c:pt>
                <c:pt idx="1471">
                  <c:v>41.608388635949069</c:v>
                </c:pt>
                <c:pt idx="1472">
                  <c:v>41.582321406648575</c:v>
                </c:pt>
                <c:pt idx="1473">
                  <c:v>41.556245849042654</c:v>
                </c:pt>
                <c:pt idx="1474">
                  <c:v>41.530161973294454</c:v>
                </c:pt>
                <c:pt idx="1475">
                  <c:v>41.504069789536302</c:v>
                </c:pt>
                <c:pt idx="1476">
                  <c:v>41.477969307869259</c:v>
                </c:pt>
                <c:pt idx="1477">
                  <c:v>41.451860538365231</c:v>
                </c:pt>
                <c:pt idx="1478">
                  <c:v>41.425743491064509</c:v>
                </c:pt>
                <c:pt idx="1479">
                  <c:v>41.399618175978013</c:v>
                </c:pt>
                <c:pt idx="1480">
                  <c:v>41.373484603084727</c:v>
                </c:pt>
                <c:pt idx="1481">
                  <c:v>41.347342782336298</c:v>
                </c:pt>
                <c:pt idx="1482">
                  <c:v>41.321192723652693</c:v>
                </c:pt>
                <c:pt idx="1483">
                  <c:v>41.295034436923594</c:v>
                </c:pt>
                <c:pt idx="1484">
                  <c:v>41.268867932010657</c:v>
                </c:pt>
                <c:pt idx="1485">
                  <c:v>41.242693218744932</c:v>
                </c:pt>
                <c:pt idx="1486">
                  <c:v>41.216510306927681</c:v>
                </c:pt>
                <c:pt idx="1487">
                  <c:v>41.190319206331552</c:v>
                </c:pt>
                <c:pt idx="1488">
                  <c:v>41.164119926698604</c:v>
                </c:pt>
                <c:pt idx="1489">
                  <c:v>41.13791247774315</c:v>
                </c:pt>
                <c:pt idx="1490">
                  <c:v>41.111696869149597</c:v>
                </c:pt>
                <c:pt idx="1491">
                  <c:v>41.085473110573624</c:v>
                </c:pt>
                <c:pt idx="1492">
                  <c:v>41.059241211641961</c:v>
                </c:pt>
                <c:pt idx="1493">
                  <c:v>41.033001181951569</c:v>
                </c:pt>
                <c:pt idx="1494">
                  <c:v>41.006753031072734</c:v>
                </c:pt>
                <c:pt idx="1495">
                  <c:v>40.980496768545557</c:v>
                </c:pt>
                <c:pt idx="1496">
                  <c:v>40.954232403881896</c:v>
                </c:pt>
                <c:pt idx="1497">
                  <c:v>40.927959946566382</c:v>
                </c:pt>
                <c:pt idx="1498">
                  <c:v>40.901679406052963</c:v>
                </c:pt>
                <c:pt idx="1499">
                  <c:v>40.875390791769817</c:v>
                </c:pt>
                <c:pt idx="1500">
                  <c:v>40.849094113115825</c:v>
                </c:pt>
                <c:pt idx="1501">
                  <c:v>40.822789379462392</c:v>
                </c:pt>
                <c:pt idx="1502">
                  <c:v>40.796476600151969</c:v>
                </c:pt>
                <c:pt idx="1503">
                  <c:v>40.770155784500155</c:v>
                </c:pt>
                <c:pt idx="1504">
                  <c:v>40.74382694179581</c:v>
                </c:pt>
                <c:pt idx="1505">
                  <c:v>40.717490081297228</c:v>
                </c:pt>
                <c:pt idx="1506">
                  <c:v>40.691145212237693</c:v>
                </c:pt>
                <c:pt idx="1507">
                  <c:v>40.664792343822995</c:v>
                </c:pt>
                <c:pt idx="1508">
                  <c:v>40.638431485230683</c:v>
                </c:pt>
                <c:pt idx="1509">
                  <c:v>40.612062645610941</c:v>
                </c:pt>
                <c:pt idx="1510">
                  <c:v>40.585685834087663</c:v>
                </c:pt>
                <c:pt idx="1511">
                  <c:v>40.559301059757466</c:v>
                </c:pt>
                <c:pt idx="1512">
                  <c:v>40.532908331689796</c:v>
                </c:pt>
                <c:pt idx="1513">
                  <c:v>40.506507658926949</c:v>
                </c:pt>
                <c:pt idx="1514">
                  <c:v>40.480099050485684</c:v>
                </c:pt>
                <c:pt idx="1515">
                  <c:v>40.453682515354693</c:v>
                </c:pt>
                <c:pt idx="1516">
                  <c:v>40.42725806249701</c:v>
                </c:pt>
                <c:pt idx="1517">
                  <c:v>40.400825700848976</c:v>
                </c:pt>
                <c:pt idx="1518">
                  <c:v>40.374385439320378</c:v>
                </c:pt>
                <c:pt idx="1519">
                  <c:v>40.347937286794526</c:v>
                </c:pt>
                <c:pt idx="1520">
                  <c:v>40.321481252129821</c:v>
                </c:pt>
                <c:pt idx="1521">
                  <c:v>40.29501734415728</c:v>
                </c:pt>
                <c:pt idx="1522">
                  <c:v>40.268545571681408</c:v>
                </c:pt>
                <c:pt idx="1523">
                  <c:v>40.242065943482594</c:v>
                </c:pt>
                <c:pt idx="1524">
                  <c:v>40.21557846831422</c:v>
                </c:pt>
                <c:pt idx="1525">
                  <c:v>40.189083154903891</c:v>
                </c:pt>
                <c:pt idx="1526">
                  <c:v>40.162580011953615</c:v>
                </c:pt>
                <c:pt idx="1527">
                  <c:v>40.136069048140818</c:v>
                </c:pt>
                <c:pt idx="1528">
                  <c:v>40.109550272116827</c:v>
                </c:pt>
                <c:pt idx="1529">
                  <c:v>40.08302369250589</c:v>
                </c:pt>
                <c:pt idx="1530">
                  <c:v>40.056489317910177</c:v>
                </c:pt>
                <c:pt idx="1531">
                  <c:v>40.02994715690491</c:v>
                </c:pt>
                <c:pt idx="1532">
                  <c:v>40.003397218039417</c:v>
                </c:pt>
                <c:pt idx="1533">
                  <c:v>39.976839509839436</c:v>
                </c:pt>
                <c:pt idx="1534">
                  <c:v>39.950274040804842</c:v>
                </c:pt>
                <c:pt idx="1535">
                  <c:v>39.923700819411607</c:v>
                </c:pt>
                <c:pt idx="1536">
                  <c:v>39.897119854109796</c:v>
                </c:pt>
                <c:pt idx="1537">
                  <c:v>39.870531153326283</c:v>
                </c:pt>
                <c:pt idx="1538">
                  <c:v>39.843934725460976</c:v>
                </c:pt>
                <c:pt idx="1539">
                  <c:v>39.817330578891699</c:v>
                </c:pt>
                <c:pt idx="1540">
                  <c:v>39.790718721970663</c:v>
                </c:pt>
                <c:pt idx="1541">
                  <c:v>39.764099163026273</c:v>
                </c:pt>
                <c:pt idx="1542">
                  <c:v>39.737471910361862</c:v>
                </c:pt>
                <c:pt idx="1543">
                  <c:v>39.7108369722568</c:v>
                </c:pt>
                <c:pt idx="1544">
                  <c:v>39.684194356967701</c:v>
                </c:pt>
                <c:pt idx="1545">
                  <c:v>39.657544072725024</c:v>
                </c:pt>
                <c:pt idx="1546">
                  <c:v>39.630886127736524</c:v>
                </c:pt>
                <c:pt idx="1547">
                  <c:v>39.60422053018636</c:v>
                </c:pt>
                <c:pt idx="1548">
                  <c:v>39.577547288234832</c:v>
                </c:pt>
                <c:pt idx="1549">
                  <c:v>39.550866410017697</c:v>
                </c:pt>
                <c:pt idx="1550">
                  <c:v>39.524177903648358</c:v>
                </c:pt>
                <c:pt idx="1551">
                  <c:v>39.497481777215199</c:v>
                </c:pt>
                <c:pt idx="1552">
                  <c:v>39.470778038784388</c:v>
                </c:pt>
                <c:pt idx="1553">
                  <c:v>39.444066696398593</c:v>
                </c:pt>
                <c:pt idx="1554">
                  <c:v>39.417347758076723</c:v>
                </c:pt>
                <c:pt idx="1555">
                  <c:v>39.390621231815409</c:v>
                </c:pt>
                <c:pt idx="1556">
                  <c:v>39.363887125586572</c:v>
                </c:pt>
                <c:pt idx="1557">
                  <c:v>39.337145447341079</c:v>
                </c:pt>
                <c:pt idx="1558">
                  <c:v>39.310396205005219</c:v>
                </c:pt>
                <c:pt idx="1559">
                  <c:v>39.283639406482592</c:v>
                </c:pt>
                <c:pt idx="1560">
                  <c:v>39.256875059655471</c:v>
                </c:pt>
                <c:pt idx="1561">
                  <c:v>39.230103172382208</c:v>
                </c:pt>
                <c:pt idx="1562">
                  <c:v>39.203323752497667</c:v>
                </c:pt>
                <c:pt idx="1563">
                  <c:v>39.176536807816738</c:v>
                </c:pt>
                <c:pt idx="1564">
                  <c:v>39.149742346128768</c:v>
                </c:pt>
                <c:pt idx="1565">
                  <c:v>39.12294037520347</c:v>
                </c:pt>
                <c:pt idx="1566">
                  <c:v>39.096130902786349</c:v>
                </c:pt>
                <c:pt idx="1567">
                  <c:v>39.069313936601311</c:v>
                </c:pt>
                <c:pt idx="1568">
                  <c:v>39.04248948435054</c:v>
                </c:pt>
                <c:pt idx="1569">
                  <c:v>39.015657553712678</c:v>
                </c:pt>
                <c:pt idx="1570">
                  <c:v>38.988818152345836</c:v>
                </c:pt>
                <c:pt idx="1571">
                  <c:v>38.961971287886506</c:v>
                </c:pt>
                <c:pt idx="1572">
                  <c:v>38.935116967947195</c:v>
                </c:pt>
                <c:pt idx="1573">
                  <c:v>38.908255200119953</c:v>
                </c:pt>
                <c:pt idx="1574">
                  <c:v>38.881385991975847</c:v>
                </c:pt>
                <c:pt idx="1575">
                  <c:v>38.85450935106342</c:v>
                </c:pt>
                <c:pt idx="1576">
                  <c:v>38.827625284908883</c:v>
                </c:pt>
                <c:pt idx="1577">
                  <c:v>38.800733801018481</c:v>
                </c:pt>
                <c:pt idx="1578">
                  <c:v>38.773834906876083</c:v>
                </c:pt>
                <c:pt idx="1579">
                  <c:v>38.746928609944227</c:v>
                </c:pt>
                <c:pt idx="1580">
                  <c:v>38.720014917665161</c:v>
                </c:pt>
                <c:pt idx="1581">
                  <c:v>38.693093837458285</c:v>
                </c:pt>
                <c:pt idx="1582">
                  <c:v>38.666165376723555</c:v>
                </c:pt>
                <c:pt idx="1583">
                  <c:v>38.639229542838251</c:v>
                </c:pt>
                <c:pt idx="1584">
                  <c:v>38.612286343160619</c:v>
                </c:pt>
                <c:pt idx="1585">
                  <c:v>38.585335785025158</c:v>
                </c:pt>
                <c:pt idx="1586">
                  <c:v>38.558377875749031</c:v>
                </c:pt>
                <c:pt idx="1587">
                  <c:v>38.531412622625609</c:v>
                </c:pt>
                <c:pt idx="1588">
                  <c:v>38.504440032929701</c:v>
                </c:pt>
                <c:pt idx="1589">
                  <c:v>38.477460113913452</c:v>
                </c:pt>
                <c:pt idx="1590">
                  <c:v>38.45047287281006</c:v>
                </c:pt>
                <c:pt idx="1591">
                  <c:v>38.423478316831797</c:v>
                </c:pt>
                <c:pt idx="1592">
                  <c:v>38.396476453170678</c:v>
                </c:pt>
                <c:pt idx="1593">
                  <c:v>38.369467288997107</c:v>
                </c:pt>
                <c:pt idx="1594">
                  <c:v>38.342450831463232</c:v>
                </c:pt>
                <c:pt idx="1595">
                  <c:v>38.315427087699703</c:v>
                </c:pt>
                <c:pt idx="1596">
                  <c:v>38.288396064817121</c:v>
                </c:pt>
                <c:pt idx="1597">
                  <c:v>38.261357769905743</c:v>
                </c:pt>
                <c:pt idx="1598">
                  <c:v>38.234312210037757</c:v>
                </c:pt>
                <c:pt idx="1599">
                  <c:v>38.207259392261776</c:v>
                </c:pt>
                <c:pt idx="1600">
                  <c:v>38.180199323610587</c:v>
                </c:pt>
                <c:pt idx="1601">
                  <c:v>38.153132011094549</c:v>
                </c:pt>
                <c:pt idx="1602">
                  <c:v>38.126057461704676</c:v>
                </c:pt>
                <c:pt idx="1603">
                  <c:v>38.098975682412636</c:v>
                </c:pt>
                <c:pt idx="1604">
                  <c:v>38.071886680171403</c:v>
                </c:pt>
                <c:pt idx="1605">
                  <c:v>38.044790461912484</c:v>
                </c:pt>
                <c:pt idx="1606">
                  <c:v>38.017687034548906</c:v>
                </c:pt>
                <c:pt idx="1607">
                  <c:v>37.990576404975208</c:v>
                </c:pt>
                <c:pt idx="1608">
                  <c:v>37.963458580065286</c:v>
                </c:pt>
                <c:pt idx="1609">
                  <c:v>37.936333566673909</c:v>
                </c:pt>
                <c:pt idx="1610">
                  <c:v>37.909201371637273</c:v>
                </c:pt>
                <c:pt idx="1611">
                  <c:v>37.882062001771693</c:v>
                </c:pt>
                <c:pt idx="1612">
                  <c:v>37.854915463875663</c:v>
                </c:pt>
                <c:pt idx="1613">
                  <c:v>37.827761764726453</c:v>
                </c:pt>
                <c:pt idx="1614">
                  <c:v>37.800600911084402</c:v>
                </c:pt>
                <c:pt idx="1615">
                  <c:v>37.773432909690449</c:v>
                </c:pt>
                <c:pt idx="1616">
                  <c:v>37.746257767266414</c:v>
                </c:pt>
                <c:pt idx="1617">
                  <c:v>37.71907549051523</c:v>
                </c:pt>
                <c:pt idx="1618">
                  <c:v>37.691886086122381</c:v>
                </c:pt>
                <c:pt idx="1619">
                  <c:v>37.664689560752414</c:v>
                </c:pt>
                <c:pt idx="1620">
                  <c:v>37.63748592105366</c:v>
                </c:pt>
                <c:pt idx="1621">
                  <c:v>37.610275173654593</c:v>
                </c:pt>
                <c:pt idx="1622">
                  <c:v>37.583057325165136</c:v>
                </c:pt>
                <c:pt idx="1623">
                  <c:v>37.555832382177833</c:v>
                </c:pt>
                <c:pt idx="1624">
                  <c:v>37.528600351266576</c:v>
                </c:pt>
                <c:pt idx="1625">
                  <c:v>37.501361238986817</c:v>
                </c:pt>
                <c:pt idx="1626">
                  <c:v>37.474115051874904</c:v>
                </c:pt>
                <c:pt idx="1627">
                  <c:v>37.446861796450477</c:v>
                </c:pt>
                <c:pt idx="1628">
                  <c:v>37.419601479215252</c:v>
                </c:pt>
                <c:pt idx="1629">
                  <c:v>37.3923341066508</c:v>
                </c:pt>
                <c:pt idx="1630">
                  <c:v>37.365059685223741</c:v>
                </c:pt>
                <c:pt idx="1631">
                  <c:v>37.33777822138024</c:v>
                </c:pt>
                <c:pt idx="1632">
                  <c:v>37.310489721550624</c:v>
                </c:pt>
                <c:pt idx="1633">
                  <c:v>37.283194192145537</c:v>
                </c:pt>
                <c:pt idx="1634">
                  <c:v>37.255891639559131</c:v>
                </c:pt>
                <c:pt idx="1635">
                  <c:v>37.228582070167839</c:v>
                </c:pt>
                <c:pt idx="1636">
                  <c:v>37.201265490330513</c:v>
                </c:pt>
                <c:pt idx="1637">
                  <c:v>37.173941906388052</c:v>
                </c:pt>
                <c:pt idx="1638">
                  <c:v>37.146611324665265</c:v>
                </c:pt>
                <c:pt idx="1639">
                  <c:v>37.119273751465904</c:v>
                </c:pt>
                <c:pt idx="1640">
                  <c:v>37.091929193080851</c:v>
                </c:pt>
                <c:pt idx="1641">
                  <c:v>37.064577655781981</c:v>
                </c:pt>
                <c:pt idx="1642">
                  <c:v>37.037219145823229</c:v>
                </c:pt>
                <c:pt idx="1643">
                  <c:v>37.009853669440233</c:v>
                </c:pt>
                <c:pt idx="1644">
                  <c:v>36.982481232855967</c:v>
                </c:pt>
                <c:pt idx="1645">
                  <c:v>36.95510184227166</c:v>
                </c:pt>
                <c:pt idx="1646">
                  <c:v>36.927715503873465</c:v>
                </c:pt>
                <c:pt idx="1647">
                  <c:v>36.900322223830862</c:v>
                </c:pt>
                <c:pt idx="1648">
                  <c:v>36.872922008296264</c:v>
                </c:pt>
                <c:pt idx="1649">
                  <c:v>36.845514863404524</c:v>
                </c:pt>
                <c:pt idx="1650">
                  <c:v>36.8181007952751</c:v>
                </c:pt>
                <c:pt idx="1651">
                  <c:v>36.790679810009571</c:v>
                </c:pt>
                <c:pt idx="1652">
                  <c:v>36.763251913691931</c:v>
                </c:pt>
                <c:pt idx="1653">
                  <c:v>36.735817112393548</c:v>
                </c:pt>
                <c:pt idx="1654">
                  <c:v>36.708375412163456</c:v>
                </c:pt>
                <c:pt idx="1655">
                  <c:v>36.680926819039449</c:v>
                </c:pt>
                <c:pt idx="1656">
                  <c:v>36.653471339039562</c:v>
                </c:pt>
                <c:pt idx="1657">
                  <c:v>36.626008978167356</c:v>
                </c:pt>
                <c:pt idx="1658">
                  <c:v>36.598539742408903</c:v>
                </c:pt>
                <c:pt idx="1659">
                  <c:v>36.571063637733715</c:v>
                </c:pt>
                <c:pt idx="1660">
                  <c:v>36.543580670097214</c:v>
                </c:pt>
                <c:pt idx="1661">
                  <c:v>36.516090845436558</c:v>
                </c:pt>
                <c:pt idx="1662">
                  <c:v>36.488594169672908</c:v>
                </c:pt>
                <c:pt idx="1663">
                  <c:v>36.461090648712315</c:v>
                </c:pt>
                <c:pt idx="1664">
                  <c:v>36.433580288444418</c:v>
                </c:pt>
                <c:pt idx="1665">
                  <c:v>36.406063094743267</c:v>
                </c:pt>
                <c:pt idx="1666">
                  <c:v>36.378539073466179</c:v>
                </c:pt>
                <c:pt idx="1667">
                  <c:v>36.351008230455406</c:v>
                </c:pt>
                <c:pt idx="1668">
                  <c:v>36.323470571536824</c:v>
                </c:pt>
                <c:pt idx="1669">
                  <c:v>36.295926102521044</c:v>
                </c:pt>
                <c:pt idx="1670">
                  <c:v>36.268374829203076</c:v>
                </c:pt>
                <c:pt idx="1671">
                  <c:v>36.240816757362062</c:v>
                </c:pt>
                <c:pt idx="1672">
                  <c:v>36.213251892760823</c:v>
                </c:pt>
                <c:pt idx="1673">
                  <c:v>36.185680241148525</c:v>
                </c:pt>
                <c:pt idx="1674">
                  <c:v>36.158101808256944</c:v>
                </c:pt>
                <c:pt idx="1675">
                  <c:v>36.130516599803663</c:v>
                </c:pt>
                <c:pt idx="1676">
                  <c:v>36.102924621490047</c:v>
                </c:pt>
                <c:pt idx="1677">
                  <c:v>36.075325879002911</c:v>
                </c:pt>
                <c:pt idx="1678">
                  <c:v>36.047720378013352</c:v>
                </c:pt>
                <c:pt idx="1679">
                  <c:v>36.020108124176964</c:v>
                </c:pt>
                <c:pt idx="1680">
                  <c:v>35.992489123135819</c:v>
                </c:pt>
                <c:pt idx="1681">
                  <c:v>35.964863380514011</c:v>
                </c:pt>
                <c:pt idx="1682">
                  <c:v>35.937230901922995</c:v>
                </c:pt>
                <c:pt idx="1683">
                  <c:v>35.90959169295872</c:v>
                </c:pt>
                <c:pt idx="1684">
                  <c:v>35.881945759201841</c:v>
                </c:pt>
                <c:pt idx="1685">
                  <c:v>35.854293106217519</c:v>
                </c:pt>
                <c:pt idx="1686">
                  <c:v>35.826633739557153</c:v>
                </c:pt>
                <c:pt idx="1687">
                  <c:v>35.798967664756496</c:v>
                </c:pt>
                <c:pt idx="1688">
                  <c:v>35.771294887337589</c:v>
                </c:pt>
                <c:pt idx="1689">
                  <c:v>35.743615412806371</c:v>
                </c:pt>
                <c:pt idx="1690">
                  <c:v>35.715929246654746</c:v>
                </c:pt>
                <c:pt idx="1691">
                  <c:v>35.688236394361418</c:v>
                </c:pt>
                <c:pt idx="1692">
                  <c:v>35.660536861387079</c:v>
                </c:pt>
                <c:pt idx="1693">
                  <c:v>35.632830653181855</c:v>
                </c:pt>
                <c:pt idx="1694">
                  <c:v>35.605117775178961</c:v>
                </c:pt>
                <c:pt idx="1695">
                  <c:v>35.577398232797954</c:v>
                </c:pt>
                <c:pt idx="1696">
                  <c:v>35.549672031442995</c:v>
                </c:pt>
                <c:pt idx="1697">
                  <c:v>35.52193917650596</c:v>
                </c:pt>
                <c:pt idx="1698">
                  <c:v>35.494199673362424</c:v>
                </c:pt>
                <c:pt idx="1699">
                  <c:v>35.466453527374881</c:v>
                </c:pt>
                <c:pt idx="1700">
                  <c:v>35.438700743892049</c:v>
                </c:pt>
                <c:pt idx="1701">
                  <c:v>35.410941328246885</c:v>
                </c:pt>
                <c:pt idx="1702">
                  <c:v>35.383175285759769</c:v>
                </c:pt>
                <c:pt idx="1703">
                  <c:v>35.355402621736793</c:v>
                </c:pt>
                <c:pt idx="1704">
                  <c:v>35.327623341468907</c:v>
                </c:pt>
                <c:pt idx="1705">
                  <c:v>35.299837450234214</c:v>
                </c:pt>
                <c:pt idx="1706">
                  <c:v>35.272044953297126</c:v>
                </c:pt>
                <c:pt idx="1707">
                  <c:v>35.24424585590787</c:v>
                </c:pt>
                <c:pt idx="1708">
                  <c:v>35.216440163301897</c:v>
                </c:pt>
                <c:pt idx="1709">
                  <c:v>35.188627880702732</c:v>
                </c:pt>
                <c:pt idx="1710">
                  <c:v>35.160809013318747</c:v>
                </c:pt>
                <c:pt idx="1711">
                  <c:v>35.132983566345523</c:v>
                </c:pt>
                <c:pt idx="1712">
                  <c:v>35.105151544963697</c:v>
                </c:pt>
                <c:pt idx="1713">
                  <c:v>35.077312954342872</c:v>
                </c:pt>
                <c:pt idx="1714">
                  <c:v>35.049467799635671</c:v>
                </c:pt>
                <c:pt idx="1715">
                  <c:v>35.021616085984405</c:v>
                </c:pt>
                <c:pt idx="1716">
                  <c:v>34.993757818516265</c:v>
                </c:pt>
                <c:pt idx="1717">
                  <c:v>34.965893002345865</c:v>
                </c:pt>
                <c:pt idx="1718">
                  <c:v>34.938021642572949</c:v>
                </c:pt>
                <c:pt idx="1719">
                  <c:v>34.910143744285286</c:v>
                </c:pt>
                <c:pt idx="1720">
                  <c:v>34.882259312558439</c:v>
                </c:pt>
                <c:pt idx="1721">
                  <c:v>34.854368352452639</c:v>
                </c:pt>
                <c:pt idx="1722">
                  <c:v>34.826470869014926</c:v>
                </c:pt>
                <c:pt idx="1723">
                  <c:v>34.798566867281366</c:v>
                </c:pt>
                <c:pt idx="1724">
                  <c:v>34.770656352272525</c:v>
                </c:pt>
                <c:pt idx="1725">
                  <c:v>34.742739328998525</c:v>
                </c:pt>
                <c:pt idx="1726">
                  <c:v>34.714815802452698</c:v>
                </c:pt>
                <c:pt idx="1727">
                  <c:v>34.68688577762034</c:v>
                </c:pt>
                <c:pt idx="1728">
                  <c:v>34.658949259469445</c:v>
                </c:pt>
                <c:pt idx="1729">
                  <c:v>34.631006252958009</c:v>
                </c:pt>
                <c:pt idx="1730">
                  <c:v>34.603056763029215</c:v>
                </c:pt>
                <c:pt idx="1731">
                  <c:v>34.575100794614961</c:v>
                </c:pt>
                <c:pt idx="1732">
                  <c:v>34.547138352633858</c:v>
                </c:pt>
                <c:pt idx="1733">
                  <c:v>34.519169441991501</c:v>
                </c:pt>
                <c:pt idx="1734">
                  <c:v>34.49119406758139</c:v>
                </c:pt>
                <c:pt idx="1735">
                  <c:v>34.463212234284427</c:v>
                </c:pt>
                <c:pt idx="1736">
                  <c:v>34.435223946968378</c:v>
                </c:pt>
                <c:pt idx="1737">
                  <c:v>34.407229210488275</c:v>
                </c:pt>
                <c:pt idx="1738">
                  <c:v>34.379228029687958</c:v>
                </c:pt>
                <c:pt idx="1739">
                  <c:v>34.351220409397953</c:v>
                </c:pt>
                <c:pt idx="1740">
                  <c:v>34.323206354436167</c:v>
                </c:pt>
                <c:pt idx="1741">
                  <c:v>34.295185869608808</c:v>
                </c:pt>
                <c:pt idx="1742">
                  <c:v>34.267158959709384</c:v>
                </c:pt>
                <c:pt idx="1743">
                  <c:v>34.239125629519116</c:v>
                </c:pt>
                <c:pt idx="1744">
                  <c:v>34.211085883806518</c:v>
                </c:pt>
                <c:pt idx="1745">
                  <c:v>34.183039727329444</c:v>
                </c:pt>
                <c:pt idx="1746">
                  <c:v>34.154987164832342</c:v>
                </c:pt>
                <c:pt idx="1747">
                  <c:v>34.126928201047434</c:v>
                </c:pt>
                <c:pt idx="1748">
                  <c:v>34.098862840696157</c:v>
                </c:pt>
                <c:pt idx="1749">
                  <c:v>34.070791088485272</c:v>
                </c:pt>
                <c:pt idx="1750">
                  <c:v>34.042712949112989</c:v>
                </c:pt>
                <c:pt idx="1751">
                  <c:v>34.01462842726383</c:v>
                </c:pt>
                <c:pt idx="1752">
                  <c:v>33.986537527608931</c:v>
                </c:pt>
                <c:pt idx="1753">
                  <c:v>33.958440254810405</c:v>
                </c:pt>
                <c:pt idx="1754">
                  <c:v>33.930336613517014</c:v>
                </c:pt>
                <c:pt idx="1755">
                  <c:v>33.902226608366348</c:v>
                </c:pt>
                <c:pt idx="1756">
                  <c:v>33.874110243982514</c:v>
                </c:pt>
                <c:pt idx="1757">
                  <c:v>33.845987524980096</c:v>
                </c:pt>
                <c:pt idx="1758">
                  <c:v>33.817858455961456</c:v>
                </c:pt>
                <c:pt idx="1759">
                  <c:v>33.78972304151614</c:v>
                </c:pt>
                <c:pt idx="1760">
                  <c:v>33.761581286224008</c:v>
                </c:pt>
                <c:pt idx="1761">
                  <c:v>33.733433194651788</c:v>
                </c:pt>
                <c:pt idx="1762">
                  <c:v>33.705278771354777</c:v>
                </c:pt>
                <c:pt idx="1763">
                  <c:v>33.677118020878069</c:v>
                </c:pt>
                <c:pt idx="1764">
                  <c:v>33.648950947754436</c:v>
                </c:pt>
                <c:pt idx="1765">
                  <c:v>33.620777556504429</c:v>
                </c:pt>
                <c:pt idx="1766">
                  <c:v>33.592597851638885</c:v>
                </c:pt>
                <c:pt idx="1767">
                  <c:v>33.564411837656699</c:v>
                </c:pt>
                <c:pt idx="1768">
                  <c:v>33.536219519044863</c:v>
                </c:pt>
                <c:pt idx="1769">
                  <c:v>33.508020900278858</c:v>
                </c:pt>
                <c:pt idx="1770">
                  <c:v>33.479815985825887</c:v>
                </c:pt>
                <c:pt idx="1771">
                  <c:v>33.451604780138119</c:v>
                </c:pt>
                <c:pt idx="1772">
                  <c:v>33.423387287658002</c:v>
                </c:pt>
                <c:pt idx="1773">
                  <c:v>33.395163512818435</c:v>
                </c:pt>
                <c:pt idx="1774">
                  <c:v>33.366933460039142</c:v>
                </c:pt>
                <c:pt idx="1775">
                  <c:v>33.338697133729632</c:v>
                </c:pt>
                <c:pt idx="1776">
                  <c:v>33.310454538289136</c:v>
                </c:pt>
                <c:pt idx="1777">
                  <c:v>33.282205678104006</c:v>
                </c:pt>
                <c:pt idx="1778">
                  <c:v>33.253950557552116</c:v>
                </c:pt>
                <c:pt idx="1779">
                  <c:v>33.2256891809986</c:v>
                </c:pt>
                <c:pt idx="1780">
                  <c:v>33.197421552798552</c:v>
                </c:pt>
                <c:pt idx="1781">
                  <c:v>33.169147677296372</c:v>
                </c:pt>
                <c:pt idx="1782">
                  <c:v>33.140867558825128</c:v>
                </c:pt>
                <c:pt idx="1783">
                  <c:v>33.112581201708089</c:v>
                </c:pt>
                <c:pt idx="1784">
                  <c:v>33.084288610255982</c:v>
                </c:pt>
                <c:pt idx="1785">
                  <c:v>33.055989788770916</c:v>
                </c:pt>
                <c:pt idx="1786">
                  <c:v>33.027684741543403</c:v>
                </c:pt>
                <c:pt idx="1787">
                  <c:v>32.999373472854487</c:v>
                </c:pt>
                <c:pt idx="1788">
                  <c:v>32.97105598697221</c:v>
                </c:pt>
                <c:pt idx="1789">
                  <c:v>32.942732288156158</c:v>
                </c:pt>
                <c:pt idx="1790">
                  <c:v>32.914402380655154</c:v>
                </c:pt>
                <c:pt idx="1791">
                  <c:v>32.886066268706976</c:v>
                </c:pt>
                <c:pt idx="1792">
                  <c:v>32.857723956539779</c:v>
                </c:pt>
                <c:pt idx="1793">
                  <c:v>32.82937544836993</c:v>
                </c:pt>
                <c:pt idx="1794">
                  <c:v>32.801020748405847</c:v>
                </c:pt>
                <c:pt idx="1795">
                  <c:v>32.772659860842921</c:v>
                </c:pt>
                <c:pt idx="1796">
                  <c:v>32.744292789868396</c:v>
                </c:pt>
                <c:pt idx="1797">
                  <c:v>32.715919539657435</c:v>
                </c:pt>
                <c:pt idx="1798">
                  <c:v>32.687540114377192</c:v>
                </c:pt>
                <c:pt idx="1799">
                  <c:v>32.659154518182561</c:v>
                </c:pt>
                <c:pt idx="1800">
                  <c:v>32.630762755219799</c:v>
                </c:pt>
                <c:pt idx="1801">
                  <c:v>32.602364829624356</c:v>
                </c:pt>
                <c:pt idx="1802">
                  <c:v>32.573960745521681</c:v>
                </c:pt>
                <c:pt idx="1803">
                  <c:v>32.54555050702632</c:v>
                </c:pt>
                <c:pt idx="1804">
                  <c:v>32.517134118245345</c:v>
                </c:pt>
                <c:pt idx="1805">
                  <c:v>32.488711583273513</c:v>
                </c:pt>
                <c:pt idx="1806">
                  <c:v>32.46028290619617</c:v>
                </c:pt>
                <c:pt idx="1807">
                  <c:v>32.431848091089726</c:v>
                </c:pt>
                <c:pt idx="1808">
                  <c:v>32.403407142019141</c:v>
                </c:pt>
                <c:pt idx="1809">
                  <c:v>32.37496006304076</c:v>
                </c:pt>
                <c:pt idx="1810">
                  <c:v>32.346506858200534</c:v>
                </c:pt>
                <c:pt idx="1811">
                  <c:v>32.318047531535775</c:v>
                </c:pt>
                <c:pt idx="1812">
                  <c:v>32.28958208707202</c:v>
                </c:pt>
                <c:pt idx="1813">
                  <c:v>32.26111052882711</c:v>
                </c:pt>
                <c:pt idx="1814">
                  <c:v>32.232632860808565</c:v>
                </c:pt>
                <c:pt idx="1815">
                  <c:v>32.204149087012979</c:v>
                </c:pt>
                <c:pt idx="1816">
                  <c:v>32.175659211429377</c:v>
                </c:pt>
                <c:pt idx="1817">
                  <c:v>32.147163238036072</c:v>
                </c:pt>
                <c:pt idx="1818">
                  <c:v>32.11866117080222</c:v>
                </c:pt>
                <c:pt idx="1819">
                  <c:v>32.090153013687328</c:v>
                </c:pt>
                <c:pt idx="1820">
                  <c:v>32.061638770641281</c:v>
                </c:pt>
                <c:pt idx="1821">
                  <c:v>32.033118445604771</c:v>
                </c:pt>
                <c:pt idx="1822">
                  <c:v>32.004592042508406</c:v>
                </c:pt>
                <c:pt idx="1823">
                  <c:v>31.97605956527477</c:v>
                </c:pt>
                <c:pt idx="1824">
                  <c:v>31.94752101781625</c:v>
                </c:pt>
                <c:pt idx="1825">
                  <c:v>31.918976404035988</c:v>
                </c:pt>
                <c:pt idx="1826">
                  <c:v>31.890425727827672</c:v>
                </c:pt>
                <c:pt idx="1827">
                  <c:v>31.861868993076563</c:v>
                </c:pt>
                <c:pt idx="1828">
                  <c:v>31.833306203656761</c:v>
                </c:pt>
                <c:pt idx="1829">
                  <c:v>31.804737363435347</c:v>
                </c:pt>
                <c:pt idx="1830">
                  <c:v>31.776162476269828</c:v>
                </c:pt>
                <c:pt idx="1831">
                  <c:v>31.747581546007691</c:v>
                </c:pt>
                <c:pt idx="1832">
                  <c:v>31.718994576487709</c:v>
                </c:pt>
                <c:pt idx="1833">
                  <c:v>31.690401571540157</c:v>
                </c:pt>
                <c:pt idx="1834">
                  <c:v>31.661802534985501</c:v>
                </c:pt>
                <c:pt idx="1835">
                  <c:v>31.633197470635167</c:v>
                </c:pt>
                <c:pt idx="1836">
                  <c:v>31.604586382292901</c:v>
                </c:pt>
                <c:pt idx="1837">
                  <c:v>31.575969273751877</c:v>
                </c:pt>
                <c:pt idx="1838">
                  <c:v>31.547346148796894</c:v>
                </c:pt>
                <c:pt idx="1839">
                  <c:v>31.518717011204842</c:v>
                </c:pt>
                <c:pt idx="1840">
                  <c:v>31.490081864742436</c:v>
                </c:pt>
                <c:pt idx="1841">
                  <c:v>31.461440713168365</c:v>
                </c:pt>
                <c:pt idx="1842">
                  <c:v>31.432793560232096</c:v>
                </c:pt>
                <c:pt idx="1843">
                  <c:v>31.404140409674177</c:v>
                </c:pt>
                <c:pt idx="1844">
                  <c:v>31.375481265227354</c:v>
                </c:pt>
                <c:pt idx="1845">
                  <c:v>31.34681613061521</c:v>
                </c:pt>
                <c:pt idx="1846">
                  <c:v>31.318145009552097</c:v>
                </c:pt>
                <c:pt idx="1847">
                  <c:v>31.289467905744772</c:v>
                </c:pt>
                <c:pt idx="1848">
                  <c:v>31.260784822889836</c:v>
                </c:pt>
                <c:pt idx="1849">
                  <c:v>31.232095764676277</c:v>
                </c:pt>
                <c:pt idx="1850">
                  <c:v>31.203400734785912</c:v>
                </c:pt>
                <c:pt idx="1851">
                  <c:v>31.174699736889565</c:v>
                </c:pt>
                <c:pt idx="1852">
                  <c:v>31.145992774650633</c:v>
                </c:pt>
                <c:pt idx="1853">
                  <c:v>31.117279851724124</c:v>
                </c:pt>
                <c:pt idx="1854">
                  <c:v>31.088560971757129</c:v>
                </c:pt>
                <c:pt idx="1855">
                  <c:v>31.059836138387215</c:v>
                </c:pt>
                <c:pt idx="1856">
                  <c:v>31.031105355244208</c:v>
                </c:pt>
                <c:pt idx="1857">
                  <c:v>31.002368625949536</c:v>
                </c:pt>
                <c:pt idx="1858">
                  <c:v>30.973625954116425</c:v>
                </c:pt>
                <c:pt idx="1859">
                  <c:v>30.944877343349461</c:v>
                </c:pt>
                <c:pt idx="1860">
                  <c:v>30.916122797245574</c:v>
                </c:pt>
                <c:pt idx="1861">
                  <c:v>30.887362319392082</c:v>
                </c:pt>
                <c:pt idx="1862">
                  <c:v>30.858595913370028</c:v>
                </c:pt>
                <c:pt idx="1863">
                  <c:v>30.829823582750699</c:v>
                </c:pt>
                <c:pt idx="1864">
                  <c:v>30.801045331098869</c:v>
                </c:pt>
                <c:pt idx="1865">
                  <c:v>30.772261161968814</c:v>
                </c:pt>
                <c:pt idx="1866">
                  <c:v>30.74347107890906</c:v>
                </c:pt>
                <c:pt idx="1867">
                  <c:v>30.714675085459117</c:v>
                </c:pt>
                <c:pt idx="1868">
                  <c:v>30.685873185149955</c:v>
                </c:pt>
                <c:pt idx="1869">
                  <c:v>30.657065381504527</c:v>
                </c:pt>
                <c:pt idx="1870">
                  <c:v>30.628251678039483</c:v>
                </c:pt>
                <c:pt idx="1871">
                  <c:v>30.599432078261813</c:v>
                </c:pt>
                <c:pt idx="1872">
                  <c:v>30.570606585670443</c:v>
                </c:pt>
                <c:pt idx="1873">
                  <c:v>30.541775203758238</c:v>
                </c:pt>
                <c:pt idx="1874">
                  <c:v>30.512937936008289</c:v>
                </c:pt>
                <c:pt idx="1875">
                  <c:v>30.484094785896268</c:v>
                </c:pt>
                <c:pt idx="1876">
                  <c:v>30.455245756891131</c:v>
                </c:pt>
                <c:pt idx="1877">
                  <c:v>30.426390852452727</c:v>
                </c:pt>
                <c:pt idx="1878">
                  <c:v>30.397530076034037</c:v>
                </c:pt>
                <c:pt idx="1879">
                  <c:v>30.368663431079355</c:v>
                </c:pt>
                <c:pt idx="1880">
                  <c:v>30.339790921025912</c:v>
                </c:pt>
                <c:pt idx="1881">
                  <c:v>30.310912549303456</c:v>
                </c:pt>
                <c:pt idx="1882">
                  <c:v>30.282028319333801</c:v>
                </c:pt>
                <c:pt idx="1883">
                  <c:v>30.253138234530713</c:v>
                </c:pt>
                <c:pt idx="1884">
                  <c:v>30.224242298301444</c:v>
                </c:pt>
                <c:pt idx="1885">
                  <c:v>30.195340514043714</c:v>
                </c:pt>
                <c:pt idx="1886">
                  <c:v>30.16643288515057</c:v>
                </c:pt>
                <c:pt idx="1887">
                  <c:v>30.137519415005329</c:v>
                </c:pt>
                <c:pt idx="1888">
                  <c:v>30.108600106983786</c:v>
                </c:pt>
                <c:pt idx="1889">
                  <c:v>30.079674964455162</c:v>
                </c:pt>
                <c:pt idx="1890">
                  <c:v>30.050743990781626</c:v>
                </c:pt>
                <c:pt idx="1891">
                  <c:v>30.021807189316466</c:v>
                </c:pt>
                <c:pt idx="1892">
                  <c:v>29.992864563406318</c:v>
                </c:pt>
                <c:pt idx="1893">
                  <c:v>29.963916116391282</c:v>
                </c:pt>
                <c:pt idx="1894">
                  <c:v>29.934961851602559</c:v>
                </c:pt>
                <c:pt idx="1895">
                  <c:v>29.906001772364899</c:v>
                </c:pt>
                <c:pt idx="1896">
                  <c:v>29.877035881995997</c:v>
                </c:pt>
                <c:pt idx="1897">
                  <c:v>29.848064183805416</c:v>
                </c:pt>
                <c:pt idx="1898">
                  <c:v>29.819086681096973</c:v>
                </c:pt>
                <c:pt idx="1899">
                  <c:v>29.790103377165202</c:v>
                </c:pt>
                <c:pt idx="1900">
                  <c:v>29.761114275298961</c:v>
                </c:pt>
                <c:pt idx="1901">
                  <c:v>29.732119378779736</c:v>
                </c:pt>
                <c:pt idx="1902">
                  <c:v>29.703118690881258</c:v>
                </c:pt>
                <c:pt idx="1903">
                  <c:v>29.674112214870341</c:v>
                </c:pt>
                <c:pt idx="1904">
                  <c:v>29.645099954007854</c:v>
                </c:pt>
                <c:pt idx="1905">
                  <c:v>29.616081911545528</c:v>
                </c:pt>
                <c:pt idx="1906">
                  <c:v>29.587058090730391</c:v>
                </c:pt>
                <c:pt idx="1907">
                  <c:v>29.558028494800357</c:v>
                </c:pt>
                <c:pt idx="1908">
                  <c:v>29.528993126987459</c:v>
                </c:pt>
                <c:pt idx="1909">
                  <c:v>29.499951990516259</c:v>
                </c:pt>
                <c:pt idx="1910">
                  <c:v>29.470905088604969</c:v>
                </c:pt>
                <c:pt idx="1911">
                  <c:v>29.44185242446467</c:v>
                </c:pt>
                <c:pt idx="1912">
                  <c:v>29.41279400129898</c:v>
                </c:pt>
                <c:pt idx="1913">
                  <c:v>29.383729822305231</c:v>
                </c:pt>
                <c:pt idx="1914">
                  <c:v>29.354659890674366</c:v>
                </c:pt>
                <c:pt idx="1915">
                  <c:v>29.325584209588893</c:v>
                </c:pt>
                <c:pt idx="1916">
                  <c:v>29.296502782226522</c:v>
                </c:pt>
                <c:pt idx="1917">
                  <c:v>29.267415611756704</c:v>
                </c:pt>
                <c:pt idx="1918">
                  <c:v>29.238322701342437</c:v>
                </c:pt>
                <c:pt idx="1919">
                  <c:v>29.209224054140538</c:v>
                </c:pt>
                <c:pt idx="1920">
                  <c:v>29.180119673301395</c:v>
                </c:pt>
                <c:pt idx="1921">
                  <c:v>29.151009561967335</c:v>
                </c:pt>
                <c:pt idx="1922">
                  <c:v>29.121893723274475</c:v>
                </c:pt>
                <c:pt idx="1923">
                  <c:v>29.092772160353231</c:v>
                </c:pt>
                <c:pt idx="1924">
                  <c:v>29.063644876326844</c:v>
                </c:pt>
                <c:pt idx="1925">
                  <c:v>29.03451187431147</c:v>
                </c:pt>
                <c:pt idx="1926">
                  <c:v>29.005373157417839</c:v>
                </c:pt>
                <c:pt idx="1927">
                  <c:v>28.976228728749184</c:v>
                </c:pt>
                <c:pt idx="1928">
                  <c:v>28.947078591402221</c:v>
                </c:pt>
                <c:pt idx="1929">
                  <c:v>28.91792274846803</c:v>
                </c:pt>
                <c:pt idx="1930">
                  <c:v>28.888761203030079</c:v>
                </c:pt>
                <c:pt idx="1931">
                  <c:v>28.859593958166009</c:v>
                </c:pt>
                <c:pt idx="1932">
                  <c:v>28.830421016947813</c:v>
                </c:pt>
                <c:pt idx="1933">
                  <c:v>28.801242382439526</c:v>
                </c:pt>
                <c:pt idx="1934">
                  <c:v>28.772058057699272</c:v>
                </c:pt>
                <c:pt idx="1935">
                  <c:v>28.742868045779961</c:v>
                </c:pt>
                <c:pt idx="1936">
                  <c:v>28.713672349726842</c:v>
                </c:pt>
                <c:pt idx="1937">
                  <c:v>28.6844709725796</c:v>
                </c:pt>
                <c:pt idx="1938">
                  <c:v>28.655263917370497</c:v>
                </c:pt>
                <c:pt idx="1939">
                  <c:v>28.626051187127938</c:v>
                </c:pt>
                <c:pt idx="1940">
                  <c:v>28.596832784871044</c:v>
                </c:pt>
                <c:pt idx="1941">
                  <c:v>28.567608713614998</c:v>
                </c:pt>
                <c:pt idx="1942">
                  <c:v>28.538378976367781</c:v>
                </c:pt>
                <c:pt idx="1943">
                  <c:v>28.509143576131812</c:v>
                </c:pt>
                <c:pt idx="1944">
                  <c:v>28.479902515902058</c:v>
                </c:pt>
                <c:pt idx="1945">
                  <c:v>28.450655798669221</c:v>
                </c:pt>
                <c:pt idx="1946">
                  <c:v>28.421403427416539</c:v>
                </c:pt>
                <c:pt idx="1947">
                  <c:v>28.392145405121553</c:v>
                </c:pt>
                <c:pt idx="1948">
                  <c:v>28.362881734755984</c:v>
                </c:pt>
                <c:pt idx="1949">
                  <c:v>28.333612419284542</c:v>
                </c:pt>
                <c:pt idx="1950">
                  <c:v>28.304337461667615</c:v>
                </c:pt>
                <c:pt idx="1951">
                  <c:v>28.2750568648583</c:v>
                </c:pt>
                <c:pt idx="1952">
                  <c:v>28.245770631803715</c:v>
                </c:pt>
                <c:pt idx="1953">
                  <c:v>28.216478765445537</c:v>
                </c:pt>
                <c:pt idx="1954">
                  <c:v>28.187181268719691</c:v>
                </c:pt>
                <c:pt idx="1955">
                  <c:v>28.157878144555735</c:v>
                </c:pt>
                <c:pt idx="1956">
                  <c:v>28.128569395876486</c:v>
                </c:pt>
                <c:pt idx="1957">
                  <c:v>28.099255025601369</c:v>
                </c:pt>
                <c:pt idx="1958">
                  <c:v>28.069935036641237</c:v>
                </c:pt>
                <c:pt idx="1959">
                  <c:v>28.040609431902901</c:v>
                </c:pt>
                <c:pt idx="1960">
                  <c:v>28.011278214286236</c:v>
                </c:pt>
                <c:pt idx="1961">
                  <c:v>27.981941386686938</c:v>
                </c:pt>
                <c:pt idx="1962">
                  <c:v>27.952598951992336</c:v>
                </c:pt>
                <c:pt idx="1963">
                  <c:v>27.923250913086616</c:v>
                </c:pt>
                <c:pt idx="1964">
                  <c:v>27.893897272847006</c:v>
                </c:pt>
                <c:pt idx="1965">
                  <c:v>27.864538034145422</c:v>
                </c:pt>
                <c:pt idx="1966">
                  <c:v>27.835173199846874</c:v>
                </c:pt>
                <c:pt idx="1967">
                  <c:v>27.805802772812935</c:v>
                </c:pt>
                <c:pt idx="1968">
                  <c:v>27.7764267558975</c:v>
                </c:pt>
                <c:pt idx="1969">
                  <c:v>27.747045151950186</c:v>
                </c:pt>
                <c:pt idx="1970">
                  <c:v>27.717657963814478</c:v>
                </c:pt>
                <c:pt idx="1971">
                  <c:v>27.688265194328082</c:v>
                </c:pt>
                <c:pt idx="1972">
                  <c:v>27.658866846322795</c:v>
                </c:pt>
                <c:pt idx="1973">
                  <c:v>27.629462922626551</c:v>
                </c:pt>
                <c:pt idx="1974">
                  <c:v>27.60005342606005</c:v>
                </c:pt>
                <c:pt idx="1975">
                  <c:v>27.570638359439247</c:v>
                </c:pt>
                <c:pt idx="1976">
                  <c:v>27.541217725574963</c:v>
                </c:pt>
                <c:pt idx="1977">
                  <c:v>27.511791527271356</c:v>
                </c:pt>
                <c:pt idx="1978">
                  <c:v>27.482359767327502</c:v>
                </c:pt>
                <c:pt idx="1979">
                  <c:v>27.452922448538867</c:v>
                </c:pt>
                <c:pt idx="1980">
                  <c:v>27.423479573693161</c:v>
                </c:pt>
                <c:pt idx="1981">
                  <c:v>27.394031145573997</c:v>
                </c:pt>
                <c:pt idx="1982">
                  <c:v>27.364577166958572</c:v>
                </c:pt>
                <c:pt idx="1983">
                  <c:v>27.335117640620364</c:v>
                </c:pt>
                <c:pt idx="1984">
                  <c:v>27.305652569326543</c:v>
                </c:pt>
                <c:pt idx="1985">
                  <c:v>27.276181955838673</c:v>
                </c:pt>
                <c:pt idx="1986">
                  <c:v>27.246705802913798</c:v>
                </c:pt>
                <c:pt idx="1987">
                  <c:v>27.217224113303025</c:v>
                </c:pt>
                <c:pt idx="1988">
                  <c:v>27.1877368897526</c:v>
                </c:pt>
                <c:pt idx="1989">
                  <c:v>27.158244135003919</c:v>
                </c:pt>
                <c:pt idx="1990">
                  <c:v>27.128745851792633</c:v>
                </c:pt>
                <c:pt idx="1991">
                  <c:v>27.099242042849411</c:v>
                </c:pt>
                <c:pt idx="1992">
                  <c:v>27.069732710899224</c:v>
                </c:pt>
                <c:pt idx="1993">
                  <c:v>27.040217858663222</c:v>
                </c:pt>
                <c:pt idx="1994">
                  <c:v>27.010697488855602</c:v>
                </c:pt>
                <c:pt idx="1995">
                  <c:v>26.981171604187157</c:v>
                </c:pt>
                <c:pt idx="1996">
                  <c:v>26.95164020736302</c:v>
                </c:pt>
                <c:pt idx="1997">
                  <c:v>26.922103301082778</c:v>
                </c:pt>
                <c:pt idx="1998">
                  <c:v>26.892560888041459</c:v>
                </c:pt>
                <c:pt idx="1999">
                  <c:v>26.863012970929084</c:v>
                </c:pt>
                <c:pt idx="2000">
                  <c:v>26.833459552430138</c:v>
                </c:pt>
                <c:pt idx="2001">
                  <c:v>26.803900635224995</c:v>
                </c:pt>
                <c:pt idx="2002">
                  <c:v>26.508009620371613</c:v>
                </c:pt>
                <c:pt idx="2003">
                  <c:v>26.211571646463049</c:v>
                </c:pt>
                <c:pt idx="2004">
                  <c:v>25.914589314028415</c:v>
                </c:pt>
                <c:pt idx="2005">
                  <c:v>25.617065177749254</c:v>
                </c:pt>
                <c:pt idx="2006">
                  <c:v>25.319001748216142</c:v>
                </c:pt>
                <c:pt idx="2007">
                  <c:v>25.020401493631052</c:v>
                </c:pt>
                <c:pt idx="2008">
                  <c:v>24.721266841468733</c:v>
                </c:pt>
                <c:pt idx="2009">
                  <c:v>24.421600180092351</c:v>
                </c:pt>
                <c:pt idx="2010">
                  <c:v>24.1214038603289</c:v>
                </c:pt>
                <c:pt idx="2011">
                  <c:v>23.820680197001604</c:v>
                </c:pt>
                <c:pt idx="2012">
                  <c:v>23.519431470422486</c:v>
                </c:pt>
                <c:pt idx="2013">
                  <c:v>23.217659927849017</c:v>
                </c:pt>
                <c:pt idx="2014">
                  <c:v>22.915367784900447</c:v>
                </c:pt>
                <c:pt idx="2015">
                  <c:v>22.612557226938996</c:v>
                </c:pt>
                <c:pt idx="2016">
                  <c:v>22.309230410418262</c:v>
                </c:pt>
                <c:pt idx="2017">
                  <c:v>22.005389464193193</c:v>
                </c:pt>
                <c:pt idx="2018">
                  <c:v>21.701036490802672</c:v>
                </c:pt>
                <c:pt idx="2019">
                  <c:v>21.396173567713582</c:v>
                </c:pt>
                <c:pt idx="2020">
                  <c:v>21.090802748541229</c:v>
                </c:pt>
                <c:pt idx="2021">
                  <c:v>20.784926064234252</c:v>
                </c:pt>
                <c:pt idx="2022">
                  <c:v>20.478545524229261</c:v>
                </c:pt>
                <c:pt idx="2023">
                  <c:v>20.171663117586338</c:v>
                </c:pt>
                <c:pt idx="2024">
                  <c:v>19.864280814083699</c:v>
                </c:pt>
                <c:pt idx="2025">
                  <c:v>19.556400565296212</c:v>
                </c:pt>
                <c:pt idx="2026">
                  <c:v>19.248024305641344</c:v>
                </c:pt>
                <c:pt idx="2027">
                  <c:v>18.939153953405917</c:v>
                </c:pt>
                <c:pt idx="2028">
                  <c:v>18.629791411738953</c:v>
                </c:pt>
                <c:pt idx="2029">
                  <c:v>18.319938569632683</c:v>
                </c:pt>
                <c:pt idx="2030">
                  <c:v>18.009597302866215</c:v>
                </c:pt>
                <c:pt idx="2031">
                  <c:v>17.698769474940445</c:v>
                </c:pt>
                <c:pt idx="2032">
                  <c:v>17.387456937979518</c:v>
                </c:pt>
                <c:pt idx="2033">
                  <c:v>17.075661533617499</c:v>
                </c:pt>
                <c:pt idx="2034">
                  <c:v>16.763385093859256</c:v>
                </c:pt>
                <c:pt idx="2035">
                  <c:v>16.450629441926367</c:v>
                </c:pt>
                <c:pt idx="2036">
                  <c:v>16.137396393076038</c:v>
                </c:pt>
                <c:pt idx="2037">
                  <c:v>15.823687755406748</c:v>
                </c:pt>
                <c:pt idx="2038">
                  <c:v>15.509505330640319</c:v>
                </c:pt>
                <c:pt idx="2039">
                  <c:v>15.194850914888084</c:v>
                </c:pt>
                <c:pt idx="2040">
                  <c:v>14.87972629939636</c:v>
                </c:pt>
                <c:pt idx="2041">
                  <c:v>14.564133271276413</c:v>
                </c:pt>
                <c:pt idx="2042">
                  <c:v>14.248073614215283</c:v>
                </c:pt>
                <c:pt idx="2043">
                  <c:v>13.93154910916958</c:v>
                </c:pt>
                <c:pt idx="2044">
                  <c:v>13.614561535044068</c:v>
                </c:pt>
                <c:pt idx="2045">
                  <c:v>13.297112669351325</c:v>
                </c:pt>
                <c:pt idx="2046">
                  <c:v>12.979204288858465</c:v>
                </c:pt>
                <c:pt idx="2047">
                  <c:v>12.66083817021436</c:v>
                </c:pt>
                <c:pt idx="2048">
                  <c:v>12.342016090564536</c:v>
                </c:pt>
                <c:pt idx="2049">
                  <c:v>12.0227398281497</c:v>
                </c:pt>
                <c:pt idx="2050">
                  <c:v>11.70301116288978</c:v>
                </c:pt>
                <c:pt idx="2051">
                  <c:v>11.382831876952576</c:v>
                </c:pt>
                <c:pt idx="2052">
                  <c:v>11.062203755307143</c:v>
                </c:pt>
                <c:pt idx="2053">
                  <c:v>10.741128586268221</c:v>
                </c:pt>
                <c:pt idx="2054">
                  <c:v>10.419608162019365</c:v>
                </c:pt>
                <c:pt idx="2055">
                  <c:v>10.097644279128531</c:v>
                </c:pt>
                <c:pt idx="2056">
                  <c:v>9.7752387390461752</c:v>
                </c:pt>
                <c:pt idx="2057">
                  <c:v>9.4523933485940059</c:v>
                </c:pt>
                <c:pt idx="2058">
                  <c:v>9.1291099204361998</c:v>
                </c:pt>
                <c:pt idx="2059">
                  <c:v>8.8053902735430345</c:v>
                </c:pt>
                <c:pt idx="2060">
                  <c:v>8.481236233636821</c:v>
                </c:pt>
                <c:pt idx="2061">
                  <c:v>8.1566496336292751</c:v>
                </c:pt>
                <c:pt idx="2062">
                  <c:v>7.8316323140441293</c:v>
                </c:pt>
                <c:pt idx="2063">
                  <c:v>7.5061861234306431</c:v>
                </c:pt>
                <c:pt idx="2064">
                  <c:v>7.1803129187614205</c:v>
                </c:pt>
                <c:pt idx="2065">
                  <c:v>6.854014565821112</c:v>
                </c:pt>
                <c:pt idx="2066">
                  <c:v>6.5272929395821002</c:v>
                </c:pt>
                <c:pt idx="2067">
                  <c:v>6.2001499245715639</c:v>
                </c:pt>
                <c:pt idx="2068">
                  <c:v>5.8725874152217052</c:v>
                </c:pt>
                <c:pt idx="2069">
                  <c:v>5.5446073162150977</c:v>
                </c:pt>
                <c:pt idx="2070">
                  <c:v>5.2162115428150377</c:v>
                </c:pt>
                <c:pt idx="2071">
                  <c:v>4.8874020211851272</c:v>
                </c:pt>
                <c:pt idx="2072">
                  <c:v>4.558180688699708</c:v>
                </c:pt>
                <c:pt idx="2073">
                  <c:v>4.2285494942424284</c:v>
                </c:pt>
                <c:pt idx="2074">
                  <c:v>3.8985103984953349</c:v>
                </c:pt>
                <c:pt idx="2075">
                  <c:v>3.5680653742136559</c:v>
                </c:pt>
                <c:pt idx="2076">
                  <c:v>3.2372164064977325</c:v>
                </c:pt>
                <c:pt idx="2077">
                  <c:v>2.9059654930460548</c:v>
                </c:pt>
                <c:pt idx="2078">
                  <c:v>2.5743146444040912</c:v>
                </c:pt>
                <c:pt idx="2079">
                  <c:v>2.2422658842002687</c:v>
                </c:pt>
                <c:pt idx="2080">
                  <c:v>1.9098212493737776</c:v>
                </c:pt>
                <c:pt idx="2081">
                  <c:v>1.5769827903890596</c:v>
                </c:pt>
                <c:pt idx="2082">
                  <c:v>1.243752571444857</c:v>
                </c:pt>
                <c:pt idx="2083">
                  <c:v>0.91013267066922521</c:v>
                </c:pt>
                <c:pt idx="2084">
                  <c:v>0.5761251803110472</c:v>
                </c:pt>
                <c:pt idx="2085">
                  <c:v>0.24173220691121514</c:v>
                </c:pt>
                <c:pt idx="2086">
                  <c:v>-9.3044128523848121E-2</c:v>
                </c:pt>
                <c:pt idx="2087">
                  <c:v>-0.42820169036494932</c:v>
                </c:pt>
                <c:pt idx="2088">
                  <c:v>-0.76373832821154897</c:v>
                </c:pt>
                <c:pt idx="2089">
                  <c:v>-1.0996518767517578</c:v>
                </c:pt>
                <c:pt idx="2090">
                  <c:v>-1.4359401556311191</c:v>
                </c:pt>
                <c:pt idx="2091">
                  <c:v>-1.7726009693316356</c:v>
                </c:pt>
                <c:pt idx="2092">
                  <c:v>-2.1096321070582094</c:v>
                </c:pt>
                <c:pt idx="2093">
                  <c:v>-2.4470313426393342</c:v>
                </c:pt>
                <c:pt idx="2094">
                  <c:v>-2.784796434427284</c:v>
                </c:pt>
                <c:pt idx="2095">
                  <c:v>-3.1229251252177317</c:v>
                </c:pt>
                <c:pt idx="2096">
                  <c:v>-3.461415142171103</c:v>
                </c:pt>
                <c:pt idx="2097">
                  <c:v>-3.8002641967464403</c:v>
                </c:pt>
                <c:pt idx="2098">
                  <c:v>-4.1394699846410168</c:v>
                </c:pt>
                <c:pt idx="2099">
                  <c:v>-4.4790301857419434</c:v>
                </c:pt>
                <c:pt idx="2100">
                  <c:v>-4.8189424640856773</c:v>
                </c:pt>
                <c:pt idx="2101">
                  <c:v>-5.1592044678231135</c:v>
                </c:pt>
                <c:pt idx="2102">
                  <c:v>-5.4998138291977625</c:v>
                </c:pt>
                <c:pt idx="2103">
                  <c:v>-5.8407681645280967</c:v>
                </c:pt>
                <c:pt idx="2104">
                  <c:v>-6.1820650742034733</c:v>
                </c:pt>
                <c:pt idx="2105">
                  <c:v>-6.5237021426821595</c:v>
                </c:pt>
                <c:pt idx="2106">
                  <c:v>-6.8656769385033938</c:v>
                </c:pt>
                <c:pt idx="2107">
                  <c:v>-7.2079870143028932</c:v>
                </c:pt>
                <c:pt idx="2108">
                  <c:v>-7.550629906843298</c:v>
                </c:pt>
                <c:pt idx="2109">
                  <c:v>-7.893603137042728</c:v>
                </c:pt>
                <c:pt idx="2110">
                  <c:v>-8.2369042100217698</c:v>
                </c:pt>
                <c:pt idx="2111">
                  <c:v>-8.5805306151508098</c:v>
                </c:pt>
                <c:pt idx="2112">
                  <c:v>-8.9244798261105398</c:v>
                </c:pt>
                <c:pt idx="2113">
                  <c:v>-9.2687493009573174</c:v>
                </c:pt>
                <c:pt idx="2114">
                  <c:v>-9.613336482197111</c:v>
                </c:pt>
                <c:pt idx="2115">
                  <c:v>-9.9582387968666009</c:v>
                </c:pt>
                <c:pt idx="2116">
                  <c:v>-10.303453656625432</c:v>
                </c:pt>
                <c:pt idx="2117">
                  <c:v>-10.648978457849784</c:v>
                </c:pt>
                <c:pt idx="2118">
                  <c:v>-10.994810581739685</c:v>
                </c:pt>
                <c:pt idx="2119">
                  <c:v>-11.340947394432135</c:v>
                </c:pt>
                <c:pt idx="2120">
                  <c:v>-11.687386247117125</c:v>
                </c:pt>
                <c:pt idx="2121">
                  <c:v>-12.034124476167809</c:v>
                </c:pt>
                <c:pt idx="2122">
                  <c:v>-12.381159403274275</c:v>
                </c:pt>
                <c:pt idx="2123">
                  <c:v>-12.728488335585604</c:v>
                </c:pt>
                <c:pt idx="2124">
                  <c:v>-13.076108565856678</c:v>
                </c:pt>
                <c:pt idx="2125">
                  <c:v>-13.42401737260602</c:v>
                </c:pt>
                <c:pt idx="2126">
                  <c:v>-13.772212020278841</c:v>
                </c:pt>
                <c:pt idx="2127">
                  <c:v>-14.120689759414546</c:v>
                </c:pt>
                <c:pt idx="2128">
                  <c:v>-14.469447826825853</c:v>
                </c:pt>
                <c:pt idx="2129">
                  <c:v>-14.818483445780938</c:v>
                </c:pt>
                <c:pt idx="2130">
                  <c:v>-15.167793826192604</c:v>
                </c:pt>
                <c:pt idx="2131">
                  <c:v>-15.517376164817398</c:v>
                </c:pt>
                <c:pt idx="2132">
                  <c:v>-15.867227645456969</c:v>
                </c:pt>
                <c:pt idx="2133">
                  <c:v>-16.217345439167353</c:v>
                </c:pt>
                <c:pt idx="2134">
                  <c:v>-16.567726704475675</c:v>
                </c:pt>
                <c:pt idx="2135">
                  <c:v>-16.918368587601574</c:v>
                </c:pt>
                <c:pt idx="2136">
                  <c:v>-17.269268222686648</c:v>
                </c:pt>
                <c:pt idx="2137">
                  <c:v>-17.620422732027865</c:v>
                </c:pt>
                <c:pt idx="2138">
                  <c:v>-17.971829226316707</c:v>
                </c:pt>
                <c:pt idx="2139">
                  <c:v>-18.323484804888722</c:v>
                </c:pt>
                <c:pt idx="2140">
                  <c:v>-18.675386555971137</c:v>
                </c:pt>
                <c:pt idx="2141">
                  <c:v>-19.027531556942929</c:v>
                </c:pt>
                <c:pt idx="2142">
                  <c:v>-19.379916874598784</c:v>
                </c:pt>
                <c:pt idx="2143">
                  <c:v>-19.732539565413813</c:v>
                </c:pt>
                <c:pt idx="2144">
                  <c:v>-20.085396675822135</c:v>
                </c:pt>
                <c:pt idx="2145">
                  <c:v>-20.438485242492309</c:v>
                </c:pt>
                <c:pt idx="2146">
                  <c:v>-20.791802292613994</c:v>
                </c:pt>
                <c:pt idx="2147">
                  <c:v>-21.145344844185331</c:v>
                </c:pt>
                <c:pt idx="2148">
                  <c:v>-21.499109906308995</c:v>
                </c:pt>
                <c:pt idx="2149">
                  <c:v>-21.853094479489798</c:v>
                </c:pt>
                <c:pt idx="2150">
                  <c:v>-22.207295555938455</c:v>
                </c:pt>
                <c:pt idx="2151">
                  <c:v>-22.56171011988128</c:v>
                </c:pt>
                <c:pt idx="2152">
                  <c:v>-22.916335147871685</c:v>
                </c:pt>
                <c:pt idx="2153">
                  <c:v>-23.271167609107401</c:v>
                </c:pt>
                <c:pt idx="2154">
                  <c:v>-23.626204465751631</c:v>
                </c:pt>
                <c:pt idx="2155">
                  <c:v>-23.981442673258876</c:v>
                </c:pt>
                <c:pt idx="2156">
                  <c:v>-24.336879180703932</c:v>
                </c:pt>
                <c:pt idx="2157">
                  <c:v>-24.692510931116285</c:v>
                </c:pt>
                <c:pt idx="2158">
                  <c:v>-25.04833486181419</c:v>
                </c:pt>
                <c:pt idx="2159">
                  <c:v>-25.404347904749741</c:v>
                </c:pt>
                <c:pt idx="2160">
                  <c:v>-25.76054698684807</c:v>
                </c:pt>
                <c:pt idx="2161">
                  <c:v>-26.116929030357745</c:v>
                </c:pt>
                <c:pt idx="2162">
                  <c:v>-26.473490953201406</c:v>
                </c:pt>
                <c:pt idx="2163">
                  <c:v>-26.830229669328148</c:v>
                </c:pt>
                <c:pt idx="2164">
                  <c:v>-27.187142089070878</c:v>
                </c:pt>
                <c:pt idx="2165">
                  <c:v>-27.544225119506109</c:v>
                </c:pt>
                <c:pt idx="2166">
                  <c:v>-27.901475664816235</c:v>
                </c:pt>
                <c:pt idx="2167">
                  <c:v>-28.258890626653198</c:v>
                </c:pt>
                <c:pt idx="2168">
                  <c:v>-28.616466904506851</c:v>
                </c:pt>
                <c:pt idx="2169">
                  <c:v>-28.974201396075571</c:v>
                </c:pt>
                <c:pt idx="2170">
                  <c:v>-29.332090997635461</c:v>
                </c:pt>
                <c:pt idx="2171">
                  <c:v>-29.690132604415403</c:v>
                </c:pt>
                <c:pt idx="2172">
                  <c:v>-30.048323110973069</c:v>
                </c:pt>
                <c:pt idx="2173">
                  <c:v>-30.406659411573184</c:v>
                </c:pt>
                <c:pt idx="2174">
                  <c:v>-30.765138400563117</c:v>
                </c:pt>
                <c:pt idx="2175">
                  <c:v>-31.123756972757445</c:v>
                </c:pt>
                <c:pt idx="2176">
                  <c:v>-31.482512023818298</c:v>
                </c:pt>
                <c:pt idx="2177">
                  <c:v>-31.841400450638421</c:v>
                </c:pt>
                <c:pt idx="2178">
                  <c:v>-32.200419151724759</c:v>
                </c:pt>
                <c:pt idx="2179">
                  <c:v>-32.559565027585037</c:v>
                </c:pt>
                <c:pt idx="2180">
                  <c:v>-32.918834981113378</c:v>
                </c:pt>
                <c:pt idx="2181">
                  <c:v>-33.278225917976009</c:v>
                </c:pt>
                <c:pt idx="2182">
                  <c:v>-33.637734746999683</c:v>
                </c:pt>
                <c:pt idx="2183">
                  <c:v>-33.997358380558993</c:v>
                </c:pt>
                <c:pt idx="2184">
                  <c:v>-34.357093734963797</c:v>
                </c:pt>
                <c:pt idx="2185">
                  <c:v>-34.71693773084737</c:v>
                </c:pt>
                <c:pt idx="2186">
                  <c:v>-35.076887293555536</c:v>
                </c:pt>
                <c:pt idx="2187">
                  <c:v>-35.436939353532019</c:v>
                </c:pt>
                <c:pt idx="2188">
                  <c:v>-35.797090846709487</c:v>
                </c:pt>
                <c:pt idx="2189">
                  <c:v>-36.157338714893662</c:v>
                </c:pt>
                <c:pt idx="2190">
                  <c:v>-36.517679906151805</c:v>
                </c:pt>
                <c:pt idx="2191">
                  <c:v>-36.87811137519752</c:v>
                </c:pt>
                <c:pt idx="2192">
                  <c:v>-37.23863008377775</c:v>
                </c:pt>
                <c:pt idx="2193">
                  <c:v>-37.59923300105465</c:v>
                </c:pt>
                <c:pt idx="2194">
                  <c:v>-37.959917103990335</c:v>
                </c:pt>
                <c:pt idx="2195">
                  <c:v>-38.320679377728382</c:v>
                </c:pt>
                <c:pt idx="2196">
                  <c:v>-38.681516815974781</c:v>
                </c:pt>
                <c:pt idx="2197">
                  <c:v>-39.04242642137735</c:v>
                </c:pt>
                <c:pt idx="2198">
                  <c:v>-39.403405205902502</c:v>
                </c:pt>
                <c:pt idx="2199">
                  <c:v>-39.764450191211836</c:v>
                </c:pt>
                <c:pt idx="2200">
                  <c:v>-40.125558409035754</c:v>
                </c:pt>
                <c:pt idx="2201">
                  <c:v>-40.486726901546604</c:v>
                </c:pt>
                <c:pt idx="2202">
                  <c:v>-40.847952721727985</c:v>
                </c:pt>
                <c:pt idx="2203">
                  <c:v>-41.209232933742918</c:v>
                </c:pt>
                <c:pt idx="2204">
                  <c:v>-41.570564613299972</c:v>
                </c:pt>
                <c:pt idx="2205">
                  <c:v>-41.931944848014751</c:v>
                </c:pt>
                <c:pt idx="2206">
                  <c:v>-42.293370737773422</c:v>
                </c:pt>
                <c:pt idx="2207">
                  <c:v>-42.654839395088061</c:v>
                </c:pt>
                <c:pt idx="2208">
                  <c:v>-43.016347945453525</c:v>
                </c:pt>
                <c:pt idx="2209">
                  <c:v>-43.377893527699506</c:v>
                </c:pt>
                <c:pt idx="2210">
                  <c:v>-43.739473294339561</c:v>
                </c:pt>
                <c:pt idx="2211">
                  <c:v>-44.101084411918833</c:v>
                </c:pt>
                <c:pt idx="2212">
                  <c:v>-44.462724061355097</c:v>
                </c:pt>
                <c:pt idx="2213">
                  <c:v>-44.824389438280164</c:v>
                </c:pt>
                <c:pt idx="2214">
                  <c:v>-45.186077753376928</c:v>
                </c:pt>
                <c:pt idx="2215">
                  <c:v>-45.547786232710926</c:v>
                </c:pt>
                <c:pt idx="2216">
                  <c:v>-45.909512118060377</c:v>
                </c:pt>
                <c:pt idx="2217">
                  <c:v>-46.271252667243026</c:v>
                </c:pt>
                <c:pt idx="2218">
                  <c:v>-46.633005154436283</c:v>
                </c:pt>
                <c:pt idx="2219">
                  <c:v>-46.994766870497067</c:v>
                </c:pt>
                <c:pt idx="2220">
                  <c:v>-47.356535123275393</c:v>
                </c:pt>
                <c:pt idx="2221">
                  <c:v>-47.718307237924449</c:v>
                </c:pt>
                <c:pt idx="2222">
                  <c:v>-48.08008055720714</c:v>
                </c:pt>
                <c:pt idx="2223">
                  <c:v>-48.441852441797828</c:v>
                </c:pt>
                <c:pt idx="2224">
                  <c:v>-48.803620270580048</c:v>
                </c:pt>
                <c:pt idx="2225">
                  <c:v>-49.165381440939697</c:v>
                </c:pt>
                <c:pt idx="2226">
                  <c:v>-49.52713336905331</c:v>
                </c:pt>
                <c:pt idx="2227">
                  <c:v>-49.888873490174852</c:v>
                </c:pt>
                <c:pt idx="2228">
                  <c:v>-50.250599258912494</c:v>
                </c:pt>
                <c:pt idx="2229">
                  <c:v>-50.612308149505267</c:v>
                </c:pt>
                <c:pt idx="2230">
                  <c:v>-50.973997656095058</c:v>
                </c:pt>
                <c:pt idx="2231">
                  <c:v>-51.335665292988928</c:v>
                </c:pt>
                <c:pt idx="2232">
                  <c:v>-51.697308594923769</c:v>
                </c:pt>
                <c:pt idx="2233">
                  <c:v>-52.058925117320335</c:v>
                </c:pt>
                <c:pt idx="2234">
                  <c:v>-52.420512436534111</c:v>
                </c:pt>
                <c:pt idx="2235">
                  <c:v>-52.782068150102994</c:v>
                </c:pt>
                <c:pt idx="2236">
                  <c:v>-53.143589876988074</c:v>
                </c:pt>
                <c:pt idx="2237">
                  <c:v>-53.50507525780786</c:v>
                </c:pt>
                <c:pt idx="2238">
                  <c:v>-53.866521955073296</c:v>
                </c:pt>
                <c:pt idx="2239">
                  <c:v>-54.22792765340845</c:v>
                </c:pt>
                <c:pt idx="2240">
                  <c:v>-54.589290059776737</c:v>
                </c:pt>
                <c:pt idx="2241">
                  <c:v>-54.950606903690208</c:v>
                </c:pt>
                <c:pt idx="2242">
                  <c:v>-55.311875937426315</c:v>
                </c:pt>
                <c:pt idx="2243">
                  <c:v>-55.673094936226192</c:v>
                </c:pt>
                <c:pt idx="2244">
                  <c:v>-56.034261698499073</c:v>
                </c:pt>
                <c:pt idx="2245">
                  <c:v>-56.395374046014275</c:v>
                </c:pt>
                <c:pt idx="2246">
                  <c:v>-56.756429824089608</c:v>
                </c:pt>
                <c:pt idx="2247">
                  <c:v>-57.117426901776248</c:v>
                </c:pt>
                <c:pt idx="2248">
                  <c:v>-57.478363172034982</c:v>
                </c:pt>
                <c:pt idx="2249">
                  <c:v>-57.839236551909281</c:v>
                </c:pt>
                <c:pt idx="2250">
                  <c:v>-58.200044982693129</c:v>
                </c:pt>
                <c:pt idx="2251">
                  <c:v>-58.560786430090644</c:v>
                </c:pt>
                <c:pt idx="2252">
                  <c:v>-58.921458884373791</c:v>
                </c:pt>
                <c:pt idx="2253">
                  <c:v>-59.282060360531695</c:v>
                </c:pt>
                <c:pt idx="2254">
                  <c:v>-59.642588898416264</c:v>
                </c:pt>
                <c:pt idx="2255">
                  <c:v>-60.003042562881937</c:v>
                </c:pt>
                <c:pt idx="2256">
                  <c:v>-60.363419443918588</c:v>
                </c:pt>
                <c:pt idx="2257">
                  <c:v>-60.723717656780714</c:v>
                </c:pt>
                <c:pt idx="2258">
                  <c:v>-61.083935342109754</c:v>
                </c:pt>
                <c:pt idx="2259">
                  <c:v>-61.444070666053577</c:v>
                </c:pt>
                <c:pt idx="2260">
                  <c:v>-61.804121820374199</c:v>
                </c:pt>
                <c:pt idx="2261">
                  <c:v>-62.164087022558569</c:v>
                </c:pt>
                <c:pt idx="2262">
                  <c:v>-62.523964515917626</c:v>
                </c:pt>
                <c:pt idx="2263">
                  <c:v>-62.883752569680617</c:v>
                </c:pt>
                <c:pt idx="2264">
                  <c:v>-63.243449479087488</c:v>
                </c:pt>
                <c:pt idx="2265">
                  <c:v>-63.603053565471598</c:v>
                </c:pt>
                <c:pt idx="2266">
                  <c:v>-63.962563176339344</c:v>
                </c:pt>
                <c:pt idx="2267">
                  <c:v>-64.321976685444895</c:v>
                </c:pt>
                <c:pt idx="2268">
                  <c:v>-64.681292492857111</c:v>
                </c:pt>
                <c:pt idx="2269">
                  <c:v>-65.040509025022786</c:v>
                </c:pt>
                <c:pt idx="2270">
                  <c:v>-65.399624734825593</c:v>
                </c:pt>
                <c:pt idx="2271">
                  <c:v>-65.758638101636961</c:v>
                </c:pt>
                <c:pt idx="2272">
                  <c:v>-66.117547631363905</c:v>
                </c:pt>
                <c:pt idx="2273">
                  <c:v>-66.476351856490695</c:v>
                </c:pt>
                <c:pt idx="2274">
                  <c:v>-66.835049336115887</c:v>
                </c:pt>
                <c:pt idx="2275">
                  <c:v>-67.193638655983065</c:v>
                </c:pt>
                <c:pt idx="2276">
                  <c:v>-67.552118428507981</c:v>
                </c:pt>
                <c:pt idx="2277">
                  <c:v>-67.910487292798734</c:v>
                </c:pt>
                <c:pt idx="2278">
                  <c:v>-68.268743914673763</c:v>
                </c:pt>
                <c:pt idx="2279">
                  <c:v>-68.626886986670925</c:v>
                </c:pt>
                <c:pt idx="2280">
                  <c:v>-68.98491522805466</c:v>
                </c:pt>
                <c:pt idx="2281">
                  <c:v>-69.342827384817681</c:v>
                </c:pt>
                <c:pt idx="2282">
                  <c:v>-69.700622229676512</c:v>
                </c:pt>
                <c:pt idx="2283">
                  <c:v>-70.058298562062816</c:v>
                </c:pt>
                <c:pt idx="2284">
                  <c:v>-70.415855208110713</c:v>
                </c:pt>
                <c:pt idx="2285">
                  <c:v>-70.773291020639206</c:v>
                </c:pt>
                <c:pt idx="2286">
                  <c:v>-71.130604879128171</c:v>
                </c:pt>
                <c:pt idx="2287">
                  <c:v>-71.487795689690884</c:v>
                </c:pt>
                <c:pt idx="2288">
                  <c:v>-71.844862385043371</c:v>
                </c:pt>
                <c:pt idx="2289">
                  <c:v>-72.201803924466688</c:v>
                </c:pt>
                <c:pt idx="2290">
                  <c:v>-72.558619293765432</c:v>
                </c:pt>
                <c:pt idx="2291">
                  <c:v>-72.915307505223993</c:v>
                </c:pt>
                <c:pt idx="2292">
                  <c:v>-73.271867597555868</c:v>
                </c:pt>
                <c:pt idx="2293">
                  <c:v>-73.628298635846619</c:v>
                </c:pt>
                <c:pt idx="2294">
                  <c:v>-73.984599711499712</c:v>
                </c:pt>
                <c:pt idx="2295">
                  <c:v>-74.340769942171676</c:v>
                </c:pt>
                <c:pt idx="2296">
                  <c:v>-74.696808471704799</c:v>
                </c:pt>
                <c:pt idx="2297">
                  <c:v>-75.052714470056245</c:v>
                </c:pt>
                <c:pt idx="2298">
                  <c:v>-75.408487133223815</c:v>
                </c:pt>
                <c:pt idx="2299">
                  <c:v>-75.764125683165673</c:v>
                </c:pt>
                <c:pt idx="2300">
                  <c:v>-76.119629367719469</c:v>
                </c:pt>
                <c:pt idx="2301">
                  <c:v>-76.474997460512157</c:v>
                </c:pt>
                <c:pt idx="2302">
                  <c:v>-76.83022926087088</c:v>
                </c:pt>
                <c:pt idx="2303">
                  <c:v>-77.185324093733016</c:v>
                </c:pt>
                <c:pt idx="2304">
                  <c:v>-77.540281309538813</c:v>
                </c:pt>
                <c:pt idx="2305">
                  <c:v>102.10489971586169</c:v>
                </c:pt>
                <c:pt idx="2306">
                  <c:v>101.75021958133324</c:v>
                </c:pt>
                <c:pt idx="2307">
                  <c:v>101.39567886051333</c:v>
                </c:pt>
                <c:pt idx="2308">
                  <c:v>101.04127810199243</c:v>
                </c:pt>
                <c:pt idx="2309">
                  <c:v>100.6870178293799</c:v>
                </c:pt>
                <c:pt idx="2310">
                  <c:v>100.33289854144785</c:v>
                </c:pt>
                <c:pt idx="2311">
                  <c:v>99.978920712239059</c:v>
                </c:pt>
                <c:pt idx="2312">
                  <c:v>99.625084791201616</c:v>
                </c:pt>
                <c:pt idx="2313">
                  <c:v>99.271391203312035</c:v>
                </c:pt>
                <c:pt idx="2314">
                  <c:v>98.917840349208902</c:v>
                </c:pt>
                <c:pt idx="2315">
                  <c:v>98.564432605326274</c:v>
                </c:pt>
                <c:pt idx="2316">
                  <c:v>98.211168324032471</c:v>
                </c:pt>
                <c:pt idx="2317">
                  <c:v>97.858047833768097</c:v>
                </c:pt>
                <c:pt idx="2318">
                  <c:v>97.50507143919063</c:v>
                </c:pt>
                <c:pt idx="2319">
                  <c:v>97.15223942131999</c:v>
                </c:pt>
                <c:pt idx="2320">
                  <c:v>96.799552037685785</c:v>
                </c:pt>
                <c:pt idx="2321">
                  <c:v>96.447009522478936</c:v>
                </c:pt>
                <c:pt idx="2322">
                  <c:v>96.094612086705595</c:v>
                </c:pt>
                <c:pt idx="2323">
                  <c:v>95.742359918342302</c:v>
                </c:pt>
                <c:pt idx="2324">
                  <c:v>95.390253182494391</c:v>
                </c:pt>
                <c:pt idx="2325">
                  <c:v>95.038292021557211</c:v>
                </c:pt>
                <c:pt idx="2326">
                  <c:v>94.686476555378377</c:v>
                </c:pt>
                <c:pt idx="2327">
                  <c:v>94.334806881423674</c:v>
                </c:pt>
                <c:pt idx="2328">
                  <c:v>93.983283074943273</c:v>
                </c:pt>
                <c:pt idx="2329">
                  <c:v>93.631905189142657</c:v>
                </c:pt>
                <c:pt idx="2330">
                  <c:v>93.280673255352824</c:v>
                </c:pt>
                <c:pt idx="2331">
                  <c:v>92.929587283203944</c:v>
                </c:pt>
                <c:pt idx="2332">
                  <c:v>92.578647260801006</c:v>
                </c:pt>
                <c:pt idx="2333">
                  <c:v>92.227853154901112</c:v>
                </c:pt>
                <c:pt idx="2334">
                  <c:v>91.877204911091624</c:v>
                </c:pt>
                <c:pt idx="2335">
                  <c:v>91.526702453972192</c:v>
                </c:pt>
                <c:pt idx="2336">
                  <c:v>91.176345687335214</c:v>
                </c:pt>
                <c:pt idx="2337">
                  <c:v>90.826134494352061</c:v>
                </c:pt>
                <c:pt idx="2338">
                  <c:v>90.476068737756634</c:v>
                </c:pt>
                <c:pt idx="2339">
                  <c:v>90.126148260033858</c:v>
                </c:pt>
                <c:pt idx="2340">
                  <c:v>89.77637288360674</c:v>
                </c:pt>
                <c:pt idx="2341">
                  <c:v>89.426742411028002</c:v>
                </c:pt>
                <c:pt idx="2342">
                  <c:v>89.077256625169525</c:v>
                </c:pt>
                <c:pt idx="2343">
                  <c:v>88.727915289416146</c:v>
                </c:pt>
                <c:pt idx="2344">
                  <c:v>88.378718147858592</c:v>
                </c:pt>
                <c:pt idx="2345">
                  <c:v>88.029664925488333</c:v>
                </c:pt>
                <c:pt idx="2346">
                  <c:v>87.680755328393815</c:v>
                </c:pt>
                <c:pt idx="2347">
                  <c:v>87.331989043958288</c:v>
                </c:pt>
                <c:pt idx="2348">
                  <c:v>86.983365741055792</c:v>
                </c:pt>
                <c:pt idx="2349">
                  <c:v>86.63488507025221</c:v>
                </c:pt>
                <c:pt idx="2350">
                  <c:v>86.286546664004419</c:v>
                </c:pt>
                <c:pt idx="2351">
                  <c:v>85.938350136860507</c:v>
                </c:pt>
                <c:pt idx="2352">
                  <c:v>85.590295085662262</c:v>
                </c:pt>
                <c:pt idx="2353">
                  <c:v>85.242381089747198</c:v>
                </c:pt>
                <c:pt idx="2354">
                  <c:v>84.894607711151366</c:v>
                </c:pt>
                <c:pt idx="2355">
                  <c:v>84.54697449481354</c:v>
                </c:pt>
                <c:pt idx="2356">
                  <c:v>84.199480968779085</c:v>
                </c:pt>
                <c:pt idx="2357">
                  <c:v>83.852126644405416</c:v>
                </c:pt>
                <c:pt idx="2358">
                  <c:v>83.504911016566552</c:v>
                </c:pt>
                <c:pt idx="2359">
                  <c:v>83.157833563860521</c:v>
                </c:pt>
                <c:pt idx="2360">
                  <c:v>82.810893748814721</c:v>
                </c:pt>
                <c:pt idx="2361">
                  <c:v>82.464091018092077</c:v>
                </c:pt>
                <c:pt idx="2362">
                  <c:v>82.117424802699958</c:v>
                </c:pt>
                <c:pt idx="2363">
                  <c:v>81.770894518196485</c:v>
                </c:pt>
                <c:pt idx="2364">
                  <c:v>81.424499564897786</c:v>
                </c:pt>
                <c:pt idx="2365">
                  <c:v>81.07823932808742</c:v>
                </c:pt>
                <c:pt idx="2366">
                  <c:v>80.732113178223486</c:v>
                </c:pt>
                <c:pt idx="2367">
                  <c:v>80.386120471147109</c:v>
                </c:pt>
                <c:pt idx="2368">
                  <c:v>80.040260548290874</c:v>
                </c:pt>
                <c:pt idx="2369">
                  <c:v>79.694532736887766</c:v>
                </c:pt>
                <c:pt idx="2370">
                  <c:v>79.348936350179272</c:v>
                </c:pt>
                <c:pt idx="2371">
                  <c:v>79.003470687623761</c:v>
                </c:pt>
                <c:pt idx="2372">
                  <c:v>78.658135035106142</c:v>
                </c:pt>
                <c:pt idx="2373">
                  <c:v>78.31292866514508</c:v>
                </c:pt>
                <c:pt idx="2374">
                  <c:v>77.967850837101537</c:v>
                </c:pt>
                <c:pt idx="2375">
                  <c:v>77.622900797388212</c:v>
                </c:pt>
                <c:pt idx="2376">
                  <c:v>77.278077779676295</c:v>
                </c:pt>
                <c:pt idx="2377">
                  <c:v>76.933381005104451</c:v>
                </c:pt>
                <c:pt idx="2378">
                  <c:v>76.588809682485433</c:v>
                </c:pt>
                <c:pt idx="2379">
                  <c:v>76.244363008514071</c:v>
                </c:pt>
                <c:pt idx="2380">
                  <c:v>75.900040167975334</c:v>
                </c:pt>
                <c:pt idx="2381">
                  <c:v>75.555840333949618</c:v>
                </c:pt>
                <c:pt idx="2382">
                  <c:v>75.211762668020256</c:v>
                </c:pt>
                <c:pt idx="2383">
                  <c:v>74.867806320479289</c:v>
                </c:pt>
                <c:pt idx="2384">
                  <c:v>74.523970430533481</c:v>
                </c:pt>
                <c:pt idx="2385">
                  <c:v>74.180254126509212</c:v>
                </c:pt>
                <c:pt idx="2386">
                  <c:v>73.836656526058974</c:v>
                </c:pt>
                <c:pt idx="2387">
                  <c:v>73.493176736362599</c:v>
                </c:pt>
                <c:pt idx="2388">
                  <c:v>73.149813854334951</c:v>
                </c:pt>
                <c:pt idx="2389">
                  <c:v>72.806566966826139</c:v>
                </c:pt>
                <c:pt idx="2390">
                  <c:v>72.46343515082701</c:v>
                </c:pt>
                <c:pt idx="2391">
                  <c:v>72.120417473670003</c:v>
                </c:pt>
                <c:pt idx="2392">
                  <c:v>71.777512993230985</c:v>
                </c:pt>
                <c:pt idx="2393">
                  <c:v>71.434720758130297</c:v>
                </c:pt>
                <c:pt idx="2394">
                  <c:v>71.092039807934171</c:v>
                </c:pt>
                <c:pt idx="2395">
                  <c:v>70.749469173354044</c:v>
                </c:pt>
                <c:pt idx="2396">
                  <c:v>70.407007876445718</c:v>
                </c:pt>
                <c:pt idx="2397">
                  <c:v>70.064654930806753</c:v>
                </c:pt>
                <c:pt idx="2398">
                  <c:v>69.722409341777777</c:v>
                </c:pt>
                <c:pt idx="2399">
                  <c:v>69.380270106634441</c:v>
                </c:pt>
                <c:pt idx="2400">
                  <c:v>69.038236214789293</c:v>
                </c:pt>
                <c:pt idx="2401">
                  <c:v>68.696306647982865</c:v>
                </c:pt>
                <c:pt idx="2402">
                  <c:v>68.354480380481078</c:v>
                </c:pt>
                <c:pt idx="2403">
                  <c:v>68.012756379267771</c:v>
                </c:pt>
                <c:pt idx="2404">
                  <c:v>67.671133604240495</c:v>
                </c:pt>
                <c:pt idx="2405">
                  <c:v>67.329611008399127</c:v>
                </c:pt>
                <c:pt idx="2406">
                  <c:v>66.988187538040492</c:v>
                </c:pt>
                <c:pt idx="2407">
                  <c:v>66.646862132948911</c:v>
                </c:pt>
                <c:pt idx="2408">
                  <c:v>66.305633726584219</c:v>
                </c:pt>
                <c:pt idx="2409">
                  <c:v>65.964501246272349</c:v>
                </c:pt>
                <c:pt idx="2410">
                  <c:v>65.623463613393255</c:v>
                </c:pt>
                <c:pt idx="2411">
                  <c:v>65.282519743568159</c:v>
                </c:pt>
                <c:pt idx="2412">
                  <c:v>64.941668546845278</c:v>
                </c:pt>
                <c:pt idx="2413">
                  <c:v>64.600908927886579</c:v>
                </c:pt>
                <c:pt idx="2414">
                  <c:v>64.26023978615089</c:v>
                </c:pt>
                <c:pt idx="2415">
                  <c:v>63.919660016077863</c:v>
                </c:pt>
                <c:pt idx="2416">
                  <c:v>63.579168507272222</c:v>
                </c:pt>
                <c:pt idx="2417">
                  <c:v>63.238764144681774</c:v>
                </c:pt>
                <c:pt idx="2418">
                  <c:v>62.898445808781894</c:v>
                </c:pt>
                <c:pt idx="2419">
                  <c:v>62.558212375754422</c:v>
                </c:pt>
                <c:pt idx="2420">
                  <c:v>62.218062717664012</c:v>
                </c:pt>
                <c:pt idx="2421">
                  <c:v>61.877995702639289</c:v>
                </c:pt>
                <c:pt idx="2422">
                  <c:v>61.538010195046773</c:v>
                </c:pt>
                <c:pt idx="2423">
                  <c:v>61.198105055668179</c:v>
                </c:pt>
                <c:pt idx="2424">
                  <c:v>60.858279141875556</c:v>
                </c:pt>
                <c:pt idx="2425">
                  <c:v>60.518531307803563</c:v>
                </c:pt>
                <c:pt idx="2426">
                  <c:v>60.178860404522908</c:v>
                </c:pt>
                <c:pt idx="2427">
                  <c:v>59.839265280212473</c:v>
                </c:pt>
                <c:pt idx="2428">
                  <c:v>59.499744780328832</c:v>
                </c:pt>
                <c:pt idx="2429">
                  <c:v>59.160297747778529</c:v>
                </c:pt>
                <c:pt idx="2430">
                  <c:v>58.820923023081214</c:v>
                </c:pt>
                <c:pt idx="2431">
                  <c:v>58.481619444544357</c:v>
                </c:pt>
                <c:pt idx="2432">
                  <c:v>58.142385848423167</c:v>
                </c:pt>
                <c:pt idx="2433">
                  <c:v>57.803221069090107</c:v>
                </c:pt>
                <c:pt idx="2434">
                  <c:v>57.464123939196504</c:v>
                </c:pt>
                <c:pt idx="2435">
                  <c:v>57.125093289839235</c:v>
                </c:pt>
                <c:pt idx="2436">
                  <c:v>56.786127950719738</c:v>
                </c:pt>
                <c:pt idx="2437">
                  <c:v>56.447226750305738</c:v>
                </c:pt>
                <c:pt idx="2438">
                  <c:v>56.108388515992438</c:v>
                </c:pt>
                <c:pt idx="2439">
                  <c:v>55.769612074260337</c:v>
                </c:pt>
                <c:pt idx="2440">
                  <c:v>55.430896250833634</c:v>
                </c:pt>
                <c:pt idx="2441">
                  <c:v>55.092239870836792</c:v>
                </c:pt>
                <c:pt idx="2442">
                  <c:v>54.753641758950984</c:v>
                </c:pt>
                <c:pt idx="2443">
                  <c:v>54.415100739567158</c:v>
                </c:pt>
                <c:pt idx="2444">
                  <c:v>54.07661563694122</c:v>
                </c:pt>
                <c:pt idx="2445">
                  <c:v>53.738185275344271</c:v>
                </c:pt>
                <c:pt idx="2446">
                  <c:v>53.399808479217398</c:v>
                </c:pt>
                <c:pt idx="2447">
                  <c:v>53.061484073317494</c:v>
                </c:pt>
                <c:pt idx="2448">
                  <c:v>52.723210882869836</c:v>
                </c:pt>
                <c:pt idx="2449">
                  <c:v>52.384987733714503</c:v>
                </c:pt>
                <c:pt idx="2450">
                  <c:v>52.046813452454273</c:v>
                </c:pt>
                <c:pt idx="2451">
                  <c:v>51.708686866598633</c:v>
                </c:pt>
                <c:pt idx="2452">
                  <c:v>51.370606804710327</c:v>
                </c:pt>
                <c:pt idx="2453">
                  <c:v>51.032572096548456</c:v>
                </c:pt>
                <c:pt idx="2454">
                  <c:v>50.694581573210968</c:v>
                </c:pt>
                <c:pt idx="2455">
                  <c:v>50.356634067273717</c:v>
                </c:pt>
                <c:pt idx="2456">
                  <c:v>50.018728412935978</c:v>
                </c:pt>
                <c:pt idx="2457">
                  <c:v>49.680863446153893</c:v>
                </c:pt>
                <c:pt idx="2458">
                  <c:v>49.34303800478213</c:v>
                </c:pt>
                <c:pt idx="2459">
                  <c:v>49.005250928709785</c:v>
                </c:pt>
                <c:pt idx="2460">
                  <c:v>48.667501059995715</c:v>
                </c:pt>
                <c:pt idx="2461">
                  <c:v>48.329787243004063</c:v>
                </c:pt>
                <c:pt idx="2462">
                  <c:v>47.992108324538094</c:v>
                </c:pt>
                <c:pt idx="2463">
                  <c:v>47.6544631539698</c:v>
                </c:pt>
                <c:pt idx="2464">
                  <c:v>47.316850583377253</c:v>
                </c:pt>
                <c:pt idx="2465">
                  <c:v>46.979269467667855</c:v>
                </c:pt>
                <c:pt idx="2466">
                  <c:v>46.641718664712457</c:v>
                </c:pt>
                <c:pt idx="2467">
                  <c:v>46.304197035472413</c:v>
                </c:pt>
                <c:pt idx="2468">
                  <c:v>45.966703444124185</c:v>
                </c:pt>
                <c:pt idx="2469">
                  <c:v>45.629236758187957</c:v>
                </c:pt>
                <c:pt idx="2470">
                  <c:v>45.291795848652271</c:v>
                </c:pt>
                <c:pt idx="2471">
                  <c:v>44.954379590095442</c:v>
                </c:pt>
                <c:pt idx="2472">
                  <c:v>44.61698686080986</c:v>
                </c:pt>
                <c:pt idx="2473">
                  <c:v>44.27961654292244</c:v>
                </c:pt>
                <c:pt idx="2474">
                  <c:v>43.942267522516488</c:v>
                </c:pt>
                <c:pt idx="2475">
                  <c:v>43.604938689748401</c:v>
                </c:pt>
                <c:pt idx="2476">
                  <c:v>43.267628938968102</c:v>
                </c:pt>
                <c:pt idx="2477">
                  <c:v>42.930337168834534</c:v>
                </c:pt>
                <c:pt idx="2478">
                  <c:v>42.593062282432236</c:v>
                </c:pt>
                <c:pt idx="2479">
                  <c:v>42.255803187386007</c:v>
                </c:pt>
                <c:pt idx="2480">
                  <c:v>41.9185587959741</c:v>
                </c:pt>
                <c:pt idx="2481">
                  <c:v>41.581328025241653</c:v>
                </c:pt>
                <c:pt idx="2482">
                  <c:v>41.244109797110767</c:v>
                </c:pt>
                <c:pt idx="2483">
                  <c:v>40.906903038491429</c:v>
                </c:pt>
                <c:pt idx="2484">
                  <c:v>40.56970668139251</c:v>
                </c:pt>
                <c:pt idx="2485">
                  <c:v>40.232519663026494</c:v>
                </c:pt>
                <c:pt idx="2486">
                  <c:v>39.895340925919335</c:v>
                </c:pt>
                <c:pt idx="2487">
                  <c:v>39.558169418015027</c:v>
                </c:pt>
                <c:pt idx="2488">
                  <c:v>39.22100409278012</c:v>
                </c:pt>
                <c:pt idx="2489">
                  <c:v>38.883843909308375</c:v>
                </c:pt>
                <c:pt idx="2490">
                  <c:v>38.54668783242294</c:v>
                </c:pt>
                <c:pt idx="2491">
                  <c:v>38.209534832777386</c:v>
                </c:pt>
                <c:pt idx="2492">
                  <c:v>37.872383886956428</c:v>
                </c:pt>
                <c:pt idx="2493">
                  <c:v>37.535233977575864</c:v>
                </c:pt>
                <c:pt idx="2494">
                  <c:v>37.198084093378597</c:v>
                </c:pt>
                <c:pt idx="2495">
                  <c:v>36.860933229334272</c:v>
                </c:pt>
                <c:pt idx="2496">
                  <c:v>36.523780386733542</c:v>
                </c:pt>
                <c:pt idx="2497">
                  <c:v>36.186624573282941</c:v>
                </c:pt>
                <c:pt idx="2498">
                  <c:v>35.849464803199275</c:v>
                </c:pt>
                <c:pt idx="2499">
                  <c:v>35.512300097302109</c:v>
                </c:pt>
                <c:pt idx="2500">
                  <c:v>35.175129483103994</c:v>
                </c:pt>
                <c:pt idx="2501">
                  <c:v>34.837951994903179</c:v>
                </c:pt>
                <c:pt idx="2502">
                  <c:v>34.500766673870139</c:v>
                </c:pt>
                <c:pt idx="2503">
                  <c:v>34.16357256813739</c:v>
                </c:pt>
                <c:pt idx="2504">
                  <c:v>33.826368732886344</c:v>
                </c:pt>
                <c:pt idx="2505">
                  <c:v>33.489154230433542</c:v>
                </c:pt>
                <c:pt idx="2506">
                  <c:v>33.151928130312896</c:v>
                </c:pt>
                <c:pt idx="2507">
                  <c:v>32.814689509363163</c:v>
                </c:pt>
                <c:pt idx="2508">
                  <c:v>32.477437451807596</c:v>
                </c:pt>
                <c:pt idx="2509">
                  <c:v>32.140171049336658</c:v>
                </c:pt>
                <c:pt idx="2510">
                  <c:v>31.802889401187869</c:v>
                </c:pt>
                <c:pt idx="2511">
                  <c:v>31.465591614225104</c:v>
                </c:pt>
                <c:pt idx="2512">
                  <c:v>31.128276803016824</c:v>
                </c:pt>
                <c:pt idx="2513">
                  <c:v>30.790944089911967</c:v>
                </c:pt>
                <c:pt idx="2514">
                  <c:v>30.453592605117237</c:v>
                </c:pt>
                <c:pt idx="2515">
                  <c:v>30.116221486770481</c:v>
                </c:pt>
                <c:pt idx="2516">
                  <c:v>29.778829881014815</c:v>
                </c:pt>
                <c:pt idx="2517">
                  <c:v>29.441416942071204</c:v>
                </c:pt>
                <c:pt idx="2518">
                  <c:v>29.103981832308687</c:v>
                </c:pt>
                <c:pt idx="2519">
                  <c:v>28.766523722316219</c:v>
                </c:pt>
                <c:pt idx="2520">
                  <c:v>28.429041790969116</c:v>
                </c:pt>
                <c:pt idx="2521">
                  <c:v>28.091535225499566</c:v>
                </c:pt>
                <c:pt idx="2522">
                  <c:v>27.754003221561153</c:v>
                </c:pt>
                <c:pt idx="2523">
                  <c:v>27.41644498329558</c:v>
                </c:pt>
                <c:pt idx="2524">
                  <c:v>27.078859723397397</c:v>
                </c:pt>
                <c:pt idx="2525">
                  <c:v>26.741246663174884</c:v>
                </c:pt>
                <c:pt idx="2526">
                  <c:v>26.40360503261563</c:v>
                </c:pt>
                <c:pt idx="2527">
                  <c:v>26.065934070444197</c:v>
                </c:pt>
                <c:pt idx="2528">
                  <c:v>25.7282330241841</c:v>
                </c:pt>
                <c:pt idx="2529">
                  <c:v>25.390501150215687</c:v>
                </c:pt>
                <c:pt idx="2530">
                  <c:v>25.052737713832428</c:v>
                </c:pt>
                <c:pt idx="2531">
                  <c:v>24.714941989298993</c:v>
                </c:pt>
                <c:pt idx="2532">
                  <c:v>24.377113259905887</c:v>
                </c:pt>
                <c:pt idx="2533">
                  <c:v>24.03925081802187</c:v>
                </c:pt>
                <c:pt idx="2534">
                  <c:v>23.70135396514948</c:v>
                </c:pt>
                <c:pt idx="2535">
                  <c:v>23.363422011973547</c:v>
                </c:pt>
                <c:pt idx="2536">
                  <c:v>23.02545427841412</c:v>
                </c:pt>
                <c:pt idx="2537">
                  <c:v>22.687450093674098</c:v>
                </c:pt>
                <c:pt idx="2538">
                  <c:v>22.349408796288511</c:v>
                </c:pt>
                <c:pt idx="2539">
                  <c:v>22.011329734170253</c:v>
                </c:pt>
                <c:pt idx="2540">
                  <c:v>21.673212264655582</c:v>
                </c:pt>
                <c:pt idx="2541">
                  <c:v>21.335055754550297</c:v>
                </c:pt>
                <c:pt idx="2542">
                  <c:v>20.996859580171563</c:v>
                </c:pt>
                <c:pt idx="2543">
                  <c:v>20.658623127389944</c:v>
                </c:pt>
                <c:pt idx="2544">
                  <c:v>20.320345791671656</c:v>
                </c:pt>
                <c:pt idx="2545">
                  <c:v>19.982026978116146</c:v>
                </c:pt>
                <c:pt idx="2546">
                  <c:v>19.643666101496564</c:v>
                </c:pt>
                <c:pt idx="2547">
                  <c:v>19.305262586295793</c:v>
                </c:pt>
                <c:pt idx="2548">
                  <c:v>18.96681586674282</c:v>
                </c:pt>
                <c:pt idx="2549">
                  <c:v>18.628325386848367</c:v>
                </c:pt>
                <c:pt idx="2550">
                  <c:v>18.289790600437069</c:v>
                </c:pt>
                <c:pt idx="2551">
                  <c:v>17.951210971180913</c:v>
                </c:pt>
                <c:pt idx="2552">
                  <c:v>17.612585972630107</c:v>
                </c:pt>
                <c:pt idx="2553">
                  <c:v>17.273915088243491</c:v>
                </c:pt>
                <c:pt idx="2554">
                  <c:v>16.935197811416018</c:v>
                </c:pt>
                <c:pt idx="2555">
                  <c:v>16.596433645507407</c:v>
                </c:pt>
                <c:pt idx="2556">
                  <c:v>16.257622103869291</c:v>
                </c:pt>
                <c:pt idx="2557">
                  <c:v>15.918762709867424</c:v>
                </c:pt>
                <c:pt idx="2558">
                  <c:v>15.579854996907731</c:v>
                </c:pt>
                <c:pt idx="2559">
                  <c:v>15.240898508458352</c:v>
                </c:pt>
                <c:pt idx="2560">
                  <c:v>14.901892798070998</c:v>
                </c:pt>
                <c:pt idx="2561">
                  <c:v>14.562837429401023</c:v>
                </c:pt>
                <c:pt idx="2562">
                  <c:v>14.223731976225475</c:v>
                </c:pt>
                <c:pt idx="2563">
                  <c:v>13.884576022462108</c:v>
                </c:pt>
                <c:pt idx="2564">
                  <c:v>13.545369162184288</c:v>
                </c:pt>
                <c:pt idx="2565">
                  <c:v>13.206110999637453</c:v>
                </c:pt>
                <c:pt idx="2566">
                  <c:v>12.866801149251357</c:v>
                </c:pt>
                <c:pt idx="2567">
                  <c:v>12.527439235653867</c:v>
                </c:pt>
                <c:pt idx="2568">
                  <c:v>12.188024893681762</c:v>
                </c:pt>
                <c:pt idx="2569">
                  <c:v>11.848557768390966</c:v>
                </c:pt>
                <c:pt idx="2570">
                  <c:v>11.509037515064504</c:v>
                </c:pt>
                <c:pt idx="2571">
                  <c:v>11.169463799222129</c:v>
                </c:pt>
                <c:pt idx="2572">
                  <c:v>10.829836296622936</c:v>
                </c:pt>
                <c:pt idx="2573">
                  <c:v>10.490154693274183</c:v>
                </c:pt>
                <c:pt idx="2574">
                  <c:v>10.150418685432422</c:v>
                </c:pt>
                <c:pt idx="2575">
                  <c:v>9.8106279796079487</c:v>
                </c:pt>
                <c:pt idx="2576">
                  <c:v>9.4707822925630278</c:v>
                </c:pt>
                <c:pt idx="2577">
                  <c:v>9.1308813513148763</c:v>
                </c:pt>
                <c:pt idx="2578">
                  <c:v>8.7909248931318391</c:v>
                </c:pt>
                <c:pt idx="2579">
                  <c:v>8.4509126655323747</c:v>
                </c:pt>
                <c:pt idx="2580">
                  <c:v>8.1108444262802681</c:v>
                </c:pt>
                <c:pt idx="2581">
                  <c:v>7.7707199433794658</c:v>
                </c:pt>
                <c:pt idx="2582">
                  <c:v>7.4305389950676766</c:v>
                </c:pt>
                <c:pt idx="2583">
                  <c:v>7.0903013698082393</c:v>
                </c:pt>
                <c:pt idx="2584">
                  <c:v>6.7500068662820123</c:v>
                </c:pt>
                <c:pt idx="2585">
                  <c:v>6.4096552933752564</c:v>
                </c:pt>
                <c:pt idx="2586">
                  <c:v>6.069246470169956</c:v>
                </c:pt>
                <c:pt idx="2587">
                  <c:v>5.728780225929996</c:v>
                </c:pt>
                <c:pt idx="2588">
                  <c:v>5.388256400085651</c:v>
                </c:pt>
                <c:pt idx="2589">
                  <c:v>5.0476748422208484</c:v>
                </c:pt>
                <c:pt idx="2590">
                  <c:v>4.7070354120541387</c:v>
                </c:pt>
                <c:pt idx="2591">
                  <c:v>4.3663379794210497</c:v>
                </c:pt>
                <c:pt idx="2592">
                  <c:v>4.0255824242559575</c:v>
                </c:pt>
                <c:pt idx="2593">
                  <c:v>3.6847686365697188</c:v>
                </c:pt>
                <c:pt idx="2594">
                  <c:v>3.3438965164298797</c:v>
                </c:pt>
                <c:pt idx="2595">
                  <c:v>3.0029659739346242</c:v>
                </c:pt>
                <c:pt idx="2596">
                  <c:v>2.6619769291913107</c:v>
                </c:pt>
                <c:pt idx="2597">
                  <c:v>2.320929312288591</c:v>
                </c:pt>
                <c:pt idx="2598">
                  <c:v>1.9798230632710541</c:v>
                </c:pt>
                <c:pt idx="2599">
                  <c:v>1.6386581321099942</c:v>
                </c:pt>
                <c:pt idx="2600">
                  <c:v>1.2974344786732037</c:v>
                </c:pt>
                <c:pt idx="2601">
                  <c:v>0.95615207269575597</c:v>
                </c:pt>
                <c:pt idx="2602">
                  <c:v>0.61481089374783782</c:v>
                </c:pt>
                <c:pt idx="2603">
                  <c:v>0.27341093120016385</c:v>
                </c:pt>
                <c:pt idx="2604">
                  <c:v>-6.8047815809904835E-2</c:v>
                </c:pt>
                <c:pt idx="2605">
                  <c:v>-0.40956533841749887</c:v>
                </c:pt>
                <c:pt idx="2606">
                  <c:v>-0.75114161805455204</c:v>
                </c:pt>
                <c:pt idx="2607">
                  <c:v>-1.0927766265068606</c:v>
                </c:pt>
                <c:pt idx="2608">
                  <c:v>-1.4344703259447251</c:v>
                </c:pt>
                <c:pt idx="2609">
                  <c:v>-1.7762226689531218</c:v>
                </c:pt>
                <c:pt idx="2610">
                  <c:v>-2.1180335985940428</c:v>
                </c:pt>
                <c:pt idx="2611">
                  <c:v>-2.4599030484400863</c:v>
                </c:pt>
                <c:pt idx="2612">
                  <c:v>-2.8018309426086283</c:v>
                </c:pt>
                <c:pt idx="2613">
                  <c:v>-3.1438171958271823</c:v>
                </c:pt>
                <c:pt idx="2614">
                  <c:v>-3.4858617134677972</c:v>
                </c:pt>
                <c:pt idx="2615">
                  <c:v>-3.8279643916001649</c:v>
                </c:pt>
                <c:pt idx="2616">
                  <c:v>-4.1701251170319464</c:v>
                </c:pt>
                <c:pt idx="2617">
                  <c:v>-4.5123437673733084</c:v>
                </c:pt>
                <c:pt idx="2618">
                  <c:v>-4.8546202110824286</c:v>
                </c:pt>
                <c:pt idx="2619">
                  <c:v>-5.1969543075092313</c:v>
                </c:pt>
                <c:pt idx="2620">
                  <c:v>-5.5393459069667603</c:v>
                </c:pt>
                <c:pt idx="2621">
                  <c:v>-5.8817948507767701</c:v>
                </c:pt>
                <c:pt idx="2622">
                  <c:v>-6.2243009713210977</c:v>
                </c:pt>
                <c:pt idx="2623">
                  <c:v>-6.5668640921101273</c:v>
                </c:pt>
                <c:pt idx="2624">
                  <c:v>-6.9094840278403291</c:v>
                </c:pt>
                <c:pt idx="2625">
                  <c:v>-7.252160584440281</c:v>
                </c:pt>
                <c:pt idx="2626">
                  <c:v>-7.5948935591519389</c:v>
                </c:pt>
                <c:pt idx="2627">
                  <c:v>-7.9376827405793575</c:v>
                </c:pt>
                <c:pt idx="2628">
                  <c:v>-8.2805279087590815</c:v>
                </c:pt>
                <c:pt idx="2629">
                  <c:v>-8.6234288352129891</c:v>
                </c:pt>
                <c:pt idx="2630">
                  <c:v>-8.9663852830310109</c:v>
                </c:pt>
                <c:pt idx="2631">
                  <c:v>-9.3093970069287337</c:v>
                </c:pt>
                <c:pt idx="2632">
                  <c:v>-9.6524637533060584</c:v>
                </c:pt>
                <c:pt idx="2633">
                  <c:v>-9.9955852603360498</c:v>
                </c:pt>
                <c:pt idx="2634">
                  <c:v>-10.338761258022755</c:v>
                </c:pt>
                <c:pt idx="2635">
                  <c:v>-10.681991468265331</c:v>
                </c:pt>
                <c:pt idx="2636">
                  <c:v>-11.025275604947662</c:v>
                </c:pt>
                <c:pt idx="2637">
                  <c:v>-11.368613373999857</c:v>
                </c:pt>
                <c:pt idx="2638">
                  <c:v>-11.7120044734753</c:v>
                </c:pt>
                <c:pt idx="2639">
                  <c:v>-12.055448593619161</c:v>
                </c:pt>
                <c:pt idx="2640">
                  <c:v>-12.398945416958675</c:v>
                </c:pt>
                <c:pt idx="2641">
                  <c:v>-12.742494618370754</c:v>
                </c:pt>
                <c:pt idx="2642">
                  <c:v>-13.08609586515513</c:v>
                </c:pt>
                <c:pt idx="2643">
                  <c:v>-13.429748817126958</c:v>
                </c:pt>
                <c:pt idx="2644">
                  <c:v>-13.773453126691429</c:v>
                </c:pt>
                <c:pt idx="2645">
                  <c:v>-14.117208438912142</c:v>
                </c:pt>
                <c:pt idx="2646">
                  <c:v>-14.461014391615223</c:v>
                </c:pt>
                <c:pt idx="2647">
                  <c:v>-14.804870615457041</c:v>
                </c:pt>
                <c:pt idx="2648">
                  <c:v>-15.148776734015446</c:v>
                </c:pt>
                <c:pt idx="2649">
                  <c:v>-15.49273236386194</c:v>
                </c:pt>
                <c:pt idx="2650">
                  <c:v>-15.836737114666244</c:v>
                </c:pt>
                <c:pt idx="2651">
                  <c:v>-16.180790589271602</c:v>
                </c:pt>
                <c:pt idx="2652">
                  <c:v>-16.524892383776685</c:v>
                </c:pt>
                <c:pt idx="2653">
                  <c:v>-16.869042087636736</c:v>
                </c:pt>
                <c:pt idx="2654">
                  <c:v>-17.213239283749296</c:v>
                </c:pt>
                <c:pt idx="2655">
                  <c:v>-17.557483548530396</c:v>
                </c:pt>
                <c:pt idx="2656">
                  <c:v>-17.901774452025961</c:v>
                </c:pt>
                <c:pt idx="2657">
                  <c:v>-18.246111557988737</c:v>
                </c:pt>
                <c:pt idx="2658">
                  <c:v>-18.590494423980655</c:v>
                </c:pt>
                <c:pt idx="2659">
                  <c:v>-18.934922601449021</c:v>
                </c:pt>
                <c:pt idx="2660">
                  <c:v>-19.279395635841926</c:v>
                </c:pt>
                <c:pt idx="2661">
                  <c:v>-19.623913066690406</c:v>
                </c:pt>
                <c:pt idx="2662">
                  <c:v>-19.96847442769803</c:v>
                </c:pt>
                <c:pt idx="2663">
                  <c:v>-20.3130792468524</c:v>
                </c:pt>
                <c:pt idx="2664">
                  <c:v>-20.657727046513568</c:v>
                </c:pt>
                <c:pt idx="2665">
                  <c:v>-21.002417343502209</c:v>
                </c:pt>
                <c:pt idx="2666">
                  <c:v>-21.347149649214668</c:v>
                </c:pt>
                <c:pt idx="2667">
                  <c:v>-21.691923469710812</c:v>
                </c:pt>
                <c:pt idx="2668">
                  <c:v>-22.036738305817806</c:v>
                </c:pt>
                <c:pt idx="2669">
                  <c:v>-22.381593653219419</c:v>
                </c:pt>
                <c:pt idx="2670">
                  <c:v>-22.72648900257245</c:v>
                </c:pt>
                <c:pt idx="2671">
                  <c:v>-23.071423839600111</c:v>
                </c:pt>
                <c:pt idx="2672">
                  <c:v>-23.41639764518392</c:v>
                </c:pt>
                <c:pt idx="2673">
                  <c:v>-23.761409895482405</c:v>
                </c:pt>
                <c:pt idx="2674">
                  <c:v>-24.106460062026873</c:v>
                </c:pt>
                <c:pt idx="2675">
                  <c:v>-24.451547611814021</c:v>
                </c:pt>
                <c:pt idx="2676">
                  <c:v>-24.796672007426896</c:v>
                </c:pt>
                <c:pt idx="2677">
                  <c:v>-25.141832707128167</c:v>
                </c:pt>
                <c:pt idx="2678">
                  <c:v>-25.487029164968831</c:v>
                </c:pt>
                <c:pt idx="2679">
                  <c:v>-25.832260830882902</c:v>
                </c:pt>
                <c:pt idx="2680">
                  <c:v>-26.177527150808675</c:v>
                </c:pt>
                <c:pt idx="2681">
                  <c:v>-26.522827566785821</c:v>
                </c:pt>
                <c:pt idx="2682">
                  <c:v>-26.868161517053682</c:v>
                </c:pt>
                <c:pt idx="2683">
                  <c:v>-27.213528436173984</c:v>
                </c:pt>
                <c:pt idx="2684">
                  <c:v>-27.558927755127684</c:v>
                </c:pt>
                <c:pt idx="2685">
                  <c:v>-27.904358901415932</c:v>
                </c:pt>
                <c:pt idx="2686">
                  <c:v>-28.249821299181807</c:v>
                </c:pt>
                <c:pt idx="2687">
                  <c:v>-28.595314369308216</c:v>
                </c:pt>
                <c:pt idx="2688">
                  <c:v>-28.940837529530445</c:v>
                </c:pt>
                <c:pt idx="2689">
                  <c:v>-29.286390194532753</c:v>
                </c:pt>
                <c:pt idx="2690">
                  <c:v>-29.631971776073588</c:v>
                </c:pt>
                <c:pt idx="2691">
                  <c:v>-29.977581683086083</c:v>
                </c:pt>
                <c:pt idx="2692">
                  <c:v>-30.323219321777572</c:v>
                </c:pt>
                <c:pt idx="2693">
                  <c:v>-30.668884095754866</c:v>
                </c:pt>
                <c:pt idx="2694">
                  <c:v>-31.014575406125253</c:v>
                </c:pt>
                <c:pt idx="2695">
                  <c:v>-31.360292651597288</c:v>
                </c:pt>
                <c:pt idx="2696">
                  <c:v>-31.706035228605298</c:v>
                </c:pt>
                <c:pt idx="2697">
                  <c:v>-32.051802531409599</c:v>
                </c:pt>
                <c:pt idx="2698">
                  <c:v>-32.397593952208958</c:v>
                </c:pt>
                <c:pt idx="2699">
                  <c:v>-32.743408881239652</c:v>
                </c:pt>
                <c:pt idx="2700">
                  <c:v>-33.089246706902635</c:v>
                </c:pt>
                <c:pt idx="2701">
                  <c:v>-33.435106815861801</c:v>
                </c:pt>
                <c:pt idx="2702">
                  <c:v>-33.780988593147391</c:v>
                </c:pt>
                <c:pt idx="2703">
                  <c:v>-34.126891422280906</c:v>
                </c:pt>
                <c:pt idx="2704">
                  <c:v>-34.472814685375319</c:v>
                </c:pt>
                <c:pt idx="2705">
                  <c:v>-34.818757763236682</c:v>
                </c:pt>
                <c:pt idx="2706">
                  <c:v>-35.164720035490127</c:v>
                </c:pt>
                <c:pt idx="2707">
                  <c:v>-35.510700880675365</c:v>
                </c:pt>
                <c:pt idx="2708">
                  <c:v>-35.856699676364862</c:v>
                </c:pt>
                <c:pt idx="2709">
                  <c:v>-36.20271579925673</c:v>
                </c:pt>
                <c:pt idx="2710">
                  <c:v>-36.548748625303823</c:v>
                </c:pt>
                <c:pt idx="2711">
                  <c:v>-36.894797529810837</c:v>
                </c:pt>
                <c:pt idx="2712">
                  <c:v>-37.240861887535225</c:v>
                </c:pt>
                <c:pt idx="2713">
                  <c:v>-37.586941072811527</c:v>
                </c:pt>
                <c:pt idx="2714">
                  <c:v>-37.933034459650848</c:v>
                </c:pt>
                <c:pt idx="2715">
                  <c:v>-38.279141421837984</c:v>
                </c:pt>
                <c:pt idx="2716">
                  <c:v>-38.625261333057637</c:v>
                </c:pt>
                <c:pt idx="2717">
                  <c:v>-38.971393566988276</c:v>
                </c:pt>
                <c:pt idx="2718">
                  <c:v>-39.317537497413859</c:v>
                </c:pt>
                <c:pt idx="2719">
                  <c:v>-39.663692498320103</c:v>
                </c:pt>
                <c:pt idx="2720">
                  <c:v>-40.009857944014477</c:v>
                </c:pt>
                <c:pt idx="2721">
                  <c:v>-40.356033209226368</c:v>
                </c:pt>
                <c:pt idx="2722">
                  <c:v>-40.70221766919942</c:v>
                </c:pt>
                <c:pt idx="2723">
                  <c:v>-41.048410699816337</c:v>
                </c:pt>
                <c:pt idx="2724">
                  <c:v>-41.394611677692424</c:v>
                </c:pt>
                <c:pt idx="2725">
                  <c:v>-41.74081998027112</c:v>
                </c:pt>
                <c:pt idx="2726">
                  <c:v>-42.087034985944037</c:v>
                </c:pt>
                <c:pt idx="2727">
                  <c:v>-42.433256074142022</c:v>
                </c:pt>
                <c:pt idx="2728">
                  <c:v>-42.779482625442782</c:v>
                </c:pt>
                <c:pt idx="2729">
                  <c:v>-43.125714021661608</c:v>
                </c:pt>
                <c:pt idx="2730">
                  <c:v>-43.471949645968117</c:v>
                </c:pt>
                <c:pt idx="2731">
                  <c:v>-43.818188882979413</c:v>
                </c:pt>
                <c:pt idx="2732">
                  <c:v>-44.164431118850452</c:v>
                </c:pt>
                <c:pt idx="2733">
                  <c:v>-44.51067574139072</c:v>
                </c:pt>
                <c:pt idx="2734">
                  <c:v>-44.856922140154467</c:v>
                </c:pt>
                <c:pt idx="2735">
                  <c:v>-45.203169706529728</c:v>
                </c:pt>
                <c:pt idx="2736">
                  <c:v>-45.549417833852729</c:v>
                </c:pt>
                <c:pt idx="2737">
                  <c:v>-45.895665917492863</c:v>
                </c:pt>
                <c:pt idx="2738">
                  <c:v>-46.241913354955756</c:v>
                </c:pt>
                <c:pt idx="2739">
                  <c:v>-46.588159545964892</c:v>
                </c:pt>
                <c:pt idx="2740">
                  <c:v>-46.934403892575773</c:v>
                </c:pt>
                <c:pt idx="2741">
                  <c:v>-47.280645799258778</c:v>
                </c:pt>
                <c:pt idx="2742">
                  <c:v>-47.626884672985689</c:v>
                </c:pt>
                <c:pt idx="2743">
                  <c:v>-47.97311992333745</c:v>
                </c:pt>
                <c:pt idx="2744">
                  <c:v>-48.319350962589148</c:v>
                </c:pt>
                <c:pt idx="2745">
                  <c:v>-48.665577205790491</c:v>
                </c:pt>
                <c:pt idx="2746">
                  <c:v>-49.011798070873397</c:v>
                </c:pt>
                <c:pt idx="2747">
                  <c:v>-49.358012978730407</c:v>
                </c:pt>
                <c:pt idx="2748">
                  <c:v>-49.704221353307716</c:v>
                </c:pt>
                <c:pt idx="2749">
                  <c:v>-50.050422621682159</c:v>
                </c:pt>
                <c:pt idx="2750">
                  <c:v>-50.39661621416483</c:v>
                </c:pt>
                <c:pt idx="2751">
                  <c:v>-50.742801564377075</c:v>
                </c:pt>
                <c:pt idx="2752">
                  <c:v>-51.088978109328913</c:v>
                </c:pt>
                <c:pt idx="2753">
                  <c:v>-51.435145289519063</c:v>
                </c:pt>
                <c:pt idx="2754">
                  <c:v>-51.781302549008565</c:v>
                </c:pt>
                <c:pt idx="2755">
                  <c:v>-52.127449335496664</c:v>
                </c:pt>
                <c:pt idx="2756">
                  <c:v>-52.473585100416201</c:v>
                </c:pt>
                <c:pt idx="2757">
                  <c:v>-52.819709299006369</c:v>
                </c:pt>
                <c:pt idx="2758">
                  <c:v>-53.165821390393873</c:v>
                </c:pt>
                <c:pt idx="2759">
                  <c:v>-53.511920837661719</c:v>
                </c:pt>
                <c:pt idx="2760">
                  <c:v>-53.858007107944829</c:v>
                </c:pt>
                <c:pt idx="2761">
                  <c:v>-54.204079672496007</c:v>
                </c:pt>
                <c:pt idx="2762">
                  <c:v>-54.550138006753571</c:v>
                </c:pt>
                <c:pt idx="2763">
                  <c:v>-54.8961815904334</c:v>
                </c:pt>
                <c:pt idx="2764">
                  <c:v>-55.242209907592425</c:v>
                </c:pt>
                <c:pt idx="2765">
                  <c:v>-55.588222446693663</c:v>
                </c:pt>
                <c:pt idx="2766">
                  <c:v>-55.934218700695091</c:v>
                </c:pt>
                <c:pt idx="2767">
                  <c:v>-56.280198167106981</c:v>
                </c:pt>
                <c:pt idx="2768">
                  <c:v>-56.626160348068069</c:v>
                </c:pt>
                <c:pt idx="2769">
                  <c:v>-56.972104750401677</c:v>
                </c:pt>
                <c:pt idx="2770">
                  <c:v>-57.318030885700203</c:v>
                </c:pt>
                <c:pt idx="2771">
                  <c:v>-57.663938270383802</c:v>
                </c:pt>
                <c:pt idx="2772">
                  <c:v>-58.009826425753445</c:v>
                </c:pt>
                <c:pt idx="2773">
                  <c:v>-58.355694878075738</c:v>
                </c:pt>
                <c:pt idx="2774">
                  <c:v>-58.701543158634927</c:v>
                </c:pt>
                <c:pt idx="2775">
                  <c:v>-59.047370803786634</c:v>
                </c:pt>
                <c:pt idx="2776">
                  <c:v>-59.39317735503527</c:v>
                </c:pt>
                <c:pt idx="2777">
                  <c:v>-59.738962359085001</c:v>
                </c:pt>
                <c:pt idx="2778">
                  <c:v>-60.084725367889163</c:v>
                </c:pt>
                <c:pt idx="2779">
                  <c:v>-60.43046593872625</c:v>
                </c:pt>
                <c:pt idx="2780">
                  <c:v>-60.776183634240944</c:v>
                </c:pt>
                <c:pt idx="2781">
                  <c:v>-61.121878022509129</c:v>
                </c:pt>
                <c:pt idx="2782">
                  <c:v>-61.46754867707584</c:v>
                </c:pt>
                <c:pt idx="2783">
                  <c:v>-61.813195177029023</c:v>
                </c:pt>
                <c:pt idx="2784">
                  <c:v>-62.158817107039681</c:v>
                </c:pt>
                <c:pt idx="2785">
                  <c:v>-62.504414057403302</c:v>
                </c:pt>
                <c:pt idx="2786">
                  <c:v>-62.849985624108371</c:v>
                </c:pt>
                <c:pt idx="2787">
                  <c:v>-63.195531408874132</c:v>
                </c:pt>
                <c:pt idx="2788">
                  <c:v>-63.541051019188622</c:v>
                </c:pt>
                <c:pt idx="2789">
                  <c:v>-63.886544068372416</c:v>
                </c:pt>
                <c:pt idx="2790">
                  <c:v>-64.23201017561064</c:v>
                </c:pt>
                <c:pt idx="2791">
                  <c:v>-64.577448966002422</c:v>
                </c:pt>
                <c:pt idx="2792">
                  <c:v>-64.922860070590573</c:v>
                </c:pt>
                <c:pt idx="2793">
                  <c:v>-65.268243126420884</c:v>
                </c:pt>
                <c:pt idx="2794">
                  <c:v>-65.613597776573044</c:v>
                </c:pt>
                <c:pt idx="2795">
                  <c:v>-65.958923670188753</c:v>
                </c:pt>
                <c:pt idx="2796">
                  <c:v>-66.304220462528676</c:v>
                </c:pt>
                <c:pt idx="2797">
                  <c:v>-66.649487814997627</c:v>
                </c:pt>
                <c:pt idx="2798">
                  <c:v>-66.994725395172779</c:v>
                </c:pt>
                <c:pt idx="2799">
                  <c:v>-67.339932876853439</c:v>
                </c:pt>
                <c:pt idx="2800">
                  <c:v>-67.685109940082171</c:v>
                </c:pt>
                <c:pt idx="2801">
                  <c:v>-68.030256271180932</c:v>
                </c:pt>
                <c:pt idx="2802">
                  <c:v>-68.375371562773495</c:v>
                </c:pt>
                <c:pt idx="2803">
                  <c:v>-68.720455513825158</c:v>
                </c:pt>
                <c:pt idx="2804">
                  <c:v>-69.065507829668931</c:v>
                </c:pt>
                <c:pt idx="2805">
                  <c:v>-69.410528222017234</c:v>
                </c:pt>
                <c:pt idx="2806">
                  <c:v>-69.755516409010028</c:v>
                </c:pt>
                <c:pt idx="2807">
                  <c:v>-70.100472115223283</c:v>
                </c:pt>
                <c:pt idx="2808">
                  <c:v>-70.445395071694435</c:v>
                </c:pt>
                <c:pt idx="2809">
                  <c:v>109.20971498405328</c:v>
                </c:pt>
                <c:pt idx="2810">
                  <c:v>108.86485830799236</c:v>
                </c:pt>
                <c:pt idx="2811">
                  <c:v>108.52003514956019</c:v>
                </c:pt>
                <c:pt idx="2812">
                  <c:v>108.17524575166739</c:v>
                </c:pt>
                <c:pt idx="2813">
                  <c:v>107.830490350652</c:v>
                </c:pt>
                <c:pt idx="2814">
                  <c:v>107.48576917627794</c:v>
                </c:pt>
                <c:pt idx="2815">
                  <c:v>107.14108245172453</c:v>
                </c:pt>
                <c:pt idx="2816">
                  <c:v>106.79643039355969</c:v>
                </c:pt>
                <c:pt idx="2817">
                  <c:v>106.45181321173479</c:v>
                </c:pt>
                <c:pt idx="2818">
                  <c:v>106.10723110958</c:v>
                </c:pt>
                <c:pt idx="2819">
                  <c:v>105.76268428378008</c:v>
                </c:pt>
                <c:pt idx="2820">
                  <c:v>105.41817292437629</c:v>
                </c:pt>
                <c:pt idx="2821">
                  <c:v>105.07369721474954</c:v>
                </c:pt>
                <c:pt idx="2822">
                  <c:v>104.72925733163035</c:v>
                </c:pt>
                <c:pt idx="2823">
                  <c:v>104.38485344507212</c:v>
                </c:pt>
                <c:pt idx="2824">
                  <c:v>104.04048571845777</c:v>
                </c:pt>
                <c:pt idx="2825">
                  <c:v>103.69615430850349</c:v>
                </c:pt>
                <c:pt idx="2826">
                  <c:v>103.35185936524053</c:v>
                </c:pt>
                <c:pt idx="2827">
                  <c:v>103.00760103202221</c:v>
                </c:pt>
                <c:pt idx="2828">
                  <c:v>102.66337944553217</c:v>
                </c:pt>
                <c:pt idx="2829">
                  <c:v>102.31919473577018</c:v>
                </c:pt>
                <c:pt idx="2830">
                  <c:v>101.97504702606305</c:v>
                </c:pt>
                <c:pt idx="2831">
                  <c:v>101.63093643306513</c:v>
                </c:pt>
                <c:pt idx="2832">
                  <c:v>101.28686306677159</c:v>
                </c:pt>
                <c:pt idx="2833">
                  <c:v>100.94282703050973</c:v>
                </c:pt>
                <c:pt idx="2834">
                  <c:v>100.59882842095142</c:v>
                </c:pt>
                <c:pt idx="2835">
                  <c:v>100.25486732813012</c:v>
                </c:pt>
                <c:pt idx="2836">
                  <c:v>99.910943835434239</c:v>
                </c:pt>
                <c:pt idx="2837">
                  <c:v>99.567058019623033</c:v>
                </c:pt>
                <c:pt idx="2838">
                  <c:v>99.223209950847107</c:v>
                </c:pt>
                <c:pt idx="2839">
                  <c:v>98.879399692642409</c:v>
                </c:pt>
                <c:pt idx="2840">
                  <c:v>98.535627301956666</c:v>
                </c:pt>
                <c:pt idx="2841">
                  <c:v>98.19189282915454</c:v>
                </c:pt>
                <c:pt idx="2842">
                  <c:v>97.848196318045794</c:v>
                </c:pt>
                <c:pt idx="2843">
                  <c:v>97.504537805883757</c:v>
                </c:pt>
                <c:pt idx="2844">
                  <c:v>97.160917323391132</c:v>
                </c:pt>
                <c:pt idx="2845">
                  <c:v>96.81733489478512</c:v>
                </c:pt>
                <c:pt idx="2846">
                  <c:v>96.473790537780317</c:v>
                </c:pt>
                <c:pt idx="2847">
                  <c:v>96.130284263617142</c:v>
                </c:pt>
                <c:pt idx="2848">
                  <c:v>95.78681607709062</c:v>
                </c:pt>
                <c:pt idx="2849">
                  <c:v>95.443385976554538</c:v>
                </c:pt>
                <c:pt idx="2850">
                  <c:v>95.099993953957608</c:v>
                </c:pt>
                <c:pt idx="2851">
                  <c:v>94.756639994858588</c:v>
                </c:pt>
                <c:pt idx="2852">
                  <c:v>94.413324078463987</c:v>
                </c:pt>
                <c:pt idx="2853">
                  <c:v>94.070046177636527</c:v>
                </c:pt>
                <c:pt idx="2854">
                  <c:v>93.726806258928562</c:v>
                </c:pt>
                <c:pt idx="2855">
                  <c:v>93.383604282620098</c:v>
                </c:pt>
                <c:pt idx="2856">
                  <c:v>93.040440202727382</c:v>
                </c:pt>
                <c:pt idx="2857">
                  <c:v>92.697313967042035</c:v>
                </c:pt>
                <c:pt idx="2858">
                  <c:v>92.354225517168985</c:v>
                </c:pt>
                <c:pt idx="2859">
                  <c:v>92.011174788540799</c:v>
                </c:pt>
                <c:pt idx="2860">
                  <c:v>91.668161710458975</c:v>
                </c:pt>
                <c:pt idx="2861">
                  <c:v>91.325186206122822</c:v>
                </c:pt>
                <c:pt idx="2862">
                  <c:v>90.982248192672543</c:v>
                </c:pt>
                <c:pt idx="2863">
                  <c:v>90.63934758120655</c:v>
                </c:pt>
                <c:pt idx="2864">
                  <c:v>90.296484276825325</c:v>
                </c:pt>
                <c:pt idx="2865">
                  <c:v>89.953658178675937</c:v>
                </c:pt>
                <c:pt idx="2866">
                  <c:v>89.610869179969342</c:v>
                </c:pt>
                <c:pt idx="2867">
                  <c:v>89.268117168029704</c:v>
                </c:pt>
                <c:pt idx="2868">
                  <c:v>88.925402024337075</c:v>
                </c:pt>
                <c:pt idx="2869">
                  <c:v>88.582723624551875</c:v>
                </c:pt>
                <c:pt idx="2870">
                  <c:v>88.240081838565075</c:v>
                </c:pt>
                <c:pt idx="2871">
                  <c:v>87.897476530531961</c:v>
                </c:pt>
                <c:pt idx="2872">
                  <c:v>87.554907558925777</c:v>
                </c:pt>
                <c:pt idx="2873">
                  <c:v>87.212374776560949</c:v>
                </c:pt>
                <c:pt idx="2874">
                  <c:v>86.869878030645765</c:v>
                </c:pt>
                <c:pt idx="2875">
                  <c:v>86.527417162831966</c:v>
                </c:pt>
                <c:pt idx="2876">
                  <c:v>86.184992009243516</c:v>
                </c:pt>
                <c:pt idx="2877">
                  <c:v>85.842602400527468</c:v>
                </c:pt>
                <c:pt idx="2878">
                  <c:v>85.500248161909965</c:v>
                </c:pt>
                <c:pt idx="2879">
                  <c:v>85.15792911322329</c:v>
                </c:pt>
                <c:pt idx="2880">
                  <c:v>84.81564506896396</c:v>
                </c:pt>
                <c:pt idx="2881">
                  <c:v>84.47339583833481</c:v>
                </c:pt>
                <c:pt idx="2882">
                  <c:v>84.131181225302726</c:v>
                </c:pt>
                <c:pt idx="2883">
                  <c:v>83.789001028631276</c:v>
                </c:pt>
                <c:pt idx="2884">
                  <c:v>83.446855041937482</c:v>
                </c:pt>
                <c:pt idx="2885">
                  <c:v>83.104743053750354</c:v>
                </c:pt>
                <c:pt idx="2886">
                  <c:v>82.76266484754241</c:v>
                </c:pt>
                <c:pt idx="2887">
                  <c:v>82.420620201791138</c:v>
                </c:pt>
                <c:pt idx="2888">
                  <c:v>82.078608890035909</c:v>
                </c:pt>
                <c:pt idx="2889">
                  <c:v>81.736630680915468</c:v>
                </c:pt>
                <c:pt idx="2890">
                  <c:v>81.394685338230559</c:v>
                </c:pt>
                <c:pt idx="2891">
                  <c:v>81.052772620988961</c:v>
                </c:pt>
                <c:pt idx="2892">
                  <c:v>80.710892283474394</c:v>
                </c:pt>
                <c:pt idx="2893">
                  <c:v>80.369044075279618</c:v>
                </c:pt>
                <c:pt idx="2894">
                  <c:v>80.02722774136997</c:v>
                </c:pt>
                <c:pt idx="2895">
                  <c:v>79.685443022149002</c:v>
                </c:pt>
                <c:pt idx="2896">
                  <c:v>79.343689653494124</c:v>
                </c:pt>
                <c:pt idx="2897">
                  <c:v>79.001967366820921</c:v>
                </c:pt>
                <c:pt idx="2898">
                  <c:v>78.660275889150682</c:v>
                </c:pt>
                <c:pt idx="2899">
                  <c:v>78.318614943146102</c:v>
                </c:pt>
                <c:pt idx="2900">
                  <c:v>77.976984247183026</c:v>
                </c:pt>
                <c:pt idx="2901">
                  <c:v>77.635383515399695</c:v>
                </c:pt>
                <c:pt idx="2902">
                  <c:v>77.293812457768169</c:v>
                </c:pt>
                <c:pt idx="2903">
                  <c:v>76.952270780133432</c:v>
                </c:pt>
                <c:pt idx="2904">
                  <c:v>76.610758184283569</c:v>
                </c:pt>
                <c:pt idx="2905">
                  <c:v>76.269274368013399</c:v>
                </c:pt>
                <c:pt idx="2906">
                  <c:v>75.927819025170592</c:v>
                </c:pt>
                <c:pt idx="2907">
                  <c:v>75.586391845721465</c:v>
                </c:pt>
                <c:pt idx="2908">
                  <c:v>75.244992515821366</c:v>
                </c:pt>
                <c:pt idx="2909">
                  <c:v>74.903620717855731</c:v>
                </c:pt>
                <c:pt idx="2910">
                  <c:v>74.562276130516082</c:v>
                </c:pt>
                <c:pt idx="2911">
                  <c:v>74.220958428851702</c:v>
                </c:pt>
                <c:pt idx="2912">
                  <c:v>73.879667284343995</c:v>
                </c:pt>
                <c:pt idx="2913">
                  <c:v>73.538402364951921</c:v>
                </c:pt>
                <c:pt idx="2914">
                  <c:v>73.197163335180591</c:v>
                </c:pt>
                <c:pt idx="2915">
                  <c:v>72.855949856153728</c:v>
                </c:pt>
                <c:pt idx="2916">
                  <c:v>72.514761585659542</c:v>
                </c:pt>
                <c:pt idx="2917">
                  <c:v>72.173598178219677</c:v>
                </c:pt>
                <c:pt idx="2918">
                  <c:v>71.832459285163381</c:v>
                </c:pt>
                <c:pt idx="2919">
                  <c:v>71.49134455467204</c:v>
                </c:pt>
                <c:pt idx="2920">
                  <c:v>71.150253631852507</c:v>
                </c:pt>
                <c:pt idx="2921">
                  <c:v>70.809186158807648</c:v>
                </c:pt>
                <c:pt idx="2922">
                  <c:v>70.46814177468579</c:v>
                </c:pt>
                <c:pt idx="2923">
                  <c:v>70.127120115753542</c:v>
                </c:pt>
                <c:pt idx="2924">
                  <c:v>69.786120815456172</c:v>
                </c:pt>
                <c:pt idx="2925">
                  <c:v>69.445143504493302</c:v>
                </c:pt>
                <c:pt idx="2926">
                  <c:v>69.104187810865511</c:v>
                </c:pt>
                <c:pt idx="2927">
                  <c:v>68.763253359949033</c:v>
                </c:pt>
                <c:pt idx="2928">
                  <c:v>68.422339774568371</c:v>
                </c:pt>
                <c:pt idx="2929">
                  <c:v>68.081446675044504</c:v>
                </c:pt>
                <c:pt idx="2930">
                  <c:v>67.740573679269502</c:v>
                </c:pt>
                <c:pt idx="2931">
                  <c:v>67.399720402779025</c:v>
                </c:pt>
                <c:pt idx="2932">
                  <c:v>67.058886458801624</c:v>
                </c:pt>
                <c:pt idx="2933">
                  <c:v>66.718071458336397</c:v>
                </c:pt>
                <c:pt idx="2934">
                  <c:v>66.377275010211449</c:v>
                </c:pt>
                <c:pt idx="2935">
                  <c:v>66.036496721162223</c:v>
                </c:pt>
                <c:pt idx="2936">
                  <c:v>65.695736195878709</c:v>
                </c:pt>
                <c:pt idx="2937">
                  <c:v>65.354993037083574</c:v>
                </c:pt>
                <c:pt idx="2938">
                  <c:v>65.014266845601682</c:v>
                </c:pt>
                <c:pt idx="2939">
                  <c:v>64.673557220412235</c:v>
                </c:pt>
                <c:pt idx="2940">
                  <c:v>64.332863758724216</c:v>
                </c:pt>
                <c:pt idx="2941">
                  <c:v>63.992186056047132</c:v>
                </c:pt>
                <c:pt idx="2942">
                  <c:v>63.651523706244134</c:v>
                </c:pt>
                <c:pt idx="2943">
                  <c:v>63.310876301606839</c:v>
                </c:pt>
                <c:pt idx="2944">
                  <c:v>62.97024343291708</c:v>
                </c:pt>
                <c:pt idx="2945">
                  <c:v>62.629624689524803</c:v>
                </c:pt>
                <c:pt idx="2946">
                  <c:v>62.289019659394995</c:v>
                </c:pt>
                <c:pt idx="2947">
                  <c:v>61.948427929185414</c:v>
                </c:pt>
                <c:pt idx="2948">
                  <c:v>61.60784908431858</c:v>
                </c:pt>
                <c:pt idx="2949">
                  <c:v>61.267282709031129</c:v>
                </c:pt>
                <c:pt idx="2950">
                  <c:v>60.926728386449632</c:v>
                </c:pt>
                <c:pt idx="2951">
                  <c:v>60.586185698664799</c:v>
                </c:pt>
                <c:pt idx="2952">
                  <c:v>60.245654226778903</c:v>
                </c:pt>
                <c:pt idx="2953">
                  <c:v>59.905133550984417</c:v>
                </c:pt>
                <c:pt idx="2954">
                  <c:v>59.564623250622496</c:v>
                </c:pt>
                <c:pt idx="2955">
                  <c:v>59.224122904262401</c:v>
                </c:pt>
                <c:pt idx="2956">
                  <c:v>58.883632089748133</c:v>
                </c:pt>
                <c:pt idx="2957">
                  <c:v>58.543150384271598</c:v>
                </c:pt>
                <c:pt idx="2958">
                  <c:v>58.202677364448689</c:v>
                </c:pt>
                <c:pt idx="2959">
                  <c:v>57.862212606366782</c:v>
                </c:pt>
                <c:pt idx="2960">
                  <c:v>57.521755685657276</c:v>
                </c:pt>
                <c:pt idx="2961">
                  <c:v>57.181306177569276</c:v>
                </c:pt>
                <c:pt idx="2962">
                  <c:v>56.840863657019106</c:v>
                </c:pt>
                <c:pt idx="2963">
                  <c:v>56.500427698663373</c:v>
                </c:pt>
                <c:pt idx="2964">
                  <c:v>56.159997876960553</c:v>
                </c:pt>
                <c:pt idx="2965">
                  <c:v>55.819573766245476</c:v>
                </c:pt>
                <c:pt idx="2966">
                  <c:v>55.479154940775274</c:v>
                </c:pt>
                <c:pt idx="2967">
                  <c:v>55.138740974804129</c:v>
                </c:pt>
                <c:pt idx="2968">
                  <c:v>54.798331442654884</c:v>
                </c:pt>
                <c:pt idx="2969">
                  <c:v>54.457925918763344</c:v>
                </c:pt>
                <c:pt idx="2970">
                  <c:v>54.117523977753208</c:v>
                </c:pt>
                <c:pt idx="2971">
                  <c:v>53.777125194506496</c:v>
                </c:pt>
                <c:pt idx="2972">
                  <c:v>53.436729144209274</c:v>
                </c:pt>
                <c:pt idx="2973">
                  <c:v>53.096335402425666</c:v>
                </c:pt>
                <c:pt idx="2974">
                  <c:v>52.755943545155304</c:v>
                </c:pt>
                <c:pt idx="2975">
                  <c:v>52.415553148906433</c:v>
                </c:pt>
                <c:pt idx="2976">
                  <c:v>52.075163790740561</c:v>
                </c:pt>
                <c:pt idx="2977">
                  <c:v>51.734775048343437</c:v>
                </c:pt>
                <c:pt idx="2978">
                  <c:v>51.394386500095294</c:v>
                </c:pt>
                <c:pt idx="2979">
                  <c:v>51.053997725113057</c:v>
                </c:pt>
                <c:pt idx="2980">
                  <c:v>50.713608303322403</c:v>
                </c:pt>
                <c:pt idx="2981">
                  <c:v>50.373217815525045</c:v>
                </c:pt>
                <c:pt idx="2982">
                  <c:v>50.032825843442915</c:v>
                </c:pt>
                <c:pt idx="2983">
                  <c:v>49.69243196979059</c:v>
                </c:pt>
                <c:pt idx="2984">
                  <c:v>49.352035778325835</c:v>
                </c:pt>
                <c:pt idx="2985">
                  <c:v>49.011636853924522</c:v>
                </c:pt>
                <c:pt idx="2986">
                  <c:v>48.671234782620587</c:v>
                </c:pt>
                <c:pt idx="2987">
                  <c:v>48.330829151673846</c:v>
                </c:pt>
                <c:pt idx="2988">
                  <c:v>47.990419549636876</c:v>
                </c:pt>
                <c:pt idx="2989">
                  <c:v>47.65000556639658</c:v>
                </c:pt>
                <c:pt idx="2990">
                  <c:v>47.309586793238267</c:v>
                </c:pt>
                <c:pt idx="2991">
                  <c:v>46.969162822917035</c:v>
                </c:pt>
                <c:pt idx="2992">
                  <c:v>46.628733249691138</c:v>
                </c:pt>
                <c:pt idx="2993">
                  <c:v>46.288297669395661</c:v>
                </c:pt>
                <c:pt idx="2994">
                  <c:v>45.947855679487972</c:v>
                </c:pt>
                <c:pt idx="2995">
                  <c:v>45.607406879121079</c:v>
                </c:pt>
                <c:pt idx="2996">
                  <c:v>45.26695086917826</c:v>
                </c:pt>
                <c:pt idx="2997">
                  <c:v>44.926487252336074</c:v>
                </c:pt>
                <c:pt idx="2998">
                  <c:v>44.586015633131979</c:v>
                </c:pt>
                <c:pt idx="2999">
                  <c:v>44.245535617997547</c:v>
                </c:pt>
                <c:pt idx="3000">
                  <c:v>43.905046815322592</c:v>
                </c:pt>
                <c:pt idx="3001">
                  <c:v>43.564548835518231</c:v>
                </c:pt>
                <c:pt idx="3002">
                  <c:v>43.224041291052316</c:v>
                </c:pt>
                <c:pt idx="3003">
                  <c:v>42.88352379651301</c:v>
                </c:pt>
                <c:pt idx="3004">
                  <c:v>42.542995968656363</c:v>
                </c:pt>
                <c:pt idx="3005">
                  <c:v>42.202457426469586</c:v>
                </c:pt>
                <c:pt idx="3006">
                  <c:v>41.861907791204992</c:v>
                </c:pt>
                <c:pt idx="3007">
                  <c:v>41.521346686440211</c:v>
                </c:pt>
                <c:pt idx="3008">
                  <c:v>41.180773738136757</c:v>
                </c:pt>
                <c:pt idx="3009">
                  <c:v>40.840188574673718</c:v>
                </c:pt>
                <c:pt idx="3010">
                  <c:v>40.499590826906271</c:v>
                </c:pt>
                <c:pt idx="3011">
                  <c:v>40.158980128221536</c:v>
                </c:pt>
                <c:pt idx="3012">
                  <c:v>39.818356114573348</c:v>
                </c:pt>
                <c:pt idx="3013">
                  <c:v>39.477718424539098</c:v>
                </c:pt>
                <c:pt idx="3014">
                  <c:v>39.13706669936429</c:v>
                </c:pt>
                <c:pt idx="3015">
                  <c:v>38.796400583018276</c:v>
                </c:pt>
                <c:pt idx="3016">
                  <c:v>38.455719722229084</c:v>
                </c:pt>
                <c:pt idx="3017">
                  <c:v>38.115023766530754</c:v>
                </c:pt>
                <c:pt idx="3018">
                  <c:v>37.774312368326243</c:v>
                </c:pt>
                <c:pt idx="3019">
                  <c:v>37.43358518290858</c:v>
                </c:pt>
                <c:pt idx="3020">
                  <c:v>37.092841868518306</c:v>
                </c:pt>
                <c:pt idx="3021">
                  <c:v>36.752082086395724</c:v>
                </c:pt>
                <c:pt idx="3022">
                  <c:v>36.411305500806492</c:v>
                </c:pt>
                <c:pt idx="3023">
                  <c:v>36.070511779097039</c:v>
                </c:pt>
                <c:pt idx="3024">
                  <c:v>35.729700591731685</c:v>
                </c:pt>
                <c:pt idx="3025">
                  <c:v>35.388871612346186</c:v>
                </c:pt>
                <c:pt idx="3026">
                  <c:v>35.048024517771367</c:v>
                </c:pt>
                <c:pt idx="3027">
                  <c:v>34.707158988085162</c:v>
                </c:pt>
                <c:pt idx="3028">
                  <c:v>34.366274706658793</c:v>
                </c:pt>
                <c:pt idx="3029">
                  <c:v>34.025371360182312</c:v>
                </c:pt>
                <c:pt idx="3030">
                  <c:v>33.684448638710862</c:v>
                </c:pt>
                <c:pt idx="3031">
                  <c:v>33.343506235712951</c:v>
                </c:pt>
                <c:pt idx="3032">
                  <c:v>33.002543848091001</c:v>
                </c:pt>
                <c:pt idx="3033">
                  <c:v>32.661561176231579</c:v>
                </c:pt>
                <c:pt idx="3034">
                  <c:v>32.32055792403677</c:v>
                </c:pt>
                <c:pt idx="3035">
                  <c:v>31.979533798970468</c:v>
                </c:pt>
                <c:pt idx="3036">
                  <c:v>31.638488512079864</c:v>
                </c:pt>
                <c:pt idx="3037">
                  <c:v>31.297421778037545</c:v>
                </c:pt>
                <c:pt idx="3038">
                  <c:v>30.956333315185972</c:v>
                </c:pt>
                <c:pt idx="3039">
                  <c:v>30.615222845554005</c:v>
                </c:pt>
                <c:pt idx="3040">
                  <c:v>30.274090094898938</c:v>
                </c:pt>
                <c:pt idx="3041">
                  <c:v>29.932934792749972</c:v>
                </c:pt>
                <c:pt idx="3042">
                  <c:v>29.59175667242042</c:v>
                </c:pt>
                <c:pt idx="3043">
                  <c:v>29.250555471053609</c:v>
                </c:pt>
                <c:pt idx="3044">
                  <c:v>28.90933092964795</c:v>
                </c:pt>
                <c:pt idx="3045">
                  <c:v>28.568082793097432</c:v>
                </c:pt>
                <c:pt idx="3046">
                  <c:v>28.226810810206491</c:v>
                </c:pt>
                <c:pt idx="3047">
                  <c:v>27.885514733726716</c:v>
                </c:pt>
                <c:pt idx="3048">
                  <c:v>27.544194320394528</c:v>
                </c:pt>
                <c:pt idx="3049">
                  <c:v>27.202849330942311</c:v>
                </c:pt>
                <c:pt idx="3050">
                  <c:v>26.861479530134403</c:v>
                </c:pt>
                <c:pt idx="3051">
                  <c:v>26.520084686802193</c:v>
                </c:pt>
                <c:pt idx="3052">
                  <c:v>26.178664573853929</c:v>
                </c:pt>
                <c:pt idx="3053">
                  <c:v>25.837218968307617</c:v>
                </c:pt>
                <c:pt idx="3054">
                  <c:v>25.495747651325924</c:v>
                </c:pt>
                <c:pt idx="3055">
                  <c:v>25.15425040822274</c:v>
                </c:pt>
                <c:pt idx="3056">
                  <c:v>24.812727028497836</c:v>
                </c:pt>
                <c:pt idx="3057">
                  <c:v>24.47117730585456</c:v>
                </c:pt>
                <c:pt idx="3058">
                  <c:v>24.129601038233695</c:v>
                </c:pt>
                <c:pt idx="3059">
                  <c:v>23.787998027817778</c:v>
                </c:pt>
                <c:pt idx="3060">
                  <c:v>23.446368081060545</c:v>
                </c:pt>
                <c:pt idx="3061">
                  <c:v>23.104711008716148</c:v>
                </c:pt>
                <c:pt idx="3062">
                  <c:v>22.763026625841182</c:v>
                </c:pt>
                <c:pt idx="3063">
                  <c:v>22.421314751823775</c:v>
                </c:pt>
                <c:pt idx="3064">
                  <c:v>22.079575210407501</c:v>
                </c:pt>
                <c:pt idx="3065">
                  <c:v>21.73780782969585</c:v>
                </c:pt>
                <c:pt idx="3066">
                  <c:v>21.396012442176268</c:v>
                </c:pt>
                <c:pt idx="3067">
                  <c:v>21.054188884734696</c:v>
                </c:pt>
                <c:pt idx="3068">
                  <c:v>20.712336998680325</c:v>
                </c:pt>
                <c:pt idx="3069">
                  <c:v>20.370456629744357</c:v>
                </c:pt>
                <c:pt idx="3070">
                  <c:v>20.02854762810221</c:v>
                </c:pt>
                <c:pt idx="3071">
                  <c:v>19.686609848396081</c:v>
                </c:pt>
                <c:pt idx="3072">
                  <c:v>19.34464314973139</c:v>
                </c:pt>
                <c:pt idx="3073">
                  <c:v>19.002647395695426</c:v>
                </c:pt>
                <c:pt idx="3074">
                  <c:v>18.660622454379929</c:v>
                </c:pt>
                <c:pt idx="3075">
                  <c:v>18.318568198373367</c:v>
                </c:pt>
                <c:pt idx="3076">
                  <c:v>17.976484504783048</c:v>
                </c:pt>
                <c:pt idx="3077">
                  <c:v>17.634371255238399</c:v>
                </c:pt>
                <c:pt idx="3078">
                  <c:v>17.292228335911837</c:v>
                </c:pt>
                <c:pt idx="3079">
                  <c:v>16.95005563750901</c:v>
                </c:pt>
                <c:pt idx="3080">
                  <c:v>16.60785305528599</c:v>
                </c:pt>
                <c:pt idx="3081">
                  <c:v>16.265620489062023</c:v>
                </c:pt>
                <c:pt idx="3082">
                  <c:v>15.923357843211198</c:v>
                </c:pt>
                <c:pt idx="3083">
                  <c:v>15.581065026674857</c:v>
                </c:pt>
                <c:pt idx="3084">
                  <c:v>15.238741952975468</c:v>
                </c:pt>
                <c:pt idx="3085">
                  <c:v>14.89638854020208</c:v>
                </c:pt>
                <c:pt idx="3086">
                  <c:v>14.554004711026112</c:v>
                </c:pt>
                <c:pt idx="3087">
                  <c:v>14.211590392698541</c:v>
                </c:pt>
                <c:pt idx="3088">
                  <c:v>13.869145517061842</c:v>
                </c:pt>
                <c:pt idx="3089">
                  <c:v>13.526670020535221</c:v>
                </c:pt>
                <c:pt idx="3090">
                  <c:v>13.184163844122587</c:v>
                </c:pt>
                <c:pt idx="3091">
                  <c:v>12.841626933421429</c:v>
                </c:pt>
                <c:pt idx="3092">
                  <c:v>12.499059238604522</c:v>
                </c:pt>
                <c:pt idx="3093">
                  <c:v>12.156460714427309</c:v>
                </c:pt>
                <c:pt idx="3094">
                  <c:v>11.813831320233595</c:v>
                </c:pt>
                <c:pt idx="3095">
                  <c:v>11.471171019934284</c:v>
                </c:pt>
                <c:pt idx="3096">
                  <c:v>11.128479782018875</c:v>
                </c:pt>
                <c:pt idx="3097">
                  <c:v>10.785757579539778</c:v>
                </c:pt>
                <c:pt idx="3098">
                  <c:v>10.44300439012358</c:v>
                </c:pt>
                <c:pt idx="3099">
                  <c:v>10.100220195945349</c:v>
                </c:pt>
                <c:pt idx="3100">
                  <c:v>9.7574049837315879</c:v>
                </c:pt>
                <c:pt idx="3101">
                  <c:v>9.4145587447607912</c:v>
                </c:pt>
                <c:pt idx="3102">
                  <c:v>9.0716814748405117</c:v>
                </c:pt>
                <c:pt idx="3103">
                  <c:v>8.7287731743031909</c:v>
                </c:pt>
                <c:pt idx="3104">
                  <c:v>8.3858338480109804</c:v>
                </c:pt>
                <c:pt idx="3105">
                  <c:v>8.0428635053251725</c:v>
                </c:pt>
                <c:pt idx="3106">
                  <c:v>7.6998621601063757</c:v>
                </c:pt>
                <c:pt idx="3107">
                  <c:v>7.3568298307001152</c:v>
                </c:pt>
                <c:pt idx="3108">
                  <c:v>7.0137665399347124</c:v>
                </c:pt>
                <c:pt idx="3109">
                  <c:v>6.670672315091756</c:v>
                </c:pt>
                <c:pt idx="3110">
                  <c:v>6.3275471879007874</c:v>
                </c:pt>
                <c:pt idx="3111">
                  <c:v>5.9843911945358625</c:v>
                </c:pt>
                <c:pt idx="3112">
                  <c:v>5.641204375580477</c:v>
                </c:pt>
                <c:pt idx="3113">
                  <c:v>5.2979867760245956</c:v>
                </c:pt>
                <c:pt idx="3114">
                  <c:v>4.9547384452539074</c:v>
                </c:pt>
                <c:pt idx="3115">
                  <c:v>4.6114594370177961</c:v>
                </c:pt>
                <c:pt idx="3116">
                  <c:v>4.2681498094235488</c:v>
                </c:pt>
                <c:pt idx="3117">
                  <c:v>3.9248096249119242</c:v>
                </c:pt>
                <c:pt idx="3118">
                  <c:v>3.5814389502502912</c:v>
                </c:pt>
                <c:pt idx="3119">
                  <c:v>3.2380378564957861</c:v>
                </c:pt>
                <c:pt idx="3120">
                  <c:v>2.8946064189852705</c:v>
                </c:pt>
                <c:pt idx="3121">
                  <c:v>2.5511447173215611</c:v>
                </c:pt>
                <c:pt idx="3122">
                  <c:v>2.2076528353362992</c:v>
                </c:pt>
                <c:pt idx="3123">
                  <c:v>1.8641308610772687</c:v>
                </c:pt>
                <c:pt idx="3124">
                  <c:v>1.5205788867914973</c:v>
                </c:pt>
                <c:pt idx="3125">
                  <c:v>1.1769970088905446</c:v>
                </c:pt>
                <c:pt idx="3126">
                  <c:v>0.83338532793087128</c:v>
                </c:pt>
                <c:pt idx="3127">
                  <c:v>0.48974394859072296</c:v>
                </c:pt>
                <c:pt idx="3128">
                  <c:v>0.14607297965220209</c:v>
                </c:pt>
                <c:pt idx="3129">
                  <c:v>-0.19762746603914091</c:v>
                </c:pt>
                <c:pt idx="3130">
                  <c:v>-0.54135727159389435</c:v>
                </c:pt>
                <c:pt idx="3131">
                  <c:v>-0.88511631609428365</c:v>
                </c:pt>
                <c:pt idx="3132">
                  <c:v>-1.2289044746420674</c:v>
                </c:pt>
                <c:pt idx="3133">
                  <c:v>-1.5727216183741852</c:v>
                </c:pt>
                <c:pt idx="3134">
                  <c:v>-1.916567614486133</c:v>
                </c:pt>
                <c:pt idx="3135">
                  <c:v>-2.2604423262760998</c:v>
                </c:pt>
                <c:pt idx="3136">
                  <c:v>-2.6043456131637592</c:v>
                </c:pt>
                <c:pt idx="3137">
                  <c:v>-2.9482773307267585</c:v>
                </c:pt>
                <c:pt idx="3138">
                  <c:v>-3.2922373307204365</c:v>
                </c:pt>
                <c:pt idx="3139">
                  <c:v>-3.6362254611240838</c:v>
                </c:pt>
                <c:pt idx="3140">
                  <c:v>-3.9802415661679555</c:v>
                </c:pt>
                <c:pt idx="3141">
                  <c:v>-4.3242854863541282</c:v>
                </c:pt>
                <c:pt idx="3142">
                  <c:v>-4.6683570585078522</c:v>
                </c:pt>
                <c:pt idx="3143">
                  <c:v>-5.0124561158034133</c:v>
                </c:pt>
                <c:pt idx="3144">
                  <c:v>-5.3565824877884038</c:v>
                </c:pt>
                <c:pt idx="3145">
                  <c:v>-5.7007360004360139</c:v>
                </c:pt>
                <c:pt idx="3146">
                  <c:v>-6.0449164761699574</c:v>
                </c:pt>
                <c:pt idx="3147">
                  <c:v>-6.389123733903431</c:v>
                </c:pt>
                <c:pt idx="3148">
                  <c:v>-6.7333575890666477</c:v>
                </c:pt>
                <c:pt idx="3149">
                  <c:v>-7.0776178536592003</c:v>
                </c:pt>
                <c:pt idx="3150">
                  <c:v>-7.4219043362779029</c:v>
                </c:pt>
                <c:pt idx="3151">
                  <c:v>-7.7662168421485243</c:v>
                </c:pt>
                <c:pt idx="3152">
                  <c:v>-8.1105551731790033</c:v>
                </c:pt>
                <c:pt idx="3153">
                  <c:v>-8.4549191279912268</c:v>
                </c:pt>
                <c:pt idx="3154">
                  <c:v>-8.7993085019487189</c:v>
                </c:pt>
                <c:pt idx="3155">
                  <c:v>-9.1437230872177722</c:v>
                </c:pt>
                <c:pt idx="3156">
                  <c:v>-9.488162672794763</c:v>
                </c:pt>
                <c:pt idx="3157">
                  <c:v>-9.8326270445421713</c:v>
                </c:pt>
                <c:pt idx="3158">
                  <c:v>-10.177115985242102</c:v>
                </c:pt>
                <c:pt idx="3159">
                  <c:v>-10.521629274630639</c:v>
                </c:pt>
                <c:pt idx="3160">
                  <c:v>-10.866166689443405</c:v>
                </c:pt>
                <c:pt idx="3161">
                  <c:v>-11.210728003446135</c:v>
                </c:pt>
                <c:pt idx="3162">
                  <c:v>-11.55531298749473</c:v>
                </c:pt>
                <c:pt idx="3163">
                  <c:v>-11.899921409571375</c:v>
                </c:pt>
                <c:pt idx="3164">
                  <c:v>-12.244553034817647</c:v>
                </c:pt>
                <c:pt idx="3165">
                  <c:v>-12.589207625595835</c:v>
                </c:pt>
                <c:pt idx="3166">
                  <c:v>-12.933884941523509</c:v>
                </c:pt>
                <c:pt idx="3167">
                  <c:v>-13.278584739520483</c:v>
                </c:pt>
                <c:pt idx="3168">
                  <c:v>-13.623306773846583</c:v>
                </c:pt>
                <c:pt idx="3169">
                  <c:v>-13.96805079616276</c:v>
                </c:pt>
                <c:pt idx="3170">
                  <c:v>-14.312816555564497</c:v>
                </c:pt>
                <c:pt idx="3171">
                  <c:v>-14.657603798626605</c:v>
                </c:pt>
                <c:pt idx="3172">
                  <c:v>-15.002412269460329</c:v>
                </c:pt>
                <c:pt idx="3173">
                  <c:v>-15.347241709755366</c:v>
                </c:pt>
                <c:pt idx="3174">
                  <c:v>-15.692091858817314</c:v>
                </c:pt>
                <c:pt idx="3175">
                  <c:v>-16.036962453631109</c:v>
                </c:pt>
                <c:pt idx="3176">
                  <c:v>-16.381853228902159</c:v>
                </c:pt>
                <c:pt idx="3177">
                  <c:v>-16.726763917094782</c:v>
                </c:pt>
                <c:pt idx="3178">
                  <c:v>-17.071694248497977</c:v>
                </c:pt>
                <c:pt idx="3179">
                  <c:v>-17.416643951262177</c:v>
                </c:pt>
                <c:pt idx="3180">
                  <c:v>-17.76161275145477</c:v>
                </c:pt>
                <c:pt idx="3181">
                  <c:v>-18.106600373095954</c:v>
                </c:pt>
                <c:pt idx="3182">
                  <c:v>-18.451606538227551</c:v>
                </c:pt>
                <c:pt idx="3183">
                  <c:v>-18.796630966952986</c:v>
                </c:pt>
                <c:pt idx="3184">
                  <c:v>-19.141673377478256</c:v>
                </c:pt>
                <c:pt idx="3185">
                  <c:v>-19.486733486180608</c:v>
                </c:pt>
                <c:pt idx="3186">
                  <c:v>-19.831811007648103</c:v>
                </c:pt>
                <c:pt idx="3187">
                  <c:v>-20.176905654723654</c:v>
                </c:pt>
                <c:pt idx="3188">
                  <c:v>-20.522017138571439</c:v>
                </c:pt>
                <c:pt idx="3189">
                  <c:v>-20.867145168718761</c:v>
                </c:pt>
                <c:pt idx="3190">
                  <c:v>-21.21228945310915</c:v>
                </c:pt>
                <c:pt idx="3191">
                  <c:v>-21.557449698145184</c:v>
                </c:pt>
                <c:pt idx="3192">
                  <c:v>-21.902625608756296</c:v>
                </c:pt>
                <c:pt idx="3193">
                  <c:v>-22.247816888442348</c:v>
                </c:pt>
                <c:pt idx="3194">
                  <c:v>-22.593023239315023</c:v>
                </c:pt>
                <c:pt idx="3195">
                  <c:v>-22.93824436216865</c:v>
                </c:pt>
                <c:pt idx="3196">
                  <c:v>-23.283479956524399</c:v>
                </c:pt>
                <c:pt idx="3197">
                  <c:v>-23.628729720670584</c:v>
                </c:pt>
                <c:pt idx="3198">
                  <c:v>-23.973993351735785</c:v>
                </c:pt>
                <c:pt idx="3199">
                  <c:v>-24.319270545726571</c:v>
                </c:pt>
                <c:pt idx="3200">
                  <c:v>-24.664560997588925</c:v>
                </c:pt>
                <c:pt idx="3201">
                  <c:v>-25.009864401247306</c:v>
                </c:pt>
                <c:pt idx="3202">
                  <c:v>-25.355180449674371</c:v>
                </c:pt>
                <c:pt idx="3203">
                  <c:v>-25.70050883493543</c:v>
                </c:pt>
                <c:pt idx="3204">
                  <c:v>-26.045849248233633</c:v>
                </c:pt>
                <c:pt idx="3205">
                  <c:v>-26.391201379978291</c:v>
                </c:pt>
                <c:pt idx="3206">
                  <c:v>-26.736564919830982</c:v>
                </c:pt>
                <c:pt idx="3207">
                  <c:v>-27.081939556747471</c:v>
                </c:pt>
                <c:pt idx="3208">
                  <c:v>-27.427324979049128</c:v>
                </c:pt>
                <c:pt idx="3209">
                  <c:v>-27.772720874465708</c:v>
                </c:pt>
                <c:pt idx="3210">
                  <c:v>-28.118126930191046</c:v>
                </c:pt>
                <c:pt idx="3211">
                  <c:v>-28.46354283292716</c:v>
                </c:pt>
                <c:pt idx="3212">
                  <c:v>-28.808968268952324</c:v>
                </c:pt>
                <c:pt idx="3213">
                  <c:v>-29.154402924166945</c:v>
                </c:pt>
                <c:pt idx="3214">
                  <c:v>-29.499846484136032</c:v>
                </c:pt>
                <c:pt idx="3215">
                  <c:v>-29.845298634160827</c:v>
                </c:pt>
                <c:pt idx="3216">
                  <c:v>-30.190759059321472</c:v>
                </c:pt>
                <c:pt idx="3217">
                  <c:v>-30.536227444523131</c:v>
                </c:pt>
                <c:pt idx="3218">
                  <c:v>-30.881703474563135</c:v>
                </c:pt>
                <c:pt idx="3219">
                  <c:v>-31.227186834173448</c:v>
                </c:pt>
                <c:pt idx="3220">
                  <c:v>-31.572677208079249</c:v>
                </c:pt>
                <c:pt idx="3221">
                  <c:v>-31.918174281038439</c:v>
                </c:pt>
                <c:pt idx="3222">
                  <c:v>-32.263677737911848</c:v>
                </c:pt>
                <c:pt idx="3223">
                  <c:v>-32.609187263706367</c:v>
                </c:pt>
                <c:pt idx="3224">
                  <c:v>-32.954702543619469</c:v>
                </c:pt>
                <c:pt idx="3225">
                  <c:v>-33.300223263106275</c:v>
                </c:pt>
                <c:pt idx="3226">
                  <c:v>-33.645749107923756</c:v>
                </c:pt>
                <c:pt idx="3227">
                  <c:v>-33.9912797641732</c:v>
                </c:pt>
                <c:pt idx="3228">
                  <c:v>-34.336814918369306</c:v>
                </c:pt>
                <c:pt idx="3229">
                  <c:v>-34.68235425748005</c:v>
                </c:pt>
                <c:pt idx="3230">
                  <c:v>-35.027897468982509</c:v>
                </c:pt>
                <c:pt idx="3231">
                  <c:v>-35.373444240901748</c:v>
                </c:pt>
                <c:pt idx="3232">
                  <c:v>-35.718994261881214</c:v>
                </c:pt>
                <c:pt idx="3233">
                  <c:v>-36.064547221221936</c:v>
                </c:pt>
                <c:pt idx="3234">
                  <c:v>-36.410102808924258</c:v>
                </c:pt>
                <c:pt idx="3235">
                  <c:v>-36.755660715757323</c:v>
                </c:pt>
                <c:pt idx="3236">
                  <c:v>-37.101220633297288</c:v>
                </c:pt>
                <c:pt idx="3237">
                  <c:v>-37.446782253970575</c:v>
                </c:pt>
                <c:pt idx="3238">
                  <c:v>-37.792345271119203</c:v>
                </c:pt>
                <c:pt idx="3239">
                  <c:v>-38.137909379037588</c:v>
                </c:pt>
                <c:pt idx="3240">
                  <c:v>-38.483474273028605</c:v>
                </c:pt>
                <c:pt idx="3241">
                  <c:v>-38.829039649439395</c:v>
                </c:pt>
                <c:pt idx="3242">
                  <c:v>-39.17460520572785</c:v>
                </c:pt>
                <c:pt idx="3243">
                  <c:v>-39.520170640500275</c:v>
                </c:pt>
                <c:pt idx="3244">
                  <c:v>-39.865735653552235</c:v>
                </c:pt>
                <c:pt idx="3245">
                  <c:v>-40.211299945931032</c:v>
                </c:pt>
                <c:pt idx="3246">
                  <c:v>-40.556863219977096</c:v>
                </c:pt>
                <c:pt idx="3247">
                  <c:v>-40.902425179358588</c:v>
                </c:pt>
                <c:pt idx="3248">
                  <c:v>-41.24798552913655</c:v>
                </c:pt>
                <c:pt idx="3249">
                  <c:v>-41.593543975800401</c:v>
                </c:pt>
                <c:pt idx="3250">
                  <c:v>-41.939100227317482</c:v>
                </c:pt>
                <c:pt idx="3251">
                  <c:v>-42.284653993167559</c:v>
                </c:pt>
                <c:pt idx="3252">
                  <c:v>-42.630204984405893</c:v>
                </c:pt>
                <c:pt idx="3253">
                  <c:v>-42.975752913698969</c:v>
                </c:pt>
                <c:pt idx="3254">
                  <c:v>-43.3212974953585</c:v>
                </c:pt>
                <c:pt idx="3255">
                  <c:v>-43.666838445405091</c:v>
                </c:pt>
                <c:pt idx="3256">
                  <c:v>-44.012375481600458</c:v>
                </c:pt>
                <c:pt idx="3257">
                  <c:v>-44.35790832348345</c:v>
                </c:pt>
                <c:pt idx="3258">
                  <c:v>-44.703436692430017</c:v>
                </c:pt>
                <c:pt idx="3259">
                  <c:v>-45.048960311683793</c:v>
                </c:pt>
                <c:pt idx="3260">
                  <c:v>-45.394478906402789</c:v>
                </c:pt>
                <c:pt idx="3261">
                  <c:v>-45.73999220369209</c:v>
                </c:pt>
                <c:pt idx="3262">
                  <c:v>-46.085499932657854</c:v>
                </c:pt>
                <c:pt idx="3263">
                  <c:v>-46.431001824443683</c:v>
                </c:pt>
                <c:pt idx="3264">
                  <c:v>-46.776497612258424</c:v>
                </c:pt>
                <c:pt idx="3265">
                  <c:v>-47.121987031436184</c:v>
                </c:pt>
                <c:pt idx="3266">
                  <c:v>-47.467469819465727</c:v>
                </c:pt>
                <c:pt idx="3267">
                  <c:v>-47.812945716019954</c:v>
                </c:pt>
                <c:pt idx="3268">
                  <c:v>-48.158414463013251</c:v>
                </c:pt>
                <c:pt idx="3269">
                  <c:v>-48.503875804625494</c:v>
                </c:pt>
                <c:pt idx="3270">
                  <c:v>-48.849329487348832</c:v>
                </c:pt>
                <c:pt idx="3271">
                  <c:v>-49.194775260009443</c:v>
                </c:pt>
                <c:pt idx="3272">
                  <c:v>-49.540212873824146</c:v>
                </c:pt>
                <c:pt idx="3273">
                  <c:v>-49.885642082425008</c:v>
                </c:pt>
                <c:pt idx="3274">
                  <c:v>-50.231062641889011</c:v>
                </c:pt>
                <c:pt idx="3275">
                  <c:v>-50.576474310789429</c:v>
                </c:pt>
                <c:pt idx="3276">
                  <c:v>-50.921876850220826</c:v>
                </c:pt>
                <c:pt idx="3277">
                  <c:v>-51.267270023825041</c:v>
                </c:pt>
                <c:pt idx="3278">
                  <c:v>-51.612653597843028</c:v>
                </c:pt>
                <c:pt idx="3279">
                  <c:v>-51.958027341133857</c:v>
                </c:pt>
                <c:pt idx="3280">
                  <c:v>-52.303391025216385</c:v>
                </c:pt>
                <c:pt idx="3281">
                  <c:v>-52.648744424286562</c:v>
                </c:pt>
                <c:pt idx="3282">
                  <c:v>-52.994087315268054</c:v>
                </c:pt>
                <c:pt idx="3283">
                  <c:v>-53.339419477834092</c:v>
                </c:pt>
                <c:pt idx="3284">
                  <c:v>-53.684740694429195</c:v>
                </c:pt>
                <c:pt idx="3285">
                  <c:v>-54.030050750315979</c:v>
                </c:pt>
                <c:pt idx="3286">
                  <c:v>-54.375349433595893</c:v>
                </c:pt>
                <c:pt idx="3287">
                  <c:v>-54.720636535230263</c:v>
                </c:pt>
                <c:pt idx="3288">
                  <c:v>-55.06591184908509</c:v>
                </c:pt>
                <c:pt idx="3289">
                  <c:v>-55.411175171946567</c:v>
                </c:pt>
                <c:pt idx="3290">
                  <c:v>-55.756426303555955</c:v>
                </c:pt>
                <c:pt idx="3291">
                  <c:v>-56.101665046622045</c:v>
                </c:pt>
                <c:pt idx="3292">
                  <c:v>-56.446891206867157</c:v>
                </c:pt>
                <c:pt idx="3293">
                  <c:v>-56.792104593041714</c:v>
                </c:pt>
                <c:pt idx="3294">
                  <c:v>-57.13730501694117</c:v>
                </c:pt>
                <c:pt idx="3295">
                  <c:v>-57.4824922934488</c:v>
                </c:pt>
                <c:pt idx="3296">
                  <c:v>-57.827666240549426</c:v>
                </c:pt>
                <c:pt idx="3297">
                  <c:v>-58.172826679344119</c:v>
                </c:pt>
                <c:pt idx="3298">
                  <c:v>-58.517973434090806</c:v>
                </c:pt>
                <c:pt idx="3299">
                  <c:v>-58.863106332213952</c:v>
                </c:pt>
                <c:pt idx="3300">
                  <c:v>-59.208225204332976</c:v>
                </c:pt>
                <c:pt idx="3301">
                  <c:v>-59.553329884270013</c:v>
                </c:pt>
                <c:pt idx="3302">
                  <c:v>-59.898420209089075</c:v>
                </c:pt>
                <c:pt idx="3303">
                  <c:v>-60.24349601910501</c:v>
                </c:pt>
                <c:pt idx="3304">
                  <c:v>-60.588557157896631</c:v>
                </c:pt>
                <c:pt idx="3305">
                  <c:v>-60.933603472341275</c:v>
                </c:pt>
                <c:pt idx="3306">
                  <c:v>-61.278634812623451</c:v>
                </c:pt>
                <c:pt idx="3307">
                  <c:v>-61.623651032243949</c:v>
                </c:pt>
                <c:pt idx="3308">
                  <c:v>-61.968651988055619</c:v>
                </c:pt>
                <c:pt idx="3309">
                  <c:v>-62.313637540266356</c:v>
                </c:pt>
                <c:pt idx="3310">
                  <c:v>-62.658607552452111</c:v>
                </c:pt>
                <c:pt idx="3311">
                  <c:v>-63.003561891588909</c:v>
                </c:pt>
                <c:pt idx="3312">
                  <c:v>-63.34850042803798</c:v>
                </c:pt>
                <c:pt idx="3313">
                  <c:v>116.30657696438976</c:v>
                </c:pt>
                <c:pt idx="3314">
                  <c:v>115.96167040849838</c:v>
                </c:pt>
                <c:pt idx="3315">
                  <c:v>115.61678002361532</c:v>
                </c:pt>
                <c:pt idx="3316">
                  <c:v>115.27190592562138</c:v>
                </c:pt>
                <c:pt idx="3317">
                  <c:v>114.92704822693777</c:v>
                </c:pt>
                <c:pt idx="3318">
                  <c:v>114.58220703650377</c:v>
                </c:pt>
                <c:pt idx="3319">
                  <c:v>114.23738245977044</c:v>
                </c:pt>
                <c:pt idx="3320">
                  <c:v>113.89257459869137</c:v>
                </c:pt>
                <c:pt idx="3321">
                  <c:v>113.54778355172277</c:v>
                </c:pt>
                <c:pt idx="3322">
                  <c:v>113.20300941379682</c:v>
                </c:pt>
                <c:pt idx="3323">
                  <c:v>112.85825227632417</c:v>
                </c:pt>
                <c:pt idx="3324">
                  <c:v>112.51351222719445</c:v>
                </c:pt>
                <c:pt idx="3325">
                  <c:v>112.16878935075263</c:v>
                </c:pt>
                <c:pt idx="3326">
                  <c:v>111.82408372780223</c:v>
                </c:pt>
                <c:pt idx="3327">
                  <c:v>111.47939543560642</c:v>
                </c:pt>
                <c:pt idx="3328">
                  <c:v>111.13472454786778</c:v>
                </c:pt>
                <c:pt idx="3329">
                  <c:v>110.7900711347322</c:v>
                </c:pt>
                <c:pt idx="3330">
                  <c:v>110.44543526279422</c:v>
                </c:pt>
                <c:pt idx="3331">
                  <c:v>110.10081699507425</c:v>
                </c:pt>
                <c:pt idx="3332">
                  <c:v>109.75621639103127</c:v>
                </c:pt>
                <c:pt idx="3333">
                  <c:v>109.41163350655246</c:v>
                </c:pt>
                <c:pt idx="3334">
                  <c:v>109.06706839396399</c:v>
                </c:pt>
                <c:pt idx="3335">
                  <c:v>108.72252110201281</c:v>
                </c:pt>
                <c:pt idx="3336">
                  <c:v>108.37799167587589</c:v>
                </c:pt>
                <c:pt idx="3337">
                  <c:v>108.03348015716884</c:v>
                </c:pt>
                <c:pt idx="3338">
                  <c:v>107.68898658392848</c:v>
                </c:pt>
                <c:pt idx="3339">
                  <c:v>107.34451099062431</c:v>
                </c:pt>
                <c:pt idx="3340">
                  <c:v>107.00005340816928</c:v>
                </c:pt>
                <c:pt idx="3341">
                  <c:v>106.65561386390402</c:v>
                </c:pt>
                <c:pt idx="3342">
                  <c:v>106.31119238161243</c:v>
                </c:pt>
                <c:pt idx="3343">
                  <c:v>105.96678898151983</c:v>
                </c:pt>
                <c:pt idx="3344">
                  <c:v>105.62240368030838</c:v>
                </c:pt>
                <c:pt idx="3345">
                  <c:v>105.27803649110454</c:v>
                </c:pt>
                <c:pt idx="3346">
                  <c:v>104.93368742349429</c:v>
                </c:pt>
                <c:pt idx="3347">
                  <c:v>104.5893564835357</c:v>
                </c:pt>
                <c:pt idx="3348">
                  <c:v>104.2450436737506</c:v>
                </c:pt>
                <c:pt idx="3349">
                  <c:v>103.90074899313875</c:v>
                </c:pt>
                <c:pt idx="3350">
                  <c:v>103.55647243719427</c:v>
                </c:pt>
                <c:pt idx="3351">
                  <c:v>103.21221399789799</c:v>
                </c:pt>
                <c:pt idx="3352">
                  <c:v>102.8679736637352</c:v>
                </c:pt>
                <c:pt idx="3353">
                  <c:v>102.5237514197016</c:v>
                </c:pt>
                <c:pt idx="3354">
                  <c:v>102.17954724732319</c:v>
                </c:pt>
                <c:pt idx="3355">
                  <c:v>101.83536112464949</c:v>
                </c:pt>
                <c:pt idx="3356">
                  <c:v>101.49119302627409</c:v>
                </c:pt>
                <c:pt idx="3357">
                  <c:v>101.14704292335287</c:v>
                </c:pt>
                <c:pt idx="3358">
                  <c:v>100.80291078360017</c:v>
                </c:pt>
                <c:pt idx="3359">
                  <c:v>100.45879657130955</c:v>
                </c:pt>
                <c:pt idx="3360">
                  <c:v>100.1147002473743</c:v>
                </c:pt>
                <c:pt idx="3361">
                  <c:v>99.770621769285071</c:v>
                </c:pt>
                <c:pt idx="3362">
                  <c:v>99.426561091154468</c:v>
                </c:pt>
                <c:pt idx="3363">
                  <c:v>99.08251816372578</c:v>
                </c:pt>
                <c:pt idx="3364">
                  <c:v>98.738492934399645</c:v>
                </c:pt>
                <c:pt idx="3365">
                  <c:v>98.394485347232418</c:v>
                </c:pt>
                <c:pt idx="3366">
                  <c:v>98.050495342959806</c:v>
                </c:pt>
                <c:pt idx="3367">
                  <c:v>97.706522859022996</c:v>
                </c:pt>
                <c:pt idx="3368">
                  <c:v>97.362567829568022</c:v>
                </c:pt>
                <c:pt idx="3369">
                  <c:v>97.01863018547121</c:v>
                </c:pt>
                <c:pt idx="3370">
                  <c:v>96.67470985436556</c:v>
                </c:pt>
                <c:pt idx="3371">
                  <c:v>96.330806760643057</c:v>
                </c:pt>
                <c:pt idx="3372">
                  <c:v>95.986920825483423</c:v>
                </c:pt>
                <c:pt idx="3373">
                  <c:v>95.64305196686864</c:v>
                </c:pt>
                <c:pt idx="3374">
                  <c:v>95.299200099613259</c:v>
                </c:pt>
                <c:pt idx="3375">
                  <c:v>94.955365135368353</c:v>
                </c:pt>
                <c:pt idx="3376">
                  <c:v>94.611546982649401</c:v>
                </c:pt>
                <c:pt idx="3377">
                  <c:v>94.267745546866792</c:v>
                </c:pt>
                <c:pt idx="3378">
                  <c:v>93.923960730329711</c:v>
                </c:pt>
                <c:pt idx="3379">
                  <c:v>93.580192432277371</c:v>
                </c:pt>
                <c:pt idx="3380">
                  <c:v>93.236440548908078</c:v>
                </c:pt>
                <c:pt idx="3381">
                  <c:v>92.892704973387382</c:v>
                </c:pt>
                <c:pt idx="3382">
                  <c:v>92.54898559588014</c:v>
                </c:pt>
                <c:pt idx="3383">
                  <c:v>92.20528230356939</c:v>
                </c:pt>
                <c:pt idx="3384">
                  <c:v>91.861594980692729</c:v>
                </c:pt>
                <c:pt idx="3385">
                  <c:v>91.517923508547341</c:v>
                </c:pt>
                <c:pt idx="3386">
                  <c:v>91.174267765525656</c:v>
                </c:pt>
                <c:pt idx="3387">
                  <c:v>90.830627627147038</c:v>
                </c:pt>
                <c:pt idx="3388">
                  <c:v>90.487002966068019</c:v>
                </c:pt>
                <c:pt idx="3389">
                  <c:v>90.143393652114696</c:v>
                </c:pt>
                <c:pt idx="3390">
                  <c:v>89.799799552319257</c:v>
                </c:pt>
                <c:pt idx="3391">
                  <c:v>89.456220530929713</c:v>
                </c:pt>
                <c:pt idx="3392">
                  <c:v>89.11265644944605</c:v>
                </c:pt>
                <c:pt idx="3393">
                  <c:v>88.76910716664473</c:v>
                </c:pt>
                <c:pt idx="3394">
                  <c:v>88.42557253861581</c:v>
                </c:pt>
                <c:pt idx="3395">
                  <c:v>88.082052418775447</c:v>
                </c:pt>
                <c:pt idx="3396">
                  <c:v>87.738546657901054</c:v>
                </c:pt>
                <c:pt idx="3397">
                  <c:v>87.395055104170666</c:v>
                </c:pt>
                <c:pt idx="3398">
                  <c:v>87.051577603173143</c:v>
                </c:pt>
                <c:pt idx="3399">
                  <c:v>86.708113997947734</c:v>
                </c:pt>
                <c:pt idx="3400">
                  <c:v>86.364664129020611</c:v>
                </c:pt>
                <c:pt idx="3401">
                  <c:v>86.021227834420102</c:v>
                </c:pt>
                <c:pt idx="3402">
                  <c:v>85.677804949716247</c:v>
                </c:pt>
                <c:pt idx="3403">
                  <c:v>85.334395308046894</c:v>
                </c:pt>
                <c:pt idx="3404">
                  <c:v>84.99099874016045</c:v>
                </c:pt>
                <c:pt idx="3405">
                  <c:v>84.647615074429453</c:v>
                </c:pt>
                <c:pt idx="3406">
                  <c:v>84.304244136890318</c:v>
                </c:pt>
                <c:pt idx="3407">
                  <c:v>83.960885751285019</c:v>
                </c:pt>
                <c:pt idx="3408">
                  <c:v>83.617539739075113</c:v>
                </c:pt>
                <c:pt idx="3409">
                  <c:v>83.274205919482498</c:v>
                </c:pt>
                <c:pt idx="3410">
                  <c:v>82.930884109532059</c:v>
                </c:pt>
                <c:pt idx="3411">
                  <c:v>82.587574124066236</c:v>
                </c:pt>
                <c:pt idx="3412">
                  <c:v>82.244275775790129</c:v>
                </c:pt>
                <c:pt idx="3413">
                  <c:v>81.900988875298012</c:v>
                </c:pt>
                <c:pt idx="3414">
                  <c:v>81.557713231121554</c:v>
                </c:pt>
                <c:pt idx="3415">
                  <c:v>81.214448649743289</c:v>
                </c:pt>
                <c:pt idx="3416">
                  <c:v>80.871194935641114</c:v>
                </c:pt>
                <c:pt idx="3417">
                  <c:v>80.527951891331327</c:v>
                </c:pt>
                <c:pt idx="3418">
                  <c:v>80.184719317384747</c:v>
                </c:pt>
                <c:pt idx="3419">
                  <c:v>79.841497012471521</c:v>
                </c:pt>
                <c:pt idx="3420">
                  <c:v>79.498284773405373</c:v>
                </c:pt>
                <c:pt idx="3421">
                  <c:v>79.15508239515836</c:v>
                </c:pt>
                <c:pt idx="3422">
                  <c:v>78.811889670912308</c:v>
                </c:pt>
                <c:pt idx="3423">
                  <c:v>78.468706392085238</c:v>
                </c:pt>
                <c:pt idx="3424">
                  <c:v>78.125532348380972</c:v>
                </c:pt>
                <c:pt idx="3425">
                  <c:v>77.782367327805588</c:v>
                </c:pt>
                <c:pt idx="3426">
                  <c:v>77.439211116714148</c:v>
                </c:pt>
                <c:pt idx="3427">
                  <c:v>77.096063499855958</c:v>
                </c:pt>
                <c:pt idx="3428">
                  <c:v>76.752924260392078</c:v>
                </c:pt>
                <c:pt idx="3429">
                  <c:v>76.409793179942142</c:v>
                </c:pt>
                <c:pt idx="3430">
                  <c:v>76.06667003862924</c:v>
                </c:pt>
                <c:pt idx="3431">
                  <c:v>75.723554615099317</c:v>
                </c:pt>
                <c:pt idx="3432">
                  <c:v>75.380446686571261</c:v>
                </c:pt>
                <c:pt idx="3433">
                  <c:v>75.037346028867177</c:v>
                </c:pt>
                <c:pt idx="3434">
                  <c:v>74.694252416460543</c:v>
                </c:pt>
                <c:pt idx="3435">
                  <c:v>74.351165622498272</c:v>
                </c:pt>
                <c:pt idx="3436">
                  <c:v>74.008085418847827</c:v>
                </c:pt>
                <c:pt idx="3437">
                  <c:v>73.665011576139605</c:v>
                </c:pt>
                <c:pt idx="3438">
                  <c:v>73.321943863791262</c:v>
                </c:pt>
                <c:pt idx="3439">
                  <c:v>72.978882050053898</c:v>
                </c:pt>
                <c:pt idx="3440">
                  <c:v>72.635825902056666</c:v>
                </c:pt>
                <c:pt idx="3441">
                  <c:v>72.292775185829711</c:v>
                </c:pt>
                <c:pt idx="3442">
                  <c:v>71.949729666353647</c:v>
                </c:pt>
                <c:pt idx="3443">
                  <c:v>71.606689107591578</c:v>
                </c:pt>
                <c:pt idx="3444">
                  <c:v>71.263653272538477</c:v>
                </c:pt>
                <c:pt idx="3445">
                  <c:v>70.920621923244923</c:v>
                </c:pt>
                <c:pt idx="3446">
                  <c:v>70.577594820860782</c:v>
                </c:pt>
                <c:pt idx="3447">
                  <c:v>70.234571725685328</c:v>
                </c:pt>
                <c:pt idx="3448">
                  <c:v>69.891552397187809</c:v>
                </c:pt>
                <c:pt idx="3449">
                  <c:v>69.548536594053601</c:v>
                </c:pt>
                <c:pt idx="3450">
                  <c:v>69.205524074233097</c:v>
                </c:pt>
                <c:pt idx="3451">
                  <c:v>68.862514594962818</c:v>
                </c:pt>
                <c:pt idx="3452">
                  <c:v>68.519507912815499</c:v>
                </c:pt>
                <c:pt idx="3453">
                  <c:v>68.176503783733608</c:v>
                </c:pt>
                <c:pt idx="3454">
                  <c:v>67.833501963078561</c:v>
                </c:pt>
                <c:pt idx="3455">
                  <c:v>67.490502205654394</c:v>
                </c:pt>
                <c:pt idx="3456">
                  <c:v>67.147504265752843</c:v>
                </c:pt>
                <c:pt idx="3457">
                  <c:v>66.804507897203365</c:v>
                </c:pt>
                <c:pt idx="3458">
                  <c:v>66.461512853392833</c:v>
                </c:pt>
                <c:pt idx="3459">
                  <c:v>66.118518887313087</c:v>
                </c:pt>
                <c:pt idx="3460">
                  <c:v>65.775525751610189</c:v>
                </c:pt>
                <c:pt idx="3461">
                  <c:v>65.432533198604332</c:v>
                </c:pt>
                <c:pt idx="3462">
                  <c:v>65.089540980338114</c:v>
                </c:pt>
                <c:pt idx="3463">
                  <c:v>64.746548848623164</c:v>
                </c:pt>
                <c:pt idx="3464">
                  <c:v>64.403556555062806</c:v>
                </c:pt>
                <c:pt idx="3465">
                  <c:v>64.060563851100454</c:v>
                </c:pt>
                <c:pt idx="3466">
                  <c:v>63.717570488055571</c:v>
                </c:pt>
                <c:pt idx="3467">
                  <c:v>63.37457621716996</c:v>
                </c:pt>
                <c:pt idx="3468">
                  <c:v>63.031580789631704</c:v>
                </c:pt>
                <c:pt idx="3469">
                  <c:v>62.688583956621962</c:v>
                </c:pt>
                <c:pt idx="3470">
                  <c:v>62.345585469361758</c:v>
                </c:pt>
                <c:pt idx="3471">
                  <c:v>62.002585079131769</c:v>
                </c:pt>
                <c:pt idx="3472">
                  <c:v>61.659582537324084</c:v>
                </c:pt>
                <c:pt idx="3473">
                  <c:v>61.316577595474371</c:v>
                </c:pt>
                <c:pt idx="3474">
                  <c:v>60.973570005309895</c:v>
                </c:pt>
                <c:pt idx="3475">
                  <c:v>60.630559518771527</c:v>
                </c:pt>
                <c:pt idx="3476">
                  <c:v>60.287545888060961</c:v>
                </c:pt>
                <c:pt idx="3477">
                  <c:v>59.944528865684717</c:v>
                </c:pt>
                <c:pt idx="3478">
                  <c:v>59.601508204477824</c:v>
                </c:pt>
                <c:pt idx="3479">
                  <c:v>59.258483657646657</c:v>
                </c:pt>
                <c:pt idx="3480">
                  <c:v>58.915454978818396</c:v>
                </c:pt>
                <c:pt idx="3481">
                  <c:v>58.57242192205802</c:v>
                </c:pt>
                <c:pt idx="3482">
                  <c:v>58.229384241915696</c:v>
                </c:pt>
                <c:pt idx="3483">
                  <c:v>57.886341693472716</c:v>
                </c:pt>
                <c:pt idx="3484">
                  <c:v>57.543294032360862</c:v>
                </c:pt>
                <c:pt idx="3485">
                  <c:v>57.200241014810182</c:v>
                </c:pt>
                <c:pt idx="3486">
                  <c:v>56.857182397680397</c:v>
                </c:pt>
                <c:pt idx="3487">
                  <c:v>56.514117938508655</c:v>
                </c:pt>
                <c:pt idx="3488">
                  <c:v>56.171047395529094</c:v>
                </c:pt>
                <c:pt idx="3489">
                  <c:v>55.827970527716751</c:v>
                </c:pt>
                <c:pt idx="3490">
                  <c:v>55.484887094832949</c:v>
                </c:pt>
                <c:pt idx="3491">
                  <c:v>55.141796857443531</c:v>
                </c:pt>
                <c:pt idx="3492">
                  <c:v>54.798699576963465</c:v>
                </c:pt>
                <c:pt idx="3493">
                  <c:v>54.455595015700226</c:v>
                </c:pt>
                <c:pt idx="3494">
                  <c:v>54.112482936872183</c:v>
                </c:pt>
                <c:pt idx="3495">
                  <c:v>53.769363104655689</c:v>
                </c:pt>
                <c:pt idx="3496">
                  <c:v>53.42623528421349</c:v>
                </c:pt>
                <c:pt idx="3497">
                  <c:v>53.083099241741039</c:v>
                </c:pt>
                <c:pt idx="3498">
                  <c:v>52.739954744484272</c:v>
                </c:pt>
                <c:pt idx="3499">
                  <c:v>52.396801560781121</c:v>
                </c:pt>
                <c:pt idx="3500">
                  <c:v>52.053639460106481</c:v>
                </c:pt>
                <c:pt idx="3501">
                  <c:v>51.710468213086365</c:v>
                </c:pt>
                <c:pt idx="3502">
                  <c:v>51.367287591541661</c:v>
                </c:pt>
                <c:pt idx="3503">
                  <c:v>51.024097368529688</c:v>
                </c:pt>
                <c:pt idx="3504">
                  <c:v>50.68089731835947</c:v>
                </c:pt>
                <c:pt idx="3505">
                  <c:v>50.337687216637896</c:v>
                </c:pt>
                <c:pt idx="3506">
                  <c:v>49.99446684029423</c:v>
                </c:pt>
                <c:pt idx="3507">
                  <c:v>49.65123596762627</c:v>
                </c:pt>
                <c:pt idx="3508">
                  <c:v>49.307994378313879</c:v>
                </c:pt>
                <c:pt idx="3509">
                  <c:v>48.964741853459593</c:v>
                </c:pt>
                <c:pt idx="3510">
                  <c:v>48.621478175629569</c:v>
                </c:pt>
                <c:pt idx="3511">
                  <c:v>48.278203128867183</c:v>
                </c:pt>
                <c:pt idx="3512">
                  <c:v>47.934916498733386</c:v>
                </c:pt>
                <c:pt idx="3513">
                  <c:v>47.591618072345639</c:v>
                </c:pt>
                <c:pt idx="3514">
                  <c:v>47.248307638390393</c:v>
                </c:pt>
                <c:pt idx="3515">
                  <c:v>46.904984987167616</c:v>
                </c:pt>
                <c:pt idx="3516">
                  <c:v>46.561649910612019</c:v>
                </c:pt>
                <c:pt idx="3517">
                  <c:v>46.218302202335501</c:v>
                </c:pt>
                <c:pt idx="3518">
                  <c:v>45.874941657640541</c:v>
                </c:pt>
                <c:pt idx="3519">
                  <c:v>45.531568073555171</c:v>
                </c:pt>
                <c:pt idx="3520">
                  <c:v>45.188181248874145</c:v>
                </c:pt>
                <c:pt idx="3521">
                  <c:v>44.844780984166157</c:v>
                </c:pt>
                <c:pt idx="3522">
                  <c:v>44.501367081814372</c:v>
                </c:pt>
                <c:pt idx="3523">
                  <c:v>44.157939346050462</c:v>
                </c:pt>
                <c:pt idx="3524">
                  <c:v>43.81449758296533</c:v>
                </c:pt>
                <c:pt idx="3525">
                  <c:v>43.471041600549917</c:v>
                </c:pt>
                <c:pt idx="3526">
                  <c:v>43.127571208713761</c:v>
                </c:pt>
                <c:pt idx="3527">
                  <c:v>42.784086219325019</c:v>
                </c:pt>
                <c:pt idx="3528">
                  <c:v>42.440586446218497</c:v>
                </c:pt>
                <c:pt idx="3529">
                  <c:v>42.097071705230618</c:v>
                </c:pt>
                <c:pt idx="3530">
                  <c:v>41.753541814233664</c:v>
                </c:pt>
                <c:pt idx="3531">
                  <c:v>41.409996593143894</c:v>
                </c:pt>
                <c:pt idx="3532">
                  <c:v>41.066435863955469</c:v>
                </c:pt>
                <c:pt idx="3533">
                  <c:v>40.722859450773377</c:v>
                </c:pt>
                <c:pt idx="3534">
                  <c:v>40.37926717981977</c:v>
                </c:pt>
                <c:pt idx="3535">
                  <c:v>40.035658879470724</c:v>
                </c:pt>
                <c:pt idx="3536">
                  <c:v>39.692034380273675</c:v>
                </c:pt>
                <c:pt idx="3537">
                  <c:v>39.348393514981211</c:v>
                </c:pt>
                <c:pt idx="3538">
                  <c:v>39.004736118558135</c:v>
                </c:pt>
                <c:pt idx="3539">
                  <c:v>38.661062028211276</c:v>
                </c:pt>
                <c:pt idx="3540">
                  <c:v>38.317371083421065</c:v>
                </c:pt>
                <c:pt idx="3541">
                  <c:v>37.973663125946132</c:v>
                </c:pt>
                <c:pt idx="3542">
                  <c:v>37.629937999852302</c:v>
                </c:pt>
                <c:pt idx="3543">
                  <c:v>37.286195551543564</c:v>
                </c:pt>
                <c:pt idx="3544">
                  <c:v>36.942435629765107</c:v>
                </c:pt>
                <c:pt idx="3545">
                  <c:v>36.598658085633801</c:v>
                </c:pt>
                <c:pt idx="3546">
                  <c:v>36.254862772653794</c:v>
                </c:pt>
                <c:pt idx="3547">
                  <c:v>35.911049546747741</c:v>
                </c:pt>
                <c:pt idx="3548">
                  <c:v>35.567218266257214</c:v>
                </c:pt>
                <c:pt idx="3549">
                  <c:v>35.223368791970799</c:v>
                </c:pt>
                <c:pt idx="3550">
                  <c:v>34.879500987151488</c:v>
                </c:pt>
                <c:pt idx="3551">
                  <c:v>34.535614717537065</c:v>
                </c:pt>
                <c:pt idx="3552">
                  <c:v>34.191709851365289</c:v>
                </c:pt>
                <c:pt idx="3553">
                  <c:v>33.84778625940109</c:v>
                </c:pt>
                <c:pt idx="3554">
                  <c:v>33.503843814935244</c:v>
                </c:pt>
                <c:pt idx="3555">
                  <c:v>33.159882393812126</c:v>
                </c:pt>
                <c:pt idx="3556">
                  <c:v>32.815901874440364</c:v>
                </c:pt>
                <c:pt idx="3557">
                  <c:v>32.471902137820244</c:v>
                </c:pt>
                <c:pt idx="3558">
                  <c:v>32.1278830675395</c:v>
                </c:pt>
                <c:pt idx="3559">
                  <c:v>31.783844549799213</c:v>
                </c:pt>
                <c:pt idx="3560">
                  <c:v>31.439786473435181</c:v>
                </c:pt>
                <c:pt idx="3561">
                  <c:v>31.095708729914282</c:v>
                </c:pt>
                <c:pt idx="3562">
                  <c:v>30.751611213357485</c:v>
                </c:pt>
                <c:pt idx="3563">
                  <c:v>30.407493820561616</c:v>
                </c:pt>
                <c:pt idx="3564">
                  <c:v>30.063356450993023</c:v>
                </c:pt>
                <c:pt idx="3565">
                  <c:v>29.719199006813643</c:v>
                </c:pt>
                <c:pt idx="3566">
                  <c:v>29.375021392884559</c:v>
                </c:pt>
                <c:pt idx="3567">
                  <c:v>29.030823516791102</c:v>
                </c:pt>
                <c:pt idx="3568">
                  <c:v>28.686605288834123</c:v>
                </c:pt>
                <c:pt idx="3569">
                  <c:v>28.34236662205117</c:v>
                </c:pt>
                <c:pt idx="3570">
                  <c:v>27.998107432234175</c:v>
                </c:pt>
                <c:pt idx="3571">
                  <c:v>27.653827637921722</c:v>
                </c:pt>
                <c:pt idx="3572">
                  <c:v>27.309527160416685</c:v>
                </c:pt>
                <c:pt idx="3573">
                  <c:v>26.965205923804238</c:v>
                </c:pt>
                <c:pt idx="3574">
                  <c:v>26.620863854942414</c:v>
                </c:pt>
                <c:pt idx="3575">
                  <c:v>26.276500883481788</c:v>
                </c:pt>
                <c:pt idx="3576">
                  <c:v>25.932116941866287</c:v>
                </c:pt>
                <c:pt idx="3577">
                  <c:v>25.587711965352749</c:v>
                </c:pt>
                <c:pt idx="3578">
                  <c:v>25.243285891999701</c:v>
                </c:pt>
                <c:pt idx="3579">
                  <c:v>24.898838662682167</c:v>
                </c:pt>
                <c:pt idx="3580">
                  <c:v>24.554370221105049</c:v>
                </c:pt>
                <c:pt idx="3581">
                  <c:v>24.209880513793134</c:v>
                </c:pt>
                <c:pt idx="3582">
                  <c:v>23.865369490102221</c:v>
                </c:pt>
                <c:pt idx="3583">
                  <c:v>23.52083710223387</c:v>
                </c:pt>
                <c:pt idx="3584">
                  <c:v>23.176283305220245</c:v>
                </c:pt>
                <c:pt idx="3585">
                  <c:v>22.831708056940926</c:v>
                </c:pt>
                <c:pt idx="3586">
                  <c:v>22.48711131811891</c:v>
                </c:pt>
                <c:pt idx="3587">
                  <c:v>22.142493052334899</c:v>
                </c:pt>
                <c:pt idx="3588">
                  <c:v>21.797853226012212</c:v>
                </c:pt>
                <c:pt idx="3589">
                  <c:v>21.453191808427416</c:v>
                </c:pt>
                <c:pt idx="3590">
                  <c:v>21.108508771719364</c:v>
                </c:pt>
                <c:pt idx="3591">
                  <c:v>20.76380409087314</c:v>
                </c:pt>
                <c:pt idx="3592">
                  <c:v>20.419077743729773</c:v>
                </c:pt>
                <c:pt idx="3593">
                  <c:v>20.07432971099264</c:v>
                </c:pt>
                <c:pt idx="3594">
                  <c:v>19.729559976212506</c:v>
                </c:pt>
                <c:pt idx="3595">
                  <c:v>19.384768525795206</c:v>
                </c:pt>
                <c:pt idx="3596">
                  <c:v>19.039955348996102</c:v>
                </c:pt>
                <c:pt idx="3597">
                  <c:v>18.695120437929333</c:v>
                </c:pt>
                <c:pt idx="3598">
                  <c:v>18.350263787548133</c:v>
                </c:pt>
                <c:pt idx="3599">
                  <c:v>18.005385395650219</c:v>
                </c:pt>
                <c:pt idx="3600">
                  <c:v>17.660485262884464</c:v>
                </c:pt>
                <c:pt idx="3601">
                  <c:v>17.315563392728318</c:v>
                </c:pt>
                <c:pt idx="3602">
                  <c:v>16.970619791493011</c:v>
                </c:pt>
                <c:pt idx="3603">
                  <c:v>16.625654468328417</c:v>
                </c:pt>
                <c:pt idx="3604">
                  <c:v>16.280667435199494</c:v>
                </c:pt>
                <c:pt idx="3605">
                  <c:v>15.935658706892941</c:v>
                </c:pt>
                <c:pt idx="3606">
                  <c:v>15.590628301005895</c:v>
                </c:pt>
                <c:pt idx="3607">
                  <c:v>15.245576237950301</c:v>
                </c:pt>
                <c:pt idx="3608">
                  <c:v>14.900502540929731</c:v>
                </c:pt>
                <c:pt idx="3609">
                  <c:v>14.555407235940553</c:v>
                </c:pt>
                <c:pt idx="3610">
                  <c:v>14.210290351772146</c:v>
                </c:pt>
                <c:pt idx="3611">
                  <c:v>13.865151919983031</c:v>
                </c:pt>
                <c:pt idx="3612">
                  <c:v>13.519991974899746</c:v>
                </c:pt>
                <c:pt idx="3613">
                  <c:v>13.174810553617291</c:v>
                </c:pt>
                <c:pt idx="3614">
                  <c:v>12.829607695972449</c:v>
                </c:pt>
                <c:pt idx="3615">
                  <c:v>12.484383444542514</c:v>
                </c:pt>
                <c:pt idx="3616">
                  <c:v>12.139137844643303</c:v>
                </c:pt>
                <c:pt idx="3617">
                  <c:v>11.793870944302309</c:v>
                </c:pt>
                <c:pt idx="3618">
                  <c:v>11.448582794258058</c:v>
                </c:pt>
                <c:pt idx="3619">
                  <c:v>11.103273447943929</c:v>
                </c:pt>
                <c:pt idx="3620">
                  <c:v>10.757942961486764</c:v>
                </c:pt>
                <c:pt idx="3621">
                  <c:v>10.4125913936783</c:v>
                </c:pt>
                <c:pt idx="3622">
                  <c:v>10.067218805970429</c:v>
                </c:pt>
                <c:pt idx="3623">
                  <c:v>9.7218252624709098</c:v>
                </c:pt>
                <c:pt idx="3624">
                  <c:v>9.3764108299130378</c:v>
                </c:pt>
                <c:pt idx="3625">
                  <c:v>9.0309755776520539</c:v>
                </c:pt>
                <c:pt idx="3626">
                  <c:v>8.6855195776469962</c:v>
                </c:pt>
                <c:pt idx="3627">
                  <c:v>8.3400429044550393</c:v>
                </c:pt>
                <c:pt idx="3628">
                  <c:v>7.9945456352010726</c:v>
                </c:pt>
                <c:pt idx="3629">
                  <c:v>7.6490278495705937</c:v>
                </c:pt>
                <c:pt idx="3630">
                  <c:v>7.3034896298008585</c:v>
                </c:pt>
                <c:pt idx="3631">
                  <c:v>6.9579310606497655</c:v>
                </c:pt>
                <c:pt idx="3632">
                  <c:v>6.6123522293850465</c:v>
                </c:pt>
                <c:pt idx="3633">
                  <c:v>6.2667532257784835</c:v>
                </c:pt>
                <c:pt idx="3634">
                  <c:v>5.9211341420691888</c:v>
                </c:pt>
                <c:pt idx="3635">
                  <c:v>5.5754950729556088</c:v>
                </c:pt>
                <c:pt idx="3636">
                  <c:v>5.2298361155852779</c:v>
                </c:pt>
                <c:pt idx="3637">
                  <c:v>4.8841573695192571</c:v>
                </c:pt>
                <c:pt idx="3638">
                  <c:v>4.5384589367241031</c:v>
                </c:pt>
                <c:pt idx="3639">
                  <c:v>4.1927409215485127</c:v>
                </c:pt>
                <c:pt idx="3640">
                  <c:v>3.8470034307126513</c:v>
                </c:pt>
                <c:pt idx="3641">
                  <c:v>3.5012465732735878</c:v>
                </c:pt>
                <c:pt idx="3642">
                  <c:v>3.1554704606103345</c:v>
                </c:pt>
                <c:pt idx="3643">
                  <c:v>2.8096752064150006</c:v>
                </c:pt>
                <c:pt idx="3644">
                  <c:v>2.463860926651618</c:v>
                </c:pt>
                <c:pt idx="3645">
                  <c:v>2.1180277395458713</c:v>
                </c:pt>
                <c:pt idx="3646">
                  <c:v>1.7721757655695132</c:v>
                </c:pt>
                <c:pt idx="3647">
                  <c:v>1.4263051274031702</c:v>
                </c:pt>
                <c:pt idx="3648">
                  <c:v>1.0804159499235408</c:v>
                </c:pt>
                <c:pt idx="3649">
                  <c:v>0.73450836017592214</c:v>
                </c:pt>
                <c:pt idx="3650">
                  <c:v>0.38858248736222678</c:v>
                </c:pt>
                <c:pt idx="3651">
                  <c:v>4.2638462801100153E-2</c:v>
                </c:pt>
                <c:pt idx="3652">
                  <c:v>-0.3033235800893736</c:v>
                </c:pt>
                <c:pt idx="3653">
                  <c:v>-0.64930350580443097</c:v>
                </c:pt>
                <c:pt idx="3654">
                  <c:v>-0.99530117679632146</c:v>
                </c:pt>
                <c:pt idx="3655">
                  <c:v>-1.3413164534889992</c:v>
                </c:pt>
                <c:pt idx="3656">
                  <c:v>-1.6873491942948207</c:v>
                </c:pt>
                <c:pt idx="3657">
                  <c:v>-2.0333992556594329</c:v>
                </c:pt>
                <c:pt idx="3658">
                  <c:v>-2.3794664920711188</c:v>
                </c:pt>
                <c:pt idx="3659">
                  <c:v>-2.7255507560959846</c:v>
                </c:pt>
                <c:pt idx="3660">
                  <c:v>-3.0716518983930476</c:v>
                </c:pt>
                <c:pt idx="3661">
                  <c:v>-3.4177697677550447</c:v>
                </c:pt>
                <c:pt idx="3662">
                  <c:v>-3.7639042111285499</c:v>
                </c:pt>
                <c:pt idx="3663">
                  <c:v>-4.1100550736320161</c:v>
                </c:pt>
                <c:pt idx="3664">
                  <c:v>-4.4562221986015036</c:v>
                </c:pt>
                <c:pt idx="3665">
                  <c:v>-4.802405427605331</c:v>
                </c:pt>
                <c:pt idx="3666">
                  <c:v>-5.1486046004685697</c:v>
                </c:pt>
                <c:pt idx="3667">
                  <c:v>-5.494819555314761</c:v>
                </c:pt>
                <c:pt idx="3668">
                  <c:v>-5.8410501285844711</c:v>
                </c:pt>
                <c:pt idx="3669">
                  <c:v>-6.1872961550689087</c:v>
                </c:pt>
                <c:pt idx="3670">
                  <c:v>-6.5335574679266992</c:v>
                </c:pt>
                <c:pt idx="3671">
                  <c:v>-6.8798338987315475</c:v>
                </c:pt>
                <c:pt idx="3672">
                  <c:v>-7.226125277490822</c:v>
                </c:pt>
                <c:pt idx="3673">
                  <c:v>-7.5724314326682052</c:v>
                </c:pt>
                <c:pt idx="3674">
                  <c:v>-7.9187521912296415</c:v>
                </c:pt>
                <c:pt idx="3675">
                  <c:v>-8.2650873786652941</c:v>
                </c:pt>
                <c:pt idx="3676">
                  <c:v>-8.6114368190099615</c:v>
                </c:pt>
                <c:pt idx="3677">
                  <c:v>-8.9578003348908464</c:v>
                </c:pt>
                <c:pt idx="3678">
                  <c:v>-9.3041777475487315</c:v>
                </c:pt>
                <c:pt idx="3679">
                  <c:v>-9.6505688768710201</c:v>
                </c:pt>
                <c:pt idx="3680">
                  <c:v>-9.9969735414114087</c:v>
                </c:pt>
                <c:pt idx="3681">
                  <c:v>-10.343391558442981</c:v>
                </c:pt>
                <c:pt idx="3682">
                  <c:v>-10.689822743974094</c:v>
                </c:pt>
                <c:pt idx="3683">
                  <c:v>-11.036266912776258</c:v>
                </c:pt>
                <c:pt idx="3684">
                  <c:v>-11.382723878429427</c:v>
                </c:pt>
                <c:pt idx="3685">
                  <c:v>-11.729193453347662</c:v>
                </c:pt>
                <c:pt idx="3686">
                  <c:v>-12.075675448800967</c:v>
                </c:pt>
                <c:pt idx="3687">
                  <c:v>-12.422169674964733</c:v>
                </c:pt>
                <c:pt idx="3688">
                  <c:v>-12.768675940941691</c:v>
                </c:pt>
                <c:pt idx="3689">
                  <c:v>-13.115194054797188</c:v>
                </c:pt>
                <c:pt idx="3690">
                  <c:v>-13.461723823583116</c:v>
                </c:pt>
                <c:pt idx="3691">
                  <c:v>-13.808265053386345</c:v>
                </c:pt>
                <c:pt idx="3692">
                  <c:v>-14.154817549351996</c:v>
                </c:pt>
                <c:pt idx="3693">
                  <c:v>-14.501381115708931</c:v>
                </c:pt>
                <c:pt idx="3694">
                  <c:v>-14.847955555819937</c:v>
                </c:pt>
                <c:pt idx="3695">
                  <c:v>-15.194540672204779</c:v>
                </c:pt>
                <c:pt idx="3696">
                  <c:v>-15.541136266565776</c:v>
                </c:pt>
                <c:pt idx="3697">
                  <c:v>-15.887742139838606</c:v>
                </c:pt>
                <c:pt idx="3698">
                  <c:v>-16.234358092212073</c:v>
                </c:pt>
                <c:pt idx="3699">
                  <c:v>-16.580983923170432</c:v>
                </c:pt>
                <c:pt idx="3700">
                  <c:v>-16.927619431512181</c:v>
                </c:pt>
                <c:pt idx="3701">
                  <c:v>-17.274264415402534</c:v>
                </c:pt>
                <c:pt idx="3702">
                  <c:v>-17.620918672398009</c:v>
                </c:pt>
                <c:pt idx="3703">
                  <c:v>-17.967581999471498</c:v>
                </c:pt>
                <c:pt idx="3704">
                  <c:v>-18.314254193063583</c:v>
                </c:pt>
                <c:pt idx="3705">
                  <c:v>-18.660935049105504</c:v>
                </c:pt>
                <c:pt idx="3706">
                  <c:v>-19.007624363048581</c:v>
                </c:pt>
                <c:pt idx="3707">
                  <c:v>-19.354321929910896</c:v>
                </c:pt>
                <c:pt idx="3708">
                  <c:v>-19.701027544301564</c:v>
                </c:pt>
                <c:pt idx="3709">
                  <c:v>-20.04774100046113</c:v>
                </c:pt>
                <c:pt idx="3710">
                  <c:v>-20.394462092281842</c:v>
                </c:pt>
                <c:pt idx="3711">
                  <c:v>-20.741190613360821</c:v>
                </c:pt>
                <c:pt idx="3712">
                  <c:v>-21.087926357024465</c:v>
                </c:pt>
                <c:pt idx="3713">
                  <c:v>-21.434669116353337</c:v>
                </c:pt>
                <c:pt idx="3714">
                  <c:v>-21.781418684234854</c:v>
                </c:pt>
                <c:pt idx="3715">
                  <c:v>-22.128174853385868</c:v>
                </c:pt>
                <c:pt idx="3716">
                  <c:v>-22.474937416380136</c:v>
                </c:pt>
                <c:pt idx="3717">
                  <c:v>-22.821706165699034</c:v>
                </c:pt>
                <c:pt idx="3718">
                  <c:v>-23.168480893753411</c:v>
                </c:pt>
                <c:pt idx="3719">
                  <c:v>-23.515261392923087</c:v>
                </c:pt>
                <c:pt idx="3720">
                  <c:v>-23.862047455579962</c:v>
                </c:pt>
                <c:pt idx="3721">
                  <c:v>-24.208838874137221</c:v>
                </c:pt>
                <c:pt idx="3722">
                  <c:v>-24.555635441076785</c:v>
                </c:pt>
                <c:pt idx="3723">
                  <c:v>-24.902436948971594</c:v>
                </c:pt>
                <c:pt idx="3724">
                  <c:v>-25.249243190538063</c:v>
                </c:pt>
                <c:pt idx="3725">
                  <c:v>-25.596053958662072</c:v>
                </c:pt>
                <c:pt idx="3726">
                  <c:v>-25.942869046420526</c:v>
                </c:pt>
                <c:pt idx="3727">
                  <c:v>-26.289688247133558</c:v>
                </c:pt>
                <c:pt idx="3728">
                  <c:v>-26.636511354387906</c:v>
                </c:pt>
                <c:pt idx="3729">
                  <c:v>-26.983338162072247</c:v>
                </c:pt>
                <c:pt idx="3730">
                  <c:v>-27.330168464402153</c:v>
                </c:pt>
                <c:pt idx="3731">
                  <c:v>-27.677002055968497</c:v>
                </c:pt>
                <c:pt idx="3732">
                  <c:v>-28.023838731761177</c:v>
                </c:pt>
                <c:pt idx="3733">
                  <c:v>-28.370678287195215</c:v>
                </c:pt>
                <c:pt idx="3734">
                  <c:v>-28.717520518158189</c:v>
                </c:pt>
                <c:pt idx="3735">
                  <c:v>-29.064365221036596</c:v>
                </c:pt>
                <c:pt idx="3736">
                  <c:v>-29.411212192736873</c:v>
                </c:pt>
                <c:pt idx="3737">
                  <c:v>-29.758061230737177</c:v>
                </c:pt>
                <c:pt idx="3738">
                  <c:v>-30.104912133106914</c:v>
                </c:pt>
                <c:pt idx="3739">
                  <c:v>-30.451764698543624</c:v>
                </c:pt>
                <c:pt idx="3740">
                  <c:v>-30.798618726395997</c:v>
                </c:pt>
                <c:pt idx="3741">
                  <c:v>-31.145474016709191</c:v>
                </c:pt>
                <c:pt idx="3742">
                  <c:v>-31.492330370250063</c:v>
                </c:pt>
                <c:pt idx="3743">
                  <c:v>-31.839187588529299</c:v>
                </c:pt>
                <c:pt idx="3744">
                  <c:v>-32.186045473849425</c:v>
                </c:pt>
                <c:pt idx="3745">
                  <c:v>-32.53290382932741</c:v>
                </c:pt>
                <c:pt idx="3746">
                  <c:v>-32.879762458917426</c:v>
                </c:pt>
                <c:pt idx="3747">
                  <c:v>-33.226621167457125</c:v>
                </c:pt>
                <c:pt idx="3748">
                  <c:v>-33.57347976068764</c:v>
                </c:pt>
                <c:pt idx="3749">
                  <c:v>-33.920338045289526</c:v>
                </c:pt>
                <c:pt idx="3750">
                  <c:v>-34.267195828901315</c:v>
                </c:pt>
                <c:pt idx="3751">
                  <c:v>-34.614052920166309</c:v>
                </c:pt>
                <c:pt idx="3752">
                  <c:v>-34.9609091287533</c:v>
                </c:pt>
                <c:pt idx="3753">
                  <c:v>-35.307764265377614</c:v>
                </c:pt>
                <c:pt idx="3754">
                  <c:v>-35.654618141848282</c:v>
                </c:pt>
                <c:pt idx="3755">
                  <c:v>-36.001470571085946</c:v>
                </c:pt>
                <c:pt idx="3756">
                  <c:v>-36.348321367146674</c:v>
                </c:pt>
                <c:pt idx="3757">
                  <c:v>-36.695170345264103</c:v>
                </c:pt>
                <c:pt idx="3758">
                  <c:v>-37.042017321871015</c:v>
                </c:pt>
                <c:pt idx="3759">
                  <c:v>-37.388862114617865</c:v>
                </c:pt>
                <c:pt idx="3760">
                  <c:v>-37.735704542418738</c:v>
                </c:pt>
                <c:pt idx="3761">
                  <c:v>-38.08254442546653</c:v>
                </c:pt>
                <c:pt idx="3762">
                  <c:v>-38.429381585266263</c:v>
                </c:pt>
                <c:pt idx="3763">
                  <c:v>-38.776215844650743</c:v>
                </c:pt>
                <c:pt idx="3764">
                  <c:v>-39.123047027823048</c:v>
                </c:pt>
                <c:pt idx="3765">
                  <c:v>-39.469874960377709</c:v>
                </c:pt>
                <c:pt idx="3766">
                  <c:v>-39.81669946931418</c:v>
                </c:pt>
                <c:pt idx="3767">
                  <c:v>-40.163520383083231</c:v>
                </c:pt>
                <c:pt idx="3768">
                  <c:v>-40.510337531602318</c:v>
                </c:pt>
                <c:pt idx="3769">
                  <c:v>-40.857150746272886</c:v>
                </c:pt>
                <c:pt idx="3770">
                  <c:v>-41.203959860022202</c:v>
                </c:pt>
                <c:pt idx="3771">
                  <c:v>-41.550764707317384</c:v>
                </c:pt>
                <c:pt idx="3772">
                  <c:v>-41.897565124195708</c:v>
                </c:pt>
                <c:pt idx="3773">
                  <c:v>-42.24436094827508</c:v>
                </c:pt>
                <c:pt idx="3774">
                  <c:v>-42.591152018799384</c:v>
                </c:pt>
                <c:pt idx="3775">
                  <c:v>-42.937938176648416</c:v>
                </c:pt>
                <c:pt idx="3776">
                  <c:v>-43.284719264357264</c:v>
                </c:pt>
                <c:pt idx="3777">
                  <c:v>-43.631495126153695</c:v>
                </c:pt>
                <c:pt idx="3778">
                  <c:v>-43.978265607971998</c:v>
                </c:pt>
                <c:pt idx="3779">
                  <c:v>-44.325030557469518</c:v>
                </c:pt>
                <c:pt idx="3780">
                  <c:v>-44.671789824061626</c:v>
                </c:pt>
                <c:pt idx="3781">
                  <c:v>-45.018543258936369</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254736</xdr:colOff>
      <xdr:row>46</xdr:row>
      <xdr:rowOff>67085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3155950</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50800</xdr:colOff>
          <xdr:row>20</xdr:row>
          <xdr:rowOff>203200</xdr:rowOff>
        </xdr:from>
        <xdr:to>
          <xdr:col>4</xdr:col>
          <xdr:colOff>3771900</xdr:colOff>
          <xdr:row>20</xdr:row>
          <xdr:rowOff>2089150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450850</xdr:rowOff>
        </xdr:from>
        <xdr:to>
          <xdr:col>4</xdr:col>
          <xdr:colOff>3670300</xdr:colOff>
          <xdr:row>29</xdr:row>
          <xdr:rowOff>2279650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260350</xdr:colOff>
          <xdr:row>0</xdr:row>
          <xdr:rowOff>0</xdr:rowOff>
        </xdr:from>
        <xdr:to>
          <xdr:col>6</xdr:col>
          <xdr:colOff>1212850</xdr:colOff>
          <xdr:row>21</xdr:row>
          <xdr:rowOff>69850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169"/>
  <sheetViews>
    <sheetView tabSelected="1" zoomScale="85" zoomScaleNormal="85" workbookViewId="0">
      <pane ySplit="2" topLeftCell="A13" activePane="bottomLeft" state="frozen"/>
      <selection pane="bottomLeft" activeCell="D23" sqref="D23"/>
    </sheetView>
  </sheetViews>
  <sheetFormatPr defaultColWidth="9.1796875" defaultRowHeight="14" x14ac:dyDescent="0.35"/>
  <cols>
    <col min="1" max="1" width="2.54296875" style="20" customWidth="1"/>
    <col min="2" max="2" width="21.81640625" style="20" customWidth="1"/>
    <col min="3" max="6" width="15.54296875" style="20" customWidth="1"/>
    <col min="7" max="7" width="6.453125" style="20" bestFit="1" customWidth="1"/>
    <col min="8" max="8" width="113.453125" style="20" bestFit="1" customWidth="1"/>
    <col min="9" max="9" width="13.54296875" style="20" bestFit="1" customWidth="1"/>
    <col min="10" max="10" width="37.81640625" style="20" bestFit="1" customWidth="1"/>
    <col min="11" max="11" width="17.81640625" style="20" bestFit="1" customWidth="1"/>
    <col min="12" max="12" width="14.54296875" style="20" bestFit="1" customWidth="1"/>
    <col min="13" max="13" width="13.1796875" style="20" bestFit="1" customWidth="1"/>
    <col min="14" max="14" width="8.453125" style="20" bestFit="1" customWidth="1"/>
    <col min="15" max="15" width="7.81640625" style="20" bestFit="1" customWidth="1"/>
    <col min="16" max="16" width="7.453125" style="20" bestFit="1" customWidth="1"/>
    <col min="17" max="17" width="16.453125" style="20" bestFit="1" customWidth="1"/>
    <col min="18" max="18" width="3.81640625" style="20" bestFit="1" customWidth="1"/>
    <col min="19" max="16384" width="9.1796875" style="20"/>
  </cols>
  <sheetData>
    <row r="1" spans="2:18" ht="23.5" thickBot="1" x14ac:dyDescent="0.4">
      <c r="B1" s="268" t="s">
        <v>45</v>
      </c>
      <c r="C1" s="268"/>
      <c r="D1" s="268"/>
      <c r="E1" s="268"/>
      <c r="F1" s="268"/>
      <c r="G1" s="268"/>
      <c r="H1" s="268"/>
    </row>
    <row r="2" spans="2:18" ht="28.5" thickBot="1" x14ac:dyDescent="0.4">
      <c r="B2" s="21" t="s">
        <v>46</v>
      </c>
      <c r="C2" s="21" t="s">
        <v>47</v>
      </c>
      <c r="D2" s="21" t="s">
        <v>48</v>
      </c>
      <c r="E2" s="21" t="s">
        <v>49</v>
      </c>
      <c r="F2" s="21" t="s">
        <v>50</v>
      </c>
      <c r="G2" s="21" t="s">
        <v>51</v>
      </c>
      <c r="H2" s="21" t="s">
        <v>52</v>
      </c>
    </row>
    <row r="3" spans="2:18" s="22" customFormat="1" ht="16" thickBot="1" x14ac:dyDescent="0.4">
      <c r="B3" s="269" t="s">
        <v>53</v>
      </c>
      <c r="C3" s="270"/>
      <c r="D3" s="270"/>
      <c r="E3" s="270"/>
      <c r="F3" s="270"/>
      <c r="G3" s="270"/>
      <c r="H3" s="271"/>
      <c r="J3" s="20"/>
      <c r="K3" s="20"/>
      <c r="L3" s="20"/>
      <c r="M3" s="20"/>
      <c r="N3" s="20"/>
      <c r="O3" s="20"/>
      <c r="P3" s="20"/>
      <c r="Q3" s="20"/>
      <c r="R3" s="20"/>
    </row>
    <row r="4" spans="2:18" ht="18" x14ac:dyDescent="0.35">
      <c r="B4" s="23" t="s">
        <v>54</v>
      </c>
      <c r="C4" s="24" t="s">
        <v>274</v>
      </c>
      <c r="D4" s="150"/>
      <c r="E4" s="150"/>
      <c r="F4" s="150"/>
      <c r="G4" s="25"/>
      <c r="H4" s="26" t="s">
        <v>55</v>
      </c>
      <c r="J4" s="27" t="s">
        <v>56</v>
      </c>
      <c r="K4" s="28"/>
      <c r="L4" s="28"/>
      <c r="M4" s="28"/>
      <c r="N4" s="28"/>
      <c r="O4" s="28"/>
      <c r="P4" s="22"/>
      <c r="Q4" s="22"/>
      <c r="R4" s="22"/>
    </row>
    <row r="5" spans="2:18" ht="15.5" x14ac:dyDescent="0.35">
      <c r="B5" s="34" t="s">
        <v>59</v>
      </c>
      <c r="C5" s="29">
        <f>VLOOKUP($C$4,partData!$A$3:$N$10,2,FALSE)</f>
        <v>4</v>
      </c>
      <c r="D5" s="30"/>
      <c r="E5" s="30"/>
      <c r="F5" s="30"/>
      <c r="G5" s="31" t="s">
        <v>57</v>
      </c>
      <c r="H5" s="134" t="s">
        <v>60</v>
      </c>
      <c r="J5" s="32" t="s">
        <v>58</v>
      </c>
      <c r="K5" s="28"/>
      <c r="L5" s="28"/>
      <c r="M5" s="33"/>
      <c r="N5" s="33"/>
      <c r="O5" s="135"/>
    </row>
    <row r="6" spans="2:18" ht="15.5" x14ac:dyDescent="0.35">
      <c r="B6" s="34" t="s">
        <v>62</v>
      </c>
      <c r="C6" s="29">
        <f>VLOOKUP($C$4,partData!$A$3:$N$10,3,FALSE)</f>
        <v>16</v>
      </c>
      <c r="D6" s="30"/>
      <c r="E6" s="30"/>
      <c r="F6" s="30"/>
      <c r="G6" s="31" t="s">
        <v>57</v>
      </c>
      <c r="H6" s="134" t="s">
        <v>63</v>
      </c>
      <c r="J6" s="35" t="s">
        <v>61</v>
      </c>
      <c r="K6" s="28"/>
      <c r="L6" s="28"/>
      <c r="M6" s="33"/>
      <c r="N6" s="33"/>
      <c r="O6" s="135"/>
    </row>
    <row r="7" spans="2:18" ht="15.5" x14ac:dyDescent="0.35">
      <c r="B7" s="34" t="s">
        <v>65</v>
      </c>
      <c r="C7" s="29">
        <f>VLOOKUP($C$4,partData!$A$3:$N$10,10,FALSE)</f>
        <v>0.6</v>
      </c>
      <c r="D7" s="30"/>
      <c r="E7" s="30"/>
      <c r="F7" s="30"/>
      <c r="G7" s="31" t="s">
        <v>57</v>
      </c>
      <c r="H7" s="134" t="s">
        <v>66</v>
      </c>
      <c r="J7" s="36" t="s">
        <v>64</v>
      </c>
      <c r="K7" s="28"/>
      <c r="L7" s="28"/>
      <c r="M7" s="135"/>
      <c r="N7" s="135"/>
      <c r="O7" s="135"/>
    </row>
    <row r="8" spans="2:18" ht="15.5" x14ac:dyDescent="0.35">
      <c r="B8" s="34" t="s">
        <v>68</v>
      </c>
      <c r="C8" s="29">
        <f>VLOOKUP($C$4,partData!$A$3:$N$10,4,FALSE)</f>
        <v>40</v>
      </c>
      <c r="D8" s="30"/>
      <c r="E8" s="30"/>
      <c r="F8" s="30"/>
      <c r="G8" s="31" t="s">
        <v>69</v>
      </c>
      <c r="H8" s="134" t="s">
        <v>70</v>
      </c>
      <c r="J8" s="37" t="s">
        <v>67</v>
      </c>
      <c r="K8" s="28"/>
      <c r="L8" s="28"/>
    </row>
    <row r="9" spans="2:18" ht="15.5" x14ac:dyDescent="0.35">
      <c r="B9" s="34" t="s">
        <v>72</v>
      </c>
      <c r="C9" s="29">
        <f>VLOOKUP($C$4,partData!$A$3:$N$10,13,FALSE)</f>
        <v>5</v>
      </c>
      <c r="D9" s="30"/>
      <c r="E9" s="30"/>
      <c r="F9" s="30"/>
      <c r="G9" s="31" t="s">
        <v>57</v>
      </c>
      <c r="H9" s="134" t="s">
        <v>73</v>
      </c>
      <c r="J9" s="38" t="s">
        <v>71</v>
      </c>
      <c r="K9" s="28"/>
      <c r="L9" s="28"/>
    </row>
    <row r="10" spans="2:18" ht="16" thickBot="1" x14ac:dyDescent="0.4">
      <c r="B10" s="34" t="s">
        <v>75</v>
      </c>
      <c r="C10" s="29">
        <f>VLOOKUP($C$4,partData!$A$3:$U$10,20,FALSE)</f>
        <v>1.6</v>
      </c>
      <c r="D10" s="30"/>
      <c r="E10" s="30"/>
      <c r="F10" s="30"/>
      <c r="G10" s="31" t="s">
        <v>57</v>
      </c>
      <c r="H10" s="134" t="s">
        <v>76</v>
      </c>
      <c r="J10" s="39" t="s">
        <v>74</v>
      </c>
      <c r="K10" s="28"/>
      <c r="L10" s="28"/>
    </row>
    <row r="11" spans="2:18" ht="16" thickBot="1" x14ac:dyDescent="0.4">
      <c r="B11" s="34" t="s">
        <v>81</v>
      </c>
      <c r="C11" s="29" t="str">
        <f>VLOOKUP($C$4,partData!$A$3:$N$10,11,FALSE)</f>
        <v>Hiccup</v>
      </c>
      <c r="D11" s="30"/>
      <c r="E11" s="30"/>
      <c r="F11" s="30"/>
      <c r="G11" s="31"/>
      <c r="H11" s="134" t="s">
        <v>82</v>
      </c>
      <c r="P11" s="272" t="s">
        <v>77</v>
      </c>
      <c r="Q11" s="273"/>
      <c r="R11" s="274"/>
    </row>
    <row r="12" spans="2:18" x14ac:dyDescent="0.35">
      <c r="B12" s="34" t="s">
        <v>84</v>
      </c>
      <c r="C12" s="29" t="str">
        <f>VLOOKUP($C$4,partData!$A$3:$N$10,12,FALSE)</f>
        <v>Hiccup</v>
      </c>
      <c r="D12" s="30"/>
      <c r="E12" s="30"/>
      <c r="F12" s="30"/>
      <c r="G12" s="31"/>
      <c r="H12" s="134" t="s">
        <v>85</v>
      </c>
      <c r="P12" s="34" t="s">
        <v>79</v>
      </c>
      <c r="Q12" s="40">
        <f>Lout</f>
        <v>0.8</v>
      </c>
      <c r="R12" s="134" t="s">
        <v>80</v>
      </c>
    </row>
    <row r="13" spans="2:18" x14ac:dyDescent="0.35">
      <c r="B13" s="34" t="s">
        <v>86</v>
      </c>
      <c r="C13" s="29">
        <f>VLOOKUP($C$4,partData!$A$3:$N$10,8,FALSE)</f>
        <v>45</v>
      </c>
      <c r="D13" s="30"/>
      <c r="E13" s="30"/>
      <c r="F13" s="30"/>
      <c r="G13" s="31" t="s">
        <v>69</v>
      </c>
      <c r="H13" s="134" t="s">
        <v>87</v>
      </c>
      <c r="P13" s="34" t="s">
        <v>38</v>
      </c>
      <c r="Q13" s="40">
        <f>Cout</f>
        <v>996</v>
      </c>
      <c r="R13" s="134" t="s">
        <v>83</v>
      </c>
    </row>
    <row r="14" spans="2:18" x14ac:dyDescent="0.35">
      <c r="B14" s="34" t="s">
        <v>91</v>
      </c>
      <c r="C14" s="29">
        <f>VLOOKUP($C$4,partData!$A$3:$P$10,9,FALSE)</f>
        <v>30</v>
      </c>
      <c r="D14" s="30"/>
      <c r="E14" s="30"/>
      <c r="F14" s="30"/>
      <c r="G14" s="31" t="s">
        <v>92</v>
      </c>
      <c r="H14" s="134" t="s">
        <v>93</v>
      </c>
      <c r="P14" s="34" t="s">
        <v>37</v>
      </c>
      <c r="Q14" s="40">
        <f>Cin</f>
        <v>376</v>
      </c>
      <c r="R14" s="134" t="s">
        <v>83</v>
      </c>
    </row>
    <row r="15" spans="2:18" x14ac:dyDescent="0.35">
      <c r="B15" s="34" t="s">
        <v>96</v>
      </c>
      <c r="C15" s="29">
        <f>VLOOKUP($C$4,partData!$A$3:$P$10,15,FALSE)</f>
        <v>250</v>
      </c>
      <c r="D15" s="30"/>
      <c r="E15" s="30"/>
      <c r="F15" s="30"/>
      <c r="G15" s="31" t="s">
        <v>92</v>
      </c>
      <c r="H15" s="134" t="s">
        <v>97</v>
      </c>
      <c r="P15" s="34" t="s">
        <v>88</v>
      </c>
      <c r="Q15" s="40" t="e">
        <f>Rfb_b_2</f>
        <v>#NAME?</v>
      </c>
      <c r="R15" s="134" t="s">
        <v>89</v>
      </c>
    </row>
    <row r="16" spans="2:18" x14ac:dyDescent="0.35">
      <c r="B16" s="34" t="s">
        <v>100</v>
      </c>
      <c r="C16" s="29">
        <f>VLOOKUP($C$4,partData!$A$3:$Q$10,16,FALSE)</f>
        <v>3.4</v>
      </c>
      <c r="D16" s="30"/>
      <c r="E16" s="30"/>
      <c r="F16" s="30"/>
      <c r="G16" s="31" t="s">
        <v>101</v>
      </c>
      <c r="H16" s="134" t="s">
        <v>102</v>
      </c>
      <c r="P16" s="34" t="s">
        <v>90</v>
      </c>
      <c r="Q16" s="40" t="e">
        <f>Rfb_t_2</f>
        <v>#NAME?</v>
      </c>
      <c r="R16" s="134" t="s">
        <v>89</v>
      </c>
    </row>
    <row r="17" spans="2:18" x14ac:dyDescent="0.35">
      <c r="B17" s="34" t="s">
        <v>104</v>
      </c>
      <c r="C17" s="29">
        <f>VLOOKUP($C$4,partData!$A$3:$Q$10,17,FALSE)</f>
        <v>0.9</v>
      </c>
      <c r="D17" s="30"/>
      <c r="E17" s="30"/>
      <c r="F17" s="30"/>
      <c r="G17" s="31" t="s">
        <v>101</v>
      </c>
      <c r="H17" s="134" t="s">
        <v>105</v>
      </c>
      <c r="P17" s="34" t="s">
        <v>94</v>
      </c>
      <c r="Q17" s="40" t="e">
        <f>Cff</f>
        <v>#NAME?</v>
      </c>
      <c r="R17" s="134" t="s">
        <v>95</v>
      </c>
    </row>
    <row r="18" spans="2:18" ht="14.5" thickBot="1" x14ac:dyDescent="0.4">
      <c r="B18" s="34" t="s">
        <v>686</v>
      </c>
      <c r="C18" s="29">
        <f>VLOOKUP($C$4,partData!$A$3:$V$10,22,FALSE)</f>
        <v>9.2800000000000001E-3</v>
      </c>
      <c r="D18" s="30"/>
      <c r="E18" s="30"/>
      <c r="F18" s="30"/>
      <c r="G18" s="31" t="s">
        <v>685</v>
      </c>
      <c r="H18" s="134" t="s">
        <v>687</v>
      </c>
      <c r="P18" s="34"/>
      <c r="Q18" s="40"/>
      <c r="R18" s="134"/>
    </row>
    <row r="19" spans="2:18" ht="16" thickBot="1" x14ac:dyDescent="0.4">
      <c r="B19" s="269" t="s">
        <v>107</v>
      </c>
      <c r="C19" s="270"/>
      <c r="D19" s="270"/>
      <c r="E19" s="270"/>
      <c r="F19" s="270"/>
      <c r="G19" s="270"/>
      <c r="H19" s="271"/>
      <c r="P19" s="34" t="s">
        <v>98</v>
      </c>
      <c r="Q19" s="40" t="e">
        <f>Css</f>
        <v>#NAME?</v>
      </c>
      <c r="R19" s="134" t="s">
        <v>99</v>
      </c>
    </row>
    <row r="20" spans="2:18" x14ac:dyDescent="0.35">
      <c r="B20" s="34" t="s">
        <v>109</v>
      </c>
      <c r="C20" s="44">
        <v>11</v>
      </c>
      <c r="D20" s="30"/>
      <c r="E20" s="30"/>
      <c r="F20" s="30"/>
      <c r="G20" s="31" t="s">
        <v>57</v>
      </c>
      <c r="H20" s="134" t="s">
        <v>110</v>
      </c>
      <c r="P20" s="34" t="s">
        <v>103</v>
      </c>
      <c r="Q20" s="40">
        <f>MAX(1,Cvcc)</f>
        <v>4.7</v>
      </c>
      <c r="R20" s="134" t="s">
        <v>83</v>
      </c>
    </row>
    <row r="21" spans="2:18" x14ac:dyDescent="0.35">
      <c r="B21" s="34" t="s">
        <v>111</v>
      </c>
      <c r="C21" s="44">
        <v>12</v>
      </c>
      <c r="D21" s="30"/>
      <c r="E21" s="30"/>
      <c r="F21" s="30"/>
      <c r="G21" s="31" t="s">
        <v>57</v>
      </c>
      <c r="H21" s="134" t="s">
        <v>112</v>
      </c>
      <c r="P21" s="34" t="s">
        <v>106</v>
      </c>
      <c r="Q21" s="40">
        <f>MAX(0.1,Cboot)</f>
        <v>0.1</v>
      </c>
      <c r="R21" s="134" t="s">
        <v>83</v>
      </c>
    </row>
    <row r="22" spans="2:18" ht="14.5" thickBot="1" x14ac:dyDescent="0.4">
      <c r="B22" s="34" t="s">
        <v>113</v>
      </c>
      <c r="C22" s="44">
        <v>13</v>
      </c>
      <c r="D22" s="30"/>
      <c r="E22" s="30"/>
      <c r="F22" s="30"/>
      <c r="G22" s="31" t="s">
        <v>57</v>
      </c>
      <c r="H22" s="134" t="s">
        <v>114</v>
      </c>
      <c r="P22" s="41" t="s">
        <v>108</v>
      </c>
      <c r="Q22" s="42">
        <f>Rpg</f>
        <v>10</v>
      </c>
      <c r="R22" s="43" t="s">
        <v>89</v>
      </c>
    </row>
    <row r="23" spans="2:18" x14ac:dyDescent="0.35">
      <c r="B23" s="34" t="s">
        <v>115</v>
      </c>
      <c r="C23" s="44">
        <v>5</v>
      </c>
      <c r="D23" s="30"/>
      <c r="E23" s="30"/>
      <c r="F23" s="30"/>
      <c r="G23" s="31" t="s">
        <v>57</v>
      </c>
      <c r="H23" s="134" t="s">
        <v>116</v>
      </c>
    </row>
    <row r="24" spans="2:18" ht="14.5" thickBot="1" x14ac:dyDescent="0.4">
      <c r="B24" s="34" t="s">
        <v>117</v>
      </c>
      <c r="C24" s="44">
        <v>25</v>
      </c>
      <c r="D24" s="30"/>
      <c r="E24" s="30"/>
      <c r="F24" s="30"/>
      <c r="G24" s="31" t="s">
        <v>69</v>
      </c>
      <c r="H24" s="134" t="s">
        <v>118</v>
      </c>
    </row>
    <row r="25" spans="2:18" ht="16" thickBot="1" x14ac:dyDescent="0.4">
      <c r="B25" s="275" t="s">
        <v>119</v>
      </c>
      <c r="C25" s="276"/>
      <c r="D25" s="276"/>
      <c r="E25" s="276"/>
      <c r="F25" s="276"/>
      <c r="G25" s="276"/>
      <c r="H25" s="277"/>
    </row>
    <row r="26" spans="2:18" x14ac:dyDescent="0.35">
      <c r="B26" s="23" t="s">
        <v>120</v>
      </c>
      <c r="C26" s="46"/>
      <c r="D26" s="130">
        <f>Vout/Vin_max*1/(ton_min_max*0.000000001)*0.001</f>
        <v>12820.51282051282</v>
      </c>
      <c r="E26" s="46"/>
      <c r="F26" s="46"/>
      <c r="G26" s="47" t="s">
        <v>121</v>
      </c>
      <c r="H26" s="26" t="s">
        <v>122</v>
      </c>
    </row>
    <row r="27" spans="2:18" ht="28" x14ac:dyDescent="0.35">
      <c r="B27" s="50" t="s">
        <v>123</v>
      </c>
      <c r="C27" s="30"/>
      <c r="D27" s="131">
        <f>(Vin_min-Vout-Iout*2*(DCR_Ohm+Rdson_HS_Ohm))/(toff_min_max_sec*(Vin_min-Iout*2*(Rdson_HS_Ohm-Rdson_LS_Ohm)))*10^-3</f>
        <v>1978.8505747126435</v>
      </c>
      <c r="E27" s="30"/>
      <c r="F27" s="30"/>
      <c r="G27" s="51" t="s">
        <v>121</v>
      </c>
      <c r="H27" s="137" t="s">
        <v>124</v>
      </c>
    </row>
    <row r="28" spans="2:18" ht="16.5" customHeight="1" x14ac:dyDescent="0.35">
      <c r="B28" s="34" t="s">
        <v>125</v>
      </c>
      <c r="C28" s="44">
        <v>1570</v>
      </c>
      <c r="D28" s="30"/>
      <c r="E28" s="30"/>
      <c r="F28" s="30"/>
      <c r="G28" s="31" t="s">
        <v>121</v>
      </c>
      <c r="H28" s="134" t="s">
        <v>126</v>
      </c>
      <c r="P28" s="45"/>
      <c r="Q28" s="45"/>
      <c r="R28" s="45"/>
    </row>
    <row r="29" spans="2:18" x14ac:dyDescent="0.35">
      <c r="B29" s="34" t="s">
        <v>127</v>
      </c>
      <c r="C29" s="52"/>
      <c r="D29" s="53">
        <f>(20000000000/fsw_select/1000-fsw_select*1000*2/2000)/1000</f>
        <v>11.168853503184714</v>
      </c>
      <c r="E29" s="30"/>
      <c r="F29" s="30"/>
      <c r="G29" s="31" t="s">
        <v>89</v>
      </c>
      <c r="H29" s="134" t="s">
        <v>128</v>
      </c>
      <c r="I29" s="48"/>
      <c r="J29" s="49"/>
      <c r="K29" s="49"/>
      <c r="L29" s="49"/>
      <c r="P29" s="45"/>
      <c r="Q29" s="45"/>
      <c r="R29" s="45"/>
    </row>
    <row r="30" spans="2:18" x14ac:dyDescent="0.35">
      <c r="B30" s="34" t="s">
        <v>129</v>
      </c>
      <c r="C30" s="142"/>
      <c r="D30" s="30"/>
      <c r="E30" s="44">
        <v>39.200000000000003</v>
      </c>
      <c r="F30" s="30"/>
      <c r="G30" s="31" t="s">
        <v>89</v>
      </c>
      <c r="H30" s="134" t="s">
        <v>130</v>
      </c>
      <c r="I30" s="49"/>
      <c r="J30" s="49"/>
      <c r="K30" s="49"/>
      <c r="L30" s="49"/>
      <c r="P30" s="45"/>
      <c r="Q30" s="45"/>
      <c r="R30" s="45"/>
    </row>
    <row r="31" spans="2:18" ht="14.5" thickBot="1" x14ac:dyDescent="0.4">
      <c r="B31" s="34" t="s">
        <v>131</v>
      </c>
      <c r="C31" s="52"/>
      <c r="D31" s="54"/>
      <c r="E31" s="152"/>
      <c r="F31" s="55">
        <f>(-(1000*E30*1000)+SQRT((1000*E30*1000)^2+4*20000000000000))/2/1000</f>
        <v>503.73099700650198</v>
      </c>
      <c r="G31" s="31" t="s">
        <v>121</v>
      </c>
      <c r="H31" s="134" t="s">
        <v>132</v>
      </c>
    </row>
    <row r="32" spans="2:18" s="45" customFormat="1" ht="16" thickBot="1" x14ac:dyDescent="0.4">
      <c r="B32" s="278" t="s">
        <v>293</v>
      </c>
      <c r="C32" s="279"/>
      <c r="D32" s="279"/>
      <c r="E32" s="279"/>
      <c r="F32" s="279"/>
      <c r="G32" s="279"/>
      <c r="H32" s="280"/>
      <c r="J32" s="49"/>
      <c r="K32" s="49"/>
      <c r="L32" s="49"/>
      <c r="M32" s="49"/>
      <c r="P32" s="20"/>
      <c r="Q32" s="20"/>
      <c r="R32" s="20"/>
    </row>
    <row r="33" spans="2:23" s="45" customFormat="1" x14ac:dyDescent="0.35">
      <c r="B33" s="178" t="s">
        <v>281</v>
      </c>
      <c r="C33" s="179" t="s">
        <v>292</v>
      </c>
      <c r="D33" s="148"/>
      <c r="E33" s="148"/>
      <c r="F33" s="148"/>
      <c r="G33" s="180"/>
      <c r="H33" s="136" t="s">
        <v>286</v>
      </c>
      <c r="J33" s="49"/>
      <c r="K33" s="49"/>
      <c r="L33" s="49"/>
      <c r="M33" s="49"/>
      <c r="P33" s="20"/>
      <c r="Q33" s="20"/>
      <c r="R33" s="20"/>
    </row>
    <row r="34" spans="2:23" s="45" customFormat="1" x14ac:dyDescent="0.35">
      <c r="B34" s="34" t="s">
        <v>279</v>
      </c>
      <c r="C34" s="44" t="s">
        <v>292</v>
      </c>
      <c r="D34" s="183"/>
      <c r="E34" s="142"/>
      <c r="F34" s="142"/>
      <c r="G34" s="31"/>
      <c r="H34" s="134" t="s">
        <v>318</v>
      </c>
      <c r="J34" s="49"/>
      <c r="K34" s="49"/>
      <c r="L34" s="49"/>
      <c r="M34" s="49"/>
      <c r="P34" s="135"/>
      <c r="Q34" s="135"/>
      <c r="R34" s="135"/>
    </row>
    <row r="35" spans="2:23" s="45" customFormat="1" x14ac:dyDescent="0.35">
      <c r="B35" s="34" t="s">
        <v>280</v>
      </c>
      <c r="C35" s="44" t="s">
        <v>22</v>
      </c>
      <c r="D35" s="183"/>
      <c r="E35" s="142"/>
      <c r="F35" s="142"/>
      <c r="G35" s="31" t="s">
        <v>188</v>
      </c>
      <c r="H35" s="134" t="s">
        <v>317</v>
      </c>
      <c r="J35" s="49"/>
      <c r="K35" s="49"/>
      <c r="L35" s="49"/>
      <c r="M35" s="49"/>
      <c r="P35" s="135"/>
      <c r="Q35" s="135"/>
      <c r="R35" s="135"/>
    </row>
    <row r="36" spans="2:23" s="45" customFormat="1" x14ac:dyDescent="0.35">
      <c r="B36" s="34" t="s">
        <v>308</v>
      </c>
      <c r="C36" s="142"/>
      <c r="D36" s="177" t="str">
        <f>VLOOKUP(CONCATENATE(C33, C34, C35),partData!P12:U17,2,0)</f>
        <v>Open</v>
      </c>
      <c r="E36" s="142"/>
      <c r="F36" s="142"/>
      <c r="G36" s="31" t="s">
        <v>89</v>
      </c>
      <c r="H36" s="134" t="s">
        <v>288</v>
      </c>
      <c r="J36" s="49"/>
      <c r="K36" s="49"/>
      <c r="L36" s="49"/>
      <c r="M36" s="49"/>
      <c r="P36" s="135"/>
      <c r="Q36" s="135"/>
      <c r="R36" s="135"/>
    </row>
    <row r="37" spans="2:23" s="45" customFormat="1" x14ac:dyDescent="0.35">
      <c r="B37" s="34" t="s">
        <v>287</v>
      </c>
      <c r="C37" s="142"/>
      <c r="D37" s="183"/>
      <c r="E37" s="44">
        <v>121</v>
      </c>
      <c r="F37" s="142"/>
      <c r="G37" s="31" t="s">
        <v>89</v>
      </c>
      <c r="H37" s="134" t="s">
        <v>307</v>
      </c>
      <c r="J37" s="49"/>
      <c r="K37" s="49"/>
      <c r="L37" s="49"/>
      <c r="M37" s="49"/>
      <c r="P37" s="135"/>
      <c r="Q37" s="135"/>
      <c r="R37" s="135"/>
    </row>
    <row r="38" spans="2:23" s="45" customFormat="1" x14ac:dyDescent="0.35">
      <c r="B38" s="34" t="s">
        <v>309</v>
      </c>
      <c r="C38" s="142"/>
      <c r="D38" s="183"/>
      <c r="E38" s="142"/>
      <c r="F38" s="74" t="str">
        <f>VLOOKUP('Device Calculator'!E37, partData!Q12:U17, 2, 0)</f>
        <v>Enabled</v>
      </c>
      <c r="G38" s="31"/>
      <c r="H38" s="134" t="s">
        <v>313</v>
      </c>
      <c r="J38" s="49"/>
      <c r="K38" s="49"/>
      <c r="L38" s="49"/>
      <c r="M38" s="49"/>
      <c r="P38" s="135"/>
      <c r="Q38" s="135"/>
      <c r="R38" s="135"/>
    </row>
    <row r="39" spans="2:23" s="45" customFormat="1" x14ac:dyDescent="0.35">
      <c r="B39" s="34" t="s">
        <v>310</v>
      </c>
      <c r="C39" s="142"/>
      <c r="D39" s="183"/>
      <c r="E39" s="142"/>
      <c r="F39" s="74" t="str">
        <f>VLOOKUP('Device Calculator'!E37, partData!Q12:U17, 3, 0)</f>
        <v>Enabled</v>
      </c>
      <c r="G39" s="31"/>
      <c r="H39" s="134" t="s">
        <v>314</v>
      </c>
      <c r="J39" s="49"/>
      <c r="K39" s="49"/>
      <c r="L39" s="49"/>
      <c r="M39" s="49"/>
      <c r="P39" s="135"/>
      <c r="Q39" s="135"/>
      <c r="R39" s="135"/>
    </row>
    <row r="40" spans="2:23" s="45" customFormat="1" ht="14.5" thickBot="1" x14ac:dyDescent="0.4">
      <c r="B40" s="41" t="s">
        <v>311</v>
      </c>
      <c r="C40" s="80"/>
      <c r="D40" s="184"/>
      <c r="E40" s="80"/>
      <c r="F40" s="192">
        <f>VLOOKUP('Device Calculator'!E37, partData!Q12:U17, 4, 0)</f>
        <v>15</v>
      </c>
      <c r="G40" s="181" t="s">
        <v>188</v>
      </c>
      <c r="H40" s="43" t="s">
        <v>313</v>
      </c>
      <c r="J40" s="49"/>
      <c r="K40" s="49"/>
      <c r="L40" s="49"/>
      <c r="M40" s="49"/>
      <c r="P40" s="135"/>
      <c r="Q40" s="135"/>
      <c r="R40" s="135"/>
    </row>
    <row r="41" spans="2:23" s="45" customFormat="1" ht="16" thickBot="1" x14ac:dyDescent="0.4">
      <c r="B41" s="281" t="s">
        <v>294</v>
      </c>
      <c r="C41" s="282"/>
      <c r="D41" s="282"/>
      <c r="E41" s="282"/>
      <c r="F41" s="282"/>
      <c r="G41" s="282"/>
      <c r="H41" s="283"/>
      <c r="J41" s="49"/>
      <c r="K41" s="49"/>
      <c r="L41" s="49"/>
      <c r="M41" s="49"/>
      <c r="P41" s="135"/>
      <c r="Q41" s="135"/>
      <c r="R41" s="135"/>
    </row>
    <row r="42" spans="2:23" s="45" customFormat="1" x14ac:dyDescent="0.35">
      <c r="B42" s="178" t="s">
        <v>295</v>
      </c>
      <c r="C42" s="179">
        <v>1</v>
      </c>
      <c r="D42" s="148"/>
      <c r="E42" s="148"/>
      <c r="F42" s="148"/>
      <c r="G42" s="180" t="s">
        <v>296</v>
      </c>
      <c r="H42" s="136" t="s">
        <v>297</v>
      </c>
      <c r="J42" s="49"/>
      <c r="K42" s="49"/>
      <c r="L42" s="49"/>
      <c r="M42" s="49"/>
      <c r="P42" s="135"/>
      <c r="Q42" s="135"/>
      <c r="R42" s="135"/>
    </row>
    <row r="43" spans="2:23" s="45" customFormat="1" x14ac:dyDescent="0.35">
      <c r="B43" s="34" t="s">
        <v>299</v>
      </c>
      <c r="C43" s="194"/>
      <c r="D43" s="258">
        <f>VLOOKUP(C42,partData!D13:E22,2,0)</f>
        <v>8.66</v>
      </c>
      <c r="E43" s="142"/>
      <c r="F43" s="142"/>
      <c r="G43" s="31" t="s">
        <v>89</v>
      </c>
      <c r="H43" s="134" t="s">
        <v>315</v>
      </c>
      <c r="J43" s="49"/>
      <c r="K43" s="49"/>
      <c r="L43" s="49"/>
      <c r="M43" s="49"/>
      <c r="P43" s="135"/>
      <c r="Q43" s="135"/>
      <c r="R43" s="135"/>
    </row>
    <row r="44" spans="2:23" x14ac:dyDescent="0.35">
      <c r="B44" s="34" t="s">
        <v>298</v>
      </c>
      <c r="C44" s="194"/>
      <c r="D44" s="142"/>
      <c r="E44" s="44">
        <v>0</v>
      </c>
      <c r="F44" s="142"/>
      <c r="G44" s="31" t="s">
        <v>89</v>
      </c>
      <c r="H44" s="134" t="s">
        <v>312</v>
      </c>
      <c r="J44" s="56"/>
      <c r="K44" s="135"/>
      <c r="L44" s="135"/>
      <c r="M44" s="56"/>
      <c r="P44" s="135"/>
      <c r="Q44" s="57"/>
      <c r="R44" s="57"/>
    </row>
    <row r="45" spans="2:23" ht="14.5" thickBot="1" x14ac:dyDescent="0.4">
      <c r="B45" s="41" t="s">
        <v>300</v>
      </c>
      <c r="C45" s="195"/>
      <c r="D45" s="184"/>
      <c r="E45" s="80"/>
      <c r="F45" s="192">
        <f>VLOOKUP(E44,partData!E13:F22,2,0)</f>
        <v>0.5</v>
      </c>
      <c r="G45" s="181" t="s">
        <v>296</v>
      </c>
      <c r="H45" s="43" t="s">
        <v>316</v>
      </c>
      <c r="P45" s="135"/>
      <c r="Q45" s="135"/>
      <c r="R45" s="135"/>
      <c r="S45" s="135"/>
      <c r="T45" s="135"/>
      <c r="U45" s="135"/>
      <c r="V45" s="135"/>
      <c r="W45" s="135"/>
    </row>
    <row r="46" spans="2:23" ht="16" thickBot="1" x14ac:dyDescent="0.4">
      <c r="B46" s="284" t="s">
        <v>301</v>
      </c>
      <c r="C46" s="285"/>
      <c r="D46" s="285"/>
      <c r="E46" s="285"/>
      <c r="F46" s="285"/>
      <c r="G46" s="285"/>
      <c r="H46" s="286"/>
      <c r="I46" s="135"/>
      <c r="P46" s="135"/>
      <c r="Q46" s="135"/>
      <c r="R46" s="135"/>
      <c r="S46" s="135"/>
      <c r="T46" s="135"/>
      <c r="U46" s="135"/>
    </row>
    <row r="47" spans="2:23" x14ac:dyDescent="0.35">
      <c r="B47" s="23" t="s">
        <v>302</v>
      </c>
      <c r="C47" s="24">
        <v>8.91</v>
      </c>
      <c r="D47" s="198"/>
      <c r="E47" s="150"/>
      <c r="F47" s="150"/>
      <c r="G47" s="47" t="s">
        <v>95</v>
      </c>
      <c r="H47" s="26" t="s">
        <v>569</v>
      </c>
      <c r="P47" s="135"/>
      <c r="Q47" s="135"/>
      <c r="R47" s="135"/>
      <c r="S47" s="135"/>
      <c r="T47" s="135"/>
      <c r="U47" s="135"/>
      <c r="V47" s="135"/>
      <c r="W47" s="135"/>
    </row>
    <row r="48" spans="2:23" ht="14.25" customHeight="1" x14ac:dyDescent="0.35">
      <c r="B48" s="34" t="s">
        <v>303</v>
      </c>
      <c r="C48" s="142"/>
      <c r="D48" s="70">
        <f>VLOOKUP(C47, partData!J13:K22, 2, 0)</f>
        <v>121</v>
      </c>
      <c r="E48" s="142"/>
      <c r="F48" s="142"/>
      <c r="G48" s="31" t="s">
        <v>89</v>
      </c>
      <c r="H48" s="134" t="s">
        <v>570</v>
      </c>
      <c r="P48" s="135"/>
      <c r="Q48" s="135"/>
      <c r="R48" s="135"/>
      <c r="S48" s="135"/>
      <c r="T48" s="135"/>
      <c r="U48" s="135"/>
      <c r="V48" s="135"/>
      <c r="W48" s="135"/>
    </row>
    <row r="49" spans="2:23" ht="18" x14ac:dyDescent="0.35">
      <c r="B49" s="34" t="s">
        <v>304</v>
      </c>
      <c r="C49" s="142"/>
      <c r="D49" s="183"/>
      <c r="E49" s="44">
        <v>187</v>
      </c>
      <c r="F49" s="142"/>
      <c r="G49" s="31" t="s">
        <v>89</v>
      </c>
      <c r="H49" s="134" t="s">
        <v>571</v>
      </c>
      <c r="I49" s="60"/>
      <c r="M49" s="135"/>
      <c r="N49" s="135"/>
      <c r="O49" s="57"/>
      <c r="P49" s="135"/>
      <c r="Q49" s="135"/>
      <c r="R49" s="135"/>
      <c r="S49" s="135"/>
      <c r="T49" s="135"/>
      <c r="U49" s="135"/>
      <c r="V49" s="135"/>
      <c r="W49" s="135"/>
    </row>
    <row r="50" spans="2:23" ht="18.5" thickBot="1" x14ac:dyDescent="0.4">
      <c r="B50" s="50" t="s">
        <v>305</v>
      </c>
      <c r="C50" s="146"/>
      <c r="D50" s="196"/>
      <c r="E50" s="146"/>
      <c r="F50" s="197">
        <f>VLOOKUP(R_ramp, partData!K13:L22, 2, 0)</f>
        <v>14.1</v>
      </c>
      <c r="G50" s="31" t="s">
        <v>95</v>
      </c>
      <c r="H50" s="137" t="s">
        <v>306</v>
      </c>
      <c r="I50" s="60"/>
      <c r="P50" s="135"/>
      <c r="Q50" s="135"/>
      <c r="R50" s="135"/>
      <c r="S50" s="135"/>
      <c r="T50" s="135"/>
      <c r="U50" s="135"/>
      <c r="V50" s="135"/>
      <c r="W50" s="135"/>
    </row>
    <row r="51" spans="2:23" ht="18.5" thickBot="1" x14ac:dyDescent="0.4">
      <c r="B51" s="284" t="s">
        <v>564</v>
      </c>
      <c r="C51" s="285"/>
      <c r="D51" s="285"/>
      <c r="E51" s="285"/>
      <c r="F51" s="285"/>
      <c r="G51" s="285"/>
      <c r="H51" s="286"/>
      <c r="I51" s="60"/>
      <c r="P51" s="135"/>
      <c r="Q51" s="135"/>
      <c r="R51" s="135"/>
      <c r="S51" s="135"/>
      <c r="T51" s="135"/>
      <c r="U51" s="135"/>
      <c r="V51" s="135"/>
      <c r="W51" s="135"/>
    </row>
    <row r="52" spans="2:23" ht="18" x14ac:dyDescent="0.35">
      <c r="B52" s="23" t="s">
        <v>565</v>
      </c>
      <c r="C52" s="24">
        <v>1.05</v>
      </c>
      <c r="D52" s="198"/>
      <c r="E52" s="150"/>
      <c r="F52" s="150"/>
      <c r="G52" s="47" t="s">
        <v>57</v>
      </c>
      <c r="H52" s="26" t="s">
        <v>568</v>
      </c>
      <c r="I52" s="60"/>
      <c r="M52" s="135"/>
      <c r="N52" s="135"/>
      <c r="O52" s="57"/>
      <c r="P52" s="135"/>
      <c r="Q52" s="135"/>
      <c r="R52" s="135"/>
      <c r="S52" s="135"/>
      <c r="T52" s="135"/>
      <c r="U52" s="135"/>
      <c r="V52" s="135"/>
      <c r="W52" s="135"/>
    </row>
    <row r="53" spans="2:23" ht="18" x14ac:dyDescent="0.35">
      <c r="B53" s="34" t="s">
        <v>566</v>
      </c>
      <c r="C53" s="142"/>
      <c r="D53" s="70">
        <f>VLOOKUP(C52, partData!A30:B39, 2, 0)</f>
        <v>121</v>
      </c>
      <c r="E53" s="142"/>
      <c r="F53" s="142"/>
      <c r="G53" s="31" t="s">
        <v>89</v>
      </c>
      <c r="H53" s="134" t="s">
        <v>572</v>
      </c>
      <c r="I53" s="60"/>
      <c r="M53" s="135"/>
      <c r="N53" s="135"/>
      <c r="O53" s="57"/>
      <c r="P53" s="49"/>
      <c r="Q53" s="49"/>
      <c r="R53" s="49"/>
      <c r="S53" s="135"/>
      <c r="T53" s="135"/>
      <c r="U53" s="135"/>
      <c r="V53" s="135"/>
      <c r="W53" s="135"/>
    </row>
    <row r="54" spans="2:23" ht="18" customHeight="1" x14ac:dyDescent="0.35">
      <c r="B54" s="34" t="s">
        <v>566</v>
      </c>
      <c r="C54" s="142"/>
      <c r="D54" s="183"/>
      <c r="E54" s="264">
        <v>187</v>
      </c>
      <c r="F54" s="142"/>
      <c r="G54" s="31" t="s">
        <v>89</v>
      </c>
      <c r="H54" s="134" t="s">
        <v>573</v>
      </c>
      <c r="I54" s="60"/>
      <c r="M54" s="135"/>
      <c r="N54" s="135"/>
      <c r="O54" s="57"/>
      <c r="P54" s="135"/>
      <c r="Q54" s="135"/>
      <c r="R54" s="135"/>
      <c r="S54" s="135"/>
      <c r="T54" s="135"/>
      <c r="U54" s="135"/>
      <c r="V54" s="135"/>
      <c r="W54" s="135"/>
    </row>
    <row r="55" spans="2:23" ht="18.5" thickBot="1" x14ac:dyDescent="0.4">
      <c r="B55" s="50" t="s">
        <v>567</v>
      </c>
      <c r="C55" s="146"/>
      <c r="D55" s="196"/>
      <c r="E55" s="146"/>
      <c r="F55" s="197">
        <f>VLOOKUP(E54, partData!B30:C39, 2, 0)</f>
        <v>1.1000000000000001</v>
      </c>
      <c r="G55" s="31" t="s">
        <v>57</v>
      </c>
      <c r="H55" s="137" t="s">
        <v>574</v>
      </c>
      <c r="I55" s="60"/>
      <c r="O55" s="64"/>
      <c r="P55" s="135"/>
      <c r="Q55" s="135"/>
      <c r="R55" s="135"/>
      <c r="S55" s="49"/>
      <c r="T55" s="49"/>
      <c r="U55" s="49"/>
      <c r="V55" s="135"/>
      <c r="W55" s="135"/>
    </row>
    <row r="56" spans="2:23" ht="18.5" thickBot="1" x14ac:dyDescent="0.4">
      <c r="B56" s="284" t="s">
        <v>595</v>
      </c>
      <c r="C56" s="285"/>
      <c r="D56" s="285"/>
      <c r="E56" s="285"/>
      <c r="F56" s="285"/>
      <c r="G56" s="285"/>
      <c r="H56" s="286"/>
      <c r="I56" s="60"/>
      <c r="O56" s="49"/>
      <c r="P56" s="135"/>
      <c r="Q56" s="135"/>
      <c r="R56" s="135"/>
      <c r="S56" s="49"/>
      <c r="T56" s="49"/>
      <c r="U56" s="49"/>
      <c r="V56" s="135"/>
      <c r="W56" s="135"/>
    </row>
    <row r="57" spans="2:23" ht="18" x14ac:dyDescent="0.35">
      <c r="B57" s="23" t="s">
        <v>596</v>
      </c>
      <c r="C57" s="24">
        <v>9.9700000000000006</v>
      </c>
      <c r="D57" s="198"/>
      <c r="E57" s="150"/>
      <c r="F57" s="150"/>
      <c r="G57" s="47" t="s">
        <v>69</v>
      </c>
      <c r="H57" s="26" t="s">
        <v>602</v>
      </c>
      <c r="I57" s="60"/>
      <c r="O57" s="49"/>
      <c r="S57" s="49"/>
      <c r="T57" s="49"/>
      <c r="U57" s="49"/>
      <c r="V57" s="135"/>
      <c r="W57" s="135"/>
    </row>
    <row r="58" spans="2:23" x14ac:dyDescent="0.35">
      <c r="B58" s="34" t="s">
        <v>597</v>
      </c>
      <c r="C58" s="142"/>
      <c r="D58" s="258">
        <f>((C57+(Iripple_max/2))*$C$18)/(11.2*10^-3)</f>
        <v>12.214868814949128</v>
      </c>
      <c r="E58" s="142"/>
      <c r="F58" s="142"/>
      <c r="G58" s="31" t="s">
        <v>89</v>
      </c>
      <c r="H58" s="134" t="s">
        <v>600</v>
      </c>
      <c r="O58" s="49"/>
      <c r="S58" s="135"/>
      <c r="T58" s="135"/>
      <c r="U58" s="135"/>
      <c r="V58" s="135"/>
      <c r="W58" s="135"/>
    </row>
    <row r="59" spans="2:23" ht="18" x14ac:dyDescent="0.35">
      <c r="B59" s="34" t="s">
        <v>598</v>
      </c>
      <c r="C59" s="142"/>
      <c r="D59" s="183"/>
      <c r="E59" s="263">
        <v>56</v>
      </c>
      <c r="F59" s="142"/>
      <c r="G59" s="31" t="s">
        <v>89</v>
      </c>
      <c r="H59" s="134" t="s">
        <v>601</v>
      </c>
      <c r="I59" s="60"/>
      <c r="S59" s="135"/>
      <c r="T59" s="135"/>
      <c r="U59" s="135"/>
    </row>
    <row r="60" spans="2:23" ht="30" customHeight="1" thickBot="1" x14ac:dyDescent="0.4">
      <c r="B60" s="50" t="s">
        <v>599</v>
      </c>
      <c r="C60" s="146"/>
      <c r="D60" s="196"/>
      <c r="E60" s="146"/>
      <c r="F60" s="257">
        <f>((E59*11.2*10^-3)/($C$18)-(Iripple_max/2))</f>
        <v>62.814123844026909</v>
      </c>
      <c r="G60" s="31" t="s">
        <v>69</v>
      </c>
      <c r="H60" s="137" t="s">
        <v>605</v>
      </c>
      <c r="I60" s="135"/>
      <c r="P60" s="135"/>
      <c r="Q60" s="57"/>
      <c r="R60" s="57"/>
      <c r="S60" s="135"/>
      <c r="T60" s="135"/>
      <c r="U60" s="135"/>
    </row>
    <row r="61" spans="2:23" ht="15.5" x14ac:dyDescent="0.35">
      <c r="B61" s="265" t="s">
        <v>133</v>
      </c>
      <c r="C61" s="266"/>
      <c r="D61" s="266"/>
      <c r="E61" s="266"/>
      <c r="F61" s="266"/>
      <c r="G61" s="266"/>
      <c r="H61" s="267"/>
      <c r="I61" s="49"/>
      <c r="P61" s="135"/>
      <c r="Q61" s="57"/>
      <c r="R61" s="57"/>
    </row>
    <row r="62" spans="2:23" ht="18.5" thickBot="1" x14ac:dyDescent="0.4">
      <c r="B62" s="290" t="s">
        <v>134</v>
      </c>
      <c r="C62" s="291"/>
      <c r="D62" s="291"/>
      <c r="E62" s="291"/>
      <c r="F62" s="291"/>
      <c r="G62" s="291"/>
      <c r="H62" s="292"/>
      <c r="I62" s="49"/>
      <c r="J62" s="60"/>
      <c r="P62" s="28"/>
      <c r="Q62" s="68"/>
      <c r="R62" s="68"/>
    </row>
    <row r="63" spans="2:23" ht="15.5" x14ac:dyDescent="0.35">
      <c r="B63" s="58" t="s">
        <v>135</v>
      </c>
      <c r="C63" s="24">
        <v>0.3</v>
      </c>
      <c r="D63" s="30"/>
      <c r="E63" s="30"/>
      <c r="F63" s="30"/>
      <c r="G63" s="47"/>
      <c r="H63" s="26" t="s">
        <v>136</v>
      </c>
      <c r="I63" s="49"/>
      <c r="J63" s="49"/>
      <c r="K63" s="135"/>
      <c r="L63" s="135"/>
      <c r="M63" s="135"/>
      <c r="N63" s="135"/>
      <c r="O63" s="57"/>
      <c r="P63" s="28"/>
      <c r="Q63" s="68"/>
      <c r="R63" s="68"/>
    </row>
    <row r="64" spans="2:23" s="22" customFormat="1" ht="15.5" x14ac:dyDescent="0.35">
      <c r="B64" s="58" t="s">
        <v>137</v>
      </c>
      <c r="C64" s="30"/>
      <c r="D64" s="59">
        <f>(1/(Kind*Iout*(fsw/1000))*(((Vin_max-Vout)*Vout)/Vin_max))</f>
        <v>0.81443550763090078</v>
      </c>
      <c r="E64" s="30"/>
      <c r="F64" s="30"/>
      <c r="G64" s="31" t="s">
        <v>80</v>
      </c>
      <c r="H64" s="134" t="s">
        <v>138</v>
      </c>
      <c r="P64" s="28"/>
      <c r="Q64" s="68"/>
      <c r="R64" s="68"/>
      <c r="S64" s="28"/>
      <c r="T64" s="28"/>
      <c r="U64" s="28"/>
    </row>
    <row r="65" spans="2:21" s="22" customFormat="1" ht="15.5" x14ac:dyDescent="0.35">
      <c r="B65" s="58" t="s">
        <v>139</v>
      </c>
      <c r="C65" s="30"/>
      <c r="D65" s="59">
        <f>((Vin_max-Vout)*Vout)/(Io_max_IC*0.5*Vin_max*fsw)*1000</f>
        <v>0.30541331536158778</v>
      </c>
      <c r="E65" s="30"/>
      <c r="F65" s="30"/>
      <c r="G65" s="31" t="s">
        <v>80</v>
      </c>
      <c r="H65" s="134" t="s">
        <v>140</v>
      </c>
      <c r="P65" s="28"/>
      <c r="Q65" s="68"/>
      <c r="R65" s="68"/>
      <c r="S65" s="28"/>
      <c r="T65" s="28"/>
      <c r="U65" s="28"/>
    </row>
    <row r="66" spans="2:21" s="22" customFormat="1" ht="15.5" x14ac:dyDescent="0.35">
      <c r="B66" s="58" t="s">
        <v>141</v>
      </c>
      <c r="C66" s="30"/>
      <c r="D66" s="59">
        <f>((Vin_max-Vout)*Vout)/(Io_max_IC*0.1*Vin_max*fsw)*1000</f>
        <v>1.5270665768079392</v>
      </c>
      <c r="E66" s="30"/>
      <c r="F66" s="30"/>
      <c r="G66" s="31" t="s">
        <v>80</v>
      </c>
      <c r="H66" s="134" t="s">
        <v>142</v>
      </c>
      <c r="P66" s="28"/>
      <c r="Q66" s="68"/>
      <c r="R66" s="68"/>
      <c r="S66" s="28"/>
      <c r="T66" s="28"/>
      <c r="U66" s="28"/>
    </row>
    <row r="67" spans="2:21" s="22" customFormat="1" ht="15.5" x14ac:dyDescent="0.35">
      <c r="B67" s="58" t="s">
        <v>79</v>
      </c>
      <c r="C67" s="30"/>
      <c r="D67" s="30"/>
      <c r="E67" s="44">
        <v>0.8</v>
      </c>
      <c r="F67" s="30"/>
      <c r="G67" s="31" t="s">
        <v>80</v>
      </c>
      <c r="H67" s="134" t="s">
        <v>143</v>
      </c>
      <c r="P67" s="28"/>
      <c r="Q67" s="68"/>
      <c r="R67" s="68"/>
      <c r="S67" s="28"/>
      <c r="T67" s="28"/>
      <c r="U67" s="28"/>
    </row>
    <row r="68" spans="2:21" s="22" customFormat="1" ht="15.5" x14ac:dyDescent="0.35">
      <c r="B68" s="58" t="s">
        <v>144</v>
      </c>
      <c r="C68" s="30"/>
      <c r="D68" s="30"/>
      <c r="E68" s="44">
        <v>9</v>
      </c>
      <c r="F68" s="30"/>
      <c r="G68" s="31" t="s">
        <v>101</v>
      </c>
      <c r="H68" s="134" t="s">
        <v>145</v>
      </c>
      <c r="P68" s="135"/>
      <c r="Q68" s="57"/>
      <c r="R68" s="57"/>
      <c r="S68" s="28"/>
      <c r="T68" s="28"/>
      <c r="U68" s="28"/>
    </row>
    <row r="69" spans="2:21" s="22" customFormat="1" ht="15.5" x14ac:dyDescent="0.35">
      <c r="B69" s="58" t="s">
        <v>146</v>
      </c>
      <c r="C69" s="30"/>
      <c r="D69" s="30"/>
      <c r="E69" s="61">
        <v>0.2</v>
      </c>
      <c r="F69" s="30"/>
      <c r="G69" s="31"/>
      <c r="H69" s="134" t="s">
        <v>147</v>
      </c>
      <c r="P69" s="135"/>
      <c r="Q69" s="57"/>
      <c r="R69" s="57"/>
      <c r="S69" s="28"/>
      <c r="T69" s="28"/>
      <c r="U69" s="28"/>
    </row>
    <row r="70" spans="2:21" x14ac:dyDescent="0.35">
      <c r="B70" s="138" t="s">
        <v>148</v>
      </c>
      <c r="C70" s="30"/>
      <c r="D70" s="30"/>
      <c r="E70" s="30"/>
      <c r="F70" s="62">
        <f>1000*((Vin_max-Vout)*Vout)/(Lout*(1-Tol_L)*Vin_max*fsw)</f>
        <v>9.5441661050496176</v>
      </c>
      <c r="G70" s="31" t="s">
        <v>69</v>
      </c>
      <c r="H70" s="134" t="s">
        <v>149</v>
      </c>
      <c r="J70" s="72"/>
      <c r="L70" s="48"/>
      <c r="P70" s="135"/>
      <c r="Q70" s="57"/>
      <c r="R70" s="57"/>
      <c r="S70" s="135"/>
      <c r="T70" s="135"/>
      <c r="U70" s="135"/>
    </row>
    <row r="71" spans="2:21" x14ac:dyDescent="0.35">
      <c r="B71" s="138" t="s">
        <v>150</v>
      </c>
      <c r="C71" s="30"/>
      <c r="D71" s="30"/>
      <c r="E71" s="30"/>
      <c r="F71" s="62">
        <f>Iout+(Iripple_max/2)</f>
        <v>29.77208305252481</v>
      </c>
      <c r="G71" s="31" t="s">
        <v>69</v>
      </c>
      <c r="H71" s="134" t="s">
        <v>151</v>
      </c>
      <c r="J71" s="72"/>
      <c r="L71" s="48"/>
      <c r="P71" s="135"/>
      <c r="Q71" s="57"/>
      <c r="R71" s="57"/>
      <c r="S71" s="135"/>
      <c r="T71" s="135"/>
      <c r="U71" s="135"/>
    </row>
    <row r="72" spans="2:21" x14ac:dyDescent="0.35">
      <c r="B72" s="138" t="s">
        <v>152</v>
      </c>
      <c r="C72" s="30"/>
      <c r="D72" s="30"/>
      <c r="E72" s="30"/>
      <c r="F72" s="62">
        <f>SQRT(Iout^2+Iripple_max^2)</f>
        <v>26.759878673880007</v>
      </c>
      <c r="G72" s="31" t="s">
        <v>69</v>
      </c>
      <c r="H72" s="134" t="s">
        <v>153</v>
      </c>
      <c r="J72" s="72"/>
      <c r="L72" s="48"/>
      <c r="P72" s="135"/>
      <c r="Q72" s="57"/>
      <c r="R72" s="57"/>
      <c r="S72" s="135"/>
      <c r="T72" s="135"/>
      <c r="U72" s="135"/>
    </row>
    <row r="73" spans="2:21" x14ac:dyDescent="0.35">
      <c r="B73" s="139" t="s">
        <v>154</v>
      </c>
      <c r="C73" s="30"/>
      <c r="D73" s="30"/>
      <c r="E73" s="30"/>
      <c r="F73" s="62">
        <f>1000*((Vin_min-Vout)*Vout)/(Lout*(1+Tol_L)*Vin_min*fsw)</f>
        <v>5.6397345166202308</v>
      </c>
      <c r="G73" s="51" t="s">
        <v>69</v>
      </c>
      <c r="H73" s="137" t="s">
        <v>155</v>
      </c>
      <c r="I73" s="48"/>
      <c r="P73" s="135"/>
      <c r="Q73" s="57"/>
      <c r="R73" s="57"/>
      <c r="S73" s="135"/>
      <c r="T73" s="135"/>
      <c r="U73" s="135"/>
    </row>
    <row r="74" spans="2:21" ht="14.5" thickBot="1" x14ac:dyDescent="0.4">
      <c r="B74" s="139" t="s">
        <v>156</v>
      </c>
      <c r="C74" s="30"/>
      <c r="D74" s="30"/>
      <c r="E74" s="30"/>
      <c r="F74" s="63">
        <f>Iout-(Iripple_min/2)</f>
        <v>22.180132741689885</v>
      </c>
      <c r="G74" s="51" t="s">
        <v>69</v>
      </c>
      <c r="H74" s="137" t="s">
        <v>157</v>
      </c>
      <c r="I74" s="48"/>
      <c r="P74" s="135"/>
      <c r="Q74" s="57"/>
      <c r="R74" s="57"/>
      <c r="S74" s="135"/>
      <c r="T74" s="135"/>
      <c r="U74" s="135"/>
    </row>
    <row r="75" spans="2:21" ht="15.5" x14ac:dyDescent="0.35">
      <c r="B75" s="265" t="s">
        <v>158</v>
      </c>
      <c r="C75" s="266"/>
      <c r="D75" s="266"/>
      <c r="E75" s="266"/>
      <c r="F75" s="266"/>
      <c r="G75" s="266"/>
      <c r="H75" s="267"/>
      <c r="J75" s="72"/>
      <c r="L75" s="48"/>
      <c r="P75" s="135"/>
      <c r="Q75" s="57"/>
      <c r="R75" s="57"/>
      <c r="S75" s="135"/>
      <c r="T75" s="135"/>
      <c r="U75" s="135"/>
    </row>
    <row r="76" spans="2:21" ht="14.5" thickBot="1" x14ac:dyDescent="0.4">
      <c r="B76" s="290" t="s">
        <v>688</v>
      </c>
      <c r="C76" s="291"/>
      <c r="D76" s="291"/>
      <c r="E76" s="291"/>
      <c r="F76" s="291"/>
      <c r="G76" s="291"/>
      <c r="H76" s="292"/>
      <c r="I76" s="48"/>
      <c r="J76" s="48"/>
      <c r="P76" s="135"/>
      <c r="Q76" s="57"/>
      <c r="R76" s="57"/>
      <c r="S76" s="135"/>
      <c r="T76" s="135"/>
      <c r="U76" s="135"/>
    </row>
    <row r="77" spans="2:21" x14ac:dyDescent="0.35">
      <c r="B77" s="138" t="s">
        <v>159</v>
      </c>
      <c r="C77" s="44">
        <f>Iout/2</f>
        <v>12.5</v>
      </c>
      <c r="D77" s="30"/>
      <c r="E77" s="30"/>
      <c r="F77" s="30"/>
      <c r="G77" s="140" t="s">
        <v>69</v>
      </c>
      <c r="H77" s="65" t="s">
        <v>160</v>
      </c>
      <c r="I77" s="48"/>
      <c r="J77" s="48"/>
      <c r="P77" s="135"/>
      <c r="Q77" s="57"/>
      <c r="R77" s="57"/>
      <c r="S77" s="135"/>
      <c r="T77" s="135"/>
      <c r="U77" s="135"/>
    </row>
    <row r="78" spans="2:21" x14ac:dyDescent="0.35">
      <c r="B78" s="138" t="s">
        <v>161</v>
      </c>
      <c r="C78" s="66">
        <f>Vout*0.03</f>
        <v>0.15</v>
      </c>
      <c r="D78" s="30"/>
      <c r="E78" s="30"/>
      <c r="F78" s="30"/>
      <c r="G78" s="140" t="s">
        <v>57</v>
      </c>
      <c r="H78" s="65" t="s">
        <v>162</v>
      </c>
      <c r="I78" s="48"/>
      <c r="J78" s="48"/>
      <c r="P78" s="135"/>
      <c r="Q78" s="57"/>
      <c r="R78" s="57"/>
      <c r="S78" s="135"/>
      <c r="T78" s="135"/>
      <c r="U78" s="135"/>
    </row>
    <row r="79" spans="2:21" x14ac:dyDescent="0.35">
      <c r="B79" s="138" t="s">
        <v>163</v>
      </c>
      <c r="C79" s="67">
        <f>Vout*0.01</f>
        <v>0.05</v>
      </c>
      <c r="D79" s="30"/>
      <c r="E79" s="30"/>
      <c r="F79" s="30"/>
      <c r="G79" s="140" t="s">
        <v>57</v>
      </c>
      <c r="H79" s="65" t="s">
        <v>164</v>
      </c>
      <c r="I79" s="48"/>
      <c r="J79" s="48"/>
      <c r="P79" s="135"/>
      <c r="Q79" s="57"/>
      <c r="R79" s="57"/>
      <c r="S79" s="135"/>
      <c r="T79" s="135"/>
      <c r="U79" s="135"/>
    </row>
    <row r="80" spans="2:21" x14ac:dyDescent="0.35">
      <c r="B80" s="138" t="s">
        <v>165</v>
      </c>
      <c r="C80" s="30"/>
      <c r="D80" s="132">
        <f>Iripple_max/(8*dVo_dc*fsw_Hz)*10^6</f>
        <v>47.367375453204559</v>
      </c>
      <c r="E80" s="30"/>
      <c r="F80" s="30"/>
      <c r="G80" s="140" t="s">
        <v>83</v>
      </c>
      <c r="H80" s="65" t="s">
        <v>166</v>
      </c>
      <c r="I80" s="48"/>
      <c r="J80" s="48"/>
      <c r="P80" s="135"/>
      <c r="Q80" s="57"/>
      <c r="R80" s="57"/>
      <c r="S80" s="135"/>
      <c r="T80" s="135"/>
      <c r="U80" s="135"/>
    </row>
    <row r="81" spans="2:23" x14ac:dyDescent="0.35">
      <c r="B81" s="138" t="s">
        <v>167</v>
      </c>
      <c r="C81" s="30"/>
      <c r="D81" s="70">
        <f>((Lout_H*(Io_step^2))/(2*dVo_trans*(Vin_max-Vout))+(Io_step*(1-duty_cycle)*tsw)/dVo_trans)*10^6</f>
        <v>148.5854572843906</v>
      </c>
      <c r="E81" s="30"/>
      <c r="F81" s="30"/>
      <c r="G81" s="140" t="s">
        <v>83</v>
      </c>
      <c r="H81" s="65" t="s">
        <v>168</v>
      </c>
      <c r="I81" s="48"/>
      <c r="J81" s="48"/>
      <c r="P81" s="135"/>
      <c r="Q81" s="57"/>
      <c r="R81" s="57"/>
      <c r="S81" s="135"/>
      <c r="T81" s="135"/>
      <c r="U81" s="135"/>
    </row>
    <row r="82" spans="2:23" x14ac:dyDescent="0.35">
      <c r="B82" s="138" t="s">
        <v>169</v>
      </c>
      <c r="C82" s="30"/>
      <c r="D82" s="70">
        <f>(Lout_H*(Io_step^2))/(2*dVo_trans*(Vout))*10^6</f>
        <v>83.333333333333329</v>
      </c>
      <c r="E82" s="30"/>
      <c r="F82" s="30"/>
      <c r="G82" s="140" t="s">
        <v>83</v>
      </c>
      <c r="H82" s="65" t="s">
        <v>170</v>
      </c>
      <c r="I82" s="48"/>
      <c r="J82" s="48"/>
      <c r="P82" s="135"/>
      <c r="Q82" s="135"/>
      <c r="R82" s="135"/>
      <c r="S82" s="135"/>
      <c r="T82" s="135"/>
      <c r="U82" s="135"/>
    </row>
    <row r="83" spans="2:23" x14ac:dyDescent="0.35">
      <c r="B83" s="138" t="s">
        <v>171</v>
      </c>
      <c r="C83" s="30"/>
      <c r="D83" s="70">
        <f>(15/(PI()*fsw_Hz))^2*1/Lout_H*1000000</f>
        <v>112.30405399862303</v>
      </c>
      <c r="E83" s="30"/>
      <c r="F83" s="30"/>
      <c r="G83" s="140" t="s">
        <v>83</v>
      </c>
      <c r="H83" s="65" t="s">
        <v>172</v>
      </c>
      <c r="I83" s="48"/>
      <c r="J83" s="48"/>
      <c r="P83" s="135"/>
      <c r="Q83" s="135"/>
      <c r="R83" s="135"/>
      <c r="S83" s="135"/>
      <c r="T83" s="135"/>
      <c r="U83" s="135"/>
    </row>
    <row r="84" spans="2:23" x14ac:dyDescent="0.35">
      <c r="B84" s="138" t="s">
        <v>173</v>
      </c>
      <c r="C84" s="30"/>
      <c r="D84" s="70">
        <f>(MAX(D80:D83))</f>
        <v>148.5854572843906</v>
      </c>
      <c r="E84" s="30"/>
      <c r="F84" s="30"/>
      <c r="G84" s="140" t="s">
        <v>83</v>
      </c>
      <c r="H84" s="65" t="s">
        <v>174</v>
      </c>
      <c r="O84" s="49"/>
      <c r="P84" s="135"/>
      <c r="Q84" s="57"/>
      <c r="R84" s="57"/>
      <c r="S84" s="135"/>
      <c r="T84" s="135"/>
      <c r="U84" s="135"/>
      <c r="V84" s="135"/>
      <c r="W84" s="135"/>
    </row>
    <row r="85" spans="2:23" x14ac:dyDescent="0.35">
      <c r="B85" s="138" t="s">
        <v>175</v>
      </c>
      <c r="C85" s="30"/>
      <c r="D85" s="70">
        <f>2500/(PI()^2*fsw_Hz^2*Lout_H)*1000000</f>
        <v>1247.8228222069231</v>
      </c>
      <c r="E85" s="30"/>
      <c r="F85" s="30"/>
      <c r="G85" s="140" t="s">
        <v>83</v>
      </c>
      <c r="H85" s="65" t="s">
        <v>176</v>
      </c>
      <c r="I85" s="48"/>
      <c r="O85" s="49"/>
      <c r="S85" s="135"/>
      <c r="T85" s="135"/>
      <c r="U85" s="135"/>
    </row>
    <row r="86" spans="2:23" x14ac:dyDescent="0.35">
      <c r="B86" s="138" t="s">
        <v>177</v>
      </c>
      <c r="C86" s="30"/>
      <c r="D86" s="70">
        <f>dVo_trans/Io_step*1000</f>
        <v>12</v>
      </c>
      <c r="E86" s="30"/>
      <c r="F86" s="30"/>
      <c r="G86" s="140" t="s">
        <v>101</v>
      </c>
      <c r="H86" s="65" t="s">
        <v>178</v>
      </c>
      <c r="J86" s="48"/>
    </row>
    <row r="87" spans="2:23" x14ac:dyDescent="0.35">
      <c r="B87" s="138" t="s">
        <v>179</v>
      </c>
      <c r="C87" s="30"/>
      <c r="D87" s="70">
        <f>dVo_dc/Iripple_max*1000</f>
        <v>5.2388023688676224</v>
      </c>
      <c r="E87" s="30"/>
      <c r="F87" s="30"/>
      <c r="G87" s="140" t="s">
        <v>101</v>
      </c>
      <c r="H87" s="65" t="s">
        <v>180</v>
      </c>
    </row>
    <row r="88" spans="2:23" x14ac:dyDescent="0.35">
      <c r="B88" s="138" t="s">
        <v>181</v>
      </c>
      <c r="C88" s="30"/>
      <c r="D88" s="70">
        <f>MIN(D86:D87)</f>
        <v>5.2388023688676224</v>
      </c>
      <c r="E88" s="30"/>
      <c r="F88" s="30"/>
      <c r="G88" s="140" t="s">
        <v>101</v>
      </c>
      <c r="H88" s="65"/>
    </row>
    <row r="89" spans="2:23" x14ac:dyDescent="0.35">
      <c r="B89" s="138" t="s">
        <v>322</v>
      </c>
      <c r="C89" s="30"/>
      <c r="D89" s="30"/>
      <c r="E89" s="71">
        <v>560</v>
      </c>
      <c r="F89" s="30"/>
      <c r="G89" s="140" t="s">
        <v>83</v>
      </c>
      <c r="H89" s="65" t="s">
        <v>327</v>
      </c>
    </row>
    <row r="90" spans="2:23" x14ac:dyDescent="0.35">
      <c r="B90" s="138" t="s">
        <v>323</v>
      </c>
      <c r="C90" s="30"/>
      <c r="D90" s="30"/>
      <c r="E90" s="71">
        <v>0.1</v>
      </c>
      <c r="F90" s="30"/>
      <c r="G90" s="140" t="s">
        <v>101</v>
      </c>
      <c r="H90" s="65" t="s">
        <v>328</v>
      </c>
    </row>
    <row r="91" spans="2:23" x14ac:dyDescent="0.35">
      <c r="B91" s="138" t="s">
        <v>319</v>
      </c>
      <c r="C91" s="30"/>
      <c r="D91" s="30"/>
      <c r="E91" s="44">
        <v>2</v>
      </c>
      <c r="F91" s="30"/>
      <c r="G91" s="140"/>
      <c r="H91" s="134" t="s">
        <v>329</v>
      </c>
      <c r="I91" s="78"/>
      <c r="J91" s="78"/>
      <c r="O91" s="64"/>
    </row>
    <row r="92" spans="2:23" ht="16.5" customHeight="1" x14ac:dyDescent="0.35">
      <c r="B92" s="138" t="s">
        <v>320</v>
      </c>
      <c r="C92" s="30"/>
      <c r="D92" s="30"/>
      <c r="E92" s="73">
        <v>0.8</v>
      </c>
      <c r="F92" s="30"/>
      <c r="G92" s="140"/>
      <c r="H92" s="134" t="s">
        <v>330</v>
      </c>
      <c r="I92" s="135"/>
    </row>
    <row r="93" spans="2:23" x14ac:dyDescent="0.35">
      <c r="B93" s="138" t="s">
        <v>321</v>
      </c>
      <c r="C93" s="30"/>
      <c r="D93" s="30"/>
      <c r="E93" s="71">
        <v>100</v>
      </c>
      <c r="F93" s="30"/>
      <c r="G93" s="140" t="s">
        <v>83</v>
      </c>
      <c r="H93" s="65" t="s">
        <v>182</v>
      </c>
      <c r="I93" s="135"/>
    </row>
    <row r="94" spans="2:23" x14ac:dyDescent="0.35">
      <c r="B94" s="138" t="s">
        <v>324</v>
      </c>
      <c r="C94" s="30"/>
      <c r="D94" s="30"/>
      <c r="E94" s="71">
        <v>0.02</v>
      </c>
      <c r="F94" s="30"/>
      <c r="G94" s="140" t="s">
        <v>101</v>
      </c>
      <c r="H94" s="65" t="s">
        <v>183</v>
      </c>
      <c r="I94" s="135"/>
    </row>
    <row r="95" spans="2:23" x14ac:dyDescent="0.35">
      <c r="B95" s="138" t="s">
        <v>325</v>
      </c>
      <c r="C95" s="30"/>
      <c r="D95" s="30"/>
      <c r="E95" s="44">
        <v>1</v>
      </c>
      <c r="F95" s="30"/>
      <c r="G95" s="140"/>
      <c r="H95" s="134" t="s">
        <v>332</v>
      </c>
      <c r="I95" s="135"/>
    </row>
    <row r="96" spans="2:23" x14ac:dyDescent="0.35">
      <c r="B96" s="138" t="s">
        <v>326</v>
      </c>
      <c r="C96" s="30"/>
      <c r="D96" s="30"/>
      <c r="E96" s="73">
        <v>1</v>
      </c>
      <c r="F96" s="30"/>
      <c r="G96" s="140"/>
      <c r="H96" s="134" t="s">
        <v>331</v>
      </c>
      <c r="I96" s="135"/>
    </row>
    <row r="97" spans="2:18" x14ac:dyDescent="0.35">
      <c r="B97" s="138" t="s">
        <v>38</v>
      </c>
      <c r="C97" s="30"/>
      <c r="D97" s="30"/>
      <c r="E97" s="30"/>
      <c r="F97" s="74">
        <f>(Cout_electro*N_Cout_electro*Cout_derating_electro)+(Cout_ceramic*N_Cout_ceramic*Cout_Derating_ceramic)</f>
        <v>996</v>
      </c>
      <c r="G97" s="140" t="s">
        <v>83</v>
      </c>
      <c r="H97" s="134" t="s">
        <v>184</v>
      </c>
      <c r="O97" s="64"/>
    </row>
    <row r="98" spans="2:18" x14ac:dyDescent="0.35">
      <c r="B98" s="138" t="s">
        <v>185</v>
      </c>
      <c r="C98" s="30"/>
      <c r="D98" s="30"/>
      <c r="E98" s="30"/>
      <c r="F98" s="69">
        <f>(ESR_electro+ESR_ceramic)/(N_Cout_electro+N_Cout_ceramic)</f>
        <v>0.04</v>
      </c>
      <c r="G98" s="140" t="s">
        <v>101</v>
      </c>
      <c r="H98" s="134" t="s">
        <v>186</v>
      </c>
      <c r="I98" s="135"/>
      <c r="J98" s="135"/>
      <c r="K98" s="135"/>
      <c r="L98" s="135"/>
      <c r="M98" s="135"/>
      <c r="N98" s="135"/>
      <c r="O98" s="135"/>
    </row>
    <row r="99" spans="2:18" ht="18" x14ac:dyDescent="0.35">
      <c r="B99" s="138" t="s">
        <v>187</v>
      </c>
      <c r="C99" s="30"/>
      <c r="D99" s="30"/>
      <c r="E99" s="30"/>
      <c r="F99" s="69">
        <f>((Lout_H*(Io_step^2))/(2*Cout*(Vin_max-Vout))+(Io_step*(1-duty_cycle)*tsw)/Cout)*10^9</f>
        <v>22.377327904275692</v>
      </c>
      <c r="G99" s="140" t="s">
        <v>188</v>
      </c>
      <c r="H99" s="134" t="s">
        <v>189</v>
      </c>
      <c r="I99" s="60"/>
    </row>
    <row r="100" spans="2:18" x14ac:dyDescent="0.35">
      <c r="B100" s="138" t="s">
        <v>190</v>
      </c>
      <c r="C100" s="30"/>
      <c r="D100" s="30"/>
      <c r="E100" s="30"/>
      <c r="F100" s="69">
        <f>(Lout_H*(Io_step^2))/(2*Cout*(Vout))*10^9</f>
        <v>12.550200803212851</v>
      </c>
      <c r="G100" s="140" t="s">
        <v>188</v>
      </c>
      <c r="H100" s="134" t="s">
        <v>191</v>
      </c>
      <c r="J100" s="135"/>
      <c r="K100" s="135"/>
      <c r="L100" s="135"/>
      <c r="M100" s="135"/>
      <c r="N100" s="135"/>
      <c r="O100" s="135"/>
    </row>
    <row r="101" spans="2:18" ht="16.5" customHeight="1" x14ac:dyDescent="0.35">
      <c r="B101" s="138" t="s">
        <v>192</v>
      </c>
      <c r="C101" s="30"/>
      <c r="D101" s="30"/>
      <c r="E101" s="30"/>
      <c r="F101" s="69">
        <f>SQRT((ESR_Ohm*Iripple_max)^2+(Iripple_max/(8*Cout_F*0.000001*fsw_Hz))^2)*10^-3</f>
        <v>2.3778802938356014</v>
      </c>
      <c r="G101" s="140" t="s">
        <v>188</v>
      </c>
      <c r="H101" s="134" t="s">
        <v>193</v>
      </c>
      <c r="I101" s="135"/>
      <c r="J101" s="135"/>
      <c r="K101" s="135"/>
      <c r="L101" s="135"/>
      <c r="M101" s="135"/>
      <c r="N101" s="135"/>
      <c r="O101" s="135"/>
    </row>
    <row r="102" spans="2:18" ht="28" x14ac:dyDescent="0.35">
      <c r="B102" s="138" t="s">
        <v>194</v>
      </c>
      <c r="C102" s="30"/>
      <c r="D102" s="30"/>
      <c r="E102" s="30"/>
      <c r="F102" s="69">
        <f>1/(2*PI()*SQRT(Lout*0.000001*Cout*0.000001))*0.001</f>
        <v>5.6382648047305848</v>
      </c>
      <c r="G102" s="140" t="s">
        <v>121</v>
      </c>
      <c r="H102" s="134" t="s">
        <v>195</v>
      </c>
      <c r="I102" s="135"/>
      <c r="J102" s="135"/>
      <c r="K102" s="135"/>
      <c r="L102" s="135"/>
      <c r="M102" s="135"/>
      <c r="N102" s="135"/>
      <c r="O102" s="135"/>
    </row>
    <row r="103" spans="2:18" ht="28.5" thickBot="1" x14ac:dyDescent="0.4">
      <c r="B103" s="138" t="s">
        <v>196</v>
      </c>
      <c r="C103" s="30"/>
      <c r="D103" s="30"/>
      <c r="E103" s="30"/>
      <c r="F103" s="69">
        <f>1/(2*PI()*Cout*0.000001*ESR*0.001)*0.001</f>
        <v>3994.8529892544025</v>
      </c>
      <c r="G103" s="140" t="s">
        <v>121</v>
      </c>
      <c r="H103" s="134" t="s">
        <v>197</v>
      </c>
      <c r="I103" s="135"/>
      <c r="J103" s="135"/>
      <c r="K103" s="135"/>
      <c r="L103" s="135"/>
      <c r="M103" s="135"/>
      <c r="N103" s="135"/>
      <c r="O103" s="135"/>
    </row>
    <row r="104" spans="2:18" ht="15.5" x14ac:dyDescent="0.35">
      <c r="B104" s="265" t="s">
        <v>198</v>
      </c>
      <c r="C104" s="266"/>
      <c r="D104" s="266"/>
      <c r="E104" s="266"/>
      <c r="F104" s="266"/>
      <c r="G104" s="266"/>
      <c r="H104" s="267"/>
      <c r="I104" s="135"/>
      <c r="J104" s="135"/>
      <c r="K104" s="135"/>
      <c r="L104" s="135"/>
      <c r="M104" s="135"/>
      <c r="N104" s="135"/>
      <c r="O104" s="135"/>
    </row>
    <row r="105" spans="2:18" ht="14.5" thickBot="1" x14ac:dyDescent="0.4">
      <c r="B105" s="290" t="s">
        <v>199</v>
      </c>
      <c r="C105" s="291"/>
      <c r="D105" s="291"/>
      <c r="E105" s="291"/>
      <c r="F105" s="291"/>
      <c r="G105" s="291"/>
      <c r="H105" s="292"/>
      <c r="I105" s="135"/>
      <c r="J105" s="135"/>
      <c r="K105" s="135"/>
      <c r="L105" s="135"/>
      <c r="M105" s="135"/>
      <c r="N105" s="135"/>
      <c r="O105" s="135"/>
    </row>
    <row r="106" spans="2:18" x14ac:dyDescent="0.35">
      <c r="B106" s="138" t="s">
        <v>200</v>
      </c>
      <c r="C106" s="30"/>
      <c r="D106" s="133">
        <f>Vin_min*0.02*1000</f>
        <v>220</v>
      </c>
      <c r="E106" s="30"/>
      <c r="F106" s="30"/>
      <c r="G106" s="140" t="s">
        <v>188</v>
      </c>
      <c r="H106" s="134" t="s">
        <v>201</v>
      </c>
      <c r="I106" s="135"/>
      <c r="J106" s="135"/>
      <c r="K106" s="135"/>
      <c r="L106" s="135"/>
      <c r="M106" s="135"/>
      <c r="N106" s="135"/>
      <c r="O106" s="135"/>
    </row>
    <row r="107" spans="2:18" x14ac:dyDescent="0.35">
      <c r="B107" s="138" t="s">
        <v>202</v>
      </c>
      <c r="C107" s="75">
        <f>D106</f>
        <v>220</v>
      </c>
      <c r="D107" s="30"/>
      <c r="E107" s="30"/>
      <c r="F107" s="30"/>
      <c r="G107" s="140" t="s">
        <v>188</v>
      </c>
      <c r="H107" s="134" t="s">
        <v>203</v>
      </c>
      <c r="I107" s="135"/>
      <c r="J107" s="135"/>
      <c r="K107" s="135"/>
      <c r="L107" s="135"/>
      <c r="M107" s="135"/>
      <c r="N107" s="135"/>
      <c r="O107" s="135"/>
    </row>
    <row r="108" spans="2:18" x14ac:dyDescent="0.35">
      <c r="B108" s="138" t="s">
        <v>204</v>
      </c>
      <c r="C108" s="30"/>
      <c r="D108" s="145">
        <f>(Iout*Vout)/(fsw_select*Vin_min*10^3)*10^6</f>
        <v>7.2379849449913145</v>
      </c>
      <c r="E108" s="30"/>
      <c r="F108" s="30"/>
      <c r="G108" s="140" t="s">
        <v>205</v>
      </c>
      <c r="H108" s="134" t="s">
        <v>206</v>
      </c>
      <c r="I108" s="135"/>
      <c r="J108" s="135"/>
      <c r="K108" s="135"/>
      <c r="L108" s="135"/>
      <c r="M108" s="135"/>
      <c r="N108" s="135"/>
      <c r="O108" s="135"/>
    </row>
    <row r="109" spans="2:18" x14ac:dyDescent="0.35">
      <c r="B109" s="138" t="s">
        <v>207</v>
      </c>
      <c r="C109" s="30"/>
      <c r="D109" s="76">
        <f>MAX(Q_input/Vi_ripple_target*10^3,10)</f>
        <v>32.899931568142343</v>
      </c>
      <c r="E109" s="30"/>
      <c r="F109" s="30"/>
      <c r="G109" s="140" t="s">
        <v>83</v>
      </c>
      <c r="H109" s="134" t="s">
        <v>208</v>
      </c>
      <c r="I109" s="135"/>
      <c r="J109" s="135"/>
      <c r="K109" s="135"/>
      <c r="L109" s="135"/>
      <c r="M109" s="135"/>
      <c r="N109" s="135"/>
      <c r="O109" s="135"/>
      <c r="P109" s="85"/>
      <c r="Q109" s="85"/>
      <c r="R109" s="85"/>
    </row>
    <row r="110" spans="2:18" x14ac:dyDescent="0.35">
      <c r="B110" s="138" t="s">
        <v>37</v>
      </c>
      <c r="C110" s="30"/>
      <c r="D110" s="30"/>
      <c r="E110" s="75">
        <f>470*0.8</f>
        <v>376</v>
      </c>
      <c r="F110" s="30"/>
      <c r="G110" s="140" t="s">
        <v>83</v>
      </c>
      <c r="H110" s="134" t="s">
        <v>209</v>
      </c>
      <c r="I110" s="135"/>
      <c r="J110" s="135"/>
      <c r="K110" s="135"/>
      <c r="L110" s="135"/>
      <c r="M110" s="135"/>
      <c r="N110" s="135"/>
      <c r="O110" s="135"/>
    </row>
    <row r="111" spans="2:18" s="85" customFormat="1" ht="16.5" customHeight="1" x14ac:dyDescent="0.35">
      <c r="B111" s="138" t="s">
        <v>210</v>
      </c>
      <c r="C111" s="30"/>
      <c r="D111" s="30"/>
      <c r="E111" s="30"/>
      <c r="F111" s="77">
        <f>D108*1000/E110</f>
        <v>19.249959960083284</v>
      </c>
      <c r="G111" s="140" t="s">
        <v>188</v>
      </c>
      <c r="H111" s="134" t="s">
        <v>211</v>
      </c>
      <c r="I111" s="86"/>
      <c r="J111" s="86"/>
      <c r="K111" s="86"/>
      <c r="L111" s="86"/>
      <c r="M111" s="86"/>
      <c r="N111" s="86"/>
      <c r="O111" s="86"/>
      <c r="P111" s="20"/>
      <c r="Q111" s="20"/>
      <c r="R111" s="20"/>
    </row>
    <row r="112" spans="2:18" ht="14.5" thickBot="1" x14ac:dyDescent="0.4">
      <c r="B112" s="138" t="s">
        <v>212</v>
      </c>
      <c r="C112" s="30"/>
      <c r="D112" s="30"/>
      <c r="E112" s="30"/>
      <c r="F112" s="141">
        <f>Iout*SQRT(Vout/Vin_min*(Vin_min-Vout)/Vin_min)</f>
        <v>12.448239943299228</v>
      </c>
      <c r="G112" s="140" t="s">
        <v>69</v>
      </c>
      <c r="H112" s="134" t="s">
        <v>213</v>
      </c>
      <c r="I112" s="135"/>
      <c r="J112" s="135"/>
      <c r="K112" s="135"/>
      <c r="L112" s="135"/>
      <c r="M112" s="135"/>
      <c r="N112" s="135"/>
      <c r="O112" s="135"/>
    </row>
    <row r="113" spans="2:15" ht="16" thickBot="1" x14ac:dyDescent="0.4">
      <c r="B113" s="287" t="s">
        <v>603</v>
      </c>
      <c r="C113" s="288"/>
      <c r="D113" s="288"/>
      <c r="E113" s="288"/>
      <c r="F113" s="288"/>
      <c r="G113" s="288"/>
      <c r="H113" s="289"/>
      <c r="I113" s="135"/>
      <c r="J113" s="135"/>
      <c r="K113" s="135"/>
      <c r="L113" s="135"/>
      <c r="M113" s="135"/>
      <c r="N113" s="135"/>
      <c r="O113" s="135"/>
    </row>
    <row r="114" spans="2:15" x14ac:dyDescent="0.35">
      <c r="B114" s="138" t="s">
        <v>552</v>
      </c>
      <c r="C114" s="142"/>
      <c r="D114" s="143">
        <v>10</v>
      </c>
      <c r="E114" s="142"/>
      <c r="F114" s="142"/>
      <c r="G114" s="140" t="s">
        <v>89</v>
      </c>
      <c r="H114" s="134" t="s">
        <v>214</v>
      </c>
      <c r="I114" s="135"/>
      <c r="J114" s="135"/>
      <c r="K114" s="135"/>
      <c r="L114" s="135"/>
      <c r="M114" s="135"/>
      <c r="N114" s="135"/>
      <c r="O114" s="135"/>
    </row>
    <row r="115" spans="2:15" x14ac:dyDescent="0.35">
      <c r="B115" s="138" t="s">
        <v>551</v>
      </c>
      <c r="C115" s="142"/>
      <c r="D115" s="142"/>
      <c r="E115" s="144">
        <v>10</v>
      </c>
      <c r="F115" s="142"/>
      <c r="G115" s="140" t="s">
        <v>89</v>
      </c>
      <c r="H115" s="134" t="s">
        <v>215</v>
      </c>
      <c r="I115" s="135"/>
      <c r="J115" s="135"/>
      <c r="K115" s="135"/>
      <c r="L115" s="135"/>
      <c r="M115" s="135"/>
      <c r="N115" s="135"/>
      <c r="O115" s="135"/>
    </row>
    <row r="116" spans="2:15" x14ac:dyDescent="0.35">
      <c r="B116" s="138" t="s">
        <v>553</v>
      </c>
      <c r="C116" s="142"/>
      <c r="D116" s="145">
        <f>Rfb_b*(Vout/Vsel-1)</f>
        <v>35.454545454545453</v>
      </c>
      <c r="E116" s="142"/>
      <c r="F116" s="142"/>
      <c r="G116" s="140" t="s">
        <v>89</v>
      </c>
      <c r="H116" s="134" t="s">
        <v>216</v>
      </c>
      <c r="I116" s="135"/>
      <c r="J116" s="135"/>
      <c r="K116" s="135"/>
      <c r="L116" s="135"/>
      <c r="M116" s="135"/>
      <c r="N116" s="135"/>
      <c r="O116" s="135"/>
    </row>
    <row r="117" spans="2:15" x14ac:dyDescent="0.35">
      <c r="B117" s="138" t="s">
        <v>554</v>
      </c>
      <c r="C117" s="142"/>
      <c r="D117" s="142"/>
      <c r="E117" s="205">
        <v>36.5</v>
      </c>
      <c r="F117" s="142"/>
      <c r="G117" s="140" t="s">
        <v>89</v>
      </c>
      <c r="H117" s="134" t="s">
        <v>217</v>
      </c>
      <c r="I117" s="135"/>
      <c r="J117" s="135"/>
      <c r="K117" s="135"/>
      <c r="L117" s="135"/>
      <c r="M117" s="135"/>
      <c r="N117" s="135"/>
      <c r="O117" s="135"/>
    </row>
    <row r="118" spans="2:15" ht="14.5" thickBot="1" x14ac:dyDescent="0.4">
      <c r="B118" s="139" t="s">
        <v>218</v>
      </c>
      <c r="C118" s="146"/>
      <c r="D118" s="147"/>
      <c r="E118" s="142"/>
      <c r="F118" s="149">
        <f>Vsel*(1+Rfb_t/Rfb_b)</f>
        <v>5.1150000000000011</v>
      </c>
      <c r="G118" s="140" t="s">
        <v>57</v>
      </c>
      <c r="H118" s="199" t="s">
        <v>219</v>
      </c>
      <c r="I118" s="135"/>
      <c r="J118" s="135"/>
      <c r="K118" s="135"/>
      <c r="L118" s="135"/>
      <c r="M118" s="135"/>
      <c r="N118" s="135"/>
      <c r="O118" s="135"/>
    </row>
    <row r="119" spans="2:15" ht="16" thickBot="1" x14ac:dyDescent="0.4">
      <c r="B119" s="287" t="s">
        <v>604</v>
      </c>
      <c r="C119" s="288"/>
      <c r="D119" s="288"/>
      <c r="E119" s="288"/>
      <c r="F119" s="288"/>
      <c r="G119" s="288"/>
      <c r="H119" s="289"/>
      <c r="I119" s="135"/>
      <c r="J119" s="135"/>
      <c r="K119" s="135"/>
      <c r="L119" s="135"/>
      <c r="M119" s="135"/>
      <c r="N119" s="135"/>
      <c r="O119" s="135"/>
    </row>
    <row r="120" spans="2:15" ht="16.5" customHeight="1" x14ac:dyDescent="0.35">
      <c r="B120" s="139" t="s">
        <v>334</v>
      </c>
      <c r="C120" s="146"/>
      <c r="D120" s="147"/>
      <c r="E120" s="142"/>
      <c r="F120" s="149">
        <f>IF(Vout=Vsel,1,Rfb_b/(Rfb_b+Rfb_t))</f>
        <v>0.21505376344086022</v>
      </c>
      <c r="G120" s="140"/>
      <c r="H120" s="137" t="s">
        <v>335</v>
      </c>
      <c r="I120" s="135"/>
      <c r="J120" s="135"/>
      <c r="K120" s="135"/>
      <c r="L120" s="135"/>
      <c r="M120" s="135"/>
      <c r="N120" s="135"/>
      <c r="O120" s="135"/>
    </row>
    <row r="121" spans="2:15" x14ac:dyDescent="0.35">
      <c r="B121" s="138" t="s">
        <v>336</v>
      </c>
      <c r="C121" s="142"/>
      <c r="D121" s="200"/>
      <c r="E121" s="201"/>
      <c r="F121" s="245">
        <f>Vout/Vin_nom</f>
        <v>0.41666666666666669</v>
      </c>
      <c r="G121" s="140"/>
      <c r="H121" s="134" t="s">
        <v>338</v>
      </c>
      <c r="I121" s="135"/>
      <c r="J121" s="135"/>
      <c r="K121" s="135"/>
      <c r="L121" s="135"/>
      <c r="M121" s="135"/>
      <c r="N121" s="135"/>
      <c r="O121" s="135"/>
    </row>
    <row r="122" spans="2:15" x14ac:dyDescent="0.35">
      <c r="B122" s="138" t="s">
        <v>557</v>
      </c>
      <c r="C122" s="142"/>
      <c r="D122" s="200"/>
      <c r="E122" s="202"/>
      <c r="F122" s="245">
        <f>Rfb_b/(Rfb_b+Rfb_t)</f>
        <v>0.21505376344086022</v>
      </c>
      <c r="G122" s="140"/>
      <c r="H122" s="134" t="s">
        <v>337</v>
      </c>
      <c r="I122" s="135"/>
      <c r="J122" s="135"/>
      <c r="K122" s="135"/>
      <c r="L122" s="135"/>
      <c r="M122" s="135"/>
      <c r="N122" s="135"/>
      <c r="O122" s="135"/>
    </row>
    <row r="123" spans="2:15" x14ac:dyDescent="0.35">
      <c r="B123" s="138" t="s">
        <v>340</v>
      </c>
      <c r="C123" s="142"/>
      <c r="D123" s="200"/>
      <c r="E123" s="144">
        <v>0</v>
      </c>
      <c r="F123" s="142"/>
      <c r="G123" s="140" t="s">
        <v>95</v>
      </c>
      <c r="H123" s="134" t="s">
        <v>341</v>
      </c>
      <c r="I123" s="135"/>
      <c r="J123" s="135"/>
      <c r="K123" s="135"/>
      <c r="L123" s="135"/>
      <c r="M123" s="135"/>
      <c r="N123" s="135"/>
      <c r="O123" s="135"/>
    </row>
    <row r="124" spans="2:15" x14ac:dyDescent="0.35">
      <c r="B124" s="138" t="s">
        <v>342</v>
      </c>
      <c r="C124" s="142"/>
      <c r="D124" s="203"/>
      <c r="E124" s="151"/>
      <c r="F124" s="206">
        <f>1/(2*PI()*C_ramp*0.000000000001*300000)</f>
        <v>37625.28205482159</v>
      </c>
      <c r="G124" s="140" t="s">
        <v>344</v>
      </c>
      <c r="H124" s="134" t="s">
        <v>345</v>
      </c>
      <c r="I124" s="135"/>
      <c r="J124" s="135"/>
      <c r="K124" s="135"/>
      <c r="L124" s="135"/>
      <c r="M124" s="135"/>
      <c r="N124" s="135"/>
      <c r="O124" s="135"/>
    </row>
    <row r="125" spans="2:15" x14ac:dyDescent="0.35">
      <c r="B125" s="138" t="s">
        <v>343</v>
      </c>
      <c r="C125" s="142"/>
      <c r="D125" s="204"/>
      <c r="E125" s="142"/>
      <c r="F125" s="206" t="str">
        <f>IF(C_top=0,"NONE",1/(2*PI()*Rfb_t*1000*C_top*0.000000000001))</f>
        <v>NONE</v>
      </c>
      <c r="G125" s="140" t="s">
        <v>344</v>
      </c>
      <c r="H125" s="134" t="s">
        <v>346</v>
      </c>
      <c r="I125" s="135"/>
      <c r="J125" s="135"/>
      <c r="K125" s="135"/>
      <c r="L125" s="135"/>
      <c r="M125" s="135"/>
      <c r="N125" s="135"/>
      <c r="O125" s="135"/>
    </row>
    <row r="126" spans="2:15" x14ac:dyDescent="0.35">
      <c r="B126" s="138" t="s">
        <v>348</v>
      </c>
      <c r="C126" s="142"/>
      <c r="D126" s="142"/>
      <c r="E126" s="201"/>
      <c r="F126" s="206">
        <f>1/(2*PI()*(SQRT(Lout*1*10^-6*(Cout_electro*1*10^-6+Cout_ceramic*1*10^-6))))</f>
        <v>6926.3298567999072</v>
      </c>
      <c r="G126" s="140" t="s">
        <v>344</v>
      </c>
      <c r="H126" s="134" t="s">
        <v>558</v>
      </c>
      <c r="I126" s="135"/>
      <c r="J126" s="135"/>
      <c r="K126" s="135"/>
      <c r="L126" s="135"/>
      <c r="M126" s="135"/>
      <c r="N126" s="135"/>
      <c r="O126" s="135"/>
    </row>
    <row r="127" spans="2:15" x14ac:dyDescent="0.35">
      <c r="B127" s="138" t="s">
        <v>349</v>
      </c>
      <c r="C127" s="142"/>
      <c r="D127" s="200"/>
      <c r="E127" s="142"/>
      <c r="F127" s="206">
        <f>IF(Cout_electro&lt;10,1/(2*PI()*Cout_ceramic*1*10^-6*ESR_ceramic*1*10^-3),1/(2*PI()*((ESR_electro*ESR_ceramic)/(ESR_electro+ESR_ceramic)*1*10^-3)*(Cout_electro*1*10^-6+Cout_ceramic*1*10^-6)))</f>
        <v>14468631.190172302</v>
      </c>
      <c r="G127" s="140" t="s">
        <v>344</v>
      </c>
      <c r="H127" s="134" t="s">
        <v>559</v>
      </c>
      <c r="I127" s="135"/>
      <c r="J127" s="135"/>
      <c r="K127" s="135"/>
      <c r="L127" s="135"/>
      <c r="M127" s="135"/>
      <c r="N127" s="135"/>
      <c r="O127" s="135"/>
    </row>
    <row r="128" spans="2:15" x14ac:dyDescent="0.35">
      <c r="B128" s="138" t="s">
        <v>350</v>
      </c>
      <c r="C128" s="142"/>
      <c r="D128" s="142"/>
      <c r="E128" s="201"/>
      <c r="F128" s="246">
        <f>1/(2*PI()*(Cout_electro*1*10^-6+Cout_ceramic*1*10^-6)*load_res)</f>
        <v>1205.719265847692</v>
      </c>
      <c r="G128" s="140" t="s">
        <v>344</v>
      </c>
      <c r="H128" s="134" t="s">
        <v>560</v>
      </c>
      <c r="I128" s="135"/>
      <c r="J128" s="135"/>
      <c r="K128" s="135"/>
      <c r="L128" s="135"/>
      <c r="M128" s="135"/>
      <c r="N128" s="135"/>
      <c r="O128" s="135"/>
    </row>
    <row r="129" spans="2:15" x14ac:dyDescent="0.35">
      <c r="B129" s="138" t="s">
        <v>466</v>
      </c>
      <c r="C129" s="142"/>
      <c r="D129" s="142"/>
      <c r="E129" s="142"/>
      <c r="F129" s="244">
        <f>'TPS543C20 Loop Gain'!C40</f>
        <v>10300</v>
      </c>
      <c r="G129" s="140" t="s">
        <v>344</v>
      </c>
      <c r="H129" s="138" t="s">
        <v>562</v>
      </c>
      <c r="I129" s="135"/>
      <c r="J129" s="135"/>
      <c r="K129" s="135"/>
      <c r="L129" s="135"/>
      <c r="M129" s="135"/>
      <c r="N129" s="135"/>
      <c r="O129" s="135"/>
    </row>
    <row r="130" spans="2:15" ht="16.5" customHeight="1" thickBot="1" x14ac:dyDescent="0.4">
      <c r="B130" s="138" t="s">
        <v>467</v>
      </c>
      <c r="C130" s="142"/>
      <c r="D130" s="142"/>
      <c r="E130" s="142"/>
      <c r="F130" s="243">
        <f>'TPS543C20 Loop Gain'!C41</f>
        <v>32.615204529695212</v>
      </c>
      <c r="G130" s="140" t="s">
        <v>344</v>
      </c>
      <c r="H130" s="134" t="s">
        <v>561</v>
      </c>
      <c r="I130" s="135"/>
      <c r="J130" s="135"/>
      <c r="K130" s="135"/>
      <c r="L130" s="135"/>
      <c r="M130" s="135"/>
      <c r="N130" s="135"/>
      <c r="O130" s="135"/>
    </row>
    <row r="131" spans="2:15" ht="16" thickBot="1" x14ac:dyDescent="0.4">
      <c r="B131" s="293" t="s">
        <v>575</v>
      </c>
      <c r="C131" s="294"/>
      <c r="D131" s="294"/>
      <c r="E131" s="294"/>
      <c r="F131" s="294"/>
      <c r="G131" s="294"/>
      <c r="H131" s="295"/>
      <c r="I131" s="135"/>
      <c r="J131" s="135"/>
      <c r="K131" s="135"/>
      <c r="L131" s="135"/>
      <c r="M131" s="135"/>
      <c r="N131" s="135"/>
      <c r="O131" s="135"/>
    </row>
    <row r="132" spans="2:15" x14ac:dyDescent="0.35">
      <c r="B132" s="247" t="s">
        <v>576</v>
      </c>
      <c r="C132" s="44" t="s">
        <v>10</v>
      </c>
      <c r="D132" s="248"/>
      <c r="E132" s="249"/>
      <c r="F132" s="249"/>
      <c r="G132" s="250"/>
      <c r="H132" s="199" t="s">
        <v>577</v>
      </c>
      <c r="I132" s="135"/>
      <c r="J132" s="135"/>
      <c r="K132" s="135"/>
      <c r="L132" s="135"/>
      <c r="M132" s="135"/>
      <c r="N132" s="135"/>
      <c r="O132" s="135"/>
    </row>
    <row r="133" spans="2:15" x14ac:dyDescent="0.35">
      <c r="B133" s="247" t="s">
        <v>578</v>
      </c>
      <c r="C133" s="251"/>
      <c r="D133" s="252">
        <f>IF(C132="Vin", Vin_max, EN_pin_in)</f>
        <v>13</v>
      </c>
      <c r="E133" s="249"/>
      <c r="F133" s="249"/>
      <c r="G133" s="250" t="s">
        <v>57</v>
      </c>
      <c r="H133" s="199" t="s">
        <v>579</v>
      </c>
      <c r="I133" s="135"/>
      <c r="J133" s="135"/>
      <c r="K133" s="135"/>
      <c r="L133" s="135"/>
      <c r="M133" s="135"/>
      <c r="N133" s="135"/>
      <c r="O133" s="135"/>
    </row>
    <row r="134" spans="2:15" x14ac:dyDescent="0.35">
      <c r="B134" s="247" t="s">
        <v>580</v>
      </c>
      <c r="C134" s="75">
        <v>7.4</v>
      </c>
      <c r="D134" s="249"/>
      <c r="E134" s="249"/>
      <c r="F134" s="249"/>
      <c r="G134" s="250" t="s">
        <v>57</v>
      </c>
      <c r="H134" s="199" t="s">
        <v>581</v>
      </c>
      <c r="I134" s="135"/>
      <c r="J134" s="135"/>
      <c r="K134" s="135"/>
      <c r="L134" s="135"/>
      <c r="M134" s="135"/>
      <c r="N134" s="135"/>
      <c r="O134" s="135"/>
    </row>
    <row r="135" spans="2:15" x14ac:dyDescent="0.35">
      <c r="B135" s="247" t="s">
        <v>582</v>
      </c>
      <c r="C135" s="249"/>
      <c r="D135" s="253">
        <v>10</v>
      </c>
      <c r="E135" s="249"/>
      <c r="F135" s="249"/>
      <c r="G135" s="250"/>
      <c r="H135" s="199"/>
      <c r="I135" s="135"/>
      <c r="J135" s="135"/>
      <c r="K135" s="135"/>
      <c r="L135" s="135"/>
      <c r="M135" s="135"/>
      <c r="N135" s="135"/>
      <c r="O135" s="135"/>
    </row>
    <row r="136" spans="2:15" x14ac:dyDescent="0.35">
      <c r="B136" s="247" t="s">
        <v>583</v>
      </c>
      <c r="C136" s="249"/>
      <c r="D136" s="249"/>
      <c r="E136" s="75">
        <v>10</v>
      </c>
      <c r="F136" s="249"/>
      <c r="G136" s="250" t="s">
        <v>89</v>
      </c>
      <c r="H136" s="199" t="s">
        <v>584</v>
      </c>
      <c r="I136" s="135"/>
      <c r="J136" s="135"/>
      <c r="K136" s="135"/>
      <c r="L136" s="135"/>
      <c r="M136" s="135"/>
      <c r="N136" s="135"/>
      <c r="O136" s="135"/>
    </row>
    <row r="137" spans="2:15" x14ac:dyDescent="0.35">
      <c r="B137" s="247" t="s">
        <v>585</v>
      </c>
      <c r="C137" s="249"/>
      <c r="D137" s="249"/>
      <c r="E137" s="249"/>
      <c r="F137" s="254">
        <f>Ren_b*6000/(Ren_b+6000)</f>
        <v>9.9833610648918469</v>
      </c>
      <c r="G137" s="250" t="s">
        <v>89</v>
      </c>
      <c r="H137" s="199" t="s">
        <v>586</v>
      </c>
      <c r="I137" s="135"/>
      <c r="J137" s="135"/>
      <c r="K137" s="135"/>
      <c r="L137" s="135"/>
      <c r="M137" s="135"/>
      <c r="N137" s="135"/>
      <c r="O137" s="135"/>
    </row>
    <row r="138" spans="2:15" x14ac:dyDescent="0.35">
      <c r="B138" s="247" t="s">
        <v>587</v>
      </c>
      <c r="C138" s="249"/>
      <c r="D138" s="255">
        <f>Ren_b_eff*Vstart_target/EN_rise-Ren_b_eff</f>
        <v>36.189683860232947</v>
      </c>
      <c r="E138" s="249"/>
      <c r="F138" s="249"/>
      <c r="G138" s="250" t="s">
        <v>89</v>
      </c>
      <c r="H138" s="199" t="s">
        <v>216</v>
      </c>
      <c r="I138" s="135"/>
      <c r="J138" s="135"/>
      <c r="K138" s="135"/>
      <c r="L138" s="135"/>
      <c r="M138" s="135"/>
      <c r="N138" s="135"/>
      <c r="O138" s="135"/>
    </row>
    <row r="139" spans="2:15" x14ac:dyDescent="0.35">
      <c r="B139" s="247" t="s">
        <v>588</v>
      </c>
      <c r="C139" s="249"/>
      <c r="D139" s="249"/>
      <c r="E139" s="75">
        <v>36.200000000000003</v>
      </c>
      <c r="F139" s="249"/>
      <c r="G139" s="250" t="s">
        <v>89</v>
      </c>
      <c r="H139" s="199" t="s">
        <v>217</v>
      </c>
    </row>
    <row r="140" spans="2:15" x14ac:dyDescent="0.35">
      <c r="B140" s="247" t="s">
        <v>589</v>
      </c>
      <c r="C140" s="249"/>
      <c r="D140" s="249"/>
      <c r="E140" s="249"/>
      <c r="F140" s="256">
        <f>Ren_b/(Ren_t+Ren_b)*EN_pin_connected</f>
        <v>2.8138528138528138</v>
      </c>
      <c r="G140" s="250" t="s">
        <v>57</v>
      </c>
      <c r="H140" s="199" t="s">
        <v>590</v>
      </c>
    </row>
    <row r="141" spans="2:15" ht="28" x14ac:dyDescent="0.35">
      <c r="B141" s="247" t="s">
        <v>591</v>
      </c>
      <c r="C141" s="249"/>
      <c r="D141" s="249"/>
      <c r="E141" s="249"/>
      <c r="F141" s="256">
        <f>EN_rise*(Ren_b_eff+Ren_t)/Ren_b_eff</f>
        <v>7.4016533333333339</v>
      </c>
      <c r="G141" s="250" t="s">
        <v>57</v>
      </c>
      <c r="H141" s="199" t="s">
        <v>592</v>
      </c>
    </row>
    <row r="142" spans="2:15" ht="14.5" thickBot="1" x14ac:dyDescent="0.4">
      <c r="B142" s="247" t="s">
        <v>593</v>
      </c>
      <c r="C142" s="249"/>
      <c r="D142" s="249"/>
      <c r="E142" s="249"/>
      <c r="F142" s="256">
        <f>EN_rise*(Ren_b_eff+Ren_t)/Ren_b_eff</f>
        <v>7.4016533333333339</v>
      </c>
      <c r="G142" s="250" t="s">
        <v>57</v>
      </c>
      <c r="H142" s="199" t="s">
        <v>594</v>
      </c>
    </row>
    <row r="143" spans="2:15" ht="16" thickBot="1" x14ac:dyDescent="0.4">
      <c r="B143" s="287" t="s">
        <v>563</v>
      </c>
      <c r="C143" s="288"/>
      <c r="D143" s="288"/>
      <c r="E143" s="288"/>
      <c r="F143" s="288"/>
      <c r="G143" s="288"/>
      <c r="H143" s="289"/>
    </row>
    <row r="144" spans="2:15" x14ac:dyDescent="0.35">
      <c r="B144" s="138" t="s">
        <v>555</v>
      </c>
      <c r="C144" s="142"/>
      <c r="D144" s="76">
        <v>4.7</v>
      </c>
      <c r="E144" s="142"/>
      <c r="F144" s="142"/>
      <c r="G144" s="140" t="s">
        <v>83</v>
      </c>
      <c r="H144" s="134" t="s">
        <v>220</v>
      </c>
    </row>
    <row r="145" spans="2:8" x14ac:dyDescent="0.35">
      <c r="B145" s="138" t="s">
        <v>556</v>
      </c>
      <c r="C145" s="142"/>
      <c r="D145" s="142"/>
      <c r="E145" s="144">
        <v>4.7</v>
      </c>
      <c r="F145" s="142"/>
      <c r="G145" s="140" t="s">
        <v>83</v>
      </c>
      <c r="H145" s="134" t="s">
        <v>221</v>
      </c>
    </row>
    <row r="146" spans="2:8" x14ac:dyDescent="0.35">
      <c r="B146" s="138" t="s">
        <v>222</v>
      </c>
      <c r="C146" s="142"/>
      <c r="D146" s="76">
        <v>0.1</v>
      </c>
      <c r="E146" s="142"/>
      <c r="F146" s="142"/>
      <c r="G146" s="140" t="s">
        <v>83</v>
      </c>
      <c r="H146" s="65" t="s">
        <v>223</v>
      </c>
    </row>
    <row r="147" spans="2:8" x14ac:dyDescent="0.35">
      <c r="B147" s="138" t="s">
        <v>224</v>
      </c>
      <c r="C147" s="142"/>
      <c r="D147" s="142"/>
      <c r="E147" s="144">
        <v>0.1</v>
      </c>
      <c r="F147" s="142"/>
      <c r="G147" s="140" t="s">
        <v>83</v>
      </c>
      <c r="H147" s="65" t="s">
        <v>225</v>
      </c>
    </row>
    <row r="148" spans="2:8" x14ac:dyDescent="0.35">
      <c r="B148" s="139" t="s">
        <v>226</v>
      </c>
      <c r="C148" s="142"/>
      <c r="D148" s="76">
        <v>100</v>
      </c>
      <c r="E148" s="142"/>
      <c r="F148" s="142"/>
      <c r="G148" s="140" t="s">
        <v>89</v>
      </c>
      <c r="H148" s="65" t="s">
        <v>227</v>
      </c>
    </row>
    <row r="149" spans="2:8" ht="14.5" thickBot="1" x14ac:dyDescent="0.4">
      <c r="B149" s="79" t="s">
        <v>108</v>
      </c>
      <c r="C149" s="80"/>
      <c r="D149" s="80"/>
      <c r="E149" s="81">
        <v>10</v>
      </c>
      <c r="F149" s="80"/>
      <c r="G149" s="82" t="s">
        <v>89</v>
      </c>
      <c r="H149" s="83" t="s">
        <v>228</v>
      </c>
    </row>
    <row r="150" spans="2:8" x14ac:dyDescent="0.35">
      <c r="B150" s="84"/>
      <c r="C150" s="84"/>
      <c r="D150" s="84"/>
      <c r="E150" s="84"/>
      <c r="F150" s="84"/>
      <c r="G150" s="84"/>
      <c r="H150" s="84"/>
    </row>
    <row r="151" spans="2:8" x14ac:dyDescent="0.35">
      <c r="B151" s="84"/>
      <c r="C151" s="84"/>
      <c r="D151" s="84"/>
      <c r="E151" s="84"/>
      <c r="F151" s="84"/>
      <c r="G151" s="84"/>
      <c r="H151" s="84"/>
    </row>
    <row r="152" spans="2:8" x14ac:dyDescent="0.35">
      <c r="B152" s="84"/>
      <c r="C152" s="84"/>
      <c r="D152" s="84"/>
      <c r="E152" s="84"/>
      <c r="F152" s="84"/>
      <c r="G152" s="84"/>
      <c r="H152" s="84"/>
    </row>
    <row r="153" spans="2:8" x14ac:dyDescent="0.35">
      <c r="B153" s="84"/>
      <c r="C153" s="84"/>
      <c r="D153" s="84"/>
      <c r="E153" s="84"/>
      <c r="F153" s="84"/>
      <c r="G153" s="84"/>
      <c r="H153" s="84"/>
    </row>
    <row r="154" spans="2:8" x14ac:dyDescent="0.35">
      <c r="B154" s="84"/>
      <c r="C154" s="84"/>
      <c r="D154" s="84"/>
      <c r="E154" s="84"/>
      <c r="F154" s="84"/>
      <c r="G154" s="84"/>
      <c r="H154" s="84"/>
    </row>
    <row r="155" spans="2:8" x14ac:dyDescent="0.35">
      <c r="B155" s="84"/>
      <c r="C155" s="84"/>
      <c r="D155" s="84"/>
      <c r="E155" s="84"/>
      <c r="F155" s="84"/>
      <c r="G155" s="84"/>
      <c r="H155" s="84"/>
    </row>
    <row r="156" spans="2:8" x14ac:dyDescent="0.35">
      <c r="B156" s="84"/>
      <c r="C156" s="84"/>
      <c r="D156" s="84"/>
      <c r="E156" s="84"/>
      <c r="F156" s="84"/>
      <c r="G156" s="84"/>
      <c r="H156" s="84"/>
    </row>
    <row r="157" spans="2:8" x14ac:dyDescent="0.35">
      <c r="B157" s="84"/>
      <c r="C157" s="84"/>
      <c r="D157" s="84"/>
      <c r="E157" s="84"/>
      <c r="F157" s="84"/>
      <c r="G157" s="84"/>
      <c r="H157" s="84"/>
    </row>
    <row r="158" spans="2:8" x14ac:dyDescent="0.35">
      <c r="B158" s="84"/>
      <c r="C158" s="84"/>
      <c r="D158" s="84"/>
      <c r="E158" s="84"/>
      <c r="F158" s="84"/>
      <c r="G158" s="84"/>
      <c r="H158" s="84"/>
    </row>
    <row r="159" spans="2:8" x14ac:dyDescent="0.35">
      <c r="B159" s="84"/>
      <c r="C159" s="84"/>
      <c r="D159" s="84"/>
      <c r="E159" s="84"/>
      <c r="F159" s="84"/>
      <c r="G159" s="84"/>
      <c r="H159" s="84"/>
    </row>
    <row r="160" spans="2:8" x14ac:dyDescent="0.35">
      <c r="B160" s="84"/>
      <c r="C160" s="84"/>
      <c r="D160" s="84"/>
      <c r="E160" s="84"/>
      <c r="F160" s="84"/>
      <c r="G160" s="84"/>
      <c r="H160" s="84"/>
    </row>
    <row r="161" spans="2:8" x14ac:dyDescent="0.35">
      <c r="B161" s="84"/>
      <c r="C161" s="84"/>
      <c r="D161" s="84"/>
      <c r="E161" s="84"/>
      <c r="F161" s="84"/>
      <c r="G161" s="84"/>
      <c r="H161" s="84"/>
    </row>
    <row r="162" spans="2:8" x14ac:dyDescent="0.35">
      <c r="B162" s="84"/>
      <c r="C162" s="84"/>
      <c r="D162" s="84"/>
      <c r="E162" s="84"/>
      <c r="F162" s="84"/>
      <c r="G162" s="84"/>
      <c r="H162" s="84"/>
    </row>
    <row r="163" spans="2:8" x14ac:dyDescent="0.35">
      <c r="B163" s="84"/>
      <c r="C163" s="84"/>
      <c r="D163" s="84"/>
      <c r="E163" s="84"/>
      <c r="F163" s="84"/>
      <c r="G163" s="84"/>
      <c r="H163" s="84"/>
    </row>
    <row r="164" spans="2:8" x14ac:dyDescent="0.35">
      <c r="B164" s="84"/>
      <c r="C164" s="84"/>
      <c r="D164" s="84"/>
      <c r="E164" s="84"/>
      <c r="F164" s="84"/>
      <c r="G164" s="84"/>
      <c r="H164" s="84"/>
    </row>
    <row r="165" spans="2:8" x14ac:dyDescent="0.35">
      <c r="B165" s="84"/>
      <c r="C165" s="84"/>
      <c r="D165" s="84"/>
      <c r="E165" s="84"/>
      <c r="F165" s="84"/>
      <c r="G165" s="84"/>
      <c r="H165" s="84"/>
    </row>
    <row r="166" spans="2:8" x14ac:dyDescent="0.35">
      <c r="B166" s="84"/>
      <c r="C166" s="84"/>
      <c r="D166" s="84"/>
      <c r="E166" s="84"/>
      <c r="F166" s="84"/>
      <c r="G166" s="84"/>
      <c r="H166" s="84"/>
    </row>
    <row r="167" spans="2:8" x14ac:dyDescent="0.35">
      <c r="B167" s="84"/>
      <c r="C167" s="84"/>
      <c r="D167" s="84"/>
      <c r="E167" s="84"/>
      <c r="F167" s="84"/>
      <c r="G167" s="84"/>
      <c r="H167" s="84"/>
    </row>
    <row r="168" spans="2:8" x14ac:dyDescent="0.35">
      <c r="B168" s="135"/>
      <c r="C168" s="135"/>
      <c r="D168" s="135"/>
      <c r="E168" s="135"/>
      <c r="F168" s="135"/>
      <c r="G168" s="135"/>
      <c r="H168" s="135"/>
    </row>
    <row r="169" spans="2:8" x14ac:dyDescent="0.35">
      <c r="B169" s="135"/>
      <c r="C169" s="135"/>
      <c r="D169" s="135"/>
      <c r="E169" s="135"/>
      <c r="F169" s="135"/>
      <c r="G169" s="135"/>
      <c r="H169" s="135"/>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143:H143"/>
    <mergeCell ref="B62:H62"/>
    <mergeCell ref="B75:H75"/>
    <mergeCell ref="B76:H76"/>
    <mergeCell ref="B104:H104"/>
    <mergeCell ref="B105:H105"/>
    <mergeCell ref="B113:H113"/>
    <mergeCell ref="B131:H131"/>
    <mergeCell ref="B119:H119"/>
    <mergeCell ref="B61:H61"/>
    <mergeCell ref="B1:H1"/>
    <mergeCell ref="B3:H3"/>
    <mergeCell ref="P11:R11"/>
    <mergeCell ref="B19:H19"/>
    <mergeCell ref="B25:H25"/>
    <mergeCell ref="B32:H32"/>
    <mergeCell ref="B41:H41"/>
    <mergeCell ref="B46:H46"/>
    <mergeCell ref="B51:H51"/>
    <mergeCell ref="B56:H56"/>
  </mergeCells>
  <conditionalFormatting sqref="C157:F157">
    <cfRule type="cellIs" dxfId="49" priority="41" operator="greaterThan">
      <formula>$C$156</formula>
    </cfRule>
  </conditionalFormatting>
  <conditionalFormatting sqref="M44">
    <cfRule type="cellIs" dxfId="48" priority="38" operator="lessThan">
      <formula>#REF!</formula>
    </cfRule>
    <cfRule type="cellIs" dxfId="47" priority="39" operator="greaterThan">
      <formula>$J$44</formula>
    </cfRule>
  </conditionalFormatting>
  <conditionalFormatting sqref="F103">
    <cfRule type="cellIs" dxfId="46" priority="37" operator="lessThan">
      <formula>fsw_select/10</formula>
    </cfRule>
  </conditionalFormatting>
  <conditionalFormatting sqref="F102">
    <cfRule type="cellIs" dxfId="45" priority="36" operator="lessThan">
      <formula>fsw_select/60</formula>
    </cfRule>
  </conditionalFormatting>
  <conditionalFormatting sqref="E149">
    <cfRule type="cellIs" dxfId="44" priority="33" operator="notBetween">
      <formula>1</formula>
      <formula>100</formula>
    </cfRule>
  </conditionalFormatting>
  <conditionalFormatting sqref="E145">
    <cfRule type="cellIs" dxfId="43" priority="31" operator="lessThan">
      <formula>2.2</formula>
    </cfRule>
  </conditionalFormatting>
  <conditionalFormatting sqref="E147">
    <cfRule type="cellIs" dxfId="42" priority="32" operator="lessThan">
      <formula>0.1</formula>
    </cfRule>
  </conditionalFormatting>
  <conditionalFormatting sqref="F99:F100">
    <cfRule type="cellIs" dxfId="41" priority="44" operator="greaterThan">
      <formula>$C$78*1000</formula>
    </cfRule>
  </conditionalFormatting>
  <conditionalFormatting sqref="D65">
    <cfRule type="cellIs" dxfId="40" priority="45" operator="greaterThan">
      <formula>$E$67</formula>
    </cfRule>
  </conditionalFormatting>
  <conditionalFormatting sqref="D66">
    <cfRule type="cellIs" dxfId="39" priority="46" operator="lessThan">
      <formula>$E$67</formula>
    </cfRule>
  </conditionalFormatting>
  <conditionalFormatting sqref="F64:F69">
    <cfRule type="cellIs" dxfId="38" priority="29" operator="greaterThan">
      <formula>6</formula>
    </cfRule>
  </conditionalFormatting>
  <conditionalFormatting sqref="F97">
    <cfRule type="cellIs" dxfId="37" priority="47" operator="greaterThan">
      <formula>$D$85</formula>
    </cfRule>
    <cfRule type="cellIs" dxfId="36" priority="48" operator="lessThan">
      <formula>$D$84</formula>
    </cfRule>
  </conditionalFormatting>
  <conditionalFormatting sqref="F98">
    <cfRule type="cellIs" dxfId="35" priority="49" operator="greaterThan">
      <formula>$D$88</formula>
    </cfRule>
  </conditionalFormatting>
  <conditionalFormatting sqref="D26:D27">
    <cfRule type="cellIs" dxfId="34" priority="26" operator="lessThan">
      <formula>fsw_select</formula>
    </cfRule>
  </conditionalFormatting>
  <conditionalFormatting sqref="D29">
    <cfRule type="containsErrors" dxfId="33" priority="27">
      <formula>ISERROR(D29)</formula>
    </cfRule>
  </conditionalFormatting>
  <conditionalFormatting sqref="C28">
    <cfRule type="cellIs" dxfId="32" priority="28" operator="notBetween">
      <formula>300</formula>
      <formula>2000</formula>
    </cfRule>
  </conditionalFormatting>
  <conditionalFormatting sqref="D31">
    <cfRule type="containsErrors" dxfId="31" priority="25">
      <formula>ISERROR(D31)</formula>
    </cfRule>
  </conditionalFormatting>
  <conditionalFormatting sqref="F31">
    <cfRule type="cellIs" dxfId="30" priority="24" operator="notBetween">
      <formula>300</formula>
      <formula>2000</formula>
    </cfRule>
  </conditionalFormatting>
  <conditionalFormatting sqref="B114:H117 B120:H130 B118:G118">
    <cfRule type="expression" dxfId="29" priority="17">
      <formula>$C$33="D-CAP2"</formula>
    </cfRule>
  </conditionalFormatting>
  <conditionalFormatting sqref="F118">
    <cfRule type="cellIs" dxfId="28" priority="2" operator="notBetween">
      <formula>Vout*0.99</formula>
      <formula>Vout*1.01</formula>
    </cfRule>
  </conditionalFormatting>
  <conditionalFormatting sqref="F141">
    <cfRule type="cellIs" dxfId="27" priority="8" operator="greaterThan">
      <formula>Vin_min</formula>
    </cfRule>
    <cfRule type="cellIs" dxfId="26" priority="9" operator="greaterThan">
      <formula>Vin_min-0.5</formula>
    </cfRule>
  </conditionalFormatting>
  <conditionalFormatting sqref="E136">
    <cfRule type="cellIs" dxfId="25" priority="7" operator="notBetween">
      <formula>1</formula>
      <formula>100</formula>
    </cfRule>
  </conditionalFormatting>
  <conditionalFormatting sqref="C134">
    <cfRule type="cellIs" dxfId="24" priority="10" operator="greaterThan">
      <formula>$C$21</formula>
    </cfRule>
  </conditionalFormatting>
  <conditionalFormatting sqref="C133">
    <cfRule type="expression" dxfId="23" priority="5">
      <formula>$C$132="Vin"</formula>
    </cfRule>
    <cfRule type="expression" dxfId="22" priority="6">
      <formula>$C$132&lt;&gt;"Vin"</formula>
    </cfRule>
  </conditionalFormatting>
  <conditionalFormatting sqref="F140">
    <cfRule type="cellIs" dxfId="21" priority="3" operator="greaterThan">
      <formula>7</formula>
    </cfRule>
    <cfRule type="expression" priority="4">
      <formula>$F$123&gt;7</formula>
    </cfRule>
  </conditionalFormatting>
  <conditionalFormatting sqref="F60">
    <cfRule type="cellIs" dxfId="20" priority="1" operator="lessThan">
      <formula>$C$24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4.5" x14ac:dyDescent="0.35"/>
  <cols>
    <col min="1" max="1" width="15.1796875" bestFit="1" customWidth="1"/>
    <col min="2" max="2" width="9.81640625" bestFit="1" customWidth="1"/>
    <col min="3" max="3" width="8.54296875" bestFit="1" customWidth="1"/>
    <col min="4" max="4" width="10" bestFit="1" customWidth="1"/>
    <col min="5" max="5" width="9.453125" bestFit="1" customWidth="1"/>
    <col min="6" max="6" width="6.453125" bestFit="1" customWidth="1"/>
    <col min="7" max="7" width="16.453125" bestFit="1" customWidth="1"/>
    <col min="8" max="8" width="9.453125" bestFit="1" customWidth="1"/>
    <col min="9" max="9" width="8.54296875" bestFit="1" customWidth="1"/>
    <col min="10" max="10" width="4.54296875" bestFit="1" customWidth="1"/>
    <col min="11" max="12" width="8.81640625" bestFit="1" customWidth="1"/>
    <col min="13" max="13" width="16.1796875" bestFit="1" customWidth="1"/>
    <col min="14" max="14" width="12.453125" bestFit="1" customWidth="1"/>
    <col min="15" max="15" width="6.453125" bestFit="1" customWidth="1"/>
    <col min="16" max="16" width="5.81640625" bestFit="1" customWidth="1"/>
    <col min="17" max="17" width="5.54296875" bestFit="1" customWidth="1"/>
    <col min="18" max="18" width="7.54296875" bestFit="1" customWidth="1"/>
    <col min="19" max="19" width="4.453125" bestFit="1" customWidth="1"/>
    <col min="20" max="20" width="7.54296875" bestFit="1" customWidth="1"/>
    <col min="21" max="21" width="6.81640625" bestFit="1" customWidth="1"/>
    <col min="22" max="22" width="11" style="105" bestFit="1" customWidth="1"/>
  </cols>
  <sheetData>
    <row r="1" spans="1:22" x14ac:dyDescent="0.35">
      <c r="A1" s="109">
        <v>1</v>
      </c>
      <c r="B1" s="109">
        <v>2</v>
      </c>
      <c r="C1" s="109">
        <v>3</v>
      </c>
      <c r="D1" s="109">
        <v>4</v>
      </c>
      <c r="E1" s="109">
        <v>5</v>
      </c>
      <c r="F1" s="109">
        <v>6</v>
      </c>
      <c r="G1" s="109">
        <v>7</v>
      </c>
      <c r="H1" s="109">
        <v>8</v>
      </c>
      <c r="I1" s="109">
        <v>9</v>
      </c>
      <c r="J1" s="109">
        <v>10</v>
      </c>
      <c r="K1" s="109">
        <v>11</v>
      </c>
      <c r="L1" s="109">
        <v>12</v>
      </c>
      <c r="M1" s="109">
        <v>13</v>
      </c>
      <c r="N1" s="109">
        <v>14</v>
      </c>
      <c r="O1" s="109">
        <v>15</v>
      </c>
      <c r="P1" s="109">
        <v>16</v>
      </c>
      <c r="Q1" s="109">
        <v>17</v>
      </c>
      <c r="R1" s="109">
        <v>18</v>
      </c>
      <c r="S1" s="109">
        <v>19</v>
      </c>
      <c r="T1" s="109">
        <v>20</v>
      </c>
      <c r="U1" s="109">
        <v>21</v>
      </c>
      <c r="V1" s="88"/>
    </row>
    <row r="2" spans="1:22" x14ac:dyDescent="0.35">
      <c r="A2" s="110" t="s">
        <v>229</v>
      </c>
      <c r="B2" s="110" t="s">
        <v>230</v>
      </c>
      <c r="C2" s="110" t="s">
        <v>231</v>
      </c>
      <c r="D2" s="110" t="s">
        <v>232</v>
      </c>
      <c r="E2" s="110" t="s">
        <v>233</v>
      </c>
      <c r="F2" s="110" t="s">
        <v>234</v>
      </c>
      <c r="G2" s="110" t="s">
        <v>235</v>
      </c>
      <c r="H2" s="110" t="s">
        <v>236</v>
      </c>
      <c r="I2" s="110" t="s">
        <v>237</v>
      </c>
      <c r="J2" s="110" t="s">
        <v>65</v>
      </c>
      <c r="K2" s="110" t="s">
        <v>238</v>
      </c>
      <c r="L2" s="110" t="s">
        <v>239</v>
      </c>
      <c r="M2" s="110" t="s">
        <v>248</v>
      </c>
      <c r="N2" s="110" t="s">
        <v>241</v>
      </c>
      <c r="O2" s="110" t="s">
        <v>242</v>
      </c>
      <c r="P2" s="111" t="s">
        <v>243</v>
      </c>
      <c r="Q2" s="110" t="s">
        <v>244</v>
      </c>
      <c r="R2" s="111" t="s">
        <v>245</v>
      </c>
      <c r="S2" s="111" t="s">
        <v>246</v>
      </c>
      <c r="T2" s="111" t="s">
        <v>75</v>
      </c>
      <c r="U2" s="111" t="s">
        <v>78</v>
      </c>
      <c r="V2" s="91"/>
    </row>
    <row r="3" spans="1:22" x14ac:dyDescent="0.35">
      <c r="A3" s="96" t="s">
        <v>249</v>
      </c>
      <c r="B3" s="96">
        <v>4</v>
      </c>
      <c r="C3" s="96">
        <v>16</v>
      </c>
      <c r="D3" s="96">
        <v>6</v>
      </c>
      <c r="E3" s="96">
        <v>1100</v>
      </c>
      <c r="F3" s="96">
        <v>2000</v>
      </c>
      <c r="G3" s="96">
        <v>600</v>
      </c>
      <c r="H3" s="96">
        <v>9.5</v>
      </c>
      <c r="I3" s="99">
        <v>95</v>
      </c>
      <c r="J3" s="98">
        <v>0.6</v>
      </c>
      <c r="K3" s="99" t="s">
        <v>250</v>
      </c>
      <c r="L3" s="99" t="s">
        <v>251</v>
      </c>
      <c r="M3" s="100">
        <v>3</v>
      </c>
      <c r="N3" s="96">
        <v>2.7</v>
      </c>
      <c r="O3" s="112">
        <v>200</v>
      </c>
      <c r="P3" s="97">
        <v>25</v>
      </c>
      <c r="Q3" s="97">
        <v>9.1999999999999993</v>
      </c>
      <c r="R3" s="97">
        <v>30000</v>
      </c>
      <c r="S3" s="97">
        <v>9</v>
      </c>
      <c r="T3" s="97">
        <v>1.22</v>
      </c>
      <c r="U3" s="97">
        <v>1.02</v>
      </c>
      <c r="V3" s="93"/>
    </row>
    <row r="4" spans="1:22" x14ac:dyDescent="0.35">
      <c r="A4" s="96" t="s">
        <v>252</v>
      </c>
      <c r="B4" s="96">
        <v>4</v>
      </c>
      <c r="C4" s="96">
        <v>16</v>
      </c>
      <c r="D4" s="96">
        <v>14</v>
      </c>
      <c r="E4" s="96">
        <v>600</v>
      </c>
      <c r="F4" s="96">
        <v>800</v>
      </c>
      <c r="G4" s="96">
        <v>1000</v>
      </c>
      <c r="H4" s="96">
        <v>15</v>
      </c>
      <c r="I4" s="99">
        <v>70</v>
      </c>
      <c r="J4" s="98">
        <v>0.6</v>
      </c>
      <c r="K4" s="99" t="s">
        <v>250</v>
      </c>
      <c r="L4" s="99" t="s">
        <v>251</v>
      </c>
      <c r="M4" s="100">
        <v>3</v>
      </c>
      <c r="N4" s="96"/>
      <c r="O4" s="99"/>
      <c r="P4" s="97"/>
      <c r="Q4" s="97"/>
      <c r="R4" s="97">
        <v>60000</v>
      </c>
      <c r="S4" s="97"/>
      <c r="T4" s="97"/>
      <c r="U4" s="97"/>
      <c r="V4" s="93"/>
    </row>
    <row r="5" spans="1:22" x14ac:dyDescent="0.35">
      <c r="A5" s="96" t="s">
        <v>253</v>
      </c>
      <c r="B5" s="96">
        <v>4</v>
      </c>
      <c r="C5" s="96">
        <v>16</v>
      </c>
      <c r="D5" s="96">
        <v>14</v>
      </c>
      <c r="E5" s="96">
        <v>600</v>
      </c>
      <c r="F5" s="96">
        <v>800</v>
      </c>
      <c r="G5" s="96">
        <v>1000</v>
      </c>
      <c r="H5" s="96">
        <v>15</v>
      </c>
      <c r="I5" s="99">
        <v>70</v>
      </c>
      <c r="J5" s="98">
        <v>0.6</v>
      </c>
      <c r="K5" s="99" t="s">
        <v>250</v>
      </c>
      <c r="L5" s="99" t="s">
        <v>251</v>
      </c>
      <c r="M5" s="100">
        <v>4.5</v>
      </c>
      <c r="N5" s="96"/>
      <c r="O5" s="99"/>
      <c r="P5" s="97"/>
      <c r="Q5" s="97"/>
      <c r="R5" s="97">
        <v>60000</v>
      </c>
      <c r="S5" s="97"/>
      <c r="T5" s="97"/>
      <c r="U5" s="97"/>
      <c r="V5" s="93"/>
    </row>
    <row r="6" spans="1:22" x14ac:dyDescent="0.35">
      <c r="A6" s="96" t="s">
        <v>254</v>
      </c>
      <c r="B6" s="96">
        <v>4</v>
      </c>
      <c r="C6" s="96">
        <v>16</v>
      </c>
      <c r="D6" s="96">
        <v>20</v>
      </c>
      <c r="E6" s="96">
        <v>600</v>
      </c>
      <c r="F6" s="96">
        <v>800</v>
      </c>
      <c r="G6" s="96">
        <v>1000</v>
      </c>
      <c r="H6" s="96">
        <v>20.9</v>
      </c>
      <c r="I6" s="99">
        <v>70</v>
      </c>
      <c r="J6" s="98">
        <v>0.6</v>
      </c>
      <c r="K6" s="99" t="s">
        <v>250</v>
      </c>
      <c r="L6" s="99" t="s">
        <v>251</v>
      </c>
      <c r="M6" s="100">
        <v>3</v>
      </c>
      <c r="N6" s="96"/>
      <c r="O6" s="99"/>
      <c r="P6" s="97"/>
      <c r="Q6" s="97"/>
      <c r="R6" s="97">
        <v>120000</v>
      </c>
      <c r="S6" s="97"/>
      <c r="T6" s="97"/>
      <c r="U6" s="97"/>
      <c r="V6" s="93"/>
    </row>
    <row r="7" spans="1:22" x14ac:dyDescent="0.35">
      <c r="A7" s="96" t="s">
        <v>255</v>
      </c>
      <c r="B7" s="96">
        <v>4</v>
      </c>
      <c r="C7" s="96">
        <v>16</v>
      </c>
      <c r="D7" s="96">
        <v>20</v>
      </c>
      <c r="E7" s="96">
        <v>600</v>
      </c>
      <c r="F7" s="96">
        <v>800</v>
      </c>
      <c r="G7" s="96">
        <v>1000</v>
      </c>
      <c r="H7" s="96">
        <v>20.9</v>
      </c>
      <c r="I7" s="99">
        <v>70</v>
      </c>
      <c r="J7" s="98">
        <v>0.6</v>
      </c>
      <c r="K7" s="99" t="s">
        <v>250</v>
      </c>
      <c r="L7" s="99" t="s">
        <v>251</v>
      </c>
      <c r="M7" s="100">
        <v>4.5</v>
      </c>
      <c r="N7" s="96"/>
      <c r="O7" s="99"/>
      <c r="P7" s="97"/>
      <c r="Q7" s="97"/>
      <c r="R7" s="97">
        <v>120000</v>
      </c>
      <c r="S7" s="97"/>
      <c r="T7" s="97"/>
      <c r="U7" s="97"/>
      <c r="V7" s="93"/>
    </row>
    <row r="8" spans="1:22" x14ac:dyDescent="0.35">
      <c r="A8" s="96" t="s">
        <v>256</v>
      </c>
      <c r="B8" s="97">
        <f t="shared" ref="B8:I8" si="0">B3</f>
        <v>4</v>
      </c>
      <c r="C8" s="97">
        <f t="shared" si="0"/>
        <v>16</v>
      </c>
      <c r="D8" s="97">
        <f t="shared" si="0"/>
        <v>6</v>
      </c>
      <c r="E8" s="97">
        <f t="shared" si="0"/>
        <v>1100</v>
      </c>
      <c r="F8" s="97">
        <f t="shared" si="0"/>
        <v>2000</v>
      </c>
      <c r="G8" s="97">
        <f t="shared" si="0"/>
        <v>600</v>
      </c>
      <c r="H8" s="97">
        <f t="shared" si="0"/>
        <v>9.5</v>
      </c>
      <c r="I8" s="97">
        <f t="shared" si="0"/>
        <v>95</v>
      </c>
      <c r="J8" s="98">
        <v>0.9</v>
      </c>
      <c r="K8" s="99" t="s">
        <v>251</v>
      </c>
      <c r="L8" s="99" t="s">
        <v>251</v>
      </c>
      <c r="M8" s="97">
        <f t="shared" ref="M8:U8" si="1">M3</f>
        <v>3</v>
      </c>
      <c r="N8" s="97">
        <f t="shared" si="1"/>
        <v>2.7</v>
      </c>
      <c r="O8" s="97">
        <f t="shared" si="1"/>
        <v>200</v>
      </c>
      <c r="P8" s="97">
        <f t="shared" si="1"/>
        <v>25</v>
      </c>
      <c r="Q8" s="97">
        <f t="shared" si="1"/>
        <v>9.1999999999999993</v>
      </c>
      <c r="R8" s="97">
        <f t="shared" si="1"/>
        <v>30000</v>
      </c>
      <c r="S8" s="97">
        <f t="shared" si="1"/>
        <v>9</v>
      </c>
      <c r="T8" s="97">
        <f t="shared" si="1"/>
        <v>1.22</v>
      </c>
      <c r="U8" s="97">
        <f t="shared" si="1"/>
        <v>1.02</v>
      </c>
      <c r="V8" s="93"/>
    </row>
    <row r="9" spans="1:22" x14ac:dyDescent="0.35">
      <c r="A9" s="96" t="s">
        <v>257</v>
      </c>
      <c r="B9" s="97">
        <f t="shared" ref="B9:I9" si="2">B8</f>
        <v>4</v>
      </c>
      <c r="C9" s="97">
        <f t="shared" si="2"/>
        <v>16</v>
      </c>
      <c r="D9" s="97">
        <f t="shared" si="2"/>
        <v>6</v>
      </c>
      <c r="E9" s="97">
        <f t="shared" si="2"/>
        <v>1100</v>
      </c>
      <c r="F9" s="97">
        <f t="shared" si="2"/>
        <v>2000</v>
      </c>
      <c r="G9" s="97">
        <f t="shared" si="2"/>
        <v>600</v>
      </c>
      <c r="H9" s="97">
        <f t="shared" si="2"/>
        <v>9.5</v>
      </c>
      <c r="I9" s="97">
        <f t="shared" si="2"/>
        <v>95</v>
      </c>
      <c r="J9" s="98">
        <v>0.6</v>
      </c>
      <c r="K9" s="99" t="s">
        <v>250</v>
      </c>
      <c r="L9" s="99" t="s">
        <v>251</v>
      </c>
      <c r="M9" s="97">
        <f t="shared" ref="M9:U9" si="3">M8</f>
        <v>3</v>
      </c>
      <c r="N9" s="97">
        <f t="shared" si="3"/>
        <v>2.7</v>
      </c>
      <c r="O9" s="97">
        <f t="shared" si="3"/>
        <v>200</v>
      </c>
      <c r="P9" s="97">
        <f t="shared" si="3"/>
        <v>25</v>
      </c>
      <c r="Q9" s="97">
        <f t="shared" si="3"/>
        <v>9.1999999999999993</v>
      </c>
      <c r="R9" s="97">
        <f t="shared" si="3"/>
        <v>30000</v>
      </c>
      <c r="S9" s="97">
        <f t="shared" si="3"/>
        <v>9</v>
      </c>
      <c r="T9" s="97">
        <f t="shared" si="3"/>
        <v>1.22</v>
      </c>
      <c r="U9" s="97">
        <f t="shared" si="3"/>
        <v>1.02</v>
      </c>
      <c r="V9" s="93"/>
    </row>
    <row r="10" spans="1:22" x14ac:dyDescent="0.35">
      <c r="A10" s="96" t="s">
        <v>258</v>
      </c>
      <c r="B10" s="96">
        <v>4</v>
      </c>
      <c r="C10" s="96">
        <v>16</v>
      </c>
      <c r="D10" s="96">
        <v>12</v>
      </c>
      <c r="E10" s="96">
        <v>600</v>
      </c>
      <c r="F10" s="96">
        <v>800</v>
      </c>
      <c r="G10" s="96">
        <v>1000</v>
      </c>
      <c r="H10" s="96">
        <v>15</v>
      </c>
      <c r="I10" s="99">
        <v>70</v>
      </c>
      <c r="J10" s="98">
        <v>0.9</v>
      </c>
      <c r="K10" s="99" t="s">
        <v>251</v>
      </c>
      <c r="L10" s="99" t="s">
        <v>251</v>
      </c>
      <c r="M10" s="100">
        <v>3</v>
      </c>
      <c r="N10" s="96"/>
      <c r="O10" s="99"/>
      <c r="P10" s="99"/>
      <c r="Q10" s="99"/>
      <c r="R10" s="97">
        <v>60000</v>
      </c>
      <c r="S10" s="98"/>
      <c r="T10" s="97"/>
      <c r="U10" s="97"/>
      <c r="V10" s="93"/>
    </row>
    <row r="11" spans="1:22" x14ac:dyDescent="0.35">
      <c r="A11" s="96" t="s">
        <v>259</v>
      </c>
      <c r="B11" s="96">
        <v>4</v>
      </c>
      <c r="C11" s="96">
        <v>16</v>
      </c>
      <c r="D11" s="96">
        <v>20</v>
      </c>
      <c r="E11" s="96">
        <v>600</v>
      </c>
      <c r="F11" s="96">
        <v>800</v>
      </c>
      <c r="G11" s="96">
        <v>1000</v>
      </c>
      <c r="H11" s="96">
        <v>20.9</v>
      </c>
      <c r="I11" s="99">
        <v>70</v>
      </c>
      <c r="J11" s="98">
        <v>0.9</v>
      </c>
      <c r="K11" s="99" t="s">
        <v>251</v>
      </c>
      <c r="L11" s="99" t="s">
        <v>251</v>
      </c>
      <c r="M11" s="100">
        <v>3</v>
      </c>
      <c r="N11" s="96"/>
      <c r="O11" s="99"/>
      <c r="P11" s="99"/>
      <c r="Q11" s="99"/>
      <c r="R11" s="97">
        <v>120000</v>
      </c>
      <c r="S11" s="98"/>
      <c r="T11" s="97"/>
      <c r="U11" s="97"/>
      <c r="V11" s="93"/>
    </row>
    <row r="12" spans="1:22" x14ac:dyDescent="0.35">
      <c r="A12" s="101"/>
      <c r="B12" s="101"/>
      <c r="C12" s="101"/>
      <c r="D12" s="101"/>
      <c r="E12" s="101"/>
      <c r="F12" s="101"/>
      <c r="G12" s="101"/>
      <c r="H12" s="101"/>
      <c r="I12" s="102"/>
      <c r="J12" s="102"/>
      <c r="K12" s="102"/>
      <c r="L12" s="102"/>
      <c r="M12" s="102"/>
      <c r="N12" s="102"/>
      <c r="O12" s="102"/>
      <c r="P12" s="102"/>
      <c r="Q12" s="102"/>
      <c r="R12" s="103"/>
      <c r="S12" s="103"/>
      <c r="V12" s="93"/>
    </row>
    <row r="13" spans="1:22" x14ac:dyDescent="0.35">
      <c r="A13" s="101" t="s">
        <v>260</v>
      </c>
      <c r="B13" s="104"/>
      <c r="C13" s="101"/>
      <c r="D13" s="101"/>
      <c r="E13" s="101"/>
      <c r="F13" s="101"/>
      <c r="G13" s="101"/>
      <c r="H13" s="101"/>
      <c r="I13" s="102"/>
      <c r="J13" s="102"/>
      <c r="K13" s="102"/>
      <c r="L13" s="102"/>
      <c r="M13" s="102"/>
      <c r="N13" s="102"/>
      <c r="O13" s="102"/>
      <c r="P13" s="102"/>
      <c r="Q13" s="102"/>
      <c r="R13" s="103"/>
      <c r="S13" s="103"/>
      <c r="V13" s="93"/>
    </row>
    <row r="14" spans="1:22" x14ac:dyDescent="0.35">
      <c r="A14" s="101"/>
      <c r="B14" s="101"/>
      <c r="C14" s="101"/>
      <c r="D14" s="101"/>
      <c r="E14" s="101"/>
      <c r="F14" s="101"/>
      <c r="G14" s="101"/>
      <c r="H14" s="101"/>
      <c r="I14" s="102"/>
      <c r="J14" s="102"/>
      <c r="K14" s="102"/>
      <c r="L14" s="102"/>
      <c r="M14" s="102"/>
      <c r="N14" s="102"/>
      <c r="O14" s="102"/>
      <c r="P14" s="102"/>
      <c r="Q14" s="102"/>
      <c r="R14" s="103"/>
      <c r="S14" s="103"/>
    </row>
    <row r="15" spans="1:22" x14ac:dyDescent="0.35">
      <c r="A15" t="s">
        <v>261</v>
      </c>
      <c r="B15" t="s">
        <v>262</v>
      </c>
      <c r="D15" s="113"/>
      <c r="E15" s="114" t="s">
        <v>263</v>
      </c>
      <c r="F15" s="114" t="s">
        <v>264</v>
      </c>
      <c r="G15" s="115" t="s">
        <v>265</v>
      </c>
      <c r="K15" s="102"/>
      <c r="L15" s="102"/>
      <c r="S15" s="103"/>
    </row>
    <row r="16" spans="1:22" x14ac:dyDescent="0.35">
      <c r="A16" s="116" t="e">
        <f>VLOOKUP($B$13,'partData (2)'!$A$3:$N$11,5,FALSE)</f>
        <v>#N/A</v>
      </c>
      <c r="B16" s="113" t="s">
        <v>247</v>
      </c>
      <c r="D16" s="103" t="e">
        <f t="shared" ref="D16:D21" si="4">CONCATENATE(E16&amp;F16)</f>
        <v>#N/A</v>
      </c>
      <c r="E16" s="114" t="e">
        <f>A16</f>
        <v>#N/A</v>
      </c>
      <c r="F16" s="114" t="s">
        <v>247</v>
      </c>
      <c r="G16" s="117" t="s">
        <v>266</v>
      </c>
      <c r="K16" s="102"/>
      <c r="L16" s="102"/>
      <c r="S16" s="103"/>
    </row>
    <row r="17" spans="1:19" x14ac:dyDescent="0.35">
      <c r="A17" s="106" t="e">
        <f>VLOOKUP($B$13,'partData (2)'!$A$3:$N$11,6,FALSE)</f>
        <v>#N/A</v>
      </c>
      <c r="B17" s="102" t="s">
        <v>267</v>
      </c>
      <c r="D17" s="103" t="e">
        <f t="shared" si="4"/>
        <v>#N/A</v>
      </c>
      <c r="E17" s="114" t="e">
        <f>A17</f>
        <v>#N/A</v>
      </c>
      <c r="F17" s="114" t="s">
        <v>247</v>
      </c>
      <c r="G17" s="117">
        <v>30.1</v>
      </c>
      <c r="K17" s="102"/>
      <c r="L17" s="102"/>
      <c r="S17" s="103"/>
    </row>
    <row r="18" spans="1:19" x14ac:dyDescent="0.35">
      <c r="A18" s="106" t="e">
        <f>VLOOKUP($B$13,'partData (2)'!$A$3:$N$11,7,FALSE)</f>
        <v>#N/A</v>
      </c>
      <c r="B18" s="102"/>
      <c r="D18" s="103" t="e">
        <f t="shared" si="4"/>
        <v>#N/A</v>
      </c>
      <c r="E18" s="114" t="e">
        <f>A18</f>
        <v>#N/A</v>
      </c>
      <c r="F18" s="114" t="s">
        <v>247</v>
      </c>
      <c r="G18" s="117">
        <v>60.4</v>
      </c>
      <c r="K18" s="102"/>
      <c r="L18" s="102"/>
      <c r="S18" s="103"/>
    </row>
    <row r="19" spans="1:19" x14ac:dyDescent="0.35">
      <c r="A19" s="102"/>
      <c r="B19" s="102"/>
      <c r="D19" s="103" t="e">
        <f t="shared" si="4"/>
        <v>#N/A</v>
      </c>
      <c r="E19" s="114" t="e">
        <f>A16</f>
        <v>#N/A</v>
      </c>
      <c r="F19" s="114" t="s">
        <v>267</v>
      </c>
      <c r="G19" s="117" t="s">
        <v>268</v>
      </c>
      <c r="K19" s="102"/>
      <c r="L19" s="102"/>
      <c r="S19" s="103"/>
    </row>
    <row r="20" spans="1:19" x14ac:dyDescent="0.35">
      <c r="A20" s="102"/>
      <c r="B20" s="102"/>
      <c r="D20" s="103" t="e">
        <f t="shared" si="4"/>
        <v>#N/A</v>
      </c>
      <c r="E20" s="114" t="e">
        <f>A17</f>
        <v>#N/A</v>
      </c>
      <c r="F20" s="114" t="s">
        <v>267</v>
      </c>
      <c r="G20" s="117">
        <v>243</v>
      </c>
      <c r="K20" s="102"/>
      <c r="L20" s="102"/>
      <c r="S20" s="103"/>
    </row>
    <row r="21" spans="1:19" x14ac:dyDescent="0.35">
      <c r="A21" s="102"/>
      <c r="B21" s="102"/>
      <c r="D21" s="103" t="e">
        <f t="shared" si="4"/>
        <v>#N/A</v>
      </c>
      <c r="E21" s="114" t="e">
        <f>A18</f>
        <v>#N/A</v>
      </c>
      <c r="F21" s="114" t="s">
        <v>267</v>
      </c>
      <c r="G21" s="117">
        <v>121</v>
      </c>
      <c r="K21" s="102"/>
      <c r="L21" s="102"/>
      <c r="S21" s="103"/>
    </row>
    <row r="22" spans="1:19" x14ac:dyDescent="0.35">
      <c r="A22" s="107"/>
      <c r="B22" s="101"/>
      <c r="C22" s="101"/>
      <c r="D22" s="102"/>
      <c r="E22" s="102"/>
      <c r="K22" s="102"/>
      <c r="L22" s="102"/>
      <c r="M22" s="102"/>
      <c r="N22" s="102"/>
      <c r="O22" s="102"/>
      <c r="P22" s="102"/>
      <c r="Q22" s="102"/>
      <c r="R22" s="103"/>
      <c r="S22" s="103"/>
    </row>
    <row r="23" spans="1:19" x14ac:dyDescent="0.35">
      <c r="A23" s="101"/>
      <c r="B23" s="101"/>
      <c r="C23" s="101"/>
      <c r="D23" s="101"/>
      <c r="E23" s="101"/>
      <c r="F23" s="101"/>
      <c r="G23" s="101"/>
      <c r="H23" s="101"/>
      <c r="I23" s="102"/>
      <c r="J23" s="102"/>
      <c r="K23" s="102"/>
      <c r="L23" s="102"/>
      <c r="M23" s="102"/>
      <c r="N23" s="102"/>
      <c r="O23" s="102"/>
      <c r="P23" s="102"/>
      <c r="Q23" s="102"/>
      <c r="R23" s="103"/>
      <c r="S23" s="103"/>
    </row>
    <row r="24" spans="1:19" x14ac:dyDescent="0.35">
      <c r="A24" s="101"/>
      <c r="B24" s="101"/>
      <c r="C24" s="101"/>
      <c r="D24" s="101"/>
      <c r="E24" s="101"/>
      <c r="F24" s="101"/>
      <c r="G24" s="101"/>
      <c r="H24" s="101"/>
      <c r="I24" s="102"/>
      <c r="J24" s="102"/>
      <c r="K24" s="102"/>
      <c r="L24" s="102"/>
      <c r="M24" s="102"/>
      <c r="N24" s="102"/>
      <c r="O24" s="102"/>
      <c r="P24" s="102"/>
      <c r="Q24" s="102"/>
      <c r="R24" s="103"/>
      <c r="S24" s="103"/>
    </row>
    <row r="25" spans="1:19" x14ac:dyDescent="0.35">
      <c r="A25" s="108"/>
      <c r="B25" s="101"/>
      <c r="C25" s="101"/>
      <c r="D25" s="101"/>
      <c r="E25" s="101"/>
      <c r="F25" s="101"/>
      <c r="G25" s="101"/>
      <c r="H25" s="101"/>
      <c r="I25" s="102"/>
      <c r="J25" s="102"/>
      <c r="K25" s="102"/>
      <c r="L25" s="102"/>
      <c r="M25" s="102"/>
      <c r="N25" s="102"/>
      <c r="O25" s="102"/>
      <c r="P25" s="102"/>
      <c r="Q25" s="102"/>
      <c r="R25" s="103"/>
      <c r="S25" s="103"/>
    </row>
    <row r="26" spans="1:19" x14ac:dyDescent="0.35">
      <c r="A26" s="101"/>
      <c r="B26" s="101"/>
      <c r="C26" s="101"/>
      <c r="D26" s="101"/>
      <c r="E26" s="101"/>
      <c r="F26" s="101"/>
      <c r="G26" s="101"/>
      <c r="H26" s="101"/>
      <c r="I26" s="102"/>
      <c r="J26" s="102"/>
      <c r="K26" s="102"/>
      <c r="L26" s="102"/>
      <c r="M26" s="102"/>
      <c r="N26" s="102"/>
      <c r="O26" s="102"/>
      <c r="P26" s="102"/>
      <c r="Q26" s="102"/>
      <c r="R26" s="103"/>
      <c r="S26" s="103"/>
    </row>
    <row r="27" spans="1:19" x14ac:dyDescent="0.35">
      <c r="A27" s="101"/>
      <c r="B27" s="101"/>
      <c r="C27" s="101"/>
      <c r="D27" s="101"/>
      <c r="E27" s="101"/>
      <c r="F27" s="101"/>
      <c r="G27" s="101"/>
      <c r="H27" s="101"/>
      <c r="I27" s="102"/>
      <c r="J27" s="102"/>
      <c r="K27" s="102"/>
      <c r="L27" s="102"/>
      <c r="M27" s="102"/>
      <c r="N27" s="102"/>
      <c r="O27" s="102"/>
      <c r="P27" s="102"/>
      <c r="Q27" s="102"/>
      <c r="R27" s="103"/>
      <c r="S27" s="103"/>
    </row>
    <row r="28" spans="1:19" x14ac:dyDescent="0.35">
      <c r="A28" s="101"/>
      <c r="B28" s="101"/>
      <c r="C28" s="101"/>
      <c r="D28" s="101"/>
      <c r="E28" s="101"/>
      <c r="F28" s="101"/>
      <c r="G28" s="101"/>
      <c r="H28" s="101"/>
      <c r="I28" s="102"/>
      <c r="J28" s="102"/>
      <c r="K28" s="102"/>
      <c r="L28" s="102"/>
      <c r="M28" s="102"/>
      <c r="N28" s="102"/>
      <c r="O28" s="102"/>
      <c r="P28" s="102"/>
      <c r="Q28" s="102"/>
      <c r="R28" s="103"/>
      <c r="S28" s="103"/>
    </row>
    <row r="30" spans="1:19" x14ac:dyDescent="0.35">
      <c r="A30" s="101"/>
      <c r="B30" s="101"/>
      <c r="C30" s="101"/>
      <c r="D30" s="101"/>
      <c r="E30" s="101"/>
      <c r="F30" s="101"/>
      <c r="G30" s="101"/>
      <c r="H30" s="101"/>
    </row>
    <row r="31" spans="1:19" x14ac:dyDescent="0.35">
      <c r="A31" s="101"/>
      <c r="B31" s="101"/>
      <c r="C31" s="101"/>
      <c r="D31" s="101"/>
      <c r="E31" s="101"/>
      <c r="F31" s="101"/>
      <c r="G31" s="101"/>
      <c r="H31" s="101"/>
    </row>
    <row r="32" spans="1:19" x14ac:dyDescent="0.35">
      <c r="A32" s="101"/>
      <c r="B32" s="101"/>
      <c r="C32" s="101"/>
      <c r="D32" s="101"/>
      <c r="E32" s="101"/>
      <c r="F32" s="101"/>
      <c r="G32" s="101"/>
      <c r="H32" s="101"/>
    </row>
    <row r="33" spans="1:8" x14ac:dyDescent="0.35">
      <c r="A33" s="101"/>
      <c r="B33" s="101"/>
      <c r="C33" s="101"/>
      <c r="D33" s="101"/>
      <c r="E33" s="101"/>
      <c r="F33" s="101"/>
      <c r="G33" s="101"/>
      <c r="H33" s="101"/>
    </row>
    <row r="34" spans="1:8" x14ac:dyDescent="0.35">
      <c r="A34" s="101"/>
      <c r="B34" s="101"/>
      <c r="C34" s="101"/>
      <c r="D34" s="101"/>
      <c r="E34" s="101"/>
      <c r="F34" s="101"/>
      <c r="G34" s="101"/>
      <c r="H34" s="101"/>
    </row>
    <row r="35" spans="1:8" x14ac:dyDescent="0.35">
      <c r="A35" s="101"/>
      <c r="B35" s="101"/>
      <c r="C35" s="101"/>
      <c r="D35" s="101"/>
      <c r="E35" s="101"/>
      <c r="F35" s="101"/>
      <c r="G35" s="101"/>
      <c r="H35" s="101"/>
    </row>
    <row r="36" spans="1:8" x14ac:dyDescent="0.35">
      <c r="A36" s="101"/>
      <c r="B36" s="101"/>
      <c r="C36" s="101"/>
      <c r="D36" s="101"/>
      <c r="E36" s="101"/>
      <c r="F36" s="101"/>
      <c r="G36" s="101"/>
      <c r="H36" s="101"/>
    </row>
    <row r="37" spans="1:8" x14ac:dyDescent="0.35">
      <c r="A37" s="101"/>
      <c r="B37" s="101"/>
      <c r="C37" s="101"/>
      <c r="D37" s="101"/>
      <c r="E37" s="101"/>
      <c r="F37" s="101"/>
      <c r="G37" s="101"/>
      <c r="H37" s="101"/>
    </row>
    <row r="38" spans="1:8" x14ac:dyDescent="0.35">
      <c r="A38" s="101"/>
      <c r="B38" s="101"/>
      <c r="C38" s="101"/>
      <c r="D38" s="101"/>
      <c r="E38" s="101"/>
      <c r="F38" s="101"/>
      <c r="G38" s="101"/>
      <c r="H38" s="101"/>
    </row>
    <row r="39" spans="1:8" x14ac:dyDescent="0.35">
      <c r="A39" s="101"/>
      <c r="B39" s="101"/>
      <c r="C39" s="101"/>
      <c r="D39" s="101"/>
      <c r="E39" s="101"/>
      <c r="F39" s="101"/>
      <c r="G39" s="101"/>
      <c r="H39" s="101"/>
    </row>
    <row r="40" spans="1:8" x14ac:dyDescent="0.35">
      <c r="A40" s="101"/>
      <c r="B40" s="101"/>
      <c r="C40" s="101"/>
      <c r="D40" s="101"/>
      <c r="E40" s="101"/>
      <c r="F40" s="101"/>
      <c r="G40" s="101"/>
      <c r="H40" s="101"/>
    </row>
    <row r="41" spans="1:8" x14ac:dyDescent="0.35">
      <c r="A41" s="101"/>
      <c r="B41" s="101"/>
      <c r="C41" s="101"/>
      <c r="D41" s="101"/>
      <c r="E41" s="101"/>
      <c r="F41" s="101"/>
      <c r="G41" s="101"/>
      <c r="H41" s="101"/>
    </row>
    <row r="42" spans="1:8" x14ac:dyDescent="0.35">
      <c r="A42" s="101"/>
      <c r="B42" s="101"/>
      <c r="C42" s="101"/>
      <c r="D42" s="101"/>
      <c r="E42" s="101"/>
      <c r="F42" s="101"/>
      <c r="G42" s="101"/>
      <c r="H42" s="101"/>
    </row>
    <row r="43" spans="1:8" x14ac:dyDescent="0.35">
      <c r="A43" s="101"/>
      <c r="B43" s="101"/>
      <c r="C43" s="101"/>
      <c r="D43" s="101"/>
      <c r="E43" s="101"/>
      <c r="F43" s="101"/>
      <c r="G43" s="101"/>
      <c r="H43" s="101"/>
    </row>
    <row r="44" spans="1:8" x14ac:dyDescent="0.35">
      <c r="A44" s="101"/>
      <c r="B44" s="101"/>
      <c r="C44" s="101"/>
      <c r="D44" s="101"/>
      <c r="E44" s="101"/>
      <c r="F44" s="101"/>
      <c r="G44" s="101"/>
      <c r="H44" s="101"/>
    </row>
    <row r="45" spans="1:8" x14ac:dyDescent="0.35">
      <c r="A45" s="101"/>
      <c r="B45" s="101"/>
      <c r="C45" s="101"/>
      <c r="D45" s="101"/>
      <c r="E45" s="101"/>
      <c r="F45" s="101"/>
      <c r="G45" s="101"/>
      <c r="H45" s="101"/>
    </row>
    <row r="46" spans="1:8" x14ac:dyDescent="0.35">
      <c r="A46" s="101"/>
      <c r="B46" s="101"/>
      <c r="C46" s="101"/>
      <c r="D46" s="101"/>
      <c r="E46" s="101"/>
      <c r="F46" s="101"/>
      <c r="G46" s="101"/>
      <c r="H46" s="101"/>
    </row>
    <row r="47" spans="1:8" x14ac:dyDescent="0.35">
      <c r="A47" s="101"/>
      <c r="B47" s="101"/>
      <c r="C47" s="101"/>
      <c r="D47" s="101"/>
      <c r="E47" s="101"/>
      <c r="F47" s="101"/>
      <c r="G47" s="101"/>
      <c r="H47" s="101"/>
    </row>
    <row r="48" spans="1:8" x14ac:dyDescent="0.35">
      <c r="A48" s="101"/>
      <c r="B48" s="101"/>
      <c r="C48" s="101"/>
      <c r="D48" s="101"/>
      <c r="E48" s="101"/>
      <c r="F48" s="101"/>
      <c r="G48" s="101"/>
      <c r="H48" s="101"/>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4.5" x14ac:dyDescent="0.35"/>
  <cols>
    <col min="2" max="2" width="20.453125" bestFit="1" customWidth="1"/>
  </cols>
  <sheetData>
    <row r="2" spans="2:2" x14ac:dyDescent="0.35">
      <c r="B2" t="s">
        <v>5</v>
      </c>
    </row>
    <row r="3" spans="2:2" x14ac:dyDescent="0.35">
      <c r="B3" t="s">
        <v>6</v>
      </c>
    </row>
    <row r="4" spans="2:2" x14ac:dyDescent="0.35">
      <c r="B4" t="s">
        <v>40</v>
      </c>
    </row>
    <row r="5" spans="2:2" x14ac:dyDescent="0.3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7"/>
  <sheetViews>
    <sheetView zoomScale="70" zoomScaleNormal="70" workbookViewId="0">
      <pane ySplit="1" topLeftCell="A2" activePane="bottomLeft" state="frozen"/>
      <selection pane="bottomLeft" activeCell="D3" sqref="D3"/>
    </sheetView>
  </sheetViews>
  <sheetFormatPr defaultColWidth="9.1796875" defaultRowHeight="13" x14ac:dyDescent="0.3"/>
  <cols>
    <col min="1" max="1" width="15.453125" style="172" customWidth="1"/>
    <col min="2" max="2" width="15.453125" style="172" bestFit="1" customWidth="1"/>
    <col min="3" max="3" width="20.453125" style="172" customWidth="1"/>
    <col min="4" max="4" width="50" style="172" customWidth="1"/>
    <col min="5" max="5" width="38.81640625" style="172" customWidth="1"/>
    <col min="6" max="6" width="24.453125" style="172" hidden="1" customWidth="1"/>
    <col min="7" max="7" width="16.54296875" style="172" hidden="1" customWidth="1"/>
    <col min="8" max="8" width="10.1796875" style="156" customWidth="1"/>
    <col min="9" max="9" width="27.54296875" style="164" bestFit="1" customWidth="1"/>
    <col min="10" max="16384" width="9.1796875" style="157"/>
  </cols>
  <sheetData>
    <row r="1" spans="1:9" ht="29.5" thickBot="1" x14ac:dyDescent="0.35">
      <c r="A1" s="153" t="s">
        <v>3</v>
      </c>
      <c r="B1" s="153" t="s">
        <v>0</v>
      </c>
      <c r="C1" s="153" t="s">
        <v>4</v>
      </c>
      <c r="D1" s="153" t="s">
        <v>7</v>
      </c>
      <c r="E1" s="153" t="s">
        <v>16</v>
      </c>
      <c r="F1" s="154" t="s">
        <v>269</v>
      </c>
      <c r="G1" s="154" t="s">
        <v>270</v>
      </c>
      <c r="H1" s="155" t="s">
        <v>42</v>
      </c>
      <c r="I1" s="156" t="s">
        <v>8</v>
      </c>
    </row>
    <row r="2" spans="1:9" ht="14.15" customHeight="1" x14ac:dyDescent="0.3">
      <c r="A2" s="297" t="s">
        <v>17</v>
      </c>
      <c r="B2" s="298"/>
      <c r="C2" s="298"/>
      <c r="D2" s="298"/>
      <c r="E2" s="298"/>
      <c r="F2" s="298"/>
      <c r="G2" s="298"/>
      <c r="H2" s="299"/>
      <c r="I2" s="156"/>
    </row>
    <row r="3" spans="1:9" s="160" customFormat="1" ht="29" x14ac:dyDescent="0.3">
      <c r="A3" s="158" t="s">
        <v>608</v>
      </c>
      <c r="B3" s="158" t="s">
        <v>607</v>
      </c>
      <c r="C3" s="159"/>
      <c r="D3" s="159" t="s">
        <v>606</v>
      </c>
      <c r="E3" s="159"/>
      <c r="F3" s="159"/>
      <c r="G3" s="159"/>
      <c r="H3" s="124" t="s">
        <v>6</v>
      </c>
      <c r="I3" s="125"/>
    </row>
    <row r="4" spans="1:9" s="160" customFormat="1" ht="43.5" x14ac:dyDescent="0.3">
      <c r="A4" s="158" t="s">
        <v>608</v>
      </c>
      <c r="B4" s="158" t="s">
        <v>607</v>
      </c>
      <c r="C4" s="161"/>
      <c r="D4" s="159" t="s">
        <v>609</v>
      </c>
      <c r="E4" s="159"/>
      <c r="F4" s="162"/>
      <c r="G4" s="162"/>
      <c r="H4" s="126" t="s">
        <v>6</v>
      </c>
      <c r="I4" s="125"/>
    </row>
    <row r="5" spans="1:9" s="160" customFormat="1" ht="87" x14ac:dyDescent="0.3">
      <c r="A5" s="158" t="s">
        <v>608</v>
      </c>
      <c r="B5" s="158" t="s">
        <v>607</v>
      </c>
      <c r="C5" s="159"/>
      <c r="D5" s="163" t="s">
        <v>610</v>
      </c>
      <c r="E5" s="163" t="s">
        <v>34</v>
      </c>
      <c r="F5" s="163"/>
      <c r="G5" s="163"/>
      <c r="H5" s="126" t="s">
        <v>6</v>
      </c>
      <c r="I5" s="127"/>
    </row>
    <row r="6" spans="1:9" s="160" customFormat="1" ht="130.5" x14ac:dyDescent="0.3">
      <c r="A6" s="158" t="s">
        <v>608</v>
      </c>
      <c r="B6" s="158" t="s">
        <v>607</v>
      </c>
      <c r="C6" s="159"/>
      <c r="D6" s="163" t="s">
        <v>611</v>
      </c>
      <c r="E6" s="163" t="s">
        <v>36</v>
      </c>
      <c r="F6" s="163"/>
      <c r="G6" s="163"/>
      <c r="H6" s="126" t="s">
        <v>6</v>
      </c>
      <c r="I6" s="127"/>
    </row>
    <row r="7" spans="1:9" s="160" customFormat="1" ht="130.5" x14ac:dyDescent="0.35">
      <c r="A7" s="158" t="s">
        <v>608</v>
      </c>
      <c r="B7" s="158" t="s">
        <v>607</v>
      </c>
      <c r="C7" s="159"/>
      <c r="D7" s="163" t="s">
        <v>612</v>
      </c>
      <c r="E7" s="163" t="s">
        <v>35</v>
      </c>
      <c r="F7" s="163"/>
      <c r="G7" s="163"/>
      <c r="H7" s="126" t="s">
        <v>6</v>
      </c>
      <c r="I7" s="128"/>
    </row>
    <row r="8" spans="1:9" s="160" customFormat="1" ht="29" x14ac:dyDescent="0.35">
      <c r="A8" s="158">
        <v>34</v>
      </c>
      <c r="B8" s="158" t="s">
        <v>631</v>
      </c>
      <c r="C8" s="159" t="s">
        <v>635</v>
      </c>
      <c r="D8" s="163" t="s">
        <v>630</v>
      </c>
      <c r="E8" s="163"/>
      <c r="F8" s="260">
        <f>'Device Calculator'!D148</f>
        <v>100</v>
      </c>
      <c r="G8" s="262" t="s">
        <v>89</v>
      </c>
      <c r="H8" s="126" t="s">
        <v>6</v>
      </c>
      <c r="I8" s="128"/>
    </row>
    <row r="9" spans="1:9" s="160" customFormat="1" ht="14.5" x14ac:dyDescent="0.35">
      <c r="A9" s="165"/>
      <c r="B9" s="165"/>
      <c r="C9" s="166"/>
      <c r="D9" s="167"/>
      <c r="E9" s="167"/>
      <c r="F9" s="167"/>
      <c r="G9" s="167"/>
      <c r="H9" s="168"/>
      <c r="I9" s="128"/>
    </row>
    <row r="10" spans="1:9" ht="14.5" x14ac:dyDescent="0.3">
      <c r="A10" s="165"/>
      <c r="B10" s="165"/>
      <c r="C10" s="166"/>
      <c r="D10" s="167"/>
      <c r="E10" s="167"/>
      <c r="F10" s="167"/>
      <c r="G10" s="167"/>
      <c r="H10" s="168"/>
      <c r="I10" s="127"/>
    </row>
    <row r="11" spans="1:9" ht="14.5" x14ac:dyDescent="0.3">
      <c r="A11" s="296" t="s">
        <v>18</v>
      </c>
      <c r="B11" s="296"/>
      <c r="C11" s="296"/>
      <c r="D11" s="296"/>
      <c r="E11" s="296"/>
      <c r="F11" s="296"/>
      <c r="G11" s="296"/>
      <c r="H11" s="296"/>
    </row>
    <row r="12" spans="1:9" ht="72.5" x14ac:dyDescent="0.3">
      <c r="A12" s="158">
        <v>37</v>
      </c>
      <c r="B12" s="158" t="s">
        <v>619</v>
      </c>
      <c r="C12" s="159" t="s">
        <v>638</v>
      </c>
      <c r="D12" s="159" t="s">
        <v>618</v>
      </c>
      <c r="E12" s="163"/>
      <c r="F12" s="163"/>
      <c r="G12" s="163"/>
      <c r="H12" s="129" t="s">
        <v>6</v>
      </c>
    </row>
    <row r="13" spans="1:9" s="160" customFormat="1" ht="43.5" x14ac:dyDescent="0.3">
      <c r="A13" s="158">
        <v>33</v>
      </c>
      <c r="B13" s="158" t="s">
        <v>626</v>
      </c>
      <c r="C13" s="159" t="s">
        <v>636</v>
      </c>
      <c r="D13" s="159" t="s">
        <v>627</v>
      </c>
      <c r="E13" s="159"/>
      <c r="F13" s="159"/>
      <c r="G13" s="159"/>
      <c r="H13" s="129" t="s">
        <v>6</v>
      </c>
      <c r="I13" s="164"/>
    </row>
    <row r="14" spans="1:9" s="160" customFormat="1" ht="29" x14ac:dyDescent="0.3">
      <c r="A14" s="158">
        <v>30</v>
      </c>
      <c r="B14" s="158" t="s">
        <v>629</v>
      </c>
      <c r="C14" s="159" t="s">
        <v>637</v>
      </c>
      <c r="D14" s="159" t="s">
        <v>628</v>
      </c>
      <c r="E14" s="159"/>
      <c r="F14" s="261">
        <f>'Device Calculator'!D58</f>
        <v>12.214868814949128</v>
      </c>
      <c r="G14" s="262" t="s">
        <v>89</v>
      </c>
      <c r="H14" s="129" t="s">
        <v>6</v>
      </c>
      <c r="I14" s="127"/>
    </row>
    <row r="15" spans="1:9" ht="14.5" x14ac:dyDescent="0.35">
      <c r="A15" s="165"/>
      <c r="B15" s="165"/>
      <c r="C15" s="166"/>
      <c r="D15" s="166"/>
      <c r="E15" s="166"/>
      <c r="F15" s="166"/>
      <c r="G15" s="166"/>
      <c r="H15" s="169"/>
      <c r="I15" s="128"/>
    </row>
    <row r="16" spans="1:9" ht="14.5" x14ac:dyDescent="0.35">
      <c r="A16" s="165"/>
      <c r="B16" s="165"/>
      <c r="C16" s="166"/>
      <c r="D16" s="166"/>
      <c r="E16" s="166"/>
      <c r="F16" s="166"/>
      <c r="G16" s="166"/>
      <c r="H16" s="169"/>
      <c r="I16" s="128"/>
    </row>
    <row r="17" spans="1:9" s="160" customFormat="1" ht="14.5" x14ac:dyDescent="0.3">
      <c r="A17" s="296" t="s">
        <v>9</v>
      </c>
      <c r="B17" s="296"/>
      <c r="C17" s="296"/>
      <c r="D17" s="296"/>
      <c r="E17" s="296"/>
      <c r="F17" s="296"/>
      <c r="G17" s="296"/>
      <c r="H17" s="296"/>
      <c r="I17" s="127"/>
    </row>
    <row r="18" spans="1:9" ht="29" x14ac:dyDescent="0.3">
      <c r="A18" s="159" t="s">
        <v>21</v>
      </c>
      <c r="B18" s="159" t="s">
        <v>11</v>
      </c>
      <c r="C18" s="159" t="s">
        <v>634</v>
      </c>
      <c r="D18" s="159" t="s">
        <v>616</v>
      </c>
      <c r="E18" s="163"/>
      <c r="F18" s="163"/>
      <c r="G18" s="163"/>
      <c r="H18" s="129" t="s">
        <v>6</v>
      </c>
      <c r="I18" s="127"/>
    </row>
    <row r="19" spans="1:9" s="160" customFormat="1" ht="29" x14ac:dyDescent="0.3">
      <c r="A19" s="159" t="s">
        <v>21</v>
      </c>
      <c r="B19" s="159" t="s">
        <v>11</v>
      </c>
      <c r="C19" s="159" t="s">
        <v>634</v>
      </c>
      <c r="D19" s="163" t="s">
        <v>617</v>
      </c>
      <c r="E19" s="163"/>
      <c r="F19" s="163"/>
      <c r="G19" s="163"/>
      <c r="H19" s="129" t="s">
        <v>6</v>
      </c>
      <c r="I19" s="164"/>
    </row>
    <row r="20" spans="1:9" s="160" customFormat="1" ht="58" x14ac:dyDescent="0.3">
      <c r="A20" s="159" t="s">
        <v>23</v>
      </c>
      <c r="B20" s="159" t="s">
        <v>622</v>
      </c>
      <c r="C20" s="163" t="s">
        <v>14</v>
      </c>
      <c r="D20" s="163" t="s">
        <v>620</v>
      </c>
      <c r="E20" s="163"/>
      <c r="F20" s="163"/>
      <c r="G20" s="163"/>
      <c r="H20" s="129" t="s">
        <v>6</v>
      </c>
      <c r="I20" s="164"/>
    </row>
    <row r="21" spans="1:9" s="160" customFormat="1" ht="43.5" x14ac:dyDescent="0.3">
      <c r="A21" s="159" t="s">
        <v>23</v>
      </c>
      <c r="B21" s="159" t="s">
        <v>622</v>
      </c>
      <c r="C21" s="163" t="s">
        <v>14</v>
      </c>
      <c r="D21" s="163" t="s">
        <v>621</v>
      </c>
      <c r="E21" s="163"/>
      <c r="F21" s="163"/>
      <c r="G21" s="163"/>
      <c r="H21" s="129" t="s">
        <v>6</v>
      </c>
      <c r="I21" s="164"/>
    </row>
    <row r="22" spans="1:9" s="160" customFormat="1" ht="43.5" x14ac:dyDescent="0.3">
      <c r="A22" s="159">
        <v>7</v>
      </c>
      <c r="B22" s="159" t="s">
        <v>13</v>
      </c>
      <c r="C22" s="163" t="s">
        <v>632</v>
      </c>
      <c r="D22" s="163" t="s">
        <v>615</v>
      </c>
      <c r="E22" s="163"/>
      <c r="F22" s="163"/>
      <c r="G22" s="163"/>
      <c r="H22" s="119" t="s">
        <v>6</v>
      </c>
      <c r="I22" s="127"/>
    </row>
    <row r="23" spans="1:9" s="160" customFormat="1" ht="43.5" x14ac:dyDescent="0.3">
      <c r="A23" s="159">
        <v>7</v>
      </c>
      <c r="B23" s="159" t="s">
        <v>13</v>
      </c>
      <c r="C23" s="163" t="s">
        <v>632</v>
      </c>
      <c r="D23" s="163" t="s">
        <v>614</v>
      </c>
      <c r="E23" s="163"/>
      <c r="F23" s="163"/>
      <c r="G23" s="163"/>
      <c r="H23" s="119" t="s">
        <v>6</v>
      </c>
      <c r="I23" s="127"/>
    </row>
    <row r="24" spans="1:9" s="160" customFormat="1" ht="87" x14ac:dyDescent="0.3">
      <c r="A24" s="170" t="s">
        <v>22</v>
      </c>
      <c r="B24" s="159" t="s">
        <v>38</v>
      </c>
      <c r="C24" s="163" t="s">
        <v>633</v>
      </c>
      <c r="D24" s="163" t="s">
        <v>613</v>
      </c>
      <c r="E24" s="163" t="s">
        <v>39</v>
      </c>
      <c r="F24" s="163"/>
      <c r="G24" s="163"/>
      <c r="H24" s="119" t="s">
        <v>6</v>
      </c>
      <c r="I24" s="127"/>
    </row>
    <row r="25" spans="1:9" s="160" customFormat="1" ht="14.5" x14ac:dyDescent="0.3">
      <c r="A25" s="165"/>
      <c r="B25" s="165"/>
      <c r="C25" s="166"/>
      <c r="D25" s="166"/>
      <c r="E25" s="166"/>
      <c r="F25" s="166"/>
      <c r="G25" s="166"/>
      <c r="H25" s="169"/>
      <c r="I25" s="127"/>
    </row>
    <row r="26" spans="1:9" ht="14.5" x14ac:dyDescent="0.3">
      <c r="A26" s="165"/>
      <c r="B26" s="165"/>
      <c r="C26" s="166"/>
      <c r="D26" s="166"/>
      <c r="E26" s="166"/>
      <c r="F26" s="166"/>
      <c r="G26" s="166"/>
      <c r="H26" s="169"/>
      <c r="I26" s="127"/>
    </row>
    <row r="27" spans="1:9" ht="14.5" x14ac:dyDescent="0.3">
      <c r="A27" s="296" t="s">
        <v>19</v>
      </c>
      <c r="B27" s="296"/>
      <c r="C27" s="296"/>
      <c r="D27" s="296"/>
      <c r="E27" s="296"/>
      <c r="F27" s="296"/>
      <c r="G27" s="296"/>
      <c r="H27" s="296"/>
      <c r="I27" s="127"/>
    </row>
    <row r="28" spans="1:9" ht="58" x14ac:dyDescent="0.3">
      <c r="A28" s="159">
        <v>28</v>
      </c>
      <c r="B28" s="159" t="s">
        <v>625</v>
      </c>
      <c r="C28" s="163" t="s">
        <v>639</v>
      </c>
      <c r="D28" s="163" t="s">
        <v>623</v>
      </c>
      <c r="E28" s="163" t="s">
        <v>624</v>
      </c>
      <c r="F28" s="163"/>
      <c r="G28" s="163"/>
      <c r="H28" s="129" t="s">
        <v>6</v>
      </c>
      <c r="I28" s="127"/>
    </row>
    <row r="29" spans="1:9" ht="14.5" x14ac:dyDescent="0.3">
      <c r="A29" s="166"/>
      <c r="B29" s="166"/>
      <c r="C29" s="166"/>
      <c r="D29" s="166"/>
      <c r="E29" s="166"/>
      <c r="F29" s="166"/>
      <c r="G29" s="166"/>
      <c r="H29" s="166"/>
      <c r="I29" s="127"/>
    </row>
    <row r="30" spans="1:9" ht="14.5" x14ac:dyDescent="0.3">
      <c r="A30" s="166"/>
      <c r="B30" s="166"/>
      <c r="C30" s="166"/>
      <c r="D30" s="166"/>
      <c r="E30" s="166"/>
      <c r="F30" s="166"/>
      <c r="G30" s="166"/>
      <c r="H30" s="166"/>
      <c r="I30" s="127"/>
    </row>
    <row r="31" spans="1:9" ht="14.5" x14ac:dyDescent="0.3">
      <c r="A31" s="171"/>
      <c r="B31" s="171"/>
      <c r="C31" s="171"/>
      <c r="D31" s="171"/>
      <c r="E31" s="171"/>
      <c r="F31" s="171"/>
      <c r="G31" s="171"/>
      <c r="H31" s="168"/>
      <c r="I31" s="127"/>
    </row>
    <row r="32" spans="1:9" ht="14.5" x14ac:dyDescent="0.3">
      <c r="A32" s="171"/>
      <c r="B32" s="171"/>
      <c r="C32" s="171"/>
      <c r="D32" s="171"/>
      <c r="E32" s="171"/>
      <c r="F32" s="171"/>
      <c r="G32" s="171"/>
      <c r="H32" s="168"/>
      <c r="I32" s="156"/>
    </row>
    <row r="33" spans="9:9" x14ac:dyDescent="0.3">
      <c r="I33" s="156"/>
    </row>
    <row r="34" spans="9:9" x14ac:dyDescent="0.3">
      <c r="I34" s="156"/>
    </row>
    <row r="35" spans="9:9" x14ac:dyDescent="0.3">
      <c r="I35" s="125"/>
    </row>
    <row r="36" spans="9:9" x14ac:dyDescent="0.3">
      <c r="I36" s="125"/>
    </row>
    <row r="37" spans="9:9" x14ac:dyDescent="0.3">
      <c r="I37" s="125"/>
    </row>
    <row r="38" spans="9:9" x14ac:dyDescent="0.3">
      <c r="I38" s="125"/>
    </row>
    <row r="39" spans="9:9" x14ac:dyDescent="0.3">
      <c r="I39" s="125"/>
    </row>
    <row r="40" spans="9:9" x14ac:dyDescent="0.3">
      <c r="I40" s="125"/>
    </row>
    <row r="41" spans="9:9" x14ac:dyDescent="0.3">
      <c r="I41" s="125"/>
    </row>
    <row r="42" spans="9:9" x14ac:dyDescent="0.3">
      <c r="I42" s="125"/>
    </row>
    <row r="43" spans="9:9" x14ac:dyDescent="0.3">
      <c r="I43" s="125"/>
    </row>
    <row r="44" spans="9:9" x14ac:dyDescent="0.3">
      <c r="I44" s="125"/>
    </row>
    <row r="45" spans="9:9" x14ac:dyDescent="0.3">
      <c r="I45" s="125"/>
    </row>
    <row r="46" spans="9:9" x14ac:dyDescent="0.3">
      <c r="I46" s="156"/>
    </row>
    <row r="47" spans="9:9" x14ac:dyDescent="0.3">
      <c r="I47" s="156"/>
    </row>
    <row r="48" spans="9:9" x14ac:dyDescent="0.3">
      <c r="I48" s="156"/>
    </row>
    <row r="49" spans="9:9" x14ac:dyDescent="0.3">
      <c r="I49" s="125"/>
    </row>
    <row r="50" spans="9:9" x14ac:dyDescent="0.3">
      <c r="I50" s="125"/>
    </row>
    <row r="51" spans="9:9" x14ac:dyDescent="0.3">
      <c r="I51" s="127"/>
    </row>
    <row r="52" spans="9:9" x14ac:dyDescent="0.3">
      <c r="I52" s="125"/>
    </row>
    <row r="53" spans="9:9" x14ac:dyDescent="0.3">
      <c r="I53" s="125"/>
    </row>
    <row r="54" spans="9:9" x14ac:dyDescent="0.3">
      <c r="I54" s="125"/>
    </row>
    <row r="55" spans="9:9" x14ac:dyDescent="0.3">
      <c r="I55" s="125"/>
    </row>
    <row r="56" spans="9:9" x14ac:dyDescent="0.3">
      <c r="I56" s="156"/>
    </row>
    <row r="57" spans="9:9" x14ac:dyDescent="0.3">
      <c r="I57" s="156"/>
    </row>
    <row r="58" spans="9:9" x14ac:dyDescent="0.3">
      <c r="I58" s="156"/>
    </row>
    <row r="59" spans="9:9" x14ac:dyDescent="0.3">
      <c r="I59" s="125"/>
    </row>
    <row r="60" spans="9:9" x14ac:dyDescent="0.3">
      <c r="I60" s="125"/>
    </row>
    <row r="61" spans="9:9" x14ac:dyDescent="0.3">
      <c r="I61" s="156"/>
    </row>
    <row r="62" spans="9:9" x14ac:dyDescent="0.3">
      <c r="I62" s="156"/>
    </row>
    <row r="63" spans="9:9" x14ac:dyDescent="0.3">
      <c r="I63" s="156"/>
    </row>
    <row r="64" spans="9:9" x14ac:dyDescent="0.3">
      <c r="I64" s="156"/>
    </row>
    <row r="65" spans="9:9" ht="12.75" customHeight="1" x14ac:dyDescent="0.3">
      <c r="I65" s="156"/>
    </row>
    <row r="66" spans="9:9" ht="12.75" customHeight="1" x14ac:dyDescent="0.3">
      <c r="I66" s="156"/>
    </row>
    <row r="67" spans="9:9" x14ac:dyDescent="0.3">
      <c r="I67" s="156"/>
    </row>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3" operator="equal" id="{C797E0F9-31DE-4046-B1D7-363A29EC32D4}">
            <xm:f>Extra!$B$5</xm:f>
            <x14:dxf>
              <fill>
                <patternFill>
                  <bgColor theme="0" tint="-0.14996795556505021"/>
                </patternFill>
              </fill>
            </x14:dxf>
          </x14:cfRule>
          <x14:cfRule type="cellIs" priority="4" operator="equal" id="{EF909D6B-DF6B-407F-B7EF-C8B21200089B}">
            <xm:f>Extra!$B$4</xm:f>
            <x14:dxf>
              <fill>
                <patternFill>
                  <bgColor theme="6"/>
                </patternFill>
              </fill>
            </x14:dxf>
          </x14:cfRule>
          <xm:sqref>H20:H1048576 H1:H18</xm:sqref>
        </x14:conditionalFormatting>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50"/>
  <sheetViews>
    <sheetView zoomScale="70" zoomScaleNormal="70" workbookViewId="0">
      <pane ySplit="1" topLeftCell="A34" activePane="bottomLeft" state="frozen"/>
      <selection pane="bottomLeft" activeCell="F42" sqref="F42"/>
    </sheetView>
  </sheetViews>
  <sheetFormatPr defaultColWidth="9.1796875" defaultRowHeight="14.5" x14ac:dyDescent="0.35"/>
  <cols>
    <col min="1" max="1" width="15.453125" style="11" customWidth="1"/>
    <col min="2" max="2" width="16.54296875" style="17" bestFit="1" customWidth="1"/>
    <col min="3" max="4" width="19.453125" style="11" customWidth="1"/>
    <col min="5" max="5" width="57.1796875" style="11" customWidth="1"/>
    <col min="6" max="6" width="44" style="17" customWidth="1"/>
    <col min="7" max="7" width="10.54296875" style="19" customWidth="1"/>
    <col min="8" max="8" width="24.453125" style="9" customWidth="1"/>
    <col min="9" max="16384" width="9.1796875" style="7"/>
  </cols>
  <sheetData>
    <row r="1" spans="1:8" ht="28.5" customHeight="1" thickBot="1" x14ac:dyDescent="0.4">
      <c r="A1" s="173" t="s">
        <v>3</v>
      </c>
      <c r="B1" s="173" t="s">
        <v>0</v>
      </c>
      <c r="C1" s="173" t="s">
        <v>4</v>
      </c>
      <c r="D1" s="173" t="s">
        <v>24</v>
      </c>
      <c r="E1" s="173" t="s">
        <v>1</v>
      </c>
      <c r="F1" s="173" t="s">
        <v>16</v>
      </c>
      <c r="G1" s="174" t="s">
        <v>42</v>
      </c>
      <c r="H1" s="175" t="s">
        <v>8</v>
      </c>
    </row>
    <row r="2" spans="1:8" ht="12.75" customHeight="1" x14ac:dyDescent="0.35">
      <c r="A2" s="303" t="s">
        <v>17</v>
      </c>
      <c r="B2" s="304"/>
      <c r="C2" s="304"/>
      <c r="D2" s="304"/>
      <c r="E2" s="304"/>
      <c r="F2" s="304"/>
      <c r="G2" s="305"/>
      <c r="H2" s="8"/>
    </row>
    <row r="3" spans="1:8" s="10" customFormat="1" ht="319" x14ac:dyDescent="0.35">
      <c r="A3" s="158" t="s">
        <v>608</v>
      </c>
      <c r="B3" s="159" t="s">
        <v>607</v>
      </c>
      <c r="C3" s="2"/>
      <c r="D3" s="2" t="s">
        <v>25</v>
      </c>
      <c r="E3" s="2" t="s">
        <v>640</v>
      </c>
      <c r="F3" s="2" t="s">
        <v>641</v>
      </c>
      <c r="G3" s="119" t="s">
        <v>6</v>
      </c>
      <c r="H3" s="121"/>
    </row>
    <row r="4" spans="1:8" s="10" customFormat="1" ht="58" x14ac:dyDescent="0.35">
      <c r="A4" s="158" t="s">
        <v>608</v>
      </c>
      <c r="B4" s="159" t="s">
        <v>607</v>
      </c>
      <c r="C4" s="2"/>
      <c r="D4" s="2" t="s">
        <v>25</v>
      </c>
      <c r="E4" s="2" t="s">
        <v>642</v>
      </c>
      <c r="F4" s="2"/>
      <c r="G4" s="119"/>
      <c r="H4" s="121"/>
    </row>
    <row r="5" spans="1:8" s="10" customFormat="1" ht="29" x14ac:dyDescent="0.35">
      <c r="A5" s="158" t="s">
        <v>608</v>
      </c>
      <c r="B5" s="159" t="s">
        <v>607</v>
      </c>
      <c r="C5" s="2"/>
      <c r="D5" s="2" t="s">
        <v>25</v>
      </c>
      <c r="E5" s="2" t="s">
        <v>643</v>
      </c>
      <c r="F5" s="2"/>
      <c r="G5" s="119"/>
      <c r="H5" s="121"/>
    </row>
    <row r="6" spans="1:8" s="10" customFormat="1" ht="58" x14ac:dyDescent="0.35">
      <c r="A6" s="158" t="s">
        <v>608</v>
      </c>
      <c r="B6" s="159" t="s">
        <v>607</v>
      </c>
      <c r="C6" s="2"/>
      <c r="D6" s="2" t="s">
        <v>25</v>
      </c>
      <c r="E6" s="2" t="s">
        <v>644</v>
      </c>
      <c r="F6" s="2" t="s">
        <v>647</v>
      </c>
      <c r="G6" s="119"/>
      <c r="H6" s="121"/>
    </row>
    <row r="7" spans="1:8" ht="87" x14ac:dyDescent="0.35">
      <c r="A7" s="158" t="s">
        <v>608</v>
      </c>
      <c r="B7" s="159" t="s">
        <v>607</v>
      </c>
      <c r="C7" s="2"/>
      <c r="D7" s="2" t="s">
        <v>25</v>
      </c>
      <c r="E7" s="2" t="s">
        <v>645</v>
      </c>
      <c r="F7" s="2" t="s">
        <v>646</v>
      </c>
      <c r="G7" s="119"/>
      <c r="H7" s="7"/>
    </row>
    <row r="8" spans="1:8" x14ac:dyDescent="0.35">
      <c r="G8" s="12"/>
      <c r="H8" s="7"/>
    </row>
    <row r="9" spans="1:8" ht="14.9" customHeight="1" x14ac:dyDescent="0.35">
      <c r="G9" s="12"/>
      <c r="H9" s="7"/>
    </row>
    <row r="10" spans="1:8" x14ac:dyDescent="0.35">
      <c r="A10" s="306" t="s">
        <v>18</v>
      </c>
      <c r="B10" s="307"/>
      <c r="C10" s="307"/>
      <c r="D10" s="307"/>
      <c r="E10" s="307"/>
      <c r="F10" s="307"/>
      <c r="G10" s="308"/>
      <c r="H10" s="120"/>
    </row>
    <row r="11" spans="1:8" ht="58" x14ac:dyDescent="0.35">
      <c r="A11" s="1"/>
      <c r="B11" s="2" t="s">
        <v>667</v>
      </c>
      <c r="C11" s="2"/>
      <c r="D11" s="2" t="s">
        <v>26</v>
      </c>
      <c r="E11" s="2" t="s">
        <v>668</v>
      </c>
      <c r="F11" s="2"/>
      <c r="G11" s="119" t="s">
        <v>6</v>
      </c>
      <c r="H11" s="120"/>
    </row>
    <row r="12" spans="1:8" ht="29" x14ac:dyDescent="0.35">
      <c r="A12" s="1"/>
      <c r="B12" s="2" t="s">
        <v>669</v>
      </c>
      <c r="C12" s="2"/>
      <c r="D12" s="2" t="s">
        <v>26</v>
      </c>
      <c r="E12" s="2" t="s">
        <v>670</v>
      </c>
      <c r="F12" s="2"/>
      <c r="G12" s="119" t="s">
        <v>6</v>
      </c>
      <c r="H12" s="120"/>
    </row>
    <row r="13" spans="1:8" ht="72.5" x14ac:dyDescent="0.35">
      <c r="A13" s="1"/>
      <c r="B13" s="2" t="s">
        <v>671</v>
      </c>
      <c r="C13" s="2"/>
      <c r="D13" s="2"/>
      <c r="E13" s="2" t="s">
        <v>673</v>
      </c>
      <c r="F13" s="2" t="s">
        <v>674</v>
      </c>
      <c r="G13" s="119" t="s">
        <v>6</v>
      </c>
      <c r="H13" s="120"/>
    </row>
    <row r="14" spans="1:8" s="16" customFormat="1" ht="43.5" x14ac:dyDescent="0.35">
      <c r="A14" s="1"/>
      <c r="B14" s="2" t="s">
        <v>672</v>
      </c>
      <c r="C14" s="2"/>
      <c r="D14" s="2" t="s">
        <v>26</v>
      </c>
      <c r="E14" s="2" t="s">
        <v>675</v>
      </c>
      <c r="F14" s="2"/>
      <c r="G14" s="119" t="s">
        <v>6</v>
      </c>
      <c r="H14" s="6"/>
    </row>
    <row r="15" spans="1:8" x14ac:dyDescent="0.35">
      <c r="A15" s="13"/>
      <c r="B15" s="14"/>
      <c r="C15" s="14"/>
      <c r="D15" s="14"/>
      <c r="E15" s="13"/>
      <c r="F15" s="14"/>
      <c r="G15" s="15"/>
    </row>
    <row r="16" spans="1:8" x14ac:dyDescent="0.35">
      <c r="H16" s="8"/>
    </row>
    <row r="17" spans="1:12" x14ac:dyDescent="0.35">
      <c r="A17" s="309" t="s">
        <v>9</v>
      </c>
      <c r="B17" s="309"/>
      <c r="C17" s="309"/>
      <c r="D17" s="309"/>
      <c r="E17" s="309"/>
      <c r="F17" s="309"/>
      <c r="G17" s="309"/>
      <c r="H17" s="120"/>
    </row>
    <row r="18" spans="1:12" ht="145.5" customHeight="1" x14ac:dyDescent="0.35">
      <c r="A18" s="2"/>
      <c r="B18" s="2" t="s">
        <v>11</v>
      </c>
      <c r="C18" s="2" t="s">
        <v>676</v>
      </c>
      <c r="D18" s="2" t="s">
        <v>25</v>
      </c>
      <c r="E18" s="2" t="s">
        <v>649</v>
      </c>
      <c r="F18" s="2" t="s">
        <v>648</v>
      </c>
      <c r="G18" s="119" t="s">
        <v>6</v>
      </c>
      <c r="H18" s="120"/>
    </row>
    <row r="19" spans="1:12" ht="231" customHeight="1" x14ac:dyDescent="0.35">
      <c r="A19" s="2"/>
      <c r="B19" s="2" t="s">
        <v>11</v>
      </c>
      <c r="C19" s="2" t="s">
        <v>676</v>
      </c>
      <c r="D19" s="2" t="s">
        <v>25</v>
      </c>
      <c r="E19" s="2" t="s">
        <v>650</v>
      </c>
      <c r="F19" s="2"/>
      <c r="G19" s="119" t="s">
        <v>6</v>
      </c>
      <c r="H19" s="120"/>
    </row>
    <row r="20" spans="1:12" ht="222" customHeight="1" x14ac:dyDescent="0.35">
      <c r="A20" s="2"/>
      <c r="B20" s="2" t="s">
        <v>12</v>
      </c>
      <c r="C20" s="2" t="s">
        <v>677</v>
      </c>
      <c r="D20" s="2" t="s">
        <v>25</v>
      </c>
      <c r="E20" s="2" t="s">
        <v>651</v>
      </c>
      <c r="F20" s="2"/>
      <c r="G20" s="119" t="s">
        <v>6</v>
      </c>
      <c r="H20" s="120"/>
      <c r="K20"/>
    </row>
    <row r="21" spans="1:12" s="10" customFormat="1" ht="183.75" customHeight="1" x14ac:dyDescent="0.35">
      <c r="A21" s="2"/>
      <c r="B21" s="2" t="s">
        <v>12</v>
      </c>
      <c r="C21" s="2" t="s">
        <v>677</v>
      </c>
      <c r="D21" s="2" t="s">
        <v>25</v>
      </c>
      <c r="E21" s="2" t="s">
        <v>27</v>
      </c>
      <c r="F21" s="2"/>
      <c r="G21" s="119" t="s">
        <v>6</v>
      </c>
      <c r="H21" s="121"/>
    </row>
    <row r="22" spans="1:12" s="10" customFormat="1" ht="225.75" customHeight="1" x14ac:dyDescent="0.35">
      <c r="A22" s="2"/>
      <c r="B22" s="2" t="s">
        <v>2</v>
      </c>
      <c r="C22" s="2" t="s">
        <v>678</v>
      </c>
      <c r="D22" s="2" t="s">
        <v>25</v>
      </c>
      <c r="E22" s="2" t="s">
        <v>654</v>
      </c>
      <c r="F22" s="2"/>
      <c r="G22" s="119" t="s">
        <v>6</v>
      </c>
      <c r="H22" s="121"/>
      <c r="L22"/>
    </row>
    <row r="23" spans="1:12" s="10" customFormat="1" ht="224.25" customHeight="1" x14ac:dyDescent="0.35">
      <c r="A23" s="2"/>
      <c r="B23" s="2" t="s">
        <v>2</v>
      </c>
      <c r="C23" s="2" t="s">
        <v>678</v>
      </c>
      <c r="D23" s="2" t="s">
        <v>25</v>
      </c>
      <c r="E23" s="2" t="s">
        <v>28</v>
      </c>
      <c r="F23" s="2"/>
      <c r="G23" s="119" t="s">
        <v>6</v>
      </c>
      <c r="H23" s="121"/>
    </row>
    <row r="24" spans="1:12" s="10" customFormat="1" ht="43.5" x14ac:dyDescent="0.35">
      <c r="A24" s="2"/>
      <c r="B24" s="2" t="s">
        <v>2</v>
      </c>
      <c r="C24" s="2" t="s">
        <v>678</v>
      </c>
      <c r="D24" s="2" t="s">
        <v>25</v>
      </c>
      <c r="E24" s="2" t="s">
        <v>655</v>
      </c>
      <c r="F24" s="2" t="s">
        <v>656</v>
      </c>
      <c r="G24" s="119" t="s">
        <v>6</v>
      </c>
      <c r="H24" s="9"/>
    </row>
    <row r="25" spans="1:12" ht="240" customHeight="1" x14ac:dyDescent="0.35">
      <c r="A25" s="2"/>
      <c r="B25" s="2" t="s">
        <v>29</v>
      </c>
      <c r="C25" s="2" t="s">
        <v>679</v>
      </c>
      <c r="D25" s="2" t="s">
        <v>25</v>
      </c>
      <c r="E25" s="2" t="s">
        <v>657</v>
      </c>
      <c r="F25" s="2"/>
      <c r="G25" s="119" t="s">
        <v>6</v>
      </c>
      <c r="H25" s="8"/>
    </row>
    <row r="26" spans="1:12" ht="58" x14ac:dyDescent="0.35">
      <c r="A26" s="2"/>
      <c r="B26" s="2" t="s">
        <v>29</v>
      </c>
      <c r="C26" s="2" t="s">
        <v>679</v>
      </c>
      <c r="D26" s="2" t="s">
        <v>25</v>
      </c>
      <c r="E26" s="2" t="s">
        <v>658</v>
      </c>
      <c r="F26" s="2"/>
      <c r="G26" s="119" t="s">
        <v>6</v>
      </c>
      <c r="H26" s="8"/>
    </row>
    <row r="27" spans="1:12" ht="58" x14ac:dyDescent="0.35">
      <c r="A27" s="2"/>
      <c r="B27" s="2" t="s">
        <v>622</v>
      </c>
      <c r="C27" s="2" t="s">
        <v>14</v>
      </c>
      <c r="D27" s="2" t="s">
        <v>26</v>
      </c>
      <c r="E27" s="2" t="s">
        <v>653</v>
      </c>
      <c r="F27" s="2"/>
      <c r="G27" s="119" t="s">
        <v>6</v>
      </c>
      <c r="H27" s="120"/>
    </row>
    <row r="28" spans="1:12" s="10" customFormat="1" ht="43.5" x14ac:dyDescent="0.35">
      <c r="A28" s="2"/>
      <c r="B28" s="2" t="s">
        <v>622</v>
      </c>
      <c r="C28" s="2" t="s">
        <v>14</v>
      </c>
      <c r="D28" s="2" t="s">
        <v>26</v>
      </c>
      <c r="E28" s="2" t="s">
        <v>659</v>
      </c>
      <c r="F28" s="2"/>
      <c r="G28" s="119" t="s">
        <v>6</v>
      </c>
      <c r="H28" s="121"/>
    </row>
    <row r="29" spans="1:12" s="10" customFormat="1" ht="43.5" x14ac:dyDescent="0.35">
      <c r="A29" s="2"/>
      <c r="B29" s="2" t="s">
        <v>622</v>
      </c>
      <c r="C29" s="2" t="s">
        <v>14</v>
      </c>
      <c r="D29" s="2" t="s">
        <v>26</v>
      </c>
      <c r="E29" s="2" t="s">
        <v>660</v>
      </c>
      <c r="F29" s="2" t="s">
        <v>661</v>
      </c>
      <c r="G29" s="119" t="s">
        <v>6</v>
      </c>
      <c r="H29" s="121"/>
    </row>
    <row r="30" spans="1:12" s="10" customFormat="1" ht="188.25" customHeight="1" x14ac:dyDescent="0.35">
      <c r="A30" s="2"/>
      <c r="B30" s="2" t="s">
        <v>665</v>
      </c>
      <c r="C30" s="2"/>
      <c r="D30" s="2" t="s">
        <v>25</v>
      </c>
      <c r="E30" s="2" t="s">
        <v>666</v>
      </c>
      <c r="F30" s="2"/>
      <c r="G30" s="119" t="s">
        <v>6</v>
      </c>
      <c r="H30" s="121"/>
      <c r="I30"/>
    </row>
    <row r="31" spans="1:12" s="10" customFormat="1" x14ac:dyDescent="0.35">
      <c r="A31" s="4"/>
      <c r="B31" s="4"/>
      <c r="C31" s="4"/>
      <c r="D31" s="4"/>
      <c r="E31" s="5"/>
      <c r="F31" s="4"/>
      <c r="G31" s="3"/>
      <c r="H31" s="121"/>
    </row>
    <row r="32" spans="1:12" s="10" customFormat="1" ht="15" thickBot="1" x14ac:dyDescent="0.4">
      <c r="A32" s="5"/>
      <c r="B32" s="4"/>
      <c r="C32" s="4"/>
      <c r="D32" s="4"/>
      <c r="E32" s="4"/>
      <c r="F32" s="4"/>
      <c r="G32" s="3"/>
      <c r="H32" s="121"/>
    </row>
    <row r="33" spans="1:8" x14ac:dyDescent="0.35">
      <c r="A33" s="300" t="s">
        <v>19</v>
      </c>
      <c r="B33" s="301"/>
      <c r="C33" s="301"/>
      <c r="D33" s="301"/>
      <c r="E33" s="301"/>
      <c r="F33" s="301"/>
      <c r="G33" s="302"/>
      <c r="H33" s="122"/>
    </row>
    <row r="34" spans="1:8" s="10" customFormat="1" ht="29" x14ac:dyDescent="0.35">
      <c r="A34" s="2"/>
      <c r="B34" s="2" t="s">
        <v>663</v>
      </c>
      <c r="C34" s="2"/>
      <c r="D34" s="2" t="s">
        <v>26</v>
      </c>
      <c r="E34" s="2" t="s">
        <v>662</v>
      </c>
      <c r="F34" s="2"/>
      <c r="G34" s="119" t="s">
        <v>6</v>
      </c>
      <c r="H34" s="121"/>
    </row>
    <row r="35" spans="1:8" s="10" customFormat="1" ht="43.5" x14ac:dyDescent="0.35">
      <c r="A35" s="2"/>
      <c r="B35" s="2" t="s">
        <v>664</v>
      </c>
      <c r="C35" s="2"/>
      <c r="D35" s="2" t="s">
        <v>25</v>
      </c>
      <c r="E35" s="2" t="s">
        <v>32</v>
      </c>
      <c r="F35" s="2" t="s">
        <v>33</v>
      </c>
      <c r="G35" s="119" t="s">
        <v>6</v>
      </c>
      <c r="H35" s="121"/>
    </row>
    <row r="36" spans="1:8" s="10" customFormat="1" x14ac:dyDescent="0.35">
      <c r="A36" s="17"/>
      <c r="B36" s="17"/>
      <c r="C36" s="11"/>
      <c r="D36" s="11"/>
      <c r="E36" s="11"/>
      <c r="F36" s="17"/>
      <c r="G36" s="18"/>
      <c r="H36" s="121"/>
    </row>
    <row r="37" spans="1:8" s="10" customFormat="1" ht="15" thickBot="1" x14ac:dyDescent="0.4">
      <c r="A37" s="11"/>
      <c r="B37" s="17"/>
      <c r="C37" s="11"/>
      <c r="D37" s="11"/>
      <c r="E37" s="11"/>
      <c r="F37" s="17"/>
      <c r="G37" s="19"/>
      <c r="H37" s="121"/>
    </row>
    <row r="38" spans="1:8" s="10" customFormat="1" x14ac:dyDescent="0.35">
      <c r="A38" s="300" t="s">
        <v>20</v>
      </c>
      <c r="B38" s="301"/>
      <c r="C38" s="301"/>
      <c r="D38" s="301"/>
      <c r="E38" s="301"/>
      <c r="F38" s="301"/>
      <c r="G38" s="302"/>
      <c r="H38" s="123"/>
    </row>
    <row r="39" spans="1:8" s="10" customFormat="1" ht="58" x14ac:dyDescent="0.35">
      <c r="A39" s="2"/>
      <c r="B39" s="2" t="s">
        <v>15</v>
      </c>
      <c r="C39" s="2" t="s">
        <v>44</v>
      </c>
      <c r="D39" s="2" t="s">
        <v>25</v>
      </c>
      <c r="E39" s="2" t="s">
        <v>652</v>
      </c>
      <c r="F39" s="2"/>
      <c r="G39" s="119" t="s">
        <v>6</v>
      </c>
    </row>
    <row r="40" spans="1:8" s="10" customFormat="1" ht="72.5" x14ac:dyDescent="0.35">
      <c r="A40" s="1"/>
      <c r="B40" s="2" t="s">
        <v>30</v>
      </c>
      <c r="C40" s="1"/>
      <c r="D40" s="1" t="s">
        <v>26</v>
      </c>
      <c r="E40" s="2" t="s">
        <v>31</v>
      </c>
      <c r="F40" s="2"/>
      <c r="G40" s="119" t="s">
        <v>6</v>
      </c>
    </row>
    <row r="41" spans="1:8" ht="43.5" x14ac:dyDescent="0.35">
      <c r="A41" s="1"/>
      <c r="B41" s="2" t="s">
        <v>43</v>
      </c>
      <c r="C41" s="1"/>
      <c r="D41" s="1" t="s">
        <v>25</v>
      </c>
      <c r="E41" s="2" t="s">
        <v>32</v>
      </c>
      <c r="F41" s="2" t="s">
        <v>33</v>
      </c>
      <c r="G41" s="119" t="s">
        <v>6</v>
      </c>
      <c r="H41" s="8"/>
    </row>
    <row r="42" spans="1:8" ht="72.5" x14ac:dyDescent="0.35">
      <c r="A42" s="1"/>
      <c r="B42" s="2" t="s">
        <v>680</v>
      </c>
      <c r="C42" s="1" t="s">
        <v>681</v>
      </c>
      <c r="D42" s="1" t="s">
        <v>25</v>
      </c>
      <c r="E42" s="2" t="s">
        <v>682</v>
      </c>
      <c r="F42" s="2" t="s">
        <v>683</v>
      </c>
      <c r="G42" s="119" t="s">
        <v>6</v>
      </c>
      <c r="H42" s="120"/>
    </row>
    <row r="43" spans="1:8" x14ac:dyDescent="0.35">
      <c r="H43" s="121"/>
    </row>
    <row r="44" spans="1:8" x14ac:dyDescent="0.35">
      <c r="H44" s="121"/>
    </row>
    <row r="48" spans="1:8" x14ac:dyDescent="0.35">
      <c r="H48" s="121"/>
    </row>
    <row r="49" spans="8:8" x14ac:dyDescent="0.35">
      <c r="H49" s="121"/>
    </row>
    <row r="50" spans="8:8" x14ac:dyDescent="0.35">
      <c r="H50" s="121"/>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3155950</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50800</xdr:colOff>
                <xdr:row>20</xdr:row>
                <xdr:rowOff>203200</xdr:rowOff>
              </from>
              <to>
                <xdr:col>4</xdr:col>
                <xdr:colOff>3771900</xdr:colOff>
                <xdr:row>20</xdr:row>
                <xdr:rowOff>2089150</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450850</xdr:rowOff>
              </from>
              <to>
                <xdr:col>4</xdr:col>
                <xdr:colOff>3670300</xdr:colOff>
                <xdr:row>29</xdr:row>
                <xdr:rowOff>2279650</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5" operator="equal" id="{208D6325-127D-4F37-B10D-25ECB44A3504}">
            <xm:f>Extra!$B$5</xm:f>
            <x14:dxf>
              <fill>
                <patternFill>
                  <bgColor theme="0" tint="-0.14996795556505021"/>
                </patternFill>
              </fill>
            </x14:dxf>
          </x14:cfRule>
          <x14:cfRule type="cellIs" priority="16" operator="equal" id="{18EDCFA3-46C1-4752-A300-15AF682F14C5}">
            <xm:f>Extra!$B$4</xm:f>
            <x14:dxf>
              <fill>
                <patternFill>
                  <bgColor theme="6"/>
                </patternFill>
              </fill>
            </x14:dxf>
          </x14:cfRule>
          <xm:sqref>G1:G6 G8:G24 G31:G1048576</xm:sqref>
        </x14:conditionalFormatting>
        <x14:conditionalFormatting xmlns:xm="http://schemas.microsoft.com/office/excel/2006/main">
          <x14:cfRule type="cellIs" priority="13" operator="equal" id="{A25A13BD-37D1-4E84-A234-205B254A1B7A}">
            <xm:f>Extra!$B$5</xm:f>
            <x14:dxf>
              <fill>
                <patternFill>
                  <bgColor theme="0" tint="-0.14996795556505021"/>
                </patternFill>
              </fill>
            </x14:dxf>
          </x14:cfRule>
          <x14:cfRule type="cellIs" priority="14" operator="equal" id="{7BC0A6C6-640E-480A-9EFB-FB201C40691A}">
            <xm:f>Extra!$B$4</xm:f>
            <x14:dxf>
              <fill>
                <patternFill>
                  <bgColor theme="6"/>
                </patternFill>
              </fill>
            </x14:dxf>
          </x14:cfRule>
          <xm:sqref>G7</xm:sqref>
        </x14:conditionalFormatting>
        <x14:conditionalFormatting xmlns:xm="http://schemas.microsoft.com/office/excel/2006/main">
          <x14:cfRule type="cellIs" priority="11" operator="equal" id="{DA5701FD-A8F0-4044-8433-88D73828952A}">
            <xm:f>Extra!$B$5</xm:f>
            <x14:dxf>
              <fill>
                <patternFill>
                  <bgColor theme="0" tint="-0.14996795556505021"/>
                </patternFill>
              </fill>
            </x14:dxf>
          </x14:cfRule>
          <x14:cfRule type="cellIs" priority="12" operator="equal" id="{18952636-3819-4E5E-82F6-1B93FEF010D0}">
            <xm:f>Extra!$B$4</xm:f>
            <x14:dxf>
              <fill>
                <patternFill>
                  <bgColor theme="6"/>
                </patternFill>
              </fill>
            </x14:dxf>
          </x14:cfRule>
          <xm:sqref>G27</xm:sqref>
        </x14:conditionalFormatting>
        <x14:conditionalFormatting xmlns:xm="http://schemas.microsoft.com/office/excel/2006/main">
          <x14:cfRule type="cellIs" priority="9" operator="equal" id="{8C417C09-9EEB-4461-ABA8-D03A52CF0AEF}">
            <xm:f>Extra!$B$5</xm:f>
            <x14:dxf>
              <fill>
                <patternFill>
                  <bgColor theme="0" tint="-0.14996795556505021"/>
                </patternFill>
              </fill>
            </x14:dxf>
          </x14:cfRule>
          <x14:cfRule type="cellIs" priority="10" operator="equal" id="{A55A030E-8765-44C3-B3BC-FE0280ACB386}">
            <xm:f>Extra!$B$4</xm:f>
            <x14:dxf>
              <fill>
                <patternFill>
                  <bgColor theme="6"/>
                </patternFill>
              </fill>
            </x14:dxf>
          </x14:cfRule>
          <xm:sqref>G25</xm:sqref>
        </x14:conditionalFormatting>
        <x14:conditionalFormatting xmlns:xm="http://schemas.microsoft.com/office/excel/2006/main">
          <x14:cfRule type="cellIs" priority="7" operator="equal" id="{8970CB9B-6446-4C46-83EC-B5946BBD98CB}">
            <xm:f>Extra!$B$5</xm:f>
            <x14:dxf>
              <fill>
                <patternFill>
                  <bgColor theme="0" tint="-0.14996795556505021"/>
                </patternFill>
              </fill>
            </x14:dxf>
          </x14:cfRule>
          <x14:cfRule type="cellIs" priority="8" operator="equal" id="{1D2DCEE1-CE96-4D1A-997A-A5F4BB49EC2A}">
            <xm:f>Extra!$B$4</xm:f>
            <x14:dxf>
              <fill>
                <patternFill>
                  <bgColor theme="6"/>
                </patternFill>
              </fill>
            </x14:dxf>
          </x14:cfRule>
          <xm:sqref>G26</xm:sqref>
        </x14:conditionalFormatting>
        <x14:conditionalFormatting xmlns:xm="http://schemas.microsoft.com/office/excel/2006/main">
          <x14:cfRule type="cellIs" priority="5" operator="equal" id="{8185B7B3-C56D-4FA5-8F2F-6284A523CE15}">
            <xm:f>Extra!$B$5</xm:f>
            <x14:dxf>
              <fill>
                <patternFill>
                  <bgColor theme="0" tint="-0.14996795556505021"/>
                </patternFill>
              </fill>
            </x14:dxf>
          </x14:cfRule>
          <x14:cfRule type="cellIs" priority="6" operator="equal" id="{B927C334-0DDD-4E14-AF60-831B3A1D850B}">
            <xm:f>Extra!$B$4</xm:f>
            <x14:dxf>
              <fill>
                <patternFill>
                  <bgColor theme="6"/>
                </patternFill>
              </fill>
            </x14:dxf>
          </x14:cfRule>
          <xm:sqref>G28</xm:sqref>
        </x14:conditionalFormatting>
        <x14:conditionalFormatting xmlns:xm="http://schemas.microsoft.com/office/excel/2006/main">
          <x14:cfRule type="cellIs" priority="3" operator="equal" id="{D0F371DE-9A74-4225-BF22-7B069E9E6BD4}">
            <xm:f>Extra!$B$5</xm:f>
            <x14:dxf>
              <fill>
                <patternFill>
                  <bgColor theme="0" tint="-0.14996795556505021"/>
                </patternFill>
              </fill>
            </x14:dxf>
          </x14:cfRule>
          <x14:cfRule type="cellIs" priority="4" operator="equal" id="{B12CDE5F-F113-46EC-B271-3339E9A02939}">
            <xm:f>Extra!$B$4</xm:f>
            <x14:dxf>
              <fill>
                <patternFill>
                  <bgColor theme="6"/>
                </patternFill>
              </fill>
            </x14:dxf>
          </x14:cfRule>
          <xm:sqref>G29</xm:sqref>
        </x14:conditionalFormatting>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7"/>
  <sheetViews>
    <sheetView topLeftCell="H1" workbookViewId="0">
      <selection activeCell="V3" sqref="V3"/>
    </sheetView>
  </sheetViews>
  <sheetFormatPr defaultRowHeight="14.5" x14ac:dyDescent="0.35"/>
  <cols>
    <col min="1" max="1" width="15.1796875" bestFit="1" customWidth="1"/>
    <col min="2" max="2" width="9.81640625" bestFit="1" customWidth="1"/>
    <col min="3" max="3" width="16.453125" bestFit="1" customWidth="1"/>
    <col min="4" max="4" width="10" bestFit="1" customWidth="1"/>
    <col min="5" max="5" width="9.453125" bestFit="1" customWidth="1"/>
    <col min="6" max="6" width="6.453125" bestFit="1" customWidth="1"/>
    <col min="7" max="7" width="16.453125" bestFit="1" customWidth="1"/>
    <col min="8" max="8" width="9.453125" bestFit="1" customWidth="1"/>
    <col min="9" max="9" width="9.54296875" bestFit="1" customWidth="1"/>
    <col min="10" max="10" width="12" customWidth="1"/>
    <col min="11" max="12" width="8.81640625" bestFit="1" customWidth="1"/>
    <col min="13" max="13" width="29" bestFit="1" customWidth="1"/>
    <col min="14" max="14" width="12.453125" bestFit="1" customWidth="1"/>
    <col min="15" max="15" width="6.453125" bestFit="1" customWidth="1"/>
    <col min="16" max="16" width="20" bestFit="1" customWidth="1"/>
    <col min="17" max="17" width="12.1796875" customWidth="1"/>
    <col min="18" max="18" width="13.453125" bestFit="1" customWidth="1"/>
    <col min="19" max="19" width="12.54296875" bestFit="1" customWidth="1"/>
    <col min="20" max="20" width="9.81640625" bestFit="1" customWidth="1"/>
    <col min="21" max="21" width="6.81640625" bestFit="1" customWidth="1"/>
    <col min="22" max="22" width="11" style="105" bestFit="1" customWidth="1"/>
  </cols>
  <sheetData>
    <row r="1" spans="1:24" x14ac:dyDescent="0.35">
      <c r="A1" s="87">
        <v>1</v>
      </c>
      <c r="B1" s="87">
        <v>2</v>
      </c>
      <c r="C1" s="87">
        <v>3</v>
      </c>
      <c r="D1" s="87">
        <v>4</v>
      </c>
      <c r="E1" s="87">
        <v>5</v>
      </c>
      <c r="F1" s="87">
        <v>6</v>
      </c>
      <c r="G1" s="87">
        <v>7</v>
      </c>
      <c r="H1" s="87">
        <v>8</v>
      </c>
      <c r="I1" s="87">
        <v>9</v>
      </c>
      <c r="J1" s="87">
        <v>10</v>
      </c>
      <c r="K1" s="87">
        <v>11</v>
      </c>
      <c r="L1" s="87">
        <v>12</v>
      </c>
      <c r="M1" s="87">
        <v>13</v>
      </c>
      <c r="N1" s="87">
        <v>14</v>
      </c>
      <c r="O1" s="87">
        <v>15</v>
      </c>
      <c r="P1" s="87">
        <v>16</v>
      </c>
      <c r="Q1" s="87">
        <v>17</v>
      </c>
      <c r="R1" s="87">
        <v>18</v>
      </c>
      <c r="S1" s="87">
        <v>19</v>
      </c>
      <c r="T1" s="87">
        <v>20</v>
      </c>
      <c r="U1" s="87">
        <v>21</v>
      </c>
      <c r="V1" s="88">
        <v>22</v>
      </c>
    </row>
    <row r="2" spans="1:24" x14ac:dyDescent="0.35">
      <c r="A2" s="89" t="s">
        <v>229</v>
      </c>
      <c r="B2" s="89" t="s">
        <v>230</v>
      </c>
      <c r="C2" s="89" t="s">
        <v>231</v>
      </c>
      <c r="D2" s="89" t="s">
        <v>232</v>
      </c>
      <c r="E2" s="89" t="s">
        <v>233</v>
      </c>
      <c r="F2" s="89" t="s">
        <v>234</v>
      </c>
      <c r="G2" s="89" t="s">
        <v>235</v>
      </c>
      <c r="H2" s="89" t="s">
        <v>236</v>
      </c>
      <c r="I2" s="89" t="s">
        <v>237</v>
      </c>
      <c r="J2" s="89" t="s">
        <v>65</v>
      </c>
      <c r="K2" s="89" t="s">
        <v>238</v>
      </c>
      <c r="L2" s="89" t="s">
        <v>239</v>
      </c>
      <c r="M2" s="89" t="s">
        <v>240</v>
      </c>
      <c r="N2" s="89" t="s">
        <v>241</v>
      </c>
      <c r="O2" s="89" t="s">
        <v>242</v>
      </c>
      <c r="P2" s="90" t="s">
        <v>243</v>
      </c>
      <c r="Q2" s="89" t="s">
        <v>244</v>
      </c>
      <c r="R2" s="90" t="s">
        <v>245</v>
      </c>
      <c r="S2" s="90" t="s">
        <v>246</v>
      </c>
      <c r="T2" s="90" t="s">
        <v>75</v>
      </c>
      <c r="U2" s="90" t="s">
        <v>78</v>
      </c>
      <c r="V2" s="90" t="s">
        <v>684</v>
      </c>
    </row>
    <row r="3" spans="1:24" x14ac:dyDescent="0.35">
      <c r="A3" s="176" t="s">
        <v>272</v>
      </c>
      <c r="B3" s="92">
        <v>4</v>
      </c>
      <c r="C3" s="92">
        <v>19</v>
      </c>
      <c r="D3" s="92">
        <v>25</v>
      </c>
      <c r="E3" s="92"/>
      <c r="F3" s="92"/>
      <c r="G3" s="92"/>
      <c r="H3" s="92">
        <v>30</v>
      </c>
      <c r="I3" s="92">
        <v>30</v>
      </c>
      <c r="J3" s="92">
        <v>0.6</v>
      </c>
      <c r="K3" s="176" t="s">
        <v>250</v>
      </c>
      <c r="L3" s="176" t="s">
        <v>250</v>
      </c>
      <c r="M3" s="92">
        <v>5</v>
      </c>
      <c r="N3" s="92"/>
      <c r="O3" s="92">
        <v>250</v>
      </c>
      <c r="P3" s="92">
        <v>4.0999999999999996</v>
      </c>
      <c r="Q3" s="92">
        <v>1.9</v>
      </c>
      <c r="R3" s="92"/>
      <c r="S3" s="92"/>
      <c r="T3" s="92">
        <v>1.6</v>
      </c>
      <c r="U3" s="92" t="s">
        <v>22</v>
      </c>
      <c r="V3" s="93">
        <f>14*0.00158</f>
        <v>2.2120000000000001E-2</v>
      </c>
    </row>
    <row r="4" spans="1:24" x14ac:dyDescent="0.35">
      <c r="A4" s="176" t="s">
        <v>273</v>
      </c>
      <c r="B4" s="92">
        <v>4</v>
      </c>
      <c r="C4" s="92">
        <v>14</v>
      </c>
      <c r="D4" s="92">
        <v>40</v>
      </c>
      <c r="E4" s="92"/>
      <c r="F4" s="92"/>
      <c r="G4" s="92"/>
      <c r="H4" s="92">
        <v>45</v>
      </c>
      <c r="I4" s="92">
        <v>30</v>
      </c>
      <c r="J4" s="92">
        <v>0.6</v>
      </c>
      <c r="K4" s="176" t="s">
        <v>250</v>
      </c>
      <c r="L4" s="176" t="s">
        <v>250</v>
      </c>
      <c r="M4" s="92">
        <v>5</v>
      </c>
      <c r="N4" s="92"/>
      <c r="O4" s="92">
        <v>250</v>
      </c>
      <c r="P4" s="92">
        <v>3</v>
      </c>
      <c r="Q4" s="92">
        <v>0.9</v>
      </c>
      <c r="R4" s="92"/>
      <c r="S4" s="92"/>
      <c r="T4" s="92">
        <v>1.6</v>
      </c>
      <c r="U4" s="92" t="s">
        <v>22</v>
      </c>
      <c r="V4" s="93">
        <f>16*0.00058</f>
        <v>9.2800000000000001E-3</v>
      </c>
    </row>
    <row r="5" spans="1:24" x14ac:dyDescent="0.35">
      <c r="A5" s="176" t="s">
        <v>274</v>
      </c>
      <c r="B5" s="94">
        <v>4</v>
      </c>
      <c r="C5" s="94">
        <v>16</v>
      </c>
      <c r="D5" s="94">
        <v>40</v>
      </c>
      <c r="E5" s="94"/>
      <c r="F5" s="94"/>
      <c r="G5" s="94"/>
      <c r="H5" s="94">
        <v>45</v>
      </c>
      <c r="I5" s="94">
        <v>30</v>
      </c>
      <c r="J5" s="92">
        <v>0.6</v>
      </c>
      <c r="K5" s="176" t="s">
        <v>250</v>
      </c>
      <c r="L5" s="176" t="s">
        <v>250</v>
      </c>
      <c r="M5" s="94">
        <v>5</v>
      </c>
      <c r="N5" s="94"/>
      <c r="O5" s="94">
        <v>250</v>
      </c>
      <c r="P5" s="94">
        <v>3.4</v>
      </c>
      <c r="Q5" s="94">
        <v>0.9</v>
      </c>
      <c r="R5" s="94"/>
      <c r="S5" s="94"/>
      <c r="T5" s="94">
        <v>1.6</v>
      </c>
      <c r="U5" s="94"/>
      <c r="V5" s="93">
        <f>16*0.00058</f>
        <v>9.2800000000000001E-3</v>
      </c>
    </row>
    <row r="6" spans="1:24" x14ac:dyDescent="0.35">
      <c r="A6" s="94"/>
      <c r="B6" s="94"/>
      <c r="C6" s="94"/>
      <c r="D6" s="94"/>
      <c r="E6" s="94"/>
      <c r="F6" s="94"/>
      <c r="G6" s="94"/>
      <c r="H6" s="94"/>
      <c r="I6" s="94"/>
      <c r="J6" s="94"/>
      <c r="K6" s="94"/>
      <c r="L6" s="94"/>
      <c r="M6" s="94"/>
      <c r="N6" s="94"/>
      <c r="O6" s="94"/>
      <c r="P6" s="94"/>
      <c r="Q6" s="94"/>
      <c r="R6" s="95"/>
      <c r="S6" s="94"/>
      <c r="T6" s="94"/>
      <c r="U6" s="94"/>
      <c r="V6" s="93"/>
    </row>
    <row r="7" spans="1:24" x14ac:dyDescent="0.35">
      <c r="A7" s="96"/>
      <c r="B7" s="97"/>
      <c r="C7" s="97"/>
      <c r="D7" s="97"/>
      <c r="E7" s="97"/>
      <c r="F7" s="97"/>
      <c r="G7" s="97"/>
      <c r="H7" s="97"/>
      <c r="I7" s="97"/>
      <c r="J7" s="98"/>
      <c r="K7" s="99"/>
      <c r="L7" s="99"/>
      <c r="M7" s="97"/>
      <c r="N7" s="97"/>
      <c r="O7" s="97"/>
      <c r="P7" s="97"/>
      <c r="Q7" s="97"/>
      <c r="R7" s="97"/>
      <c r="S7" s="97"/>
      <c r="T7" s="97"/>
      <c r="U7" s="97"/>
      <c r="V7" s="93"/>
    </row>
    <row r="8" spans="1:24" x14ac:dyDescent="0.35">
      <c r="A8" s="96"/>
      <c r="B8" s="97"/>
      <c r="C8" s="97"/>
      <c r="D8" s="97"/>
      <c r="E8" s="97"/>
      <c r="F8" s="97"/>
      <c r="G8" s="97"/>
      <c r="H8" s="97"/>
      <c r="I8" s="97"/>
      <c r="J8" s="98"/>
      <c r="K8" s="99"/>
      <c r="L8" s="99"/>
      <c r="M8" s="97"/>
      <c r="N8" s="97"/>
      <c r="O8" s="97"/>
      <c r="P8" s="97"/>
      <c r="Q8" s="97"/>
      <c r="R8" s="97"/>
      <c r="S8" s="97"/>
      <c r="T8" s="97"/>
      <c r="U8" s="97"/>
      <c r="V8" s="93"/>
    </row>
    <row r="9" spans="1:24" x14ac:dyDescent="0.35">
      <c r="A9" s="96"/>
      <c r="B9" s="96"/>
      <c r="C9" s="96"/>
      <c r="D9" s="96"/>
      <c r="E9" s="96"/>
      <c r="F9" s="96"/>
      <c r="G9" s="96"/>
      <c r="H9" s="96"/>
      <c r="I9" s="99"/>
      <c r="J9" s="98"/>
      <c r="K9" s="99"/>
      <c r="L9" s="99"/>
      <c r="M9" s="100"/>
      <c r="N9" s="96"/>
      <c r="O9" s="99"/>
      <c r="P9" s="99"/>
      <c r="Q9" s="99"/>
      <c r="R9" s="97"/>
      <c r="S9" s="98"/>
      <c r="T9" s="97"/>
      <c r="U9" s="97"/>
      <c r="V9" s="93"/>
    </row>
    <row r="10" spans="1:24" x14ac:dyDescent="0.35">
      <c r="A10" s="96"/>
      <c r="B10" s="96"/>
      <c r="C10" s="96"/>
      <c r="D10" s="96"/>
      <c r="E10" s="96"/>
      <c r="F10" s="96"/>
      <c r="G10" s="96"/>
      <c r="H10" s="96"/>
      <c r="I10" s="99"/>
      <c r="J10" s="98"/>
      <c r="K10" s="99"/>
      <c r="L10" s="99"/>
      <c r="M10" s="100"/>
      <c r="N10" s="96"/>
      <c r="O10" s="99"/>
      <c r="P10" s="99"/>
      <c r="Q10" s="99"/>
      <c r="R10" s="97"/>
      <c r="S10" s="98"/>
      <c r="T10" s="97"/>
      <c r="U10" s="97"/>
      <c r="V10" s="93"/>
    </row>
    <row r="11" spans="1:24" x14ac:dyDescent="0.35">
      <c r="A11" s="101"/>
      <c r="B11" s="101"/>
      <c r="C11" s="101"/>
      <c r="D11" s="101"/>
      <c r="E11" s="101"/>
      <c r="F11" s="101"/>
      <c r="G11" s="101"/>
      <c r="H11" s="101"/>
      <c r="I11" s="102"/>
      <c r="J11" s="102"/>
      <c r="K11" s="102"/>
      <c r="L11" s="102"/>
      <c r="M11" s="102"/>
      <c r="N11" s="185"/>
      <c r="O11" s="185"/>
      <c r="P11" s="185" t="s">
        <v>283</v>
      </c>
      <c r="Q11" s="188" t="s">
        <v>282</v>
      </c>
      <c r="R11" s="188" t="s">
        <v>289</v>
      </c>
      <c r="S11" s="185" t="s">
        <v>290</v>
      </c>
      <c r="T11" s="188" t="s">
        <v>284</v>
      </c>
      <c r="U11" s="188" t="s">
        <v>285</v>
      </c>
      <c r="V11" s="189"/>
      <c r="W11" s="93"/>
    </row>
    <row r="12" spans="1:24" x14ac:dyDescent="0.35">
      <c r="A12" t="s">
        <v>275</v>
      </c>
      <c r="C12" s="101"/>
      <c r="D12" t="s">
        <v>276</v>
      </c>
      <c r="F12" s="101"/>
      <c r="G12" t="s">
        <v>65</v>
      </c>
      <c r="I12" s="102"/>
      <c r="J12" t="s">
        <v>278</v>
      </c>
      <c r="L12" s="102"/>
      <c r="M12" s="118" t="s">
        <v>291</v>
      </c>
      <c r="N12" s="185" t="b">
        <f>'Device Calculator'!C33=partData!M12</f>
        <v>0</v>
      </c>
      <c r="O12" s="185"/>
      <c r="P12" s="189" t="str">
        <f>CONCATENATE(R12, S12, T12)</f>
        <v>DisabledDisabledN/A</v>
      </c>
      <c r="Q12" s="188" t="s">
        <v>6</v>
      </c>
      <c r="R12" s="182" t="s">
        <v>292</v>
      </c>
      <c r="S12" s="182" t="s">
        <v>292</v>
      </c>
      <c r="T12" s="188" t="s">
        <v>22</v>
      </c>
      <c r="U12" s="188" t="s">
        <v>22</v>
      </c>
      <c r="V12" s="189"/>
      <c r="W12" s="187"/>
      <c r="X12" s="186"/>
    </row>
    <row r="13" spans="1:24" x14ac:dyDescent="0.35">
      <c r="A13">
        <v>300</v>
      </c>
      <c r="B13">
        <v>66.5</v>
      </c>
      <c r="C13">
        <v>300</v>
      </c>
      <c r="D13">
        <v>0.5</v>
      </c>
      <c r="E13">
        <v>0</v>
      </c>
      <c r="F13">
        <v>0.5</v>
      </c>
      <c r="G13">
        <v>0.6</v>
      </c>
      <c r="H13">
        <v>0</v>
      </c>
      <c r="I13">
        <v>0.6</v>
      </c>
      <c r="J13">
        <f>1</f>
        <v>1</v>
      </c>
      <c r="K13">
        <v>0</v>
      </c>
      <c r="L13">
        <f>1</f>
        <v>1</v>
      </c>
      <c r="M13" s="182" t="s">
        <v>292</v>
      </c>
      <c r="N13" s="189"/>
      <c r="O13" s="189"/>
      <c r="P13" s="189" t="str">
        <f t="shared" ref="P13:P17" si="0">CONCATENATE(R13, S13, T13)</f>
        <v>EnabledDisabled35</v>
      </c>
      <c r="Q13" s="189">
        <v>15.4</v>
      </c>
      <c r="R13" s="118" t="s">
        <v>291</v>
      </c>
      <c r="S13" s="182" t="s">
        <v>292</v>
      </c>
      <c r="T13" s="190">
        <v>35</v>
      </c>
      <c r="U13" s="188" t="s">
        <v>22</v>
      </c>
      <c r="V13" s="189"/>
      <c r="W13" s="186"/>
      <c r="X13" s="186"/>
    </row>
    <row r="14" spans="1:24" x14ac:dyDescent="0.35">
      <c r="A14">
        <v>400</v>
      </c>
      <c r="B14">
        <v>48.7</v>
      </c>
      <c r="C14">
        <v>400</v>
      </c>
      <c r="D14">
        <v>1</v>
      </c>
      <c r="E14">
        <v>8.66</v>
      </c>
      <c r="F14">
        <v>1</v>
      </c>
      <c r="G14">
        <v>0.7</v>
      </c>
      <c r="H14">
        <v>8.66</v>
      </c>
      <c r="I14">
        <v>0.7</v>
      </c>
      <c r="J14">
        <f>1.42</f>
        <v>1.42</v>
      </c>
      <c r="K14">
        <v>8.66</v>
      </c>
      <c r="L14">
        <f>1.42</f>
        <v>1.42</v>
      </c>
      <c r="M14" s="118" t="s">
        <v>291</v>
      </c>
      <c r="N14" s="185" t="b">
        <f>'Device Calculator'!C34=partData!M14</f>
        <v>0</v>
      </c>
      <c r="O14" s="189"/>
      <c r="P14" s="189" t="str">
        <f t="shared" si="0"/>
        <v>EnabledEnabled15</v>
      </c>
      <c r="Q14" s="189">
        <v>121</v>
      </c>
      <c r="R14" s="118" t="s">
        <v>291</v>
      </c>
      <c r="S14" s="118" t="s">
        <v>291</v>
      </c>
      <c r="T14" s="190">
        <v>15</v>
      </c>
      <c r="U14" s="189">
        <v>30</v>
      </c>
      <c r="V14" s="189"/>
      <c r="W14" s="186"/>
      <c r="X14" s="186"/>
    </row>
    <row r="15" spans="1:24" x14ac:dyDescent="0.35">
      <c r="A15">
        <v>500</v>
      </c>
      <c r="B15">
        <v>39.200000000000003</v>
      </c>
      <c r="C15">
        <v>500</v>
      </c>
      <c r="D15">
        <v>2</v>
      </c>
      <c r="E15">
        <v>15.4</v>
      </c>
      <c r="F15">
        <v>2</v>
      </c>
      <c r="G15">
        <v>0.75</v>
      </c>
      <c r="H15">
        <v>15.4</v>
      </c>
      <c r="I15">
        <v>0.75</v>
      </c>
      <c r="J15">
        <f>1.94</f>
        <v>1.94</v>
      </c>
      <c r="K15">
        <v>15.4</v>
      </c>
      <c r="L15">
        <f>1.94</f>
        <v>1.94</v>
      </c>
      <c r="M15" s="182" t="s">
        <v>292</v>
      </c>
      <c r="N15" s="189"/>
      <c r="O15" s="189"/>
      <c r="P15" s="189" t="str">
        <f t="shared" si="0"/>
        <v>EnabledEnabled25</v>
      </c>
      <c r="Q15" s="189">
        <v>187</v>
      </c>
      <c r="R15" s="118" t="s">
        <v>291</v>
      </c>
      <c r="S15" s="118" t="s">
        <v>291</v>
      </c>
      <c r="T15" s="191">
        <v>25</v>
      </c>
      <c r="U15" s="189">
        <v>30</v>
      </c>
      <c r="V15" s="189"/>
      <c r="W15" s="186"/>
      <c r="X15" s="186"/>
    </row>
    <row r="16" spans="1:24" x14ac:dyDescent="0.35">
      <c r="A16">
        <v>700</v>
      </c>
      <c r="B16">
        <v>28</v>
      </c>
      <c r="C16">
        <v>700</v>
      </c>
      <c r="D16">
        <v>4</v>
      </c>
      <c r="E16" s="193" t="s">
        <v>277</v>
      </c>
      <c r="F16">
        <v>4</v>
      </c>
      <c r="G16">
        <v>0.8</v>
      </c>
      <c r="H16">
        <v>23.7</v>
      </c>
      <c r="I16">
        <v>0.8</v>
      </c>
      <c r="J16">
        <f>2.58</f>
        <v>2.58</v>
      </c>
      <c r="K16">
        <v>23.7</v>
      </c>
      <c r="L16">
        <f>2.58</f>
        <v>2.58</v>
      </c>
      <c r="M16" s="188" t="s">
        <v>22</v>
      </c>
      <c r="N16" s="189"/>
      <c r="O16" s="189"/>
      <c r="P16" s="189" t="str">
        <f t="shared" si="0"/>
        <v>EnabledEnabled35</v>
      </c>
      <c r="Q16" s="189">
        <v>8.66</v>
      </c>
      <c r="R16" s="118" t="s">
        <v>291</v>
      </c>
      <c r="S16" s="118" t="s">
        <v>291</v>
      </c>
      <c r="T16" s="191">
        <v>35</v>
      </c>
      <c r="U16" s="189">
        <v>30</v>
      </c>
      <c r="V16" s="189"/>
      <c r="W16" s="186"/>
      <c r="X16" s="186"/>
    </row>
    <row r="17" spans="1:24" x14ac:dyDescent="0.35">
      <c r="A17">
        <v>850</v>
      </c>
      <c r="B17">
        <v>22.6</v>
      </c>
      <c r="C17">
        <v>850</v>
      </c>
      <c r="D17">
        <v>5</v>
      </c>
      <c r="E17">
        <v>23.7</v>
      </c>
      <c r="F17">
        <v>5</v>
      </c>
      <c r="G17">
        <v>0.85</v>
      </c>
      <c r="H17">
        <v>34.799999999999997</v>
      </c>
      <c r="I17">
        <v>0.85</v>
      </c>
      <c r="J17">
        <f>3.43</f>
        <v>3.43</v>
      </c>
      <c r="K17">
        <v>34.799999999999997</v>
      </c>
      <c r="L17">
        <f>3.43</f>
        <v>3.43</v>
      </c>
      <c r="M17" s="190">
        <v>15</v>
      </c>
      <c r="N17" s="189"/>
      <c r="O17" s="189"/>
      <c r="P17" s="189" t="str">
        <f t="shared" si="0"/>
        <v>EnabledEnabled45</v>
      </c>
      <c r="Q17" s="189">
        <v>78.7</v>
      </c>
      <c r="R17" s="118" t="s">
        <v>291</v>
      </c>
      <c r="S17" s="118" t="s">
        <v>291</v>
      </c>
      <c r="T17" s="191">
        <v>45</v>
      </c>
      <c r="U17" s="189">
        <v>30</v>
      </c>
      <c r="V17" s="189"/>
      <c r="W17" s="186"/>
      <c r="X17" s="186"/>
    </row>
    <row r="18" spans="1:24" x14ac:dyDescent="0.35">
      <c r="A18">
        <v>1000</v>
      </c>
      <c r="B18">
        <v>19.100000000000001</v>
      </c>
      <c r="C18">
        <v>1000</v>
      </c>
      <c r="D18">
        <v>8</v>
      </c>
      <c r="E18">
        <v>34.799999999999997</v>
      </c>
      <c r="F18">
        <v>8</v>
      </c>
      <c r="G18">
        <v>0.9</v>
      </c>
      <c r="H18">
        <v>51.1</v>
      </c>
      <c r="I18">
        <v>0.9</v>
      </c>
      <c r="J18">
        <f>4.57</f>
        <v>4.57</v>
      </c>
      <c r="K18">
        <v>51.1</v>
      </c>
      <c r="L18">
        <f>4.57</f>
        <v>4.57</v>
      </c>
      <c r="M18" s="191">
        <v>25</v>
      </c>
      <c r="P18" s="186"/>
      <c r="Q18" s="186"/>
      <c r="R18" s="186"/>
      <c r="S18" s="186"/>
      <c r="T18" s="186"/>
      <c r="U18" s="186"/>
      <c r="V18" s="186"/>
      <c r="W18" s="186"/>
    </row>
    <row r="19" spans="1:24" x14ac:dyDescent="0.35">
      <c r="A19">
        <v>1200</v>
      </c>
      <c r="B19">
        <v>15.4</v>
      </c>
      <c r="C19">
        <v>1200</v>
      </c>
      <c r="D19">
        <v>12</v>
      </c>
      <c r="E19">
        <v>51.1</v>
      </c>
      <c r="F19">
        <v>12</v>
      </c>
      <c r="G19">
        <v>0.95</v>
      </c>
      <c r="H19">
        <v>78.7</v>
      </c>
      <c r="I19">
        <v>0.95</v>
      </c>
      <c r="J19">
        <f>6.23</f>
        <v>6.23</v>
      </c>
      <c r="K19">
        <v>78.7</v>
      </c>
      <c r="L19">
        <f>6.23</f>
        <v>6.23</v>
      </c>
      <c r="M19" s="191">
        <v>35</v>
      </c>
      <c r="P19" s="186"/>
      <c r="Q19" s="186"/>
      <c r="R19" s="186"/>
      <c r="S19" s="186"/>
      <c r="T19" s="186"/>
      <c r="U19" s="186"/>
      <c r="V19" s="186"/>
      <c r="W19" s="186"/>
    </row>
    <row r="20" spans="1:24" x14ac:dyDescent="0.35">
      <c r="A20">
        <v>2000</v>
      </c>
      <c r="B20">
        <v>8.06</v>
      </c>
      <c r="C20">
        <v>2000</v>
      </c>
      <c r="D20">
        <v>16</v>
      </c>
      <c r="E20">
        <v>78.7</v>
      </c>
      <c r="F20">
        <v>16</v>
      </c>
      <c r="G20">
        <v>1</v>
      </c>
      <c r="H20" s="193" t="s">
        <v>277</v>
      </c>
      <c r="I20">
        <v>1</v>
      </c>
      <c r="J20" s="193">
        <f>8.91</f>
        <v>8.91</v>
      </c>
      <c r="K20" s="193">
        <v>121</v>
      </c>
      <c r="L20" s="193">
        <f>8.91</f>
        <v>8.91</v>
      </c>
      <c r="M20" s="191">
        <v>45</v>
      </c>
      <c r="P20" s="186"/>
      <c r="Q20" s="186"/>
      <c r="R20" s="186"/>
      <c r="S20" s="186"/>
      <c r="T20" s="186"/>
      <c r="U20" s="186"/>
      <c r="V20" s="186"/>
      <c r="W20" s="186"/>
    </row>
    <row r="21" spans="1:24" x14ac:dyDescent="0.35">
      <c r="A21" s="107"/>
      <c r="D21">
        <v>24</v>
      </c>
      <c r="E21">
        <v>121</v>
      </c>
      <c r="F21">
        <v>24</v>
      </c>
      <c r="G21">
        <v>1.05</v>
      </c>
      <c r="H21" s="193">
        <v>121</v>
      </c>
      <c r="I21">
        <v>1.05</v>
      </c>
      <c r="J21" s="193">
        <f>14.1</f>
        <v>14.1</v>
      </c>
      <c r="K21" s="193">
        <v>187</v>
      </c>
      <c r="L21" s="193">
        <f>14.1</f>
        <v>14.1</v>
      </c>
      <c r="M21" s="105"/>
      <c r="P21" s="186"/>
      <c r="Q21" s="186"/>
      <c r="R21" s="186"/>
      <c r="S21" s="186"/>
      <c r="T21" s="186"/>
      <c r="U21" s="186"/>
      <c r="V21" s="186"/>
      <c r="W21" s="186"/>
    </row>
    <row r="22" spans="1:24" x14ac:dyDescent="0.35">
      <c r="A22" s="101"/>
      <c r="D22">
        <v>32</v>
      </c>
      <c r="E22">
        <v>187</v>
      </c>
      <c r="F22">
        <v>32</v>
      </c>
      <c r="G22">
        <v>1.1000000000000001</v>
      </c>
      <c r="H22" s="193">
        <v>187</v>
      </c>
      <c r="I22">
        <v>1.1000000000000001</v>
      </c>
      <c r="J22" s="193">
        <f>29.1</f>
        <v>29.1</v>
      </c>
      <c r="K22" s="193" t="s">
        <v>277</v>
      </c>
      <c r="L22" s="193">
        <f>29.1</f>
        <v>29.1</v>
      </c>
      <c r="M22" s="105"/>
      <c r="P22" s="186"/>
      <c r="Q22" s="186"/>
      <c r="R22" s="186"/>
      <c r="S22" s="186"/>
      <c r="T22" s="186"/>
      <c r="U22" s="186"/>
      <c r="V22" s="186"/>
      <c r="W22" s="186"/>
    </row>
    <row r="23" spans="1:24" x14ac:dyDescent="0.35">
      <c r="A23" s="101"/>
      <c r="F23" s="94"/>
      <c r="G23" s="94"/>
      <c r="I23" s="103"/>
      <c r="J23" s="103"/>
      <c r="M23" s="105"/>
      <c r="P23" s="186"/>
      <c r="Q23" s="186"/>
      <c r="R23" s="186"/>
      <c r="S23" s="186"/>
      <c r="T23" s="186"/>
      <c r="U23" s="186"/>
      <c r="V23" s="186"/>
      <c r="W23" s="186"/>
    </row>
    <row r="24" spans="1:24" x14ac:dyDescent="0.35">
      <c r="A24" s="108"/>
      <c r="F24" s="101"/>
      <c r="G24" s="101"/>
      <c r="I24" s="103"/>
      <c r="J24" s="103"/>
      <c r="M24" s="105"/>
      <c r="V24"/>
    </row>
    <row r="25" spans="1:24" x14ac:dyDescent="0.35">
      <c r="A25" s="101"/>
      <c r="F25" s="101"/>
      <c r="G25" s="101"/>
      <c r="I25" s="103"/>
      <c r="J25" s="103"/>
      <c r="M25" s="105"/>
      <c r="V25"/>
    </row>
    <row r="26" spans="1:24" x14ac:dyDescent="0.35">
      <c r="A26" s="101"/>
      <c r="F26" s="101"/>
      <c r="G26" s="101"/>
      <c r="I26" s="103"/>
      <c r="J26" s="103"/>
      <c r="M26" s="105"/>
      <c r="V26"/>
    </row>
    <row r="27" spans="1:24" x14ac:dyDescent="0.35">
      <c r="A27" s="101"/>
      <c r="F27" s="101"/>
      <c r="G27" s="101"/>
      <c r="I27" s="103"/>
      <c r="J27" s="103"/>
      <c r="M27" s="105"/>
      <c r="V27"/>
    </row>
    <row r="28" spans="1:24" x14ac:dyDescent="0.35">
      <c r="M28" s="105"/>
      <c r="V28"/>
    </row>
    <row r="29" spans="1:24" x14ac:dyDescent="0.35">
      <c r="A29" s="101" t="s">
        <v>567</v>
      </c>
      <c r="F29" s="101"/>
      <c r="G29" s="101"/>
      <c r="M29" s="105"/>
      <c r="V29"/>
    </row>
    <row r="30" spans="1:24" x14ac:dyDescent="0.35">
      <c r="A30" s="101">
        <v>0.6</v>
      </c>
      <c r="B30">
        <v>0</v>
      </c>
      <c r="C30" s="101">
        <v>0.6</v>
      </c>
      <c r="F30" s="101"/>
      <c r="G30" s="101"/>
      <c r="M30" s="105"/>
      <c r="V30"/>
    </row>
    <row r="31" spans="1:24" x14ac:dyDescent="0.35">
      <c r="A31" s="101">
        <v>0.7</v>
      </c>
      <c r="B31">
        <v>8.66</v>
      </c>
      <c r="C31" s="101">
        <v>0.7</v>
      </c>
      <c r="F31" s="101"/>
      <c r="G31" s="101"/>
      <c r="M31" s="105"/>
      <c r="V31"/>
    </row>
    <row r="32" spans="1:24" x14ac:dyDescent="0.35">
      <c r="A32" s="101">
        <v>0.75</v>
      </c>
      <c r="B32">
        <v>15.4</v>
      </c>
      <c r="C32" s="101">
        <v>0.75</v>
      </c>
      <c r="F32" s="101"/>
      <c r="G32" s="101"/>
      <c r="M32" s="105"/>
      <c r="V32"/>
    </row>
    <row r="33" spans="1:22" x14ac:dyDescent="0.35">
      <c r="A33" s="101">
        <v>0.8</v>
      </c>
      <c r="B33">
        <v>23.7</v>
      </c>
      <c r="C33" s="101">
        <v>0.8</v>
      </c>
      <c r="F33" s="101"/>
      <c r="G33" s="101"/>
      <c r="M33" s="105"/>
      <c r="V33"/>
    </row>
    <row r="34" spans="1:22" x14ac:dyDescent="0.35">
      <c r="A34" s="101">
        <v>0.85</v>
      </c>
      <c r="B34">
        <v>34.799999999999997</v>
      </c>
      <c r="C34" s="101">
        <v>0.85</v>
      </c>
      <c r="F34" s="101"/>
      <c r="G34" s="101"/>
      <c r="M34" s="105"/>
      <c r="V34"/>
    </row>
    <row r="35" spans="1:22" x14ac:dyDescent="0.35">
      <c r="A35" s="101">
        <v>0.9</v>
      </c>
      <c r="B35">
        <v>51.1</v>
      </c>
      <c r="C35" s="101">
        <v>0.9</v>
      </c>
      <c r="F35" s="101"/>
      <c r="G35" s="101"/>
      <c r="M35" s="105"/>
      <c r="V35"/>
    </row>
    <row r="36" spans="1:22" x14ac:dyDescent="0.35">
      <c r="A36" s="101">
        <v>0.95</v>
      </c>
      <c r="B36">
        <v>78.7</v>
      </c>
      <c r="C36" s="101">
        <v>0.95</v>
      </c>
      <c r="F36" s="101"/>
      <c r="G36" s="101"/>
      <c r="M36" s="105"/>
      <c r="V36"/>
    </row>
    <row r="37" spans="1:22" x14ac:dyDescent="0.35">
      <c r="A37" s="101">
        <v>1</v>
      </c>
      <c r="B37" t="s">
        <v>277</v>
      </c>
      <c r="C37" s="101">
        <v>1</v>
      </c>
      <c r="F37" s="101"/>
      <c r="G37" s="101"/>
      <c r="M37" s="105"/>
      <c r="V37"/>
    </row>
    <row r="38" spans="1:22" x14ac:dyDescent="0.35">
      <c r="A38" s="101">
        <v>1.05</v>
      </c>
      <c r="B38">
        <v>121</v>
      </c>
      <c r="C38" s="101">
        <v>1.05</v>
      </c>
      <c r="F38" s="101"/>
      <c r="G38" s="101"/>
      <c r="M38" s="105"/>
      <c r="V38"/>
    </row>
    <row r="39" spans="1:22" x14ac:dyDescent="0.35">
      <c r="A39" s="101">
        <v>1.1000000000000001</v>
      </c>
      <c r="B39">
        <v>187</v>
      </c>
      <c r="C39" s="101">
        <v>1.1000000000000001</v>
      </c>
      <c r="F39" s="101"/>
      <c r="G39" s="101"/>
      <c r="V39"/>
    </row>
    <row r="40" spans="1:22" x14ac:dyDescent="0.35">
      <c r="A40" s="101"/>
      <c r="F40" s="101"/>
      <c r="G40" s="101"/>
      <c r="H40" s="101"/>
    </row>
    <row r="41" spans="1:22" x14ac:dyDescent="0.35">
      <c r="A41" s="101"/>
      <c r="F41" s="101"/>
      <c r="G41" s="101"/>
      <c r="H41" s="101"/>
    </row>
    <row r="42" spans="1:22" x14ac:dyDescent="0.35">
      <c r="A42" s="101"/>
      <c r="F42" s="101"/>
      <c r="G42" s="101"/>
      <c r="H42" s="101"/>
    </row>
    <row r="43" spans="1:22" x14ac:dyDescent="0.35">
      <c r="A43" s="101"/>
      <c r="F43" s="101"/>
      <c r="G43" s="101"/>
      <c r="H43" s="101"/>
    </row>
    <row r="44" spans="1:22" x14ac:dyDescent="0.35">
      <c r="A44" s="101"/>
      <c r="F44" s="101"/>
      <c r="G44" s="101"/>
      <c r="H44" s="101"/>
    </row>
    <row r="45" spans="1:22" x14ac:dyDescent="0.35">
      <c r="A45" s="101"/>
      <c r="F45" s="101"/>
      <c r="G45" s="101"/>
      <c r="H45" s="101"/>
    </row>
    <row r="46" spans="1:22" x14ac:dyDescent="0.35">
      <c r="A46" s="101"/>
      <c r="F46" s="101"/>
      <c r="G46" s="101"/>
      <c r="H46" s="101"/>
    </row>
    <row r="47" spans="1:22" x14ac:dyDescent="0.35">
      <c r="A47" s="101"/>
      <c r="F47" s="101"/>
      <c r="G47" s="101"/>
      <c r="H47" s="101"/>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4.5" x14ac:dyDescent="0.35"/>
  <cols>
    <col min="1" max="1" width="25.54296875" bestFit="1" customWidth="1"/>
    <col min="2" max="2" width="37.54296875" bestFit="1" customWidth="1"/>
    <col min="3" max="3" width="36" bestFit="1" customWidth="1"/>
    <col min="4" max="4" width="40.453125" bestFit="1" customWidth="1"/>
    <col min="5" max="5" width="27.453125" bestFit="1" customWidth="1"/>
    <col min="6" max="6" width="39.453125" bestFit="1" customWidth="1"/>
    <col min="7" max="7" width="38.54296875" bestFit="1" customWidth="1"/>
    <col min="8" max="8" width="39.54296875" customWidth="1"/>
    <col min="9" max="9" width="19.453125" bestFit="1" customWidth="1"/>
    <col min="10" max="10" width="20.453125" bestFit="1" customWidth="1"/>
    <col min="11" max="11" width="40.1796875" bestFit="1" customWidth="1"/>
    <col min="12" max="12" width="49.1796875" customWidth="1"/>
    <col min="13" max="13" width="19" bestFit="1" customWidth="1"/>
    <col min="14" max="14" width="20.453125" bestFit="1" customWidth="1"/>
    <col min="15" max="15" width="39.1796875" customWidth="1"/>
    <col min="16" max="16" width="39.54296875" customWidth="1"/>
    <col min="17" max="17" width="27.54296875" customWidth="1"/>
    <col min="18" max="18" width="25.1796875" customWidth="1"/>
    <col min="19" max="19" width="39.1796875" bestFit="1" customWidth="1"/>
    <col min="20" max="20" width="14.453125" bestFit="1" customWidth="1"/>
    <col min="21" max="21" width="15.54296875" bestFit="1" customWidth="1"/>
  </cols>
  <sheetData>
    <row r="4" spans="1:4" x14ac:dyDescent="0.35">
      <c r="A4" t="s">
        <v>355</v>
      </c>
      <c r="D4" t="s">
        <v>356</v>
      </c>
    </row>
    <row r="5" spans="1:4" x14ac:dyDescent="0.35">
      <c r="B5" t="s">
        <v>10</v>
      </c>
      <c r="C5">
        <v>12</v>
      </c>
      <c r="D5" t="s">
        <v>57</v>
      </c>
    </row>
    <row r="6" spans="1:4" x14ac:dyDescent="0.35">
      <c r="B6" t="s">
        <v>115</v>
      </c>
      <c r="C6">
        <v>1</v>
      </c>
      <c r="D6" t="s">
        <v>57</v>
      </c>
    </row>
    <row r="7" spans="1:4" x14ac:dyDescent="0.35">
      <c r="B7" t="s">
        <v>357</v>
      </c>
      <c r="C7">
        <v>2.2000000000000002</v>
      </c>
      <c r="D7" t="s">
        <v>358</v>
      </c>
    </row>
    <row r="8" spans="1:4" x14ac:dyDescent="0.35">
      <c r="B8" t="s">
        <v>144</v>
      </c>
      <c r="C8">
        <v>0.01</v>
      </c>
      <c r="D8" t="s">
        <v>359</v>
      </c>
    </row>
    <row r="9" spans="1:4" x14ac:dyDescent="0.35">
      <c r="B9" t="s">
        <v>275</v>
      </c>
      <c r="C9">
        <v>500</v>
      </c>
      <c r="D9" t="s">
        <v>121</v>
      </c>
    </row>
    <row r="10" spans="1:4" x14ac:dyDescent="0.35">
      <c r="B10" t="s">
        <v>38</v>
      </c>
      <c r="C10">
        <v>20</v>
      </c>
      <c r="D10" t="s">
        <v>271</v>
      </c>
    </row>
    <row r="11" spans="1:4" x14ac:dyDescent="0.35">
      <c r="B11" t="s">
        <v>185</v>
      </c>
      <c r="C11">
        <v>5.0000000000000001E-3</v>
      </c>
      <c r="D11" t="s">
        <v>359</v>
      </c>
    </row>
    <row r="12" spans="1:4" x14ac:dyDescent="0.35">
      <c r="B12" t="s">
        <v>360</v>
      </c>
      <c r="C12">
        <v>1</v>
      </c>
      <c r="D12" t="s">
        <v>359</v>
      </c>
    </row>
    <row r="13" spans="1:4" x14ac:dyDescent="0.35">
      <c r="B13" t="s">
        <v>361</v>
      </c>
      <c r="C13">
        <v>10</v>
      </c>
      <c r="D13" t="s">
        <v>362</v>
      </c>
    </row>
    <row r="14" spans="1:4" x14ac:dyDescent="0.35">
      <c r="B14" t="s">
        <v>363</v>
      </c>
      <c r="C14">
        <f>0.6*C13/(C6-0.6)</f>
        <v>15</v>
      </c>
      <c r="D14" t="s">
        <v>364</v>
      </c>
    </row>
    <row r="15" spans="1:4" x14ac:dyDescent="0.35">
      <c r="B15" t="s">
        <v>365</v>
      </c>
      <c r="C15">
        <v>1</v>
      </c>
      <c r="D15" t="s">
        <v>99</v>
      </c>
    </row>
    <row r="16" spans="1:4" x14ac:dyDescent="0.35">
      <c r="B16" t="s">
        <v>366</v>
      </c>
      <c r="C16">
        <v>10</v>
      </c>
      <c r="D16" t="s">
        <v>95</v>
      </c>
    </row>
    <row r="17" spans="1:4" x14ac:dyDescent="0.35">
      <c r="B17" t="s">
        <v>367</v>
      </c>
      <c r="C17">
        <v>10</v>
      </c>
      <c r="D17" t="s">
        <v>362</v>
      </c>
    </row>
    <row r="19" spans="1:4" x14ac:dyDescent="0.35">
      <c r="A19" t="s">
        <v>368</v>
      </c>
      <c r="B19" t="s">
        <v>347</v>
      </c>
      <c r="C19">
        <f>1/(2*PI()*(SQRT(C7*1*10^-6*C10*1*10^-6)))</f>
        <v>23993.51044391741</v>
      </c>
    </row>
    <row r="20" spans="1:4" x14ac:dyDescent="0.35">
      <c r="B20" t="s">
        <v>369</v>
      </c>
      <c r="C20">
        <f>1/(2*PI()*C11*C10*1*10^-6)</f>
        <v>1591549.4309189534</v>
      </c>
    </row>
    <row r="24" spans="1:4" x14ac:dyDescent="0.35">
      <c r="A24" t="s">
        <v>370</v>
      </c>
    </row>
    <row r="25" spans="1:4" x14ac:dyDescent="0.35">
      <c r="B25" t="s">
        <v>371</v>
      </c>
      <c r="C25">
        <f>1.33*0.05</f>
        <v>6.6500000000000004E-2</v>
      </c>
      <c r="D25" t="s">
        <v>372</v>
      </c>
    </row>
    <row r="26" spans="1:4" x14ac:dyDescent="0.35">
      <c r="B26" t="s">
        <v>373</v>
      </c>
      <c r="C26">
        <v>150</v>
      </c>
      <c r="D26" t="s">
        <v>374</v>
      </c>
    </row>
    <row r="29" spans="1:4" x14ac:dyDescent="0.35">
      <c r="A29" t="s">
        <v>375</v>
      </c>
      <c r="B29" t="s">
        <v>376</v>
      </c>
      <c r="C29">
        <f>C5/18</f>
        <v>0.66666666666666663</v>
      </c>
      <c r="D29" t="s">
        <v>57</v>
      </c>
    </row>
    <row r="30" spans="1:4" x14ac:dyDescent="0.35">
      <c r="B30" t="s">
        <v>377</v>
      </c>
      <c r="C30">
        <f>(C6*C25)/((C7*1*10^-6)*(C9*1*10^3))</f>
        <v>6.0454545454545455E-2</v>
      </c>
      <c r="D30" t="s">
        <v>57</v>
      </c>
    </row>
    <row r="31" spans="1:4" x14ac:dyDescent="0.35">
      <c r="B31" t="s">
        <v>378</v>
      </c>
      <c r="C31">
        <f>1/(C29+C30)</f>
        <v>1.3752865180245886</v>
      </c>
      <c r="D31" t="s">
        <v>379</v>
      </c>
    </row>
    <row r="34" spans="1:21" x14ac:dyDescent="0.35">
      <c r="A34" t="s">
        <v>380</v>
      </c>
      <c r="B34" t="s">
        <v>381</v>
      </c>
      <c r="C34">
        <f>-2/PI()</f>
        <v>-0.63661977236758138</v>
      </c>
    </row>
    <row r="35" spans="1:21" x14ac:dyDescent="0.35">
      <c r="B35" t="s">
        <v>382</v>
      </c>
      <c r="C35">
        <f>PI()*C9*1000</f>
        <v>1570796.3267948965</v>
      </c>
    </row>
    <row r="36" spans="1:21" x14ac:dyDescent="0.35">
      <c r="B36" t="s">
        <v>383</v>
      </c>
      <c r="C36" t="str">
        <f>COMPLEX((1-(2*PI()*C9*1000)^2/C35^2),(2*PI()*C9*1000/(C34*C35)))</f>
        <v>-3-3.14159265358979i</v>
      </c>
    </row>
    <row r="41" spans="1:21" ht="58" x14ac:dyDescent="0.35">
      <c r="C41" t="s">
        <v>384</v>
      </c>
      <c r="D41" t="s">
        <v>385</v>
      </c>
      <c r="E41" t="s">
        <v>386</v>
      </c>
      <c r="F41" t="s">
        <v>387</v>
      </c>
      <c r="G41" t="s">
        <v>388</v>
      </c>
      <c r="H41" t="s">
        <v>389</v>
      </c>
      <c r="K41" t="s">
        <v>390</v>
      </c>
      <c r="L41" t="s">
        <v>391</v>
      </c>
      <c r="O41" s="207" t="s">
        <v>392</v>
      </c>
      <c r="P41" s="207" t="s">
        <v>393</v>
      </c>
      <c r="S41" t="s">
        <v>394</v>
      </c>
    </row>
    <row r="42" spans="1:21" x14ac:dyDescent="0.3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35">
      <c r="B43">
        <v>1</v>
      </c>
      <c r="C43" s="208" t="str">
        <f>COMPLEX((1-(2*PI()*B43)^2/$C$35^2),(2*PI()*B43/($C$34*$C$35)))</f>
        <v>0.999999999984-6.28318530717959E-06i</v>
      </c>
      <c r="D43" s="208" t="str">
        <f>IMDIV(COMPLEX($C$12,(2*PI()*B43*$C$11*$C$12*$C$10*0.000001)),COMPLEX(1,2*PI()*B43*$C$10*0.000001*($C$11+$C$12)))</f>
        <v>0.999999984129676-0.000125663704139297i</v>
      </c>
      <c r="E43" s="208" t="str">
        <f>COMPLEX($C$8,2*PI()*B43*$C$7*0.000001)</f>
        <v>0.01+0.0000138230076757951i</v>
      </c>
      <c r="F43" s="208" t="str">
        <f>IMSUM(D43,E43)</f>
        <v>1.00999998412968-0.000111840696463502i</v>
      </c>
      <c r="G43" s="208" t="str">
        <f>IMDIV(COMPLEX($C$5,0),F43)</f>
        <v>11.8811881598175+0.00131564394008673i</v>
      </c>
      <c r="H43" s="208" t="str">
        <f>IMPRODUCT(COMPLEX($C$31,0),C43,COMPLEX($C$25,0),G43)</f>
        <v>1.08661252071028+0.000113496872503907i</v>
      </c>
      <c r="I43" s="208">
        <f>20*LOG10(IMABS(H43))</f>
        <v>0.72149414681353208</v>
      </c>
      <c r="J43" s="208">
        <f>IMARGUMENT(H43)*180/PI()</f>
        <v>5.9845544155050414E-3</v>
      </c>
      <c r="K43" s="20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35">
      <c r="B44">
        <v>10</v>
      </c>
      <c r="C44" s="208" t="str">
        <f t="shared" ref="C44:C107" si="0">COMPLEX((1-(2*PI()*B44)^2/$C$35^2),(2*PI()*B44/($C$34*$C$35)))</f>
        <v>0.9999999984-0.0000628318530717959i</v>
      </c>
      <c r="D44" s="208" t="str">
        <f t="shared" ref="D44:D107" si="1">IMDIV(COMPLEX($C$12,(2*PI()*B44*$C$11*$C$12*$C$10*0.000001)),COMPLEX(1,2*PI()*B44*$C$10*0.000001*($C$11+$C$12)))</f>
        <v>0.999998412970144-0.00125663505714378i</v>
      </c>
      <c r="E44" s="208" t="str">
        <f t="shared" ref="E44:E107" si="2">COMPLEX($C$8,2*PI()*B44*$C$7*0.000001)</f>
        <v>0.01+0.000138230076757951i</v>
      </c>
      <c r="F44" s="208" t="str">
        <f t="shared" ref="F44:F107" si="3">IMSUM(D44,E44)</f>
        <v>1.00999841297014-0.00111840498038583i</v>
      </c>
      <c r="G44" s="208" t="str">
        <f t="shared" ref="G44:G107" si="4">IMDIV(COMPLEX($C$5,0),F44)</f>
        <v>11.8811922193838+0.0131564410205396i</v>
      </c>
      <c r="H44" s="208" t="str">
        <f t="shared" ref="H44:H107" si="5">IMPRODUCT(COMPLEX($C$31,0),C44,COMPLEX($C$25,0),G44)</f>
        <v>1.08661296510897+0.00113496884793495i</v>
      </c>
      <c r="I44" s="208">
        <f t="shared" ref="I44:I107" si="6">20*LOG10(IMABS(H44))</f>
        <v>0.72150238983220238</v>
      </c>
      <c r="J44" s="208">
        <f t="shared" ref="J44:J107" si="7">IMARGUMENT(H44)*180/PI()</f>
        <v>5.984550461396429E-2</v>
      </c>
      <c r="K44" s="20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35">
      <c r="B45">
        <v>100</v>
      </c>
      <c r="C45" s="208" t="str">
        <f t="shared" si="0"/>
        <v>0.99999984-0.000628318530717959i</v>
      </c>
      <c r="D45" s="208" t="str">
        <f t="shared" si="1"/>
        <v>0.999841322069845-0.0125643666386522i</v>
      </c>
      <c r="E45" s="208" t="str">
        <f t="shared" si="2"/>
        <v>0.01+0.00138230076757951i</v>
      </c>
      <c r="F45" s="208" t="str">
        <f t="shared" si="3"/>
        <v>1.00984132206985-0.0111820658710727i</v>
      </c>
      <c r="G45" s="208" t="str">
        <f t="shared" si="4"/>
        <v>11.8815981855389+0.131566029890708i</v>
      </c>
      <c r="H45" s="208" t="str">
        <f t="shared" si="5"/>
        <v>1.08665740593719+0.0113498113758484i</v>
      </c>
      <c r="I45" s="208">
        <f t="shared" si="6"/>
        <v>0.7223266379594151</v>
      </c>
      <c r="J45" s="208">
        <f t="shared" si="7"/>
        <v>0.59841550867406523</v>
      </c>
      <c r="K45" s="20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35">
      <c r="B46">
        <v>200</v>
      </c>
      <c r="C46" s="208" t="str">
        <f t="shared" si="0"/>
        <v>0.99999936-0.00125663706143592i</v>
      </c>
      <c r="D46" s="208" t="str">
        <f t="shared" si="1"/>
        <v>0.999365591789126-0.025116717089234i</v>
      </c>
      <c r="E46" s="208" t="str">
        <f t="shared" si="2"/>
        <v>0.01+0.00276460153515902i</v>
      </c>
      <c r="F46" s="208" t="str">
        <f t="shared" si="3"/>
        <v>1.00936559178913-0.022352115554075i</v>
      </c>
      <c r="G46" s="208" t="str">
        <f t="shared" si="4"/>
        <v>11.8828285013285+0.263141876374204i</v>
      </c>
      <c r="H46" s="208" t="str">
        <f t="shared" si="5"/>
        <v>1.08679208671389+0.0227003675942353i</v>
      </c>
      <c r="I46" s="208">
        <f t="shared" si="6"/>
        <v>0.72482371001435386</v>
      </c>
      <c r="J46" s="208">
        <f t="shared" si="7"/>
        <v>1.196591483880175</v>
      </c>
      <c r="K46" s="20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35">
      <c r="B47">
        <v>300</v>
      </c>
      <c r="C47" s="208" t="str">
        <f t="shared" si="0"/>
        <v>0.99999856-0.00188495559215388i</v>
      </c>
      <c r="D47" s="208" t="str">
        <f t="shared" si="1"/>
        <v>0.99857371823689-0.0376450734395918i</v>
      </c>
      <c r="E47" s="208" t="str">
        <f t="shared" si="2"/>
        <v>0.01+0.00414690230273853i</v>
      </c>
      <c r="F47" s="208" t="str">
        <f t="shared" si="3"/>
        <v>1.00857371823689-0.0334981711368533i</v>
      </c>
      <c r="G47" s="208" t="str">
        <f t="shared" si="4"/>
        <v>11.8848794130726+0.394737357638009i</v>
      </c>
      <c r="H47" s="208" t="str">
        <f t="shared" si="5"/>
        <v>1.08701659344582+0.0340524135742303i</v>
      </c>
      <c r="I47" s="208">
        <f t="shared" si="6"/>
        <v>0.7289833283140007</v>
      </c>
      <c r="J47" s="208">
        <f t="shared" si="7"/>
        <v>1.7942888304729225</v>
      </c>
      <c r="K47" s="20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35">
      <c r="B48">
        <v>400</v>
      </c>
      <c r="C48" s="208" t="str">
        <f t="shared" si="0"/>
        <v>0.99999744-0.00251327412287183i</v>
      </c>
      <c r="D48" s="208" t="str">
        <f t="shared" si="1"/>
        <v>0.997467211723865-0.0501375340736509i</v>
      </c>
      <c r="E48" s="208" t="str">
        <f t="shared" si="2"/>
        <v>0.01+0.00552920307031804i</v>
      </c>
      <c r="F48" s="208" t="str">
        <f t="shared" si="3"/>
        <v>1.00746721172386-0.0446083310033329i</v>
      </c>
      <c r="G48" s="208" t="str">
        <f t="shared" si="4"/>
        <v>11.8877514991496+0.52636229505877i</v>
      </c>
      <c r="H48" s="208" t="str">
        <f t="shared" si="5"/>
        <v>1.08733098431152+0.0454066943878788i</v>
      </c>
      <c r="I48" s="208">
        <f t="shared" si="6"/>
        <v>0.73480224755324342</v>
      </c>
      <c r="J48" s="208">
        <f t="shared" si="7"/>
        <v>2.3912693278440087</v>
      </c>
      <c r="K48" s="20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35">
      <c r="B49">
        <v>500</v>
      </c>
      <c r="C49" s="208" t="str">
        <f t="shared" si="0"/>
        <v>0.999996-0.00314159265358979i</v>
      </c>
      <c r="D49" s="208" t="str">
        <f t="shared" si="1"/>
        <v>0.996048176605951-0.0625823111830009i</v>
      </c>
      <c r="E49" s="208" t="str">
        <f t="shared" si="2"/>
        <v>0.01+0.00691150383789755i</v>
      </c>
      <c r="F49" s="208" t="str">
        <f t="shared" si="3"/>
        <v>1.00604817660595-0.0556708073451033i</v>
      </c>
      <c r="G49" s="208" t="str">
        <f t="shared" si="4"/>
        <v>11.8914455697609+0.658026514796055i</v>
      </c>
      <c r="H49" s="208" t="str">
        <f t="shared" si="5"/>
        <v>1.08773534080565+0.0567639553364817i</v>
      </c>
      <c r="I49" s="208">
        <f t="shared" si="6"/>
        <v>0.74227593901900257</v>
      </c>
      <c r="J49" s="208">
        <f t="shared" si="7"/>
        <v>2.987296061940278</v>
      </c>
      <c r="K49" s="20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35">
      <c r="B50">
        <v>600</v>
      </c>
      <c r="C50" s="208" t="str">
        <f t="shared" si="0"/>
        <v>0.99999424-0.00376991118430775i</v>
      </c>
      <c r="D50" s="208" t="str">
        <f t="shared" si="1"/>
        <v>0.994319301312534-0.0749677675228722i</v>
      </c>
      <c r="E50" s="208" t="str">
        <f t="shared" si="2"/>
        <v>0.01+0.00829380460547705i</v>
      </c>
      <c r="F50" s="208" t="str">
        <f t="shared" si="3"/>
        <v>1.00431930131253-0.0666739629173951i</v>
      </c>
      <c r="G50" s="208" t="str">
        <f t="shared" si="4"/>
        <v>11.8959626674046+0.789739849385242i</v>
      </c>
      <c r="H50" s="208" t="str">
        <f t="shared" si="5"/>
        <v>1.0882297677839+0.0681249420266261i</v>
      </c>
      <c r="I50" s="208">
        <f t="shared" si="6"/>
        <v>0.7513986051879844</v>
      </c>
      <c r="J50" s="208">
        <f t="shared" si="7"/>
        <v>3.582133851032923</v>
      </c>
      <c r="K50" s="20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35">
      <c r="B51">
        <v>700</v>
      </c>
      <c r="C51" s="208" t="str">
        <f t="shared" si="0"/>
        <v>0.99999216-0.00439822971502571i</v>
      </c>
      <c r="D51" s="208" t="str">
        <f t="shared" si="1"/>
        <v>0.99228384567748-0.0872824521740509i</v>
      </c>
      <c r="E51" s="208" t="str">
        <f t="shared" si="2"/>
        <v>0.01+0.00967610537305656i</v>
      </c>
      <c r="F51" s="208" t="str">
        <f t="shared" si="3"/>
        <v>1.00228384567748-0.0776063468009943i</v>
      </c>
      <c r="G51" s="208" t="str">
        <f t="shared" si="4"/>
        <v>11.901304067483+0.921512139329018i</v>
      </c>
      <c r="H51" s="208" t="str">
        <f t="shared" si="5"/>
        <v>1.0888143935205+0.0794904004458674i</v>
      </c>
      <c r="I51" s="208">
        <f t="shared" si="6"/>
        <v>0.76216319832640922</v>
      </c>
      <c r="J51" s="208">
        <f t="shared" si="7"/>
        <v>4.1755496632414575</v>
      </c>
      <c r="K51" s="20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35">
      <c r="B52">
        <v>800</v>
      </c>
      <c r="C52" s="208" t="str">
        <f t="shared" si="0"/>
        <v>0.99998976-0.00502654824574367i</v>
      </c>
      <c r="D52" s="208" t="str">
        <f t="shared" si="1"/>
        <v>0.989945625683656-0.0995151350834781i</v>
      </c>
      <c r="E52" s="208" t="str">
        <f t="shared" si="2"/>
        <v>0.01+0.0110584061406361i</v>
      </c>
      <c r="F52" s="208" t="str">
        <f t="shared" si="3"/>
        <v>0.999945625683656-0.088456728942842i</v>
      </c>
      <c r="G52" s="208" t="str">
        <f t="shared" si="4"/>
        <v>11.9074712790484+1.05335323468746i</v>
      </c>
      <c r="H52" s="208" t="str">
        <f t="shared" si="5"/>
        <v>1.08948936977898+0.0908610770380045i</v>
      </c>
      <c r="I52" s="208">
        <f t="shared" si="6"/>
        <v>0.77456144297422769</v>
      </c>
      <c r="J52" s="208">
        <f t="shared" si="7"/>
        <v>4.767313023888061</v>
      </c>
      <c r="K52" s="20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35">
      <c r="B53">
        <v>900</v>
      </c>
      <c r="C53" s="208" t="str">
        <f t="shared" si="0"/>
        <v>0.99998704-0.00565486677646163i</v>
      </c>
      <c r="D53" s="208" t="str">
        <f t="shared" si="1"/>
        <v>0.987308995753231-0.111654840169906i</v>
      </c>
      <c r="E53" s="208" t="str">
        <f t="shared" si="2"/>
        <v>0.01+0.0124407069082156i</v>
      </c>
      <c r="F53" s="208" t="str">
        <f t="shared" si="3"/>
        <v>0.997308995753231-0.0992141332616904i</v>
      </c>
      <c r="G53" s="208" t="str">
        <f t="shared" si="4"/>
        <v>11.9144660456842+1.18527299666601i</v>
      </c>
      <c r="H53" s="208" t="str">
        <f t="shared" si="5"/>
        <v>1.09025487189557+0.102237718777829i</v>
      </c>
      <c r="I53" s="208">
        <f t="shared" si="6"/>
        <v>0.78858386216194321</v>
      </c>
      <c r="J53" s="208">
        <f t="shared" si="7"/>
        <v>5.3571964108468038</v>
      </c>
      <c r="K53" s="20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35">
      <c r="B54">
        <v>1000</v>
      </c>
      <c r="C54" s="208" t="str">
        <f t="shared" si="0"/>
        <v>0.999984-0.00628318530717959i</v>
      </c>
      <c r="D54" s="208" t="str">
        <f t="shared" si="1"/>
        <v>0.984378828735588-0.123690876796825i</v>
      </c>
      <c r="E54" s="208" t="str">
        <f t="shared" si="2"/>
        <v>0.01+0.0138230076757951i</v>
      </c>
      <c r="F54" s="208" t="str">
        <f t="shared" si="3"/>
        <v>0.994378828735588-0.10986786912103i</v>
      </c>
      <c r="G54" s="208" t="str">
        <f t="shared" si="4"/>
        <v>11.9222903465256+1.31728129920122i</v>
      </c>
      <c r="H54" s="208" t="str">
        <f t="shared" si="5"/>
        <v>1.09111109887594+0.113621073245278i</v>
      </c>
      <c r="I54" s="208">
        <f t="shared" si="6"/>
        <v>0.80421980719573716</v>
      </c>
      <c r="J54" s="208">
        <f t="shared" si="7"/>
        <v>5.9449756361542612</v>
      </c>
      <c r="K54" s="20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35">
      <c r="B55">
        <f>B54+1000</f>
        <v>2000</v>
      </c>
      <c r="C55" s="208" t="str">
        <f t="shared" si="0"/>
        <v>0.999936-0.0125663706143592i</v>
      </c>
      <c r="D55" s="208" t="str">
        <f t="shared" si="1"/>
        <v>0.940325838535681-0.236254670943042i</v>
      </c>
      <c r="E55" s="208" t="str">
        <f t="shared" si="2"/>
        <v>0.01+0.0276460153515902i</v>
      </c>
      <c r="F55" s="208" t="str">
        <f t="shared" si="3"/>
        <v>0.950325838535681-0.208608655591452i</v>
      </c>
      <c r="G55" s="208" t="str">
        <f t="shared" si="4"/>
        <v>12.0467643101235+2.64441858261397i</v>
      </c>
      <c r="H55" s="208" t="str">
        <f t="shared" si="5"/>
        <v>1.10472420096901+0.227988862586716i</v>
      </c>
      <c r="I55" s="208">
        <f t="shared" si="6"/>
        <v>1.0462177691962502</v>
      </c>
      <c r="J55" s="208">
        <f t="shared" si="7"/>
        <v>11.660780079080931</v>
      </c>
      <c r="K55" s="20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35">
      <c r="B56">
        <f t="shared" ref="B56:B63" si="19">B55+1000</f>
        <v>3000</v>
      </c>
      <c r="C56" s="208" t="str">
        <f t="shared" si="0"/>
        <v>0.999856-0.0188495559215388i</v>
      </c>
      <c r="D56" s="208" t="str">
        <f t="shared" si="1"/>
        <v>0.875096602967029-0.329668209730796i</v>
      </c>
      <c r="E56" s="208" t="str">
        <f t="shared" si="2"/>
        <v>0.01+0.0414690230273853i</v>
      </c>
      <c r="F56" s="208" t="str">
        <f t="shared" si="3"/>
        <v>0.885096602967029-0.288199186703411i</v>
      </c>
      <c r="G56" s="208" t="str">
        <f t="shared" si="4"/>
        <v>12.2581808425717+3.991426175911i</v>
      </c>
      <c r="H56" s="208" t="str">
        <f t="shared" si="5"/>
        <v>1.12781041543875+0.343857448375008i</v>
      </c>
      <c r="I56" s="208">
        <f t="shared" si="6"/>
        <v>1.4307549662581689</v>
      </c>
      <c r="J56" s="208">
        <f t="shared" si="7"/>
        <v>16.955908463948923</v>
      </c>
      <c r="K56" s="20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35">
      <c r="B57">
        <f t="shared" si="19"/>
        <v>4000</v>
      </c>
      <c r="C57" s="208" t="str">
        <f t="shared" si="0"/>
        <v>0.999744-0.0251327412287183i</v>
      </c>
      <c r="D57" s="208" t="str">
        <f t="shared" si="1"/>
        <v>0.797700579683177-0.400459611045364i</v>
      </c>
      <c r="E57" s="208" t="str">
        <f t="shared" si="2"/>
        <v>0.01+0.0552920307031804i</v>
      </c>
      <c r="F57" s="208" t="str">
        <f t="shared" si="3"/>
        <v>0.807700579683177-0.345167580342184i</v>
      </c>
      <c r="G57" s="208" t="str">
        <f t="shared" si="4"/>
        <v>12.5627279123548+5.36863103119924i</v>
      </c>
      <c r="H57" s="208" t="str">
        <f t="shared" si="5"/>
        <v>1.16098975491373+0.461994688618481i</v>
      </c>
      <c r="I57" s="208">
        <f t="shared" si="6"/>
        <v>1.9349645780171976</v>
      </c>
      <c r="J57" s="208">
        <f t="shared" si="7"/>
        <v>21.699179950729089</v>
      </c>
      <c r="K57" s="20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35">
      <c r="B58">
        <f t="shared" si="19"/>
        <v>5000</v>
      </c>
      <c r="C58" s="208" t="str">
        <f t="shared" si="0"/>
        <v>0.9996-0.0314159265358979i</v>
      </c>
      <c r="D58" s="208" t="str">
        <f t="shared" si="1"/>
        <v>0.716346453555555-0.449202627285372i</v>
      </c>
      <c r="E58" s="208" t="str">
        <f t="shared" si="2"/>
        <v>0.01+0.0691150383789755i</v>
      </c>
      <c r="F58" s="208" t="str">
        <f t="shared" si="3"/>
        <v>0.726346453555555-0.380087588906397i</v>
      </c>
      <c r="G58" s="208" t="str">
        <f t="shared" si="4"/>
        <v>12.9695894910512+6.7868163665266i</v>
      </c>
      <c r="H58" s="208" t="str">
        <f t="shared" si="5"/>
        <v>1.20517932187606+0.583186428743118i</v>
      </c>
      <c r="I58" s="208">
        <f t="shared" si="6"/>
        <v>2.5347457541441116</v>
      </c>
      <c r="J58" s="208">
        <f t="shared" si="7"/>
        <v>25.822345777101951</v>
      </c>
      <c r="K58" s="20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35">
      <c r="B59">
        <f t="shared" si="19"/>
        <v>6000</v>
      </c>
      <c r="C59" s="208" t="str">
        <f t="shared" si="0"/>
        <v>0.999424-0.0376991118430775i</v>
      </c>
      <c r="D59" s="208" t="str">
        <f t="shared" si="1"/>
        <v>0.637062698861848-0.478965717318149i</v>
      </c>
      <c r="E59" s="208" t="str">
        <f t="shared" si="2"/>
        <v>0.01+0.0829380460547705i</v>
      </c>
      <c r="F59" s="208" t="str">
        <f t="shared" si="3"/>
        <v>0.647062698861848-0.396027671263379i</v>
      </c>
      <c r="G59" s="208" t="str">
        <f t="shared" si="4"/>
        <v>13.4915272164261+8.2573421628319i</v>
      </c>
      <c r="H59" s="208" t="str">
        <f t="shared" si="5"/>
        <v>1.2616477790934+0.708236562960816i</v>
      </c>
      <c r="I59" s="208">
        <f t="shared" si="6"/>
        <v>3.2084270723987238</v>
      </c>
      <c r="J59" s="208">
        <f t="shared" si="7"/>
        <v>29.308041320316061</v>
      </c>
      <c r="K59" s="20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35">
      <c r="B60">
        <f t="shared" si="19"/>
        <v>7000</v>
      </c>
      <c r="C60" s="208" t="str">
        <f t="shared" si="0"/>
        <v>0.999216-0.0439822971502571i</v>
      </c>
      <c r="D60" s="208" t="str">
        <f t="shared" si="1"/>
        <v>0.563496499860854-0.493757567335173i</v>
      </c>
      <c r="E60" s="208" t="str">
        <f t="shared" si="2"/>
        <v>0.01+0.0967610537305656i</v>
      </c>
      <c r="F60" s="208" t="str">
        <f t="shared" si="3"/>
        <v>0.573496499860854-0.396996513604607i</v>
      </c>
      <c r="G60" s="208" t="str">
        <f t="shared" si="4"/>
        <v>14.1457241665365+9.79221874569411i</v>
      </c>
      <c r="H60" s="208" t="str">
        <f t="shared" si="5"/>
        <v>1.3320938018532+0.837959714706595i</v>
      </c>
      <c r="I60" s="208">
        <f t="shared" si="6"/>
        <v>3.9386470316365201</v>
      </c>
      <c r="J60" s="208">
        <f t="shared" si="7"/>
        <v>32.172133719664231</v>
      </c>
      <c r="K60" s="20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35">
      <c r="B61">
        <f t="shared" si="19"/>
        <v>8000</v>
      </c>
      <c r="C61" s="208" t="str">
        <f t="shared" si="0"/>
        <v>0.998976-0.0502654824574367i</v>
      </c>
      <c r="D61" s="208" t="str">
        <f t="shared" si="1"/>
        <v>0.497371750382894-0.497486134727546i</v>
      </c>
      <c r="E61" s="208" t="str">
        <f t="shared" si="2"/>
        <v>0.01+0.110584061406361i</v>
      </c>
      <c r="F61" s="208" t="str">
        <f t="shared" si="3"/>
        <v>0.507371750382894-0.386902073321185i</v>
      </c>
      <c r="G61" s="208" t="str">
        <f t="shared" si="4"/>
        <v>14.9549797652103+11.4040891580378i</v>
      </c>
      <c r="H61" s="208" t="str">
        <f t="shared" si="5"/>
        <v>1.41875617679857+0.973161025563814i</v>
      </c>
      <c r="I61" s="208">
        <f t="shared" si="6"/>
        <v>4.7127872177412424</v>
      </c>
      <c r="J61" s="208">
        <f t="shared" si="7"/>
        <v>34.447219400366379</v>
      </c>
      <c r="K61" s="20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35">
      <c r="B62">
        <f t="shared" si="19"/>
        <v>9000</v>
      </c>
      <c r="C62" s="208" t="str">
        <f t="shared" si="0"/>
        <v>0.998704-0.0565486677646163i</v>
      </c>
      <c r="D62" s="208" t="str">
        <f t="shared" si="1"/>
        <v>0.439119100908169-0.493460296165236i</v>
      </c>
      <c r="E62" s="208" t="str">
        <f t="shared" si="2"/>
        <v>0.01+0.124407069082156i</v>
      </c>
      <c r="F62" s="208" t="str">
        <f t="shared" si="3"/>
        <v>0.449119100908169-0.36905322708308i</v>
      </c>
      <c r="G62" s="208" t="str">
        <f t="shared" si="4"/>
        <v>15.9493862355354+13.1060390179716i</v>
      </c>
      <c r="H62" s="208" t="str">
        <f t="shared" si="5"/>
        <v>1.52456655898401+1.11459355082736i</v>
      </c>
      <c r="I62" s="208">
        <f t="shared" si="6"/>
        <v>5.5225708121976425</v>
      </c>
      <c r="J62" s="208">
        <f t="shared" si="7"/>
        <v>36.170119892697031</v>
      </c>
      <c r="K62" s="20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35">
      <c r="B63">
        <f t="shared" si="19"/>
        <v>10000</v>
      </c>
      <c r="C63" s="208" t="str">
        <f t="shared" si="0"/>
        <v>0.9984-0.0628318530717959i</v>
      </c>
      <c r="D63" s="208" t="str">
        <f t="shared" si="1"/>
        <v>0.388419177758416-0.484259258507232i</v>
      </c>
      <c r="E63" s="208" t="str">
        <f t="shared" si="2"/>
        <v>0.01+0.138230076757951i</v>
      </c>
      <c r="F63" s="208" t="str">
        <f t="shared" si="3"/>
        <v>0.398419177758416-0.346029181749281i</v>
      </c>
      <c r="G63" s="208" t="str">
        <f t="shared" si="4"/>
        <v>17.1686746984842+14.9110855834313i</v>
      </c>
      <c r="H63" s="208" t="str">
        <f t="shared" si="5"/>
        <v>1.65336034918535+1.26287673914521i</v>
      </c>
      <c r="I63" s="208">
        <f t="shared" si="6"/>
        <v>6.3633321810441767</v>
      </c>
      <c r="J63" s="208">
        <f t="shared" si="7"/>
        <v>37.373468861172547</v>
      </c>
      <c r="K63" s="20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35">
      <c r="B64">
        <f>B63+10000</f>
        <v>20000</v>
      </c>
      <c r="C64" s="208" t="str">
        <f t="shared" si="0"/>
        <v>0.9936-0.125663706143592i</v>
      </c>
      <c r="D64" s="208" t="str">
        <f t="shared" si="1"/>
        <v>0.139804714716904-0.340558038997881i</v>
      </c>
      <c r="E64" s="208" t="str">
        <f t="shared" si="2"/>
        <v>0.01+0.276460153515902i</v>
      </c>
      <c r="F64" s="208" t="str">
        <f t="shared" si="3"/>
        <v>0.149804714716904-0.064097885481979i</v>
      </c>
      <c r="G64" s="208" t="str">
        <f t="shared" si="4"/>
        <v>67.7083673762245+28.9708050007272i</v>
      </c>
      <c r="H64" s="208" t="str">
        <f t="shared" si="5"/>
        <v>6.4856975096472+1.85445607155563i</v>
      </c>
      <c r="I64" s="208">
        <f t="shared" si="6"/>
        <v>16.580426982151341</v>
      </c>
      <c r="J64" s="208">
        <f t="shared" si="7"/>
        <v>15.956826732021664</v>
      </c>
      <c r="K64" s="20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35">
      <c r="B65">
        <f t="shared" ref="B65:B72" si="20">B64+10000</f>
        <v>30000</v>
      </c>
      <c r="C65" s="208" t="str">
        <f t="shared" si="0"/>
        <v>0.9856-0.188495559215388i</v>
      </c>
      <c r="D65" s="208" t="str">
        <f t="shared" si="1"/>
        <v>0.0697777164609864-0.245521516748698i</v>
      </c>
      <c r="E65" s="208" t="str">
        <f t="shared" si="2"/>
        <v>0.01+0.414690230273853i</v>
      </c>
      <c r="F65" s="208" t="str">
        <f t="shared" si="3"/>
        <v>0.0797777164609864+0.169168713525155i</v>
      </c>
      <c r="G65" s="208" t="str">
        <f t="shared" si="4"/>
        <v>27.3660134751527-58.029654134906i</v>
      </c>
      <c r="H65" s="208" t="str">
        <f t="shared" si="5"/>
        <v>1.46637878071559-5.70253552357905i</v>
      </c>
      <c r="I65" s="208">
        <f t="shared" si="6"/>
        <v>15.399435463151544</v>
      </c>
      <c r="J65" s="208">
        <f t="shared" si="7"/>
        <v>-75.579109038841565</v>
      </c>
      <c r="K65" s="20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35">
      <c r="B66">
        <f t="shared" si="20"/>
        <v>40000</v>
      </c>
      <c r="C66" s="208" t="str">
        <f t="shared" si="0"/>
        <v>0.9744-0.251327412287183i</v>
      </c>
      <c r="D66" s="208" t="str">
        <f t="shared" si="1"/>
        <v>0.0424956506412715-0.189541729144814i</v>
      </c>
      <c r="E66" s="208" t="str">
        <f t="shared" si="2"/>
        <v>0.01+0.552920307031804i</v>
      </c>
      <c r="F66" s="208" t="str">
        <f t="shared" si="3"/>
        <v>0.0524956506412715+0.36337857788699i</v>
      </c>
      <c r="G66" s="208" t="str">
        <f t="shared" si="4"/>
        <v>4.67321080236023-32.3482931401695i</v>
      </c>
      <c r="H66" s="208" t="str">
        <f t="shared" si="5"/>
        <v>-0.32708852857296-2.99014300624747i</v>
      </c>
      <c r="I66" s="208">
        <f t="shared" si="6"/>
        <v>9.5654981292947721</v>
      </c>
      <c r="J66" s="208">
        <f t="shared" si="7"/>
        <v>-96.242702749244415</v>
      </c>
      <c r="K66" s="20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35">
      <c r="B67">
        <f t="shared" si="20"/>
        <v>50000</v>
      </c>
      <c r="C67" s="208" t="str">
        <f t="shared" si="0"/>
        <v>0.96-0.314159265358979i</v>
      </c>
      <c r="D67" s="208" t="str">
        <f t="shared" si="1"/>
        <v>0.0293187237564543-0.153720122667572i</v>
      </c>
      <c r="E67" s="208" t="str">
        <f t="shared" si="2"/>
        <v>0.01+0.691150383789754i</v>
      </c>
      <c r="F67" s="208" t="str">
        <f t="shared" si="3"/>
        <v>0.0393187237564543+0.537430261122182i</v>
      </c>
      <c r="G67" s="208" t="str">
        <f t="shared" si="4"/>
        <v>1.62486795699262-22.2096021179289i</v>
      </c>
      <c r="H67" s="208" t="str">
        <f t="shared" si="5"/>
        <v>-0.495463961979568-1.99665069871582i</v>
      </c>
      <c r="I67" s="208">
        <f t="shared" si="6"/>
        <v>6.2655577229612547</v>
      </c>
      <c r="J67" s="208">
        <f t="shared" si="7"/>
        <v>-103.93630536629848</v>
      </c>
      <c r="K67" s="20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35">
      <c r="B68">
        <f t="shared" si="20"/>
        <v>60000</v>
      </c>
      <c r="C68" s="208" t="str">
        <f t="shared" si="0"/>
        <v>0.9424-0.376991118430775i</v>
      </c>
      <c r="D68" s="208" t="str">
        <f t="shared" si="1"/>
        <v>0.0220077291938485-0.129064928859425i</v>
      </c>
      <c r="E68" s="208" t="str">
        <f t="shared" si="2"/>
        <v>0.01+0.829380460547705i</v>
      </c>
      <c r="F68" s="208" t="str">
        <f t="shared" si="3"/>
        <v>0.0320077291938485+0.70031553168828i</v>
      </c>
      <c r="G68" s="208" t="str">
        <f t="shared" si="4"/>
        <v>0.78152402335364-17.0994139767733i</v>
      </c>
      <c r="H68" s="208" t="str">
        <f t="shared" si="5"/>
        <v>-0.522200362897831-1.50072113481026i</v>
      </c>
      <c r="I68" s="208">
        <f t="shared" si="6"/>
        <v>4.0223681074978863</v>
      </c>
      <c r="J68" s="208">
        <f t="shared" si="7"/>
        <v>-109.18617369196507</v>
      </c>
      <c r="K68" s="20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35">
      <c r="B69">
        <f t="shared" si="20"/>
        <v>70000</v>
      </c>
      <c r="C69" s="208" t="str">
        <f t="shared" si="0"/>
        <v>0.9216-0.439822971502571i</v>
      </c>
      <c r="D69" s="208" t="str">
        <f t="shared" si="1"/>
        <v>0.0175459646802025-0.111131781152612i</v>
      </c>
      <c r="E69" s="208" t="str">
        <f t="shared" si="2"/>
        <v>0.01+0.967610537305656i</v>
      </c>
      <c r="F69" s="208" t="str">
        <f t="shared" si="3"/>
        <v>0.0275459646802025+0.856478756153044i</v>
      </c>
      <c r="G69" s="208" t="str">
        <f t="shared" si="4"/>
        <v>0.450149783480022-13.9963777313134i</v>
      </c>
      <c r="H69" s="208" t="str">
        <f t="shared" si="5"/>
        <v>-0.52505851221954-1.19781086426441i</v>
      </c>
      <c r="I69" s="208">
        <f t="shared" si="6"/>
        <v>2.3310716073463116</v>
      </c>
      <c r="J69" s="208">
        <f t="shared" si="7"/>
        <v>-113.67016678162955</v>
      </c>
      <c r="K69" s="20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35">
      <c r="B70">
        <f t="shared" si="20"/>
        <v>80000</v>
      </c>
      <c r="C70" s="208" t="str">
        <f t="shared" si="0"/>
        <v>0.8976-0.502654824574367i</v>
      </c>
      <c r="D70" s="208" t="str">
        <f t="shared" si="1"/>
        <v>0.0146282571242708-0.0975290943170075i</v>
      </c>
      <c r="E70" s="208" t="str">
        <f t="shared" si="2"/>
        <v>0.01+1.10584061406361i</v>
      </c>
      <c r="F70" s="208" t="str">
        <f t="shared" si="3"/>
        <v>0.0246282571242708+1.0083115197466i</v>
      </c>
      <c r="G70" s="208" t="str">
        <f t="shared" si="4"/>
        <v>0.29051358627894-11.8939880402368i</v>
      </c>
      <c r="H70" s="208" t="str">
        <f t="shared" si="5"/>
        <v>-0.522930782198853-0.989749380745877i</v>
      </c>
      <c r="I70" s="208">
        <f t="shared" si="6"/>
        <v>0.97972019100210073</v>
      </c>
      <c r="J70" s="208">
        <f t="shared" si="7"/>
        <v>-117.84958390101947</v>
      </c>
      <c r="K70" s="20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35">
      <c r="B71">
        <f t="shared" si="20"/>
        <v>90000</v>
      </c>
      <c r="C71" s="208" t="str">
        <f t="shared" si="0"/>
        <v>0.8704-0.565486677646163i</v>
      </c>
      <c r="D71" s="208" t="str">
        <f t="shared" si="1"/>
        <v>0.0126178523198656-0.0868694027219374i</v>
      </c>
      <c r="E71" s="208" t="str">
        <f t="shared" si="2"/>
        <v>0.01+1.24407069082156i</v>
      </c>
      <c r="F71" s="208" t="str">
        <f t="shared" si="3"/>
        <v>0.0226178523198656+1.15720128809962i</v>
      </c>
      <c r="G71" s="208" t="str">
        <f t="shared" si="4"/>
        <v>0.202604420295048-10.3658867705216i</v>
      </c>
      <c r="H71" s="208" t="str">
        <f t="shared" si="5"/>
        <v>-0.519969282406259-0.835641999231329i</v>
      </c>
      <c r="I71" s="208">
        <f t="shared" si="6"/>
        <v>-0.13826120512694595</v>
      </c>
      <c r="J71" s="208">
        <f t="shared" si="7"/>
        <v>-121.8914966767249</v>
      </c>
      <c r="K71" s="20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35">
      <c r="B72">
        <f t="shared" si="20"/>
        <v>100000</v>
      </c>
      <c r="C72" s="208" t="str">
        <f t="shared" si="0"/>
        <v>0.84-0.628318530717959i</v>
      </c>
      <c r="D72" s="208" t="str">
        <f t="shared" si="1"/>
        <v>0.0111747816599592-0.0782967270411641i</v>
      </c>
      <c r="E72" s="208" t="str">
        <f t="shared" si="2"/>
        <v>0.01+1.38230076757951i</v>
      </c>
      <c r="F72" s="208" t="str">
        <f t="shared" si="3"/>
        <v>0.0211747816599592+1.30400404053835i</v>
      </c>
      <c r="G72" s="208" t="str">
        <f t="shared" si="4"/>
        <v>0.149392161973376-9.19999960171572i</v>
      </c>
      <c r="H72" s="208" t="str">
        <f t="shared" si="5"/>
        <v>-0.51719054266999-0.715360862835028i</v>
      </c>
      <c r="I72" s="208">
        <f t="shared" si="6"/>
        <v>-1.0833588423237175</v>
      </c>
      <c r="J72" s="208">
        <f t="shared" si="7"/>
        <v>-125.86612125106949</v>
      </c>
      <c r="K72" s="20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35">
      <c r="B73">
        <f>B72+20000</f>
        <v>120000</v>
      </c>
      <c r="C73" s="208" t="str">
        <f t="shared" si="0"/>
        <v>0.7696-0.75398223686155i</v>
      </c>
      <c r="D73" s="208" t="str">
        <f t="shared" si="1"/>
        <v>0.00928865408207618-0.0653717279768084i</v>
      </c>
      <c r="E73" s="208" t="str">
        <f t="shared" si="2"/>
        <v>0.01+1.65876092109541i</v>
      </c>
      <c r="F73" s="208" t="str">
        <f t="shared" si="3"/>
        <v>0.0192886540820762+1.5933891931186i</v>
      </c>
      <c r="G73" s="208" t="str">
        <f t="shared" si="4"/>
        <v>0.0911540141884779-7.53001326579166i</v>
      </c>
      <c r="H73" s="208" t="str">
        <f t="shared" si="5"/>
        <v>-0.512828366888191-0.536285381544956i</v>
      </c>
      <c r="I73" s="208">
        <f t="shared" si="6"/>
        <v>-2.5916778068982143</v>
      </c>
      <c r="J73" s="208">
        <f t="shared" si="7"/>
        <v>-133.71914361343789</v>
      </c>
      <c r="K73" s="20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35">
      <c r="B74">
        <f t="shared" ref="B74:B123" si="21">B73+20000</f>
        <v>140000</v>
      </c>
      <c r="C74" s="208" t="str">
        <f t="shared" si="0"/>
        <v>0.6864-0.879645943005142i</v>
      </c>
      <c r="D74" s="208" t="str">
        <f t="shared" si="1"/>
        <v>0.00814789733685021-0.0560974289107782i</v>
      </c>
      <c r="E74" s="208" t="str">
        <f t="shared" si="2"/>
        <v>0.01+1.93522107461131i</v>
      </c>
      <c r="F74" s="208" t="str">
        <f t="shared" si="3"/>
        <v>0.0181478973368502+1.87912364570053i</v>
      </c>
      <c r="G74" s="208" t="str">
        <f t="shared" si="4"/>
        <v>0.0616674996665625-6.38535994797399i</v>
      </c>
      <c r="H74" s="208" t="str">
        <f t="shared" si="5"/>
        <v>-0.509827063208826-0.405807052874427i</v>
      </c>
      <c r="I74" s="208">
        <f t="shared" si="6"/>
        <v>-3.7201694317525318</v>
      </c>
      <c r="J74" s="208">
        <f t="shared" si="7"/>
        <v>-141.48126231386169</v>
      </c>
      <c r="K74" s="20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35">
      <c r="B75">
        <f t="shared" si="21"/>
        <v>160000</v>
      </c>
      <c r="C75" s="208" t="str">
        <f t="shared" si="0"/>
        <v>0.5904-1.00530964914873i</v>
      </c>
      <c r="D75" s="208" t="str">
        <f t="shared" si="1"/>
        <v>0.00740609542866305-0.0491219609438475i</v>
      </c>
      <c r="E75" s="208" t="str">
        <f t="shared" si="2"/>
        <v>0.01+2.21168122812721i</v>
      </c>
      <c r="F75" s="208" t="str">
        <f t="shared" si="3"/>
        <v>0.017406095428663+2.16255926718336i</v>
      </c>
      <c r="G75" s="208" t="str">
        <f t="shared" si="4"/>
        <v>0.0446599707935278-5.54862140722506i</v>
      </c>
      <c r="H75" s="208" t="str">
        <f t="shared" si="5"/>
        <v>-0.507740755608103-0.30370921337729i</v>
      </c>
      <c r="I75" s="208">
        <f t="shared" si="6"/>
        <v>-4.5588237297507481</v>
      </c>
      <c r="J75" s="208">
        <f t="shared" si="7"/>
        <v>-149.11390707638472</v>
      </c>
      <c r="K75" s="20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35">
      <c r="B76">
        <f t="shared" si="21"/>
        <v>180000</v>
      </c>
      <c r="C76" s="208" t="str">
        <f t="shared" si="0"/>
        <v>0.4816-1.13097335529233i</v>
      </c>
      <c r="D76" s="208" t="str">
        <f t="shared" si="1"/>
        <v>0.00689687701585696-0.0436863656779782i</v>
      </c>
      <c r="E76" s="208" t="str">
        <f t="shared" si="2"/>
        <v>0.01+2.48814138164312i</v>
      </c>
      <c r="F76" s="208" t="str">
        <f t="shared" si="3"/>
        <v>0.016896877015857+2.44445501596514i</v>
      </c>
      <c r="G76" s="208" t="str">
        <f t="shared" si="4"/>
        <v>0.0339314828847932-4.90883513320413i</v>
      </c>
      <c r="H76" s="208" t="str">
        <f t="shared" si="5"/>
        <v>-0.506250466096193-0.219721681130278i</v>
      </c>
      <c r="I76" s="208">
        <f t="shared" si="6"/>
        <v>-5.1631693834813328</v>
      </c>
      <c r="J76" s="208">
        <f t="shared" si="7"/>
        <v>-156.53830136268769</v>
      </c>
      <c r="K76" s="20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35">
      <c r="B77">
        <f t="shared" si="21"/>
        <v>200000</v>
      </c>
      <c r="C77" s="208" t="str">
        <f t="shared" si="0"/>
        <v>0.36-1.25663706143592i</v>
      </c>
      <c r="D77" s="208" t="str">
        <f t="shared" si="1"/>
        <v>0.00653231543943977-0.0393321623880282i</v>
      </c>
      <c r="E77" s="208" t="str">
        <f t="shared" si="2"/>
        <v>0.01+2.76460153515902i</v>
      </c>
      <c r="F77" s="208" t="str">
        <f t="shared" si="3"/>
        <v>0.0165323154394398+2.72526937277099i</v>
      </c>
      <c r="G77" s="208" t="str">
        <f t="shared" si="4"/>
        <v>0.0267103805947085-4.40307242119029i</v>
      </c>
      <c r="H77" s="208" t="str">
        <f t="shared" si="5"/>
        <v>-0.505155540246886-0.148038100624613i</v>
      </c>
      <c r="I77" s="208">
        <f t="shared" si="6"/>
        <v>-5.5736755062009351</v>
      </c>
      <c r="J77" s="208">
        <f t="shared" si="7"/>
        <v>-163.66654017980096</v>
      </c>
      <c r="K77" s="20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35">
      <c r="B78">
        <f t="shared" si="21"/>
        <v>220000</v>
      </c>
      <c r="C78" s="208" t="str">
        <f t="shared" si="0"/>
        <v>0.2256-1.38230076757951i</v>
      </c>
      <c r="D78" s="208" t="str">
        <f t="shared" si="1"/>
        <v>0.00626240877574128-0.0357662256398856i</v>
      </c>
      <c r="E78" s="208" t="str">
        <f t="shared" si="2"/>
        <v>0.01+3.04106168867492i</v>
      </c>
      <c r="F78" s="208" t="str">
        <f t="shared" si="3"/>
        <v>0.0162624087757413+3.00529546303503i</v>
      </c>
      <c r="G78" s="208" t="str">
        <f t="shared" si="4"/>
        <v>0.0216062328080926-3.99283490698502i</v>
      </c>
      <c r="H78" s="208" t="str">
        <f t="shared" si="5"/>
        <v>-0.504330249019392-0.0851140293225434i</v>
      </c>
      <c r="I78" s="208">
        <f t="shared" si="6"/>
        <v>-5.8237322067185291</v>
      </c>
      <c r="J78" s="208">
        <f t="shared" si="7"/>
        <v>-170.42066026978753</v>
      </c>
      <c r="K78" s="20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35">
      <c r="B79">
        <f t="shared" si="21"/>
        <v>240000</v>
      </c>
      <c r="C79" s="208" t="str">
        <f t="shared" si="0"/>
        <v>0.0783999999999999-1.5079644737231i</v>
      </c>
      <c r="D79" s="208" t="str">
        <f t="shared" si="1"/>
        <v>0.00605702441057595-0.0327924829428947i</v>
      </c>
      <c r="E79" s="208" t="str">
        <f t="shared" si="2"/>
        <v>0.01+3.31752184219082i</v>
      </c>
      <c r="F79" s="208" t="str">
        <f t="shared" si="3"/>
        <v>0.016057024410576+3.28472935924793i</v>
      </c>
      <c r="G79" s="208" t="str">
        <f t="shared" si="4"/>
        <v>0.0178581617059647-3.65318172021606i</v>
      </c>
      <c r="H79" s="208" t="str">
        <f t="shared" si="5"/>
        <v>-0.503694057080289-0.0286568977104489i</v>
      </c>
      <c r="I79" s="208">
        <f t="shared" si="6"/>
        <v>-5.9426286368373171</v>
      </c>
      <c r="J79" s="208">
        <f t="shared" si="7"/>
        <v>-176.74375517267447</v>
      </c>
      <c r="K79" s="20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35">
      <c r="B80">
        <f t="shared" si="21"/>
        <v>260000</v>
      </c>
      <c r="C80" s="208" t="str">
        <f t="shared" si="0"/>
        <v>-0.0816000000000001-1.63362817986669i</v>
      </c>
      <c r="D80" s="208" t="str">
        <f t="shared" si="1"/>
        <v>0.00589712832643624-0.0302748538018936i</v>
      </c>
      <c r="E80" s="208" t="str">
        <f t="shared" si="2"/>
        <v>0.01+3.59398199570672i</v>
      </c>
      <c r="F80" s="208" t="str">
        <f t="shared" si="3"/>
        <v>0.0158971283264362+3.56370714190483i</v>
      </c>
      <c r="G80" s="208" t="str">
        <f t="shared" si="4"/>
        <v>0.015020599594884-3.3672130558929i</v>
      </c>
      <c r="H80" s="208" t="str">
        <f t="shared" si="5"/>
        <v>-0.503193940305705+0.0228848542395061i</v>
      </c>
      <c r="I80" s="208">
        <f t="shared" si="6"/>
        <v>-5.9563184668858717</v>
      </c>
      <c r="J80" s="208">
        <f t="shared" si="7"/>
        <v>177.39602852050876</v>
      </c>
      <c r="K80" s="20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35">
      <c r="B81">
        <f t="shared" si="21"/>
        <v>280000</v>
      </c>
      <c r="C81" s="208" t="str">
        <f t="shared" si="0"/>
        <v>-0.2544-1.75929188601028i</v>
      </c>
      <c r="D81" s="208" t="str">
        <f t="shared" si="1"/>
        <v>0.0057702190689517-0.0281159531279937i</v>
      </c>
      <c r="E81" s="208" t="str">
        <f t="shared" si="2"/>
        <v>0.01+3.87044214922263i</v>
      </c>
      <c r="F81" s="208" t="str">
        <f t="shared" si="3"/>
        <v>0.0157702190689517+3.84232619609464i</v>
      </c>
      <c r="G81" s="208" t="str">
        <f t="shared" si="4"/>
        <v>0.012818086352117-3.1230554730535i</v>
      </c>
      <c r="H81" s="208" t="str">
        <f t="shared" si="5"/>
        <v>-0.502794024377021+0.0706003032050554i</v>
      </c>
      <c r="I81" s="208">
        <f t="shared" si="6"/>
        <v>-5.8874027845228394</v>
      </c>
      <c r="J81" s="208">
        <f t="shared" si="7"/>
        <v>172.00701660118295</v>
      </c>
      <c r="K81" s="20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35">
      <c r="B82">
        <f t="shared" si="21"/>
        <v>300000</v>
      </c>
      <c r="C82" s="208" t="str">
        <f t="shared" si="0"/>
        <v>-0.44-1.88495559215388i</v>
      </c>
      <c r="D82" s="208" t="str">
        <f t="shared" si="1"/>
        <v>0.00566781153841493-0.0262442591822626i</v>
      </c>
      <c r="E82" s="208" t="str">
        <f t="shared" si="2"/>
        <v>0.01+4.14690230273853i</v>
      </c>
      <c r="F82" s="208" t="str">
        <f t="shared" si="3"/>
        <v>0.0156678115384149+4.12065804355627i</v>
      </c>
      <c r="G82" s="208" t="str">
        <f t="shared" si="4"/>
        <v>0.0110726138630506-2.91211413068785i</v>
      </c>
      <c r="H82" s="208" t="str">
        <f t="shared" si="5"/>
        <v>-0.502469416832457+0.115277220546088i</v>
      </c>
      <c r="I82" s="208">
        <f t="shared" si="6"/>
        <v>-5.7550327238393564</v>
      </c>
      <c r="J82" s="208">
        <f t="shared" si="7"/>
        <v>167.07872699540309</v>
      </c>
      <c r="K82" s="20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35">
      <c r="B83">
        <f t="shared" si="21"/>
        <v>320000</v>
      </c>
      <c r="C83" s="208" t="str">
        <f t="shared" si="0"/>
        <v>-0.6384-2.01061929829747i</v>
      </c>
      <c r="D83" s="208" t="str">
        <f t="shared" si="1"/>
        <v>0.00558398277904708-0.0246060672621999i</v>
      </c>
      <c r="E83" s="208" t="str">
        <f t="shared" si="2"/>
        <v>0.01+4.42336245625443i</v>
      </c>
      <c r="F83" s="208" t="str">
        <f t="shared" si="3"/>
        <v>0.0155839827790471+4.39875638899223i</v>
      </c>
      <c r="G83" s="208" t="str">
        <f t="shared" si="4"/>
        <v>0.00966483476185705-2.72800953774362i</v>
      </c>
      <c r="H83" s="208" t="str">
        <f t="shared" si="5"/>
        <v>-0.502202444846584+0.157499981617746i</v>
      </c>
      <c r="I83" s="208">
        <f t="shared" si="6"/>
        <v>-5.5749900304683315</v>
      </c>
      <c r="J83" s="208">
        <f t="shared" si="7"/>
        <v>162.58760974877032</v>
      </c>
      <c r="K83" s="20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35">
      <c r="B84">
        <f t="shared" si="21"/>
        <v>340000</v>
      </c>
      <c r="C84" s="208" t="str">
        <f t="shared" si="0"/>
        <v>-0.8496-2.13628300444106i</v>
      </c>
      <c r="D84" s="208" t="str">
        <f t="shared" si="1"/>
        <v>0.00551449684203442-0.0231602697777028i</v>
      </c>
      <c r="E84" s="208" t="str">
        <f t="shared" si="2"/>
        <v>0.01+4.69982260977033i</v>
      </c>
      <c r="F84" s="208" t="str">
        <f t="shared" si="3"/>
        <v>0.0155144968420344+4.67666233999263i</v>
      </c>
      <c r="G84" s="208" t="str">
        <f t="shared" si="4"/>
        <v>0.00851220614865404-2.56590428493999i</v>
      </c>
      <c r="H84" s="208" t="str">
        <f t="shared" si="5"/>
        <v>-0.501980299827258+0.197711490529493i</v>
      </c>
      <c r="I84" s="208">
        <f t="shared" si="6"/>
        <v>-5.3599650399106284</v>
      </c>
      <c r="J84" s="208">
        <f t="shared" si="7"/>
        <v>158.50235246936685</v>
      </c>
      <c r="K84" s="20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35">
      <c r="B85">
        <f t="shared" si="21"/>
        <v>360000</v>
      </c>
      <c r="C85" s="208" t="str">
        <f t="shared" si="0"/>
        <v>-1.0736-2.26194671058465i</v>
      </c>
      <c r="D85" s="208" t="str">
        <f t="shared" si="1"/>
        <v>0.00545625947185784-0.0218748690472854i</v>
      </c>
      <c r="E85" s="208" t="str">
        <f t="shared" si="2"/>
        <v>0.01+4.97628276328623i</v>
      </c>
      <c r="F85" s="208" t="str">
        <f t="shared" si="3"/>
        <v>0.0154562594718578+4.95440789423894i</v>
      </c>
      <c r="G85" s="208" t="str">
        <f t="shared" si="4"/>
        <v>0.00755610355373741-2.42206202377009i</v>
      </c>
      <c r="H85" s="208" t="str">
        <f t="shared" si="5"/>
        <v>-0.50179352496651+0.236253704469377i</v>
      </c>
      <c r="I85" s="208">
        <f t="shared" si="6"/>
        <v>-5.1199594367272976</v>
      </c>
      <c r="J85" s="208">
        <f t="shared" si="7"/>
        <v>154.7880733053415</v>
      </c>
      <c r="K85" s="20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35">
      <c r="B86">
        <f t="shared" si="21"/>
        <v>380000</v>
      </c>
      <c r="C86" s="208" t="str">
        <f t="shared" si="0"/>
        <v>-1.3104-2.38761041672824i</v>
      </c>
      <c r="D86" s="208" t="str">
        <f t="shared" si="1"/>
        <v>0.00540696785869073-0.0207245872519044i</v>
      </c>
      <c r="E86" s="208" t="str">
        <f t="shared" si="2"/>
        <v>0.01+5.25274291680213i</v>
      </c>
      <c r="F86" s="208" t="str">
        <f t="shared" si="3"/>
        <v>0.0154069678586907+5.23201832955023i</v>
      </c>
      <c r="G86" s="208" t="str">
        <f t="shared" si="4"/>
        <v>0.00675392359088648-2.2935500578699i</v>
      </c>
      <c r="H86" s="208" t="str">
        <f t="shared" si="5"/>
        <v>-0.501635020759275+0.273394939950532i</v>
      </c>
      <c r="I86" s="208">
        <f t="shared" si="6"/>
        <v>-4.8627315230144497</v>
      </c>
      <c r="J86" s="208">
        <f t="shared" si="7"/>
        <v>151.40927658299435</v>
      </c>
      <c r="K86" s="20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35">
      <c r="B87">
        <f>B86+20000</f>
        <v>400000</v>
      </c>
      <c r="C87" s="208" t="str">
        <f t="shared" si="0"/>
        <v>-1.56-2.51327412287183i</v>
      </c>
      <c r="D87" s="208" t="str">
        <f t="shared" si="1"/>
        <v>0.0053648796119293-0.0196891910426074i</v>
      </c>
      <c r="E87" s="208" t="str">
        <f t="shared" si="2"/>
        <v>0.01+5.52920307031804i</v>
      </c>
      <c r="F87" s="208" t="str">
        <f t="shared" si="3"/>
        <v>0.0153648796119293+5.50951387927543i</v>
      </c>
      <c r="G87" s="208" t="str">
        <f t="shared" si="4"/>
        <v>0.00607407943621909-2.17803365876607i</v>
      </c>
      <c r="H87" s="208" t="str">
        <f t="shared" si="5"/>
        <v>-0.501499376634534+0.309348744799813i</v>
      </c>
      <c r="I87" s="208">
        <f t="shared" si="6"/>
        <v>-4.5942244662512417</v>
      </c>
      <c r="J87" s="208">
        <f t="shared" si="7"/>
        <v>148.33173411545084</v>
      </c>
      <c r="K87" s="20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35">
      <c r="B88">
        <f t="shared" si="21"/>
        <v>420000</v>
      </c>
      <c r="C88" s="208" t="str">
        <f t="shared" si="0"/>
        <v>-1.8224-2.63893782901543i</v>
      </c>
      <c r="D88" s="208" t="str">
        <f t="shared" si="1"/>
        <v>0.00532865673912924-0.0187522934176526i</v>
      </c>
      <c r="E88" s="208" t="str">
        <f t="shared" si="2"/>
        <v>0.01+5.80566322383394i</v>
      </c>
      <c r="F88" s="208" t="str">
        <f t="shared" si="3"/>
        <v>0.0153286567391292+5.78691093041629i</v>
      </c>
      <c r="G88" s="208" t="str">
        <f t="shared" si="4"/>
        <v>0.00549273569842983-2.07363063783612i</v>
      </c>
      <c r="H88" s="208" t="str">
        <f t="shared" si="5"/>
        <v>-0.501382412655066+0.344287233917314i</v>
      </c>
      <c r="I88" s="208">
        <f t="shared" si="6"/>
        <v>-4.3189450845889885</v>
      </c>
      <c r="J88" s="208">
        <f t="shared" si="7"/>
        <v>145.52355100492605</v>
      </c>
      <c r="K88" s="20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35">
      <c r="B89">
        <f t="shared" si="21"/>
        <v>440000</v>
      </c>
      <c r="C89" s="208" t="str">
        <f t="shared" si="0"/>
        <v>-2.0976-2.76460153515902i</v>
      </c>
      <c r="D89" s="208" t="str">
        <f t="shared" si="1"/>
        <v>0.00529725804078698-0.0179004814891306i</v>
      </c>
      <c r="E89" s="208" t="str">
        <f t="shared" si="2"/>
        <v>0.01+6.08212337734984i</v>
      </c>
      <c r="F89" s="208" t="str">
        <f t="shared" si="3"/>
        <v>0.015297258040787+6.06422289586071i</v>
      </c>
      <c r="G89" s="208" t="str">
        <f t="shared" si="4"/>
        <v>0.00499162284390992-1.97880649308721i</v>
      </c>
      <c r="H89" s="208" t="str">
        <f t="shared" si="5"/>
        <v>-0.501280859437219+0.378350699654307i</v>
      </c>
      <c r="I89" s="208">
        <f t="shared" si="6"/>
        <v>-4.0402813138546003</v>
      </c>
      <c r="J89" s="208">
        <f t="shared" si="7"/>
        <v>142.95566669731048</v>
      </c>
      <c r="K89" s="20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35">
      <c r="B90">
        <f t="shared" si="21"/>
        <v>460000</v>
      </c>
      <c r="C90" s="208" t="str">
        <f t="shared" si="0"/>
        <v>-2.3856-2.89026524130261i</v>
      </c>
      <c r="D90" s="208" t="str">
        <f t="shared" si="1"/>
        <v>0.00526986348329107-0.0171226712382771i</v>
      </c>
      <c r="E90" s="208" t="str">
        <f t="shared" si="2"/>
        <v>0.01+6.35858353086574i</v>
      </c>
      <c r="F90" s="208" t="str">
        <f t="shared" si="3"/>
        <v>0.0152698634832911+6.34146085962746i</v>
      </c>
      <c r="G90" s="208" t="str">
        <f t="shared" si="4"/>
        <v>0.0045565406571866-1.89229748284706i</v>
      </c>
      <c r="H90" s="208" t="str">
        <f t="shared" si="5"/>
        <v>-0.501192130815106+0.411654659589223i</v>
      </c>
      <c r="I90" s="208">
        <f t="shared" si="6"/>
        <v>-3.7607589510531247</v>
      </c>
      <c r="J90" s="208">
        <f t="shared" si="7"/>
        <v>140.60199316413573</v>
      </c>
      <c r="K90" s="20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35">
      <c r="B91">
        <f t="shared" si="21"/>
        <v>480000</v>
      </c>
      <c r="C91" s="208" t="str">
        <f t="shared" si="0"/>
        <v>-2.6864-3.0159289474462i</v>
      </c>
      <c r="D91" s="208" t="str">
        <f t="shared" si="1"/>
        <v>0.00524582013378277-0.0164096232262679i</v>
      </c>
      <c r="E91" s="208" t="str">
        <f t="shared" si="2"/>
        <v>0.01+6.63504368438164i</v>
      </c>
      <c r="F91" s="208" t="str">
        <f t="shared" si="3"/>
        <v>0.0152458201337828+6.61863406115537i</v>
      </c>
      <c r="G91" s="208" t="str">
        <f t="shared" si="4"/>
        <v>0.00417631255261919-1.81305330039583i</v>
      </c>
      <c r="H91" s="208" t="str">
        <f t="shared" si="5"/>
        <v>-0.501114159868756+0.444295106617783i</v>
      </c>
      <c r="I91" s="208">
        <f t="shared" si="6"/>
        <v>-3.4822443878474751</v>
      </c>
      <c r="J91" s="208">
        <f t="shared" si="7"/>
        <v>138.43933671700944</v>
      </c>
      <c r="K91" s="20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35">
      <c r="B92">
        <f t="shared" si="21"/>
        <v>500000</v>
      </c>
      <c r="C92" s="208" t="str">
        <f t="shared" si="0"/>
        <v>-3-3.14159265358979i</v>
      </c>
      <c r="D92" s="208" t="str">
        <f t="shared" si="1"/>
        <v>0.0052246029075807-0.0157535742998469i</v>
      </c>
      <c r="E92" s="208" t="str">
        <f t="shared" si="2"/>
        <v>0.01+6.91150383789754i</v>
      </c>
      <c r="F92" s="208" t="str">
        <f t="shared" si="3"/>
        <v>0.0152246029075807+6.89575026359769i</v>
      </c>
      <c r="G92" s="208" t="str">
        <f t="shared" si="4"/>
        <v>0.00384204151902178-1.74019374944458i</v>
      </c>
      <c r="H92" s="208" t="str">
        <f t="shared" si="5"/>
        <v>-0.501045278969247+0.476352475535573i</v>
      </c>
      <c r="I92" s="208">
        <f t="shared" si="6"/>
        <v>-3.2061021710290794</v>
      </c>
      <c r="J92" s="208">
        <f t="shared" si="7"/>
        <v>136.44720256153033</v>
      </c>
      <c r="K92" s="20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35">
      <c r="B93">
        <f t="shared" si="21"/>
        <v>520000</v>
      </c>
      <c r="C93" s="208" t="str">
        <f t="shared" si="0"/>
        <v>-3.3264-3.26725635973339i</v>
      </c>
      <c r="D93" s="208" t="str">
        <f t="shared" si="1"/>
        <v>0.00520578566566935-0.0151479541303604i</v>
      </c>
      <c r="E93" s="208" t="str">
        <f t="shared" si="2"/>
        <v>0.01+7.18796399141345i</v>
      </c>
      <c r="F93" s="208" t="str">
        <f t="shared" si="3"/>
        <v>0.0152057856656693+7.17281603728309i</v>
      </c>
      <c r="G93" s="208" t="str">
        <f t="shared" si="4"/>
        <v>0.00354657194107274-1.67297558019243i</v>
      </c>
      <c r="H93" s="208" t="str">
        <f t="shared" si="5"/>
        <v>-0.500984130873617+0.507894678526069i</v>
      </c>
      <c r="I93" s="208">
        <f t="shared" si="6"/>
        <v>-2.9333161924131055</v>
      </c>
      <c r="J93" s="208">
        <f t="shared" si="7"/>
        <v>134.60754550628914</v>
      </c>
      <c r="K93" s="20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35">
      <c r="B94">
        <f t="shared" si="21"/>
        <v>540000</v>
      </c>
      <c r="C94" s="208" t="str">
        <f t="shared" si="0"/>
        <v>-3.6656-3.39292006587698i</v>
      </c>
      <c r="D94" s="208" t="str">
        <f t="shared" si="1"/>
        <v>0.00518901965704636-0.0145871646364175i</v>
      </c>
      <c r="E94" s="208" t="str">
        <f t="shared" si="2"/>
        <v>0.01+7.46442414492935i</v>
      </c>
      <c r="F94" s="208" t="str">
        <f t="shared" si="3"/>
        <v>0.0151890196570464+7.44983698029293i</v>
      </c>
      <c r="G94" s="208" t="str">
        <f t="shared" si="4"/>
        <v>0.00328409450350121-1.61076680598079i</v>
      </c>
      <c r="H94" s="208" t="str">
        <f t="shared" si="5"/>
        <v>-0.50092960203508+0.538979455376729i</v>
      </c>
      <c r="I94" s="208">
        <f t="shared" si="6"/>
        <v>-2.6645822998769644</v>
      </c>
      <c r="J94" s="208">
        <f t="shared" si="7"/>
        <v>132.90450533185074</v>
      </c>
      <c r="K94" s="20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35">
      <c r="B95">
        <f t="shared" si="21"/>
        <v>560000</v>
      </c>
      <c r="C95" s="208" t="str">
        <f t="shared" si="0"/>
        <v>-4.0176-3.51858377202057i</v>
      </c>
      <c r="D95" s="208" t="str">
        <f t="shared" si="1"/>
        <v>0.00517401724783859-0.0140664065983706i</v>
      </c>
      <c r="E95" s="208" t="str">
        <f t="shared" si="2"/>
        <v>0.01+7.74088429844525i</v>
      </c>
      <c r="F95" s="208" t="str">
        <f t="shared" si="3"/>
        <v>0.0151740172478386+7.72681789184688i</v>
      </c>
      <c r="G95" s="208" t="str">
        <f t="shared" si="4"/>
        <v>0.0030498521834887-1.55302660027129i</v>
      </c>
      <c r="H95" s="208" t="str">
        <f t="shared" si="5"/>
        <v>-0.500880772017612+0.569656212655614i</v>
      </c>
      <c r="I95" s="208">
        <f t="shared" si="6"/>
        <v>-2.4003788011607186</v>
      </c>
      <c r="J95" s="208">
        <f t="shared" si="7"/>
        <v>131.32414882406098</v>
      </c>
      <c r="K95" s="20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35">
      <c r="B96">
        <f t="shared" si="21"/>
        <v>580000</v>
      </c>
      <c r="C96" s="208" t="str">
        <f t="shared" si="0"/>
        <v>-4.3824-3.64424747816416i</v>
      </c>
      <c r="D96" s="208" t="str">
        <f t="shared" si="1"/>
        <v>0.00516053950582571-0.0135815420930282i</v>
      </c>
      <c r="E96" s="208" t="str">
        <f t="shared" si="2"/>
        <v>0.01+8.01734445196115i</v>
      </c>
      <c r="F96" s="208" t="str">
        <f t="shared" si="3"/>
        <v>0.0151605395058257+8.00376290986812i</v>
      </c>
      <c r="G96" s="208" t="str">
        <f t="shared" si="4"/>
        <v>0.00283991874052449-1.49928940679947i</v>
      </c>
      <c r="H96" s="208" t="str">
        <f t="shared" si="5"/>
        <v>-0.500836874727835+0.599967477154247i</v>
      </c>
      <c r="I96" s="208">
        <f t="shared" si="6"/>
        <v>-2.1410200350708899</v>
      </c>
      <c r="J96" s="208">
        <f t="shared" si="7"/>
        <v>129.85422998817683</v>
      </c>
      <c r="K96" s="20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35">
      <c r="B97">
        <f t="shared" si="21"/>
        <v>600000</v>
      </c>
      <c r="C97" s="208" t="str">
        <f t="shared" si="0"/>
        <v>-4.76-3.76991118430775i</v>
      </c>
      <c r="D97" s="208" t="str">
        <f t="shared" si="1"/>
        <v>0.00514838663065111-0.0131289844038706i</v>
      </c>
      <c r="E97" s="208" t="str">
        <f t="shared" si="2"/>
        <v>0.01+8.29380460547705i</v>
      </c>
      <c r="F97" s="208" t="str">
        <f t="shared" si="3"/>
        <v>0.0151483866306511+8.28067562107318i</v>
      </c>
      <c r="G97" s="208" t="str">
        <f t="shared" si="4"/>
        <v>0.002651029918115-1.44915226610684i</v>
      </c>
      <c r="H97" s="208" t="str">
        <f t="shared" si="5"/>
        <v>-0.500797268417045+0.629950054928544i</v>
      </c>
      <c r="I97" s="208">
        <f t="shared" si="6"/>
        <v>-1.8866970505652236</v>
      </c>
      <c r="J97" s="208">
        <f t="shared" si="7"/>
        <v>128.48397354303629</v>
      </c>
      <c r="K97" s="20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35">
      <c r="B98">
        <f t="shared" si="21"/>
        <v>620000</v>
      </c>
      <c r="C98" s="208" t="str">
        <f t="shared" si="0"/>
        <v>-5.1504-3.89557489045134i</v>
      </c>
      <c r="D98" s="208" t="str">
        <f t="shared" si="1"/>
        <v>0.00513739050802906-0.0127056092118399i</v>
      </c>
      <c r="E98" s="208" t="str">
        <f t="shared" si="2"/>
        <v>0.01+8.57026475899296i</v>
      </c>
      <c r="F98" s="208" t="str">
        <f t="shared" si="3"/>
        <v>0.0151373905080291+8.55755914978112i</v>
      </c>
      <c r="G98" s="208" t="str">
        <f t="shared" si="4"/>
        <v>0.00248045345850266-1.40226462270077i</v>
      </c>
      <c r="H98" s="208" t="str">
        <f t="shared" si="5"/>
        <v>-0.500761412260923+0.659635963331652i</v>
      </c>
      <c r="I98" s="208">
        <f t="shared" si="6"/>
        <v>-1.6375085016149293</v>
      </c>
      <c r="J98" s="208">
        <f t="shared" si="7"/>
        <v>127.20388302897857</v>
      </c>
      <c r="K98" s="20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35">
      <c r="B99">
        <f t="shared" si="21"/>
        <v>640000</v>
      </c>
      <c r="C99" s="208" t="str">
        <f t="shared" si="0"/>
        <v>-5.5536-4.02123859659494i</v>
      </c>
      <c r="D99" s="208" t="str">
        <f t="shared" si="1"/>
        <v>0.00512740886580995-0.0123086824180386i</v>
      </c>
      <c r="E99" s="208" t="str">
        <f t="shared" si="2"/>
        <v>0.01+8.84672491250886i</v>
      </c>
      <c r="F99" s="208" t="str">
        <f t="shared" si="3"/>
        <v>0.0151274088658099+8.83441623009082i</v>
      </c>
      <c r="G99" s="208" t="str">
        <f t="shared" si="4"/>
        <v>0.00232588803122105-1.35832006357905i</v>
      </c>
      <c r="H99" s="208" t="str">
        <f t="shared" si="5"/>
        <v>-0.500728847921277+0.689053186337371i</v>
      </c>
      <c r="I99" s="208">
        <f t="shared" si="6"/>
        <v>-1.3934841262169053</v>
      </c>
      <c r="J99" s="208">
        <f t="shared" si="7"/>
        <v>126.00557277309936</v>
      </c>
      <c r="K99" s="20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35">
      <c r="B100">
        <f t="shared" si="21"/>
        <v>660000</v>
      </c>
      <c r="C100" s="208" t="str">
        <f t="shared" si="0"/>
        <v>-5.9696-4.14690230273853i</v>
      </c>
      <c r="D100" s="208" t="str">
        <f t="shared" si="1"/>
        <v>0.00511832064984458-0.0119358010749392i</v>
      </c>
      <c r="E100" s="208" t="str">
        <f t="shared" si="2"/>
        <v>0.01+9.12318506602476i</v>
      </c>
      <c r="F100" s="208" t="str">
        <f t="shared" si="3"/>
        <v>0.0151183206498446+9.11124926494982i</v>
      </c>
      <c r="G100" s="208" t="str">
        <f t="shared" si="4"/>
        <v>0.00218538393458076-1.31704957374262i</v>
      </c>
      <c r="H100" s="208" t="str">
        <f t="shared" si="5"/>
        <v>-0.500699184916119+0.718226291091711i</v>
      </c>
      <c r="I100" s="208">
        <f t="shared" si="6"/>
        <v>-1.1546026044965814</v>
      </c>
      <c r="J100" s="208">
        <f t="shared" si="7"/>
        <v>124.88162189448998</v>
      </c>
      <c r="K100" s="20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35">
      <c r="B101">
        <f t="shared" si="21"/>
        <v>680000</v>
      </c>
      <c r="C101" s="208" t="str">
        <f t="shared" si="0"/>
        <v>-6.3984-4.27256600888212i</v>
      </c>
      <c r="D101" s="208" t="str">
        <f t="shared" si="1"/>
        <v>0.00511002233712501-0.0115848447305847i</v>
      </c>
      <c r="E101" s="208" t="str">
        <f t="shared" si="2"/>
        <v>0.01+9.39964521954066i</v>
      </c>
      <c r="F101" s="208" t="str">
        <f t="shared" si="3"/>
        <v>0.015110022337125+9.38806037481008i</v>
      </c>
      <c r="G101" s="208" t="str">
        <f t="shared" si="4"/>
        <v>0.00205728035770945-1.27821599301236i</v>
      </c>
      <c r="H101" s="208" t="str">
        <f t="shared" si="5"/>
        <v>-0.500672088926176+0.747176934588433i</v>
      </c>
      <c r="I101" s="208">
        <f t="shared" si="6"/>
        <v>-0.92080515240290606</v>
      </c>
      <c r="J101" s="208">
        <f t="shared" si="7"/>
        <v>123.82544808458701</v>
      </c>
      <c r="K101" s="20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35">
      <c r="B102">
        <f t="shared" si="21"/>
        <v>700000</v>
      </c>
      <c r="C102" s="208" t="str">
        <f t="shared" si="0"/>
        <v>-6.84-4.39822971502571i</v>
      </c>
      <c r="D102" s="208" t="str">
        <f t="shared" si="1"/>
        <v>0.00510242497521581-0.0112539351055675i</v>
      </c>
      <c r="E102" s="208" t="str">
        <f t="shared" si="2"/>
        <v>0.01+9.67610537305656i</v>
      </c>
      <c r="F102" s="208" t="str">
        <f t="shared" si="3"/>
        <v>0.0151024249752158+9.66485143795099i</v>
      </c>
      <c r="G102" s="208" t="str">
        <f t="shared" si="4"/>
        <v>0.00194015535649148-1.24160943145272i</v>
      </c>
      <c r="H102" s="208" t="str">
        <f t="shared" si="5"/>
        <v>-0.500647272383833+0.775924282679265i</v>
      </c>
      <c r="I102" s="208">
        <f t="shared" si="6"/>
        <v>-0.69200587516233203</v>
      </c>
      <c r="J102" s="208">
        <f t="shared" si="7"/>
        <v>122.83119880215531</v>
      </c>
      <c r="K102" s="20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35">
      <c r="B103">
        <f t="shared" si="21"/>
        <v>720000</v>
      </c>
      <c r="C103" s="208" t="str">
        <f t="shared" si="0"/>
        <v>-7.2944-4.5238934211693i</v>
      </c>
      <c r="D103" s="208" t="str">
        <f t="shared" si="1"/>
        <v>0.00509545178895314-0.0109414024842729i</v>
      </c>
      <c r="E103" s="208" t="str">
        <f t="shared" si="2"/>
        <v>0.01+9.95256552657247i</v>
      </c>
      <c r="F103" s="208" t="str">
        <f t="shared" si="3"/>
        <v>0.0150954517889531+9.9416241240882i</v>
      </c>
      <c r="G103" s="208" t="str">
        <f t="shared" si="4"/>
        <v>0.00183278567546608-1.20704345522345i</v>
      </c>
      <c r="H103" s="208" t="str">
        <f t="shared" si="5"/>
        <v>-0.500624486849818+0.804485358637177i</v>
      </c>
      <c r="I103" s="208">
        <f t="shared" si="6"/>
        <v>-0.46809965400708203</v>
      </c>
      <c r="J103" s="208">
        <f t="shared" si="7"/>
        <v>121.89365761770993</v>
      </c>
      <c r="K103" s="20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35">
      <c r="B104">
        <f t="shared" si="21"/>
        <v>740000</v>
      </c>
      <c r="C104" s="208" t="str">
        <f t="shared" si="0"/>
        <v>-7.7616-4.64955712731289i</v>
      </c>
      <c r="D104" s="208" t="str">
        <f t="shared" si="1"/>
        <v>0.00508903623351255-0.0106457575514158i</v>
      </c>
      <c r="E104" s="208" t="str">
        <f t="shared" si="2"/>
        <v>0.01+10.2290256800884i</v>
      </c>
      <c r="F104" s="208" t="str">
        <f t="shared" si="3"/>
        <v>0.0150890362335125+10.218379922537i</v>
      </c>
      <c r="G104" s="208" t="str">
        <f t="shared" si="4"/>
        <v>0.00173411425693018-1.17435189578543i</v>
      </c>
      <c r="H104" s="208" t="str">
        <f t="shared" si="5"/>
        <v>-0.5006035168002+0.832875334727863i</v>
      </c>
      <c r="I104" s="208">
        <f t="shared" si="6"/>
        <v>-0.24896815112387963</v>
      </c>
      <c r="J104" s="208">
        <f t="shared" si="7"/>
        <v>121.00816363134518</v>
      </c>
      <c r="K104" s="20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35">
      <c r="B105">
        <f t="shared" si="21"/>
        <v>760000</v>
      </c>
      <c r="C105" s="208" t="str">
        <f t="shared" si="0"/>
        <v>-8.2416-4.77522083345649i</v>
      </c>
      <c r="D105" s="208" t="str">
        <f t="shared" si="1"/>
        <v>0.00508312040117882-0.0103656676717542i</v>
      </c>
      <c r="E105" s="208" t="str">
        <f t="shared" si="2"/>
        <v>0.01+10.5054858336043i</v>
      </c>
      <c r="F105" s="208" t="str">
        <f t="shared" si="3"/>
        <v>0.0150831204011788+10.4951201659325i</v>
      </c>
      <c r="G105" s="208" t="str">
        <f t="shared" si="4"/>
        <v>0.00164322379772326-1.14338616665009i</v>
      </c>
      <c r="H105" s="208" t="str">
        <f t="shared" si="5"/>
        <v>-0.500584174533505+0.86110777738283i</v>
      </c>
      <c r="I105" s="208">
        <f t="shared" si="6"/>
        <v>-3.4484376008620504E-2</v>
      </c>
      <c r="J105" s="208">
        <f t="shared" si="7"/>
        <v>120.17054211415623</v>
      </c>
      <c r="K105" s="20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35">
      <c r="B106">
        <f t="shared" si="21"/>
        <v>780000</v>
      </c>
      <c r="C106" s="208" t="str">
        <f t="shared" si="0"/>
        <v>-8.7344-4.90088453960008i</v>
      </c>
      <c r="D106" s="208" t="str">
        <f t="shared" si="1"/>
        <v>0.0050776537102447-0.0100999368162139i</v>
      </c>
      <c r="E106" s="208" t="str">
        <f t="shared" si="2"/>
        <v>0.01+10.7819459871202i</v>
      </c>
      <c r="F106" s="208" t="str">
        <f t="shared" si="3"/>
        <v>0.0150776537102447+10.771846050304i</v>
      </c>
      <c r="G106" s="208" t="str">
        <f t="shared" si="4"/>
        <v>0.00155931509803359-1.11401299583633i</v>
      </c>
      <c r="H106" s="208" t="str">
        <f t="shared" si="5"/>
        <v>-0.500566295973129+0.889194854373274i</v>
      </c>
      <c r="I106" s="208">
        <f t="shared" si="6"/>
        <v>0.17548385021401419</v>
      </c>
      <c r="J106" s="208">
        <f t="shared" si="7"/>
        <v>119.37704475465593</v>
      </c>
      <c r="K106" s="20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35">
      <c r="B107">
        <f t="shared" si="21"/>
        <v>800000</v>
      </c>
      <c r="C107" s="208" t="str">
        <f t="shared" si="0"/>
        <v>-9.24-5.02654824574367i</v>
      </c>
      <c r="D107" s="208" t="str">
        <f t="shared" si="1"/>
        <v>0.00507259182035538-0.0098474884968531i</v>
      </c>
      <c r="E107" s="208" t="str">
        <f t="shared" si="2"/>
        <v>0.01+11.0584061406361i</v>
      </c>
      <c r="F107" s="208" t="str">
        <f t="shared" si="3"/>
        <v>0.0150725918203554+11.0485586521392i</v>
      </c>
      <c r="G107" s="208" t="str">
        <f t="shared" si="4"/>
        <v>0.00148168923294558-1.08611250072692i</v>
      </c>
      <c r="H107" s="208" t="str">
        <f t="shared" si="5"/>
        <v>-0.500549737189916+0.917147510688938i</v>
      </c>
      <c r="I107" s="208">
        <f t="shared" si="6"/>
        <v>0.38107127626551029</v>
      </c>
      <c r="J107" s="208">
        <f t="shared" si="7"/>
        <v>118.6242981107963</v>
      </c>
      <c r="K107" s="20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35">
      <c r="B108">
        <f t="shared" si="21"/>
        <v>820000</v>
      </c>
      <c r="C108" s="208" t="str">
        <f t="shared" ref="C108:C123" si="22">COMPLEX((1-(2*PI()*B108)^2/$C$35^2),(2*PI()*B108/($C$34*$C$35)))</f>
        <v>-9.7584-5.15221195188726i</v>
      </c>
      <c r="D108" s="208" t="str">
        <f t="shared" ref="D108:D123" si="23">IMDIV(COMPLEX($C$12,(2*PI()*B108*$C$11*$C$12*$C$10*0.000001)),COMPLEX(1,2*PI()*B108*$C$10*0.000001*($C$11+$C$12)))</f>
        <v>0.00506789573068095-0.009607351197384i</v>
      </c>
      <c r="E108" s="208" t="str">
        <f t="shared" ref="E108:E123" si="24">COMPLEX($C$8,2*PI()*B108*$C$7*0.000001)</f>
        <v>0.01+11.334866294152i</v>
      </c>
      <c r="F108" s="208" t="str">
        <f t="shared" ref="F108:F123" si="25">IMSUM(D108,E108)</f>
        <v>0.015067895730681+11.3252589429546i</v>
      </c>
      <c r="G108" s="208" t="str">
        <f t="shared" ref="G108:G123" si="26">IMDIV(COMPLEX($C$5,0),F108)</f>
        <v>0.00140973279293864-1.05957654643812i</v>
      </c>
      <c r="H108" s="208" t="str">
        <f t="shared" ref="H108:H123" si="27">IMPRODUCT(COMPLEX($C$31,0),C108,COMPLEX($C$25,0),G108)</f>
        <v>-0.500534371506962+0.94497561850594i</v>
      </c>
      <c r="I108" s="208">
        <f t="shared" ref="I108:I123" si="28">20*LOG10(IMABS(H108))</f>
        <v>0.58241325235491204</v>
      </c>
      <c r="J108" s="208">
        <f t="shared" ref="J108:J123" si="29">IMARGUMENT(H108)*180/PI()</f>
        <v>117.90925906732905</v>
      </c>
      <c r="K108" s="20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35">
      <c r="B109">
        <f t="shared" si="21"/>
        <v>840000</v>
      </c>
      <c r="C109" s="208" t="str">
        <f t="shared" si="22"/>
        <v>-10.2896-5.27787565803085i</v>
      </c>
      <c r="D109" s="208" t="str">
        <f t="shared" si="23"/>
        <v>0.00506353102652755-0.00937864588364869i</v>
      </c>
      <c r="E109" s="208" t="str">
        <f t="shared" si="24"/>
        <v>0.01+11.6113264476679i</v>
      </c>
      <c r="F109" s="208" t="str">
        <f t="shared" si="25"/>
        <v>0.0150635310265275+11.6019478017843i</v>
      </c>
      <c r="G109" s="208" t="str">
        <f t="shared" si="26"/>
        <v>0.00134290560301429-1.03430734012217i</v>
      </c>
      <c r="H109" s="208" t="str">
        <f t="shared" si="27"/>
        <v>-0.500520087078142+0.972688105594153i</v>
      </c>
      <c r="I109" s="208">
        <f t="shared" si="28"/>
        <v>0.77964426223375427</v>
      </c>
      <c r="J109" s="208">
        <f t="shared" si="29"/>
        <v>117.2291762744068</v>
      </c>
      <c r="K109" s="20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35">
      <c r="B110">
        <f t="shared" si="21"/>
        <v>860000</v>
      </c>
      <c r="C110" s="208" t="str">
        <f t="shared" si="22"/>
        <v>-10.8336-5.40353936417444i</v>
      </c>
      <c r="D110" s="208" t="str">
        <f t="shared" si="23"/>
        <v>0.00505946724710811-0.00916057525570444i</v>
      </c>
      <c r="E110" s="208" t="str">
        <f t="shared" si="24"/>
        <v>0.01+11.8877866011838i</v>
      </c>
      <c r="F110" s="208" t="str">
        <f t="shared" si="25"/>
        <v>0.0150594672471081+11.8786260259281i</v>
      </c>
      <c r="G110" s="208" t="str">
        <f t="shared" si="26"/>
        <v>0.00128073045507415-1.01021622254027i</v>
      </c>
      <c r="H110" s="208" t="str">
        <f t="shared" si="27"/>
        <v>-0.50050678485376+1.00029306569837i</v>
      </c>
      <c r="I110" s="208">
        <f t="shared" si="28"/>
        <v>0.9728968407071481</v>
      </c>
      <c r="J110" s="208">
        <f t="shared" si="29"/>
        <v>116.58155669649967</v>
      </c>
      <c r="K110" s="20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35">
      <c r="B111">
        <f t="shared" si="21"/>
        <v>880000</v>
      </c>
      <c r="C111" s="208" t="str">
        <f t="shared" si="22"/>
        <v>-11.3904-5.52920307031804i</v>
      </c>
      <c r="D111" s="208" t="str">
        <f t="shared" si="23"/>
        <v>0.00505567735270547-0.00895241446463896i</v>
      </c>
      <c r="E111" s="208" t="str">
        <f t="shared" si="24"/>
        <v>0.01+12.1642467546997i</v>
      </c>
      <c r="F111" s="208" t="str">
        <f t="shared" si="25"/>
        <v>0.0150556773527055+12.1552943402351i</v>
      </c>
      <c r="G111" s="208" t="str">
        <f t="shared" si="26"/>
        <v>0.00122278448436812-0.987222625323875i</v>
      </c>
      <c r="H111" s="208" t="str">
        <f t="shared" si="27"/>
        <v>-0.500494376864218+1.02779785378027i</v>
      </c>
      <c r="I111" s="208">
        <f t="shared" si="28"/>
        <v>1.1623007881295864</v>
      </c>
      <c r="J111" s="208">
        <f t="shared" si="29"/>
        <v>115.9641365323655</v>
      </c>
      <c r="K111" s="20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35">
      <c r="B112">
        <f t="shared" si="21"/>
        <v>900000</v>
      </c>
      <c r="C112" s="208" t="str">
        <f t="shared" si="22"/>
        <v>-11.96-5.65486677646163i</v>
      </c>
      <c r="D112" s="208" t="str">
        <f t="shared" si="23"/>
        <v>0.00505213727376402-0.00875350306642325i</v>
      </c>
      <c r="E112" s="208" t="str">
        <f t="shared" si="24"/>
        <v>0.01+12.4407069082156i</v>
      </c>
      <c r="F112" s="208" t="str">
        <f t="shared" si="25"/>
        <v>0.015052137273764+12.4319534051492i</v>
      </c>
      <c r="G112" s="208" t="str">
        <f t="shared" si="26"/>
        <v>0.0011686918954009-0.965253167995215i</v>
      </c>
      <c r="H112" s="208" t="str">
        <f t="shared" si="27"/>
        <v>-0.500482784766236+1.05520916849119i</v>
      </c>
      <c r="I112" s="208">
        <f t="shared" si="28"/>
        <v>1.3479826136285085</v>
      </c>
      <c r="J112" s="208">
        <f t="shared" si="29"/>
        <v>115.37485587911752</v>
      </c>
      <c r="K112" s="20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35">
      <c r="B113">
        <f t="shared" si="21"/>
        <v>920000</v>
      </c>
      <c r="C113" s="208" t="str">
        <f t="shared" si="22"/>
        <v>-12.5424-5.78053048260522i</v>
      </c>
      <c r="D113" s="208" t="str">
        <f t="shared" si="23"/>
        <v>0.00504882552782283-0.00856323802467736i</v>
      </c>
      <c r="E113" s="208" t="str">
        <f t="shared" si="24"/>
        <v>0.01+12.7171670617315i</v>
      </c>
      <c r="F113" s="208" t="str">
        <f t="shared" si="25"/>
        <v>0.0150488255278228+12.7086038237068i</v>
      </c>
      <c r="G113" s="208" t="str">
        <f t="shared" si="26"/>
        <v>0.00111811780086149-0.944240873356628i</v>
      </c>
      <c r="H113" s="208" t="str">
        <f t="shared" si="27"/>
        <v>-0.50047193860668+1.08253312383071i</v>
      </c>
      <c r="I113" s="208">
        <f t="shared" si="28"/>
        <v>1.5300651542751291</v>
      </c>
      <c r="J113" s="208">
        <f t="shared" si="29"/>
        <v>114.81183660871569</v>
      </c>
      <c r="K113" s="20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35">
      <c r="B114">
        <f t="shared" si="21"/>
        <v>940000</v>
      </c>
      <c r="C114" s="208" t="str">
        <f t="shared" si="22"/>
        <v>-13.1376-5.90619418874881i</v>
      </c>
      <c r="D114" s="208" t="str">
        <f t="shared" si="23"/>
        <v>0.00504572289287172-0.00838106760622542i</v>
      </c>
      <c r="E114" s="208" t="str">
        <f t="shared" si="24"/>
        <v>0.01+12.9936272152474i</v>
      </c>
      <c r="F114" s="208" t="str">
        <f t="shared" si="25"/>
        <v>0.0150457228928717+12.9852461476412i</v>
      </c>
      <c r="G114" s="208" t="str">
        <f t="shared" si="26"/>
        <v>0.0010707629828117-0.924124483522147i</v>
      </c>
      <c r="H114" s="208" t="str">
        <f t="shared" si="27"/>
        <v>-0.500461775767588+1.10977531161106i</v>
      </c>
      <c r="I114" s="208">
        <f t="shared" si="28"/>
        <v>1.7086673293078669</v>
      </c>
      <c r="J114" s="208">
        <f t="shared" si="29"/>
        <v>114.27336300580409</v>
      </c>
      <c r="K114" s="20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35">
      <c r="B115">
        <f t="shared" si="21"/>
        <v>960000</v>
      </c>
      <c r="C115" s="208" t="str">
        <f t="shared" si="22"/>
        <v>-13.7456-6.0318578948924i</v>
      </c>
      <c r="D115" s="208" t="str">
        <f t="shared" si="23"/>
        <v>0.00504281212782816-0.00820648603931738i</v>
      </c>
      <c r="E115" s="208" t="str">
        <f t="shared" si="24"/>
        <v>0.01+13.2700873687633i</v>
      </c>
      <c r="F115" s="208" t="str">
        <f t="shared" si="25"/>
        <v>0.0150428121278282+13.261880882724i</v>
      </c>
      <c r="G115" s="208" t="str">
        <f t="shared" si="26"/>
        <v>0.00102635942143097-0.904847861836868i</v>
      </c>
      <c r="H115" s="208" t="str">
        <f t="shared" si="27"/>
        <v>-0.500452240062705+1.13694085607557i</v>
      </c>
      <c r="I115" s="208">
        <f t="shared" si="28"/>
        <v>1.8839039976680505</v>
      </c>
      <c r="J115" s="208">
        <f t="shared" si="29"/>
        <v>113.75786478384032</v>
      </c>
      <c r="K115" s="20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35">
      <c r="B116">
        <f t="shared" si="21"/>
        <v>980000</v>
      </c>
      <c r="C116" s="208" t="str">
        <f t="shared" si="22"/>
        <v>-14.3664-6.15752160103599i</v>
      </c>
      <c r="D116" s="208" t="str">
        <f t="shared" si="23"/>
        <v>0.00504007773252396-0.00803902882562683i</v>
      </c>
      <c r="E116" s="208" t="str">
        <f t="shared" si="24"/>
        <v>0.01+13.5465475222792i</v>
      </c>
      <c r="F116" s="208" t="str">
        <f t="shared" si="25"/>
        <v>0.015040077732524+13.5385084934536i</v>
      </c>
      <c r="G116" s="208" t="str">
        <f t="shared" si="26"/>
        <v>0.000984666465247805-0.88635946835224i</v>
      </c>
      <c r="H116" s="208" t="str">
        <f t="shared" si="27"/>
        <v>-0.500443280961132+1.16403446179818i</v>
      </c>
      <c r="I116" s="208">
        <f t="shared" si="28"/>
        <v>2.0558858941804323</v>
      </c>
      <c r="J116" s="208">
        <f t="shared" si="29"/>
        <v>113.26390215381495</v>
      </c>
      <c r="K116" s="20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35">
      <c r="B117">
        <f t="shared" si="21"/>
        <v>1000000</v>
      </c>
      <c r="C117" s="208" t="str">
        <f t="shared" si="22"/>
        <v>-15-6.28318530717959i</v>
      </c>
      <c r="D117" s="208" t="str">
        <f t="shared" si="23"/>
        <v>0.0050375057409458-0.00787826861454575i</v>
      </c>
      <c r="E117" s="208" t="str">
        <f t="shared" si="24"/>
        <v>0.01+13.8230076757951i</v>
      </c>
      <c r="F117" s="208" t="str">
        <f t="shared" si="25"/>
        <v>0.0150375057409458+13.8151294071806i</v>
      </c>
      <c r="G117" s="208" t="str">
        <f t="shared" si="26"/>
        <v>0.000945467539645512-0.868611898509564i</v>
      </c>
      <c r="H117" s="208" t="str">
        <f t="shared" si="27"/>
        <v>-0.500434852918107+1.19106045580927i</v>
      </c>
      <c r="I117" s="208">
        <f t="shared" si="28"/>
        <v>2.2247196251857786</v>
      </c>
      <c r="J117" s="208">
        <f t="shared" si="29"/>
        <v>112.79015266822718</v>
      </c>
      <c r="K117" s="20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35">
      <c r="B118">
        <f t="shared" si="21"/>
        <v>1020000</v>
      </c>
      <c r="C118" s="208" t="str">
        <f t="shared" si="22"/>
        <v>-15.6464-6.40884901332318i</v>
      </c>
      <c r="D118" s="208" t="str">
        <f t="shared" si="23"/>
        <v>0.00503508354256678-0.00772381156263852i</v>
      </c>
      <c r="E118" s="208" t="str">
        <f t="shared" si="24"/>
        <v>0.01+14.099467829311i</v>
      </c>
      <c r="F118" s="208" t="str">
        <f t="shared" si="25"/>
        <v>0.0150350835425668+14.0917440177484i</v>
      </c>
      <c r="G118" s="208" t="str">
        <f t="shared" si="26"/>
        <v>0.000908567308766761-0.851561476315547i</v>
      </c>
      <c r="H118" s="208" t="str">
        <f t="shared" si="27"/>
        <v>-0.500426914796331+1.21802282474446i</v>
      </c>
      <c r="I118" s="208">
        <f t="shared" si="28"/>
        <v>2.3905077086889213</v>
      </c>
      <c r="J118" s="208">
        <f t="shared" si="29"/>
        <v>112.33539960374878</v>
      </c>
      <c r="K118" s="20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35">
      <c r="B119">
        <f t="shared" si="21"/>
        <v>1040000</v>
      </c>
      <c r="C119" s="208" t="str">
        <f t="shared" si="22"/>
        <v>-16.3056-6.53451271946677i</v>
      </c>
      <c r="D119" s="208" t="str">
        <f t="shared" si="23"/>
        <v>0.00503279972749021-0.00757529411297712i</v>
      </c>
      <c r="E119" s="208" t="str">
        <f t="shared" si="24"/>
        <v>0.01+14.3759279828269i</v>
      </c>
      <c r="F119" s="208" t="str">
        <f t="shared" si="25"/>
        <v>0.0150327997274902+14.3683526887139i</v>
      </c>
      <c r="G119" s="208" t="str">
        <f t="shared" si="26"/>
        <v>0.000873789220725281-0.835167894641633i</v>
      </c>
      <c r="H119" s="208" t="str">
        <f t="shared" si="27"/>
        <v>-0.500419429364118+1.24492524768923i</v>
      </c>
      <c r="I119" s="208">
        <f t="shared" si="28"/>
        <v>2.5533486473920712</v>
      </c>
      <c r="J119" s="208">
        <f t="shared" si="29"/>
        <v>111.89852168043754</v>
      </c>
      <c r="K119" s="20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35">
      <c r="B120">
        <f t="shared" si="21"/>
        <v>1060000</v>
      </c>
      <c r="C120" s="208" t="str">
        <f t="shared" si="22"/>
        <v>-16.9776-6.66017642561036i</v>
      </c>
      <c r="D120" s="208" t="str">
        <f t="shared" si="23"/>
        <v>0.00503064395184684-0.00743238013892912i</v>
      </c>
      <c r="E120" s="208" t="str">
        <f t="shared" si="24"/>
        <v>0.01+14.6523881363428i</v>
      </c>
      <c r="F120" s="208" t="str">
        <f t="shared" si="25"/>
        <v>0.0150306439518468+14.6449557562039i</v>
      </c>
      <c r="G120" s="208" t="str">
        <f t="shared" si="26"/>
        <v>0.000840973378006499-0.819393896396385i</v>
      </c>
      <c r="H120" s="208" t="str">
        <f t="shared" si="27"/>
        <v>-0.500412362858936+1.27177112529066i</v>
      </c>
      <c r="I120" s="208">
        <f t="shared" si="28"/>
        <v>2.7133370255688911</v>
      </c>
      <c r="J120" s="208">
        <f t="shared" si="29"/>
        <v>111.47848394442808</v>
      </c>
      <c r="K120" s="20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35">
      <c r="B121">
        <f t="shared" si="21"/>
        <v>1080000</v>
      </c>
      <c r="C121" s="208" t="str">
        <f t="shared" si="22"/>
        <v>-17.6624-6.78584013175395i</v>
      </c>
      <c r="D121" s="208" t="str">
        <f t="shared" si="23"/>
        <v>0.0050286068204738-0.0072947584051756i</v>
      </c>
      <c r="E121" s="208" t="str">
        <f t="shared" si="24"/>
        <v>0.01+14.9288482898587i</v>
      </c>
      <c r="F121" s="208" t="str">
        <f t="shared" si="25"/>
        <v>0.0150286068204738+14.9215535314535i</v>
      </c>
      <c r="G121" s="208" t="str">
        <f t="shared" si="26"/>
        <v>0.000809974684679602-0.804204991250668i</v>
      </c>
      <c r="H121" s="208" t="str">
        <f t="shared" si="27"/>
        <v>-0.500405684606804+1.29856360562223i</v>
      </c>
      <c r="I121" s="208">
        <f t="shared" si="28"/>
        <v>2.8705636227505615</v>
      </c>
      <c r="J121" s="208">
        <f t="shared" si="29"/>
        <v>111.07432966563441</v>
      </c>
      <c r="K121" s="20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35">
      <c r="B122">
        <f t="shared" si="21"/>
        <v>1100000</v>
      </c>
      <c r="C122" s="208" t="str">
        <f t="shared" si="22"/>
        <v>-18.36-6.91150383789754i</v>
      </c>
      <c r="D122" s="208" t="str">
        <f t="shared" si="23"/>
        <v>0.00502667978438507-0.00716214030560244i</v>
      </c>
      <c r="E122" s="208" t="str">
        <f t="shared" si="24"/>
        <v>0.01+15.2053084433746i</v>
      </c>
      <c r="F122" s="208" t="str">
        <f t="shared" si="25"/>
        <v>0.0150266797843851+15.198146303069i</v>
      </c>
      <c r="G122" s="208" t="str">
        <f t="shared" si="26"/>
        <v>0.000780661230001156-0.789569203372551i</v>
      </c>
      <c r="H122" s="208" t="str">
        <f t="shared" si="27"/>
        <v>-0.500399366689466+1.32530560721661i</v>
      </c>
      <c r="I122" s="208">
        <f t="shared" si="28"/>
        <v>3.025115538774537</v>
      </c>
      <c r="J122" s="208">
        <f t="shared" si="29"/>
        <v>110.68517312283731</v>
      </c>
      <c r="K122" s="20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35">
      <c r="B123">
        <f t="shared" si="21"/>
        <v>1120000</v>
      </c>
      <c r="C123" s="208" t="str">
        <f t="shared" si="22"/>
        <v>-19.0704-7.03716754404114i</v>
      </c>
      <c r="D123" s="208" t="str">
        <f t="shared" si="23"/>
        <v>0.00502485505094044-0.00703425784347094i</v>
      </c>
      <c r="E123" s="208" t="str">
        <f t="shared" si="24"/>
        <v>0.01+15.4817685968905i</v>
      </c>
      <c r="F123" s="208" t="str">
        <f t="shared" si="25"/>
        <v>0.0150248550509404+15.474734339047i</v>
      </c>
      <c r="G123" s="208" t="str">
        <f t="shared" si="26"/>
        <v>0.000752912874519076-0.775456846280968i</v>
      </c>
      <c r="H123" s="208" t="str">
        <f t="shared" si="27"/>
        <v>-0.500393383652703+1.35199983962199i</v>
      </c>
      <c r="I123" s="208">
        <f t="shared" si="28"/>
        <v>3.1770763259862953</v>
      </c>
      <c r="J123" s="208">
        <f t="shared" si="29"/>
        <v>110.31019316622586</v>
      </c>
      <c r="K123" s="20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260350</xdr:colOff>
                <xdr:row>0</xdr:row>
                <xdr:rowOff>0</xdr:rowOff>
              </from>
              <to>
                <xdr:col>6</xdr:col>
                <xdr:colOff>1212850</xdr:colOff>
                <xdr:row>21</xdr:row>
                <xdr:rowOff>69850</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1640625" defaultRowHeight="14.5" x14ac:dyDescent="0.35"/>
  <cols>
    <col min="1" max="1" width="48" style="212" bestFit="1" customWidth="1"/>
    <col min="2" max="2" width="31.54296875" style="212" customWidth="1"/>
    <col min="3" max="3" width="40.81640625" style="212" customWidth="1"/>
    <col min="4" max="4" width="36.54296875" style="212" customWidth="1"/>
    <col min="5" max="5" width="18.54296875" style="212" customWidth="1"/>
    <col min="6" max="6" width="14.54296875" style="212" customWidth="1"/>
    <col min="7" max="7" width="11" style="212" customWidth="1"/>
    <col min="8" max="8" width="44.54296875" style="212" customWidth="1"/>
    <col min="9" max="9" width="73.54296875" style="212" customWidth="1"/>
    <col min="10" max="10" width="41" style="212" bestFit="1" customWidth="1"/>
    <col min="11" max="15" width="41" style="212" customWidth="1"/>
    <col min="16" max="16" width="43.1796875" style="212" customWidth="1"/>
    <col min="17" max="17" width="43.54296875" style="212" bestFit="1" customWidth="1"/>
    <col min="18" max="20" width="41" style="212" customWidth="1"/>
    <col min="21" max="21" width="52.54296875" style="212" customWidth="1"/>
    <col min="22" max="22" width="41" style="212" customWidth="1"/>
    <col min="23" max="23" width="46.453125" style="212" bestFit="1" customWidth="1"/>
    <col min="24" max="27" width="45.453125" style="212" customWidth="1"/>
    <col min="28" max="28" width="66.453125" style="212" customWidth="1"/>
    <col min="29" max="30" width="45.453125" style="212" customWidth="1"/>
    <col min="31" max="31" width="73.54296875" style="212" customWidth="1"/>
    <col min="32" max="33" width="45.453125" style="212" customWidth="1"/>
    <col min="34" max="34" width="71.453125" style="212" customWidth="1"/>
    <col min="35" max="35" width="11.54296875" style="212" customWidth="1"/>
    <col min="36" max="16384" width="8.81640625" style="212"/>
  </cols>
  <sheetData>
    <row r="1" spans="1:7" ht="18.5" x14ac:dyDescent="0.45">
      <c r="A1" s="209"/>
      <c r="B1" s="210" t="s">
        <v>412</v>
      </c>
      <c r="C1" s="211" t="s">
        <v>413</v>
      </c>
    </row>
    <row r="2" spans="1:7" x14ac:dyDescent="0.35">
      <c r="B2" s="213" t="s">
        <v>414</v>
      </c>
    </row>
    <row r="3" spans="1:7" x14ac:dyDescent="0.35">
      <c r="B3" s="214" t="s">
        <v>415</v>
      </c>
    </row>
    <row r="4" spans="1:7" x14ac:dyDescent="0.35">
      <c r="B4" s="215" t="s">
        <v>416</v>
      </c>
    </row>
    <row r="5" spans="1:7" ht="18.5" x14ac:dyDescent="0.45">
      <c r="A5" s="216" t="s">
        <v>355</v>
      </c>
      <c r="D5" s="212" t="s">
        <v>356</v>
      </c>
      <c r="E5" s="216" t="s">
        <v>417</v>
      </c>
    </row>
    <row r="6" spans="1:7" x14ac:dyDescent="0.35">
      <c r="A6" s="212" t="s">
        <v>418</v>
      </c>
      <c r="B6" s="212" t="s">
        <v>10</v>
      </c>
      <c r="C6" s="217">
        <f>Vin_nom</f>
        <v>12</v>
      </c>
      <c r="D6" s="212" t="s">
        <v>57</v>
      </c>
    </row>
    <row r="7" spans="1:7" x14ac:dyDescent="0.35">
      <c r="A7" s="212" t="s">
        <v>419</v>
      </c>
      <c r="B7" s="212" t="s">
        <v>115</v>
      </c>
      <c r="C7" s="217">
        <f>Vout</f>
        <v>5</v>
      </c>
      <c r="D7" s="212" t="s">
        <v>57</v>
      </c>
    </row>
    <row r="8" spans="1:7" x14ac:dyDescent="0.35">
      <c r="A8" s="212" t="s">
        <v>420</v>
      </c>
      <c r="B8" s="212" t="s">
        <v>117</v>
      </c>
      <c r="C8" s="217">
        <f>Iout</f>
        <v>25</v>
      </c>
      <c r="D8" s="212" t="s">
        <v>69</v>
      </c>
    </row>
    <row r="9" spans="1:7" x14ac:dyDescent="0.35">
      <c r="A9" s="212" t="s">
        <v>421</v>
      </c>
      <c r="B9" s="212" t="s">
        <v>422</v>
      </c>
      <c r="C9" s="217">
        <f>Io_step</f>
        <v>12.5</v>
      </c>
      <c r="D9" s="212" t="s">
        <v>69</v>
      </c>
    </row>
    <row r="10" spans="1:7" ht="17.5" x14ac:dyDescent="0.45">
      <c r="A10" s="212" t="s">
        <v>423</v>
      </c>
      <c r="B10" s="212" t="s">
        <v>424</v>
      </c>
      <c r="C10" s="259">
        <f>'Device Calculator'!F60</f>
        <v>62.814123844026909</v>
      </c>
      <c r="D10" s="212" t="s">
        <v>69</v>
      </c>
      <c r="E10" s="218" t="s">
        <v>425</v>
      </c>
      <c r="F10" s="219">
        <f>((C10+(C23/2))*16*0.00058)/(11.2*10^-3)</f>
        <v>55.999999999999986</v>
      </c>
      <c r="G10" s="212" t="s">
        <v>426</v>
      </c>
    </row>
    <row r="11" spans="1:7" ht="17.5" x14ac:dyDescent="0.45">
      <c r="A11" s="212" t="s">
        <v>427</v>
      </c>
      <c r="B11" s="212" t="s">
        <v>65</v>
      </c>
      <c r="C11" s="220">
        <f>Vsel</f>
        <v>1.1000000000000001</v>
      </c>
      <c r="D11" s="212" t="s">
        <v>57</v>
      </c>
      <c r="E11" s="218" t="s">
        <v>428</v>
      </c>
      <c r="F11" s="218">
        <f>VLOOKUP(C11,Sheet4!D2:E11,2)</f>
        <v>187</v>
      </c>
      <c r="G11" s="212" t="s">
        <v>426</v>
      </c>
    </row>
    <row r="12" spans="1:7" x14ac:dyDescent="0.35">
      <c r="A12" s="212" t="s">
        <v>429</v>
      </c>
      <c r="B12" s="212" t="s">
        <v>357</v>
      </c>
      <c r="C12" s="217">
        <f>Lout</f>
        <v>0.8</v>
      </c>
      <c r="D12" s="212" t="s">
        <v>358</v>
      </c>
    </row>
    <row r="13" spans="1:7" x14ac:dyDescent="0.35">
      <c r="A13" s="212" t="s">
        <v>430</v>
      </c>
      <c r="B13" s="212" t="s">
        <v>144</v>
      </c>
      <c r="C13" s="217">
        <f>dcr</f>
        <v>9</v>
      </c>
      <c r="D13" s="212" t="s">
        <v>431</v>
      </c>
    </row>
    <row r="14" spans="1:7" ht="17.5" x14ac:dyDescent="0.45">
      <c r="A14" s="212" t="s">
        <v>432</v>
      </c>
      <c r="B14" s="212" t="s">
        <v>275</v>
      </c>
      <c r="C14" s="217">
        <f>fsw</f>
        <v>503.73099700650198</v>
      </c>
      <c r="D14" s="212" t="s">
        <v>121</v>
      </c>
      <c r="E14" s="218" t="s">
        <v>433</v>
      </c>
      <c r="F14" s="219">
        <f>((20*10^9)/(C14*10^3)-(C14*10^3)*2/2000)/1000</f>
        <v>39.19999999999991</v>
      </c>
      <c r="G14" s="212" t="s">
        <v>426</v>
      </c>
    </row>
    <row r="15" spans="1:7" x14ac:dyDescent="0.35">
      <c r="A15" s="212" t="s">
        <v>434</v>
      </c>
      <c r="B15" s="212" t="s">
        <v>435</v>
      </c>
      <c r="C15" s="217">
        <f>Cout_electro*N_Cout_electro</f>
        <v>1120</v>
      </c>
      <c r="D15" s="212" t="s">
        <v>271</v>
      </c>
    </row>
    <row r="16" spans="1:7" x14ac:dyDescent="0.35">
      <c r="A16" s="212" t="s">
        <v>436</v>
      </c>
      <c r="B16" s="212" t="s">
        <v>437</v>
      </c>
      <c r="C16" s="217">
        <f>ESR_electro/N_Cout_electro</f>
        <v>0.05</v>
      </c>
      <c r="D16" s="212" t="s">
        <v>431</v>
      </c>
    </row>
    <row r="17" spans="1:7" x14ac:dyDescent="0.35">
      <c r="A17" s="212" t="s">
        <v>438</v>
      </c>
      <c r="B17" s="212" t="s">
        <v>439</v>
      </c>
      <c r="C17" s="217">
        <f>Cout_ceramic*N_Cout_ceramic</f>
        <v>100</v>
      </c>
      <c r="D17" s="212" t="s">
        <v>271</v>
      </c>
    </row>
    <row r="18" spans="1:7" x14ac:dyDescent="0.35">
      <c r="A18" s="212" t="s">
        <v>440</v>
      </c>
      <c r="B18" s="212" t="s">
        <v>441</v>
      </c>
      <c r="C18" s="217">
        <f>ESR_ceramic/N_Cout_ceramic</f>
        <v>0.02</v>
      </c>
      <c r="D18" s="212" t="s">
        <v>431</v>
      </c>
    </row>
    <row r="19" spans="1:7" x14ac:dyDescent="0.35">
      <c r="A19" s="212" t="s">
        <v>442</v>
      </c>
      <c r="B19" s="212" t="s">
        <v>360</v>
      </c>
      <c r="C19" s="221">
        <f>Vout_LG/C8</f>
        <v>0.2</v>
      </c>
      <c r="D19" s="212" t="s">
        <v>359</v>
      </c>
    </row>
    <row r="20" spans="1:7" x14ac:dyDescent="0.35">
      <c r="A20" s="212" t="s">
        <v>443</v>
      </c>
      <c r="B20" s="212" t="s">
        <v>361</v>
      </c>
      <c r="C20" s="217">
        <f>Rfb_t</f>
        <v>36.5</v>
      </c>
      <c r="D20" s="212" t="s">
        <v>362</v>
      </c>
      <c r="E20" s="217" t="s">
        <v>361</v>
      </c>
      <c r="F20" s="217">
        <f>IF(C11=C7,"NONE",C20)</f>
        <v>36.5</v>
      </c>
      <c r="G20" s="212" t="s">
        <v>426</v>
      </c>
    </row>
    <row r="21" spans="1:7" x14ac:dyDescent="0.35">
      <c r="A21" s="212" t="s">
        <v>444</v>
      </c>
      <c r="B21" s="212" t="s">
        <v>363</v>
      </c>
      <c r="C21" s="221">
        <f>(C11*C20)/(Vout_LG-C11)</f>
        <v>10.294871794871797</v>
      </c>
      <c r="D21" s="212" t="s">
        <v>364</v>
      </c>
    </row>
    <row r="22" spans="1:7" x14ac:dyDescent="0.35">
      <c r="B22" s="212" t="s">
        <v>445</v>
      </c>
      <c r="C22" s="217">
        <f>Rfb_b</f>
        <v>10</v>
      </c>
      <c r="D22" s="212" t="s">
        <v>364</v>
      </c>
      <c r="E22" s="217" t="s">
        <v>363</v>
      </c>
      <c r="F22" s="217">
        <f>IF(C11=C7,"NONE",C22)</f>
        <v>10</v>
      </c>
      <c r="G22" s="212" t="s">
        <v>426</v>
      </c>
    </row>
    <row r="23" spans="1:7" x14ac:dyDescent="0.35">
      <c r="B23" s="212" t="s">
        <v>446</v>
      </c>
      <c r="C23" s="222">
        <f>Iripple_max</f>
        <v>9.5441661050496176</v>
      </c>
      <c r="D23" s="212" t="s">
        <v>69</v>
      </c>
    </row>
    <row r="24" spans="1:7" x14ac:dyDescent="0.35">
      <c r="A24" s="212" t="s">
        <v>333</v>
      </c>
      <c r="B24" s="212" t="s">
        <v>447</v>
      </c>
      <c r="C24" s="221">
        <f>'Device Calculator'!F120</f>
        <v>0.21505376344086022</v>
      </c>
    </row>
    <row r="25" spans="1:7" ht="18.5" x14ac:dyDescent="0.45">
      <c r="A25" s="216"/>
      <c r="B25" s="212" t="s">
        <v>448</v>
      </c>
      <c r="C25" s="223">
        <f>Vout_LG/Vin</f>
        <v>0.41666666666666669</v>
      </c>
    </row>
    <row r="26" spans="1:7" x14ac:dyDescent="0.35">
      <c r="B26" s="212" t="s">
        <v>449</v>
      </c>
      <c r="C26" s="212">
        <f>C22/(C20+C22)</f>
        <v>0.21505376344086022</v>
      </c>
    </row>
    <row r="27" spans="1:7" ht="16.5" x14ac:dyDescent="0.45">
      <c r="A27" s="212" t="s">
        <v>450</v>
      </c>
      <c r="B27" s="212" t="s">
        <v>451</v>
      </c>
      <c r="C27" s="224">
        <f>'Device Calculator'!F45</f>
        <v>0.5</v>
      </c>
      <c r="D27" s="212" t="s">
        <v>296</v>
      </c>
      <c r="E27" s="218" t="s">
        <v>452</v>
      </c>
      <c r="F27" s="218">
        <f>VLOOKUP(C27,Sheet4!J2:K11,2)</f>
        <v>0</v>
      </c>
      <c r="G27" s="212" t="s">
        <v>426</v>
      </c>
    </row>
    <row r="28" spans="1:7" ht="17.5" x14ac:dyDescent="0.45">
      <c r="A28" s="212" t="s">
        <v>453</v>
      </c>
      <c r="B28" s="212" t="s">
        <v>278</v>
      </c>
      <c r="C28" s="220">
        <f>C_ramp</f>
        <v>14.1</v>
      </c>
      <c r="D28" s="212" t="s">
        <v>95</v>
      </c>
      <c r="E28" s="218" t="s">
        <v>454</v>
      </c>
      <c r="F28" s="218">
        <f>VLOOKUP(C28,Sheet4!A2:B11,2)</f>
        <v>187</v>
      </c>
      <c r="G28" s="212" t="s">
        <v>426</v>
      </c>
    </row>
    <row r="29" spans="1:7" x14ac:dyDescent="0.35">
      <c r="A29" s="212" t="s">
        <v>455</v>
      </c>
      <c r="B29" s="212" t="s">
        <v>339</v>
      </c>
      <c r="C29" s="217">
        <f>C_top</f>
        <v>0</v>
      </c>
      <c r="D29" s="212" t="s">
        <v>95</v>
      </c>
      <c r="E29" s="217" t="s">
        <v>339</v>
      </c>
      <c r="F29" s="217" t="str">
        <f>IF(C11=C7,"NONE",IF(C29=0,"NONE",C29))</f>
        <v>NONE</v>
      </c>
      <c r="G29" s="212" t="s">
        <v>95</v>
      </c>
    </row>
    <row r="30" spans="1:7" x14ac:dyDescent="0.35">
      <c r="A30" s="212" t="s">
        <v>456</v>
      </c>
      <c r="B30" s="212" t="s">
        <v>457</v>
      </c>
      <c r="C30" s="225">
        <f>1/(2*PI()*C28*0.000000000001*300000)</f>
        <v>37625.28205482159</v>
      </c>
      <c r="D30" s="212" t="s">
        <v>344</v>
      </c>
    </row>
    <row r="31" spans="1:7" x14ac:dyDescent="0.35">
      <c r="A31" s="212" t="s">
        <v>458</v>
      </c>
      <c r="B31" s="212" t="s">
        <v>459</v>
      </c>
      <c r="C31" s="226" t="str">
        <f>IF(C29=0,"NONE",1/(2*PI()*C20*1000*C29*0.000000000001))</f>
        <v>NONE</v>
      </c>
    </row>
    <row r="33" spans="1:4" x14ac:dyDescent="0.35">
      <c r="A33" s="212" t="s">
        <v>460</v>
      </c>
      <c r="B33" s="212" t="s">
        <v>461</v>
      </c>
      <c r="C33" s="222">
        <f>'Device Calculator'!F99</f>
        <v>22.377327904275692</v>
      </c>
      <c r="D33" s="212" t="s">
        <v>188</v>
      </c>
    </row>
    <row r="34" spans="1:4" x14ac:dyDescent="0.35">
      <c r="A34" s="212" t="s">
        <v>462</v>
      </c>
      <c r="B34" s="212" t="s">
        <v>463</v>
      </c>
      <c r="C34" s="222">
        <f>'Device Calculator'!F100</f>
        <v>12.550200803212851</v>
      </c>
      <c r="D34" s="212" t="s">
        <v>188</v>
      </c>
    </row>
    <row r="36" spans="1:4" ht="18.5" x14ac:dyDescent="0.45">
      <c r="A36" s="216"/>
      <c r="B36" s="212" t="s">
        <v>347</v>
      </c>
      <c r="C36" s="227">
        <f>1/(2*PI()*(SQRT(C12*1*10^-6*(C15*1*10^-6+C17*1*10^-6))))</f>
        <v>5094.4255848459734</v>
      </c>
      <c r="D36" s="212" t="s">
        <v>344</v>
      </c>
    </row>
    <row r="37" spans="1:4" x14ac:dyDescent="0.35">
      <c r="B37" s="212" t="s">
        <v>369</v>
      </c>
      <c r="C37" s="227">
        <f>IF(C15&lt;10,1/(2*PI()*C17*1*10^-6*C18*1*10^-3),1/(2*PI()*((C16*C18)/(C16+C18)*1*10^-3)*(C15*1*10^-6+C17*1*10^-6)))</f>
        <v>9131840.9970759638</v>
      </c>
      <c r="D37" s="212" t="s">
        <v>344</v>
      </c>
    </row>
    <row r="38" spans="1:4" x14ac:dyDescent="0.35">
      <c r="B38" s="212" t="s">
        <v>464</v>
      </c>
      <c r="C38" s="227">
        <f>1/(2*PI()*(C15*1*10^-6+C17*1*10^-6)*C19)</f>
        <v>652.2743569339973</v>
      </c>
      <c r="D38" s="212" t="s">
        <v>344</v>
      </c>
    </row>
    <row r="39" spans="1:4" ht="15" thickBot="1" x14ac:dyDescent="0.4"/>
    <row r="40" spans="1:4" ht="19" thickTop="1" x14ac:dyDescent="0.45">
      <c r="A40" s="228" t="s">
        <v>465</v>
      </c>
      <c r="B40" s="212" t="s">
        <v>466</v>
      </c>
      <c r="C40" s="229">
        <f>VLOOKUP(0,'Look Up'!C6:E3807,3)</f>
        <v>10300</v>
      </c>
      <c r="D40" s="212" t="s">
        <v>344</v>
      </c>
    </row>
    <row r="41" spans="1:4" ht="15" thickBot="1" x14ac:dyDescent="0.4">
      <c r="B41" s="212" t="s">
        <v>467</v>
      </c>
      <c r="C41" s="230">
        <f>VLOOKUP(0,'Look Up'!C6:E3807,2)  +0</f>
        <v>32.615204529695212</v>
      </c>
      <c r="D41" s="212" t="s">
        <v>468</v>
      </c>
    </row>
    <row r="42" spans="1:4" ht="15" thickTop="1" x14ac:dyDescent="0.35"/>
    <row r="43" spans="1:4" x14ac:dyDescent="0.35">
      <c r="A43" s="212" t="s">
        <v>469</v>
      </c>
      <c r="B43" s="212" t="s">
        <v>470</v>
      </c>
      <c r="C43" s="231">
        <f>1/(fsw*1000)</f>
        <v>1.985186549850321E-6</v>
      </c>
      <c r="D43" s="212" t="s">
        <v>471</v>
      </c>
    </row>
    <row r="44" spans="1:4" x14ac:dyDescent="0.35">
      <c r="B44" s="212" t="s">
        <v>472</v>
      </c>
      <c r="C44" s="231">
        <f>(Vout_LG/Vin)*C43</f>
        <v>8.2716106243763375E-7</v>
      </c>
      <c r="D44" s="212" t="s">
        <v>471</v>
      </c>
    </row>
    <row r="46" spans="1:4" x14ac:dyDescent="0.35">
      <c r="A46" s="232" t="s">
        <v>473</v>
      </c>
      <c r="C46" s="231"/>
    </row>
    <row r="47" spans="1:4" s="233" customFormat="1" ht="65.25" customHeight="1" x14ac:dyDescent="0.35">
      <c r="A47" s="310" t="s">
        <v>474</v>
      </c>
      <c r="B47" s="310"/>
      <c r="C47" s="310"/>
      <c r="D47" s="310"/>
    </row>
    <row r="48" spans="1:4" s="233" customFormat="1" ht="38.25" customHeight="1" x14ac:dyDescent="0.35">
      <c r="A48" s="310" t="s">
        <v>475</v>
      </c>
      <c r="B48" s="310"/>
      <c r="C48" s="310"/>
      <c r="D48" s="310"/>
    </row>
    <row r="49" spans="1:5" s="233" customFormat="1" ht="42" customHeight="1" x14ac:dyDescent="0.35">
      <c r="A49" s="310" t="s">
        <v>476</v>
      </c>
      <c r="B49" s="310"/>
      <c r="C49" s="310"/>
      <c r="D49" s="310"/>
    </row>
    <row r="50" spans="1:5" s="233" customFormat="1" ht="70.5" customHeight="1" x14ac:dyDescent="0.35">
      <c r="A50" s="310" t="s">
        <v>477</v>
      </c>
      <c r="B50" s="310"/>
      <c r="C50" s="310"/>
      <c r="D50" s="310"/>
    </row>
    <row r="51" spans="1:5" s="233" customFormat="1" ht="60.75" customHeight="1" x14ac:dyDescent="0.35">
      <c r="A51" s="310" t="s">
        <v>478</v>
      </c>
      <c r="B51" s="310"/>
      <c r="C51" s="310"/>
      <c r="D51" s="310"/>
    </row>
    <row r="52" spans="1:5" s="233" customFormat="1" ht="61.5" customHeight="1" x14ac:dyDescent="0.35">
      <c r="A52" s="310" t="s">
        <v>479</v>
      </c>
      <c r="B52" s="310"/>
      <c r="C52" s="310"/>
      <c r="D52" s="310"/>
    </row>
    <row r="53" spans="1:5" s="233" customFormat="1" ht="60" customHeight="1" x14ac:dyDescent="0.35">
      <c r="A53" s="310" t="s">
        <v>480</v>
      </c>
      <c r="B53" s="310"/>
      <c r="C53" s="310"/>
      <c r="D53" s="310"/>
    </row>
    <row r="54" spans="1:5" s="233" customFormat="1" ht="29.25" customHeight="1" x14ac:dyDescent="0.35">
      <c r="A54" s="310" t="s">
        <v>481</v>
      </c>
      <c r="B54" s="310"/>
      <c r="C54" s="310"/>
      <c r="D54" s="310"/>
      <c r="E54" s="234" t="str">
        <f>HYPERLINK(Sheet4!A31)</f>
        <v>http://www.ti.com/lit/an/slva381b/slva381b.pdf</v>
      </c>
    </row>
    <row r="55" spans="1:5" s="233" customFormat="1" ht="27" customHeight="1" x14ac:dyDescent="0.35">
      <c r="A55" s="310" t="s">
        <v>482</v>
      </c>
      <c r="B55" s="310"/>
      <c r="C55" s="310"/>
      <c r="D55" s="310"/>
      <c r="E55" s="234" t="str">
        <f>HYPERLINK(Sheet4!A32)</f>
        <v>http://e2e.ti.com/blogs_/b/powerhouse/archive/2018/03/02/maintain-a-constant-phase-margin-in-a-synchronous-buck-converter</v>
      </c>
    </row>
    <row r="56" spans="1:5" s="233" customFormat="1" ht="63.75" customHeight="1" x14ac:dyDescent="0.35">
      <c r="A56" s="310" t="s">
        <v>483</v>
      </c>
      <c r="B56" s="310"/>
      <c r="C56" s="310"/>
      <c r="D56" s="310"/>
    </row>
    <row r="57" spans="1:5" s="233" customFormat="1" ht="48" customHeight="1" x14ac:dyDescent="0.35">
      <c r="A57" s="310" t="s">
        <v>484</v>
      </c>
      <c r="B57" s="310"/>
      <c r="C57" s="310"/>
      <c r="D57" s="310"/>
    </row>
    <row r="58" spans="1:5" x14ac:dyDescent="0.35">
      <c r="C58" s="231"/>
    </row>
    <row r="59" spans="1:5" x14ac:dyDescent="0.35">
      <c r="C59" s="231"/>
    </row>
    <row r="60" spans="1:5" x14ac:dyDescent="0.35">
      <c r="C60" s="231"/>
    </row>
    <row r="61" spans="1:5" x14ac:dyDescent="0.35">
      <c r="C61" s="231"/>
    </row>
    <row r="62" spans="1:5" x14ac:dyDescent="0.35">
      <c r="C62" s="231"/>
    </row>
    <row r="63" spans="1:5" x14ac:dyDescent="0.35">
      <c r="C63" s="231"/>
    </row>
    <row r="64" spans="1:5" x14ac:dyDescent="0.35">
      <c r="C64" s="231"/>
    </row>
    <row r="65" spans="3:3" x14ac:dyDescent="0.35">
      <c r="C65" s="231"/>
    </row>
    <row r="66" spans="3:3" x14ac:dyDescent="0.35">
      <c r="C66" s="231"/>
    </row>
    <row r="67" spans="3:3" x14ac:dyDescent="0.35">
      <c r="C67" s="231"/>
    </row>
    <row r="68" spans="3:3" x14ac:dyDescent="0.35">
      <c r="C68" s="231"/>
    </row>
    <row r="69" spans="3:3" x14ac:dyDescent="0.35">
      <c r="C69" s="231"/>
    </row>
    <row r="70" spans="3:3" x14ac:dyDescent="0.35">
      <c r="C70" s="231"/>
    </row>
    <row r="71" spans="3:3" x14ac:dyDescent="0.35">
      <c r="C71" s="231"/>
    </row>
    <row r="72" spans="3:3" x14ac:dyDescent="0.35">
      <c r="C72" s="231"/>
    </row>
    <row r="86" spans="1:40" x14ac:dyDescent="0.35">
      <c r="C86" s="231"/>
    </row>
    <row r="87" spans="1:40" x14ac:dyDescent="0.35">
      <c r="C87" s="231"/>
    </row>
    <row r="88" spans="1:40" x14ac:dyDescent="0.35">
      <c r="C88" s="231"/>
    </row>
    <row r="89" spans="1:40" x14ac:dyDescent="0.35">
      <c r="C89" s="231"/>
    </row>
    <row r="92" spans="1:40" x14ac:dyDescent="0.35">
      <c r="A92"/>
      <c r="B92"/>
      <c r="C92" s="235"/>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35">
      <c r="A93"/>
      <c r="B93"/>
      <c r="C93" s="235"/>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35">
      <c r="A94"/>
      <c r="B94"/>
      <c r="C94" s="236"/>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3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35">
      <c r="A96"/>
      <c r="B96"/>
      <c r="C96" s="235"/>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35">
      <c r="A97"/>
      <c r="B97"/>
      <c r="C97" s="20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35">
      <c r="A98"/>
      <c r="B98"/>
      <c r="C98" s="20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35">
      <c r="A99" t="s">
        <v>485</v>
      </c>
      <c r="B99"/>
      <c r="C99" s="20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35">
      <c r="A100" t="s">
        <v>486</v>
      </c>
      <c r="B100" t="s">
        <v>487</v>
      </c>
      <c r="C100" s="237">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35">
      <c r="A101"/>
      <c r="B101" t="s">
        <v>488</v>
      </c>
      <c r="C101" s="237">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35">
      <c r="A102"/>
      <c r="B102" t="s">
        <v>489</v>
      </c>
      <c r="C102" s="237">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35">
      <c r="A103"/>
      <c r="B103" t="s">
        <v>490</v>
      </c>
      <c r="C103" s="237">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35">
      <c r="A104" t="s">
        <v>491</v>
      </c>
      <c r="B104" t="s">
        <v>492</v>
      </c>
      <c r="C104" s="20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35">
      <c r="A105"/>
      <c r="B105" t="s">
        <v>493</v>
      </c>
      <c r="C105" s="20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35">
      <c r="A106"/>
      <c r="B106" t="s">
        <v>494</v>
      </c>
      <c r="C106" s="20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35">
      <c r="A107" t="s">
        <v>495</v>
      </c>
      <c r="B107" t="s">
        <v>496</v>
      </c>
      <c r="C107" s="20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35">
      <c r="A108"/>
      <c r="B108" t="s">
        <v>497</v>
      </c>
      <c r="C108" s="20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35">
      <c r="A109"/>
      <c r="B109" t="s">
        <v>498</v>
      </c>
      <c r="C109" s="237">
        <f>2.4*1*10^6</f>
        <v>2400000</v>
      </c>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c r="AJ109"/>
      <c r="AK109"/>
      <c r="AL109"/>
      <c r="AM109"/>
      <c r="AN109"/>
    </row>
    <row r="110" spans="1:40" x14ac:dyDescent="0.35">
      <c r="A110"/>
      <c r="B110" t="s">
        <v>499</v>
      </c>
      <c r="C110" s="237">
        <f>1.5*1*10^-12</f>
        <v>1.5000000000000001E-12</v>
      </c>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c r="AJ110"/>
      <c r="AK110"/>
      <c r="AL110"/>
      <c r="AM110"/>
      <c r="AN110"/>
    </row>
    <row r="111" spans="1:40" x14ac:dyDescent="0.35">
      <c r="A111" t="s">
        <v>500</v>
      </c>
      <c r="B111" t="s">
        <v>501</v>
      </c>
      <c r="C111" s="238">
        <f>300000</f>
        <v>300000</v>
      </c>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c r="AJ111"/>
      <c r="AK111"/>
      <c r="AL111"/>
      <c r="AM111"/>
      <c r="AN111"/>
    </row>
    <row r="112" spans="1:40" x14ac:dyDescent="0.35">
      <c r="A112"/>
      <c r="B112" t="s">
        <v>502</v>
      </c>
      <c r="C112" s="238">
        <f>5000000</f>
        <v>5000000</v>
      </c>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c r="AJ112"/>
      <c r="AK112"/>
      <c r="AL112"/>
      <c r="AM112"/>
      <c r="AN112"/>
    </row>
    <row r="113" spans="1:40" x14ac:dyDescent="0.35">
      <c r="A113"/>
      <c r="B113" t="s">
        <v>503</v>
      </c>
      <c r="C113" s="238">
        <f>25*1*10^-12</f>
        <v>2.5000000000000001E-11</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c r="AJ113"/>
      <c r="AK113"/>
      <c r="AL113"/>
      <c r="AM113"/>
      <c r="AN113"/>
    </row>
    <row r="114" spans="1:40" x14ac:dyDescent="0.35">
      <c r="A114"/>
      <c r="B114" t="s">
        <v>504</v>
      </c>
      <c r="C114" s="235">
        <v>5</v>
      </c>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c r="AJ114"/>
      <c r="AK114"/>
      <c r="AL114"/>
      <c r="AM114"/>
      <c r="AN114"/>
    </row>
    <row r="115" spans="1:40" x14ac:dyDescent="0.35">
      <c r="A115" t="s">
        <v>505</v>
      </c>
      <c r="B115" t="s">
        <v>506</v>
      </c>
      <c r="C115" s="237">
        <f>(C28*1*10^-12)/2</f>
        <v>7.0500000000000001E-12</v>
      </c>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c r="AJ115"/>
      <c r="AK115"/>
      <c r="AL115"/>
      <c r="AM115"/>
      <c r="AN115"/>
    </row>
    <row r="116" spans="1:40" x14ac:dyDescent="0.35">
      <c r="A116"/>
      <c r="B116" t="s">
        <v>507</v>
      </c>
      <c r="C116" s="235">
        <f>465000</f>
        <v>465000</v>
      </c>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c r="AJ116"/>
      <c r="AK116"/>
      <c r="AL116"/>
      <c r="AM116"/>
      <c r="AN116"/>
    </row>
    <row r="117" spans="1:40" x14ac:dyDescent="0.35">
      <c r="A117"/>
      <c r="B117" t="s">
        <v>508</v>
      </c>
      <c r="C117" s="208">
        <f>(C114/2)*(C44/C43)</f>
        <v>1.0416666666666667</v>
      </c>
      <c r="D117" s="235"/>
      <c r="E117" s="235"/>
      <c r="F117" s="235"/>
      <c r="G117" s="235"/>
      <c r="H117" s="235"/>
      <c r="I117" s="235"/>
      <c r="J117" s="235"/>
      <c r="K117" s="235"/>
      <c r="L117" s="235"/>
      <c r="M117" s="235"/>
      <c r="N117" s="235"/>
      <c r="O117" s="235"/>
      <c r="P117" s="235"/>
      <c r="Q117" s="235"/>
      <c r="R117" s="235"/>
      <c r="S117" s="235"/>
      <c r="T117" s="235"/>
      <c r="U117" s="235"/>
      <c r="V117" s="239"/>
      <c r="W117" s="235"/>
      <c r="X117" s="235"/>
      <c r="Y117" s="235"/>
      <c r="Z117" s="235"/>
      <c r="AA117" s="235"/>
      <c r="AB117" s="235"/>
      <c r="AC117" s="235"/>
      <c r="AD117" s="235"/>
      <c r="AE117" s="235"/>
      <c r="AF117" s="235"/>
      <c r="AG117" s="235"/>
      <c r="AH117" s="235"/>
      <c r="AI117"/>
      <c r="AJ117"/>
      <c r="AK117"/>
      <c r="AL117"/>
      <c r="AM117"/>
      <c r="AN117"/>
    </row>
    <row r="118" spans="1:40" x14ac:dyDescent="0.35">
      <c r="A118" t="s">
        <v>509</v>
      </c>
      <c r="B118" t="s">
        <v>510</v>
      </c>
      <c r="C118" s="208">
        <f>0.75</f>
        <v>0.75</v>
      </c>
      <c r="D118" s="235"/>
      <c r="E118" s="235"/>
      <c r="F118" s="235"/>
      <c r="G118" s="235"/>
      <c r="H118" s="235"/>
      <c r="I118" s="235"/>
      <c r="J118" s="235"/>
      <c r="K118" s="235"/>
      <c r="L118" s="235"/>
      <c r="M118" s="235"/>
      <c r="N118" s="235"/>
      <c r="O118" s="235"/>
      <c r="P118" s="235"/>
      <c r="Q118" s="235"/>
      <c r="R118" s="235"/>
      <c r="S118" s="235"/>
      <c r="T118" s="235"/>
      <c r="U118" s="235"/>
      <c r="V118" s="239"/>
      <c r="W118" s="235"/>
      <c r="X118" s="235"/>
      <c r="Y118" s="235"/>
      <c r="Z118" s="235"/>
      <c r="AA118" s="235"/>
      <c r="AB118" s="235"/>
      <c r="AC118" s="235"/>
      <c r="AD118" s="235"/>
      <c r="AE118" s="235"/>
      <c r="AF118" s="235"/>
      <c r="AG118" s="235"/>
      <c r="AH118" s="235"/>
      <c r="AI118"/>
      <c r="AJ118"/>
      <c r="AK118"/>
      <c r="AL118"/>
      <c r="AM118"/>
      <c r="AN118"/>
    </row>
    <row r="119" spans="1:40" x14ac:dyDescent="0.35">
      <c r="A119"/>
      <c r="B119" t="s">
        <v>511</v>
      </c>
      <c r="C119" s="208">
        <f>1/((C43/(C28*10^-12*C111))*((0.5-C25)+(2*C25*C118)))</f>
        <v>3.0081629891823578</v>
      </c>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c r="AJ119"/>
      <c r="AK119"/>
      <c r="AL119"/>
      <c r="AM119"/>
      <c r="AN119"/>
    </row>
    <row r="120" spans="1:40" x14ac:dyDescent="0.35">
      <c r="A120"/>
      <c r="B120"/>
      <c r="C120" s="208"/>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c r="AJ120"/>
      <c r="AK120"/>
      <c r="AL120"/>
      <c r="AM120"/>
      <c r="AN120"/>
    </row>
    <row r="121" spans="1:40" x14ac:dyDescent="0.35">
      <c r="A121"/>
      <c r="B121"/>
      <c r="C121" s="208"/>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c r="AJ121"/>
      <c r="AK121"/>
      <c r="AL121"/>
      <c r="AM121"/>
      <c r="AN121"/>
    </row>
    <row r="122" spans="1:40" x14ac:dyDescent="0.35">
      <c r="A122" t="s">
        <v>512</v>
      </c>
      <c r="B122"/>
      <c r="C122" s="208"/>
      <c r="D122" s="235"/>
      <c r="E122" s="235"/>
      <c r="F122" s="235"/>
      <c r="G122" s="235"/>
      <c r="H122" s="235"/>
      <c r="I122" s="235"/>
      <c r="J122" s="235"/>
      <c r="K122" s="235"/>
      <c r="L122" s="235"/>
      <c r="M122" s="235"/>
      <c r="N122" s="235"/>
      <c r="O122" s="235"/>
      <c r="P122" s="235"/>
      <c r="Q122" s="235"/>
      <c r="R122" s="235"/>
      <c r="S122" s="235" t="str">
        <f>IMDIV("0+3i","1+0i")</f>
        <v>3i</v>
      </c>
      <c r="T122" s="235"/>
      <c r="U122" s="235"/>
      <c r="V122" s="235"/>
      <c r="W122" s="235"/>
      <c r="X122" s="235"/>
      <c r="Y122" s="235"/>
      <c r="Z122" s="235"/>
      <c r="AA122" s="235"/>
      <c r="AB122" s="235"/>
      <c r="AC122" s="235"/>
      <c r="AD122" s="235"/>
      <c r="AE122" s="235"/>
      <c r="AF122" s="235"/>
      <c r="AG122" s="235"/>
      <c r="AH122" s="235"/>
      <c r="AI122"/>
      <c r="AJ122"/>
      <c r="AK122"/>
      <c r="AL122"/>
      <c r="AM122"/>
      <c r="AN122"/>
    </row>
    <row r="123" spans="1:40" x14ac:dyDescent="0.35">
      <c r="A123"/>
      <c r="B123" t="s">
        <v>513</v>
      </c>
      <c r="C123" s="237">
        <f>((0.5-C25)+(2*C25*C118))*C43</f>
        <v>1.4061738061439772E-6</v>
      </c>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c r="AJ123"/>
      <c r="AK123"/>
      <c r="AL123"/>
      <c r="AM123"/>
      <c r="AN123"/>
    </row>
    <row r="124" spans="1:40" x14ac:dyDescent="0.35">
      <c r="A124"/>
      <c r="B124" t="s">
        <v>514</v>
      </c>
      <c r="C124" s="208">
        <f>C114+1.29*C117</f>
        <v>6.34375</v>
      </c>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c r="AJ124"/>
      <c r="AK124"/>
      <c r="AL124"/>
      <c r="AM124"/>
      <c r="AN124"/>
    </row>
    <row r="125" spans="1:40" x14ac:dyDescent="0.35">
      <c r="A125"/>
      <c r="B12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c r="AJ125"/>
      <c r="AK125"/>
      <c r="AL125"/>
      <c r="AM125"/>
      <c r="AN125"/>
    </row>
    <row r="126" spans="1:40" x14ac:dyDescent="0.35">
      <c r="A126"/>
      <c r="B126"/>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c r="AJ126"/>
      <c r="AK126"/>
      <c r="AL126"/>
      <c r="AM126"/>
      <c r="AN126"/>
    </row>
    <row r="127" spans="1:40" x14ac:dyDescent="0.35">
      <c r="A127" t="s">
        <v>515</v>
      </c>
      <c r="B127" t="s">
        <v>516</v>
      </c>
      <c r="C127" s="240">
        <f>0.00362</f>
        <v>3.62E-3</v>
      </c>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c r="AJ127"/>
      <c r="AK127"/>
      <c r="AL127"/>
      <c r="AM127"/>
      <c r="AN127"/>
    </row>
    <row r="128" spans="1:40" x14ac:dyDescent="0.35">
      <c r="A128"/>
      <c r="B128"/>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c r="AJ128"/>
      <c r="AK128"/>
      <c r="AL128"/>
      <c r="AM128"/>
      <c r="AN128"/>
    </row>
    <row r="129" spans="1:40" x14ac:dyDescent="0.35">
      <c r="A129"/>
      <c r="B129"/>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c r="AJ129"/>
      <c r="AK129"/>
      <c r="AL129"/>
      <c r="AM129"/>
      <c r="AN129"/>
    </row>
    <row r="130" spans="1:40" x14ac:dyDescent="0.3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242" customFormat="1" ht="43.5" x14ac:dyDescent="0.35">
      <c r="A131" s="207"/>
      <c r="B131" s="207"/>
      <c r="C131" s="207" t="s">
        <v>524</v>
      </c>
      <c r="D131" t="s">
        <v>525</v>
      </c>
      <c r="E131" s="207" t="s">
        <v>526</v>
      </c>
      <c r="F131" s="207" t="s">
        <v>527</v>
      </c>
      <c r="G131" s="207" t="s">
        <v>528</v>
      </c>
      <c r="H131"/>
      <c r="I131"/>
      <c r="J131"/>
      <c r="K131"/>
      <c r="L131"/>
      <c r="M131"/>
      <c r="N131"/>
      <c r="O131"/>
      <c r="P131"/>
      <c r="Q131"/>
      <c r="R131"/>
      <c r="S131"/>
      <c r="T131"/>
      <c r="U131"/>
      <c r="V131"/>
      <c r="W131"/>
      <c r="X131"/>
      <c r="Y131" s="207" t="s">
        <v>386</v>
      </c>
      <c r="Z131"/>
      <c r="AA131"/>
      <c r="AB131"/>
      <c r="AC131"/>
      <c r="AD131"/>
      <c r="AE131"/>
      <c r="AF131"/>
      <c r="AG131"/>
      <c r="AH131"/>
      <c r="AI131" s="207" t="s">
        <v>529</v>
      </c>
      <c r="AJ131" s="207" t="s">
        <v>530</v>
      </c>
      <c r="AK131" s="207"/>
      <c r="AL131" s="207"/>
      <c r="AM131" s="207"/>
      <c r="AN131" s="207"/>
    </row>
    <row r="132" spans="1:40" s="242" customFormat="1" x14ac:dyDescent="0.35">
      <c r="A132" s="207"/>
      <c r="B132" s="207" t="s">
        <v>395</v>
      </c>
      <c r="C132" s="207"/>
      <c r="D132" s="207"/>
      <c r="E132"/>
      <c r="F132" s="207"/>
      <c r="G132" s="207"/>
      <c r="H132" s="207"/>
      <c r="I132" s="207"/>
      <c r="J132" s="207"/>
      <c r="K132" s="207"/>
      <c r="L132" s="207"/>
      <c r="M132" s="207" t="s">
        <v>531</v>
      </c>
      <c r="N132" s="207" t="s">
        <v>532</v>
      </c>
      <c r="O132" s="207" t="s">
        <v>533</v>
      </c>
      <c r="P132" s="207" t="s">
        <v>534</v>
      </c>
      <c r="Q132" s="207" t="s">
        <v>535</v>
      </c>
      <c r="R132" s="207"/>
      <c r="S132" s="207"/>
      <c r="T132" s="207"/>
      <c r="U132" s="207" t="s">
        <v>536</v>
      </c>
      <c r="V132" s="207" t="s">
        <v>537</v>
      </c>
      <c r="W132" s="207" t="s">
        <v>538</v>
      </c>
      <c r="X132" s="207"/>
      <c r="Y132" s="207" t="s">
        <v>397</v>
      </c>
      <c r="Z132" s="207"/>
      <c r="AA132" s="207"/>
      <c r="AB132" s="207" t="s">
        <v>539</v>
      </c>
      <c r="AC132" s="207" t="s">
        <v>540</v>
      </c>
      <c r="AD132" s="207"/>
      <c r="AE132" s="207" t="s">
        <v>541</v>
      </c>
      <c r="AF132" s="207" t="s">
        <v>542</v>
      </c>
      <c r="AG132" s="207" t="s">
        <v>543</v>
      </c>
      <c r="AH132" s="207"/>
      <c r="AI132" s="207"/>
      <c r="AJ132" s="207"/>
      <c r="AK132" s="207"/>
      <c r="AL132" s="207"/>
      <c r="AM132" s="207"/>
      <c r="AN132" s="207"/>
    </row>
    <row r="133" spans="1:40" x14ac:dyDescent="0.35">
      <c r="A133"/>
      <c r="B133">
        <v>1</v>
      </c>
      <c r="C133" s="237" t="str">
        <f>IMPRODUCT(COMPLEX(-1,0),IMDIV(IMPRODUCT(G133,COMPLEX($C$100+$C$101,0)),COMPLEX($C$100,2*PI()*B133*$C$103*$C$102*(2*$C$100+$C$101))))</f>
        <v>-21.6981497174302+0.695300827037457i</v>
      </c>
      <c r="D133" s="208" t="str">
        <f>IMPRODUCT(COMPLEX($C$106,0),IMSUB(C133,G133))</f>
        <v>-168.001226686679+5.33063967395384i</v>
      </c>
      <c r="E133" t="str">
        <f>IMDIV(COMPLEX($C$20*10^3,0),COMPLEX(1,2*PI()*B133*$C$20*1000*$C$29*10^-12))</f>
        <v>36500</v>
      </c>
      <c r="F133" t="str">
        <f>IMDIV(COMPLEX($C$22*1000,0),IMSUM(COMPLEX($C$22*1000,0),E133))</f>
        <v>0.21505376344086</v>
      </c>
      <c r="G133" t="str">
        <f t="shared" ref="G133:G196" si="0">IF($C$11=$C$7,$C$24,F133)</f>
        <v>0.21505376344086</v>
      </c>
      <c r="H133" t="str">
        <f>IMPRODUCT(COMPLEX($C$108,0),IMPRODUCT(COMPLEX(-1,0),D133),IMDIV(COMPLEX(0,2*PI()*B133*$C$109*$C$110),COMPLEX(1,2*PI()*B133*$C$109*$C$110)))</f>
        <v>0.000185015350169401+0.00582681308691587i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1.04166666622472-0.0000214560960672109i</v>
      </c>
      <c r="M133" t="str">
        <f>IMSUM(K133,L133)</f>
        <v>1.0416700398999+0.00390553190456872i</v>
      </c>
      <c r="N133" t="str">
        <f>COMPLEX(0,-2*PI()*B133*$C$43)</f>
        <v>-0.0000124732949620301i</v>
      </c>
      <c r="O133" t="str">
        <f>IMEXP(N133)</f>
        <v>0.999999999922208-0.0000124732949617067i</v>
      </c>
      <c r="P133" t="str">
        <f>IMSUB(COMPLEX(1,0),O133)</f>
        <v>7.77919950678552E-11+0.0000124732949617067i</v>
      </c>
      <c r="Q133" t="str">
        <f>IMSUM(COMPLEX(0,2*PI()*B133*$C$43),O133,COMPLEX(-1,0))</f>
        <v>-7.77919950678552E-11+3.23400567393481E-16i</v>
      </c>
      <c r="R133" t="str">
        <f>IMDIV(P133,Q133)</f>
        <v>-0.33342019691527-160341.625779549i</v>
      </c>
      <c r="S133" t="str">
        <f>IMDIV(COMPLEX(0,2*PI()*B133*$C$123),COMPLEX($C$124,0))</f>
        <v>1.39274886275541E-06i</v>
      </c>
      <c r="T133" t="str">
        <f>IMPRODUCT(R133,S133)</f>
        <v>0.22331561695682-4.64370600073427E-07i</v>
      </c>
      <c r="U133" t="str">
        <f>IMDIV(COMPLEX(1,2*PI()*B133*$C$16*10^-3*$C$15*10^-6),COMPLEX(0,2*PI()*B133*$C$15*10^-6))</f>
        <v>0.00005-142.102627760621i</v>
      </c>
      <c r="V133" t="str">
        <f>IMSUM(COMPLEX($C$18*10^-3,0),IMDIV(COMPLEX(1,0),COMPLEX(0,2*PI()*B133*($C$17*1*10^-6))))</f>
        <v>0.00002-1591.54943091895i</v>
      </c>
      <c r="W133" t="str">
        <f>IMDIV(IMPRODUCT(U133,V133),IMSUM(U133,V133))</f>
        <v>0.0000422735823703305-130.454871386801i</v>
      </c>
      <c r="X133" t="str">
        <f>IMDIV(IMPRODUCT(COMPLEX($C$19,0),W133),IMSUM(COMPLEX($C$19,0),W133))</f>
        <v>0.199999529824332-0.000306618722012994i</v>
      </c>
      <c r="Y133" t="str">
        <f>COMPLEX($C$13*10^-3,2*PI()*B133*$C$12*0.000001)</f>
        <v>0.009+5.02654824574367E-06i</v>
      </c>
      <c r="Z133" t="str">
        <f>IMPRODUCT(COMPLEX($C$6,0),IMDIV(X133,IMSUM(X133,Y133)))</f>
        <v>11.4832539185212-0.00103428535523268i</v>
      </c>
      <c r="AA133" t="str">
        <f>IMDIV(COMPLEX($C$6,0),IMSUM(X133,Y133))</f>
        <v>57.4162775494303+0.0828532962266045i</v>
      </c>
      <c r="AB133" t="str">
        <f>IMPRODUCT(COMPLEX($C$119,0),T133)</f>
        <v>0.671769773835931-1.39690245240529E-06i</v>
      </c>
      <c r="AC133" t="str">
        <f>IMSUM(COMPLEX(1,0),IMPRODUCT(AB133,M133))</f>
        <v>1.69976245257087+0.00262216317280781i</v>
      </c>
      <c r="AD133" t="str">
        <f>IMDIV(AB133,AC133)</f>
        <v>0.395212973425682-0.000610502841273836i</v>
      </c>
      <c r="AE133" t="str">
        <f>IMPRODUCT(AD133,AA133,X133)</f>
        <v>4.53833029430673-0.00741932213493825i</v>
      </c>
      <c r="AF133" t="str">
        <f>IMSUB(D133,H133)</f>
        <v>-168.001411702029+5.32481286086692i</v>
      </c>
      <c r="AG133" t="str">
        <f>IMSUM(COMPLEX(1,0),IMPRODUCT(AD133,AA133,COMPLEX($C$127,0)))</f>
        <v>1.08214398424697-8.35533293044212E-06i</v>
      </c>
      <c r="AH133" t="str">
        <f>IMDIV(IMPRODUCT(AE133,AF133),AG133)</f>
        <v>-704.533404957961+23.4777717838062i</v>
      </c>
      <c r="AI133">
        <f>20*LOG10(IMABS(AH133))</f>
        <v>56.962851869748889</v>
      </c>
      <c r="AJ133">
        <f>IMARGUMENT(AH133)*180/PI()</f>
        <v>178.09138980918598</v>
      </c>
      <c r="AK133"/>
      <c r="AL133"/>
      <c r="AM133"/>
      <c r="AN133"/>
    </row>
    <row r="134" spans="1:40" x14ac:dyDescent="0.35">
      <c r="A134"/>
      <c r="B134">
        <v>10</v>
      </c>
      <c r="C134" s="237" t="str">
        <f t="shared" ref="C134:C197" si="2">IMPRODUCT(COMPLEX(-1,0),IMDIV(IMPRODUCT(G134,COMPLEX($C$100+$C$101,0)),COMPLEX($C$100,2*PI()*B134*$C$103*$C$102*(2*$C$100+$C$101))))</f>
        <v>-19.6977943196804+6.31200948451633i</v>
      </c>
      <c r="D134" s="208" t="str">
        <f t="shared" ref="D134:D197" si="3">IMPRODUCT(COMPLEX($C$106,0),IMSUB(C134,G134))</f>
        <v>-152.665168637263+48.3920727146252i</v>
      </c>
      <c r="E134" t="str">
        <f t="shared" ref="E134:E197" si="4">IMDIV(COMPLEX($C$20*10^3,0),COMPLEX(1,2*PI()*B134*$C$20*1000*$C$29*10^-12))</f>
        <v>36500</v>
      </c>
      <c r="F134" t="str">
        <f t="shared" ref="F134:F197" si="5">IMDIV(COMPLEX($C$22*1000,0),IMSUM(COMPLEX($C$22*1000,0),E134))</f>
        <v>0.21505376344086</v>
      </c>
      <c r="G134" t="str">
        <f t="shared" si="0"/>
        <v>0.21505376344086</v>
      </c>
      <c r="H134" t="str">
        <f t="shared" ref="H134:H197" si="6">IMPRODUCT(COMPLEX($C$108,0),IMPRODUCT(COMPLEX(-1,0),D134),IMDIV(COMPLEX(0,2*PI()*B134*$C$109*$C$110),COMPLEX(1,2*PI()*B134*$C$109*$C$110)))</f>
        <v>0.0167958870404825+0.0529453405162415i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1.04166662247172-0.000214560951659931i</v>
      </c>
      <c r="M134" t="str">
        <f t="shared" ref="M134:M197" si="10">IMSUM(K134,L134)</f>
        <v>1.04200396673473+0.0390525310608605i</v>
      </c>
      <c r="N134" t="str">
        <f t="shared" ref="N134:N197" si="11">COMPLEX(0,-2*PI()*B134*$C$43)</f>
        <v>-0.000124732949620301i</v>
      </c>
      <c r="O134" t="str">
        <f t="shared" ref="O134:O197" si="12">IMEXP(N134)</f>
        <v>0.999999992220846-0.000124732949296862i</v>
      </c>
      <c r="P134" t="str">
        <f t="shared" ref="P134:P197" si="13">IMSUB(COMPLEX(1,0),O134)</f>
        <v>7.77915398764151E-09+0.000124732949296862i</v>
      </c>
      <c r="Q134" t="str">
        <f t="shared" ref="Q134:Q197" si="14">IMSUM(COMPLEX(0,2*PI()*B134*$C$43),O134,COMPLEX(-1,0))</f>
        <v>-7.77915398764151E-09+3.23439002360495E-13i</v>
      </c>
      <c r="R134" t="str">
        <f t="shared" ref="R134:R197" si="15">IMDIV(P134,Q134)</f>
        <v>-0.333333175665533-16034.2563732295i</v>
      </c>
      <c r="S134" t="str">
        <f t="shared" ref="S134:S197" si="16">IMDIV(COMPLEX(0,2*PI()*B134*$C$123),COMPLEX($C$124,0))</f>
        <v>0.0000139274886275541i</v>
      </c>
      <c r="T134" t="str">
        <f t="shared" ref="T134:T197" si="17">IMPRODUCT(R134,S134)</f>
        <v>0.223316923289441-0.0000046424940132682i</v>
      </c>
      <c r="U134" t="str">
        <f t="shared" ref="U134:U197" si="18">IMDIV(COMPLEX(1,2*PI()*B134*$C$16*10^-3*$C$15*10^-6),COMPLEX(0,2*PI()*B134*$C$15*10^-6))</f>
        <v>0.00005-14.2102627760621i</v>
      </c>
      <c r="V134" t="str">
        <f t="shared" ref="V134:V197" si="19">IMSUM(COMPLEX($C$18*10^-3,0),IMDIV(COMPLEX(1,0),COMPLEX(0,2*PI()*B134*($C$17*1*10^-6))))</f>
        <v>0.00002-159.154943091895i</v>
      </c>
      <c r="W134" t="str">
        <f t="shared" ref="W134:W197" si="20">IMDIV(IMPRODUCT(U134,V134),IMSUM(U134,V134))</f>
        <v>0.000042273582370326-13.0454871386913i</v>
      </c>
      <c r="X134" t="str">
        <f t="shared" ref="X134:X197" si="21">IMDIV(IMPRODUCT(COMPLEX($C$19,0),W134),IMSUM(COMPLEX($C$19,0),W134))</f>
        <v>0.199952993375709-0.0030654736203293i</v>
      </c>
      <c r="Y134" t="str">
        <f t="shared" ref="Y134:Y197" si="22">COMPLEX($C$13*10^-3,2*PI()*B134*$C$12*0.000001)</f>
        <v>0.009+0.0000502654824574367i</v>
      </c>
      <c r="Z134" t="str">
        <f t="shared" ref="Z134:Z197" si="23">IMPRODUCT(COMPLEX($C$6,0),IMDIV(X134,IMSUM(X134,Y134)))</f>
        <v>11.4832865890236-0.0103429208469244i</v>
      </c>
      <c r="AA134" t="str">
        <f t="shared" ref="AA134:AA197" si="24">IMDIV(COMPLEX($C$6,0),IMSUM(X134,Y134))</f>
        <v>57.4172286327031+0.828535127592488i</v>
      </c>
      <c r="AB134" t="str">
        <f t="shared" ref="AB134:AB197" si="25">IMPRODUCT(COMPLEX($C$119,0),T134)</f>
        <v>0.671773703497373-0.0000139653786682141i</v>
      </c>
      <c r="AC134" t="str">
        <f t="shared" ref="AC134:AC197" si="26">IMSUM(COMPLEX(1,0),IMPRODUCT(AB134,M134))</f>
        <v>1.69999140917573+0.0262199114417312i</v>
      </c>
      <c r="AD134" t="str">
        <f t="shared" ref="AD134:AD197" si="27">IMDIV(AB134,AC134)</f>
        <v>0.395068890899573-0.00610158184062079i</v>
      </c>
      <c r="AE134" t="str">
        <f t="shared" ref="AE134:AE197" si="28">IMPRODUCT(AD134,AA134,X134)</f>
        <v>4.53662618842948-0.0741523791898872i</v>
      </c>
      <c r="AF134" t="str">
        <f t="shared" ref="AF134:AF197" si="29">IMSUB(D134,H134)</f>
        <v>-152.681964524303+48.339127374109i</v>
      </c>
      <c r="AG134" t="str">
        <f t="shared" ref="AG134:AG197" si="30">IMSUM(COMPLEX(1,0),IMPRODUCT(AD134,AA134,COMPLEX($C$127,0)))</f>
        <v>1.0821335146778-0.0000832870255978777i</v>
      </c>
      <c r="AH134" t="str">
        <f t="shared" ref="AH134:AH197" si="31">IMDIV(IMPRODUCT(AE134,AF134),AG134)</f>
        <v>-636.79229383297+213.065432718482i</v>
      </c>
      <c r="AI134">
        <f t="shared" ref="AI134:AI197" si="32">20*LOG10(IMABS(AH134))</f>
        <v>56.540814913824178</v>
      </c>
      <c r="AJ134">
        <f t="shared" ref="AJ134:AJ197" si="33">IMARGUMENT(AH134)*180/PI()</f>
        <v>161.50018516125095</v>
      </c>
      <c r="AK134"/>
      <c r="AL134"/>
      <c r="AM134"/>
      <c r="AN134"/>
    </row>
    <row r="135" spans="1:40" x14ac:dyDescent="0.35">
      <c r="A135"/>
      <c r="B135">
        <v>100</v>
      </c>
      <c r="C135" s="237" t="str">
        <f t="shared" si="2"/>
        <v>-1.92756315573865+6.17673061438688i</v>
      </c>
      <c r="D135" s="208" t="str">
        <f t="shared" si="3"/>
        <v>-16.4267297137096+47.3549347102994i</v>
      </c>
      <c r="E135" t="str">
        <f t="shared" si="4"/>
        <v>36500</v>
      </c>
      <c r="F135" t="str">
        <f t="shared" si="5"/>
        <v>0.21505376344086</v>
      </c>
      <c r="G135" t="str">
        <f t="shared" si="0"/>
        <v>0.21505376344086</v>
      </c>
      <c r="H135" t="str">
        <f t="shared" si="6"/>
        <v>0.164370015351016+0.0566013308882269i</v>
      </c>
      <c r="I135" t="str">
        <f t="shared" si="7"/>
        <v>0.392699081698724i</v>
      </c>
      <c r="J135" t="str">
        <f t="shared" si="1"/>
        <v>0.999791257866917+0.0859099927050665i</v>
      </c>
      <c r="K135" t="str">
        <f t="shared" si="8"/>
        <v>0.0335034875735994+0.389902186339752i</v>
      </c>
      <c r="L135" t="str">
        <f t="shared" si="9"/>
        <v>1.04166224719046-0.00214560050445961i</v>
      </c>
      <c r="M135" t="str">
        <f t="shared" si="10"/>
        <v>1.07516573476406+0.387756585835292i</v>
      </c>
      <c r="N135" t="str">
        <f t="shared" si="11"/>
        <v>-0.00124732949620301i</v>
      </c>
      <c r="O135" t="str">
        <f t="shared" si="12"/>
        <v>0.999999222084665-0.00124732917276408i</v>
      </c>
      <c r="P135" t="str">
        <f t="shared" si="13"/>
        <v>7.77915335037349E-07+0.00124732917276408i</v>
      </c>
      <c r="Q135" t="str">
        <f t="shared" si="14"/>
        <v>-7.77915335037349E-07+3.2343892993579E-10i</v>
      </c>
      <c r="R135" t="str">
        <f t="shared" si="15"/>
        <v>-0.333333329813711-1603.42549426303i</v>
      </c>
      <c r="S135" t="str">
        <f t="shared" si="16"/>
        <v>0.000139274886275541i</v>
      </c>
      <c r="T135" t="str">
        <f t="shared" si="17"/>
        <v>0.223316903364787-0.000046424961601652i</v>
      </c>
      <c r="U135" t="str">
        <f t="shared" si="18"/>
        <v>0.00005-1.42102627760621i</v>
      </c>
      <c r="V135" t="str">
        <f t="shared" si="19"/>
        <v>0.00002-15.9154943091895i</v>
      </c>
      <c r="W135" t="str">
        <f t="shared" si="20"/>
        <v>0.0000422735823698743-1.30454871398101i</v>
      </c>
      <c r="X135" t="str">
        <f t="shared" si="21"/>
        <v>0.195406248848125-0.0299575287273452i</v>
      </c>
      <c r="Y135" t="str">
        <f t="shared" si="22"/>
        <v>0.009+0.000502654824574367i</v>
      </c>
      <c r="Z135" t="str">
        <f t="shared" si="23"/>
        <v>11.4865542357235-0.103496533284984i</v>
      </c>
      <c r="AA135" t="str">
        <f t="shared" si="24"/>
        <v>57.5123916259389+8.28751690682152i</v>
      </c>
      <c r="AB135" t="str">
        <f t="shared" si="25"/>
        <v>0.671773643560766-0.000139653851264302i</v>
      </c>
      <c r="AC135" t="str">
        <f t="shared" si="26"/>
        <v>1.72232215477471+0.26033450344565i</v>
      </c>
      <c r="AD135" t="str">
        <f t="shared" si="27"/>
        <v>0.381315208253777-0.0577180981924309i</v>
      </c>
      <c r="AE135" t="str">
        <f t="shared" si="28"/>
        <v>4.37402419744249-0.702446867413279i</v>
      </c>
      <c r="AF135" t="str">
        <f t="shared" si="29"/>
        <v>-16.5910997290606+47.2983333794112i</v>
      </c>
      <c r="AG135" t="str">
        <f t="shared" si="30"/>
        <v>1.08111945528271-0.000576845667536414i</v>
      </c>
      <c r="AH135" t="str">
        <f t="shared" si="31"/>
        <v>-36.5009603843851+202.121388384289i</v>
      </c>
      <c r="AI135">
        <f t="shared" si="32"/>
        <v>46.251619217855733</v>
      </c>
      <c r="AJ135">
        <f t="shared" si="33"/>
        <v>100.23667522026608</v>
      </c>
      <c r="AK135"/>
      <c r="AL135"/>
      <c r="AM135"/>
      <c r="AN135"/>
    </row>
    <row r="136" spans="1:40" x14ac:dyDescent="0.35">
      <c r="A136"/>
      <c r="B136">
        <v>200</v>
      </c>
      <c r="C136" s="237" t="str">
        <f t="shared" si="2"/>
        <v>-0.516251554488022+3.30857826560713i</v>
      </c>
      <c r="D136" s="208" t="str">
        <f t="shared" si="3"/>
        <v>-5.60667410412143+25.365766702988i</v>
      </c>
      <c r="E136" t="str">
        <f t="shared" si="4"/>
        <v>36500</v>
      </c>
      <c r="F136" t="str">
        <f t="shared" si="5"/>
        <v>0.21505376344086</v>
      </c>
      <c r="G136" t="str">
        <f t="shared" si="0"/>
        <v>0.21505376344086</v>
      </c>
      <c r="H136" t="str">
        <f t="shared" si="6"/>
        <v>0.176125441477736+0.0380946879518869i</v>
      </c>
      <c r="I136" t="str">
        <f t="shared" si="7"/>
        <v>0.785398163397448i</v>
      </c>
      <c r="J136" t="str">
        <f t="shared" si="1"/>
        <v>0.999165031467668+0.171819985410133i</v>
      </c>
      <c r="K136" t="str">
        <f t="shared" si="8"/>
        <v>0.13129028992748+0.763477347257725i</v>
      </c>
      <c r="L136" t="str">
        <f t="shared" si="9"/>
        <v>1.04164898898682-0.00429114639081533i</v>
      </c>
      <c r="M136" t="str">
        <f t="shared" si="10"/>
        <v>1.1729392789143+0.75918620086691i</v>
      </c>
      <c r="N136" t="str">
        <f t="shared" si="11"/>
        <v>-0.00249465899240601i</v>
      </c>
      <c r="O136" t="str">
        <f t="shared" si="12"/>
        <v>0.99999688833987-0.00249465640489516i</v>
      </c>
      <c r="P136" t="str">
        <f t="shared" si="13"/>
        <v>0.0000031116601300063+0.00249465640489516i</v>
      </c>
      <c r="Q136" t="str">
        <f t="shared" si="14"/>
        <v>-0.0000031116601300063+2.58751085011402E-09i</v>
      </c>
      <c r="R136" t="str">
        <f t="shared" si="15"/>
        <v>-0.333333308863294-801.712643145787i</v>
      </c>
      <c r="S136" t="str">
        <f t="shared" si="16"/>
        <v>0.000278549772551083i</v>
      </c>
      <c r="T136" t="str">
        <f t="shared" si="17"/>
        <v>0.223316874399587-0.0000928499173675704i</v>
      </c>
      <c r="U136" t="str">
        <f t="shared" si="18"/>
        <v>0.0000499999999999999-0.710513138803103i</v>
      </c>
      <c r="V136" t="str">
        <f t="shared" si="19"/>
        <v>0.00002-7.95774715459475i</v>
      </c>
      <c r="W136" t="str">
        <f t="shared" si="20"/>
        <v>0.0000422735823685053-0.652274357160011i</v>
      </c>
      <c r="X136" t="str">
        <f t="shared" si="21"/>
        <v>0.182809760974594-0.0560519129728176i</v>
      </c>
      <c r="Y136" t="str">
        <f t="shared" si="22"/>
        <v>0.009+0.00100530964914873i</v>
      </c>
      <c r="Z136" t="str">
        <f t="shared" si="23"/>
        <v>11.496463405318-0.207401827592418i</v>
      </c>
      <c r="AA136" t="str">
        <f t="shared" si="24"/>
        <v>57.8014264697394+16.5881662030922i</v>
      </c>
      <c r="AB136" t="str">
        <f t="shared" si="25"/>
        <v>0.671773556428723-0.000279307684973766i</v>
      </c>
      <c r="AC136" t="str">
        <f t="shared" si="26"/>
        <v>1.78816163741143+0.509673603193367i</v>
      </c>
      <c r="AD136" t="str">
        <f t="shared" si="27"/>
        <v>0.347410143989031-0.0991773248275905i</v>
      </c>
      <c r="AE136" t="str">
        <f t="shared" si="28"/>
        <v>3.97341844858118-1.2122419843052i</v>
      </c>
      <c r="AF136" t="str">
        <f t="shared" si="29"/>
        <v>-5.78279954559917+25.3276720150361i</v>
      </c>
      <c r="AG136" t="str">
        <f t="shared" si="30"/>
        <v>1.0786480180624+0.00010970902552696i</v>
      </c>
      <c r="AH136" t="str">
        <f t="shared" si="31"/>
        <v>7.17262126567489+99.7978978649892i</v>
      </c>
      <c r="AI136">
        <f t="shared" si="32"/>
        <v>40.004803642136949</v>
      </c>
      <c r="AJ136">
        <f t="shared" si="33"/>
        <v>85.889136814483393</v>
      </c>
      <c r="AK136"/>
      <c r="AL136"/>
      <c r="AM136"/>
      <c r="AN136"/>
    </row>
    <row r="137" spans="1:40" x14ac:dyDescent="0.35">
      <c r="A137"/>
      <c r="B137">
        <v>300</v>
      </c>
      <c r="C137" s="237" t="str">
        <f t="shared" si="2"/>
        <v>-0.232515373875348+2.23523388666524i</v>
      </c>
      <c r="D137" s="208" t="str">
        <f t="shared" si="3"/>
        <v>-3.43136338609093+17.1367931311002i</v>
      </c>
      <c r="E137" t="str">
        <f t="shared" si="4"/>
        <v>36500</v>
      </c>
      <c r="F137" t="str">
        <f t="shared" si="5"/>
        <v>0.21505376344086</v>
      </c>
      <c r="G137" t="str">
        <f t="shared" si="0"/>
        <v>0.21505376344086</v>
      </c>
      <c r="H137" t="str">
        <f t="shared" si="6"/>
        <v>0.178541613785271+0.0344916263223371i</v>
      </c>
      <c r="I137" t="str">
        <f t="shared" si="7"/>
        <v>1.17809724509617i</v>
      </c>
      <c r="J137" t="str">
        <f t="shared" si="1"/>
        <v>0.998121320802253+0.2577299781152i</v>
      </c>
      <c r="K137" t="str">
        <f t="shared" si="8"/>
        <v>0.285724370149916+1.10653633622687i</v>
      </c>
      <c r="L137" t="str">
        <f t="shared" si="9"/>
        <v>1.04162689273073-0.00643658304559767i</v>
      </c>
      <c r="M137" t="str">
        <f t="shared" si="10"/>
        <v>1.32735126288065+1.10009975318127i</v>
      </c>
      <c r="N137" t="str">
        <f t="shared" si="11"/>
        <v>-0.00374198848860902i</v>
      </c>
      <c r="O137" t="str">
        <f t="shared" si="12"/>
        <v>0.999992998769245-0.00374197975576331i</v>
      </c>
      <c r="P137" t="str">
        <f t="shared" si="13"/>
        <v>7.00123075503267E-06+0.00374197975576331i</v>
      </c>
      <c r="Q137" t="str">
        <f t="shared" si="14"/>
        <v>-7.00123075503267E-06+8.73284571002372E-09i</v>
      </c>
      <c r="R137" t="str">
        <f t="shared" si="15"/>
        <v>-0.333333281219067-534.474979848591i</v>
      </c>
      <c r="S137" t="str">
        <f t="shared" si="16"/>
        <v>0.000417824658826623i</v>
      </c>
      <c r="T137" t="str">
        <f t="shared" si="17"/>
        <v>0.223316826106604-0.000139274864500915i</v>
      </c>
      <c r="U137" t="str">
        <f t="shared" si="18"/>
        <v>0.00005-0.473675425868736i</v>
      </c>
      <c r="V137" t="str">
        <f t="shared" si="19"/>
        <v>0.00002-5.30516476972983i</v>
      </c>
      <c r="W137" t="str">
        <f t="shared" si="20"/>
        <v>0.0000422735823662239-0.434849571628352i</v>
      </c>
      <c r="X137" t="str">
        <f t="shared" si="21"/>
        <v>0.165075056164489-0.075919437397131i</v>
      </c>
      <c r="Y137" t="str">
        <f t="shared" si="22"/>
        <v>0.009+0.0015079644737231i</v>
      </c>
      <c r="Z137" t="str">
        <f t="shared" si="23"/>
        <v>11.5130027613317-0.312128323958564i</v>
      </c>
      <c r="AA137" t="str">
        <f t="shared" si="24"/>
        <v>58.2853722238229+24.9151170341458i</v>
      </c>
      <c r="AB137" t="str">
        <f t="shared" si="25"/>
        <v>0.671773411155559-0.000418961492715041i</v>
      </c>
      <c r="AC137" t="str">
        <f t="shared" si="26"/>
        <v>1.8921401851017+0.738461654739517i</v>
      </c>
      <c r="AD137" t="str">
        <f t="shared" si="27"/>
        <v>0.308029060599959-0.120438545243925i</v>
      </c>
      <c r="AE137" t="str">
        <f t="shared" si="28"/>
        <v>3.50874714399075-1.48275389837968i</v>
      </c>
      <c r="AF137" t="str">
        <f t="shared" si="29"/>
        <v>-3.6099049998762+17.1023015047779i</v>
      </c>
      <c r="AG137" t="str">
        <f t="shared" si="30"/>
        <v>1.07585467062885+0.00237028425156359i</v>
      </c>
      <c r="AH137" t="str">
        <f t="shared" si="31"/>
        <v>11.9311629782582+60.7256479966828i</v>
      </c>
      <c r="AI137">
        <f t="shared" si="32"/>
        <v>35.831938951734827</v>
      </c>
      <c r="AJ137">
        <f t="shared" si="33"/>
        <v>78.884315221660714</v>
      </c>
      <c r="AK137"/>
      <c r="AL137"/>
      <c r="AM137"/>
      <c r="AN137"/>
    </row>
    <row r="138" spans="1:40" x14ac:dyDescent="0.35">
      <c r="A138"/>
      <c r="B138">
        <v>400</v>
      </c>
      <c r="C138" s="237" t="str">
        <f t="shared" si="2"/>
        <v>-0.13140532157084+1.68431373098939i</v>
      </c>
      <c r="D138" s="208" t="str">
        <f t="shared" si="3"/>
        <v>-2.65618631842303+12.9130719375853i</v>
      </c>
      <c r="E138" t="str">
        <f t="shared" si="4"/>
        <v>36500</v>
      </c>
      <c r="F138" t="str">
        <f t="shared" si="5"/>
        <v>0.21505376344086</v>
      </c>
      <c r="G138" t="str">
        <f t="shared" si="0"/>
        <v>0.21505376344086</v>
      </c>
      <c r="H138" t="str">
        <f t="shared" si="6"/>
        <v>0.179465293764486+0.035226234631117i</v>
      </c>
      <c r="I138" t="str">
        <f t="shared" si="7"/>
        <v>1.5707963267949i</v>
      </c>
      <c r="J138" t="str">
        <f t="shared" si="1"/>
        <v>0.996660125870671+0.343639970820266i</v>
      </c>
      <c r="K138" t="str">
        <f t="shared" si="8"/>
        <v>0.485674617635752+1.40860367433279i</v>
      </c>
      <c r="L138" t="str">
        <f t="shared" si="9"/>
        <v>1.04159595954708-0.00858185586460515i</v>
      </c>
      <c r="M138" t="str">
        <f t="shared" si="10"/>
        <v>1.52727057718283+1.40002181846818i</v>
      </c>
      <c r="N138" t="str">
        <f t="shared" si="11"/>
        <v>-0.00498931798481203i</v>
      </c>
      <c r="O138" t="str">
        <f t="shared" si="12"/>
        <v>0.999987553378843-0.00498929728474459i</v>
      </c>
      <c r="P138" t="str">
        <f t="shared" si="13"/>
        <v>0.0000124466211569585+0.00498929728474459i</v>
      </c>
      <c r="Q138" t="str">
        <f t="shared" si="14"/>
        <v>-0.0000124466211569585+2.07000674396635E-08i</v>
      </c>
      <c r="R138" t="str">
        <f t="shared" si="15"/>
        <v>-0.333333241123037-400.856113626934i</v>
      </c>
      <c r="S138" t="str">
        <f t="shared" si="16"/>
        <v>0.000557099545102164i</v>
      </c>
      <c r="T138" t="str">
        <f t="shared" si="17"/>
        <v>0.223316758552986-0.000185699796997074i</v>
      </c>
      <c r="U138" t="str">
        <f t="shared" si="18"/>
        <v>0.0000500000000000002-0.355256569401553i</v>
      </c>
      <c r="V138" t="str">
        <f t="shared" si="19"/>
        <v>0.00002-3.97887357729739i</v>
      </c>
      <c r="W138" t="str">
        <f t="shared" si="20"/>
        <v>0.00004227358236303-0.326137178919029i</v>
      </c>
      <c r="X138" t="str">
        <f t="shared" si="21"/>
        <v>0.145337058653999-0.0891192504601341i</v>
      </c>
      <c r="Y138" t="str">
        <f t="shared" si="22"/>
        <v>0.009+0.00201061929829747i</v>
      </c>
      <c r="Z138" t="str">
        <f t="shared" si="23"/>
        <v>11.5362083417767-0.41809587816718i</v>
      </c>
      <c r="AA138" t="str">
        <f t="shared" si="24"/>
        <v>58.9675898557643+33.2816115587877i</v>
      </c>
      <c r="AB138" t="str">
        <f t="shared" si="25"/>
        <v>0.671773207943266-0.000558615256425276i</v>
      </c>
      <c r="AC138" t="str">
        <f t="shared" si="26"/>
        <v>2.0267615285786+0.93964399153783i</v>
      </c>
      <c r="AD138" t="str">
        <f t="shared" si="27"/>
        <v>0.27270744971724-0.126707818462953i</v>
      </c>
      <c r="AE138" t="str">
        <f t="shared" si="28"/>
        <v>3.09303393966175-1.5757456529929i</v>
      </c>
      <c r="AF138" t="str">
        <f t="shared" si="29"/>
        <v>-2.83565161218752+12.8778457029542i</v>
      </c>
      <c r="AG138" t="str">
        <f t="shared" si="30"/>
        <v>1.07347854801672+0.00580824923892582i</v>
      </c>
      <c r="AH138" t="str">
        <f t="shared" si="31"/>
        <v>10.9557763531306+41.2083182587431i</v>
      </c>
      <c r="AI138">
        <f t="shared" si="32"/>
        <v>32.596307921602843</v>
      </c>
      <c r="AJ138">
        <f t="shared" si="33"/>
        <v>75.111569088498456</v>
      </c>
      <c r="AK138"/>
      <c r="AL138"/>
      <c r="AM138"/>
      <c r="AN138"/>
    </row>
    <row r="139" spans="1:40" x14ac:dyDescent="0.35">
      <c r="A139"/>
      <c r="B139">
        <v>500</v>
      </c>
      <c r="C139" s="237" t="str">
        <f t="shared" si="2"/>
        <v>-0.084282969530242+1.3503920652846i</v>
      </c>
      <c r="D139" s="208" t="str">
        <f t="shared" si="3"/>
        <v>-2.29491495277845+10.3530058338486i</v>
      </c>
      <c r="E139" t="str">
        <f t="shared" si="4"/>
        <v>36500</v>
      </c>
      <c r="F139" t="str">
        <f t="shared" si="5"/>
        <v>0.21505376344086</v>
      </c>
      <c r="G139" t="str">
        <f t="shared" si="0"/>
        <v>0.21505376344086</v>
      </c>
      <c r="H139" t="str">
        <f t="shared" si="6"/>
        <v>0.179964676999288+0.0377621249727671i</v>
      </c>
      <c r="I139" t="str">
        <f t="shared" si="7"/>
        <v>1.96349540849362i</v>
      </c>
      <c r="J139" t="str">
        <f t="shared" si="1"/>
        <v>0.994781446672924+0.429549963525332i</v>
      </c>
      <c r="K139" t="str">
        <f t="shared" si="8"/>
        <v>0.718351939453958+1.66360899133953i</v>
      </c>
      <c r="L139" t="str">
        <f t="shared" si="9"/>
        <v>1.04155619101047-0.0107269102575361i</v>
      </c>
      <c r="M139" t="str">
        <f t="shared" si="10"/>
        <v>1.75990813046443+1.65288208108199i</v>
      </c>
      <c r="N139" t="str">
        <f t="shared" si="11"/>
        <v>-0.00623664748101504i</v>
      </c>
      <c r="O139" t="str">
        <f t="shared" si="12"/>
        <v>0.999980552177135-0.00623660705122413i</v>
      </c>
      <c r="P139" t="str">
        <f t="shared" si="13"/>
        <v>0.0000194478228650041+0.00623660705122413i</v>
      </c>
      <c r="Q139" t="str">
        <f t="shared" si="14"/>
        <v>-0.0000194478228650041+4.0429790910089E-08i</v>
      </c>
      <c r="R139" t="str">
        <f t="shared" si="15"/>
        <v>-0.33333318932613-320.68476616156i</v>
      </c>
      <c r="S139" t="str">
        <f t="shared" si="16"/>
        <v>0.000696374431377706i</v>
      </c>
      <c r="T139" t="str">
        <f t="shared" si="17"/>
        <v>0.223316671687249-0.000232124710176301i</v>
      </c>
      <c r="U139" t="str">
        <f t="shared" si="18"/>
        <v>0.0000499999999999999-0.284205255521242i</v>
      </c>
      <c r="V139" t="str">
        <f t="shared" si="19"/>
        <v>0.00002-3.18309886183791i</v>
      </c>
      <c r="W139" t="str">
        <f t="shared" si="20"/>
        <v>0.0000422735823589232-0.260909743338635i</v>
      </c>
      <c r="X139" t="str">
        <f t="shared" si="21"/>
        <v>0.125972510663647-0.0965520582068344i</v>
      </c>
      <c r="Y139" t="str">
        <f t="shared" si="22"/>
        <v>0.009+0.00251327412287183i</v>
      </c>
      <c r="Z139" t="str">
        <f t="shared" si="23"/>
        <v>11.5661304470428-0.525735605989004i</v>
      </c>
      <c r="AA139" t="str">
        <f t="shared" si="24"/>
        <v>59.8528441761512+41.7010001712008i</v>
      </c>
      <c r="AB139" t="str">
        <f t="shared" si="25"/>
        <v>0.671772946636971-0.000698268962027031i</v>
      </c>
      <c r="AC139" t="str">
        <f t="shared" si="26"/>
        <v>2.18341282686756+1.10913257682837i</v>
      </c>
      <c r="AD139" t="str">
        <f t="shared" si="27"/>
        <v>0.244433738814319-0.124487539970577i</v>
      </c>
      <c r="AE139" t="str">
        <f t="shared" si="28"/>
        <v>2.76170497652029-1.56834664613085i</v>
      </c>
      <c r="AF139" t="str">
        <f t="shared" si="29"/>
        <v>-2.47487962977774+10.3152437088758i</v>
      </c>
      <c r="AG139" t="str">
        <f t="shared" si="30"/>
        <v>1.07175314005071+0.00992675694973083i</v>
      </c>
      <c r="AH139" t="str">
        <f t="shared" si="31"/>
        <v>8.99644820453276+30.1187113811459i</v>
      </c>
      <c r="AI139">
        <f t="shared" si="32"/>
        <v>29.947889684743693</v>
      </c>
      <c r="AJ139">
        <f t="shared" si="33"/>
        <v>73.369133618925702</v>
      </c>
      <c r="AK139"/>
      <c r="AL139"/>
      <c r="AM139"/>
      <c r="AN139"/>
    </row>
    <row r="140" spans="1:40" x14ac:dyDescent="0.35">
      <c r="A140"/>
      <c r="B140">
        <v>600</v>
      </c>
      <c r="C140" s="237" t="str">
        <f t="shared" si="2"/>
        <v>-0.058599319047928+1.12666256418517i</v>
      </c>
      <c r="D140" s="208" t="str">
        <f t="shared" si="3"/>
        <v>-2.09800696574738+8.63774632541964i</v>
      </c>
      <c r="E140" t="str">
        <f t="shared" si="4"/>
        <v>36500</v>
      </c>
      <c r="F140" t="str">
        <f t="shared" si="5"/>
        <v>0.21505376344086</v>
      </c>
      <c r="G140" t="str">
        <f t="shared" si="0"/>
        <v>0.21505376344086</v>
      </c>
      <c r="H140" t="str">
        <f t="shared" si="6"/>
        <v>0.180310040511993+0.041212225367466i</v>
      </c>
      <c r="I140" t="str">
        <f t="shared" si="7"/>
        <v>2.35619449019235i</v>
      </c>
      <c r="J140" t="str">
        <f t="shared" si="1"/>
        <v>0.992485283209011+0.515459956230399i</v>
      </c>
      <c r="K140" t="str">
        <f t="shared" si="8"/>
        <v>0.971055135204009+1.86970475441498i</v>
      </c>
      <c r="L140" t="str">
        <f t="shared" si="9"/>
        <v>1.04150758914508-0.0128716916526185i</v>
      </c>
      <c r="M140" t="str">
        <f t="shared" si="10"/>
        <v>2.01256272434909+1.85683306276236i</v>
      </c>
      <c r="N140" t="str">
        <f t="shared" si="11"/>
        <v>-0.00748397697721804i</v>
      </c>
      <c r="O140" t="str">
        <f t="shared" si="12"/>
        <v>0.999971995175015-0.00748390711459913i</v>
      </c>
      <c r="P140" t="str">
        <f t="shared" si="13"/>
        <v>0.0000280048249849951+0.00748390711459913i</v>
      </c>
      <c r="Q140" t="str">
        <f t="shared" si="14"/>
        <v>-0.0000280048249849951+6.98626189095733E-08i</v>
      </c>
      <c r="R140" t="str">
        <f t="shared" si="15"/>
        <v>-0.333333125918547-267.237178098208i</v>
      </c>
      <c r="S140" t="str">
        <f t="shared" si="16"/>
        <v>0.000835649317653246i</v>
      </c>
      <c r="T140" t="str">
        <f t="shared" si="17"/>
        <v>0.223316565529347-0.000278549599225057i</v>
      </c>
      <c r="U140" t="str">
        <f t="shared" si="18"/>
        <v>0.00005-0.236837712934368i</v>
      </c>
      <c r="V140" t="str">
        <f t="shared" si="19"/>
        <v>0.00002-2.65258238486492i</v>
      </c>
      <c r="W140" t="str">
        <f t="shared" si="20"/>
        <v>0.0000422735823539039-0.217424786322708i</v>
      </c>
      <c r="X140" t="str">
        <f t="shared" si="21"/>
        <v>0.108332571986855-0.0996327955666081i</v>
      </c>
      <c r="Y140" t="str">
        <f t="shared" si="22"/>
        <v>0.009+0.0030159289474462i</v>
      </c>
      <c r="Z140" t="str">
        <f t="shared" si="23"/>
        <v>11.6028334661-0.635493896861994i</v>
      </c>
      <c r="AA140" t="str">
        <f t="shared" si="24"/>
        <v>60.9473646233897+50.1867750693062i</v>
      </c>
      <c r="AB140" t="str">
        <f t="shared" si="25"/>
        <v>0.671772627296699-0.000837922595040396i</v>
      </c>
      <c r="AC140" t="str">
        <f t="shared" si="26"/>
        <v>2.3535404313139+1.24568325324258i</v>
      </c>
      <c r="AD140" t="str">
        <f t="shared" si="27"/>
        <v>0.222821483695778-0.118291111379851i</v>
      </c>
      <c r="AE140" t="str">
        <f t="shared" si="28"/>
        <v>2.51018728865651-1.5141137588387i</v>
      </c>
      <c r="AF140" t="str">
        <f t="shared" si="29"/>
        <v>-2.27831700625937+8.59653410005217i</v>
      </c>
      <c r="AG140" t="str">
        <f t="shared" si="30"/>
        <v>1.07065165443635+0.0143828398728686i</v>
      </c>
      <c r="AH140" t="str">
        <f t="shared" si="31"/>
        <v>7.12834784392797+23.2811631698751i</v>
      </c>
      <c r="AI140">
        <f t="shared" si="32"/>
        <v>27.729271704170131</v>
      </c>
      <c r="AJ140">
        <f t="shared" si="33"/>
        <v>72.976186588980909</v>
      </c>
      <c r="AK140"/>
      <c r="AL140"/>
      <c r="AM140"/>
      <c r="AN140"/>
    </row>
    <row r="141" spans="1:40" x14ac:dyDescent="0.35">
      <c r="A141"/>
      <c r="B141">
        <v>700</v>
      </c>
      <c r="C141" s="237" t="str">
        <f t="shared" si="2"/>
        <v>-0.0430833985903144+0.966402487911508i</v>
      </c>
      <c r="D141" s="208" t="str">
        <f t="shared" si="3"/>
        <v>-1.97905157557233+7.4090857406549i</v>
      </c>
      <c r="E141" t="str">
        <f t="shared" si="4"/>
        <v>36500</v>
      </c>
      <c r="F141" t="str">
        <f t="shared" si="5"/>
        <v>0.21505376344086</v>
      </c>
      <c r="G141" t="str">
        <f t="shared" si="0"/>
        <v>0.21505376344086</v>
      </c>
      <c r="H141" t="str">
        <f t="shared" si="6"/>
        <v>0.180594969226105+0.0451883920526999i</v>
      </c>
      <c r="I141" t="str">
        <f t="shared" si="7"/>
        <v>2.74889357189107i</v>
      </c>
      <c r="J141" t="str">
        <f t="shared" si="1"/>
        <v>0.989771635478931+0.601369948935466i</v>
      </c>
      <c r="K141" t="str">
        <f t="shared" si="8"/>
        <v>1.23246831004177+2.02847211947549i</v>
      </c>
      <c r="L141" t="str">
        <f t="shared" si="9"/>
        <v>1.04145015642437-0.0150161455012353i</v>
      </c>
      <c r="M141" t="str">
        <f t="shared" si="10"/>
        <v>2.27391846646614+2.01345597397426i</v>
      </c>
      <c r="N141" t="str">
        <f t="shared" si="11"/>
        <v>-0.00873130647342105i</v>
      </c>
      <c r="O141" t="str">
        <f t="shared" si="12"/>
        <v>0.999961882385795-0.00873119553428191i</v>
      </c>
      <c r="P141" t="str">
        <f t="shared" si="13"/>
        <v>0.0000381176142050244+0.00873119553428191i</v>
      </c>
      <c r="Q141" t="str">
        <f t="shared" si="14"/>
        <v>-0.0000381176142050244+0.0000001109391391408i</v>
      </c>
      <c r="R141" t="str">
        <f t="shared" si="15"/>
        <v>-0.33333305095528-229.060309677323i</v>
      </c>
      <c r="S141" t="str">
        <f t="shared" si="16"/>
        <v>0.000974924203928787i</v>
      </c>
      <c r="T141" t="str">
        <f t="shared" si="17"/>
        <v>0.223316440063846-0.00032497445934573i</v>
      </c>
      <c r="U141" t="str">
        <f t="shared" si="18"/>
        <v>0.0000500000000000001-0.203003753943744i</v>
      </c>
      <c r="V141" t="str">
        <f t="shared" si="19"/>
        <v>0.00002-2.27364204416993i</v>
      </c>
      <c r="W141" t="str">
        <f t="shared" si="20"/>
        <v>0.0000422735823479726-0.186364102772193i</v>
      </c>
      <c r="X141" t="str">
        <f t="shared" si="21"/>
        <v>0.0929518049002682-0.0997286247345701i</v>
      </c>
      <c r="Y141" t="str">
        <f t="shared" si="22"/>
        <v>0.009+0.00351858377202057i</v>
      </c>
      <c r="Z141" t="str">
        <f t="shared" si="23"/>
        <v>11.6463956218194-0.747836657213912i</v>
      </c>
      <c r="AA141" t="str">
        <f t="shared" si="24"/>
        <v>62.2589253465611+58.7526014251191i</v>
      </c>
      <c r="AB141" t="str">
        <f t="shared" si="25"/>
        <v>0.671772249876022-0.000977576141033372i</v>
      </c>
      <c r="AC141" t="str">
        <f t="shared" si="26"/>
        <v>2.52952363077377+1.35036092122353i</v>
      </c>
      <c r="AD141" t="str">
        <f t="shared" si="27"/>
        <v>0.20651314138424-0.110631444031941i</v>
      </c>
      <c r="AE141" t="str">
        <f t="shared" si="28"/>
        <v>2.32239949637798-1.44289566273269i</v>
      </c>
      <c r="AF141" t="str">
        <f t="shared" si="29"/>
        <v>-2.15964654479843+7.3638973486022i</v>
      </c>
      <c r="AG141" t="str">
        <f t="shared" si="30"/>
        <v>1.07007296042753+0.018988309880787i</v>
      </c>
      <c r="AH141" t="str">
        <f t="shared" si="31"/>
        <v>5.57593901637013+18.795146884511i</v>
      </c>
      <c r="AI141">
        <f t="shared" si="32"/>
        <v>25.847253513036435</v>
      </c>
      <c r="AJ141">
        <f t="shared" si="33"/>
        <v>73.47600524868659</v>
      </c>
      <c r="AK141"/>
      <c r="AL141"/>
      <c r="AM141"/>
      <c r="AN141"/>
    </row>
    <row r="142" spans="1:40" x14ac:dyDescent="0.35">
      <c r="A142"/>
      <c r="B142">
        <v>800</v>
      </c>
      <c r="C142" s="237" t="str">
        <f t="shared" si="2"/>
        <v>-0.0330010690050437+0.845995474126338i</v>
      </c>
      <c r="D142" s="208" t="str">
        <f t="shared" si="3"/>
        <v>-1.9017537154186+6.48596530163526i</v>
      </c>
      <c r="E142" t="str">
        <f t="shared" si="4"/>
        <v>36500</v>
      </c>
      <c r="F142" t="str">
        <f t="shared" si="5"/>
        <v>0.21505376344086</v>
      </c>
      <c r="G142" t="str">
        <f t="shared" si="0"/>
        <v>0.21505376344086</v>
      </c>
      <c r="H142" t="str">
        <f t="shared" si="6"/>
        <v>0.180858765386664+0.0494943544318733i</v>
      </c>
      <c r="I142" t="str">
        <f t="shared" si="7"/>
        <v>3.14159265358979i</v>
      </c>
      <c r="J142" t="str">
        <f t="shared" si="1"/>
        <v>0.986640503482685+0.687279941640532i</v>
      </c>
      <c r="K142" t="str">
        <f t="shared" si="8"/>
        <v>1.49338352539948+2.1438610151721i</v>
      </c>
      <c r="L142" t="str">
        <f t="shared" si="9"/>
        <v>1.04138389577077-0.0171602172825476i</v>
      </c>
      <c r="M142" t="str">
        <f t="shared" si="10"/>
        <v>2.53476742117025+2.12670079788955i</v>
      </c>
      <c r="N142" t="str">
        <f t="shared" si="11"/>
        <v>-0.00997863596962406i</v>
      </c>
      <c r="O142" t="str">
        <f t="shared" si="12"/>
        <v>0.999950213825209-0.00997847036970289i</v>
      </c>
      <c r="P142" t="str">
        <f t="shared" si="13"/>
        <v>0.0000497861747910111+0.00997847036970289i</v>
      </c>
      <c r="Q142" t="str">
        <f t="shared" si="14"/>
        <v>-0.0000497861747910111+1.65599921169921E-07i</v>
      </c>
      <c r="R142" t="str">
        <f t="shared" si="15"/>
        <v>-0.333332964516397-200.427641036948i</v>
      </c>
      <c r="S142" t="str">
        <f t="shared" si="16"/>
        <v>0.00111419909020433i</v>
      </c>
      <c r="T142" t="str">
        <f t="shared" si="17"/>
        <v>0.223316295295167-0.000371399285799282i</v>
      </c>
      <c r="U142" t="str">
        <f t="shared" si="18"/>
        <v>0.0000499999999999999-0.177628284700776i</v>
      </c>
      <c r="V142" t="str">
        <f t="shared" si="19"/>
        <v>0.00002-1.98943678864869i</v>
      </c>
      <c r="W142" t="str">
        <f t="shared" si="20"/>
        <v>0.0000422735823411278-0.163068590137556i</v>
      </c>
      <c r="X142" t="str">
        <f t="shared" si="21"/>
        <v>0.0798694188373808-0.0979269239035626i</v>
      </c>
      <c r="Y142" t="str">
        <f t="shared" si="22"/>
        <v>0.009+0.00402123859659494i</v>
      </c>
      <c r="Z142" t="str">
        <f t="shared" si="23"/>
        <v>11.6969086097068-0.863253849061867i</v>
      </c>
      <c r="AA142" t="str">
        <f t="shared" si="24"/>
        <v>63.7969460920722+67.4123452323938i</v>
      </c>
      <c r="AB142" t="str">
        <f t="shared" si="25"/>
        <v>0.67177181438824-0.00111722958575016i</v>
      </c>
      <c r="AC142" t="str">
        <f t="shared" si="26"/>
        <v>2.70516132262318+1.42582573650325i</v>
      </c>
      <c r="AD142" t="str">
        <f t="shared" si="27"/>
        <v>0.194169829381978-0.1027552653686i</v>
      </c>
      <c r="AE142" t="str">
        <f t="shared" si="28"/>
        <v>2.18248287070255-1.36953680076837i</v>
      </c>
      <c r="AF142" t="str">
        <f t="shared" si="29"/>
        <v>-2.08261248080526+6.43647094720339i</v>
      </c>
      <c r="AG142" t="str">
        <f t="shared" si="30"/>
        <v>1.06991818433177+0.023652976636749i</v>
      </c>
      <c r="AH142" t="str">
        <f t="shared" si="31"/>
        <v>4.33776710986939+15.6994255879796i</v>
      </c>
      <c r="AI142">
        <f t="shared" si="32"/>
        <v>24.237179122208182</v>
      </c>
      <c r="AJ142">
        <f t="shared" si="33"/>
        <v>74.554470493081823</v>
      </c>
      <c r="AK142"/>
      <c r="AL142"/>
      <c r="AM142"/>
      <c r="AN142"/>
    </row>
    <row r="143" spans="1:40" x14ac:dyDescent="0.35">
      <c r="A143"/>
      <c r="B143">
        <v>900</v>
      </c>
      <c r="C143" s="237" t="str">
        <f t="shared" si="2"/>
        <v>-0.0260832360697391+0.752235847874204i</v>
      </c>
      <c r="D143" s="208" t="str">
        <f t="shared" si="3"/>
        <v>-1.84871699624793+5.7671415003689i</v>
      </c>
      <c r="E143" t="str">
        <f t="shared" si="4"/>
        <v>36500</v>
      </c>
      <c r="F143" t="str">
        <f t="shared" si="5"/>
        <v>0.21505376344086</v>
      </c>
      <c r="G143" t="str">
        <f t="shared" si="0"/>
        <v>0.21505376344086</v>
      </c>
      <c r="H143" t="str">
        <f t="shared" si="6"/>
        <v>0.181120260280767+0.0540202913401552i</v>
      </c>
      <c r="I143" t="str">
        <f t="shared" si="7"/>
        <v>3.53429173528852i</v>
      </c>
      <c r="J143" t="str">
        <f t="shared" si="1"/>
        <v>0.983091887220274+0.773189934345598i</v>
      </c>
      <c r="K143" t="str">
        <f t="shared" si="8"/>
        <v>1.74691055924034+2.22115359008409i</v>
      </c>
      <c r="L143" t="str">
        <f t="shared" si="9"/>
        <v>1.04130881055532-0.0193038525081106i</v>
      </c>
      <c r="M143" t="str">
        <f t="shared" si="10"/>
        <v>2.78821936979566+2.20184973757598i</v>
      </c>
      <c r="N143" t="str">
        <f t="shared" si="11"/>
        <v>-0.0112259654658271i</v>
      </c>
      <c r="O143" t="str">
        <f t="shared" si="12"/>
        <v>0.999936989511411-0.0112257296803137i</v>
      </c>
      <c r="P143" t="str">
        <f t="shared" si="13"/>
        <v>0.0000630104885890326+0.0112257296803137i</v>
      </c>
      <c r="Q143" t="str">
        <f t="shared" si="14"/>
        <v>-0.0000630104885890326+2.35785513400324E-07i</v>
      </c>
      <c r="R143" t="str">
        <f t="shared" si="15"/>
        <v>-0.33333286669009-178.157772249503i</v>
      </c>
      <c r="S143" t="str">
        <f t="shared" si="16"/>
        <v>0.00125347397647987i</v>
      </c>
      <c r="T143" t="str">
        <f t="shared" si="17"/>
        <v>0.22331613122238-0.000417824073901462i</v>
      </c>
      <c r="U143" t="str">
        <f t="shared" si="18"/>
        <v>0.00005-0.157891808622912i</v>
      </c>
      <c r="V143" t="str">
        <f t="shared" si="19"/>
        <v>0.00002-1.76838825657661i</v>
      </c>
      <c r="W143" t="str">
        <f t="shared" si="20"/>
        <v>0.000042273582333371-0.144949858113508i</v>
      </c>
      <c r="X143" t="str">
        <f t="shared" si="21"/>
        <v>0.0688835746308578-0.0950064549520597i</v>
      </c>
      <c r="Y143" t="str">
        <f t="shared" si="22"/>
        <v>0.009+0.0045238934211693i</v>
      </c>
      <c r="Z143" t="str">
        <f t="shared" si="23"/>
        <v>11.7544770959228-0.982264395182645i</v>
      </c>
      <c r="AA143" t="str">
        <f t="shared" si="24"/>
        <v>65.5726157990744+76.1800966622612i</v>
      </c>
      <c r="AB143" t="str">
        <f t="shared" si="25"/>
        <v>0.671771320830555-0.00125688291509977i</v>
      </c>
      <c r="AC143" t="str">
        <f t="shared" si="26"/>
        <v>2.87581327612974+1.47563504119238i</v>
      </c>
      <c r="AD143" t="str">
        <f t="shared" si="27"/>
        <v>0.184731143352783-0.0952261516834465i</v>
      </c>
      <c r="AE143" t="str">
        <f t="shared" si="28"/>
        <v>2.077880735155-1.30078844369276i</v>
      </c>
      <c r="AF143" t="str">
        <f t="shared" si="29"/>
        <v>-2.0298372565287+5.71312120902874i</v>
      </c>
      <c r="AG143" t="str">
        <f t="shared" si="30"/>
        <v>1.07011086305976+0.0283395627655909i</v>
      </c>
      <c r="AH143" t="str">
        <f t="shared" si="31"/>
        <v>3.36001457520854+13.471830347136i</v>
      </c>
      <c r="AI143">
        <f t="shared" si="32"/>
        <v>22.85061775092792</v>
      </c>
      <c r="AJ143">
        <f t="shared" si="33"/>
        <v>75.995555461089808</v>
      </c>
      <c r="AK143"/>
      <c r="AL143"/>
      <c r="AM143"/>
      <c r="AN143"/>
    </row>
    <row r="144" spans="1:40" x14ac:dyDescent="0.35">
      <c r="A144"/>
      <c r="B144">
        <v>1000</v>
      </c>
      <c r="C144" s="237" t="str">
        <f t="shared" si="2"/>
        <v>-0.0211322428283247+0.677166767998074i</v>
      </c>
      <c r="D144" s="208" t="str">
        <f t="shared" si="3"/>
        <v>-1.81075938139709+5.19161188798524i</v>
      </c>
      <c r="E144" t="str">
        <f t="shared" si="4"/>
        <v>36500</v>
      </c>
      <c r="F144" t="str">
        <f t="shared" si="5"/>
        <v>0.21505376344086</v>
      </c>
      <c r="G144" t="str">
        <f t="shared" si="0"/>
        <v>0.21505376344086</v>
      </c>
      <c r="H144" t="str">
        <f t="shared" si="6"/>
        <v>0.181389386619033+0.0586999675409965i</v>
      </c>
      <c r="I144" t="str">
        <f t="shared" si="7"/>
        <v>3.92699081698724i</v>
      </c>
      <c r="J144" t="str">
        <f t="shared" si="1"/>
        <v>0.979125786691696+0.859099927050664i</v>
      </c>
      <c r="K144" t="str">
        <f t="shared" si="8"/>
        <v>1.98832911503771+2.26612091057539i</v>
      </c>
      <c r="L144" t="str">
        <f t="shared" si="9"/>
        <v>1.04122490459725-0.021446996726486i</v>
      </c>
      <c r="M144" t="str">
        <f t="shared" si="10"/>
        <v>3.02955401963496+2.2446739138489i</v>
      </c>
      <c r="N144" t="str">
        <f t="shared" si="11"/>
        <v>-0.0124732949620301i</v>
      </c>
      <c r="O144" t="str">
        <f t="shared" si="12"/>
        <v>0.999922209464977-0.0124729715255899i</v>
      </c>
      <c r="P144" t="str">
        <f t="shared" si="13"/>
        <v>0.0000777905350229924+0.0124729715255899i</v>
      </c>
      <c r="Q144" t="str">
        <f t="shared" si="14"/>
        <v>-0.0000777905350229924+3.23436440199942E-07i</v>
      </c>
      <c r="R144" t="str">
        <f t="shared" si="15"/>
        <v>-0.333332757183694-160.341863362473i</v>
      </c>
      <c r="S144" t="str">
        <f t="shared" si="16"/>
        <v>0.00139274886275541i</v>
      </c>
      <c r="T144" t="str">
        <f t="shared" si="17"/>
        <v>0.223315947850168-0.000464248818486715i</v>
      </c>
      <c r="U144" t="str">
        <f t="shared" si="18"/>
        <v>0.00005-0.142102627760621i</v>
      </c>
      <c r="V144" t="str">
        <f t="shared" si="19"/>
        <v>0.00002-1.59154943091895i</v>
      </c>
      <c r="W144" t="str">
        <f t="shared" si="20"/>
        <v>0.0000422735823247014-0.130454872516871i</v>
      </c>
      <c r="X144" t="str">
        <f t="shared" si="21"/>
        <v>0.0597065497914171-0.0914904826573105i</v>
      </c>
      <c r="Y144" t="str">
        <f t="shared" si="22"/>
        <v>0.009+0.00502654824574367i</v>
      </c>
      <c r="Z144" t="str">
        <f t="shared" si="23"/>
        <v>11.8192180301848-1.10542152910304i</v>
      </c>
      <c r="AA144" t="str">
        <f t="shared" si="24"/>
        <v>67.5990412474536+85.0701874340775i</v>
      </c>
      <c r="AB144" t="str">
        <f t="shared" si="25"/>
        <v>0.671770769217053-0.00139653611354338i</v>
      </c>
      <c r="AC144" t="str">
        <f t="shared" si="26"/>
        <v>3.03830060233861+1.50367544015138i</v>
      </c>
      <c r="AD144" t="str">
        <f t="shared" si="27"/>
        <v>0.177417901915532-0.0882649589249653i</v>
      </c>
      <c r="AE144" t="str">
        <f t="shared" si="28"/>
        <v>1.99937087933656-1.23934436238519i</v>
      </c>
      <c r="AF144" t="str">
        <f t="shared" si="29"/>
        <v>-1.99214876801612+5.13291192044424i</v>
      </c>
      <c r="AG144" t="str">
        <f t="shared" si="30"/>
        <v>1.07059722794262+0.0330373782071704i</v>
      </c>
      <c r="AH144" t="str">
        <f t="shared" si="31"/>
        <v>2.58607577780113+11.8122067487207i</v>
      </c>
      <c r="AI144">
        <f t="shared" si="32"/>
        <v>21.64994946955861</v>
      </c>
      <c r="AJ144">
        <f t="shared" si="33"/>
        <v>77.650934947150446</v>
      </c>
      <c r="AK144"/>
      <c r="AL144"/>
      <c r="AM144"/>
      <c r="AN144"/>
    </row>
    <row r="145" spans="1:40" x14ac:dyDescent="0.35">
      <c r="A145"/>
      <c r="B145">
        <f>B144+100</f>
        <v>1100</v>
      </c>
      <c r="C145" s="237" t="str">
        <f t="shared" si="2"/>
        <v>-0.0174676129690572+0.615710117780193i</v>
      </c>
      <c r="D145" s="208" t="str">
        <f t="shared" si="3"/>
        <v>-1.78266388580936+4.72044423631482i</v>
      </c>
      <c r="E145" t="str">
        <f t="shared" si="4"/>
        <v>36500</v>
      </c>
      <c r="F145" t="str">
        <f t="shared" si="5"/>
        <v>0.21505376344086</v>
      </c>
      <c r="G145" t="str">
        <f t="shared" si="0"/>
        <v>0.21505376344086</v>
      </c>
      <c r="H145" t="str">
        <f t="shared" si="6"/>
        <v>0.181671781029534+0.0634910525896952i</v>
      </c>
      <c r="I145" t="str">
        <f t="shared" si="7"/>
        <v>4.31968989868597i</v>
      </c>
      <c r="J145" t="str">
        <f t="shared" si="1"/>
        <v>0.974742201896952+0.945009919755731i</v>
      </c>
      <c r="K145" t="str">
        <f t="shared" si="8"/>
        <v>2.21474873343735+2.28443004877369i</v>
      </c>
      <c r="L145" t="str">
        <f t="shared" si="9"/>
        <v>1.04113218216345-0.0235895955278454i</v>
      </c>
      <c r="M145" t="str">
        <f t="shared" si="10"/>
        <v>3.2558809156008+2.26084045324584i</v>
      </c>
      <c r="N145" t="str">
        <f t="shared" si="11"/>
        <v>-0.0137206244582331i</v>
      </c>
      <c r="O145" t="str">
        <f t="shared" si="12"/>
        <v>0.999905873708902-0.0137201939650344i</v>
      </c>
      <c r="P145" t="str">
        <f t="shared" si="13"/>
        <v>0.0000941262910979512+0.0137201939650344i</v>
      </c>
      <c r="Q145" t="str">
        <f t="shared" si="14"/>
        <v>-0.0000941262910979512+4.30493198699811E-07i</v>
      </c>
      <c r="R145" t="str">
        <f t="shared" si="15"/>
        <v>-0.333332636073466-145.765198037913i</v>
      </c>
      <c r="S145" t="str">
        <f t="shared" si="16"/>
        <v>0.00153202374903095i</v>
      </c>
      <c r="T145" t="str">
        <f t="shared" si="17"/>
        <v>0.223315745176282-0.000510673514791641i</v>
      </c>
      <c r="U145" t="str">
        <f t="shared" si="18"/>
        <v>0.0000500000000000001-0.12918420705511i</v>
      </c>
      <c r="V145" t="str">
        <f t="shared" si="19"/>
        <v>0.00002-1.44686311901723i</v>
      </c>
      <c r="W145" t="str">
        <f t="shared" si="20"/>
        <v>0.0000422735823151194-0.118595338867442i</v>
      </c>
      <c r="X145" t="str">
        <f t="shared" si="21"/>
        <v>0.0520445689706571-0.087715582141607i</v>
      </c>
      <c r="Y145" t="str">
        <f t="shared" si="22"/>
        <v>0.009+0.00552920307031804i</v>
      </c>
      <c r="Z145" t="str">
        <f t="shared" si="23"/>
        <v>11.8912597164402-1.23331867647342i</v>
      </c>
      <c r="AA145" t="str">
        <f t="shared" si="24"/>
        <v>69.891423588181+94.0972002867504i</v>
      </c>
      <c r="AB145" t="str">
        <f t="shared" si="25"/>
        <v>0.671770159540971-0.00153618916675188i</v>
      </c>
      <c r="AC145" t="str">
        <f t="shared" si="26"/>
        <v>3.19067672073158+1.51376350298286i</v>
      </c>
      <c r="AD145" t="str">
        <f t="shared" si="27"/>
        <v>0.171672026453102-0.0819283995761966i</v>
      </c>
      <c r="AE145" t="str">
        <f t="shared" si="28"/>
        <v>1.94035282727053-1.18595819396549i</v>
      </c>
      <c r="AF145" t="str">
        <f t="shared" si="29"/>
        <v>-1.96433566683889+4.65695318372512i</v>
      </c>
      <c r="AG145" t="str">
        <f t="shared" si="30"/>
        <v>1.07134163994227+0.0377485077727515i</v>
      </c>
      <c r="AH145" t="str">
        <f t="shared" si="31"/>
        <v>1.96883866799995+10.5395245676626i</v>
      </c>
      <c r="AI145">
        <f t="shared" si="32"/>
        <v>20.605388361042682</v>
      </c>
      <c r="AJ145">
        <f t="shared" si="33"/>
        <v>79.418803122231097</v>
      </c>
      <c r="AK145"/>
      <c r="AL145"/>
      <c r="AM145"/>
      <c r="AN145"/>
    </row>
    <row r="146" spans="1:40" x14ac:dyDescent="0.35">
      <c r="A146"/>
      <c r="B146">
        <f t="shared" ref="B146:B209" si="34">B145+100</f>
        <v>1200</v>
      </c>
      <c r="C146" s="237" t="str">
        <f t="shared" si="2"/>
        <v>-0.0146795325789432+0.564473447307632i</v>
      </c>
      <c r="D146" s="208" t="str">
        <f t="shared" si="3"/>
        <v>-1.76128860281849+4.32762976269185i</v>
      </c>
      <c r="E146" t="str">
        <f t="shared" si="4"/>
        <v>36500</v>
      </c>
      <c r="F146" t="str">
        <f t="shared" si="5"/>
        <v>0.21505376344086</v>
      </c>
      <c r="G146" t="str">
        <f t="shared" si="0"/>
        <v>0.21505376344086</v>
      </c>
      <c r="H146" t="str">
        <f t="shared" si="6"/>
        <v>0.181970831122982+0.0683652138176816i</v>
      </c>
      <c r="I146" t="str">
        <f t="shared" si="7"/>
        <v>4.71238898038469i</v>
      </c>
      <c r="J146" t="str">
        <f t="shared" si="1"/>
        <v>0.969941132836042+1.0309199124608i</v>
      </c>
      <c r="K146" t="str">
        <f t="shared" si="8"/>
        <v>2.42470557350956+2.28128455211419i</v>
      </c>
      <c r="L146" t="str">
        <f t="shared" si="9"/>
        <v>1.04103064796798-0.0257315945485692i</v>
      </c>
      <c r="M146" t="str">
        <f t="shared" si="10"/>
        <v>3.46573622147754+2.25555295756562i</v>
      </c>
      <c r="N146" t="str">
        <f t="shared" si="11"/>
        <v>-0.0149679539544361i</v>
      </c>
      <c r="O146" t="str">
        <f t="shared" si="12"/>
        <v>0.9998879822686-0.0149673950581804i</v>
      </c>
      <c r="P146" t="str">
        <f t="shared" si="13"/>
        <v>0.000112017731400016+0.0149673950581804i</v>
      </c>
      <c r="Q146" t="str">
        <f t="shared" si="14"/>
        <v>-0.000112017731400016+5.58896255701061E-07i</v>
      </c>
      <c r="R146" t="str">
        <f t="shared" si="15"/>
        <v>-0.33333250358222-133.617965382813i</v>
      </c>
      <c r="S146" t="str">
        <f t="shared" si="16"/>
        <v>0.0016712986353065i</v>
      </c>
      <c r="T146" t="str">
        <f t="shared" si="17"/>
        <v>0.223315523196727-0.000557098158340263i</v>
      </c>
      <c r="U146" t="str">
        <f t="shared" si="18"/>
        <v>0.00005-0.118418856467184i</v>
      </c>
      <c r="V146" t="str">
        <f t="shared" si="19"/>
        <v>0.00002-1.32629119243246i</v>
      </c>
      <c r="W146" t="str">
        <f t="shared" si="20"/>
        <v>0.0000422735823046247-0.108712394178419i</v>
      </c>
      <c r="X146" t="str">
        <f t="shared" si="21"/>
        <v>0.0456323860160543-0.083890632711191i</v>
      </c>
      <c r="Y146" t="str">
        <f t="shared" si="22"/>
        <v>0.009+0.0060318578948924i</v>
      </c>
      <c r="Z146" t="str">
        <f t="shared" si="23"/>
        <v>11.9707405683403-1.36659596411581i</v>
      </c>
      <c r="AA146" t="str">
        <f t="shared" si="24"/>
        <v>72.4672661262821+103.27596809008i</v>
      </c>
      <c r="AB146" t="str">
        <f t="shared" si="25"/>
        <v>0.671769491790289-0.00167584206126083i</v>
      </c>
      <c r="AC146" t="str">
        <f t="shared" si="26"/>
        <v>3.33195581069885+1.50940363747675i</v>
      </c>
      <c r="AD146" t="str">
        <f t="shared" si="27"/>
        <v>0.167095552851093-0.0761986328046884i</v>
      </c>
      <c r="AE146" t="str">
        <f t="shared" si="28"/>
        <v>1.89612476924179-1.14050617311515i</v>
      </c>
      <c r="AF146" t="str">
        <f t="shared" si="29"/>
        <v>-1.94325943394147+4.25926454887417i</v>
      </c>
      <c r="AG146" t="str">
        <f t="shared" si="30"/>
        <v>1.07232197259062+0.0424808751440258i</v>
      </c>
      <c r="AH146" t="str">
        <f t="shared" si="31"/>
        <v>1.47187087654643+9.53992391165807i</v>
      </c>
      <c r="AI146">
        <f t="shared" si="32"/>
        <v>19.693066358817923</v>
      </c>
      <c r="AJ146">
        <f t="shared" si="33"/>
        <v>81.229254893241446</v>
      </c>
      <c r="AK146"/>
      <c r="AL146"/>
      <c r="AM146"/>
      <c r="AN146"/>
    </row>
    <row r="147" spans="1:40" x14ac:dyDescent="0.35">
      <c r="A147"/>
      <c r="B147">
        <f t="shared" si="34"/>
        <v>1300</v>
      </c>
      <c r="C147" s="237" t="str">
        <f t="shared" si="2"/>
        <v>-0.0125092547200813+0.521104511006309i</v>
      </c>
      <c r="D147" s="208" t="str">
        <f t="shared" si="3"/>
        <v>-1.74464980590055+3.9951345843817i</v>
      </c>
      <c r="E147" t="str">
        <f t="shared" si="4"/>
        <v>36500</v>
      </c>
      <c r="F147" t="str">
        <f t="shared" si="5"/>
        <v>0.21505376344086</v>
      </c>
      <c r="G147" t="str">
        <f t="shared" si="0"/>
        <v>0.21505376344086</v>
      </c>
      <c r="H147" t="str">
        <f t="shared" si="6"/>
        <v>0.182288668603636+0.0733027564927164i</v>
      </c>
      <c r="I147" t="str">
        <f t="shared" si="7"/>
        <v>5.10508806208341i</v>
      </c>
      <c r="J147" t="str">
        <f t="shared" si="1"/>
        <v>0.964722579508966+1.11682990516586i</v>
      </c>
      <c r="K147" t="str">
        <f t="shared" si="8"/>
        <v>2.61777706107298+2.2612473280456i</v>
      </c>
      <c r="L147" t="str">
        <f t="shared" si="9"/>
        <v>1.04092030717145-0.0278729394758343i</v>
      </c>
      <c r="M147" t="str">
        <f t="shared" si="10"/>
        <v>3.65869736824443+2.23337438856977i</v>
      </c>
      <c r="N147" t="str">
        <f t="shared" si="11"/>
        <v>-0.0162152834506391i</v>
      </c>
      <c r="O147" t="str">
        <f t="shared" si="12"/>
        <v>0.999868535171909-0.0162145728645941i</v>
      </c>
      <c r="P147" t="str">
        <f t="shared" si="13"/>
        <v>0.00013146482809101+0.0162145728645941i</v>
      </c>
      <c r="Q147" t="str">
        <f t="shared" si="14"/>
        <v>-0.00013146482809101+7.1058604499824E-07i</v>
      </c>
      <c r="R147" t="str">
        <f t="shared" si="15"/>
        <v>-0.333332359532204-123.33952709155i</v>
      </c>
      <c r="S147" t="str">
        <f t="shared" si="16"/>
        <v>0.00181057352158203i</v>
      </c>
      <c r="T147" t="str">
        <f t="shared" si="17"/>
        <v>0.22331528191641-0.00060352274405547i</v>
      </c>
      <c r="U147" t="str">
        <f t="shared" si="18"/>
        <v>0.00005-0.109309713662016i</v>
      </c>
      <c r="V147" t="str">
        <f t="shared" si="19"/>
        <v>0.00002-1.22426879301458i</v>
      </c>
      <c r="W147" t="str">
        <f t="shared" si="20"/>
        <v>0.0000422735822932172-0.100349902535862i</v>
      </c>
      <c r="X147" t="str">
        <f t="shared" si="21"/>
        <v>0.0402442014630433-0.0801404549430269i</v>
      </c>
      <c r="Y147" t="str">
        <f t="shared" si="22"/>
        <v>0.009+0.00653451271946677i</v>
      </c>
      <c r="Z147" t="str">
        <f t="shared" si="23"/>
        <v>12.0578074566472-1.50594746419424i</v>
      </c>
      <c r="AA147" t="str">
        <f t="shared" si="24"/>
        <v>75.3466173280714+112.621559432796i</v>
      </c>
      <c r="AB147" t="str">
        <f t="shared" si="25"/>
        <v>0.671768765979769-0.00181549478179744i</v>
      </c>
      <c r="AC147" t="str">
        <f t="shared" si="26"/>
        <v>3.46185329570724+1.49366881100011i</v>
      </c>
      <c r="AD147" t="str">
        <f t="shared" si="27"/>
        <v>0.163403136939096-0.0710271762099819i</v>
      </c>
      <c r="AE147" t="str">
        <f t="shared" si="28"/>
        <v>1.86332036712147-1.10250855464413i</v>
      </c>
      <c r="AF147" t="str">
        <f t="shared" si="29"/>
        <v>-1.92693847450419+3.92183182788898i</v>
      </c>
      <c r="AG147" t="str">
        <f t="shared" si="30"/>
        <v>1.07352605521324+0.047244832249667i</v>
      </c>
      <c r="AH147" t="str">
        <f t="shared" si="31"/>
        <v>1.06772138062603+8.7390994477204i</v>
      </c>
      <c r="AI147">
        <f t="shared" si="32"/>
        <v>18.893683159506192</v>
      </c>
      <c r="AJ147">
        <f t="shared" si="33"/>
        <v>83.034267578726585</v>
      </c>
      <c r="AK147"/>
      <c r="AL147"/>
      <c r="AM147"/>
      <c r="AN147"/>
    </row>
    <row r="148" spans="1:40" x14ac:dyDescent="0.35">
      <c r="A148"/>
      <c r="B148">
        <f t="shared" si="34"/>
        <v>1400</v>
      </c>
      <c r="C148" s="237" t="str">
        <f t="shared" si="2"/>
        <v>-0.0107868968497137+0.483921152624744i</v>
      </c>
      <c r="D148" s="208" t="str">
        <f t="shared" si="3"/>
        <v>-1.73144506222773+3.71006217012304i</v>
      </c>
      <c r="E148" t="str">
        <f t="shared" si="4"/>
        <v>36500</v>
      </c>
      <c r="F148" t="str">
        <f t="shared" si="5"/>
        <v>0.21505376344086</v>
      </c>
      <c r="G148" t="str">
        <f t="shared" si="0"/>
        <v>0.21505376344086</v>
      </c>
      <c r="H148" t="str">
        <f t="shared" si="6"/>
        <v>0.182626685795932+0.0782895504369596i</v>
      </c>
      <c r="I148" t="str">
        <f t="shared" si="7"/>
        <v>5.49778714378214i</v>
      </c>
      <c r="J148" t="str">
        <f t="shared" si="1"/>
        <v>0.959086541915724+1.20273989787093i</v>
      </c>
      <c r="K148" t="str">
        <f t="shared" si="8"/>
        <v>2.7942543114412+2.22818891228038i</v>
      </c>
      <c r="L148" t="str">
        <f t="shared" si="9"/>
        <v>1.04080116538035-0.0300135760521951i</v>
      </c>
      <c r="M148" t="str">
        <f t="shared" si="10"/>
        <v>3.83505547682155+2.19817533622818i</v>
      </c>
      <c r="N148" t="str">
        <f t="shared" si="11"/>
        <v>-0.0174626129468421i</v>
      </c>
      <c r="O148" t="str">
        <f t="shared" si="12"/>
        <v>0.999847532449084-0.017461725443878i</v>
      </c>
      <c r="P148" t="str">
        <f t="shared" si="13"/>
        <v>0.000152467550916024+0.017461725443878i</v>
      </c>
      <c r="Q148" t="str">
        <f t="shared" si="14"/>
        <v>-0.000152467550916024+8.87502964098952E-07i</v>
      </c>
      <c r="R148" t="str">
        <f t="shared" si="15"/>
        <v>-0.333332203932526-114.529427227533i</v>
      </c>
      <c r="S148" t="str">
        <f t="shared" si="16"/>
        <v>0.00194984840785758i</v>
      </c>
      <c r="T148" t="str">
        <f t="shared" si="17"/>
        <v>0.223315021332446-0.000649947267125494i</v>
      </c>
      <c r="U148" t="str">
        <f t="shared" si="18"/>
        <v>0.00005-0.101501876971872i</v>
      </c>
      <c r="V148" t="str">
        <f t="shared" si="19"/>
        <v>0.00002-1.13682102208497i</v>
      </c>
      <c r="W148" t="str">
        <f t="shared" si="20"/>
        <v>0.0000422735822808976-0.0931820525726709i</v>
      </c>
      <c r="X148" t="str">
        <f t="shared" si="21"/>
        <v>0.0356935770951227-0.0765358714584513i</v>
      </c>
      <c r="Y148" t="str">
        <f t="shared" si="22"/>
        <v>0.009+0.00703716754404114i</v>
      </c>
      <c r="Z148" t="str">
        <f t="shared" si="23"/>
        <v>12.1526135306296-1.65212929349524i</v>
      </c>
      <c r="AA148" t="str">
        <f t="shared" si="24"/>
        <v>78.5523536913381+122.149246621168i</v>
      </c>
      <c r="AB148" t="str">
        <f t="shared" si="25"/>
        <v>0.671767982100733-0.00195514731388713i</v>
      </c>
      <c r="AC148" t="str">
        <f t="shared" si="26"/>
        <v>3.58056523551286+1.46916571150749i</v>
      </c>
      <c r="AD148" t="str">
        <f t="shared" si="27"/>
        <v>0.160388106102007-0.0663559627335069i</v>
      </c>
      <c r="AE148" t="str">
        <f t="shared" si="28"/>
        <v>1.83950603853719-1.07138025897251i</v>
      </c>
      <c r="AF148" t="str">
        <f t="shared" si="29"/>
        <v>-1.91407174802366+3.63177261968608i</v>
      </c>
      <c r="AG148" t="str">
        <f t="shared" si="30"/>
        <v>1.07494918262437+0.0520515067689276i</v>
      </c>
      <c r="AH148" t="str">
        <f t="shared" si="31"/>
        <v>0.735849739492389+8.08695369271026i</v>
      </c>
      <c r="AI148">
        <f t="shared" si="32"/>
        <v>18.191508848588526</v>
      </c>
      <c r="AJ148">
        <f t="shared" si="33"/>
        <v>84.800848135955064</v>
      </c>
      <c r="AK148"/>
      <c r="AL148"/>
      <c r="AM148"/>
      <c r="AN148"/>
    </row>
    <row r="149" spans="1:40" x14ac:dyDescent="0.35">
      <c r="A149"/>
      <c r="B149">
        <f t="shared" si="34"/>
        <v>1500</v>
      </c>
      <c r="C149" s="237" t="str">
        <f t="shared" si="2"/>
        <v>-0.0093971872082722+0.451688654758114i</v>
      </c>
      <c r="D149" s="208" t="str">
        <f t="shared" si="3"/>
        <v>-1.72079062164335+3.46294635314554i</v>
      </c>
      <c r="E149" t="str">
        <f t="shared" si="4"/>
        <v>36500</v>
      </c>
      <c r="F149" t="str">
        <f t="shared" si="5"/>
        <v>0.21505376344086</v>
      </c>
      <c r="G149" t="str">
        <f t="shared" si="0"/>
        <v>0.21505376344086</v>
      </c>
      <c r="H149" t="str">
        <f t="shared" si="6"/>
        <v>0.182985820085898+0.083315181175911i</v>
      </c>
      <c r="I149" t="str">
        <f t="shared" si="7"/>
        <v>5.89048622548086i</v>
      </c>
      <c r="J149" t="str">
        <f t="shared" si="1"/>
        <v>0.953033020056316+1.28864989057599i</v>
      </c>
      <c r="K149" t="str">
        <f t="shared" si="8"/>
        <v>2.95488441235863+2.18531226830645i</v>
      </c>
      <c r="L149" t="str">
        <f t="shared" si="9"/>
        <v>1.04067322864636-0.0321534500801532i</v>
      </c>
      <c r="M149" t="str">
        <f t="shared" si="10"/>
        <v>3.99555764100499+2.1531588182263i</v>
      </c>
      <c r="N149" t="str">
        <f t="shared" si="11"/>
        <v>-0.0187099424430451i</v>
      </c>
      <c r="O149" t="str">
        <f t="shared" si="12"/>
        <v>0.999824974132803-0.0187088508556739i</v>
      </c>
      <c r="P149" t="str">
        <f t="shared" si="13"/>
        <v>0.000175025867196976+0.0187088508556739i</v>
      </c>
      <c r="Q149" t="str">
        <f t="shared" si="14"/>
        <v>-0.000175025867196976+1.09158737120196E-06i</v>
      </c>
      <c r="R149" t="str">
        <f t="shared" si="15"/>
        <v>-0.333332036807682-106.893998106349i</v>
      </c>
      <c r="S149" t="str">
        <f t="shared" si="16"/>
        <v>0.00208912329413312i</v>
      </c>
      <c r="T149" t="str">
        <f t="shared" si="17"/>
        <v>0.223314741446995-0.000696371722775767i</v>
      </c>
      <c r="U149" t="str">
        <f t="shared" si="18"/>
        <v>0.00005-0.0947350851737473i</v>
      </c>
      <c r="V149" t="str">
        <f t="shared" si="19"/>
        <v>0.00002-1.06103295394597i</v>
      </c>
      <c r="W149" t="str">
        <f t="shared" si="20"/>
        <v>0.0000422735822676649-0.0869699159529733i</v>
      </c>
      <c r="X149" t="str">
        <f t="shared" si="21"/>
        <v>0.0318289826127189-0.073113642361613i</v>
      </c>
      <c r="Y149" t="str">
        <f t="shared" si="22"/>
        <v>0.009+0.0075398223686155i</v>
      </c>
      <c r="Z149" t="str">
        <f t="shared" si="23"/>
        <v>12.2553153638093-1.80596870156986i</v>
      </c>
      <c r="AA149" t="str">
        <f t="shared" si="24"/>
        <v>82.1105078513539+131.874450863759i</v>
      </c>
      <c r="AB149" t="str">
        <f t="shared" si="25"/>
        <v>0.671767140159678-0.00209479964316722i</v>
      </c>
      <c r="AC149" t="str">
        <f t="shared" si="26"/>
        <v>3.68859476616517+1.43805144890884i</v>
      </c>
      <c r="AD149" t="str">
        <f t="shared" si="27"/>
        <v>0.157898941897334-0.0621270744951058i</v>
      </c>
      <c r="AE149" t="str">
        <f t="shared" si="28"/>
        <v>1.82290177650536-1.04654743764598i</v>
      </c>
      <c r="AF149" t="str">
        <f t="shared" si="29"/>
        <v>-1.90377644172925+3.37963117196963i</v>
      </c>
      <c r="AG149" t="str">
        <f t="shared" si="30"/>
        <v>1.07659245283113+0.0569120132319743i</v>
      </c>
      <c r="AH149" t="str">
        <f t="shared" si="31"/>
        <v>0.460861465344886+7.54872417048218i</v>
      </c>
      <c r="AI149">
        <f t="shared" si="32"/>
        <v>17.573628472164419</v>
      </c>
      <c r="AJ149">
        <f t="shared" si="33"/>
        <v>86.506339009986618</v>
      </c>
      <c r="AK149"/>
      <c r="AL149"/>
      <c r="AM149"/>
      <c r="AN149"/>
    </row>
    <row r="150" spans="1:40" x14ac:dyDescent="0.35">
      <c r="A150"/>
      <c r="B150">
        <f t="shared" si="34"/>
        <v>1600</v>
      </c>
      <c r="C150" s="237" t="str">
        <f t="shared" si="2"/>
        <v>-0.00825967929714679+0.423480300111082i</v>
      </c>
      <c r="D150" s="208" t="str">
        <f t="shared" si="3"/>
        <v>-1.71206972765805+3.24668230085163i</v>
      </c>
      <c r="E150" t="str">
        <f t="shared" si="4"/>
        <v>36500</v>
      </c>
      <c r="F150" t="str">
        <f t="shared" si="5"/>
        <v>0.21505376344086</v>
      </c>
      <c r="G150" t="str">
        <f t="shared" si="0"/>
        <v>0.21505376344086</v>
      </c>
      <c r="H150" t="str">
        <f t="shared" si="6"/>
        <v>0.183366718221188+0.0883717920693223i</v>
      </c>
      <c r="I150" t="str">
        <f t="shared" si="7"/>
        <v>6.28318530717959i</v>
      </c>
      <c r="J150" t="str">
        <f t="shared" si="1"/>
        <v>0.946562013930742+1.37455988328107i</v>
      </c>
      <c r="K150" t="str">
        <f t="shared" si="8"/>
        <v>3.10067906134522+2.1352180087302i</v>
      </c>
      <c r="L150" t="str">
        <f t="shared" si="9"/>
        <v>1.04053650346558-0.0342925074267177i</v>
      </c>
      <c r="M150" t="str">
        <f t="shared" si="10"/>
        <v>4.1412155648108+2.10092550130348i</v>
      </c>
      <c r="N150" t="str">
        <f t="shared" si="11"/>
        <v>-0.0199572719392481i</v>
      </c>
      <c r="O150" t="str">
        <f t="shared" si="12"/>
        <v>0.999800860258162-0.0199559471596658i</v>
      </c>
      <c r="P150" t="str">
        <f t="shared" si="13"/>
        <v>0.00019913974183805+0.0199559471596658i</v>
      </c>
      <c r="Q150" t="str">
        <f t="shared" si="14"/>
        <v>-0.00019913974183805+1.32477958230195E-06i</v>
      </c>
      <c r="R150" t="str">
        <f t="shared" si="15"/>
        <v>-0.333331858150329-100.212988962972i</v>
      </c>
      <c r="S150" t="str">
        <f t="shared" si="16"/>
        <v>0.00222839818040865i</v>
      </c>
      <c r="T150" t="str">
        <f t="shared" si="17"/>
        <v>0.223314442258399-0.000742796106174427i</v>
      </c>
      <c r="U150" t="str">
        <f t="shared" si="18"/>
        <v>0.0000500000000000001-0.0888141423503882i</v>
      </c>
      <c r="V150" t="str">
        <f t="shared" si="19"/>
        <v>0.00002-0.99471839432435i</v>
      </c>
      <c r="W150" t="str">
        <f t="shared" si="20"/>
        <v>0.0000422735822535201-0.0815342964248641i</v>
      </c>
      <c r="X150" t="str">
        <f t="shared" si="21"/>
        <v>0.0285281614492937-0.0698894061867429i</v>
      </c>
      <c r="Y150" t="str">
        <f t="shared" si="22"/>
        <v>0.009+0.00804247719318987i</v>
      </c>
      <c r="Z150" t="str">
        <f t="shared" si="23"/>
        <v>12.3660692342932-1.96837429614112i</v>
      </c>
      <c r="AA150" t="str">
        <f t="shared" si="24"/>
        <v>86.0506480929305+141.812657932723i</v>
      </c>
      <c r="AB150" t="str">
        <f t="shared" si="25"/>
        <v>0.671766240151617-0.00223445175510268i</v>
      </c>
      <c r="AC150" t="str">
        <f t="shared" si="26"/>
        <v>3.78662322630403+1.40207747846224i</v>
      </c>
      <c r="AD150" t="str">
        <f t="shared" si="27"/>
        <v>0.155823129621943-0.058286906098381i</v>
      </c>
      <c r="AE150" t="str">
        <f t="shared" si="28"/>
        <v>1.81218916144354-1.02749815935742i</v>
      </c>
      <c r="AF150" t="str">
        <f t="shared" si="29"/>
        <v>-1.89543644587924+3.15831050878231i</v>
      </c>
      <c r="AG150" t="str">
        <f t="shared" si="30"/>
        <v>1.07846169857333+0.0618370794050275i</v>
      </c>
      <c r="AH150" t="str">
        <f t="shared" si="31"/>
        <v>0.231154765590008+7.09966761577408i</v>
      </c>
      <c r="AI150">
        <f t="shared" si="32"/>
        <v>17.029361673147562</v>
      </c>
      <c r="AJ150">
        <f t="shared" si="33"/>
        <v>88.135192194580981</v>
      </c>
      <c r="AK150"/>
      <c r="AL150"/>
      <c r="AM150"/>
      <c r="AN150"/>
    </row>
    <row r="151" spans="1:40" x14ac:dyDescent="0.35">
      <c r="A151"/>
      <c r="B151">
        <f t="shared" si="34"/>
        <v>1700</v>
      </c>
      <c r="C151" s="237" t="str">
        <f t="shared" si="2"/>
        <v>-0.007316850239223+0.398587001708361i</v>
      </c>
      <c r="D151" s="208" t="str">
        <f t="shared" si="3"/>
        <v>-1.7048413715473+3.0558336797641i</v>
      </c>
      <c r="E151" t="str">
        <f t="shared" si="4"/>
        <v>36500</v>
      </c>
      <c r="F151" t="str">
        <f t="shared" si="5"/>
        <v>0.21505376344086</v>
      </c>
      <c r="G151" t="str">
        <f t="shared" si="0"/>
        <v>0.21505376344086</v>
      </c>
      <c r="H151" t="str">
        <f t="shared" si="6"/>
        <v>0.183769835144371+0.0934533339057421i</v>
      </c>
      <c r="I151" t="str">
        <f t="shared" si="7"/>
        <v>6.67588438887831i</v>
      </c>
      <c r="J151" t="str">
        <f t="shared" si="1"/>
        <v>0.939673523539001+1.46046987598613i</v>
      </c>
      <c r="K151" t="str">
        <f t="shared" si="8"/>
        <v>3.23277915003769+2.07998605427462i</v>
      </c>
      <c r="L151" t="str">
        <f t="shared" si="9"/>
        <v>1.04039099677769-0.0364306940279521i</v>
      </c>
      <c r="M151" t="str">
        <f t="shared" si="10"/>
        <v>4.27317014681538+2.04355536024667i</v>
      </c>
      <c r="N151" t="str">
        <f t="shared" si="11"/>
        <v>-0.0212046014354511i</v>
      </c>
      <c r="O151" t="str">
        <f t="shared" si="12"/>
        <v>0.999775190862678-0.0212030124155831i</v>
      </c>
      <c r="P151" t="str">
        <f t="shared" si="13"/>
        <v>0.000224809137322035+0.0212030124155831i</v>
      </c>
      <c r="Q151" t="str">
        <f t="shared" si="14"/>
        <v>-0.000224809137322035+1.58901986799936E-06i</v>
      </c>
      <c r="R151" t="str">
        <f t="shared" si="15"/>
        <v>-0.333331667997478-94.3179727425958i</v>
      </c>
      <c r="S151" t="str">
        <f t="shared" si="16"/>
        <v>0.0023676730666842i</v>
      </c>
      <c r="T151" t="str">
        <f t="shared" si="17"/>
        <v>0.223314123766899-0.000789220412590548i</v>
      </c>
      <c r="U151" t="str">
        <f t="shared" si="18"/>
        <v>0.0000500000000000002-0.0835897810356595i</v>
      </c>
      <c r="V151" t="str">
        <f t="shared" si="19"/>
        <v>0.00002-0.936205547599384i</v>
      </c>
      <c r="W151" t="str">
        <f t="shared" si="20"/>
        <v>0.0000422735822384627-0.0767381615604157i</v>
      </c>
      <c r="X151" t="str">
        <f t="shared" si="21"/>
        <v>0.0256927026963229-0.0668659743869089i</v>
      </c>
      <c r="Y151" t="str">
        <f t="shared" si="22"/>
        <v>0.009+0.00854513201776424i</v>
      </c>
      <c r="Z151" t="str">
        <f t="shared" si="23"/>
        <v>12.4850262990462-2.14034756910074i</v>
      </c>
      <c r="AA151" t="str">
        <f t="shared" si="24"/>
        <v>90.4063162863205+151.979295688265i</v>
      </c>
      <c r="AB151" t="str">
        <f t="shared" si="25"/>
        <v>0.671765282077274-0.00237410363546212i</v>
      </c>
      <c r="AC151" t="str">
        <f t="shared" si="26"/>
        <v>3.87541896124965+1.36264459423613i</v>
      </c>
      <c r="AD151" t="str">
        <f t="shared" si="27"/>
        <v>0.154076044389882-0.0547876228990104i</v>
      </c>
      <c r="AE151" t="str">
        <f t="shared" si="28"/>
        <v>1.80637891077197-1.01380119982291i</v>
      </c>
      <c r="AF151" t="str">
        <f t="shared" si="29"/>
        <v>-1.88861120669167+2.96238034585836i</v>
      </c>
      <c r="AG151" t="str">
        <f t="shared" si="30"/>
        <v>1.08056683562962+0.0668368619908168i</v>
      </c>
      <c r="AH151" t="str">
        <f t="shared" si="31"/>
        <v>0.0379239702876455+6.72177114003921i</v>
      </c>
      <c r="AI151">
        <f t="shared" si="32"/>
        <v>16.549812675502253</v>
      </c>
      <c r="AJ151">
        <f t="shared" si="33"/>
        <v>89.676742879295986</v>
      </c>
      <c r="AK151"/>
      <c r="AL151"/>
      <c r="AM151"/>
      <c r="AN151"/>
    </row>
    <row r="152" spans="1:40" x14ac:dyDescent="0.35">
      <c r="A152"/>
      <c r="B152">
        <f t="shared" si="34"/>
        <v>1800</v>
      </c>
      <c r="C152" s="237" t="str">
        <f t="shared" si="2"/>
        <v>-0.00652668725477553+0.376456978557333i</v>
      </c>
      <c r="D152" s="208" t="str">
        <f t="shared" si="3"/>
        <v>-1.69878345533321+2.88617016893955i</v>
      </c>
      <c r="E152" t="str">
        <f t="shared" si="4"/>
        <v>36500</v>
      </c>
      <c r="F152" t="str">
        <f t="shared" si="5"/>
        <v>0.21505376344086</v>
      </c>
      <c r="G152" t="str">
        <f t="shared" si="0"/>
        <v>0.21505376344086</v>
      </c>
      <c r="H152" t="str">
        <f t="shared" si="6"/>
        <v>0.184195495557566+0.0985550639914523i</v>
      </c>
      <c r="I152" t="str">
        <f t="shared" si="7"/>
        <v>7.06858347057703i</v>
      </c>
      <c r="J152" t="str">
        <f t="shared" si="1"/>
        <v>0.932367548881095+1.5463798686912i</v>
      </c>
      <c r="K152" t="str">
        <f t="shared" si="8"/>
        <v>3.35236317399252+2.02125926415485i</v>
      </c>
      <c r="L152" t="str">
        <f t="shared" si="9"/>
        <v>1.04023671596509-0.0385679558935118i</v>
      </c>
      <c r="M152" t="str">
        <f t="shared" si="10"/>
        <v>4.39259988995761+1.98269130826134i</v>
      </c>
      <c r="N152" t="str">
        <f t="shared" si="11"/>
        <v>-0.0224519309316541i</v>
      </c>
      <c r="O152" t="str">
        <f t="shared" si="12"/>
        <v>0.999747965986289-0.0224500446832034i</v>
      </c>
      <c r="P152" t="str">
        <f t="shared" si="13"/>
        <v>0.000252034013710989+0.0224500446832034i</v>
      </c>
      <c r="Q152" t="str">
        <f t="shared" si="14"/>
        <v>-0.000252034013710989+1.88624845070054E-06i</v>
      </c>
      <c r="R152" t="str">
        <f t="shared" si="15"/>
        <v>-0.333331466320893-89.0779506249892i</v>
      </c>
      <c r="S152" t="str">
        <f t="shared" si="16"/>
        <v>0.00250694795295973i</v>
      </c>
      <c r="T152" t="str">
        <f t="shared" si="17"/>
        <v>0.223313785973165-0.000835644637150228i</v>
      </c>
      <c r="U152" t="str">
        <f t="shared" si="18"/>
        <v>0.0000500000000000002-0.0789459043114563i</v>
      </c>
      <c r="V152" t="str">
        <f t="shared" si="19"/>
        <v>0.00002-0.884194128288304i</v>
      </c>
      <c r="W152" t="str">
        <f t="shared" si="20"/>
        <v>0.0000422735822224924-0.0724749305823509i</v>
      </c>
      <c r="X152" t="str">
        <f t="shared" si="21"/>
        <v>0.0232433269808714-0.0640386023295382i</v>
      </c>
      <c r="Y152" t="str">
        <f t="shared" si="22"/>
        <v>0.009+0.0090477868423386i</v>
      </c>
      <c r="Z152" t="str">
        <f t="shared" si="23"/>
        <v>12.6123263569169-2.32299590055746i</v>
      </c>
      <c r="AA152" t="str">
        <f t="shared" si="24"/>
        <v>95.2155321352624+162.389562413085i</v>
      </c>
      <c r="AB152" t="str">
        <f t="shared" si="25"/>
        <v>0.671764265938666-0.00251375526958404i</v>
      </c>
      <c r="AC152" t="str">
        <f t="shared" si="26"/>
        <v>3.95577564136374+1.3208592501566i</v>
      </c>
      <c r="AD152" t="str">
        <f t="shared" si="27"/>
        <v>0.15259324619927-0.0515873432986107i</v>
      </c>
      <c r="AE152" t="str">
        <f t="shared" si="28"/>
        <v>1.80471863392323-1.00510989494205i</v>
      </c>
      <c r="AF152" t="str">
        <f t="shared" si="29"/>
        <v>-1.88297895089078+2.7876151049481i</v>
      </c>
      <c r="AG152" t="str">
        <f t="shared" si="30"/>
        <v>1.08292150553396+0.0719208355646091i</v>
      </c>
      <c r="AH152" t="str">
        <f t="shared" si="31"/>
        <v>-0.125563242748318+6.40165725541673i</v>
      </c>
      <c r="AI152">
        <f t="shared" si="32"/>
        <v>16.127518845177569</v>
      </c>
      <c r="AJ152">
        <f t="shared" si="33"/>
        <v>91.123665516161466</v>
      </c>
      <c r="AK152"/>
      <c r="AL152"/>
      <c r="AM152"/>
      <c r="AN152"/>
    </row>
    <row r="153" spans="1:40" x14ac:dyDescent="0.35">
      <c r="A153"/>
      <c r="B153">
        <f t="shared" si="34"/>
        <v>1900</v>
      </c>
      <c r="C153" s="237" t="str">
        <f t="shared" si="2"/>
        <v>-0.00585792742077504+0.356654437522151i</v>
      </c>
      <c r="D153" s="208" t="str">
        <f t="shared" si="3"/>
        <v>-1.69365629660587+2.73435068766983i</v>
      </c>
      <c r="E153" t="str">
        <f t="shared" si="4"/>
        <v>36500</v>
      </c>
      <c r="F153" t="str">
        <f t="shared" si="5"/>
        <v>0.21505376344086</v>
      </c>
      <c r="G153" t="str">
        <f t="shared" si="0"/>
        <v>0.21505376344086</v>
      </c>
      <c r="H153" t="str">
        <f t="shared" si="6"/>
        <v>0.184643933454697+0.103673203065048i</v>
      </c>
      <c r="I153" t="str">
        <f t="shared" si="7"/>
        <v>7.46128255227576i</v>
      </c>
      <c r="J153" t="str">
        <f t="shared" si="1"/>
        <v>0.924644089957023+1.63228986139626i</v>
      </c>
      <c r="K153" t="str">
        <f t="shared" si="8"/>
        <v>3.46058824774825+1.96032123137617i</v>
      </c>
      <c r="L153" t="str">
        <f t="shared" si="9"/>
        <v>1.04007366885196-0.0407042391111657i</v>
      </c>
      <c r="M153" t="str">
        <f t="shared" si="10"/>
        <v>4.50066191660021+1.919616992265i</v>
      </c>
      <c r="N153" t="str">
        <f t="shared" si="11"/>
        <v>-0.0236992604278571i</v>
      </c>
      <c r="O153" t="str">
        <f t="shared" si="12"/>
        <v>0.999719185671352-0.0236970420223556i</v>
      </c>
      <c r="P153" t="str">
        <f t="shared" si="13"/>
        <v>0.000280814328648016+0.0236970420223556i</v>
      </c>
      <c r="Q153" t="str">
        <f t="shared" si="14"/>
        <v>-0.000280814328648016+2.21840550149871E-06i</v>
      </c>
      <c r="R153" t="str">
        <f t="shared" si="15"/>
        <v>-0.333331253107708-84.3895024884755i</v>
      </c>
      <c r="S153" t="str">
        <f t="shared" si="16"/>
        <v>0.00264622283923528i</v>
      </c>
      <c r="T153" t="str">
        <f t="shared" si="17"/>
        <v>0.223313428876706-0.000882068775004533i</v>
      </c>
      <c r="U153" t="str">
        <f t="shared" si="18"/>
        <v>0.0000499999999999999-0.074790856716116i</v>
      </c>
      <c r="V153" t="str">
        <f t="shared" si="19"/>
        <v>0.00002-0.837657595220503i</v>
      </c>
      <c r="W153" t="str">
        <f t="shared" si="20"/>
        <v>0.0000422735822056094-0.0686604607717669i</v>
      </c>
      <c r="X153" t="str">
        <f t="shared" si="21"/>
        <v>0.0211159930179984-0.0613983140870317i</v>
      </c>
      <c r="Y153" t="str">
        <f t="shared" si="22"/>
        <v>0.009+0.00955044166691297i</v>
      </c>
      <c r="Z153" t="str">
        <f t="shared" si="23"/>
        <v>12.748089813331-2.5175472300472i</v>
      </c>
      <c r="AA153" t="str">
        <f t="shared" si="24"/>
        <v>100.521372469386+173.05819177781i</v>
      </c>
      <c r="AB153" t="str">
        <f t="shared" si="25"/>
        <v>0.671763191734314-0.00265340664288206i</v>
      </c>
      <c r="AC153" t="str">
        <f t="shared" si="26"/>
        <v>4.0284725384915+1.27758595140449i</v>
      </c>
      <c r="AD153" t="str">
        <f t="shared" si="27"/>
        <v>0.151325084228781-0.0486497565705293i</v>
      </c>
      <c r="AE153" t="str">
        <f t="shared" si="28"/>
        <v>1.80662770486176-1.00115951279462i</v>
      </c>
      <c r="AF153" t="str">
        <f t="shared" si="29"/>
        <v>-1.87830023006057+2.63067748460478i</v>
      </c>
      <c r="AG153" t="str">
        <f t="shared" si="30"/>
        <v>1.08554293149086+0.0770976926302811i</v>
      </c>
      <c r="AH153" t="str">
        <f t="shared" si="31"/>
        <v>-0.264488135635712+6.12921350360625i</v>
      </c>
      <c r="AI153">
        <f t="shared" si="32"/>
        <v>15.756174470040843</v>
      </c>
      <c r="AJ153">
        <f t="shared" si="33"/>
        <v>92.470897492887417</v>
      </c>
      <c r="AK153"/>
      <c r="AL153"/>
      <c r="AM153"/>
      <c r="AN153"/>
    </row>
    <row r="154" spans="1:40" x14ac:dyDescent="0.35">
      <c r="A154"/>
      <c r="B154">
        <f t="shared" si="34"/>
        <v>2000</v>
      </c>
      <c r="C154" s="237" t="str">
        <f t="shared" si="2"/>
        <v>-0.00528691851901458+0.338830625341068i</v>
      </c>
      <c r="D154" s="208" t="str">
        <f t="shared" si="3"/>
        <v>-1.68927856169238+2.59770146094819i</v>
      </c>
      <c r="E154" t="str">
        <f t="shared" si="4"/>
        <v>36500</v>
      </c>
      <c r="F154" t="str">
        <f t="shared" si="5"/>
        <v>0.21505376344086</v>
      </c>
      <c r="G154" t="str">
        <f t="shared" si="0"/>
        <v>0.21505376344086</v>
      </c>
      <c r="H154" t="str">
        <f t="shared" si="6"/>
        <v>0.185115318192599+0.1088046949324i</v>
      </c>
      <c r="I154" t="str">
        <f t="shared" si="7"/>
        <v>7.85398163397448i</v>
      </c>
      <c r="J154" t="str">
        <f t="shared" si="1"/>
        <v>0.916503146766784+1.71819985410133i</v>
      </c>
      <c r="K154" t="str">
        <f t="shared" si="8"/>
        <v>3.55855442951876+1.89816471280091i</v>
      </c>
      <c r="L154" t="str">
        <f t="shared" si="9"/>
        <v>1.03990186370326-0.0428394898513059i</v>
      </c>
      <c r="M154" t="str">
        <f t="shared" si="10"/>
        <v>4.59845629322202+1.8553252229496i</v>
      </c>
      <c r="N154" t="str">
        <f t="shared" si="11"/>
        <v>-0.0249465899240601i</v>
      </c>
      <c r="O154" t="str">
        <f t="shared" si="12"/>
        <v>0.999688849962644-0.024944002492923i</v>
      </c>
      <c r="P154" t="str">
        <f t="shared" si="13"/>
        <v>0.000311150037356045+0.024944002492923i</v>
      </c>
      <c r="Q154" t="str">
        <f t="shared" si="14"/>
        <v>-0.000311150037356045+2.58743113710005E-06i</v>
      </c>
      <c r="R154" t="str">
        <f t="shared" si="15"/>
        <v>-0.333331028363189-80.1698922358176i</v>
      </c>
      <c r="S154" t="str">
        <f t="shared" si="16"/>
        <v>0.00278549772551083i</v>
      </c>
      <c r="T154" t="str">
        <f t="shared" si="17"/>
        <v>0.223313052477318-0.000928492821347849i</v>
      </c>
      <c r="U154" t="str">
        <f t="shared" si="18"/>
        <v>0.0000499999999999999-0.0710513138803103i</v>
      </c>
      <c r="V154" t="str">
        <f t="shared" si="19"/>
        <v>0.00002-0.795774715459475i</v>
      </c>
      <c r="W154" t="str">
        <f t="shared" si="20"/>
        <v>0.0000422735821878141-0.0652274379535426i</v>
      </c>
      <c r="X154" t="str">
        <f t="shared" si="21"/>
        <v>0.0192587659692244-0.0589339813894159i</v>
      </c>
      <c r="Y154" t="str">
        <f t="shared" si="22"/>
        <v>0.009+0.0100530964914873i</v>
      </c>
      <c r="Z154" t="str">
        <f t="shared" si="23"/>
        <v>12.8924073557165-2.72536659049012i</v>
      </c>
      <c r="AA154" t="str">
        <f t="shared" si="24"/>
        <v>106.372635046891+183.999136256662i</v>
      </c>
      <c r="AB154" t="str">
        <f t="shared" si="25"/>
        <v>0.671762059463606-0.00279305774090011i</v>
      </c>
      <c r="AC154" t="str">
        <f t="shared" si="26"/>
        <v>4.09425050036405+1.23349333879742i</v>
      </c>
      <c r="AD154" t="str">
        <f t="shared" si="27"/>
        <v>0.150232875298802-0.0459435270689057i</v>
      </c>
      <c r="AE154" t="str">
        <f t="shared" si="28"/>
        <v>1.81165047284984-1.00176232546334i</v>
      </c>
      <c r="AF154" t="str">
        <f t="shared" si="29"/>
        <v>-1.87439387988498+2.48889676601579i</v>
      </c>
      <c r="AG154" t="str">
        <f t="shared" si="30"/>
        <v>1.08845193473075+0.0823752186218935i</v>
      </c>
      <c r="AH154" t="str">
        <f t="shared" si="31"/>
        <v>-0.382859104193951+5.89667404925125i</v>
      </c>
      <c r="AI154">
        <f t="shared" si="32"/>
        <v>15.430412256172286</v>
      </c>
      <c r="AJ154">
        <f t="shared" si="33"/>
        <v>93.714884577314677</v>
      </c>
      <c r="AK154"/>
      <c r="AL154"/>
      <c r="AM154"/>
      <c r="AN154"/>
    </row>
    <row r="155" spans="1:40" x14ac:dyDescent="0.35">
      <c r="A155"/>
      <c r="B155">
        <f t="shared" si="34"/>
        <v>2100</v>
      </c>
      <c r="C155" s="237" t="str">
        <f t="shared" si="2"/>
        <v>-0.00479549946783298+0.32270313634454i</v>
      </c>
      <c r="D155" s="208" t="str">
        <f t="shared" si="3"/>
        <v>-1.68551101563331+2.47405737864147i</v>
      </c>
      <c r="E155" t="str">
        <f t="shared" si="4"/>
        <v>36500</v>
      </c>
      <c r="F155" t="str">
        <f t="shared" si="5"/>
        <v>0.21505376344086</v>
      </c>
      <c r="G155" t="str">
        <f t="shared" si="0"/>
        <v>0.21505376344086</v>
      </c>
      <c r="H155" t="str">
        <f t="shared" si="6"/>
        <v>0.185609772095832+0.113947034656069i</v>
      </c>
      <c r="I155" t="str">
        <f t="shared" si="7"/>
        <v>8.24668071567321i</v>
      </c>
      <c r="J155" t="str">
        <f t="shared" si="1"/>
        <v>0.907944719310379+1.80410984680639i</v>
      </c>
      <c r="K155" t="str">
        <f t="shared" si="8"/>
        <v>3.64728515152324+1.83554970281145i</v>
      </c>
      <c r="L155" t="str">
        <f t="shared" si="9"/>
        <v>1.03972130922369-0.0449736543714418i</v>
      </c>
      <c r="M155" t="str">
        <f t="shared" si="10"/>
        <v>4.68700646074693+1.79057604844001i</v>
      </c>
      <c r="N155" t="str">
        <f t="shared" si="11"/>
        <v>-0.0261939194202632i</v>
      </c>
      <c r="O155" t="str">
        <f t="shared" si="12"/>
        <v>0.999656958907362-0.0261909241548464i</v>
      </c>
      <c r="P155" t="str">
        <f t="shared" si="13"/>
        <v>0.000343041092638052+0.0261909241548464i</v>
      </c>
      <c r="Q155" t="str">
        <f t="shared" si="14"/>
        <v>-0.000343041092638052+2.99526541679834E-06i</v>
      </c>
      <c r="R155" t="str">
        <f t="shared" si="15"/>
        <v>-0.333330792101985-76.3521430264212i</v>
      </c>
      <c r="S155" t="str">
        <f t="shared" si="16"/>
        <v>0.00292477261178636i</v>
      </c>
      <c r="T155" t="str">
        <f t="shared" si="17"/>
        <v>0.223312656774872-0.000974916771404939i</v>
      </c>
      <c r="U155" t="str">
        <f t="shared" si="18"/>
        <v>0.0000499999999999999-0.067667917981248i</v>
      </c>
      <c r="V155" t="str">
        <f t="shared" si="19"/>
        <v>0.00002-0.75788068138998i</v>
      </c>
      <c r="W155" t="str">
        <f t="shared" si="20"/>
        <v>0.0000422735821691061-0.0621213697001975i</v>
      </c>
      <c r="X155" t="str">
        <f t="shared" si="21"/>
        <v>0.0176293336250048-0.0566336074144795i</v>
      </c>
      <c r="Y155" t="str">
        <f t="shared" si="22"/>
        <v>0.009+0.0105557513160617i</v>
      </c>
      <c r="Z155" t="str">
        <f t="shared" si="23"/>
        <v>13.0453267172056-2.94797469763927i</v>
      </c>
      <c r="AA155" t="str">
        <f t="shared" si="24"/>
        <v>112.824596821551+195.225145695117i</v>
      </c>
      <c r="AB155" t="str">
        <f t="shared" si="25"/>
        <v>0.671760869126153-0.0029327085492735i</v>
      </c>
      <c r="AC155" t="str">
        <f t="shared" si="26"/>
        <v>4.15379877135664+1.1890932986186i</v>
      </c>
      <c r="AD155" t="str">
        <f t="shared" si="27"/>
        <v>0.149286165292106-0.0434416535819935i</v>
      </c>
      <c r="AE155" t="str">
        <f t="shared" si="28"/>
        <v>1.81942190501095-1.00680240210149i</v>
      </c>
      <c r="AF155" t="str">
        <f t="shared" si="29"/>
        <v>-1.87112078772914+2.3601103439854i</v>
      </c>
      <c r="AG155" t="str">
        <f t="shared" si="30"/>
        <v>1.09167307750683+0.0877601172739358i</v>
      </c>
      <c r="AH155" t="str">
        <f t="shared" si="31"/>
        <v>-0.483786861422663+5.69799025153006i</v>
      </c>
      <c r="AI155">
        <f t="shared" si="32"/>
        <v>15.145629279169109</v>
      </c>
      <c r="AJ155">
        <f t="shared" si="33"/>
        <v>94.853048828679462</v>
      </c>
      <c r="AK155"/>
      <c r="AL155"/>
      <c r="AM155"/>
      <c r="AN155"/>
    </row>
    <row r="156" spans="1:40" x14ac:dyDescent="0.35">
      <c r="A156"/>
      <c r="B156">
        <f t="shared" si="34"/>
        <v>2200</v>
      </c>
      <c r="C156" s="237" t="str">
        <f t="shared" si="2"/>
        <v>-0.00436953873605229+0.308040854189488i</v>
      </c>
      <c r="D156" s="208" t="str">
        <f t="shared" si="3"/>
        <v>-1.68224531668966+2.36164654878608i</v>
      </c>
      <c r="E156" t="str">
        <f t="shared" si="4"/>
        <v>36500</v>
      </c>
      <c r="F156" t="str">
        <f t="shared" si="5"/>
        <v>0.21505376344086</v>
      </c>
      <c r="G156" t="str">
        <f t="shared" si="0"/>
        <v>0.21505376344086</v>
      </c>
      <c r="H156" t="str">
        <f t="shared" si="6"/>
        <v>0.186127382597871+0.119098143528973i</v>
      </c>
      <c r="I156" t="str">
        <f t="shared" si="7"/>
        <v>8.63937979737193i</v>
      </c>
      <c r="J156" t="str">
        <f t="shared" si="1"/>
        <v>0.898968807587809+1.89001983951147i</v>
      </c>
      <c r="K156" t="str">
        <f t="shared" si="8"/>
        <v>3.72771842028862+1.77305153800722i</v>
      </c>
      <c r="L156" t="str">
        <f t="shared" si="9"/>
        <v>1.0395320145566-0.0471066790206793i</v>
      </c>
      <c r="M156" t="str">
        <f t="shared" si="10"/>
        <v>4.76725043484522+1.72594485898654i</v>
      </c>
      <c r="N156" t="str">
        <f t="shared" si="11"/>
        <v>-0.0274412489164662i</v>
      </c>
      <c r="O156" t="str">
        <f t="shared" si="12"/>
        <v>0.999623512555124-0.0274378050681266i</v>
      </c>
      <c r="P156" t="str">
        <f t="shared" si="13"/>
        <v>0.00037648744487595+0.0274378050681266i</v>
      </c>
      <c r="Q156" t="str">
        <f t="shared" si="14"/>
        <v>-0.00037648744487595+3.44384833959877E-06i</v>
      </c>
      <c r="R156" t="str">
        <f t="shared" si="15"/>
        <v>-0.33333054430972-72.8814556273161i</v>
      </c>
      <c r="S156" t="str">
        <f t="shared" si="16"/>
        <v>0.0030640474980619i</v>
      </c>
      <c r="T156" t="str">
        <f t="shared" si="17"/>
        <v>0.223312241769987-0.00102134062031981i</v>
      </c>
      <c r="U156" t="str">
        <f t="shared" si="18"/>
        <v>0.00005-0.0645921035275549i</v>
      </c>
      <c r="V156" t="str">
        <f t="shared" si="19"/>
        <v>0.00002-0.723431559508615i</v>
      </c>
      <c r="W156" t="str">
        <f t="shared" si="20"/>
        <v>0.0000422735821494857-0.0592976712983389i</v>
      </c>
      <c r="X156" t="str">
        <f t="shared" si="21"/>
        <v>0.0161930498743011-0.0544851041518881i</v>
      </c>
      <c r="Y156" t="str">
        <f t="shared" si="22"/>
        <v>0.009+0.0110584061406361i</v>
      </c>
      <c r="Z156" t="str">
        <f t="shared" si="23"/>
        <v>13.20683573997-3.18706876933844i</v>
      </c>
      <c r="AA156" t="str">
        <f t="shared" si="24"/>
        <v>119.939876657874+206.747211199763i</v>
      </c>
      <c r="AB156" t="str">
        <f t="shared" si="25"/>
        <v>0.671759620723818-0.00307235905339461i</v>
      </c>
      <c r="AC156" t="str">
        <f t="shared" si="26"/>
        <v>4.20774906632025+1.14477335882973i</v>
      </c>
      <c r="AD156" t="str">
        <f t="shared" si="27"/>
        <v>0.148460743522547-0.0411208606651476i</v>
      </c>
      <c r="AE156" t="str">
        <f t="shared" si="28"/>
        <v>1.82964164274188-1.01623105144427i</v>
      </c>
      <c r="AF156" t="str">
        <f t="shared" si="29"/>
        <v>-1.86837269928753+2.24254840525711i</v>
      </c>
      <c r="AG156" t="str">
        <f t="shared" si="30"/>
        <v>1.09523491124325+0.0932577657376649i</v>
      </c>
      <c r="AH156" t="str">
        <f t="shared" si="31"/>
        <v>-0.5696858709616+5.5283901838324i</v>
      </c>
      <c r="AI156">
        <f t="shared" si="32"/>
        <v>14.897847271079787</v>
      </c>
      <c r="AJ156">
        <f t="shared" si="33"/>
        <v>95.883411153888815</v>
      </c>
      <c r="AK156"/>
      <c r="AL156"/>
      <c r="AM156"/>
      <c r="AN156"/>
    </row>
    <row r="157" spans="1:40" x14ac:dyDescent="0.35">
      <c r="A157"/>
      <c r="B157">
        <f t="shared" si="34"/>
        <v>2300</v>
      </c>
      <c r="C157" s="237" t="str">
        <f t="shared" si="2"/>
        <v>-0.00399790725942195+0.294652815941395i</v>
      </c>
      <c r="D157" s="208" t="str">
        <f t="shared" si="3"/>
        <v>-1.6793961420355+2.25900492221736i</v>
      </c>
      <c r="E157" t="str">
        <f t="shared" si="4"/>
        <v>36500</v>
      </c>
      <c r="F157" t="str">
        <f t="shared" si="5"/>
        <v>0.21505376344086</v>
      </c>
      <c r="G157" t="str">
        <f t="shared" si="0"/>
        <v>0.21505376344086</v>
      </c>
      <c r="H157" t="str">
        <f t="shared" si="6"/>
        <v>0.186668210774459+0.124256276618764i</v>
      </c>
      <c r="I157" t="str">
        <f t="shared" si="7"/>
        <v>9.03207887907065i</v>
      </c>
      <c r="J157" t="str">
        <f t="shared" si="1"/>
        <v>0.889575411599072+1.97592983221653i</v>
      </c>
      <c r="K157" t="str">
        <f t="shared" si="8"/>
        <v>3.80070496583769+1.71110007512716i</v>
      </c>
      <c r="L157" t="str">
        <f t="shared" si="9"/>
        <v>1.03933398928282-0.0492385102441835i</v>
      </c>
      <c r="M157" t="str">
        <f t="shared" si="10"/>
        <v>4.84003895512051+1.66186156488298i</v>
      </c>
      <c r="N157" t="str">
        <f t="shared" si="11"/>
        <v>-0.0286885784126692i</v>
      </c>
      <c r="O157" t="str">
        <f t="shared" si="12"/>
        <v>0.999588510957966-0.0286846432928282i</v>
      </c>
      <c r="P157" t="str">
        <f t="shared" si="13"/>
        <v>0.00041148904203403+0.0286846432928282i</v>
      </c>
      <c r="Q157" t="str">
        <f t="shared" si="14"/>
        <v>-0.00041148904203403+3.93511984100176E-06i</v>
      </c>
      <c r="R157" t="str">
        <f t="shared" si="15"/>
        <v>-0.333330285003093-69.7125611064851i</v>
      </c>
      <c r="S157" t="str">
        <f t="shared" si="16"/>
        <v>0.00320332238433745i</v>
      </c>
      <c r="T157" t="str">
        <f t="shared" si="17"/>
        <v>0.223311807461896-0.00106776436332799i</v>
      </c>
      <c r="U157" t="str">
        <f t="shared" si="18"/>
        <v>0.0000500000000000001-0.06178375120027i</v>
      </c>
      <c r="V157" t="str">
        <f t="shared" si="19"/>
        <v>0.00002-0.691978013443026i</v>
      </c>
      <c r="W157" t="str">
        <f t="shared" si="20"/>
        <v>0.0000422735821289527-0.0567195118977729i</v>
      </c>
      <c r="X157" t="str">
        <f t="shared" si="21"/>
        <v>0.0149213973736705-0.0524767481178294i</v>
      </c>
      <c r="Y157" t="str">
        <f t="shared" si="22"/>
        <v>0.009+0.0115610609652104i</v>
      </c>
      <c r="Z157" t="str">
        <f t="shared" si="23"/>
        <v>13.3768407403088-3.44454570550128i</v>
      </c>
      <c r="AA157" t="str">
        <f t="shared" si="24"/>
        <v>127.789411721891+218.573836208458i</v>
      </c>
      <c r="AB157" t="str">
        <f t="shared" si="25"/>
        <v>0.671758314254293-0.00321200923893113i</v>
      </c>
      <c r="AC157" t="str">
        <f t="shared" si="26"/>
        <v>4.25667432411709+1.10082307350916i</v>
      </c>
      <c r="AD157" t="str">
        <f t="shared" si="27"/>
        <v>0.147737186479836-0.0389610527616907i</v>
      </c>
      <c r="AE157" t="str">
        <f t="shared" si="28"/>
        <v>1.84205368798999-1.03006328909987i</v>
      </c>
      <c r="AF157" t="str">
        <f t="shared" si="29"/>
        <v>-1.86606435280996+2.1347486455986i</v>
      </c>
      <c r="AG157" t="str">
        <f t="shared" si="30"/>
        <v>1.09917031599067+0.0988718783851575i</v>
      </c>
      <c r="AH157" t="str">
        <f t="shared" si="31"/>
        <v>-0.642422708697315+5.38406419306942i</v>
      </c>
      <c r="AI157">
        <f t="shared" si="32"/>
        <v>14.683599479864942</v>
      </c>
      <c r="AJ157">
        <f t="shared" si="33"/>
        <v>96.804322080128586</v>
      </c>
      <c r="AK157"/>
      <c r="AL157"/>
      <c r="AM157"/>
      <c r="AN157"/>
    </row>
    <row r="158" spans="1:40" x14ac:dyDescent="0.35">
      <c r="A158"/>
      <c r="B158">
        <f t="shared" si="34"/>
        <v>2400</v>
      </c>
      <c r="C158" s="237" t="str">
        <f t="shared" si="2"/>
        <v>-0.00367174427810719+0.282379856327067i</v>
      </c>
      <c r="D158" s="208" t="str">
        <f t="shared" si="3"/>
        <v>-1.67689555917875+2.16491223184085i</v>
      </c>
      <c r="E158" t="str">
        <f t="shared" si="4"/>
        <v>36500</v>
      </c>
      <c r="F158" t="str">
        <f t="shared" si="5"/>
        <v>0.21505376344086</v>
      </c>
      <c r="G158" t="str">
        <f t="shared" si="0"/>
        <v>0.21505376344086</v>
      </c>
      <c r="H158" t="str">
        <f t="shared" si="6"/>
        <v>0.187232297444785+0.129419953398394i</v>
      </c>
      <c r="I158" t="str">
        <f t="shared" si="7"/>
        <v>9.42477796076938i</v>
      </c>
      <c r="J158" t="str">
        <f t="shared" si="1"/>
        <v>0.879764531344169+2.0618398249216i</v>
      </c>
      <c r="K158" t="str">
        <f t="shared" si="8"/>
        <v>3.86701067687779+1.65001121557813i</v>
      </c>
      <c r="L158" t="str">
        <f t="shared" si="9"/>
        <v>1.03912724341946-0.0513690945876247i</v>
      </c>
      <c r="M158" t="str">
        <f t="shared" si="10"/>
        <v>4.90613792029725+1.59864212099051i</v>
      </c>
      <c r="N158" t="str">
        <f t="shared" si="11"/>
        <v>-0.0299359079088722i</v>
      </c>
      <c r="O158" t="str">
        <f t="shared" si="12"/>
        <v>0.999551954170345-0.029931436889082i</v>
      </c>
      <c r="P158" t="str">
        <f t="shared" si="13"/>
        <v>0.000448045829654964+0.029931436889082i</v>
      </c>
      <c r="Q158" t="str">
        <f t="shared" si="14"/>
        <v>-0.000448045829654964+4.47101979019968E-06i</v>
      </c>
      <c r="R158" t="str">
        <f t="shared" si="15"/>
        <v>-0.333330014169806-66.8077353542674i</v>
      </c>
      <c r="S158" t="str">
        <f t="shared" si="16"/>
        <v>0.00334259727061298i</v>
      </c>
      <c r="T158" t="str">
        <f t="shared" si="17"/>
        <v>0.223311353851008-0.00111418799557738i</v>
      </c>
      <c r="U158" t="str">
        <f t="shared" si="18"/>
        <v>0.0000500000000000001-0.0592094282335921i</v>
      </c>
      <c r="V158" t="str">
        <f t="shared" si="19"/>
        <v>0.00002-0.663145596216231i</v>
      </c>
      <c r="W158" t="str">
        <f t="shared" si="20"/>
        <v>0.000042273582107507-0.0543561991233381i</v>
      </c>
      <c r="X158" t="str">
        <f t="shared" si="21"/>
        <v>0.0137907792949017-0.0505974327226063i</v>
      </c>
      <c r="Y158" t="str">
        <f t="shared" si="22"/>
        <v>0.009+0.0120637157897848i</v>
      </c>
      <c r="Z158" t="str">
        <f t="shared" si="23"/>
        <v>13.5551389155234-3.72252767742804i</v>
      </c>
      <c r="AA158" t="str">
        <f t="shared" si="24"/>
        <v>136.453554735221+230.710086066276i</v>
      </c>
      <c r="AB158" t="str">
        <f t="shared" si="25"/>
        <v>0.671756949718808-0.00335165909128715i</v>
      </c>
      <c r="AC158" t="str">
        <f t="shared" si="26"/>
        <v>4.30109034763719+1.05745525312492i</v>
      </c>
      <c r="AD158" t="str">
        <f t="shared" si="27"/>
        <v>0.147099777986984-0.0369448393811179i</v>
      </c>
      <c r="AE158" t="str">
        <f t="shared" si="28"/>
        <v>1.85642973792186-1.04837542492282i</v>
      </c>
      <c r="AF158" t="str">
        <f t="shared" si="29"/>
        <v>-1.86412785662354+2.03549227844246i</v>
      </c>
      <c r="AG158" t="str">
        <f t="shared" si="30"/>
        <v>1.10351692154308+0.104604054952855i</v>
      </c>
      <c r="AH158" t="str">
        <f t="shared" si="31"/>
        <v>-0.703425970271507+5.26193602136978i</v>
      </c>
      <c r="AI158">
        <f t="shared" si="32"/>
        <v>14.499838118065584</v>
      </c>
      <c r="AJ158">
        <f t="shared" si="33"/>
        <v>97.614268932658149</v>
      </c>
      <c r="AK158"/>
      <c r="AL158"/>
      <c r="AM158"/>
      <c r="AN158"/>
    </row>
    <row r="159" spans="1:40" x14ac:dyDescent="0.35">
      <c r="A159"/>
      <c r="B159">
        <f t="shared" si="34"/>
        <v>2500</v>
      </c>
      <c r="C159" s="237" t="str">
        <f t="shared" si="2"/>
        <v>-0.00338392437445956+0.271088254855191i</v>
      </c>
      <c r="D159" s="208" t="str">
        <f t="shared" si="3"/>
        <v>-1.67468893991745+2.07834328722313i</v>
      </c>
      <c r="E159" t="str">
        <f t="shared" si="4"/>
        <v>36500</v>
      </c>
      <c r="F159" t="str">
        <f t="shared" si="5"/>
        <v>0.21505376344086</v>
      </c>
      <c r="G159" t="str">
        <f t="shared" si="0"/>
        <v>0.21505376344086</v>
      </c>
      <c r="H159" t="str">
        <f t="shared" si="6"/>
        <v>0.187819667602114+0.134587905008227i</v>
      </c>
      <c r="I159" t="str">
        <f t="shared" si="7"/>
        <v>9.8174770424681i</v>
      </c>
      <c r="J159" t="str">
        <f t="shared" si="1"/>
        <v>0.8695361668231+2.14774981762666i</v>
      </c>
      <c r="K159" t="str">
        <f t="shared" si="8"/>
        <v>3.92732151077141+1.59001205090624i</v>
      </c>
      <c r="L159" t="str">
        <f t="shared" si="9"/>
        <v>1.03891178741863-0.0534983787016064i</v>
      </c>
      <c r="M159" t="str">
        <f t="shared" si="10"/>
        <v>4.96623329819004+1.53651367220463i</v>
      </c>
      <c r="N159" t="str">
        <f t="shared" si="11"/>
        <v>-0.0311832374050752i</v>
      </c>
      <c r="O159" t="str">
        <f t="shared" si="12"/>
        <v>0.999513842249137-0.0311781839170882i</v>
      </c>
      <c r="P159" t="str">
        <f t="shared" si="13"/>
        <v>0.000486157750863025+0.0311781839170882i</v>
      </c>
      <c r="Q159" t="str">
        <f t="shared" si="14"/>
        <v>-0.000486157750863025+5.05348798700289E-06i</v>
      </c>
      <c r="R159" t="str">
        <f t="shared" si="15"/>
        <v>-0.333329731798655-64.1352901183478i</v>
      </c>
      <c r="S159" t="str">
        <f t="shared" si="16"/>
        <v>0.00348187215688853i</v>
      </c>
      <c r="T159" t="str">
        <f t="shared" si="17"/>
        <v>0.223310880937043-0.00116061151221286i</v>
      </c>
      <c r="U159" t="str">
        <f t="shared" si="18"/>
        <v>0.0000500000000000001-0.0568410511042485i</v>
      </c>
      <c r="V159" t="str">
        <f t="shared" si="19"/>
        <v>0.00002-0.63661977236758i</v>
      </c>
      <c r="W159" t="str">
        <f t="shared" si="20"/>
        <v>0.0000422735820851486-0.0521819513798986i</v>
      </c>
      <c r="X159" t="str">
        <f t="shared" si="21"/>
        <v>0.0127815677856493-0.0488367931052398i</v>
      </c>
      <c r="Y159" t="str">
        <f t="shared" si="22"/>
        <v>0.009+0.0125663706143592i</v>
      </c>
      <c r="Z159" t="str">
        <f t="shared" si="23"/>
        <v>13.7413832068188-4.02339003348542i</v>
      </c>
      <c r="AA159" t="str">
        <f t="shared" si="24"/>
        <v>146.02329521192+243.156354169161i</v>
      </c>
      <c r="AB159" t="str">
        <f t="shared" si="25"/>
        <v>0.671755527116521-0.0034913085958577i</v>
      </c>
      <c r="AC159" t="str">
        <f t="shared" si="26"/>
        <v>4.34145911040069+1.01482289879056i</v>
      </c>
      <c r="AD159" t="str">
        <f t="shared" si="27"/>
        <v>0.146535699998317-0.035057129083592i</v>
      </c>
      <c r="AE159" t="str">
        <f t="shared" si="28"/>
        <v>1.87255470339877-1.07130371979159i</v>
      </c>
      <c r="AF159" t="str">
        <f t="shared" si="29"/>
        <v>-1.86250860751956+1.9437553822149i</v>
      </c>
      <c r="AG159" t="str">
        <f t="shared" si="30"/>
        <v>1.10831760190147+0.110453183189095i</v>
      </c>
      <c r="AH159" t="str">
        <f t="shared" si="31"/>
        <v>-0.753768115449911+5.15949287508383i</v>
      </c>
      <c r="AI159">
        <f t="shared" si="32"/>
        <v>14.34385776774694</v>
      </c>
      <c r="AJ159">
        <f t="shared" si="33"/>
        <v>98.311737666957839</v>
      </c>
      <c r="AK159"/>
      <c r="AL159"/>
      <c r="AM159"/>
      <c r="AN159"/>
    </row>
    <row r="160" spans="1:40" x14ac:dyDescent="0.35">
      <c r="A160"/>
      <c r="B160">
        <f t="shared" si="34"/>
        <v>2600</v>
      </c>
      <c r="C160" s="237" t="str">
        <f t="shared" si="2"/>
        <v>-0.00312866507827316+0.260664847298826i</v>
      </c>
      <c r="D160" s="208" t="str">
        <f t="shared" si="3"/>
        <v>-1.67273195198002+1.99843049595767i</v>
      </c>
      <c r="E160" t="str">
        <f t="shared" si="4"/>
        <v>36500</v>
      </c>
      <c r="F160" t="str">
        <f t="shared" si="5"/>
        <v>0.21505376344086</v>
      </c>
      <c r="G160" t="str">
        <f t="shared" si="0"/>
        <v>0.21505376344086</v>
      </c>
      <c r="H160" t="str">
        <f t="shared" si="6"/>
        <v>0.18843033367738+0.139759033677978i</v>
      </c>
      <c r="I160" t="str">
        <f t="shared" si="7"/>
        <v>10.2101761241668i</v>
      </c>
      <c r="J160" t="str">
        <f t="shared" si="1"/>
        <v>0.858890318035865+2.23365981033173i</v>
      </c>
      <c r="K160" t="str">
        <f t="shared" si="8"/>
        <v>3.98224967574789+1.53126079212276i</v>
      </c>
      <c r="L160" t="str">
        <f t="shared" si="9"/>
        <v>1.03868763216617-0.055626309346075i</v>
      </c>
      <c r="M160" t="str">
        <f t="shared" si="10"/>
        <v>5.02093730791406+1.47563448277668i</v>
      </c>
      <c r="N160" t="str">
        <f t="shared" si="11"/>
        <v>-0.0324305669012782i</v>
      </c>
      <c r="O160" t="str">
        <f t="shared" si="12"/>
        <v>0.999474175253638-0.0324248824371197i</v>
      </c>
      <c r="P160" t="str">
        <f t="shared" si="13"/>
        <v>0.00052582474636198+0.0324248824371197i</v>
      </c>
      <c r="Q160" t="str">
        <f t="shared" si="14"/>
        <v>-0.00052582474636198+5.68446415850216E-06i</v>
      </c>
      <c r="R160" t="str">
        <f t="shared" si="15"/>
        <v>-0.333329437912422-61.6684122622859i</v>
      </c>
      <c r="S160" t="str">
        <f t="shared" si="16"/>
        <v>0.00362114704316406i</v>
      </c>
      <c r="T160" t="str">
        <f t="shared" si="17"/>
        <v>0.223310388720199-0.00120703490849611i</v>
      </c>
      <c r="U160" t="str">
        <f t="shared" si="18"/>
        <v>0.0000499999999999999-0.0546548568310079i</v>
      </c>
      <c r="V160" t="str">
        <f t="shared" si="19"/>
        <v>0.00002-0.612134396507291i</v>
      </c>
      <c r="W160" t="str">
        <f t="shared" si="20"/>
        <v>0.0000422735820618776-0.0501749534715701i</v>
      </c>
      <c r="X160" t="str">
        <f t="shared" si="21"/>
        <v>0.0118773522212358-0.0471852520481173i</v>
      </c>
      <c r="Y160" t="str">
        <f t="shared" si="22"/>
        <v>0.009+0.0130690254389335i</v>
      </c>
      <c r="Z160" t="str">
        <f t="shared" si="23"/>
        <v>13.9350376318426-4.3497911976401i</v>
      </c>
      <c r="AA160" t="str">
        <f t="shared" si="24"/>
        <v>156.601600598589+255.906766182159i</v>
      </c>
      <c r="AB160" t="str">
        <f t="shared" si="25"/>
        <v>0.671754046448029-0.00363095773838911i</v>
      </c>
      <c r="AC160" t="str">
        <f t="shared" si="26"/>
        <v>4.37819291999742+0.973032623711342i</v>
      </c>
      <c r="AD160" t="str">
        <f t="shared" si="27"/>
        <v>0.146034420105039-0.0332847856063514i</v>
      </c>
      <c r="AE160" t="str">
        <f t="shared" si="28"/>
        <v>1.89021327226217-1.09904397511769i</v>
      </c>
      <c r="AF160" t="str">
        <f t="shared" si="29"/>
        <v>-1.8611622856574+1.85867146227969i</v>
      </c>
      <c r="AG160" t="str">
        <f t="shared" si="30"/>
        <v>1.11362103331826+0.116414658705771i</v>
      </c>
      <c r="AH160" t="str">
        <f t="shared" si="31"/>
        <v>-0.794226709590318+5.07465657148822i</v>
      </c>
      <c r="AI160">
        <f t="shared" si="32"/>
        <v>14.213231138217466</v>
      </c>
      <c r="AJ160">
        <f t="shared" si="33"/>
        <v>98.895114594746957</v>
      </c>
      <c r="AK160"/>
      <c r="AL160"/>
      <c r="AM160"/>
      <c r="AN160"/>
    </row>
    <row r="161" spans="1:40" x14ac:dyDescent="0.35">
      <c r="A161"/>
      <c r="B161">
        <f t="shared" si="34"/>
        <v>2700</v>
      </c>
      <c r="C161" s="237" t="str">
        <f t="shared" si="2"/>
        <v>-0.00290123421353551+0.251013222362293i</v>
      </c>
      <c r="D161" s="208" t="str">
        <f t="shared" si="3"/>
        <v>-1.67098831535036+1.92443470477758i</v>
      </c>
      <c r="E161" t="str">
        <f t="shared" si="4"/>
        <v>36500</v>
      </c>
      <c r="F161" t="str">
        <f t="shared" si="5"/>
        <v>0.21505376344086</v>
      </c>
      <c r="G161" t="str">
        <f t="shared" si="0"/>
        <v>0.21505376344086</v>
      </c>
      <c r="H161" t="str">
        <f t="shared" si="6"/>
        <v>0.189064297974739+0.14493238115984i</v>
      </c>
      <c r="I161" t="str">
        <f t="shared" si="7"/>
        <v>10.6028752058656i</v>
      </c>
      <c r="J161" t="str">
        <f t="shared" si="1"/>
        <v>0.847826984982464+2.3195698030368i</v>
      </c>
      <c r="K161" t="str">
        <f t="shared" si="8"/>
        <v>4.03234030824361+1.47386249014175i</v>
      </c>
      <c r="L161" t="str">
        <f t="shared" si="9"/>
        <v>1.03845478898022-0.0577528333947105i</v>
      </c>
      <c r="M161" t="str">
        <f t="shared" si="10"/>
        <v>5.07079509722383+1.41610965674704i</v>
      </c>
      <c r="N161" t="str">
        <f t="shared" si="11"/>
        <v>-0.0336778963974812i</v>
      </c>
      <c r="O161" t="str">
        <f t="shared" si="12"/>
        <v>0.999432953245562-0.0336715305095246i</v>
      </c>
      <c r="P161" t="str">
        <f t="shared" si="13"/>
        <v>0.000567046754437972+0.0336715305095246i</v>
      </c>
      <c r="Q161" t="str">
        <f t="shared" si="14"/>
        <v>-0.000567046754437972+6.36588795659837E-06i</v>
      </c>
      <c r="R161" t="str">
        <f t="shared" si="15"/>
        <v>-0.333329132499365-59.3842609659416i</v>
      </c>
      <c r="S161" t="str">
        <f t="shared" si="16"/>
        <v>0.00376042192943961i</v>
      </c>
      <c r="T161" t="str">
        <f t="shared" si="17"/>
        <v>0.223309877199891-0.00125345817957169i</v>
      </c>
      <c r="U161" t="str">
        <f t="shared" si="18"/>
        <v>0.0000499999999999999-0.0526306028743039i</v>
      </c>
      <c r="V161" t="str">
        <f t="shared" si="19"/>
        <v>0.00002-0.589462752192204i</v>
      </c>
      <c r="W161" t="str">
        <f t="shared" si="20"/>
        <v>0.0000422735820376942-0.0483166220833408i</v>
      </c>
      <c r="X161" t="str">
        <f t="shared" si="21"/>
        <v>0.0110643429746212-0.0456340181257698i</v>
      </c>
      <c r="Y161" t="str">
        <f t="shared" si="22"/>
        <v>0.009+0.0135716802635079i</v>
      </c>
      <c r="Z161" t="str">
        <f t="shared" si="23"/>
        <v>14.1353206154244-4.7047038752031i</v>
      </c>
      <c r="AA161" t="str">
        <f t="shared" si="24"/>
        <v>168.304861293916+268.947123436447i</v>
      </c>
      <c r="AB161" t="str">
        <f t="shared" si="25"/>
        <v>0.67175250771157-0.00377060650427545i</v>
      </c>
      <c r="AC161" t="str">
        <f t="shared" si="26"/>
        <v>4.41165891493414+0.932155240138954i</v>
      </c>
      <c r="AD161" t="str">
        <f t="shared" si="27"/>
        <v>0.145587223507333-0.0316163380903619i</v>
      </c>
      <c r="AE161" t="str">
        <f t="shared" si="28"/>
        <v>1.90917657345215-1.13185185020793i</v>
      </c>
      <c r="AF161" t="str">
        <f t="shared" si="29"/>
        <v>-1.8600526133251+1.77950232361774i</v>
      </c>
      <c r="AG161" t="str">
        <f t="shared" si="30"/>
        <v>1.11948230152247+0.122479375299604i</v>
      </c>
      <c r="AH161" t="str">
        <f t="shared" si="31"/>
        <v>-0.825330499572265+5.00568351720531i</v>
      </c>
      <c r="AI161">
        <f t="shared" si="32"/>
        <v>14.105754361879594</v>
      </c>
      <c r="AJ161">
        <f t="shared" si="33"/>
        <v>99.362618166989634</v>
      </c>
      <c r="AK161"/>
      <c r="AL161"/>
      <c r="AM161"/>
      <c r="AN161"/>
    </row>
    <row r="162" spans="1:40" x14ac:dyDescent="0.35">
      <c r="A162"/>
      <c r="B162">
        <f t="shared" si="34"/>
        <v>2800</v>
      </c>
      <c r="C162" s="237" t="str">
        <f t="shared" si="2"/>
        <v>-0.0026977290310937+0.242050732547934i</v>
      </c>
      <c r="D162" s="208" t="str">
        <f t="shared" si="3"/>
        <v>-1.66942810895165+1.85572228286749i</v>
      </c>
      <c r="E162" t="str">
        <f t="shared" si="4"/>
        <v>36500</v>
      </c>
      <c r="F162" t="str">
        <f t="shared" si="5"/>
        <v>0.21505376344086</v>
      </c>
      <c r="G162" t="str">
        <f t="shared" si="0"/>
        <v>0.21505376344086</v>
      </c>
      <c r="H162" t="str">
        <f t="shared" si="6"/>
        <v>0.18972155451122+0.150107103922556i</v>
      </c>
      <c r="I162" t="str">
        <f t="shared" si="7"/>
        <v>10.9955742875643i</v>
      </c>
      <c r="J162" t="str">
        <f t="shared" si="1"/>
        <v>0.836346167662897+2.40547979574187i</v>
      </c>
      <c r="K162" t="str">
        <f t="shared" si="8"/>
        <v>4.07807816002257+1.4178813917299i</v>
      </c>
      <c r="L162" t="str">
        <f t="shared" si="9"/>
        <v>1.03821326960982-0.0598778978392961i</v>
      </c>
      <c r="M162" t="str">
        <f t="shared" si="10"/>
        <v>5.11629142963239+1.3580034938906i</v>
      </c>
      <c r="N162" t="str">
        <f t="shared" si="11"/>
        <v>-0.0349252258936842i</v>
      </c>
      <c r="O162" t="str">
        <f t="shared" si="12"/>
        <v>0.999390176289045-0.0349181261947296i</v>
      </c>
      <c r="P162" t="str">
        <f t="shared" si="13"/>
        <v>0.000609823710954971+0.0349181261947296i</v>
      </c>
      <c r="Q162" t="str">
        <f t="shared" si="14"/>
        <v>-0.000609823710954971+7.09969895459905E-06i</v>
      </c>
      <c r="R162" t="str">
        <f t="shared" si="15"/>
        <v>-0.333328815556155-57.2632583837847i</v>
      </c>
      <c r="S162" t="str">
        <f t="shared" si="16"/>
        <v>0.00389969681571515i</v>
      </c>
      <c r="T162" t="str">
        <f t="shared" si="17"/>
        <v>0.223309346376719-0.00129988132061044i</v>
      </c>
      <c r="U162" t="str">
        <f t="shared" si="18"/>
        <v>0.00005-0.050750938485936i</v>
      </c>
      <c r="V162" t="str">
        <f t="shared" si="19"/>
        <v>0.00002-0.568410511042485i</v>
      </c>
      <c r="W162" t="str">
        <f t="shared" si="20"/>
        <v>0.0000422735820125984-0.0465910286594857i</v>
      </c>
      <c r="X162" t="str">
        <f t="shared" si="21"/>
        <v>0.0103308964636353-0.044175056004144i</v>
      </c>
      <c r="Y162" t="str">
        <f t="shared" si="22"/>
        <v>0.009+0.0140743350880823i</v>
      </c>
      <c r="Z162" t="str">
        <f t="shared" si="23"/>
        <v>14.3411332731772-5.09144632577826i</v>
      </c>
      <c r="AA162" t="str">
        <f t="shared" si="24"/>
        <v>181.264404499708+282.252261923075i</v>
      </c>
      <c r="AB162" t="str">
        <f t="shared" si="25"/>
        <v>0.67175091090895-0.00391025487898982i</v>
      </c>
      <c r="AC162" t="str">
        <f t="shared" si="26"/>
        <v>4.44218356811888+0.892234080513493i</v>
      </c>
      <c r="AD162" t="str">
        <f t="shared" si="27"/>
        <v>0.145186852150068-0.0300417374391096i</v>
      </c>
      <c r="AE162" t="str">
        <f t="shared" si="28"/>
        <v>1.92918810249284-1.17004362530284i</v>
      </c>
      <c r="AF162" t="str">
        <f t="shared" si="29"/>
        <v>-1.85914966346287+1.70561517894493i</v>
      </c>
      <c r="AG162" t="str">
        <f t="shared" si="30"/>
        <v>1.12596353503845+0.128632427581196i</v>
      </c>
      <c r="AH162" t="str">
        <f t="shared" si="31"/>
        <v>-0.847394376021871+4.95108495532796i</v>
      </c>
      <c r="AI162">
        <f t="shared" si="32"/>
        <v>14.019399623956968</v>
      </c>
      <c r="AJ162">
        <f t="shared" si="33"/>
        <v>99.712254509992135</v>
      </c>
      <c r="AK162"/>
      <c r="AL162"/>
      <c r="AM162"/>
      <c r="AN162"/>
    </row>
    <row r="163" spans="1:40" x14ac:dyDescent="0.35">
      <c r="A163"/>
      <c r="B163">
        <f t="shared" si="34"/>
        <v>2900</v>
      </c>
      <c r="C163" s="237" t="str">
        <f t="shared" si="2"/>
        <v>-0.00251490768698641+0.233706122900955i</v>
      </c>
      <c r="D163" s="208" t="str">
        <f t="shared" si="3"/>
        <v>-1.66802647864682+1.79174694224066i</v>
      </c>
      <c r="E163" t="str">
        <f t="shared" si="4"/>
        <v>36500</v>
      </c>
      <c r="F163" t="str">
        <f t="shared" si="5"/>
        <v>0.21505376344086</v>
      </c>
      <c r="G163" t="str">
        <f t="shared" si="0"/>
        <v>0.21505376344086</v>
      </c>
      <c r="H163" t="str">
        <f t="shared" si="6"/>
        <v>0.190402090421928+0.155282453476193i</v>
      </c>
      <c r="I163" t="str">
        <f t="shared" si="7"/>
        <v>11.388273369263i</v>
      </c>
      <c r="J163" t="str">
        <f t="shared" si="1"/>
        <v>0.824447866077163+2.49138978844693i</v>
      </c>
      <c r="K163" t="str">
        <f t="shared" si="8"/>
        <v>4.11989400632145+1.36335062370678i</v>
      </c>
      <c r="L163" t="str">
        <f t="shared" si="9"/>
        <v>1.03796308623346-0.062001449794069i</v>
      </c>
      <c r="M163" t="str">
        <f t="shared" si="10"/>
        <v>5.15785709255491+1.30134917391271i</v>
      </c>
      <c r="N163" t="str">
        <f t="shared" si="11"/>
        <v>-0.0361725553898872i</v>
      </c>
      <c r="O163" t="str">
        <f t="shared" si="12"/>
        <v>0.99934584445064-0.0361646675532429i</v>
      </c>
      <c r="P163" t="str">
        <f t="shared" si="13"/>
        <v>0.000654155549359992+0.0361646675532429i</v>
      </c>
      <c r="Q163" t="str">
        <f t="shared" si="14"/>
        <v>-0.000654155549359992+7.88783664430054E-06i</v>
      </c>
      <c r="R163" t="str">
        <f t="shared" si="15"/>
        <v>-0.333328487085453-55.2885270625358i</v>
      </c>
      <c r="S163" t="str">
        <f t="shared" si="16"/>
        <v>0.00403897170199068i</v>
      </c>
      <c r="T163" t="str">
        <f t="shared" si="17"/>
        <v>0.223308796250328-0.00134630432680551i</v>
      </c>
      <c r="U163" t="str">
        <f t="shared" si="18"/>
        <v>0.0000499999999999998-0.049000906124352i</v>
      </c>
      <c r="V163" t="str">
        <f t="shared" si="19"/>
        <v>0.00002-0.548810148592743i</v>
      </c>
      <c r="W163" t="str">
        <f t="shared" si="20"/>
        <v>0.0000422735819865896-0.0449844416864485i</v>
      </c>
      <c r="X163" t="str">
        <f t="shared" si="21"/>
        <v>0.00966713504964575-0.0428010415551729i</v>
      </c>
      <c r="Y163" t="str">
        <f t="shared" si="22"/>
        <v>0.009+0.0145769899126566i</v>
      </c>
      <c r="Z163" t="str">
        <f t="shared" si="23"/>
        <v>14.5509689468902-5.51371163184196i</v>
      </c>
      <c r="AA163" t="str">
        <f t="shared" si="24"/>
        <v>195.628012422119+295.782674236854i</v>
      </c>
      <c r="AB163" t="str">
        <f t="shared" si="25"/>
        <v>0.671749256039101-0.00404990284807241i</v>
      </c>
      <c r="AC163" t="str">
        <f t="shared" si="26"/>
        <v>4.47005700240553+0.853291519293873i</v>
      </c>
      <c r="AD163" t="str">
        <f t="shared" si="27"/>
        <v>0.144827224109344-0.0285521515441001i</v>
      </c>
      <c r="AE163" t="str">
        <f t="shared" si="28"/>
        <v>1.94994811059655-1.21399702066417i</v>
      </c>
      <c r="AF163" t="str">
        <f t="shared" si="29"/>
        <v>-1.85842856906875+1.63646448876447i</v>
      </c>
      <c r="AG163" t="str">
        <f t="shared" si="30"/>
        <v>1.13313452732451+0.134851454432541i</v>
      </c>
      <c r="AH163" t="str">
        <f t="shared" si="31"/>
        <v>-0.860546340628014+4.90956137632399i</v>
      </c>
      <c r="AI163">
        <f t="shared" si="32"/>
        <v>13.952273401270885</v>
      </c>
      <c r="AJ163">
        <f t="shared" si="33"/>
        <v>99.941793012397952</v>
      </c>
      <c r="AK163"/>
      <c r="AL163"/>
      <c r="AM163"/>
      <c r="AN163"/>
    </row>
    <row r="164" spans="1:40" x14ac:dyDescent="0.35">
      <c r="A164"/>
      <c r="B164">
        <f t="shared" si="34"/>
        <v>3000</v>
      </c>
      <c r="C164" s="237" t="str">
        <f t="shared" si="2"/>
        <v>-0.00235005935422263+0.225917633603408i</v>
      </c>
      <c r="D164" s="208" t="str">
        <f t="shared" si="3"/>
        <v>-1.66676264142897+1.73203519095946i</v>
      </c>
      <c r="E164" t="str">
        <f t="shared" si="4"/>
        <v>36500</v>
      </c>
      <c r="F164" t="str">
        <f t="shared" si="5"/>
        <v>0.21505376344086</v>
      </c>
      <c r="G164" t="str">
        <f t="shared" si="0"/>
        <v>0.21505376344086</v>
      </c>
      <c r="H164" t="str">
        <f t="shared" si="6"/>
        <v>0.191105887044605+0.160457760631642i</v>
      </c>
      <c r="I164" t="str">
        <f t="shared" si="7"/>
        <v>11.7809724509617i</v>
      </c>
      <c r="J164" t="str">
        <f t="shared" si="1"/>
        <v>0.812132080225264+2.57729978115199i</v>
      </c>
      <c r="K164" t="str">
        <f t="shared" si="8"/>
        <v>4.15817061631712+1.31027976537978i</v>
      </c>
      <c r="L164" t="str">
        <f t="shared" si="9"/>
        <v>1.03770425145752-0.0641234365000476i</v>
      </c>
      <c r="M164" t="str">
        <f t="shared" si="10"/>
        <v>5.19587486777464+1.24615632887973i</v>
      </c>
      <c r="N164" t="str">
        <f t="shared" si="11"/>
        <v>-0.0374198848860902i</v>
      </c>
      <c r="O164" t="str">
        <f t="shared" si="12"/>
        <v>0.99929995779932-0.0374111526456572i</v>
      </c>
      <c r="P164" t="str">
        <f t="shared" si="13"/>
        <v>0.000700042200679984+0.0374111526456572i</v>
      </c>
      <c r="Q164" t="str">
        <f t="shared" si="14"/>
        <v>-0.000700042200679984+8.73224043300425E-06i</v>
      </c>
      <c r="R164" t="str">
        <f t="shared" si="15"/>
        <v>-0.333328147085241-53.4454398761083i</v>
      </c>
      <c r="S164" t="str">
        <f t="shared" si="16"/>
        <v>0.00417824658826623i</v>
      </c>
      <c r="T164" t="str">
        <f t="shared" si="17"/>
        <v>0.223308226820737-0.00139272719333201i</v>
      </c>
      <c r="U164" t="str">
        <f t="shared" si="18"/>
        <v>0.00005-0.0473675425868736i</v>
      </c>
      <c r="V164" t="str">
        <f t="shared" si="19"/>
        <v>0.00002-0.530516476972983i</v>
      </c>
      <c r="W164" t="str">
        <f t="shared" si="20"/>
        <v>0.0000422735819596685-0.0434849605191475i</v>
      </c>
      <c r="X164" t="str">
        <f t="shared" si="21"/>
        <v>0.00906464138972829-0.0415053097638143i</v>
      </c>
      <c r="Y164" t="str">
        <f t="shared" si="22"/>
        <v>0.009+0.015079644737231i</v>
      </c>
      <c r="Z164" t="str">
        <f t="shared" si="23"/>
        <v>14.7627995828707-5.97559166580668i</v>
      </c>
      <c r="AA164" t="str">
        <f t="shared" si="24"/>
        <v>211.561335835259+309.480209030772i</v>
      </c>
      <c r="AB164" t="str">
        <f t="shared" si="25"/>
        <v>0.671747543102081-0.00418955039700918i</v>
      </c>
      <c r="AC164" t="str">
        <f t="shared" si="26"/>
        <v>4.49553701143586+0.815334072630972i</v>
      </c>
      <c r="AD164" t="str">
        <f t="shared" si="27"/>
        <v>0.144503213623738-0.0271397930344579i</v>
      </c>
      <c r="AE164" t="str">
        <f t="shared" si="28"/>
        <v>1.97109566073957-1.26415152430058i</v>
      </c>
      <c r="AF164" t="str">
        <f t="shared" si="29"/>
        <v>-1.85786852847357+1.57157743032782i</v>
      </c>
      <c r="AG164" t="str">
        <f t="shared" si="30"/>
        <v>1.14107328865566+0.141104537079014i</v>
      </c>
      <c r="AH164" t="str">
        <f t="shared" si="31"/>
        <v>-0.8647489911393+4.87994666696643i</v>
      </c>
      <c r="AI164">
        <f t="shared" si="32"/>
        <v>13.902578972050355</v>
      </c>
      <c r="AJ164">
        <f t="shared" si="33"/>
        <v>100.04876023874425</v>
      </c>
      <c r="AK164"/>
      <c r="AL164"/>
      <c r="AM164"/>
      <c r="AN164"/>
    </row>
    <row r="165" spans="1:40" x14ac:dyDescent="0.35">
      <c r="A165"/>
      <c r="B165">
        <f t="shared" si="34"/>
        <v>3100</v>
      </c>
      <c r="C165" s="237" t="str">
        <f t="shared" si="2"/>
        <v>-0.00220090316819753+0.218631469517801i</v>
      </c>
      <c r="D165" s="208" t="str">
        <f t="shared" si="3"/>
        <v>-1.66561911066945+1.67617459963647i</v>
      </c>
      <c r="E165" t="str">
        <f t="shared" si="4"/>
        <v>36500</v>
      </c>
      <c r="F165" t="str">
        <f t="shared" si="5"/>
        <v>0.21505376344086</v>
      </c>
      <c r="G165" t="str">
        <f t="shared" si="0"/>
        <v>0.21505376344086</v>
      </c>
      <c r="H165" t="str">
        <f t="shared" si="6"/>
        <v>0.191832920765006+0.165632422807109i</v>
      </c>
      <c r="I165" t="str">
        <f t="shared" si="7"/>
        <v>12.1736715326604i</v>
      </c>
      <c r="J165" t="str">
        <f t="shared" si="1"/>
        <v>0.799398810107199+2.66320977385706i</v>
      </c>
      <c r="K165" t="str">
        <f t="shared" si="8"/>
        <v>4.1932482114611+1.25866075726788i</v>
      </c>
      <c r="L165" t="str">
        <f t="shared" si="9"/>
        <v>1.03743677831469-0.0662438053293381i</v>
      </c>
      <c r="M165" t="str">
        <f t="shared" si="10"/>
        <v>5.23068498977579+1.19241695193854i</v>
      </c>
      <c r="N165" t="str">
        <f t="shared" si="11"/>
        <v>-0.0386672143822932i</v>
      </c>
      <c r="O165" t="str">
        <f t="shared" si="12"/>
        <v>0.999252516406477-0.0386575795326529i</v>
      </c>
      <c r="P165" t="str">
        <f t="shared" si="13"/>
        <v>0.000747483593522946+0.0386575795326529i</v>
      </c>
      <c r="Q165" t="str">
        <f t="shared" si="14"/>
        <v>-0.000747483593522946+9.63484964030398E-06i</v>
      </c>
      <c r="R165" t="str">
        <f t="shared" si="15"/>
        <v>-0.33332779556589-51.7212570695136i</v>
      </c>
      <c r="S165" t="str">
        <f t="shared" si="16"/>
        <v>0.00431752147454178i</v>
      </c>
      <c r="T165" t="str">
        <f t="shared" si="17"/>
        <v>0.223307638087921-0.0014391499154174i</v>
      </c>
      <c r="U165" t="str">
        <f t="shared" si="18"/>
        <v>0.0000500000000000002-0.0458395573421358i</v>
      </c>
      <c r="V165" t="str">
        <f t="shared" si="19"/>
        <v>0.00002-0.513403042231921i</v>
      </c>
      <c r="W165" t="str">
        <f t="shared" si="20"/>
        <v>0.000042273581931835-0.0420822200796085i</v>
      </c>
      <c r="X165" t="str">
        <f t="shared" si="21"/>
        <v>0.00851621147059463-0.0402818003729161i</v>
      </c>
      <c r="Y165" t="str">
        <f t="shared" si="22"/>
        <v>0.009+0.0155822995618054i</v>
      </c>
      <c r="Z165" t="str">
        <f t="shared" si="23"/>
        <v>14.9739338557735-6.48159068240252i</v>
      </c>
      <c r="AA165" t="str">
        <f t="shared" si="24"/>
        <v>229.249028057496+323.262628106433i</v>
      </c>
      <c r="AB165" t="str">
        <f t="shared" si="25"/>
        <v>0.671745772097813-0.00432919751144355i</v>
      </c>
      <c r="AC165" t="str">
        <f t="shared" si="26"/>
        <v>4.51885273555832+0.778356377601593i</v>
      </c>
      <c r="AD165" t="str">
        <f t="shared" si="27"/>
        <v>0.144210477348634-0.0257977741463884i</v>
      </c>
      <c r="AE165" t="str">
        <f t="shared" si="28"/>
        <v>1.99218753659401-1.32100744998193i</v>
      </c>
      <c r="AF165" t="str">
        <f t="shared" si="29"/>
        <v>-1.85745203143446+1.51054217682936i</v>
      </c>
      <c r="AG165" t="str">
        <f t="shared" si="30"/>
        <v>1.14986643629662+0.147347550597929i</v>
      </c>
      <c r="AH165" t="str">
        <f t="shared" si="31"/>
        <v>-0.859817671382698+4.8611587581683i</v>
      </c>
      <c r="AI165">
        <f t="shared" si="32"/>
        <v>13.868582183474039</v>
      </c>
      <c r="AJ165">
        <f t="shared" si="33"/>
        <v>100.0304520034951</v>
      </c>
      <c r="AK165"/>
      <c r="AL165"/>
      <c r="AM165"/>
      <c r="AN165"/>
    </row>
    <row r="166" spans="1:40" x14ac:dyDescent="0.35">
      <c r="A166"/>
      <c r="B166">
        <f t="shared" si="34"/>
        <v>3200</v>
      </c>
      <c r="C166" s="237" t="str">
        <f t="shared" si="2"/>
        <v>-0.00206550891625504+0.211800556479222i</v>
      </c>
      <c r="D166" s="208" t="str">
        <f t="shared" si="3"/>
        <v>-1.66458108807122+1.6238042663407i</v>
      </c>
      <c r="E166" t="str">
        <f t="shared" si="4"/>
        <v>36500</v>
      </c>
      <c r="F166" t="str">
        <f t="shared" si="5"/>
        <v>0.21505376344086</v>
      </c>
      <c r="G166" t="str">
        <f t="shared" si="0"/>
        <v>0.21505376344086</v>
      </c>
      <c r="H166" t="str">
        <f t="shared" si="6"/>
        <v>0.192583163681877+0.170805893715651i</v>
      </c>
      <c r="I166" t="str">
        <f t="shared" si="7"/>
        <v>12.5663706143592i</v>
      </c>
      <c r="J166" t="str">
        <f t="shared" si="1"/>
        <v>0.786248055722967+2.74911976656212i</v>
      </c>
      <c r="K166" t="str">
        <f t="shared" si="8"/>
        <v>4.22542939034895+1.20847250205877i</v>
      </c>
      <c r="L166" t="str">
        <f t="shared" si="9"/>
        <v>1.03716068026235-0.068362503789417i</v>
      </c>
      <c r="M166" t="str">
        <f t="shared" si="10"/>
        <v>5.2625900706113+1.14010999826935i</v>
      </c>
      <c r="N166" t="str">
        <f t="shared" si="11"/>
        <v>-0.0399145438784962i</v>
      </c>
      <c r="O166" t="str">
        <f t="shared" si="12"/>
        <v>0.999203520345921-0.0399039462750006i</v>
      </c>
      <c r="P166" t="str">
        <f t="shared" si="13"/>
        <v>0.00079647965407903+0.0399039462750006i</v>
      </c>
      <c r="Q166" t="str">
        <f t="shared" si="14"/>
        <v>-0.00079647965407903+0.0000105976034956018i</v>
      </c>
      <c r="R166" t="str">
        <f t="shared" si="15"/>
        <v>-0.333327432512795-50.1048313570666i</v>
      </c>
      <c r="S166" t="str">
        <f t="shared" si="16"/>
        <v>0.00445679636081731i</v>
      </c>
      <c r="T166" t="str">
        <f t="shared" si="17"/>
        <v>0.223307030051539-0.0014855724881836i</v>
      </c>
      <c r="U166" t="str">
        <f t="shared" si="18"/>
        <v>0.00005-0.0444070711751941i</v>
      </c>
      <c r="V166" t="str">
        <f t="shared" si="19"/>
        <v>0.00002-0.497359197162172i</v>
      </c>
      <c r="W166" t="str">
        <f t="shared" si="20"/>
        <v>0.0000422735819030885-0.0407671509246037i</v>
      </c>
      <c r="X166" t="str">
        <f t="shared" si="21"/>
        <v>0.00801565409633562-0.0391250042527214i</v>
      </c>
      <c r="Y166" t="str">
        <f t="shared" si="22"/>
        <v>0.009+0.0160849543863797i</v>
      </c>
      <c r="Z166" t="str">
        <f t="shared" si="23"/>
        <v>15.1808414140528-7.03662093516824i</v>
      </c>
      <c r="AA166" t="str">
        <f t="shared" si="24"/>
        <v>248.895328527145+337.016769869569i</v>
      </c>
      <c r="AB166" t="str">
        <f t="shared" si="25"/>
        <v>0.671743943025273-0.00446884417670145i</v>
      </c>
      <c r="AC166" t="str">
        <f t="shared" si="26"/>
        <v>4.54020797848465+0.742344290728572i</v>
      </c>
      <c r="AD166" t="str">
        <f t="shared" si="27"/>
        <v>0.143945316131159-0.0245199841750297i</v>
      </c>
      <c r="AE166" t="str">
        <f t="shared" si="28"/>
        <v>2.0126731825068-1.38512261624413i</v>
      </c>
      <c r="AF166" t="str">
        <f t="shared" si="29"/>
        <v>-1.8571642517531+1.45299837262505i</v>
      </c>
      <c r="AG166" t="str">
        <f t="shared" si="30"/>
        <v>1.15960928465664+0.153520854988423i</v>
      </c>
      <c r="AH166" t="str">
        <f t="shared" si="31"/>
        <v>-0.845437248314638+4.85215441928628i</v>
      </c>
      <c r="AI166">
        <f t="shared" si="32"/>
        <v>13.848579752560429</v>
      </c>
      <c r="AJ166">
        <f t="shared" si="33"/>
        <v>99.883964702489763</v>
      </c>
      <c r="AK166"/>
      <c r="AL166"/>
      <c r="AM166"/>
      <c r="AN166"/>
    </row>
    <row r="167" spans="1:40" x14ac:dyDescent="0.35">
      <c r="A167"/>
      <c r="B167">
        <f t="shared" si="34"/>
        <v>3300</v>
      </c>
      <c r="C167" s="237" t="str">
        <f t="shared" si="2"/>
        <v>-0.00194223428426262+0.205383523559592i</v>
      </c>
      <c r="D167" s="208" t="str">
        <f t="shared" si="3"/>
        <v>-1.66363598255928+1.57460701395687i</v>
      </c>
      <c r="E167" t="str">
        <f t="shared" si="4"/>
        <v>36500</v>
      </c>
      <c r="F167" t="str">
        <f t="shared" si="5"/>
        <v>0.21505376344086</v>
      </c>
      <c r="G167" t="str">
        <f t="shared" si="0"/>
        <v>0.21505376344086</v>
      </c>
      <c r="H167" t="str">
        <f t="shared" si="6"/>
        <v>0.193356584134663+0.175977674929069i</v>
      </c>
      <c r="I167" t="str">
        <f t="shared" si="7"/>
        <v>12.9590696960579i</v>
      </c>
      <c r="J167" t="str">
        <f t="shared" si="1"/>
        <v>0.772679817072569+2.83502975926719i</v>
      </c>
      <c r="K167" t="str">
        <f t="shared" si="8"/>
        <v>4.25498353105531+1.15968443917585i</v>
      </c>
      <c r="L167" t="str">
        <f t="shared" si="9"/>
        <v>1.03687597118089-0.0704794795273913i</v>
      </c>
      <c r="M167" t="str">
        <f t="shared" si="10"/>
        <v>5.2918595022362+1.08920495964846i</v>
      </c>
      <c r="N167" t="str">
        <f t="shared" si="11"/>
        <v>-0.0411618733746992i</v>
      </c>
      <c r="O167" t="str">
        <f t="shared" si="12"/>
        <v>0.999152969693883-0.0411502509335649i</v>
      </c>
      <c r="P167" t="str">
        <f t="shared" si="13"/>
        <v>0.000847030306116991+0.0411502509335649i</v>
      </c>
      <c r="Q167" t="str">
        <f t="shared" si="14"/>
        <v>-0.000847030306116991+0.0000116224411342986i</v>
      </c>
      <c r="R167" t="str">
        <f t="shared" si="15"/>
        <v>-0.333327057936749-48.5863666393892i</v>
      </c>
      <c r="S167" t="str">
        <f t="shared" si="16"/>
        <v>0.00459607124709286i</v>
      </c>
      <c r="T167" t="str">
        <f t="shared" si="17"/>
        <v>0.223306402712008-0.00153199490686115i</v>
      </c>
      <c r="U167" t="str">
        <f t="shared" si="18"/>
        <v>0.00005-0.0430614023517032i</v>
      </c>
      <c r="V167" t="str">
        <f t="shared" si="19"/>
        <v>0.00002-0.482287706339078i</v>
      </c>
      <c r="W167" t="str">
        <f t="shared" si="20"/>
        <v>0.0000422735818734296-0.0395317829373568i</v>
      </c>
      <c r="X167" t="str">
        <f t="shared" si="21"/>
        <v>0.00755762731725982-0.0380299122211805i</v>
      </c>
      <c r="Y167" t="str">
        <f t="shared" si="22"/>
        <v>0.009+0.0165876092109541i</v>
      </c>
      <c r="Z167" t="str">
        <f t="shared" si="23"/>
        <v>15.378937521267-7.64596919124097i</v>
      </c>
      <c r="AA167" t="str">
        <f t="shared" si="24"/>
        <v>270.723688768046+350.590048645409i</v>
      </c>
      <c r="AB167" t="str">
        <f t="shared" si="25"/>
        <v>0.671742055885714-0.00460849037843559i</v>
      </c>
      <c r="AC167" t="str">
        <f t="shared" si="26"/>
        <v>4.55978417206718+0.707277295275084i</v>
      </c>
      <c r="AD167" t="str">
        <f t="shared" si="27"/>
        <v>0.143704564293758-0.0233009857312264i</v>
      </c>
      <c r="AE167" t="str">
        <f t="shared" si="28"/>
        <v>2.0318648967681-1.45710507497525i</v>
      </c>
      <c r="AF167" t="str">
        <f t="shared" si="29"/>
        <v>-1.85699256669394+1.3986293390278i</v>
      </c>
      <c r="AG167" t="str">
        <f t="shared" si="30"/>
        <v>1.17040543092306+0.159545206185561i</v>
      </c>
      <c r="AH167" t="str">
        <f t="shared" si="31"/>
        <v>-0.821179424991266+4.85188656966381i</v>
      </c>
      <c r="AI167">
        <f t="shared" si="32"/>
        <v>13.840869651283519</v>
      </c>
      <c r="AJ167">
        <f t="shared" si="33"/>
        <v>99.606248029025934</v>
      </c>
      <c r="AK167"/>
      <c r="AL167"/>
      <c r="AM167"/>
      <c r="AN167"/>
    </row>
    <row r="168" spans="1:40" x14ac:dyDescent="0.35">
      <c r="A168"/>
      <c r="B168">
        <f t="shared" si="34"/>
        <v>3400</v>
      </c>
      <c r="C168" s="237" t="str">
        <f t="shared" si="2"/>
        <v>-0.0018296748247084+0.19934386481559i</v>
      </c>
      <c r="D168" s="208" t="str">
        <f t="shared" si="3"/>
        <v>-1.66277302670269+1.52830296358619i</v>
      </c>
      <c r="E168" t="str">
        <f t="shared" si="4"/>
        <v>36500</v>
      </c>
      <c r="F168" t="str">
        <f t="shared" si="5"/>
        <v>0.21505376344086</v>
      </c>
      <c r="G168" t="str">
        <f t="shared" si="0"/>
        <v>0.21505376344086</v>
      </c>
      <c r="H168" t="str">
        <f t="shared" si="6"/>
        <v>0.19415314712577+0.181147308932089i</v>
      </c>
      <c r="I168" t="str">
        <f t="shared" si="7"/>
        <v>13.3517687777566i</v>
      </c>
      <c r="J168" t="str">
        <f t="shared" si="1"/>
        <v>0.758694094156006+2.92093975197226i</v>
      </c>
      <c r="K168" t="str">
        <f t="shared" si="8"/>
        <v>4.28215070034325+1.11225931464104i</v>
      </c>
      <c r="L168" t="str">
        <f t="shared" si="9"/>
        <v>1.03658266537196-0.0725946803342323i</v>
      </c>
      <c r="M168" t="str">
        <f t="shared" si="10"/>
        <v>5.31873336571521+1.03966463430681i</v>
      </c>
      <c r="N168" t="str">
        <f t="shared" si="11"/>
        <v>-0.0424092028709022i</v>
      </c>
      <c r="O168" t="str">
        <f t="shared" si="12"/>
        <v>0.999100864529009-0.0423964915693067i</v>
      </c>
      <c r="P168" t="str">
        <f t="shared" si="13"/>
        <v>0.000899135470990964+0.0423964915693067i</v>
      </c>
      <c r="Q168" t="str">
        <f t="shared" si="14"/>
        <v>-0.000899135470990964+0.0000127113015954972i</v>
      </c>
      <c r="R168" t="str">
        <f t="shared" si="15"/>
        <v>-0.333326671835333-47.1572192991464i</v>
      </c>
      <c r="S168" t="str">
        <f t="shared" si="16"/>
        <v>0.0047353461333684i</v>
      </c>
      <c r="T168" t="str">
        <f t="shared" si="17"/>
        <v>0.223305756068619-0.001578417166624i</v>
      </c>
      <c r="U168" t="str">
        <f t="shared" si="18"/>
        <v>0.0000499999999999998-0.0417948905178296i</v>
      </c>
      <c r="V168" t="str">
        <f t="shared" si="19"/>
        <v>0.00002-0.468102773799692i</v>
      </c>
      <c r="W168" t="str">
        <f t="shared" si="20"/>
        <v>0.0000422735818428578-0.0383690836618898i</v>
      </c>
      <c r="X168" t="str">
        <f t="shared" si="21"/>
        <v>0.00713750437083353-0.0369919672354094i</v>
      </c>
      <c r="Y168" t="str">
        <f t="shared" si="22"/>
        <v>0.009+0.0170902640355285i</v>
      </c>
      <c r="Z168" t="str">
        <f t="shared" si="23"/>
        <v>15.5623231421822-8.31521823108472i</v>
      </c>
      <c r="AA168" t="str">
        <f t="shared" si="24"/>
        <v>294.974844304459+363.780028675847i</v>
      </c>
      <c r="AB168" t="str">
        <f t="shared" si="25"/>
        <v>0.671740110677004-0.0047481361021284i</v>
      </c>
      <c r="AC168" t="str">
        <f t="shared" si="26"/>
        <v>4.57774300893127+0.673130366604876i</v>
      </c>
      <c r="AD168" t="str">
        <f t="shared" si="27"/>
        <v>0.143485500378427-0.0221359266731753i</v>
      </c>
      <c r="AE168" t="str">
        <f t="shared" si="28"/>
        <v>2.04890266207205-1.53759969258262i</v>
      </c>
      <c r="AF168" t="str">
        <f t="shared" si="29"/>
        <v>-1.85692617382846+1.3471556546541i</v>
      </c>
      <c r="AG168" t="str">
        <f t="shared" si="30"/>
        <v>1.18236554064991+0.165316776864165i</v>
      </c>
      <c r="AH168" t="str">
        <f t="shared" si="31"/>
        <v>-0.786522532968257+4.85926314124203i</v>
      </c>
      <c r="AI168">
        <f t="shared" si="32"/>
        <v>13.843723407679322</v>
      </c>
      <c r="AJ168">
        <f t="shared" si="33"/>
        <v>99.194182005239455</v>
      </c>
      <c r="AK168"/>
      <c r="AL168"/>
      <c r="AM168"/>
      <c r="AN168"/>
    </row>
    <row r="169" spans="1:40" x14ac:dyDescent="0.35">
      <c r="A169"/>
      <c r="B169">
        <f t="shared" si="34"/>
        <v>3500</v>
      </c>
      <c r="C169" s="237" t="str">
        <f t="shared" si="2"/>
        <v>-0.00172662378217952+0.193649244649027i</v>
      </c>
      <c r="D169" s="208" t="str">
        <f t="shared" si="3"/>
        <v>-1.66198296870997+1.48464420897587i</v>
      </c>
      <c r="E169" t="str">
        <f t="shared" si="4"/>
        <v>36500</v>
      </c>
      <c r="F169" t="str">
        <f t="shared" si="5"/>
        <v>0.21505376344086</v>
      </c>
      <c r="G169" t="str">
        <f t="shared" si="0"/>
        <v>0.21505376344086</v>
      </c>
      <c r="H169" t="str">
        <f t="shared" si="6"/>
        <v>0.194972814661158+0.186314373369004i</v>
      </c>
      <c r="I169" t="str">
        <f t="shared" si="7"/>
        <v>13.7444678594553i</v>
      </c>
      <c r="J169" t="str">
        <f t="shared" si="1"/>
        <v>0.744290886973276+3.00684974467733i</v>
      </c>
      <c r="K169" t="str">
        <f t="shared" si="8"/>
        <v>4.30714510867339+1.06615532050842i</v>
      </c>
      <c r="L169" t="str">
        <f t="shared" si="9"/>
        <v>1.03628077755669-0.0747080541489868i</v>
      </c>
      <c r="M169" t="str">
        <f t="shared" si="10"/>
        <v>5.34342588623008+0.991447266359433i</v>
      </c>
      <c r="N169" t="str">
        <f t="shared" si="11"/>
        <v>-0.0436565323671053i</v>
      </c>
      <c r="O169" t="str">
        <f t="shared" si="12"/>
        <v>0.999047204932368-0.0436426662432867i</v>
      </c>
      <c r="P169" t="str">
        <f t="shared" si="13"/>
        <v>0.000952795067632017+0.0436426662432867i</v>
      </c>
      <c r="Q169" t="str">
        <f t="shared" si="14"/>
        <v>-0.000952795067632017+0.0000138661238186025i</v>
      </c>
      <c r="R169" t="str">
        <f t="shared" si="15"/>
        <v>-0.333326274205137-45.80973356123i</v>
      </c>
      <c r="S169" t="str">
        <f t="shared" si="16"/>
        <v>0.00487462101964393i</v>
      </c>
      <c r="T169" t="str">
        <f t="shared" si="17"/>
        <v>0.22330509012186-0.00162483926263996i</v>
      </c>
      <c r="U169" t="str">
        <f t="shared" si="18"/>
        <v>0.00005-0.0406007507887488i</v>
      </c>
      <c r="V169" t="str">
        <f t="shared" si="19"/>
        <v>0.00002-0.454728408833988i</v>
      </c>
      <c r="W169" t="str">
        <f t="shared" si="20"/>
        <v>0.000042273581811374-0.0372728243514785i</v>
      </c>
      <c r="X169" t="str">
        <f t="shared" si="21"/>
        <v>0.00675126330892877-0.0360070203655511i</v>
      </c>
      <c r="Y169" t="str">
        <f t="shared" si="22"/>
        <v>0.009+0.0175929188601028i</v>
      </c>
      <c r="Z169" t="str">
        <f t="shared" si="23"/>
        <v>15.7234779143846-9.05010114151626i</v>
      </c>
      <c r="AA169" t="str">
        <f t="shared" si="24"/>
        <v>321.902481965995+376.321877269201i</v>
      </c>
      <c r="AB169" t="str">
        <f t="shared" si="25"/>
        <v>0.671738107400611-0.00488778133324388i</v>
      </c>
      <c r="AC169" t="str">
        <f t="shared" si="26"/>
        <v>4.59422876929303+0.639875412989507i</v>
      </c>
      <c r="AD169" t="str">
        <f t="shared" si="27"/>
        <v>0.143285774752099-0.0210204651265387i</v>
      </c>
      <c r="AE169" t="str">
        <f t="shared" si="28"/>
        <v>2.06271337932323-1.62726557281424i</v>
      </c>
      <c r="AF169" t="str">
        <f t="shared" si="29"/>
        <v>-1.85695578337113+1.29832983560687i</v>
      </c>
      <c r="AG169" t="str">
        <f t="shared" si="30"/>
        <v>1.19560491686262+0.170701215276617i</v>
      </c>
      <c r="AH169" t="str">
        <f t="shared" si="31"/>
        <v>-0.740875819375857+4.87310721105452i</v>
      </c>
      <c r="AI169">
        <f t="shared" si="32"/>
        <v>13.855360457227601</v>
      </c>
      <c r="AJ169">
        <f t="shared" si="33"/>
        <v>98.644681785827188</v>
      </c>
      <c r="AK169"/>
      <c r="AL169"/>
      <c r="AM169"/>
      <c r="AN169"/>
    </row>
    <row r="170" spans="1:40" x14ac:dyDescent="0.35">
      <c r="A170"/>
      <c r="B170">
        <f t="shared" si="34"/>
        <v>3600</v>
      </c>
      <c r="C170" s="237" t="str">
        <f t="shared" si="2"/>
        <v>-0.00163203961760426+0.188270918873773i</v>
      </c>
      <c r="D170" s="208" t="str">
        <f t="shared" si="3"/>
        <v>-1.66125782344822+1.44341037803226i</v>
      </c>
      <c r="E170" t="str">
        <f t="shared" si="4"/>
        <v>36500</v>
      </c>
      <c r="F170" t="str">
        <f t="shared" si="5"/>
        <v>0.21505376344086</v>
      </c>
      <c r="G170" t="str">
        <f t="shared" si="0"/>
        <v>0.21505376344086</v>
      </c>
      <c r="H170" t="str">
        <f t="shared" si="6"/>
        <v>0.195815546027216+0.191478476250997i</v>
      </c>
      <c r="I170" t="str">
        <f t="shared" si="7"/>
        <v>14.1371669411541i</v>
      </c>
      <c r="J170" t="str">
        <f t="shared" si="1"/>
        <v>0.72947019552438+3.09275973738239i</v>
      </c>
      <c r="K170" t="str">
        <f t="shared" si="8"/>
        <v>4.33015815376374+1.02132774068992i</v>
      </c>
      <c r="L170" t="str">
        <f t="shared" si="9"/>
        <v>1.03597032287386-0.0768195490629599i</v>
      </c>
      <c r="M170" t="str">
        <f t="shared" si="10"/>
        <v>5.3661284766376+0.94450819162696i</v>
      </c>
      <c r="N170" t="str">
        <f t="shared" si="11"/>
        <v>-0.0449038618633083i</v>
      </c>
      <c r="O170" t="str">
        <f t="shared" si="12"/>
        <v>0.998991990987444-0.0448887730166679i</v>
      </c>
      <c r="P170" t="str">
        <f t="shared" si="13"/>
        <v>0.00100800901255604+0.0448887730166679i</v>
      </c>
      <c r="Q170" t="str">
        <f t="shared" si="14"/>
        <v>-0.00100800901255604+0.0000150888466404001i</v>
      </c>
      <c r="R170" t="str">
        <f t="shared" si="15"/>
        <v>-0.333325865047491-44.5371042920423i</v>
      </c>
      <c r="S170" t="str">
        <f t="shared" si="16"/>
        <v>0.00501389590591948i</v>
      </c>
      <c r="T170" t="str">
        <f t="shared" si="17"/>
        <v>0.22330440487138-0.00167126119009868i</v>
      </c>
      <c r="U170" t="str">
        <f t="shared" si="18"/>
        <v>0.0000499999999999998-0.039472952155728i</v>
      </c>
      <c r="V170" t="str">
        <f t="shared" si="19"/>
        <v>0.00002-0.442097064144154i</v>
      </c>
      <c r="W170" t="str">
        <f t="shared" si="20"/>
        <v>0.0000422735817789772-0.0362374683423682i</v>
      </c>
      <c r="X170" t="str">
        <f t="shared" si="21"/>
        <v>0.00639539572304606-0.035071290646748i</v>
      </c>
      <c r="Y170" t="str">
        <f t="shared" si="22"/>
        <v>0.009+0.0180955736846772i</v>
      </c>
      <c r="Z170" t="str">
        <f t="shared" si="23"/>
        <v>15.8529086070127-9.85625838740896i</v>
      </c>
      <c r="AA170" t="str">
        <f t="shared" si="24"/>
        <v>351.765325928173+387.873668040132i</v>
      </c>
      <c r="AB170" t="str">
        <f t="shared" si="25"/>
        <v>0.671736046055478-0.00502742605731171i</v>
      </c>
      <c r="AC170" t="str">
        <f t="shared" si="26"/>
        <v>4.60937037061618+0.607482383980174i</v>
      </c>
      <c r="AD170" t="str">
        <f t="shared" si="27"/>
        <v>0.143103350546053-0.0199507054561738i</v>
      </c>
      <c r="AE170" t="str">
        <f t="shared" si="28"/>
        <v>2.07196502957673-1.72674030932801i</v>
      </c>
      <c r="AF170" t="str">
        <f t="shared" si="29"/>
        <v>-1.85707336947544+1.25193190178126i</v>
      </c>
      <c r="AG170" t="str">
        <f t="shared" si="30"/>
        <v>1.2102392831865+0.17552675938179i</v>
      </c>
      <c r="AH170" t="str">
        <f t="shared" si="31"/>
        <v>-0.683610286999703+4.89211889331791i</v>
      </c>
      <c r="AI170">
        <f t="shared" si="32"/>
        <v>13.873925013504412</v>
      </c>
      <c r="AJ170">
        <f t="shared" si="33"/>
        <v>97.95483383414323</v>
      </c>
      <c r="AK170"/>
      <c r="AL170"/>
      <c r="AM170"/>
      <c r="AN170"/>
    </row>
    <row r="171" spans="1:40" x14ac:dyDescent="0.35">
      <c r="A171"/>
      <c r="B171">
        <f t="shared" si="34"/>
        <v>3700</v>
      </c>
      <c r="C171" s="237" t="str">
        <f t="shared" si="2"/>
        <v>-0.0015450195902217+0.183183249612611i</v>
      </c>
      <c r="D171" s="208" t="str">
        <f t="shared" si="3"/>
        <v>-1.66059066990496+1.40440491369668i</v>
      </c>
      <c r="E171" t="str">
        <f t="shared" si="4"/>
        <v>36500</v>
      </c>
      <c r="F171" t="str">
        <f t="shared" si="5"/>
        <v>0.21505376344086</v>
      </c>
      <c r="G171" t="str">
        <f t="shared" si="0"/>
        <v>0.21505376344086</v>
      </c>
      <c r="H171" t="str">
        <f t="shared" si="6"/>
        <v>0.1966812980175+0.196639251942527i</v>
      </c>
      <c r="I171" t="str">
        <f t="shared" si="7"/>
        <v>14.5298660228528i</v>
      </c>
      <c r="J171" t="str">
        <f t="shared" si="1"/>
        <v>0.714232019809318+3.17866973008746i</v>
      </c>
      <c r="K171" t="str">
        <f t="shared" si="8"/>
        <v>4.35136109575946+0.977730210511192i</v>
      </c>
      <c r="L171" t="str">
        <f t="shared" si="9"/>
        <v>1.03565131687802-0.078929113323874i</v>
      </c>
      <c r="M171" t="str">
        <f t="shared" si="10"/>
        <v>5.38701241263748+0.898801097187318i</v>
      </c>
      <c r="N171" t="str">
        <f t="shared" si="11"/>
        <v>-0.0461511913595113i</v>
      </c>
      <c r="O171" t="str">
        <f t="shared" si="12"/>
        <v>0.998935222780142-0.0461348099507193i</v>
      </c>
      <c r="P171" t="str">
        <f t="shared" si="13"/>
        <v>0.00106477721985798+0.0461348099507193i</v>
      </c>
      <c r="Q171" t="str">
        <f t="shared" si="14"/>
        <v>-0.00106477721985798+0.0000163814087919961i</v>
      </c>
      <c r="R171" t="str">
        <f t="shared" si="15"/>
        <v>-0.333325444361674-43.333262048223i</v>
      </c>
      <c r="S171" t="str">
        <f t="shared" si="16"/>
        <v>0.00515317079219501i</v>
      </c>
      <c r="T171" t="str">
        <f t="shared" si="17"/>
        <v>0.223303700317435-0.00171768294418i</v>
      </c>
      <c r="U171" t="str">
        <f t="shared" si="18"/>
        <v>0.00005-0.0384061156109786i</v>
      </c>
      <c r="V171" t="str">
        <f t="shared" si="19"/>
        <v>0.00002-0.43014849484296i</v>
      </c>
      <c r="W171" t="str">
        <f t="shared" si="20"/>
        <v>0.000042273581745668-0.0352580775290481i</v>
      </c>
      <c r="X171" t="str">
        <f t="shared" si="21"/>
        <v>0.0060668309378226-0.0341813287152731i</v>
      </c>
      <c r="Y171" t="str">
        <f t="shared" si="22"/>
        <v>0.009+0.0185982285092516i</v>
      </c>
      <c r="Z171" t="str">
        <f t="shared" si="23"/>
        <v>15.9387652862452-10.7388586647833i</v>
      </c>
      <c r="AA171" t="str">
        <f t="shared" si="24"/>
        <v>384.81407539475+397.999839668375i</v>
      </c>
      <c r="AB171" t="str">
        <f t="shared" si="25"/>
        <v>0.671733926642377-0.00516707025983207i</v>
      </c>
      <c r="AC171" t="str">
        <f t="shared" si="26"/>
        <v>4.62328316923098+0.575920118657429i</v>
      </c>
      <c r="AD171" t="str">
        <f t="shared" si="27"/>
        <v>0.142936455208692-0.0189231434246427i</v>
      </c>
      <c r="AE171" t="str">
        <f t="shared" si="28"/>
        <v>2.07501764768858-1.83658593205461i</v>
      </c>
      <c r="AF171" t="str">
        <f t="shared" si="29"/>
        <v>-1.85727196792246+1.20776566175415i</v>
      </c>
      <c r="AG171" t="str">
        <f t="shared" si="30"/>
        <v>1.22637803179932+0.179576595421419i</v>
      </c>
      <c r="AH171" t="str">
        <f t="shared" si="31"/>
        <v>-0.614098071253542+4.91484037980125i</v>
      </c>
      <c r="AI171">
        <f t="shared" si="32"/>
        <v>13.89746629739383</v>
      </c>
      <c r="AJ171">
        <f t="shared" si="33"/>
        <v>97.122066664404372</v>
      </c>
      <c r="AK171"/>
      <c r="AL171"/>
      <c r="AM171"/>
      <c r="AN171"/>
    </row>
    <row r="172" spans="1:40" x14ac:dyDescent="0.35">
      <c r="A172"/>
      <c r="B172">
        <f t="shared" si="34"/>
        <v>3800</v>
      </c>
      <c r="C172" s="237" t="str">
        <f t="shared" si="2"/>
        <v>-0.00146477813952098+0.178363296749922i</v>
      </c>
      <c r="D172" s="208" t="str">
        <f t="shared" si="3"/>
        <v>-1.65997548544959+1.3674519417494i</v>
      </c>
      <c r="E172" t="str">
        <f t="shared" si="4"/>
        <v>36500</v>
      </c>
      <c r="F172" t="str">
        <f t="shared" si="5"/>
        <v>0.21505376344086</v>
      </c>
      <c r="G172" t="str">
        <f t="shared" si="0"/>
        <v>0.21505376344086</v>
      </c>
      <c r="H172" t="str">
        <f t="shared" si="6"/>
        <v>0.197570025119829+0.20179635778329i</v>
      </c>
      <c r="I172" t="str">
        <f t="shared" si="7"/>
        <v>14.9225651045515i</v>
      </c>
      <c r="J172" t="str">
        <f t="shared" si="1"/>
        <v>0.69857635982809+3.26457972279252i</v>
      </c>
      <c r="K172" t="str">
        <f t="shared" si="8"/>
        <v>4.37090740531353+0.93531567418353i</v>
      </c>
      <c r="L172" t="str">
        <f t="shared" si="9"/>
        <v>1.03532377553755-0.0810366953399981i</v>
      </c>
      <c r="M172" t="str">
        <f t="shared" si="10"/>
        <v>5.40623118085108+0.854278978843532i</v>
      </c>
      <c r="N172" t="str">
        <f t="shared" si="11"/>
        <v>-0.0473985208557143i</v>
      </c>
      <c r="O172" t="str">
        <f t="shared" si="12"/>
        <v>0.998876900398781-0.0473807751068184i</v>
      </c>
      <c r="P172" t="str">
        <f t="shared" si="13"/>
        <v>0.00112309960121904+0.0473807751068184i</v>
      </c>
      <c r="Q172" t="str">
        <f t="shared" si="14"/>
        <v>-0.00112309960121904+0.0000177457488958963i</v>
      </c>
      <c r="R172" t="str">
        <f t="shared" si="15"/>
        <v>-0.333325012150031-42.1927762750072i</v>
      </c>
      <c r="S172" t="str">
        <f t="shared" si="16"/>
        <v>0.00529244567847056i</v>
      </c>
      <c r="T172" t="str">
        <f t="shared" si="17"/>
        <v>0.223302976459337-0.00176410452007958i</v>
      </c>
      <c r="U172" t="str">
        <f t="shared" si="18"/>
        <v>0.0000500000000000002-0.0373954283580581i</v>
      </c>
      <c r="V172" t="str">
        <f t="shared" si="19"/>
        <v>0.00002-0.418828797610251i</v>
      </c>
      <c r="W172" t="str">
        <f t="shared" si="20"/>
        <v>0.0000422735817114464-0.0343302336065873i</v>
      </c>
      <c r="X172" t="str">
        <f t="shared" si="21"/>
        <v>0.00576287278871567-0.0333339840266915i</v>
      </c>
      <c r="Y172" t="str">
        <f t="shared" si="22"/>
        <v>0.009+0.0191008833338259i</v>
      </c>
      <c r="Z172" t="str">
        <f t="shared" si="23"/>
        <v>15.966453759731-11.7020356892943i</v>
      </c>
      <c r="AA172" t="str">
        <f t="shared" si="24"/>
        <v>421.271212400616+406.153712147862i</v>
      </c>
      <c r="AB172" t="str">
        <f t="shared" si="25"/>
        <v>0.671731749159237-0.0053067139263527i</v>
      </c>
      <c r="AC172" t="str">
        <f t="shared" si="26"/>
        <v>4.63607054162632+0.545156990432028i</v>
      </c>
      <c r="AD172" t="str">
        <f t="shared" si="27"/>
        <v>0.142783540555529-0.0179346190771435i</v>
      </c>
      <c r="AE172" t="str">
        <f t="shared" si="28"/>
        <v>2.06987524541591-1.95721035361821i</v>
      </c>
      <c r="AF172" t="str">
        <f t="shared" si="29"/>
        <v>-1.85754551056942+1.16565558396611i</v>
      </c>
      <c r="AG172" t="str">
        <f t="shared" si="30"/>
        <v>1.24411400262445+0.182580949233771i</v>
      </c>
      <c r="AH172" t="str">
        <f t="shared" si="31"/>
        <v>-0.531762029807041+4.93962655089535i</v>
      </c>
      <c r="AI172">
        <f t="shared" si="32"/>
        <v>13.923923360193873</v>
      </c>
      <c r="AJ172">
        <f t="shared" si="33"/>
        <v>96.144358172896332</v>
      </c>
      <c r="AK172"/>
      <c r="AL172"/>
      <c r="AM172"/>
      <c r="AN172"/>
    </row>
    <row r="173" spans="1:40" x14ac:dyDescent="0.35">
      <c r="A173"/>
      <c r="B173">
        <f t="shared" si="34"/>
        <v>3900</v>
      </c>
      <c r="C173" s="237" t="str">
        <f t="shared" si="2"/>
        <v>-0.00139062909572868+0.173790472207156i</v>
      </c>
      <c r="D173" s="208" t="str">
        <f t="shared" si="3"/>
        <v>-1.65940700944718+1.33239362025486i</v>
      </c>
      <c r="E173" t="str">
        <f t="shared" si="4"/>
        <v>36500</v>
      </c>
      <c r="F173" t="str">
        <f t="shared" si="5"/>
        <v>0.21505376344086</v>
      </c>
      <c r="G173" t="str">
        <f t="shared" si="0"/>
        <v>0.21505376344086</v>
      </c>
      <c r="H173" t="str">
        <f t="shared" si="6"/>
        <v>0.198481679671745+0.206949471231753i</v>
      </c>
      <c r="I173" t="str">
        <f t="shared" si="7"/>
        <v>15.3152641862502i</v>
      </c>
      <c r="J173" t="str">
        <f t="shared" si="1"/>
        <v>0.682503215580696+3.3504897154976i</v>
      </c>
      <c r="K173" t="str">
        <f t="shared" si="8"/>
        <v>4.38893482298686+0.894037106219784i</v>
      </c>
      <c r="L173" t="str">
        <f t="shared" si="9"/>
        <v>1.03498771523264-0.0831422436842515i</v>
      </c>
      <c r="M173" t="str">
        <f t="shared" si="10"/>
        <v>5.4239225382195+0.810894862535533i</v>
      </c>
      <c r="N173" t="str">
        <f t="shared" si="11"/>
        <v>-0.0486458503519173i</v>
      </c>
      <c r="O173" t="str">
        <f t="shared" si="12"/>
        <v>0.998817023934104-0.0486266665464544i</v>
      </c>
      <c r="P173" t="str">
        <f t="shared" si="13"/>
        <v>0.00118297606589601+0.0486266665464544i</v>
      </c>
      <c r="Q173" t="str">
        <f t="shared" si="14"/>
        <v>-0.00118297606589601+0.0000191838054628968i</v>
      </c>
      <c r="R173" t="str">
        <f t="shared" si="15"/>
        <v>-0.333324568408545-41.1107733978498i</v>
      </c>
      <c r="S173" t="str">
        <f t="shared" si="16"/>
        <v>0.0054317205647461i</v>
      </c>
      <c r="T173" t="str">
        <f t="shared" si="17"/>
        <v>0.223302233297718-0.00181052591295981i</v>
      </c>
      <c r="U173" t="str">
        <f t="shared" si="18"/>
        <v>0.00005-0.0364365712206721i</v>
      </c>
      <c r="V173" t="str">
        <f t="shared" si="19"/>
        <v>0.00002-0.408089597671526i</v>
      </c>
      <c r="W173" t="str">
        <f t="shared" si="20"/>
        <v>0.0000422735816763117-0.0334499714295351i</v>
      </c>
      <c r="X173" t="str">
        <f t="shared" si="21"/>
        <v>0.00548114668201829-0.032526375398027i</v>
      </c>
      <c r="Y173" t="str">
        <f t="shared" si="22"/>
        <v>0.009+0.0196035381584003i</v>
      </c>
      <c r="Z173" t="str">
        <f t="shared" si="23"/>
        <v>15.9182986451918-12.7480873101004i</v>
      </c>
      <c r="AA173" t="str">
        <f t="shared" si="24"/>
        <v>461.301362719887+411.660938166552i</v>
      </c>
      <c r="AB173" t="str">
        <f t="shared" si="25"/>
        <v>0.67172951360796-0.0054463570423213i</v>
      </c>
      <c r="AC173" t="str">
        <f t="shared" si="26"/>
        <v>4.64782527139059+0.51516139288515i</v>
      </c>
      <c r="AD173" t="str">
        <f t="shared" si="27"/>
        <v>0.142643249662717-0.0169822761432285i</v>
      </c>
      <c r="AE173" t="str">
        <f t="shared" si="28"/>
        <v>2.05414630885368-2.08875754421978i</v>
      </c>
      <c r="AF173" t="str">
        <f t="shared" si="29"/>
        <v>-1.85788868911893+1.12544414902311i</v>
      </c>
      <c r="AG173" t="str">
        <f t="shared" si="30"/>
        <v>1.26350872395714+0.184209878805409i</v>
      </c>
      <c r="AH173" t="str">
        <f t="shared" si="31"/>
        <v>-0.436136539027304+4.96462469970581i</v>
      </c>
      <c r="AI173">
        <f t="shared" si="32"/>
        <v>13.951116130603323</v>
      </c>
      <c r="AJ173">
        <f t="shared" si="33"/>
        <v>95.020479399997001</v>
      </c>
      <c r="AK173"/>
      <c r="AL173"/>
      <c r="AM173"/>
      <c r="AN173"/>
    </row>
    <row r="174" spans="1:40" x14ac:dyDescent="0.35">
      <c r="A174"/>
      <c r="B174">
        <f t="shared" si="34"/>
        <v>4000</v>
      </c>
      <c r="C174" s="237" t="str">
        <f t="shared" si="2"/>
        <v>-0.0013219709631227+0.169446246053016i</v>
      </c>
      <c r="D174" s="208" t="str">
        <f t="shared" si="3"/>
        <v>-1.65888063043054+1.29908788640646i</v>
      </c>
      <c r="E174" t="str">
        <f t="shared" si="4"/>
        <v>36500</v>
      </c>
      <c r="F174" t="str">
        <f t="shared" si="5"/>
        <v>0.21505376344086</v>
      </c>
      <c r="G174" t="str">
        <f t="shared" si="0"/>
        <v>0.21505376344086</v>
      </c>
      <c r="H174" t="str">
        <f t="shared" si="6"/>
        <v>0.199416211990667+0.212098287438988i</v>
      </c>
      <c r="I174" t="str">
        <f t="shared" si="7"/>
        <v>15.707963267949i</v>
      </c>
      <c r="J174" t="str">
        <f t="shared" si="1"/>
        <v>0.666012587067136+3.43639970820266i</v>
      </c>
      <c r="K174" t="str">
        <f t="shared" si="8"/>
        <v>4.4055671649622+0.853848048593031i</v>
      </c>
      <c r="L174" t="str">
        <f t="shared" si="9"/>
        <v>1.03464315275335-0.0852457070982771i</v>
      </c>
      <c r="M174" t="str">
        <f t="shared" si="10"/>
        <v>5.44021031771555+0.768602341494754i</v>
      </c>
      <c r="N174" t="str">
        <f t="shared" si="11"/>
        <v>-0.0498931798481203i</v>
      </c>
      <c r="O174" t="str">
        <f t="shared" si="12"/>
        <v>0.998755593479266-0.0498724823312312i</v>
      </c>
      <c r="P174" t="str">
        <f t="shared" si="13"/>
        <v>0.00124440652073399+0.0498724823312312i</v>
      </c>
      <c r="Q174" t="str">
        <f t="shared" si="14"/>
        <v>-0.00124440652073399+0.000020697516889101i</v>
      </c>
      <c r="R174" t="str">
        <f t="shared" si="15"/>
        <v>-0.333324113140631-40.0828671994358i</v>
      </c>
      <c r="S174" t="str">
        <f t="shared" si="16"/>
        <v>0.00557099545102163i</v>
      </c>
      <c r="T174" t="str">
        <f t="shared" si="17"/>
        <v>0.223301470831961-0.00185694711802227i</v>
      </c>
      <c r="U174" t="str">
        <f t="shared" si="18"/>
        <v>0.0000500000000000002-0.0355256569401553i</v>
      </c>
      <c r="V174" t="str">
        <f t="shared" si="19"/>
        <v>0.00002-0.397887357729739i</v>
      </c>
      <c r="W174" t="str">
        <f t="shared" si="20"/>
        <v>0.0000422735816402649-0.0326137223669859i</v>
      </c>
      <c r="X174" t="str">
        <f t="shared" si="21"/>
        <v>0.00521955509200769-0.0317558645930642i</v>
      </c>
      <c r="Y174" t="str">
        <f t="shared" si="22"/>
        <v>0.009+0.0201061929829747i</v>
      </c>
      <c r="Z174" t="str">
        <f t="shared" si="23"/>
        <v>15.7733489671322-13.8763862991212i</v>
      </c>
      <c r="AA174" t="str">
        <f t="shared" si="24"/>
        <v>504.969845003351+413.707238322337i</v>
      </c>
      <c r="AB174" t="str">
        <f t="shared" si="25"/>
        <v>0.671727219986689-0.00558599959330344i</v>
      </c>
      <c r="AC174" t="str">
        <f t="shared" si="26"/>
        <v>4.65863076522897+0.485902101505287i</v>
      </c>
      <c r="AD174" t="str">
        <f t="shared" si="27"/>
        <v>0.142514389300666-0.0160635269504046i</v>
      </c>
      <c r="AE174" t="str">
        <f t="shared" si="28"/>
        <v>2.02502548998698-2.23096033535106i</v>
      </c>
      <c r="AF174" t="str">
        <f t="shared" si="29"/>
        <v>-1.85829684242121+1.08698959896747i</v>
      </c>
      <c r="AG174" t="str">
        <f t="shared" si="30"/>
        <v>1.28457206054275+0.18406844849i</v>
      </c>
      <c r="AH174" t="str">
        <f t="shared" si="31"/>
        <v>-0.326939291149577+4.98776798662031i</v>
      </c>
      <c r="AI174">
        <f t="shared" si="32"/>
        <v>13.976744656733056</v>
      </c>
      <c r="AJ174">
        <f t="shared" si="33"/>
        <v>93.750271147289709</v>
      </c>
      <c r="AK174"/>
      <c r="AL174"/>
      <c r="AM174"/>
      <c r="AN174"/>
    </row>
    <row r="175" spans="1:40" x14ac:dyDescent="0.35">
      <c r="A175"/>
      <c r="B175">
        <f t="shared" si="34"/>
        <v>4100</v>
      </c>
      <c r="C175" s="237" t="str">
        <f t="shared" si="2"/>
        <v>-0.001258274684218+0.165313895603021i</v>
      </c>
      <c r="D175" s="208" t="str">
        <f t="shared" si="3"/>
        <v>-1.65839229229227+1.26740653295649i</v>
      </c>
      <c r="E175" t="str">
        <f t="shared" si="4"/>
        <v>36500</v>
      </c>
      <c r="F175" t="str">
        <f t="shared" si="5"/>
        <v>0.21505376344086</v>
      </c>
      <c r="G175" t="str">
        <f t="shared" si="0"/>
        <v>0.21505376344086</v>
      </c>
      <c r="H175" t="str">
        <f t="shared" si="6"/>
        <v>0.200373570483608+0.217242517179356i</v>
      </c>
      <c r="I175" t="str">
        <f t="shared" si="7"/>
        <v>16.1006623496477i</v>
      </c>
      <c r="J175" t="str">
        <f t="shared" si="1"/>
        <v>0.64910447428741+3.52230970090773i</v>
      </c>
      <c r="K175" t="str">
        <f t="shared" si="8"/>
        <v>4.4209159064966+0.81470300428602i</v>
      </c>
      <c r="L175" t="str">
        <f t="shared" si="9"/>
        <v>1.03429010529742-0.0873470344964872i</v>
      </c>
      <c r="M175" t="str">
        <f t="shared" si="10"/>
        <v>5.45520601179402+0.727355969789533i</v>
      </c>
      <c r="N175" t="str">
        <f t="shared" si="11"/>
        <v>-0.0511405093443233i</v>
      </c>
      <c r="O175" t="str">
        <f t="shared" si="12"/>
        <v>0.998692609129844-0.0511182205228703i</v>
      </c>
      <c r="P175" t="str">
        <f t="shared" si="13"/>
        <v>0.00130739087015597+0.0511182205228703i</v>
      </c>
      <c r="Q175" t="str">
        <f t="shared" si="14"/>
        <v>-0.00130739087015597+0.0000222888214529982i</v>
      </c>
      <c r="R175" t="str">
        <f t="shared" si="15"/>
        <v>-0.333323646341792-39.1050993862382i</v>
      </c>
      <c r="S175" t="str">
        <f t="shared" si="16"/>
        <v>0.00571027033729718i</v>
      </c>
      <c r="T175" t="str">
        <f t="shared" si="17"/>
        <v>0.223300689062294-0.00190336813042527i</v>
      </c>
      <c r="U175" t="str">
        <f t="shared" si="18"/>
        <v>0.0000499999999999998-0.0346591775025904i</v>
      </c>
      <c r="V175" t="str">
        <f t="shared" si="19"/>
        <v>0.00002-0.388182788029013i</v>
      </c>
      <c r="W175" t="str">
        <f t="shared" si="20"/>
        <v>0.0000422735816033051-0.0318182659471465i</v>
      </c>
      <c r="X175" t="str">
        <f t="shared" si="21"/>
        <v>0.00497624000968277-0.0310200326675104i</v>
      </c>
      <c r="Y175" t="str">
        <f t="shared" si="22"/>
        <v>0.009+0.020608847807549i</v>
      </c>
      <c r="Z175" t="str">
        <f t="shared" si="23"/>
        <v>15.5074677914386-15.0819732615871i</v>
      </c>
      <c r="AA175" t="str">
        <f t="shared" si="24"/>
        <v>552.187647328463+411.335786287364i</v>
      </c>
      <c r="AB175" t="str">
        <f t="shared" si="25"/>
        <v>0.671724868296111-0.00572564156473452i</v>
      </c>
      <c r="AC175" t="str">
        <f t="shared" si="26"/>
        <v>4.66856211937348+0.457348538725947i</v>
      </c>
      <c r="AD175" t="str">
        <f t="shared" si="27"/>
        <v>0.142395906878002-0.0151760220137014i</v>
      </c>
      <c r="AE175" t="str">
        <f t="shared" si="28"/>
        <v>1.9793155813154-2.38295293267311i</v>
      </c>
      <c r="AF175" t="str">
        <f t="shared" si="29"/>
        <v>-1.85876586277588+1.05016401577713i</v>
      </c>
      <c r="AG175" t="str">
        <f t="shared" si="30"/>
        <v>1.30723556035631+0.181696923950136i</v>
      </c>
      <c r="AH175" t="str">
        <f t="shared" si="31"/>
        <v>-0.204152056519981+5.0067880360619i</v>
      </c>
      <c r="AI175">
        <f t="shared" si="32"/>
        <v>13.998398722223326</v>
      </c>
      <c r="AJ175">
        <f t="shared" si="33"/>
        <v>92.33494509188769</v>
      </c>
      <c r="AK175"/>
      <c r="AL175"/>
      <c r="AM175"/>
      <c r="AN175"/>
    </row>
    <row r="176" spans="1:40" x14ac:dyDescent="0.35">
      <c r="A176"/>
      <c r="B176">
        <f t="shared" si="34"/>
        <v>4200</v>
      </c>
      <c r="C176" s="237" t="str">
        <f t="shared" si="2"/>
        <v>-0.00119907341813485+0.161378290347026i</v>
      </c>
      <c r="D176" s="208" t="str">
        <f t="shared" si="3"/>
        <v>-1.65793841591896+1.2372335593272i</v>
      </c>
      <c r="E176" t="str">
        <f t="shared" si="4"/>
        <v>36500</v>
      </c>
      <c r="F176" t="str">
        <f t="shared" si="5"/>
        <v>0.21505376344086</v>
      </c>
      <c r="G176" t="str">
        <f t="shared" si="0"/>
        <v>0.21505376344086</v>
      </c>
      <c r="H176" t="str">
        <f t="shared" si="6"/>
        <v>0.201353701740363+0.222381885078586i</v>
      </c>
      <c r="I176" t="str">
        <f t="shared" si="7"/>
        <v>16.4933614313464i</v>
      </c>
      <c r="J176" t="str">
        <f t="shared" si="1"/>
        <v>0.631778877241518+3.60821969361279i</v>
      </c>
      <c r="K176" t="str">
        <f t="shared" si="8"/>
        <v>4.43508157104794+0.776557719140897i</v>
      </c>
      <c r="L176" t="str">
        <f t="shared" si="9"/>
        <v>1.03392859046824-0.0894461749700784i</v>
      </c>
      <c r="M176" t="str">
        <f t="shared" si="10"/>
        <v>5.46901016151618+0.687111544170819i</v>
      </c>
      <c r="N176" t="str">
        <f t="shared" si="11"/>
        <v>-0.0523878388405263i</v>
      </c>
      <c r="O176" t="str">
        <f t="shared" si="12"/>
        <v>0.99862807098383-0.0523638791832142i</v>
      </c>
      <c r="P176" t="str">
        <f t="shared" si="13"/>
        <v>0.00137192901617+0.0523638791832142i</v>
      </c>
      <c r="Q176" t="str">
        <f t="shared" si="14"/>
        <v>-0.00137192901617+0.0000239596573120976i</v>
      </c>
      <c r="R176" t="str">
        <f t="shared" si="15"/>
        <v>-0.333323168018321-38.1738886449826i</v>
      </c>
      <c r="S176" t="str">
        <f t="shared" si="16"/>
        <v>0.00584954522357273i</v>
      </c>
      <c r="T176" t="str">
        <f t="shared" si="17"/>
        <v>0.223299887988455-0.0019497889453877i</v>
      </c>
      <c r="U176" t="str">
        <f t="shared" si="18"/>
        <v>0.00005-0.033833958990624i</v>
      </c>
      <c r="V176" t="str">
        <f t="shared" si="19"/>
        <v>0.00002-0.378940340694988i</v>
      </c>
      <c r="W176" t="str">
        <f t="shared" si="20"/>
        <v>0.0000422735815654331-0.0310606884098238i</v>
      </c>
      <c r="X176" t="str">
        <f t="shared" si="21"/>
        <v>0.0047495511420293-0.0303166588005354i</v>
      </c>
      <c r="Y176" t="str">
        <f t="shared" si="22"/>
        <v>0.009+0.0211115026321234i</v>
      </c>
      <c r="Z176" t="str">
        <f t="shared" si="23"/>
        <v>15.0939037763328-16.3538548881757i</v>
      </c>
      <c r="AA176" t="str">
        <f t="shared" si="24"/>
        <v>602.642875026907+403.46202731275i</v>
      </c>
      <c r="AB176" t="str">
        <f t="shared" si="25"/>
        <v>0.671722458535437-0.00586528294223218i</v>
      </c>
      <c r="AC176" t="str">
        <f t="shared" si="26"/>
        <v>4.67768705506837+0.429470963727268i</v>
      </c>
      <c r="AD176" t="str">
        <f t="shared" si="27"/>
        <v>0.14228687107384-0.0143176236032047i</v>
      </c>
      <c r="AE176" t="str">
        <f t="shared" si="28"/>
        <v>1.91351600187368-2.54304767500667i</v>
      </c>
      <c r="AF176" t="str">
        <f t="shared" si="29"/>
        <v>-1.85929211765932+1.01485167424861i</v>
      </c>
      <c r="AG176" t="str">
        <f t="shared" si="30"/>
        <v>1.33131972715813+0.176579746914177i</v>
      </c>
      <c r="AH176" t="str">
        <f t="shared" si="31"/>
        <v>-0.0681059060398774+5.01925225211731i</v>
      </c>
      <c r="AI176">
        <f t="shared" si="32"/>
        <v>14.013579982578168</v>
      </c>
      <c r="AJ176">
        <f t="shared" si="33"/>
        <v>90.777394982722683</v>
      </c>
      <c r="AK176"/>
      <c r="AL176"/>
      <c r="AM176"/>
      <c r="AN176"/>
    </row>
    <row r="177" spans="1:40" x14ac:dyDescent="0.35">
      <c r="A177"/>
      <c r="B177">
        <f t="shared" si="34"/>
        <v>4300</v>
      </c>
      <c r="C177" s="237" t="str">
        <f t="shared" si="2"/>
        <v>-0.00114395396295021+0.157625706874922i</v>
      </c>
      <c r="D177" s="208" t="str">
        <f t="shared" si="3"/>
        <v>-1.65751583342921+1.20846375270774i</v>
      </c>
      <c r="E177" t="str">
        <f t="shared" si="4"/>
        <v>36500</v>
      </c>
      <c r="F177" t="str">
        <f t="shared" si="5"/>
        <v>0.21505376344086</v>
      </c>
      <c r="G177" t="str">
        <f t="shared" si="0"/>
        <v>0.21505376344086</v>
      </c>
      <c r="H177" t="str">
        <f t="shared" si="6"/>
        <v>0.202356550613204+0.227516128090823i</v>
      </c>
      <c r="I177" t="str">
        <f t="shared" si="7"/>
        <v>16.8860605130451i</v>
      </c>
      <c r="J177" t="str">
        <f t="shared" si="1"/>
        <v>0.614035795929459+3.69412968631786i</v>
      </c>
      <c r="K177" t="str">
        <f t="shared" si="8"/>
        <v>4.44815494972289+0.739369377065134i</v>
      </c>
      <c r="L177" t="str">
        <f t="shared" si="9"/>
        <v>1.03355862627261-0.0915430777910162i</v>
      </c>
      <c r="M177" t="str">
        <f t="shared" si="10"/>
        <v>5.4817135759955+0.647826299274118i</v>
      </c>
      <c r="N177" t="str">
        <f t="shared" si="11"/>
        <v>-0.0536351683367293i</v>
      </c>
      <c r="O177" t="str">
        <f t="shared" si="12"/>
        <v>0.998561979141635-0.0536094563742288i</v>
      </c>
      <c r="P177" t="str">
        <f t="shared" si="13"/>
        <v>0.00143802085836497+0.0536094563742288i</v>
      </c>
      <c r="Q177" t="str">
        <f t="shared" si="14"/>
        <v>-0.00143802085836497+0.0000257119625005006i</v>
      </c>
      <c r="R177" t="str">
        <f t="shared" si="15"/>
        <v>-0.333322678164758-37.2859868078646i</v>
      </c>
      <c r="S177" t="str">
        <f t="shared" si="16"/>
        <v>0.00598882010984826i</v>
      </c>
      <c r="T177" t="str">
        <f t="shared" si="17"/>
        <v>0.223299067610476-0.00199620955806158i</v>
      </c>
      <c r="U177" t="str">
        <f t="shared" si="18"/>
        <v>0.0000499999999999998-0.0330471227350281i</v>
      </c>
      <c r="V177" t="str">
        <f t="shared" si="19"/>
        <v>0.00002-0.370127774632315i</v>
      </c>
      <c r="W177" t="str">
        <f t="shared" si="20"/>
        <v>0.0000422735815266481-0.0303383470422838i</v>
      </c>
      <c r="X177" t="str">
        <f t="shared" si="21"/>
        <v>0.00453801888672088-0.0296437013558048i</v>
      </c>
      <c r="Y177" t="str">
        <f t="shared" si="22"/>
        <v>0.009+0.0216141574566978i</v>
      </c>
      <c r="Z177" t="str">
        <f t="shared" si="23"/>
        <v>14.5045894667464-17.6731307889204i</v>
      </c>
      <c r="AA177" t="str">
        <f t="shared" si="24"/>
        <v>655.722393496442+388.915969778388i</v>
      </c>
      <c r="AB177" t="str">
        <f t="shared" si="25"/>
        <v>0.671719990704763-0.00600492371121292i</v>
      </c>
      <c r="AC177" t="str">
        <f t="shared" si="26"/>
        <v>4.68606673981913+0.402240603896138i</v>
      </c>
      <c r="AD177" t="str">
        <f t="shared" si="27"/>
        <v>0.142186455502023-0.0134863827058163i</v>
      </c>
      <c r="AE177" t="str">
        <f t="shared" si="28"/>
        <v>1.82400955935933-2.70849426903955i</v>
      </c>
      <c r="AF177" t="str">
        <f t="shared" si="29"/>
        <v>-1.85987238404241+0.980947624616917i</v>
      </c>
      <c r="AG177" t="str">
        <f t="shared" si="30"/>
        <v>1.3564972833709+0.168168041502103i</v>
      </c>
      <c r="AH177" t="str">
        <f t="shared" si="31"/>
        <v>0.0804365435393268+5.02263053924656i</v>
      </c>
      <c r="AI177">
        <f t="shared" si="32"/>
        <v>14.01973837162995</v>
      </c>
      <c r="AJ177">
        <f t="shared" si="33"/>
        <v>89.082496614988386</v>
      </c>
      <c r="AK177"/>
      <c r="AL177"/>
      <c r="AM177"/>
      <c r="AN177"/>
    </row>
    <row r="178" spans="1:40" x14ac:dyDescent="0.35">
      <c r="A178"/>
      <c r="B178">
        <f t="shared" si="34"/>
        <v>4400</v>
      </c>
      <c r="C178" s="237" t="str">
        <f t="shared" si="2"/>
        <v>-0.00109254952665618+0.154043669030178i</v>
      </c>
      <c r="D178" s="208" t="str">
        <f t="shared" si="3"/>
        <v>-1.65712173275096+1.1810014625647i</v>
      </c>
      <c r="E178" t="str">
        <f t="shared" si="4"/>
        <v>36500</v>
      </c>
      <c r="F178" t="str">
        <f t="shared" si="5"/>
        <v>0.21505376344086</v>
      </c>
      <c r="G178" t="str">
        <f t="shared" si="0"/>
        <v>0.21505376344086</v>
      </c>
      <c r="H178" t="str">
        <f t="shared" si="6"/>
        <v>0.203382060285569+0.232644994185024i</v>
      </c>
      <c r="I178" t="str">
        <f t="shared" si="7"/>
        <v>17.2787595947439i</v>
      </c>
      <c r="J178" t="str">
        <f t="shared" si="1"/>
        <v>0.595875230351235+3.78003967902292i</v>
      </c>
      <c r="K178" t="str">
        <f t="shared" si="8"/>
        <v>4.46021817267887+0.703096728272643i</v>
      </c>
      <c r="L178" t="str">
        <f t="shared" si="9"/>
        <v>1.03318023111854-0.093637692415989i</v>
      </c>
      <c r="M178" t="str">
        <f t="shared" si="10"/>
        <v>5.49339840379741+0.609459035856654i</v>
      </c>
      <c r="N178" t="str">
        <f t="shared" si="11"/>
        <v>-0.0548824978329323i</v>
      </c>
      <c r="O178" t="str">
        <f t="shared" si="12"/>
        <v>0.998494333706087-0.054854950158007i</v>
      </c>
      <c r="P178" t="str">
        <f t="shared" si="13"/>
        <v>0.00150566629391302+0.054854950158007i</v>
      </c>
      <c r="Q178" t="str">
        <f t="shared" si="14"/>
        <v>-0.00150566629391302+0.000027547674925299i</v>
      </c>
      <c r="R178" t="str">
        <f t="shared" si="15"/>
        <v>-0.333322176783623-36.4384409950455i</v>
      </c>
      <c r="S178" t="str">
        <f t="shared" si="16"/>
        <v>0.00612809499612381i</v>
      </c>
      <c r="T178" t="str">
        <f t="shared" si="17"/>
        <v>0.223298227928291-0.00204262996364482i</v>
      </c>
      <c r="U178" t="str">
        <f t="shared" si="18"/>
        <v>0.00005-0.0322960517637775i</v>
      </c>
      <c r="V178" t="str">
        <f t="shared" si="19"/>
        <v>0.00002-0.361715779754307i</v>
      </c>
      <c r="W178" t="str">
        <f t="shared" si="20"/>
        <v>0.000042273581486951-0.0296488393784052i</v>
      </c>
      <c r="X178" t="str">
        <f t="shared" si="21"/>
        <v>0.00434033128741945-0.028999280935128i</v>
      </c>
      <c r="Y178" t="str">
        <f t="shared" si="22"/>
        <v>0.009+0.0221168122812721i</v>
      </c>
      <c r="Z178" t="str">
        <f t="shared" si="23"/>
        <v>13.7124156119675-19.0112295668923i</v>
      </c>
      <c r="AA178" t="str">
        <f t="shared" si="24"/>
        <v>710.433482237134+366.522844658126i</v>
      </c>
      <c r="AB178" t="str">
        <f t="shared" si="25"/>
        <v>0.671717464803892-0.00614456385723126i</v>
      </c>
      <c r="AC178" t="str">
        <f t="shared" si="26"/>
        <v>4.69375650892073+0.375629741182111i</v>
      </c>
      <c r="AD178" t="str">
        <f t="shared" si="27"/>
        <v>0.142093924878101-0.012680518891345i</v>
      </c>
      <c r="AE178" t="str">
        <f t="shared" si="28"/>
        <v>1.70737869819353-2.87526077113185i</v>
      </c>
      <c r="AF178" t="str">
        <f t="shared" si="29"/>
        <v>-1.86050379303653+0.948356468379676i</v>
      </c>
      <c r="AG178" t="str">
        <f t="shared" si="30"/>
        <v>1.38225745379631+0.155920655791916i</v>
      </c>
      <c r="AH178" t="str">
        <f t="shared" si="31"/>
        <v>0.240212247785238+5.01439376060178i</v>
      </c>
      <c r="AI178">
        <f t="shared" si="32"/>
        <v>14.014323656517247</v>
      </c>
      <c r="AJ178">
        <f t="shared" si="33"/>
        <v>87.257368484455228</v>
      </c>
      <c r="AK178"/>
      <c r="AL178"/>
      <c r="AM178"/>
      <c r="AN178"/>
    </row>
    <row r="179" spans="1:40" x14ac:dyDescent="0.35">
      <c r="A179"/>
      <c r="B179">
        <f t="shared" si="34"/>
        <v>4500</v>
      </c>
      <c r="C179" s="237" t="str">
        <f t="shared" si="2"/>
        <v>-0.0010445336097387+0.150620809368528i</v>
      </c>
      <c r="D179" s="208" t="str">
        <f t="shared" si="3"/>
        <v>-1.65675361072126+1.15475953849205i</v>
      </c>
      <c r="E179" t="str">
        <f t="shared" si="4"/>
        <v>36500</v>
      </c>
      <c r="F179" t="str">
        <f t="shared" si="5"/>
        <v>0.21505376344086</v>
      </c>
      <c r="G179" t="str">
        <f t="shared" si="0"/>
        <v>0.21505376344086</v>
      </c>
      <c r="H179" t="str">
        <f t="shared" si="6"/>
        <v>0.204430172331677+0.237768241208147i</v>
      </c>
      <c r="I179" t="str">
        <f t="shared" si="7"/>
        <v>17.6714586764426i</v>
      </c>
      <c r="J179" t="str">
        <f t="shared" si="1"/>
        <v>0.577297180506844+3.86594967172799i</v>
      </c>
      <c r="K179" t="str">
        <f t="shared" si="8"/>
        <v>4.47134565139115+0.66770016601532i</v>
      </c>
      <c r="L179" t="str">
        <f t="shared" si="9"/>
        <v>1.03279342381301-0.0957299684903303i</v>
      </c>
      <c r="M179" t="str">
        <f t="shared" si="10"/>
        <v>5.50413907520416+0.57197019752499i</v>
      </c>
      <c r="N179" t="str">
        <f t="shared" si="11"/>
        <v>-0.0561298273291353i</v>
      </c>
      <c r="O179" t="str">
        <f t="shared" si="12"/>
        <v>0.99842513478243-0.0561003585967713i</v>
      </c>
      <c r="P179" t="str">
        <f t="shared" si="13"/>
        <v>0.00157486521757+0.0561003585967713i</v>
      </c>
      <c r="Q179" t="str">
        <f t="shared" si="14"/>
        <v>-0.00157486521757+0.0000294687323640005i</v>
      </c>
      <c r="R179" t="str">
        <f t="shared" si="15"/>
        <v>-0.333321663873305-35.6285608048748i</v>
      </c>
      <c r="S179" t="str">
        <f t="shared" si="16"/>
        <v>0.00626736988239935i</v>
      </c>
      <c r="T179" t="str">
        <f t="shared" si="17"/>
        <v>0.223297368941706-0.00208905015731079i</v>
      </c>
      <c r="U179" t="str">
        <f t="shared" si="18"/>
        <v>0.0000500000000000002-0.0315783617245824i</v>
      </c>
      <c r="V179" t="str">
        <f t="shared" si="19"/>
        <v>0.00002-0.353677651315323i</v>
      </c>
      <c r="W179" t="str">
        <f t="shared" si="20"/>
        <v>0.0000422735814463414-0.0289899765046103i</v>
      </c>
      <c r="X179" t="str">
        <f t="shared" si="21"/>
        <v>0.00415531431921018-0.0283816652090155i</v>
      </c>
      <c r="Y179" t="str">
        <f t="shared" si="22"/>
        <v>0.009+0.0226194671058465i</v>
      </c>
      <c r="Z179" t="str">
        <f t="shared" si="23"/>
        <v>12.6946408981936-20.3287386614309i</v>
      </c>
      <c r="AA179" t="str">
        <f t="shared" si="24"/>
        <v>765.343621380285+335.230421438895i</v>
      </c>
      <c r="AB179" t="str">
        <f t="shared" si="25"/>
        <v>0.671714880832239-0.00628420336576791i</v>
      </c>
      <c r="AC179" t="str">
        <f t="shared" si="26"/>
        <v>4.70080650002524+0.349611763768038i</v>
      </c>
      <c r="AD179" t="str">
        <f t="shared" si="27"/>
        <v>0.142008623261755-0.0118984026707504i</v>
      </c>
      <c r="AE179" t="str">
        <f t="shared" si="28"/>
        <v>1.56086895837268-3.03790213912509i</v>
      </c>
      <c r="AF179" t="str">
        <f t="shared" si="29"/>
        <v>-1.86118378305294+0.916991297283903i</v>
      </c>
      <c r="AG179" t="str">
        <f t="shared" si="30"/>
        <v>1.40788024394085+0.139367263407867i</v>
      </c>
      <c r="AH179" t="str">
        <f t="shared" si="31"/>
        <v>0.409414816897155+4.99214223261413i</v>
      </c>
      <c r="AI179">
        <f t="shared" si="32"/>
        <v>13.994851615014705</v>
      </c>
      <c r="AJ179">
        <f t="shared" si="33"/>
        <v>85.311559767752811</v>
      </c>
      <c r="AK179"/>
      <c r="AL179"/>
      <c r="AM179"/>
      <c r="AN179"/>
    </row>
    <row r="180" spans="1:40" x14ac:dyDescent="0.35">
      <c r="A180"/>
      <c r="B180">
        <f t="shared" si="34"/>
        <v>4600</v>
      </c>
      <c r="C180" s="237" t="str">
        <f t="shared" si="2"/>
        <v>-0.000999614808231264+0.147346748681032i</v>
      </c>
      <c r="D180" s="208" t="str">
        <f t="shared" si="3"/>
        <v>-1.65640923324303+1.12965840655458i</v>
      </c>
      <c r="E180" t="str">
        <f t="shared" si="4"/>
        <v>36500</v>
      </c>
      <c r="F180" t="str">
        <f t="shared" si="5"/>
        <v>0.21505376344086</v>
      </c>
      <c r="G180" t="str">
        <f t="shared" si="0"/>
        <v>0.21505376344086</v>
      </c>
      <c r="H180" t="str">
        <f t="shared" si="6"/>
        <v>0.205500826768688+0.242885635898203i</v>
      </c>
      <c r="I180" t="str">
        <f t="shared" si="7"/>
        <v>18.0641577581413i</v>
      </c>
      <c r="J180" t="str">
        <f t="shared" si="1"/>
        <v>0.558301646396288+3.95185966443306i</v>
      </c>
      <c r="K180" t="str">
        <f t="shared" si="8"/>
        <v>4.48160490827337+0.633141763941069i</v>
      </c>
      <c r="L180" t="str">
        <f t="shared" si="9"/>
        <v>1.03239822355961-0.0978198558519079i</v>
      </c>
      <c r="M180" t="str">
        <f t="shared" si="10"/>
        <v>5.51400313183298+0.535321908089161i</v>
      </c>
      <c r="N180" t="str">
        <f t="shared" si="11"/>
        <v>-0.0573771568253383i</v>
      </c>
      <c r="O180" t="str">
        <f t="shared" si="12"/>
        <v>0.998354382478326-0.057345679752877i</v>
      </c>
      <c r="P180" t="str">
        <f t="shared" si="13"/>
        <v>0.00164561752167403+0.057345679752877i</v>
      </c>
      <c r="Q180" t="str">
        <f t="shared" si="14"/>
        <v>-0.00164561752167403+0.0000314770724613028i</v>
      </c>
      <c r="R180" t="str">
        <f t="shared" si="15"/>
        <v>-0.33332113943255-34.85388978369i</v>
      </c>
      <c r="S180" t="str">
        <f t="shared" si="16"/>
        <v>0.00640664476867489i</v>
      </c>
      <c r="T180" t="str">
        <f t="shared" si="17"/>
        <v>0.223296490650649-0.0021354701342343i</v>
      </c>
      <c r="U180" t="str">
        <f t="shared" si="18"/>
        <v>0.00005-0.030891875600135i</v>
      </c>
      <c r="V180" t="str">
        <f t="shared" si="19"/>
        <v>0.00002-0.345989006721512i</v>
      </c>
      <c r="W180" t="str">
        <f t="shared" si="20"/>
        <v>0.0000422735814048186-0.0283597598476329i</v>
      </c>
      <c r="X180" t="str">
        <f t="shared" si="21"/>
        <v>0.00398191496981861-0.0277892553295074i</v>
      </c>
      <c r="Y180" t="str">
        <f t="shared" si="22"/>
        <v>0.009+0.0231221219304209i</v>
      </c>
      <c r="Z180" t="str">
        <f t="shared" si="23"/>
        <v>11.4373536844976-21.5755078682293i</v>
      </c>
      <c r="AA180" t="str">
        <f t="shared" si="24"/>
        <v>818.565169981029+294.282688881359i</v>
      </c>
      <c r="AB180" t="str">
        <f t="shared" si="25"/>
        <v>0.671712238789587-0.00642384222230791i</v>
      </c>
      <c r="AC180" t="str">
        <f t="shared" si="26"/>
        <v>4.70726221185203+0.324161191223477i</v>
      </c>
      <c r="AD180" t="str">
        <f t="shared" si="27"/>
        <v>0.141929964027268-0.0111385399988295i</v>
      </c>
      <c r="AE180" t="str">
        <f t="shared" si="28"/>
        <v>1.38298353962256-3.18960647710336i</v>
      </c>
      <c r="AF180" t="str">
        <f t="shared" si="29"/>
        <v>-1.86191006001172+0.886772770656377i</v>
      </c>
      <c r="AG180" t="str">
        <f t="shared" si="30"/>
        <v>1.43243363276223+0.118192676224654i</v>
      </c>
      <c r="AH180" t="str">
        <f t="shared" si="31"/>
        <v>0.58569066647444+4.95375703473725i</v>
      </c>
      <c r="AI180">
        <f t="shared" si="32"/>
        <v>13.958982420588736</v>
      </c>
      <c r="AJ180">
        <f t="shared" si="33"/>
        <v>83.257130391778745</v>
      </c>
      <c r="AK180"/>
      <c r="AL180"/>
      <c r="AM180"/>
      <c r="AN180"/>
    </row>
    <row r="181" spans="1:40" x14ac:dyDescent="0.35">
      <c r="A181"/>
      <c r="B181">
        <f t="shared" si="34"/>
        <v>4700</v>
      </c>
      <c r="C181" s="237" t="str">
        <f t="shared" si="2"/>
        <v>-0.000957532382294438+0.144211990892078i</v>
      </c>
      <c r="D181" s="208" t="str">
        <f t="shared" si="3"/>
        <v>-1.65608660131085+1.10562526350593i</v>
      </c>
      <c r="E181" t="str">
        <f t="shared" si="4"/>
        <v>36500</v>
      </c>
      <c r="F181" t="str">
        <f t="shared" si="5"/>
        <v>0.21505376344086</v>
      </c>
      <c r="G181" t="str">
        <f t="shared" si="0"/>
        <v>0.21505376344086</v>
      </c>
      <c r="H181" t="str">
        <f t="shared" si="6"/>
        <v>0.206593962102662+0.24799695302484i</v>
      </c>
      <c r="I181" t="str">
        <f t="shared" si="7"/>
        <v>18.45685683984i</v>
      </c>
      <c r="J181" t="str">
        <f t="shared" si="1"/>
        <v>0.538888628019565+4.03776965713813i</v>
      </c>
      <c r="K181" t="str">
        <f t="shared" si="8"/>
        <v>4.49105730799841+0.599385283602301i</v>
      </c>
      <c r="L181" t="str">
        <f t="shared" si="9"/>
        <v>1.03199464995625-0.0999073045349812i</v>
      </c>
      <c r="M181" t="str">
        <f t="shared" si="10"/>
        <v>5.52305195795466+0.49947797906732i</v>
      </c>
      <c r="N181" t="str">
        <f t="shared" si="11"/>
        <v>-0.0586244863215413i</v>
      </c>
      <c r="O181" t="str">
        <f t="shared" si="12"/>
        <v>0.998282076903855-0.0585909116888154i</v>
      </c>
      <c r="P181" t="str">
        <f t="shared" si="13"/>
        <v>0.00171792309614505+0.0585909116888154i</v>
      </c>
      <c r="Q181" t="str">
        <f t="shared" si="14"/>
        <v>-0.00171792309614505+0.000033574632725894i</v>
      </c>
      <c r="R181" t="str">
        <f t="shared" si="15"/>
        <v>-0.333320603463512-34.112180537742i</v>
      </c>
      <c r="S181" t="str">
        <f t="shared" si="16"/>
        <v>0.00654591965495043i</v>
      </c>
      <c r="T181" t="str">
        <f t="shared" si="17"/>
        <v>0.223295593055223-0.00218188988961174i</v>
      </c>
      <c r="U181" t="str">
        <f t="shared" si="18"/>
        <v>0.0000500000000000001-0.030234601651196i</v>
      </c>
      <c r="V181" t="str">
        <f t="shared" si="19"/>
        <v>0.00002-0.338627538493394i</v>
      </c>
      <c r="W181" t="str">
        <f t="shared" si="20"/>
        <v>0.0000422735813623837-0.0277563609255485i</v>
      </c>
      <c r="X181" t="str">
        <f t="shared" si="21"/>
        <v>0.0038191866760002-0.0272205737507471i</v>
      </c>
      <c r="Y181" t="str">
        <f t="shared" si="22"/>
        <v>0.009+0.0236247767549952i</v>
      </c>
      <c r="Z181" t="str">
        <f t="shared" si="23"/>
        <v>9.94047917217852-22.6927766337886i</v>
      </c>
      <c r="AA181" t="str">
        <f t="shared" si="24"/>
        <v>867.816254584889+243.423483873835i</v>
      </c>
      <c r="AB181" t="str">
        <f t="shared" si="25"/>
        <v>0.671709538676247-0.00656348041240122i</v>
      </c>
      <c r="AC181" t="str">
        <f t="shared" si="26"/>
        <v>4.7131649966947+0.299253679555544i</v>
      </c>
      <c r="AD181" t="str">
        <f t="shared" si="27"/>
        <v>0.141857421278529-0.0103995586270872i</v>
      </c>
      <c r="AE181" t="str">
        <f t="shared" si="28"/>
        <v>1.17413588062369-3.32251537085132i</v>
      </c>
      <c r="AF181" t="str">
        <f t="shared" si="29"/>
        <v>-1.86268056341351+0.85762831048109i</v>
      </c>
      <c r="AG181" t="str">
        <f t="shared" si="30"/>
        <v>1.45480837557495+0.0923336084956566i</v>
      </c>
      <c r="AH181" t="str">
        <f t="shared" si="31"/>
        <v>0.766185177211806+4.89756070417055i</v>
      </c>
      <c r="AI181">
        <f t="shared" si="32"/>
        <v>13.904606651499147</v>
      </c>
      <c r="AJ181">
        <f t="shared" si="33"/>
        <v>81.1085912935403</v>
      </c>
      <c r="AK181"/>
      <c r="AL181"/>
      <c r="AM181"/>
      <c r="AN181"/>
    </row>
    <row r="182" spans="1:40" x14ac:dyDescent="0.35">
      <c r="A182"/>
      <c r="B182">
        <f t="shared" si="34"/>
        <v>4800</v>
      </c>
      <c r="C182" s="237" t="str">
        <f t="shared" si="2"/>
        <v>-0.000918052464110097+0.141207831090982i</v>
      </c>
      <c r="D182" s="208" t="str">
        <f t="shared" si="3"/>
        <v>-1.6557839219381+1.08259337169753i</v>
      </c>
      <c r="E182" t="str">
        <f t="shared" si="4"/>
        <v>36500</v>
      </c>
      <c r="F182" t="str">
        <f t="shared" si="5"/>
        <v>0.21505376344086</v>
      </c>
      <c r="G182" t="str">
        <f t="shared" si="0"/>
        <v>0.21505376344086</v>
      </c>
      <c r="H182" t="str">
        <f t="shared" si="6"/>
        <v>0.207709515369366+0.253101974638828i</v>
      </c>
      <c r="I182" t="str">
        <f t="shared" si="7"/>
        <v>18.8495559215388i</v>
      </c>
      <c r="J182" t="str">
        <f t="shared" si="1"/>
        <v>0.519058125376676+4.12367964984319i</v>
      </c>
      <c r="K182" t="str">
        <f t="shared" si="8"/>
        <v>4.49975870299012+0.566396159582923i</v>
      </c>
      <c r="L182" t="str">
        <f t="shared" si="9"/>
        <v>1.03158272299267-0.101992264774024i</v>
      </c>
      <c r="M182" t="str">
        <f t="shared" si="10"/>
        <v>5.53134142598279+0.464403894808899i</v>
      </c>
      <c r="N182" t="str">
        <f t="shared" si="11"/>
        <v>-0.0598718158177443i</v>
      </c>
      <c r="O182" t="str">
        <f t="shared" si="12"/>
        <v>0.99820821817151-0.0598360524672164i</v>
      </c>
      <c r="P182" t="str">
        <f t="shared" si="13"/>
        <v>0.00179178182849005+0.0598360524672164i</v>
      </c>
      <c r="Q182" t="str">
        <f t="shared" si="14"/>
        <v>-0.00179178182849005+0.0000357633505278995i</v>
      </c>
      <c r="R182" t="str">
        <f t="shared" si="15"/>
        <v>-0.333320055965796-33.4013729560201i</v>
      </c>
      <c r="S182" t="str">
        <f t="shared" si="16"/>
        <v>0.00668519454122596i</v>
      </c>
      <c r="T182" t="str">
        <f t="shared" si="17"/>
        <v>0.223294676155038-0.00222830941862367i</v>
      </c>
      <c r="U182" t="str">
        <f t="shared" si="18"/>
        <v>0.0000499999999999998-0.029604714116796i</v>
      </c>
      <c r="V182" t="str">
        <f t="shared" si="19"/>
        <v>0.00002-0.331572798108115i</v>
      </c>
      <c r="W182" t="str">
        <f t="shared" si="20"/>
        <v>0.0000422735813190357-0.0271781036299262i</v>
      </c>
      <c r="X182" t="str">
        <f t="shared" si="21"/>
        <v>0.00366627675047853-0.0266742533015434i</v>
      </c>
      <c r="Y182" t="str">
        <f t="shared" si="22"/>
        <v>0.009+0.0241274315795696i</v>
      </c>
      <c r="Z182" t="str">
        <f t="shared" si="23"/>
        <v>8.22228966336826-23.6178586330188i</v>
      </c>
      <c r="AA182" t="str">
        <f t="shared" si="24"/>
        <v>910.583099574071+183.091911170334i</v>
      </c>
      <c r="AB182" t="str">
        <f t="shared" si="25"/>
        <v>0.671706780491046-0.00670311792155019i</v>
      </c>
      <c r="AC182" t="str">
        <f t="shared" si="26"/>
        <v>4.71855249511378+0.27486601118687i</v>
      </c>
      <c r="AD182" t="str">
        <f t="shared" si="27"/>
        <v>0.141790522476147-0.00968019605715323i</v>
      </c>
      <c r="AE182" t="str">
        <f t="shared" si="28"/>
        <v>0.937217245301458-3.42838189132363i</v>
      </c>
      <c r="AF182" t="str">
        <f t="shared" si="29"/>
        <v>-1.86349343730747+0.829491397058702i</v>
      </c>
      <c r="AG182" t="str">
        <f t="shared" si="30"/>
        <v>1.47380159693626+0.0620687908331622i</v>
      </c>
      <c r="AH182" t="str">
        <f t="shared" si="31"/>
        <v>0.947644435358427+4.82246841620357i</v>
      </c>
      <c r="AI182">
        <f t="shared" si="32"/>
        <v>13.829932261864446</v>
      </c>
      <c r="AJ182">
        <f t="shared" si="33"/>
        <v>78.882682784212861</v>
      </c>
      <c r="AK182"/>
      <c r="AL182"/>
      <c r="AM182"/>
      <c r="AN182"/>
    </row>
    <row r="183" spans="1:40" x14ac:dyDescent="0.35">
      <c r="A183"/>
      <c r="B183">
        <f t="shared" si="34"/>
        <v>4900</v>
      </c>
      <c r="C183" s="237" t="str">
        <f t="shared" si="2"/>
        <v>-0.000880964801814611+0.13832627482161i</v>
      </c>
      <c r="D183" s="208" t="str">
        <f t="shared" si="3"/>
        <v>-1.65549958319384+1.06050144029901i</v>
      </c>
      <c r="E183" t="str">
        <f t="shared" si="4"/>
        <v>36500</v>
      </c>
      <c r="F183" t="str">
        <f t="shared" si="5"/>
        <v>0.21505376344086</v>
      </c>
      <c r="G183" t="str">
        <f t="shared" si="0"/>
        <v>0.21505376344086</v>
      </c>
      <c r="H183" t="str">
        <f t="shared" si="6"/>
        <v>0.208847422170826+0.258200489414934i</v>
      </c>
      <c r="I183" t="str">
        <f t="shared" si="7"/>
        <v>19.2422550032375i</v>
      </c>
      <c r="J183" t="str">
        <f t="shared" si="1"/>
        <v>0.498810138467621+4.20958964254826i</v>
      </c>
      <c r="K183" t="str">
        <f t="shared" si="8"/>
        <v>4.50776000391589+0.534141468091165i</v>
      </c>
      <c r="L183" t="str">
        <f t="shared" si="9"/>
        <v>1.03116246304807-0.104074687007515i</v>
      </c>
      <c r="M183" t="str">
        <f t="shared" si="10"/>
        <v>5.53892246696396+0.43006678108365i</v>
      </c>
      <c r="N183" t="str">
        <f t="shared" si="11"/>
        <v>-0.0611191453139474i</v>
      </c>
      <c r="O183" t="str">
        <f t="shared" si="12"/>
        <v>0.998132806396204-0.0610811001508518i</v>
      </c>
      <c r="P183" t="str">
        <f t="shared" si="13"/>
        <v>0.00186719360379595+0.0610811001508518i</v>
      </c>
      <c r="Q183" t="str">
        <f t="shared" si="14"/>
        <v>-0.00186719360379595+0.0000380451630956i</v>
      </c>
      <c r="R183" t="str">
        <f t="shared" si="15"/>
        <v>-0.333319496936914-32.7195750999114i</v>
      </c>
      <c r="S183" t="str">
        <f t="shared" si="16"/>
        <v>0.00682446942750151i</v>
      </c>
      <c r="T183" t="str">
        <f t="shared" si="17"/>
        <v>0.223293739950185-0.00227472871643615i</v>
      </c>
      <c r="U183" t="str">
        <f t="shared" si="18"/>
        <v>0.00005-0.0290005362776777i</v>
      </c>
      <c r="V183" t="str">
        <f t="shared" si="19"/>
        <v>0.00002-0.32480600630999i</v>
      </c>
      <c r="W183" t="str">
        <f t="shared" si="20"/>
        <v>0.0000422735812747757-0.0266234486775132i</v>
      </c>
      <c r="X183" t="str">
        <f t="shared" si="21"/>
        <v>0.00352241549662828-0.0261490273713672i</v>
      </c>
      <c r="Y183" t="str">
        <f t="shared" si="22"/>
        <v>0.009+0.024630086404144i</v>
      </c>
      <c r="Z183" t="str">
        <f t="shared" si="23"/>
        <v>6.32194534693349-24.291293222007i</v>
      </c>
      <c r="AA183" t="str">
        <f t="shared" si="24"/>
        <v>944.386671561813+114.551989168626i</v>
      </c>
      <c r="AB183" t="str">
        <f t="shared" si="25"/>
        <v>0.671703964234257-0.00684275473521352i</v>
      </c>
      <c r="AC183" t="str">
        <f t="shared" si="26"/>
        <v>4.7234590201486+0.250976073800556i</v>
      </c>
      <c r="AD183" t="str">
        <f t="shared" si="27"/>
        <v>0.141728842085723-0.00897928888242012i</v>
      </c>
      <c r="AE183" t="str">
        <f t="shared" si="28"/>
        <v>0.677883454582133-3.49954343468882i</v>
      </c>
      <c r="AF183" t="str">
        <f t="shared" si="29"/>
        <v>-1.86434700536467+0.802300950884076i</v>
      </c>
      <c r="AG183" t="str">
        <f t="shared" si="30"/>
        <v>1.4882490379369+0.0280745481550262i</v>
      </c>
      <c r="AH183" t="str">
        <f t="shared" si="31"/>
        <v>1.12656987161933+4.72810782558899i</v>
      </c>
      <c r="AI183">
        <f t="shared" si="32"/>
        <v>13.733564357340047</v>
      </c>
      <c r="AJ183">
        <f t="shared" si="33"/>
        <v>76.597985173331878</v>
      </c>
      <c r="AK183"/>
      <c r="AL183"/>
      <c r="AM183"/>
      <c r="AN183"/>
    </row>
    <row r="184" spans="1:40" x14ac:dyDescent="0.35">
      <c r="A184"/>
      <c r="B184">
        <f t="shared" si="34"/>
        <v>5000</v>
      </c>
      <c r="C184" s="237" t="str">
        <f t="shared" si="2"/>
        <v>-0.000846079954591632+0.135559967054427i</v>
      </c>
      <c r="D184" s="208" t="str">
        <f t="shared" si="3"/>
        <v>-1.65523213269847+1.03929308075061i</v>
      </c>
      <c r="E184" t="str">
        <f t="shared" si="4"/>
        <v>36500</v>
      </c>
      <c r="F184" t="str">
        <f t="shared" si="5"/>
        <v>0.21505376344086</v>
      </c>
      <c r="G184" t="str">
        <f t="shared" si="0"/>
        <v>0.21505376344086</v>
      </c>
      <c r="H184" t="str">
        <f t="shared" si="6"/>
        <v>0.210007616708254+0.263292292074988i</v>
      </c>
      <c r="I184" t="str">
        <f t="shared" si="7"/>
        <v>19.6349540849362i</v>
      </c>
      <c r="J184" t="str">
        <f t="shared" si="1"/>
        <v>0.4781446672924+4.29549963525332i</v>
      </c>
      <c r="K184" t="str">
        <f t="shared" si="8"/>
        <v>4.51510768458478+0.502589883588206i</v>
      </c>
      <c r="L184" t="str">
        <f t="shared" si="9"/>
        <v>1.03073389088861-0.106154521881691i</v>
      </c>
      <c r="M184" t="str">
        <f t="shared" si="10"/>
        <v>5.54584157547339+0.396435361706515i</v>
      </c>
      <c r="N184" t="str">
        <f t="shared" si="11"/>
        <v>-0.0623664748101504i</v>
      </c>
      <c r="O184" t="str">
        <f t="shared" si="12"/>
        <v>0.998055841695264-0.0623260528026382i</v>
      </c>
      <c r="P184" t="str">
        <f t="shared" si="13"/>
        <v>0.00194415830473604+0.0623260528026382i</v>
      </c>
      <c r="Q184" t="str">
        <f t="shared" si="14"/>
        <v>-0.00194415830473604+0.0000404220075122044i</v>
      </c>
      <c r="R184" t="str">
        <f t="shared" si="15"/>
        <v>-0.333318926380467-32.0650463858437i</v>
      </c>
      <c r="S184" t="str">
        <f t="shared" si="16"/>
        <v>0.00696374431377706i</v>
      </c>
      <c r="T184" t="str">
        <f t="shared" si="17"/>
        <v>0.223292784440417-0.00232114777825625i</v>
      </c>
      <c r="U184" t="str">
        <f t="shared" si="18"/>
        <v>0.0000499999999999999-0.0284205255521242i</v>
      </c>
      <c r="V184" t="str">
        <f t="shared" si="19"/>
        <v>0.00002-0.318309886183791i</v>
      </c>
      <c r="W184" t="str">
        <f t="shared" si="20"/>
        <v>0.0000422735812296027-0.0260909799277172i</v>
      </c>
      <c r="X184" t="str">
        <f t="shared" si="21"/>
        <v>0.00338690675857934-0.0256437210868095i</v>
      </c>
      <c r="Y184" t="str">
        <f t="shared" si="22"/>
        <v>0.009+0.0251327412287183i</v>
      </c>
      <c r="Z184" t="str">
        <f t="shared" si="23"/>
        <v>4.29860421392108-24.665411536975i</v>
      </c>
      <c r="AA184" t="str">
        <f t="shared" si="24"/>
        <v>967.119118502848+39.8952215885209i</v>
      </c>
      <c r="AB184" t="str">
        <f t="shared" si="25"/>
        <v>0.671701089905137-0.00698239083897332i</v>
      </c>
      <c r="AC184" t="str">
        <f t="shared" si="26"/>
        <v>4.72791589732452+0.227562831124221i</v>
      </c>
      <c r="AD184" t="str">
        <f t="shared" si="27"/>
        <v>0.141671996088794-0.00829576333668581i</v>
      </c>
      <c r="AE184" t="str">
        <f t="shared" si="28"/>
        <v>0.404373422669197-3.53005829003157i</v>
      </c>
      <c r="AF184" t="str">
        <f t="shared" si="29"/>
        <v>-1.86523974940672+0.776000788675622i</v>
      </c>
      <c r="AG184" t="str">
        <f t="shared" si="30"/>
        <v>1.4971876593916-0.00858285944805263i</v>
      </c>
      <c r="AH184" t="str">
        <f t="shared" si="31"/>
        <v>1.29941340162115+4.61488696787622i</v>
      </c>
      <c r="AI184">
        <f t="shared" si="32"/>
        <v>13.614569201073493</v>
      </c>
      <c r="AJ184">
        <f t="shared" si="33"/>
        <v>74.274376630087374</v>
      </c>
      <c r="AK184"/>
      <c r="AL184"/>
      <c r="AM184"/>
      <c r="AN184"/>
    </row>
    <row r="185" spans="1:40" x14ac:dyDescent="0.35">
      <c r="A185"/>
      <c r="B185">
        <f t="shared" si="34"/>
        <v>5100</v>
      </c>
      <c r="C185" s="237" t="str">
        <f t="shared" si="2"/>
        <v>-0.000813226868871438+0.132902129512453i</v>
      </c>
      <c r="D185" s="208" t="str">
        <f t="shared" si="3"/>
        <v>-1.65498025904127+1.01891632626214i</v>
      </c>
      <c r="E185" t="str">
        <f t="shared" si="4"/>
        <v>36500</v>
      </c>
      <c r="F185" t="str">
        <f t="shared" si="5"/>
        <v>0.21505376344086</v>
      </c>
      <c r="G185" t="str">
        <f t="shared" si="0"/>
        <v>0.21505376344086</v>
      </c>
      <c r="H185" t="str">
        <f t="shared" si="6"/>
        <v>0.211190031811985+0.2683771828802i</v>
      </c>
      <c r="I185" t="str">
        <f t="shared" si="7"/>
        <v>20.0276531666349i</v>
      </c>
      <c r="J185" t="str">
        <f t="shared" si="1"/>
        <v>0.457061711851013+4.38140962795839i</v>
      </c>
      <c r="K185" t="str">
        <f t="shared" si="8"/>
        <v>4.52184422941608+0.471711627014338i</v>
      </c>
      <c r="L185" t="str">
        <f t="shared" si="9"/>
        <v>1.03029702766485-0.108231720254267i</v>
      </c>
      <c r="M185" t="str">
        <f t="shared" si="10"/>
        <v>5.55214125708093+0.363479906760071i</v>
      </c>
      <c r="N185" t="str">
        <f t="shared" si="11"/>
        <v>-0.0636138043063534i</v>
      </c>
      <c r="O185" t="str">
        <f t="shared" si="12"/>
        <v>0.997977324188436-0.06357090848564i</v>
      </c>
      <c r="P185" t="str">
        <f t="shared" si="13"/>
        <v>0.00202267581156401+0.06357090848564i</v>
      </c>
      <c r="Q185" t="str">
        <f t="shared" si="14"/>
        <v>-0.00202267581156401+0.0000428958207134011i</v>
      </c>
      <c r="R185" t="str">
        <f t="shared" si="15"/>
        <v>-0.333318344291768-31.4361827466611i</v>
      </c>
      <c r="S185" t="str">
        <f t="shared" si="16"/>
        <v>0.00710301920005259i</v>
      </c>
      <c r="T185" t="str">
        <f t="shared" si="17"/>
        <v>0.223291809625896-0.00236756659923417i</v>
      </c>
      <c r="U185" t="str">
        <f t="shared" si="18"/>
        <v>0.00005-0.0278632603452198i</v>
      </c>
      <c r="V185" t="str">
        <f t="shared" si="19"/>
        <v>0.00002-0.312068515866461i</v>
      </c>
      <c r="W185" t="str">
        <f t="shared" si="20"/>
        <v>0.0000422735811835172-0.0255793923097956i</v>
      </c>
      <c r="X185" t="str">
        <f t="shared" si="21"/>
        <v>0.00325911969578933-0.02515724336953i</v>
      </c>
      <c r="Y185" t="str">
        <f t="shared" si="22"/>
        <v>0.009+0.0256353960532927i</v>
      </c>
      <c r="Z185" t="str">
        <f t="shared" si="23"/>
        <v>2.22635623713306-24.7123338511992i</v>
      </c>
      <c r="AA185" t="str">
        <f t="shared" si="24"/>
        <v>977.376225819989-38.121421196516i</v>
      </c>
      <c r="AB185" t="str">
        <f t="shared" si="25"/>
        <v>0.671698157504174-0.00712202621824057i</v>
      </c>
      <c r="AC185" t="str">
        <f t="shared" si="26"/>
        <v>4.73195176600992+0.204606288060223i</v>
      </c>
      <c r="AD185" t="str">
        <f t="shared" si="27"/>
        <v>0.141619637225781-0.00762862689487678i</v>
      </c>
      <c r="AE185" t="str">
        <f t="shared" si="28"/>
        <v>0.126774587985706-3.51673579607739i</v>
      </c>
      <c r="AF185" t="str">
        <f t="shared" si="29"/>
        <v>-1.86617029085326+0.75053914338194i</v>
      </c>
      <c r="AG185" t="str">
        <f t="shared" si="30"/>
        <v>1.50001196581368-0.0465343050591689i</v>
      </c>
      <c r="AH185" t="str">
        <f t="shared" si="31"/>
        <v>1.46279185091434+4.48399566777401i</v>
      </c>
      <c r="AI185">
        <f t="shared" si="32"/>
        <v>13.472514867548394</v>
      </c>
      <c r="AJ185">
        <f t="shared" si="33"/>
        <v>71.932375025592322</v>
      </c>
      <c r="AK185"/>
      <c r="AL185"/>
      <c r="AM185"/>
      <c r="AN185"/>
    </row>
    <row r="186" spans="1:40" x14ac:dyDescent="0.35">
      <c r="A186"/>
      <c r="B186">
        <f t="shared" si="34"/>
        <v>5200</v>
      </c>
      <c r="C186" s="237" t="str">
        <f t="shared" si="2"/>
        <v>-0.00078225077758718+0.130346505226883i</v>
      </c>
      <c r="D186" s="208" t="str">
        <f t="shared" si="3"/>
        <v>-1.65474277567476+0.999323206739437i</v>
      </c>
      <c r="E186" t="str">
        <f t="shared" si="4"/>
        <v>36500</v>
      </c>
      <c r="F186" t="str">
        <f t="shared" si="5"/>
        <v>0.21505376344086</v>
      </c>
      <c r="G186" t="str">
        <f t="shared" si="0"/>
        <v>0.21505376344086</v>
      </c>
      <c r="H186" t="str">
        <f t="shared" si="6"/>
        <v>0.212394598968906+0.273454967183402i</v>
      </c>
      <c r="I186" t="str">
        <f t="shared" si="7"/>
        <v>20.4203522483337i</v>
      </c>
      <c r="J186" t="str">
        <f t="shared" si="1"/>
        <v>0.43556127214346+4.46731962066346i</v>
      </c>
      <c r="K186" t="str">
        <f t="shared" si="8"/>
        <v>4.52800853057207+0.441478408379364i</v>
      </c>
      <c r="L186" t="str">
        <f t="shared" si="9"/>
        <v>1.02985189490919-0.110306233198117i</v>
      </c>
      <c r="M186" t="str">
        <f t="shared" si="10"/>
        <v>5.55786042548126+0.331172175181247i</v>
      </c>
      <c r="N186" t="str">
        <f t="shared" si="11"/>
        <v>-0.0648611338025564i</v>
      </c>
      <c r="O186" t="str">
        <f t="shared" si="12"/>
        <v>0.997897253997878-0.0648156652630727i</v>
      </c>
      <c r="P186" t="str">
        <f t="shared" si="13"/>
        <v>0.00210274600212201+0.0648156652630727i</v>
      </c>
      <c r="Q186" t="str">
        <f t="shared" si="14"/>
        <v>-0.00210274600212201+0.0000454685394837007i</v>
      </c>
      <c r="R186" t="str">
        <f t="shared" si="15"/>
        <v>-0.333317750674321-30.8315035049193i</v>
      </c>
      <c r="S186" t="str">
        <f t="shared" si="16"/>
        <v>0.00724229408632813i</v>
      </c>
      <c r="T186" t="str">
        <f t="shared" si="17"/>
        <v>0.223290815506282-0.00241398517457683i</v>
      </c>
      <c r="U186" t="str">
        <f t="shared" si="18"/>
        <v>0.0000500000000000001-0.027327428415504i</v>
      </c>
      <c r="V186" t="str">
        <f t="shared" si="19"/>
        <v>0.00002-0.306067198253645i</v>
      </c>
      <c r="W186" t="str">
        <f t="shared" si="20"/>
        <v>0.0000422735811365196-0.0250874811430637i</v>
      </c>
      <c r="X186" t="str">
        <f t="shared" si="21"/>
        <v>0.00313848160515434-0.0246885797792256i</v>
      </c>
      <c r="Y186" t="str">
        <f t="shared" si="22"/>
        <v>0.009+0.0261380508778671i</v>
      </c>
      <c r="Z186" t="str">
        <f t="shared" si="23"/>
        <v>0.185569683509682-24.4290797555622i</v>
      </c>
      <c r="AA186" t="str">
        <f t="shared" si="24"/>
        <v>974.693327130248-116.389335476203i</v>
      </c>
      <c r="AB186" t="str">
        <f t="shared" si="25"/>
        <v>0.671695167030344-0.00726166085859694i</v>
      </c>
      <c r="AC186" t="str">
        <f t="shared" si="26"/>
        <v>4.73559284684694+0.182087452014908i</v>
      </c>
      <c r="AD186" t="str">
        <f t="shared" si="27"/>
        <v>0.141571450861348-0.00697696079298546i</v>
      </c>
      <c r="AE186" t="str">
        <f t="shared" si="28"/>
        <v>-0.144169362332926-3.45975497660873i</v>
      </c>
      <c r="AF186" t="str">
        <f t="shared" si="29"/>
        <v>-1.86713737464367+0.725868239556035i</v>
      </c>
      <c r="AG186" t="str">
        <f t="shared" si="30"/>
        <v>1.49657967078364-0.08426565126455i</v>
      </c>
      <c r="AH186" t="str">
        <f t="shared" si="31"/>
        <v>1.61369412209095+4.33733597720323i</v>
      </c>
      <c r="AI186">
        <f t="shared" si="32"/>
        <v>13.307483373226665</v>
      </c>
      <c r="AJ186">
        <f t="shared" si="33"/>
        <v>69.592418550934553</v>
      </c>
      <c r="AK186"/>
      <c r="AL186"/>
      <c r="AM186"/>
      <c r="AN186"/>
    </row>
    <row r="187" spans="1:40" x14ac:dyDescent="0.35">
      <c r="A187"/>
      <c r="B187">
        <f t="shared" si="34"/>
        <v>5300</v>
      </c>
      <c r="C187" s="237" t="str">
        <f t="shared" si="2"/>
        <v>-0.000753011374199522+0.127887309367833i</v>
      </c>
      <c r="D187" s="208" t="str">
        <f t="shared" si="3"/>
        <v>-1.65451860691546+0.980469371820053i</v>
      </c>
      <c r="E187" t="str">
        <f t="shared" si="4"/>
        <v>36500</v>
      </c>
      <c r="F187" t="str">
        <f t="shared" si="5"/>
        <v>0.21505376344086</v>
      </c>
      <c r="G187" t="str">
        <f t="shared" si="0"/>
        <v>0.21505376344086</v>
      </c>
      <c r="H187" t="str">
        <f t="shared" si="6"/>
        <v>0.213621248347713+0.278525455033145i</v>
      </c>
      <c r="I187" t="str">
        <f t="shared" si="7"/>
        <v>20.8130513300324i</v>
      </c>
      <c r="J187" t="str">
        <f t="shared" si="1"/>
        <v>0.413643348169741+4.55322961336853i</v>
      </c>
      <c r="K187" t="str">
        <f t="shared" si="8"/>
        <v>4.53363624091858+0.411863365856014i</v>
      </c>
      <c r="L187" t="str">
        <f t="shared" si="9"/>
        <v>1.02939851453328-0.112378012004926i</v>
      </c>
      <c r="M187" t="str">
        <f t="shared" si="10"/>
        <v>5.56303475545186+0.299485353851088i</v>
      </c>
      <c r="N187" t="str">
        <f t="shared" si="11"/>
        <v>-0.0661084632987594i</v>
      </c>
      <c r="O187" t="str">
        <f t="shared" si="12"/>
        <v>0.997815631248166-0.0660603211983054i</v>
      </c>
      <c r="P187" t="str">
        <f t="shared" si="13"/>
        <v>0.00218436875183403+0.0660603211983054i</v>
      </c>
      <c r="Q187" t="str">
        <f t="shared" si="14"/>
        <v>-0.00218436875183403+0.0000481421004539934i</v>
      </c>
      <c r="R187" t="str">
        <f t="shared" si="15"/>
        <v>-0.333317145525834-30.2496397324534i</v>
      </c>
      <c r="S187" t="str">
        <f t="shared" si="16"/>
        <v>0.00738156897260368i</v>
      </c>
      <c r="T187" t="str">
        <f t="shared" si="17"/>
        <v>0.223289802081517-0.00246040349945032i</v>
      </c>
      <c r="U187" t="str">
        <f t="shared" si="18"/>
        <v>0.00005-0.0268118165586077i</v>
      </c>
      <c r="V187" t="str">
        <f t="shared" si="19"/>
        <v>0.00002-0.300292345456406i</v>
      </c>
      <c r="W187" t="str">
        <f t="shared" si="20"/>
        <v>0.000042273581088609-0.0246141326661332i</v>
      </c>
      <c r="X187" t="str">
        <f t="shared" si="21"/>
        <v>0.00302447164179858-0.0242367860562488i</v>
      </c>
      <c r="Y187" t="str">
        <f t="shared" si="22"/>
        <v>0.009+0.0266407057024414i</v>
      </c>
      <c r="Z187" t="str">
        <f t="shared" si="23"/>
        <v>-1.74737670191648-23.8381267826812i</v>
      </c>
      <c r="AA187" t="str">
        <f t="shared" si="24"/>
        <v>959.611494483988-191.844514505192i</v>
      </c>
      <c r="AB187" t="str">
        <f t="shared" si="25"/>
        <v>0.671692118483474-0.00740129474550121i</v>
      </c>
      <c r="AC187" t="str">
        <f t="shared" si="26"/>
        <v>4.73886317946247+0.159988291878444i</v>
      </c>
      <c r="AD187" t="str">
        <f t="shared" si="27"/>
        <v>0.141527151381388-0.00633991335298256i</v>
      </c>
      <c r="AE187" t="str">
        <f t="shared" si="28"/>
        <v>-0.398432905312056-3.36266396093607i</v>
      </c>
      <c r="AF187" t="str">
        <f t="shared" si="29"/>
        <v>-1.86813985526317+0.701943916786908i</v>
      </c>
      <c r="AG187" t="str">
        <f t="shared" si="30"/>
        <v>1.48723318920557-0.120310922172504i</v>
      </c>
      <c r="AH187" t="str">
        <f t="shared" si="31"/>
        <v>1.74965459174521+4.17738900238309i</v>
      </c>
      <c r="AI187">
        <f t="shared" si="32"/>
        <v>13.120052568108878</v>
      </c>
      <c r="AJ187">
        <f t="shared" si="33"/>
        <v>67.27414990351744</v>
      </c>
      <c r="AK187"/>
      <c r="AL187"/>
      <c r="AM187"/>
      <c r="AN187"/>
    </row>
    <row r="188" spans="1:40" x14ac:dyDescent="0.35">
      <c r="A188"/>
      <c r="B188">
        <f t="shared" si="34"/>
        <v>5400</v>
      </c>
      <c r="C188" s="237" t="str">
        <f t="shared" si="2"/>
        <v>-0.000725381221171979+0.125519185536962i</v>
      </c>
      <c r="D188" s="208" t="str">
        <f t="shared" si="3"/>
        <v>-1.65430677574225+0.962313755783376i</v>
      </c>
      <c r="E188" t="str">
        <f t="shared" si="4"/>
        <v>36500</v>
      </c>
      <c r="F188" t="str">
        <f t="shared" si="5"/>
        <v>0.21505376344086</v>
      </c>
      <c r="G188" t="str">
        <f t="shared" si="0"/>
        <v>0.21505376344086</v>
      </c>
      <c r="H188" t="str">
        <f t="shared" si="6"/>
        <v>0.214869908822412+0.283588460823091i</v>
      </c>
      <c r="I188" t="str">
        <f t="shared" si="7"/>
        <v>21.2057504117311i</v>
      </c>
      <c r="J188" t="str">
        <f t="shared" si="1"/>
        <v>0.391307939929856+4.63913960607359i</v>
      </c>
      <c r="K188" t="str">
        <f t="shared" si="8"/>
        <v>4.53876008817498+0.382841003020126i</v>
      </c>
      <c r="L188" t="str">
        <f t="shared" si="9"/>
        <v>1.02893690882533-0.114447008188798i</v>
      </c>
      <c r="M188" t="str">
        <f t="shared" si="10"/>
        <v>5.56769699700031+0.268393994831328i</v>
      </c>
      <c r="N188" t="str">
        <f t="shared" si="11"/>
        <v>-0.0673557927949624i</v>
      </c>
      <c r="O188" t="str">
        <f t="shared" si="12"/>
        <v>0.997732456066292-0.0673048743548644i</v>
      </c>
      <c r="P188" t="str">
        <f t="shared" si="13"/>
        <v>0.00226754393370798+0.0673048743548644i</v>
      </c>
      <c r="Q188" t="str">
        <f t="shared" si="14"/>
        <v>-0.00226754393370798+0.0000509184400979967i</v>
      </c>
      <c r="R188" t="str">
        <f t="shared" si="15"/>
        <v>-0.333316528847754-29.6893239031911i</v>
      </c>
      <c r="S188" t="str">
        <f t="shared" si="16"/>
        <v>0.00752084385887921i</v>
      </c>
      <c r="T188" t="str">
        <f t="shared" si="17"/>
        <v>0.223288769351591-0.00250682156904757i</v>
      </c>
      <c r="U188" t="str">
        <f t="shared" si="18"/>
        <v>0.0000500000000000001-0.026315301437152i</v>
      </c>
      <c r="V188" t="str">
        <f t="shared" si="19"/>
        <v>0.00002-0.294731376096102i</v>
      </c>
      <c r="W188" t="str">
        <f t="shared" si="20"/>
        <v>0.0000422735810397859-0.0241583156184597i</v>
      </c>
      <c r="X188" t="str">
        <f t="shared" si="21"/>
        <v>0.00291661531292806-0.023800982288355i</v>
      </c>
      <c r="Y188" t="str">
        <f t="shared" si="22"/>
        <v>0.009+0.0271433605270158i</v>
      </c>
      <c r="Z188" t="str">
        <f t="shared" si="23"/>
        <v>-3.50932374903198-22.9832291247961i</v>
      </c>
      <c r="AA188" t="str">
        <f t="shared" si="24"/>
        <v>933.555201423465-261.844031034655i</v>
      </c>
      <c r="AB188" t="str">
        <f t="shared" si="25"/>
        <v>0.671689011863533-0.00754092786449295i</v>
      </c>
      <c r="AC188" t="str">
        <f t="shared" si="26"/>
        <v>4.74178483402498+0.138291695752628i</v>
      </c>
      <c r="AD188" t="str">
        <f t="shared" si="27"/>
        <v>0.141486479044794-0.0057166940142783i</v>
      </c>
      <c r="AE188" t="str">
        <f t="shared" si="28"/>
        <v>-0.62790994944532-3.2317544358769i</v>
      </c>
      <c r="AF188" t="str">
        <f t="shared" si="29"/>
        <v>-1.86917668456466+0.678725294960285i</v>
      </c>
      <c r="AG188" t="str">
        <f t="shared" si="30"/>
        <v>1.47273057358326-0.153430946779913i</v>
      </c>
      <c r="AH188" t="str">
        <f t="shared" si="31"/>
        <v>1.8688719027821+4.0070360237241i</v>
      </c>
      <c r="AI188">
        <f t="shared" si="32"/>
        <v>12.911249883583036</v>
      </c>
      <c r="AJ188">
        <f t="shared" si="33"/>
        <v>64.995768227514901</v>
      </c>
      <c r="AK188"/>
      <c r="AL188"/>
      <c r="AM188"/>
      <c r="AN188"/>
    </row>
    <row r="189" spans="1:40" x14ac:dyDescent="0.35">
      <c r="A189"/>
      <c r="B189">
        <f t="shared" si="34"/>
        <v>5500</v>
      </c>
      <c r="C189" s="237" t="str">
        <f t="shared" si="2"/>
        <v>-0.000699244359114634+0.12323716682705i</v>
      </c>
      <c r="D189" s="208" t="str">
        <f t="shared" si="3"/>
        <v>-1.65410639313314+0.944818279007384i</v>
      </c>
      <c r="E189" t="str">
        <f t="shared" si="4"/>
        <v>36500</v>
      </c>
      <c r="F189" t="str">
        <f t="shared" si="5"/>
        <v>0.21505376344086</v>
      </c>
      <c r="G189" t="str">
        <f t="shared" si="0"/>
        <v>0.21505376344086</v>
      </c>
      <c r="H189" t="str">
        <f t="shared" si="6"/>
        <v>0.216140507994285+0.288643802980787i</v>
      </c>
      <c r="I189" t="str">
        <f t="shared" si="7"/>
        <v>21.5984494934298i</v>
      </c>
      <c r="J189" t="str">
        <f t="shared" si="1"/>
        <v>0.368555047423804+4.72504959877866i</v>
      </c>
      <c r="K189" t="str">
        <f t="shared" si="8"/>
        <v>4.54341015491927+0.354387125490681i</v>
      </c>
      <c r="L189" t="str">
        <f t="shared" si="9"/>
        <v>1.02846710044742-0.116513173489828i</v>
      </c>
      <c r="M189" t="str">
        <f t="shared" si="10"/>
        <v>5.57187725536669+0.237873952000853i</v>
      </c>
      <c r="N189" t="str">
        <f t="shared" si="11"/>
        <v>-0.0686031222911654i</v>
      </c>
      <c r="O189" t="str">
        <f t="shared" si="12"/>
        <v>0.997647728581662-0.0685493227964355i</v>
      </c>
      <c r="P189" t="str">
        <f t="shared" si="13"/>
        <v>0.00235227141833805+0.0685493227964355i</v>
      </c>
      <c r="Q189" t="str">
        <f t="shared" si="14"/>
        <v>-0.00235227141833805+0.0000537994947299031i</v>
      </c>
      <c r="R189" t="str">
        <f t="shared" si="15"/>
        <v>-0.333315900637321-29.1493806747523i</v>
      </c>
      <c r="S189" t="str">
        <f t="shared" si="16"/>
        <v>0.00766011874515476i</v>
      </c>
      <c r="T189" t="str">
        <f t="shared" si="17"/>
        <v>0.223287717316322-0.00255323937853008i</v>
      </c>
      <c r="U189" t="str">
        <f t="shared" si="18"/>
        <v>0.00005-0.025836841411022i</v>
      </c>
      <c r="V189" t="str">
        <f t="shared" si="19"/>
        <v>0.00002-0.289372623803446i</v>
      </c>
      <c r="W189" t="str">
        <f t="shared" si="20"/>
        <v>0.0000422735809900499-0.0237190737402655i</v>
      </c>
      <c r="X189" t="str">
        <f t="shared" si="21"/>
        <v>0.00281447963843333-0.0233803476347466i</v>
      </c>
      <c r="Y189" t="str">
        <f t="shared" si="22"/>
        <v>0.009+0.0276460153515902i</v>
      </c>
      <c r="Z189" t="str">
        <f t="shared" si="23"/>
        <v>-5.05631290956403-21.9218813522555i</v>
      </c>
      <c r="AA189" t="str">
        <f t="shared" si="24"/>
        <v>898.565644567687-324.430916874933i</v>
      </c>
      <c r="AB189" t="str">
        <f t="shared" si="25"/>
        <v>0.671685847169973-0.00768056020101716i</v>
      </c>
      <c r="AC189" t="str">
        <f t="shared" si="26"/>
        <v>4.74437809980668+0.11698142827684i</v>
      </c>
      <c r="AD189" t="str">
        <f t="shared" si="27"/>
        <v>0.141449197225796-0.00510656798666412i</v>
      </c>
      <c r="AE189" t="str">
        <f t="shared" si="28"/>
        <v>-0.827156979501138-3.07501211332114i</v>
      </c>
      <c r="AF189" t="str">
        <f t="shared" si="29"/>
        <v>-1.87024690112742+0.656174476026597i</v>
      </c>
      <c r="AG189" t="str">
        <f t="shared" si="30"/>
        <v>1.45410967117211-0.182734267071987i</v>
      </c>
      <c r="AH189" t="str">
        <f t="shared" si="31"/>
        <v>1.97026215289281+3.82935833458308i</v>
      </c>
      <c r="AI189">
        <f t="shared" si="32"/>
        <v>12.682483400547216</v>
      </c>
      <c r="AJ189">
        <f t="shared" si="33"/>
        <v>62.773501941045758</v>
      </c>
      <c r="AK189"/>
      <c r="AL189"/>
      <c r="AM189"/>
      <c r="AN189"/>
    </row>
    <row r="190" spans="1:40" x14ac:dyDescent="0.35">
      <c r="A190"/>
      <c r="B190">
        <f t="shared" si="34"/>
        <v>5600</v>
      </c>
      <c r="C190" s="237" t="str">
        <f t="shared" si="2"/>
        <v>-0.000674495088192934+0.121036641052785i</v>
      </c>
      <c r="D190" s="208" t="str">
        <f t="shared" si="3"/>
        <v>-1.65391664872274+0.927947581404685i</v>
      </c>
      <c r="E190" t="str">
        <f t="shared" si="4"/>
        <v>36500</v>
      </c>
      <c r="F190" t="str">
        <f t="shared" si="5"/>
        <v>0.21505376344086</v>
      </c>
      <c r="G190" t="str">
        <f t="shared" si="0"/>
        <v>0.21505376344086</v>
      </c>
      <c r="H190" t="str">
        <f t="shared" si="6"/>
        <v>0.217432972212551+0.293691303690913i</v>
      </c>
      <c r="I190" t="str">
        <f t="shared" si="7"/>
        <v>21.9911485751286i</v>
      </c>
      <c r="J190" t="str">
        <f t="shared" si="1"/>
        <v>0.345384670651587+4.81095959148372i</v>
      </c>
      <c r="K190" t="str">
        <f t="shared" si="8"/>
        <v>4.54761412851447+0.326478777915296i</v>
      </c>
      <c r="L190" t="str">
        <f t="shared" si="9"/>
        <v>1.02798911243281-0.118576459877639i</v>
      </c>
      <c r="M190" t="str">
        <f t="shared" si="10"/>
        <v>5.57560324094728+0.207902318037657i</v>
      </c>
      <c r="N190" t="str">
        <f t="shared" si="11"/>
        <v>-0.0698504517873684i</v>
      </c>
      <c r="O190" t="str">
        <f t="shared" si="12"/>
        <v>0.997561448926098-0.0697936645868678i</v>
      </c>
      <c r="P190" t="str">
        <f t="shared" si="13"/>
        <v>0.00243855107390201+0.0697936645868678i</v>
      </c>
      <c r="Q190" t="str">
        <f t="shared" si="14"/>
        <v>-0.00243855107390201+0.0000567872005006048i</v>
      </c>
      <c r="R190" t="str">
        <f t="shared" si="15"/>
        <v>-0.333315260896087-28.6287186578006i</v>
      </c>
      <c r="S190" t="str">
        <f t="shared" si="16"/>
        <v>0.00779939363143029i</v>
      </c>
      <c r="T190" t="str">
        <f t="shared" si="17"/>
        <v>0.22328664597566-0.00259965692309147i</v>
      </c>
      <c r="U190" t="str">
        <f t="shared" si="18"/>
        <v>0.00005-0.025375469242968i</v>
      </c>
      <c r="V190" t="str">
        <f t="shared" si="19"/>
        <v>0.00002-0.284205255521242i</v>
      </c>
      <c r="W190" t="str">
        <f t="shared" si="20"/>
        <v>0.0000422735809394018-0.0232955190760428i</v>
      </c>
      <c r="X190" t="str">
        <f t="shared" si="21"/>
        <v>0.00271766888800965-0.0229741155482622i</v>
      </c>
      <c r="Y190" t="str">
        <f t="shared" si="22"/>
        <v>0.009+0.0281486701761645i</v>
      </c>
      <c r="Z190" t="str">
        <f t="shared" si="23"/>
        <v>-6.36539653180764-20.7166883462161i</v>
      </c>
      <c r="AA190" t="str">
        <f t="shared" si="24"/>
        <v>856.973521396107-378.441850807683i</v>
      </c>
      <c r="AB190" t="str">
        <f t="shared" si="25"/>
        <v>0.671682624402645-0.00782019174061545i</v>
      </c>
      <c r="AC190" t="str">
        <f t="shared" si="26"/>
        <v>4.74666165349774+0.0960420881851222i</v>
      </c>
      <c r="AD190" t="str">
        <f t="shared" si="27"/>
        <v>0.141415089992633-0.00450885145112968i</v>
      </c>
      <c r="AE190" t="str">
        <f t="shared" si="28"/>
        <v>-0.993571593696809-2.90095171944003i</v>
      </c>
      <c r="AF190" t="str">
        <f t="shared" si="29"/>
        <v>-1.87134962093529+0.634256277713772i</v>
      </c>
      <c r="AG190" t="str">
        <f t="shared" si="30"/>
        <v>1.43252719141209-0.207720503993995i</v>
      </c>
      <c r="AH190" t="str">
        <f t="shared" si="31"/>
        <v>2.05344675637601+3.64744132352151i</v>
      </c>
      <c r="AI190">
        <f t="shared" si="32"/>
        <v>12.435457966351182</v>
      </c>
      <c r="AJ190">
        <f t="shared" si="33"/>
        <v>60.62123689196352</v>
      </c>
      <c r="AK190"/>
      <c r="AL190"/>
      <c r="AM190"/>
      <c r="AN190"/>
    </row>
    <row r="191" spans="1:40" x14ac:dyDescent="0.35">
      <c r="A191"/>
      <c r="B191">
        <f t="shared" si="34"/>
        <v>5700</v>
      </c>
      <c r="C191" s="237" t="str">
        <f t="shared" si="2"/>
        <v>-0.000651036897842464+0.118913319640678i</v>
      </c>
      <c r="D191" s="208" t="str">
        <f t="shared" si="3"/>
        <v>-1.65373680259672+0.911668783911865i</v>
      </c>
      <c r="E191" t="str">
        <f t="shared" si="4"/>
        <v>36500</v>
      </c>
      <c r="F191" t="str">
        <f t="shared" si="5"/>
        <v>0.21505376344086</v>
      </c>
      <c r="G191" t="str">
        <f t="shared" si="0"/>
        <v>0.21505376344086</v>
      </c>
      <c r="H191" t="str">
        <f t="shared" si="6"/>
        <v>0.218747226593986+0.298730788648784i</v>
      </c>
      <c r="I191" t="str">
        <f t="shared" si="7"/>
        <v>22.3838476568273i</v>
      </c>
      <c r="J191" t="str">
        <f t="shared" si="1"/>
        <v>0.321796809613203+4.89686958418879i</v>
      </c>
      <c r="K191" t="str">
        <f t="shared" si="8"/>
        <v>4.55139752450166+0.299094182004582i</v>
      </c>
      <c r="L191" t="str">
        <f t="shared" si="9"/>
        <v>1.0275029681831-0.120636819554876i</v>
      </c>
      <c r="M191" t="str">
        <f t="shared" si="10"/>
        <v>5.57890049268476+0.178457362449706i</v>
      </c>
      <c r="N191" t="str">
        <f t="shared" si="11"/>
        <v>-0.0710977812835714i</v>
      </c>
      <c r="O191" t="str">
        <f t="shared" si="12"/>
        <v>0.997473617233836-0.0710378977901761i</v>
      </c>
      <c r="P191" t="str">
        <f t="shared" si="13"/>
        <v>0.00252638276616401+0.0710378977901761i</v>
      </c>
      <c r="Q191" t="str">
        <f t="shared" si="14"/>
        <v>-0.00252638276616401+0.0000598834933953074i</v>
      </c>
      <c r="R191" t="str">
        <f t="shared" si="15"/>
        <v>-0.333314609623182-28.1263230517093i</v>
      </c>
      <c r="S191" t="str">
        <f t="shared" si="16"/>
        <v>0.00793866851770584i</v>
      </c>
      <c r="T191" t="str">
        <f t="shared" si="17"/>
        <v>0.223285555329429-0.00264607419790697i</v>
      </c>
      <c r="U191" t="str">
        <f t="shared" si="18"/>
        <v>0.0000499999999999999-0.0249302855720387i</v>
      </c>
      <c r="V191" t="str">
        <f t="shared" si="19"/>
        <v>0.00002-0.279219198406834i</v>
      </c>
      <c r="W191" t="str">
        <f t="shared" si="20"/>
        <v>0.0000422735808878405-0.0228868259829508i</v>
      </c>
      <c r="X191" t="str">
        <f t="shared" si="21"/>
        <v>0.00262582081799988-0.0225815694433187i</v>
      </c>
      <c r="Y191" t="str">
        <f t="shared" si="22"/>
        <v>0.009+0.0286513250007389i</v>
      </c>
      <c r="Z191" t="str">
        <f t="shared" si="23"/>
        <v>-7.43276282150284-19.4277705989863i</v>
      </c>
      <c r="AA191" t="str">
        <f t="shared" si="24"/>
        <v>811.096033829196-423.467274784923i</v>
      </c>
      <c r="AB191" t="str">
        <f t="shared" si="25"/>
        <v>0.671679343561018-0.00795982246877415i</v>
      </c>
      <c r="AC191" t="str">
        <f t="shared" si="26"/>
        <v>4.74865270964208+0.0754590665711219i</v>
      </c>
      <c r="AD191" t="str">
        <f t="shared" si="27"/>
        <v>0.14138395997645-0.00392290724459612i</v>
      </c>
      <c r="AE191" t="str">
        <f t="shared" si="28"/>
        <v>-1.12708678329892-2.71761710167889i</v>
      </c>
      <c r="AF191" t="str">
        <f t="shared" si="29"/>
        <v>-1.87248402919071+0.612937995263081i</v>
      </c>
      <c r="AG191" t="str">
        <f t="shared" si="30"/>
        <v>1.40911338176478-0.228253071746853i</v>
      </c>
      <c r="AH191" t="str">
        <f t="shared" si="31"/>
        <v>2.11868508070735+3.46420433430888i</v>
      </c>
      <c r="AI191">
        <f t="shared" si="32"/>
        <v>12.172084915693395</v>
      </c>
      <c r="AJ191">
        <f t="shared" si="33"/>
        <v>58.550312404523517</v>
      </c>
      <c r="AK191"/>
      <c r="AL191"/>
      <c r="AM191"/>
      <c r="AN191"/>
    </row>
    <row r="192" spans="1:40" x14ac:dyDescent="0.35">
      <c r="A192"/>
      <c r="B192">
        <f t="shared" si="34"/>
        <v>5800</v>
      </c>
      <c r="C192" s="237" t="str">
        <f t="shared" si="2"/>
        <v>-0.000628781524515112+0.116863209736551i</v>
      </c>
      <c r="D192" s="208" t="str">
        <f t="shared" si="3"/>
        <v>-1.65356617806788+0.895951274646891i</v>
      </c>
      <c r="E192" t="str">
        <f t="shared" si="4"/>
        <v>36500</v>
      </c>
      <c r="F192" t="str">
        <f t="shared" si="5"/>
        <v>0.21505376344086</v>
      </c>
      <c r="G192" t="str">
        <f t="shared" si="0"/>
        <v>0.21505376344086</v>
      </c>
      <c r="H192" t="str">
        <f t="shared" si="6"/>
        <v>0.220083195041558+0.303762086840365i</v>
      </c>
      <c r="I192" t="str">
        <f t="shared" si="7"/>
        <v>22.776546738526i</v>
      </c>
      <c r="J192" t="str">
        <f t="shared" si="1"/>
        <v>0.297791464308654+4.98277957689386i</v>
      </c>
      <c r="K192" t="str">
        <f t="shared" si="8"/>
        <v>4.55478388655634+0.272212676128974i</v>
      </c>
      <c r="L192" t="str">
        <f t="shared" si="9"/>
        <v>1.02700869146546-0.122694204960669i</v>
      </c>
      <c r="M192" t="str">
        <f t="shared" si="10"/>
        <v>5.5817925780218+0.149518471168305i</v>
      </c>
      <c r="N192" t="str">
        <f t="shared" si="11"/>
        <v>-0.0723451107797744i</v>
      </c>
      <c r="O192" t="str">
        <f t="shared" si="12"/>
        <v>0.997384233641527-0.0722820204705443i</v>
      </c>
      <c r="P192" t="str">
        <f t="shared" si="13"/>
        <v>0.00261576635847305+0.0722820204705443i</v>
      </c>
      <c r="Q192" t="str">
        <f t="shared" si="14"/>
        <v>-0.00261576635847305+0.0000630903092301016i</v>
      </c>
      <c r="R192" t="str">
        <f t="shared" si="15"/>
        <v>-0.333313946819471-27.6412490421074i</v>
      </c>
      <c r="S192" t="str">
        <f t="shared" si="16"/>
        <v>0.00807794340398138i</v>
      </c>
      <c r="T192" t="str">
        <f t="shared" si="17"/>
        <v>0.223284445377498-0.00269249119816535i</v>
      </c>
      <c r="U192" t="str">
        <f t="shared" si="18"/>
        <v>0.00005-0.024500453062176i</v>
      </c>
      <c r="V192" t="str">
        <f t="shared" si="19"/>
        <v>0.00002-0.274405074296371i</v>
      </c>
      <c r="W192" t="str">
        <f t="shared" si="20"/>
        <v>0.0000422735808353674-0.0224922257590349i</v>
      </c>
      <c r="X192" t="str">
        <f t="shared" si="21"/>
        <v>0.00253860334242883-0.0222020387631804i</v>
      </c>
      <c r="Y192" t="str">
        <f t="shared" si="22"/>
        <v>0.009+0.0291539798253133i</v>
      </c>
      <c r="Z192" t="str">
        <f t="shared" si="23"/>
        <v>-8.26954004340102-18.1074870125064i</v>
      </c>
      <c r="AA192" t="str">
        <f t="shared" si="24"/>
        <v>763.013811290674-459.71136092192i</v>
      </c>
      <c r="AB192" t="str">
        <f t="shared" si="25"/>
        <v>0.6716760046447-0.00809945237102027i</v>
      </c>
      <c r="AC192" t="str">
        <f t="shared" si="26"/>
        <v>4.75036715529694+0.0552185062043089i</v>
      </c>
      <c r="AD192" t="str">
        <f t="shared" si="27"/>
        <v>0.141355626491493-0.00334814097300244i</v>
      </c>
      <c r="AE192" t="str">
        <f t="shared" si="28"/>
        <v>-1.22957243281612-2.53190758499223i</v>
      </c>
      <c r="AF192" t="str">
        <f t="shared" si="29"/>
        <v>-1.87364937310944+0.592189187806526i</v>
      </c>
      <c r="AG192" t="str">
        <f t="shared" si="30"/>
        <v>1.3848679630817-0.244485624143185i</v>
      </c>
      <c r="AH192" t="str">
        <f t="shared" si="31"/>
        <v>2.1667682725662+3.2822704934484i</v>
      </c>
      <c r="AI192">
        <f t="shared" si="32"/>
        <v>11.894393390542222</v>
      </c>
      <c r="AJ192">
        <f t="shared" si="33"/>
        <v>56.569477317772659</v>
      </c>
      <c r="AK192"/>
      <c r="AL192"/>
      <c r="AM192"/>
      <c r="AN192"/>
    </row>
    <row r="193" spans="1:40" x14ac:dyDescent="0.35">
      <c r="A193"/>
      <c r="B193">
        <f t="shared" si="34"/>
        <v>5900</v>
      </c>
      <c r="C193" s="237" t="str">
        <f t="shared" si="2"/>
        <v>-0.000607648120247796+0.114882589148984i</v>
      </c>
      <c r="D193" s="208" t="str">
        <f t="shared" si="3"/>
        <v>-1.65340415530183+0.880766516808878i</v>
      </c>
      <c r="E193" t="str">
        <f t="shared" si="4"/>
        <v>36500</v>
      </c>
      <c r="F193" t="str">
        <f t="shared" si="5"/>
        <v>0.21505376344086</v>
      </c>
      <c r="G193" t="str">
        <f t="shared" si="0"/>
        <v>0.21505376344086</v>
      </c>
      <c r="H193" t="str">
        <f t="shared" si="6"/>
        <v>0.221440800262323+0.308785030345693i</v>
      </c>
      <c r="I193" t="str">
        <f t="shared" si="7"/>
        <v>23.1692458202247i</v>
      </c>
      <c r="J193" t="str">
        <f t="shared" si="1"/>
        <v>0.273368634737938+5.06868956959893i</v>
      </c>
      <c r="K193" t="str">
        <f t="shared" si="8"/>
        <v>4.557794965714+0.245814656842611i</v>
      </c>
      <c r="L193" t="str">
        <f t="shared" si="9"/>
        <v>1.02650630640975-0.124748568774041i</v>
      </c>
      <c r="M193" t="str">
        <f t="shared" si="10"/>
        <v>5.58430127212375+0.12106608806857i</v>
      </c>
      <c r="N193" t="str">
        <f t="shared" si="11"/>
        <v>-0.0735924402759774i</v>
      </c>
      <c r="O193" t="str">
        <f t="shared" si="12"/>
        <v>0.997293298288237-0.0735260306923282i</v>
      </c>
      <c r="P193" t="str">
        <f t="shared" si="13"/>
        <v>0.00270670171176302+0.0735260306923282i</v>
      </c>
      <c r="Q193" t="str">
        <f t="shared" si="14"/>
        <v>-0.00270670171176302+0.0000664095836492018i</v>
      </c>
      <c r="R193" t="str">
        <f t="shared" si="15"/>
        <v>-0.333313272484512-27.1726158698414i</v>
      </c>
      <c r="S193" t="str">
        <f t="shared" si="16"/>
        <v>0.00821721829025691i</v>
      </c>
      <c r="T193" t="str">
        <f t="shared" si="17"/>
        <v>0.223283316119786-0.00273890791904512i</v>
      </c>
      <c r="U193" t="str">
        <f t="shared" si="18"/>
        <v>0.0000500000000000001-0.0240851911458679i</v>
      </c>
      <c r="V193" t="str">
        <f t="shared" si="19"/>
        <v>0.00002-0.269754140833721i</v>
      </c>
      <c r="W193" t="str">
        <f t="shared" si="20"/>
        <v>0.0000422735807819812-0.0221110018177264i</v>
      </c>
      <c r="X193" t="str">
        <f t="shared" si="21"/>
        <v>0.00245571158216198-0.0218348954053675i</v>
      </c>
      <c r="Y193" t="str">
        <f t="shared" si="22"/>
        <v>0.009+0.0296566346498876i</v>
      </c>
      <c r="Z193" t="str">
        <f t="shared" si="23"/>
        <v>-8.89679915192543-16.7977606984118i</v>
      </c>
      <c r="AA193" t="str">
        <f t="shared" si="24"/>
        <v>714.445422578483-487.809575142535i</v>
      </c>
      <c r="AB193" t="str">
        <f t="shared" si="25"/>
        <v>0.671672607653445-0.00823908143285001i</v>
      </c>
      <c r="AC193" t="str">
        <f t="shared" si="26"/>
        <v>4.75181967072816+0.0353072621448226i</v>
      </c>
      <c r="AD193" t="str">
        <f t="shared" si="27"/>
        <v>0.141329923873319-0.00278399750424997i</v>
      </c>
      <c r="AE193" t="str">
        <f t="shared" si="28"/>
        <v>-1.3041488707192-2.349257574114i</v>
      </c>
      <c r="AF193" t="str">
        <f t="shared" si="29"/>
        <v>-1.87484495556415+0.571981486463185i</v>
      </c>
      <c r="AG193" t="str">
        <f t="shared" si="30"/>
        <v>1.36060433269258-0.256770597902486i</v>
      </c>
      <c r="AH193" t="str">
        <f t="shared" si="31"/>
        <v>2.19889278800276+3.10388230944902i</v>
      </c>
      <c r="AI193">
        <f t="shared" si="32"/>
        <v>11.604449664487422</v>
      </c>
      <c r="AJ193">
        <f t="shared" si="33"/>
        <v>54.684982533193143</v>
      </c>
      <c r="AK193"/>
      <c r="AL193"/>
      <c r="AM193"/>
      <c r="AN193"/>
    </row>
    <row r="194" spans="1:40" x14ac:dyDescent="0.35">
      <c r="A194"/>
      <c r="B194">
        <f t="shared" si="34"/>
        <v>6000</v>
      </c>
      <c r="C194" s="237" t="str">
        <f t="shared" si="2"/>
        <v>-0.000587562517403979+0.112967983797905i</v>
      </c>
      <c r="D194" s="208" t="str">
        <f t="shared" si="3"/>
        <v>-1.65325016568002+0.866087875783939i</v>
      </c>
      <c r="E194" t="str">
        <f t="shared" si="4"/>
        <v>36500</v>
      </c>
      <c r="F194" t="str">
        <f t="shared" si="5"/>
        <v>0.21505376344086</v>
      </c>
      <c r="G194" t="str">
        <f t="shared" si="0"/>
        <v>0.21505376344086</v>
      </c>
      <c r="H194" t="str">
        <f t="shared" si="6"/>
        <v>0.222819963784649+0.313799454162961i</v>
      </c>
      <c r="I194" t="str">
        <f t="shared" si="7"/>
        <v>23.5619449019234i</v>
      </c>
      <c r="J194" t="str">
        <f t="shared" si="1"/>
        <v>0.248528320901056+5.15459956230399i</v>
      </c>
      <c r="K194" t="str">
        <f t="shared" si="8"/>
        <v>4.56045088123421+0.219881522582963i</v>
      </c>
      <c r="L194" t="str">
        <f t="shared" si="9"/>
        <v>1.02599583750567-0.126799863917299i</v>
      </c>
      <c r="M194" t="str">
        <f t="shared" si="10"/>
        <v>5.58644671873988+0.093081658665664i</v>
      </c>
      <c r="N194" t="str">
        <f t="shared" si="11"/>
        <v>-0.0748397697721804i</v>
      </c>
      <c r="O194" t="str">
        <f t="shared" si="12"/>
        <v>0.997200811315447-0.0747699265200584i</v>
      </c>
      <c r="P194" t="str">
        <f t="shared" si="13"/>
        <v>0.00279918868455298+0.0747699265200584i</v>
      </c>
      <c r="Q194" t="str">
        <f t="shared" si="14"/>
        <v>-0.00279918868455298+0.0000698432521220038i</v>
      </c>
      <c r="R194" t="str">
        <f t="shared" si="15"/>
        <v>-0.333312586616202-26.7196014930394i</v>
      </c>
      <c r="S194" t="str">
        <f t="shared" si="16"/>
        <v>0.00835649317653246i</v>
      </c>
      <c r="T194" t="str">
        <f t="shared" si="17"/>
        <v>0.22328216755625-0.00278532435571068i</v>
      </c>
      <c r="U194" t="str">
        <f t="shared" si="18"/>
        <v>0.00005-0.0236837712934368i</v>
      </c>
      <c r="V194" t="str">
        <f t="shared" si="19"/>
        <v>0.00002-0.265258238486492i</v>
      </c>
      <c r="W194" t="str">
        <f t="shared" si="20"/>
        <v>0.0000422735807276825-0.0217424853448951i</v>
      </c>
      <c r="X194" t="str">
        <f t="shared" si="21"/>
        <v>0.00237686524410246-0.021479550468658i</v>
      </c>
      <c r="Y194" t="str">
        <f t="shared" si="22"/>
        <v>0.009+0.030159289474462i</v>
      </c>
      <c r="Z194" t="str">
        <f t="shared" si="23"/>
        <v>-9.34091269074113-15.5295784560554i</v>
      </c>
      <c r="AA194" t="str">
        <f t="shared" si="24"/>
        <v>666.707826162562-508.650652007832i</v>
      </c>
      <c r="AB194" t="str">
        <f t="shared" si="25"/>
        <v>0.671669152587126-0.00837870963971707i</v>
      </c>
      <c r="AC194" t="str">
        <f t="shared" si="26"/>
        <v>4.75302383773989+0.015712863823299i</v>
      </c>
      <c r="AD194" t="str">
        <f t="shared" si="27"/>
        <v>0.141306700006637-0.00222995779867182i</v>
      </c>
      <c r="AE194" t="str">
        <f t="shared" si="28"/>
        <v>-1.35456385196691-2.17360364301793i</v>
      </c>
      <c r="AF194" t="str">
        <f t="shared" si="29"/>
        <v>-1.87607012946467+0.552288421620978i</v>
      </c>
      <c r="AG194" t="str">
        <f t="shared" si="30"/>
        <v>1.3369351681293-0.265572160976373i</v>
      </c>
      <c r="AH194" t="str">
        <f t="shared" si="31"/>
        <v>2.2165305890545+2.93086145685141i</v>
      </c>
      <c r="AI194">
        <f t="shared" si="32"/>
        <v>11.304288760182619</v>
      </c>
      <c r="AJ194">
        <f t="shared" si="33"/>
        <v>52.900777524695151</v>
      </c>
      <c r="AK194"/>
      <c r="AL194"/>
      <c r="AM194"/>
      <c r="AN194"/>
    </row>
    <row r="195" spans="1:40" x14ac:dyDescent="0.35">
      <c r="A195"/>
      <c r="B195">
        <f t="shared" si="34"/>
        <v>6100</v>
      </c>
      <c r="C195" s="237" t="str">
        <f t="shared" si="2"/>
        <v>-0.00056845657708141+0.111116147380931i</v>
      </c>
      <c r="D195" s="208" t="str">
        <f t="shared" si="3"/>
        <v>-1.65310368680422+0.851890463253805i</v>
      </c>
      <c r="E195" t="str">
        <f t="shared" si="4"/>
        <v>36500</v>
      </c>
      <c r="F195" t="str">
        <f t="shared" si="5"/>
        <v>0.21505376344086</v>
      </c>
      <c r="G195" t="str">
        <f t="shared" si="0"/>
        <v>0.21505376344086</v>
      </c>
      <c r="H195" t="str">
        <f t="shared" si="6"/>
        <v>0.224220605974849+0.318805196050789i</v>
      </c>
      <c r="I195" t="str">
        <f t="shared" si="7"/>
        <v>23.9546439836222i</v>
      </c>
      <c r="J195" t="str">
        <f t="shared" si="1"/>
        <v>0.223270522798008+5.24050955500905i</v>
      </c>
      <c r="K195" t="str">
        <f t="shared" si="8"/>
        <v>4.56277026517888+0.194395619704568i</v>
      </c>
      <c r="L195" t="str">
        <f t="shared" si="9"/>
        <v>1.02547730959981-0.128848043559366i</v>
      </c>
      <c r="M195" t="str">
        <f t="shared" si="10"/>
        <v>5.58824757477869+0.065547576145202i</v>
      </c>
      <c r="N195" t="str">
        <f t="shared" si="11"/>
        <v>-0.0760870992683834i</v>
      </c>
      <c r="O195" t="str">
        <f t="shared" si="12"/>
        <v>0.997106772867049-0.0760137060184437i</v>
      </c>
      <c r="P195" t="str">
        <f t="shared" si="13"/>
        <v>0.00289322713295104+0.0760137060184437i</v>
      </c>
      <c r="Q195" t="str">
        <f t="shared" si="14"/>
        <v>-0.00289322713295104+0.0000733932499396989i</v>
      </c>
      <c r="R195" t="str">
        <f t="shared" si="15"/>
        <v>-0.33331188921625-26.2814377741851i</v>
      </c>
      <c r="S195" t="str">
        <f t="shared" si="16"/>
        <v>0.00849576806280801i</v>
      </c>
      <c r="T195" t="str">
        <f t="shared" si="17"/>
        <v>0.223280999686598-0.00283174050335762i</v>
      </c>
      <c r="U195" t="str">
        <f t="shared" si="18"/>
        <v>0.0000500000000000001-0.0232955127476428i</v>
      </c>
      <c r="V195" t="str">
        <f t="shared" si="19"/>
        <v>0.00002-0.260909742773599i</v>
      </c>
      <c r="W195" t="str">
        <f t="shared" si="20"/>
        <v>0.0000422735806724713-0.021386051383075i</v>
      </c>
      <c r="X195" t="str">
        <f t="shared" si="21"/>
        <v>0.00230180628907856-0.0211354512891888i</v>
      </c>
      <c r="Y195" t="str">
        <f t="shared" si="22"/>
        <v>0.009+0.0306619442990364i</v>
      </c>
      <c r="Z195" t="str">
        <f t="shared" si="23"/>
        <v>-9.6298919302552-14.3239331103683i</v>
      </c>
      <c r="AA195" t="str">
        <f t="shared" si="24"/>
        <v>620.737080257057-523.230296535561i</v>
      </c>
      <c r="AB195" t="str">
        <f t="shared" si="25"/>
        <v>0.671665639444862-0.00851833697716902i</v>
      </c>
      <c r="AC195" t="str">
        <f t="shared" si="26"/>
        <v>4.75399223703157-0.00357652130818453i</v>
      </c>
      <c r="AD195" t="str">
        <f t="shared" si="27"/>
        <v>0.141285815018457-0.00168553603996095i</v>
      </c>
      <c r="AE195" t="str">
        <f t="shared" si="28"/>
        <v>-1.38471063539728-2.00753703385887i</v>
      </c>
      <c r="AF195" t="str">
        <f t="shared" si="29"/>
        <v>-1.87732429277907+0.533085267203016i</v>
      </c>
      <c r="AG195" t="str">
        <f t="shared" si="30"/>
        <v>1.31428630320291-0.27139608286273i</v>
      </c>
      <c r="AH195" t="str">
        <f t="shared" si="31"/>
        <v>2.22130907638854+2.76460598923673i</v>
      </c>
      <c r="AI195">
        <f t="shared" si="32"/>
        <v>10.995860488088773</v>
      </c>
      <c r="AJ195">
        <f t="shared" si="33"/>
        <v>51.218775588519343</v>
      </c>
      <c r="AK195"/>
      <c r="AL195"/>
      <c r="AM195"/>
      <c r="AN195"/>
    </row>
    <row r="196" spans="1:40" x14ac:dyDescent="0.35">
      <c r="A196"/>
      <c r="B196">
        <f t="shared" si="34"/>
        <v>6200</v>
      </c>
      <c r="C196" s="237" t="str">
        <f t="shared" si="2"/>
        <v>-0.00055026761047982+0.109324043007106i</v>
      </c>
      <c r="D196" s="208" t="str">
        <f t="shared" si="3"/>
        <v>-1.65296423806027+0.838150996387813i</v>
      </c>
      <c r="E196" t="str">
        <f t="shared" si="4"/>
        <v>36500</v>
      </c>
      <c r="F196" t="str">
        <f t="shared" si="5"/>
        <v>0.21505376344086</v>
      </c>
      <c r="G196" t="str">
        <f t="shared" si="0"/>
        <v>0.21505376344086</v>
      </c>
      <c r="H196" t="str">
        <f t="shared" si="6"/>
        <v>0.225642646053364+0.323802096386712i</v>
      </c>
      <c r="I196" t="str">
        <f t="shared" si="7"/>
        <v>24.3473430653209i</v>
      </c>
      <c r="J196" t="str">
        <f t="shared" si="1"/>
        <v>0.197595240428795+5.32641954771412i</v>
      </c>
      <c r="K196" t="str">
        <f t="shared" si="8"/>
        <v>4.56477039252629+0.169340190935686i</v>
      </c>
      <c r="L196" t="str">
        <f t="shared" si="9"/>
        <v>1.02495074789267-0.130893061119077i</v>
      </c>
      <c r="M196" t="str">
        <f t="shared" si="10"/>
        <v>5.58972114041896+0.038447129816609i</v>
      </c>
      <c r="N196" t="str">
        <f t="shared" si="11"/>
        <v>-0.0773344287645864i</v>
      </c>
      <c r="O196" t="str">
        <f t="shared" si="12"/>
        <v>0.997011183089353-0.0772573672523738i</v>
      </c>
      <c r="P196" t="str">
        <f t="shared" si="13"/>
        <v>0.00298881691064701+0.0772573672523738i</v>
      </c>
      <c r="Q196" t="str">
        <f t="shared" si="14"/>
        <v>-0.00298881691064701+0.0000770615122126089i</v>
      </c>
      <c r="R196" t="str">
        <f t="shared" si="15"/>
        <v>-0.333311180283037-25.8574061330621i</v>
      </c>
      <c r="S196" t="str">
        <f t="shared" si="16"/>
        <v>0.00863504294908354i</v>
      </c>
      <c r="T196" t="str">
        <f t="shared" si="17"/>
        <v>0.223279812510887-0.00287815635715375i</v>
      </c>
      <c r="U196" t="str">
        <f t="shared" si="18"/>
        <v>0.00005-0.0229197786710679i</v>
      </c>
      <c r="V196" t="str">
        <f t="shared" si="19"/>
        <v>0.00002-0.25670152111596i</v>
      </c>
      <c r="W196" t="str">
        <f t="shared" si="20"/>
        <v>0.0000422735806163477-0.0210411152946363i</v>
      </c>
      <c r="X196" t="str">
        <f t="shared" si="21"/>
        <v>0.00223029685278972-0.0208020787367699i</v>
      </c>
      <c r="Y196" t="str">
        <f t="shared" si="22"/>
        <v>0.009+0.0311645991236108i</v>
      </c>
      <c r="Z196" t="str">
        <f t="shared" si="23"/>
        <v>-9.79086578823728-13.1934979500565i</v>
      </c>
      <c r="AA196" t="str">
        <f t="shared" si="24"/>
        <v>577.142425887969-532.546043330034i</v>
      </c>
      <c r="AB196" t="str">
        <f t="shared" si="25"/>
        <v>0.671662068226827-0.00865796343066984i</v>
      </c>
      <c r="AC196" t="str">
        <f t="shared" si="26"/>
        <v>4.75473653582898-0.0225721224913806i</v>
      </c>
      <c r="AD196" t="str">
        <f t="shared" si="27"/>
        <v>0.141267140115857-0.00115027703401743i</v>
      </c>
      <c r="AE196" t="str">
        <f t="shared" si="28"/>
        <v>-1.39830378685277-1.85254551546955i</v>
      </c>
      <c r="AF196" t="str">
        <f t="shared" si="29"/>
        <v>-1.87860688411363+0.514348900001101i</v>
      </c>
      <c r="AG196" t="str">
        <f t="shared" si="30"/>
        <v>1.29292563775071-0.274740371320761i</v>
      </c>
      <c r="AH196" t="str">
        <f t="shared" si="31"/>
        <v>2.21490905259592+2.60611560404484i</v>
      </c>
      <c r="AI196">
        <f t="shared" si="32"/>
        <v>10.680990184033416</v>
      </c>
      <c r="AJ196">
        <f t="shared" si="33"/>
        <v>49.639154971150525</v>
      </c>
      <c r="AK196"/>
      <c r="AL196"/>
      <c r="AM196"/>
      <c r="AN196"/>
    </row>
    <row r="197" spans="1:40" x14ac:dyDescent="0.35">
      <c r="A197"/>
      <c r="B197">
        <f t="shared" si="34"/>
        <v>6300</v>
      </c>
      <c r="C197" s="237" t="str">
        <f t="shared" si="2"/>
        <v>-0.000532937864039371+0.107588826579505i</v>
      </c>
      <c r="D197" s="208" t="str">
        <f t="shared" si="3"/>
        <v>-1.65283137667089+0.824847670442872i</v>
      </c>
      <c r="E197" t="str">
        <f t="shared" si="4"/>
        <v>36500</v>
      </c>
      <c r="F197" t="str">
        <f t="shared" si="5"/>
        <v>0.21505376344086</v>
      </c>
      <c r="G197" t="str">
        <f t="shared" ref="G197:G260" si="35">IF($C$11=$C$7,$C$24,F197)</f>
        <v>0.21505376344086</v>
      </c>
      <c r="H197" t="str">
        <f t="shared" si="6"/>
        <v>0.227086002110535+0.328789998039994i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1.02441617793572-0.132934870268439i</v>
      </c>
      <c r="M197" t="str">
        <f t="shared" si="10"/>
        <v>5.59088347635707+0.011764456024863i</v>
      </c>
      <c r="N197" t="str">
        <f t="shared" si="11"/>
        <v>-0.0785817582607895i</v>
      </c>
      <c r="O197" t="str">
        <f t="shared" si="12"/>
        <v>0.99691404213108-0.0785009082869225i</v>
      </c>
      <c r="P197" t="str">
        <f t="shared" si="13"/>
        <v>0.00308595786891996+0.0785009082869225i</v>
      </c>
      <c r="Q197" t="str">
        <f t="shared" si="14"/>
        <v>-0.00308595786891996+0.0000808499738670088i</v>
      </c>
      <c r="R197" t="str">
        <f t="shared" si="15"/>
        <v>-0.333310459816752-25.4468336135684i</v>
      </c>
      <c r="S197" t="str">
        <f t="shared" si="16"/>
        <v>0.00877431783535909i</v>
      </c>
      <c r="T197" t="str">
        <f t="shared" si="17"/>
        <v>0.223278606028948-0.00292457191228187i</v>
      </c>
      <c r="U197" t="str">
        <f t="shared" si="18"/>
        <v>0.00005-0.022555972660416i</v>
      </c>
      <c r="V197" t="str">
        <f t="shared" si="19"/>
        <v>0.00002-0.252626893796659i</v>
      </c>
      <c r="W197" t="str">
        <f t="shared" si="20"/>
        <v>0.0000422735805593113-0.0207071295617991i</v>
      </c>
      <c r="X197" t="str">
        <f t="shared" si="21"/>
        <v>0.00216211738903026-0.0204789447456844i</v>
      </c>
      <c r="Y197" t="str">
        <f t="shared" si="22"/>
        <v>0.009+0.0316672539481851i</v>
      </c>
      <c r="Z197" t="str">
        <f t="shared" si="23"/>
        <v>-9.84858225865206-12.1445016843643i</v>
      </c>
      <c r="AA197" t="str">
        <f t="shared" si="24"/>
        <v>536.272587041662-537.530946103795i</v>
      </c>
      <c r="AB197" t="str">
        <f t="shared" si="25"/>
        <v>0.671658438932511-0.0087975889857286i</v>
      </c>
      <c r="AC197" t="str">
        <f t="shared" si="26"/>
        <v>4.75526756683231-0.0412845987235413i</v>
      </c>
      <c r="AD197" t="str">
        <f t="shared" si="27"/>
        <v>0.141250556550119-0.000623753847158578i</v>
      </c>
      <c r="AE197" t="str">
        <f t="shared" si="28"/>
        <v>-1.39869290491168-1.70927453086743i</v>
      </c>
      <c r="AF197" t="str">
        <f t="shared" si="29"/>
        <v>-1.87991737878142+0.496057672402878i</v>
      </c>
      <c r="AG197" t="str">
        <f t="shared" si="30"/>
        <v>1.27299692207952-0.276064991549505i</v>
      </c>
      <c r="AH197" t="str">
        <f t="shared" si="31"/>
        <v>2.19898451628966+2.45603515338345i</v>
      </c>
      <c r="AI197">
        <f t="shared" si="32"/>
        <v>10.361353066445673</v>
      </c>
      <c r="AJ197">
        <f t="shared" si="33"/>
        <v>48.160668537310791</v>
      </c>
      <c r="AK197"/>
      <c r="AL197"/>
      <c r="AM197"/>
      <c r="AN197"/>
    </row>
    <row r="198" spans="1:40" x14ac:dyDescent="0.35">
      <c r="A198"/>
      <c r="B198">
        <f t="shared" si="34"/>
        <v>6400</v>
      </c>
      <c r="C198" s="237" t="str">
        <f t="shared" ref="C198:C261" si="37">IMPRODUCT(COMPLEX(-1,0),IMDIV(IMPRODUCT(G198,COMPLEX($C$100+$C$101,0)),COMPLEX($C$100,2*PI()*B198*$C$103*$C$102*(2*$C$100+$C$101))))</f>
        <v>-0.000516414060442367+0.105907831735433i</v>
      </c>
      <c r="D198" s="208" t="str">
        <f t="shared" ref="D198:D261" si="38">IMPRODUCT(COMPLEX($C$106,0),IMSUB(C198,G198))</f>
        <v>-1.65270469417665+0.811960043304987i</v>
      </c>
      <c r="E198" t="str">
        <f t="shared" ref="E198:E261" si="39">IMDIV(COMPLEX($C$20*10^3,0),COMPLEX(1,2*PI()*B198*$C$20*1000*$C$29*10^-12))</f>
        <v>36500</v>
      </c>
      <c r="F198" t="str">
        <f t="shared" ref="F198:F261" si="40">IMDIV(COMPLEX($C$22*1000,0),IMSUM(COMPLEX($C$22*1000,0),E198))</f>
        <v>0.21505376344086</v>
      </c>
      <c r="G198" t="str">
        <f t="shared" si="35"/>
        <v>0.21505376344086</v>
      </c>
      <c r="H198" t="str">
        <f t="shared" ref="H198:H261" si="41">IMPRODUCT(COMPLEX($C$108,0),IMPRODUCT(COMPLEX(-1,0),D198),IMDIV(COMPLEX(0,2*PI()*B198*$C$109*$C$110),COMPLEX(1,2*PI()*B198*$C$109*$C$110)))</f>
        <v>0.228550591122025+0.333768746257221i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1.0238736256283-0.134973424935842i</v>
      </c>
      <c r="M198" t="str">
        <f t="shared" ref="M198:M261" si="45">IMSUM(K198,L198)</f>
        <v>5.59174950959799-0.014515508484432i</v>
      </c>
      <c r="N198" t="str">
        <f t="shared" ref="N198:N261" si="46">COMPLEX(0,-2*PI()*B198*$C$43)</f>
        <v>-0.0798290877569925i</v>
      </c>
      <c r="O198" t="str">
        <f t="shared" ref="O198:O261" si="47">IMEXP(N198)</f>
        <v>0.996815350143364-0.0797443271873504i</v>
      </c>
      <c r="P198" t="str">
        <f t="shared" ref="P198:P261" si="48">IMSUB(COMPLEX(1,0),O198)</f>
        <v>0.00318464985663602+0.0797443271873504i</v>
      </c>
      <c r="Q198" t="str">
        <f t="shared" ref="Q198:Q261" si="49">IMSUM(COMPLEX(0,2*PI()*B198*$C$43),O198,COMPLEX(-1,0))</f>
        <v>-0.00318464985663602+0.0000847605696421005i</v>
      </c>
      <c r="R198" t="str">
        <f t="shared" ref="R198:R261" si="50">IMDIV(P198,Q198)</f>
        <v>-0.333309727818198-25.0490893193552i</v>
      </c>
      <c r="S198" t="str">
        <f t="shared" ref="S198:S261" si="51">IMDIV(COMPLEX(0,2*PI()*B198*$C$123),COMPLEX($C$124,0))</f>
        <v>0.00891359272163463i</v>
      </c>
      <c r="T198" t="str">
        <f t="shared" ref="T198:T261" si="52">IMPRODUCT(R198,S198)</f>
        <v>0.22327738024058-0.00297098716393031i</v>
      </c>
      <c r="U198" t="str">
        <f t="shared" ref="U198:U261" si="53">IMDIV(COMPLEX(1,2*PI()*B198*$C$16*10^-3*$C$15*10^-6),COMPLEX(0,2*PI()*B198*$C$15*10^-6))</f>
        <v>0.0000499999999999999-0.022203535587597i</v>
      </c>
      <c r="V198" t="str">
        <f t="shared" ref="V198:V261" si="54">IMSUM(COMPLEX($C$18*10^-3,0),IMDIV(COMPLEX(1,0),COMPLEX(0,2*PI()*B198*($C$17*1*10^-6))))</f>
        <v>0.00002-0.248679598581087i</v>
      </c>
      <c r="W198" t="str">
        <f t="shared" ref="W198:W261" si="55">IMDIV(IMPRODUCT(U198,V198),IMSUM(U198,V198))</f>
        <v>0.0000422735805013623-0.0203835808866445i</v>
      </c>
      <c r="X198" t="str">
        <f t="shared" ref="X198:X261" si="56">IMDIV(IMPRODUCT(COMPLEX($C$19,0),W198),IMSUM(COMPLEX($C$19,0),W198))</f>
        <v>0.00209706500854209-0.0201655900570405i</v>
      </c>
      <c r="Y198" t="str">
        <f t="shared" ref="Y198:Y261" si="57">COMPLEX($C$13*10^-3,2*PI()*B198*$C$12*0.000001)</f>
        <v>0.009+0.0321699087727595i</v>
      </c>
      <c r="Z198" t="str">
        <f t="shared" ref="Z198:Z261" si="58">IMPRODUCT(COMPLEX($C$6,0),IMDIV(X198,IMSUM(X198,Y198)))</f>
        <v>-9.82469367655116-11.1784806533411i</v>
      </c>
      <c r="AA198" t="str">
        <f t="shared" ref="AA198:AA261" si="59">IMDIV(COMPLEX($C$6,0),IMSUM(X198,Y198))</f>
        <v>498.280702492525-539.018232118878i</v>
      </c>
      <c r="AB198" t="str">
        <f t="shared" ref="AB198:AB261" si="60">IMPRODUCT(COMPLEX($C$119,0),T198)</f>
        <v>0.671654751561309-0.00893721362787102i</v>
      </c>
      <c r="AC198" t="str">
        <f t="shared" ref="AC198:AC261" si="61">IMSUM(COMPLEX(1,0),IMPRODUCT(AB198,M198))</f>
        <v>4.75559539946187-0.0597240701657175i</v>
      </c>
      <c r="AD198" t="str">
        <f t="shared" ref="AD198:AD261" si="62">IMDIV(AB198,AC198)</f>
        <v>0.141235954692047-0.000105565658503645i</v>
      </c>
      <c r="AE198" t="str">
        <f t="shared" ref="AE198:AE261" si="63">IMPRODUCT(AD198,AA198,X198)</f>
        <v>-1.38878005463586-1.57776623682365i</v>
      </c>
      <c r="AF198" t="str">
        <f t="shared" ref="AF198:AF261" si="64">IMSUB(D198,H198)</f>
        <v>-1.88125528529867+0.478191297047766i</v>
      </c>
      <c r="AG198" t="str">
        <f t="shared" ref="AG198:AG261" si="65">IMSUM(COMPLEX(1,0),IMPRODUCT(AD198,AA198,COMPLEX($C$127,0)))</f>
        <v>1.25455206104166-0.275776508503551i</v>
      </c>
      <c r="AH198" t="str">
        <f t="shared" ref="AH198:AH261" si="66">IMDIV(IMPRODUCT(AE198,AF198),AG198)</f>
        <v>2.17510455474083+2.31470766838911i</v>
      </c>
      <c r="AI198">
        <f t="shared" ref="AI198:AI261" si="67">20*LOG10(IMABS(AH198))</f>
        <v>10.03846030586605</v>
      </c>
      <c r="AJ198">
        <f t="shared" ref="AJ198:AJ261" si="68">IMARGUMENT(AH198)*180/PI()</f>
        <v>46.78094152446829</v>
      </c>
      <c r="AK198"/>
      <c r="AL198"/>
      <c r="AM198"/>
      <c r="AN198"/>
    </row>
    <row r="199" spans="1:40" x14ac:dyDescent="0.35">
      <c r="A199"/>
      <c r="B199">
        <f t="shared" si="34"/>
        <v>6500</v>
      </c>
      <c r="C199" s="237" t="str">
        <f t="shared" si="37"/>
        <v>-0.000500646988657027+0.104278556176529i</v>
      </c>
      <c r="D199" s="208" t="str">
        <f t="shared" si="38"/>
        <v>-1.65258381329296+0.799468930686723i</v>
      </c>
      <c r="E199" t="str">
        <f t="shared" si="39"/>
        <v>36500</v>
      </c>
      <c r="F199" t="str">
        <f t="shared" si="40"/>
        <v>0.21505376344086</v>
      </c>
      <c r="G199" t="str">
        <f t="shared" si="35"/>
        <v>0.21505376344086</v>
      </c>
      <c r="H199" t="str">
        <f t="shared" si="41"/>
        <v>0.230036328963946+0.338738188559224i</v>
      </c>
      <c r="I199" t="str">
        <f t="shared" si="42"/>
        <v>25.5254403104171i</v>
      </c>
      <c r="J199" t="str">
        <f t="shared" si="36"/>
        <v>0.118064487724156+5.58414952582932i</v>
      </c>
      <c r="K199" t="str">
        <f t="shared" si="43"/>
        <v>4.56901001181623+0.0966016085272196i</v>
      </c>
      <c r="L199" t="str">
        <f t="shared" si="44"/>
        <v>1.02332311721461-0.137008679309236i</v>
      </c>
      <c r="M199" t="str">
        <f t="shared" si="45"/>
        <v>5.59233312903084-0.0404070707820164i</v>
      </c>
      <c r="N199" t="str">
        <f t="shared" si="46"/>
        <v>-0.0810764172531955i</v>
      </c>
      <c r="O199" t="str">
        <f t="shared" si="47"/>
        <v>0.996715107279753-0.0809876220191082i</v>
      </c>
      <c r="P199" t="str">
        <f t="shared" si="48"/>
        <v>0.00328489272024701+0.0809876220191082i</v>
      </c>
      <c r="Q199" t="str">
        <f t="shared" si="49"/>
        <v>-0.00328489272024701+0.0000887952340873077i</v>
      </c>
      <c r="R199" t="str">
        <f t="shared" si="50"/>
        <v>-0.333308984285716-24.6635811784743i</v>
      </c>
      <c r="S199" t="str">
        <f t="shared" si="51"/>
        <v>0.00905286760791016i</v>
      </c>
      <c r="T199" t="str">
        <f t="shared" si="52"/>
        <v>0.223276135145673-0.0030174021072656i</v>
      </c>
      <c r="U199" t="str">
        <f t="shared" si="53"/>
        <v>0.00005-0.0218619427324032i</v>
      </c>
      <c r="V199" t="str">
        <f t="shared" si="54"/>
        <v>0.00002-0.244853758602916i</v>
      </c>
      <c r="W199" t="str">
        <f t="shared" si="55"/>
        <v>0.0000422735804425009-0.020069987558818i</v>
      </c>
      <c r="X199" t="str">
        <f t="shared" si="56"/>
        <v>0.00203495199037623-0.0198615821522156i</v>
      </c>
      <c r="Y199" t="str">
        <f t="shared" si="57"/>
        <v>0.009+0.0326725635973339i</v>
      </c>
      <c r="Z199" t="str">
        <f t="shared" si="58"/>
        <v>-9.73757534362656-10.2937546876517i</v>
      </c>
      <c r="AA199" t="str">
        <f t="shared" si="59"/>
        <v>463.180839932986-537.727862458376i</v>
      </c>
      <c r="AB199" t="str">
        <f t="shared" si="60"/>
        <v>0.671651006112892-0.00907683734255724i</v>
      </c>
      <c r="AC199" t="str">
        <f t="shared" si="61"/>
        <v>4.75572940422304-0.0779001479224233i</v>
      </c>
      <c r="AD199" t="str">
        <f t="shared" si="62"/>
        <v>0.141223233204942+0.000404664195671375i</v>
      </c>
      <c r="AE199" t="str">
        <f t="shared" si="63"/>
        <v>-1.37100635964255-1.45765776690291i</v>
      </c>
      <c r="AF199" t="str">
        <f t="shared" si="64"/>
        <v>-1.88262014225691+0.460730742127499i</v>
      </c>
      <c r="AG199" t="str">
        <f t="shared" si="65"/>
        <v>1.23757877185247-0.274223089319739i</v>
      </c>
      <c r="AH199" t="str">
        <f t="shared" si="66"/>
        <v>2.14471525950112+2.18223001278381i</v>
      </c>
      <c r="AI199">
        <f t="shared" si="67"/>
        <v>9.7136545323844121</v>
      </c>
      <c r="AJ199">
        <f t="shared" si="68"/>
        <v>45.496743786299824</v>
      </c>
      <c r="AK199"/>
      <c r="AL199"/>
      <c r="AM199"/>
      <c r="AN199"/>
    </row>
    <row r="200" spans="1:40" x14ac:dyDescent="0.35">
      <c r="A200"/>
      <c r="B200">
        <f t="shared" si="34"/>
        <v>6600</v>
      </c>
      <c r="C200" s="237" t="str">
        <f t="shared" si="37"/>
        <v>-0.000485591137125005+0.102698649241388i</v>
      </c>
      <c r="D200" s="208" t="str">
        <f t="shared" si="38"/>
        <v>-1.65246838509789+0.787356310850642i</v>
      </c>
      <c r="E200" t="str">
        <f t="shared" si="39"/>
        <v>36500</v>
      </c>
      <c r="F200" t="str">
        <f t="shared" si="40"/>
        <v>0.21505376344086</v>
      </c>
      <c r="G200" t="str">
        <f t="shared" si="35"/>
        <v>0.21505376344086</v>
      </c>
      <c r="H200" t="str">
        <f t="shared" si="41"/>
        <v>0.231543130427775+0.343698174648199i</v>
      </c>
      <c r="I200" t="str">
        <f t="shared" si="42"/>
        <v>25.9181393921158i</v>
      </c>
      <c r="J200" t="str">
        <f t="shared" si="36"/>
        <v>0.090719268290278+5.67005951853439i</v>
      </c>
      <c r="K200" t="str">
        <f t="shared" si="43"/>
        <v>4.5698825926016+0.0731167642276278i</v>
      </c>
      <c r="L200" t="str">
        <f t="shared" si="44"/>
        <v>1.02276467928059-0.139040587839257i</v>
      </c>
      <c r="M200" t="str">
        <f t="shared" si="45"/>
        <v>5.59264727188219-0.0659238236116292i</v>
      </c>
      <c r="N200" t="str">
        <f t="shared" si="46"/>
        <v>-0.0823237467493985i</v>
      </c>
      <c r="O200" t="str">
        <f t="shared" si="47"/>
        <v>0.996613313696209-0.0822307908478398i</v>
      </c>
      <c r="P200" t="str">
        <f t="shared" si="48"/>
        <v>0.00338668630379102+0.0822307908478398i</v>
      </c>
      <c r="Q200" t="str">
        <f t="shared" si="49"/>
        <v>-0.00338668630379102+0.0000929559015587084i</v>
      </c>
      <c r="R200" t="str">
        <f t="shared" si="50"/>
        <v>-0.333308229219816-24.289753002131i</v>
      </c>
      <c r="S200" t="str">
        <f t="shared" si="51"/>
        <v>0.00919214249418571i</v>
      </c>
      <c r="T200" t="str">
        <f t="shared" si="52"/>
        <v>0.223274870744163-0.00306381673747326i</v>
      </c>
      <c r="U200" t="str">
        <f t="shared" si="53"/>
        <v>0.0000500000000000001-0.0215307011758516i</v>
      </c>
      <c r="V200" t="str">
        <f t="shared" si="54"/>
        <v>0.00002-0.241143853169538i</v>
      </c>
      <c r="W200" t="str">
        <f t="shared" si="55"/>
        <v>0.0000422735803827268-0.0197658970625318i</v>
      </c>
      <c r="X200" t="str">
        <f t="shared" si="56"/>
        <v>0.00197560444566007-0.0195665133591093i</v>
      </c>
      <c r="Y200" t="str">
        <f t="shared" si="57"/>
        <v>0.009+0.0331752184219082i</v>
      </c>
      <c r="Z200" t="str">
        <f t="shared" si="58"/>
        <v>-9.6024678076635-9.486585322503i</v>
      </c>
      <c r="AA200" t="str">
        <f t="shared" si="59"/>
        <v>430.893580168719-534.267035132471i</v>
      </c>
      <c r="AB200" t="str">
        <f t="shared" si="60"/>
        <v>0.671647202587066-0.00921646011530451i</v>
      </c>
      <c r="AC200" t="str">
        <f t="shared" si="61"/>
        <v>4.75567831092489-0.0958219622328627i</v>
      </c>
      <c r="AD200" t="str">
        <f t="shared" si="62"/>
        <v>0.141212298303635+0.000907290005223876i</v>
      </c>
      <c r="AE200" t="str">
        <f t="shared" si="63"/>
        <v>-1.34737946446002-1.34833473951156i</v>
      </c>
      <c r="AF200" t="str">
        <f t="shared" si="64"/>
        <v>-1.88401151552567+0.443658136202443i</v>
      </c>
      <c r="AG200" t="str">
        <f t="shared" si="65"/>
        <v>1.22202259267403-0.271695952411169i</v>
      </c>
      <c r="AH200" t="str">
        <f t="shared" si="66"/>
        <v>2.10911834551711+2.0585063212227i</v>
      </c>
      <c r="AI200">
        <f t="shared" si="67"/>
        <v>9.388112485460292</v>
      </c>
      <c r="AJ200">
        <f t="shared" si="68"/>
        <v>44.304228889779047</v>
      </c>
      <c r="AK200"/>
      <c r="AL200"/>
      <c r="AM200"/>
      <c r="AN200"/>
    </row>
    <row r="201" spans="1:40" x14ac:dyDescent="0.35">
      <c r="A201"/>
      <c r="B201">
        <f t="shared" si="34"/>
        <v>6700</v>
      </c>
      <c r="C201" s="237" t="str">
        <f t="shared" si="37"/>
        <v>-0.000471204364980537+0.101165900590899i</v>
      </c>
      <c r="D201" s="208" t="str">
        <f t="shared" si="38"/>
        <v>-1.65235808651145+0.775605237863559i</v>
      </c>
      <c r="E201" t="str">
        <f t="shared" si="39"/>
        <v>36500</v>
      </c>
      <c r="F201" t="str">
        <f t="shared" si="40"/>
        <v>0.21505376344086</v>
      </c>
      <c r="G201" t="str">
        <f t="shared" si="35"/>
        <v>0.21505376344086</v>
      </c>
      <c r="H201" t="str">
        <f t="shared" si="41"/>
        <v>0.233070909235024+0.348648556323829i</v>
      </c>
      <c r="I201" t="str">
        <f t="shared" si="42"/>
        <v>26.3108384738145i</v>
      </c>
      <c r="J201" t="str">
        <f t="shared" si="36"/>
        <v>0.062956564590233+5.75596951123945i</v>
      </c>
      <c r="K201" t="str">
        <f t="shared" si="43"/>
        <v>4.57050566326335+0.0499904202823521i</v>
      </c>
      <c r="L201" t="str">
        <f t="shared" si="44"/>
        <v>1.02219833875079-0.141069105242317i</v>
      </c>
      <c r="M201" t="str">
        <f t="shared" si="45"/>
        <v>5.59270400201414-0.0910786849599649i</v>
      </c>
      <c r="N201" t="str">
        <f t="shared" si="46"/>
        <v>-0.0835710762456015i</v>
      </c>
      <c r="O201" t="str">
        <f t="shared" si="47"/>
        <v>0.996509969551105-0.0834738317393849i</v>
      </c>
      <c r="P201" t="str">
        <f t="shared" si="48"/>
        <v>0.00349003044889495+0.0834738317393849i</v>
      </c>
      <c r="Q201" t="str">
        <f t="shared" si="49"/>
        <v>-0.00349003044889495+0.0000972445062166066i</v>
      </c>
      <c r="R201" t="str">
        <f t="shared" si="50"/>
        <v>-0.333307462619592-23.927081806821i</v>
      </c>
      <c r="S201" t="str">
        <f t="shared" si="51"/>
        <v>0.00933141738046126i</v>
      </c>
      <c r="T201" t="str">
        <f t="shared" si="52"/>
        <v>0.223273587035888-0.0031102310497259i</v>
      </c>
      <c r="U201" t="str">
        <f t="shared" si="53"/>
        <v>0.00005-0.0212093474269583i</v>
      </c>
      <c r="V201" t="str">
        <f t="shared" si="54"/>
        <v>0.00002-0.237544691181933i</v>
      </c>
      <c r="W201" t="str">
        <f t="shared" si="55"/>
        <v>0.0000422735803220398-0.0194708838978664i</v>
      </c>
      <c r="X201" t="str">
        <f t="shared" si="56"/>
        <v>0.00191886111625612-0.0192799991148567i</v>
      </c>
      <c r="Y201" t="str">
        <f t="shared" si="57"/>
        <v>0.009+0.0336778732464826i</v>
      </c>
      <c r="Z201" t="str">
        <f t="shared" si="58"/>
        <v>-9.43178907484046-8.75203708749523i</v>
      </c>
      <c r="AA201" t="str">
        <f t="shared" si="59"/>
        <v>401.280809649091-529.138572901418i</v>
      </c>
      <c r="AB201" t="str">
        <f t="shared" si="60"/>
        <v>0.671643340983345-0.00935608193159125i</v>
      </c>
      <c r="AC201" t="str">
        <f t="shared" si="61"/>
        <v>4.75545026140499-0.113498189120863i</v>
      </c>
      <c r="AD201" t="str">
        <f t="shared" si="62"/>
        <v>0.141203063089505+0.00140264531447667i</v>
      </c>
      <c r="AE201" t="str">
        <f t="shared" si="63"/>
        <v>-1.3195215039687-1.24904389978024i</v>
      </c>
      <c r="AF201" t="str">
        <f t="shared" si="64"/>
        <v>-1.88542899574647+0.42695668153973i</v>
      </c>
      <c r="AG201" t="str">
        <f t="shared" si="65"/>
        <v>1.20780346906175-0.268434340175066i</v>
      </c>
      <c r="AH201" t="str">
        <f t="shared" si="66"/>
        <v>2.06946275962372+1.94329623450319i</v>
      </c>
      <c r="AI201">
        <f t="shared" si="67"/>
        <v>9.0628527120367117</v>
      </c>
      <c r="AJ201">
        <f t="shared" si="68"/>
        <v>43.199137103582757</v>
      </c>
      <c r="AK201"/>
      <c r="AL201"/>
      <c r="AM201"/>
      <c r="AN201"/>
    </row>
    <row r="202" spans="1:40" x14ac:dyDescent="0.35">
      <c r="A202"/>
      <c r="B202">
        <f t="shared" si="34"/>
        <v>6800</v>
      </c>
      <c r="C202" s="237" t="str">
        <f t="shared" si="37"/>
        <v>-0.000457447606860664+0.0996782298917846i</v>
      </c>
      <c r="D202" s="208" t="str">
        <f t="shared" si="38"/>
        <v>-1.65225261803253+0.764199762503682i</v>
      </c>
      <c r="E202" t="str">
        <f t="shared" si="39"/>
        <v>36500</v>
      </c>
      <c r="F202" t="str">
        <f t="shared" si="40"/>
        <v>0.21505376344086</v>
      </c>
      <c r="G202" t="str">
        <f t="shared" si="35"/>
        <v>0.21505376344086</v>
      </c>
      <c r="H202" t="str">
        <f t="shared" si="41"/>
        <v>0.234619578051779+0.35358918740757i</v>
      </c>
      <c r="I202" t="str">
        <f t="shared" si="42"/>
        <v>26.7035375555132i</v>
      </c>
      <c r="J202" t="str">
        <f t="shared" si="36"/>
        <v>0.034776376624023+5.84187950394452i</v>
      </c>
      <c r="K202" t="str">
        <f t="shared" si="43"/>
        <v>4.57089045803558+0.0272102510790349i</v>
      </c>
      <c r="L202" t="str">
        <f t="shared" si="44"/>
        <v>1.02162412288519-0.143094186503647i</v>
      </c>
      <c r="M202" t="str">
        <f t="shared" si="45"/>
        <v>5.59251458092077-0.115883935424612i</v>
      </c>
      <c r="N202" t="str">
        <f t="shared" si="46"/>
        <v>-0.0848184057418045i</v>
      </c>
      <c r="O202" t="str">
        <f t="shared" si="47"/>
        <v>0.996405075005227-0.0847167427597824i</v>
      </c>
      <c r="P202" t="str">
        <f t="shared" si="48"/>
        <v>0.00359492499477299+0.0847167427597824i</v>
      </c>
      <c r="Q202" t="str">
        <f t="shared" si="49"/>
        <v>-0.00359492499477299+0.000101662982022105i</v>
      </c>
      <c r="R202" t="str">
        <f t="shared" si="50"/>
        <v>-0.333306684485139-23.5750753727775i</v>
      </c>
      <c r="S202" t="str">
        <f t="shared" si="51"/>
        <v>0.00947069226673679i</v>
      </c>
      <c r="T202" t="str">
        <f t="shared" si="52"/>
        <v>0.223272284020701-0.00315664503920509i</v>
      </c>
      <c r="U202" t="str">
        <f t="shared" si="53"/>
        <v>0.0000500000000000001-0.0208974452589148i</v>
      </c>
      <c r="V202" t="str">
        <f t="shared" si="54"/>
        <v>0.00002-0.234051386899846i</v>
      </c>
      <c r="W202" t="str">
        <f t="shared" si="55"/>
        <v>0.0000422735802604405-0.019184547594309i</v>
      </c>
      <c r="X202" t="str">
        <f t="shared" si="56"/>
        <v>0.00186457229302226-0.0190016763703608i</v>
      </c>
      <c r="Y202" t="str">
        <f t="shared" si="57"/>
        <v>0.009+0.0341805280710569i</v>
      </c>
      <c r="Z202" t="str">
        <f t="shared" si="58"/>
        <v>-9.23551477270376-8.08458952279999i</v>
      </c>
      <c r="AA202" t="str">
        <f t="shared" si="59"/>
        <v>374.171129368452-522.753029773047i</v>
      </c>
      <c r="AB202" t="str">
        <f t="shared" si="60"/>
        <v>0.671639421301285-0.00949570277692285i</v>
      </c>
      <c r="AC202" t="str">
        <f t="shared" si="61"/>
        <v>4.75505285734121-0.130937075562733i</v>
      </c>
      <c r="AD202" t="str">
        <f t="shared" si="62"/>
        <v>0.141195446952773+0.00189104441099191i</v>
      </c>
      <c r="AE202" t="str">
        <f t="shared" si="63"/>
        <v>-1.28872431833859-1.15897199969501i</v>
      </c>
      <c r="AF202" t="str">
        <f t="shared" si="64"/>
        <v>-1.88687219608431+0.410610575096112i</v>
      </c>
      <c r="AG202" t="str">
        <f t="shared" si="65"/>
        <v>1.19482770873669-0.264632039931625i</v>
      </c>
      <c r="AH202" t="str">
        <f t="shared" si="66"/>
        <v>2.02674573136133+1.83625643265673i</v>
      </c>
      <c r="AI202">
        <f t="shared" si="67"/>
        <v>8.7387465370466355</v>
      </c>
      <c r="AJ202">
        <f t="shared" si="68"/>
        <v>42.17696264526591</v>
      </c>
      <c r="AK202"/>
      <c r="AL202"/>
      <c r="AM202"/>
      <c r="AN202"/>
    </row>
    <row r="203" spans="1:40" x14ac:dyDescent="0.35">
      <c r="A203"/>
      <c r="B203">
        <f t="shared" si="34"/>
        <v>6900</v>
      </c>
      <c r="C203" s="237" t="str">
        <f t="shared" si="37"/>
        <v>-0.000444284607440781+0.0982336773970876i</v>
      </c>
      <c r="D203" s="208" t="str">
        <f t="shared" si="38"/>
        <v>-1.65215170170364+0.753124860044339i</v>
      </c>
      <c r="E203" t="str">
        <f t="shared" si="39"/>
        <v>36500</v>
      </c>
      <c r="F203" t="str">
        <f t="shared" si="40"/>
        <v>0.21505376344086</v>
      </c>
      <c r="G203" t="str">
        <f t="shared" si="35"/>
        <v>0.21505376344086</v>
      </c>
      <c r="H203" t="str">
        <f t="shared" si="41"/>
        <v>0.236189048503069+0.358519923674161i</v>
      </c>
      <c r="I203" t="str">
        <f t="shared" si="42"/>
        <v>27.096236637212i</v>
      </c>
      <c r="J203" t="str">
        <f t="shared" si="36"/>
        <v>0.00617870439164703+5.92778949664959i</v>
      </c>
      <c r="K203" t="str">
        <f t="shared" si="43"/>
        <v>4.57104747290426+0.00476453340848621i</v>
      </c>
      <c r="L203" t="str">
        <f t="shared" si="44"/>
        <v>1.02104205927604-0.145115786880299i</v>
      </c>
      <c r="M203" t="str">
        <f t="shared" si="45"/>
        <v>5.5920895321803-0.140351253471813i</v>
      </c>
      <c r="N203" t="str">
        <f t="shared" si="46"/>
        <v>-0.0860657352380075i</v>
      </c>
      <c r="O203" t="str">
        <f t="shared" si="47"/>
        <v>0.996298630221774-0.0859595219752733i</v>
      </c>
      <c r="P203" t="str">
        <f t="shared" si="48"/>
        <v>0.00370136977822599+0.0859595219752733i</v>
      </c>
      <c r="Q203" t="str">
        <f t="shared" si="49"/>
        <v>-0.00370136977822599+0.000106213262734203i</v>
      </c>
      <c r="R203" t="str">
        <f t="shared" si="50"/>
        <v>-0.33330589481635-23.2332700147204i</v>
      </c>
      <c r="S203" t="str">
        <f t="shared" si="51"/>
        <v>0.00960996715301234i</v>
      </c>
      <c r="T203" t="str">
        <f t="shared" si="52"/>
        <v>0.22327096169853-0.00320305870109051i</v>
      </c>
      <c r="U203" t="str">
        <f t="shared" si="53"/>
        <v>0.00005-0.0205945837334233i</v>
      </c>
      <c r="V203" t="str">
        <f t="shared" si="54"/>
        <v>0.00002-0.230659337814341i</v>
      </c>
      <c r="W203" t="str">
        <f t="shared" si="55"/>
        <v>0.0000422735801979287-0.0189065108970289i</v>
      </c>
      <c r="X203" t="str">
        <f t="shared" si="56"/>
        <v>0.00181259884029988-0.0187312021235227i</v>
      </c>
      <c r="Y203" t="str">
        <f t="shared" si="57"/>
        <v>0.009+0.0346831828956313i</v>
      </c>
      <c r="Z203" t="str">
        <f t="shared" si="58"/>
        <v>-9.0215645680613-7.47855369024116i</v>
      </c>
      <c r="AA203" t="str">
        <f t="shared" si="59"/>
        <v>349.377700325669-515.441887756561i</v>
      </c>
      <c r="AB203" t="str">
        <f t="shared" si="60"/>
        <v>0.67163544354067-0.009635322636799i</v>
      </c>
      <c r="AC203" t="str">
        <f t="shared" si="61"/>
        <v>4.75449320365537-0.148146463233454i</v>
      </c>
      <c r="AD203" t="str">
        <f t="shared" si="62"/>
        <v>0.141189375034357+0.00237278368849268i</v>
      </c>
      <c r="AE203" t="str">
        <f t="shared" si="63"/>
        <v>-1.25600407298695-1.07729854293782i</v>
      </c>
      <c r="AF203" t="str">
        <f t="shared" si="64"/>
        <v>-1.88834075020671+0.394604936370178i</v>
      </c>
      <c r="AG203" t="str">
        <f t="shared" si="65"/>
        <v>1.18299625357408-0.260444231451328i</v>
      </c>
      <c r="AH203" t="str">
        <f t="shared" si="66"/>
        <v>1.9818201951888+1.7369750435546i</v>
      </c>
      <c r="AI203">
        <f t="shared" si="67"/>
        <v>8.4165308866529234</v>
      </c>
      <c r="AJ203">
        <f t="shared" si="68"/>
        <v>41.233087690647309</v>
      </c>
      <c r="AK203"/>
      <c r="AL203"/>
      <c r="AM203"/>
      <c r="AN203"/>
    </row>
    <row r="204" spans="1:40" x14ac:dyDescent="0.35">
      <c r="A204"/>
      <c r="B204">
        <f t="shared" si="34"/>
        <v>7000</v>
      </c>
      <c r="C204" s="237" t="str">
        <f t="shared" si="37"/>
        <v>-0.000431681682323181+0.0968303953339313i</v>
      </c>
      <c r="D204" s="208" t="str">
        <f t="shared" si="38"/>
        <v>-1.65205507927774+0.742366364226807i</v>
      </c>
      <c r="E204" t="str">
        <f t="shared" si="39"/>
        <v>36500</v>
      </c>
      <c r="F204" t="str">
        <f t="shared" si="40"/>
        <v>0.21505376344086</v>
      </c>
      <c r="G204" t="str">
        <f t="shared" si="35"/>
        <v>0.21505376344086</v>
      </c>
      <c r="H204" t="str">
        <f t="shared" si="41"/>
        <v>0.237779231187141+0.36344062278969i</v>
      </c>
      <c r="I204" t="str">
        <f t="shared" si="42"/>
        <v>27.4889357189107i</v>
      </c>
      <c r="J204" t="str">
        <f t="shared" si="36"/>
        <v>-0.0228364521069+6.01369948935466i</v>
      </c>
      <c r="K204" t="str">
        <f t="shared" si="43"/>
        <v>4.57098652418871-0.017357886775969i</v>
      </c>
      <c r="L204" t="str">
        <f t="shared" si="44"/>
        <v>1.0204521758446-0.1471338619041i</v>
      </c>
      <c r="M204" t="str">
        <f t="shared" si="45"/>
        <v>5.59143870003331-0.164491748680069i</v>
      </c>
      <c r="N204" t="str">
        <f t="shared" si="46"/>
        <v>-0.0873130647342105i</v>
      </c>
      <c r="O204" t="str">
        <f t="shared" si="47"/>
        <v>0.996190635366354-0.0872021674523034i</v>
      </c>
      <c r="P204" t="str">
        <f t="shared" si="48"/>
        <v>0.00380936463364601+0.0872021674523034i</v>
      </c>
      <c r="Q204" t="str">
        <f t="shared" si="49"/>
        <v>-0.00380936463364601+0.000110897281907094i</v>
      </c>
      <c r="R204" t="str">
        <f t="shared" si="50"/>
        <v>-0.333305093612595-22.9012285436516i</v>
      </c>
      <c r="S204" t="str">
        <f t="shared" si="51"/>
        <v>0.00974924203928787i</v>
      </c>
      <c r="T204" t="str">
        <f t="shared" si="52"/>
        <v>0.223269620069108-0.00324947203055669i</v>
      </c>
      <c r="U204" t="str">
        <f t="shared" si="53"/>
        <v>0.00005-0.0203003753943744i</v>
      </c>
      <c r="V204" t="str">
        <f t="shared" si="54"/>
        <v>0.00002-0.227364204416993i</v>
      </c>
      <c r="W204" t="str">
        <f t="shared" si="55"/>
        <v>0.0000422735801345041-0.0186364181086141i</v>
      </c>
      <c r="X204" t="str">
        <f t="shared" si="56"/>
        <v>0.00176281131490962-0.0184682520693888i</v>
      </c>
      <c r="Y204" t="str">
        <f t="shared" si="57"/>
        <v>0.009+0.0351858377202057i</v>
      </c>
      <c r="Z204" t="str">
        <f t="shared" si="58"/>
        <v>-8.79616135138981-6.92834259196778i</v>
      </c>
      <c r="AA204" t="str">
        <f t="shared" si="59"/>
        <v>326.71029886723-507.470329499387i</v>
      </c>
      <c r="AB204" t="str">
        <f t="shared" si="60"/>
        <v>0.671631407700698-0.00977494149670389i</v>
      </c>
      <c r="AC204" t="str">
        <f t="shared" si="61"/>
        <v>4.75377794795549-0.165133810896376i</v>
      </c>
      <c r="AD204" t="str">
        <f t="shared" si="62"/>
        <v>0.141184777740605+0.00284814289611132i</v>
      </c>
      <c r="AE204" t="str">
        <f t="shared" si="63"/>
        <v>-1.22215117563133-1.00322923342375i</v>
      </c>
      <c r="AF204" t="str">
        <f t="shared" si="64"/>
        <v>-1.88983431046488+0.378925741437117i</v>
      </c>
      <c r="AG204" t="str">
        <f t="shared" si="65"/>
        <v>1.17221016558122-0.255993976389933i</v>
      </c>
      <c r="AH204" t="str">
        <f t="shared" si="66"/>
        <v>1.93540611056002+1.64499920662842i</v>
      </c>
      <c r="AI204">
        <f t="shared" si="67"/>
        <v>8.0968218878313696</v>
      </c>
      <c r="AJ204">
        <f t="shared" si="68"/>
        <v>40.362886831542568</v>
      </c>
      <c r="AK204"/>
      <c r="AL204"/>
      <c r="AM204"/>
      <c r="AN204"/>
    </row>
    <row r="205" spans="1:40" x14ac:dyDescent="0.35">
      <c r="A205"/>
      <c r="B205">
        <f t="shared" si="34"/>
        <v>7100</v>
      </c>
      <c r="C205" s="237" t="str">
        <f t="shared" si="37"/>
        <v>-0.000419607502330655+0.0954666400189663i</v>
      </c>
      <c r="D205" s="208" t="str">
        <f t="shared" si="38"/>
        <v>-1.65196251056446+0.731910906812075i</v>
      </c>
      <c r="E205" t="str">
        <f t="shared" si="39"/>
        <v>36500</v>
      </c>
      <c r="F205" t="str">
        <f t="shared" si="40"/>
        <v>0.21505376344086</v>
      </c>
      <c r="G205" t="str">
        <f t="shared" si="35"/>
        <v>0.21505376344086</v>
      </c>
      <c r="H205" t="str">
        <f t="shared" si="41"/>
        <v>0.239390035689623+0.36835114425548i</v>
      </c>
      <c r="I205" t="str">
        <f t="shared" si="42"/>
        <v>27.8816348006094i</v>
      </c>
      <c r="J205" t="str">
        <f t="shared" si="36"/>
        <v>-0.0522690928716001+6.09960948205972i</v>
      </c>
      <c r="K205" t="str">
        <f t="shared" si="43"/>
        <v>4.57071680184526-0.039167625682941i</v>
      </c>
      <c r="L205" t="str">
        <f t="shared" si="44"/>
        <v>1.01985450083791-0.14914836738457i</v>
      </c>
      <c r="M205" t="str">
        <f t="shared" si="45"/>
        <v>5.59057130268317-0.188315993067511i</v>
      </c>
      <c r="N205" t="str">
        <f t="shared" si="46"/>
        <v>-0.0885603942304135i</v>
      </c>
      <c r="O205" t="str">
        <f t="shared" si="47"/>
        <v>0.996081090606991-0.0884446772575269i</v>
      </c>
      <c r="P205" t="str">
        <f t="shared" si="48"/>
        <v>0.00391890939300898+0.0884446772575269i</v>
      </c>
      <c r="Q205" t="str">
        <f t="shared" si="49"/>
        <v>-0.00391890939300898+0.000115716972886593i</v>
      </c>
      <c r="R205" t="str">
        <f t="shared" si="50"/>
        <v>-0.33330428087356-22.578538400966i</v>
      </c>
      <c r="S205" t="str">
        <f t="shared" si="51"/>
        <v>0.00988851692556341i</v>
      </c>
      <c r="T205" t="str">
        <f t="shared" si="52"/>
        <v>0.223268259132436-0.00329588502278094i</v>
      </c>
      <c r="U205" t="str">
        <f t="shared" si="53"/>
        <v>0.0000499999999999999-0.0200144546141719i</v>
      </c>
      <c r="V205" t="str">
        <f t="shared" si="54"/>
        <v>0.00002-0.224161891678726i</v>
      </c>
      <c r="W205" t="str">
        <f t="shared" si="55"/>
        <v>0.0000422735800701671-0.0183739335709434i</v>
      </c>
      <c r="X205" t="str">
        <f t="shared" si="56"/>
        <v>0.00171508916936529-0.0182125193566361i</v>
      </c>
      <c r="Y205" t="str">
        <f t="shared" si="57"/>
        <v>0.009+0.03568849254478i</v>
      </c>
      <c r="Z205" t="str">
        <f t="shared" si="58"/>
        <v>-8.56414791146476-6.4286364687021i</v>
      </c>
      <c r="AA205" t="str">
        <f t="shared" si="59"/>
        <v>305.983106459774-499.048816112908i</v>
      </c>
      <c r="AB205" t="str">
        <f t="shared" si="60"/>
        <v>0.67162731378137-0.00991455934213008i</v>
      </c>
      <c r="AC205" t="str">
        <f t="shared" si="61"/>
        <v>4.75291331643597-0.181906215502865i</v>
      </c>
      <c r="AD205" t="str">
        <f t="shared" si="62"/>
        <v>0.141181590305146+0.00331738628483513i</v>
      </c>
      <c r="AE205" t="str">
        <f t="shared" si="63"/>
        <v>-1.18777375129763-0.936015706967812i</v>
      </c>
      <c r="AF205" t="str">
        <f t="shared" si="64"/>
        <v>-1.89135254625408+0.363559762556595i</v>
      </c>
      <c r="AG205" t="str">
        <f t="shared" si="65"/>
        <v>1.16237408377382-0.251378017643415i</v>
      </c>
      <c r="AH205" t="str">
        <f t="shared" si="66"/>
        <v>1.88810380378051+1.55985647333721i</v>
      </c>
      <c r="AI205">
        <f t="shared" si="67"/>
        <v>7.7801284700154252</v>
      </c>
      <c r="AJ205">
        <f t="shared" si="68"/>
        <v>39.561806152689719</v>
      </c>
      <c r="AK205"/>
      <c r="AL205"/>
      <c r="AM205"/>
      <c r="AN205"/>
    </row>
    <row r="206" spans="1:40" x14ac:dyDescent="0.35">
      <c r="A206"/>
      <c r="B206">
        <f t="shared" si="34"/>
        <v>7200</v>
      </c>
      <c r="C206" s="237" t="str">
        <f t="shared" si="37"/>
        <v>-0.000408032898623065+0.0941407646307779i</v>
      </c>
      <c r="D206" s="208" t="str">
        <f t="shared" si="38"/>
        <v>-1.65187377193604+0.721745862169298i</v>
      </c>
      <c r="E206" t="str">
        <f t="shared" si="39"/>
        <v>36500</v>
      </c>
      <c r="F206" t="str">
        <f t="shared" si="40"/>
        <v>0.21505376344086</v>
      </c>
      <c r="G206" t="str">
        <f t="shared" si="35"/>
        <v>0.21505376344086</v>
      </c>
      <c r="H206" t="str">
        <f t="shared" si="41"/>
        <v>0.24102137059764+0.373251349357306i</v>
      </c>
      <c r="I206" t="str">
        <f t="shared" si="42"/>
        <v>28.2743338823081i</v>
      </c>
      <c r="J206" t="str">
        <f t="shared" si="36"/>
        <v>-0.0821192179024799+6.18551947476479i</v>
      </c>
      <c r="K206" t="str">
        <f t="shared" si="43"/>
        <v>4.57024691802206-0.060674791189379i</v>
      </c>
      <c r="L206" t="str">
        <f t="shared" si="44"/>
        <v>1.01924906282549-0.151159259411782i</v>
      </c>
      <c r="M206" t="str">
        <f t="shared" si="45"/>
        <v>5.58949598084755-0.211834050601161i</v>
      </c>
      <c r="N206" t="str">
        <f t="shared" si="46"/>
        <v>-0.0898077237266165i</v>
      </c>
      <c r="O206" t="str">
        <f t="shared" si="47"/>
        <v>0.995969996114116-0.0896870494578089i</v>
      </c>
      <c r="P206" t="str">
        <f t="shared" si="48"/>
        <v>0.00403000388588404+0.0896870494578089i</v>
      </c>
      <c r="Q206" t="str">
        <f t="shared" si="49"/>
        <v>-0.00403000388588404+0.000120674268807588i</v>
      </c>
      <c r="R206" t="str">
        <f t="shared" si="50"/>
        <v>-0.333303456599546-22.2648099479542i</v>
      </c>
      <c r="S206" t="str">
        <f t="shared" si="51"/>
        <v>0.010027791811839i</v>
      </c>
      <c r="T206" t="str">
        <f t="shared" si="52"/>
        <v>0.223266878888247-0.00334229767294656i</v>
      </c>
      <c r="U206" t="str">
        <f t="shared" si="53"/>
        <v>0.00005-0.019736476077864i</v>
      </c>
      <c r="V206" t="str">
        <f t="shared" si="54"/>
        <v>0.00002-0.221048532072077i</v>
      </c>
      <c r="W206" t="str">
        <f t="shared" si="55"/>
        <v>0.0000422735800049175-0.0181187402735695i</v>
      </c>
      <c r="X206" t="str">
        <f t="shared" si="56"/>
        <v>0.00166932003025582-0.0179637134408745i</v>
      </c>
      <c r="Y206" t="str">
        <f t="shared" si="57"/>
        <v>0.009+0.0361911473693544i</v>
      </c>
      <c r="Z206" t="str">
        <f t="shared" si="58"/>
        <v>-8.32925673506263-5.97447487731469i</v>
      </c>
      <c r="AA206" t="str">
        <f t="shared" si="59"/>
        <v>287.01945349531-490.343162445071i</v>
      </c>
      <c r="AB206" t="str">
        <f t="shared" si="60"/>
        <v>0.671623161781885-0.0100541761585882i</v>
      </c>
      <c r="AC206" t="str">
        <f t="shared" si="61"/>
        <v>4.75190514656284-0.198470432066978i</v>
      </c>
      <c r="AD206" t="str">
        <f t="shared" si="62"/>
        <v>0.141179752392539+0.00378076366083678i</v>
      </c>
      <c r="AE206" t="str">
        <f t="shared" si="63"/>
        <v>-1.1533343259613-0.874965835040438i</v>
      </c>
      <c r="AF206" t="str">
        <f t="shared" si="64"/>
        <v>-1.89289514253368+0.348494512811992i</v>
      </c>
      <c r="AG206" t="str">
        <f t="shared" si="65"/>
        <v>1.15339824929012-0.246671772220742i</v>
      </c>
      <c r="AH206" t="str">
        <f t="shared" si="66"/>
        <v>1.84040798648616+1.48107090996789i</v>
      </c>
      <c r="AI206">
        <f t="shared" si="67"/>
        <v>7.4668654438470075</v>
      </c>
      <c r="AJ206">
        <f t="shared" si="68"/>
        <v>38.825421113276512</v>
      </c>
      <c r="AK206"/>
      <c r="AL206"/>
      <c r="AM206"/>
      <c r="AN206"/>
    </row>
    <row r="207" spans="1:40" x14ac:dyDescent="0.35">
      <c r="A207"/>
      <c r="B207">
        <f t="shared" si="34"/>
        <v>7300</v>
      </c>
      <c r="C207" s="237" t="str">
        <f t="shared" si="37"/>
        <v>-0.000396930686370883+0.0928512125762591i</v>
      </c>
      <c r="D207" s="208" t="str">
        <f t="shared" si="38"/>
        <v>-1.65178865497544+0.711859296417987i</v>
      </c>
      <c r="E207" t="str">
        <f t="shared" si="39"/>
        <v>36500</v>
      </c>
      <c r="F207" t="str">
        <f t="shared" si="40"/>
        <v>0.21505376344086</v>
      </c>
      <c r="G207" t="str">
        <f t="shared" si="35"/>
        <v>0.21505376344086</v>
      </c>
      <c r="H207" t="str">
        <f t="shared" si="41"/>
        <v>0.242673143513825+0.378141101119289i</v>
      </c>
      <c r="I207" t="str">
        <f t="shared" si="42"/>
        <v>28.6670329640069i</v>
      </c>
      <c r="J207" t="str">
        <f t="shared" si="36"/>
        <v>-0.11238682719952+6.27142946746985i</v>
      </c>
      <c r="K207" t="str">
        <f t="shared" si="43"/>
        <v>4.56958495133677-0.0818890106256116i</v>
      </c>
      <c r="L207" t="str">
        <f t="shared" si="44"/>
        <v>1.01863589069602-0.153166494359189i</v>
      </c>
      <c r="M207" t="str">
        <f t="shared" si="45"/>
        <v>5.58822084203279-0.235055504984801i</v>
      </c>
      <c r="N207" t="str">
        <f t="shared" si="46"/>
        <v>-0.0910550532228195i</v>
      </c>
      <c r="O207" t="str">
        <f t="shared" si="47"/>
        <v>0.995857352060575-0.0909292821202286i</v>
      </c>
      <c r="P207" t="str">
        <f t="shared" si="48"/>
        <v>0.00414264793942498+0.0909292821202286i</v>
      </c>
      <c r="Q207" t="str">
        <f t="shared" si="49"/>
        <v>-0.00414264793942498+0.000125771102590891i</v>
      </c>
      <c r="R207" t="str">
        <f t="shared" si="50"/>
        <v>-0.333302620789365-21.9596748959963i</v>
      </c>
      <c r="S207" t="str">
        <f t="shared" si="51"/>
        <v>0.0101670666981145i</v>
      </c>
      <c r="T207" t="str">
        <f t="shared" si="52"/>
        <v>0.223265479336505-0.00338870997622184i</v>
      </c>
      <c r="U207" t="str">
        <f t="shared" si="53"/>
        <v>0.0000500000000000001-0.0194661133918659i</v>
      </c>
      <c r="V207" t="str">
        <f t="shared" si="54"/>
        <v>0.00002-0.218020469988898i</v>
      </c>
      <c r="W207" t="str">
        <f t="shared" si="55"/>
        <v>0.0000422735799387553-0.01787053857648i</v>
      </c>
      <c r="X207" t="str">
        <f t="shared" si="56"/>
        <v>0.00162539904382165-0.0177215590261954i</v>
      </c>
      <c r="Y207" t="str">
        <f t="shared" si="57"/>
        <v>0.009+0.0366938021939288i</v>
      </c>
      <c r="Z207" t="str">
        <f t="shared" si="58"/>
        <v>-8.09433456706626-5.56129933410204i</v>
      </c>
      <c r="AA207" t="str">
        <f t="shared" si="59"/>
        <v>269.654447733804-481.483070195032i</v>
      </c>
      <c r="AB207" t="str">
        <f t="shared" si="60"/>
        <v>0.671618951702133-0.0101937919315436i</v>
      </c>
      <c r="AC207" t="str">
        <f t="shared" si="61"/>
        <v>4.75075891689589-0.214832892380905i</v>
      </c>
      <c r="AD207" t="str">
        <f t="shared" si="62"/>
        <v>0.141179207739449+0.00423851135437612i</v>
      </c>
      <c r="AE207" t="str">
        <f t="shared" si="63"/>
        <v>-1.11918011098377-0.819447762959082i</v>
      </c>
      <c r="AF207" t="str">
        <f t="shared" si="64"/>
        <v>-1.89446179848926+0.333718195298698i</v>
      </c>
      <c r="AG207" t="str">
        <f t="shared" si="65"/>
        <v>1.14519954937107-0.241933523124844i</v>
      </c>
      <c r="AH207" t="str">
        <f t="shared" si="66"/>
        <v>1.79272154214322+1.40817480716781i</v>
      </c>
      <c r="AI207">
        <f t="shared" si="67"/>
        <v>7.157365727687468</v>
      </c>
      <c r="AJ207">
        <f t="shared" si="68"/>
        <v>38.149477145606362</v>
      </c>
      <c r="AK207"/>
      <c r="AL207"/>
      <c r="AM207"/>
      <c r="AN207"/>
    </row>
    <row r="208" spans="1:40" x14ac:dyDescent="0.35">
      <c r="A208"/>
      <c r="B208">
        <f t="shared" si="34"/>
        <v>7400</v>
      </c>
      <c r="C208" s="237" t="str">
        <f t="shared" si="37"/>
        <v>-0.000386275504993429+0.0915965113947777i</v>
      </c>
      <c r="D208" s="208" t="str">
        <f t="shared" si="38"/>
        <v>-1.65170696525154+0.702239920693296i</v>
      </c>
      <c r="E208" t="str">
        <f t="shared" si="39"/>
        <v>36500</v>
      </c>
      <c r="F208" t="str">
        <f t="shared" si="40"/>
        <v>0.21505376344086</v>
      </c>
      <c r="G208" t="str">
        <f t="shared" si="35"/>
        <v>0.21505376344086</v>
      </c>
      <c r="H208" t="str">
        <f t="shared" si="41"/>
        <v>0.244345261070329+0.383020264262123i</v>
      </c>
      <c r="I208" t="str">
        <f t="shared" si="42"/>
        <v>29.0597320457056i</v>
      </c>
      <c r="J208" t="str">
        <f t="shared" si="36"/>
        <v>-0.14307192076273+6.35733946017492i</v>
      </c>
      <c r="K208" t="str">
        <f t="shared" si="43"/>
        <v>4.56873848729656-0.102819456933977i</v>
      </c>
      <c r="L208" t="str">
        <f t="shared" si="44"/>
        <v>1.01801501365403-0.155170028886406i</v>
      </c>
      <c r="M208" t="str">
        <f t="shared" si="45"/>
        <v>5.58675350095059-0.257989485820383i</v>
      </c>
      <c r="N208" t="str">
        <f t="shared" si="46"/>
        <v>-0.0923023827190225i</v>
      </c>
      <c r="O208" t="str">
        <f t="shared" si="47"/>
        <v>0.995743158621622-0.0921713733120824i</v>
      </c>
      <c r="P208" t="str">
        <f t="shared" si="48"/>
        <v>0.00425684137837801+0.0921713733120824i</v>
      </c>
      <c r="Q208" t="str">
        <f t="shared" si="49"/>
        <v>-0.00425684137837801+0.000131009406940094i</v>
      </c>
      <c r="R208" t="str">
        <f t="shared" si="50"/>
        <v>-0.333301773443574-21.6627848639477i</v>
      </c>
      <c r="S208" t="str">
        <f t="shared" si="51"/>
        <v>0.01030634158439i</v>
      </c>
      <c r="T208" t="str">
        <f t="shared" si="52"/>
        <v>0.223264060476998-0.00343512192779244i</v>
      </c>
      <c r="U208" t="str">
        <f t="shared" si="53"/>
        <v>0.00005-0.0192030578054893i</v>
      </c>
      <c r="V208" t="str">
        <f t="shared" si="54"/>
        <v>0.00002-0.21507424742148i</v>
      </c>
      <c r="W208" t="str">
        <f t="shared" si="55"/>
        <v>0.0000422735798716807-0.0176290450364201i</v>
      </c>
      <c r="X208" t="str">
        <f t="shared" si="56"/>
        <v>0.00158322828168839-0.0174857950872398i</v>
      </c>
      <c r="Y208" t="str">
        <f t="shared" si="57"/>
        <v>0.009+0.0371964570185032i</v>
      </c>
      <c r="Z208" t="str">
        <f t="shared" si="58"/>
        <v>-7.86152627188615-5.18496369703459i</v>
      </c>
      <c r="AA208" t="str">
        <f t="shared" si="59"/>
        <v>253.736173823948-472.569220738593i</v>
      </c>
      <c r="AB208" t="str">
        <f t="shared" si="60"/>
        <v>0.671614683541478-0.010333406646514i</v>
      </c>
      <c r="AC208" t="str">
        <f t="shared" si="61"/>
        <v>4.74947977429767-0.230999722635443i</v>
      </c>
      <c r="AD208" t="str">
        <f t="shared" si="62"/>
        <v>0.141179903829117+0.00469085311201372i</v>
      </c>
      <c r="AE208" t="str">
        <f t="shared" si="63"/>
        <v>-1.08556761992105-0.768889941082462i</v>
      </c>
      <c r="AF208" t="str">
        <f t="shared" si="64"/>
        <v>-1.89605222632187+0.319219656431173i</v>
      </c>
      <c r="AG208" t="str">
        <f t="shared" si="65"/>
        <v>1.1377019091338-0.237207877617423i</v>
      </c>
      <c r="AH208" t="str">
        <f t="shared" si="66"/>
        <v>1.74536851045687+1.34071685184125i</v>
      </c>
      <c r="AI208">
        <f t="shared" si="67"/>
        <v>6.8518915393148303</v>
      </c>
      <c r="AJ208">
        <f t="shared" si="68"/>
        <v>37.529916457826687</v>
      </c>
      <c r="AK208"/>
      <c r="AL208"/>
      <c r="AM208"/>
      <c r="AN208"/>
    </row>
    <row r="209" spans="1:40" x14ac:dyDescent="0.35">
      <c r="A209"/>
      <c r="B209">
        <f t="shared" si="34"/>
        <v>7500</v>
      </c>
      <c r="C209" s="237" t="str">
        <f t="shared" si="37"/>
        <v>-0.000376043673206924+0.0903752671499482i</v>
      </c>
      <c r="D209" s="208" t="str">
        <f t="shared" si="38"/>
        <v>-1.65162852120785+0.692877048149603i</v>
      </c>
      <c r="E209" t="str">
        <f t="shared" si="39"/>
        <v>36500</v>
      </c>
      <c r="F209" t="str">
        <f t="shared" si="40"/>
        <v>0.21505376344086</v>
      </c>
      <c r="G209" t="str">
        <f t="shared" si="35"/>
        <v>0.21505376344086</v>
      </c>
      <c r="H209" t="str">
        <f t="shared" si="41"/>
        <v>0.246037628942779+0.387888705165159i</v>
      </c>
      <c r="I209" t="str">
        <f t="shared" si="42"/>
        <v>29.4524311274043i</v>
      </c>
      <c r="J209" t="str">
        <f t="shared" si="36"/>
        <v>-0.1741744985921+6.44324945287998i</v>
      </c>
      <c r="K209" t="str">
        <f t="shared" si="43"/>
        <v>4.56771465523578-0.123474873292679i</v>
      </c>
      <c r="L209" t="str">
        <f t="shared" si="44"/>
        <v>1.01738646121648-0.157169819941934i</v>
      </c>
      <c r="M209" t="str">
        <f t="shared" si="45"/>
        <v>5.58510111645226-0.280644693234613i</v>
      </c>
      <c r="N209" t="str">
        <f t="shared" si="46"/>
        <v>-0.0935497122152255i</v>
      </c>
      <c r="O209" t="str">
        <f t="shared" si="47"/>
        <v>0.995627415974923-0.0934133211008866i</v>
      </c>
      <c r="P209" t="str">
        <f t="shared" si="48"/>
        <v>0.00437258402507701+0.0934133211008866i</v>
      </c>
      <c r="Q209" t="str">
        <f t="shared" si="49"/>
        <v>-0.00437258402507701+0.000136391114338899i</v>
      </c>
      <c r="R209" t="str">
        <f t="shared" si="50"/>
        <v>-0.333300914561035-21.3738100510002i</v>
      </c>
      <c r="S209" t="str">
        <f t="shared" si="51"/>
        <v>0.0104456164706656i</v>
      </c>
      <c r="T209" t="str">
        <f t="shared" si="52"/>
        <v>0.223262622309606-0.00348153352282665i</v>
      </c>
      <c r="U209" t="str">
        <f t="shared" si="53"/>
        <v>0.0000500000000000001-0.0189470170347495i</v>
      </c>
      <c r="V209" t="str">
        <f t="shared" si="54"/>
        <v>0.00002-0.212206590789194i</v>
      </c>
      <c r="W209" t="str">
        <f t="shared" si="55"/>
        <v>0.0000422735798036933-0.0173939913271087i</v>
      </c>
      <c r="X209" t="str">
        <f t="shared" si="56"/>
        <v>0.00154271620053661-0.017256173964811i</v>
      </c>
      <c r="Y209" t="str">
        <f t="shared" si="57"/>
        <v>0.009+0.0376991118430775i</v>
      </c>
      <c r="Z209" t="str">
        <f t="shared" si="58"/>
        <v>-7.63242360768907-4.84172436535204i</v>
      </c>
      <c r="AA209" t="str">
        <f t="shared" si="59"/>
        <v>239.125957171351-463.679093181521i</v>
      </c>
      <c r="AB209" t="str">
        <f t="shared" si="60"/>
        <v>0.671610357299557-0.0104730202889648i</v>
      </c>
      <c r="AC209" t="str">
        <f t="shared" si="61"/>
        <v>4.74807255880842-0.246976760006047i</v>
      </c>
      <c r="AD209" t="str">
        <f t="shared" si="62"/>
        <v>0.141181791595846+0.00513800091912421i</v>
      </c>
      <c r="AE209" t="str">
        <f t="shared" si="63"/>
        <v>-1.05268245491265-0.722778719825112i</v>
      </c>
      <c r="AF209" t="str">
        <f t="shared" si="64"/>
        <v>-1.89766615015063+0.304988342984444i</v>
      </c>
      <c r="AG209" t="str">
        <f t="shared" si="65"/>
        <v>1.13083626506003-0.232528584881681i</v>
      </c>
      <c r="AH209" t="str">
        <f t="shared" si="66"/>
        <v>1.69860594935419+1.27826752235163i</v>
      </c>
      <c r="AI209">
        <f t="shared" si="67"/>
        <v>6.5506444758595119</v>
      </c>
      <c r="AJ209">
        <f t="shared" si="68"/>
        <v>36.962894042216291</v>
      </c>
      <c r="AK209"/>
      <c r="AL209"/>
      <c r="AM209"/>
      <c r="AN209"/>
    </row>
    <row r="210" spans="1:40" x14ac:dyDescent="0.35">
      <c r="A210"/>
      <c r="B210">
        <f t="shared" ref="B210:B273" si="69">B209+100</f>
        <v>7600</v>
      </c>
      <c r="C210" s="237" t="str">
        <f t="shared" si="37"/>
        <v>-0.000366213057333926+0.0891861592641028i</v>
      </c>
      <c r="D210" s="208" t="str">
        <f t="shared" si="38"/>
        <v>-1.65155315315282+0.683760554358122i</v>
      </c>
      <c r="E210" t="str">
        <f t="shared" si="39"/>
        <v>36500</v>
      </c>
      <c r="F210" t="str">
        <f t="shared" si="40"/>
        <v>0.21505376344086</v>
      </c>
      <c r="G210" t="str">
        <f t="shared" si="35"/>
        <v>0.21505376344086</v>
      </c>
      <c r="H210" t="str">
        <f t="shared" si="41"/>
        <v>0.247750151864187+0.392746291831922i</v>
      </c>
      <c r="I210" t="str">
        <f t="shared" si="42"/>
        <v>29.845130209103i</v>
      </c>
      <c r="J210" t="str">
        <f t="shared" si="36"/>
        <v>-0.20569456068764+6.52915944558506i</v>
      </c>
      <c r="K210" t="str">
        <f t="shared" si="43"/>
        <v>4.5665201621053-0.143863596293494i</v>
      </c>
      <c r="L210" t="str">
        <f t="shared" si="44"/>
        <v>1.01675026320942-0.159165824765851i</v>
      </c>
      <c r="M210" t="str">
        <f t="shared" si="45"/>
        <v>5.58327042531472-0.303029421059345i</v>
      </c>
      <c r="N210" t="str">
        <f t="shared" si="46"/>
        <v>-0.0947970417114286i</v>
      </c>
      <c r="O210" t="str">
        <f t="shared" si="47"/>
        <v>0.995510124300554-0.094655123554381i</v>
      </c>
      <c r="P210" t="str">
        <f t="shared" si="48"/>
        <v>0.00448987569944603+0.094655123554381i</v>
      </c>
      <c r="Q210" t="str">
        <f t="shared" si="49"/>
        <v>-0.00448987569944603+0.000141918157047602i</v>
      </c>
      <c r="R210" t="str">
        <f t="shared" si="50"/>
        <v>-0.333300044142247-21.0924380142805i</v>
      </c>
      <c r="S210" t="str">
        <f t="shared" si="51"/>
        <v>0.0105848913569411i</v>
      </c>
      <c r="T210" t="str">
        <f t="shared" si="52"/>
        <v>0.223261164834174-0.00352794475650936i</v>
      </c>
      <c r="U210" t="str">
        <f t="shared" si="53"/>
        <v>0.00005-0.0186977141790291i</v>
      </c>
      <c r="V210" t="str">
        <f t="shared" si="54"/>
        <v>0.00002-0.209414398805125i</v>
      </c>
      <c r="W210" t="str">
        <f t="shared" si="55"/>
        <v>0.0000422735797347931-0.0171651232447004i</v>
      </c>
      <c r="X210" t="str">
        <f t="shared" si="56"/>
        <v>0.00150377715019925-0.0170324605287305i</v>
      </c>
      <c r="Y210" t="str">
        <f t="shared" si="57"/>
        <v>0.009+0.0382017666676519i</v>
      </c>
      <c r="Z210" t="str">
        <f t="shared" si="58"/>
        <v>-7.40818458074046-4.52821859615825i</v>
      </c>
      <c r="AA210" t="str">
        <f t="shared" si="59"/>
        <v>225.698038954423-454.871691702806i</v>
      </c>
      <c r="AB210" t="str">
        <f t="shared" si="60"/>
        <v>0.671605972975904-0.0106126328444114i</v>
      </c>
      <c r="AC210" t="str">
        <f t="shared" si="61"/>
        <v>4.74654182639432-0.262769568265812i</v>
      </c>
      <c r="AD210" t="str">
        <f t="shared" si="62"/>
        <v>0.141184825156242+0.00558015575893466i</v>
      </c>
      <c r="AE210" t="str">
        <f t="shared" si="63"/>
        <v>-1.02065507967994-0.680654574619315i</v>
      </c>
      <c r="AF210" t="str">
        <f t="shared" si="64"/>
        <v>-1.89930330501701+0.2910142625262i</v>
      </c>
      <c r="AG210" t="str">
        <f t="shared" si="65"/>
        <v>1.12454028286967-0.227920811180033i</v>
      </c>
      <c r="AH210" t="str">
        <f t="shared" si="66"/>
        <v>1.65263453014284+1.22042235519995i</v>
      </c>
      <c r="AI210">
        <f t="shared" si="67"/>
        <v>6.2537744776502198</v>
      </c>
      <c r="AJ210">
        <f t="shared" si="68"/>
        <v>36.444785404260408</v>
      </c>
      <c r="AK210"/>
      <c r="AL210"/>
      <c r="AM210"/>
      <c r="AN210"/>
    </row>
    <row r="211" spans="1:40" x14ac:dyDescent="0.35">
      <c r="A211"/>
      <c r="B211">
        <f t="shared" si="69"/>
        <v>7700</v>
      </c>
      <c r="C211" s="237" t="str">
        <f t="shared" si="37"/>
        <v>-0.00035676295150547+0.0880279357552248i</v>
      </c>
      <c r="D211" s="208" t="str">
        <f t="shared" si="38"/>
        <v>-1.65148070234147+0.674880840790057i</v>
      </c>
      <c r="E211" t="str">
        <f t="shared" si="39"/>
        <v>36500</v>
      </c>
      <c r="F211" t="str">
        <f t="shared" si="40"/>
        <v>0.21505376344086</v>
      </c>
      <c r="G211" t="str">
        <f t="shared" si="35"/>
        <v>0.21505376344086</v>
      </c>
      <c r="H211" t="str">
        <f t="shared" si="41"/>
        <v>0.249482733638893+0.397592893858877i</v>
      </c>
      <c r="I211" t="str">
        <f t="shared" si="42"/>
        <v>30.2378292908018i</v>
      </c>
      <c r="J211" t="str">
        <f t="shared" si="36"/>
        <v>-0.23763210704934+6.61506943829012i</v>
      </c>
      <c r="K211" t="str">
        <f t="shared" si="43"/>
        <v>4.56516132341348-0.163993577758015i</v>
      </c>
      <c r="L211" t="str">
        <f t="shared" si="44"/>
        <v>1.01610644976452-0.161158000892454i</v>
      </c>
      <c r="M211" t="str">
        <f t="shared" si="45"/>
        <v>5.581267773178-0.325151578650469i</v>
      </c>
      <c r="N211" t="str">
        <f t="shared" si="46"/>
        <v>-0.0960443712076316i</v>
      </c>
      <c r="O211" t="str">
        <f t="shared" si="47"/>
        <v>0.995391283781001-0.0958967787405309i</v>
      </c>
      <c r="P211" t="str">
        <f t="shared" si="48"/>
        <v>0.00460871621899905+0.0958967787405309i</v>
      </c>
      <c r="Q211" t="str">
        <f t="shared" si="49"/>
        <v>-0.00460871621899905+0.000147592467100693i</v>
      </c>
      <c r="R211" t="str">
        <f t="shared" si="50"/>
        <v>-0.33329916218617-20.8183725417137i</v>
      </c>
      <c r="S211" t="str">
        <f t="shared" si="51"/>
        <v>0.0107241662432167i</v>
      </c>
      <c r="T211" t="str">
        <f t="shared" si="52"/>
        <v>0.223259688050556-0.00357435562400933i</v>
      </c>
      <c r="U211" t="str">
        <f t="shared" si="53"/>
        <v>0.0000500000000000001-0.0184548867221586i</v>
      </c>
      <c r="V211" t="str">
        <f t="shared" si="54"/>
        <v>0.00002-0.206694731288176i</v>
      </c>
      <c r="W211" t="str">
        <f t="shared" si="55"/>
        <v>0.0000422735796649808-0.0169421997907444i</v>
      </c>
      <c r="X211" t="str">
        <f t="shared" si="56"/>
        <v>0.00146633092530149-0.0168144314022384i</v>
      </c>
      <c r="Y211" t="str">
        <f t="shared" si="57"/>
        <v>0.009+0.0387044214922263i</v>
      </c>
      <c r="Z211" t="str">
        <f t="shared" si="58"/>
        <v>-7.18962859504769-4.24143651174439i</v>
      </c>
      <c r="AA211" t="str">
        <f t="shared" si="59"/>
        <v>213.338901293279-446.191360511014i</v>
      </c>
      <c r="AB211" t="str">
        <f t="shared" si="60"/>
        <v>0.671601530570082-0.0107522442983207i</v>
      </c>
      <c r="AC211" t="str">
        <f t="shared" si="61"/>
        <v>4.74489186978018-0.278383452480488i</v>
      </c>
      <c r="AD211" t="str">
        <f t="shared" si="62"/>
        <v>0.141188961564558+0.00601750831373077i</v>
      </c>
      <c r="AE211" t="str">
        <f t="shared" si="63"/>
        <v>-0.989573315898053-0.642107666478528i</v>
      </c>
      <c r="AF211" t="str">
        <f t="shared" si="64"/>
        <v>-1.90096343598036+0.27728794693118i</v>
      </c>
      <c r="AG211" t="str">
        <f t="shared" si="65"/>
        <v>1.11875793052585-0.22340296497958i</v>
      </c>
      <c r="AH211" t="str">
        <f t="shared" si="66"/>
        <v>1.60760783943491+1.16680361771891i</v>
      </c>
      <c r="AI211">
        <f t="shared" si="67"/>
        <v>5.9613877189594033</v>
      </c>
      <c r="AJ211">
        <f t="shared" si="68"/>
        <v>35.972188075225802</v>
      </c>
      <c r="AK211"/>
      <c r="AL211"/>
      <c r="AM211"/>
      <c r="AN211"/>
    </row>
    <row r="212" spans="1:40" x14ac:dyDescent="0.35">
      <c r="A212"/>
      <c r="B212">
        <f t="shared" si="69"/>
        <v>7800</v>
      </c>
      <c r="C212" s="237" t="str">
        <f t="shared" si="37"/>
        <v>-0.000347673968544136+0.0868994088402274i</v>
      </c>
      <c r="D212" s="208" t="str">
        <f t="shared" si="38"/>
        <v>-1.65141102013876+0.66622880110841i</v>
      </c>
      <c r="E212" t="str">
        <f t="shared" si="39"/>
        <v>36500</v>
      </c>
      <c r="F212" t="str">
        <f t="shared" si="40"/>
        <v>0.21505376344086</v>
      </c>
      <c r="G212" t="str">
        <f t="shared" si="35"/>
        <v>0.21505376344086</v>
      </c>
      <c r="H212" t="str">
        <f t="shared" si="41"/>
        <v>0.251235277156446+0.402428382406947i</v>
      </c>
      <c r="I212" t="str">
        <f t="shared" si="42"/>
        <v>30.6305283725005i</v>
      </c>
      <c r="J212" t="str">
        <f t="shared" si="36"/>
        <v>-0.26998713767721+6.70097943099519i</v>
      </c>
      <c r="K212" t="str">
        <f t="shared" si="43"/>
        <v>4.56364409158636-0.183872405273437i</v>
      </c>
      <c r="L212" t="str">
        <f t="shared" si="44"/>
        <v>1.01545505131567-0.163146306152849i</v>
      </c>
      <c r="M212" t="str">
        <f t="shared" si="45"/>
        <v>5.57909914290203-0.347018711426286i</v>
      </c>
      <c r="N212" t="str">
        <f t="shared" si="46"/>
        <v>-0.0972917007038346i</v>
      </c>
      <c r="O212" t="str">
        <f t="shared" si="47"/>
        <v>0.99527089460116-0.0971382847275312i</v>
      </c>
      <c r="P212" t="str">
        <f t="shared" si="48"/>
        <v>0.00472910539883997+0.0971382847275312i</v>
      </c>
      <c r="Q212" t="str">
        <f t="shared" si="49"/>
        <v>-0.00472910539883997+0.000153415976303403i</v>
      </c>
      <c r="R212" t="str">
        <f t="shared" si="50"/>
        <v>-0.333298268692356-20.5513326115893i</v>
      </c>
      <c r="S212" t="str">
        <f t="shared" si="51"/>
        <v>0.0108634411294922i</v>
      </c>
      <c r="T212" t="str">
        <f t="shared" si="52"/>
        <v>0.223258191958614-0.00362076612050108i</v>
      </c>
      <c r="U212" t="str">
        <f t="shared" si="53"/>
        <v>0.0000499999999999999-0.018218285610336i</v>
      </c>
      <c r="V212" t="str">
        <f t="shared" si="54"/>
        <v>0.00002-0.204044798835763i</v>
      </c>
      <c r="W212" t="str">
        <f t="shared" si="55"/>
        <v>0.0000422735795942558-0.0167249923256849i</v>
      </c>
      <c r="X212" t="str">
        <f t="shared" si="56"/>
        <v>0.00143030235610399-0.0166018742427776i</v>
      </c>
      <c r="Y212" t="str">
        <f t="shared" si="57"/>
        <v>0.009+0.0392070763168006i</v>
      </c>
      <c r="Z212" t="str">
        <f t="shared" si="58"/>
        <v>-6.97731195023515-3.97869044711671i</v>
      </c>
      <c r="AA212" t="str">
        <f t="shared" si="59"/>
        <v>201.946403996617-437.670847364675i</v>
      </c>
      <c r="AB212" t="str">
        <f t="shared" si="60"/>
        <v>0.671597030081673-0.0108918546361767i</v>
      </c>
      <c r="AC212" t="str">
        <f t="shared" si="61"/>
        <v>4.74312673754332-0.29382347284197i</v>
      </c>
      <c r="AD212" t="str">
        <f t="shared" si="62"/>
        <v>0.141194160589668+0.00645023961327511i</v>
      </c>
      <c r="AE212" t="str">
        <f t="shared" si="63"/>
        <v>-0.959492197254761-0.606773191862361i</v>
      </c>
      <c r="AF212" t="str">
        <f t="shared" si="64"/>
        <v>-1.90264629729521+0.263800418701463i</v>
      </c>
      <c r="AG212" t="str">
        <f t="shared" si="65"/>
        <v>1.11343898009782-0.218988154072532i</v>
      </c>
      <c r="AH212" t="str">
        <f t="shared" si="66"/>
        <v>1.56364043599008+1.11706081640836i</v>
      </c>
      <c r="AI212">
        <f t="shared" si="67"/>
        <v>5.6735534971873918</v>
      </c>
      <c r="AJ212">
        <f t="shared" si="68"/>
        <v>35.541918569235989</v>
      </c>
      <c r="AK212"/>
      <c r="AL212"/>
      <c r="AM212"/>
      <c r="AN212"/>
    </row>
    <row r="213" spans="1:40" x14ac:dyDescent="0.35">
      <c r="A213"/>
      <c r="B213">
        <f t="shared" si="69"/>
        <v>7900</v>
      </c>
      <c r="C213" s="237" t="str">
        <f t="shared" si="37"/>
        <v>-0.000338927940453429+0.0857994508721234i</v>
      </c>
      <c r="D213" s="208" t="str">
        <f t="shared" si="38"/>
        <v>-1.65134396725673+0.657795790019613i</v>
      </c>
      <c r="E213" t="str">
        <f t="shared" si="39"/>
        <v>36500</v>
      </c>
      <c r="F213" t="str">
        <f t="shared" si="40"/>
        <v>0.21505376344086</v>
      </c>
      <c r="G213" t="str">
        <f t="shared" si="35"/>
        <v>0.21505376344086</v>
      </c>
      <c r="H213" t="str">
        <f t="shared" si="41"/>
        <v>0.253007684405515+0.4072526301757i</v>
      </c>
      <c r="I213" t="str">
        <f t="shared" si="42"/>
        <v>31.0232274541992i</v>
      </c>
      <c r="J213" t="str">
        <f t="shared" si="36"/>
        <v>-0.30275965257125+6.78688942370025i</v>
      </c>
      <c r="K213" t="str">
        <f t="shared" si="43"/>
        <v>4.56197408198795-0.203507321524724i</v>
      </c>
      <c r="L213" t="str">
        <f t="shared" si="44"/>
        <v>1.01479609859545-0.165130698677499i</v>
      </c>
      <c r="M213" t="str">
        <f t="shared" si="45"/>
        <v>5.5767701805834-0.368638020202223i</v>
      </c>
      <c r="N213" t="str">
        <f t="shared" si="46"/>
        <v>-0.0985390302000376i</v>
      </c>
      <c r="O213" t="str">
        <f t="shared" si="47"/>
        <v>0.995148956948335-0.0983796395838089i</v>
      </c>
      <c r="P213" t="str">
        <f t="shared" si="48"/>
        <v>0.00485104305166495+0.0983796395838089i</v>
      </c>
      <c r="Q213" t="str">
        <f t="shared" si="49"/>
        <v>-0.00485104305166495+0.000159390616228702i</v>
      </c>
      <c r="R213" t="str">
        <f t="shared" si="50"/>
        <v>-0.333297363661391-20.2910514311364i</v>
      </c>
      <c r="S213" t="str">
        <f t="shared" si="51"/>
        <v>0.0110027160157677i</v>
      </c>
      <c r="T213" t="str">
        <f t="shared" si="52"/>
        <v>0.223256676558131-0.00366717624117034i</v>
      </c>
      <c r="U213" t="str">
        <f t="shared" si="53"/>
        <v>0.00005-0.0179876744000786i</v>
      </c>
      <c r="V213" t="str">
        <f t="shared" si="54"/>
        <v>0.00002-0.20146195328088i</v>
      </c>
      <c r="W213" t="str">
        <f t="shared" si="55"/>
        <v>0.000042273579522618-0.0165132837866524i</v>
      </c>
      <c r="X213" t="str">
        <f t="shared" si="56"/>
        <v>0.00139562093468952-0.0163945870744846i</v>
      </c>
      <c r="Y213" t="str">
        <f t="shared" si="57"/>
        <v>0.009+0.039709731141375i</v>
      </c>
      <c r="Z213" t="str">
        <f t="shared" si="58"/>
        <v>-6.77158753333378-3.73758395353993i</v>
      </c>
      <c r="AA213" t="str">
        <f t="shared" si="59"/>
        <v>191.428839465973-429.33375492881i</v>
      </c>
      <c r="AB213" t="str">
        <f t="shared" si="60"/>
        <v>0.671592471510027-0.0110314638434975i</v>
      </c>
      <c r="AC213" t="str">
        <f t="shared" si="61"/>
        <v>4.74125025163023-0.309094457690775i</v>
      </c>
      <c r="AD213" t="str">
        <f t="shared" si="62"/>
        <v>0.141200384511522+0.00687852163500689i</v>
      </c>
      <c r="AE213" t="str">
        <f t="shared" si="63"/>
        <v>-0.930441711373079-0.574326802735313i</v>
      </c>
      <c r="AF213" t="str">
        <f t="shared" si="64"/>
        <v>-1.90435165166225+0.250543159843913i</v>
      </c>
      <c r="AG213" t="str">
        <f t="shared" si="65"/>
        <v>1.10853848628521-0.214685344794531i</v>
      </c>
      <c r="AH213" t="str">
        <f t="shared" si="66"/>
        <v>1.52081475394141+1.07087037885485i</v>
      </c>
      <c r="AI213">
        <f t="shared" si="67"/>
        <v>5.3903102071715274</v>
      </c>
      <c r="AJ213">
        <f t="shared" si="68"/>
        <v>35.151006101203286</v>
      </c>
      <c r="AK213"/>
      <c r="AL213"/>
      <c r="AM213"/>
      <c r="AN213"/>
    </row>
    <row r="214" spans="1:40" x14ac:dyDescent="0.35">
      <c r="A214"/>
      <c r="B214">
        <f t="shared" si="69"/>
        <v>8000</v>
      </c>
      <c r="C214" s="237" t="str">
        <f t="shared" si="37"/>
        <v>-0.000330507827558962+0.0847269905818736i</v>
      </c>
      <c r="D214" s="208" t="str">
        <f t="shared" si="38"/>
        <v>-1.65127941305788+0.649573594461031i</v>
      </c>
      <c r="E214" t="str">
        <f t="shared" si="39"/>
        <v>36500</v>
      </c>
      <c r="F214" t="str">
        <f t="shared" si="40"/>
        <v>0.21505376344086</v>
      </c>
      <c r="G214" t="str">
        <f t="shared" si="35"/>
        <v>0.21505376344086</v>
      </c>
      <c r="H214" t="str">
        <f t="shared" si="41"/>
        <v>0.254799856487793+0.412065511379817i</v>
      </c>
      <c r="I214" t="str">
        <f t="shared" si="42"/>
        <v>31.4159265358979i</v>
      </c>
      <c r="J214" t="str">
        <f t="shared" si="36"/>
        <v>-0.33594965173146+6.87279941640532i</v>
      </c>
      <c r="K214" t="str">
        <f t="shared" si="43"/>
        <v>4.56015659681576-0.222905242496142i</v>
      </c>
      <c r="L214" t="str">
        <f t="shared" si="44"/>
        <v>1.01412962263169-0.167111136898727i</v>
      </c>
      <c r="M214" t="str">
        <f t="shared" si="45"/>
        <v>5.57428621944745-0.390016379394869i</v>
      </c>
      <c r="N214" t="str">
        <f t="shared" si="46"/>
        <v>-0.0997863596962406i</v>
      </c>
      <c r="O214" t="str">
        <f t="shared" si="47"/>
        <v>0.995025471012242-0.099620841378026i</v>
      </c>
      <c r="P214" t="str">
        <f t="shared" si="48"/>
        <v>0.00497452898775796+0.099620841378026i</v>
      </c>
      <c r="Q214" t="str">
        <f t="shared" si="49"/>
        <v>-0.00497452898775796+0.000165518318214597i</v>
      </c>
      <c r="R214" t="str">
        <f t="shared" si="50"/>
        <v>-0.333296447092245-20.0372755472353i</v>
      </c>
      <c r="S214" t="str">
        <f t="shared" si="51"/>
        <v>0.0111419909020433i</v>
      </c>
      <c r="T214" t="str">
        <f t="shared" si="52"/>
        <v>0.22325514184903-0.00371358598118515i</v>
      </c>
      <c r="U214" t="str">
        <f t="shared" si="53"/>
        <v>0.0000499999999999999-0.0177628284700776i</v>
      </c>
      <c r="V214" t="str">
        <f t="shared" si="54"/>
        <v>0.00002-0.198943678864869i</v>
      </c>
      <c r="W214" t="str">
        <f t="shared" si="55"/>
        <v>0.0000422735794500676-0.0163068679639209i</v>
      </c>
      <c r="X214" t="str">
        <f t="shared" si="56"/>
        <v>0.00136222047305479-0.0161923776681424i</v>
      </c>
      <c r="Y214" t="str">
        <f t="shared" si="57"/>
        <v>0.009+0.0402123859659494i</v>
      </c>
      <c r="Z214" t="str">
        <f t="shared" si="58"/>
        <v>-6.57265188234382-3.51598186507926i</v>
      </c>
      <c r="AA214" t="str">
        <f t="shared" si="59"/>
        <v>181.703974156594-421.196497250286i</v>
      </c>
      <c r="AB214" t="str">
        <f t="shared" si="60"/>
        <v>0.67158785485491-0.0111710719057476i</v>
      </c>
      <c r="AC214" t="str">
        <f t="shared" si="61"/>
        <v>4.73926602344736-0.324201015776744i</v>
      </c>
      <c r="AD214" t="str">
        <f t="shared" si="62"/>
        <v>0.141207597935202+0.00730251786015268i</v>
      </c>
      <c r="AE214" t="str">
        <f t="shared" si="63"/>
        <v>-0.902432864004338-0.544480261310956i</v>
      </c>
      <c r="AF214" t="str">
        <f t="shared" si="64"/>
        <v>-1.90607926954567+0.237508083081214i</v>
      </c>
      <c r="AG214" t="str">
        <f t="shared" si="65"/>
        <v>1.10401627154445-0.210500281810398i</v>
      </c>
      <c r="AH214" t="str">
        <f t="shared" si="66"/>
        <v>1.47918696552651+1.02793477004507i</v>
      </c>
      <c r="AI214">
        <f t="shared" si="67"/>
        <v>5.111670493177904</v>
      </c>
      <c r="AJ214">
        <f t="shared" si="68"/>
        <v>34.796684093504375</v>
      </c>
      <c r="AK214"/>
      <c r="AL214"/>
      <c r="AM214"/>
      <c r="AN214"/>
    </row>
    <row r="215" spans="1:40" x14ac:dyDescent="0.35">
      <c r="A215"/>
      <c r="B215">
        <f t="shared" si="69"/>
        <v>8100</v>
      </c>
      <c r="C215" s="237" t="str">
        <f t="shared" si="37"/>
        <v>-0.000322397635452321+0.0836810095985864i</v>
      </c>
      <c r="D215" s="208" t="str">
        <f t="shared" si="38"/>
        <v>-1.65121723491839+0.641554406922496i</v>
      </c>
      <c r="E215" t="str">
        <f t="shared" si="39"/>
        <v>36500</v>
      </c>
      <c r="F215" t="str">
        <f t="shared" si="40"/>
        <v>0.21505376344086</v>
      </c>
      <c r="G215" t="str">
        <f t="shared" si="35"/>
        <v>0.21505376344086</v>
      </c>
      <c r="H215" t="str">
        <f t="shared" si="41"/>
        <v>0.256611693631888+0.416866901727689i</v>
      </c>
      <c r="I215" t="str">
        <f t="shared" si="42"/>
        <v>31.8086256175967i</v>
      </c>
      <c r="J215" t="str">
        <f t="shared" si="36"/>
        <v>-0.36955713515782+6.95870940911038i</v>
      </c>
      <c r="K215" t="str">
        <f t="shared" si="43"/>
        <v>4.55819664706574-0.242072774611082i</v>
      </c>
      <c r="L215" t="str">
        <f t="shared" si="44"/>
        <v>1.01345565474393-0.169087579553168i</v>
      </c>
      <c r="M215" t="str">
        <f t="shared" si="45"/>
        <v>5.57165230180967-0.41116035416425i</v>
      </c>
      <c r="N215" t="str">
        <f t="shared" si="46"/>
        <v>-0.101033689192444i</v>
      </c>
      <c r="O215" t="str">
        <f t="shared" si="47"/>
        <v>0.994900436985003-0.100861888179083i</v>
      </c>
      <c r="P215" t="str">
        <f t="shared" si="48"/>
        <v>0.00509956301499703+0.100861888179083i</v>
      </c>
      <c r="Q215" t="str">
        <f t="shared" si="49"/>
        <v>-0.00509956301499703+0.000171801013361006i</v>
      </c>
      <c r="R215" t="str">
        <f t="shared" si="50"/>
        <v>-0.333295518984529-19.7897640229576i</v>
      </c>
      <c r="S215" t="str">
        <f t="shared" si="51"/>
        <v>0.0112812657883188i</v>
      </c>
      <c r="T215" t="str">
        <f t="shared" si="52"/>
        <v>0.223253587831094-0.00375999533572013i</v>
      </c>
      <c r="U215" t="str">
        <f t="shared" si="53"/>
        <v>0.00005-0.0175435342914347i</v>
      </c>
      <c r="V215" t="str">
        <f t="shared" si="54"/>
        <v>0.00002-0.196487584064069i</v>
      </c>
      <c r="W215" t="str">
        <f t="shared" si="55"/>
        <v>0.0000422735793766046-0.0161055488309607i</v>
      </c>
      <c r="X215" t="str">
        <f t="shared" si="56"/>
        <v>0.00133003879003942-0.015995062964741i</v>
      </c>
      <c r="Y215" t="str">
        <f t="shared" si="57"/>
        <v>0.009+0.0407150407905237i</v>
      </c>
      <c r="Z215" t="str">
        <f t="shared" si="58"/>
        <v>-6.38058220836239-3.31198222639585i</v>
      </c>
      <c r="AA215" t="str">
        <f t="shared" si="59"/>
        <v>172.698118798235-413.269858324557i</v>
      </c>
      <c r="AB215" t="str">
        <f t="shared" si="60"/>
        <v>0.67158318011567-0.0113106788084116i</v>
      </c>
      <c r="AC215" t="str">
        <f t="shared" si="61"/>
        <v>4.73717746864343-0.339147547805029i</v>
      </c>
      <c r="AD215" t="str">
        <f t="shared" si="62"/>
        <v>0.141215767620764+0.00772238378944484i</v>
      </c>
      <c r="AE215" t="str">
        <f t="shared" si="63"/>
        <v>-0.875462416565236-0.516977417059894i</v>
      </c>
      <c r="AF215" t="str">
        <f t="shared" si="64"/>
        <v>-1.90782892855028+0.224687505194807i</v>
      </c>
      <c r="AG215" t="str">
        <f t="shared" si="65"/>
        <v>1.09983643563979-0.206436216431601i</v>
      </c>
      <c r="AH215" t="str">
        <f t="shared" si="66"/>
        <v>1.43879192371438+0.987981240807003i</v>
      </c>
      <c r="AI215">
        <f t="shared" si="67"/>
        <v>4.8376256708643526</v>
      </c>
      <c r="AJ215">
        <f t="shared" si="68"/>
        <v>34.476380262630776</v>
      </c>
      <c r="AK215"/>
      <c r="AL215"/>
      <c r="AM215"/>
      <c r="AN215"/>
    </row>
    <row r="216" spans="1:40" x14ac:dyDescent="0.35">
      <c r="A216"/>
      <c r="B216">
        <f t="shared" si="69"/>
        <v>8200</v>
      </c>
      <c r="C216" s="237" t="str">
        <f t="shared" si="37"/>
        <v>-0.000314582338981122+0.0826605392243105i</v>
      </c>
      <c r="D216" s="208" t="str">
        <f t="shared" si="38"/>
        <v>-1.65115731764545+0.633730800719714i</v>
      </c>
      <c r="E216" t="str">
        <f t="shared" si="39"/>
        <v>36500</v>
      </c>
      <c r="F216" t="str">
        <f t="shared" si="40"/>
        <v>0.21505376344086</v>
      </c>
      <c r="G216" t="str">
        <f t="shared" si="35"/>
        <v>0.21505376344086</v>
      </c>
      <c r="H216" t="str">
        <f t="shared" si="41"/>
        <v>0.258443095207252+0.421656678401983i</v>
      </c>
      <c r="I216" t="str">
        <f t="shared" si="42"/>
        <v>32.2013246992954i</v>
      </c>
      <c r="J216" t="str">
        <f t="shared" si="36"/>
        <v>-0.40358210285036+7.04461940181546i</v>
      </c>
      <c r="K216" t="str">
        <f t="shared" si="43"/>
        <v>4.55609897274071-0.261016230875325i</v>
      </c>
      <c r="L216" t="str">
        <f t="shared" si="44"/>
        <v>1.01277422653987-0.171059985684176i</v>
      </c>
      <c r="M216" t="str">
        <f t="shared" si="45"/>
        <v>5.56887319928058-0.432076216559501i</v>
      </c>
      <c r="N216" t="str">
        <f t="shared" si="46"/>
        <v>-0.102281018688647i</v>
      </c>
      <c r="O216" t="str">
        <f t="shared" si="47"/>
        <v>0.99477385506115-0.102102778056121i</v>
      </c>
      <c r="P216" t="str">
        <f t="shared" si="48"/>
        <v>0.00522614493884999+0.102102778056121i</v>
      </c>
      <c r="Q216" t="str">
        <f t="shared" si="49"/>
        <v>-0.00522614493884999+0.000178240632526i</v>
      </c>
      <c r="R216" t="str">
        <f t="shared" si="50"/>
        <v>-0.333294579340091-19.5482876744021i</v>
      </c>
      <c r="S216" t="str">
        <f t="shared" si="51"/>
        <v>0.0114205406745944i</v>
      </c>
      <c r="T216" t="str">
        <f t="shared" si="52"/>
        <v>0.223252014504182-0.00380640429997534i</v>
      </c>
      <c r="U216" t="str">
        <f t="shared" si="53"/>
        <v>0.0000500000000000001-0.0173295887512952i</v>
      </c>
      <c r="V216" t="str">
        <f t="shared" si="54"/>
        <v>0.00002-0.194091394014507i</v>
      </c>
      <c r="W216" t="str">
        <f t="shared" si="55"/>
        <v>0.0000422735793022296-0.015909139923512i</v>
      </c>
      <c r="X216" t="str">
        <f t="shared" si="56"/>
        <v>0.00129901742435222-0.0158024685391417i</v>
      </c>
      <c r="Y216" t="str">
        <f t="shared" si="57"/>
        <v>0.009+0.0412176956150981i</v>
      </c>
      <c r="Z216" t="str">
        <f t="shared" si="58"/>
        <v>-6.19536545992552-3.12389048018142i</v>
      </c>
      <c r="AA216" t="str">
        <f t="shared" si="59"/>
        <v>164.345251873404-405.560231924797i</v>
      </c>
      <c r="AB216" t="str">
        <f t="shared" si="60"/>
        <v>0.671578447291884-0.0114502845370504i</v>
      </c>
      <c r="AC216" t="str">
        <f t="shared" si="61"/>
        <v>4.73498782071694-0.353938257311298i</v>
      </c>
      <c r="AD216" t="str">
        <f t="shared" si="62"/>
        <v>0.141224862327484+0.00813826742184368i</v>
      </c>
      <c r="AE216" t="str">
        <f t="shared" si="63"/>
        <v>-0.849516578022162-0.491590543878687i</v>
      </c>
      <c r="AF216" t="str">
        <f t="shared" si="64"/>
        <v>-1.9096004128527+0.212074122317731i</v>
      </c>
      <c r="AG216" t="str">
        <f t="shared" si="65"/>
        <v>1.0959668993589-0.20249448236157i</v>
      </c>
      <c r="AH216" t="str">
        <f t="shared" si="66"/>
        <v>1.39964730328588+0.950760355667663i</v>
      </c>
      <c r="AI216">
        <f t="shared" si="67"/>
        <v>4.5681495074011922</v>
      </c>
      <c r="AJ216">
        <f t="shared" si="68"/>
        <v>34.187705886014896</v>
      </c>
      <c r="AK216"/>
      <c r="AL216"/>
      <c r="AM216"/>
      <c r="AN216"/>
    </row>
    <row r="217" spans="1:40" x14ac:dyDescent="0.35">
      <c r="A217"/>
      <c r="B217">
        <f t="shared" si="69"/>
        <v>8300</v>
      </c>
      <c r="C217" s="237" t="str">
        <f t="shared" si="37"/>
        <v>-0.000307047812610272+0.0816646574419509i</v>
      </c>
      <c r="D217" s="208" t="str">
        <f t="shared" si="38"/>
        <v>-1.65109955294327+0.626095707054957i</v>
      </c>
      <c r="E217" t="str">
        <f t="shared" si="39"/>
        <v>36500</v>
      </c>
      <c r="F217" t="str">
        <f t="shared" si="40"/>
        <v>0.21505376344086</v>
      </c>
      <c r="G217" t="str">
        <f t="shared" si="35"/>
        <v>0.21505376344086</v>
      </c>
      <c r="H217" t="str">
        <f t="shared" si="41"/>
        <v>0.260293959738099+0.426434720041883i</v>
      </c>
      <c r="I217" t="str">
        <f t="shared" si="42"/>
        <v>32.5940237809941i</v>
      </c>
      <c r="J217" t="str">
        <f t="shared" si="36"/>
        <v>-0.43802455480906+7.13052939452052i</v>
      </c>
      <c r="K217" t="str">
        <f t="shared" si="43"/>
        <v>4.55386806145965-0.279741646084917i</v>
      </c>
      <c r="L217" t="str">
        <f t="shared" si="44"/>
        <v>1.01208536991182-0.173028314644182i</v>
      </c>
      <c r="M217" t="str">
        <f t="shared" si="45"/>
        <v>5.56595343137147-0.452769960729099i</v>
      </c>
      <c r="N217" t="str">
        <f t="shared" si="46"/>
        <v>-0.10352834818485i</v>
      </c>
      <c r="O217" t="str">
        <f t="shared" si="47"/>
        <v>0.994645725437624-0.103343509078525i</v>
      </c>
      <c r="P217" t="str">
        <f t="shared" si="48"/>
        <v>0.00535427456237603+0.103343509078525i</v>
      </c>
      <c r="Q217" t="str">
        <f t="shared" si="49"/>
        <v>-0.00535427456237603+0.000184839106324997i</v>
      </c>
      <c r="R217" t="str">
        <f t="shared" si="50"/>
        <v>-0.333293628154983-19.3126283626758i</v>
      </c>
      <c r="S217" t="str">
        <f t="shared" si="51"/>
        <v>0.0115598155608699i</v>
      </c>
      <c r="T217" t="str">
        <f t="shared" si="52"/>
        <v>0.223250421868157-0.00385281286908476i</v>
      </c>
      <c r="U217" t="str">
        <f t="shared" si="53"/>
        <v>0.00005-0.017120798525376i</v>
      </c>
      <c r="V217" t="str">
        <f t="shared" si="54"/>
        <v>0.00002-0.191752943484211i</v>
      </c>
      <c r="W217" t="str">
        <f t="shared" si="55"/>
        <v>0.0000422735792269414-0.0157174637635441i</v>
      </c>
      <c r="X217" t="str">
        <f t="shared" si="56"/>
        <v>0.00126910137124253-0.0156144281006533i</v>
      </c>
      <c r="Y217" t="str">
        <f t="shared" si="57"/>
        <v>0.009+0.0417203504396725i</v>
      </c>
      <c r="Z217" t="str">
        <f t="shared" si="58"/>
        <v>-6.01692109559342-2.95019605621106i</v>
      </c>
      <c r="AA217" t="str">
        <f t="shared" si="59"/>
        <v>156.586209085452-398.070606761537i</v>
      </c>
      <c r="AB217" t="str">
        <f t="shared" si="60"/>
        <v>0.671573656383138-0.0115898890770263i</v>
      </c>
      <c r="AC217" t="str">
        <f t="shared" si="61"/>
        <v>4.73270014354215-0.36857716090478i</v>
      </c>
      <c r="AD217" t="str">
        <f t="shared" si="62"/>
        <v>0.141234852671024+0.00855030969931217i</v>
      </c>
      <c r="AE217" t="str">
        <f t="shared" si="63"/>
        <v>-0.824573874515021-0.468117044153255i</v>
      </c>
      <c r="AF217" t="str">
        <f t="shared" si="64"/>
        <v>-1.91139351268137+0.199660987013074i</v>
      </c>
      <c r="AG217" t="str">
        <f t="shared" si="65"/>
        <v>1.09237898684862-0.198674950157038i</v>
      </c>
      <c r="AH217" t="str">
        <f t="shared" si="66"/>
        <v>1.36175705171612+0.916044407794537i</v>
      </c>
      <c r="AI217">
        <f t="shared" si="67"/>
        <v>4.3032014415765225</v>
      </c>
      <c r="AJ217">
        <f t="shared" si="68"/>
        <v>33.928444697007293</v>
      </c>
      <c r="AK217"/>
      <c r="AL217"/>
      <c r="AM217"/>
      <c r="AN217"/>
    </row>
    <row r="218" spans="1:40" x14ac:dyDescent="0.35">
      <c r="A218"/>
      <c r="B218">
        <f t="shared" si="69"/>
        <v>8400</v>
      </c>
      <c r="C218" s="237" t="str">
        <f t="shared" si="37"/>
        <v>-0.000299780766551336+0.0806924861368834i</v>
      </c>
      <c r="D218" s="208" t="str">
        <f t="shared" si="38"/>
        <v>-1.65104383892349+0.618642393716106i</v>
      </c>
      <c r="E218" t="str">
        <f t="shared" si="39"/>
        <v>36500</v>
      </c>
      <c r="F218" t="str">
        <f t="shared" si="40"/>
        <v>0.21505376344086</v>
      </c>
      <c r="G218" t="str">
        <f t="shared" si="35"/>
        <v>0.21505376344086</v>
      </c>
      <c r="H218" t="str">
        <f t="shared" si="41"/>
        <v>0.262164184917337+0.431200906726968i</v>
      </c>
      <c r="I218" t="str">
        <f t="shared" si="42"/>
        <v>32.9867228626928i</v>
      </c>
      <c r="J218" t="str">
        <f t="shared" si="36"/>
        <v>-0.47288449103393+7.21643938722559i</v>
      </c>
      <c r="K218" t="str">
        <f t="shared" si="43"/>
        <v>4.55150816560881-0.298254791156526i</v>
      </c>
      <c r="L218" t="str">
        <f t="shared" si="44"/>
        <v>1.01138911703311-0.174992526097005i</v>
      </c>
      <c r="M218" t="str">
        <f t="shared" si="45"/>
        <v>5.56289728264192-0.473247317253531i</v>
      </c>
      <c r="N218" t="str">
        <f t="shared" si="46"/>
        <v>-0.104775677681053i</v>
      </c>
      <c r="O218" t="str">
        <f t="shared" si="47"/>
        <v>0.994516048313771-0.104584079315927i</v>
      </c>
      <c r="P218" t="str">
        <f t="shared" si="48"/>
        <v>0.00548395168622895+0.104584079315927i</v>
      </c>
      <c r="Q218" t="str">
        <f t="shared" si="49"/>
        <v>-0.00548395168622895+0.000191598365126i</v>
      </c>
      <c r="R218" t="str">
        <f t="shared" si="50"/>
        <v>-0.333292665427283-19.0825783364428i</v>
      </c>
      <c r="S218" t="str">
        <f t="shared" si="51"/>
        <v>0.0116990904471454i</v>
      </c>
      <c r="T218" t="str">
        <f t="shared" si="52"/>
        <v>0.223248809922782-0.00389922103820395i</v>
      </c>
      <c r="U218" t="str">
        <f t="shared" si="53"/>
        <v>0.0000500000000000001-0.016916979495312i</v>
      </c>
      <c r="V218" t="str">
        <f t="shared" si="54"/>
        <v>0.00002-0.189470170347495i</v>
      </c>
      <c r="W218" t="str">
        <f t="shared" si="55"/>
        <v>0.0000422735791507409-0.0155303513243612i</v>
      </c>
      <c r="X218" t="str">
        <f t="shared" si="56"/>
        <v>0.00124023884062125-0.015430783027618i</v>
      </c>
      <c r="Y218" t="str">
        <f t="shared" si="57"/>
        <v>0.009+0.0422230052642468i</v>
      </c>
      <c r="Z218" t="str">
        <f t="shared" si="58"/>
        <v>-5.84511889003681-2.78955134490787i</v>
      </c>
      <c r="AA218" t="str">
        <f t="shared" si="59"/>
        <v>149.367943895402-390.801348499715i</v>
      </c>
      <c r="AB218" t="str">
        <f t="shared" si="60"/>
        <v>0.67156880738872-0.0117294924137663i</v>
      </c>
      <c r="AC218" t="str">
        <f t="shared" si="61"/>
        <v>4.73031734291223-0.383068097923175i</v>
      </c>
      <c r="AD218" t="str">
        <f t="shared" si="62"/>
        <v>0.141245710992354+0.00895864492038319i</v>
      </c>
      <c r="AE218" t="str">
        <f t="shared" si="63"/>
        <v>-0.800607373471882-0.446376507714454i</v>
      </c>
      <c r="AF218" t="str">
        <f t="shared" si="64"/>
        <v>-1.91320802384083+0.187441486989138i</v>
      </c>
      <c r="AG218" t="str">
        <f t="shared" si="65"/>
        <v>1.08904704766113-0.194976385432634i</v>
      </c>
      <c r="AH218" t="str">
        <f t="shared" si="66"/>
        <v>1.32511425117404+0.883625798060034i</v>
      </c>
      <c r="AI218">
        <f t="shared" si="67"/>
        <v>4.0427293182741186</v>
      </c>
      <c r="AJ218">
        <f t="shared" si="68"/>
        <v>33.696541736225804</v>
      </c>
      <c r="AK218"/>
      <c r="AL218"/>
      <c r="AM218"/>
      <c r="AN218"/>
    </row>
    <row r="219" spans="1:40" x14ac:dyDescent="0.35">
      <c r="A219"/>
      <c r="B219">
        <f t="shared" si="69"/>
        <v>8500</v>
      </c>
      <c r="C219" s="237" t="str">
        <f t="shared" si="37"/>
        <v>-0.00029276868812039+0.079743188514672i</v>
      </c>
      <c r="D219" s="208" t="str">
        <f t="shared" si="38"/>
        <v>-1.65099007965551+0.611364445279152i</v>
      </c>
      <c r="E219" t="str">
        <f t="shared" si="39"/>
        <v>36500</v>
      </c>
      <c r="F219" t="str">
        <f t="shared" si="40"/>
        <v>0.21505376344086</v>
      </c>
      <c r="G219" t="str">
        <f t="shared" si="35"/>
        <v>0.21505376344086</v>
      </c>
      <c r="H219" t="str">
        <f t="shared" si="41"/>
        <v>0.264053667620516+0.435955119962476i</v>
      </c>
      <c r="I219" t="str">
        <f t="shared" si="42"/>
        <v>33.3794219443916i</v>
      </c>
      <c r="J219" t="str">
        <f t="shared" si="36"/>
        <v>-0.50816191152496+7.30234937993065i</v>
      </c>
      <c r="K219" t="str">
        <f t="shared" si="43"/>
        <v>4.5490233181629-0.316561186634325i</v>
      </c>
      <c r="L219" t="str">
        <f t="shared" si="44"/>
        <v>1.01068550035451-0.176952580020118i</v>
      </c>
      <c r="M219" t="str">
        <f t="shared" si="45"/>
        <v>5.55970881851741-0.493513766654443i</v>
      </c>
      <c r="N219" t="str">
        <f t="shared" si="46"/>
        <v>-0.106023007177256i</v>
      </c>
      <c r="O219" t="str">
        <f t="shared" si="47"/>
        <v>0.994384823891349-0.105824486838212i</v>
      </c>
      <c r="P219" t="str">
        <f t="shared" si="48"/>
        <v>0.00561517610865103+0.105824486838212i</v>
      </c>
      <c r="Q219" t="str">
        <f t="shared" si="49"/>
        <v>-0.00561517610865103+0.000198520339044009i</v>
      </c>
      <c r="R219" t="str">
        <f t="shared" si="50"/>
        <v>-0.333291691163939-18.8579396209144i</v>
      </c>
      <c r="S219" t="str">
        <f t="shared" si="51"/>
        <v>0.011838365333421i</v>
      </c>
      <c r="T219" t="str">
        <f t="shared" si="52"/>
        <v>0.223247178667979-0.00394562880259243i</v>
      </c>
      <c r="U219" t="str">
        <f t="shared" si="53"/>
        <v>0.0000499999999999999-0.0167179562071319i</v>
      </c>
      <c r="V219" t="str">
        <f t="shared" si="54"/>
        <v>0.00002-0.187241109519877i</v>
      </c>
      <c r="W219" t="str">
        <f t="shared" si="55"/>
        <v>0.0000422735790736275-0.0153476415334653i</v>
      </c>
      <c r="X219" t="str">
        <f t="shared" si="56"/>
        <v>0.00121238103466144-0.0152513819333548i</v>
      </c>
      <c r="Y219" t="str">
        <f t="shared" si="57"/>
        <v>0.009+0.0427256600888212i</v>
      </c>
      <c r="Z219" t="str">
        <f t="shared" si="58"/>
        <v>-5.67979282407336-2.64075294436351i</v>
      </c>
      <c r="AA219" t="str">
        <f t="shared" si="59"/>
        <v>142.642859367761-383.750819897886i</v>
      </c>
      <c r="AB219" t="str">
        <f t="shared" si="60"/>
        <v>0.671563900308396-0.0118690945330105i</v>
      </c>
      <c r="AC219" t="str">
        <f t="shared" si="61"/>
        <v>4.72784217719277-0.397414739533341i</v>
      </c>
      <c r="AD219" t="str">
        <f t="shared" si="62"/>
        <v>0.141257411237377+0.00936340112506268i</v>
      </c>
      <c r="AE219" t="str">
        <f t="shared" si="63"/>
        <v>-0.777586401602967-0.426208103157322i</v>
      </c>
      <c r="AF219" t="str">
        <f t="shared" si="64"/>
        <v>-1.91504374727603+0.175409325316676i</v>
      </c>
      <c r="AG219" t="str">
        <f t="shared" si="65"/>
        <v>1.08594811753452-0.191396730750178i</v>
      </c>
      <c r="AH219" t="str">
        <f t="shared" si="66"/>
        <v>1.28970348177167+0.853315431920689i</v>
      </c>
      <c r="AI219">
        <f t="shared" si="67"/>
        <v>3.7866717039051228</v>
      </c>
      <c r="AJ219">
        <f t="shared" si="68"/>
        <v>33.490092394249494</v>
      </c>
      <c r="AK219"/>
      <c r="AL219"/>
      <c r="AM219"/>
      <c r="AN219"/>
    </row>
    <row r="220" spans="1:40" x14ac:dyDescent="0.35">
      <c r="A220"/>
      <c r="B220">
        <f t="shared" si="69"/>
        <v>8600</v>
      </c>
      <c r="C220" s="237" t="str">
        <f t="shared" si="37"/>
        <v>-0.00028599978784087+0.0788159666989277i</v>
      </c>
      <c r="D220" s="208" t="str">
        <f t="shared" si="38"/>
        <v>-1.65093818475337+0.604255744691779i</v>
      </c>
      <c r="E220" t="str">
        <f t="shared" si="39"/>
        <v>36500</v>
      </c>
      <c r="F220" t="str">
        <f t="shared" si="40"/>
        <v>0.21505376344086</v>
      </c>
      <c r="G220" t="str">
        <f t="shared" si="35"/>
        <v>0.21505376344086</v>
      </c>
      <c r="H220" t="str">
        <f t="shared" si="41"/>
        <v>0.265962303919805+0.440697242665952i</v>
      </c>
      <c r="I220" t="str">
        <f t="shared" si="42"/>
        <v>33.7721210260903i</v>
      </c>
      <c r="J220" t="str">
        <f t="shared" si="36"/>
        <v>-0.54385681628216+7.38825937263572i</v>
      </c>
      <c r="K220" t="str">
        <f t="shared" si="43"/>
        <v>4.54641734729123-0.334666115424384i</v>
      </c>
      <c r="L220" t="str">
        <f t="shared" si="44"/>
        <v>1.00997455260055-0.178908436706857i</v>
      </c>
      <c r="M220" t="str">
        <f t="shared" si="45"/>
        <v>5.55639189989178-0.513574552131241i</v>
      </c>
      <c r="N220" t="str">
        <f t="shared" si="46"/>
        <v>-0.107270336673459i</v>
      </c>
      <c r="O220" t="str">
        <f t="shared" si="47"/>
        <v>0.994252052374519-0.107064729715515i</v>
      </c>
      <c r="P220" t="str">
        <f t="shared" si="48"/>
        <v>0.00574794762548103+0.107064729715515i</v>
      </c>
      <c r="Q220" t="str">
        <f t="shared" si="49"/>
        <v>-0.00574794762548103+0.000205606957943999i</v>
      </c>
      <c r="R220" t="str">
        <f t="shared" si="50"/>
        <v>-0.33329070536163-18.6385234494181i</v>
      </c>
      <c r="S220" t="str">
        <f t="shared" si="51"/>
        <v>0.0119776402196965i</v>
      </c>
      <c r="T220" t="str">
        <f t="shared" si="52"/>
        <v>0.223245528103507-0.00399203615739048i</v>
      </c>
      <c r="U220" t="str">
        <f t="shared" si="53"/>
        <v>0.00005-0.016523561367514i</v>
      </c>
      <c r="V220" t="str">
        <f t="shared" si="54"/>
        <v>0.00002-0.185063887316157i</v>
      </c>
      <c r="W220" t="str">
        <f t="shared" si="55"/>
        <v>0.0000422735789956018-0.0151691808101019i</v>
      </c>
      <c r="X220" t="str">
        <f t="shared" si="56"/>
        <v>0.00118548194310951-0.0150760802610419i</v>
      </c>
      <c r="Y220" t="str">
        <f t="shared" si="57"/>
        <v>0.009+0.0432283149133956i</v>
      </c>
      <c r="Z220" t="str">
        <f t="shared" si="58"/>
        <v>-5.52075188931437-2.50272501875522i</v>
      </c>
      <c r="AA220" t="str">
        <f t="shared" si="59"/>
        <v>136.368208632753-376.915872021895i</v>
      </c>
      <c r="AB220" t="str">
        <f t="shared" si="60"/>
        <v>0.67155893514144-0.0120086954201398i</v>
      </c>
      <c r="AC220" t="str">
        <f t="shared" si="61"/>
        <v>4.72527726714777-0.411620597305731i</v>
      </c>
      <c r="AD220" t="str">
        <f t="shared" si="62"/>
        <v>0.141269928846153+0.00976470045337741i</v>
      </c>
      <c r="AE220" t="str">
        <f t="shared" si="63"/>
        <v>-0.755477866455387-0.407468273797609i</v>
      </c>
      <c r="AF220" t="str">
        <f t="shared" si="64"/>
        <v>-1.91690048867317+0.163558502025827i</v>
      </c>
      <c r="AG220" t="str">
        <f t="shared" si="65"/>
        <v>1.08306161573497-0.18793332704054i</v>
      </c>
      <c r="AH220" t="str">
        <f t="shared" si="66"/>
        <v>1.25550276492439+0.824941170244382i</v>
      </c>
      <c r="AI220">
        <f t="shared" si="67"/>
        <v>3.5349598416854282</v>
      </c>
      <c r="AJ220">
        <f t="shared" si="68"/>
        <v>33.307331808804832</v>
      </c>
      <c r="AK220"/>
      <c r="AL220"/>
      <c r="AM220"/>
      <c r="AN220"/>
    </row>
    <row r="221" spans="1:40" x14ac:dyDescent="0.35">
      <c r="A221"/>
      <c r="B221">
        <f t="shared" si="69"/>
        <v>8700</v>
      </c>
      <c r="C221" s="237" t="str">
        <f t="shared" si="37"/>
        <v>-0.000279462949857648+0.0779100594948174i</v>
      </c>
      <c r="D221" s="208" t="str">
        <f t="shared" si="38"/>
        <v>-1.65088806899551+0.597310456126934i</v>
      </c>
      <c r="E221" t="str">
        <f t="shared" si="39"/>
        <v>36500</v>
      </c>
      <c r="F221" t="str">
        <f t="shared" si="40"/>
        <v>0.21505376344086</v>
      </c>
      <c r="G221" t="str">
        <f t="shared" si="35"/>
        <v>0.21505376344086</v>
      </c>
      <c r="H221" t="str">
        <f t="shared" si="41"/>
        <v>0.267889989097954+0.445427159154962i</v>
      </c>
      <c r="I221" t="str">
        <f t="shared" si="42"/>
        <v>34.164820107789i</v>
      </c>
      <c r="J221" t="str">
        <f t="shared" si="36"/>
        <v>-0.57996920530553+7.47416936534078i</v>
      </c>
      <c r="K221" t="str">
        <f t="shared" si="43"/>
        <v>4.54369388985371-0.352574634804238i</v>
      </c>
      <c r="L221" t="str">
        <f t="shared" si="44"/>
        <v>1.00925630676597-0.180860056768598i</v>
      </c>
      <c r="M221" t="str">
        <f t="shared" si="45"/>
        <v>5.55295019661968-0.533434691572836i</v>
      </c>
      <c r="N221" t="str">
        <f t="shared" si="46"/>
        <v>-0.108517666169662i</v>
      </c>
      <c r="O221" t="str">
        <f t="shared" si="47"/>
        <v>0.994117733969852-0.108304806018227i</v>
      </c>
      <c r="P221" t="str">
        <f t="shared" si="48"/>
        <v>0.00588226603014796+0.108304806018227i</v>
      </c>
      <c r="Q221" t="str">
        <f t="shared" si="49"/>
        <v>-0.00588226603014796+0.000212860151434999i</v>
      </c>
      <c r="R221" t="str">
        <f t="shared" si="50"/>
        <v>-0.33328970801615-18.4241497342175i</v>
      </c>
      <c r="S221" t="str">
        <f t="shared" si="51"/>
        <v>0.0121169151059721i</v>
      </c>
      <c r="T221" t="str">
        <f t="shared" si="52"/>
        <v>0.223243858229232-0.00403844309772592i</v>
      </c>
      <c r="U221" t="str">
        <f t="shared" si="53"/>
        <v>0.0000499999999999999-0.016333635374784i</v>
      </c>
      <c r="V221" t="str">
        <f t="shared" si="54"/>
        <v>0.00002-0.182936716197581i</v>
      </c>
      <c r="W221" t="str">
        <f t="shared" si="55"/>
        <v>0.0000422735789166634-0.0149948226347011i</v>
      </c>
      <c r="X221" t="str">
        <f t="shared" si="56"/>
        <v>0.00115949815471693-0.0149047399053318i</v>
      </c>
      <c r="Y221" t="str">
        <f t="shared" si="57"/>
        <v>0.009+0.0437309697379699i</v>
      </c>
      <c r="Z221" t="str">
        <f t="shared" si="58"/>
        <v>-5.36778846329681-2.37450458286704i</v>
      </c>
      <c r="AA221" t="str">
        <f t="shared" si="59"/>
        <v>130.50555961286-370.292232799976i</v>
      </c>
      <c r="AB221" t="str">
        <f t="shared" si="60"/>
        <v>0.67155391188745-0.0121482950604981i</v>
      </c>
      <c r="AC221" t="str">
        <f t="shared" si="61"/>
        <v>4.7226251050274-0.425689031307i</v>
      </c>
      <c r="AD221" t="str">
        <f t="shared" si="62"/>
        <v>0.141283240651009+0.0101626594795873i</v>
      </c>
      <c r="AE221" t="str">
        <f t="shared" si="63"/>
        <v>-0.734247267715275-0.39002870871907i</v>
      </c>
      <c r="AF221" t="str">
        <f t="shared" si="64"/>
        <v>-1.91877805809346+0.151883296971972i</v>
      </c>
      <c r="AG221" t="str">
        <f t="shared" si="65"/>
        <v>1.08036907616296-0.184583087132731i</v>
      </c>
      <c r="AH221" t="str">
        <f t="shared" si="66"/>
        <v>1.22248515496179+0.798346357194421i</v>
      </c>
      <c r="AI221">
        <f t="shared" si="67"/>
        <v>3.2875192984050008</v>
      </c>
      <c r="AJ221">
        <f t="shared" si="68"/>
        <v>33.146624724803154</v>
      </c>
      <c r="AK221"/>
      <c r="AL221"/>
      <c r="AM221"/>
      <c r="AN221"/>
    </row>
    <row r="222" spans="1:40" x14ac:dyDescent="0.35">
      <c r="A222"/>
      <c r="B222">
        <f t="shared" si="69"/>
        <v>8800</v>
      </c>
      <c r="C222" s="237" t="str">
        <f t="shared" si="37"/>
        <v>-0.000273147686272674+0.0770247403050459i</v>
      </c>
      <c r="D222" s="208" t="str">
        <f t="shared" si="38"/>
        <v>-1.65083965197469+0.590523009005352i</v>
      </c>
      <c r="E222" t="str">
        <f t="shared" si="39"/>
        <v>36500</v>
      </c>
      <c r="F222" t="str">
        <f t="shared" si="40"/>
        <v>0.21505376344086</v>
      </c>
      <c r="G222" t="str">
        <f t="shared" si="35"/>
        <v>0.21505376344086</v>
      </c>
      <c r="H222" t="str">
        <f t="shared" si="41"/>
        <v>0.269836617662291+0.450144755135972i</v>
      </c>
      <c r="I222" t="str">
        <f t="shared" si="42"/>
        <v>34.5575191894877i</v>
      </c>
      <c r="J222" t="str">
        <f t="shared" si="36"/>
        <v>-0.61649907859506+7.56007935804585i</v>
      </c>
      <c r="K222" t="str">
        <f t="shared" si="43"/>
        <v>4.54085640388044-0.370291587752377i</v>
      </c>
      <c r="L222" t="str">
        <f t="shared" si="44"/>
        <v>1.00853079611195-0.182807401136866i</v>
      </c>
      <c r="M222" t="str">
        <f t="shared" si="45"/>
        <v>5.54938719999239-0.553098988889243i</v>
      </c>
      <c r="N222" t="str">
        <f t="shared" si="46"/>
        <v>-0.109764995665865i</v>
      </c>
      <c r="O222" t="str">
        <f t="shared" si="47"/>
        <v>0.993981868886325-0.109544713817i</v>
      </c>
      <c r="P222" t="str">
        <f t="shared" si="48"/>
        <v>0.006018131113675+0.109544713817i</v>
      </c>
      <c r="Q222" t="str">
        <f t="shared" si="49"/>
        <v>-0.006018131113675+0.000220281848865009i</v>
      </c>
      <c r="R222" t="str">
        <f t="shared" si="50"/>
        <v>-0.333288699129618-18.2146465733797i</v>
      </c>
      <c r="S222" t="str">
        <f t="shared" si="51"/>
        <v>0.0122561899922476i</v>
      </c>
      <c r="T222" t="str">
        <f t="shared" si="52"/>
        <v>0.223242169044983-0.00408484961880165i</v>
      </c>
      <c r="U222" t="str">
        <f t="shared" si="53"/>
        <v>0.00005-0.0161480258818887i</v>
      </c>
      <c r="V222" t="str">
        <f t="shared" si="54"/>
        <v>0.00002-0.180857889877154i</v>
      </c>
      <c r="W222" t="str">
        <f t="shared" si="55"/>
        <v>0.0000422735788368126-0.0148244271476732i</v>
      </c>
      <c r="X222" t="str">
        <f t="shared" si="56"/>
        <v>0.00113438868335971-0.0147372288586752i</v>
      </c>
      <c r="Y222" t="str">
        <f t="shared" si="57"/>
        <v>0.009+0.0442336245625443i</v>
      </c>
      <c r="Z222" t="str">
        <f t="shared" si="58"/>
        <v>-5.22068477252345-2.25522852168818i</v>
      </c>
      <c r="AA222" t="str">
        <f t="shared" si="59"/>
        <v>125.020318838897-363.874813835685i</v>
      </c>
      <c r="AB222" t="str">
        <f t="shared" si="60"/>
        <v>0.67154883054591-0.0122878934396548i</v>
      </c>
      <c r="AC222" t="str">
        <f t="shared" si="61"/>
        <v>4.71988806296428-0.439623257733587i</v>
      </c>
      <c r="AD222" t="str">
        <f t="shared" si="62"/>
        <v>0.141297324782607+0.0105573895239839i</v>
      </c>
      <c r="AE222" t="str">
        <f t="shared" si="63"/>
        <v>-0.713859465921797-0.373774559613436i</v>
      </c>
      <c r="AF222" t="str">
        <f t="shared" si="64"/>
        <v>-1.92067626963698+0.14037825386938i</v>
      </c>
      <c r="AG222" t="str">
        <f t="shared" si="65"/>
        <v>1.07785390916979-0.181342631357811i</v>
      </c>
      <c r="AH222" t="str">
        <f t="shared" si="66"/>
        <v>1.19062003728693+0.773388438754498i</v>
      </c>
      <c r="AI222">
        <f t="shared" si="67"/>
        <v>3.0442713476277534</v>
      </c>
      <c r="AJ222">
        <f t="shared" si="68"/>
        <v>33.006455884352661</v>
      </c>
      <c r="AK222"/>
      <c r="AL222"/>
      <c r="AM222"/>
      <c r="AN222"/>
    </row>
    <row r="223" spans="1:40" x14ac:dyDescent="0.35">
      <c r="A223"/>
      <c r="B223">
        <f t="shared" si="69"/>
        <v>8900</v>
      </c>
      <c r="C223" s="237" t="str">
        <f t="shared" si="37"/>
        <v>-0.000267044095051704+0.0761593151863224i</v>
      </c>
      <c r="D223" s="208" t="str">
        <f t="shared" si="38"/>
        <v>-1.65079285777533+0.583888083095139i</v>
      </c>
      <c r="E223" t="str">
        <f t="shared" si="39"/>
        <v>36500</v>
      </c>
      <c r="F223" t="str">
        <f t="shared" si="40"/>
        <v>0.21505376344086</v>
      </c>
      <c r="G223" t="str">
        <f t="shared" si="35"/>
        <v>0.21505376344086</v>
      </c>
      <c r="H223" t="str">
        <f t="shared" si="41"/>
        <v>0.271802083358745+0.454849917694189i</v>
      </c>
      <c r="I223" t="str">
        <f t="shared" si="42"/>
        <v>34.9502182711865i</v>
      </c>
      <c r="J223" t="str">
        <f t="shared" si="36"/>
        <v>-0.65344643615076+7.64598935075092i</v>
      </c>
      <c r="K223" t="str">
        <f t="shared" si="43"/>
        <v>4.53790818012111-0.387821613639613i</v>
      </c>
      <c r="L223" t="str">
        <f t="shared" si="44"/>
        <v>1.00779805416253-0.184750431065413i</v>
      </c>
      <c r="M223" t="str">
        <f t="shared" si="45"/>
        <v>5.54570623428364-0.572572044705026i</v>
      </c>
      <c r="N223" t="str">
        <f t="shared" si="46"/>
        <v>-0.111012325162068i</v>
      </c>
      <c r="O223" t="str">
        <f t="shared" si="47"/>
        <v>0.99384445733532-0.110784451182748i</v>
      </c>
      <c r="P223" t="str">
        <f t="shared" si="48"/>
        <v>0.00615554266467999+0.110784451182748i</v>
      </c>
      <c r="Q223" t="str">
        <f t="shared" si="49"/>
        <v>-0.00615554266467999+0.000227873979320004i</v>
      </c>
      <c r="R223" t="str">
        <f t="shared" si="50"/>
        <v>-0.333287678703646-18.0098497908983i</v>
      </c>
      <c r="S223" t="str">
        <f t="shared" si="51"/>
        <v>0.0123954648785231i</v>
      </c>
      <c r="T223" t="str">
        <f t="shared" si="52"/>
        <v>0.223240460550556-0.00413125571581554i</v>
      </c>
      <c r="U223" t="str">
        <f t="shared" si="53"/>
        <v>0.0000500000000000001-0.0159665873888338i</v>
      </c>
      <c r="V223" t="str">
        <f t="shared" si="54"/>
        <v>0.00002-0.178825778754939i</v>
      </c>
      <c r="W223" t="str">
        <f t="shared" si="55"/>
        <v>0.0000422735787560491-0.0146578607752529i</v>
      </c>
      <c r="X223" t="str">
        <f t="shared" si="56"/>
        <v>0.00111011480755555-0.0145734208805077i</v>
      </c>
      <c r="Y223" t="str">
        <f t="shared" si="57"/>
        <v>0.009+0.0447362793871187i</v>
      </c>
      <c r="Z223" t="str">
        <f t="shared" si="58"/>
        <v>-5.07921785145318-2.14412215895484i</v>
      </c>
      <c r="AA223" t="str">
        <f t="shared" si="59"/>
        <v>119.881308896755-357.657952127094i</v>
      </c>
      <c r="AB223" t="str">
        <f t="shared" si="60"/>
        <v>0.671543691116207-0.0124274905431644i</v>
      </c>
      <c r="AC223" t="str">
        <f t="shared" si="61"/>
        <v>4.71706840074614-0.453426356112895i</v>
      </c>
      <c r="AD223" t="str">
        <f t="shared" si="62"/>
        <v>0.141312160583328+0.0109489969440352i</v>
      </c>
      <c r="AE223" t="str">
        <f t="shared" si="63"/>
        <v>-0.694279261696224-0.358602875570149i</v>
      </c>
      <c r="AF223" t="str">
        <f t="shared" si="64"/>
        <v>-1.92259494113407+0.12903816540095i</v>
      </c>
      <c r="AG223" t="str">
        <f t="shared" si="65"/>
        <v>1.07550119100696-0.178208393126073i</v>
      </c>
      <c r="AH223" t="str">
        <f t="shared" si="66"/>
        <v>1.1598741825855+0.749937678631405i</v>
      </c>
      <c r="AI223">
        <f t="shared" si="67"/>
        <v>2.8051341282367397</v>
      </c>
      <c r="AJ223">
        <f t="shared" si="68"/>
        <v>32.885420983153296</v>
      </c>
      <c r="AK223"/>
      <c r="AL223"/>
      <c r="AM223"/>
      <c r="AN223"/>
    </row>
    <row r="224" spans="1:40" x14ac:dyDescent="0.35">
      <c r="A224"/>
      <c r="B224">
        <f t="shared" si="69"/>
        <v>9000</v>
      </c>
      <c r="C224" s="237" t="str">
        <f t="shared" si="37"/>
        <v>-0.00026114282118648+0.075313121035383i</v>
      </c>
      <c r="D224" s="208" t="str">
        <f t="shared" si="38"/>
        <v>-1.65074761467569+0.577400594604603i</v>
      </c>
      <c r="E224" t="str">
        <f t="shared" si="39"/>
        <v>36500</v>
      </c>
      <c r="F224" t="str">
        <f t="shared" si="40"/>
        <v>0.21505376344086</v>
      </c>
      <c r="G224" t="str">
        <f t="shared" si="35"/>
        <v>0.21505376344086</v>
      </c>
      <c r="H224" t="str">
        <f t="shared" si="41"/>
        <v>0.27378627918585+0.45954253528423i</v>
      </c>
      <c r="I224" t="str">
        <f t="shared" si="42"/>
        <v>35.3429173528852i</v>
      </c>
      <c r="J224" t="str">
        <f t="shared" si="36"/>
        <v>-0.69081127797262+7.73189934345599i</v>
      </c>
      <c r="K224" t="str">
        <f t="shared" si="43"/>
        <v>4.53485235274127-0.405169158321463i</v>
      </c>
      <c r="L224" t="str">
        <f t="shared" si="44"/>
        <v>1.00705811470087-0.186689108132237i</v>
      </c>
      <c r="M224" t="str">
        <f t="shared" si="45"/>
        <v>5.54191046744214-0.5918582664537i</v>
      </c>
      <c r="N224" t="str">
        <f t="shared" si="46"/>
        <v>-0.112259654658271i</v>
      </c>
      <c r="O224" t="str">
        <f t="shared" si="47"/>
        <v>0.993705499530627-0.112024016186648i</v>
      </c>
      <c r="P224" t="str">
        <f t="shared" si="48"/>
        <v>0.00629450046937297+0.112024016186648i</v>
      </c>
      <c r="Q224" t="str">
        <f t="shared" si="49"/>
        <v>-0.00629450046937297+0.000235638471622987i</v>
      </c>
      <c r="R224" t="str">
        <f t="shared" si="50"/>
        <v>-0.333286646733031-17.8096025074828i</v>
      </c>
      <c r="S224" t="str">
        <f t="shared" si="51"/>
        <v>0.0125347397647987i</v>
      </c>
      <c r="T224" t="str">
        <f t="shared" si="52"/>
        <v>0.223238732745803-0.00417766138388094i</v>
      </c>
      <c r="U224" t="str">
        <f t="shared" si="53"/>
        <v>0.00005-0.0157891808622912i</v>
      </c>
      <c r="V224" t="str">
        <f t="shared" si="54"/>
        <v>0.00002-0.176838825657661i</v>
      </c>
      <c r="W224" t="str">
        <f t="shared" si="55"/>
        <v>0.000042273578674373-0.0144949958802865i</v>
      </c>
      <c r="X224" t="str">
        <f t="shared" si="56"/>
        <v>0.00108663992221357-0.0144131951876038i</v>
      </c>
      <c r="Y224" t="str">
        <f t="shared" si="57"/>
        <v>0.009+0.045238934211693i</v>
      </c>
      <c r="Z224" t="str">
        <f t="shared" si="58"/>
        <v>-4.94316331920049-2.04048919946018i</v>
      </c>
      <c r="AA224" t="str">
        <f t="shared" si="59"/>
        <v>115.06039409753-351.635599943268i</v>
      </c>
      <c r="AB224" t="str">
        <f t="shared" si="60"/>
        <v>0.671538493597897-0.012567086356327i</v>
      </c>
      <c r="AC224" t="str">
        <f t="shared" si="61"/>
        <v>4.71416827301528-0.467101276101158i</v>
      </c>
      <c r="AD224" t="str">
        <f t="shared" si="62"/>
        <v>0.141327728527329+0.011337583406432i</v>
      </c>
      <c r="AE224" t="str">
        <f t="shared" si="63"/>
        <v>-0.675471827153413-0.344421230067307i</v>
      </c>
      <c r="AF224" t="str">
        <f t="shared" si="64"/>
        <v>-1.92453389386154+0.117858059320373i</v>
      </c>
      <c r="AG224" t="str">
        <f t="shared" si="65"/>
        <v>1.07329747794513-0.175176700735978i</v>
      </c>
      <c r="AH224" t="str">
        <f t="shared" si="66"/>
        <v>1.13021259885872+0.727875973444123i</v>
      </c>
      <c r="AI224">
        <f t="shared" si="67"/>
        <v>2.5700236118528523</v>
      </c>
      <c r="AJ224">
        <f t="shared" si="68"/>
        <v>32.782218207157314</v>
      </c>
      <c r="AK224"/>
      <c r="AL224"/>
      <c r="AM224"/>
      <c r="AN224"/>
    </row>
    <row r="225" spans="1:40" x14ac:dyDescent="0.35">
      <c r="A225"/>
      <c r="B225">
        <f t="shared" si="69"/>
        <v>9100</v>
      </c>
      <c r="C225" s="237" t="str">
        <f t="shared" si="37"/>
        <v>-0.000255435020827758+0.0744855238946073i</v>
      </c>
      <c r="D225" s="208" t="str">
        <f t="shared" si="38"/>
        <v>-1.65070385487294+0.57105568319199i</v>
      </c>
      <c r="E225" t="str">
        <f t="shared" si="39"/>
        <v>36500</v>
      </c>
      <c r="F225" t="str">
        <f t="shared" si="40"/>
        <v>0.21505376344086</v>
      </c>
      <c r="G225" t="str">
        <f t="shared" si="35"/>
        <v>0.21505376344086</v>
      </c>
      <c r="H225" t="str">
        <f t="shared" si="41"/>
        <v>0.275789097408788+0.464222497721641i</v>
      </c>
      <c r="I225" t="str">
        <f t="shared" si="42"/>
        <v>35.7356164345839i</v>
      </c>
      <c r="J225" t="str">
        <f t="shared" si="36"/>
        <v>-0.72859360406065+7.81780933616105i</v>
      </c>
      <c r="K225" t="str">
        <f t="shared" si="43"/>
        <v>4.53169190923648-0.422338483668422i</v>
      </c>
      <c r="L225" t="str">
        <f t="shared" si="44"/>
        <v>1.00631101176552-0.188623394241556i</v>
      </c>
      <c r="M225" t="str">
        <f t="shared" si="45"/>
        <v>5.538002921002-0.610961877909978i</v>
      </c>
      <c r="N225" t="str">
        <f t="shared" si="46"/>
        <v>-0.113506984154474i</v>
      </c>
      <c r="O225" t="str">
        <f t="shared" si="47"/>
        <v>0.993564995688441-0.113263406900149i</v>
      </c>
      <c r="P225" t="str">
        <f t="shared" si="48"/>
        <v>0.00643500431155897+0.113263406900149i</v>
      </c>
      <c r="Q225" t="str">
        <f t="shared" si="49"/>
        <v>-0.00643500431155897+0.000243577254325i</v>
      </c>
      <c r="R225" t="str">
        <f t="shared" si="50"/>
        <v>-0.333285603223681-17.6137547396342i</v>
      </c>
      <c r="S225" t="str">
        <f t="shared" si="51"/>
        <v>0.0126740146510742i</v>
      </c>
      <c r="T225" t="str">
        <f t="shared" si="52"/>
        <v>0.223236985630551-0.00422406661824904i</v>
      </c>
      <c r="U225" t="str">
        <f t="shared" si="53"/>
        <v>0.0000500000000000001-0.015615673380288i</v>
      </c>
      <c r="V225" t="str">
        <f t="shared" si="54"/>
        <v>0.00002-0.174895541859226i</v>
      </c>
      <c r="W225" t="str">
        <f t="shared" si="55"/>
        <v>0.0000422735785917844-0.0143357104360447i</v>
      </c>
      <c r="X225" t="str">
        <f t="shared" si="56"/>
        <v>0.00106392940156448-0.0142564361640455i</v>
      </c>
      <c r="Y225" t="str">
        <f t="shared" si="57"/>
        <v>0.009+0.0457415890362674i</v>
      </c>
      <c r="Z225" t="str">
        <f t="shared" si="58"/>
        <v>-4.81229822770782-1.94370288402479i</v>
      </c>
      <c r="AA225" t="str">
        <f t="shared" si="59"/>
        <v>110.532149215221-345.801473408139i</v>
      </c>
      <c r="AB225" t="str">
        <f t="shared" si="60"/>
        <v>0.671533237990458-0.0127066808648575i</v>
      </c>
      <c r="AC225" t="str">
        <f t="shared" si="61"/>
        <v>4.71118973593789-0.48065084390744i</v>
      </c>
      <c r="AD225" t="str">
        <f t="shared" si="62"/>
        <v>0.141344010146659+0.0117232461414337i</v>
      </c>
      <c r="AE225" t="str">
        <f t="shared" si="63"/>
        <v>-0.657403022190647-0.331146516791094i</v>
      </c>
      <c r="AF225" t="str">
        <f t="shared" si="64"/>
        <v>-1.92649295228173+0.106833185470349i</v>
      </c>
      <c r="AG225" t="str">
        <f t="shared" si="65"/>
        <v>1.07123064229273-0.172243840375103i</v>
      </c>
      <c r="AH225" t="str">
        <f t="shared" si="66"/>
        <v>1.10159921636149+0.707095765792652i</v>
      </c>
      <c r="AI225">
        <f t="shared" si="67"/>
        <v>2.3388544079207181</v>
      </c>
      <c r="AJ225">
        <f t="shared" si="68"/>
        <v>32.695640347162346</v>
      </c>
      <c r="AK225"/>
      <c r="AL225"/>
      <c r="AM225"/>
      <c r="AN225"/>
    </row>
    <row r="226" spans="1:40" x14ac:dyDescent="0.35">
      <c r="A226"/>
      <c r="B226">
        <f t="shared" si="69"/>
        <v>9200</v>
      </c>
      <c r="C226" s="237" t="str">
        <f t="shared" si="37"/>
        <v>-0.000249912328132302+0.073675917368128i</v>
      </c>
      <c r="D226" s="208" t="str">
        <f t="shared" si="38"/>
        <v>-1.65066151422894+0.564848699822315i</v>
      </c>
      <c r="E226" t="str">
        <f t="shared" si="39"/>
        <v>36500</v>
      </c>
      <c r="F226" t="str">
        <f t="shared" si="40"/>
        <v>0.21505376344086</v>
      </c>
      <c r="G226" t="str">
        <f t="shared" si="35"/>
        <v>0.21505376344086</v>
      </c>
      <c r="H226" t="str">
        <f t="shared" si="41"/>
        <v>0.277810429573447+0.468889696175136i</v>
      </c>
      <c r="I226" t="str">
        <f t="shared" si="42"/>
        <v>36.1283155162826i</v>
      </c>
      <c r="J226" t="str">
        <f t="shared" si="36"/>
        <v>-0.76679341441485+7.90371932886611i</v>
      </c>
      <c r="K226" t="str">
        <f t="shared" si="43"/>
        <v>4.52842969962776-0.439333676568364i</v>
      </c>
      <c r="L226" t="str">
        <f t="shared" si="44"/>
        <v>1.00555677964677-0.19055325162573i</v>
      </c>
      <c r="M226" t="str">
        <f t="shared" si="45"/>
        <v>5.53398647927453-0.629886928194094i</v>
      </c>
      <c r="N226" t="str">
        <f t="shared" si="46"/>
        <v>-0.114754313650677i</v>
      </c>
      <c r="O226" t="str">
        <f t="shared" si="47"/>
        <v>0.993422946027361-0.114502621394967i</v>
      </c>
      <c r="P226" t="str">
        <f t="shared" si="48"/>
        <v>0.00657705397263897+0.114502621394967i</v>
      </c>
      <c r="Q226" t="str">
        <f t="shared" si="49"/>
        <v>-0.00657705397263897+0.000251692255709993i</v>
      </c>
      <c r="R226" t="str">
        <f t="shared" si="50"/>
        <v>-0.333284548170207-17.4221630248706i</v>
      </c>
      <c r="S226" t="str">
        <f t="shared" si="51"/>
        <v>0.0128132895373498i</v>
      </c>
      <c r="T226" t="str">
        <f t="shared" si="52"/>
        <v>0.223235219204577-0.00427047141402967i</v>
      </c>
      <c r="U226" t="str">
        <f t="shared" si="53"/>
        <v>0.0000499999999999999-0.0154459378000675i</v>
      </c>
      <c r="V226" t="str">
        <f t="shared" si="54"/>
        <v>0.00002-0.172994503360756i</v>
      </c>
      <c r="W226" t="str">
        <f t="shared" si="55"/>
        <v>0.0000422735785082828-0.0141798877213084i</v>
      </c>
      <c r="X226" t="str">
        <f t="shared" si="56"/>
        <v>0.00104195047231953-0.0141030330893826i</v>
      </c>
      <c r="Y226" t="str">
        <f t="shared" si="57"/>
        <v>0.009+0.0462442438608418i</v>
      </c>
      <c r="Z226" t="str">
        <f t="shared" si="58"/>
        <v>-4.68640318158448-1.85319821129819i</v>
      </c>
      <c r="AA226" t="str">
        <f t="shared" si="59"/>
        <v>106.273566497254-340.149168195803i</v>
      </c>
      <c r="AB226" t="str">
        <f t="shared" si="60"/>
        <v>0.67152792429322-0.0128462740540453i</v>
      </c>
      <c r="AC226" t="str">
        <f t="shared" si="61"/>
        <v>4.70813475339133-0.494077768353754i</v>
      </c>
      <c r="AD226" t="str">
        <f t="shared" si="62"/>
        <v>0.141360987962943+0.0121060781809424i</v>
      </c>
      <c r="AE226" t="str">
        <f t="shared" si="63"/>
        <v>-0.640039621310703-0.31870389334395i</v>
      </c>
      <c r="AF226" t="str">
        <f t="shared" si="64"/>
        <v>-1.92847194380239+0.095959003647179i</v>
      </c>
      <c r="AG226" t="str">
        <f t="shared" si="65"/>
        <v>1.06928972777548-0.169406104246182i</v>
      </c>
      <c r="AH226" t="str">
        <f t="shared" si="66"/>
        <v>1.07399743478982+0.687499051605215i</v>
      </c>
      <c r="AI226">
        <f t="shared" si="67"/>
        <v>2.1115404311235548</v>
      </c>
      <c r="AJ226">
        <f t="shared" si="68"/>
        <v>32.62456747769145</v>
      </c>
      <c r="AK226"/>
      <c r="AL226"/>
      <c r="AM226"/>
      <c r="AN226"/>
    </row>
    <row r="227" spans="1:40" x14ac:dyDescent="0.35">
      <c r="A227"/>
      <c r="B227">
        <f t="shared" si="69"/>
        <v>9300</v>
      </c>
      <c r="C227" s="237" t="str">
        <f t="shared" si="37"/>
        <v>-0.000244566824591636+0.0728837211401196i</v>
      </c>
      <c r="D227" s="208" t="str">
        <f t="shared" si="38"/>
        <v>-1.65062053203513+0.558775195407584i</v>
      </c>
      <c r="E227" t="str">
        <f t="shared" si="39"/>
        <v>36500</v>
      </c>
      <c r="F227" t="str">
        <f t="shared" si="40"/>
        <v>0.21505376344086</v>
      </c>
      <c r="G227" t="str">
        <f t="shared" si="35"/>
        <v>0.21505376344086</v>
      </c>
      <c r="H227" t="str">
        <f t="shared" si="41"/>
        <v>0.279850166520467+0.473544023159455i</v>
      </c>
      <c r="I227" t="str">
        <f t="shared" si="42"/>
        <v>36.5210145979813i</v>
      </c>
      <c r="J227" t="str">
        <f t="shared" si="36"/>
        <v>-0.80541070903521+7.98962932157118i</v>
      </c>
      <c r="K227" t="str">
        <f t="shared" si="43"/>
        <v>4.5250684449971-0.456158657433342i</v>
      </c>
      <c r="L227" t="str">
        <f t="shared" si="44"/>
        <v>1.00479545288283-0.192478642847142i</v>
      </c>
      <c r="M227" t="str">
        <f t="shared" si="45"/>
        <v>5.52986389787993-0.648637300280484i</v>
      </c>
      <c r="N227" t="str">
        <f t="shared" si="46"/>
        <v>-0.11600164314688i</v>
      </c>
      <c r="O227" t="str">
        <f t="shared" si="47"/>
        <v>0.993279350768393-0.115741657743095i</v>
      </c>
      <c r="P227" t="str">
        <f t="shared" si="48"/>
        <v>0.00672064923160698+0.115741657743095i</v>
      </c>
      <c r="Q227" t="str">
        <f t="shared" si="49"/>
        <v>-0.00672064923160698+0.000259985403784996i</v>
      </c>
      <c r="R227" t="str">
        <f t="shared" si="50"/>
        <v>-0.333283481574507-17.2346900711453i</v>
      </c>
      <c r="S227" t="str">
        <f t="shared" si="51"/>
        <v>0.0129525644236253i</v>
      </c>
      <c r="T227" t="str">
        <f t="shared" si="52"/>
        <v>0.223233433467725-0.00431687576642394i</v>
      </c>
      <c r="U227" t="str">
        <f t="shared" si="53"/>
        <v>0.00005-0.0152798524473786i</v>
      </c>
      <c r="V227" t="str">
        <f t="shared" si="54"/>
        <v>0.00002-0.17113434741064i</v>
      </c>
      <c r="W227" t="str">
        <f t="shared" si="55"/>
        <v>0.0000422735784238691-0.0140274160351257i</v>
      </c>
      <c r="X227" t="str">
        <f t="shared" si="56"/>
        <v>0.00102067209619635-0.0139528798836717i</v>
      </c>
      <c r="Y227" t="str">
        <f t="shared" si="57"/>
        <v>0.009+0.0467468986854161i</v>
      </c>
      <c r="Z227" t="str">
        <f t="shared" si="58"/>
        <v>-4.56526388759369-1.76846509588066i</v>
      </c>
      <c r="AA227" t="str">
        <f t="shared" si="59"/>
        <v>102.263796564898-334.672249036072i</v>
      </c>
      <c r="AB227" t="str">
        <f t="shared" si="60"/>
        <v>0.671522552505713-0.0129858659094547i</v>
      </c>
      <c r="AC227" t="str">
        <f t="shared" si="61"/>
        <v>4.70500520270821-0.507384646610169i</v>
      </c>
      <c r="AD227" t="str">
        <f t="shared" si="62"/>
        <v>0.141378645424164+0.0124861685813852i</v>
      </c>
      <c r="AE227" t="str">
        <f t="shared" si="63"/>
        <v>-0.623349471114386-0.307025854254526i</v>
      </c>
      <c r="AF227" t="str">
        <f t="shared" si="64"/>
        <v>-1.9304706985556+0.085231172248129i</v>
      </c>
      <c r="AG227" t="str">
        <f t="shared" si="65"/>
        <v>1.06746482198202-0.166659826938469i</v>
      </c>
      <c r="AH227" t="str">
        <f t="shared" si="66"/>
        <v>1.04737055718261+0.668996476781849i</v>
      </c>
      <c r="AI227">
        <f t="shared" si="67"/>
        <v>1.8879954521882065</v>
      </c>
      <c r="AJ227">
        <f t="shared" si="68"/>
        <v>32.567960178710955</v>
      </c>
      <c r="AK227"/>
      <c r="AL227"/>
      <c r="AM227"/>
      <c r="AN227"/>
    </row>
    <row r="228" spans="1:40" x14ac:dyDescent="0.35">
      <c r="A228"/>
      <c r="B228">
        <f t="shared" si="69"/>
        <v>9400</v>
      </c>
      <c r="C228" s="237" t="str">
        <f t="shared" si="37"/>
        <v>-0.000239391010632504+0.0721083795876565i</v>
      </c>
      <c r="D228" s="208" t="str">
        <f t="shared" si="38"/>
        <v>-1.65058085079477+0.552830910172033i</v>
      </c>
      <c r="E228" t="str">
        <f t="shared" si="39"/>
        <v>36500</v>
      </c>
      <c r="F228" t="str">
        <f t="shared" si="40"/>
        <v>0.21505376344086</v>
      </c>
      <c r="G228" t="str">
        <f t="shared" si="35"/>
        <v>0.21505376344086</v>
      </c>
      <c r="H228" t="str">
        <f t="shared" si="41"/>
        <v>0.281908198399321+0.47818537252885i</v>
      </c>
      <c r="I228" t="str">
        <f t="shared" si="42"/>
        <v>36.9137136796801i</v>
      </c>
      <c r="J228" t="str">
        <f t="shared" si="36"/>
        <v>-0.84444548792174+8.07553931427625i</v>
      </c>
      <c r="K228" t="str">
        <f t="shared" si="43"/>
        <v>4.52161074541568-0.472817188240873i</v>
      </c>
      <c r="L228" t="str">
        <f t="shared" si="44"/>
        <v>1.00402706625611-0.194399530800021i</v>
      </c>
      <c r="M228" t="str">
        <f t="shared" si="45"/>
        <v>5.52563781167179-0.667216719040894i</v>
      </c>
      <c r="N228" t="str">
        <f t="shared" si="46"/>
        <v>-0.117248972643083i</v>
      </c>
      <c r="O228" t="str">
        <f t="shared" si="47"/>
        <v>0.993134210134947-0.116980514016802i</v>
      </c>
      <c r="P228" t="str">
        <f t="shared" si="48"/>
        <v>0.00686578986505304+0.116980514016802i</v>
      </c>
      <c r="Q228" t="str">
        <f t="shared" si="49"/>
        <v>-0.00686578986505304+0.000268458626280998i</v>
      </c>
      <c r="R228" t="str">
        <f t="shared" si="50"/>
        <v>-0.333282403435542-17.0512044286237i</v>
      </c>
      <c r="S228" t="str">
        <f t="shared" si="51"/>
        <v>0.0130918393099008i</v>
      </c>
      <c r="T228" t="str">
        <f t="shared" si="52"/>
        <v>0.22323162841981-0.00436327967059565i</v>
      </c>
      <c r="U228" t="str">
        <f t="shared" si="53"/>
        <v>0.0000499999999999999-0.015117300825598i</v>
      </c>
      <c r="V228" t="str">
        <f t="shared" si="54"/>
        <v>0.00002-0.169313769246697i</v>
      </c>
      <c r="W228" t="str">
        <f t="shared" si="55"/>
        <v>0.0000422735783385427-0.0138781884297768i</v>
      </c>
      <c r="X228" t="str">
        <f t="shared" si="56"/>
        <v>0.00100006486103103-0.013805874868196i</v>
      </c>
      <c r="Y228" t="str">
        <f t="shared" si="57"/>
        <v>0.009+0.0472495535099905i</v>
      </c>
      <c r="Z228" t="str">
        <f t="shared" si="58"/>
        <v>-4.4486722585045-1.68904234692334i</v>
      </c>
      <c r="AA228" t="str">
        <f t="shared" si="59"/>
        <v>98.4839192460252-329.364318373924i</v>
      </c>
      <c r="AB228" t="str">
        <f t="shared" si="60"/>
        <v>0.671517122627382-0.0131254564165376i</v>
      </c>
      <c r="AC228" t="str">
        <f t="shared" si="61"/>
        <v>4.70180288000875-0.520573969609894i</v>
      </c>
      <c r="AD228" t="str">
        <f t="shared" si="62"/>
        <v>0.141396966846088+0.0128636026326174i</v>
      </c>
      <c r="AE228" t="str">
        <f t="shared" si="63"/>
        <v>-0.607301594264386-0.296051416905709i</v>
      </c>
      <c r="AF228" t="str">
        <f t="shared" si="64"/>
        <v>-1.93248904919409+0.074645537643183i</v>
      </c>
      <c r="AG228" t="str">
        <f t="shared" si="65"/>
        <v>1.06574694382229-0.164001412521117i</v>
      </c>
      <c r="AH228" t="str">
        <f t="shared" si="66"/>
        <v>1.02168213088067+0.651506517368014i</v>
      </c>
      <c r="AI228">
        <f t="shared" si="67"/>
        <v>1.6681335500526118</v>
      </c>
      <c r="AJ228">
        <f t="shared" si="68"/>
        <v>32.524853273864665</v>
      </c>
      <c r="AK228"/>
      <c r="AL228"/>
      <c r="AM228"/>
      <c r="AN228"/>
    </row>
    <row r="229" spans="1:40" x14ac:dyDescent="0.35">
      <c r="A229"/>
      <c r="B229">
        <f t="shared" si="69"/>
        <v>9500</v>
      </c>
      <c r="C229" s="237" t="str">
        <f t="shared" si="37"/>
        <v>-0.000234377779298743+0.0713493604811723i</v>
      </c>
      <c r="D229" s="208" t="str">
        <f t="shared" si="38"/>
        <v>-1.65054241602122+0.547011763688988i</v>
      </c>
      <c r="E229" t="str">
        <f t="shared" si="39"/>
        <v>36500</v>
      </c>
      <c r="F229" t="str">
        <f t="shared" si="40"/>
        <v>0.21505376344086</v>
      </c>
      <c r="G229" t="str">
        <f t="shared" si="35"/>
        <v>0.21505376344086</v>
      </c>
      <c r="H229" t="str">
        <f t="shared" si="41"/>
        <v>0.283984414682398+0.482813639471105i</v>
      </c>
      <c r="I229" t="str">
        <f t="shared" si="42"/>
        <v>37.3064127613788i</v>
      </c>
      <c r="J229" t="str">
        <f t="shared" si="36"/>
        <v>-0.88389775107444+8.16144930698132i</v>
      </c>
      <c r="K229" t="str">
        <f t="shared" si="43"/>
        <v>4.51805908731323-0.489312880137791i</v>
      </c>
      <c r="L229" t="str">
        <f t="shared" si="44"/>
        <v>1.00325165478948-0.196315878712222i</v>
      </c>
      <c r="M229" t="str">
        <f t="shared" si="45"/>
        <v>5.52131074210271-0.685628758850013i</v>
      </c>
      <c r="N229" t="str">
        <f t="shared" si="46"/>
        <v>-0.118496302139286i</v>
      </c>
      <c r="O229" t="str">
        <f t="shared" si="47"/>
        <v>0.992987524352837-0.118219188288638i</v>
      </c>
      <c r="P229" t="str">
        <f t="shared" si="48"/>
        <v>0.00701247564716301+0.118219188288638i</v>
      </c>
      <c r="Q229" t="str">
        <f t="shared" si="49"/>
        <v>-0.00701247564716301+0.000277113850647992i</v>
      </c>
      <c r="R229" t="str">
        <f t="shared" si="50"/>
        <v>-0.333281313754366-16.8715801822008i</v>
      </c>
      <c r="S229" t="str">
        <f t="shared" si="51"/>
        <v>0.0132311141961764i</v>
      </c>
      <c r="T229" t="str">
        <f t="shared" si="52"/>
        <v>0.223229804060645-0.00440968312173571i</v>
      </c>
      <c r="U229" t="str">
        <f t="shared" si="53"/>
        <v>0.00005-0.0149581713432232i</v>
      </c>
      <c r="V229" t="str">
        <f t="shared" si="54"/>
        <v>0.00002-0.1675315190441i</v>
      </c>
      <c r="W229" t="str">
        <f t="shared" si="55"/>
        <v>0.0000422735782523038-0.0137321024606038i</v>
      </c>
      <c r="X229" t="str">
        <f t="shared" si="56"/>
        <v>0.000980100879767506-0.0136619205407551i</v>
      </c>
      <c r="Y229" t="str">
        <f t="shared" si="57"/>
        <v>0.009+0.0477522083345649i</v>
      </c>
      <c r="Z229" t="str">
        <f t="shared" si="58"/>
        <v>-4.33642716978196-1.6145123649966i</v>
      </c>
      <c r="AA229" t="str">
        <f t="shared" si="59"/>
        <v>94.9167407982172-324.21906844864i</v>
      </c>
      <c r="AB229" t="str">
        <f t="shared" si="60"/>
        <v>0.671511634657662-0.0132650455608275i</v>
      </c>
      <c r="AC229" t="str">
        <f t="shared" si="61"/>
        <v>4.69852950515834-0.533648127173155i</v>
      </c>
      <c r="AD229" t="str">
        <f t="shared" si="62"/>
        <v>0.14141593735796+0.013238462053797i</v>
      </c>
      <c r="AE229" t="str">
        <f t="shared" si="63"/>
        <v>-0.591866252319848-0.285725406008224i</v>
      </c>
      <c r="AF229" t="str">
        <f t="shared" si="64"/>
        <v>-1.93452683070362+0.064198124217883i</v>
      </c>
      <c r="AG229" t="str">
        <f t="shared" si="65"/>
        <v>1.0641279441747-0.161427354325635i</v>
      </c>
      <c r="AH229" t="str">
        <f t="shared" si="66"/>
        <v>0.996896212419669+0.634954737122305i</v>
      </c>
      <c r="AI229">
        <f t="shared" si="67"/>
        <v>1.4518694806930372</v>
      </c>
      <c r="AJ229">
        <f t="shared" si="68"/>
        <v>32.494350055907759</v>
      </c>
      <c r="AK229"/>
      <c r="AL229"/>
      <c r="AM229"/>
      <c r="AN229"/>
    </row>
    <row r="230" spans="1:40" x14ac:dyDescent="0.35">
      <c r="A230"/>
      <c r="B230">
        <f t="shared" si="69"/>
        <v>9600</v>
      </c>
      <c r="C230" s="237" t="str">
        <f t="shared" si="37"/>
        <v>-0.000229520391842055+0.0706061537661361i</v>
      </c>
      <c r="D230" s="208" t="str">
        <f t="shared" si="38"/>
        <v>-1.65050517605072+0.541313845540377i</v>
      </c>
      <c r="E230" t="str">
        <f t="shared" si="39"/>
        <v>36500</v>
      </c>
      <c r="F230" t="str">
        <f t="shared" si="40"/>
        <v>0.21505376344086</v>
      </c>
      <c r="G230" t="str">
        <f t="shared" si="35"/>
        <v>0.21505376344086</v>
      </c>
      <c r="H230" t="str">
        <f t="shared" si="41"/>
        <v>0.28607870417908+0.487428720501997i</v>
      </c>
      <c r="I230" t="str">
        <f t="shared" si="42"/>
        <v>37.6991118430775i</v>
      </c>
      <c r="J230" t="str">
        <f t="shared" si="36"/>
        <v>-0.9237674984933+8.24735929968638i</v>
      </c>
      <c r="K230" t="str">
        <f t="shared" si="43"/>
        <v>4.51441585033276-0.505649200633102i</v>
      </c>
      <c r="L230" t="str">
        <f t="shared" si="44"/>
        <v>1.00246925374244-0.198227650146957i</v>
      </c>
      <c r="M230" t="str">
        <f t="shared" si="45"/>
        <v>5.5168851040752-0.703876850780059i</v>
      </c>
      <c r="N230" t="str">
        <f t="shared" si="46"/>
        <v>-0.119743631635489i</v>
      </c>
      <c r="O230" t="str">
        <f t="shared" si="47"/>
        <v>0.992839293650281-0.119457678631434i</v>
      </c>
      <c r="P230" t="str">
        <f t="shared" si="48"/>
        <v>0.00716070634971899+0.119457678631434i</v>
      </c>
      <c r="Q230" t="str">
        <f t="shared" si="49"/>
        <v>-0.00716070634971899+0.000285953004054998i</v>
      </c>
      <c r="R230" t="str">
        <f t="shared" si="50"/>
        <v>-0.333280212526803-16.6956966632335i</v>
      </c>
      <c r="S230" t="str">
        <f t="shared" si="51"/>
        <v>0.0133703890824519i</v>
      </c>
      <c r="T230" t="str">
        <f t="shared" si="52"/>
        <v>0.223227960390026-0.00445608611496562i</v>
      </c>
      <c r="U230" t="str">
        <f t="shared" si="53"/>
        <v>0.0000500000000000001-0.014802357058398i</v>
      </c>
      <c r="V230" t="str">
        <f t="shared" si="54"/>
        <v>0.00002-0.165786399054058i</v>
      </c>
      <c r="W230" t="str">
        <f t="shared" si="55"/>
        <v>0.0000422735781651523-0.0135890599514763i</v>
      </c>
      <c r="X230" t="str">
        <f t="shared" si="56"/>
        <v>0.000960753696680812-0.0135209233645087i</v>
      </c>
      <c r="Y230" t="str">
        <f t="shared" si="57"/>
        <v>0.009+0.0482548631591392i</v>
      </c>
      <c r="Z230" t="str">
        <f t="shared" si="58"/>
        <v>-4.22833494688188-1.54449646744138i</v>
      </c>
      <c r="AA230" t="str">
        <f t="shared" si="59"/>
        <v>91.5466143728911-319.230320200553i</v>
      </c>
      <c r="AB230" t="str">
        <f t="shared" si="60"/>
        <v>0.671506088595942-0.013404633327649i</v>
      </c>
      <c r="AC230" t="str">
        <f t="shared" si="61"/>
        <v>4.69518672637823-0.546609412851444i</v>
      </c>
      <c r="AD230" t="str">
        <f t="shared" si="62"/>
        <v>0.141435542852127+0.0136108251772071i</v>
      </c>
      <c r="AE230" t="str">
        <f t="shared" si="63"/>
        <v>-0.5770149771677-0.275997824058447i</v>
      </c>
      <c r="AF230" t="str">
        <f t="shared" si="64"/>
        <v>-1.9365838802298+0.05388512503838i</v>
      </c>
      <c r="AG230" t="str">
        <f t="shared" si="65"/>
        <v>1.06260041811022-0.158934248980437i</v>
      </c>
      <c r="AH230" t="str">
        <f t="shared" si="66"/>
        <v>0.972977570331258+0.619273116268944i</v>
      </c>
      <c r="AI230">
        <f t="shared" si="67"/>
        <v>1.2391189756283389</v>
      </c>
      <c r="AJ230">
        <f t="shared" si="68"/>
        <v>32.47561696866471</v>
      </c>
      <c r="AK230"/>
      <c r="AL230"/>
      <c r="AM230"/>
      <c r="AN230"/>
    </row>
    <row r="231" spans="1:40" x14ac:dyDescent="0.35">
      <c r="A231"/>
      <c r="B231">
        <f t="shared" si="69"/>
        <v>9700</v>
      </c>
      <c r="C231" s="237" t="str">
        <f t="shared" si="37"/>
        <v>-0.000224812455065053+0.0698782704200816i</v>
      </c>
      <c r="D231" s="208" t="str">
        <f t="shared" si="38"/>
        <v>-1.65046908186876+0.535733406553959i</v>
      </c>
      <c r="E231" t="str">
        <f t="shared" si="39"/>
        <v>36500</v>
      </c>
      <c r="F231" t="str">
        <f t="shared" si="40"/>
        <v>0.21505376344086</v>
      </c>
      <c r="G231" t="str">
        <f t="shared" si="35"/>
        <v>0.21505376344086</v>
      </c>
      <c r="H231" t="str">
        <f t="shared" si="41"/>
        <v>0.288190955049842+0.492030513460238i</v>
      </c>
      <c r="I231" t="str">
        <f t="shared" si="42"/>
        <v>38.0918109247762i</v>
      </c>
      <c r="J231" t="str">
        <f t="shared" si="36"/>
        <v>-0.96405473017832+8.33326929239145i</v>
      </c>
      <c r="K231" t="str">
        <f t="shared" si="43"/>
        <v>4.51068331371045-0.521829480404449i</v>
      </c>
      <c r="L231" t="str">
        <f t="shared" si="44"/>
        <v>1.00167989860739-0.20013480900447i</v>
      </c>
      <c r="M231" t="str">
        <f t="shared" si="45"/>
        <v>5.51236321231784-0.721964289408919i</v>
      </c>
      <c r="N231" t="str">
        <f t="shared" si="46"/>
        <v>-0.120990961131692i</v>
      </c>
      <c r="O231" t="str">
        <f t="shared" si="47"/>
        <v>0.992689518257901-0.120695983118311i</v>
      </c>
      <c r="P231" t="str">
        <f t="shared" si="48"/>
        <v>0.00731048174209903+0.120695983118311i</v>
      </c>
      <c r="Q231" t="str">
        <f t="shared" si="49"/>
        <v>-0.00731048174209903+0.000294978013380992i</v>
      </c>
      <c r="R231" t="str">
        <f t="shared" si="50"/>
        <v>-0.333279099757801-16.5234381791063i</v>
      </c>
      <c r="S231" t="str">
        <f t="shared" si="51"/>
        <v>0.0135096639687275i</v>
      </c>
      <c r="T231" t="str">
        <f t="shared" si="52"/>
        <v>0.223226097407769-0.0045024886455279i</v>
      </c>
      <c r="U231" t="str">
        <f t="shared" si="53"/>
        <v>0.00005-0.0146497554392393i</v>
      </c>
      <c r="V231" t="str">
        <f t="shared" si="54"/>
        <v>0.00002-0.16407726091948i</v>
      </c>
      <c r="W231" t="str">
        <f t="shared" si="55"/>
        <v>0.0000422735780770881-0.013448966774764i</v>
      </c>
      <c r="X231" t="str">
        <f t="shared" si="56"/>
        <v>0.00094199820024901-0.0133827935694346i</v>
      </c>
      <c r="Y231" t="str">
        <f t="shared" si="57"/>
        <v>0.009+0.0487575179837136i</v>
      </c>
      <c r="Z231" t="str">
        <f t="shared" si="58"/>
        <v>-4.12420964455662-1.4786507635804i</v>
      </c>
      <c r="AA231" t="str">
        <f t="shared" si="59"/>
        <v>88.3592809336186-314.392051729835i</v>
      </c>
      <c r="AB231" t="str">
        <f t="shared" si="60"/>
        <v>0.671500484441667-0.0135442197026908i</v>
      </c>
      <c r="AC231" t="str">
        <f t="shared" si="61"/>
        <v>4.6917761245366-0.559460028516336i</v>
      </c>
      <c r="AD231" t="str">
        <f t="shared" si="62"/>
        <v>0.141455769937258+0.0139807671208281i</v>
      </c>
      <c r="AE231" t="str">
        <f t="shared" si="63"/>
        <v>-0.56272057867477-0.266823296828599i</v>
      </c>
      <c r="AF231" t="str">
        <f t="shared" si="64"/>
        <v>-1.9386600369186+0.0437028930937209i</v>
      </c>
      <c r="AG231" t="str">
        <f t="shared" si="65"/>
        <v>1.0611576272751-0.156518805939843i</v>
      </c>
      <c r="AH231" t="str">
        <f t="shared" si="66"/>
        <v>0.949891837404526+0.604399445347721i</v>
      </c>
      <c r="AI231">
        <f t="shared" si="67"/>
        <v>1.0297989811641548</v>
      </c>
      <c r="AJ231">
        <f t="shared" si="68"/>
        <v>32.467878714441504</v>
      </c>
      <c r="AK231"/>
      <c r="AL231"/>
      <c r="AM231"/>
      <c r="AN231"/>
    </row>
    <row r="232" spans="1:40" x14ac:dyDescent="0.35">
      <c r="A232"/>
      <c r="B232">
        <f t="shared" si="69"/>
        <v>9800</v>
      </c>
      <c r="C232" s="237" t="str">
        <f t="shared" si="37"/>
        <v>-0.00022024790027429+0.0691652413796098i</v>
      </c>
      <c r="D232" s="208" t="str">
        <f t="shared" si="38"/>
        <v>-1.65043408694869+0.530266850577009i</v>
      </c>
      <c r="E232" t="str">
        <f t="shared" si="39"/>
        <v>36500</v>
      </c>
      <c r="F232" t="str">
        <f t="shared" si="40"/>
        <v>0.21505376344086</v>
      </c>
      <c r="G232" t="str">
        <f t="shared" si="35"/>
        <v>0.21505376344086</v>
      </c>
      <c r="H232" t="str">
        <f t="shared" si="41"/>
        <v>0.290321054820352+0.496618917502784i</v>
      </c>
      <c r="I232" t="str">
        <f t="shared" si="42"/>
        <v>38.484510006475i</v>
      </c>
      <c r="J232" t="str">
        <f t="shared" si="36"/>
        <v>-1.00475944612952+8.41917928509651i</v>
      </c>
      <c r="K232" t="str">
        <f t="shared" si="43"/>
        <v>4.50686366221787-0.537856919741242i</v>
      </c>
      <c r="L232" t="str">
        <f t="shared" si="44"/>
        <v>1.00088362510577-0.202037319523673i</v>
      </c>
      <c r="M232" t="str">
        <f t="shared" si="45"/>
        <v>5.50774728732364-0.739894239264915i</v>
      </c>
      <c r="N232" t="str">
        <f t="shared" si="46"/>
        <v>-0.122238290627895i</v>
      </c>
      <c r="O232" t="str">
        <f t="shared" si="47"/>
        <v>0.992538198408723-0.121934099822675i</v>
      </c>
      <c r="P232" t="str">
        <f t="shared" si="48"/>
        <v>0.00746180159127696+0.121934099822675i</v>
      </c>
      <c r="Q232" t="str">
        <f t="shared" si="49"/>
        <v>-0.00746180159127696+0.000304190805219998i</v>
      </c>
      <c r="R232" t="str">
        <f t="shared" si="50"/>
        <v>-0.333277975442301-16.3546937593529i</v>
      </c>
      <c r="S232" t="str">
        <f t="shared" si="51"/>
        <v>0.013648938855003i</v>
      </c>
      <c r="T232" t="str">
        <f t="shared" si="52"/>
        <v>0.223224215113707-0.00454889070853116i</v>
      </c>
      <c r="U232" t="str">
        <f t="shared" si="53"/>
        <v>0.0000500000000000001-0.0145002681388389i</v>
      </c>
      <c r="V232" t="str">
        <f t="shared" si="54"/>
        <v>0.00002-0.162403003154995i</v>
      </c>
      <c r="W232" t="str">
        <f t="shared" si="55"/>
        <v>0.0000422735779881114-0.0133117326447805i</v>
      </c>
      <c r="X232" t="str">
        <f t="shared" si="56"/>
        <v>0.000923810542141272-0.013247444965534i</v>
      </c>
      <c r="Y232" t="str">
        <f t="shared" si="57"/>
        <v>0.009+0.049260172808288i</v>
      </c>
      <c r="Z232" t="str">
        <f t="shared" si="58"/>
        <v>-4.02387316664508-1.41666251109473i</v>
      </c>
      <c r="AA232" t="str">
        <f t="shared" si="59"/>
        <v>85.3417281712596-309.698418486607i</v>
      </c>
      <c r="AB232" t="str">
        <f t="shared" si="60"/>
        <v>0.671494822194335-0.013683804671239i</v>
      </c>
      <c r="AC232" t="str">
        <f t="shared" si="61"/>
        <v>4.68829921714524-0.57220208869609i</v>
      </c>
      <c r="AD232" t="str">
        <f t="shared" si="62"/>
        <v>0.141476605894867+0.0143483599505406i</v>
      </c>
      <c r="AE232" t="str">
        <f t="shared" si="63"/>
        <v>-0.548957134530752-0.258160584358527i</v>
      </c>
      <c r="AF232" t="str">
        <f t="shared" si="64"/>
        <v>-1.94075514176904+0.033647933074225i</v>
      </c>
      <c r="AG232" t="str">
        <f t="shared" si="65"/>
        <v>1.0597934311873-0.154177853495285i</v>
      </c>
      <c r="AH232" t="str">
        <f t="shared" si="66"/>
        <v>0.927605621941148+0.590276778327274i</v>
      </c>
      <c r="AI232">
        <f t="shared" si="67"/>
        <v>0.82382784776511886</v>
      </c>
      <c r="AJ232">
        <f t="shared" si="68"/>
        <v>32.470413756336576</v>
      </c>
      <c r="AK232"/>
      <c r="AL232"/>
      <c r="AM232"/>
      <c r="AN232"/>
    </row>
    <row r="233" spans="1:40" x14ac:dyDescent="0.35">
      <c r="A233"/>
      <c r="B233">
        <f t="shared" si="69"/>
        <v>9900</v>
      </c>
      <c r="C233" s="237" t="str">
        <f t="shared" si="37"/>
        <v>-0.000215820963713833+0.0684666165324168i</v>
      </c>
      <c r="D233" s="208" t="str">
        <f t="shared" si="38"/>
        <v>-1.65040014710173+0.524910726748529i</v>
      </c>
      <c r="E233" t="str">
        <f t="shared" si="39"/>
        <v>36500</v>
      </c>
      <c r="F233" t="str">
        <f t="shared" si="40"/>
        <v>0.21505376344086</v>
      </c>
      <c r="G233" t="str">
        <f t="shared" si="35"/>
        <v>0.21505376344086</v>
      </c>
      <c r="H233" t="str">
        <f t="shared" si="41"/>
        <v>0.292468890395559+0.50119383310049i</v>
      </c>
      <c r="I233" t="str">
        <f t="shared" si="42"/>
        <v>38.8772090881737i</v>
      </c>
      <c r="J233" t="str">
        <f t="shared" si="36"/>
        <v>-1.04588164634687+8.50508927780158i</v>
      </c>
      <c r="K233" t="str">
        <f t="shared" si="43"/>
        <v>4.50295899169979-0.553734594645991i</v>
      </c>
      <c r="L233" t="str">
        <f t="shared" si="44"/>
        <v>1.00008046918429-0.203935146283727i</v>
      </c>
      <c r="M233" t="str">
        <f t="shared" si="45"/>
        <v>5.50303946088408-0.757669740929718i</v>
      </c>
      <c r="N233" t="str">
        <f t="shared" si="46"/>
        <v>-0.123485620124098i</v>
      </c>
      <c r="O233" t="str">
        <f t="shared" si="47"/>
        <v>0.992385334338174-0.123172026818227i</v>
      </c>
      <c r="P233" t="str">
        <f t="shared" si="48"/>
        <v>0.007614665661826+0.123172026818227i</v>
      </c>
      <c r="Q233" t="str">
        <f t="shared" si="49"/>
        <v>-0.007614665661826+0.000313593305870996i</v>
      </c>
      <c r="R233" t="str">
        <f t="shared" si="50"/>
        <v>-0.333276839582297-16.1893569171572i</v>
      </c>
      <c r="S233" t="str">
        <f t="shared" si="51"/>
        <v>0.0137882137412786i</v>
      </c>
      <c r="T233" t="str">
        <f t="shared" si="52"/>
        <v>0.223222313507611-0.00459529229917853i</v>
      </c>
      <c r="U233" t="str">
        <f t="shared" si="53"/>
        <v>0.00005-0.0143538007839011i</v>
      </c>
      <c r="V233" t="str">
        <f t="shared" si="54"/>
        <v>0.00002-0.160762568779692i</v>
      </c>
      <c r="W233" t="str">
        <f t="shared" si="55"/>
        <v>0.000042273577898222-0.0131772709237463i</v>
      </c>
      <c r="X233" t="str">
        <f t="shared" si="56"/>
        <v>0.000906168061837185-0.0131147947669889i</v>
      </c>
      <c r="Y233" t="str">
        <f t="shared" si="57"/>
        <v>0.009+0.0497628276328623i</v>
      </c>
      <c r="Z233" t="str">
        <f t="shared" si="58"/>
        <v>-3.92715526458852-1.35824689363726i</v>
      </c>
      <c r="AA233" t="str">
        <f t="shared" si="59"/>
        <v>82.4820652545508-305.143766936384i</v>
      </c>
      <c r="AB233" t="str">
        <f t="shared" si="60"/>
        <v>0.671489101853257-0.0138233882188636i</v>
      </c>
      <c r="AC233" t="str">
        <f t="shared" si="61"/>
        <v>4.68475746208152-0.584837624689813i</v>
      </c>
      <c r="AD233" t="str">
        <f t="shared" si="62"/>
        <v>0.141498038638881+0.0147136728325612i</v>
      </c>
      <c r="AE233" t="str">
        <f t="shared" si="63"/>
        <v>-0.535699966950811-0.249972149162851i</v>
      </c>
      <c r="AF233" t="str">
        <f t="shared" si="64"/>
        <v>-1.94286903749729+0.023716893648039i</v>
      </c>
      <c r="AG233" t="str">
        <f t="shared" si="65"/>
        <v>1.0585022263562-0.151908342054041i</v>
      </c>
      <c r="AH233" t="str">
        <f t="shared" si="66"/>
        <v>0.906086585864058+0.576852939478152i</v>
      </c>
      <c r="AI233">
        <f t="shared" si="67"/>
        <v>0.62112547753364611</v>
      </c>
      <c r="AJ233">
        <f t="shared" si="68"/>
        <v>32.48255018575653</v>
      </c>
      <c r="AK233"/>
      <c r="AL233"/>
      <c r="AM233"/>
      <c r="AN233"/>
    </row>
    <row r="234" spans="1:40" x14ac:dyDescent="0.35">
      <c r="A234"/>
      <c r="B234">
        <f t="shared" si="69"/>
        <v>10000</v>
      </c>
      <c r="C234" s="237" t="str">
        <f t="shared" si="37"/>
        <v>-0.000211526168361547+0.0677819637697968i</v>
      </c>
      <c r="D234" s="208" t="str">
        <f t="shared" si="38"/>
        <v>-1.65036722033737+0.519661722235109i</v>
      </c>
      <c r="E234" t="str">
        <f t="shared" si="39"/>
        <v>36500</v>
      </c>
      <c r="F234" t="str">
        <f t="shared" si="40"/>
        <v>0.21505376344086</v>
      </c>
      <c r="G234" t="str">
        <f t="shared" si="35"/>
        <v>0.21505376344086</v>
      </c>
      <c r="H234" t="str">
        <f t="shared" si="41"/>
        <v>0.294634348073809+0.505755162034076i</v>
      </c>
      <c r="I234" t="str">
        <f t="shared" si="42"/>
        <v>39.2699081698724i</v>
      </c>
      <c r="J234" t="str">
        <f t="shared" si="36"/>
        <v>-1.0874213308304+8.59099927050664i</v>
      </c>
      <c r="K234" t="str">
        <f t="shared" si="43"/>
        <v>4.49897131423865-0.569465462614185i</v>
      </c>
      <c r="L234" t="str">
        <f t="shared" si="44"/>
        <v>0.999270467011105-0.20582825420557i</v>
      </c>
      <c r="M234" t="str">
        <f t="shared" si="45"/>
        <v>5.49824178124975-0.775293716819755i</v>
      </c>
      <c r="N234" t="str">
        <f t="shared" si="46"/>
        <v>-0.124732949620301i</v>
      </c>
      <c r="O234" t="str">
        <f t="shared" si="47"/>
        <v>0.992230926284085-0.124409762178961i</v>
      </c>
      <c r="P234" t="str">
        <f t="shared" si="48"/>
        <v>0.00776907371591495+0.124409762178961i</v>
      </c>
      <c r="Q234" t="str">
        <f t="shared" si="49"/>
        <v>-0.00776907371591495+0.000323187441339995i</v>
      </c>
      <c r="R234" t="str">
        <f t="shared" si="50"/>
        <v>-0.333275692174698-16.0273254251793i</v>
      </c>
      <c r="S234" t="str">
        <f t="shared" si="51"/>
        <v>0.0139274886275541i</v>
      </c>
      <c r="T234" t="str">
        <f t="shared" si="52"/>
        <v>0.223220392589293-0.00464169341260333i</v>
      </c>
      <c r="U234" t="str">
        <f t="shared" si="53"/>
        <v>0.00005-0.0142102627760621i</v>
      </c>
      <c r="V234" t="str">
        <f t="shared" si="54"/>
        <v>0.00002-0.159154943091895i</v>
      </c>
      <c r="W234" t="str">
        <f t="shared" si="55"/>
        <v>0.0000422735778074201-0.013045498439393i</v>
      </c>
      <c r="X234" t="str">
        <f t="shared" si="56"/>
        <v>0.00088904921643473-0.0129847634265302i</v>
      </c>
      <c r="Y234" t="str">
        <f t="shared" si="57"/>
        <v>0.009+0.0502654824574367i</v>
      </c>
      <c r="Z234" t="str">
        <f t="shared" si="58"/>
        <v>-3.83389344480832-1.30314416745066i</v>
      </c>
      <c r="AA234" t="str">
        <f t="shared" si="59"/>
        <v>79.7694115184933-300.722643096913i</v>
      </c>
      <c r="AB234" t="str">
        <f t="shared" si="60"/>
        <v>0.671483323417868-0.0139629703309249i</v>
      </c>
      <c r="AC234" t="str">
        <f t="shared" si="61"/>
        <v>4.68115226106285-0.597368588458962i</v>
      </c>
      <c r="AD234" t="str">
        <f t="shared" si="62"/>
        <v>0.141520056678015+0.015076772176906i</v>
      </c>
      <c r="AE234" t="str">
        <f t="shared" si="63"/>
        <v>-0.522925609880425-0.24222377445515i</v>
      </c>
      <c r="AF234" t="str">
        <f t="shared" si="64"/>
        <v>-1.94500156841118+0.013906560201033i</v>
      </c>
      <c r="AG234" t="str">
        <f t="shared" si="65"/>
        <v>1.057278892272-0.14970734530966i</v>
      </c>
      <c r="AH234" t="str">
        <f t="shared" si="66"/>
        <v>0.88530349614669+0.564080078877931i</v>
      </c>
      <c r="AI234">
        <f t="shared" si="67"/>
        <v>0.4216134365510259</v>
      </c>
      <c r="AJ234">
        <f t="shared" si="68"/>
        <v>32.503661926860964</v>
      </c>
      <c r="AK234"/>
      <c r="AL234"/>
      <c r="AM234"/>
      <c r="AN234"/>
    </row>
    <row r="235" spans="1:40" x14ac:dyDescent="0.35">
      <c r="A235"/>
      <c r="B235">
        <f t="shared" si="69"/>
        <v>10100</v>
      </c>
      <c r="C235" s="237" t="str">
        <f t="shared" si="37"/>
        <v>-0.000207358306980687+0.0671108680954257i</v>
      </c>
      <c r="D235" s="208" t="str">
        <f t="shared" si="38"/>
        <v>-1.65033526673345+0.514516655398264i</v>
      </c>
      <c r="E235" t="str">
        <f t="shared" si="39"/>
        <v>36500</v>
      </c>
      <c r="F235" t="str">
        <f t="shared" si="40"/>
        <v>0.21505376344086</v>
      </c>
      <c r="G235" t="str">
        <f t="shared" si="35"/>
        <v>0.21505376344086</v>
      </c>
      <c r="H235" t="str">
        <f t="shared" si="41"/>
        <v>0.296817313560921+0.510302807390366i</v>
      </c>
      <c r="I235" t="str">
        <f t="shared" si="42"/>
        <v>39.6626072515711i</v>
      </c>
      <c r="J235" t="str">
        <f t="shared" si="36"/>
        <v>-1.12937849958009+8.67690926321172i</v>
      </c>
      <c r="K235" t="str">
        <f t="shared" si="43"/>
        <v>4.49490256297337-0.585052368111377i</v>
      </c>
      <c r="L235" t="str">
        <f t="shared" si="44"/>
        <v>0.998453654971959-0.20771660855341i</v>
      </c>
      <c r="M235" t="str">
        <f t="shared" si="45"/>
        <v>5.49335621794533-0.792768976664787i</v>
      </c>
      <c r="N235" t="str">
        <f t="shared" si="46"/>
        <v>-0.125980279116504i</v>
      </c>
      <c r="O235" t="str">
        <f t="shared" si="47"/>
        <v>0.992074974486689-0.125647303979172i</v>
      </c>
      <c r="P235" t="str">
        <f t="shared" si="48"/>
        <v>0.00792502551331098+0.125647303979172i</v>
      </c>
      <c r="Q235" t="str">
        <f t="shared" si="49"/>
        <v>-0.00792502551331098+0.000332975137331992i</v>
      </c>
      <c r="R235" t="str">
        <f t="shared" si="50"/>
        <v>-0.333274533222516-15.8685011046861i</v>
      </c>
      <c r="S235" t="str">
        <f t="shared" si="51"/>
        <v>0.0140667635138296i</v>
      </c>
      <c r="T235" t="str">
        <f t="shared" si="52"/>
        <v>0.223218452358563-0.00468809404402308i</v>
      </c>
      <c r="U235" t="str">
        <f t="shared" si="53"/>
        <v>0.0000499999999999999-0.014069567105012i</v>
      </c>
      <c r="V235" t="str">
        <f t="shared" si="54"/>
        <v>0.00002-0.157579151576134i</v>
      </c>
      <c r="W235" t="str">
        <f t="shared" si="55"/>
        <v>0.0000422735777157055-0.0129163353134033i</v>
      </c>
      <c r="X235" t="str">
        <f t="shared" si="56"/>
        <v>0.000872433515243497-0.012857274479336i</v>
      </c>
      <c r="Y235" t="str">
        <f t="shared" si="57"/>
        <v>0.009+0.0507681372820111i</v>
      </c>
      <c r="Z235" t="str">
        <f t="shared" si="58"/>
        <v>-3.74393280866201-1.25111713148954i</v>
      </c>
      <c r="AA235" t="str">
        <f t="shared" si="59"/>
        <v>77.1937974264461-296.429797064003i</v>
      </c>
      <c r="AB235" t="str">
        <f t="shared" si="60"/>
        <v>0.671477486887595-0.0141025509930365i</v>
      </c>
      <c r="AC235" t="str">
        <f t="shared" si="61"/>
        <v>4.67748496288516-0.60979685631981i</v>
      </c>
      <c r="AD235" t="str">
        <f t="shared" si="62"/>
        <v>0.141542649080731+0.0154377217723926i</v>
      </c>
      <c r="AE235" t="str">
        <f t="shared" si="63"/>
        <v>-0.510611769537672-0.234884226135972i</v>
      </c>
      <c r="AF235" t="str">
        <f t="shared" si="64"/>
        <v>-1.94715258029437+0.00421384800789792i</v>
      </c>
      <c r="AG235" t="str">
        <f t="shared" si="65"/>
        <v>1.05611874343111-0.147572059799956i</v>
      </c>
      <c r="AH235" t="str">
        <f t="shared" si="66"/>
        <v>0.865226254880399+0.551914271813085i</v>
      </c>
      <c r="AI235">
        <f t="shared" si="67"/>
        <v>0.22521503781772872</v>
      </c>
      <c r="AJ235">
        <f t="shared" si="68"/>
        <v>32.533165251097351</v>
      </c>
      <c r="AK235"/>
      <c r="AL235"/>
      <c r="AM235"/>
      <c r="AN235"/>
    </row>
    <row r="236" spans="1:40" x14ac:dyDescent="0.35">
      <c r="A236"/>
      <c r="B236">
        <f t="shared" si="69"/>
        <v>10200</v>
      </c>
      <c r="C236" s="237" t="str">
        <f t="shared" si="37"/>
        <v>-0.000203312426328834+0.0664529307865683i</v>
      </c>
      <c r="D236" s="208" t="str">
        <f t="shared" si="38"/>
        <v>-1.65030424831512+0.509472469363691i</v>
      </c>
      <c r="E236" t="str">
        <f t="shared" si="39"/>
        <v>36500</v>
      </c>
      <c r="F236" t="str">
        <f t="shared" si="40"/>
        <v>0.21505376344086</v>
      </c>
      <c r="G236" t="str">
        <f t="shared" si="35"/>
        <v>0.21505376344086</v>
      </c>
      <c r="H236" t="str">
        <f t="shared" si="41"/>
        <v>0.299017671984298+0.514836673558794i</v>
      </c>
      <c r="I236" t="str">
        <f t="shared" si="42"/>
        <v>40.0553063332699i</v>
      </c>
      <c r="J236" t="str">
        <f t="shared" si="36"/>
        <v>-1.17175315259595+8.76281925591678i</v>
      </c>
      <c r="K236" t="str">
        <f t="shared" si="43"/>
        <v>4.49075459659883-0.60049804776544i</v>
      </c>
      <c r="L236" t="str">
        <f t="shared" si="44"/>
        <v>0.997630069666383-0.209600174936154i</v>
      </c>
      <c r="M236" t="str">
        <f t="shared" si="45"/>
        <v>5.48838466626521-0.810098222701594i</v>
      </c>
      <c r="N236" t="str">
        <f t="shared" si="46"/>
        <v>-0.127227608612707i</v>
      </c>
      <c r="O236" t="str">
        <f t="shared" si="47"/>
        <v>0.991917479188621-0.126884650293454i</v>
      </c>
      <c r="P236" t="str">
        <f t="shared" si="48"/>
        <v>0.00808252081137895+0.126884650293454i</v>
      </c>
      <c r="Q236" t="str">
        <f t="shared" si="49"/>
        <v>-0.00808252081137895+0.000342958319252989i</v>
      </c>
      <c r="R236" t="str">
        <f t="shared" si="50"/>
        <v>-0.333273362724112-15.7127896270914i</v>
      </c>
      <c r="S236" t="str">
        <f t="shared" si="51"/>
        <v>0.0142060384001052i</v>
      </c>
      <c r="T236" t="str">
        <f t="shared" si="52"/>
        <v>0.223216492815235-0.00473449418859092i</v>
      </c>
      <c r="U236" t="str">
        <f t="shared" si="53"/>
        <v>0.00005-0.0139316301726099i</v>
      </c>
      <c r="V236" t="str">
        <f t="shared" si="54"/>
        <v>0.00002-0.156034257933231i</v>
      </c>
      <c r="W236" t="str">
        <f t="shared" si="55"/>
        <v>0.0000422735776230785-0.0127897047999429i</v>
      </c>
      <c r="X236" t="str">
        <f t="shared" si="56"/>
        <v>0.000856301458794451-0.0127322543958316i</v>
      </c>
      <c r="Y236" t="str">
        <f t="shared" si="57"/>
        <v>0.009+0.0512707921065854i</v>
      </c>
      <c r="Z236" t="str">
        <f t="shared" si="58"/>
        <v>-3.65712584360348-1.2019488814157i</v>
      </c>
      <c r="AA236" t="str">
        <f t="shared" si="59"/>
        <v>74.7460763476536-292.260184420867i</v>
      </c>
      <c r="AB236" t="str">
        <f t="shared" si="60"/>
        <v>0.67147159226188-0.0142421301906182i</v>
      </c>
      <c r="AC236" t="str">
        <f t="shared" si="61"/>
        <v>4.67375686644788-0.6221242324391i</v>
      </c>
      <c r="AD236" t="str">
        <f t="shared" si="62"/>
        <v>0.141565805442572+0.0157965829138383i</v>
      </c>
      <c r="AE236" t="str">
        <f t="shared" si="63"/>
        <v>-0.498737280491094-0.227924953113235i</v>
      </c>
      <c r="AF236" t="str">
        <f t="shared" si="64"/>
        <v>-1.94932192029942-0.00536420419510308i</v>
      </c>
      <c r="AG236" t="str">
        <f t="shared" si="65"/>
        <v>1.05501748666955-0.145499803246046i</v>
      </c>
      <c r="AH236" t="str">
        <f t="shared" si="66"/>
        <v>0.845825912343402+0.540315157737315i</v>
      </c>
      <c r="AI236">
        <f t="shared" si="67"/>
        <v>3.1855399648799763E-2</v>
      </c>
      <c r="AJ236">
        <f t="shared" si="68"/>
        <v>32.57051557670512</v>
      </c>
      <c r="AK236"/>
      <c r="AL236"/>
      <c r="AM236"/>
      <c r="AN236"/>
    </row>
    <row r="237" spans="1:40" x14ac:dyDescent="0.35">
      <c r="A237"/>
      <c r="B237">
        <f t="shared" si="69"/>
        <v>10300</v>
      </c>
      <c r="C237" s="237" t="str">
        <f t="shared" si="37"/>
        <v>-0.000199383812434741+0.0658077686041425i</v>
      </c>
      <c r="D237" s="208" t="str">
        <f t="shared" si="38"/>
        <v>-1.65027412894193+0.504526225965093i</v>
      </c>
      <c r="E237" t="str">
        <f t="shared" si="39"/>
        <v>36500</v>
      </c>
      <c r="F237" t="str">
        <f t="shared" si="40"/>
        <v>0.21505376344086</v>
      </c>
      <c r="G237" t="str">
        <f t="shared" si="35"/>
        <v>0.21505376344086</v>
      </c>
      <c r="H237" t="str">
        <f t="shared" si="41"/>
        <v>0.301235307907007+0.519356666228104i</v>
      </c>
      <c r="I237" t="str">
        <f t="shared" si="42"/>
        <v>40.4480054149686i</v>
      </c>
      <c r="J237" t="str">
        <f t="shared" si="36"/>
        <v>-1.21454528987797+8.84872924862185i</v>
      </c>
      <c r="K237" t="str">
        <f t="shared" si="43"/>
        <v>4.48652920356922-0.615805135290317i</v>
      </c>
      <c r="L237" t="str">
        <f t="shared" si="44"/>
        <v>0.996799747903834-0.211478919308797i</v>
      </c>
      <c r="M237" t="str">
        <f t="shared" si="45"/>
        <v>5.48332895147305-0.827284054599114i</v>
      </c>
      <c r="N237" t="str">
        <f t="shared" si="46"/>
        <v>-0.12847493810891i</v>
      </c>
      <c r="O237" t="str">
        <f t="shared" si="47"/>
        <v>0.991758440634915-0.128121799196705i</v>
      </c>
      <c r="P237" t="str">
        <f t="shared" si="48"/>
        <v>0.00824155936508497+0.128121799196705i</v>
      </c>
      <c r="Q237" t="str">
        <f t="shared" si="49"/>
        <v>-0.00824155936508497+0.000353138912205009i</v>
      </c>
      <c r="R237" t="str">
        <f t="shared" si="50"/>
        <v>-0.333272180678095-15.5601003270497i</v>
      </c>
      <c r="S237" t="str">
        <f t="shared" si="51"/>
        <v>0.0143453132863807i</v>
      </c>
      <c r="T237" t="str">
        <f t="shared" si="52"/>
        <v>0.223214513959043-0.00478089384146255i</v>
      </c>
      <c r="U237" t="str">
        <f t="shared" si="53"/>
        <v>0.0000500000000000001-0.0137963716272447i</v>
      </c>
      <c r="V237" t="str">
        <f t="shared" si="54"/>
        <v>0.00002-0.154519362225141i</v>
      </c>
      <c r="W237" t="str">
        <f t="shared" si="55"/>
        <v>0.0000422735775295389-0.0126655331335983i</v>
      </c>
      <c r="X237" t="str">
        <f t="shared" si="56"/>
        <v>0.000840634481928974-0.0126096324428042i</v>
      </c>
      <c r="Y237" t="str">
        <f t="shared" si="57"/>
        <v>0.009+0.0517734469311598i</v>
      </c>
      <c r="Z237" t="str">
        <f t="shared" si="58"/>
        <v>-3.57333218013256-1.15544081294229i</v>
      </c>
      <c r="AA237" t="str">
        <f t="shared" si="59"/>
        <v>72.4178458727442-288.208965246572i</v>
      </c>
      <c r="AB237" t="str">
        <f t="shared" si="60"/>
        <v>0.671465639539922-0.0143817079090975i</v>
      </c>
      <c r="AC237" t="str">
        <f t="shared" si="61"/>
        <v>4.66996922357752-0.634352452152157i</v>
      </c>
      <c r="AD237" t="str">
        <f t="shared" si="62"/>
        <v>0.141589515855691+0.0161534145219072i</v>
      </c>
      <c r="AE237" t="str">
        <f t="shared" si="63"/>
        <v>-0.487282058969543-0.221319821234556i</v>
      </c>
      <c r="AF237" t="str">
        <f t="shared" si="64"/>
        <v>-1.95150943684894-0.0148304402630109i</v>
      </c>
      <c r="AG237" t="str">
        <f t="shared" si="65"/>
        <v>1.05397118316799-0.143488011984344i</v>
      </c>
      <c r="AH237" t="str">
        <f t="shared" si="66"/>
        <v>0.827074666647919+0.52924561482888i</v>
      </c>
      <c r="AI237">
        <f t="shared" si="67"/>
        <v>-0.15853851636035474</v>
      </c>
      <c r="AJ237">
        <f t="shared" si="68"/>
        <v>32.615204529695212</v>
      </c>
      <c r="AK237"/>
      <c r="AL237"/>
      <c r="AM237"/>
      <c r="AN237"/>
    </row>
    <row r="238" spans="1:40" x14ac:dyDescent="0.35">
      <c r="A238"/>
      <c r="B238">
        <f t="shared" si="69"/>
        <v>10400</v>
      </c>
      <c r="C238" s="237" t="str">
        <f t="shared" si="37"/>
        <v>-0.000195567976861319+0.0651750130483541i</v>
      </c>
      <c r="D238" s="208" t="str">
        <f t="shared" si="38"/>
        <v>-1.65024487420253+0.499675100037382i</v>
      </c>
      <c r="E238" t="str">
        <f t="shared" si="39"/>
        <v>36500</v>
      </c>
      <c r="F238" t="str">
        <f t="shared" si="40"/>
        <v>0.21505376344086</v>
      </c>
      <c r="G238" t="str">
        <f t="shared" si="35"/>
        <v>0.21505376344086</v>
      </c>
      <c r="H238" t="str">
        <f t="shared" si="41"/>
        <v>0.303470105341853+0.523862692383228i</v>
      </c>
      <c r="I238" t="str">
        <f t="shared" si="42"/>
        <v>40.8407044966673i</v>
      </c>
      <c r="J238" t="str">
        <f t="shared" si="36"/>
        <v>-1.25775491142616+8.93463924132691i</v>
      </c>
      <c r="K238" t="str">
        <f t="shared" si="43"/>
        <v>4.48222810602736-0.630976166156995i</v>
      </c>
      <c r="L238" t="str">
        <f t="shared" si="44"/>
        <v>0.995962726699844-0.213352807973755i</v>
      </c>
      <c r="M238" t="str">
        <f t="shared" si="45"/>
        <v>5.4781908327272-0.84432897413075i</v>
      </c>
      <c r="N238" t="str">
        <f t="shared" si="46"/>
        <v>-0.129722267605113i</v>
      </c>
      <c r="O238" t="str">
        <f t="shared" si="47"/>
        <v>0.991597859073011-0.129358748764132i</v>
      </c>
      <c r="P238" t="str">
        <f t="shared" si="48"/>
        <v>0.00840214092698899+0.129358748764132i</v>
      </c>
      <c r="Q238" t="str">
        <f t="shared" si="49"/>
        <v>-0.00840214092698899+0.000363518840980986i</v>
      </c>
      <c r="R238" t="str">
        <f t="shared" si="50"/>
        <v>-0.333270987085951-15.4103460263539i</v>
      </c>
      <c r="S238" t="str">
        <f t="shared" si="51"/>
        <v>0.0144845881726563i</v>
      </c>
      <c r="T238" t="str">
        <f t="shared" si="52"/>
        <v>0.223212515789867-0.00482729299783466i</v>
      </c>
      <c r="U238" t="str">
        <f t="shared" si="53"/>
        <v>0.00005-0.013663714207752i</v>
      </c>
      <c r="V238" t="str">
        <f t="shared" si="54"/>
        <v>0.00002-0.153033599126822i</v>
      </c>
      <c r="W238" t="str">
        <f t="shared" si="55"/>
        <v>0.0000422735774350866-0.0125437493860875i</v>
      </c>
      <c r="X238" t="str">
        <f t="shared" si="56"/>
        <v>0.000825414900658977-0.0124893405522957i</v>
      </c>
      <c r="Y238" t="str">
        <f t="shared" si="57"/>
        <v>0.009+0.0522761017557342i</v>
      </c>
      <c r="Z238" t="str">
        <f t="shared" si="58"/>
        <v>-3.4924183259181-1.1114108444418i</v>
      </c>
      <c r="AA238" t="str">
        <f t="shared" si="59"/>
        <v>70.2013775481966-284.271501295604i</v>
      </c>
      <c r="AB238" t="str">
        <f t="shared" si="60"/>
        <v>0.671459628721361-0.0145212841340254i</v>
      </c>
      <c r="AC238" t="str">
        <f t="shared" si="61"/>
        <v>4.66612324167183-0.646483185110966i</v>
      </c>
      <c r="AD238" t="str">
        <f t="shared" si="62"/>
        <v>0.141613770880448+0.0165082732561394i</v>
      </c>
      <c r="AE238" t="str">
        <f t="shared" si="63"/>
        <v>-0.476227054705362-0.215044876727831i</v>
      </c>
      <c r="AF238" t="str">
        <f t="shared" si="64"/>
        <v>-1.95371497954438-0.024187592345846i</v>
      </c>
      <c r="AG238" t="str">
        <f t="shared" si="65"/>
        <v>1.05297621457288-0.141534237738233i</v>
      </c>
      <c r="AH238" t="str">
        <f t="shared" si="66"/>
        <v>0.808945852891592+0.518671466556123i</v>
      </c>
      <c r="AI238">
        <f t="shared" si="67"/>
        <v>-0.34603788430967597</v>
      </c>
      <c r="AJ238">
        <f t="shared" si="68"/>
        <v>32.666757244543376</v>
      </c>
      <c r="AK238"/>
      <c r="AL238"/>
      <c r="AM238"/>
      <c r="AN238"/>
    </row>
    <row r="239" spans="1:40" x14ac:dyDescent="0.35">
      <c r="A239"/>
      <c r="B239">
        <f t="shared" si="69"/>
        <v>10500</v>
      </c>
      <c r="C239" s="237" t="str">
        <f t="shared" si="37"/>
        <v>-0.000191860643880014+0.064554309656864i</v>
      </c>
      <c r="D239" s="208" t="str">
        <f t="shared" si="38"/>
        <v>-1.65021645131634+0.494916374035958i</v>
      </c>
      <c r="E239" t="str">
        <f t="shared" si="39"/>
        <v>36500</v>
      </c>
      <c r="F239" t="str">
        <f t="shared" si="40"/>
        <v>0.21505376344086</v>
      </c>
      <c r="G239" t="str">
        <f t="shared" si="35"/>
        <v>0.21505376344086</v>
      </c>
      <c r="H239" t="str">
        <f t="shared" si="41"/>
        <v>0.305721947765449+0.528354660302367i</v>
      </c>
      <c r="I239" t="str">
        <f t="shared" si="42"/>
        <v>41.233403578366i</v>
      </c>
      <c r="J239" t="str">
        <f t="shared" si="36"/>
        <v>-1.30138201724051+9.02054923403198i</v>
      </c>
      <c r="K239" t="str">
        <f t="shared" si="43"/>
        <v>4.47785296347964-0.646013582026072i</v>
      </c>
      <c r="L239" t="str">
        <f t="shared" si="44"/>
        <v>0.995119043272166-0.215221807582159i</v>
      </c>
      <c r="M239" t="str">
        <f t="shared" si="45"/>
        <v>5.47297200675181-0.861235389608231i</v>
      </c>
      <c r="N239" t="str">
        <f t="shared" si="46"/>
        <v>-0.130969597101316i</v>
      </c>
      <c r="O239" t="str">
        <f t="shared" si="47"/>
        <v>0.991435734752744-0.13059549707125i</v>
      </c>
      <c r="P239" t="str">
        <f t="shared" si="48"/>
        <v>0.00856426524725595+0.13059549707125i</v>
      </c>
      <c r="Q239" t="str">
        <f t="shared" si="49"/>
        <v>-0.00856426524725595+0.000374100030065994i</v>
      </c>
      <c r="R239" t="str">
        <f t="shared" si="50"/>
        <v>-0.333269781945765-15.2634428678607i</v>
      </c>
      <c r="S239" t="str">
        <f t="shared" si="51"/>
        <v>0.0146238630589318i</v>
      </c>
      <c r="T239" t="str">
        <f t="shared" si="52"/>
        <v>0.223210498307424-0.00487369165285493i</v>
      </c>
      <c r="U239" t="str">
        <f t="shared" si="53"/>
        <v>0.0000500000000000001-0.0135335835962496i</v>
      </c>
      <c r="V239" t="str">
        <f t="shared" si="54"/>
        <v>0.00002-0.151576136277996i</v>
      </c>
      <c r="W239" t="str">
        <f t="shared" si="55"/>
        <v>0.0000422735773397219-0.012424285331158i</v>
      </c>
      <c r="X239" t="str">
        <f t="shared" si="56"/>
        <v>0.000810625862515219-0.0123713131977682i</v>
      </c>
      <c r="Y239" t="str">
        <f t="shared" si="57"/>
        <v>0.009+0.0527787565803085i</v>
      </c>
      <c r="Z239" t="str">
        <f t="shared" si="58"/>
        <v>-3.41425738593397-1.06969183258416i</v>
      </c>
      <c r="AA239" t="str">
        <f t="shared" si="59"/>
        <v>68.0895540493151-280.443351805156i</v>
      </c>
      <c r="AB239" t="str">
        <f t="shared" si="60"/>
        <v>0.671453559805345-0.0146608588508052i</v>
      </c>
      <c r="AC239" t="str">
        <f t="shared" si="61"/>
        <v>4.66222008616414-0.658518038268186i</v>
      </c>
      <c r="AD239" t="str">
        <f t="shared" si="62"/>
        <v>0.141638561518819+0.016861213621593i</v>
      </c>
      <c r="AE239" t="str">
        <f t="shared" si="63"/>
        <v>-0.465554202300217-0.209078135578984i</v>
      </c>
      <c r="AF239" t="str">
        <f t="shared" si="64"/>
        <v>-1.95593839908179-0.033438286266409i</v>
      </c>
      <c r="AG239" t="str">
        <f t="shared" si="65"/>
        <v>1.05202925274783-0.139636143923925i</v>
      </c>
      <c r="AH239" t="str">
        <f t="shared" si="66"/>
        <v>0.791413924201442+0.508561217002435i</v>
      </c>
      <c r="AI239">
        <f t="shared" si="67"/>
        <v>-0.53071200697226906</v>
      </c>
      <c r="AJ239">
        <f t="shared" si="68"/>
        <v>32.724729884451371</v>
      </c>
      <c r="AK239"/>
      <c r="AL239"/>
      <c r="AM239"/>
      <c r="AN239"/>
    </row>
    <row r="240" spans="1:40" x14ac:dyDescent="0.35">
      <c r="A240"/>
      <c r="B240">
        <f t="shared" si="69"/>
        <v>10600</v>
      </c>
      <c r="C240" s="237" t="str">
        <f t="shared" si="37"/>
        <v>-0.000188257738488113+0.0639453173426798i</v>
      </c>
      <c r="D240" s="208" t="str">
        <f t="shared" si="38"/>
        <v>-1.65018882904167+0.490247432960545i</v>
      </c>
      <c r="E240" t="str">
        <f t="shared" si="39"/>
        <v>36500</v>
      </c>
      <c r="F240" t="str">
        <f t="shared" si="40"/>
        <v>0.21505376344086</v>
      </c>
      <c r="G240" t="str">
        <f t="shared" si="35"/>
        <v>0.21505376344086</v>
      </c>
      <c r="H240" t="str">
        <f t="shared" si="41"/>
        <v>0.307990718132278+0.532832479554176i</v>
      </c>
      <c r="I240" t="str">
        <f t="shared" si="42"/>
        <v>41.6261026600648i</v>
      </c>
      <c r="J240" t="str">
        <f t="shared" si="36"/>
        <v>-1.34542660732104+9.10645922673704i</v>
      </c>
      <c r="K240" t="str">
        <f t="shared" si="43"/>
        <v>4.47340537623517-0.660919734955684i</v>
      </c>
      <c r="L240" t="str">
        <f t="shared" si="44"/>
        <v>0.994268735036913-0.217085885135087i</v>
      </c>
      <c r="M240" t="str">
        <f t="shared" si="45"/>
        <v>5.46767411127208-0.878005620090771i</v>
      </c>
      <c r="N240" t="str">
        <f t="shared" si="46"/>
        <v>-0.132216926597519i</v>
      </c>
      <c r="O240" t="str">
        <f t="shared" si="47"/>
        <v>0.991272067926353-0.131832042193888i</v>
      </c>
      <c r="P240" t="str">
        <f t="shared" si="48"/>
        <v>0.00872793207364697+0.131832042193888i</v>
      </c>
      <c r="Q240" t="str">
        <f t="shared" si="49"/>
        <v>-0.00872793207364697+0.000384884403630992i</v>
      </c>
      <c r="R240" t="str">
        <f t="shared" si="50"/>
        <v>-0.333268565256963-15.1193101588537i</v>
      </c>
      <c r="S240" t="str">
        <f t="shared" si="51"/>
        <v>0.0147631379452073i</v>
      </c>
      <c r="T240" t="str">
        <f t="shared" si="52"/>
        <v>0.223208461511531-0.00492008980168987i</v>
      </c>
      <c r="U240" t="str">
        <f t="shared" si="53"/>
        <v>0.00005-0.0134059082793039i</v>
      </c>
      <c r="V240" t="str">
        <f t="shared" si="54"/>
        <v>0.00002-0.150146172728203i</v>
      </c>
      <c r="W240" t="str">
        <f t="shared" si="55"/>
        <v>0.0000422735772434444-0.0123070753171329i</v>
      </c>
      <c r="X240" t="str">
        <f t="shared" si="56"/>
        <v>0.000796251300125337-0.0122554872770826i</v>
      </c>
      <c r="Y240" t="str">
        <f t="shared" si="57"/>
        <v>0.009+0.0532814114048829i</v>
      </c>
      <c r="Z240" t="str">
        <f t="shared" si="58"/>
        <v>-3.33872877543383-1.0301301581157i</v>
      </c>
      <c r="AA240" t="str">
        <f t="shared" si="59"/>
        <v>66.0758129323712-276.720268294006i</v>
      </c>
      <c r="AB240" t="str">
        <f t="shared" si="60"/>
        <v>0.671447432791323-0.014800432044897i</v>
      </c>
      <c r="AC240" t="str">
        <f t="shared" si="61"/>
        <v>4.65826088283803-0.670458558713827i</v>
      </c>
      <c r="AD240" t="str">
        <f t="shared" si="62"/>
        <v>0.141663879189613+0.0172122880695191i</v>
      </c>
      <c r="AE240" t="str">
        <f t="shared" si="63"/>
        <v>-0.455246372859357-0.203399395737639i</v>
      </c>
      <c r="AF240" t="str">
        <f t="shared" si="64"/>
        <v>-1.95817954717395-0.042585046593631i</v>
      </c>
      <c r="AG240" t="str">
        <f t="shared" si="65"/>
        <v>1.05112723273043-0.137791501643685i</v>
      </c>
      <c r="AH240" t="str">
        <f t="shared" si="66"/>
        <v>0.774454426617696+0.498885812021881i</v>
      </c>
      <c r="AI240">
        <f t="shared" si="67"/>
        <v>-0.71262832026982714</v>
      </c>
      <c r="AJ240">
        <f t="shared" si="68"/>
        <v>32.788707362620087</v>
      </c>
      <c r="AK240"/>
      <c r="AL240"/>
      <c r="AM240"/>
      <c r="AN240"/>
    </row>
    <row r="241" spans="1:40" x14ac:dyDescent="0.35">
      <c r="A241"/>
      <c r="B241">
        <f t="shared" si="69"/>
        <v>10700</v>
      </c>
      <c r="C241" s="237" t="str">
        <f t="shared" si="37"/>
        <v>-0.00018475537520624+0.0633477077691717i</v>
      </c>
      <c r="D241" s="208" t="str">
        <f t="shared" si="38"/>
        <v>-1.65016197758984+0.48566575956365i</v>
      </c>
      <c r="E241" t="str">
        <f t="shared" si="39"/>
        <v>36500</v>
      </c>
      <c r="F241" t="str">
        <f t="shared" si="40"/>
        <v>0.21505376344086</v>
      </c>
      <c r="G241" t="str">
        <f t="shared" si="35"/>
        <v>0.21505376344086</v>
      </c>
      <c r="H241" t="str">
        <f t="shared" si="41"/>
        <v>0.31027629888872+0.537296060995088i</v>
      </c>
      <c r="I241" t="str">
        <f t="shared" si="42"/>
        <v>42.0188017417635i</v>
      </c>
      <c r="J241" t="str">
        <f t="shared" si="36"/>
        <v>-1.38988868166772+9.19236921944212i</v>
      </c>
      <c r="K241" t="str">
        <f t="shared" si="43"/>
        <v>4.46888688862579-0.675696891397408i</v>
      </c>
      <c r="L241" t="str">
        <f t="shared" si="44"/>
        <v>0.99341183960469-0.218945007984764i</v>
      </c>
      <c r="M241" t="str">
        <f t="shared" si="45"/>
        <v>5.46229872823048-0.894641899382172i</v>
      </c>
      <c r="N241" t="str">
        <f t="shared" si="46"/>
        <v>-0.133464256093722i</v>
      </c>
      <c r="O241" t="str">
        <f t="shared" si="47"/>
        <v>0.991106858848477-0.133068382208191i</v>
      </c>
      <c r="P241" t="str">
        <f t="shared" si="48"/>
        <v>0.00889314115152295+0.133068382208191i</v>
      </c>
      <c r="Q241" t="str">
        <f t="shared" si="49"/>
        <v>-0.00889314115152295+0.000395873885531001i</v>
      </c>
      <c r="R241" t="str">
        <f t="shared" si="50"/>
        <v>-0.333267337018617-14.9778702231671i</v>
      </c>
      <c r="S241" t="str">
        <f t="shared" si="51"/>
        <v>0.0149024128314829i</v>
      </c>
      <c r="T241" t="str">
        <f t="shared" si="52"/>
        <v>0.223206405402011-0.00496648743950037i</v>
      </c>
      <c r="U241" t="str">
        <f t="shared" si="53"/>
        <v>0.00005-0.0132806194168804i</v>
      </c>
      <c r="V241" t="str">
        <f t="shared" si="54"/>
        <v>0.00002-0.148742937469061i</v>
      </c>
      <c r="W241" t="str">
        <f t="shared" si="55"/>
        <v>0.0000422735771462546-0.0121920561466038i</v>
      </c>
      <c r="X241" t="str">
        <f t="shared" si="56"/>
        <v>0.000782275887783655-0.0121418020018558i</v>
      </c>
      <c r="Y241" t="str">
        <f t="shared" si="57"/>
        <v>0.009+0.0537840662294573i</v>
      </c>
      <c r="Z241" t="str">
        <f t="shared" si="58"/>
        <v>-3.26571793099046-0.992584461789131i</v>
      </c>
      <c r="AA241" t="str">
        <f t="shared" si="59"/>
        <v>64.1540962122293-273.098188642265i</v>
      </c>
      <c r="AB241" t="str">
        <f t="shared" si="60"/>
        <v>0.671441247678763-0.0149400037017441i</v>
      </c>
      <c r="AC241" t="str">
        <f t="shared" si="61"/>
        <v>4.65424671998869-0.682306236366659i</v>
      </c>
      <c r="AD241" t="str">
        <f t="shared" si="62"/>
        <v>0.14168971570526+0.0175615470924524i</v>
      </c>
      <c r="AE241" t="str">
        <f t="shared" si="63"/>
        <v>-0.445287326446663-0.197990069440116i</v>
      </c>
      <c r="AF241" t="str">
        <f t="shared" si="64"/>
        <v>-1.96043827647856-0.051630301431438i</v>
      </c>
      <c r="AG241" t="str">
        <f t="shared" si="65"/>
        <v>1.05026732852272-0.135998185486072i</v>
      </c>
      <c r="AH241" t="str">
        <f t="shared" si="66"/>
        <v>0.75804396939821+0.489618423588603i</v>
      </c>
      <c r="AI241">
        <f t="shared" si="67"/>
        <v>-0.89185240714548142</v>
      </c>
      <c r="AJ241">
        <f t="shared" si="68"/>
        <v>32.85830124747234</v>
      </c>
      <c r="AK241"/>
      <c r="AL241"/>
      <c r="AM241"/>
      <c r="AN241"/>
    </row>
    <row r="242" spans="1:40" x14ac:dyDescent="0.35">
      <c r="A242"/>
      <c r="B242">
        <f t="shared" si="69"/>
        <v>10800</v>
      </c>
      <c r="C242" s="237" t="str">
        <f t="shared" si="37"/>
        <v>-0.000181349847598555+0.0627611647598085i</v>
      </c>
      <c r="D242" s="208" t="str">
        <f t="shared" si="38"/>
        <v>-1.65013586854485+0.481168929825199i</v>
      </c>
      <c r="E242" t="str">
        <f t="shared" si="39"/>
        <v>36500</v>
      </c>
      <c r="F242" t="str">
        <f t="shared" si="40"/>
        <v>0.21505376344086</v>
      </c>
      <c r="G242" t="str">
        <f t="shared" si="35"/>
        <v>0.21505376344086</v>
      </c>
      <c r="H242" t="str">
        <f t="shared" si="41"/>
        <v>0.312578571987082+0.541745316766743i</v>
      </c>
      <c r="I242" t="str">
        <f t="shared" si="42"/>
        <v>42.4115008234622i</v>
      </c>
      <c r="J242" t="str">
        <f t="shared" si="36"/>
        <v>-1.43476824028058+9.27827921214718i</v>
      </c>
      <c r="K242" t="str">
        <f t="shared" si="43"/>
        <v>4.46429899202282-0.690347235992335i</v>
      </c>
      <c r="L242" t="str">
        <f t="shared" si="44"/>
        <v>0.992548394776721-0.220799143835695i</v>
      </c>
      <c r="M242" t="str">
        <f t="shared" si="45"/>
        <v>5.45684738679954-0.91114637982803i</v>
      </c>
      <c r="N242" t="str">
        <f t="shared" si="46"/>
        <v>-0.134711585589925i</v>
      </c>
      <c r="O242" t="str">
        <f t="shared" si="47"/>
        <v>0.990940107776152-0.134304515190624i</v>
      </c>
      <c r="P242" t="str">
        <f t="shared" si="48"/>
        <v>0.00905989222384795+0.134304515190624i</v>
      </c>
      <c r="Q242" t="str">
        <f t="shared" si="49"/>
        <v>-0.00905989222384795+0.000407070399300991i</v>
      </c>
      <c r="R242" t="str">
        <f t="shared" si="50"/>
        <v>-0.333266097231759-14.8390482615253i</v>
      </c>
      <c r="S242" t="str">
        <f t="shared" si="51"/>
        <v>0.0150416877177584i</v>
      </c>
      <c r="T242" t="str">
        <f t="shared" si="52"/>
        <v>0.223204329978609-0.00501288456147623i</v>
      </c>
      <c r="U242" t="str">
        <f t="shared" si="53"/>
        <v>0.0000499999999999999-0.013157650718576i</v>
      </c>
      <c r="V242" t="str">
        <f t="shared" si="54"/>
        <v>0.00002-0.147365688048051i</v>
      </c>
      <c r="W242" t="str">
        <f t="shared" si="55"/>
        <v>0.0000422735770481518-0.0120791669628068i</v>
      </c>
      <c r="X242" t="str">
        <f t="shared" si="56"/>
        <v>0.000768685000794872-0.0120301987927969i</v>
      </c>
      <c r="Y242" t="str">
        <f t="shared" si="57"/>
        <v>0.009+0.0542867210540316i</v>
      </c>
      <c r="Z242" t="str">
        <f t="shared" si="58"/>
        <v>-3.19511602356038-0.956924512971283i</v>
      </c>
      <c r="AA242" t="str">
        <f t="shared" si="59"/>
        <v>62.318805104012-269.573230681198i</v>
      </c>
      <c r="AB242" t="str">
        <f t="shared" si="60"/>
        <v>0.671435004466898-0.0150795738068764i</v>
      </c>
      <c r="AC242" t="str">
        <f t="shared" si="61"/>
        <v>4.65017865044744-0.694062506531936i</v>
      </c>
      <c r="AD242" t="str">
        <f t="shared" si="62"/>
        <v>0.141716063250083+0.0179090393140705i</v>
      </c>
      <c r="AE242" t="str">
        <f t="shared" si="63"/>
        <v>-0.435661665762838-0.192833033284753i</v>
      </c>
      <c r="AF242" t="str">
        <f t="shared" si="64"/>
        <v>-1.96271444053193-0.060576386941544i</v>
      </c>
      <c r="AG242" t="str">
        <f t="shared" si="65"/>
        <v>1.04944693138973-0.134254169226459i</v>
      </c>
      <c r="AH242" t="str">
        <f t="shared" si="66"/>
        <v>0.742160192024449+0.480734254971337i</v>
      </c>
      <c r="AI242">
        <f t="shared" si="67"/>
        <v>-1.0684480190544297</v>
      </c>
      <c r="AJ242">
        <f t="shared" si="68"/>
        <v>32.933147836170548</v>
      </c>
      <c r="AK242"/>
      <c r="AL242"/>
      <c r="AM242"/>
      <c r="AN242"/>
    </row>
    <row r="243" spans="1:40" x14ac:dyDescent="0.35">
      <c r="A243"/>
      <c r="B243">
        <f t="shared" si="69"/>
        <v>10900</v>
      </c>
      <c r="C243" s="237" t="str">
        <f t="shared" si="37"/>
        <v>-0.000178037618462823+0.062185383740383i</v>
      </c>
      <c r="D243" s="208" t="str">
        <f t="shared" si="38"/>
        <v>-1.65011047478814+0.47675460867627i</v>
      </c>
      <c r="E243" t="str">
        <f t="shared" si="39"/>
        <v>36500</v>
      </c>
      <c r="F243" t="str">
        <f t="shared" si="40"/>
        <v>0.21505376344086</v>
      </c>
      <c r="G243" t="str">
        <f t="shared" si="35"/>
        <v>0.21505376344086</v>
      </c>
      <c r="H243" t="str">
        <f t="shared" si="41"/>
        <v>0.314897418899598+0.546180160293488i</v>
      </c>
      <c r="I243" t="str">
        <f t="shared" si="42"/>
        <v>42.8041999051609i</v>
      </c>
      <c r="J243" t="str">
        <f t="shared" si="36"/>
        <v>-1.4800652831596+9.36418920485225i</v>
      </c>
      <c r="K243" t="str">
        <f t="shared" si="43"/>
        <v>4.45964312766442-0.704872875178257i</v>
      </c>
      <c r="L243" t="str">
        <f t="shared" si="44"/>
        <v>0.99167843854098-0.222648260745766i</v>
      </c>
      <c r="M243" t="str">
        <f t="shared" si="45"/>
        <v>5.4513215662054-0.927521135924023i</v>
      </c>
      <c r="N243" t="str">
        <f t="shared" si="46"/>
        <v>-0.135958915086128i</v>
      </c>
      <c r="O243" t="str">
        <f t="shared" si="47"/>
        <v>0.990771814968815-0.135540439217974i</v>
      </c>
      <c r="P243" t="str">
        <f t="shared" si="48"/>
        <v>0.00922818503118505+0.135540439217974i</v>
      </c>
      <c r="Q243" t="str">
        <f t="shared" si="49"/>
        <v>-0.00922818503118505+0.000418475868153995i</v>
      </c>
      <c r="R243" t="str">
        <f t="shared" si="50"/>
        <v>-0.333264845896721-14.7027722195837i</v>
      </c>
      <c r="S243" t="str">
        <f t="shared" si="51"/>
        <v>0.015180962604034i</v>
      </c>
      <c r="T243" t="str">
        <f t="shared" si="52"/>
        <v>0.22320223524113-0.00505928116279728i</v>
      </c>
      <c r="U243" t="str">
        <f t="shared" si="53"/>
        <v>0.00005-0.0130369383266625i</v>
      </c>
      <c r="V243" t="str">
        <f t="shared" si="54"/>
        <v>0.00002-0.14601370925862i</v>
      </c>
      <c r="W243" t="str">
        <f t="shared" si="55"/>
        <v>0.0000422735769491367-0.0119683491422539i</v>
      </c>
      <c r="X243" t="str">
        <f t="shared" si="56"/>
        <v>0.000755464677391216-0.0119206211806518i</v>
      </c>
      <c r="Y243" t="str">
        <f t="shared" si="57"/>
        <v>0.009+0.054789375878606i</v>
      </c>
      <c r="Z243" t="str">
        <f t="shared" si="58"/>
        <v>-3.1268196765344-0.923030195640044i</v>
      </c>
      <c r="AA243" t="str">
        <f t="shared" si="59"/>
        <v>60.5647593478477-266.141685474056i</v>
      </c>
      <c r="AB243" t="str">
        <f t="shared" si="60"/>
        <v>0.671428703155142-0.0152191423457943i</v>
      </c>
      <c r="AC243" t="str">
        <f t="shared" si="61"/>
        <v>4.64605769348259-0.705728752331229i</v>
      </c>
      <c r="AD243" t="str">
        <f t="shared" si="62"/>
        <v>0.141742914359986+0.018254811574175i</v>
      </c>
      <c r="AE243" t="str">
        <f t="shared" si="63"/>
        <v>-0.426354791331452-0.187912493993846i</v>
      </c>
      <c r="AF243" t="str">
        <f t="shared" si="64"/>
        <v>-1.96500789368774-0.069425551617218i</v>
      </c>
      <c r="AG243" t="str">
        <f t="shared" si="65"/>
        <v>1.04866363038057-0.132557521499865i</v>
      </c>
      <c r="AH243" t="str">
        <f t="shared" si="66"/>
        <v>0.726781728942961+0.472210364608186i</v>
      </c>
      <c r="AI243">
        <f t="shared" si="67"/>
        <v>-1.2424771035662556</v>
      </c>
      <c r="AJ243">
        <f t="shared" si="68"/>
        <v>33.01290638210525</v>
      </c>
      <c r="AK243"/>
      <c r="AL243"/>
      <c r="AM243"/>
      <c r="AN243"/>
    </row>
    <row r="244" spans="1:40" x14ac:dyDescent="0.35">
      <c r="A244"/>
      <c r="B244">
        <f t="shared" si="69"/>
        <v>11000</v>
      </c>
      <c r="C244" s="237" t="str">
        <f t="shared" si="37"/>
        <v>-0.000174815310641894+0.0616200712116597i</v>
      </c>
      <c r="D244" s="208" t="str">
        <f t="shared" si="38"/>
        <v>-1.65008577042818+0.472420545956058i</v>
      </c>
      <c r="E244" t="str">
        <f t="shared" si="39"/>
        <v>36500</v>
      </c>
      <c r="F244" t="str">
        <f t="shared" si="40"/>
        <v>0.21505376344086</v>
      </c>
      <c r="G244" t="str">
        <f t="shared" si="35"/>
        <v>0.21505376344086</v>
      </c>
      <c r="H244" t="str">
        <f t="shared" si="41"/>
        <v>0.317232720632409+0.550600506279959i</v>
      </c>
      <c r="I244" t="str">
        <f t="shared" si="42"/>
        <v>43.1968989868597i</v>
      </c>
      <c r="J244" t="str">
        <f t="shared" si="36"/>
        <v>-1.52577981030478+9.45009919755731i</v>
      </c>
      <c r="K244" t="str">
        <f t="shared" si="43"/>
        <v>4.45492068930721-0.719275840618791i</v>
      </c>
      <c r="L244" t="str">
        <f t="shared" si="44"/>
        <v>0.990802009068313-0.224492327127285i</v>
      </c>
      <c r="M244" t="str">
        <f t="shared" si="45"/>
        <v>5.44572269837552-0.943768167746076i</v>
      </c>
      <c r="N244" t="str">
        <f t="shared" si="46"/>
        <v>-0.137206244582331i</v>
      </c>
      <c r="O244" t="str">
        <f t="shared" si="47"/>
        <v>0.9906019806883-0.13677615236735i</v>
      </c>
      <c r="P244" t="str">
        <f t="shared" si="48"/>
        <v>0.00939801931170003+0.13677615236735i</v>
      </c>
      <c r="Q244" t="str">
        <f t="shared" si="49"/>
        <v>-0.00939801931170003+0.000430092214980998i</v>
      </c>
      <c r="R244" t="str">
        <f t="shared" si="50"/>
        <v>-0.333263583009228-14.5689726631527i</v>
      </c>
      <c r="S244" t="str">
        <f t="shared" si="51"/>
        <v>0.0153202374903095i</v>
      </c>
      <c r="T244" t="str">
        <f t="shared" si="52"/>
        <v>0.223200121189326-0.00510567723857285i</v>
      </c>
      <c r="U244" t="str">
        <f t="shared" si="53"/>
        <v>0.0000499999999999999-0.012918420705511i</v>
      </c>
      <c r="V244" t="str">
        <f t="shared" si="54"/>
        <v>0.00002-0.144686311901723i</v>
      </c>
      <c r="W244" t="str">
        <f t="shared" si="55"/>
        <v>0.000042273576849209-0.0118595461932203i</v>
      </c>
      <c r="X244" t="str">
        <f t="shared" si="56"/>
        <v>0.000742601583038731-0.011813014712408i</v>
      </c>
      <c r="Y244" t="str">
        <f t="shared" si="57"/>
        <v>0.009+0.0552920307031804i</v>
      </c>
      <c r="Z244" t="str">
        <f t="shared" si="58"/>
        <v>-3.06073069094356-0.890790598377997i</v>
      </c>
      <c r="AA244" t="str">
        <f t="shared" si="59"/>
        <v>58.8871606059574-262.800010429968i</v>
      </c>
      <c r="AB244" t="str">
        <f t="shared" si="60"/>
        <v>0.671422343742748-0.0153587093037856i</v>
      </c>
      <c r="AC244" t="str">
        <f t="shared" si="61"/>
        <v>4.6418848365778-0.717306307011246i</v>
      </c>
      <c r="AD244" t="str">
        <f t="shared" si="62"/>
        <v>0.141770261903389+0.0185989090090828i</v>
      </c>
      <c r="AE244" t="str">
        <f t="shared" si="63"/>
        <v>-0.417352858385429-0.183213868055291i</v>
      </c>
      <c r="AF244" t="str">
        <f t="shared" si="64"/>
        <v>-1.96731849106059-0.0781799603239011i</v>
      </c>
      <c r="AG244" t="str">
        <f t="shared" si="65"/>
        <v>1.0479151948216-0.130906401501142i</v>
      </c>
      <c r="AH244" t="str">
        <f t="shared" si="66"/>
        <v>0.711888172872132+0.464025506776094i</v>
      </c>
      <c r="AI244">
        <f t="shared" si="67"/>
        <v>-1.4139998368203806</v>
      </c>
      <c r="AJ244">
        <f t="shared" si="68"/>
        <v>33.097257463233376</v>
      </c>
      <c r="AK244"/>
      <c r="AL244"/>
      <c r="AM244"/>
      <c r="AN244"/>
    </row>
    <row r="245" spans="1:40" x14ac:dyDescent="0.35">
      <c r="A245"/>
      <c r="B245">
        <f t="shared" si="69"/>
        <v>11100</v>
      </c>
      <c r="C245" s="237" t="str">
        <f t="shared" si="37"/>
        <v>-0.000171679698411982+0.0610649442505263i</v>
      </c>
      <c r="D245" s="208" t="str">
        <f t="shared" si="38"/>
        <v>-1.65006173073442+0.468164572587368i</v>
      </c>
      <c r="E245" t="str">
        <f t="shared" si="39"/>
        <v>36500</v>
      </c>
      <c r="F245" t="str">
        <f t="shared" si="40"/>
        <v>0.21505376344086</v>
      </c>
      <c r="G245" t="str">
        <f t="shared" si="35"/>
        <v>0.21505376344086</v>
      </c>
      <c r="H245" t="str">
        <f t="shared" si="41"/>
        <v>0.319584357739517+0.5550062707087i</v>
      </c>
      <c r="I245" t="str">
        <f t="shared" si="42"/>
        <v>43.5895980685584i</v>
      </c>
      <c r="J245" t="str">
        <f t="shared" si="36"/>
        <v>-1.57191182171613+9.53600919026239i</v>
      </c>
      <c r="K245" t="str">
        <f t="shared" si="43"/>
        <v>4.45013302571396-0.733558092464115i</v>
      </c>
      <c r="L245" t="str">
        <f t="shared" si="44"/>
        <v>0.98991914470856-0.226331311747976i</v>
      </c>
      <c r="M245" t="str">
        <f t="shared" si="45"/>
        <v>5.44005217042252-0.959889404212091i</v>
      </c>
      <c r="N245" t="str">
        <f t="shared" si="46"/>
        <v>-0.138453574078534i</v>
      </c>
      <c r="O245" t="str">
        <f t="shared" si="47"/>
        <v>0.990430605198842-0.138011652716194i</v>
      </c>
      <c r="P245" t="str">
        <f t="shared" si="48"/>
        <v>0.00956939480115804+0.138011652716194i</v>
      </c>
      <c r="Q245" t="str">
        <f t="shared" si="49"/>
        <v>-0.00956939480115804+0.000441921362340003i</v>
      </c>
      <c r="R245" t="str">
        <f t="shared" si="50"/>
        <v>-0.33326230857243-14.4375826601799i</v>
      </c>
      <c r="S245" t="str">
        <f t="shared" si="51"/>
        <v>0.015459512376585i</v>
      </c>
      <c r="T245" t="str">
        <f t="shared" si="52"/>
        <v>0.22319798782302-0.00515207278402477i</v>
      </c>
      <c r="U245" t="str">
        <f t="shared" si="53"/>
        <v>0.00005-0.0128020385369929i</v>
      </c>
      <c r="V245" t="str">
        <f t="shared" si="54"/>
        <v>0.00002-0.14338283161432i</v>
      </c>
      <c r="W245" t="str">
        <f t="shared" si="55"/>
        <v>0.0000422735767483687-0.0117527036597189i</v>
      </c>
      <c r="X245" t="str">
        <f t="shared" si="56"/>
        <v>0.000730082976963162-0.0117073268624395i</v>
      </c>
      <c r="Y245" t="str">
        <f t="shared" si="57"/>
        <v>0.009+0.0557946855277547i</v>
      </c>
      <c r="Z245" t="str">
        <f t="shared" si="58"/>
        <v>-2.99675577936955-0.860103196618811i</v>
      </c>
      <c r="AA245" t="str">
        <f t="shared" si="59"/>
        <v>57.2815594826484-259.544822361659i</v>
      </c>
      <c r="AB245" t="str">
        <f t="shared" si="60"/>
        <v>0.671415926229184-0.015498274666477i</v>
      </c>
      <c r="AC245" t="str">
        <f t="shared" si="61"/>
        <v>4.6376610371034-0.728796456143813i</v>
      </c>
      <c r="AD245" t="str">
        <f t="shared" si="62"/>
        <v>0.141798099063394+0.0189413751276915i</v>
      </c>
      <c r="AE245" t="str">
        <f t="shared" si="63"/>
        <v>-0.408642735576159-0.178723673662012i</v>
      </c>
      <c r="AF245" t="str">
        <f t="shared" si="64"/>
        <v>-1.96964608847394-0.086841698121332i</v>
      </c>
      <c r="AG245" t="str">
        <f t="shared" si="65"/>
        <v>1.04719955856156-0.129299054754182i</v>
      </c>
      <c r="AH245" t="str">
        <f t="shared" si="66"/>
        <v>0.697460037338021+0.456159987348769i</v>
      </c>
      <c r="AI245">
        <f t="shared" si="67"/>
        <v>-1.5830746597648138</v>
      </c>
      <c r="AJ245">
        <f t="shared" si="68"/>
        <v>33.185901479276389</v>
      </c>
      <c r="AK245"/>
      <c r="AL245"/>
      <c r="AM245"/>
      <c r="AN245"/>
    </row>
    <row r="246" spans="1:40" x14ac:dyDescent="0.35">
      <c r="A246"/>
      <c r="B246">
        <f t="shared" si="69"/>
        <v>11200</v>
      </c>
      <c r="C246" s="237" t="str">
        <f t="shared" si="37"/>
        <v>-0.000168627699406753+0.060519730037868i</v>
      </c>
      <c r="D246" s="208" t="str">
        <f t="shared" si="38"/>
        <v>-1.65003833207538+0.463984596956988i</v>
      </c>
      <c r="E246" t="str">
        <f t="shared" si="39"/>
        <v>36500</v>
      </c>
      <c r="F246" t="str">
        <f t="shared" si="40"/>
        <v>0.21505376344086</v>
      </c>
      <c r="G246" t="str">
        <f t="shared" si="35"/>
        <v>0.21505376344086</v>
      </c>
      <c r="H246" t="str">
        <f t="shared" si="41"/>
        <v>0.321952210336718+0.559397370837835i</v>
      </c>
      <c r="I246" t="str">
        <f t="shared" si="42"/>
        <v>43.9822971502571i</v>
      </c>
      <c r="J246" t="str">
        <f t="shared" si="36"/>
        <v>-1.61846131739365+9.62191918296745i</v>
      </c>
      <c r="K246" t="str">
        <f t="shared" si="43"/>
        <v>4.44528144298896-0.74772152245272i</v>
      </c>
      <c r="L246" t="str">
        <f t="shared" si="44"/>
        <v>0.989029883986673-0.228165183731938i</v>
      </c>
      <c r="M246" t="str">
        <f t="shared" si="45"/>
        <v>5.43431132697563-0.975886706184658i</v>
      </c>
      <c r="N246" t="str">
        <f t="shared" si="46"/>
        <v>-0.139700903574737i</v>
      </c>
      <c r="O246" t="str">
        <f t="shared" si="47"/>
        <v>0.990257688767072-0.139246938342276i</v>
      </c>
      <c r="P246" t="str">
        <f t="shared" si="48"/>
        <v>0.00974231123292801+0.139246938342276i</v>
      </c>
      <c r="Q246" t="str">
        <f t="shared" si="49"/>
        <v>-0.00974231123292801+0.000453965232460996i</v>
      </c>
      <c r="R246" t="str">
        <f t="shared" si="50"/>
        <v>-0.333261022584829-14.3085376690402i</v>
      </c>
      <c r="S246" t="str">
        <f t="shared" si="51"/>
        <v>0.0155987872628606i</v>
      </c>
      <c r="T246" t="str">
        <f t="shared" si="52"/>
        <v>0.223195835141985-0.00519846779430413i</v>
      </c>
      <c r="U246" t="str">
        <f t="shared" si="53"/>
        <v>0.0000500000000000001-0.012687734621484i</v>
      </c>
      <c r="V246" t="str">
        <f t="shared" si="54"/>
        <v>0.00002-0.142102627760621i</v>
      </c>
      <c r="W246" t="str">
        <f t="shared" si="55"/>
        <v>0.000042273576646616-0.0116477690306195i</v>
      </c>
      <c r="X246" t="str">
        <f t="shared" si="56"/>
        <v>0.000717896680739309-0.0116035069482922i</v>
      </c>
      <c r="Y246" t="str">
        <f t="shared" si="57"/>
        <v>0.009+0.0562973403523291i</v>
      </c>
      <c r="Z246" t="str">
        <f t="shared" si="58"/>
        <v>-2.93480630962048-0.830873116835647i</v>
      </c>
      <c r="AA246" t="str">
        <f t="shared" si="59"/>
        <v>55.7438257713289-256.372890572643i</v>
      </c>
      <c r="AB246" t="str">
        <f t="shared" si="60"/>
        <v>0.671409450613767-0.0156378384192821i</v>
      </c>
      <c r="AC246" t="str">
        <f t="shared" si="61"/>
        <v>4.63338722388204-0.740200439712039i</v>
      </c>
      <c r="AD246" t="str">
        <f t="shared" si="62"/>
        <v>0.141826419321014+0.0192822518835502i</v>
      </c>
      <c r="AE246" t="str">
        <f t="shared" si="63"/>
        <v>-0.400211965572095-0.174429433562425i</v>
      </c>
      <c r="AF246" t="str">
        <f t="shared" si="64"/>
        <v>-1.9719905424121-0.095412773880847i</v>
      </c>
      <c r="AG246" t="str">
        <f t="shared" si="65"/>
        <v>1.04651480577515-0.127733808980943i</v>
      </c>
      <c r="AH246" t="str">
        <f t="shared" si="66"/>
        <v>0.683478718964918+0.448595533115288i</v>
      </c>
      <c r="AI246">
        <f t="shared" si="67"/>
        <v>-1.7497583172886924</v>
      </c>
      <c r="AJ246">
        <f t="shared" si="68"/>
        <v>33.278557266863501</v>
      </c>
      <c r="AK246"/>
      <c r="AL246"/>
      <c r="AM246"/>
      <c r="AN246"/>
    </row>
    <row r="247" spans="1:40" x14ac:dyDescent="0.35">
      <c r="A247"/>
      <c r="B247">
        <f t="shared" si="69"/>
        <v>11300</v>
      </c>
      <c r="C247" s="237" t="str">
        <f t="shared" si="37"/>
        <v>-0.000165656367039451+0.0599841654115089i</v>
      </c>
      <c r="D247" s="208" t="str">
        <f t="shared" si="38"/>
        <v>-1.65001555186056+0.459878601488235i</v>
      </c>
      <c r="E247" t="str">
        <f t="shared" si="39"/>
        <v>36500</v>
      </c>
      <c r="F247" t="str">
        <f t="shared" si="40"/>
        <v>0.21505376344086</v>
      </c>
      <c r="G247" t="str">
        <f t="shared" si="35"/>
        <v>0.21505376344086</v>
      </c>
      <c r="H247" t="str">
        <f t="shared" si="41"/>
        <v>0.324336158115498+0.563773725198768i</v>
      </c>
      <c r="I247" t="str">
        <f t="shared" si="42"/>
        <v>44.3749962319558i</v>
      </c>
      <c r="J247" t="str">
        <f t="shared" si="36"/>
        <v>-1.66542829733734+9.70782917567252i</v>
      </c>
      <c r="K247" t="str">
        <f t="shared" si="43"/>
        <v>4.44036720677106-0.761767956862816i</v>
      </c>
      <c r="L247" t="str">
        <f t="shared" si="44"/>
        <v>0.988134265598843-0.229993912560529i</v>
      </c>
      <c r="M247" t="str">
        <f t="shared" si="45"/>
        <v>5.4285014723699-0.991761869423345i</v>
      </c>
      <c r="N247" t="str">
        <f t="shared" si="46"/>
        <v>-0.14094823307094i</v>
      </c>
      <c r="O247" t="str">
        <f t="shared" si="47"/>
        <v>0.990083231662017-0.1404820073237i</v>
      </c>
      <c r="P247" t="str">
        <f t="shared" si="48"/>
        <v>0.00991676833798305+0.1404820073237i</v>
      </c>
      <c r="Q247" t="str">
        <f t="shared" si="49"/>
        <v>-0.00991676833798305+0.000466225747240007i</v>
      </c>
      <c r="R247" t="str">
        <f t="shared" si="50"/>
        <v>-0.333259725045083-14.1817754327654i</v>
      </c>
      <c r="S247" t="str">
        <f t="shared" si="51"/>
        <v>0.0157380621491361i</v>
      </c>
      <c r="T247" t="str">
        <f t="shared" si="52"/>
        <v>0.223193663145953-0.00524486226456353i</v>
      </c>
      <c r="U247" t="str">
        <f t="shared" si="53"/>
        <v>0.00005-0.0125754537841257i</v>
      </c>
      <c r="V247" t="str">
        <f t="shared" si="54"/>
        <v>0.00002-0.140845082382208i</v>
      </c>
      <c r="W247" t="str">
        <f t="shared" si="55"/>
        <v>0.0000422735765439504-0.0115446916535927i</v>
      </c>
      <c r="X247" t="str">
        <f t="shared" si="56"/>
        <v>0.000706031048799809-0.0115015060508294i</v>
      </c>
      <c r="Y247" t="str">
        <f t="shared" si="57"/>
        <v>0.009+0.0567999951769035i</v>
      </c>
      <c r="Z247" t="str">
        <f t="shared" si="58"/>
        <v>-2.8747980588514-0.803012473608109i</v>
      </c>
      <c r="AA247" t="str">
        <f t="shared" si="59"/>
        <v>54.2701215794436-253.281130039362i</v>
      </c>
      <c r="AB247" t="str">
        <f t="shared" si="60"/>
        <v>0.671402916895691-0.0157774005476192i</v>
      </c>
      <c r="AC247" t="str">
        <f t="shared" si="61"/>
        <v>4.62906429865996-0.751519454099678i</v>
      </c>
      <c r="AD247" t="str">
        <f t="shared" si="62"/>
        <v>0.141855216439457+0.0196215797431129i</v>
      </c>
      <c r="AE247" t="str">
        <f t="shared" si="63"/>
        <v>-0.392048727572481-0.170319587604361i</v>
      </c>
      <c r="AF247" t="str">
        <f t="shared" si="64"/>
        <v>-1.97435170997606-0.103895123710533i</v>
      </c>
      <c r="AG247" t="str">
        <f t="shared" si="65"/>
        <v>1.04585915815469-0.126209070092759i</v>
      </c>
      <c r="AH247" t="str">
        <f t="shared" si="66"/>
        <v>0.669926459935044+0.441315173291675i</v>
      </c>
      <c r="AI247">
        <f t="shared" si="67"/>
        <v>-1.9141058994964633</v>
      </c>
      <c r="AJ247">
        <f t="shared" si="68"/>
        <v>33.374960822610568</v>
      </c>
      <c r="AK247"/>
      <c r="AL247"/>
      <c r="AM247"/>
      <c r="AN247"/>
    </row>
    <row r="248" spans="1:40" x14ac:dyDescent="0.35">
      <c r="A248"/>
      <c r="B248">
        <f t="shared" si="69"/>
        <v>11400</v>
      </c>
      <c r="C248" s="237" t="str">
        <f t="shared" si="37"/>
        <v>-0.000162762883388253+0.0594579964426812i</v>
      </c>
      <c r="D248" s="208" t="str">
        <f t="shared" si="38"/>
        <v>-1.6499933684859+0.455844639393889i</v>
      </c>
      <c r="E248" t="str">
        <f t="shared" si="39"/>
        <v>36500</v>
      </c>
      <c r="F248" t="str">
        <f t="shared" si="40"/>
        <v>0.21505376344086</v>
      </c>
      <c r="G248" t="str">
        <f t="shared" si="35"/>
        <v>0.21505376344086</v>
      </c>
      <c r="H248" t="str">
        <f t="shared" si="41"/>
        <v>0.326736080356899+0.568135253593878i</v>
      </c>
      <c r="I248" t="str">
        <f t="shared" si="42"/>
        <v>44.7676953136546i</v>
      </c>
      <c r="J248" t="str">
        <f t="shared" si="36"/>
        <v>-1.71281276154719+9.79373916837758i</v>
      </c>
      <c r="K248" t="str">
        <f t="shared" si="43"/>
        <v>4.43539154429443-0.775699159321649i</v>
      </c>
      <c r="L248" t="str">
        <f t="shared" si="44"/>
        <v>0.987232328408611-0.231817468073235i</v>
      </c>
      <c r="M248" t="str">
        <f t="shared" si="45"/>
        <v>5.42262387270304-1.00751662739488i</v>
      </c>
      <c r="N248" t="str">
        <f t="shared" si="46"/>
        <v>-0.142195562567143i</v>
      </c>
      <c r="O248" t="str">
        <f t="shared" si="47"/>
        <v>0.989907234155105-0.141716857738909i</v>
      </c>
      <c r="P248" t="str">
        <f t="shared" si="48"/>
        <v>0.010092765844895+0.141716857738909i</v>
      </c>
      <c r="Q248" t="str">
        <f t="shared" si="49"/>
        <v>-0.010092765844895+0.000478704828234006i</v>
      </c>
      <c r="R248" t="str">
        <f t="shared" si="50"/>
        <v>-0.333258415954151-14.0572358788486i</v>
      </c>
      <c r="S248" t="str">
        <f t="shared" si="51"/>
        <v>0.0158773370354117i</v>
      </c>
      <c r="T248" t="str">
        <f t="shared" si="52"/>
        <v>0.223191471834761-0.00529125618999148i</v>
      </c>
      <c r="U248" t="str">
        <f t="shared" si="53"/>
        <v>0.0000500000000000001-0.0124651427860194i</v>
      </c>
      <c r="V248" t="str">
        <f t="shared" si="54"/>
        <v>0.00002-0.139609599203417i</v>
      </c>
      <c r="W248" t="str">
        <f t="shared" si="55"/>
        <v>0.0000422735764403725-0.0114434226535842i</v>
      </c>
      <c r="X248" t="str">
        <f t="shared" si="56"/>
        <v>0.00069447494073073-0.0114012769384778i</v>
      </c>
      <c r="Y248" t="str">
        <f t="shared" si="57"/>
        <v>0.009+0.0573026500014778i</v>
      </c>
      <c r="Z248" t="str">
        <f t="shared" si="58"/>
        <v>-2.81665097851444-0.776439771591276i</v>
      </c>
      <c r="AA248" t="str">
        <f t="shared" si="59"/>
        <v>52.8568770231548-250.266594737524i</v>
      </c>
      <c r="AB248" t="str">
        <f t="shared" si="60"/>
        <v>0.671396325074465-0.0159169610370144i</v>
      </c>
      <c r="AC248" t="str">
        <f t="shared" si="61"/>
        <v>4.6246931374915-0.76275465398454i</v>
      </c>
      <c r="AD248" t="str">
        <f t="shared" si="62"/>
        <v>0.141884484449384+0.0199593977504458i</v>
      </c>
      <c r="AE248" t="str">
        <f t="shared" si="63"/>
        <v>-0.384141801729918-0.166383413902578i</v>
      </c>
      <c r="AF248" t="str">
        <f t="shared" si="64"/>
        <v>-1.9767294488428-0.112290614199989i</v>
      </c>
      <c r="AG248" t="str">
        <f t="shared" si="65"/>
        <v>1.04523096333966-0.124723318319524i</v>
      </c>
      <c r="AH248" t="str">
        <f t="shared" si="66"/>
        <v>0.656786310939348+0.434303132001695i</v>
      </c>
      <c r="AI248">
        <f t="shared" si="67"/>
        <v>-2.0761708844979552</v>
      </c>
      <c r="AJ248">
        <f t="shared" si="68"/>
        <v>33.474864125041556</v>
      </c>
      <c r="AK248"/>
      <c r="AL248"/>
      <c r="AM248"/>
      <c r="AN248"/>
    </row>
    <row r="249" spans="1:40" x14ac:dyDescent="0.35">
      <c r="A249"/>
      <c r="B249">
        <f t="shared" si="69"/>
        <v>11500</v>
      </c>
      <c r="C249" s="237" t="str">
        <f t="shared" si="37"/>
        <v>-0.000159944552512805+0.0589409780345912i</v>
      </c>
      <c r="D249" s="208" t="str">
        <f t="shared" si="38"/>
        <v>-1.64997176128253+0.451880831598533i</v>
      </c>
      <c r="E249" t="str">
        <f t="shared" si="39"/>
        <v>36500</v>
      </c>
      <c r="F249" t="str">
        <f t="shared" si="40"/>
        <v>0.21505376344086</v>
      </c>
      <c r="G249" t="str">
        <f t="shared" si="35"/>
        <v>0.21505376344086</v>
      </c>
      <c r="H249" t="str">
        <f t="shared" si="41"/>
        <v>0.329151855945368+0.572481877094249i</v>
      </c>
      <c r="I249" t="str">
        <f t="shared" si="42"/>
        <v>45.1603943953533i</v>
      </c>
      <c r="J249" t="str">
        <f t="shared" si="36"/>
        <v>-1.7606147100232+9.87964916108265i</v>
      </c>
      <c r="K249" t="str">
        <f t="shared" si="43"/>
        <v>4.43035564632543-0.789516833480363i</v>
      </c>
      <c r="L249" t="str">
        <f t="shared" si="44"/>
        <v>0.986324111442998-0.233635820468467i</v>
      </c>
      <c r="M249" t="str">
        <f t="shared" si="45"/>
        <v>5.41667975776843-1.02315265394883i</v>
      </c>
      <c r="N249" t="str">
        <f t="shared" si="46"/>
        <v>-0.143442892063346i</v>
      </c>
      <c r="O249" t="str">
        <f t="shared" si="47"/>
        <v>0.989729696520157-0.142951487666684i</v>
      </c>
      <c r="P249" t="str">
        <f t="shared" si="48"/>
        <v>0.010270303479843+0.142951487666684i</v>
      </c>
      <c r="Q249" t="str">
        <f t="shared" si="49"/>
        <v>-0.010270303479843+0.00049140439666201i</v>
      </c>
      <c r="R249" t="str">
        <f t="shared" si="50"/>
        <v>-0.333257095310504-13.9348610242554i</v>
      </c>
      <c r="S249" t="str">
        <f t="shared" si="51"/>
        <v>0.0160166119216872i</v>
      </c>
      <c r="T249" t="str">
        <f t="shared" si="52"/>
        <v>0.223189261208143-0.00533764956573707i</v>
      </c>
      <c r="U249" t="str">
        <f t="shared" si="53"/>
        <v>0.0000499999999999999-0.012356750240054i</v>
      </c>
      <c r="V249" t="str">
        <f t="shared" si="54"/>
        <v>0.00002-0.138395602688605i</v>
      </c>
      <c r="W249" t="str">
        <f t="shared" si="55"/>
        <v>0.0000422735763358817-0.0113439148555411i</v>
      </c>
      <c r="X249" t="str">
        <f t="shared" si="56"/>
        <v>0.000683217695231271-0.0113027739953321i</v>
      </c>
      <c r="Y249" t="str">
        <f t="shared" si="57"/>
        <v>0.009+0.0578053048260522i</v>
      </c>
      <c r="Z249" t="str">
        <f t="shared" si="58"/>
        <v>-2.7602889702947-0.751079365358141i</v>
      </c>
      <c r="AA249" t="str">
        <f t="shared" si="59"/>
        <v>51.5007682194155-247.326471149004i</v>
      </c>
      <c r="AB249" t="str">
        <f t="shared" si="60"/>
        <v>0.67138967514929-0.0160565198728756i</v>
      </c>
      <c r="AC249" t="str">
        <f t="shared" si="61"/>
        <v>4.62027459203477-0.773907154138451i</v>
      </c>
      <c r="AD249" t="str">
        <f t="shared" si="62"/>
        <v>0.141914217635008+0.0202957435885907i</v>
      </c>
      <c r="AE249" t="str">
        <f t="shared" si="63"/>
        <v>-0.376480535451925-0.162610957688115i</v>
      </c>
      <c r="AF249" t="str">
        <f t="shared" si="64"/>
        <v>-1.9791236172279-0.120601045495716i</v>
      </c>
      <c r="AG249" t="str">
        <f t="shared" si="65"/>
        <v>1.04462868445147-0.123275104487053i</v>
      </c>
      <c r="AH249" t="str">
        <f t="shared" si="66"/>
        <v>0.64404209486653+0.427544730631379i</v>
      </c>
      <c r="AI249">
        <f t="shared" si="67"/>
        <v>-2.2360051821931588</v>
      </c>
      <c r="AJ249">
        <f t="shared" si="68"/>
        <v>33.578034047042529</v>
      </c>
      <c r="AK249"/>
      <c r="AL249"/>
      <c r="AM249"/>
      <c r="AN249"/>
    </row>
    <row r="250" spans="1:40" x14ac:dyDescent="0.35">
      <c r="A250"/>
      <c r="B250">
        <f t="shared" si="69"/>
        <v>11600</v>
      </c>
      <c r="C250" s="237" t="str">
        <f t="shared" si="37"/>
        <v>-0.000157198794172291+0.0584328735417475i</v>
      </c>
      <c r="D250" s="208" t="str">
        <f t="shared" si="38"/>
        <v>-1.64995071046858+0.447985363820064i</v>
      </c>
      <c r="E250" t="str">
        <f t="shared" si="39"/>
        <v>36500</v>
      </c>
      <c r="F250" t="str">
        <f t="shared" si="40"/>
        <v>0.21505376344086</v>
      </c>
      <c r="G250" t="str">
        <f t="shared" si="35"/>
        <v>0.21505376344086</v>
      </c>
      <c r="H250" t="str">
        <f t="shared" si="41"/>
        <v>0.331583363382529+0.576813518037342i</v>
      </c>
      <c r="I250" t="str">
        <f t="shared" si="42"/>
        <v>45.553093477052i</v>
      </c>
      <c r="J250" t="str">
        <f t="shared" si="36"/>
        <v>-1.80883414276538+9.96555915378771i</v>
      </c>
      <c r="K250" t="str">
        <f t="shared" si="43"/>
        <v>4.42526066898441-0.803222625561698i</v>
      </c>
      <c r="L250" t="str">
        <f t="shared" si="44"/>
        <v>0.985409653888621-0.235448940304315i</v>
      </c>
      <c r="M250" t="str">
        <f t="shared" si="45"/>
        <v>5.41067032287303-1.03867156586601i</v>
      </c>
      <c r="N250" t="str">
        <f t="shared" si="46"/>
        <v>-0.144690221559549i</v>
      </c>
      <c r="O250" t="str">
        <f t="shared" si="47"/>
        <v>0.989550619033392-0.14418589518615i</v>
      </c>
      <c r="P250" t="str">
        <f t="shared" si="48"/>
        <v>0.010449380966608+0.14418589518615i</v>
      </c>
      <c r="Q250" t="str">
        <f t="shared" si="49"/>
        <v>-0.010449380966608+0.000504326373399006i</v>
      </c>
      <c r="R250" t="str">
        <f t="shared" si="50"/>
        <v>-0.333255763113763-13.814594885369i</v>
      </c>
      <c r="S250" t="str">
        <f t="shared" si="51"/>
        <v>0.0161558868079628i</v>
      </c>
      <c r="T250" t="str">
        <f t="shared" si="52"/>
        <v>0.223187031265883-0.00538404238696722i</v>
      </c>
      <c r="U250" t="str">
        <f t="shared" si="53"/>
        <v>0.00005-0.012250226531088i</v>
      </c>
      <c r="V250" t="str">
        <f t="shared" si="54"/>
        <v>0.00002-0.137202537148186i</v>
      </c>
      <c r="W250" t="str">
        <f t="shared" si="55"/>
        <v>0.0000422735762304786-0.0112461227111367i</v>
      </c>
      <c r="X250" t="str">
        <f t="shared" si="56"/>
        <v>0.000672249105624716-0.0112059531528909i</v>
      </c>
      <c r="Y250" t="str">
        <f t="shared" si="57"/>
        <v>0.009+0.0583079596506266i</v>
      </c>
      <c r="Z250" t="str">
        <f t="shared" si="58"/>
        <v>-2.70563967301433-0.726860970914221i</v>
      </c>
      <c r="AA250" t="str">
        <f t="shared" si="59"/>
        <v>50.1986973344594-244.458071975273i</v>
      </c>
      <c r="AB250" t="str">
        <f t="shared" si="60"/>
        <v>0.671382967119515-0.0161960770406638i</v>
      </c>
      <c r="AC250" t="str">
        <f t="shared" si="61"/>
        <v>4.61580949077529-0.784978031144679i</v>
      </c>
      <c r="AD250" t="str">
        <f t="shared" si="62"/>
        <v>0.141944410521079+0.0206306536377805i</v>
      </c>
      <c r="AE250" t="str">
        <f t="shared" si="63"/>
        <v>-0.369054811534711-0.158992967009794i</v>
      </c>
      <c r="AF250" t="str">
        <f t="shared" si="64"/>
        <v>-1.98153407385111-0.128828154217278i</v>
      </c>
      <c r="AG250" t="str">
        <f t="shared" si="65"/>
        <v>1.04405089061649-0.121863046448866i</v>
      </c>
      <c r="AH250" t="str">
        <f t="shared" si="66"/>
        <v>0.631678371416638+0.421026299076998i</v>
      </c>
      <c r="AI250">
        <f t="shared" si="67"/>
        <v>-2.3936591786146995</v>
      </c>
      <c r="AJ250">
        <f t="shared" si="68"/>
        <v>33.684251351276949</v>
      </c>
      <c r="AK250"/>
      <c r="AL250"/>
      <c r="AM250"/>
      <c r="AN250"/>
    </row>
    <row r="251" spans="1:40" x14ac:dyDescent="0.35">
      <c r="A251"/>
      <c r="B251">
        <f t="shared" si="69"/>
        <v>11700</v>
      </c>
      <c r="C251" s="237" t="str">
        <f t="shared" si="37"/>
        <v>-0.000154523137917732+0.0579334544088102i</v>
      </c>
      <c r="D251" s="208" t="str">
        <f t="shared" si="38"/>
        <v>-1.64993019710397+0.444156483800878i</v>
      </c>
      <c r="E251" t="str">
        <f t="shared" si="39"/>
        <v>36500</v>
      </c>
      <c r="F251" t="str">
        <f t="shared" si="40"/>
        <v>0.21505376344086</v>
      </c>
      <c r="G251" t="str">
        <f t="shared" si="35"/>
        <v>0.21505376344086</v>
      </c>
      <c r="H251" t="str">
        <f t="shared" si="41"/>
        <v>0.334030480800977+0.581130100024742i</v>
      </c>
      <c r="I251" t="str">
        <f t="shared" si="42"/>
        <v>45.9457925587507i</v>
      </c>
      <c r="J251" t="str">
        <f t="shared" si="36"/>
        <v>-1.85747105977373+10.0514691464928i</v>
      </c>
      <c r="K251" t="str">
        <f t="shared" si="43"/>
        <v>4.42010773545945-0.816818126787234i</v>
      </c>
      <c r="L251" t="str">
        <f t="shared" si="44"/>
        <v>0.984488995087823-0.237256798499265i</v>
      </c>
      <c r="M251" t="str">
        <f t="shared" si="45"/>
        <v>5.40459673054727-1.0540749252865i</v>
      </c>
      <c r="N251" t="str">
        <f t="shared" si="46"/>
        <v>-0.145937551055752i</v>
      </c>
      <c r="O251" t="str">
        <f t="shared" si="47"/>
        <v>0.989370001973423-0.145420078376778i</v>
      </c>
      <c r="P251" t="str">
        <f t="shared" si="48"/>
        <v>0.010629998026577+0.145420078376778i</v>
      </c>
      <c r="Q251" t="str">
        <f t="shared" si="49"/>
        <v>-0.010629998026577+0.000517472678974007i</v>
      </c>
      <c r="R251" t="str">
        <f t="shared" si="50"/>
        <v>-0.333254419363685-13.6963833925404i</v>
      </c>
      <c r="S251" t="str">
        <f t="shared" si="51"/>
        <v>0.0162951616942383i</v>
      </c>
      <c r="T251" t="str">
        <f t="shared" si="52"/>
        <v>0.223184782007726-0.00543043464885075i</v>
      </c>
      <c r="U251" t="str">
        <f t="shared" si="53"/>
        <v>0.0000500000000000001-0.012145523740224i</v>
      </c>
      <c r="V251" t="str">
        <f t="shared" si="54"/>
        <v>0.00002-0.136029865890509i</v>
      </c>
      <c r="W251" t="str">
        <f t="shared" si="55"/>
        <v>0.0000422735761241629-0.0111500022292522i</v>
      </c>
      <c r="X251" t="str">
        <f t="shared" si="56"/>
        <v>0.000661559396815745-0.0111107718252131i</v>
      </c>
      <c r="Y251" t="str">
        <f t="shared" si="57"/>
        <v>0.009+0.0588106144752009i</v>
      </c>
      <c r="Z251" t="str">
        <f t="shared" si="58"/>
        <v>-2.65263426035579-0.703719223406146i</v>
      </c>
      <c r="AA251" t="str">
        <f t="shared" si="59"/>
        <v>48.9477744752435-241.658830075165i</v>
      </c>
      <c r="AB251" t="str">
        <f t="shared" si="60"/>
        <v>0.671376200984374-0.0163356325258463i</v>
      </c>
      <c r="AC251" t="str">
        <f t="shared" si="61"/>
        <v>4.61129864017321-0.795968325032349i</v>
      </c>
      <c r="AD251" t="str">
        <f t="shared" si="62"/>
        <v>0.141975057860606+0.0209641630306988i</v>
      </c>
      <c r="AE251" t="str">
        <f t="shared" si="63"/>
        <v>-0.361855018069716-0.155520834555624i</v>
      </c>
      <c r="AF251" t="str">
        <f t="shared" si="64"/>
        <v>-1.98396067790495-0.136973616223864i</v>
      </c>
      <c r="AG251" t="str">
        <f t="shared" si="65"/>
        <v>1.04349624837368-0.12048582567526i</v>
      </c>
      <c r="AH251" t="str">
        <f t="shared" si="66"/>
        <v>0.619680402775627+0.414735095008507i</v>
      </c>
      <c r="AI251">
        <f t="shared" si="67"/>
        <v>-2.5491817804713124</v>
      </c>
      <c r="AJ251">
        <f t="shared" si="68"/>
        <v>33.793309761654015</v>
      </c>
      <c r="AK251"/>
      <c r="AL251"/>
      <c r="AM251"/>
      <c r="AN251"/>
    </row>
    <row r="252" spans="1:40" x14ac:dyDescent="0.35">
      <c r="A252"/>
      <c r="B252">
        <f t="shared" si="69"/>
        <v>11800</v>
      </c>
      <c r="C252" s="237" t="str">
        <f t="shared" si="37"/>
        <v>-0.000151915217533234+0.057442499827802i</v>
      </c>
      <c r="D252" s="208" t="str">
        <f t="shared" si="38"/>
        <v>-1.64991020304768+0.440392498679816i</v>
      </c>
      <c r="E252" t="str">
        <f t="shared" si="39"/>
        <v>36500</v>
      </c>
      <c r="F252" t="str">
        <f t="shared" si="40"/>
        <v>0.21505376344086</v>
      </c>
      <c r="G252" t="str">
        <f t="shared" si="35"/>
        <v>0.21505376344086</v>
      </c>
      <c r="H252" t="str">
        <f t="shared" si="41"/>
        <v>0.336493085977968+0.585431547919758i</v>
      </c>
      <c r="I252" t="str">
        <f t="shared" si="42"/>
        <v>46.3384916404495i</v>
      </c>
      <c r="J252" t="str">
        <f t="shared" si="36"/>
        <v>-1.90652546104825+10.1373791391978i</v>
      </c>
      <c r="K252" t="str">
        <f t="shared" si="43"/>
        <v>4.41489793761963-0.830304875690711i</v>
      </c>
      <c r="L252" t="str">
        <f t="shared" si="44"/>
        <v>0.983562174534795-0.239059366332857i</v>
      </c>
      <c r="M252" t="str">
        <f t="shared" si="45"/>
        <v>5.39846011215442-1.06936424202357i</v>
      </c>
      <c r="N252" t="str">
        <f t="shared" si="46"/>
        <v>-0.147184880551955i</v>
      </c>
      <c r="O252" t="str">
        <f t="shared" si="47"/>
        <v>0.989187845621262-0.146654035318388i</v>
      </c>
      <c r="P252" t="str">
        <f t="shared" si="48"/>
        <v>0.0108121543787379+0.146654035318388i</v>
      </c>
      <c r="Q252" t="str">
        <f t="shared" si="49"/>
        <v>-0.0108121543787379+0.000530845233567001i</v>
      </c>
      <c r="R252" t="str">
        <f t="shared" si="50"/>
        <v>-0.33325306405955-13.5801743089942i</v>
      </c>
      <c r="S252" t="str">
        <f t="shared" si="51"/>
        <v>0.0164344365805139i</v>
      </c>
      <c r="T252" t="str">
        <f t="shared" si="52"/>
        <v>0.223182513433489-0.00547682634654861i</v>
      </c>
      <c r="U252" t="str">
        <f t="shared" si="53"/>
        <v>0.00005-0.012042595572934i</v>
      </c>
      <c r="V252" t="str">
        <f t="shared" si="54"/>
        <v>0.00002-0.134877070416861i</v>
      </c>
      <c r="W252" t="str">
        <f t="shared" si="55"/>
        <v>0.0000422735760169344-0.0110555109099931i</v>
      </c>
      <c r="X252" t="str">
        <f t="shared" si="56"/>
        <v>0.000651139203597477-0.0110171888472955i</v>
      </c>
      <c r="Y252" t="str">
        <f t="shared" si="57"/>
        <v>0.009+0.0593132692997753i</v>
      </c>
      <c r="Z252" t="str">
        <f t="shared" si="58"/>
        <v>-2.601207249158-0.681593276178797i</v>
      </c>
      <c r="AA252" t="str">
        <f t="shared" si="59"/>
        <v>47.7453012345323-238.926292638212i</v>
      </c>
      <c r="AB252" t="str">
        <f t="shared" si="60"/>
        <v>0.671369376743316-0.0164751863138664i</v>
      </c>
      <c r="AC252" t="str">
        <f t="shared" si="61"/>
        <v>4.60674282574604-0.806879040834673i</v>
      </c>
      <c r="AD252" t="str">
        <f t="shared" si="62"/>
        <v>0.142006154623323+0.0212963057049604i</v>
      </c>
      <c r="AE252" t="str">
        <f t="shared" si="63"/>
        <v>-0.35487202005529-0.152186544947291i</v>
      </c>
      <c r="AF252" t="str">
        <f t="shared" si="64"/>
        <v>-1.98640328902565-0.145039049239942i</v>
      </c>
      <c r="AG252" t="str">
        <f t="shared" si="65"/>
        <v>1.04296351387502-0.119142184000113i</v>
      </c>
      <c r="AH252" t="str">
        <f t="shared" si="66"/>
        <v>0.60803412044725+0.408659230362275i</v>
      </c>
      <c r="AI252">
        <f t="shared" si="67"/>
        <v>-2.7026204595974459</v>
      </c>
      <c r="AJ252">
        <f t="shared" si="68"/>
        <v>33.905015104555233</v>
      </c>
      <c r="AK252"/>
      <c r="AL252"/>
      <c r="AM252"/>
      <c r="AN252"/>
    </row>
    <row r="253" spans="1:40" x14ac:dyDescent="0.35">
      <c r="A253"/>
      <c r="B253">
        <f t="shared" si="69"/>
        <v>11900</v>
      </c>
      <c r="C253" s="237" t="str">
        <f t="shared" si="37"/>
        <v>-0.000149372765802831+0.0569597964126032i</v>
      </c>
      <c r="D253" s="208" t="str">
        <f t="shared" si="38"/>
        <v>-1.64989071091775+0.436691772496625i</v>
      </c>
      <c r="E253" t="str">
        <f t="shared" si="39"/>
        <v>36500</v>
      </c>
      <c r="F253" t="str">
        <f t="shared" si="40"/>
        <v>0.21505376344086</v>
      </c>
      <c r="G253" t="str">
        <f t="shared" si="35"/>
        <v>0.21505376344086</v>
      </c>
      <c r="H253" t="str">
        <f t="shared" si="41"/>
        <v>0.338971056349117+0.589717787845123i</v>
      </c>
      <c r="I253" t="str">
        <f t="shared" si="42"/>
        <v>46.7311907221482i</v>
      </c>
      <c r="J253" t="str">
        <f t="shared" si="36"/>
        <v>-1.95599734658893+10.2232891319029i</v>
      </c>
      <c r="K253" t="str">
        <f t="shared" si="43"/>
        <v>4.40963233753385-0.843684360323232i</v>
      </c>
      <c r="L253" t="str">
        <f t="shared" si="44"/>
        <v>0.982629231871709-0.240856615446303i</v>
      </c>
      <c r="M253" t="str">
        <f t="shared" si="45"/>
        <v>5.39226156940556-1.08454097576954i</v>
      </c>
      <c r="N253" t="str">
        <f t="shared" si="46"/>
        <v>-0.148432210048158i</v>
      </c>
      <c r="O253" t="str">
        <f t="shared" si="47"/>
        <v>0.989004150260311-0.147887764091152i</v>
      </c>
      <c r="P253" t="str">
        <f t="shared" si="48"/>
        <v>0.010995849739689+0.147887764091152i</v>
      </c>
      <c r="Q253" t="str">
        <f t="shared" si="49"/>
        <v>-0.010995849739689+0.000544445957005979i</v>
      </c>
      <c r="R253" t="str">
        <f t="shared" si="50"/>
        <v>-0.33325169720127-13.4659171538067i</v>
      </c>
      <c r="S253" t="str">
        <f t="shared" si="51"/>
        <v>0.0165737114667894i</v>
      </c>
      <c r="T253" t="str">
        <f t="shared" si="52"/>
        <v>0.223180225542882-0.00552321747523172i</v>
      </c>
      <c r="U253" t="str">
        <f t="shared" si="53"/>
        <v>0.0000500000000000001-0.0119413972908085i</v>
      </c>
      <c r="V253" t="str">
        <f t="shared" si="54"/>
        <v>0.00002-0.133743649657055i</v>
      </c>
      <c r="W253" t="str">
        <f t="shared" si="55"/>
        <v>0.0000422735759087934-0.0109626076820325i</v>
      </c>
      <c r="X253" t="str">
        <f t="shared" si="56"/>
        <v>0.00064097955021883-0.0109251644164898i</v>
      </c>
      <c r="Y253" t="str">
        <f t="shared" si="57"/>
        <v>0.009+0.0598159241243497i</v>
      </c>
      <c r="Z253" t="str">
        <f t="shared" si="58"/>
        <v>-2.55129631796951-0.660426436890235i</v>
      </c>
      <c r="AA253" t="str">
        <f t="shared" si="59"/>
        <v>46.5887557215459-236.258115599735i</v>
      </c>
      <c r="AB253" t="str">
        <f t="shared" si="60"/>
        <v>0.671362494395469-0.0166147383901973i</v>
      </c>
      <c r="AC253" t="str">
        <f t="shared" si="61"/>
        <v>4.60214281308308-0.817711150073922i</v>
      </c>
      <c r="AD253" t="str">
        <f t="shared" si="62"/>
        <v>0.142037695984808+0.0216271144529546i</v>
      </c>
      <c r="AE253" t="str">
        <f t="shared" si="63"/>
        <v>-0.348097132640531-0.148982626935473i</v>
      </c>
      <c r="AF253" t="str">
        <f t="shared" si="64"/>
        <v>-1.98886176726687-0.153026015348498i</v>
      </c>
      <c r="AG253" t="str">
        <f t="shared" si="65"/>
        <v>1.04245152579737-0.117830920523943i</v>
      </c>
      <c r="AH253" t="str">
        <f t="shared" si="66"/>
        <v>0.59672609330668+0.402787604358846i</v>
      </c>
      <c r="AI253">
        <f t="shared" si="67"/>
        <v>-2.8540212970634133</v>
      </c>
      <c r="AJ253">
        <f t="shared" si="68"/>
        <v>34.019184514071078</v>
      </c>
      <c r="AK253"/>
      <c r="AL253"/>
      <c r="AM253"/>
      <c r="AN253"/>
    </row>
    <row r="254" spans="1:40" x14ac:dyDescent="0.35">
      <c r="A254"/>
      <c r="B254">
        <f t="shared" si="69"/>
        <v>12000</v>
      </c>
      <c r="C254" s="237" t="str">
        <f t="shared" si="37"/>
        <v>-0.000146893609581311+0.0564851378897198i</v>
      </c>
      <c r="D254" s="208" t="str">
        <f t="shared" si="38"/>
        <v>-1.64987170405338+0.433052723821185i</v>
      </c>
      <c r="E254" t="str">
        <f t="shared" si="39"/>
        <v>36500</v>
      </c>
      <c r="F254" t="str">
        <f t="shared" si="40"/>
        <v>0.21505376344086</v>
      </c>
      <c r="G254" t="str">
        <f t="shared" si="35"/>
        <v>0.21505376344086</v>
      </c>
      <c r="H254" t="str">
        <f t="shared" si="41"/>
        <v>0.341464269022014+0.593988747180536i</v>
      </c>
      <c r="I254" t="str">
        <f t="shared" si="42"/>
        <v>47.1238898038469i</v>
      </c>
      <c r="J254" t="str">
        <f t="shared" si="36"/>
        <v>-2.00588671639577+10.309199124608i</v>
      </c>
      <c r="K254" t="str">
        <f t="shared" si="43"/>
        <v>4.40431196890202-0.856958020356348i</v>
      </c>
      <c r="L254" t="str">
        <f t="shared" si="44"/>
        <v>0.981690206884857-0.24264851784305i</v>
      </c>
      <c r="M254" t="str">
        <f t="shared" si="45"/>
        <v>5.38600217578688-1.0996065381994i</v>
      </c>
      <c r="N254" t="str">
        <f t="shared" si="46"/>
        <v>-0.149679539544361i</v>
      </c>
      <c r="O254" t="str">
        <f t="shared" si="47"/>
        <v>0.98881891617637-0.149121262775597i</v>
      </c>
      <c r="P254" t="str">
        <f t="shared" si="48"/>
        <v>0.01118108382363+0.149121262775597i</v>
      </c>
      <c r="Q254" t="str">
        <f t="shared" si="49"/>
        <v>-0.01118108382363+0.000558276768763993i</v>
      </c>
      <c r="R254" t="str">
        <f t="shared" si="50"/>
        <v>-0.333250318788166-13.3535631287563i</v>
      </c>
      <c r="S254" t="str">
        <f t="shared" si="51"/>
        <v>0.016712986353065i</v>
      </c>
      <c r="T254" t="str">
        <f t="shared" si="52"/>
        <v>0.223177918335696-0.00556960803006118i</v>
      </c>
      <c r="U254" t="str">
        <f t="shared" si="53"/>
        <v>0.00005-0.0118418856467184i</v>
      </c>
      <c r="V254" t="str">
        <f t="shared" si="54"/>
        <v>0.00002-0.132629119243246i</v>
      </c>
      <c r="W254" t="str">
        <f t="shared" si="55"/>
        <v>0.00004227357579974-0.010871252843088i</v>
      </c>
      <c r="X254" t="str">
        <f t="shared" si="56"/>
        <v>0.000631071831129228-0.0108346600367846i</v>
      </c>
      <c r="Y254" t="str">
        <f t="shared" si="57"/>
        <v>0.009+0.060318578948924i</v>
      </c>
      <c r="Z254" t="str">
        <f t="shared" si="58"/>
        <v>-2.50284213549248-0.640165836879271i</v>
      </c>
      <c r="AA254" t="str">
        <f t="shared" si="59"/>
        <v>45.4757789287443-233.652058299779i</v>
      </c>
      <c r="AB254" t="str">
        <f t="shared" si="60"/>
        <v>0.671355553940204-0.0167542887402829i</v>
      </c>
      <c r="AC254" t="str">
        <f t="shared" si="61"/>
        <v>4.59749934880685-0.828465592178054i</v>
      </c>
      <c r="AD254" t="str">
        <f t="shared" si="62"/>
        <v>0.142069677316258+0.0219566209692391i</v>
      </c>
      <c r="AE254" t="str">
        <f t="shared" si="63"/>
        <v>-0.341522095925138-0.14590210998918i</v>
      </c>
      <c r="AF254" t="str">
        <f t="shared" si="64"/>
        <v>-1.99133597307539-0.160936023359351i</v>
      </c>
      <c r="AG254" t="str">
        <f t="shared" si="65"/>
        <v>1.0419591988936-0.116550888670269i</v>
      </c>
      <c r="AH254" t="str">
        <f t="shared" si="66"/>
        <v>0.585743496913707+0.397109842414257i</v>
      </c>
      <c r="AI254">
        <f t="shared" si="67"/>
        <v>-3.0034290267532127</v>
      </c>
      <c r="AJ254">
        <f t="shared" si="68"/>
        <v>34.135645696016816</v>
      </c>
      <c r="AK254"/>
      <c r="AL254"/>
      <c r="AM254"/>
      <c r="AN254"/>
    </row>
    <row r="255" spans="1:40" x14ac:dyDescent="0.35">
      <c r="A255"/>
      <c r="B255">
        <f t="shared" si="69"/>
        <v>12100</v>
      </c>
      <c r="C255" s="237" t="str">
        <f t="shared" si="37"/>
        <v>-0.000144475665149009+0.056018324804386i</v>
      </c>
      <c r="D255" s="208" t="str">
        <f t="shared" si="38"/>
        <v>-1.6498531664794+0.429473823500293i</v>
      </c>
      <c r="E255" t="str">
        <f t="shared" si="39"/>
        <v>36500</v>
      </c>
      <c r="F255" t="str">
        <f t="shared" si="40"/>
        <v>0.21505376344086</v>
      </c>
      <c r="G255" t="str">
        <f t="shared" si="35"/>
        <v>0.21505376344086</v>
      </c>
      <c r="H255" t="str">
        <f t="shared" si="41"/>
        <v>0.343972600789831+0.598244354560267i</v>
      </c>
      <c r="I255" t="str">
        <f t="shared" si="42"/>
        <v>47.5165888855456i</v>
      </c>
      <c r="J255" t="str">
        <f t="shared" si="36"/>
        <v>-2.05619357046879+10.395109117313i</v>
      </c>
      <c r="K255" t="str">
        <f t="shared" si="43"/>
        <v>4.39893783840348-0.870127249087997i</v>
      </c>
      <c r="L255" t="str">
        <f t="shared" si="44"/>
        <v>0.980745139500782-0.244435045889311i</v>
      </c>
      <c r="M255" t="str">
        <f t="shared" si="45"/>
        <v>5.37968297790426-1.11456229497731i</v>
      </c>
      <c r="N255" t="str">
        <f t="shared" si="46"/>
        <v>-0.150926869040564i</v>
      </c>
      <c r="O255" t="str">
        <f t="shared" si="47"/>
        <v>0.988632143657632-0.150354529452608i</v>
      </c>
      <c r="P255" t="str">
        <f t="shared" si="48"/>
        <v>0.011367856342368+0.150354529452608i</v>
      </c>
      <c r="Q255" t="str">
        <f t="shared" si="49"/>
        <v>-0.011367856342368+0.000572339587955994i</v>
      </c>
      <c r="R255" t="str">
        <f t="shared" si="50"/>
        <v>-0.333248928819872-13.2430650487844i</v>
      </c>
      <c r="S255" t="str">
        <f t="shared" si="51"/>
        <v>0.0168522612393405i</v>
      </c>
      <c r="T255" t="str">
        <f t="shared" si="52"/>
        <v>0.223175591811694-0.00561599800620287i</v>
      </c>
      <c r="U255" t="str">
        <f t="shared" si="53"/>
        <v>0.00005-0.0117440188231918i</v>
      </c>
      <c r="V255" t="str">
        <f t="shared" si="54"/>
        <v>0.00002-0.131533010819748i</v>
      </c>
      <c r="W255" t="str">
        <f t="shared" si="55"/>
        <v>0.0000422735756897738-0.0107814080033493i</v>
      </c>
      <c r="X255" t="str">
        <f t="shared" si="56"/>
        <v>0.00062140779282377-0.0107456384657897i</v>
      </c>
      <c r="Y255" t="str">
        <f t="shared" si="57"/>
        <v>0.009+0.0608212337734984i</v>
      </c>
      <c r="Z255" t="str">
        <f t="shared" si="58"/>
        <v>-2.45578819851898-0.620762130407566i</v>
      </c>
      <c r="AA255" t="str">
        <f t="shared" si="59"/>
        <v>44.4041623017642-231.105978384933i</v>
      </c>
      <c r="AB255" t="str">
        <f t="shared" si="60"/>
        <v>0.671348555376808-0.0168938373495814i</v>
      </c>
      <c r="AC255" t="str">
        <f t="shared" si="61"/>
        <v>4.59281316147391-0.839143275831503i</v>
      </c>
      <c r="AD255" t="str">
        <f t="shared" si="62"/>
        <v>0.142102094174827+0.0222848558955867i</v>
      </c>
      <c r="AE255" t="str">
        <f t="shared" si="63"/>
        <v>-0.335139051237802-0.14293848482942i</v>
      </c>
      <c r="AF255" t="str">
        <f t="shared" si="64"/>
        <v>-1.99382576726923-0.168770531059974i</v>
      </c>
      <c r="AG255" t="str">
        <f t="shared" si="65"/>
        <v>1.04148551811864-0.115300993391279i</v>
      </c>
      <c r="AH255" t="str">
        <f t="shared" si="66"/>
        <v>0.575074084103099+0.391616240378548i</v>
      </c>
      <c r="AI255">
        <f t="shared" si="67"/>
        <v>-3.1508870782520098</v>
      </c>
      <c r="AJ255">
        <f t="shared" si="68"/>
        <v>34.254236245934898</v>
      </c>
      <c r="AK255"/>
      <c r="AL255"/>
      <c r="AM255"/>
      <c r="AN255"/>
    </row>
    <row r="256" spans="1:40" x14ac:dyDescent="0.35">
      <c r="A256"/>
      <c r="B256">
        <f t="shared" si="69"/>
        <v>12200</v>
      </c>
      <c r="C256" s="237" t="str">
        <f t="shared" si="37"/>
        <v>-0.000142116933832024+0.0555591642411187i</v>
      </c>
      <c r="D256" s="208" t="str">
        <f t="shared" si="38"/>
        <v>-1.64983508287264+0.425953592515244i</v>
      </c>
      <c r="E256" t="str">
        <f t="shared" si="39"/>
        <v>36500</v>
      </c>
      <c r="F256" t="str">
        <f t="shared" si="40"/>
        <v>0.21505376344086</v>
      </c>
      <c r="G256" t="str">
        <f t="shared" si="35"/>
        <v>0.21505376344086</v>
      </c>
      <c r="H256" t="str">
        <f t="shared" si="41"/>
        <v>0.346495928144828+0.60248453987061i</v>
      </c>
      <c r="I256" t="str">
        <f t="shared" si="42"/>
        <v>47.9092879672444i</v>
      </c>
      <c r="J256" t="str">
        <f t="shared" si="36"/>
        <v>-2.10691790880797+10.4810191100181i</v>
      </c>
      <c r="K256" t="str">
        <f t="shared" si="43"/>
        <v>4.39351092696819-0.883193395356456i</v>
      </c>
      <c r="L256" t="str">
        <f t="shared" si="44"/>
        <v>0.979794069782427-0.246216172314533i</v>
      </c>
      <c r="M256" t="str">
        <f t="shared" si="45"/>
        <v>5.37330499675062-1.12940956767099i</v>
      </c>
      <c r="N256" t="str">
        <f t="shared" si="46"/>
        <v>-0.152174198536767i</v>
      </c>
      <c r="O256" t="str">
        <f t="shared" si="47"/>
        <v>0.988443832994683-0.15158756220343i</v>
      </c>
      <c r="P256" t="str">
        <f t="shared" si="48"/>
        <v>0.011556167005317+0.15158756220343i</v>
      </c>
      <c r="Q256" t="str">
        <f t="shared" si="49"/>
        <v>-0.011556167005317+0.000586636333336998i</v>
      </c>
      <c r="R256" t="str">
        <f t="shared" si="50"/>
        <v>-0.333247527294887-13.1343772758823i</v>
      </c>
      <c r="S256" t="str">
        <f t="shared" si="51"/>
        <v>0.0169915361256161i</v>
      </c>
      <c r="T256" t="str">
        <f t="shared" si="52"/>
        <v>0.223173245970625-0.00566238739880331i</v>
      </c>
      <c r="U256" t="str">
        <f t="shared" si="53"/>
        <v>0.0000499999999999999-0.0116477563738214i</v>
      </c>
      <c r="V256" t="str">
        <f t="shared" si="54"/>
        <v>0.00002-0.1304548713868i</v>
      </c>
      <c r="W256" t="str">
        <f t="shared" si="55"/>
        <v>0.0000422735755788952-0.0106930360316885i</v>
      </c>
      <c r="X256" t="str">
        <f t="shared" si="56"/>
        <v>0.000611979516717729-0.0106580636642747i</v>
      </c>
      <c r="Y256" t="str">
        <f t="shared" si="57"/>
        <v>0.009+0.0613238885980728i</v>
      </c>
      <c r="Z256" t="str">
        <f t="shared" si="58"/>
        <v>-2.41008067894234-0.602169220773733i</v>
      </c>
      <c r="AA256" t="str">
        <f t="shared" si="59"/>
        <v>43.3718363940232-228.617826949687i</v>
      </c>
      <c r="AB256" t="str">
        <f t="shared" si="60"/>
        <v>0.671341498704525-0.0170333842034927i</v>
      </c>
      <c r="AC256" t="str">
        <f t="shared" si="61"/>
        <v>4.58808496242583-0.849745080263672i</v>
      </c>
      <c r="AD256" t="str">
        <f t="shared" si="62"/>
        <v>0.142134942294533+0.0226118488638438i</v>
      </c>
      <c r="AE256" t="str">
        <f t="shared" si="63"/>
        <v>-0.328940518816042-0.140085667508132i</v>
      </c>
      <c r="AF256" t="str">
        <f t="shared" si="64"/>
        <v>-1.99633101101747-0.176530947355366i</v>
      </c>
      <c r="AG256" t="str">
        <f t="shared" si="65"/>
        <v>1.04102953327337-0.114080188518053i</v>
      </c>
      <c r="AH256" t="str">
        <f t="shared" si="66"/>
        <v>0.564706156853383+0.386297713593554i</v>
      </c>
      <c r="AI256">
        <f t="shared" si="67"/>
        <v>-3.2964376189153644</v>
      </c>
      <c r="AJ256">
        <f t="shared" si="68"/>
        <v>34.374803016728755</v>
      </c>
      <c r="AK256"/>
      <c r="AL256"/>
      <c r="AM256"/>
      <c r="AN256"/>
    </row>
    <row r="257" spans="1:40" x14ac:dyDescent="0.35">
      <c r="A257"/>
      <c r="B257">
        <f t="shared" si="69"/>
        <v>12300</v>
      </c>
      <c r="C257" s="237" t="str">
        <f t="shared" si="37"/>
        <v>-0.000139815497870661+0.055107469557904i</v>
      </c>
      <c r="D257" s="208" t="str">
        <f t="shared" si="38"/>
        <v>-1.64981743853027+0.422490599943931i</v>
      </c>
      <c r="E257" t="str">
        <f t="shared" si="39"/>
        <v>36500</v>
      </c>
      <c r="F257" t="str">
        <f t="shared" si="40"/>
        <v>0.21505376344086</v>
      </c>
      <c r="G257" t="str">
        <f t="shared" si="35"/>
        <v>0.21505376344086</v>
      </c>
      <c r="H257" t="str">
        <f t="shared" si="41"/>
        <v>0.349034127291867+0.606709234247366i</v>
      </c>
      <c r="I257" t="str">
        <f t="shared" si="42"/>
        <v>48.3019870489431i</v>
      </c>
      <c r="J257" t="str">
        <f t="shared" si="36"/>
        <v>-2.15805973141331+10.5669291027232i</v>
      </c>
      <c r="K257" t="str">
        <f t="shared" si="43"/>
        <v>4.38803219097601-0.896157765367256i</v>
      </c>
      <c r="L257" t="str">
        <f t="shared" si="44"/>
        <v>0.978837037925287-0.247991870211829i</v>
      </c>
      <c r="M257" t="str">
        <f t="shared" si="45"/>
        <v>5.3668692289013-1.14414963557909i</v>
      </c>
      <c r="N257" t="str">
        <f t="shared" si="46"/>
        <v>-0.15342152803297i</v>
      </c>
      <c r="O257" t="str">
        <f t="shared" si="47"/>
        <v>0.988253984480503-0.152820359109674i</v>
      </c>
      <c r="P257" t="str">
        <f t="shared" si="48"/>
        <v>0.0117460155194971+0.152820359109674i</v>
      </c>
      <c r="Q257" t="str">
        <f t="shared" si="49"/>
        <v>-0.0117460155194971+0.00060116892329598i</v>
      </c>
      <c r="R257" t="str">
        <f t="shared" si="50"/>
        <v>-0.333246114214021-13.0274556562054i</v>
      </c>
      <c r="S257" t="str">
        <f t="shared" si="51"/>
        <v>0.0171308110118915i</v>
      </c>
      <c r="T257" t="str">
        <f t="shared" si="52"/>
        <v>0.223170880812252-0.0057087762030476i</v>
      </c>
      <c r="U257" t="str">
        <f t="shared" si="53"/>
        <v>0.00005-0.0115530591675301i</v>
      </c>
      <c r="V257" t="str">
        <f t="shared" si="54"/>
        <v>0.00002-0.129394262676338i</v>
      </c>
      <c r="W257" t="str">
        <f t="shared" si="55"/>
        <v>0.0000422735754671039-0.0106061010044937i</v>
      </c>
      <c r="X257" t="str">
        <f t="shared" si="56"/>
        <v>0.000602779402984186-0.0105719007481158i</v>
      </c>
      <c r="Y257" t="str">
        <f t="shared" si="57"/>
        <v>0.009+0.0618265434226471i</v>
      </c>
      <c r="Z257" t="str">
        <f t="shared" si="58"/>
        <v>-2.36566827941496-0.584344010626607i</v>
      </c>
      <c r="AA257" t="str">
        <f t="shared" si="59"/>
        <v>42.3768605002755-226.185643912127i</v>
      </c>
      <c r="AB257" t="str">
        <f t="shared" si="60"/>
        <v>0.671334383922644-0.0171729292875328i</v>
      </c>
      <c r="AC257" t="str">
        <f t="shared" si="61"/>
        <v>4.58331544659169-0.860271856480164i</v>
      </c>
      <c r="AD257" t="str">
        <f t="shared" si="62"/>
        <v>0.142168217577664+0.0229376285367089i</v>
      </c>
      <c r="AE257" t="str">
        <f t="shared" si="63"/>
        <v>-0.322919376811042-0.137337966677264i</v>
      </c>
      <c r="AF257" t="str">
        <f t="shared" si="64"/>
        <v>-1.99885156582214-0.184218634303435i</v>
      </c>
      <c r="AG257" t="str">
        <f t="shared" si="65"/>
        <v>1.0405903541154-0.112887474250009i</v>
      </c>
      <c r="AH257" t="str">
        <f t="shared" si="66"/>
        <v>0.554628539422104+0.381145750313455i</v>
      </c>
      <c r="AI257">
        <f t="shared" si="67"/>
        <v>-3.4401215950270387</v>
      </c>
      <c r="AJ257">
        <f t="shared" si="68"/>
        <v>34.497201531935545</v>
      </c>
      <c r="AK257"/>
      <c r="AL257"/>
      <c r="AM257"/>
      <c r="AN257"/>
    </row>
    <row r="258" spans="1:40" x14ac:dyDescent="0.35">
      <c r="A258"/>
      <c r="B258">
        <f t="shared" si="69"/>
        <v>12400</v>
      </c>
      <c r="C258" s="237" t="str">
        <f t="shared" si="37"/>
        <v>-0.000137569516520166+0.054663060133244i</v>
      </c>
      <c r="D258" s="208" t="str">
        <f t="shared" si="38"/>
        <v>-1.64980021933991+0.419083461021537i</v>
      </c>
      <c r="E258" t="str">
        <f t="shared" si="39"/>
        <v>36500</v>
      </c>
      <c r="F258" t="str">
        <f t="shared" si="40"/>
        <v>0.21505376344086</v>
      </c>
      <c r="G258" t="str">
        <f t="shared" si="35"/>
        <v>0.21505376344086</v>
      </c>
      <c r="H258" t="str">
        <f t="shared" si="41"/>
        <v>0.351587074161818+0.610918370073206i</v>
      </c>
      <c r="I258" t="str">
        <f t="shared" si="42"/>
        <v>48.6946861306418i</v>
      </c>
      <c r="J258" t="str">
        <f t="shared" si="36"/>
        <v>-2.20961903828482+10.6528390954282i</v>
      </c>
      <c r="K258" t="str">
        <f t="shared" si="43"/>
        <v>4.38250256338789-0.909021624437168i</v>
      </c>
      <c r="L258" t="str">
        <f t="shared" si="44"/>
        <v>0.977874084253561-0.249762113038365i</v>
      </c>
      <c r="M258" t="str">
        <f t="shared" si="45"/>
        <v>5.36037664764145-1.15878373747553i</v>
      </c>
      <c r="N258" t="str">
        <f t="shared" si="46"/>
        <v>-0.154668857529173i</v>
      </c>
      <c r="O258" t="str">
        <f t="shared" si="47"/>
        <v>0.988062598410464-0.154052918253316i</v>
      </c>
      <c r="P258" t="str">
        <f t="shared" si="48"/>
        <v>0.011937401589536+0.154052918253316i</v>
      </c>
      <c r="Q258" t="str">
        <f t="shared" si="49"/>
        <v>-0.011937401589536+0.000615939275857014i</v>
      </c>
      <c r="R258" t="str">
        <f t="shared" si="50"/>
        <v>-0.333244689575788-12.9222574602261i</v>
      </c>
      <c r="S258" t="str">
        <f t="shared" si="51"/>
        <v>0.017270085898167i</v>
      </c>
      <c r="T258" t="str">
        <f t="shared" si="52"/>
        <v>0.223168496336334-0.00575516441408186i</v>
      </c>
      <c r="U258" t="str">
        <f t="shared" si="53"/>
        <v>0.0000500000000000001-0.0114598893355339i</v>
      </c>
      <c r="V258" t="str">
        <f t="shared" si="54"/>
        <v>0.00002-0.12835076055798i</v>
      </c>
      <c r="W258" t="str">
        <f t="shared" si="55"/>
        <v>0.0000422735753544001-0.0105205681569797i</v>
      </c>
      <c r="X258" t="str">
        <f t="shared" si="56"/>
        <v>0.000593800155293633-0.0104871159425225i</v>
      </c>
      <c r="Y258" t="str">
        <f t="shared" si="57"/>
        <v>0.009+0.0623291982472215i</v>
      </c>
      <c r="Z258" t="str">
        <f t="shared" si="58"/>
        <v>-2.32250209722419-0.567246174096623i</v>
      </c>
      <c r="AA258" t="str">
        <f t="shared" si="59"/>
        <v>41.4174131747207-223.807553617514i</v>
      </c>
      <c r="AB258" t="str">
        <f t="shared" si="60"/>
        <v>0.671327211030439-0.0173124725871004i</v>
      </c>
      <c r="AC258" t="str">
        <f t="shared" si="61"/>
        <v>4.57850529324441-0.870724428435702i</v>
      </c>
      <c r="AD258" t="str">
        <f t="shared" si="62"/>
        <v>0.14220191608668+0.0232622226465668i</v>
      </c>
      <c r="AE258" t="str">
        <f t="shared" si="63"/>
        <v>-0.317068841543362-0.134690053732125i</v>
      </c>
      <c r="AF258" t="str">
        <f t="shared" si="64"/>
        <v>-2.00138729350173-0.191834909051669i</v>
      </c>
      <c r="AG258" t="str">
        <f t="shared" si="65"/>
        <v>1.04016714589122-0.111721894777971i</v>
      </c>
      <c r="AH258" t="str">
        <f t="shared" si="66"/>
        <v>0.544830552726304+0.376152369078535i</v>
      </c>
      <c r="AI258">
        <f t="shared" si="67"/>
        <v>-3.5819787719649385</v>
      </c>
      <c r="AJ258">
        <f t="shared" si="68"/>
        <v>34.62129544100744</v>
      </c>
      <c r="AK258"/>
      <c r="AL258"/>
      <c r="AM258"/>
      <c r="AN258"/>
    </row>
    <row r="259" spans="1:40" x14ac:dyDescent="0.35">
      <c r="A259"/>
      <c r="B259">
        <f t="shared" si="69"/>
        <v>12500</v>
      </c>
      <c r="C259" s="237" t="str">
        <f t="shared" si="37"/>
        <v>-0.000135377222368928+0.054225761125346i</v>
      </c>
      <c r="D259" s="208" t="str">
        <f t="shared" si="38"/>
        <v>-1.64978341175142+0.41573083529432i</v>
      </c>
      <c r="E259" t="str">
        <f t="shared" si="39"/>
        <v>36500</v>
      </c>
      <c r="F259" t="str">
        <f t="shared" si="40"/>
        <v>0.21505376344086</v>
      </c>
      <c r="G259" t="str">
        <f t="shared" si="35"/>
        <v>0.21505376344086</v>
      </c>
      <c r="H259" t="str">
        <f t="shared" si="41"/>
        <v>0.354154644424948+0.615111880975i</v>
      </c>
      <c r="I259" t="str">
        <f t="shared" si="42"/>
        <v>49.0873852123405i</v>
      </c>
      <c r="J259" t="str">
        <f t="shared" si="36"/>
        <v>-2.2615958294225+10.7387490881333i</v>
      </c>
      <c r="K259" t="str">
        <f t="shared" si="43"/>
        <v>4.37692295481346-0.921786198659607i</v>
      </c>
      <c r="L259" t="str">
        <f t="shared" si="44"/>
        <v>0.976905249216319-0.25152687461569i</v>
      </c>
      <c r="M259" t="str">
        <f t="shared" si="45"/>
        <v>5.35382820402978-1.1733130732753i</v>
      </c>
      <c r="N259" t="str">
        <f t="shared" si="46"/>
        <v>-0.155916187025376i</v>
      </c>
      <c r="O259" t="str">
        <f t="shared" si="47"/>
        <v>0.987869675082329-0.155285237716703i</v>
      </c>
      <c r="P259" t="str">
        <f t="shared" si="48"/>
        <v>0.012130324917671+0.155285237716703i</v>
      </c>
      <c r="Q259" t="str">
        <f t="shared" si="49"/>
        <v>-0.012130324917671+0.000630949308672996i</v>
      </c>
      <c r="R259" t="str">
        <f t="shared" si="50"/>
        <v>-0.333243253380307-12.8187413257598i</v>
      </c>
      <c r="S259" t="str">
        <f t="shared" si="51"/>
        <v>0.0174093607844426i</v>
      </c>
      <c r="T259" t="str">
        <f t="shared" si="52"/>
        <v>0.223166092542596-0.00580155202707919i</v>
      </c>
      <c r="U259" t="str">
        <f t="shared" si="53"/>
        <v>0.00005-0.0113682102208497i</v>
      </c>
      <c r="V259" t="str">
        <f t="shared" si="54"/>
        <v>0.00002-0.127323954473516i</v>
      </c>
      <c r="W259" t="str">
        <f t="shared" si="55"/>
        <v>0.0000422735752407834-0.010436403836834i</v>
      </c>
      <c r="X259" t="str">
        <f t="shared" si="56"/>
        <v>0.000585034766398214-0.0104036765384158i</v>
      </c>
      <c r="Y259" t="str">
        <f t="shared" si="57"/>
        <v>0.009+0.0628318530717959i</v>
      </c>
      <c r="Z259" t="str">
        <f t="shared" si="58"/>
        <v>-2.28053549595964-0.55083794862043i</v>
      </c>
      <c r="AA259" t="str">
        <f t="shared" si="59"/>
        <v>40.4917835492454-221.481760662302i</v>
      </c>
      <c r="AB259" t="str">
        <f t="shared" si="60"/>
        <v>0.671319980027083-0.0174520140876755i</v>
      </c>
      <c r="AC259" t="str">
        <f t="shared" si="61"/>
        <v>4.57365516671365-0.881103594156412i</v>
      </c>
      <c r="AD259" t="str">
        <f t="shared" si="62"/>
        <v>0.142236034036554+0.0235856580324564i</v>
      </c>
      <c r="AE259" t="str">
        <f t="shared" si="63"/>
        <v>-0.311382448937423-0.132136935547183i</v>
      </c>
      <c r="AF259" t="str">
        <f t="shared" si="64"/>
        <v>-2.00393805617637-0.19938104568068i</v>
      </c>
      <c r="AG259" t="str">
        <f t="shared" si="65"/>
        <v>1.03975912524928-0.110582536035003i</v>
      </c>
      <c r="AH259" t="str">
        <f t="shared" si="66"/>
        <v>0.535301989938864+0.371310079673253i</v>
      </c>
      <c r="AI259">
        <f t="shared" si="67"/>
        <v>-3.7220477733249151</v>
      </c>
      <c r="AJ259">
        <f t="shared" si="68"/>
        <v>34.746956013259506</v>
      </c>
      <c r="AK259"/>
      <c r="AL259"/>
      <c r="AM259"/>
      <c r="AN259"/>
    </row>
    <row r="260" spans="1:40" x14ac:dyDescent="0.35">
      <c r="A260"/>
      <c r="B260">
        <f t="shared" si="69"/>
        <v>12600</v>
      </c>
      <c r="C260" s="237" t="str">
        <f t="shared" si="37"/>
        <v>-0.000133236917860406+0.0537954032427769i</v>
      </c>
      <c r="D260" s="208" t="str">
        <f t="shared" si="38"/>
        <v>-1.64976700275019+0.41243142486129i</v>
      </c>
      <c r="E260" t="str">
        <f t="shared" si="39"/>
        <v>36500</v>
      </c>
      <c r="F260" t="str">
        <f t="shared" si="40"/>
        <v>0.21505376344086</v>
      </c>
      <c r="G260" t="str">
        <f t="shared" si="35"/>
        <v>0.21505376344086</v>
      </c>
      <c r="H260" t="str">
        <f t="shared" si="41"/>
        <v>0.356736713504233+0.619289701821067i</v>
      </c>
      <c r="I260" t="str">
        <f t="shared" si="42"/>
        <v>49.4800842940392i</v>
      </c>
      <c r="J260" t="str">
        <f t="shared" si="36"/>
        <v>-2.31399010482634+10.8246590808384i</v>
      </c>
      <c r="K260" t="str">
        <f t="shared" si="43"/>
        <v>4.37129425451937-0.93445267649562i</v>
      </c>
      <c r="L260" t="str">
        <f t="shared" si="44"/>
        <v>0.975930573383674-0.253286129130036i</v>
      </c>
      <c r="M260" t="str">
        <f t="shared" si="45"/>
        <v>5.34722482790304-1.18773880562566i</v>
      </c>
      <c r="N260" t="str">
        <f t="shared" si="46"/>
        <v>-0.157163516521579i</v>
      </c>
      <c r="O260" t="str">
        <f t="shared" si="47"/>
        <v>0.987675214796256-0.156517315582554i</v>
      </c>
      <c r="P260" t="str">
        <f t="shared" si="48"/>
        <v>0.012324785203744+0.156517315582554i</v>
      </c>
      <c r="Q260" t="str">
        <f t="shared" si="49"/>
        <v>-0.012324785203744+0.00064620093902501i</v>
      </c>
      <c r="R260" t="str">
        <f t="shared" si="50"/>
        <v>-0.33324180562612-12.7168672037108i</v>
      </c>
      <c r="S260" t="str">
        <f t="shared" si="51"/>
        <v>0.0175486356707181i</v>
      </c>
      <c r="T260" t="str">
        <f t="shared" si="52"/>
        <v>0.223163669430824-0.00584793903718504i</v>
      </c>
      <c r="U260" t="str">
        <f t="shared" si="53"/>
        <v>0.00005-0.011277986330208i</v>
      </c>
      <c r="V260" t="str">
        <f t="shared" si="54"/>
        <v>0.00002-0.12631344689833i</v>
      </c>
      <c r="W260" t="str">
        <f t="shared" si="55"/>
        <v>0.0000422735751262546-0.0103535754600717i</v>
      </c>
      <c r="X260" t="str">
        <f t="shared" si="56"/>
        <v>0.00057647650450801-0.0103215508508432i</v>
      </c>
      <c r="Y260" t="str">
        <f t="shared" si="57"/>
        <v>0.009+0.0633345078963702i</v>
      </c>
      <c r="Z260" t="str">
        <f t="shared" si="58"/>
        <v>-2.2397239845557-0.535083944561254i</v>
      </c>
      <c r="AA260" t="str">
        <f t="shared" si="59"/>
        <v>39.5983633762353-219.206545930473i</v>
      </c>
      <c r="AB260" t="str">
        <f t="shared" si="60"/>
        <v>0.671312690911932-0.0175915537746548i</v>
      </c>
      <c r="AC260" t="str">
        <f t="shared" si="61"/>
        <v>4.56876571706127-0.891410126810312i</v>
      </c>
      <c r="AD260" t="str">
        <f t="shared" si="62"/>
        <v>0.142270567787545+0.0239079606753122i</v>
      </c>
      <c r="AE260" t="str">
        <f t="shared" si="63"/>
        <v>-0.305854037065561-0.12967392955304i</v>
      </c>
      <c r="AF260" t="str">
        <f t="shared" si="64"/>
        <v>-2.00650371625442-0.206858276959777i</v>
      </c>
      <c r="AG260" t="str">
        <f t="shared" si="65"/>
        <v>1.03936555649755-0.109468523569086i</v>
      </c>
      <c r="AH260" t="str">
        <f t="shared" si="66"/>
        <v>0.526033093266021+0.366611847337343i</v>
      </c>
      <c r="AI260">
        <f t="shared" si="67"/>
        <v>-3.8603661189611764</v>
      </c>
      <c r="AJ260">
        <f t="shared" si="68"/>
        <v>34.874061667459024</v>
      </c>
      <c r="AK260"/>
      <c r="AL260"/>
      <c r="AM260"/>
      <c r="AN260"/>
    </row>
    <row r="261" spans="1:40" x14ac:dyDescent="0.35">
      <c r="A261"/>
      <c r="B261">
        <f t="shared" si="69"/>
        <v>12700</v>
      </c>
      <c r="C261" s="237" t="str">
        <f t="shared" si="37"/>
        <v>-0.000131146972006006+0.0533718225259543i</v>
      </c>
      <c r="D261" s="208" t="str">
        <f t="shared" si="38"/>
        <v>-1.64975097983197+0.409183972698983i</v>
      </c>
      <c r="E261" t="str">
        <f t="shared" si="39"/>
        <v>36500</v>
      </c>
      <c r="F261" t="str">
        <f t="shared" si="40"/>
        <v>0.21505376344086</v>
      </c>
      <c r="G261" t="str">
        <f t="shared" ref="G261:G324" si="70">IF($C$11=$C$7,$C$24,F261)</f>
        <v>0.21505376344086</v>
      </c>
      <c r="H261" t="str">
        <f t="shared" si="41"/>
        <v>0.359333156588614+0.623451768718339i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0.974950097442957-0.255039851132561i</v>
      </c>
      <c r="M261" t="str">
        <f t="shared" si="45"/>
        <v>5.34056742882436-1.20206206142644i</v>
      </c>
      <c r="N261" t="str">
        <f t="shared" si="46"/>
        <v>-0.158410846017782i</v>
      </c>
      <c r="O261" t="str">
        <f t="shared" si="47"/>
        <v>0.987479217854792-0.157749149933966i</v>
      </c>
      <c r="P261" t="str">
        <f t="shared" si="48"/>
        <v>0.012520782145208+0.157749149933966i</v>
      </c>
      <c r="Q261" t="str">
        <f t="shared" si="49"/>
        <v>-0.012520782145208+0.000661696083815999i</v>
      </c>
      <c r="R261" t="str">
        <f t="shared" si="50"/>
        <v>-0.333240346314357-12.6165963063698i</v>
      </c>
      <c r="S261" t="str">
        <f t="shared" si="51"/>
        <v>0.0176879105569937i</v>
      </c>
      <c r="T261" t="str">
        <f t="shared" si="52"/>
        <v>0.223161227000766-0.00589432543958995i</v>
      </c>
      <c r="U261" t="str">
        <f t="shared" si="53"/>
        <v>0.00005-0.0111891832882379i</v>
      </c>
      <c r="V261" t="str">
        <f t="shared" si="54"/>
        <v>0.00002-0.125318852828264i</v>
      </c>
      <c r="W261" t="str">
        <f t="shared" si="55"/>
        <v>0.0000422735750108129-0.010272051468975i</v>
      </c>
      <c r="X261" t="str">
        <f t="shared" si="56"/>
        <v>0.000568118900409724-0.0102407081793205i</v>
      </c>
      <c r="Y261" t="str">
        <f t="shared" si="57"/>
        <v>0.009+0.0638371627209446i</v>
      </c>
      <c r="Z261" t="str">
        <f t="shared" si="58"/>
        <v>-2.20002510330325-0.51995097092786i</v>
      </c>
      <c r="AA261" t="str">
        <f t="shared" si="59"/>
        <v>38.735639728236-216.980262833714i</v>
      </c>
      <c r="AB261" t="str">
        <f t="shared" si="60"/>
        <v>0.671305343684227-0.0177310916335705i</v>
      </c>
      <c r="AC261" t="str">
        <f t="shared" si="61"/>
        <v>4.56383758071533-0.901644775731393i</v>
      </c>
      <c r="AD261" t="str">
        <f t="shared" si="62"/>
        <v>0.14230551383836+0.0242291557315294i</v>
      </c>
      <c r="AE261" t="str">
        <f t="shared" si="63"/>
        <v>-0.300477729735489-0.127296640929852i</v>
      </c>
      <c r="AF261" t="str">
        <f t="shared" si="64"/>
        <v>-2.00908413642058-0.214267796019356i</v>
      </c>
      <c r="AG261" t="str">
        <f t="shared" si="65"/>
        <v>1.03898574817319-0.108379020531754i</v>
      </c>
      <c r="AH261" t="str">
        <f t="shared" si="66"/>
        <v>0.517014531867437+0.362051059931274i</v>
      </c>
      <c r="AI261">
        <f t="shared" si="67"/>
        <v>-3.9969702619174723</v>
      </c>
      <c r="AJ261">
        <f t="shared" si="68"/>
        <v>35.002497534253202</v>
      </c>
      <c r="AK261"/>
      <c r="AL261"/>
      <c r="AM261"/>
      <c r="AN261"/>
    </row>
    <row r="262" spans="1:40" x14ac:dyDescent="0.35">
      <c r="A262"/>
      <c r="B262">
        <f t="shared" si="69"/>
        <v>12800</v>
      </c>
      <c r="C262" s="237" t="str">
        <f t="shared" ref="C262:C325" si="72">IMPRODUCT(COMPLEX(-1,0),IMDIV(IMPRODUCT(G262,COMPLEX($C$100+$C$101,0)),COMPLEX($C$100,2*PI()*B262*$C$103*$C$102*(2*$C$100+$C$101))))</f>
        <v>-0.000129105817276996+0.0529548601388775i</v>
      </c>
      <c r="D262" s="208" t="str">
        <f t="shared" ref="D262:D325" si="73">IMPRODUCT(COMPLEX($C$106,0),IMSUB(C262,G262))</f>
        <v>-1.64973533097905+0.405987261064728i</v>
      </c>
      <c r="E262" t="str">
        <f t="shared" ref="E262:E325" si="74">IMDIV(COMPLEX($C$20*10^3,0),COMPLEX(1,2*PI()*B262*$C$20*1000*$C$29*10^-12))</f>
        <v>36500</v>
      </c>
      <c r="F262" t="str">
        <f t="shared" ref="F262:F325" si="75">IMDIV(COMPLEX($C$22*1000,0),IMSUM(COMPLEX($C$22*1000,0),E262))</f>
        <v>0.21505376344086</v>
      </c>
      <c r="G262" t="str">
        <f t="shared" si="70"/>
        <v>0.21505376344086</v>
      </c>
      <c r="H262" t="str">
        <f t="shared" ref="H262:H325" si="76">IMPRODUCT(COMPLEX($C$108,0),IMPRODUCT(COMPLEX(-1,0),D262),IMDIV(COMPLEX(0,2*PI()*B262*$C$109*$C$110),COMPLEX(1,2*PI()*B262*$C$109*$C$110)))</f>
        <v>0.361943848646189+0.627598019009474i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0.973963862194911-0.256788015539551i</v>
      </c>
      <c r="M262" t="str">
        <f t="shared" ref="M262:M325" si="80">IMSUM(K262,L262)</f>
        <v>5.33385689697881-1.21628393328287i</v>
      </c>
      <c r="N262" t="str">
        <f t="shared" ref="N262:N325" si="81">COMPLEX(0,-2*PI()*B262*$C$43)</f>
        <v>-0.159658175513985i</v>
      </c>
      <c r="O262" t="str">
        <f t="shared" ref="O262:O325" si="82">IMEXP(N262)</f>
        <v>0.987281684562874-0.158980738854411i</v>
      </c>
      <c r="P262" t="str">
        <f t="shared" ref="P262:P325" si="83">IMSUB(COMPLEX(1,0),O262)</f>
        <v>0.012718315437126+0.158980738854411i</v>
      </c>
      <c r="Q262" t="str">
        <f t="shared" ref="Q262:Q325" si="84">IMSUM(COMPLEX(0,2*PI()*B262*$C$43),O262,COMPLEX(-1,0))</f>
        <v>-0.012718315437126+0.00067743665957401i</v>
      </c>
      <c r="R262" t="str">
        <f t="shared" ref="R262:R325" si="85">IMDIV(P262,Q262)</f>
        <v>-0.333238875442182-12.5178910581421i</v>
      </c>
      <c r="S262" t="str">
        <f t="shared" ref="S262:S325" si="86">IMDIV(COMPLEX(0,2*PI()*B262*$C$123),COMPLEX($C$124,0))</f>
        <v>0.0178271854432692i</v>
      </c>
      <c r="T262" t="str">
        <f t="shared" ref="T262:T325" si="87">IMPRODUCT(R262,S262)</f>
        <v>0.223158765252141-0.00594071122941427i</v>
      </c>
      <c r="U262" t="str">
        <f t="shared" ref="U262:U325" si="88">IMDIV(COMPLEX(1,2*PI()*B262*$C$16*10^-3*$C$15*10^-6),COMPLEX(0,2*PI()*B262*$C$15*10^-6))</f>
        <v>0.00005-0.0111017677937985i</v>
      </c>
      <c r="V262" t="str">
        <f t="shared" ref="V262:V325" si="89">IMSUM(COMPLEX($C$18*10^-3,0),IMDIV(COMPLEX(1,0),COMPLEX(0,2*PI()*B262*($C$17*1*10^-6))))</f>
        <v>0.00002-0.124339799290543i</v>
      </c>
      <c r="W262" t="str">
        <f t="shared" ref="W262:W325" si="90">IMDIV(IMPRODUCT(U262,V262),IMSUM(U262,V262))</f>
        <v>0.0000422735748944589-0.010191801292005i</v>
      </c>
      <c r="X262" t="str">
        <f t="shared" ref="X262:X325" si="91">IMDIV(IMPRODUCT(COMPLEX($C$19,0),W262),IMSUM(COMPLEX($C$19,0),W262))</f>
        <v>0.000559955735282242-0.0101611187699968i</v>
      </c>
      <c r="Y262" t="str">
        <f t="shared" ref="Y262:Y325" si="92">COMPLEX($C$13*10^-3,2*PI()*B262*$C$12*0.000001)</f>
        <v>0.009+0.064339817545519i</v>
      </c>
      <c r="Z262" t="str">
        <f t="shared" ref="Z262:Z325" si="93">IMPRODUCT(COMPLEX($C$6,0),IMDIV(X262,IMSUM(X262,Y262)))</f>
        <v>-2.16139831643893-0.505407875672864i</v>
      </c>
      <c r="AA262" t="str">
        <f t="shared" ref="AA262:AA325" si="94">IMDIV(COMPLEX($C$6,0),IMSUM(X262,Y262))</f>
        <v>37.9021882937066-214.801333746681i</v>
      </c>
      <c r="AB262" t="str">
        <f t="shared" ref="AB262:AB325" si="95">IMPRODUCT(COMPLEX($C$119,0),T262)</f>
        <v>0.671297938343125-0.017870627649744i</v>
      </c>
      <c r="AC262" t="str">
        <f t="shared" ref="AC262:AC325" si="96">IMSUM(COMPLEX(1,0),IMPRODUCT(AB262,M262))</f>
        <v>4.55887138107107-0.911808267395585i</v>
      </c>
      <c r="AD262" t="str">
        <f t="shared" ref="AD262:AD325" si="97">IMDIV(AB262,AC262)</f>
        <v>0.142340868819685+0.0245492675649958i</v>
      </c>
      <c r="AE262" t="str">
        <f t="shared" ref="AE262:AE325" si="98">IMPRODUCT(AD262,AA262,X262)</f>
        <v>-0.295247921057974-0.125000941716378i</v>
      </c>
      <c r="AF262" t="str">
        <f t="shared" ref="AF262:AF325" si="99">IMSUB(D262,H262)</f>
        <v>-2.01167917962524-0.221610757944746i</v>
      </c>
      <c r="AG262" t="str">
        <f t="shared" ref="AG262:AG325" si="100">IMSUM(COMPLEX(1,0),IMPRODUCT(AD262,AA262,COMPLEX($C$127,0)))</f>
        <v>1.03861904989504-0.107313225776819i</v>
      </c>
      <c r="AH262" t="str">
        <f t="shared" ref="AH262:AH325" si="101">IMDIV(IMPRODUCT(AE262,AF262),AG262)</f>
        <v>0.508237380877075+0.357621497787346i</v>
      </c>
      <c r="AI262">
        <f t="shared" ref="AI262:AI325" si="102">20*LOG10(IMABS(AH262))</f>
        <v>-4.1318956242354803</v>
      </c>
      <c r="AJ262">
        <f t="shared" ref="AJ262:AJ325" si="103">IMARGUMENT(AH262)*180/PI()</f>
        <v>35.132155048912729</v>
      </c>
      <c r="AK262"/>
      <c r="AL262"/>
      <c r="AM262"/>
      <c r="AN262"/>
    </row>
    <row r="263" spans="1:40" x14ac:dyDescent="0.35">
      <c r="A263"/>
      <c r="B263">
        <f t="shared" si="69"/>
        <v>12900</v>
      </c>
      <c r="C263" s="237" t="str">
        <f t="shared" si="72"/>
        <v>-0.000127111946664438+0.052544362170547i</v>
      </c>
      <c r="D263" s="208" t="str">
        <f t="shared" si="73"/>
        <v>-1.64972004463768+0.402840109974194i</v>
      </c>
      <c r="E263" t="str">
        <f t="shared" si="74"/>
        <v>36500</v>
      </c>
      <c r="F263" t="str">
        <f t="shared" si="75"/>
        <v>0.21505376344086</v>
      </c>
      <c r="G263" t="str">
        <f t="shared" si="70"/>
        <v>0.21505376344086</v>
      </c>
      <c r="H263" t="str">
        <f t="shared" si="76"/>
        <v>0.364568664437349+0.631728391269859i</v>
      </c>
      <c r="I263" t="str">
        <f t="shared" si="77"/>
        <v>50.6581815391354i</v>
      </c>
      <c r="J263" t="str">
        <f t="shared" si="71"/>
        <v>-2.47367783663487+11.0823890589536i</v>
      </c>
      <c r="K263" t="str">
        <f t="shared" si="78"/>
        <v>4.35412219547038-0.971874883262041i</v>
      </c>
      <c r="L263" t="str">
        <f t="shared" si="79"/>
        <v>0.972971908549886-0.258530597632582i</v>
      </c>
      <c r="M263" t="str">
        <f t="shared" si="80"/>
        <v>5.32709410402027-1.23040548089462i</v>
      </c>
      <c r="N263" t="str">
        <f t="shared" si="81"/>
        <v>-0.160905505010188i</v>
      </c>
      <c r="O263" t="str">
        <f t="shared" si="82"/>
        <v>0.98708261522783-0.160212080427747i</v>
      </c>
      <c r="P263" t="str">
        <f t="shared" si="83"/>
        <v>0.01291738477217+0.160212080427747i</v>
      </c>
      <c r="Q263" t="str">
        <f t="shared" si="84"/>
        <v>-0.01291738477217+0.000693424582440982i</v>
      </c>
      <c r="R263" t="str">
        <f t="shared" si="85"/>
        <v>-0.333237393010971-12.4207150485691i</v>
      </c>
      <c r="S263" t="str">
        <f t="shared" si="86"/>
        <v>0.0179664603295448i</v>
      </c>
      <c r="T263" t="str">
        <f t="shared" si="87"/>
        <v>0.223156284184697-0.00598709640185254i</v>
      </c>
      <c r="U263" t="str">
        <f t="shared" si="88"/>
        <v>0.0000499999999999999-0.0110157075783427i</v>
      </c>
      <c r="V263" t="str">
        <f t="shared" si="89"/>
        <v>0.00002-0.123375924877438i</v>
      </c>
      <c r="W263" t="str">
        <f t="shared" si="90"/>
        <v>0.0000422735747771919-0.0101127953055771i</v>
      </c>
      <c r="X263" t="str">
        <f t="shared" si="91"/>
        <v>0.000551981029166006-0.0100827537795452i</v>
      </c>
      <c r="Y263" t="str">
        <f t="shared" si="92"/>
        <v>0.009+0.0648424723700933i</v>
      </c>
      <c r="Z263" t="str">
        <f t="shared" si="93"/>
        <v>-2.12380491093553-0.491425399208365i</v>
      </c>
      <c r="AA263" t="str">
        <f t="shared" si="94"/>
        <v>37.0966672142904-212.668246628534i</v>
      </c>
      <c r="AB263" t="str">
        <f t="shared" si="95"/>
        <v>0.671290474887866-0.0180101618087197i</v>
      </c>
      <c r="AC263" t="str">
        <f t="shared" si="96"/>
        <v>4.55386772905887-0.921901306358064i</v>
      </c>
      <c r="AD263" t="str">
        <f t="shared" si="97"/>
        <v>0.142376629488083+0.024868319777616i</v>
      </c>
      <c r="AE263" t="str">
        <f t="shared" si="98"/>
        <v>-0.290159260934883-0.122782951654539i</v>
      </c>
      <c r="AF263" t="str">
        <f t="shared" si="99"/>
        <v>-2.01428870907503-0.228888281295665i</v>
      </c>
      <c r="AG263" t="str">
        <f t="shared" si="100"/>
        <v>1.03826484947303-0.106270372063535i</v>
      </c>
      <c r="AH263" t="str">
        <f t="shared" si="101"/>
        <v>0.499693101481673+0.353317306003642i</v>
      </c>
      <c r="AI263">
        <f t="shared" si="102"/>
        <v>-4.2651766316369608</v>
      </c>
      <c r="AJ263">
        <f t="shared" si="103"/>
        <v>35.262931572030688</v>
      </c>
      <c r="AK263"/>
      <c r="AL263"/>
      <c r="AM263"/>
      <c r="AN263"/>
    </row>
    <row r="264" spans="1:40" x14ac:dyDescent="0.35">
      <c r="A264"/>
      <c r="B264">
        <f t="shared" si="69"/>
        <v>13000</v>
      </c>
      <c r="C264" s="237" t="str">
        <f t="shared" si="72"/>
        <v>-0.000125163910896793+0.0521401794455477i</v>
      </c>
      <c r="D264" s="208" t="str">
        <f t="shared" si="73"/>
        <v>-1.6497051096968+0.399741375749199i</v>
      </c>
      <c r="E264" t="str">
        <f t="shared" si="74"/>
        <v>36500</v>
      </c>
      <c r="F264" t="str">
        <f t="shared" si="75"/>
        <v>0.21505376344086</v>
      </c>
      <c r="G264" t="str">
        <f t="shared" si="70"/>
        <v>0.21505376344086</v>
      </c>
      <c r="H264" t="str">
        <f t="shared" si="76"/>
        <v>0.367207478527839+0.635842825304574i</v>
      </c>
      <c r="I264" t="str">
        <f t="shared" si="77"/>
        <v>51.0508806208341i</v>
      </c>
      <c r="J264" t="str">
        <f t="shared" si="71"/>
        <v>-2.52774204910337+11.1682990516586i</v>
      </c>
      <c r="K264" t="str">
        <f t="shared" si="78"/>
        <v>4.34830562634725-0.984160159325102i</v>
      </c>
      <c r="L264" t="str">
        <f t="shared" si="79"/>
        <v>0.971974277524045-0.260267573058627i</v>
      </c>
      <c r="M264" t="str">
        <f t="shared" si="80"/>
        <v>5.3202799038713-1.24442773238373i</v>
      </c>
      <c r="N264" t="str">
        <f t="shared" si="81"/>
        <v>-0.162152834506391i</v>
      </c>
      <c r="O264" t="str">
        <f t="shared" si="82"/>
        <v>0.98688201015938-0.161443172738215i</v>
      </c>
      <c r="P264" t="str">
        <f t="shared" si="83"/>
        <v>0.01311798984062+0.161443172738215i</v>
      </c>
      <c r="Q264" t="str">
        <f t="shared" si="84"/>
        <v>-0.01311798984062+0.000709661768175995i</v>
      </c>
      <c r="R264" t="str">
        <f t="shared" si="85"/>
        <v>-0.333235899019858-12.3250329875154i</v>
      </c>
      <c r="S264" t="str">
        <f t="shared" si="86"/>
        <v>0.0181057352158203i</v>
      </c>
      <c r="T264" t="str">
        <f t="shared" si="87"/>
        <v>0.223153783798204-0.00603348095205938i</v>
      </c>
      <c r="U264" t="str">
        <f t="shared" si="88"/>
        <v>0.00005-0.0109309713662016i</v>
      </c>
      <c r="V264" t="str">
        <f t="shared" si="89"/>
        <v>0.00002-0.122426879301458i</v>
      </c>
      <c r="W264" t="str">
        <f t="shared" si="90"/>
        <v>0.0000422735746590126-0.0100350047976022i</v>
      </c>
      <c r="X264" t="str">
        <f t="shared" si="91"/>
        <v>0.000544189030046881-0.0100055852406922i</v>
      </c>
      <c r="Y264" t="str">
        <f t="shared" si="92"/>
        <v>0.009+0.0653451271946677i</v>
      </c>
      <c r="Z264" t="str">
        <f t="shared" si="93"/>
        <v>-2.08720790113451-0.477976039917287i</v>
      </c>
      <c r="AA264" t="str">
        <f t="shared" si="94"/>
        <v>36.3178114145411-210.579551821984i</v>
      </c>
      <c r="AB264" t="str">
        <f t="shared" si="95"/>
        <v>0.671282953317759-0.0181496940959218i</v>
      </c>
      <c r="AC264" t="str">
        <f t="shared" si="96"/>
        <v>4.5488272236806-0.931924576145016i</v>
      </c>
      <c r="AD264" t="str">
        <f t="shared" si="97"/>
        <v>0.142412792720195+0.0251863352384647i</v>
      </c>
      <c r="AE264" t="str">
        <f t="shared" si="98"/>
        <v>-0.285206641410913-0.120639020608307i</v>
      </c>
      <c r="AF264" t="str">
        <f t="shared" si="99"/>
        <v>-2.01691258822464-0.236101449555375i</v>
      </c>
      <c r="AG264" t="str">
        <f t="shared" si="100"/>
        <v>1.03792257025082-0.105249724358585i</v>
      </c>
      <c r="AH264" t="str">
        <f t="shared" si="101"/>
        <v>0.491373522012663+0.349132968962505i</v>
      </c>
      <c r="AI264">
        <f t="shared" si="102"/>
        <v>-4.3968467470779053</v>
      </c>
      <c r="AJ264">
        <f t="shared" si="103"/>
        <v>35.394730036067294</v>
      </c>
      <c r="AK264"/>
      <c r="AL264"/>
      <c r="AM264"/>
      <c r="AN264"/>
    </row>
    <row r="265" spans="1:40" x14ac:dyDescent="0.35">
      <c r="A265"/>
      <c r="B265">
        <f t="shared" si="69"/>
        <v>13100</v>
      </c>
      <c r="C265" s="237" t="str">
        <f t="shared" si="72"/>
        <v>-0.00012326031580565+0.0517421673433076i</v>
      </c>
      <c r="D265" s="208" t="str">
        <f t="shared" si="73"/>
        <v>-1.64969051546777+0.396689949632025i</v>
      </c>
      <c r="E265" t="str">
        <f t="shared" si="74"/>
        <v>36500</v>
      </c>
      <c r="F265" t="str">
        <f t="shared" si="75"/>
        <v>0.21505376344086</v>
      </c>
      <c r="G265" t="str">
        <f t="shared" si="70"/>
        <v>0.21505376344086</v>
      </c>
      <c r="H265" t="str">
        <f t="shared" si="76"/>
        <v>0.369860165301746+0.639941262145198i</v>
      </c>
      <c r="I265" t="str">
        <f t="shared" si="77"/>
        <v>51.4435797025329i</v>
      </c>
      <c r="J265" t="str">
        <f t="shared" si="71"/>
        <v>-2.58222374583805+11.2542090443637i</v>
      </c>
      <c r="K265" t="str">
        <f t="shared" si="78"/>
        <v>4.34244412324404-0.996352767734611i</v>
      </c>
      <c r="L265" t="str">
        <f t="shared" si="79"/>
        <v>0.970971010235583-0.261998917830132i</v>
      </c>
      <c r="M265" t="str">
        <f t="shared" si="80"/>
        <v>5.31341513347962-1.25835168556474i</v>
      </c>
      <c r="N265" t="str">
        <f t="shared" si="81"/>
        <v>-0.163400164002594i</v>
      </c>
      <c r="O265" t="str">
        <f t="shared" si="82"/>
        <v>0.98667986966963-0.162674013870443i</v>
      </c>
      <c r="P265" t="str">
        <f t="shared" si="83"/>
        <v>0.0133201303303701+0.162674013870443i</v>
      </c>
      <c r="Q265" t="str">
        <f t="shared" si="84"/>
        <v>-0.0133201303303701+0.000726150132150993i</v>
      </c>
      <c r="R265" t="str">
        <f t="shared" si="85"/>
        <v>-0.333234393467724-12.2308106624036i</v>
      </c>
      <c r="S265" t="str">
        <f t="shared" si="86"/>
        <v>0.0182450101020959i</v>
      </c>
      <c r="T265" t="str">
        <f t="shared" si="87"/>
        <v>0.223151264092376-0.00607986487518442i</v>
      </c>
      <c r="U265" t="str">
        <f t="shared" si="88"/>
        <v>0.0000499999999999999-0.0108475288366886i</v>
      </c>
      <c r="V265" t="str">
        <f t="shared" si="89"/>
        <v>0.00002-0.121492322970912i</v>
      </c>
      <c r="W265" t="str">
        <f t="shared" si="90"/>
        <v>0.0000422735745399206-0.00995840193269563i</v>
      </c>
      <c r="X265" t="str">
        <f t="shared" si="91"/>
        <v>0.00053657420351688-0.00992958602929316i</v>
      </c>
      <c r="Y265" t="str">
        <f t="shared" si="92"/>
        <v>0.009+0.0658477820192421i</v>
      </c>
      <c r="Z265" t="str">
        <f t="shared" si="93"/>
        <v>-2.05157193887621-0.465033930562112i</v>
      </c>
      <c r="AA265" t="str">
        <f t="shared" si="94"/>
        <v>35.5644273799267-208.533859021163i</v>
      </c>
      <c r="AB265" t="str">
        <f t="shared" si="95"/>
        <v>0.671275373631944-0.0182892244967596i</v>
      </c>
      <c r="AC265" t="str">
        <f t="shared" si="96"/>
        <v>4.54375045251499-0.941878740108546i</v>
      </c>
      <c r="AD265" t="str">
        <f t="shared" si="97"/>
        <v>0.142449355507262+0.0255033361115935i</v>
      </c>
      <c r="AE265" t="str">
        <f t="shared" si="98"/>
        <v>-0.280385183835279-0.118565712411855i</v>
      </c>
      <c r="AF265" t="str">
        <f t="shared" si="99"/>
        <v>-2.01955068076952-0.243251312513173i</v>
      </c>
      <c r="AG265" t="str">
        <f t="shared" si="100"/>
        <v>1.0375916686606-0.104250578231591i</v>
      </c>
      <c r="AH265" t="str">
        <f t="shared" si="101"/>
        <v>0.483270820006694+0.345063286875457i</v>
      </c>
      <c r="AI265">
        <f t="shared" si="102"/>
        <v>-4.5269385031916043</v>
      </c>
      <c r="AJ265">
        <f t="shared" si="103"/>
        <v>35.527458615756842</v>
      </c>
      <c r="AK265"/>
      <c r="AL265"/>
      <c r="AM265"/>
      <c r="AN265"/>
    </row>
    <row r="266" spans="1:40" x14ac:dyDescent="0.35">
      <c r="A266"/>
      <c r="B266">
        <f t="shared" si="69"/>
        <v>13200</v>
      </c>
      <c r="C266" s="237" t="str">
        <f t="shared" si="72"/>
        <v>-0.000121399819830603+0.051350185625572i</v>
      </c>
      <c r="D266" s="208" t="str">
        <f t="shared" si="73"/>
        <v>-1.6496762516653+0.393684756462719i</v>
      </c>
      <c r="E266" t="str">
        <f t="shared" si="74"/>
        <v>36500</v>
      </c>
      <c r="F266" t="str">
        <f t="shared" si="75"/>
        <v>0.21505376344086</v>
      </c>
      <c r="G266" t="str">
        <f t="shared" si="70"/>
        <v>0.21505376344086</v>
      </c>
      <c r="H266" t="str">
        <f t="shared" si="76"/>
        <v>0.372526598974444+0.644023644046619i</v>
      </c>
      <c r="I266" t="str">
        <f t="shared" si="77"/>
        <v>51.8362787842316i</v>
      </c>
      <c r="J266" t="str">
        <f t="shared" si="71"/>
        <v>-2.63712292683889+11.3401190370688i</v>
      </c>
      <c r="K266" t="str">
        <f t="shared" si="78"/>
        <v>4.33653846563289-1.0084537008348i</v>
      </c>
      <c r="L266" t="str">
        <f t="shared" si="79"/>
        <v>0.969962147900959-0.263724608325036i</v>
      </c>
      <c r="M266" t="str">
        <f t="shared" si="80"/>
        <v>5.30650061353385-1.27217830915984i</v>
      </c>
      <c r="N266" t="str">
        <f t="shared" si="81"/>
        <v>-0.164647493498797i</v>
      </c>
      <c r="O266" t="str">
        <f t="shared" si="82"/>
        <v>0.986476194073078-0.163904601909451i</v>
      </c>
      <c r="P266" t="str">
        <f t="shared" si="83"/>
        <v>0.013523805926922+0.163904601909451i</v>
      </c>
      <c r="Q266" t="str">
        <f t="shared" si="84"/>
        <v>-0.013523805926922+0.000742891589346012i</v>
      </c>
      <c r="R266" t="str">
        <f t="shared" si="85"/>
        <v>-0.33323287635415-12.1380148974046i</v>
      </c>
      <c r="S266" t="str">
        <f t="shared" si="86"/>
        <v>0.0183842849883714i</v>
      </c>
      <c r="T266" t="str">
        <f t="shared" si="87"/>
        <v>0.223148725066984-0.00612624816638942i</v>
      </c>
      <c r="U266" t="str">
        <f t="shared" si="88"/>
        <v>0.00005-0.0107653505879258i</v>
      </c>
      <c r="V266" t="str">
        <f t="shared" si="89"/>
        <v>0.00002-0.120571926584769i</v>
      </c>
      <c r="W266" t="str">
        <f t="shared" si="90"/>
        <v>0.0000422735744199163-0.00988295971896967i</v>
      </c>
      <c r="X266" t="str">
        <f t="shared" si="91"/>
        <v>0.000529131222977715-0.00985472983288106i</v>
      </c>
      <c r="Y266" t="str">
        <f t="shared" si="92"/>
        <v>0.009+0.0663504368438164i</v>
      </c>
      <c r="Z266" t="str">
        <f t="shared" si="93"/>
        <v>-2.01686322880356-0.452574724604318i</v>
      </c>
      <c r="AA266" t="str">
        <f t="shared" si="94"/>
        <v>34.8353883433207-206.529834399889i</v>
      </c>
      <c r="AB266" t="str">
        <f t="shared" si="95"/>
        <v>0.671267735829731-0.018428752996679i</v>
      </c>
      <c r="AC266" t="str">
        <f t="shared" si="96"/>
        <v>4.53863799219871-0.951764442244962i</v>
      </c>
      <c r="AD266" t="str">
        <f t="shared" si="97"/>
        <v>0.142486314949939+0.025819343882595i</v>
      </c>
      <c r="AE266" t="str">
        <f t="shared" si="98"/>
        <v>-0.275690226783126-0.116559790016993i</v>
      </c>
      <c r="AF266" t="str">
        <f t="shared" si="99"/>
        <v>-2.02220285063974-0.2503388875839i</v>
      </c>
      <c r="AG266" t="str">
        <f t="shared" si="100"/>
        <v>1.03727163197122-0.103272258338988i</v>
      </c>
      <c r="AH266" t="str">
        <f t="shared" si="101"/>
        <v>0.475377505190801+0.341103354176564i</v>
      </c>
      <c r="AI266">
        <f t="shared" si="102"/>
        <v>-4.6554835336264961</v>
      </c>
      <c r="AJ266">
        <f t="shared" si="103"/>
        <v>35.661030420599012</v>
      </c>
      <c r="AK266"/>
      <c r="AL266"/>
      <c r="AM266"/>
      <c r="AN266"/>
    </row>
    <row r="267" spans="1:40" x14ac:dyDescent="0.35">
      <c r="A267"/>
      <c r="B267">
        <f t="shared" si="69"/>
        <v>13300</v>
      </c>
      <c r="C267" s="237" t="str">
        <f t="shared" si="72"/>
        <v>-0.000119581131654959+0.0509640982716603i</v>
      </c>
      <c r="D267" s="208" t="str">
        <f t="shared" si="73"/>
        <v>-1.64966230838928+0.390724753416062i</v>
      </c>
      <c r="E267" t="str">
        <f t="shared" si="74"/>
        <v>36500</v>
      </c>
      <c r="F267" t="str">
        <f t="shared" si="75"/>
        <v>0.21505376344086</v>
      </c>
      <c r="G267" t="str">
        <f t="shared" si="70"/>
        <v>0.21505376344086</v>
      </c>
      <c r="H267" t="str">
        <f t="shared" si="76"/>
        <v>0.375206653605424+0.648089914483669i</v>
      </c>
      <c r="I267" t="str">
        <f t="shared" si="77"/>
        <v>52.2289778659303i</v>
      </c>
      <c r="J267" t="str">
        <f t="shared" si="71"/>
        <v>-2.69243959210589+11.4260290297739i</v>
      </c>
      <c r="K267" t="str">
        <f t="shared" si="78"/>
        <v>4.33058941730909-1.02046392267467i</v>
      </c>
      <c r="L267" t="str">
        <f t="shared" si="79"/>
        <v>0.968947731831134-0.265444621286754i</v>
      </c>
      <c r="M267" t="str">
        <f t="shared" si="80"/>
        <v>5.29953714914022-1.28590854396142i</v>
      </c>
      <c r="N267" t="str">
        <f t="shared" si="81"/>
        <v>-0.165894822995i</v>
      </c>
      <c r="O267" t="str">
        <f t="shared" si="82"/>
        <v>0.986270983686607-0.165134934940652i</v>
      </c>
      <c r="P267" t="str">
        <f t="shared" si="83"/>
        <v>0.013729016313393+0.165134934940652i</v>
      </c>
      <c r="Q267" t="str">
        <f t="shared" si="84"/>
        <v>-0.013729016313393+0.000759888054347985i</v>
      </c>
      <c r="R267" t="str">
        <f t="shared" si="85"/>
        <v>-0.333231347678494-12.0466135144546i</v>
      </c>
      <c r="S267" t="str">
        <f t="shared" si="86"/>
        <v>0.018523559874647i</v>
      </c>
      <c r="T267" t="str">
        <f t="shared" si="87"/>
        <v>0.223146166721732-0.00617263082083189i</v>
      </c>
      <c r="U267" t="str">
        <f t="shared" si="88"/>
        <v>0.0000500000000000001-0.0106844081023023i</v>
      </c>
      <c r="V267" t="str">
        <f t="shared" si="89"/>
        <v>0.00002-0.119665370745786i</v>
      </c>
      <c r="W267" t="str">
        <f t="shared" si="90"/>
        <v>0.0000422735742989994-0.00980865197632236i</v>
      </c>
      <c r="X267" t="str">
        <f t="shared" si="91"/>
        <v>0.000521854960354462-0.00978099112060691i</v>
      </c>
      <c r="Y267" t="str">
        <f t="shared" si="92"/>
        <v>0.009+0.0668530916683908i</v>
      </c>
      <c r="Z267" t="str">
        <f t="shared" si="93"/>
        <v>-1.98304944852948-0.440575491545291i</v>
      </c>
      <c r="AA267" t="str">
        <f t="shared" si="94"/>
        <v>34.1296298440711-204.566197892072i</v>
      </c>
      <c r="AB267" t="str">
        <f t="shared" si="95"/>
        <v>0.671260039910231-0.0185682795811128i</v>
      </c>
      <c r="AC267" t="str">
        <f t="shared" si="96"/>
        <v>4.5334904088776-0.961582307976179i</v>
      </c>
      <c r="AD267" t="str">
        <f t="shared" si="97"/>
        <v>0.142523668253362+0.0261343793839678i</v>
      </c>
      <c r="AE267" t="str">
        <f t="shared" si="98"/>
        <v>-0.271117314688906-0.1146182018226i</v>
      </c>
      <c r="AF267" t="str">
        <f t="shared" si="99"/>
        <v>-2.0248689619947-0.257365161067607i</v>
      </c>
      <c r="AG267" t="str">
        <f t="shared" si="100"/>
        <v>1.0369619762122-0.102314116991304i</v>
      </c>
      <c r="AH267" t="str">
        <f t="shared" si="101"/>
        <v>0.467686403348212+0.337248539602383i</v>
      </c>
      <c r="AI267">
        <f t="shared" si="102"/>
        <v>-4.782512603304145</v>
      </c>
      <c r="AJ267">
        <f t="shared" si="103"/>
        <v>35.795363207768325</v>
      </c>
      <c r="AK267"/>
      <c r="AL267"/>
      <c r="AM267"/>
      <c r="AN267"/>
    </row>
    <row r="268" spans="1:40" x14ac:dyDescent="0.35">
      <c r="A268"/>
      <c r="B268">
        <f t="shared" si="69"/>
        <v>13400</v>
      </c>
      <c r="C268" s="237" t="str">
        <f t="shared" si="72"/>
        <v>-0.000117803007964484+0.0505837733210989i</v>
      </c>
      <c r="D268" s="208" t="str">
        <f t="shared" si="73"/>
        <v>-1.64964867610765+0.387808928795092i</v>
      </c>
      <c r="E268" t="str">
        <f t="shared" si="74"/>
        <v>36500</v>
      </c>
      <c r="F268" t="str">
        <f t="shared" si="75"/>
        <v>0.21505376344086</v>
      </c>
      <c r="G268" t="str">
        <f t="shared" si="70"/>
        <v>0.21505376344086</v>
      </c>
      <c r="H268" t="str">
        <f t="shared" si="76"/>
        <v>0.377900203111096+0.65214001814774i</v>
      </c>
      <c r="I268" t="str">
        <f t="shared" si="77"/>
        <v>52.621676947629i</v>
      </c>
      <c r="J268" t="str">
        <f t="shared" si="71"/>
        <v>-2.74817374163907+11.5119390224789i</v>
      </c>
      <c r="K268" t="str">
        <f t="shared" si="78"/>
        <v>4.32459772703557-1.03238437012082i</v>
      </c>
      <c r="L268" t="str">
        <f t="shared" si="79"/>
        <v>0.967927803427824-0.267158933824121i</v>
      </c>
      <c r="M268" t="str">
        <f t="shared" si="80"/>
        <v>5.29252553046339-1.29954330394494i</v>
      </c>
      <c r="N268" t="str">
        <f t="shared" si="81"/>
        <v>-0.167142152491203i</v>
      </c>
      <c r="O268" t="str">
        <f t="shared" si="82"/>
        <v>0.98606423882949-0.166365011049857i</v>
      </c>
      <c r="P268" t="str">
        <f t="shared" si="83"/>
        <v>0.01393576117051+0.166365011049857i</v>
      </c>
      <c r="Q268" t="str">
        <f t="shared" si="84"/>
        <v>-0.01393576117051+0.000777141441346024i</v>
      </c>
      <c r="R268" t="str">
        <f t="shared" si="85"/>
        <v>-0.333229807440801-11.9565752960312i</v>
      </c>
      <c r="S268" t="str">
        <f t="shared" si="86"/>
        <v>0.0186628347609225i</v>
      </c>
      <c r="T268" t="str">
        <f t="shared" si="87"/>
        <v>0.223143589056358-0.00621901283368169i</v>
      </c>
      <c r="U268" t="str">
        <f t="shared" si="88"/>
        <v>0.00005-0.0106046737134792i</v>
      </c>
      <c r="V268" t="str">
        <f t="shared" si="89"/>
        <v>0.00002-0.118772345590967i</v>
      </c>
      <c r="W268" t="str">
        <f t="shared" si="90"/>
        <v>0.0000422735741771696-0.00973545330614753i</v>
      </c>
      <c r="X268" t="str">
        <f t="shared" si="91"/>
        <v>0.000514740477289508-0.0097083451145037i</v>
      </c>
      <c r="Y268" t="str">
        <f t="shared" si="92"/>
        <v>0.009+0.0673557464929652i</v>
      </c>
      <c r="Z268" t="str">
        <f t="shared" si="93"/>
        <v>-1.95009967337645-0.429014620487964i</v>
      </c>
      <c r="AA268" t="str">
        <f t="shared" si="94"/>
        <v>33.4461456272355-202.641720616323i</v>
      </c>
      <c r="AB268" t="str">
        <f t="shared" si="95"/>
        <v>0.671252285872654-0.0187078042355314i</v>
      </c>
      <c r="AC268" t="str">
        <f t="shared" si="96"/>
        <v>4.52830825863713-0.971332944899003i</v>
      </c>
      <c r="AD268" t="str">
        <f t="shared" si="97"/>
        <v>0.142561412722499+0.0264484628193625i</v>
      </c>
      <c r="AE268" t="str">
        <f t="shared" si="98"/>
        <v>-0.266662187147291-0.112738069080719i</v>
      </c>
      <c r="AF268" t="str">
        <f t="shared" si="99"/>
        <v>-2.02754887921875-0.264331089352648i</v>
      </c>
      <c r="AG268" t="str">
        <f t="shared" si="100"/>
        <v>1.03666224425849-0.101375532799199i</v>
      </c>
      <c r="AH268" t="str">
        <f t="shared" si="101"/>
        <v>0.460190641022164+0.333494467812723i</v>
      </c>
      <c r="AI268">
        <f t="shared" si="102"/>
        <v>-4.9080556376142379</v>
      </c>
      <c r="AJ268">
        <f t="shared" si="103"/>
        <v>35.930379113944575</v>
      </c>
      <c r="AK268"/>
      <c r="AL268"/>
      <c r="AM268"/>
      <c r="AN268"/>
    </row>
    <row r="269" spans="1:40" x14ac:dyDescent="0.35">
      <c r="A269"/>
      <c r="B269">
        <f t="shared" si="69"/>
        <v>13500</v>
      </c>
      <c r="C269" s="237" t="str">
        <f t="shared" si="72"/>
        <v>-0.000116064251321928+0.0502090827232478i</v>
      </c>
      <c r="D269" s="208" t="str">
        <f t="shared" si="73"/>
        <v>-1.64963534564006+0.384936300878233i</v>
      </c>
      <c r="E269" t="str">
        <f t="shared" si="74"/>
        <v>36500</v>
      </c>
      <c r="F269" t="str">
        <f t="shared" si="75"/>
        <v>0.21505376344086</v>
      </c>
      <c r="G269" t="str">
        <f t="shared" si="70"/>
        <v>0.21505376344086</v>
      </c>
      <c r="H269" t="str">
        <f t="shared" si="76"/>
        <v>0.380607121277485+0.656173900943259i</v>
      </c>
      <c r="I269" t="str">
        <f t="shared" si="77"/>
        <v>53.0143760293278i</v>
      </c>
      <c r="J269" t="str">
        <f t="shared" si="71"/>
        <v>-2.8043253754384+11.597849015184i</v>
      </c>
      <c r="K269" t="str">
        <f t="shared" si="78"/>
        <v>4.31856412915289-1.04421595392267i</v>
      </c>
      <c r="L269" t="str">
        <f t="shared" si="79"/>
        <v>0.966902404179765-0.268867523411281i</v>
      </c>
      <c r="M269" t="str">
        <f t="shared" si="80"/>
        <v>5.28546653333265-1.31308347733395i</v>
      </c>
      <c r="N269" t="str">
        <f t="shared" si="81"/>
        <v>-0.168389481987406i</v>
      </c>
      <c r="O269" t="str">
        <f t="shared" si="82"/>
        <v>0.985855959823387-0.167594828323275i</v>
      </c>
      <c r="P269" t="str">
        <f t="shared" si="83"/>
        <v>0.014144040176613+0.167594828323275i</v>
      </c>
      <c r="Q269" t="str">
        <f t="shared" si="84"/>
        <v>-0.014144040176613+0.000794653664131006i</v>
      </c>
      <c r="R269" t="str">
        <f t="shared" si="85"/>
        <v>-0.333228255639852-11.8678699495753i</v>
      </c>
      <c r="S269" t="str">
        <f t="shared" si="86"/>
        <v>0.0188021096471981i</v>
      </c>
      <c r="T269" t="str">
        <f t="shared" si="87"/>
        <v>0.223140992070602-0.00626539420008506i</v>
      </c>
      <c r="U269" t="str">
        <f t="shared" si="88"/>
        <v>0.00005-0.0105261205748608i</v>
      </c>
      <c r="V269" t="str">
        <f t="shared" si="89"/>
        <v>0.00002-0.117892550438441i</v>
      </c>
      <c r="W269" t="str">
        <f t="shared" si="90"/>
        <v>0.0000422735740544273-0.00966333906239017i</v>
      </c>
      <c r="X269" t="str">
        <f t="shared" si="91"/>
        <v>0.000507783016788448-0.00963676776200526i</v>
      </c>
      <c r="Y269" t="str">
        <f t="shared" si="92"/>
        <v>0.009+0.0678584013175395i</v>
      </c>
      <c r="Z269" t="str">
        <f t="shared" si="93"/>
        <v>-1.91798430541261-0.417871731196343i</v>
      </c>
      <c r="AA269" t="str">
        <f t="shared" si="94"/>
        <v>32.7839838536743-200.755222437113i</v>
      </c>
      <c r="AB269" t="str">
        <f t="shared" si="95"/>
        <v>0.671244473716219-0.0188473269453337i</v>
      </c>
      <c r="AC269" t="str">
        <f t="shared" si="96"/>
        <v>4.52309208790773-0.98101694350083i</v>
      </c>
      <c r="AD269" t="str">
        <f t="shared" si="97"/>
        <v>0.142599545757722+0.0267616137867548i</v>
      </c>
      <c r="AE269" t="str">
        <f t="shared" si="98"/>
        <v>-0.262320768839598-0.110916674284101i</v>
      </c>
      <c r="AF269" t="str">
        <f t="shared" si="99"/>
        <v>-2.03024246691754-0.271237600065026i</v>
      </c>
      <c r="AG269" t="str">
        <f t="shared" si="100"/>
        <v>1.0363720040618-0.100455909393737i</v>
      </c>
      <c r="AH269" t="str">
        <f t="shared" si="101"/>
        <v>0.452883631015993+0.329837002419618i</v>
      </c>
      <c r="AI269">
        <f t="shared" si="102"/>
        <v>-5.0321417505741897</v>
      </c>
      <c r="AJ269">
        <f t="shared" si="103"/>
        <v>36.066004404656731</v>
      </c>
      <c r="AK269"/>
      <c r="AL269"/>
      <c r="AM269"/>
      <c r="AN269"/>
    </row>
    <row r="270" spans="1:40" x14ac:dyDescent="0.35">
      <c r="A270"/>
      <c r="B270">
        <f t="shared" si="69"/>
        <v>13600</v>
      </c>
      <c r="C270" s="237" t="str">
        <f t="shared" si="72"/>
        <v>-0.000114363708150548+0.0498399021935621i</v>
      </c>
      <c r="D270" s="208" t="str">
        <f t="shared" si="73"/>
        <v>-1.64962230814242+0.38210591681731i</v>
      </c>
      <c r="E270" t="str">
        <f t="shared" si="74"/>
        <v>36500</v>
      </c>
      <c r="F270" t="str">
        <f t="shared" si="75"/>
        <v>0.21505376344086</v>
      </c>
      <c r="G270" t="str">
        <f t="shared" si="70"/>
        <v>0.21505376344086</v>
      </c>
      <c r="H270" t="str">
        <f t="shared" si="76"/>
        <v>0.383327281772853+0.660191509984078i</v>
      </c>
      <c r="I270" t="str">
        <f t="shared" si="77"/>
        <v>53.4070751110265i</v>
      </c>
      <c r="J270" t="str">
        <f t="shared" si="71"/>
        <v>-2.86089449350391+11.683759007889i</v>
      </c>
      <c r="K270" t="str">
        <f t="shared" si="78"/>
        <v>4.31248934415739-1.05595955973276i</v>
      </c>
      <c r="L270" t="str">
        <f t="shared" si="79"/>
        <v>0.965871575658993-0.270570367887546i</v>
      </c>
      <c r="M270" t="str">
        <f t="shared" si="80"/>
        <v>5.27836091981638-1.32652992762031i</v>
      </c>
      <c r="N270" t="str">
        <f t="shared" si="81"/>
        <v>-0.169636811483609i</v>
      </c>
      <c r="O270" t="str">
        <f t="shared" si="82"/>
        <v>0.985646146992346-0.168824384847519i</v>
      </c>
      <c r="P270" t="str">
        <f t="shared" si="83"/>
        <v>0.014353853007654+0.168824384847519i</v>
      </c>
      <c r="Q270" t="str">
        <f t="shared" si="84"/>
        <v>-0.014353853007654+0.000812426636090019i</v>
      </c>
      <c r="R270" t="str">
        <f t="shared" si="85"/>
        <v>-0.333226692275262-11.780468073486i</v>
      </c>
      <c r="S270" t="str">
        <f t="shared" si="86"/>
        <v>0.0189413845334736i</v>
      </c>
      <c r="T270" t="str">
        <f t="shared" si="87"/>
        <v>0.223138375764207-0.00631177491520322i</v>
      </c>
      <c r="U270" t="str">
        <f t="shared" si="88"/>
        <v>0.00005-0.0104487226294574i</v>
      </c>
      <c r="V270" t="str">
        <f t="shared" si="89"/>
        <v>0.00002-0.117025693449923i</v>
      </c>
      <c r="W270" t="str">
        <f t="shared" si="90"/>
        <v>0.0000422735739307726-0.00959228532387942i</v>
      </c>
      <c r="X270" t="str">
        <f t="shared" si="91"/>
        <v>0.000500977995291768-0.00956623570965771i</v>
      </c>
      <c r="Y270" t="str">
        <f t="shared" si="92"/>
        <v>0.009+0.0683610561421139i</v>
      </c>
      <c r="Z270" t="str">
        <f t="shared" si="93"/>
        <v>-1.88667500652467-0.407127592000354i</v>
      </c>
      <c r="AA270" t="str">
        <f t="shared" si="94"/>
        <v>32.1422435944928-198.905569655141i</v>
      </c>
      <c r="AB270" t="str">
        <f t="shared" si="95"/>
        <v>0.671236603440154-0.018986847695964i</v>
      </c>
      <c r="AC270" t="str">
        <f t="shared" si="96"/>
        <v>4.51784243384893-0.990634877846452i</v>
      </c>
      <c r="AD270" t="str">
        <f t="shared" si="97"/>
        <v>0.142638064850603+0.0270738513006002i</v>
      </c>
      <c r="AE270" t="str">
        <f t="shared" si="98"/>
        <v>-0.258089160046489-0.109151450449424i</v>
      </c>
      <c r="AF270" t="str">
        <f t="shared" si="99"/>
        <v>-2.03294958991527-0.278085593166768i</v>
      </c>
      <c r="AG270" t="str">
        <f t="shared" si="100"/>
        <v>1.03609084701597-0.0995546742166576i</v>
      </c>
      <c r="AH270" t="str">
        <f t="shared" si="101"/>
        <v>0.445759058649225+0.326272230304715i</v>
      </c>
      <c r="AI270">
        <f t="shared" si="102"/>
        <v>-5.1547992719774687</v>
      </c>
      <c r="AJ270">
        <f t="shared" si="103"/>
        <v>36.202169239870194</v>
      </c>
      <c r="AK270"/>
      <c r="AL270"/>
      <c r="AM270"/>
      <c r="AN270"/>
    </row>
    <row r="271" spans="1:40" x14ac:dyDescent="0.35">
      <c r="A271"/>
      <c r="B271">
        <f t="shared" si="69"/>
        <v>13700</v>
      </c>
      <c r="C271" s="237" t="str">
        <f t="shared" si="72"/>
        <v>-0.000112700266820272+0.0494761110761467i</v>
      </c>
      <c r="D271" s="208" t="str">
        <f t="shared" si="73"/>
        <v>-1.64960955509221+0.379316851583792i</v>
      </c>
      <c r="E271" t="str">
        <f t="shared" si="74"/>
        <v>36500</v>
      </c>
      <c r="F271" t="str">
        <f t="shared" si="75"/>
        <v>0.21505376344086</v>
      </c>
      <c r="G271" t="str">
        <f t="shared" si="70"/>
        <v>0.21505376344086</v>
      </c>
      <c r="H271" t="str">
        <f t="shared" si="76"/>
        <v>0.386060558160255+0.664192793589784i</v>
      </c>
      <c r="I271" t="str">
        <f t="shared" si="77"/>
        <v>53.7997741927252i</v>
      </c>
      <c r="J271" t="str">
        <f t="shared" si="71"/>
        <v>-2.91788109583558+11.7696690005941i</v>
      </c>
      <c r="K271" t="str">
        <f t="shared" si="78"/>
        <v>4.30637407924855-1.06761604908357i</v>
      </c>
      <c r="L271" t="str">
        <f t="shared" si="79"/>
        <v>0.964835359517135-0.272267445457207i</v>
      </c>
      <c r="M271" t="str">
        <f t="shared" si="80"/>
        <v>5.27120943876568-1.33988349454078i</v>
      </c>
      <c r="N271" t="str">
        <f t="shared" si="81"/>
        <v>-0.170884140979812i</v>
      </c>
      <c r="O271" t="str">
        <f t="shared" si="82"/>
        <v>0.985434800662799-0.170053678709607i</v>
      </c>
      <c r="P271" t="str">
        <f t="shared" si="83"/>
        <v>0.014565199337201+0.170053678709607i</v>
      </c>
      <c r="Q271" t="str">
        <f t="shared" si="84"/>
        <v>-0.014565199337201+0.000830462270205001i</v>
      </c>
      <c r="R271" t="str">
        <f t="shared" si="85"/>
        <v>-0.333225117346417-11.6943411246015i</v>
      </c>
      <c r="S271" t="str">
        <f t="shared" si="86"/>
        <v>0.019080659419749i</v>
      </c>
      <c r="T271" t="str">
        <f t="shared" si="87"/>
        <v>0.223135740136886-0.00635815497419288i</v>
      </c>
      <c r="U271" t="str">
        <f t="shared" si="88"/>
        <v>0.00005-0.0103724545810672i</v>
      </c>
      <c r="V271" t="str">
        <f t="shared" si="89"/>
        <v>0.00002-0.116171491307953i</v>
      </c>
      <c r="W271" t="str">
        <f t="shared" si="90"/>
        <v>0.0000422735738062051-0.00952226886787249i</v>
      </c>
      <c r="X271" t="str">
        <f t="shared" si="91"/>
        <v>0.000494320995147575-0.00949672627796222i</v>
      </c>
      <c r="Y271" t="str">
        <f t="shared" si="92"/>
        <v>0.009+0.0688637109666883i</v>
      </c>
      <c r="Z271" t="str">
        <f t="shared" si="93"/>
        <v>-1.85614463528282-0.396764043955903i</v>
      </c>
      <c r="AA271" t="str">
        <f t="shared" si="94"/>
        <v>31.5200715858162-197.091672819897i</v>
      </c>
      <c r="AB271" t="str">
        <f t="shared" si="95"/>
        <v>0.671228675043593-0.0191263664728527i</v>
      </c>
      <c r="AC271" t="str">
        <f t="shared" si="96"/>
        <v>4.51255982471245-1.00018730623438i</v>
      </c>
      <c r="AD271" t="str">
        <f t="shared" si="97"/>
        <v>0.14267696757994+0.0273851938130243i</v>
      </c>
      <c r="AE271" t="str">
        <f t="shared" si="98"/>
        <v>-0.253963627710155-0.107439971218608i</v>
      </c>
      <c r="AF271" t="str">
        <f t="shared" si="99"/>
        <v>-2.03567011325246-0.284875942005992i</v>
      </c>
      <c r="AG271" t="str">
        <f t="shared" si="100"/>
        <v>1.03581838644496-0.0986712773766378i</v>
      </c>
      <c r="AH271" t="str">
        <f t="shared" si="101"/>
        <v>0.438810868730703+0.322796447116158i</v>
      </c>
      <c r="AI271">
        <f t="shared" si="102"/>
        <v>-5.2760557735601186</v>
      </c>
      <c r="AJ271">
        <f t="shared" si="103"/>
        <v>36.338807454636438</v>
      </c>
      <c r="AK271"/>
      <c r="AL271"/>
      <c r="AM271"/>
      <c r="AN271"/>
    </row>
    <row r="272" spans="1:40" x14ac:dyDescent="0.35">
      <c r="A272"/>
      <c r="B272">
        <f t="shared" si="69"/>
        <v>13800</v>
      </c>
      <c r="C272" s="237" t="str">
        <f t="shared" si="72"/>
        <v>-0.000111072855830601+0.0491175922122887i</v>
      </c>
      <c r="D272" s="208" t="str">
        <f t="shared" si="73"/>
        <v>-1.64959707827463+0.37656820696088i</v>
      </c>
      <c r="E272" t="str">
        <f t="shared" si="74"/>
        <v>36500</v>
      </c>
      <c r="F272" t="str">
        <f t="shared" si="75"/>
        <v>0.21505376344086</v>
      </c>
      <c r="G272" t="str">
        <f t="shared" si="70"/>
        <v>0.21505376344086</v>
      </c>
      <c r="H272" t="str">
        <f t="shared" si="76"/>
        <v>0.38880682391001+0.668177701281929i</v>
      </c>
      <c r="I272" t="str">
        <f t="shared" si="77"/>
        <v>54.1924732744239i</v>
      </c>
      <c r="J272" t="str">
        <f t="shared" si="71"/>
        <v>-2.97528518243341+11.8555789932992i</v>
      </c>
      <c r="K272" t="str">
        <f t="shared" si="78"/>
        <v>4.30021902884812-1.07918626032363i</v>
      </c>
      <c r="L272" t="str">
        <f t="shared" si="79"/>
        <v>0.963793797481718-0.2739587346893i</v>
      </c>
      <c r="M272" t="str">
        <f t="shared" si="80"/>
        <v>5.26401282632984-1.35314499501293i</v>
      </c>
      <c r="N272" t="str">
        <f t="shared" si="81"/>
        <v>-0.172131470476015i</v>
      </c>
      <c r="O272" t="str">
        <f t="shared" si="82"/>
        <v>0.985221921163565-0.171282707996966i</v>
      </c>
      <c r="P272" t="str">
        <f t="shared" si="83"/>
        <v>0.014778078836435+0.171282707996966i</v>
      </c>
      <c r="Q272" t="str">
        <f t="shared" si="84"/>
        <v>-0.014778078836435+0.000848762479049026i</v>
      </c>
      <c r="R272" t="str">
        <f t="shared" si="85"/>
        <v>-0.33322353085276-11.6094613870985i</v>
      </c>
      <c r="S272" t="str">
        <f t="shared" si="86"/>
        <v>0.0192199343060247i</v>
      </c>
      <c r="T272" t="str">
        <f t="shared" si="87"/>
        <v>0.223133085188364-0.00640453437221164i</v>
      </c>
      <c r="U272" t="str">
        <f t="shared" si="88"/>
        <v>0.0000499999999999999-0.0102972918667117i</v>
      </c>
      <c r="V272" t="str">
        <f t="shared" si="89"/>
        <v>0.00002-0.115329668907171i</v>
      </c>
      <c r="W272" t="str">
        <f t="shared" si="90"/>
        <v>0.0000422735736807249-0.00945326714474986i</v>
      </c>
      <c r="X272" t="str">
        <f t="shared" si="91"/>
        <v>0.000487807757462503-0.0094282174372944i</v>
      </c>
      <c r="Y272" t="str">
        <f t="shared" si="92"/>
        <v>0.009+0.0693663657912626i</v>
      </c>
      <c r="Z272" t="str">
        <f t="shared" si="93"/>
        <v>-1.82636718736798-0.386763930726268i</v>
      </c>
      <c r="AA272" t="str">
        <f t="shared" si="94"/>
        <v>30.9166592221272-195.312484657735i</v>
      </c>
      <c r="AB272" t="str">
        <f t="shared" si="95"/>
        <v>0.671220688525711-0.0192658832614333i</v>
      </c>
      <c r="AC272" t="str">
        <f t="shared" si="96"/>
        <v>4.50724478018758-1.00967477182646i</v>
      </c>
      <c r="AD272" t="str">
        <f t="shared" si="97"/>
        <v>0.142716251607964+0.0276956592341032i</v>
      </c>
      <c r="AE272" t="str">
        <f t="shared" si="98"/>
        <v>-0.2499405970115-0.105779941708106i</v>
      </c>
      <c r="AF272" t="str">
        <f t="shared" si="99"/>
        <v>-2.03840390218464-0.291609494321049i</v>
      </c>
      <c r="AG272" t="str">
        <f t="shared" si="100"/>
        <v>1.03555425620312-0.0978051905677035i</v>
      </c>
      <c r="AH272" t="str">
        <f t="shared" si="101"/>
        <v>0.432033253211462+0.319406143846263i</v>
      </c>
      <c r="AI272">
        <f t="shared" si="102"/>
        <v>-5.3959380942121538</v>
      </c>
      <c r="AJ272">
        <f t="shared" si="103"/>
        <v>36.475856353723223</v>
      </c>
      <c r="AK272"/>
      <c r="AL272"/>
      <c r="AM272"/>
      <c r="AN272"/>
    </row>
    <row r="273" spans="1:40" x14ac:dyDescent="0.35">
      <c r="A273"/>
      <c r="B273">
        <f t="shared" si="69"/>
        <v>13900</v>
      </c>
      <c r="C273" s="237" t="str">
        <f t="shared" si="72"/>
        <v>-0.000109480442084674+0.0487642318146621i</v>
      </c>
      <c r="D273" s="208" t="str">
        <f t="shared" si="73"/>
        <v>-1.64958486976925+0.373859110579076i</v>
      </c>
      <c r="E273" t="str">
        <f t="shared" si="74"/>
        <v>36500</v>
      </c>
      <c r="F273" t="str">
        <f t="shared" si="75"/>
        <v>0.21505376344086</v>
      </c>
      <c r="G273" t="str">
        <f t="shared" si="70"/>
        <v>0.21505376344086</v>
      </c>
      <c r="H273" t="str">
        <f t="shared" si="76"/>
        <v>0.391565952412072+0.672146183780089i</v>
      </c>
      <c r="I273" t="str">
        <f t="shared" si="77"/>
        <v>54.5851723561227i</v>
      </c>
      <c r="J273" t="str">
        <f t="shared" si="71"/>
        <v>-3.03310675329741+11.9414889860042i</v>
      </c>
      <c r="K273" t="str">
        <f t="shared" si="78"/>
        <v>4.29402487509201-1.09067100951426i</v>
      </c>
      <c r="L273" t="str">
        <f t="shared" si="79"/>
        <v>0.962746931352486-0.27564421451734i</v>
      </c>
      <c r="M273" t="str">
        <f t="shared" si="80"/>
        <v>5.2567718064445-1.3663152240316i</v>
      </c>
      <c r="N273" t="str">
        <f t="shared" si="81"/>
        <v>-0.173378799972218i</v>
      </c>
      <c r="O273" t="str">
        <f t="shared" si="82"/>
        <v>0.985007508825849-0.172511470797435i</v>
      </c>
      <c r="P273" t="str">
        <f t="shared" si="83"/>
        <v>0.014992491174151+0.172511470797435i</v>
      </c>
      <c r="Q273" t="str">
        <f t="shared" si="84"/>
        <v>-0.014992491174151+0.000867329174782994i</v>
      </c>
      <c r="R273" t="str">
        <f t="shared" si="85"/>
        <v>-0.333221932794085-11.5258019427322i</v>
      </c>
      <c r="S273" t="str">
        <f t="shared" si="86"/>
        <v>0.0193592091923001i</v>
      </c>
      <c r="T273" t="str">
        <f t="shared" si="87"/>
        <v>0.223130410918372-0.00645091310442326i</v>
      </c>
      <c r="U273" t="str">
        <f t="shared" si="88"/>
        <v>0.00005-0.0102232106302605i</v>
      </c>
      <c r="V273" t="str">
        <f t="shared" si="89"/>
        <v>0.00002-0.114499959058917i</v>
      </c>
      <c r="W273" t="str">
        <f t="shared" si="90"/>
        <v>0.0000422735735543327-0.0093852582538017i</v>
      </c>
      <c r="X273" t="str">
        <f t="shared" si="91"/>
        <v>0.000481434175309175-0.00936068778484634i</v>
      </c>
      <c r="Y273" t="str">
        <f t="shared" si="92"/>
        <v>0.009+0.069869020615837i</v>
      </c>
      <c r="Z273" t="str">
        <f t="shared" si="93"/>
        <v>-1.79731773934508-0.377111033701115i</v>
      </c>
      <c r="AA273" t="str">
        <f t="shared" si="94"/>
        <v>30.3312397684093-193.566998109086i</v>
      </c>
      <c r="AB273" t="str">
        <f t="shared" si="95"/>
        <v>0.671212643885698-0.0194053980471575i</v>
      </c>
      <c r="AC273" t="str">
        <f t="shared" si="96"/>
        <v>4.50189781172719-1.01909780325066i</v>
      </c>
      <c r="AD273" t="str">
        <f t="shared" si="97"/>
        <v>0.142755914676757+0.0280052649512704i</v>
      </c>
      <c r="AE273" t="str">
        <f t="shared" si="98"/>
        <v>-0.246016643430122-0.104169190042678i</v>
      </c>
      <c r="AF273" t="str">
        <f t="shared" si="99"/>
        <v>-2.04115082218132-0.298287073201013i</v>
      </c>
      <c r="AG273" t="str">
        <f t="shared" si="100"/>
        <v>1.03529810937832-0.0969559060462203i</v>
      </c>
      <c r="AH273" t="str">
        <f t="shared" si="101"/>
        <v>0.425420639481459+0.316097994400166i</v>
      </c>
      <c r="AI273">
        <f t="shared" si="102"/>
        <v>-5.5144723642646678</v>
      </c>
      <c r="AJ273">
        <f t="shared" si="103"/>
        <v>36.613256519226717</v>
      </c>
      <c r="AK273"/>
      <c r="AL273"/>
      <c r="AM273"/>
      <c r="AN273"/>
    </row>
    <row r="274" spans="1:40" x14ac:dyDescent="0.35">
      <c r="A274"/>
      <c r="B274">
        <f t="shared" ref="B274:B337" si="104">B273+100</f>
        <v>14000</v>
      </c>
      <c r="C274" s="237" t="str">
        <f t="shared" si="72"/>
        <v>-0.000107922029249325+0.0484159193469258i</v>
      </c>
      <c r="D274" s="208" t="str">
        <f t="shared" si="73"/>
        <v>-1.6495729219375+0.371188714993098i</v>
      </c>
      <c r="E274" t="str">
        <f t="shared" si="74"/>
        <v>36500</v>
      </c>
      <c r="F274" t="str">
        <f t="shared" si="75"/>
        <v>0.21505376344086</v>
      </c>
      <c r="G274" t="str">
        <f t="shared" si="70"/>
        <v>0.21505376344086</v>
      </c>
      <c r="H274" t="str">
        <f t="shared" si="76"/>
        <v>0.394337816988341+0.676098192997919i</v>
      </c>
      <c r="I274" t="str">
        <f t="shared" si="77"/>
        <v>54.9778714378214i</v>
      </c>
      <c r="J274" t="str">
        <f t="shared" si="71"/>
        <v>-3.09134580842758+12.0273989787093i</v>
      </c>
      <c r="K274" t="str">
        <f t="shared" si="78"/>
        <v>4.2877922882966-1.10207109128895i</v>
      </c>
      <c r="L274" t="str">
        <f t="shared" si="79"/>
        <v>0.961694802997742-0.277323864239002i</v>
      </c>
      <c r="M274" t="str">
        <f t="shared" si="80"/>
        <v>5.24948709129434-1.37939495552795i</v>
      </c>
      <c r="N274" t="str">
        <f t="shared" si="81"/>
        <v>-0.174626129468421i</v>
      </c>
      <c r="O274" t="str">
        <f t="shared" si="82"/>
        <v>0.984791563983241-0.173739965199267i</v>
      </c>
      <c r="P274" t="str">
        <f t="shared" si="83"/>
        <v>0.015208436016759+0.173739965199267i</v>
      </c>
      <c r="Q274" t="str">
        <f t="shared" si="84"/>
        <v>-0.015208436016759+0.000886164269153999i</v>
      </c>
      <c r="R274" t="str">
        <f t="shared" si="85"/>
        <v>-0.333220323169534-11.4433366423501i</v>
      </c>
      <c r="S274" t="str">
        <f t="shared" si="86"/>
        <v>0.0194984840785758i</v>
      </c>
      <c r="T274" t="str">
        <f t="shared" si="87"/>
        <v>0.223127717326646-0.00649729116597904i</v>
      </c>
      <c r="U274" t="str">
        <f t="shared" si="88"/>
        <v>0.00005-0.0101501876971872i</v>
      </c>
      <c r="V274" t="str">
        <f t="shared" si="89"/>
        <v>0.00002-0.113682102208497i</v>
      </c>
      <c r="W274" t="str">
        <f t="shared" si="90"/>
        <v>0.0000422735734270275-0.0093182209200529i</v>
      </c>
      <c r="X274" t="str">
        <f t="shared" si="91"/>
        <v>0.00047519628727006-0.00929411652254077i</v>
      </c>
      <c r="Y274" t="str">
        <f t="shared" si="92"/>
        <v>0.009+0.0703716754404114i</v>
      </c>
      <c r="Z274" t="str">
        <f t="shared" si="93"/>
        <v>-1.76897239557961-0.367790011914626i</v>
      </c>
      <c r="AA274" t="str">
        <f t="shared" si="94"/>
        <v>29.7630857731538-191.854244468764i</v>
      </c>
      <c r="AB274" t="str">
        <f t="shared" si="95"/>
        <v>0.67120454112276-0.0195449108154397i</v>
      </c>
      <c r="AC274" t="str">
        <f t="shared" si="96"/>
        <v>4.49651942285701-1.02845691517834i</v>
      </c>
      <c r="AD274" t="str">
        <f t="shared" si="97"/>
        <v>0.142795954604832+0.028314027847899i</v>
      </c>
      <c r="AE274" t="str">
        <f t="shared" si="98"/>
        <v>-0.242188485256857-0.102605659516077i</v>
      </c>
      <c r="AF274" t="str">
        <f t="shared" si="99"/>
        <v>-2.04391073892584-0.304909478004821i</v>
      </c>
      <c r="AG274" t="str">
        <f t="shared" si="100"/>
        <v>1.03504961708943-0.0961229356630374i</v>
      </c>
      <c r="AH274" t="str">
        <f t="shared" si="101"/>
        <v>0.418967679275936+0.312868844073857i</v>
      </c>
      <c r="AI274">
        <f t="shared" si="102"/>
        <v>-5.6316840288818328</v>
      </c>
      <c r="AJ274">
        <f t="shared" si="103"/>
        <v>36.750951630246917</v>
      </c>
      <c r="AK274"/>
      <c r="AL274"/>
      <c r="AM274"/>
      <c r="AN274"/>
    </row>
    <row r="275" spans="1:40" x14ac:dyDescent="0.35">
      <c r="A275"/>
      <c r="B275">
        <f t="shared" si="104"/>
        <v>14100</v>
      </c>
      <c r="C275" s="237" t="str">
        <f t="shared" si="72"/>
        <v>-0.000106396656196263+0.0480725474084434i</v>
      </c>
      <c r="D275" s="208" t="str">
        <f t="shared" si="73"/>
        <v>-1.64956122741076+0.368556196798066i</v>
      </c>
      <c r="E275" t="str">
        <f t="shared" si="74"/>
        <v>36500</v>
      </c>
      <c r="F275" t="str">
        <f t="shared" si="75"/>
        <v>0.21505376344086</v>
      </c>
      <c r="G275" t="str">
        <f t="shared" si="70"/>
        <v>0.21505376344086</v>
      </c>
      <c r="H275" t="str">
        <f t="shared" si="76"/>
        <v>0.397122290904889+0.68003368203908i</v>
      </c>
      <c r="I275" t="str">
        <f t="shared" si="77"/>
        <v>55.3705705195201i</v>
      </c>
      <c r="J275" t="str">
        <f t="shared" si="71"/>
        <v>-3.15000234782392+12.1133089714144i</v>
      </c>
      <c r="K275" t="str">
        <f t="shared" si="78"/>
        <v>4.28152192740143-1.11338727967733i</v>
      </c>
      <c r="L275" t="str">
        <f t="shared" si="79"/>
        <v>0.960637454350694-0.278997663515774i</v>
      </c>
      <c r="M275" t="str">
        <f t="shared" si="80"/>
        <v>5.24215938175212-1.3923849431931i</v>
      </c>
      <c r="N275" t="str">
        <f t="shared" si="81"/>
        <v>-0.175873458964624i</v>
      </c>
      <c r="O275" t="str">
        <f t="shared" si="82"/>
        <v>0.984574086971713-0.174968189291132i</v>
      </c>
      <c r="P275" t="str">
        <f t="shared" si="83"/>
        <v>0.015425913028287+0.174968189291132i</v>
      </c>
      <c r="Q275" t="str">
        <f t="shared" si="84"/>
        <v>-0.015425913028287+0.000905269673491998i</v>
      </c>
      <c r="R275" t="str">
        <f t="shared" si="85"/>
        <v>-0.333218701978138-11.362040078618i</v>
      </c>
      <c r="S275" t="str">
        <f t="shared" si="86"/>
        <v>0.0196377589648512i</v>
      </c>
      <c r="T275" t="str">
        <f t="shared" si="87"/>
        <v>0.223125004412879-0.00654366855202726i</v>
      </c>
      <c r="U275" t="str">
        <f t="shared" si="88"/>
        <v>0.00005-0.0100782005503986i</v>
      </c>
      <c r="V275" t="str">
        <f t="shared" si="89"/>
        <v>0.00002-0.112875846164465i</v>
      </c>
      <c r="W275" t="str">
        <f t="shared" si="90"/>
        <v>0.0000422735732988096-0.00925213447207368i</v>
      </c>
      <c r="X275" t="str">
        <f t="shared" si="91"/>
        <v>0.000469090271298881-0.00922848343587088i</v>
      </c>
      <c r="Y275" t="str">
        <f t="shared" si="92"/>
        <v>0.009+0.0708743302649857i</v>
      </c>
      <c r="Z275" t="str">
        <f t="shared" si="93"/>
        <v>-1.74130823810689-0.358786346364719i</v>
      </c>
      <c r="AA275" t="str">
        <f t="shared" si="94"/>
        <v>29.2115066659099-190.173291623646i</v>
      </c>
      <c r="AB275" t="str">
        <f t="shared" si="95"/>
        <v>0.671196380235973-0.0196844215516849i</v>
      </c>
      <c r="AC275" t="str">
        <f t="shared" si="96"/>
        <v>4.49111010946804-1.03775260887781i</v>
      </c>
      <c r="AD275" t="str">
        <f t="shared" si="97"/>
        <v>0.142836369283881+0.0286219643210937i</v>
      </c>
      <c r="AE275" t="str">
        <f t="shared" si="98"/>
        <v>-0.238452976530755-0.101087401326488i</v>
      </c>
      <c r="AF275" t="str">
        <f t="shared" si="99"/>
        <v>-2.04668351831565-0.311477485241014i</v>
      </c>
      <c r="AG275" t="str">
        <f t="shared" si="100"/>
        <v>1.03480846737055-0.0953058099475998i</v>
      </c>
      <c r="AH275" t="str">
        <f t="shared" si="101"/>
        <v>0.412669238158764+0.309715698867327i</v>
      </c>
      <c r="AI275">
        <f t="shared" si="102"/>
        <v>-5.74759787058764</v>
      </c>
      <c r="AJ275">
        <f t="shared" si="103"/>
        <v>36.888888293776809</v>
      </c>
      <c r="AK275"/>
      <c r="AL275"/>
      <c r="AM275"/>
      <c r="AN275"/>
    </row>
    <row r="276" spans="1:40" x14ac:dyDescent="0.35">
      <c r="A276"/>
      <c r="B276">
        <f t="shared" si="104"/>
        <v>14200</v>
      </c>
      <c r="C276" s="237" t="str">
        <f t="shared" si="72"/>
        <v>-0.000104903395519823+0.0477340116238744i</v>
      </c>
      <c r="D276" s="208" t="str">
        <f t="shared" si="73"/>
        <v>-1.64954977907891+0.365960755783037i</v>
      </c>
      <c r="E276" t="str">
        <f t="shared" si="74"/>
        <v>36500</v>
      </c>
      <c r="F276" t="str">
        <f t="shared" si="75"/>
        <v>0.21505376344086</v>
      </c>
      <c r="G276" t="str">
        <f t="shared" si="70"/>
        <v>0.21505376344086</v>
      </c>
      <c r="H276" t="str">
        <f t="shared" si="76"/>
        <v>0.399919247384064+0.683952605193014i</v>
      </c>
      <c r="I276" t="str">
        <f t="shared" si="77"/>
        <v>55.7632696012188i</v>
      </c>
      <c r="J276" t="str">
        <f t="shared" si="71"/>
        <v>-3.20907637148642+12.1992189641195i</v>
      </c>
      <c r="K276" t="str">
        <f t="shared" si="78"/>
        <v>4.27521444038882-1.12462032889493i</v>
      </c>
      <c r="L276" t="str">
        <f t="shared" si="79"/>
        <v>0.959574927405829-0.28066559237256i</v>
      </c>
      <c r="M276" t="str">
        <f t="shared" si="80"/>
        <v>5.23478936779465-1.40528592126749i</v>
      </c>
      <c r="N276" t="str">
        <f t="shared" si="81"/>
        <v>-0.177120788460827i</v>
      </c>
      <c r="O276" t="str">
        <f t="shared" si="82"/>
        <v>0.984355078129624-0.176196141162121i</v>
      </c>
      <c r="P276" t="str">
        <f t="shared" si="83"/>
        <v>0.015644921870376+0.176196141162121i</v>
      </c>
      <c r="Q276" t="str">
        <f t="shared" si="84"/>
        <v>-0.015644921870376+0.000924647298705977i</v>
      </c>
      <c r="R276" t="str">
        <f t="shared" si="85"/>
        <v>-0.333217069218984-11.2818875599035i</v>
      </c>
      <c r="S276" t="str">
        <f t="shared" si="86"/>
        <v>0.0197770338511269i</v>
      </c>
      <c r="T276" t="str">
        <f t="shared" si="87"/>
        <v>0.223122272176819-0.00659004525771714i</v>
      </c>
      <c r="U276" t="str">
        <f t="shared" si="88"/>
        <v>0.00005-0.010007227307086i</v>
      </c>
      <c r="V276" t="str">
        <f t="shared" si="89"/>
        <v>0.00002-0.112080945839363i</v>
      </c>
      <c r="W276" t="str">
        <f t="shared" si="90"/>
        <v>0.0000422735731696794-0.00918697882072818i</v>
      </c>
      <c r="X276" t="str">
        <f t="shared" si="91"/>
        <v>0.000463112438881806-0.00916376887362013i</v>
      </c>
      <c r="Y276" t="str">
        <f t="shared" si="92"/>
        <v>0.009+0.0713769850895601i</v>
      </c>
      <c r="Z276" t="str">
        <f t="shared" si="93"/>
        <v>-1.71430327927561-0.350086288371798i</v>
      </c>
      <c r="AA276" t="str">
        <f t="shared" si="94"/>
        <v>28.6758465245347-188.52324238227i</v>
      </c>
      <c r="AB276" t="str">
        <f t="shared" si="95"/>
        <v>0.67118816122458-0.0198239302413014i</v>
      </c>
      <c r="AC276" t="str">
        <f t="shared" si="96"/>
        <v>4.48567036009578-1.04698537274538i</v>
      </c>
      <c r="AD276" t="str">
        <f t="shared" si="97"/>
        <v>0.142877156675704+0.028929090298744i</v>
      </c>
      <c r="AE276" t="str">
        <f t="shared" si="98"/>
        <v>-0.234807100374075-0.0996125678393102i</v>
      </c>
      <c r="AF276" t="str">
        <f t="shared" si="99"/>
        <v>-2.04946902646297-0.317991849409977i</v>
      </c>
      <c r="AG276" t="str">
        <f t="shared" si="100"/>
        <v>1.03457436413472-0.0945040772410109i</v>
      </c>
      <c r="AH276" t="str">
        <f t="shared" si="101"/>
        <v>0.406520385551671+0.306635715565213i</v>
      </c>
      <c r="AI276">
        <f t="shared" si="102"/>
        <v>-5.8622380309568776</v>
      </c>
      <c r="AJ276">
        <f t="shared" si="103"/>
        <v>37.027015886023534</v>
      </c>
      <c r="AK276"/>
      <c r="AL276"/>
      <c r="AM276"/>
      <c r="AN276"/>
    </row>
    <row r="277" spans="1:40" x14ac:dyDescent="0.35">
      <c r="A277"/>
      <c r="B277">
        <f t="shared" si="104"/>
        <v>14300</v>
      </c>
      <c r="C277" s="237" t="str">
        <f t="shared" si="72"/>
        <v>-0.000103441352127017+0.0474002105373977i</v>
      </c>
      <c r="D277" s="208" t="str">
        <f t="shared" si="73"/>
        <v>-1.64953857007957+0.363401614120049i</v>
      </c>
      <c r="E277" t="str">
        <f t="shared" si="74"/>
        <v>36500</v>
      </c>
      <c r="F277" t="str">
        <f t="shared" si="75"/>
        <v>0.21505376344086</v>
      </c>
      <c r="G277" t="str">
        <f t="shared" si="70"/>
        <v>0.21505376344086</v>
      </c>
      <c r="H277" t="str">
        <f t="shared" si="76"/>
        <v>0.402728559616547+0.6878549179307i</v>
      </c>
      <c r="I277" t="str">
        <f t="shared" si="77"/>
        <v>56.1559686829176i</v>
      </c>
      <c r="J277" t="str">
        <f t="shared" si="71"/>
        <v>-3.26856787941508+12.2851289568245i</v>
      </c>
      <c r="K277" t="str">
        <f t="shared" si="78"/>
        <v>4.26887046468222-1.1357709741006i</v>
      </c>
      <c r="L277" t="str">
        <f t="shared" si="79"/>
        <v>0.958507264215294-0.282327631197245i</v>
      </c>
      <c r="M277" t="str">
        <f t="shared" si="80"/>
        <v>5.22737772889751-1.41809860529784i</v>
      </c>
      <c r="N277" t="str">
        <f t="shared" si="81"/>
        <v>-0.17836811795703i</v>
      </c>
      <c r="O277" t="str">
        <f t="shared" si="82"/>
        <v>0.984134537797713-0.177423818901751i</v>
      </c>
      <c r="P277" t="str">
        <f t="shared" si="83"/>
        <v>0.015865462202287+0.177423818901751i</v>
      </c>
      <c r="Q277" t="str">
        <f t="shared" si="84"/>
        <v>-0.015865462202287+0.000944299055279013i</v>
      </c>
      <c r="R277" t="str">
        <f t="shared" si="85"/>
        <v>-0.333215424893117-11.2028550852468i</v>
      </c>
      <c r="S277" t="str">
        <f t="shared" si="86"/>
        <v>0.0199163087374023i</v>
      </c>
      <c r="T277" t="str">
        <f t="shared" si="87"/>
        <v>0.223119520618153-0.00663642127823601i</v>
      </c>
      <c r="U277" t="str">
        <f t="shared" si="88"/>
        <v>0.0000500000000000001-0.00993724669654694i</v>
      </c>
      <c r="V277" t="str">
        <f t="shared" si="89"/>
        <v>0.00002-0.111297163001325i</v>
      </c>
      <c r="W277" t="str">
        <f t="shared" si="90"/>
        <v>0.0000422735730396365-0.00912273443881408i</v>
      </c>
      <c r="X277" t="str">
        <f t="shared" si="91"/>
        <v>0.000457259229481808-0.00909995372841981i</v>
      </c>
      <c r="Y277" t="str">
        <f t="shared" si="92"/>
        <v>0.009+0.0718796399141345i</v>
      </c>
      <c r="Z277" t="str">
        <f t="shared" si="93"/>
        <v>-1.68793641699805-0.341676811648286i</v>
      </c>
      <c r="AA277" t="str">
        <f t="shared" si="94"/>
        <v>28.1554819986174-186.903232891247i</v>
      </c>
      <c r="AB277" t="str">
        <f t="shared" si="95"/>
        <v>0.671179884087638-0.0199634368698119i</v>
      </c>
      <c r="AC277" t="str">
        <f t="shared" si="96"/>
        <v>4.4802006561817-1.05615568281415i</v>
      </c>
      <c r="AD277" t="str">
        <f t="shared" si="97"/>
        <v>0.142918314809255+0.0292354212558493i</v>
      </c>
      <c r="AE277" t="str">
        <f t="shared" si="98"/>
        <v>-0.231247962700639-0.0981794063341989i</v>
      </c>
      <c r="AF277" t="str">
        <f t="shared" si="99"/>
        <v>-2.05226712969612-0.324453303810651i</v>
      </c>
      <c r="AG277" t="str">
        <f t="shared" si="100"/>
        <v>1.0343470262109-0.0937173028751862i</v>
      </c>
      <c r="AH277" t="str">
        <f t="shared" si="101"/>
        <v>0.400516385279773+0.303626192523286i</v>
      </c>
      <c r="AI277">
        <f t="shared" si="102"/>
        <v>-5.9756280315004044</v>
      </c>
      <c r="AJ277">
        <f t="shared" si="103"/>
        <v>37.165286403438024</v>
      </c>
      <c r="AK277"/>
      <c r="AL277"/>
      <c r="AM277"/>
      <c r="AN277"/>
    </row>
    <row r="278" spans="1:40" x14ac:dyDescent="0.35">
      <c r="A278"/>
      <c r="B278">
        <f t="shared" si="104"/>
        <v>14400</v>
      </c>
      <c r="C278" s="237" t="str">
        <f t="shared" si="72"/>
        <v>-0.000102009661895884+0.0470710455113425i</v>
      </c>
      <c r="D278" s="208" t="str">
        <f t="shared" si="73"/>
        <v>-1.6495275937878+0.360878015586959i</v>
      </c>
      <c r="E278" t="str">
        <f t="shared" si="74"/>
        <v>36500</v>
      </c>
      <c r="F278" t="str">
        <f t="shared" si="75"/>
        <v>0.21505376344086</v>
      </c>
      <c r="G278" t="str">
        <f t="shared" si="70"/>
        <v>0.21505376344086</v>
      </c>
      <c r="H278" t="str">
        <f t="shared" si="76"/>
        <v>0.405550100773294+0.691740576900267i</v>
      </c>
      <c r="I278" t="str">
        <f t="shared" si="77"/>
        <v>56.5486677646163i</v>
      </c>
      <c r="J278" t="str">
        <f t="shared" si="71"/>
        <v>-3.32847687160992+12.3710389495296i</v>
      </c>
      <c r="K278" t="str">
        <f t="shared" si="78"/>
        <v>4.26249062752418-1.1468399321229i</v>
      </c>
      <c r="L278" t="str">
        <f t="shared" si="79"/>
        <v>0.957434506885299-0.283983760740225i</v>
      </c>
      <c r="M278" t="str">
        <f t="shared" si="80"/>
        <v>5.21992513440948-1.43082369286312i</v>
      </c>
      <c r="N278" t="str">
        <f t="shared" si="81"/>
        <v>-0.179615447453233i</v>
      </c>
      <c r="O278" t="str">
        <f t="shared" si="82"/>
        <v>0.983912466319105-0.178651220599961i</v>
      </c>
      <c r="P278" t="str">
        <f t="shared" si="83"/>
        <v>0.016087533680895+0.178651220599961i</v>
      </c>
      <c r="Q278" t="str">
        <f t="shared" si="84"/>
        <v>-0.016087533680895+0.000964226853271993i</v>
      </c>
      <c r="R278" t="str">
        <f t="shared" si="85"/>
        <v>-0.333213768998219-11.1249193203835i</v>
      </c>
      <c r="S278" t="str">
        <f t="shared" si="86"/>
        <v>0.0200555836236779i</v>
      </c>
      <c r="T278" t="str">
        <f t="shared" si="87"/>
        <v>0.223116749736621-0.00668279660870467i</v>
      </c>
      <c r="U278" t="str">
        <f t="shared" si="88"/>
        <v>0.0000500000000000002-0.00986823803893204i</v>
      </c>
      <c r="V278" t="str">
        <f t="shared" si="89"/>
        <v>0.00002-0.110524266036038i</v>
      </c>
      <c r="W278" t="str">
        <f t="shared" si="90"/>
        <v>0.0000422735729086812-0.00905938234155169i</v>
      </c>
      <c r="X278" t="str">
        <f t="shared" si="91"/>
        <v>0.000451527205250749-0.00903701941810555i</v>
      </c>
      <c r="Y278" t="str">
        <f t="shared" si="92"/>
        <v>0.009+0.0723822947387088i</v>
      </c>
      <c r="Z278" t="str">
        <f t="shared" si="93"/>
        <v>-1.66218739245038-0.333545567779804i</v>
      </c>
      <c r="AA278" t="str">
        <f t="shared" si="94"/>
        <v>27.6498203767503-185.31243113361i</v>
      </c>
      <c r="AB278" t="str">
        <f t="shared" si="95"/>
        <v>0.671171548824366-0.0201029414225388i</v>
      </c>
      <c r="AC278" t="str">
        <f t="shared" si="96"/>
        <v>4.47470147232524-1.06526400324061i</v>
      </c>
      <c r="AD278" t="str">
        <f t="shared" si="97"/>
        <v>0.142959841777867+0.0295409722302002i</v>
      </c>
      <c r="AE278" t="str">
        <f t="shared" si="98"/>
        <v>-0.227772786274582-0.0967862531972752i</v>
      </c>
      <c r="AF278" t="str">
        <f t="shared" si="99"/>
        <v>-2.05507769456109-0.330862561313308i</v>
      </c>
      <c r="AG278" t="str">
        <f t="shared" si="100"/>
        <v>1.03412618644836-0.0929450683954556i</v>
      </c>
      <c r="AH278" t="str">
        <f t="shared" si="101"/>
        <v>0.394652686605378+0.300684561104723i</v>
      </c>
      <c r="AI278">
        <f t="shared" si="102"/>
        <v>-6.0877907937716182</v>
      </c>
      <c r="AJ278">
        <f t="shared" si="103"/>
        <v>37.303654322796604</v>
      </c>
      <c r="AK278"/>
      <c r="AL278"/>
      <c r="AM278"/>
      <c r="AN278"/>
    </row>
    <row r="279" spans="1:40" x14ac:dyDescent="0.35">
      <c r="A279"/>
      <c r="B279">
        <f t="shared" si="104"/>
        <v>14500</v>
      </c>
      <c r="C279" s="237" t="str">
        <f t="shared" si="72"/>
        <v>-0.000100607490398382+0.0467464206290131i</v>
      </c>
      <c r="D279" s="208" t="str">
        <f t="shared" si="73"/>
        <v>-1.64951684380631+0.358389224822434i</v>
      </c>
      <c r="E279" t="str">
        <f t="shared" si="74"/>
        <v>36500</v>
      </c>
      <c r="F279" t="str">
        <f t="shared" si="75"/>
        <v>0.21505376344086</v>
      </c>
      <c r="G279" t="str">
        <f t="shared" si="70"/>
        <v>0.21505376344086</v>
      </c>
      <c r="H279" t="str">
        <f t="shared" si="76"/>
        <v>0.408383744017392+0.695609539922523i</v>
      </c>
      <c r="I279" t="str">
        <f t="shared" si="77"/>
        <v>56.941366846315i</v>
      </c>
      <c r="J279" t="str">
        <f t="shared" si="71"/>
        <v>-3.38880334807092+12.4569489422346i</v>
      </c>
      <c r="K279" t="str">
        <f t="shared" si="78"/>
        <v>4.25607554633556-1.15782790215703i</v>
      </c>
      <c r="L279" t="str">
        <f t="shared" si="79"/>
        <v>0.956356697572538-0.285633962113891i</v>
      </c>
      <c r="M279" t="str">
        <f t="shared" si="80"/>
        <v>5.2124322439081-1.44346186427092i</v>
      </c>
      <c r="N279" t="str">
        <f t="shared" si="81"/>
        <v>-0.180862776949436i</v>
      </c>
      <c r="O279" t="str">
        <f t="shared" si="82"/>
        <v>0.983688864039305-0.179878344347123i</v>
      </c>
      <c r="P279" t="str">
        <f t="shared" si="83"/>
        <v>0.016311135960695+0.179878344347123i</v>
      </c>
      <c r="Q279" t="str">
        <f t="shared" si="84"/>
        <v>-0.016311135960695+0.000984432602313012i</v>
      </c>
      <c r="R279" t="str">
        <f t="shared" si="85"/>
        <v>-0.333212101534513-11.0480575747515i</v>
      </c>
      <c r="S279" t="str">
        <f t="shared" si="86"/>
        <v>0.0201948585099534i</v>
      </c>
      <c r="T279" t="str">
        <f t="shared" si="87"/>
        <v>0.223113959531925-0.00672917124429372i</v>
      </c>
      <c r="U279" t="str">
        <f t="shared" si="88"/>
        <v>0.0000500000000000002-0.00980018122487045i</v>
      </c>
      <c r="V279" t="str">
        <f t="shared" si="89"/>
        <v>0.00002-0.109762029718549i</v>
      </c>
      <c r="W279" t="str">
        <f t="shared" si="90"/>
        <v>0.0000422735727768133-0.00899690406787934i</v>
      </c>
      <c r="X279" t="str">
        <f t="shared" si="91"/>
        <v>0.000445913045994358-0.00897494786783291i</v>
      </c>
      <c r="Y279" t="str">
        <f t="shared" si="92"/>
        <v>0.009+0.0728849495632832i</v>
      </c>
      <c r="Z279" t="str">
        <f t="shared" si="93"/>
        <v>-1.6370367500755-0.32568084484536i</v>
      </c>
      <c r="AA279" t="str">
        <f t="shared" si="94"/>
        <v>27.1582977863944-183.750035504513i</v>
      </c>
      <c r="AB279" t="str">
        <f t="shared" si="95"/>
        <v>0.671163155433868-0.0202424438849546i</v>
      </c>
      <c r="AC279" t="str">
        <f t="shared" si="96"/>
        <v>4.46917327651902-1.07431078677396i</v>
      </c>
      <c r="AD279" t="str">
        <f t="shared" si="97"/>
        <v>0.143001735736575+0.0298457578373733i</v>
      </c>
      <c r="AE279" t="str">
        <f t="shared" si="98"/>
        <v>-0.224378905097832-0.0954315285226746i</v>
      </c>
      <c r="AF279" t="str">
        <f t="shared" si="99"/>
        <v>-2.0579005878237-0.337220315100089i</v>
      </c>
      <c r="AG279" t="str">
        <f t="shared" si="100"/>
        <v>1.03391159088308-0.0921869708240566i</v>
      </c>
      <c r="AH279" t="str">
        <f t="shared" si="101"/>
        <v>0.388924915723387+0.297808377714561i</v>
      </c>
      <c r="AI279">
        <f t="shared" si="102"/>
        <v>-6.1987486587266902</v>
      </c>
      <c r="AJ279">
        <f t="shared" si="103"/>
        <v>37.44207646969425</v>
      </c>
      <c r="AK279"/>
      <c r="AL279"/>
      <c r="AM279"/>
      <c r="AN279"/>
    </row>
    <row r="280" spans="1:40" x14ac:dyDescent="0.35">
      <c r="A280"/>
      <c r="B280">
        <f t="shared" si="104"/>
        <v>14600</v>
      </c>
      <c r="C280" s="237" t="str">
        <f t="shared" si="72"/>
        <v>-0.0000992340316843067+0.0464262426015077i</v>
      </c>
      <c r="D280" s="208" t="str">
        <f t="shared" si="73"/>
        <v>-1.64950631395617+0.355934526611559i</v>
      </c>
      <c r="E280" t="str">
        <f t="shared" si="74"/>
        <v>36500</v>
      </c>
      <c r="F280" t="str">
        <f t="shared" si="75"/>
        <v>0.21505376344086</v>
      </c>
      <c r="G280" t="str">
        <f t="shared" si="70"/>
        <v>0.21505376344086</v>
      </c>
      <c r="H280" t="str">
        <f t="shared" si="76"/>
        <v>0.411229362515836+0.699461765986407i</v>
      </c>
      <c r="I280" t="str">
        <f t="shared" si="77"/>
        <v>57.3340659280137i</v>
      </c>
      <c r="J280" t="str">
        <f t="shared" si="71"/>
        <v>-3.44954730879808+12.5428589349397i</v>
      </c>
      <c r="K280" t="str">
        <f t="shared" si="78"/>
        <v>4.24962582905613-1.16873556643327i</v>
      </c>
      <c r="L280" t="str">
        <f t="shared" si="79"/>
        <v>0.955273878480625-0.287278216792082i</v>
      </c>
      <c r="M280" t="str">
        <f t="shared" si="80"/>
        <v>5.20489970753676-1.45601378322535i</v>
      </c>
      <c r="N280" t="str">
        <f t="shared" si="81"/>
        <v>-0.182110106445639i</v>
      </c>
      <c r="O280" t="str">
        <f t="shared" si="82"/>
        <v>0.9834637313062-0.18110518823404i</v>
      </c>
      <c r="P280" t="str">
        <f t="shared" si="83"/>
        <v>0.0165362686938+0.18110518823404i</v>
      </c>
      <c r="Q280" t="str">
        <f t="shared" si="84"/>
        <v>-0.0165362686938+0.00100491821159898i</v>
      </c>
      <c r="R280" t="str">
        <f t="shared" si="85"/>
        <v>-0.333210422501294-10.9722477794482i</v>
      </c>
      <c r="S280" t="str">
        <f t="shared" si="86"/>
        <v>0.020334133396229i</v>
      </c>
      <c r="T280" t="str">
        <f t="shared" si="87"/>
        <v>0.223111150003777-0.00677554518015514i</v>
      </c>
      <c r="U280" t="str">
        <f t="shared" si="88"/>
        <v>0.0000499999999999998-0.0097330566959329i</v>
      </c>
      <c r="V280" t="str">
        <f t="shared" si="89"/>
        <v>0.00002-0.109010234994449i</v>
      </c>
      <c r="W280" t="str">
        <f t="shared" si="90"/>
        <v>0.0000422735726440322-0.0089352816625174i</v>
      </c>
      <c r="X280" t="str">
        <f t="shared" si="91"/>
        <v>0.000440413544376473-0.00891372149291715i</v>
      </c>
      <c r="Y280" t="str">
        <f t="shared" si="92"/>
        <v>0.009+0.0733876043878576i</v>
      </c>
      <c r="Z280" t="str">
        <f t="shared" si="93"/>
        <v>-1.61246579975083-0.318071528928167i</v>
      </c>
      <c r="AA280" t="str">
        <f t="shared" si="94"/>
        <v>26.6803775160691-182.215273459979i</v>
      </c>
      <c r="AB280" t="str">
        <f t="shared" si="95"/>
        <v>0.671154703915276-0.0203819442424756i</v>
      </c>
      <c r="AC280" t="str">
        <f t="shared" si="96"/>
        <v>4.46361653037457-1.08329647520386i</v>
      </c>
      <c r="AD280" t="str">
        <f t="shared" si="97"/>
        <v>0.143043994899595+0.0301497922851455i</v>
      </c>
      <c r="AE280" t="str">
        <f t="shared" si="98"/>
        <v>-0.221063759106327-0.0941137310910957i</v>
      </c>
      <c r="AF280" t="str">
        <f t="shared" si="99"/>
        <v>-2.06073567647201-0.343527239374848i</v>
      </c>
      <c r="AG280" t="str">
        <f t="shared" si="100"/>
        <v>1.0337029979614-0.0914426219622044i</v>
      </c>
      <c r="AH280" t="str">
        <f t="shared" si="101"/>
        <v>0.383328867693134+0.294995316385826i</v>
      </c>
      <c r="AI280">
        <f t="shared" si="102"/>
        <v>-6.3085234053621253</v>
      </c>
      <c r="AJ280">
        <f t="shared" si="103"/>
        <v>37.580511894906842</v>
      </c>
      <c r="AK280"/>
      <c r="AL280"/>
      <c r="AM280"/>
      <c r="AN280"/>
    </row>
    <row r="281" spans="1:40" x14ac:dyDescent="0.35">
      <c r="A281"/>
      <c r="B281">
        <f t="shared" si="104"/>
        <v>14700</v>
      </c>
      <c r="C281" s="237" t="str">
        <f t="shared" si="72"/>
        <v>-0.0000978885071229098+0.0461104206783399i</v>
      </c>
      <c r="D281" s="208" t="str">
        <f t="shared" si="73"/>
        <v>-1.64949599826787+0.353513225200606i</v>
      </c>
      <c r="E281" t="str">
        <f t="shared" si="74"/>
        <v>36500</v>
      </c>
      <c r="F281" t="str">
        <f t="shared" si="75"/>
        <v>0.21505376344086</v>
      </c>
      <c r="G281" t="str">
        <f t="shared" si="70"/>
        <v>0.21505376344086</v>
      </c>
      <c r="H281" t="str">
        <f t="shared" si="76"/>
        <v>0.414086829451175+0.703297215244279i</v>
      </c>
      <c r="I281" t="str">
        <f t="shared" si="77"/>
        <v>57.7267650097124i</v>
      </c>
      <c r="J281" t="str">
        <f t="shared" si="71"/>
        <v>-3.51070875379141+12.6287689276448i</v>
      </c>
      <c r="K281" t="str">
        <f t="shared" si="78"/>
        <v>4.24314207446858-1.1795635908587i</v>
      </c>
      <c r="L281" t="str">
        <f t="shared" si="79"/>
        <v>0.954186091856552-0.28891650660949i</v>
      </c>
      <c r="M281" t="str">
        <f t="shared" si="80"/>
        <v>5.19732816632513-1.46848009746819i</v>
      </c>
      <c r="N281" t="str">
        <f t="shared" si="81"/>
        <v>-0.183357435941842i</v>
      </c>
      <c r="O281" t="str">
        <f t="shared" si="82"/>
        <v>0.983237068470058-0.18233175035195i</v>
      </c>
      <c r="P281" t="str">
        <f t="shared" si="83"/>
        <v>0.016762931529942+0.18233175035195i</v>
      </c>
      <c r="Q281" t="str">
        <f t="shared" si="84"/>
        <v>-0.016762931529942+0.00102568558989199i</v>
      </c>
      <c r="R281" t="str">
        <f t="shared" si="85"/>
        <v>-0.333208731897485-10.8974684660849i</v>
      </c>
      <c r="S281" t="str">
        <f t="shared" si="86"/>
        <v>0.0204734082825045i</v>
      </c>
      <c r="T281" t="str">
        <f t="shared" si="87"/>
        <v>0.223108321151874-0.00682191841143279i</v>
      </c>
      <c r="U281" t="str">
        <f t="shared" si="88"/>
        <v>0.0000499999999999999-0.00966684542589255i</v>
      </c>
      <c r="V281" t="str">
        <f t="shared" si="89"/>
        <v>0.00002-0.108268668769997i</v>
      </c>
      <c r="W281" t="str">
        <f t="shared" si="90"/>
        <v>0.000042273572510339-0.00887449765876605i</v>
      </c>
      <c r="X281" t="str">
        <f t="shared" si="91"/>
        <v>0.000435025601349819-0.00885332318236512i</v>
      </c>
      <c r="Y281" t="str">
        <f t="shared" si="92"/>
        <v>0.009+0.0738902592124319i</v>
      </c>
      <c r="Z281" t="str">
        <f t="shared" si="93"/>
        <v>-1.58845658099239-0.310707068290421i</v>
      </c>
      <c r="AA281" t="str">
        <f t="shared" si="94"/>
        <v>26.2155484504752-180.707400234584i</v>
      </c>
      <c r="AB281" t="str">
        <f t="shared" si="95"/>
        <v>0.671146194267679-0.0205214424804938i</v>
      </c>
      <c r="AC281" t="str">
        <f t="shared" si="96"/>
        <v>4.45803168933538-1.0922214997911i</v>
      </c>
      <c r="AD281" t="str">
        <f t="shared" si="97"/>
        <v>0.143086617537906+0.0304530893873106i</v>
      </c>
      <c r="AE281" t="str">
        <f t="shared" si="98"/>
        <v>-0.217824889156111-0.0928314336956185i</v>
      </c>
      <c r="AF281" t="str">
        <f t="shared" si="99"/>
        <v>-2.06358282771905-0.349783990043673i</v>
      </c>
      <c r="AG281" t="str">
        <f t="shared" si="100"/>
        <v>1.03350017781644-0.0907116477284746i</v>
      </c>
      <c r="AH281" t="str">
        <f t="shared" si="101"/>
        <v>0.377860498782796+0.292243161874325i</v>
      </c>
      <c r="AI281">
        <f t="shared" si="102"/>
        <v>-6.4171362686587727</v>
      </c>
      <c r="AJ281">
        <f t="shared" si="103"/>
        <v>37.718921758077393</v>
      </c>
      <c r="AK281"/>
      <c r="AL281"/>
      <c r="AM281"/>
      <c r="AN281"/>
    </row>
    <row r="282" spans="1:40" x14ac:dyDescent="0.35">
      <c r="A282"/>
      <c r="B282">
        <f t="shared" si="104"/>
        <v>14800</v>
      </c>
      <c r="C282" s="237" t="str">
        <f t="shared" si="72"/>
        <v>-0.0000965701642991277+0.0457988665616842i</v>
      </c>
      <c r="D282" s="208" t="str">
        <f t="shared" si="73"/>
        <v>-1.64948589097289+0.351124643639579i</v>
      </c>
      <c r="E282" t="str">
        <f t="shared" si="74"/>
        <v>36500</v>
      </c>
      <c r="F282" t="str">
        <f t="shared" si="75"/>
        <v>0.21505376344086</v>
      </c>
      <c r="G282" t="str">
        <f t="shared" si="70"/>
        <v>0.21505376344086</v>
      </c>
      <c r="H282" t="str">
        <f t="shared" si="76"/>
        <v>0.416956018033105+0.707115849007193i</v>
      </c>
      <c r="I282" t="str">
        <f t="shared" si="77"/>
        <v>58.1194640914112i</v>
      </c>
      <c r="J282" t="str">
        <f t="shared" si="71"/>
        <v>-3.57228768305091+12.7146789203498i</v>
      </c>
      <c r="K282" t="str">
        <f t="shared" si="78"/>
        <v>4.23662487250609-1.19031262563288i</v>
      </c>
      <c r="L282" t="str">
        <f t="shared" si="79"/>
        <v>0.953093379987162-0.290548813761034i</v>
      </c>
      <c r="M282" t="str">
        <f t="shared" si="80"/>
        <v>5.18971825249325-1.48086143939391i</v>
      </c>
      <c r="N282" t="str">
        <f t="shared" si="81"/>
        <v>-0.184604765438045i</v>
      </c>
      <c r="O282" t="str">
        <f t="shared" si="82"/>
        <v>0.983008875883529-0.183558028792531i</v>
      </c>
      <c r="P282" t="str">
        <f t="shared" si="83"/>
        <v>0.016991124116471+0.183558028792531i</v>
      </c>
      <c r="Q282" t="str">
        <f t="shared" si="84"/>
        <v>-0.016991124116471+0.001046736645514i</v>
      </c>
      <c r="R282" t="str">
        <f t="shared" si="85"/>
        <v>-0.333207029723037-10.8236987465007i</v>
      </c>
      <c r="S282" t="str">
        <f t="shared" si="86"/>
        <v>0.0206126831687801i</v>
      </c>
      <c r="T282" t="str">
        <f t="shared" si="87"/>
        <v>0.223105472975941-0.00686829093329126i</v>
      </c>
      <c r="U282" t="str">
        <f t="shared" si="88"/>
        <v>0.0000499999999999999-0.00960152890274464i</v>
      </c>
      <c r="V282" t="str">
        <f t="shared" si="89"/>
        <v>0.00002-0.10753712371074i</v>
      </c>
      <c r="W282" t="str">
        <f t="shared" si="90"/>
        <v>0.0000422735723757332-0.00881453506199799i</v>
      </c>
      <c r="X282" t="str">
        <f t="shared" si="91"/>
        <v>0.000429746221800785-0.00879373628306279i</v>
      </c>
      <c r="Y282" t="str">
        <f t="shared" si="92"/>
        <v>0.009+0.0743929140370063i</v>
      </c>
      <c r="Z282" t="str">
        <f t="shared" si="93"/>
        <v>-1.56499182907324-0.303577440004798i</v>
      </c>
      <c r="AA282" t="str">
        <f t="shared" si="94"/>
        <v>25.7633236099567-179.225697624254i</v>
      </c>
      <c r="AB282" t="str">
        <f t="shared" si="95"/>
        <v>0.671137626490251-0.0206609385844635i</v>
      </c>
      <c r="AC282" t="str">
        <f t="shared" si="96"/>
        <v>4.45241920288004-1.1010862816812i</v>
      </c>
      <c r="AD282" t="str">
        <f t="shared" si="97"/>
        <v>0.143129601976955+0.0307556625769366i</v>
      </c>
      <c r="AE282" t="str">
        <f t="shared" si="98"/>
        <v>-0.214659932281681-0.0915832787877088i</v>
      </c>
      <c r="AF282" t="str">
        <f t="shared" si="99"/>
        <v>-2.066441909006-0.355991205367614i</v>
      </c>
      <c r="AG282" t="str">
        <f t="shared" si="100"/>
        <v>1.03330291159322-0.0899936875314398i</v>
      </c>
      <c r="AH282" t="str">
        <f t="shared" si="101"/>
        <v>0.372515919203757+0.289549803222931i</v>
      </c>
      <c r="AI282">
        <f t="shared" si="102"/>
        <v>-6.5246079568594881</v>
      </c>
      <c r="AJ282">
        <f t="shared" si="103"/>
        <v>37.857269218240724</v>
      </c>
      <c r="AK282"/>
      <c r="AL282"/>
      <c r="AM282"/>
      <c r="AN282"/>
    </row>
    <row r="283" spans="1:40" x14ac:dyDescent="0.35">
      <c r="A283"/>
      <c r="B283">
        <f t="shared" si="104"/>
        <v>14900</v>
      </c>
      <c r="C283" s="237" t="str">
        <f t="shared" si="72"/>
        <v>-0.0000952782759614841+0.0454914943240734i</v>
      </c>
      <c r="D283" s="208" t="str">
        <f t="shared" si="73"/>
        <v>-1.64947598649563+0.34876812315123i</v>
      </c>
      <c r="E283" t="str">
        <f t="shared" si="74"/>
        <v>36500</v>
      </c>
      <c r="F283" t="str">
        <f t="shared" si="75"/>
        <v>0.21505376344086</v>
      </c>
      <c r="G283" t="str">
        <f t="shared" si="70"/>
        <v>0.21505376344086</v>
      </c>
      <c r="H283" t="str">
        <f t="shared" si="76"/>
        <v>0.419836801509936+0.710917629740028i</v>
      </c>
      <c r="I283" t="str">
        <f t="shared" si="77"/>
        <v>58.5121631731099i</v>
      </c>
      <c r="J283" t="str">
        <f t="shared" si="71"/>
        <v>-3.63428409657657+12.8005889130549i</v>
      </c>
      <c r="K283" t="str">
        <f t="shared" si="78"/>
        <v>4.23007480454453-1.2009833058389i</v>
      </c>
      <c r="L283" t="str">
        <f t="shared" si="79"/>
        <v>0.951995785195644-0.292175120801199i</v>
      </c>
      <c r="M283" t="str">
        <f t="shared" si="80"/>
        <v>5.18207058974017-1.4931584266401i</v>
      </c>
      <c r="N283" t="str">
        <f t="shared" si="81"/>
        <v>-0.185852094934248i</v>
      </c>
      <c r="O283" t="str">
        <f t="shared" si="82"/>
        <v>0.982779153901642-0.184784021647901i</v>
      </c>
      <c r="P283" t="str">
        <f t="shared" si="83"/>
        <v>0.0172208460983579+0.184784021647901i</v>
      </c>
      <c r="Q283" t="str">
        <f t="shared" si="84"/>
        <v>-0.0172208460983579+0.001068073286347i</v>
      </c>
      <c r="R283" t="str">
        <f t="shared" si="85"/>
        <v>-0.333205315977064-10.7509182932898i</v>
      </c>
      <c r="S283" t="str">
        <f t="shared" si="86"/>
        <v>0.0207519580550556i</v>
      </c>
      <c r="T283" t="str">
        <f t="shared" si="87"/>
        <v>0.22310260547568-0.00691466274087758i</v>
      </c>
      <c r="U283" t="str">
        <f t="shared" si="88"/>
        <v>0.00005-0.00953708911145106i</v>
      </c>
      <c r="V283" t="str">
        <f t="shared" si="89"/>
        <v>0.00002-0.106815398048252i</v>
      </c>
      <c r="W283" t="str">
        <f t="shared" si="90"/>
        <v>0.000042273572240215-0.00875537733381751i</v>
      </c>
      <c r="X283" t="str">
        <f t="shared" si="91"/>
        <v>0.000424572510397233-0.00873494458459248i</v>
      </c>
      <c r="Y283" t="str">
        <f t="shared" si="92"/>
        <v>0.009+0.0748955688615807i</v>
      </c>
      <c r="Z283" t="str">
        <f t="shared" si="93"/>
        <v>-1.54205494294396-0.296673118853651i</v>
      </c>
      <c r="AA283" t="str">
        <f t="shared" si="94"/>
        <v>25.3232387864449-177.769472830531i</v>
      </c>
      <c r="AB283" t="str">
        <f t="shared" si="95"/>
        <v>0.671129000582094-0.0208004325397862i</v>
      </c>
      <c r="AC283" t="str">
        <f t="shared" si="96"/>
        <v>4.44677951471364-1.1098912323i</v>
      </c>
      <c r="AD283" t="str">
        <f t="shared" si="97"/>
        <v>0.143172946594462+0.0310575249191004i</v>
      </c>
      <c r="AE283" t="str">
        <f t="shared" si="98"/>
        <v>-0.211566617210217-0.0903679744187501i</v>
      </c>
      <c r="AF283" t="str">
        <f t="shared" si="99"/>
        <v>-2.06931278800557-0.362149506588798i</v>
      </c>
      <c r="AG283" t="str">
        <f t="shared" si="100"/>
        <v>1.03311099081891-0.0892883936745771i</v>
      </c>
      <c r="AH283" t="str">
        <f t="shared" si="101"/>
        <v>0.367291386213579+0.286913227759569i</v>
      </c>
      <c r="AI283">
        <f t="shared" si="102"/>
        <v>-6.6309586681056008</v>
      </c>
      <c r="AJ283">
        <f t="shared" si="103"/>
        <v>37.995519330740173</v>
      </c>
      <c r="AK283"/>
      <c r="AL283"/>
      <c r="AM283"/>
      <c r="AN283"/>
    </row>
    <row r="284" spans="1:40" x14ac:dyDescent="0.35">
      <c r="A284"/>
      <c r="B284">
        <f t="shared" si="104"/>
        <v>15000</v>
      </c>
      <c r="C284" s="237" t="str">
        <f t="shared" si="72"/>
        <v>-0.0000940121390189281+0.0451882203293894i</v>
      </c>
      <c r="D284" s="208" t="str">
        <f t="shared" si="73"/>
        <v>-1.64946627944574+0.346443022525319i</v>
      </c>
      <c r="E284" t="str">
        <f t="shared" si="74"/>
        <v>36500</v>
      </c>
      <c r="F284" t="str">
        <f t="shared" si="75"/>
        <v>0.21505376344086</v>
      </c>
      <c r="G284" t="str">
        <f t="shared" si="70"/>
        <v>0.21505376344086</v>
      </c>
      <c r="H284" t="str">
        <f t="shared" si="76"/>
        <v>0.422729053179976+0.714702521056543i</v>
      </c>
      <c r="I284" t="str">
        <f t="shared" si="77"/>
        <v>58.9048622548086i</v>
      </c>
      <c r="J284" t="str">
        <f t="shared" si="71"/>
        <v>-3.6966979943684+12.8864989057599i</v>
      </c>
      <c r="K284" t="str">
        <f t="shared" si="78"/>
        <v>4.2234924436806-1.21157625201098i</v>
      </c>
      <c r="L284" t="str">
        <f t="shared" si="79"/>
        <v>0.950893349838046-0.293795410643326i</v>
      </c>
      <c r="M284" t="str">
        <f t="shared" si="80"/>
        <v>5.17438579351865-1.50537166265431i</v>
      </c>
      <c r="N284" t="str">
        <f t="shared" si="81"/>
        <v>-0.187099424430451i</v>
      </c>
      <c r="O284" t="str">
        <f t="shared" si="82"/>
        <v>0.982547902881805-0.186009727010623i</v>
      </c>
      <c r="P284" t="str">
        <f t="shared" si="83"/>
        <v>0.017452097118195+0.186009727010623i</v>
      </c>
      <c r="Q284" t="str">
        <f t="shared" si="84"/>
        <v>-0.017452097118195+0.00108969741982801i</v>
      </c>
      <c r="R284" t="str">
        <f t="shared" si="85"/>
        <v>-0.333203590659154-10.6791073211102i</v>
      </c>
      <c r="S284" t="str">
        <f t="shared" si="86"/>
        <v>0.0208912329413312i</v>
      </c>
      <c r="T284" t="str">
        <f t="shared" si="87"/>
        <v>0.223099718650789-0.00696103382934835i</v>
      </c>
      <c r="U284" t="str">
        <f t="shared" si="88"/>
        <v>0.00005-0.00947350851737473i</v>
      </c>
      <c r="V284" t="str">
        <f t="shared" si="89"/>
        <v>0.00002-0.106103295394597i</v>
      </c>
      <c r="W284" t="str">
        <f t="shared" si="90"/>
        <v>0.000042273572103784-0.00869700837685274i</v>
      </c>
      <c r="X284" t="str">
        <f t="shared" si="91"/>
        <v>0.000419501667628365-0.0086769323046483i</v>
      </c>
      <c r="Y284" t="str">
        <f t="shared" si="92"/>
        <v>0.009+0.075398223686155i</v>
      </c>
      <c r="Z284" t="str">
        <f t="shared" si="93"/>
        <v>-1.51962995484857-0.28998504832263i</v>
      </c>
      <c r="AA284" t="str">
        <f t="shared" si="94"/>
        <v>24.8948512686707-176.338057362908i</v>
      </c>
      <c r="AB284" t="str">
        <f t="shared" si="95"/>
        <v>0.671120316542301-0.0209399243318921i</v>
      </c>
      <c r="AC284" t="str">
        <f t="shared" si="96"/>
        <v>4.44111306295087-1.11863675373467i</v>
      </c>
      <c r="AD284" t="str">
        <f t="shared" si="97"/>
        <v>0.143216649818332+0.0313586891231061i</v>
      </c>
      <c r="AE284" t="str">
        <f t="shared" si="98"/>
        <v>-0.208542760116298-0.0891842904544303i</v>
      </c>
      <c r="AF284" t="str">
        <f t="shared" si="99"/>
        <v>-2.07219533262572-0.368259498531224i</v>
      </c>
      <c r="AG284" t="str">
        <f t="shared" si="100"/>
        <v>1.03292421681458-0.0885954307916237i</v>
      </c>
      <c r="AH284" t="str">
        <f t="shared" si="101"/>
        <v>0.362183297567524+0.284331515496067i</v>
      </c>
      <c r="AI284">
        <f t="shared" si="102"/>
        <v>-6.736208106455547</v>
      </c>
      <c r="AJ284">
        <f t="shared" si="103"/>
        <v>38.133638950109727</v>
      </c>
      <c r="AK284"/>
      <c r="AL284"/>
      <c r="AM284"/>
      <c r="AN284"/>
    </row>
    <row r="285" spans="1:40" x14ac:dyDescent="0.35">
      <c r="A285"/>
      <c r="B285">
        <f t="shared" si="104"/>
        <v>15100</v>
      </c>
      <c r="C285" s="237" t="str">
        <f t="shared" si="72"/>
        <v>-0.0000927710735840192+0.0448889631569925i</v>
      </c>
      <c r="D285" s="208" t="str">
        <f t="shared" si="73"/>
        <v>-1.64945676461074+0.344148717536943i</v>
      </c>
      <c r="E285" t="str">
        <f t="shared" si="74"/>
        <v>36500</v>
      </c>
      <c r="F285" t="str">
        <f t="shared" si="75"/>
        <v>0.21505376344086</v>
      </c>
      <c r="G285" t="str">
        <f t="shared" si="70"/>
        <v>0.21505376344086</v>
      </c>
      <c r="H285" t="str">
        <f t="shared" si="76"/>
        <v>0.425632646402794+0.718470487714315i</v>
      </c>
      <c r="I285" t="str">
        <f t="shared" si="77"/>
        <v>59.2975613365073i</v>
      </c>
      <c r="J285" t="str">
        <f t="shared" si="71"/>
        <v>-3.75952937642639+12.9724088984651i</v>
      </c>
      <c r="K285" t="str">
        <f t="shared" si="78"/>
        <v>4.21687835499569-1.22209207067923i</v>
      </c>
      <c r="L285" t="str">
        <f t="shared" si="79"/>
        <v>0.949786116299813-0.295409666558877i</v>
      </c>
      <c r="M285" t="str">
        <f t="shared" si="80"/>
        <v>5.1666644712955-1.51750173723811i</v>
      </c>
      <c r="N285" t="str">
        <f t="shared" si="81"/>
        <v>-0.188346753926654i</v>
      </c>
      <c r="O285" t="str">
        <f t="shared" si="82"/>
        <v>0.982315123183806-0.187235142973707i</v>
      </c>
      <c r="P285" t="str">
        <f t="shared" si="83"/>
        <v>0.017684876816194+0.187235142973707i</v>
      </c>
      <c r="Q285" t="str">
        <f t="shared" si="84"/>
        <v>-0.017684876816194+0.00111161095294701i</v>
      </c>
      <c r="R285" t="str">
        <f t="shared" si="85"/>
        <v>-0.3332018537686-10.6082465687354i</v>
      </c>
      <c r="S285" t="str">
        <f t="shared" si="86"/>
        <v>0.0210305078276067i</v>
      </c>
      <c r="T285" t="str">
        <f t="shared" si="87"/>
        <v>0.223096812500972-0.00700740419385361i</v>
      </c>
      <c r="U285" t="str">
        <f t="shared" si="88"/>
        <v>0.0000500000000000001-0.00941077005037226i</v>
      </c>
      <c r="V285" t="str">
        <f t="shared" si="89"/>
        <v>0.00002-0.105400624564169i</v>
      </c>
      <c r="W285" t="str">
        <f t="shared" si="90"/>
        <v>0.0000422735719664407-0.00863941252015264i</v>
      </c>
      <c r="X285" t="str">
        <f t="shared" si="91"/>
        <v>0.000414530986026702-0.00861968407502395i</v>
      </c>
      <c r="Y285" t="str">
        <f t="shared" si="92"/>
        <v>0.009+0.0759008785107294i</v>
      </c>
      <c r="Z285" t="str">
        <f t="shared" si="93"/>
        <v>-1.49770150153649-0.283504613530342i</v>
      </c>
      <c r="AA285" t="str">
        <f t="shared" si="94"/>
        <v>24.4777386500432-174.930805995997i</v>
      </c>
      <c r="AB285" t="str">
        <f t="shared" si="95"/>
        <v>0.67111157436998-0.0210794139461917i</v>
      </c>
      <c r="AC285" t="str">
        <f t="shared" si="96"/>
        <v>4.43542028028926-1.12732323909857i</v>
      </c>
      <c r="AD285" t="str">
        <f t="shared" si="97"/>
        <v>0.143260710124665+0.0316591675542299i</v>
      </c>
      <c r="AE285" t="str">
        <f t="shared" si="98"/>
        <v>-0.205586260602741-0.088031055041341i</v>
      </c>
      <c r="AF285" t="str">
        <f t="shared" si="99"/>
        <v>-2.07508941101353-0.374321770177372i</v>
      </c>
      <c r="AG285" t="str">
        <f t="shared" si="100"/>
        <v>1.0327424001456-0.0879144753106341i</v>
      </c>
      <c r="AH285" t="str">
        <f t="shared" si="101"/>
        <v>0.357188185299437+0.281802833897714i</v>
      </c>
      <c r="AI285">
        <f t="shared" si="102"/>
        <v>-6.8403754973125706</v>
      </c>
      <c r="AJ285">
        <f t="shared" si="103"/>
        <v>38.271596638538298</v>
      </c>
      <c r="AK285"/>
      <c r="AL285"/>
      <c r="AM285"/>
      <c r="AN285"/>
    </row>
    <row r="286" spans="1:40" x14ac:dyDescent="0.35">
      <c r="A286"/>
      <c r="B286">
        <f t="shared" si="104"/>
        <v>15200</v>
      </c>
      <c r="C286" s="237" t="str">
        <f t="shared" si="72"/>
        <v>-0.0000915544220600316+0.0445936435288454i</v>
      </c>
      <c r="D286" s="208" t="str">
        <f t="shared" si="73"/>
        <v>-1.64944743694905+0.341884600387815i</v>
      </c>
      <c r="E286" t="str">
        <f t="shared" si="74"/>
        <v>36500</v>
      </c>
      <c r="F286" t="str">
        <f t="shared" si="75"/>
        <v>0.21505376344086</v>
      </c>
      <c r="G286" t="str">
        <f t="shared" si="70"/>
        <v>0.21505376344086</v>
      </c>
      <c r="H286" t="str">
        <f t="shared" si="76"/>
        <v>0.428547454610414+0.722221495609609i</v>
      </c>
      <c r="I286" t="str">
        <f t="shared" si="77"/>
        <v>59.6902604182061i</v>
      </c>
      <c r="J286" t="str">
        <f t="shared" si="71"/>
        <v>-3.82277824275055+13.0583188911701i</v>
      </c>
      <c r="K286" t="str">
        <f t="shared" si="78"/>
        <v>4.21023309580749-1.23253135489319i</v>
      </c>
      <c r="L286" t="str">
        <f t="shared" si="79"/>
        <v>0.948674126992336-0.297017872176658i</v>
      </c>
      <c r="M286" t="str">
        <f t="shared" si="80"/>
        <v>5.15890722279983-1.52954922706985i</v>
      </c>
      <c r="N286" t="str">
        <f t="shared" si="81"/>
        <v>-0.189594083422857i</v>
      </c>
      <c r="O286" t="str">
        <f t="shared" si="82"/>
        <v>0.98208081516981-0.188460267630612i</v>
      </c>
      <c r="P286" t="str">
        <f t="shared" si="83"/>
        <v>0.0179191848301899+0.188460267630612i</v>
      </c>
      <c r="Q286" t="str">
        <f t="shared" si="84"/>
        <v>-0.0179191848301899+0.001133815792245i</v>
      </c>
      <c r="R286" t="str">
        <f t="shared" si="85"/>
        <v>-0.333200105304074-10.5383172818125i</v>
      </c>
      <c r="S286" t="str">
        <f t="shared" si="86"/>
        <v>0.0211697827138822i</v>
      </c>
      <c r="T286" t="str">
        <f t="shared" si="87"/>
        <v>0.22309388702592-0.00705377382952992i</v>
      </c>
      <c r="U286" t="str">
        <f t="shared" si="88"/>
        <v>0.0000500000000000001-0.00934885708951455i</v>
      </c>
      <c r="V286" t="str">
        <f t="shared" si="89"/>
        <v>0.00002-0.104707199402563i</v>
      </c>
      <c r="W286" t="str">
        <f t="shared" si="90"/>
        <v>0.0000422735718281844-0.00858257450515909i</v>
      </c>
      <c r="X286" t="str">
        <f t="shared" si="91"/>
        <v>0.000409657846562463-0.00856318492814469i</v>
      </c>
      <c r="Y286" t="str">
        <f t="shared" si="92"/>
        <v>0.009+0.0764035333353038i</v>
      </c>
      <c r="Z286" t="str">
        <f t="shared" si="93"/>
        <v>-1.47625479697718-0.277223615948687i</v>
      </c>
      <c r="AA286" t="str">
        <f t="shared" si="94"/>
        <v>24.0714977131237-173.547095778517i</v>
      </c>
      <c r="AB286" t="str">
        <f t="shared" si="95"/>
        <v>0.671102774064203-0.021218901368055i</v>
      </c>
      <c r="AC286" t="str">
        <f t="shared" si="96"/>
        <v>4.42970159417404-1.13595107288187i</v>
      </c>
      <c r="AD286" t="str">
        <f t="shared" si="97"/>
        <v>0.143305126035845+0.0319589722449987i</v>
      </c>
      <c r="AE286" t="str">
        <f t="shared" si="98"/>
        <v>-0.202695097894074-0.0869071513067794i</v>
      </c>
      <c r="AF286" t="str">
        <f t="shared" si="99"/>
        <v>-2.07799489155946-0.380336895221794i</v>
      </c>
      <c r="AG286" t="str">
        <f t="shared" si="100"/>
        <v>1.03256536010763-0.0872452149451172i</v>
      </c>
      <c r="AH286" t="str">
        <f t="shared" si="101"/>
        <v>0.352302709814082+0.279325432995927i</v>
      </c>
      <c r="AI286">
        <f t="shared" si="102"/>
        <v>-6.9434796022837499</v>
      </c>
      <c r="AJ286">
        <f t="shared" si="103"/>
        <v>38.409362579551811</v>
      </c>
      <c r="AK286"/>
      <c r="AL286"/>
      <c r="AM286"/>
      <c r="AN286"/>
    </row>
    <row r="287" spans="1:40" x14ac:dyDescent="0.35">
      <c r="A287"/>
      <c r="B287">
        <f t="shared" si="104"/>
        <v>15300</v>
      </c>
      <c r="C287" s="237" t="str">
        <f t="shared" si="72"/>
        <v>-0.0000903615482696862+0.0443021842394958i</v>
      </c>
      <c r="D287" s="208" t="str">
        <f t="shared" si="73"/>
        <v>-1.64943829158333+0.339650079169468i</v>
      </c>
      <c r="E287" t="str">
        <f t="shared" si="74"/>
        <v>36500</v>
      </c>
      <c r="F287" t="str">
        <f t="shared" si="75"/>
        <v>0.21505376344086</v>
      </c>
      <c r="G287" t="str">
        <f t="shared" si="70"/>
        <v>0.21505376344086</v>
      </c>
      <c r="H287" t="str">
        <f t="shared" si="76"/>
        <v>0.431473351318384+0.725955511772153i</v>
      </c>
      <c r="I287" t="str">
        <f t="shared" si="77"/>
        <v>60.0829594999048i</v>
      </c>
      <c r="J287" t="str">
        <f t="shared" si="71"/>
        <v>-3.88644459334088+13.1442288838752i</v>
      </c>
      <c r="K287" t="str">
        <f t="shared" si="78"/>
        <v>4.20355721590849-1.24289468472418i</v>
      </c>
      <c r="L287" t="str">
        <f t="shared" si="79"/>
        <v>0.947557424349531-0.298620011482007i</v>
      </c>
      <c r="M287" t="str">
        <f t="shared" si="80"/>
        <v>5.15111464025802-1.54151469620619i</v>
      </c>
      <c r="N287" t="str">
        <f t="shared" si="81"/>
        <v>-0.19084141291906i</v>
      </c>
      <c r="O287" t="str">
        <f t="shared" si="82"/>
        <v>0.981844979204361-0.189685099075253i</v>
      </c>
      <c r="P287" t="str">
        <f t="shared" si="83"/>
        <v>0.018155020795639+0.189685099075253i</v>
      </c>
      <c r="Q287" t="str">
        <f t="shared" si="84"/>
        <v>-0.018155020795639+0.00115631384380702i</v>
      </c>
      <c r="R287" t="str">
        <f t="shared" si="85"/>
        <v>-0.333198345265795-10.469301196299i</v>
      </c>
      <c r="S287" t="str">
        <f t="shared" si="86"/>
        <v>0.0213090576001578i</v>
      </c>
      <c r="T287" t="str">
        <f t="shared" si="87"/>
        <v>0.223090942225336-0.00710014273154609i</v>
      </c>
      <c r="U287" t="str">
        <f t="shared" si="88"/>
        <v>0.0000500000000000002-0.00928775344840662i</v>
      </c>
      <c r="V287" t="str">
        <f t="shared" si="89"/>
        <v>0.00002-0.104022838622154i</v>
      </c>
      <c r="W287" t="str">
        <f t="shared" si="90"/>
        <v>0.0000422735716890158-0.00852647947223096i</v>
      </c>
      <c r="X287" t="str">
        <f t="shared" si="91"/>
        <v>0.000404879715201751-0.00850742028412265i</v>
      </c>
      <c r="Y287" t="str">
        <f t="shared" si="92"/>
        <v>0.009+0.0769061881598781i</v>
      </c>
      <c r="Z287" t="str">
        <f t="shared" si="93"/>
        <v>-1.45527560649076-0.271134249780944i</v>
      </c>
      <c r="AA287" t="str">
        <f t="shared" si="94"/>
        <v>23.6757433851336-172.186325091236i</v>
      </c>
      <c r="AB287" t="str">
        <f t="shared" si="95"/>
        <v>0.671093915624076-0.0213583865829491i</v>
      </c>
      <c r="AC287" t="str">
        <f t="shared" si="96"/>
        <v>4.42395742695439-1.14452063128879i</v>
      </c>
      <c r="AD287" t="str">
        <f t="shared" si="97"/>
        <v>0.143349896118741+0.0322581149060245i</v>
      </c>
      <c r="AE287" t="str">
        <f t="shared" si="98"/>
        <v>-0.199867327230195-0.0858115142744444i</v>
      </c>
      <c r="AF287" t="str">
        <f t="shared" si="99"/>
        <v>-2.08091164290171-0.386305432602685i</v>
      </c>
      <c r="AG287" t="str">
        <f t="shared" si="100"/>
        <v>1.03239292424569-0.0865873482107416i</v>
      </c>
      <c r="AH287" t="str">
        <f t="shared" si="101"/>
        <v>0.347523654274085+0.276897640818768i</v>
      </c>
      <c r="AI287">
        <f t="shared" si="102"/>
        <v>-7.0455387334899733</v>
      </c>
      <c r="AJ287">
        <f t="shared" si="103"/>
        <v>38.546908496577124</v>
      </c>
      <c r="AK287"/>
      <c r="AL287"/>
      <c r="AM287"/>
      <c r="AN287"/>
    </row>
    <row r="288" spans="1:40" x14ac:dyDescent="0.35">
      <c r="A288"/>
      <c r="B288">
        <f t="shared" si="104"/>
        <v>15400</v>
      </c>
      <c r="C288" s="237" t="str">
        <f t="shared" si="72"/>
        <v>-0.000089191836623356+0.0440145100887859i</v>
      </c>
      <c r="D288" s="208" t="str">
        <f t="shared" si="73"/>
        <v>-1.64942932379404+0.337444577347359i</v>
      </c>
      <c r="E288" t="str">
        <f t="shared" si="74"/>
        <v>36500</v>
      </c>
      <c r="F288" t="str">
        <f t="shared" si="75"/>
        <v>0.21505376344086</v>
      </c>
      <c r="G288" t="str">
        <f t="shared" si="70"/>
        <v>0.21505376344086</v>
      </c>
      <c r="H288" t="str">
        <f t="shared" si="76"/>
        <v>0.434410210136738+0.729672504359786i</v>
      </c>
      <c r="I288" t="str">
        <f t="shared" si="77"/>
        <v>60.4756585816035i</v>
      </c>
      <c r="J288" t="str">
        <f t="shared" si="71"/>
        <v>-3.95052842819737+13.2301388765802i</v>
      </c>
      <c r="K288" t="str">
        <f t="shared" si="78"/>
        <v>4.19685125779364-1.25318262774845i</v>
      </c>
      <c r="L288" t="str">
        <f t="shared" si="79"/>
        <v>0.946436050824439-0.300216068815946i</v>
      </c>
      <c r="M288" t="str">
        <f t="shared" si="80"/>
        <v>5.14328730861808-1.5533986965644i</v>
      </c>
      <c r="N288" t="str">
        <f t="shared" si="81"/>
        <v>-0.192088742415263i</v>
      </c>
      <c r="O288" t="str">
        <f t="shared" si="82"/>
        <v>0.981607615654379-0.190909635401999i</v>
      </c>
      <c r="P288" t="str">
        <f t="shared" si="83"/>
        <v>0.018392384345621+0.190909635401999i</v>
      </c>
      <c r="Q288" t="str">
        <f t="shared" si="84"/>
        <v>-0.018392384345621+0.00117910701326399i</v>
      </c>
      <c r="R288" t="str">
        <f t="shared" si="85"/>
        <v>-0.333196573652801-10.4011805225425i</v>
      </c>
      <c r="S288" t="str">
        <f t="shared" si="86"/>
        <v>0.0214483324864333i</v>
      </c>
      <c r="T288" t="str">
        <f t="shared" si="87"/>
        <v>0.223087978098906-0.00714651089504564i</v>
      </c>
      <c r="U288" t="str">
        <f t="shared" si="88"/>
        <v>0.0000500000000000002-0.00922744336107932i</v>
      </c>
      <c r="V288" t="str">
        <f t="shared" si="89"/>
        <v>0.00002-0.103347365644088i</v>
      </c>
      <c r="W288" t="str">
        <f t="shared" si="90"/>
        <v>0.0000422735715489348-0.00847111294769166i</v>
      </c>
      <c r="X288" t="str">
        <f t="shared" si="91"/>
        <v>0.000400194139619757-0.0084523759383081i</v>
      </c>
      <c r="Y288" t="str">
        <f t="shared" si="92"/>
        <v>0.009+0.0774088429844525i</v>
      </c>
      <c r="Z288" t="str">
        <f t="shared" si="93"/>
        <v>-1.43475022221182-0.265229079875162i</v>
      </c>
      <c r="AA288" t="str">
        <f t="shared" si="94"/>
        <v>23.2901077593665-170.84791275118i</v>
      </c>
      <c r="AB288" t="str">
        <f t="shared" si="95"/>
        <v>0.671084999048654-0.0214978695762648i</v>
      </c>
      <c r="AC288" t="str">
        <f t="shared" si="96"/>
        <v>4.41818819603224-1.15303228256003i</v>
      </c>
      <c r="AD288" t="str">
        <f t="shared" si="97"/>
        <v>0.14339501898296+0.03255660693643i</v>
      </c>
      <c r="AE288" t="str">
        <f t="shared" si="98"/>
        <v>-0.197101076448264-0.0847431279800378i</v>
      </c>
      <c r="AF288" t="str">
        <f t="shared" si="99"/>
        <v>-2.08383953393078-0.392227927012427i</v>
      </c>
      <c r="AG288" t="str">
        <f t="shared" si="100"/>
        <v>1.03222492790394-0.0859405839661392i</v>
      </c>
      <c r="AH288" t="str">
        <f t="shared" si="101"/>
        <v>0.34284791926516+0.27451785911585i</v>
      </c>
      <c r="AI288">
        <f t="shared" si="102"/>
        <v>-7.146570767355537</v>
      </c>
      <c r="AJ288">
        <f t="shared" si="103"/>
        <v>38.684207576083679</v>
      </c>
      <c r="AK288"/>
      <c r="AL288"/>
      <c r="AM288"/>
      <c r="AN288"/>
    </row>
    <row r="289" spans="1:40" x14ac:dyDescent="0.35">
      <c r="A289"/>
      <c r="B289">
        <f t="shared" si="104"/>
        <v>15500</v>
      </c>
      <c r="C289" s="237" t="str">
        <f t="shared" si="72"/>
        <v>-0.0000880446913247146+0.0437305478171675i</v>
      </c>
      <c r="D289" s="208" t="str">
        <f t="shared" si="73"/>
        <v>-1.64942052901342+0.335267533264951i</v>
      </c>
      <c r="E289" t="str">
        <f t="shared" si="74"/>
        <v>36500</v>
      </c>
      <c r="F289" t="str">
        <f t="shared" si="75"/>
        <v>0.21505376344086</v>
      </c>
      <c r="G289" t="str">
        <f t="shared" si="70"/>
        <v>0.21505376344086</v>
      </c>
      <c r="H289" t="str">
        <f t="shared" si="76"/>
        <v>0.437357904780876+0.733372442653079i</v>
      </c>
      <c r="I289" t="str">
        <f t="shared" si="77"/>
        <v>60.8683576633022i</v>
      </c>
      <c r="J289" t="str">
        <f t="shared" si="71"/>
        <v>-4.01502974732003+13.3160488692853i</v>
      </c>
      <c r="K289" t="str">
        <f t="shared" si="78"/>
        <v>4.19011575687642-1.26339573951084i</v>
      </c>
      <c r="L289" t="str">
        <f t="shared" si="79"/>
        <v>0.945310048885836-0.301806028874298i</v>
      </c>
      <c r="M289" t="str">
        <f t="shared" si="80"/>
        <v>5.13542580576226-1.56520176838514i</v>
      </c>
      <c r="N289" t="str">
        <f t="shared" si="81"/>
        <v>-0.193336071911466i</v>
      </c>
      <c r="O289" t="str">
        <f t="shared" si="82"/>
        <v>0.981368724889163-0.192133874705679i</v>
      </c>
      <c r="P289" t="str">
        <f t="shared" si="83"/>
        <v>0.018631275110837+0.192133874705679i</v>
      </c>
      <c r="Q289" t="str">
        <f t="shared" si="84"/>
        <v>-0.018631275110837+0.00120219720578701i</v>
      </c>
      <c r="R289" t="str">
        <f t="shared" si="85"/>
        <v>-0.333194790464375-10.3339379299793i</v>
      </c>
      <c r="S289" t="str">
        <f t="shared" si="86"/>
        <v>0.0215876073727089i</v>
      </c>
      <c r="T289" t="str">
        <f t="shared" si="87"/>
        <v>0.223084994646337-0.00719287831517694i</v>
      </c>
      <c r="U289" t="str">
        <f t="shared" si="88"/>
        <v>0.0000499999999999998-0.00916791146842712i</v>
      </c>
      <c r="V289" t="str">
        <f t="shared" si="89"/>
        <v>0.00002-0.102680608446384i</v>
      </c>
      <c r="W289" t="str">
        <f t="shared" si="90"/>
        <v>0.0000422735714079405-0.00841646083137861i</v>
      </c>
      <c r="X289" t="str">
        <f t="shared" si="91"/>
        <v>0.000395598746061254-0.00839803804931694i</v>
      </c>
      <c r="Y289" t="str">
        <f t="shared" si="92"/>
        <v>0.009+0.0779114978090269i</v>
      </c>
      <c r="Z289" t="str">
        <f t="shared" si="93"/>
        <v>-1.41466543981055-0.259501021060823i</v>
      </c>
      <c r="AA289" t="str">
        <f t="shared" si="94"/>
        <v>22.9142391778049-169.531297159582i</v>
      </c>
      <c r="AB289" t="str">
        <f t="shared" si="95"/>
        <v>0.671076024337056-0.0216373503334076i</v>
      </c>
      <c r="AC289" t="str">
        <f t="shared" si="96"/>
        <v>4.41239431400384-1.16148638728373i</v>
      </c>
      <c r="AD289" t="str">
        <f t="shared" si="97"/>
        <v>0.143440493279202+0.0328544594338635i</v>
      </c>
      <c r="AE289" t="str">
        <f t="shared" si="98"/>
        <v>-0.194394542741974-0.0837010227721651i</v>
      </c>
      <c r="AF289" t="str">
        <f t="shared" si="99"/>
        <v>-2.0867784337943-0.398104909388128i</v>
      </c>
      <c r="AG289" t="str">
        <f t="shared" si="100"/>
        <v>1.03206121380382-0.0853046409764963i</v>
      </c>
      <c r="AH289" t="str">
        <f t="shared" si="101"/>
        <v>0.338272517724869+0.27218455935643i</v>
      </c>
      <c r="AI289">
        <f t="shared" si="102"/>
        <v>-7.2465931578905964</v>
      </c>
      <c r="AJ289">
        <f t="shared" si="103"/>
        <v>38.821234395005696</v>
      </c>
      <c r="AK289"/>
      <c r="AL289"/>
      <c r="AM289"/>
      <c r="AN289"/>
    </row>
    <row r="290" spans="1:40" x14ac:dyDescent="0.35">
      <c r="A290"/>
      <c r="B290">
        <f t="shared" si="104"/>
        <v>15600</v>
      </c>
      <c r="C290" s="237" t="str">
        <f t="shared" si="72"/>
        <v>-0.0000869195356119139+0.043450226043504i</v>
      </c>
      <c r="D290" s="208" t="str">
        <f t="shared" si="73"/>
        <v>-1.64941190281962+0.333118399666864i</v>
      </c>
      <c r="E290" t="str">
        <f t="shared" si="74"/>
        <v>36500</v>
      </c>
      <c r="F290" t="str">
        <f t="shared" si="75"/>
        <v>0.21505376344086</v>
      </c>
      <c r="G290" t="str">
        <f t="shared" si="70"/>
        <v>0.21505376344086</v>
      </c>
      <c r="H290" t="str">
        <f t="shared" si="76"/>
        <v>0.440316309082317+0.737055297049794i</v>
      </c>
      <c r="I290" t="str">
        <f t="shared" si="77"/>
        <v>61.261056745001i</v>
      </c>
      <c r="J290" t="str">
        <f t="shared" si="71"/>
        <v>-4.07994855070886+13.4019588619904i</v>
      </c>
      <c r="K290" t="str">
        <f t="shared" si="78"/>
        <v>4.18335124169485-1.27353456397076i</v>
      </c>
      <c r="L290" t="str">
        <f t="shared" si="79"/>
        <v>0.944179461014883-0.303389876706774i</v>
      </c>
      <c r="M290" t="str">
        <f t="shared" si="80"/>
        <v>5.12753070270973-1.57692444067753i</v>
      </c>
      <c r="N290" t="str">
        <f t="shared" si="81"/>
        <v>-0.194583401407669i</v>
      </c>
      <c r="O290" t="str">
        <f t="shared" si="82"/>
        <v>0.981128307280386-0.193357815081584i</v>
      </c>
      <c r="P290" t="str">
        <f t="shared" si="83"/>
        <v>0.018871692719614+0.193357815081584i</v>
      </c>
      <c r="Q290" t="str">
        <f t="shared" si="84"/>
        <v>-0.018871692719614+0.00122558632608499i</v>
      </c>
      <c r="R290" t="str">
        <f t="shared" si="85"/>
        <v>-0.333192995699979-10.2675565324182i</v>
      </c>
      <c r="S290" t="str">
        <f t="shared" si="86"/>
        <v>0.0217268822589844i</v>
      </c>
      <c r="T290" t="str">
        <f t="shared" si="87"/>
        <v>0.223081991867316-0.00723924498709174i</v>
      </c>
      <c r="U290" t="str">
        <f t="shared" si="88"/>
        <v>0.0000499999999999999-0.00910914280516798i</v>
      </c>
      <c r="V290" t="str">
        <f t="shared" si="89"/>
        <v>0.00002-0.102022399417882i</v>
      </c>
      <c r="W290" t="str">
        <f t="shared" si="90"/>
        <v>0.0000422735712660342-0.00836250938467231i</v>
      </c>
      <c r="X290" t="str">
        <f t="shared" si="91"/>
        <v>0.000391091236340923-0.00834439312751374i</v>
      </c>
      <c r="Y290" t="str">
        <f t="shared" si="92"/>
        <v>0.009+0.0784141526336012i</v>
      </c>
      <c r="Z290" t="str">
        <f t="shared" si="93"/>
        <v>-1.39500853639879-0.253943318805606i</v>
      </c>
      <c r="AA290" t="str">
        <f t="shared" si="94"/>
        <v>22.5478013706003-168.235935491197i</v>
      </c>
      <c r="AB290" t="str">
        <f t="shared" si="95"/>
        <v>0.67106699148834-0.0217768288397933i</v>
      </c>
      <c r="AC290" t="str">
        <f t="shared" si="96"/>
        <v>4.40657618879359-1.1698832986936i</v>
      </c>
      <c r="AD290" t="str">
        <f t="shared" si="97"/>
        <v>0.143486317697674+0.0331516832041328i</v>
      </c>
      <c r="AE290" t="str">
        <f t="shared" si="98"/>
        <v>-0.191745989587835-0.0826842727850966i</v>
      </c>
      <c r="AF290" t="str">
        <f t="shared" si="99"/>
        <v>-2.08972821190194-0.40393689738293i</v>
      </c>
      <c r="AG290" t="str">
        <f t="shared" si="100"/>
        <v>1.03190163164864-0.0846792474986441i</v>
      </c>
      <c r="AH290" t="str">
        <f t="shared" si="101"/>
        <v>0.333794570120493+0.269896278980892i</v>
      </c>
      <c r="AI290">
        <f t="shared" si="102"/>
        <v>-7.3456229494905987</v>
      </c>
      <c r="AJ290">
        <f t="shared" si="103"/>
        <v>38.957964852178428</v>
      </c>
      <c r="AK290"/>
      <c r="AL290"/>
      <c r="AM290"/>
      <c r="AN290"/>
    </row>
    <row r="291" spans="1:40" x14ac:dyDescent="0.35">
      <c r="A291"/>
      <c r="B291">
        <f t="shared" si="104"/>
        <v>15700</v>
      </c>
      <c r="C291" s="237" t="str">
        <f t="shared" si="72"/>
        <v>-0.0000858158110324838+0.0431734752052504i</v>
      </c>
      <c r="D291" s="208" t="str">
        <f t="shared" si="73"/>
        <v>-1.64940344093117+0.330996643240253i</v>
      </c>
      <c r="E291" t="str">
        <f t="shared" si="74"/>
        <v>36500</v>
      </c>
      <c r="F291" t="str">
        <f t="shared" si="75"/>
        <v>0.21505376344086</v>
      </c>
      <c r="G291" t="str">
        <f t="shared" si="70"/>
        <v>0.21505376344086</v>
      </c>
      <c r="H291" t="str">
        <f t="shared" si="76"/>
        <v>0.443285296999352+0.740721039059318i</v>
      </c>
      <c r="I291" t="str">
        <f t="shared" si="77"/>
        <v>61.6537558266997i</v>
      </c>
      <c r="J291" t="str">
        <f t="shared" si="71"/>
        <v>-4.14528483836385+13.4878688546954i</v>
      </c>
      <c r="K291" t="str">
        <f t="shared" si="78"/>
        <v>4.17655823410737-1.28359963393045i</v>
      </c>
      <c r="L291" t="str">
        <f t="shared" si="79"/>
        <v>0.943044329701781-0.304967597716015i</v>
      </c>
      <c r="M291" t="str">
        <f t="shared" si="80"/>
        <v>5.11960256380915-1.58856723164646i</v>
      </c>
      <c r="N291" t="str">
        <f t="shared" si="81"/>
        <v>-0.195830730903872i</v>
      </c>
      <c r="O291" t="str">
        <f t="shared" si="82"/>
        <v>0.980886363202097-0.19458145462547i</v>
      </c>
      <c r="P291" t="str">
        <f t="shared" si="83"/>
        <v>0.019113636797903+0.19458145462547i</v>
      </c>
      <c r="Q291" t="str">
        <f t="shared" si="84"/>
        <v>-0.019113636797903+0.00124927627840202i</v>
      </c>
      <c r="R291" t="str">
        <f t="shared" si="85"/>
        <v>-0.333191189358888-10.2020198738893i</v>
      </c>
      <c r="S291" t="str">
        <f t="shared" si="86"/>
        <v>0.02186615714526i</v>
      </c>
      <c r="T291" t="str">
        <f t="shared" si="87"/>
        <v>0.223078969761529-0.00728561090593753i</v>
      </c>
      <c r="U291" t="str">
        <f t="shared" si="88"/>
        <v>0.0000499999999999999-0.00905112278730068i</v>
      </c>
      <c r="V291" t="str">
        <f t="shared" si="89"/>
        <v>0.00002-0.101372575217768i</v>
      </c>
      <c r="W291" t="str">
        <f t="shared" si="90"/>
        <v>0.000042273571123215-0.00830924521898145i</v>
      </c>
      <c r="X291" t="str">
        <f t="shared" si="91"/>
        <v>0.000386669384976237-0.00829142802392784i</v>
      </c>
      <c r="Y291" t="str">
        <f t="shared" si="92"/>
        <v>0.009+0.0789168074581756i</v>
      </c>
      <c r="Z291" t="str">
        <f t="shared" si="93"/>
        <v>-1.37576724955357-0.248549531097317i</v>
      </c>
      <c r="AA291" t="str">
        <f t="shared" si="94"/>
        <v>22.1904726484256-166.961302922711i</v>
      </c>
      <c r="AB291" t="str">
        <f t="shared" si="95"/>
        <v>0.671057900501562-0.0219163050808246i</v>
      </c>
      <c r="AC291" t="str">
        <f t="shared" si="96"/>
        <v>4.40073422378202-1.17822336295527i</v>
      </c>
      <c r="AD291" t="str">
        <f t="shared" si="97"/>
        <v>0.143532490966581+0.0334482887704736i</v>
      </c>
      <c r="AE291" t="str">
        <f t="shared" si="98"/>
        <v>-0.189153743828757-0.0816919935710016i</v>
      </c>
      <c r="AF291" t="str">
        <f t="shared" si="99"/>
        <v>-2.09268873793052-0.409724395819065i</v>
      </c>
      <c r="AG291" t="str">
        <f t="shared" si="100"/>
        <v>1.03174603775276-0.0840641408864577i</v>
      </c>
      <c r="AH291" t="str">
        <f t="shared" si="101"/>
        <v>0.3294112998625+0.267651617887468i</v>
      </c>
      <c r="AI291">
        <f t="shared" si="102"/>
        <v>-7.443676789273864</v>
      </c>
      <c r="AJ291">
        <f t="shared" si="103"/>
        <v>39.094376103541386</v>
      </c>
      <c r="AK291"/>
      <c r="AL291"/>
      <c r="AM291"/>
      <c r="AN291"/>
    </row>
    <row r="292" spans="1:40" x14ac:dyDescent="0.35">
      <c r="A292"/>
      <c r="B292">
        <f t="shared" si="104"/>
        <v>15800</v>
      </c>
      <c r="C292" s="237" t="str">
        <f t="shared" si="72"/>
        <v>-0.0000847329767502575+0.042900227500904i</v>
      </c>
      <c r="D292" s="208" t="str">
        <f t="shared" si="73"/>
        <v>-1.64939513920168+0.328901744173597i</v>
      </c>
      <c r="E292" t="str">
        <f t="shared" si="74"/>
        <v>36500</v>
      </c>
      <c r="F292" t="str">
        <f t="shared" si="75"/>
        <v>0.21505376344086</v>
      </c>
      <c r="G292" t="str">
        <f t="shared" si="70"/>
        <v>0.21505376344086</v>
      </c>
      <c r="H292" t="str">
        <f t="shared" si="76"/>
        <v>0.446264742627609+0.744369641296979i</v>
      </c>
      <c r="I292" t="str">
        <f t="shared" si="77"/>
        <v>62.0464549083984i</v>
      </c>
      <c r="J292" t="str">
        <f t="shared" si="71"/>
        <v>-4.21103861028501+13.5737788474005i</v>
      </c>
      <c r="K292" t="str">
        <f t="shared" si="78"/>
        <v>4.16973724947936-1.29359147144672i</v>
      </c>
      <c r="L292" t="str">
        <f t="shared" si="79"/>
        <v>0.941904697442465-0.306539177656609i</v>
      </c>
      <c r="M292" t="str">
        <f t="shared" si="80"/>
        <v>5.11164194692183-1.60013064910333i</v>
      </c>
      <c r="N292" t="str">
        <f t="shared" si="81"/>
        <v>-0.197078060400075i</v>
      </c>
      <c r="O292" t="str">
        <f t="shared" si="82"/>
        <v>0.98064289303072-0.195804791433561i</v>
      </c>
      <c r="P292" t="str">
        <f t="shared" si="83"/>
        <v>0.0193571069692799+0.195804791433561i</v>
      </c>
      <c r="Q292" t="str">
        <f t="shared" si="84"/>
        <v>-0.0193571069692799+0.001273268966514i</v>
      </c>
      <c r="R292" t="str">
        <f t="shared" si="85"/>
        <v>-0.333189371440443-10.1373119150298i</v>
      </c>
      <c r="S292" t="str">
        <f t="shared" si="86"/>
        <v>0.0220054320315354i</v>
      </c>
      <c r="T292" t="str">
        <f t="shared" si="87"/>
        <v>0.223075928328662-0.00733197606686267i</v>
      </c>
      <c r="U292" t="str">
        <f t="shared" si="88"/>
        <v>0.00005-0.00899383720003929i</v>
      </c>
      <c r="V292" t="str">
        <f t="shared" si="89"/>
        <v>0.00002-0.10073097664044i</v>
      </c>
      <c r="W292" t="str">
        <f t="shared" si="90"/>
        <v>0.0000422735709794838-0.00825665528466657i</v>
      </c>
      <c r="X292" t="str">
        <f t="shared" si="91"/>
        <v>0.000382331036446484-0.00823912991958636i</v>
      </c>
      <c r="Y292" t="str">
        <f t="shared" si="92"/>
        <v>0.009+0.07941946228275i</v>
      </c>
      <c r="Z292" t="str">
        <f t="shared" si="93"/>
        <v>-1.35692975739499-0.243313511463814i</v>
      </c>
      <c r="AA292" t="str">
        <f t="shared" si="94"/>
        <v>21.8419451440199-165.706891898175i</v>
      </c>
      <c r="AB292" t="str">
        <f t="shared" si="95"/>
        <v>0.671048751375778-0.0220557790419071i</v>
      </c>
      <c r="AC292" t="str">
        <f t="shared" si="96"/>
        <v>4.39486881792714-1.18650691944155i</v>
      </c>
      <c r="AD292" t="str">
        <f t="shared" si="97"/>
        <v>0.143579011850684+0.0337442863824675i</v>
      </c>
      <c r="AE292" t="str">
        <f t="shared" si="98"/>
        <v>-0.186616192906003-0.0807233398803232i</v>
      </c>
      <c r="AF292" t="str">
        <f t="shared" si="99"/>
        <v>-2.09565988182929-0.415467897123382i</v>
      </c>
      <c r="AG292" t="str">
        <f t="shared" si="100"/>
        <v>1.0315942946935-0.0834590672154632i</v>
      </c>
      <c r="AH292" t="str">
        <f t="shared" si="101"/>
        <v>0.325120028941195+0.265449235137684i</v>
      </c>
      <c r="AI292">
        <f t="shared" si="102"/>
        <v>-7.5407709389697084</v>
      </c>
      <c r="AJ292">
        <f t="shared" si="103"/>
        <v>39.230446500872077</v>
      </c>
      <c r="AK292"/>
      <c r="AL292"/>
      <c r="AM292"/>
      <c r="AN292"/>
    </row>
    <row r="293" spans="1:40" x14ac:dyDescent="0.35">
      <c r="A293"/>
      <c r="B293">
        <f t="shared" si="104"/>
        <v>15900</v>
      </c>
      <c r="C293" s="237" t="str">
        <f t="shared" si="72"/>
        <v>-0.0000836705088827064+0.0426304168346261i</v>
      </c>
      <c r="D293" s="208" t="str">
        <f t="shared" si="73"/>
        <v>-1.6493869936147+0.326833195732134i</v>
      </c>
      <c r="E293" t="str">
        <f t="shared" si="74"/>
        <v>36500</v>
      </c>
      <c r="F293" t="str">
        <f t="shared" si="75"/>
        <v>0.21505376344086</v>
      </c>
      <c r="G293" t="str">
        <f t="shared" si="70"/>
        <v>0.21505376344086</v>
      </c>
      <c r="H293" t="str">
        <f t="shared" si="76"/>
        <v>0.449254520210465+0.748001077478253i</v>
      </c>
      <c r="I293" t="str">
        <f t="shared" si="77"/>
        <v>62.4391539900971i</v>
      </c>
      <c r="J293" t="str">
        <f t="shared" si="71"/>
        <v>-4.27720986647233+13.6596888401055i</v>
      </c>
      <c r="K293" t="str">
        <f t="shared" si="78"/>
        <v>4.16288879686099-1.3035105882268i</v>
      </c>
      <c r="L293" t="str">
        <f t="shared" si="79"/>
        <v>0.940760606735304-0.308104602634074i</v>
      </c>
      <c r="M293" t="str">
        <f t="shared" si="80"/>
        <v>5.10364940359629-1.61161519086087i</v>
      </c>
      <c r="N293" t="str">
        <f t="shared" si="81"/>
        <v>-0.198325389896278i</v>
      </c>
      <c r="O293" t="str">
        <f t="shared" si="82"/>
        <v>0.980397897145053-0.197027823602552i</v>
      </c>
      <c r="P293" t="str">
        <f t="shared" si="83"/>
        <v>0.019602102854947+0.197027823602552i</v>
      </c>
      <c r="Q293" t="str">
        <f t="shared" si="84"/>
        <v>-0.019602102854947+0.00129756629372599i</v>
      </c>
      <c r="R293" t="str">
        <f t="shared" si="85"/>
        <v>-0.333187541943945-10.0734170199824i</v>
      </c>
      <c r="S293" t="str">
        <f t="shared" si="86"/>
        <v>0.0221447069178111i</v>
      </c>
      <c r="T293" t="str">
        <f t="shared" si="87"/>
        <v>0.2230728675684-0.00737834046501456i</v>
      </c>
      <c r="U293" t="str">
        <f t="shared" si="88"/>
        <v>0.00005-0.00893727218620257i</v>
      </c>
      <c r="V293" t="str">
        <f t="shared" si="89"/>
        <v>0.00002-0.100097448485469i</v>
      </c>
      <c r="W293" t="str">
        <f t="shared" si="90"/>
        <v>0.0000422735708348393-0.00820472686038081i</v>
      </c>
      <c r="X293" t="str">
        <f t="shared" si="91"/>
        <v>0.000378074102571488-0.00818748631524435i</v>
      </c>
      <c r="Y293" t="str">
        <f t="shared" si="92"/>
        <v>0.009+0.0799221171073243i</v>
      </c>
      <c r="Z293" t="str">
        <f t="shared" si="93"/>
        <v>-1.33848465965891-0.238229393050435i</v>
      </c>
      <c r="AA293" t="str">
        <f t="shared" si="94"/>
        <v>21.5019240995279-164.472211429425i</v>
      </c>
      <c r="AB293" t="str">
        <f t="shared" si="95"/>
        <v>0.671039544110039-0.0221952507084434i</v>
      </c>
      <c r="AC293" t="str">
        <f t="shared" si="96"/>
        <v>4.38898036588003-1.19473430099691i</v>
      </c>
      <c r="AD293" t="str">
        <f t="shared" si="97"/>
        <v>0.143625879149919+0.0340396860246255i</v>
      </c>
      <c r="AE293" t="str">
        <f t="shared" si="98"/>
        <v>-0.184131782230916-0.0797775035797872i</v>
      </c>
      <c r="AF293" t="str">
        <f t="shared" si="99"/>
        <v>-2.09864151382517-0.421167881746119i</v>
      </c>
      <c r="AG293" t="str">
        <f t="shared" si="100"/>
        <v>1.03144627098434-0.0828637809255735i</v>
      </c>
      <c r="AH293" t="str">
        <f t="shared" si="101"/>
        <v>0.3209181737743+0.263287845864927i</v>
      </c>
      <c r="AI293">
        <f t="shared" si="102"/>
        <v>-7.6369212863826332</v>
      </c>
      <c r="AJ293">
        <f t="shared" si="103"/>
        <v>39.366155533835233</v>
      </c>
      <c r="AK293"/>
      <c r="AL293"/>
      <c r="AM293"/>
      <c r="AN293"/>
    </row>
    <row r="294" spans="1:40" x14ac:dyDescent="0.35">
      <c r="A294"/>
      <c r="B294">
        <f t="shared" si="104"/>
        <v>16000</v>
      </c>
      <c r="C294" s="237" t="str">
        <f t="shared" si="72"/>
        <v>-0.0000826278998671885+0.0423639787629439i</v>
      </c>
      <c r="D294" s="208" t="str">
        <f t="shared" si="73"/>
        <v>-1.64937900027891+0.324790503849237i</v>
      </c>
      <c r="E294" t="str">
        <f t="shared" si="74"/>
        <v>36500</v>
      </c>
      <c r="F294" t="str">
        <f t="shared" si="75"/>
        <v>0.21505376344086</v>
      </c>
      <c r="G294" t="str">
        <f t="shared" si="70"/>
        <v>0.21505376344086</v>
      </c>
      <c r="H294" t="str">
        <f t="shared" si="76"/>
        <v>0.452254504149392+0.75161532241294i</v>
      </c>
      <c r="I294" t="str">
        <f t="shared" si="77"/>
        <v>62.8318530717959i</v>
      </c>
      <c r="J294" t="str">
        <f t="shared" si="71"/>
        <v>-4.34379860692582+13.7455988328107i</v>
      </c>
      <c r="K294" t="str">
        <f t="shared" si="78"/>
        <v>4.15601337915625-1.31335748600867i</v>
      </c>
      <c r="L294" t="str">
        <f t="shared" si="79"/>
        <v>0.939612100077843-0.309663859103807i</v>
      </c>
      <c r="M294" t="str">
        <f t="shared" si="80"/>
        <v>5.09562547923409-1.62302134511248i</v>
      </c>
      <c r="N294" t="str">
        <f t="shared" si="81"/>
        <v>-0.199572719392481i</v>
      </c>
      <c r="O294" t="str">
        <f t="shared" si="82"/>
        <v>0.980151375926268-0.198250549229612i</v>
      </c>
      <c r="P294" t="str">
        <f t="shared" si="83"/>
        <v>0.019848624073732+0.198250549229612i</v>
      </c>
      <c r="Q294" t="str">
        <f t="shared" si="84"/>
        <v>-0.019848624073732+0.00132217016286901i</v>
      </c>
      <c r="R294" t="str">
        <f t="shared" si="85"/>
        <v>-0.333185700868675-10.0103199437862i</v>
      </c>
      <c r="S294" t="str">
        <f t="shared" si="86"/>
        <v>0.0222839818040865i</v>
      </c>
      <c r="T294" t="str">
        <f t="shared" si="87"/>
        <v>0.223069787480416-0.00742470409553936i</v>
      </c>
      <c r="U294" t="str">
        <f t="shared" si="88"/>
        <v>0.0000500000000000001-0.00888141423503882i</v>
      </c>
      <c r="V294" t="str">
        <f t="shared" si="89"/>
        <v>0.00002-0.099471839432435i</v>
      </c>
      <c r="W294" t="str">
        <f t="shared" si="90"/>
        <v>0.0000422735706892828-0.00815344754281127i</v>
      </c>
      <c r="X294" t="str">
        <f t="shared" si="91"/>
        <v>0.000373896560004151-0.00813648502149551i</v>
      </c>
      <c r="Y294" t="str">
        <f t="shared" si="92"/>
        <v>0.009+0.0804247719318987i</v>
      </c>
      <c r="Z294" t="str">
        <f t="shared" si="93"/>
        <v>-1.32042095970882-0.233291573680864i</v>
      </c>
      <c r="AA294" t="str">
        <f t="shared" si="94"/>
        <v>21.1701271965003-163.256786429663i</v>
      </c>
      <c r="AB294" t="str">
        <f t="shared" si="95"/>
        <v>0.671030278703362-0.0223347200658322i</v>
      </c>
      <c r="AC294" t="str">
        <f t="shared" si="96"/>
        <v>4.38306925809445-1.20290583419135i</v>
      </c>
      <c r="AD294" t="str">
        <f t="shared" si="97"/>
        <v>0.143673091698077+0.034334497424647i</v>
      </c>
      <c r="AE294" t="str">
        <f t="shared" si="98"/>
        <v>-0.181699012688571-0.0788537116984118i</v>
      </c>
      <c r="AF294" t="str">
        <f t="shared" si="99"/>
        <v>-2.1016335044283-0.426824818563703i</v>
      </c>
      <c r="AG294" t="str">
        <f t="shared" si="100"/>
        <v>1.03130184076786-0.0822780444809914i</v>
      </c>
      <c r="AH294" t="str">
        <f t="shared" si="101"/>
        <v>0.31680324125445+0.261166218372142i</v>
      </c>
      <c r="AI294">
        <f t="shared" si="102"/>
        <v>-7.7321433564432702</v>
      </c>
      <c r="AJ294">
        <f t="shared" si="103"/>
        <v>39.501483775143512</v>
      </c>
      <c r="AK294"/>
      <c r="AL294"/>
      <c r="AM294"/>
      <c r="AN294"/>
    </row>
    <row r="295" spans="1:40" x14ac:dyDescent="0.35">
      <c r="A295"/>
      <c r="B295">
        <f t="shared" si="104"/>
        <v>16100</v>
      </c>
      <c r="C295" s="237" t="str">
        <f t="shared" si="72"/>
        <v>-0.0000816046578546454+0.0421008504434326i</v>
      </c>
      <c r="D295" s="208" t="str">
        <f t="shared" si="73"/>
        <v>-1.64937115542348+0.322773186732983i</v>
      </c>
      <c r="E295" t="str">
        <f t="shared" si="74"/>
        <v>36500</v>
      </c>
      <c r="F295" t="str">
        <f t="shared" si="75"/>
        <v>0.21505376344086</v>
      </c>
      <c r="G295" t="str">
        <f t="shared" si="70"/>
        <v>0.21505376344086</v>
      </c>
      <c r="H295" t="str">
        <f t="shared" si="76"/>
        <v>0.455264569014184+0.755212351999225i</v>
      </c>
      <c r="I295" t="str">
        <f t="shared" si="77"/>
        <v>63.2245521534946i</v>
      </c>
      <c r="J295" t="str">
        <f t="shared" si="71"/>
        <v>-4.41080483164548+13.8315088255157i</v>
      </c>
      <c r="K295" t="str">
        <f t="shared" si="78"/>
        <v>4.14911149328447-1.32313265692708i</v>
      </c>
      <c r="L295" t="str">
        <f t="shared" si="79"/>
        <v>0.938459219963551-0.311216933869992i</v>
      </c>
      <c r="M295" t="str">
        <f t="shared" si="80"/>
        <v>5.08757071324802-1.63434959079707i</v>
      </c>
      <c r="N295" t="str">
        <f t="shared" si="81"/>
        <v>-0.200820048888684i</v>
      </c>
      <c r="O295" t="str">
        <f t="shared" si="82"/>
        <v>0.979903329757912-0.199472966412387i</v>
      </c>
      <c r="P295" t="str">
        <f t="shared" si="83"/>
        <v>0.0200966702420881+0.199472966412387i</v>
      </c>
      <c r="Q295" t="str">
        <f t="shared" si="84"/>
        <v>-0.0200966702420881+0.001347082476297i</v>
      </c>
      <c r="R295" t="str">
        <f t="shared" si="85"/>
        <v>-0.333183848213896-9.94800582023824i</v>
      </c>
      <c r="S295" t="str">
        <f t="shared" si="86"/>
        <v>0.0224232566903622i</v>
      </c>
      <c r="T295" t="str">
        <f t="shared" si="87"/>
        <v>0.223066688064419-0.00747106695358287i</v>
      </c>
      <c r="U295" t="str">
        <f t="shared" si="88"/>
        <v>0.0000500000000000002-0.00882625017146716i</v>
      </c>
      <c r="V295" t="str">
        <f t="shared" si="89"/>
        <v>0.00002-0.0988540019204322i</v>
      </c>
      <c r="W295" t="str">
        <f t="shared" si="90"/>
        <v>0.0000422735705428136-0.00810280523680171i</v>
      </c>
      <c r="X295" t="str">
        <f t="shared" si="91"/>
        <v>0.000369796447831168-0.00808611414924698i</v>
      </c>
      <c r="Y295" t="str">
        <f t="shared" si="92"/>
        <v>0.009+0.0809274267564731i</v>
      </c>
      <c r="Z295" t="str">
        <f t="shared" si="93"/>
        <v>-1.30272804743454-0.22849470183305i</v>
      </c>
      <c r="AA295" t="str">
        <f t="shared" si="94"/>
        <v>20.8462839256604-162.060157078386i</v>
      </c>
      <c r="AB295" t="str">
        <f t="shared" si="95"/>
        <v>0.671020955154872-0.0224741870994714i</v>
      </c>
      <c r="AC295" t="str">
        <f t="shared" si="96"/>
        <v>4.37713588093212-1.21102183956495i</v>
      </c>
      <c r="AD295" t="str">
        <f t="shared" si="97"/>
        <v>0.143720648361543+0.0346287300613829i</v>
      </c>
      <c r="AE295" t="str">
        <f t="shared" si="98"/>
        <v>-0.179316438265826-0.0779512245926265i</v>
      </c>
      <c r="AF295" t="str">
        <f t="shared" si="99"/>
        <v>-2.10463572443766-0.432439165266242i</v>
      </c>
      <c r="AG295" t="str">
        <f t="shared" si="100"/>
        <v>1.03116088352713-0.0817016280463249i</v>
      </c>
      <c r="AH295" t="str">
        <f t="shared" si="101"/>
        <v>0.312772824985795+0.259083171405477i</v>
      </c>
      <c r="AI295">
        <f t="shared" si="102"/>
        <v>-7.8264523218667135</v>
      </c>
      <c r="AJ295">
        <f t="shared" si="103"/>
        <v>39.636412828646883</v>
      </c>
      <c r="AK295"/>
      <c r="AL295"/>
      <c r="AM295"/>
      <c r="AN295"/>
    </row>
    <row r="296" spans="1:40" x14ac:dyDescent="0.35">
      <c r="A296"/>
      <c r="B296">
        <f t="shared" si="104"/>
        <v>16200</v>
      </c>
      <c r="C296" s="237" t="str">
        <f t="shared" si="72"/>
        <v>-0.0000806003061294328+0.0418409705853039i</v>
      </c>
      <c r="D296" s="208" t="str">
        <f t="shared" si="73"/>
        <v>-1.64936345539358+0.32078077448733i</v>
      </c>
      <c r="E296" t="str">
        <f t="shared" si="74"/>
        <v>36500</v>
      </c>
      <c r="F296" t="str">
        <f t="shared" si="75"/>
        <v>0.21505376344086</v>
      </c>
      <c r="G296" t="str">
        <f t="shared" si="70"/>
        <v>0.21505376344086</v>
      </c>
      <c r="H296" t="str">
        <f t="shared" si="76"/>
        <v>0.458284589553046+0.758792143217643i</v>
      </c>
      <c r="I296" t="str">
        <f t="shared" si="77"/>
        <v>63.6172512351933i</v>
      </c>
      <c r="J296" t="str">
        <f t="shared" si="71"/>
        <v>-4.4782285406313+13.9174188182208i</v>
      </c>
      <c r="K296" t="str">
        <f t="shared" si="78"/>
        <v>4.14218363033364-1.332836583865i</v>
      </c>
      <c r="L296" t="str">
        <f t="shared" si="79"/>
        <v>0.937302008878606-0.312763814084495i</v>
      </c>
      <c r="M296" t="str">
        <f t="shared" si="80"/>
        <v>5.07948563921225-1.6456003979495i</v>
      </c>
      <c r="N296" t="str">
        <f t="shared" si="81"/>
        <v>-0.202067378384887i</v>
      </c>
      <c r="O296" t="str">
        <f t="shared" si="82"/>
        <v>0.9796537590259-0.200695073249004i</v>
      </c>
      <c r="P296" t="str">
        <f t="shared" si="83"/>
        <v>0.0203462409741+0.200695073249004i</v>
      </c>
      <c r="Q296" t="str">
        <f t="shared" si="84"/>
        <v>-0.0203462409741+0.00137230513588299i</v>
      </c>
      <c r="R296" t="str">
        <f t="shared" si="85"/>
        <v>-0.333181983979628-9.88646015019985i</v>
      </c>
      <c r="S296" t="str">
        <f t="shared" si="86"/>
        <v>0.0225625315766376i</v>
      </c>
      <c r="T296" t="str">
        <f t="shared" si="87"/>
        <v>0.223063569320053-0.00751742903430712i</v>
      </c>
      <c r="U296" t="str">
        <f t="shared" si="88"/>
        <v>0.0000500000000000002-0.00877176714571737i</v>
      </c>
      <c r="V296" t="str">
        <f t="shared" si="89"/>
        <v>0.00002-0.0982437920320344i</v>
      </c>
      <c r="W296" t="str">
        <f t="shared" si="90"/>
        <v>0.0000422735703954316-0.00805278814584165i</v>
      </c>
      <c r="X296" t="str">
        <f t="shared" si="91"/>
        <v>0.000365771865276668-0.00803636210054285i</v>
      </c>
      <c r="Y296" t="str">
        <f t="shared" si="92"/>
        <v>0.009+0.0814300815810474i</v>
      </c>
      <c r="Z296" t="str">
        <f t="shared" si="93"/>
        <v>-1.28539568298853-0.223833663467156i</v>
      </c>
      <c r="AA296" t="str">
        <f t="shared" si="94"/>
        <v>20.5301349937572-160.881878216046i</v>
      </c>
      <c r="AB296" t="str">
        <f t="shared" si="95"/>
        <v>0.671011573463497-0.0226136517948076i</v>
      </c>
      <c r="AC296" t="str">
        <f t="shared" si="96"/>
        <v>4.37118061676042-1.21908263186212i</v>
      </c>
      <c r="AD296" t="str">
        <f t="shared" si="97"/>
        <v>0.143768548038083+0.0349223931724854i</v>
      </c>
      <c r="AE296" t="str">
        <f t="shared" si="98"/>
        <v>-0.176982663796844-0.0770693342222589i</v>
      </c>
      <c r="AF296" t="str">
        <f t="shared" si="99"/>
        <v>-2.10764804494663-0.438011368730313i</v>
      </c>
      <c r="AG296" t="str">
        <f t="shared" si="100"/>
        <v>1.03102328381417-0.0811343091780605i</v>
      </c>
      <c r="AH296" t="str">
        <f t="shared" si="101"/>
        <v>0.308824601699803+0.257037571591781i</v>
      </c>
      <c r="AI296">
        <f t="shared" si="102"/>
        <v>-7.9198630134322592</v>
      </c>
      <c r="AJ296">
        <f t="shared" si="103"/>
        <v>39.770925280163056</v>
      </c>
      <c r="AK296"/>
      <c r="AL296"/>
      <c r="AM296"/>
      <c r="AN296"/>
    </row>
    <row r="297" spans="1:40" x14ac:dyDescent="0.35">
      <c r="A297"/>
      <c r="B297">
        <f t="shared" si="104"/>
        <v>16300</v>
      </c>
      <c r="C297" s="237" t="str">
        <f t="shared" si="72"/>
        <v>-0.0000796143825539805+0.0415842794018092i</v>
      </c>
      <c r="D297" s="208" t="str">
        <f t="shared" si="73"/>
        <v>-1.64935589664617+0.318812808747204i</v>
      </c>
      <c r="E297" t="str">
        <f t="shared" si="74"/>
        <v>36500</v>
      </c>
      <c r="F297" t="str">
        <f t="shared" si="75"/>
        <v>0.21505376344086</v>
      </c>
      <c r="G297" t="str">
        <f t="shared" si="70"/>
        <v>0.21505376344086</v>
      </c>
      <c r="H297" t="str">
        <f t="shared" si="76"/>
        <v>0.461314440702612+0.762354674125008i</v>
      </c>
      <c r="I297" t="str">
        <f t="shared" si="77"/>
        <v>64.009950316892i</v>
      </c>
      <c r="J297" t="str">
        <f t="shared" si="71"/>
        <v>-4.54606973388329+14.0033288109258i</v>
      </c>
      <c r="K297" t="str">
        <f t="shared" si="78"/>
        <v>4.13523027570717-1.34246974079211i</v>
      </c>
      <c r="L297" t="str">
        <f t="shared" si="79"/>
        <v>0.936140509298699-0.314304487245707i</v>
      </c>
      <c r="M297" t="str">
        <f t="shared" si="80"/>
        <v>5.07137078500587-1.65677422803782i</v>
      </c>
      <c r="N297" t="str">
        <f t="shared" si="81"/>
        <v>-0.20331470788109i</v>
      </c>
      <c r="O297" t="str">
        <f t="shared" si="82"/>
        <v>0.979402664118525-0.201916867838069i</v>
      </c>
      <c r="P297" t="str">
        <f t="shared" si="83"/>
        <v>0.0205973358814751+0.201916867838069i</v>
      </c>
      <c r="Q297" t="str">
        <f t="shared" si="84"/>
        <v>-0.0205973358814751+0.00139784004302099i</v>
      </c>
      <c r="R297" t="str">
        <f t="shared" si="85"/>
        <v>-0.333180108163686-9.82566879034185i</v>
      </c>
      <c r="S297" t="str">
        <f t="shared" si="86"/>
        <v>0.0227018064629133i</v>
      </c>
      <c r="T297" t="str">
        <f t="shared" si="87"/>
        <v>0.223060431247028-0.00756379033282452i</v>
      </c>
      <c r="U297" t="str">
        <f t="shared" si="88"/>
        <v>0.0000499999999999998-0.00871795262335094i</v>
      </c>
      <c r="V297" t="str">
        <f t="shared" si="89"/>
        <v>0.00002-0.0976410693815311i</v>
      </c>
      <c r="W297" t="str">
        <f t="shared" si="90"/>
        <v>0.0000422735702471368-0.00800338476290573i</v>
      </c>
      <c r="X297" t="str">
        <f t="shared" si="91"/>
        <v>0.000361820969503729-0.00798721755972167i</v>
      </c>
      <c r="Y297" t="str">
        <f t="shared" si="92"/>
        <v>0.009+0.0819327364056218i</v>
      </c>
      <c r="Z297" t="str">
        <f t="shared" si="93"/>
        <v>-1.26841398131389-0.21930356964721i</v>
      </c>
      <c r="AA297" t="str">
        <f t="shared" si="94"/>
        <v>20.221431765033-159.721518766834i</v>
      </c>
      <c r="AB297" t="str">
        <f t="shared" si="95"/>
        <v>0.671002133628366-0.022753114137138i</v>
      </c>
      <c r="AC297" t="str">
        <f t="shared" si="96"/>
        <v>4.36520384404949-1.22708852025685i</v>
      </c>
      <c r="AD297" t="str">
        <f t="shared" si="97"/>
        <v>0.143816789655695+0.0352154957618095i</v>
      </c>
      <c r="AE297" t="str">
        <f t="shared" si="98"/>
        <v>-0.174696342819502-0.076207362529875i</v>
      </c>
      <c r="AF297" t="str">
        <f t="shared" si="99"/>
        <v>-2.11067033734878-0.443541865377804i</v>
      </c>
      <c r="AG297" t="str">
        <f t="shared" si="100"/>
        <v>1.03088893099453-0.0805758725305584i</v>
      </c>
      <c r="AH297" t="str">
        <f t="shared" si="101"/>
        <v>0.304956327840729+0.255028331028913i</v>
      </c>
      <c r="AI297">
        <f t="shared" si="102"/>
        <v>-8.0123899298993617</v>
      </c>
      <c r="AJ297">
        <f t="shared" si="103"/>
        <v>39.905004650905326</v>
      </c>
      <c r="AK297"/>
      <c r="AL297"/>
      <c r="AM297"/>
      <c r="AN297"/>
    </row>
    <row r="298" spans="1:40" x14ac:dyDescent="0.35">
      <c r="A298"/>
      <c r="B298">
        <f t="shared" si="104"/>
        <v>16400</v>
      </c>
      <c r="C298" s="237" t="str">
        <f t="shared" si="72"/>
        <v>-0.0000786464390370911+0.0413307185643879i</v>
      </c>
      <c r="D298" s="208" t="str">
        <f t="shared" si="73"/>
        <v>-1.64934847574588+0.316868842326974i</v>
      </c>
      <c r="E298" t="str">
        <f t="shared" si="74"/>
        <v>36500</v>
      </c>
      <c r="F298" t="str">
        <f t="shared" si="75"/>
        <v>0.21505376344086</v>
      </c>
      <c r="G298" t="str">
        <f t="shared" si="70"/>
        <v>0.21505376344086</v>
      </c>
      <c r="H298" t="str">
        <f t="shared" si="76"/>
        <v>0.464353997597814+0.765899923848205i</v>
      </c>
      <c r="I298" t="str">
        <f t="shared" si="77"/>
        <v>64.4026493985908i</v>
      </c>
      <c r="J298" t="str">
        <f t="shared" si="71"/>
        <v>-4.61432841140144+14.089238803631i</v>
      </c>
      <c r="K298" t="str">
        <f t="shared" si="78"/>
        <v>4.12825190926324-1.35203259308987i</v>
      </c>
      <c r="L298" t="str">
        <f t="shared" si="79"/>
        <v>0.934974763685862-0.315838941197371i</v>
      </c>
      <c r="M298" t="str">
        <f t="shared" si="80"/>
        <v>5.0632266729491-1.66787153428724i</v>
      </c>
      <c r="N298" t="str">
        <f t="shared" si="81"/>
        <v>-0.204562037377293i</v>
      </c>
      <c r="O298" t="str">
        <f t="shared" si="82"/>
        <v>0.979150045426445-0.203138348278679i</v>
      </c>
      <c r="P298" t="str">
        <f t="shared" si="83"/>
        <v>0.020849954573555+0.203138348278679i</v>
      </c>
      <c r="Q298" t="str">
        <f t="shared" si="84"/>
        <v>-0.020849954573555+0.00142368909861401i</v>
      </c>
      <c r="R298" t="str">
        <f t="shared" si="85"/>
        <v>-0.33317822076675-9.76561794229192i</v>
      </c>
      <c r="S298" t="str">
        <f t="shared" si="86"/>
        <v>0.0228410813491887i</v>
      </c>
      <c r="T298" t="str">
        <f t="shared" si="87"/>
        <v>0.223057273844987-0.00761015084431129i</v>
      </c>
      <c r="U298" t="str">
        <f t="shared" si="88"/>
        <v>0.0000499999999999998-0.00866479437564759i</v>
      </c>
      <c r="V298" t="str">
        <f t="shared" si="89"/>
        <v>0.00002-0.0970456970072534i</v>
      </c>
      <c r="W298" t="str">
        <f t="shared" si="90"/>
        <v>0.0000422735700979297-0.00795458386162768i</v>
      </c>
      <c r="X298" t="str">
        <f t="shared" si="91"/>
        <v>0.000357941973509041-0.00793866948489356i</v>
      </c>
      <c r="Y298" t="str">
        <f t="shared" si="92"/>
        <v>0.009+0.0824353912301962i</v>
      </c>
      <c r="Z298" t="str">
        <f t="shared" si="93"/>
        <v>-1.25177339742043-0.214899744902675i</v>
      </c>
      <c r="AA298" t="str">
        <f t="shared" si="94"/>
        <v>19.9199357350106-158.578661188143i</v>
      </c>
      <c r="AB298" t="str">
        <f t="shared" si="95"/>
        <v>0.670992635648404-0.0228925741119521i</v>
      </c>
      <c r="AC298" t="str">
        <f t="shared" si="96"/>
        <v>4.35920593745953-1.23503980857044i</v>
      </c>
      <c r="AD298" t="str">
        <f t="shared" si="97"/>
        <v>0.143865372171494+0.0355080466065001i</v>
      </c>
      <c r="AE298" t="str">
        <f t="shared" si="98"/>
        <v>-0.172456175536535-0.0753646599163638i</v>
      </c>
      <c r="AF298" t="str">
        <f t="shared" si="99"/>
        <v>-2.11370247334369-0.449031081521231i</v>
      </c>
      <c r="AG298" t="str">
        <f t="shared" si="100"/>
        <v>1.0307577190067-0.0800261095758002i</v>
      </c>
      <c r="AH298" t="str">
        <f t="shared" si="101"/>
        <v>0.301165836311907+0.253054405018333i</v>
      </c>
      <c r="AI298">
        <f t="shared" si="102"/>
        <v>-8.1040472475759238</v>
      </c>
      <c r="AJ298">
        <f t="shared" si="103"/>
        <v>40.038635353325176</v>
      </c>
      <c r="AK298"/>
      <c r="AL298"/>
      <c r="AM298"/>
      <c r="AN298"/>
    </row>
    <row r="299" spans="1:40" x14ac:dyDescent="0.35">
      <c r="A299"/>
      <c r="B299">
        <f t="shared" si="104"/>
        <v>16500</v>
      </c>
      <c r="C299" s="237" t="str">
        <f t="shared" si="72"/>
        <v>-0.0000776960410247125+0.0410802311584783i</v>
      </c>
      <c r="D299" s="208" t="str">
        <f t="shared" si="73"/>
        <v>-1.64934118936112+0.314948438881667i</v>
      </c>
      <c r="E299" t="str">
        <f t="shared" si="74"/>
        <v>36500</v>
      </c>
      <c r="F299" t="str">
        <f t="shared" si="75"/>
        <v>0.21505376344086</v>
      </c>
      <c r="G299" t="str">
        <f t="shared" si="70"/>
        <v>0.21505376344086</v>
      </c>
      <c r="H299" t="str">
        <f t="shared" si="76"/>
        <v>0.467403135581656+0.76942787257794i</v>
      </c>
      <c r="I299" t="str">
        <f t="shared" si="77"/>
        <v>64.7953484802895i</v>
      </c>
      <c r="J299" t="str">
        <f t="shared" si="71"/>
        <v>-4.68300457318576+14.175148796336i</v>
      </c>
      <c r="K299" t="str">
        <f t="shared" si="78"/>
        <v>4.1212490054482-1.36152559786461i</v>
      </c>
      <c r="L299" t="str">
        <f t="shared" si="79"/>
        <v>0.933804814485322-0.317367164127367i</v>
      </c>
      <c r="M299" t="str">
        <f t="shared" si="80"/>
        <v>5.05505381993352-1.67889276199198i</v>
      </c>
      <c r="N299" t="str">
        <f t="shared" si="81"/>
        <v>-0.205809366873496i</v>
      </c>
      <c r="O299" t="str">
        <f t="shared" si="82"/>
        <v>0.978895903342694-0.204359512670417i</v>
      </c>
      <c r="P299" t="str">
        <f t="shared" si="83"/>
        <v>0.0211040966573059+0.204359512670417i</v>
      </c>
      <c r="Q299" t="str">
        <f t="shared" si="84"/>
        <v>-0.0211040966573059+0.001449854203079i</v>
      </c>
      <c r="R299" t="str">
        <f t="shared" si="85"/>
        <v>-0.333176321787876-9.70629414218563i</v>
      </c>
      <c r="S299" t="str">
        <f t="shared" si="86"/>
        <v>0.0229803562354642i</v>
      </c>
      <c r="T299" t="str">
        <f t="shared" si="87"/>
        <v>0.223054097113625-0.00765651056390704i</v>
      </c>
      <c r="U299" t="str">
        <f t="shared" si="88"/>
        <v>0.0000499999999999999-0.00861228047034064i</v>
      </c>
      <c r="V299" t="str">
        <f t="shared" si="89"/>
        <v>0.00002-0.0964575412678155i</v>
      </c>
      <c r="W299" t="str">
        <f t="shared" si="90"/>
        <v>0.0000422735699478103-0.00790637448779553i</v>
      </c>
      <c r="X299" t="str">
        <f t="shared" si="91"/>
        <v>0.000354133144106233-0.00789070709972373i</v>
      </c>
      <c r="Y299" t="str">
        <f t="shared" si="92"/>
        <v>0.009+0.0829380460547705i</v>
      </c>
      <c r="Z299" t="str">
        <f t="shared" si="93"/>
        <v>-1.23546471236816-0.210617716280113i</v>
      </c>
      <c r="AA299" t="str">
        <f t="shared" si="94"/>
        <v>19.625418034479-157.452900945292i</v>
      </c>
      <c r="AB299" t="str">
        <f t="shared" si="95"/>
        <v>0.670983079522695-0.0230320317046289i</v>
      </c>
      <c r="AC299" t="str">
        <f t="shared" si="96"/>
        <v>4.35318726792908-1.24293679547906i</v>
      </c>
      <c r="AD299" t="str">
        <f t="shared" si="97"/>
        <v>0.143914294570658+0.0358000542638711i</v>
      </c>
      <c r="AE299" t="str">
        <f t="shared" si="98"/>
        <v>-0.170260906875644-0.0745406038064136i</v>
      </c>
      <c r="AF299" t="str">
        <f t="shared" si="99"/>
        <v>-2.11674432494278-0.454479433696273i</v>
      </c>
      <c r="AG299" t="str">
        <f t="shared" si="100"/>
        <v>1.03062954613555-0.0794848183361568i</v>
      </c>
      <c r="AH299" t="str">
        <f t="shared" si="101"/>
        <v>0.297451033374346+0.251114789930653i</v>
      </c>
      <c r="AI299">
        <f t="shared" si="102"/>
        <v>-8.1948488295514483</v>
      </c>
      <c r="AJ299">
        <f t="shared" si="103"/>
        <v>40.171802649260734</v>
      </c>
      <c r="AK299"/>
      <c r="AL299"/>
      <c r="AM299"/>
      <c r="AN299"/>
    </row>
    <row r="300" spans="1:40" x14ac:dyDescent="0.35">
      <c r="A300"/>
      <c r="B300">
        <f t="shared" si="104"/>
        <v>16600</v>
      </c>
      <c r="C300" s="237" t="str">
        <f t="shared" si="72"/>
        <v>-0.0000767627670121317+0.0408327616409296i</v>
      </c>
      <c r="D300" s="208" t="str">
        <f t="shared" si="73"/>
        <v>-1.64933403426035+0.31305117258046i</v>
      </c>
      <c r="E300" t="str">
        <f t="shared" si="74"/>
        <v>36500</v>
      </c>
      <c r="F300" t="str">
        <f t="shared" si="75"/>
        <v>0.21505376344086</v>
      </c>
      <c r="G300" t="str">
        <f t="shared" si="70"/>
        <v>0.21505376344086</v>
      </c>
      <c r="H300" t="str">
        <f t="shared" si="76"/>
        <v>0.470461730214876+0.772938501562427i</v>
      </c>
      <c r="I300" t="str">
        <f t="shared" si="77"/>
        <v>65.1880475619882i</v>
      </c>
      <c r="J300" t="str">
        <f t="shared" si="71"/>
        <v>-4.75209821923625+14.261058789041i</v>
      </c>
      <c r="K300" t="str">
        <f t="shared" si="78"/>
        <v>4.11422203342325-1.37094920424824i</v>
      </c>
      <c r="L300" t="str">
        <f t="shared" si="79"/>
        <v>0.932630704122384-0.318889144566477i</v>
      </c>
      <c r="M300" t="str">
        <f t="shared" si="80"/>
        <v>5.04685273754563-1.68983834881472i</v>
      </c>
      <c r="N300" t="str">
        <f t="shared" si="81"/>
        <v>-0.207056696369699i</v>
      </c>
      <c r="O300" t="str">
        <f t="shared" si="82"/>
        <v>0.978640238262674-0.205580359113356i</v>
      </c>
      <c r="P300" t="str">
        <f t="shared" si="83"/>
        <v>0.021359761737326+0.205580359113356i</v>
      </c>
      <c r="Q300" t="str">
        <f t="shared" si="84"/>
        <v>-0.021359761737326+0.001476337256343i</v>
      </c>
      <c r="R300" t="str">
        <f t="shared" si="85"/>
        <v>-0.333174411225456-9.64768425058782i</v>
      </c>
      <c r="S300" t="str">
        <f t="shared" si="86"/>
        <v>0.0231196311217398i</v>
      </c>
      <c r="T300" t="str">
        <f t="shared" si="87"/>
        <v>0.223050901052609-0.00770286948673539i</v>
      </c>
      <c r="U300" t="str">
        <f t="shared" si="88"/>
        <v>0.0000499999999999999-0.00856039926268799i</v>
      </c>
      <c r="V300" t="str">
        <f t="shared" si="89"/>
        <v>0.00002-0.0958764717421057i</v>
      </c>
      <c r="W300" t="str">
        <f t="shared" si="90"/>
        <v>0.0000422735697967779-0.00785874595115415i</v>
      </c>
      <c r="X300" t="str">
        <f t="shared" si="91"/>
        <v>0.000350392799993626-0.00784331988550973i</v>
      </c>
      <c r="Y300" t="str">
        <f t="shared" si="92"/>
        <v>0.009+0.0834407008793449i</v>
      </c>
      <c r="Z300" t="str">
        <f t="shared" si="93"/>
        <v>-1.21947901992007-0.206453203038875i</v>
      </c>
      <c r="AA300" t="str">
        <f t="shared" si="94"/>
        <v>19.3376589617097-156.343846010215i</v>
      </c>
      <c r="AB300" t="str">
        <f t="shared" si="95"/>
        <v>0.670973465250235-0.0231714869004995i</v>
      </c>
      <c r="AC300" t="str">
        <f t="shared" si="96"/>
        <v>4.3471482027551-1.25077977471374i</v>
      </c>
      <c r="AD300" t="str">
        <f t="shared" si="97"/>
        <v>0.143963555865407+0.0360915270780019i</v>
      </c>
      <c r="AE300" t="str">
        <f t="shared" si="98"/>
        <v>-0.168109324643138-0.0737345972977799i</v>
      </c>
      <c r="AF300" t="str">
        <f t="shared" si="99"/>
        <v>-2.11979576447523-0.459887328981967i</v>
      </c>
      <c r="AG300" t="str">
        <f t="shared" si="100"/>
        <v>1.03050431479875-0.0789518031294901i</v>
      </c>
      <c r="AH300" t="str">
        <f t="shared" si="101"/>
        <v>0.293809895689779+0.249208521195144i</v>
      </c>
      <c r="AI300">
        <f t="shared" si="102"/>
        <v>-8.2848082346092227</v>
      </c>
      <c r="AJ300">
        <f t="shared" si="103"/>
        <v>40.304492610231065</v>
      </c>
      <c r="AK300"/>
      <c r="AL300"/>
      <c r="AM300"/>
      <c r="AN300"/>
    </row>
    <row r="301" spans="1:40" x14ac:dyDescent="0.35">
      <c r="A301"/>
      <c r="B301">
        <f t="shared" si="104"/>
        <v>16700</v>
      </c>
      <c r="C301" s="237" t="str">
        <f t="shared" si="72"/>
        <v>-0.0000758462080765541+0.0405882557989433i</v>
      </c>
      <c r="D301" s="208" t="str">
        <f t="shared" si="73"/>
        <v>-1.64932700730852+0.311176627791899i</v>
      </c>
      <c r="E301" t="str">
        <f t="shared" si="74"/>
        <v>36500</v>
      </c>
      <c r="F301" t="str">
        <f t="shared" si="75"/>
        <v>0.21505376344086</v>
      </c>
      <c r="G301" t="str">
        <f t="shared" si="70"/>
        <v>0.21505376344086</v>
      </c>
      <c r="H301" t="str">
        <f t="shared" si="76"/>
        <v>0.473529657285504+0.776431793100973i</v>
      </c>
      <c r="I301" t="str">
        <f t="shared" si="77"/>
        <v>65.5807466436869i</v>
      </c>
      <c r="J301" t="str">
        <f t="shared" si="71"/>
        <v>-4.8216093495529+14.3469687817461i</v>
      </c>
      <c r="K301" t="str">
        <f t="shared" si="78"/>
        <v>4.10717145718569-1.38030385368784i</v>
      </c>
      <c r="L301" t="str">
        <f t="shared" si="79"/>
        <v>0.931452474999334-0.320404871387111i</v>
      </c>
      <c r="M301" t="str">
        <f t="shared" si="80"/>
        <v>5.03862393218502-1.70070872507495i</v>
      </c>
      <c r="N301" t="str">
        <f t="shared" si="81"/>
        <v>-0.208304025865902i</v>
      </c>
      <c r="O301" t="str">
        <f t="shared" si="82"/>
        <v>0.978383050584156-0.206800885708068i</v>
      </c>
      <c r="P301" t="str">
        <f t="shared" si="83"/>
        <v>0.021616949415844+0.206800885708068i</v>
      </c>
      <c r="Q301" t="str">
        <f t="shared" si="84"/>
        <v>-0.021616949415844+0.00150314015783398i</v>
      </c>
      <c r="R301" t="str">
        <f t="shared" si="85"/>
        <v>-0.333172489079874-9.58977544278052i</v>
      </c>
      <c r="S301" t="str">
        <f t="shared" si="86"/>
        <v>0.0232589060080153i</v>
      </c>
      <c r="T301" t="str">
        <f t="shared" si="87"/>
        <v>0.223047685661605-0.00774922760796529i</v>
      </c>
      <c r="U301" t="str">
        <f t="shared" si="88"/>
        <v>0.00005-0.00850913938686352i</v>
      </c>
      <c r="V301" t="str">
        <f t="shared" si="89"/>
        <v>0.00002-0.0953023611328715i</v>
      </c>
      <c r="W301" t="str">
        <f t="shared" si="90"/>
        <v>0.0000422735696448332-0.00781168781750264i</v>
      </c>
      <c r="X301" t="str">
        <f t="shared" si="91"/>
        <v>0.000346719309902439-0.00779649757354055i</v>
      </c>
      <c r="Y301" t="str">
        <f t="shared" si="92"/>
        <v>0.009+0.0839433557039193i</v>
      </c>
      <c r="Z301" t="str">
        <f t="shared" si="93"/>
        <v>-1.20380771382791-0.202402106948196i</v>
      </c>
      <c r="AA301" t="str">
        <f t="shared" si="94"/>
        <v>19.0564475410813-155.251116382874i</v>
      </c>
      <c r="AB301" t="str">
        <f t="shared" si="95"/>
        <v>0.670963792830021-0.0233109396850313i</v>
      </c>
      <c r="AC301" t="str">
        <f t="shared" si="96"/>
        <v>4.34108910567095-1.25856903525412i</v>
      </c>
      <c r="AD301" t="str">
        <f t="shared" si="97"/>
        <v>0.144013155094037+0.0363824731861065i</v>
      </c>
      <c r="AE301" t="str">
        <f t="shared" si="98"/>
        <v>-0.166000257766042-0.0729460678888623i</v>
      </c>
      <c r="AF301" t="str">
        <f t="shared" si="99"/>
        <v>-2.12285666459402-0.465255165309074i</v>
      </c>
      <c r="AG301" t="str">
        <f t="shared" si="100"/>
        <v>1.03038193134536-0.0784268743259499i</v>
      </c>
      <c r="AH301" t="str">
        <f t="shared" si="101"/>
        <v>0.290240467500698+0.247334671405113i</v>
      </c>
      <c r="AI301">
        <f t="shared" si="102"/>
        <v>-8.3739387258284683</v>
      </c>
      <c r="AJ301">
        <f t="shared" si="103"/>
        <v>40.436692079759901</v>
      </c>
      <c r="AK301"/>
      <c r="AL301"/>
      <c r="AM301"/>
      <c r="AN301"/>
    </row>
    <row r="302" spans="1:40" x14ac:dyDescent="0.35">
      <c r="A302"/>
      <c r="B302">
        <f t="shared" si="104"/>
        <v>16800</v>
      </c>
      <c r="C302" s="237" t="str">
        <f t="shared" si="72"/>
        <v>-0.0000749459674290869+0.040346660710478i</v>
      </c>
      <c r="D302" s="208" t="str">
        <f t="shared" si="73"/>
        <v>-1.64932010546355+0.309324398780331i</v>
      </c>
      <c r="E302" t="str">
        <f t="shared" si="74"/>
        <v>36500</v>
      </c>
      <c r="F302" t="str">
        <f t="shared" si="75"/>
        <v>0.21505376344086</v>
      </c>
      <c r="G302" t="str">
        <f t="shared" si="70"/>
        <v>0.21505376344086</v>
      </c>
      <c r="H302" t="str">
        <f t="shared" si="76"/>
        <v>0.476606792818246+0.779907730537468i</v>
      </c>
      <c r="I302" t="str">
        <f t="shared" si="77"/>
        <v>65.9734457253857i</v>
      </c>
      <c r="J302" t="str">
        <f t="shared" si="71"/>
        <v>-4.89153796413572+14.4328787744511i</v>
      </c>
      <c r="K302" t="str">
        <f t="shared" si="78"/>
        <v>4.10009773568454-1.3895899802242i</v>
      </c>
      <c r="L302" t="str">
        <f t="shared" si="79"/>
        <v>0.93027016949237-0.321914333802011i</v>
      </c>
      <c r="M302" t="str">
        <f t="shared" si="80"/>
        <v>5.03036790517691-1.71150431402621i</v>
      </c>
      <c r="N302" t="str">
        <f t="shared" si="81"/>
        <v>-0.209551355362105i</v>
      </c>
      <c r="O302" t="str">
        <f t="shared" si="82"/>
        <v>0.97812434070728-0.208021090555619i</v>
      </c>
      <c r="P302" t="str">
        <f t="shared" si="83"/>
        <v>0.02187565929272+0.208021090555619i</v>
      </c>
      <c r="Q302" t="str">
        <f t="shared" si="84"/>
        <v>-0.02187565929272+0.00153026480648602i</v>
      </c>
      <c r="R302" t="str">
        <f t="shared" si="85"/>
        <v>-0.333170555349837-9.53255519939576i</v>
      </c>
      <c r="S302" t="str">
        <f t="shared" si="86"/>
        <v>0.0233981808942909i</v>
      </c>
      <c r="T302" t="str">
        <f t="shared" si="87"/>
        <v>0.223044450940275-0.00779558492272684i</v>
      </c>
      <c r="U302" t="str">
        <f t="shared" si="88"/>
        <v>0.00005-0.00845848974765601i</v>
      </c>
      <c r="V302" t="str">
        <f t="shared" si="89"/>
        <v>0.00002-0.0947350851737473i</v>
      </c>
      <c r="W302" t="str">
        <f t="shared" si="90"/>
        <v>0.000042273569491976-0.00776518990107325i</v>
      </c>
      <c r="X302" t="str">
        <f t="shared" si="91"/>
        <v>0.000343111090821538-0.00775023013772475i</v>
      </c>
      <c r="Y302" t="str">
        <f t="shared" si="92"/>
        <v>0.009+0.0844460105284936i</v>
      </c>
      <c r="Z302" t="str">
        <f t="shared" si="93"/>
        <v>-1.18844247571713-0.198460503146098i</v>
      </c>
      <c r="AA302" t="str">
        <f t="shared" si="94"/>
        <v>18.7815811064156-154.174343634225i</v>
      </c>
      <c r="AB302" t="str">
        <f t="shared" si="95"/>
        <v>0.670954062261036-0.0234503900435749i</v>
      </c>
      <c r="AC302" t="str">
        <f t="shared" si="96"/>
        <v>4.33501033692081-1.26630486151225i</v>
      </c>
      <c r="AD302" t="str">
        <f t="shared" si="97"/>
        <v>0.144063091319977+0.036672900524689i</v>
      </c>
      <c r="AE302" t="str">
        <f t="shared" si="98"/>
        <v>-0.163932574617819-0.0721744662794342i</v>
      </c>
      <c r="AF302" t="str">
        <f t="shared" si="99"/>
        <v>-2.1259268982818-0.470583331757137i</v>
      </c>
      <c r="AG302" t="str">
        <f t="shared" si="100"/>
        <v>1.03026230586588-0.0779098481158377i</v>
      </c>
      <c r="AH302" t="str">
        <f t="shared" si="101"/>
        <v>0.286740857940123+0.245492348531488i</v>
      </c>
      <c r="AI302">
        <f t="shared" si="102"/>
        <v>-8.4622532788928737</v>
      </c>
      <c r="AJ302">
        <f t="shared" si="103"/>
        <v>40.568388637620103</v>
      </c>
      <c r="AK302"/>
      <c r="AL302"/>
      <c r="AM302"/>
      <c r="AN302"/>
    </row>
    <row r="303" spans="1:40" x14ac:dyDescent="0.35">
      <c r="A303"/>
      <c r="B303">
        <f t="shared" si="104"/>
        <v>16900</v>
      </c>
      <c r="C303" s="237" t="str">
        <f t="shared" si="72"/>
        <v>-0.0000740616599852371+0.0401079247060638i</v>
      </c>
      <c r="D303" s="208" t="str">
        <f t="shared" si="73"/>
        <v>-1.64931332577315+0.307494089413156i</v>
      </c>
      <c r="E303" t="str">
        <f t="shared" si="74"/>
        <v>36500</v>
      </c>
      <c r="F303" t="str">
        <f t="shared" si="75"/>
        <v>0.21505376344086</v>
      </c>
      <c r="G303" t="str">
        <f t="shared" si="70"/>
        <v>0.21505376344086</v>
      </c>
      <c r="H303" t="str">
        <f t="shared" si="76"/>
        <v>0.47969301308385+0.783366298253873i</v>
      </c>
      <c r="I303" t="str">
        <f t="shared" si="77"/>
        <v>66.3661448070844i</v>
      </c>
      <c r="J303" t="str">
        <f t="shared" si="71"/>
        <v>-4.9618840629847+14.5187887671563i</v>
      </c>
      <c r="K303" t="str">
        <f t="shared" si="78"/>
        <v>4.09300132293062-1.3988080107596i</v>
      </c>
      <c r="L303" t="str">
        <f t="shared" si="79"/>
        <v>0.929083829948558-0.323417521362922i</v>
      </c>
      <c r="M303" t="str">
        <f t="shared" si="80"/>
        <v>5.02208515287918-1.72222553212252i</v>
      </c>
      <c r="N303" t="str">
        <f t="shared" si="81"/>
        <v>-0.210798684858308i</v>
      </c>
      <c r="O303" t="str">
        <f t="shared" si="82"/>
        <v>0.977864109034555-0.209240971757578i</v>
      </c>
      <c r="P303" t="str">
        <f t="shared" si="83"/>
        <v>0.022135890965445+0.209240971757578i</v>
      </c>
      <c r="Q303" t="str">
        <f t="shared" si="84"/>
        <v>-0.022135890965445+0.00155771310073i</v>
      </c>
      <c r="R303" t="str">
        <f t="shared" si="85"/>
        <v>-0.33316861003515-9.4760112973824i</v>
      </c>
      <c r="S303" t="str">
        <f t="shared" si="86"/>
        <v>0.0235374557805664i</v>
      </c>
      <c r="T303" t="str">
        <f t="shared" si="87"/>
        <v>0.223041196888286-0.00784194142617511i</v>
      </c>
      <c r="U303" t="str">
        <f t="shared" si="88"/>
        <v>0.0000500000000000001-0.00840843951246279i</v>
      </c>
      <c r="V303" t="str">
        <f t="shared" si="89"/>
        <v>0.00002-0.0941745225395831i</v>
      </c>
      <c r="W303" t="str">
        <f t="shared" si="90"/>
        <v>0.0000422735693382059-0.00771924225718152i</v>
      </c>
      <c r="X303" t="str">
        <f t="shared" si="91"/>
        <v>0.000339566606295264-0.00770450778747844i</v>
      </c>
      <c r="Y303" t="str">
        <f t="shared" si="92"/>
        <v>0.009+0.084948665353068i</v>
      </c>
      <c r="Z303" t="str">
        <f t="shared" si="93"/>
        <v>-1.17337526353939-0.194624631523532i</v>
      </c>
      <c r="AA303" t="str">
        <f t="shared" si="94"/>
        <v>18.5128649074584-153.113170469635i</v>
      </c>
      <c r="AB303" t="str">
        <f t="shared" si="95"/>
        <v>0.670944273542278-0.0235898379615559i</v>
      </c>
      <c r="AC303" t="str">
        <f t="shared" si="96"/>
        <v>4.32891225332996-1.27398753351146i</v>
      </c>
      <c r="AD303" t="str">
        <f t="shared" si="97"/>
        <v>0.144113363630907+0.0369628168354624i</v>
      </c>
      <c r="AE303" t="str">
        <f t="shared" si="98"/>
        <v>-0.16190518142329-0.0714192652397509i</v>
      </c>
      <c r="AF303" t="str">
        <f t="shared" si="99"/>
        <v>-2.129006338857-0.475872208840717i</v>
      </c>
      <c r="AG303" t="str">
        <f t="shared" si="100"/>
        <v>1.03014535201288-0.077400546287989i</v>
      </c>
      <c r="AH303" t="str">
        <f t="shared" si="101"/>
        <v>0.283309238464705+0.243680694237662i</v>
      </c>
      <c r="AI303">
        <f t="shared" si="102"/>
        <v>-8.5497645901112396</v>
      </c>
      <c r="AJ303">
        <f t="shared" si="103"/>
        <v>40.699570565872953</v>
      </c>
      <c r="AK303"/>
      <c r="AL303"/>
      <c r="AM303"/>
      <c r="AN303"/>
    </row>
    <row r="304" spans="1:40" x14ac:dyDescent="0.35">
      <c r="A304"/>
      <c r="B304">
        <f t="shared" si="104"/>
        <v>17000</v>
      </c>
      <c r="C304" s="237" t="str">
        <f t="shared" si="72"/>
        <v>-0.0000731929119530424+0.039871997331963i</v>
      </c>
      <c r="D304" s="208" t="str">
        <f t="shared" si="73"/>
        <v>-1.64930666537157+0.305685312878383i</v>
      </c>
      <c r="E304" t="str">
        <f t="shared" si="74"/>
        <v>36500</v>
      </c>
      <c r="F304" t="str">
        <f t="shared" si="75"/>
        <v>0.21505376344086</v>
      </c>
      <c r="G304" t="str">
        <f t="shared" si="70"/>
        <v>0.21505376344086</v>
      </c>
      <c r="H304" t="str">
        <f t="shared" si="76"/>
        <v>0.482788194608268+0.786807481663563i</v>
      </c>
      <c r="I304" t="str">
        <f t="shared" si="77"/>
        <v>66.7588438887831i</v>
      </c>
      <c r="J304" t="str">
        <f t="shared" si="71"/>
        <v>-5.03264764609985+14.6046987598613i</v>
      </c>
      <c r="K304" t="str">
        <f t="shared" si="78"/>
        <v>4.08588266810212-1.40795836531582i</v>
      </c>
      <c r="L304" t="str">
        <f t="shared" si="79"/>
        <v>0.92789349868282-0.324914423959236i</v>
      </c>
      <c r="M304" t="str">
        <f t="shared" si="80"/>
        <v>5.01377616678494-1.73287278927506i</v>
      </c>
      <c r="N304" t="str">
        <f t="shared" si="81"/>
        <v>-0.212046014354511i</v>
      </c>
      <c r="O304" t="str">
        <f t="shared" si="82"/>
        <v>0.977602355970858-0.210460527416015i</v>
      </c>
      <c r="P304" t="str">
        <f t="shared" si="83"/>
        <v>0.022397644029142+0.210460527416015i</v>
      </c>
      <c r="Q304" t="str">
        <f t="shared" si="84"/>
        <v>-0.022397644029142+0.001585486938496i</v>
      </c>
      <c r="R304" t="str">
        <f t="shared" si="85"/>
        <v>-0.333166653134418-9.42013180129038i</v>
      </c>
      <c r="S304" t="str">
        <f t="shared" si="86"/>
        <v>0.023676730666842i</v>
      </c>
      <c r="T304" t="str">
        <f t="shared" si="87"/>
        <v>0.223037923505305-0.00788829711343678i</v>
      </c>
      <c r="U304" t="str">
        <f t="shared" si="88"/>
        <v>0.0000500000000000002-0.00835897810356595i</v>
      </c>
      <c r="V304" t="str">
        <f t="shared" si="89"/>
        <v>0.00002-0.0936205547599384i</v>
      </c>
      <c r="W304" t="str">
        <f t="shared" si="90"/>
        <v>0.0000422735691835236-0.00767383517513571i</v>
      </c>
      <c r="X304" t="str">
        <f t="shared" si="91"/>
        <v>0.000336084364790848-0.00765932096086127i</v>
      </c>
      <c r="Y304" t="str">
        <f t="shared" si="92"/>
        <v>0.009+0.0854513201776424i</v>
      </c>
      <c r="Z304" t="str">
        <f t="shared" si="93"/>
        <v>-1.15859830056219-0.190890888599747i</v>
      </c>
      <c r="AA304" t="str">
        <f t="shared" si="94"/>
        <v>18.2501117380418-152.067250311712i</v>
      </c>
      <c r="AB304" t="str">
        <f t="shared" si="95"/>
        <v>0.670934426672745-0.0237292834243146i</v>
      </c>
      <c r="AC304" t="str">
        <f t="shared" si="96"/>
        <v>4.32279520837234-1.28161732705678i</v>
      </c>
      <c r="AD304" t="str">
        <f t="shared" si="97"/>
        <v>0.144163971137889+0.0372522296710769i</v>
      </c>
      <c r="AE304" t="str">
        <f t="shared" si="98"/>
        <v>-0.159917020738421-0.070679958543642i</v>
      </c>
      <c r="AF304" t="str">
        <f t="shared" si="99"/>
        <v>-2.13209485997984-0.48112216878518i</v>
      </c>
      <c r="AG304" t="str">
        <f t="shared" si="100"/>
        <v>1.03003098683166-0.0768987960181022i</v>
      </c>
      <c r="AH304" t="str">
        <f t="shared" si="101"/>
        <v>0.27994384040457+0.241898882289002i</v>
      </c>
      <c r="AI304">
        <f t="shared" si="102"/>
        <v>-8.636485084167532</v>
      </c>
      <c r="AJ304">
        <f t="shared" si="103"/>
        <v>40.830226816619977</v>
      </c>
      <c r="AK304"/>
      <c r="AL304"/>
      <c r="AM304"/>
      <c r="AN304"/>
    </row>
    <row r="305" spans="1:40" x14ac:dyDescent="0.35">
      <c r="A305"/>
      <c r="B305">
        <f t="shared" si="104"/>
        <v>17100</v>
      </c>
      <c r="C305" s="237" t="str">
        <f t="shared" si="72"/>
        <v>-0.0000723393604379998+0.0396388293146215i</v>
      </c>
      <c r="D305" s="208" t="str">
        <f t="shared" si="73"/>
        <v>-1.64930012147662+0.303897691412098i</v>
      </c>
      <c r="E305" t="str">
        <f t="shared" si="74"/>
        <v>36500</v>
      </c>
      <c r="F305" t="str">
        <f t="shared" si="75"/>
        <v>0.21505376344086</v>
      </c>
      <c r="G305" t="str">
        <f t="shared" si="70"/>
        <v>0.21505376344086</v>
      </c>
      <c r="H305" t="str">
        <f t="shared" si="76"/>
        <v>0.485892214181735+0.790231267204654i</v>
      </c>
      <c r="I305" t="str">
        <f t="shared" si="77"/>
        <v>67.1515429704818i</v>
      </c>
      <c r="J305" t="str">
        <f t="shared" si="71"/>
        <v>-5.10382871348117+14.6906087525664i</v>
      </c>
      <c r="K305" t="str">
        <f t="shared" si="78"/>
        <v>4.07874221564476-1.41704145728194i</v>
      </c>
      <c r="L305" t="str">
        <f t="shared" si="79"/>
        <v>0.92669921797494-0.326405031816608i</v>
      </c>
      <c r="M305" t="str">
        <f t="shared" si="80"/>
        <v>5.0054414336197-1.74344648909855i</v>
      </c>
      <c r="N305" t="str">
        <f t="shared" si="81"/>
        <v>-0.213293343850714i</v>
      </c>
      <c r="O305" t="str">
        <f t="shared" si="82"/>
        <v>0.977339081923433-0.211679755633509i</v>
      </c>
      <c r="P305" t="str">
        <f t="shared" si="83"/>
        <v>0.022660918076567+0.211679755633509i</v>
      </c>
      <c r="Q305" t="str">
        <f t="shared" si="84"/>
        <v>-0.022660918076567+0.001613588217205i</v>
      </c>
      <c r="R305" t="str">
        <f t="shared" si="85"/>
        <v>-0.333164684647352-9.36490505486151i</v>
      </c>
      <c r="S305" t="str">
        <f t="shared" si="86"/>
        <v>0.0238160055531175i</v>
      </c>
      <c r="T305" t="str">
        <f t="shared" si="87"/>
        <v>0.223034630791-0.00793465197966398i</v>
      </c>
      <c r="U305" t="str">
        <f t="shared" si="88"/>
        <v>0.0000500000000000002-0.00831009519067961i</v>
      </c>
      <c r="V305" t="str">
        <f t="shared" si="89"/>
        <v>0.00002-0.0930730661356113i</v>
      </c>
      <c r="W305" t="str">
        <f t="shared" si="90"/>
        <v>0.0000422735690279284-0.00762895917139455i</v>
      </c>
      <c r="X305" t="str">
        <f t="shared" si="91"/>
        <v>0.000332662918132171-0.00761466031795033i</v>
      </c>
      <c r="Y305" t="str">
        <f t="shared" si="92"/>
        <v>0.009+0.0859539750022167i</v>
      </c>
      <c r="Z305" t="str">
        <f t="shared" si="93"/>
        <v>-1.14410406486768-0.187255819857295i</v>
      </c>
      <c r="AA305" t="str">
        <f t="shared" si="94"/>
        <v>17.9931415845698-151.036246901574i</v>
      </c>
      <c r="AB305" t="str">
        <f t="shared" si="95"/>
        <v>0.670924521651439-0.0238687264172677i</v>
      </c>
      <c r="AC305" t="str">
        <f t="shared" si="96"/>
        <v>4.31665955223415-1.28919451390005i</v>
      </c>
      <c r="AD305" t="str">
        <f t="shared" si="97"/>
        <v>0.144214912974555+0.0375411464006302i</v>
      </c>
      <c r="AE305" t="str">
        <f t="shared" si="98"/>
        <v>-0.157967070001094-0.0699560599614522i</v>
      </c>
      <c r="AF305" t="str">
        <f t="shared" si="99"/>
        <v>-2.13519233565836-0.486333575792556i</v>
      </c>
      <c r="AG305" t="str">
        <f t="shared" si="100"/>
        <v>1.02991913060026-0.0764044296665387i</v>
      </c>
      <c r="AH305" t="str">
        <f t="shared" si="101"/>
        <v>0.276642952624213+0.240146117050981i</v>
      </c>
      <c r="AI305">
        <f t="shared" si="102"/>
        <v>-8.7224269216062407</v>
      </c>
      <c r="AJ305">
        <f t="shared" si="103"/>
        <v>40.960346981347499</v>
      </c>
      <c r="AK305"/>
      <c r="AL305"/>
      <c r="AM305"/>
      <c r="AN305"/>
    </row>
    <row r="306" spans="1:40" x14ac:dyDescent="0.35">
      <c r="A306"/>
      <c r="B306">
        <f t="shared" si="104"/>
        <v>17200</v>
      </c>
      <c r="C306" s="237" t="str">
        <f t="shared" si="72"/>
        <v>-0.0000715006530640386+0.0394083725263628i</v>
      </c>
      <c r="D306" s="208" t="str">
        <f t="shared" si="73"/>
        <v>-1.64929369138675+0.302130856035448i</v>
      </c>
      <c r="E306" t="str">
        <f t="shared" si="74"/>
        <v>36500</v>
      </c>
      <c r="F306" t="str">
        <f t="shared" si="75"/>
        <v>0.21505376344086</v>
      </c>
      <c r="G306" t="str">
        <f t="shared" si="70"/>
        <v>0.21505376344086</v>
      </c>
      <c r="H306" t="str">
        <f t="shared" si="76"/>
        <v>0.489004948867759+0.793637642333233i</v>
      </c>
      <c r="I306" t="str">
        <f t="shared" si="77"/>
        <v>67.5442420521806i</v>
      </c>
      <c r="J306" t="str">
        <f t="shared" si="71"/>
        <v>-5.17542726512865+14.7765187452714i</v>
      </c>
      <c r="K306" t="str">
        <f t="shared" si="78"/>
        <v>4.07158040536808-1.42605769365324i</v>
      </c>
      <c r="L306" t="str">
        <f t="shared" si="79"/>
        <v>0.9255010300666-0.327889335495541i</v>
      </c>
      <c r="M306" t="str">
        <f t="shared" si="80"/>
        <v>4.99708143543468-1.75394702914878i</v>
      </c>
      <c r="N306" t="str">
        <f t="shared" si="81"/>
        <v>-0.214540673346917i</v>
      </c>
      <c r="O306" t="str">
        <f t="shared" si="82"/>
        <v>0.977074287301888-0.212898654513146i</v>
      </c>
      <c r="P306" t="str">
        <f t="shared" si="83"/>
        <v>0.0229257126981121+0.212898654513146i</v>
      </c>
      <c r="Q306" t="str">
        <f t="shared" si="84"/>
        <v>-0.0229257126981121+0.00164201883377102i</v>
      </c>
      <c r="R306" t="str">
        <f t="shared" si="85"/>
        <v>-0.333162704572779-9.31031967291213i</v>
      </c>
      <c r="S306" t="str">
        <f t="shared" si="86"/>
        <v>0.0239552804393931i</v>
      </c>
      <c r="T306" t="str">
        <f t="shared" si="87"/>
        <v>0.223031318745009-0.0079810060199876i</v>
      </c>
      <c r="U306" t="str">
        <f t="shared" si="88"/>
        <v>0.0000499999999999998-0.008261780683757i</v>
      </c>
      <c r="V306" t="str">
        <f t="shared" si="89"/>
        <v>0.00002-0.0925319436580786i</v>
      </c>
      <c r="W306" t="str">
        <f t="shared" si="90"/>
        <v>0.0000422735688714202-0.00758460498296437i</v>
      </c>
      <c r="X306" t="str">
        <f t="shared" si="91"/>
        <v>0.000329300859996871-0.0075705167344434i</v>
      </c>
      <c r="Y306" t="str">
        <f t="shared" si="92"/>
        <v>0.009+0.0864566298267911i</v>
      </c>
      <c r="Z306" t="str">
        <f t="shared" si="93"/>
        <v>-1.12988527933386-0.183716112507456i</v>
      </c>
      <c r="AA306" t="str">
        <f t="shared" si="94"/>
        <v>17.7417812935689-150.019833917613i</v>
      </c>
      <c r="AB306" t="str">
        <f t="shared" si="95"/>
        <v>0.67091455847727-0.0240081669257683i</v>
      </c>
      <c r="AC306" t="str">
        <f t="shared" si="96"/>
        <v>4.31050563187486-1.29671936189745i</v>
      </c>
      <c r="AD306" t="str">
        <f t="shared" si="97"/>
        <v>0.144266188296305+0.0378295742150018i</v>
      </c>
      <c r="AE306" t="str">
        <f t="shared" si="98"/>
        <v>-0.156054340149009-0.0692471023090641i</v>
      </c>
      <c r="AF306" t="str">
        <f t="shared" si="99"/>
        <v>-2.13829864025451-0.491506786297785i</v>
      </c>
      <c r="AG306" t="str">
        <f t="shared" si="100"/>
        <v>1.02980970667822-0.0759172845850743i</v>
      </c>
      <c r="AH306" t="str">
        <f t="shared" si="101"/>
        <v>0.273404919288583+0.23842163207033i</v>
      </c>
      <c r="AI306">
        <f t="shared" si="102"/>
        <v>-8.8076020060671958</v>
      </c>
      <c r="AJ306">
        <f t="shared" si="103"/>
        <v>41.089921261800512</v>
      </c>
      <c r="AK306"/>
      <c r="AL306"/>
      <c r="AM306"/>
      <c r="AN306"/>
    </row>
    <row r="307" spans="1:40" x14ac:dyDescent="0.35">
      <c r="A307"/>
      <c r="B307">
        <f t="shared" si="104"/>
        <v>17300</v>
      </c>
      <c r="C307" s="237" t="str">
        <f t="shared" si="72"/>
        <v>-0.0000706764476097841+0.0391805799522717i</v>
      </c>
      <c r="D307" s="208" t="str">
        <f t="shared" si="73"/>
        <v>-1.64928737247827+0.30038444630075i</v>
      </c>
      <c r="E307" t="str">
        <f t="shared" si="74"/>
        <v>36500</v>
      </c>
      <c r="F307" t="str">
        <f t="shared" si="75"/>
        <v>0.21505376344086</v>
      </c>
      <c r="G307" t="str">
        <f t="shared" si="70"/>
        <v>0.21505376344086</v>
      </c>
      <c r="H307" t="str">
        <f t="shared" si="76"/>
        <v>0.492126276011938+0.797026595516535i</v>
      </c>
      <c r="I307" t="str">
        <f t="shared" si="77"/>
        <v>67.9369411338793i</v>
      </c>
      <c r="J307" t="str">
        <f t="shared" si="71"/>
        <v>-5.2474433010423+14.8624287379765i</v>
      </c>
      <c r="K307" t="str">
        <f t="shared" si="78"/>
        <v>4.06439767253688-1.43500747526069i</v>
      </c>
      <c r="L307" t="str">
        <f t="shared" si="79"/>
        <v>0.924298977158448-0.329367325889955i</v>
      </c>
      <c r="M307" t="str">
        <f t="shared" si="80"/>
        <v>4.98869664969533-1.76437480115065i</v>
      </c>
      <c r="N307" t="str">
        <f t="shared" si="81"/>
        <v>-0.21578800284312i</v>
      </c>
      <c r="O307" t="str">
        <f t="shared" si="82"/>
        <v>0.9768079725182-0.214117222158527i</v>
      </c>
      <c r="P307" t="str">
        <f t="shared" si="83"/>
        <v>0.0231920274818+0.214117222158527i</v>
      </c>
      <c r="Q307" t="str">
        <f t="shared" si="84"/>
        <v>-0.0231920274818+0.001670780684593i</v>
      </c>
      <c r="R307" t="str">
        <f t="shared" si="85"/>
        <v>-0.333160712910405-9.25636453350138i</v>
      </c>
      <c r="S307" t="str">
        <f t="shared" si="86"/>
        <v>0.0240945553256686i</v>
      </c>
      <c r="T307" t="str">
        <f t="shared" si="87"/>
        <v>0.223027987367006-0.00802735922955895i</v>
      </c>
      <c r="U307" t="str">
        <f t="shared" si="88"/>
        <v>0.0000499999999999998-0.00821402472604742i</v>
      </c>
      <c r="V307" t="str">
        <f t="shared" si="89"/>
        <v>0.00002-0.0919970769317313i</v>
      </c>
      <c r="W307" t="str">
        <f t="shared" si="90"/>
        <v>0.000042273568714-0.00754076356102486i</v>
      </c>
      <c r="X307" t="str">
        <f t="shared" si="91"/>
        <v>0.000325996824473837-0.00752688129548161i</v>
      </c>
      <c r="Y307" t="str">
        <f t="shared" si="92"/>
        <v>0.009+0.0869592846513655i</v>
      </c>
      <c r="Z307" t="str">
        <f t="shared" si="93"/>
        <v>-1.1159349020733-0.180268588658792i</v>
      </c>
      <c r="AA307" t="str">
        <f t="shared" si="94"/>
        <v>17.4958642571236-149.017694610896i</v>
      </c>
      <c r="AB307" t="str">
        <f t="shared" si="95"/>
        <v>0.670904537149258-0.0241476049352307i</v>
      </c>
      <c r="AC307" t="str">
        <f t="shared" si="96"/>
        <v>4.30433379108604-1.30419213516234i</v>
      </c>
      <c r="AD307" t="str">
        <f t="shared" si="97"/>
        <v>0.144317796279569+0.0381175201319939i</v>
      </c>
      <c r="AE307" t="str">
        <f t="shared" si="98"/>
        <v>-0.154177874301307-0.0685526365494386i</v>
      </c>
      <c r="AF307" t="str">
        <f t="shared" si="99"/>
        <v>-2.14141364849021-0.496642149215785i</v>
      </c>
      <c r="AG307" t="str">
        <f t="shared" si="100"/>
        <v>1.02970264136357-0.0754372029321888i</v>
      </c>
      <c r="AH307" t="str">
        <f t="shared" si="101"/>
        <v>0.270228137729301+0.236724688733984i</v>
      </c>
      <c r="AI307">
        <f t="shared" si="102"/>
        <v>-8.8920219912751168</v>
      </c>
      <c r="AJ307">
        <f t="shared" si="103"/>
        <v>41.218940442276221</v>
      </c>
      <c r="AK307"/>
      <c r="AL307"/>
      <c r="AM307"/>
      <c r="AN307"/>
    </row>
    <row r="308" spans="1:40" x14ac:dyDescent="0.35">
      <c r="A308"/>
      <c r="B308">
        <f t="shared" si="104"/>
        <v>17400</v>
      </c>
      <c r="C308" s="237" t="str">
        <f t="shared" si="72"/>
        <v>-0.0000698664116594007+0.0389554056582168i</v>
      </c>
      <c r="D308" s="208" t="str">
        <f t="shared" si="73"/>
        <v>-1.64928116220265+0.298658110046329i</v>
      </c>
      <c r="E308" t="str">
        <f t="shared" si="74"/>
        <v>36500</v>
      </c>
      <c r="F308" t="str">
        <f t="shared" si="75"/>
        <v>0.21505376344086</v>
      </c>
      <c r="G308" t="str">
        <f t="shared" si="70"/>
        <v>0.21505376344086</v>
      </c>
      <c r="H308" t="str">
        <f t="shared" si="76"/>
        <v>0.49525607325069+0.800398116226046i</v>
      </c>
      <c r="I308" t="str">
        <f t="shared" si="77"/>
        <v>68.329640215578i</v>
      </c>
      <c r="J308" t="str">
        <f t="shared" si="71"/>
        <v>-5.31987682122212+14.9483387306816i</v>
      </c>
      <c r="K308" t="str">
        <f t="shared" si="78"/>
        <v>4.05719444795905-1.44389119699218i</v>
      </c>
      <c r="L308" t="str">
        <f t="shared" si="79"/>
        <v>0.923093101407189-0.330838994225713i</v>
      </c>
      <c r="M308" t="str">
        <f t="shared" si="80"/>
        <v>4.98028754936624-1.77473019121789i</v>
      </c>
      <c r="N308" t="str">
        <f t="shared" si="81"/>
        <v>-0.217035332339323i</v>
      </c>
      <c r="O308" t="str">
        <f t="shared" si="82"/>
        <v>0.976540137986709-0.215335456673767i</v>
      </c>
      <c r="P308" t="str">
        <f t="shared" si="83"/>
        <v>0.023459862013291+0.215335456673767i</v>
      </c>
      <c r="Q308" t="str">
        <f t="shared" si="84"/>
        <v>-0.023459862013291+0.00169987566555602i</v>
      </c>
      <c r="R308" t="str">
        <f t="shared" si="85"/>
        <v>-0.333158709659476-9.20302877036394i</v>
      </c>
      <c r="S308" t="str">
        <f t="shared" si="86"/>
        <v>0.0242338302119442i</v>
      </c>
      <c r="T308" t="str">
        <f t="shared" si="87"/>
        <v>0.223024636656637-0.00807371160351816i</v>
      </c>
      <c r="U308" t="str">
        <f t="shared" si="88"/>
        <v>0.0000499999999999999-0.00816681768739199i</v>
      </c>
      <c r="V308" t="str">
        <f t="shared" si="89"/>
        <v>0.00002-0.0914683580987903i</v>
      </c>
      <c r="W308" t="str">
        <f t="shared" si="90"/>
        <v>0.0000422735685556673-0.00749742606477442i</v>
      </c>
      <c r="X308" t="str">
        <f t="shared" si="91"/>
        <v>0.000322749484678325-0.00748374528968251i</v>
      </c>
      <c r="Y308" t="str">
        <f t="shared" si="92"/>
        <v>0.009+0.0874619394759398i</v>
      </c>
      <c r="Z308" t="str">
        <f t="shared" si="93"/>
        <v>-1.10224611730542-0.17691019886354i</v>
      </c>
      <c r="AA308" t="str">
        <f t="shared" si="94"/>
        <v>17.2552301151067-148.029521456371i</v>
      </c>
      <c r="AB308" t="str">
        <f t="shared" si="95"/>
        <v>0.670894457666339-0.0242870404310355i</v>
      </c>
      <c r="AC308" t="str">
        <f t="shared" si="96"/>
        <v>4.2981443705462-1.31161309421085i</v>
      </c>
      <c r="AD308" t="str">
        <f t="shared" si="97"/>
        <v>0.144369736121062+0.0384049910013i</v>
      </c>
      <c r="AE308" t="str">
        <f t="shared" si="98"/>
        <v>-0.152336746500456-0.0678722309433863i</v>
      </c>
      <c r="AF308" t="str">
        <f t="shared" si="99"/>
        <v>-2.14453723545334-0.501740006179717i</v>
      </c>
      <c r="AG308" t="str">
        <f t="shared" si="100"/>
        <v>1.02959786375754-0.0749640314964241i</v>
      </c>
      <c r="AH308" t="str">
        <f t="shared" si="101"/>
        <v>0.267111056405704+0.235054575000894i</v>
      </c>
      <c r="AI308">
        <f t="shared" si="102"/>
        <v>-8.9756982877995064</v>
      </c>
      <c r="AJ308">
        <f t="shared" si="103"/>
        <v>41.347395863279999</v>
      </c>
      <c r="AK308"/>
      <c r="AL308"/>
      <c r="AM308"/>
      <c r="AN308"/>
    </row>
    <row r="309" spans="1:40" x14ac:dyDescent="0.35">
      <c r="A309"/>
      <c r="B309">
        <f t="shared" si="104"/>
        <v>17500</v>
      </c>
      <c r="C309" s="237" t="str">
        <f t="shared" si="72"/>
        <v>-0.0000690702222673729+0.0387328047599733i</v>
      </c>
      <c r="D309" s="208" t="str">
        <f t="shared" si="73"/>
        <v>-1.64927505808397+0.296951503159795i</v>
      </c>
      <c r="E309" t="str">
        <f t="shared" si="74"/>
        <v>36500</v>
      </c>
      <c r="F309" t="str">
        <f t="shared" si="75"/>
        <v>0.21505376344086</v>
      </c>
      <c r="G309" t="str">
        <f t="shared" si="70"/>
        <v>0.21505376344086</v>
      </c>
      <c r="H309" t="str">
        <f t="shared" si="76"/>
        <v>0.498394218519881+0.803752194930557i</v>
      </c>
      <c r="I309" t="str">
        <f t="shared" si="77"/>
        <v>68.7223392972767i</v>
      </c>
      <c r="J309" t="str">
        <f t="shared" si="71"/>
        <v>-5.3927278256681+15.0342487233866i</v>
      </c>
      <c r="K309" t="str">
        <f t="shared" si="78"/>
        <v>4.04997115806918-1.45270924800512i</v>
      </c>
      <c r="L309" t="str">
        <f t="shared" si="79"/>
        <v>0.921883444922702-0.332304332059138i</v>
      </c>
      <c r="M309" t="str">
        <f t="shared" si="80"/>
        <v>4.97185460299188-1.78501358006426i</v>
      </c>
      <c r="N309" t="str">
        <f t="shared" si="81"/>
        <v>-0.218282661835526i</v>
      </c>
      <c r="O309" t="str">
        <f t="shared" si="82"/>
        <v>0.97627078412412-0.216553356163499i</v>
      </c>
      <c r="P309" t="str">
        <f t="shared" si="83"/>
        <v>0.0237292158758799+0.216553356163499i</v>
      </c>
      <c r="Q309" t="str">
        <f t="shared" si="84"/>
        <v>-0.0237292158758799+0.001729305672027i</v>
      </c>
      <c r="R309" t="str">
        <f t="shared" si="85"/>
        <v>-0.33315669481913-9.15030176560658i</v>
      </c>
      <c r="S309" t="str">
        <f t="shared" si="86"/>
        <v>0.0243731050982197i</v>
      </c>
      <c r="T309" t="str">
        <f t="shared" si="87"/>
        <v>0.223021266613554-0.00812006313700216i</v>
      </c>
      <c r="U309" t="str">
        <f t="shared" si="88"/>
        <v>0.0000499999999999999-0.00812015015774976i</v>
      </c>
      <c r="V309" t="str">
        <f t="shared" si="89"/>
        <v>0.00002-0.0909456817667971i</v>
      </c>
      <c r="W309" t="str">
        <f t="shared" si="90"/>
        <v>0.0000422735683964218-0.00745458385548689i</v>
      </c>
      <c r="X309" t="str">
        <f t="shared" si="91"/>
        <v>0.000319557551422135-0.0074411002033763i</v>
      </c>
      <c r="Y309" t="str">
        <f t="shared" si="92"/>
        <v>0.009+0.0879645943005142i</v>
      </c>
      <c r="Z309" t="str">
        <f t="shared" si="93"/>
        <v>-1.08881232664039-0.173638016018303i</v>
      </c>
      <c r="AA309" t="str">
        <f t="shared" si="94"/>
        <v>17.0197244731832-147.055015819088i</v>
      </c>
      <c r="AB309" t="str">
        <f t="shared" si="95"/>
        <v>0.670884320027465-0.0244264733985539i</v>
      </c>
      <c r="AC309" t="str">
        <f t="shared" si="96"/>
        <v>4.29193770787413-1.31898249610266i</v>
      </c>
      <c r="AD309" t="str">
        <f t="shared" si="97"/>
        <v>0.144422007037097+0.0386919935093015i</v>
      </c>
      <c r="AE309" t="str">
        <f t="shared" si="98"/>
        <v>-0.150530060511388-0.0672054702465204i</v>
      </c>
      <c r="AF309" t="str">
        <f t="shared" si="99"/>
        <v>-2.14766927660385-0.506800691770762i</v>
      </c>
      <c r="AG309" t="str">
        <f t="shared" si="100"/>
        <v>1.02949530563649-0.074497621527438i</v>
      </c>
      <c r="AH309" t="str">
        <f t="shared" si="101"/>
        <v>0.264052172956236+0.233410604202279i</v>
      </c>
      <c r="AI309">
        <f t="shared" si="102"/>
        <v>-9.0586420695876591</v>
      </c>
      <c r="AJ309">
        <f t="shared" si="103"/>
        <v>41.475279396454113</v>
      </c>
      <c r="AK309"/>
      <c r="AL309"/>
      <c r="AM309"/>
      <c r="AN309"/>
    </row>
    <row r="310" spans="1:40" x14ac:dyDescent="0.35">
      <c r="A310"/>
      <c r="B310">
        <f t="shared" si="104"/>
        <v>17600</v>
      </c>
      <c r="C310" s="237" t="str">
        <f t="shared" si="72"/>
        <v>-0.0000682875656365799+0.0385127333933969i</v>
      </c>
      <c r="D310" s="208" t="str">
        <f t="shared" si="73"/>
        <v>-1.64926905771648+0.295264289349376i</v>
      </c>
      <c r="E310" t="str">
        <f t="shared" si="74"/>
        <v>36500</v>
      </c>
      <c r="F310" t="str">
        <f t="shared" si="75"/>
        <v>0.21505376344086</v>
      </c>
      <c r="G310" t="str">
        <f t="shared" si="70"/>
        <v>0.21505376344086</v>
      </c>
      <c r="H310" t="str">
        <f t="shared" si="76"/>
        <v>0.501540590063299+0.807088823089165i</v>
      </c>
      <c r="I310" t="str">
        <f t="shared" si="77"/>
        <v>69.1150383789754i</v>
      </c>
      <c r="J310" t="str">
        <f t="shared" si="71"/>
        <v>-5.46599631438025+15.1201587160917i</v>
      </c>
      <c r="K310" t="str">
        <f t="shared" si="78"/>
        <v>4.04272822500855-1.46146201193115i</v>
      </c>
      <c r="L310" t="str">
        <f t="shared" si="79"/>
        <v>0.920670049765183-0.333763331275488i</v>
      </c>
      <c r="M310" t="str">
        <f t="shared" si="80"/>
        <v>4.96339827477373-1.79522534320664i</v>
      </c>
      <c r="N310" t="str">
        <f t="shared" si="81"/>
        <v>-0.219529991331729i</v>
      </c>
      <c r="O310" t="str">
        <f t="shared" si="82"/>
        <v>0.975999911349503-0.217770918732878i</v>
      </c>
      <c r="P310" t="str">
        <f t="shared" si="83"/>
        <v>0.024000088650497+0.217770918732878i</v>
      </c>
      <c r="Q310" t="str">
        <f t="shared" si="84"/>
        <v>-0.024000088650497+0.00175907259885102i</v>
      </c>
      <c r="R310" t="str">
        <f t="shared" si="85"/>
        <v>-0.333154668388691-9.09817314265204i</v>
      </c>
      <c r="S310" t="str">
        <f t="shared" si="86"/>
        <v>0.0245123799844953i</v>
      </c>
      <c r="T310" t="str">
        <f t="shared" si="87"/>
        <v>0.223017877237417-0.00816641382515212i</v>
      </c>
      <c r="U310" t="str">
        <f t="shared" si="88"/>
        <v>0.00005-0.00807401294094437i</v>
      </c>
      <c r="V310" t="str">
        <f t="shared" si="89"/>
        <v>0.00002-0.0904289449385767i</v>
      </c>
      <c r="W310" t="str">
        <f t="shared" si="90"/>
        <v>0.0000422735682362638-0.00741222849077088i</v>
      </c>
      <c r="X310" t="str">
        <f t="shared" si="91"/>
        <v>0.000316419771936312-0.0073989377150361i</v>
      </c>
      <c r="Y310" t="str">
        <f t="shared" si="92"/>
        <v>0.009+0.0884672491250886i</v>
      </c>
      <c r="Z310" t="str">
        <f t="shared" si="93"/>
        <v>-1.07562714075343-0.170449229597113i</v>
      </c>
      <c r="AA310" t="str">
        <f t="shared" si="94"/>
        <v>16.7891986356372-146.093887634711i</v>
      </c>
      <c r="AB310" t="str">
        <f t="shared" si="95"/>
        <v>0.670874124231613-0.0245659038231698i</v>
      </c>
      <c r="AC310" t="str">
        <f t="shared" si="96"/>
        <v>4.28571413767939-1.32630059457633i</v>
      </c>
      <c r="AD310" t="str">
        <f t="shared" si="97"/>
        <v>0.144474608262912+0.0389785341837025i</v>
      </c>
      <c r="AE310" t="str">
        <f t="shared" si="98"/>
        <v>-0.148756948674871-0.0665519549495337i</v>
      </c>
      <c r="AF310" t="str">
        <f t="shared" si="99"/>
        <v>-2.15080964777978-0.511824533739789i</v>
      </c>
      <c r="AG310" t="str">
        <f t="shared" si="100"/>
        <v>1.02939490133066-0.0740378285743545i</v>
      </c>
      <c r="AH310" t="str">
        <f t="shared" si="101"/>
        <v>0.261050032335547+0.231792113906028i</v>
      </c>
      <c r="AI310">
        <f t="shared" si="102"/>
        <v>-9.1408642802834592</v>
      </c>
      <c r="AJ310">
        <f t="shared" si="103"/>
        <v>41.602583420715938</v>
      </c>
      <c r="AK310"/>
      <c r="AL310"/>
      <c r="AM310"/>
      <c r="AN310"/>
    </row>
    <row r="311" spans="1:40" x14ac:dyDescent="0.35">
      <c r="A311"/>
      <c r="B311">
        <f t="shared" si="104"/>
        <v>17700</v>
      </c>
      <c r="C311" s="237" t="str">
        <f t="shared" si="72"/>
        <v>-0.0000675181368090552+0.0382951486856066i</v>
      </c>
      <c r="D311" s="208" t="str">
        <f t="shared" si="73"/>
        <v>-1.64926315876213+0.293596139922984i</v>
      </c>
      <c r="E311" t="str">
        <f t="shared" si="74"/>
        <v>36500</v>
      </c>
      <c r="F311" t="str">
        <f t="shared" si="75"/>
        <v>0.21505376344086</v>
      </c>
      <c r="G311" t="str">
        <f t="shared" si="70"/>
        <v>0.21505376344086</v>
      </c>
      <c r="H311" t="str">
        <f t="shared" si="76"/>
        <v>0.504695066441015+0.810407993144144i</v>
      </c>
      <c r="I311" t="str">
        <f t="shared" si="77"/>
        <v>69.5077374606742i</v>
      </c>
      <c r="J311" t="str">
        <f t="shared" si="71"/>
        <v>-5.53968228735856+15.2060687087967i</v>
      </c>
      <c r="K311" t="str">
        <f t="shared" si="78"/>
        <v>4.03546606670184-1.47014986707329i</v>
      </c>
      <c r="L311" t="str">
        <f t="shared" si="79"/>
        <v>0.919452957942327-0.335215984087423i</v>
      </c>
      <c r="M311" t="str">
        <f t="shared" si="80"/>
        <v>4.95491902464417-1.80536585116071i</v>
      </c>
      <c r="N311" t="str">
        <f t="shared" si="81"/>
        <v>-0.220777320827932i</v>
      </c>
      <c r="O311" t="str">
        <f t="shared" si="82"/>
        <v>0.97572752008429-0.218988142487582i</v>
      </c>
      <c r="P311" t="str">
        <f t="shared" si="83"/>
        <v>0.02427247991571+0.218988142487582i</v>
      </c>
      <c r="Q311" t="str">
        <f t="shared" si="84"/>
        <v>-0.02427247991571+0.00178917834035i</v>
      </c>
      <c r="R311" t="str">
        <f t="shared" si="85"/>
        <v>-0.333152630367128-9.04663275942162i</v>
      </c>
      <c r="S311" t="str">
        <f t="shared" si="86"/>
        <v>0.0246516548707708i</v>
      </c>
      <c r="T311" t="str">
        <f t="shared" si="87"/>
        <v>0.223014468527871-0.00821276366309991i</v>
      </c>
      <c r="U311" t="str">
        <f t="shared" si="88"/>
        <v>0.0000500000000000001-0.00802839704862265i</v>
      </c>
      <c r="V311" t="str">
        <f t="shared" si="89"/>
        <v>0.00002-0.0899180469445734i</v>
      </c>
      <c r="W311" t="str">
        <f t="shared" si="90"/>
        <v>0.0000422735680751933-0.0073703517190235i</v>
      </c>
      <c r="X311" t="str">
        <f t="shared" si="91"/>
        <v>0.000313334928644049-0.00735724968989564i</v>
      </c>
      <c r="Y311" t="str">
        <f t="shared" si="92"/>
        <v>0.009+0.0889699039496629i</v>
      </c>
      <c r="Z311" t="str">
        <f t="shared" si="93"/>
        <v>-1.06268437142978-0.16734114019647i</v>
      </c>
      <c r="AA311" t="str">
        <f t="shared" si="94"/>
        <v>16.5635093521376-145.145855103617i</v>
      </c>
      <c r="AB311" t="str">
        <f t="shared" si="95"/>
        <v>0.670863870277716-0.0247053316902389i</v>
      </c>
      <c r="AC311" t="str">
        <f t="shared" si="96"/>
        <v>4.27947399161032-1.33356764017901i</v>
      </c>
      <c r="AD311" t="str">
        <f t="shared" si="97"/>
        <v>0.144527539052026+0.0392646193980074i</v>
      </c>
      <c r="AE311" t="str">
        <f t="shared" si="98"/>
        <v>-0.147016570812352-0.0659113005591567i</v>
      </c>
      <c r="AF311" t="str">
        <f t="shared" si="99"/>
        <v>-2.15395822520315-0.51681185322116i</v>
      </c>
      <c r="AG311" t="str">
        <f t="shared" si="100"/>
        <v>1.02929658760931-0.0735845123310569i</v>
      </c>
      <c r="AH311" t="str">
        <f t="shared" si="101"/>
        <v>0.258103225033095+0.230198464841364i</v>
      </c>
      <c r="AI311">
        <f t="shared" si="102"/>
        <v>-9.2223756393391003</v>
      </c>
      <c r="AJ311">
        <f t="shared" si="103"/>
        <v>41.729300799541022</v>
      </c>
      <c r="AK311"/>
      <c r="AL311"/>
      <c r="AM311"/>
      <c r="AN311"/>
    </row>
    <row r="312" spans="1:40" x14ac:dyDescent="0.35">
      <c r="A312"/>
      <c r="B312">
        <f t="shared" si="104"/>
        <v>17800</v>
      </c>
      <c r="C312" s="237" t="str">
        <f t="shared" si="72"/>
        <v>-0.0000667616393688833+0.0380800087271425i</v>
      </c>
      <c r="D312" s="208" t="str">
        <f t="shared" si="73"/>
        <v>-1.64925735894842+0.291946733574759i</v>
      </c>
      <c r="E312" t="str">
        <f t="shared" si="74"/>
        <v>36500</v>
      </c>
      <c r="F312" t="str">
        <f t="shared" si="75"/>
        <v>0.21505376344086</v>
      </c>
      <c r="G312" t="str">
        <f t="shared" si="70"/>
        <v>0.21505376344086</v>
      </c>
      <c r="H312" t="str">
        <f t="shared" si="76"/>
        <v>0.507857526537658+0.813709698513895i</v>
      </c>
      <c r="I312" t="str">
        <f t="shared" si="77"/>
        <v>69.9004365423729i</v>
      </c>
      <c r="J312" t="str">
        <f t="shared" si="71"/>
        <v>-5.61378574460304+15.2919787015019i</v>
      </c>
      <c r="K312" t="str">
        <f t="shared" si="78"/>
        <v>4.02818509693011-1.47877318659538i</v>
      </c>
      <c r="L312" t="str">
        <f t="shared" si="79"/>
        <v>0.918232211406526-0.336662283033431i</v>
      </c>
      <c r="M312" t="str">
        <f t="shared" si="80"/>
        <v>4.94641730833664-1.81543546962881i</v>
      </c>
      <c r="N312" t="str">
        <f t="shared" si="81"/>
        <v>-0.222024650324135i</v>
      </c>
      <c r="O312" t="str">
        <f t="shared" si="82"/>
        <v>0.975453610752275-0.220205025533817i</v>
      </c>
      <c r="P312" t="str">
        <f t="shared" si="83"/>
        <v>0.024546389247725+0.220205025533817i</v>
      </c>
      <c r="Q312" t="str">
        <f t="shared" si="84"/>
        <v>-0.024546389247725+0.001819624790318i</v>
      </c>
      <c r="R312" t="str">
        <f t="shared" si="85"/>
        <v>-0.333150580753733-8.99567070174814i</v>
      </c>
      <c r="S312" t="str">
        <f t="shared" si="86"/>
        <v>0.0247909297570462i</v>
      </c>
      <c r="T312" t="str">
        <f t="shared" si="87"/>
        <v>0.223011040484557-0.00825911264598494i</v>
      </c>
      <c r="U312" t="str">
        <f t="shared" si="88"/>
        <v>0.0000500000000000001-0.00798329369441692i</v>
      </c>
      <c r="V312" t="str">
        <f t="shared" si="89"/>
        <v>0.00002-0.089412889377469i</v>
      </c>
      <c r="W312" t="str">
        <f t="shared" si="90"/>
        <v>0.0000422735679132102-0.00732894547407112i</v>
      </c>
      <c r="X312" t="str">
        <f t="shared" si="91"/>
        <v>0.00031030183798152-0.00731602817474625i</v>
      </c>
      <c r="Y312" t="str">
        <f t="shared" si="92"/>
        <v>0.009+0.0894725587742373i</v>
      </c>
      <c r="Z312" t="str">
        <f t="shared" si="93"/>
        <v>-1.04997802396158-0.164311154373302i</v>
      </c>
      <c r="AA312" t="str">
        <f t="shared" si="94"/>
        <v>16.3425185776129-144.210644397915i</v>
      </c>
      <c r="AB312" t="str">
        <f t="shared" si="95"/>
        <v>0.670853558164693-0.0248447569851399i</v>
      </c>
      <c r="AC312" t="str">
        <f t="shared" si="96"/>
        <v>4.27321759839993-1.34078388039159i</v>
      </c>
      <c r="AD312" t="str">
        <f t="shared" si="97"/>
        <v>0.144580798675623+0.039550255375846i</v>
      </c>
      <c r="AE312" t="str">
        <f t="shared" si="98"/>
        <v>-0.145308113179653-0.0652831369173122i</v>
      </c>
      <c r="AF312" t="str">
        <f t="shared" si="99"/>
        <v>-2.15711488548608-0.521762964939136i</v>
      </c>
      <c r="AG312" t="str">
        <f t="shared" si="100"/>
        <v>1.02920030357187-0.0731375364880787i</v>
      </c>
      <c r="AH312" t="str">
        <f t="shared" si="101"/>
        <v>0.255210385369277+0.228629039880124i</v>
      </c>
      <c r="AI312">
        <f t="shared" si="102"/>
        <v>-9.3031866479268537</v>
      </c>
      <c r="AJ312">
        <f t="shared" si="103"/>
        <v>41.855424859326611</v>
      </c>
      <c r="AK312"/>
      <c r="AL312"/>
      <c r="AM312"/>
      <c r="AN312"/>
    </row>
    <row r="313" spans="1:40" x14ac:dyDescent="0.35">
      <c r="A313"/>
      <c r="B313">
        <f t="shared" si="104"/>
        <v>17900</v>
      </c>
      <c r="C313" s="237" t="str">
        <f t="shared" si="72"/>
        <v>-0.0000660177851566824+0.0378672725450551i</v>
      </c>
      <c r="D313" s="208" t="str">
        <f t="shared" si="73"/>
        <v>-1.64925165606613+0.290315756178756i</v>
      </c>
      <c r="E313" t="str">
        <f t="shared" si="74"/>
        <v>36500</v>
      </c>
      <c r="F313" t="str">
        <f t="shared" si="75"/>
        <v>0.21505376344086</v>
      </c>
      <c r="G313" t="str">
        <f t="shared" si="70"/>
        <v>0.21505376344086</v>
      </c>
      <c r="H313" t="str">
        <f t="shared" si="76"/>
        <v>0.511027849570541+0.816993933585702i</v>
      </c>
      <c r="I313" t="str">
        <f t="shared" si="77"/>
        <v>70.2931356240716i</v>
      </c>
      <c r="J313" t="str">
        <f t="shared" si="71"/>
        <v>-5.68830668611368+15.3778886942069i</v>
      </c>
      <c r="K313" t="str">
        <f t="shared" si="78"/>
        <v>4.0208857254011-1.48733233870488i</v>
      </c>
      <c r="L313" t="str">
        <f t="shared" si="79"/>
        <v>0.9170078520521-0.338102220976242i</v>
      </c>
      <c r="M313" t="str">
        <f t="shared" si="80"/>
        <v>4.9378935774532-1.82543455968112i</v>
      </c>
      <c r="N313" t="str">
        <f t="shared" si="81"/>
        <v>-0.223271979820338i</v>
      </c>
      <c r="O313" t="str">
        <f t="shared" si="82"/>
        <v>0.975178183779615-0.22142156597832i</v>
      </c>
      <c r="P313" t="str">
        <f t="shared" si="83"/>
        <v>0.024821816220385+0.22142156597832i</v>
      </c>
      <c r="Q313" t="str">
        <f t="shared" si="84"/>
        <v>-0.024821816220385+0.00185041384201801i</v>
      </c>
      <c r="R313" t="str">
        <f t="shared" si="85"/>
        <v>-0.333148519548076-8.94527727701046i</v>
      </c>
      <c r="S313" t="str">
        <f t="shared" si="86"/>
        <v>0.0249302046433219i</v>
      </c>
      <c r="T313" t="str">
        <f t="shared" si="87"/>
        <v>0.223007593107128-0.00830546076895326i</v>
      </c>
      <c r="U313" t="str">
        <f t="shared" si="88"/>
        <v>0.0000500000000000002-0.00793869428830286i</v>
      </c>
      <c r="V313" t="str">
        <f t="shared" si="89"/>
        <v>0.00002-0.0889133760289915i</v>
      </c>
      <c r="W313" t="str">
        <f t="shared" si="90"/>
        <v>0.0000422735677503145-0.00728800186998976i</v>
      </c>
      <c r="X313" t="str">
        <f t="shared" si="91"/>
        <v>0.000307319349264533-0.0072752653929067i</v>
      </c>
      <c r="Y313" t="str">
        <f t="shared" si="92"/>
        <v>0.009+0.0899752135988117i</v>
      </c>
      <c r="Z313" t="str">
        <f t="shared" si="93"/>
        <v>-1.03750228987901-0.161356779758161i</v>
      </c>
      <c r="AA313" t="str">
        <f t="shared" si="94"/>
        <v>16.1260932444647-143.287989380768i</v>
      </c>
      <c r="AB313" t="str">
        <f t="shared" si="95"/>
        <v>0.670843187891502-0.0249841796932713i</v>
      </c>
      <c r="AC313" t="str">
        <f t="shared" si="96"/>
        <v>4.2669452839103-1.34794955974914i</v>
      </c>
      <c r="AD313" t="str">
        <f t="shared" si="97"/>
        <v>0.144634386421956+0.0398354481951601i</v>
      </c>
      <c r="AE313" t="str">
        <f t="shared" si="98"/>
        <v>-0.143630787467032-0.0646671075561799i</v>
      </c>
      <c r="AF313" t="str">
        <f t="shared" si="99"/>
        <v>-2.16027950563667-0.526678177406946i</v>
      </c>
      <c r="AG313" t="str">
        <f t="shared" si="100"/>
        <v>1.02910599054474-0.0726967685907684i</v>
      </c>
      <c r="AH313" t="str">
        <f t="shared" si="101"/>
        <v>0.252370189865236+0.227083243071221i</v>
      </c>
      <c r="AI313">
        <f t="shared" si="102"/>
        <v>-9.3833075946599926</v>
      </c>
      <c r="AJ313">
        <f t="shared" si="103"/>
        <v>41.980949368781118</v>
      </c>
      <c r="AK313"/>
      <c r="AL313"/>
      <c r="AM313"/>
      <c r="AN313"/>
    </row>
    <row r="314" spans="1:40" x14ac:dyDescent="0.35">
      <c r="A314"/>
      <c r="B314">
        <f t="shared" si="104"/>
        <v>18000</v>
      </c>
      <c r="C314" s="237" t="str">
        <f t="shared" si="72"/>
        <v>-0.0000652862939951489+0.0376569000768903i</v>
      </c>
      <c r="D314" s="208" t="str">
        <f t="shared" si="73"/>
        <v>-1.64924604796722+0.288702900589492i</v>
      </c>
      <c r="E314" t="str">
        <f t="shared" si="74"/>
        <v>36500</v>
      </c>
      <c r="F314" t="str">
        <f t="shared" si="75"/>
        <v>0.21505376344086</v>
      </c>
      <c r="G314" t="str">
        <f t="shared" si="70"/>
        <v>0.21505376344086</v>
      </c>
      <c r="H314" t="str">
        <f t="shared" si="76"/>
        <v>0.51420591509765+0.820260693708499i</v>
      </c>
      <c r="I314" t="str">
        <f t="shared" si="77"/>
        <v>70.6858347057704i</v>
      </c>
      <c r="J314" t="str">
        <f t="shared" si="71"/>
        <v>-5.76324511189049+15.463798686912i</v>
      </c>
      <c r="K314" t="str">
        <f t="shared" si="78"/>
        <v>4.01356835781602-1.49582768682826i</v>
      </c>
      <c r="L314" t="str">
        <f t="shared" si="79"/>
        <v>0.915779921712556-0.339535791101214i</v>
      </c>
      <c r="M314" t="str">
        <f t="shared" si="80"/>
        <v>4.92934827952858-1.83536347792947i</v>
      </c>
      <c r="N314" t="str">
        <f t="shared" si="81"/>
        <v>-0.224519309316541i</v>
      </c>
      <c r="O314" t="str">
        <f t="shared" si="82"/>
        <v>0.974901239594827-0.22263776192836i</v>
      </c>
      <c r="P314" t="str">
        <f t="shared" si="83"/>
        <v>0.025098760405173+0.22263776192836i</v>
      </c>
      <c r="Q314" t="str">
        <f t="shared" si="84"/>
        <v>-0.025098760405173+0.001881547388181i</v>
      </c>
      <c r="R314" t="str">
        <f t="shared" si="85"/>
        <v>-0.33314644674941-8.89544300797847i</v>
      </c>
      <c r="S314" t="str">
        <f t="shared" si="86"/>
        <v>0.0250694795295973i</v>
      </c>
      <c r="T314" t="str">
        <f t="shared" si="87"/>
        <v>0.223004126395216-0.00835180802714241i</v>
      </c>
      <c r="U314" t="str">
        <f t="shared" si="88"/>
        <v>0.0000500000000000002-0.00789459043114563i</v>
      </c>
      <c r="V314" t="str">
        <f t="shared" si="89"/>
        <v>0.00002-0.0884194128288304i</v>
      </c>
      <c r="W314" t="str">
        <f t="shared" si="90"/>
        <v>0.0000422735675865061-0.0072475131960983i</v>
      </c>
      <c r="X314" t="str">
        <f t="shared" si="91"/>
        <v>0.000304386343598993-0.00723495373935912i</v>
      </c>
      <c r="Y314" t="str">
        <f t="shared" si="92"/>
        <v>0.009+0.0904778684233861i</v>
      </c>
      <c r="Z314" t="str">
        <f t="shared" si="93"/>
        <v>-1.02525153999912-0.158475620427079i</v>
      </c>
      <c r="AA314" t="str">
        <f t="shared" si="94"/>
        <v>15.9141050463982-142.377631337432i</v>
      </c>
      <c r="AB314" t="str">
        <f t="shared" si="95"/>
        <v>0.670832759457034-0.0251235998000059i</v>
      </c>
      <c r="AC314" t="str">
        <f t="shared" si="96"/>
        <v>4.26065737117389-1.35506491995581i</v>
      </c>
      <c r="AD314" t="str">
        <f t="shared" si="97"/>
        <v>0.144688301595779+0.0401202037922434i</v>
      </c>
      <c r="AE314" t="str">
        <f t="shared" si="98"/>
        <v>-0.141983829843294-0.0640628690870076i</v>
      </c>
      <c r="AF314" t="str">
        <f t="shared" si="99"/>
        <v>-2.16345196306487-0.531557793119007i</v>
      </c>
      <c r="AG314" t="str">
        <f t="shared" si="100"/>
        <v>1.02901359198337-0.0722620799034334i</v>
      </c>
      <c r="AH314" t="str">
        <f t="shared" si="101"/>
        <v>0.24958135568281+0.225560498725122i</v>
      </c>
      <c r="AI314">
        <f t="shared" si="102"/>
        <v>-9.4627485611289881</v>
      </c>
      <c r="AJ314">
        <f t="shared" si="103"/>
        <v>42.105868519280982</v>
      </c>
      <c r="AK314"/>
      <c r="AL314"/>
      <c r="AM314"/>
      <c r="AN314"/>
    </row>
    <row r="315" spans="1:40" x14ac:dyDescent="0.35">
      <c r="A315"/>
      <c r="B315">
        <f t="shared" si="104"/>
        <v>18100</v>
      </c>
      <c r="C315" s="237" t="str">
        <f t="shared" si="72"/>
        <v>-0.0000645668934251973+0.0374488521455385i</v>
      </c>
      <c r="D315" s="208" t="str">
        <f t="shared" si="73"/>
        <v>-1.64924053256285+0.287107866449129i</v>
      </c>
      <c r="E315" t="str">
        <f t="shared" si="74"/>
        <v>36500</v>
      </c>
      <c r="F315" t="str">
        <f t="shared" si="75"/>
        <v>0.21505376344086</v>
      </c>
      <c r="G315" t="str">
        <f t="shared" si="70"/>
        <v>0.21505376344086</v>
      </c>
      <c r="H315" t="str">
        <f t="shared" si="76"/>
        <v>0.51739160302557+0.823509975185605i</v>
      </c>
      <c r="I315" t="str">
        <f t="shared" si="77"/>
        <v>71.0785337874691i</v>
      </c>
      <c r="J315" t="str">
        <f t="shared" si="71"/>
        <v>-5.83860102193347+15.549708679617i</v>
      </c>
      <c r="K315" t="str">
        <f t="shared" si="78"/>
        <v>4.00623339593389-1.50425958978029i</v>
      </c>
      <c r="L315" t="str">
        <f t="shared" si="79"/>
        <v>0.914548462157878-0.34096298691469i</v>
      </c>
      <c r="M315" t="str">
        <f t="shared" si="80"/>
        <v>4.92078185809177-1.84522257669498i</v>
      </c>
      <c r="N315" t="str">
        <f t="shared" si="81"/>
        <v>-0.225766638812744i</v>
      </c>
      <c r="O315" t="str">
        <f t="shared" si="82"/>
        <v>0.974622778628791-0.223853611491741i</v>
      </c>
      <c r="P315" t="str">
        <f t="shared" si="83"/>
        <v>0.025377221371209+0.223853611491741i</v>
      </c>
      <c r="Q315" t="str">
        <f t="shared" si="84"/>
        <v>-0.025377221371209+0.00191302732100301i</v>
      </c>
      <c r="R315" t="str">
        <f t="shared" si="85"/>
        <v>-0.333144362356494-8.84615862686436i</v>
      </c>
      <c r="S315" t="str">
        <f t="shared" si="86"/>
        <v>0.0252087544158729i</v>
      </c>
      <c r="T315" t="str">
        <f t="shared" si="87"/>
        <v>0.223000640348479-0.00839815441567743i</v>
      </c>
      <c r="U315" t="str">
        <f t="shared" si="88"/>
        <v>0.0000499999999999998-0.00785097390942654i</v>
      </c>
      <c r="V315" t="str">
        <f t="shared" si="89"/>
        <v>0.00002-0.0879309077855772i</v>
      </c>
      <c r="W315" t="str">
        <f t="shared" si="90"/>
        <v>0.0000422735674217849-0.00720747191211726i</v>
      </c>
      <c r="X315" t="str">
        <f t="shared" si="91"/>
        <v>0.000301501732833214-0.0071950857760447i</v>
      </c>
      <c r="Y315" t="str">
        <f t="shared" si="92"/>
        <v>0.009+0.0909805232479604i</v>
      </c>
      <c r="Z315" t="str">
        <f t="shared" si="93"/>
        <v>-1.01322031777642-0.155665372516668i</v>
      </c>
      <c r="AA315" t="str">
        <f t="shared" si="94"/>
        <v>15.7064302331946-141.47931871744i</v>
      </c>
      <c r="AB315" t="str">
        <f t="shared" si="95"/>
        <v>0.670822272860261-0.0252630172906793i</v>
      </c>
      <c r="AC315" t="str">
        <f t="shared" si="96"/>
        <v>4.25435418043446-1.36213019999623i</v>
      </c>
      <c r="AD315" t="str">
        <f t="shared" si="97"/>
        <v>0.144742543517795+0.0404045279656578i</v>
      </c>
      <c r="AE315" t="str">
        <f t="shared" si="98"/>
        <v>-0.140366500041733-0.0634700906206774i</v>
      </c>
      <c r="AF315" t="str">
        <f t="shared" si="99"/>
        <v>-2.16663213558842-0.536402108736476i</v>
      </c>
      <c r="AG315" t="str">
        <f t="shared" si="100"/>
        <v>1.02892305337941-0.07183334527916i</v>
      </c>
      <c r="AH315" t="str">
        <f t="shared" si="101"/>
        <v>0.246842639131195+0.224060250545414i</v>
      </c>
      <c r="AI315">
        <f t="shared" si="102"/>
        <v>-9.5415194272597788</v>
      </c>
      <c r="AJ315">
        <f t="shared" si="103"/>
        <v>42.230176906151463</v>
      </c>
      <c r="AK315"/>
      <c r="AL315"/>
      <c r="AM315"/>
      <c r="AN315"/>
    </row>
    <row r="316" spans="1:40" x14ac:dyDescent="0.35">
      <c r="A316"/>
      <c r="B316">
        <f t="shared" si="104"/>
        <v>18200</v>
      </c>
      <c r="C316" s="237" t="str">
        <f t="shared" si="72"/>
        <v>-0.00006385931845222+0.0372430904349141i</v>
      </c>
      <c r="D316" s="208" t="str">
        <f t="shared" si="73"/>
        <v>-1.64923510782139+0.285530360001008i</v>
      </c>
      <c r="E316" t="str">
        <f t="shared" si="74"/>
        <v>36500</v>
      </c>
      <c r="F316" t="str">
        <f t="shared" si="75"/>
        <v>0.21505376344086</v>
      </c>
      <c r="G316" t="str">
        <f t="shared" si="70"/>
        <v>0.21505376344086</v>
      </c>
      <c r="H316" t="str">
        <f t="shared" si="76"/>
        <v>0.520584793617237+0.826741775267343i</v>
      </c>
      <c r="I316" t="str">
        <f t="shared" si="77"/>
        <v>71.4712328691678i</v>
      </c>
      <c r="J316" t="str">
        <f t="shared" si="71"/>
        <v>-5.91437441624262+15.6356186723221i</v>
      </c>
      <c r="K316" t="str">
        <f t="shared" si="78"/>
        <v>3.99888123763288-1.51262840192661i</v>
      </c>
      <c r="L316" t="str">
        <f t="shared" si="79"/>
        <v>0.91331351509184-0.342383802242343i</v>
      </c>
      <c r="M316" t="str">
        <f t="shared" si="80"/>
        <v>4.91219475272472-1.85501220416895i</v>
      </c>
      <c r="N316" t="str">
        <f t="shared" si="81"/>
        <v>-0.227013968308947i</v>
      </c>
      <c r="O316" t="str">
        <f t="shared" si="82"/>
        <v>0.974342801314743-0.225069112776808i</v>
      </c>
      <c r="P316" t="str">
        <f t="shared" si="83"/>
        <v>0.025657198685257+0.225069112776808i</v>
      </c>
      <c r="Q316" t="str">
        <f t="shared" si="84"/>
        <v>-0.025657198685257+0.00194485553213899i</v>
      </c>
      <c r="R316" t="str">
        <f t="shared" si="85"/>
        <v>-0.333142266369046-8.79741506956663i</v>
      </c>
      <c r="S316" t="str">
        <f t="shared" si="86"/>
        <v>0.0253480293021484i</v>
      </c>
      <c r="T316" t="str">
        <f t="shared" si="87"/>
        <v>0.222997134966537-0.00844449992970671i</v>
      </c>
      <c r="U316" t="str">
        <f t="shared" si="88"/>
        <v>0.0000499999999999998-0.00780783669014398i</v>
      </c>
      <c r="V316" t="str">
        <f t="shared" si="89"/>
        <v>0.00002-0.0874477709296132i</v>
      </c>
      <c r="W316" t="str">
        <f t="shared" si="90"/>
        <v>0.0000422735672561514-0.00716787064348777i</v>
      </c>
      <c r="X316" t="str">
        <f t="shared" si="91"/>
        <v>0.000298664458550307-0.00715565422731308i</v>
      </c>
      <c r="Y316" t="str">
        <f t="shared" si="92"/>
        <v>0.009+0.0914831780725348i</v>
      </c>
      <c r="Z316" t="str">
        <f t="shared" si="93"/>
        <v>-1.0014033329405-0.152923820068055i</v>
      </c>
      <c r="AA316" t="str">
        <f t="shared" si="94"/>
        <v>15.5029494157957-140.592806887409i</v>
      </c>
      <c r="AB316" t="str">
        <f t="shared" si="95"/>
        <v>0.67081172810004-0.0254024321506968i</v>
      </c>
      <c r="AC316" t="str">
        <f t="shared" si="96"/>
        <v>4.2480360291841-1.36914563624234i</v>
      </c>
      <c r="AD316" t="str">
        <f t="shared" si="97"/>
        <v>0.144797111524129+0.0406884263800037i</v>
      </c>
      <c r="AE316" t="str">
        <f t="shared" si="98"/>
        <v>-0.138778080485832-0.0628884532181298i</v>
      </c>
      <c r="AF316" t="str">
        <f t="shared" si="99"/>
        <v>-2.16981990143863-0.541211415266335i</v>
      </c>
      <c r="AG316" t="str">
        <f t="shared" si="100"/>
        <v>1.02883432217255-0.0714104430350481i</v>
      </c>
      <c r="AH316" t="str">
        <f t="shared" si="101"/>
        <v>0.244152834237118+0.222581960804571i</v>
      </c>
      <c r="AI316">
        <f t="shared" si="102"/>
        <v>-9.6196298765026569</v>
      </c>
      <c r="AJ316">
        <f t="shared" si="103"/>
        <v>42.353869510808039</v>
      </c>
      <c r="AK316"/>
      <c r="AL316"/>
      <c r="AM316"/>
      <c r="AN316"/>
    </row>
    <row r="317" spans="1:40" x14ac:dyDescent="0.35">
      <c r="A317"/>
      <c r="B317">
        <f t="shared" si="104"/>
        <v>18300</v>
      </c>
      <c r="C317" s="237" t="str">
        <f t="shared" si="72"/>
        <v>-0.0000631633113020164+0.0370395774664279i</v>
      </c>
      <c r="D317" s="208" t="str">
        <f t="shared" si="73"/>
        <v>-1.64922977176658+0.283970093909281i</v>
      </c>
      <c r="E317" t="str">
        <f t="shared" si="74"/>
        <v>36500</v>
      </c>
      <c r="F317" t="str">
        <f t="shared" si="75"/>
        <v>0.21505376344086</v>
      </c>
      <c r="G317" t="str">
        <f t="shared" si="70"/>
        <v>0.21505376344086</v>
      </c>
      <c r="H317" t="str">
        <f t="shared" si="76"/>
        <v>0.523785367499594+0.82995609214368i</v>
      </c>
      <c r="I317" t="str">
        <f t="shared" si="77"/>
        <v>71.8639319508665i</v>
      </c>
      <c r="J317" t="str">
        <f t="shared" si="71"/>
        <v>-5.99056529481792+15.7215286650272i</v>
      </c>
      <c r="K317" t="str">
        <f t="shared" si="78"/>
        <v>3.99151227696927-1.52093447334057i</v>
      </c>
      <c r="L317" t="str">
        <f t="shared" si="79"/>
        <v>0.912075122149355-0.343798231227494i</v>
      </c>
      <c r="M317" t="str">
        <f t="shared" si="80"/>
        <v>4.90358739911863-1.86473270456806i</v>
      </c>
      <c r="N317" t="str">
        <f t="shared" si="81"/>
        <v>-0.22826129780515i</v>
      </c>
      <c r="O317" t="str">
        <f t="shared" si="82"/>
        <v>0.974061308088281-0.226284263892446i</v>
      </c>
      <c r="P317" t="str">
        <f t="shared" si="83"/>
        <v>0.025938691911719+0.226284263892446i</v>
      </c>
      <c r="Q317" t="str">
        <f t="shared" si="84"/>
        <v>-0.025938691911719+0.00197703391270401i</v>
      </c>
      <c r="R317" t="str">
        <f t="shared" si="85"/>
        <v>-0.333140158785945-8.74920347010704i</v>
      </c>
      <c r="S317" t="str">
        <f t="shared" si="86"/>
        <v>0.025487304188424i</v>
      </c>
      <c r="T317" t="str">
        <f t="shared" si="87"/>
        <v>0.222993610249033-0.00849084456435725i</v>
      </c>
      <c r="U317" t="str">
        <f t="shared" si="88"/>
        <v>0.0000499999999999999-0.00776517091588091i</v>
      </c>
      <c r="V317" t="str">
        <f t="shared" si="89"/>
        <v>0.00002-0.0869699142578666i</v>
      </c>
      <c r="W317" t="str">
        <f t="shared" si="90"/>
        <v>0.0000422735670896055-0.0071287021768434i</v>
      </c>
      <c r="X317" t="str">
        <f t="shared" si="91"/>
        <v>0.000295873491098833-0.00711665197551935i</v>
      </c>
      <c r="Y317" t="str">
        <f t="shared" si="92"/>
        <v>0.009+0.0919858328971092i</v>
      </c>
      <c r="Z317" t="str">
        <f t="shared" si="93"/>
        <v>-0.989795455406594-0.150248831086178i</v>
      </c>
      <c r="AA317" t="str">
        <f t="shared" si="94"/>
        <v>15.3035473811112-139.717857893968i</v>
      </c>
      <c r="AB317" t="str">
        <f t="shared" si="95"/>
        <v>0.670801125175297-0.0255418443653997i</v>
      </c>
      <c r="AC317" t="str">
        <f t="shared" si="96"/>
        <v>4.24170323220104-1.37611146255585i</v>
      </c>
      <c r="AD317" t="str">
        <f t="shared" si="97"/>
        <v>0.144852004965824+0.0409719045695913i</v>
      </c>
      <c r="AE317" t="str">
        <f t="shared" si="98"/>
        <v>-0.13721787545275-0.0623176493689384i</v>
      </c>
      <c r="AF317" t="str">
        <f t="shared" si="99"/>
        <v>-2.17301513926617-0.545985998234399i</v>
      </c>
      <c r="AG317" t="str">
        <f t="shared" si="100"/>
        <v>1.02874734766678-0.0709932548325984i</v>
      </c>
      <c r="AH317" t="str">
        <f t="shared" si="101"/>
        <v>0.241510771375455+0.221125109561512i</v>
      </c>
      <c r="AI317">
        <f t="shared" si="102"/>
        <v>-9.6970894008554538</v>
      </c>
      <c r="AJ317">
        <f t="shared" si="103"/>
        <v>42.476941683737181</v>
      </c>
      <c r="AK317"/>
      <c r="AL317"/>
      <c r="AM317"/>
      <c r="AN317"/>
    </row>
    <row r="318" spans="1:40" x14ac:dyDescent="0.35">
      <c r="A318"/>
      <c r="B318">
        <f t="shared" si="104"/>
        <v>18400</v>
      </c>
      <c r="C318" s="237" t="str">
        <f t="shared" si="72"/>
        <v>-0.0000624786211859933+0.0368382765762313i</v>
      </c>
      <c r="D318" s="208" t="str">
        <f t="shared" si="73"/>
        <v>-1.64922452247569+0.28242678708444i</v>
      </c>
      <c r="E318" t="str">
        <f t="shared" si="74"/>
        <v>36500</v>
      </c>
      <c r="F318" t="str">
        <f t="shared" si="75"/>
        <v>0.21505376344086</v>
      </c>
      <c r="G318" t="str">
        <f t="shared" si="70"/>
        <v>0.21505376344086</v>
      </c>
      <c r="H318" t="str">
        <f t="shared" si="76"/>
        <v>0.526993205671123+0.833152924936755i</v>
      </c>
      <c r="I318" t="str">
        <f t="shared" si="77"/>
        <v>72.2566310325652i</v>
      </c>
      <c r="J318" t="str">
        <f t="shared" si="71"/>
        <v>-6.0671736576594+15.8074386577322i</v>
      </c>
      <c r="K318" t="str">
        <f t="shared" si="78"/>
        <v>3.98412690423384-1.52917814995384i</v>
      </c>
      <c r="L318" t="str">
        <f t="shared" si="79"/>
        <v>0.910833324893848-0.345206268329404i</v>
      </c>
      <c r="M318" t="str">
        <f t="shared" si="80"/>
        <v>4.89496022912769-1.87438441828324i</v>
      </c>
      <c r="N318" t="str">
        <f t="shared" si="81"/>
        <v>-0.229508627301353i</v>
      </c>
      <c r="O318" t="str">
        <f t="shared" si="82"/>
        <v>0.973778299387362-0.227499062948087i</v>
      </c>
      <c r="P318" t="str">
        <f t="shared" si="83"/>
        <v>0.026221700612638+0.227499062948087i</v>
      </c>
      <c r="Q318" t="str">
        <f t="shared" si="84"/>
        <v>-0.026221700612638+0.00200956435326599i</v>
      </c>
      <c r="R318" t="str">
        <f t="shared" si="85"/>
        <v>-0.333138039606832-8.70151515524619i</v>
      </c>
      <c r="S318" t="str">
        <f t="shared" si="86"/>
        <v>0.0256265790746995i</v>
      </c>
      <c r="T318" t="str">
        <f t="shared" si="87"/>
        <v>0.222990066195613-0.00853718831477485i</v>
      </c>
      <c r="U318" t="str">
        <f t="shared" si="88"/>
        <v>0.00005-0.00772296890003374i</v>
      </c>
      <c r="V318" t="str">
        <f t="shared" si="89"/>
        <v>0.00002-0.0864972516803782i</v>
      </c>
      <c r="W318" t="str">
        <f t="shared" si="90"/>
        <v>0.0000422735669221468-0.00708995945563001i</v>
      </c>
      <c r="X318" t="str">
        <f t="shared" si="91"/>
        <v>0.000293127828660146-0.00707807205676356i</v>
      </c>
      <c r="Y318" t="str">
        <f t="shared" si="92"/>
        <v>0.009+0.0924884877216835i</v>
      </c>
      <c r="Z318" t="str">
        <f t="shared" si="93"/>
        <v>-0.978391709445703-0.147638353801867i</v>
      </c>
      <c r="AA318" t="str">
        <f t="shared" si="94"/>
        <v>15.1081129159956-138.854240236333i</v>
      </c>
      <c r="AB318" t="str">
        <f t="shared" si="95"/>
        <v>0.670790464084968-0.0256812539201858i</v>
      </c>
      <c r="AC318" t="str">
        <f t="shared" si="96"/>
        <v>4.23535610158405-1.38302791038729i</v>
      </c>
      <c r="AD318" t="str">
        <f t="shared" si="97"/>
        <v>0.14490722320835+0.0412549679419716i</v>
      </c>
      <c r="AE318" t="str">
        <f t="shared" si="98"/>
        <v>-0.135685210272746-0.0617573824963539i</v>
      </c>
      <c r="AF318" t="str">
        <f t="shared" si="99"/>
        <v>-2.17621772814681-0.550726137852315i</v>
      </c>
      <c r="AG318" t="str">
        <f t="shared" si="100"/>
        <v>1.02866208095088-0.0705816655630074i</v>
      </c>
      <c r="AH318" t="str">
        <f t="shared" si="101"/>
        <v>0.238915315957461+0.219689193918366i</v>
      </c>
      <c r="AI318">
        <f t="shared" si="102"/>
        <v>-9.7739073057290256</v>
      </c>
      <c r="AJ318">
        <f t="shared" si="103"/>
        <v>42.599389128247395</v>
      </c>
      <c r="AK318"/>
      <c r="AL318"/>
      <c r="AM318"/>
      <c r="AN318"/>
    </row>
    <row r="319" spans="1:40" x14ac:dyDescent="0.35">
      <c r="A319"/>
      <c r="B319">
        <f t="shared" si="104"/>
        <v>18500</v>
      </c>
      <c r="C319" s="237" t="str">
        <f t="shared" si="72"/>
        <v>-0.0000618050040752184+0.0366391518931957i</v>
      </c>
      <c r="D319" s="208" t="str">
        <f t="shared" si="73"/>
        <v>-1.64921935807784+0.2809001645145i</v>
      </c>
      <c r="E319" t="str">
        <f t="shared" si="74"/>
        <v>36500</v>
      </c>
      <c r="F319" t="str">
        <f t="shared" si="75"/>
        <v>0.21505376344086</v>
      </c>
      <c r="G319" t="str">
        <f t="shared" si="70"/>
        <v>0.21505376344086</v>
      </c>
      <c r="H319" t="str">
        <f t="shared" si="76"/>
        <v>0.530208189509255+0.836332273693423i</v>
      </c>
      <c r="I319" t="str">
        <f t="shared" si="77"/>
        <v>72.649330114264i</v>
      </c>
      <c r="J319" t="str">
        <f t="shared" si="71"/>
        <v>-6.14419950476704+15.8933486504373i</v>
      </c>
      <c r="K319" t="str">
        <f t="shared" si="78"/>
        <v>3.97672550600589-1.53735977370153i</v>
      </c>
      <c r="L319" t="str">
        <f t="shared" si="79"/>
        <v>0.909588164814657-0.346607908321552i</v>
      </c>
      <c r="M319" t="str">
        <f t="shared" si="80"/>
        <v>4.88631367082055-1.88396768202308i</v>
      </c>
      <c r="N319" t="str">
        <f t="shared" si="81"/>
        <v>-0.230755956797556i</v>
      </c>
      <c r="O319" t="str">
        <f t="shared" si="82"/>
        <v>0.973493775652298-0.228713508053707i</v>
      </c>
      <c r="P319" t="str">
        <f t="shared" si="83"/>
        <v>0.026506224347702+0.228713508053707i</v>
      </c>
      <c r="Q319" t="str">
        <f t="shared" si="84"/>
        <v>-0.026506224347702+0.00204244874384901i</v>
      </c>
      <c r="R319" t="str">
        <f t="shared" si="85"/>
        <v>-0.333135908830195-8.65434163927296i</v>
      </c>
      <c r="S319" t="str">
        <f t="shared" si="86"/>
        <v>0.0257658539609751i</v>
      </c>
      <c r="T319" t="str">
        <f t="shared" si="87"/>
        <v>0.222986502805893-0.00858353117607552i</v>
      </c>
      <c r="U319" t="str">
        <f t="shared" si="88"/>
        <v>0.00005-0.00768122312219572i</v>
      </c>
      <c r="V319" t="str">
        <f t="shared" si="89"/>
        <v>0.00002-0.0860296989685923i</v>
      </c>
      <c r="W319" t="str">
        <f t="shared" si="90"/>
        <v>0.0000422735667537756-0.00705163557586763i</v>
      </c>
      <c r="X319" t="str">
        <f t="shared" si="91"/>
        <v>0.000290426496350781-0.00703990765676709i</v>
      </c>
      <c r="Y319" t="str">
        <f t="shared" si="92"/>
        <v>0.009+0.0929911425462579i</v>
      </c>
      <c r="Z319" t="str">
        <f t="shared" si="93"/>
        <v>-0.967187268101798-0.145090413124945i</v>
      </c>
      <c r="AA319" t="str">
        <f t="shared" si="94"/>
        <v>14.9165386398773-138.001728648072i</v>
      </c>
      <c r="AB319" t="str">
        <f t="shared" si="95"/>
        <v>0.670779744827896-0.0258206608003633i</v>
      </c>
      <c r="AC319" t="str">
        <f t="shared" si="96"/>
        <v>4.2289949467857-1.38989520886988i</v>
      </c>
      <c r="AD319" t="str">
        <f t="shared" si="97"/>
        <v>0.144962765631131+0.0415376217813614i</v>
      </c>
      <c r="AE319" t="str">
        <f t="shared" si="98"/>
        <v>-0.134179430562769-0.061207366487316i</v>
      </c>
      <c r="AF319" t="str">
        <f t="shared" si="99"/>
        <v>-2.1794275475871-0.555432109178923i</v>
      </c>
      <c r="AG319" t="str">
        <f t="shared" si="100"/>
        <v>1.02857847482279-0.0701755632371358i</v>
      </c>
      <c r="AH319" t="str">
        <f t="shared" si="101"/>
        <v>0.236365367173808+0.218273727314269i</v>
      </c>
      <c r="AI319">
        <f t="shared" si="102"/>
        <v>-9.8500927146608124</v>
      </c>
      <c r="AJ319">
        <f t="shared" si="103"/>
        <v>42.721207884969608</v>
      </c>
      <c r="AK319"/>
      <c r="AL319"/>
      <c r="AM319"/>
      <c r="AN319"/>
    </row>
    <row r="320" spans="1:40" x14ac:dyDescent="0.35">
      <c r="A320"/>
      <c r="B320">
        <f t="shared" si="104"/>
        <v>18600</v>
      </c>
      <c r="C320" s="237" t="str">
        <f t="shared" si="72"/>
        <v>-0.0000611422224829608+0.0364421683176048i</v>
      </c>
      <c r="D320" s="208" t="str">
        <f t="shared" si="73"/>
        <v>-1.6492142767523+0.279389957101637i</v>
      </c>
      <c r="E320" t="str">
        <f t="shared" si="74"/>
        <v>36500</v>
      </c>
      <c r="F320" t="str">
        <f t="shared" si="75"/>
        <v>0.21505376344086</v>
      </c>
      <c r="G320" t="str">
        <f t="shared" si="70"/>
        <v>0.21505376344086</v>
      </c>
      <c r="H320" t="str">
        <f t="shared" si="76"/>
        <v>0.533430200777681+0.839494139377704i</v>
      </c>
      <c r="I320" t="str">
        <f t="shared" si="77"/>
        <v>73.0420291959627i</v>
      </c>
      <c r="J320" t="str">
        <f t="shared" si="71"/>
        <v>-6.22164283614085+15.9792586431423i</v>
      </c>
      <c r="K320" t="str">
        <f t="shared" si="78"/>
        <v>3.96930846520517-1.54547968266196i</v>
      </c>
      <c r="L320" t="str">
        <f t="shared" si="79"/>
        <v>0.908339683324472-0.348003146289885i</v>
      </c>
      <c r="M320" t="str">
        <f t="shared" si="80"/>
        <v>4.87764814852964-1.89348282895184i</v>
      </c>
      <c r="N320" t="str">
        <f t="shared" si="81"/>
        <v>-0.232003286293759i</v>
      </c>
      <c r="O320" t="str">
        <f t="shared" si="82"/>
        <v>0.973207737325761-0.229927597319837i</v>
      </c>
      <c r="P320" t="str">
        <f t="shared" si="83"/>
        <v>0.026792262674239+0.229927597319837i</v>
      </c>
      <c r="Q320" t="str">
        <f t="shared" si="84"/>
        <v>-0.026792262674239+0.00207568897392199i</v>
      </c>
      <c r="R320" t="str">
        <f t="shared" si="85"/>
        <v>-0.333133766455846-8.60767461896575i</v>
      </c>
      <c r="S320" t="str">
        <f t="shared" si="86"/>
        <v>0.0259051288472506i</v>
      </c>
      <c r="T320" t="str">
        <f t="shared" si="87"/>
        <v>0.222982920079516-0.00862987314340858i</v>
      </c>
      <c r="U320" t="str">
        <f t="shared" si="88"/>
        <v>0.0000500000000000001-0.0076399262236893i</v>
      </c>
      <c r="V320" t="str">
        <f t="shared" si="89"/>
        <v>0.00002-0.0855671737053203i</v>
      </c>
      <c r="W320" t="str">
        <f t="shared" si="90"/>
        <v>0.0000422735665844919-0.00701372378204903i</v>
      </c>
      <c r="X320" t="str">
        <f t="shared" si="91"/>
        <v>0.000287768545358454-0.00700215210688091i</v>
      </c>
      <c r="Y320" t="str">
        <f t="shared" si="92"/>
        <v>0.009+0.0934937973708322i</v>
      </c>
      <c r="Z320" t="str">
        <f t="shared" si="93"/>
        <v>-0.95617744784419-0.142603107277351i</v>
      </c>
      <c r="AA320" t="str">
        <f t="shared" si="94"/>
        <v>14.7287208455584-137.160103887649i</v>
      </c>
      <c r="AB320" t="str">
        <f t="shared" si="95"/>
        <v>0.670768967403008-0.0259600649913405i</v>
      </c>
      <c r="AC320" t="str">
        <f t="shared" si="96"/>
        <v>4.22262007464484-1.39671358491207i</v>
      </c>
      <c r="AD320" t="str">
        <f t="shared" si="97"/>
        <v>0.145018631627101+0.0418198712519604i</v>
      </c>
      <c r="AE320" t="str">
        <f t="shared" si="98"/>
        <v>-0.13269990149259-0.0606673252460061i</v>
      </c>
      <c r="AF320" t="str">
        <f t="shared" si="99"/>
        <v>-2.18264447752998-0.560104182276067i</v>
      </c>
      <c r="AG320" t="str">
        <f t="shared" si="100"/>
        <v>1.02849648371782-0.069774838879945i</v>
      </c>
      <c r="AH320" t="str">
        <f t="shared" si="101"/>
        <v>0.233859856789908+0.21687823885408i</v>
      </c>
      <c r="AI320">
        <f t="shared" si="102"/>
        <v>-9.9256545738807453</v>
      </c>
      <c r="AJ320">
        <f t="shared" si="103"/>
        <v>42.842394317061668</v>
      </c>
      <c r="AK320"/>
      <c r="AL320"/>
      <c r="AM320"/>
      <c r="AN320"/>
    </row>
    <row r="321" spans="1:40" x14ac:dyDescent="0.35">
      <c r="A321"/>
      <c r="B321">
        <f t="shared" si="104"/>
        <v>18700</v>
      </c>
      <c r="C321" s="237" t="str">
        <f t="shared" si="72"/>
        <v>-0.000060490045255339+0.0362472915005267i</v>
      </c>
      <c r="D321" s="208" t="str">
        <f t="shared" si="73"/>
        <v>-1.64920927672688+0.277895901504038i</v>
      </c>
      <c r="E321" t="str">
        <f t="shared" si="74"/>
        <v>36500</v>
      </c>
      <c r="F321" t="str">
        <f t="shared" si="75"/>
        <v>0.21505376344086</v>
      </c>
      <c r="G321" t="str">
        <f t="shared" si="70"/>
        <v>0.21505376344086</v>
      </c>
      <c r="H321" t="str">
        <f t="shared" si="76"/>
        <v>0.536659121633489+0.842638523863216i</v>
      </c>
      <c r="I321" t="str">
        <f t="shared" si="77"/>
        <v>73.4347282776614i</v>
      </c>
      <c r="J321" t="str">
        <f t="shared" si="71"/>
        <v>-6.29950365178082+16.0651686358474i</v>
      </c>
      <c r="K321" t="str">
        <f t="shared" si="78"/>
        <v>3.96187616114158-1.55353821119091i</v>
      </c>
      <c r="L321" t="str">
        <f t="shared" si="79"/>
        <v>0.907087921756792-0.349391977631054i</v>
      </c>
      <c r="M321" t="str">
        <f t="shared" si="80"/>
        <v>4.86896408289837-1.90293018882196i</v>
      </c>
      <c r="N321" t="str">
        <f t="shared" si="81"/>
        <v>-0.233250615789962i</v>
      </c>
      <c r="O321" t="str">
        <f t="shared" si="82"/>
        <v>0.972920184852777-0.23114132885756i</v>
      </c>
      <c r="P321" t="str">
        <f t="shared" si="83"/>
        <v>0.027079815147223+0.23114132885756i</v>
      </c>
      <c r="Q321" t="str">
        <f t="shared" si="84"/>
        <v>-0.027079815147223+0.002109286932402i</v>
      </c>
      <c r="R321" t="str">
        <f t="shared" si="85"/>
        <v>-0.333131612483117-8.56150596871101i</v>
      </c>
      <c r="S321" t="str">
        <f t="shared" si="86"/>
        <v>0.0260444037335262i</v>
      </c>
      <c r="T321" t="str">
        <f t="shared" si="87"/>
        <v>0.222979318016104-0.00867621421191089i</v>
      </c>
      <c r="U321" t="str">
        <f t="shared" si="88"/>
        <v>0.0000500000000000001-0.00759907100324177i</v>
      </c>
      <c r="V321" t="str">
        <f t="shared" si="89"/>
        <v>0.00002-0.0851095952363079i</v>
      </c>
      <c r="W321" t="str">
        <f t="shared" si="90"/>
        <v>0.0000422735664142955-0.00697621746316972i</v>
      </c>
      <c r="X321" t="str">
        <f t="shared" si="91"/>
        <v>0.00028515305211016-0.00696479888022055i</v>
      </c>
      <c r="Y321" t="str">
        <f t="shared" si="92"/>
        <v>0.009+0.0939964521954066i</v>
      </c>
      <c r="Z321" t="str">
        <f t="shared" si="93"/>
        <v>-0.945357703443718-0.140174604595952i</v>
      </c>
      <c r="AA321" t="str">
        <f t="shared" si="94"/>
        <v>14.5445593477262-136.329152537317i</v>
      </c>
      <c r="AB321" t="str">
        <f t="shared" si="95"/>
        <v>0.670758131809167-0.0260994664784883i</v>
      </c>
      <c r="AC321" t="str">
        <f t="shared" si="96"/>
        <v>4.21623178941678-1.40348326328405i</v>
      </c>
      <c r="AD321" t="str">
        <f t="shared" si="97"/>
        <v>0.145074820602263+0.0421017214011562i</v>
      </c>
      <c r="AE321" t="str">
        <f t="shared" si="98"/>
        <v>-0.131246007081849-0.0601369922695753i</v>
      </c>
      <c r="AF321" t="str">
        <f t="shared" si="99"/>
        <v>-2.18586839836037-0.564742622359178i</v>
      </c>
      <c r="AG321" t="str">
        <f t="shared" si="100"/>
        <v>1.02841606364027-0.0693793864291703i</v>
      </c>
      <c r="AH321" t="str">
        <f t="shared" si="101"/>
        <v>0.231397747991019+0.215502272669977i</v>
      </c>
      <c r="AI321">
        <f t="shared" si="102"/>
        <v>-10.000601656736892</v>
      </c>
      <c r="AJ321">
        <f t="shared" si="103"/>
        <v>42.96294509607943</v>
      </c>
      <c r="AK321"/>
      <c r="AL321"/>
      <c r="AM321"/>
      <c r="AN321"/>
    </row>
    <row r="322" spans="1:40" x14ac:dyDescent="0.35">
      <c r="A322"/>
      <c r="B322">
        <f t="shared" si="104"/>
        <v>18800</v>
      </c>
      <c r="C322" s="237" t="str">
        <f t="shared" si="72"/>
        <v>-0.0000598482473697528+0.0360544878238477i</v>
      </c>
      <c r="D322" s="208" t="str">
        <f t="shared" si="73"/>
        <v>-1.64920435627643+0.276417739982832i</v>
      </c>
      <c r="E322" t="str">
        <f t="shared" si="74"/>
        <v>36500</v>
      </c>
      <c r="F322" t="str">
        <f t="shared" si="75"/>
        <v>0.21505376344086</v>
      </c>
      <c r="G322" t="str">
        <f t="shared" si="70"/>
        <v>0.21505376344086</v>
      </c>
      <c r="H322" t="str">
        <f t="shared" si="76"/>
        <v>0.539894834634241+0.845765429925571i</v>
      </c>
      <c r="I322" t="str">
        <f t="shared" si="77"/>
        <v>73.8274273593601i</v>
      </c>
      <c r="J322" t="str">
        <f t="shared" si="71"/>
        <v>-6.37778195168696+16.1510786285525i</v>
      </c>
      <c r="K322" t="str">
        <f t="shared" si="78"/>
        <v>3.95442896956295-1.56153569005112i</v>
      </c>
      <c r="L322" t="str">
        <f t="shared" si="79"/>
        <v>0.905832921363419-0.350774398050625i</v>
      </c>
      <c r="M322" t="str">
        <f t="shared" si="80"/>
        <v>4.86026189092637-1.91231008810174i</v>
      </c>
      <c r="N322" t="str">
        <f t="shared" si="81"/>
        <v>-0.234497945286165i</v>
      </c>
      <c r="O322" t="str">
        <f t="shared" si="82"/>
        <v>0.97263111868073-0.232354700778513i</v>
      </c>
      <c r="P322" t="str">
        <f t="shared" si="83"/>
        <v>0.02736888131927+0.232354700778513i</v>
      </c>
      <c r="Q322" t="str">
        <f t="shared" si="84"/>
        <v>-0.02736888131927+0.00214324450765199i</v>
      </c>
      <c r="R322" t="str">
        <f t="shared" si="85"/>
        <v>-0.333129446910468-8.51582773578111i</v>
      </c>
      <c r="S322" t="str">
        <f t="shared" si="86"/>
        <v>0.0261836786198017i</v>
      </c>
      <c r="T322" t="str">
        <f t="shared" si="87"/>
        <v>0.222975696615286-0.00872255437669599i</v>
      </c>
      <c r="U322" t="str">
        <f t="shared" si="88"/>
        <v>0.0000500000000000001-0.007558650412799i</v>
      </c>
      <c r="V322" t="str">
        <f t="shared" si="89"/>
        <v>0.00002-0.0846568846233487i</v>
      </c>
      <c r="W322" t="str">
        <f t="shared" si="90"/>
        <v>0.0000422735662431865-0.00693911014888496i</v>
      </c>
      <c r="X322" t="str">
        <f t="shared" si="91"/>
        <v>0.000282579117471133-0.00692784158792397i</v>
      </c>
      <c r="Y322" t="str">
        <f t="shared" si="92"/>
        <v>0.009+0.094499107019981i</v>
      </c>
      <c r="Z322" t="str">
        <f t="shared" si="93"/>
        <v>-0.934723623062299-0.137803140495456i</v>
      </c>
      <c r="AA322" t="str">
        <f t="shared" si="94"/>
        <v>14.3639573387554-135.508666810004i</v>
      </c>
      <c r="AB322" t="str">
        <f t="shared" si="95"/>
        <v>0.670747238045258-0.0262388652471075i</v>
      </c>
      <c r="AC322" t="str">
        <f t="shared" si="96"/>
        <v>4.2098303928031-1.410204466702i</v>
      </c>
      <c r="AD322" t="str">
        <f t="shared" si="97"/>
        <v>0.145131331975269+0.0423831771626371i</v>
      </c>
      <c r="AE322" t="str">
        <f t="shared" si="98"/>
        <v>-0.129817149526594-0.0596161102448321i</v>
      </c>
      <c r="AF322" t="str">
        <f t="shared" si="99"/>
        <v>-2.18909919091067-0.569347689942739i</v>
      </c>
      <c r="AG322" t="str">
        <f t="shared" si="100"/>
        <v>1.02833717209844-0.0689891026380553i</v>
      </c>
      <c r="AH322" t="str">
        <f t="shared" si="101"/>
        <v>0.228978034274839+0.21414538731416i</v>
      </c>
      <c r="AI322">
        <f t="shared" si="102"/>
        <v>-10.074942567983868</v>
      </c>
      <c r="AJ322">
        <f t="shared" si="103"/>
        <v>43.082857188487573</v>
      </c>
      <c r="AK322"/>
      <c r="AL322"/>
      <c r="AM322"/>
      <c r="AN322"/>
    </row>
    <row r="323" spans="1:40" x14ac:dyDescent="0.35">
      <c r="A323"/>
      <c r="B323">
        <f t="shared" si="104"/>
        <v>18900</v>
      </c>
      <c r="C323" s="237" t="str">
        <f t="shared" si="72"/>
        <v>-0.0000592166097407602+0.0358637243809397i</v>
      </c>
      <c r="D323" s="208" t="str">
        <f t="shared" si="73"/>
        <v>-1.64919951372127+0.274955220253871i</v>
      </c>
      <c r="E323" t="str">
        <f t="shared" si="74"/>
        <v>36500</v>
      </c>
      <c r="F323" t="str">
        <f t="shared" si="75"/>
        <v>0.21505376344086</v>
      </c>
      <c r="G323" t="str">
        <f t="shared" si="70"/>
        <v>0.21505376344086</v>
      </c>
      <c r="H323" t="str">
        <f t="shared" si="76"/>
        <v>0.543137222744902+0.848874861234699i</v>
      </c>
      <c r="I323" t="str">
        <f t="shared" si="77"/>
        <v>74.2201264410589i</v>
      </c>
      <c r="J323" t="str">
        <f t="shared" si="71"/>
        <v>-6.45647773585927+16.2369886212576i</v>
      </c>
      <c r="K323" t="str">
        <f t="shared" si="78"/>
        <v>3.94696726270086-1.56947244653669i</v>
      </c>
      <c r="L323" t="str">
        <f t="shared" si="79"/>
        <v>0.904574723311982-0.352150403561276i</v>
      </c>
      <c r="M323" t="str">
        <f t="shared" si="80"/>
        <v>4.85154198601284-1.92162285009797i</v>
      </c>
      <c r="N323" t="str">
        <f t="shared" si="81"/>
        <v>-0.235745274782368i</v>
      </c>
      <c r="O323" t="str">
        <f t="shared" si="82"/>
        <v>0.972340539259357-0.233567711194897i</v>
      </c>
      <c r="P323" t="str">
        <f t="shared" si="83"/>
        <v>0.027659460740643+0.233567711194897i</v>
      </c>
      <c r="Q323" t="str">
        <f t="shared" si="84"/>
        <v>-0.027659460740643+0.00217756358747101i</v>
      </c>
      <c r="R323" t="str">
        <f t="shared" si="85"/>
        <v>-0.33312726973783-8.4706321357596i</v>
      </c>
      <c r="S323" t="str">
        <f t="shared" si="86"/>
        <v>0.0263229535060773i</v>
      </c>
      <c r="T323" t="str">
        <f t="shared" si="87"/>
        <v>0.222972055876684-0.00876889363291537i</v>
      </c>
      <c r="U323" t="str">
        <f t="shared" si="88"/>
        <v>0.0000500000000000002-0.00751865755347203i</v>
      </c>
      <c r="V323" t="str">
        <f t="shared" si="89"/>
        <v>0.00002-0.0842089645988865i</v>
      </c>
      <c r="W323" t="str">
        <f t="shared" si="90"/>
        <v>0.000042273566071165-0.00690239550578847i</v>
      </c>
      <c r="X323" t="str">
        <f t="shared" si="91"/>
        <v>0.000280045865973224-0.00689127397552632i</v>
      </c>
      <c r="Y323" t="str">
        <f t="shared" si="92"/>
        <v>0.009+0.0950017618445553i</v>
      </c>
      <c r="Z323" t="str">
        <f t="shared" si="93"/>
        <v>-0.924270923545457-0.135487014582314i</v>
      </c>
      <c r="AA323" t="str">
        <f t="shared" si="94"/>
        <v>14.1868212513983-134.698444363811i</v>
      </c>
      <c r="AB323" t="str">
        <f t="shared" si="95"/>
        <v>0.670736286110142-0.0263782612826129i</v>
      </c>
      <c r="AC323" t="str">
        <f t="shared" si="96"/>
        <v>4.20341618397915-1.41687741590971i</v>
      </c>
      <c r="AD323" t="str">
        <f t="shared" si="97"/>
        <v>0.145188165177026+0.0426642433593896i</v>
      </c>
      <c r="AE323" t="str">
        <f t="shared" si="98"/>
        <v>-0.128412748553863-0.0591044306646703i</v>
      </c>
      <c r="AF323" t="str">
        <f t="shared" si="99"/>
        <v>-2.19233673646617-0.573919640980828i</v>
      </c>
      <c r="AG323" t="str">
        <f t="shared" si="100"/>
        <v>1.02825976804271-0.0686038869819566i</v>
      </c>
      <c r="AH323" t="str">
        <f t="shared" si="101"/>
        <v>0.226599738389383+0.212807155180836i</v>
      </c>
      <c r="AI323">
        <f t="shared" si="102"/>
        <v>-10.148685747940609</v>
      </c>
      <c r="AJ323">
        <f t="shared" si="103"/>
        <v>43.202127842766657</v>
      </c>
      <c r="AK323"/>
      <c r="AL323"/>
      <c r="AM323"/>
      <c r="AN323"/>
    </row>
    <row r="324" spans="1:40" x14ac:dyDescent="0.35">
      <c r="A324"/>
      <c r="B324">
        <f t="shared" si="104"/>
        <v>19000</v>
      </c>
      <c r="C324" s="237" t="str">
        <f t="shared" si="72"/>
        <v>-0.0000585949190330789+0.0356749689579353i</v>
      </c>
      <c r="D324" s="208" t="str">
        <f t="shared" si="73"/>
        <v>-1.64919474742585+0.273508095344171i</v>
      </c>
      <c r="E324" t="str">
        <f t="shared" si="74"/>
        <v>36500</v>
      </c>
      <c r="F324" t="str">
        <f t="shared" si="75"/>
        <v>0.21505376344086</v>
      </c>
      <c r="G324" t="str">
        <f t="shared" si="70"/>
        <v>0.21505376344086</v>
      </c>
      <c r="H324" t="str">
        <f t="shared" si="76"/>
        <v>0.546386169344636+0.851966822347189i</v>
      </c>
      <c r="I324" t="str">
        <f t="shared" si="77"/>
        <v>74.6128255227576i</v>
      </c>
      <c r="J324" t="str">
        <f t="shared" si="71"/>
        <v>-6.53559100429774+16.3228986139626i</v>
      </c>
      <c r="K324" t="str">
        <f t="shared" si="78"/>
        <v>3.93949140931469-1.57734880459292i</v>
      </c>
      <c r="L324" t="str">
        <f t="shared" si="79"/>
        <v>0.903313368683481-0.353519990480968i</v>
      </c>
      <c r="M324" t="str">
        <f t="shared" si="80"/>
        <v>4.84280477799817-1.93086879507389i</v>
      </c>
      <c r="N324" t="str">
        <f t="shared" si="81"/>
        <v>-0.236992604278571i</v>
      </c>
      <c r="O324" t="str">
        <f t="shared" si="82"/>
        <v>0.972048447040751-0.234780358219472i</v>
      </c>
      <c r="P324" t="str">
        <f t="shared" si="83"/>
        <v>0.027951552959249+0.234780358219472i</v>
      </c>
      <c r="Q324" t="str">
        <f t="shared" si="84"/>
        <v>-0.027951552959249+0.002212246059099i</v>
      </c>
      <c r="R324" t="str">
        <f t="shared" si="85"/>
        <v>-0.333125080964015-8.42591154811277i</v>
      </c>
      <c r="S324" t="str">
        <f t="shared" si="86"/>
        <v>0.0264622283923528i</v>
      </c>
      <c r="T324" t="str">
        <f t="shared" si="87"/>
        <v>0.222968395799923-0.00881523197569078i</v>
      </c>
      <c r="U324" t="str">
        <f t="shared" si="88"/>
        <v>0.0000499999999999999-0.0074790856716116i</v>
      </c>
      <c r="V324" t="str">
        <f t="shared" si="89"/>
        <v>0.00002-0.0837657595220503i</v>
      </c>
      <c r="W324" t="str">
        <f t="shared" si="90"/>
        <v>0.0000422735658982307-0.00686606733380879i</v>
      </c>
      <c r="X324" t="str">
        <f t="shared" si="91"/>
        <v>0.000277552445071598-0.00685508991944894i</v>
      </c>
      <c r="Y324" t="str">
        <f t="shared" si="92"/>
        <v>0.009+0.0955044166691297i</v>
      </c>
      <c r="Z324" t="str">
        <f t="shared" si="93"/>
        <v>-0.913995445908558-0.13322458791121i</v>
      </c>
      <c r="AA324" t="str">
        <f t="shared" si="94"/>
        <v>14.0130606279889-133.89828812378i</v>
      </c>
      <c r="AB324" t="str">
        <f t="shared" si="95"/>
        <v>0.670725276002692-0.0265176545703299i</v>
      </c>
      <c r="AC324" t="str">
        <f t="shared" si="96"/>
        <v>4.19698945962158-1.42350232975542i</v>
      </c>
      <c r="AD324" t="str">
        <f t="shared" si="97"/>
        <v>0.145245319650293+0.0429449247066214i</v>
      </c>
      <c r="AE324" t="str">
        <f t="shared" si="98"/>
        <v>-0.127032240802983-0.0586017134631802i</v>
      </c>
      <c r="AF324" t="str">
        <f t="shared" si="99"/>
        <v>-2.19558091677049-0.578458727003018i</v>
      </c>
      <c r="AG324" t="str">
        <f t="shared" si="100"/>
        <v>1.02818381180668-0.0682236415686255i</v>
      </c>
      <c r="AH324" t="str">
        <f t="shared" si="101"/>
        <v>0.224261911313989+0.211487161955931i</v>
      </c>
      <c r="AI324">
        <f t="shared" si="102"/>
        <v>-10.221839476522041</v>
      </c>
      <c r="AJ324">
        <f t="shared" si="103"/>
        <v>43.320754577103649</v>
      </c>
      <c r="AK324"/>
      <c r="AL324"/>
      <c r="AM324"/>
      <c r="AN324"/>
    </row>
    <row r="325" spans="1:40" x14ac:dyDescent="0.35">
      <c r="A325"/>
      <c r="B325">
        <f t="shared" si="104"/>
        <v>19100</v>
      </c>
      <c r="C325" s="237" t="str">
        <f t="shared" si="72"/>
        <v>-0.0000579829674814315+0.0354881900155942i</v>
      </c>
      <c r="D325" s="208" t="str">
        <f t="shared" si="73"/>
        <v>-1.64919005579728+0.272076123452889i</v>
      </c>
      <c r="E325" t="str">
        <f t="shared" si="74"/>
        <v>36500</v>
      </c>
      <c r="F325" t="str">
        <f t="shared" si="75"/>
        <v>0.21505376344086</v>
      </c>
      <c r="G325" t="str">
        <f t="shared" ref="G325:G388" si="105">IF($C$11=$C$7,$C$24,F325)</f>
        <v>0.21505376344086</v>
      </c>
      <c r="H325" t="str">
        <f t="shared" si="76"/>
        <v>0.549641558233512+0.85504131869852i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0.90204889846988-0.354883155431104i</v>
      </c>
      <c r="M325" t="str">
        <f t="shared" si="80"/>
        <v>4.83405067320371-1.94004824036264i</v>
      </c>
      <c r="N325" t="str">
        <f t="shared" si="81"/>
        <v>-0.238239933774774i</v>
      </c>
      <c r="O325" t="str">
        <f t="shared" si="82"/>
        <v>0.971754842479359-0.235992639965565i</v>
      </c>
      <c r="P325" t="str">
        <f t="shared" si="83"/>
        <v>0.0282451575206411+0.235992639965565i</v>
      </c>
      <c r="Q325" t="str">
        <f t="shared" si="84"/>
        <v>-0.0282451575206411+0.00224729380920902i</v>
      </c>
      <c r="R325" t="str">
        <f t="shared" si="85"/>
        <v>-0.333122880588284-8.38165851189926i</v>
      </c>
      <c r="S325" t="str">
        <f t="shared" si="86"/>
        <v>0.0266015032786283i</v>
      </c>
      <c r="T325" t="str">
        <f t="shared" si="87"/>
        <v>0.222964716384631-0.00886156940015534i</v>
      </c>
      <c r="U325" t="str">
        <f t="shared" si="88"/>
        <v>0.0000499999999999999-0.00743992815500631i</v>
      </c>
      <c r="V325" t="str">
        <f t="shared" si="89"/>
        <v>0.00002-0.0833271953360709i</v>
      </c>
      <c r="W325" t="str">
        <f t="shared" si="90"/>
        <v>0.0000422735657243839-0.00683011956271908i</v>
      </c>
      <c r="X325" t="str">
        <f t="shared" si="91"/>
        <v>0.0002750980244285-0.00681928342359754i</v>
      </c>
      <c r="Y325" t="str">
        <f t="shared" si="92"/>
        <v>0.009+0.0960070714937041i</v>
      </c>
      <c r="Z325" t="str">
        <f t="shared" si="93"/>
        <v>-0.903893151007543-0.131014280376161i</v>
      </c>
      <c r="AA325" t="str">
        <f t="shared" si="94"/>
        <v>13.8425879958098-133.108006110605i</v>
      </c>
      <c r="AB325" t="str">
        <f t="shared" si="95"/>
        <v>0.670714207721789-0.0266570450956182i</v>
      </c>
      <c r="AC325" t="str">
        <f t="shared" si="96"/>
        <v>4.19055051393379-1.43007942526697i</v>
      </c>
      <c r="AD325" t="str">
        <f t="shared" si="97"/>
        <v>0.145302794849322+0.0432252258145781i</v>
      </c>
      <c r="AE325" t="str">
        <f t="shared" si="98"/>
        <v>-0.125675079232362-0.0581077266683804i</v>
      </c>
      <c r="AF325" t="str">
        <f t="shared" si="99"/>
        <v>-2.19883161403079-0.582965195245631i</v>
      </c>
      <c r="AG325" t="str">
        <f t="shared" si="100"/>
        <v>1.02810926505106-0.0678482710520265i</v>
      </c>
      <c r="AH325" t="str">
        <f t="shared" si="101"/>
        <v>0.221963631281574+0.210185006092958i</v>
      </c>
      <c r="AI325">
        <f t="shared" si="102"/>
        <v>-10.294411877147969</v>
      </c>
      <c r="AJ325">
        <f t="shared" si="103"/>
        <v>43.438735167618752</v>
      </c>
      <c r="AK325"/>
      <c r="AL325"/>
      <c r="AM325"/>
      <c r="AN325"/>
    </row>
    <row r="326" spans="1:40" x14ac:dyDescent="0.35">
      <c r="A326"/>
      <c r="B326">
        <f t="shared" si="104"/>
        <v>19200</v>
      </c>
      <c r="C326" s="237" t="str">
        <f t="shared" ref="C326:C389" si="107">IMPRODUCT(COMPLEX(-1,0),IMDIV(IMPRODUCT(G326,COMPLEX($C$100+$C$101,0)),COMPLEX($C$100,2*PI()*B326*$C$103*$C$102*(2*$C$100+$C$101))))</f>
        <v>-0.0000573805527169416+0.0353033566717353i</v>
      </c>
      <c r="D326" s="208" t="str">
        <f t="shared" ref="D326:D389" si="108">IMPRODUCT(COMPLEX($C$106,0),IMSUB(C326,G326))</f>
        <v>-1.64918543728409+0.270659067816637i</v>
      </c>
      <c r="E326" t="str">
        <f t="shared" ref="E326:E389" si="109">IMDIV(COMPLEX($C$20*10^3,0),COMPLEX(1,2*PI()*B326*$C$20*1000*$C$29*10^-12))</f>
        <v>36500</v>
      </c>
      <c r="F326" t="str">
        <f t="shared" ref="F326:F389" si="110">IMDIV(COMPLEX($C$22*1000,0),IMSUM(COMPLEX($C$22*1000,0),E326))</f>
        <v>0.21505376344086</v>
      </c>
      <c r="G326" t="str">
        <f t="shared" si="105"/>
        <v>0.21505376344086</v>
      </c>
      <c r="H326" t="str">
        <f t="shared" ref="H326:H389" si="111">IMPRODUCT(COMPLEX($C$108,0),IMPRODUCT(COMPLEX(-1,0),D326),IMDIV(COMPLEX(0,2*PI()*B326*$C$109*$C$110),COMPLEX(1,2*PI()*B326*$C$109*$C$110)))</f>
        <v>0.552903273639075+0.858098356595362i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0.900781353571707-0.356239895334667i</v>
      </c>
      <c r="M326" t="str">
        <f t="shared" ref="M326:M389" si="115">IMSUM(K326,L326)</f>
        <v>4.82528007447021-1.94916150047637i</v>
      </c>
      <c r="N326" t="str">
        <f t="shared" ref="N326:N389" si="116">COMPLEX(0,-2*PI()*B326*$C$43)</f>
        <v>-0.239487263270977i</v>
      </c>
      <c r="O326" t="str">
        <f t="shared" ref="O326:O389" si="117">IMEXP(N326)</f>
        <v>0.971459726031978-0.23720455454707i</v>
      </c>
      <c r="P326" t="str">
        <f t="shared" ref="P326:P389" si="118">IMSUB(COMPLEX(1,0),O326)</f>
        <v>0.0285402739680219+0.23720455454707i</v>
      </c>
      <c r="Q326" t="str">
        <f t="shared" ref="Q326:Q389" si="119">IMSUM(COMPLEX(0,2*PI()*B326*$C$43),O326,COMPLEX(-1,0))</f>
        <v>-0.0285402739680219+0.00228270872390698i</v>
      </c>
      <c r="R326" t="str">
        <f t="shared" ref="R326:R389" si="120">IMDIV(P326,Q326)</f>
        <v>-0.333120668609666-8.33786572161319i</v>
      </c>
      <c r="S326" t="str">
        <f t="shared" ref="S326:S389" si="121">IMDIV(COMPLEX(0,2*PI()*B326*$C$123),COMPLEX($C$124,0))</f>
        <v>0.0267407781649039i</v>
      </c>
      <c r="T326" t="str">
        <f t="shared" ref="T326:T389" si="122">IMPRODUCT(R326,S326)</f>
        <v>0.222961017630415-0.00890790590143554i</v>
      </c>
      <c r="U326" t="str">
        <f t="shared" ref="U326:U389" si="123">IMDIV(COMPLEX(1,2*PI()*B326*$C$16*10^-3*$C$15*10^-6),COMPLEX(0,2*PI()*B326*$C$15*10^-6))</f>
        <v>0.0000499999999999999-0.00740117852919899i</v>
      </c>
      <c r="V326" t="str">
        <f t="shared" ref="V326:V389" si="124">IMSUM(COMPLEX($C$18*10^-3,0),IMDIV(COMPLEX(1,0),COMPLEX(0,2*PI()*B326*($C$17*1*10^-6))))</f>
        <v>0.00002-0.0828931995270289i</v>
      </c>
      <c r="W326" t="str">
        <f t="shared" ref="W326:W389" si="125">IMDIV(IMPRODUCT(U326,V326),IMSUM(U326,V326))</f>
        <v>0.0000422735655496247-0.00679454624875537i</v>
      </c>
      <c r="X326" t="str">
        <f t="shared" ref="X326:X389" si="126">IMDIV(IMPRODUCT(COMPLEX($C$19,0),W326),IMSUM(COMPLEX($C$19,0),W326))</f>
        <v>0.000272681795222959-0.00678384861606541i</v>
      </c>
      <c r="Y326" t="str">
        <f t="shared" ref="Y326:Y389" si="127">COMPLEX($C$13*10^-3,2*PI()*B326*$C$12*0.000001)</f>
        <v>0.009+0.0965097263182784i</v>
      </c>
      <c r="Z326" t="str">
        <f t="shared" ref="Z326:Z389" si="128">IMPRODUCT(COMPLEX($C$6,0),IMDIV(X326,IMSUM(X326,Y326)))</f>
        <v>-0.893960115385534-0.128854568228773i</v>
      </c>
      <c r="AA326" t="str">
        <f t="shared" ref="AA326:AA389" si="129">IMDIV(COMPLEX($C$6,0),IMSUM(X326,Y326))</f>
        <v>13.6753187482888-132.327411275978i</v>
      </c>
      <c r="AB326" t="str">
        <f t="shared" ref="AB326:AB389" si="130">IMPRODUCT(COMPLEX($C$119,0),T326)</f>
        <v>0.67070308126625-0.0267964328438175i</v>
      </c>
      <c r="AC326" t="str">
        <f t="shared" ref="AC326:AC389" si="131">IMSUM(COMPLEX(1,0),IMPRODUCT(AB326,M326))</f>
        <v>4.18409963867054-1.4366089177232i</v>
      </c>
      <c r="AD326" t="str">
        <f t="shared" ref="AD326:AD389" si="132">IMDIV(AB326,AC326)</f>
        <v>0.145360590239485+0.0435051511912781i</v>
      </c>
      <c r="AE326" t="str">
        <f t="shared" ref="AE326:AE389" si="133">IMPRODUCT(AD326,AA326,X326)</f>
        <v>-0.124340732550519-0.0576222460716084i</v>
      </c>
      <c r="AF326" t="str">
        <f t="shared" ref="AF326:AF389" si="134">IMSUB(D326,H326)</f>
        <v>-2.20208871092317-0.587439288778725i</v>
      </c>
      <c r="AG326" t="str">
        <f t="shared" ref="AG326:AG389" si="135">IMSUM(COMPLEX(1,0),IMPRODUCT(AD326,AA326,COMPLEX($C$127,0)))</f>
        <v>1.02803609071018-0.0674776825495058i</v>
      </c>
      <c r="AH326" t="str">
        <f t="shared" ref="AH326:AH389" si="136">IMDIV(IMPRODUCT(AE326,AF326),AG326)</f>
        <v>0.219704002840157+0.208900298313627i</v>
      </c>
      <c r="AI326">
        <f t="shared" ref="AI326:AI389" si="137">20*LOG10(IMABS(AH326))</f>
        <v>-10.366410920535083</v>
      </c>
      <c r="AJ326">
        <f t="shared" ref="AJ326:AJ389" si="138">IMARGUMENT(AH326)*180/PI()</f>
        <v>43.556067637116193</v>
      </c>
      <c r="AK326"/>
      <c r="AL326"/>
      <c r="AM326"/>
      <c r="AN326"/>
    </row>
    <row r="327" spans="1:40" x14ac:dyDescent="0.35">
      <c r="A327"/>
      <c r="B327">
        <f t="shared" si="104"/>
        <v>19300</v>
      </c>
      <c r="C327" s="237" t="str">
        <f t="shared" si="107"/>
        <v>-0.0000567874775998016+0.0351204386842138i</v>
      </c>
      <c r="D327" s="208" t="str">
        <f t="shared" si="108"/>
        <v>-1.64918089037486+0.269256696578973i</v>
      </c>
      <c r="E327" t="str">
        <f t="shared" si="109"/>
        <v>36500</v>
      </c>
      <c r="F327" t="str">
        <f t="shared" si="110"/>
        <v>0.21505376344086</v>
      </c>
      <c r="G327" t="str">
        <f t="shared" si="105"/>
        <v>0.21505376344086</v>
      </c>
      <c r="H327" t="str">
        <f t="shared" si="111"/>
        <v>0.556171200222793+0.861137943207718i</v>
      </c>
      <c r="I327" t="str">
        <f t="shared" si="112"/>
        <v>75.7909227678538i</v>
      </c>
      <c r="J327" t="str">
        <f t="shared" si="106"/>
        <v>-6.77543571521016+16.5806285920779i</v>
      </c>
      <c r="K327" t="str">
        <f t="shared" si="113"/>
        <v>3.91698260639874-1.60061867979669i</v>
      </c>
      <c r="L327" t="str">
        <f t="shared" si="114"/>
        <v>0.899510774795699-0.35759020741434i</v>
      </c>
      <c r="M327" t="str">
        <f t="shared" si="115"/>
        <v>4.81649338119444-1.95820888721103i</v>
      </c>
      <c r="N327" t="str">
        <f t="shared" si="116"/>
        <v>-0.24073459276718i</v>
      </c>
      <c r="O327" t="str">
        <f t="shared" si="117"/>
        <v>0.971163098157761-0.238416100078455i</v>
      </c>
      <c r="P327" t="str">
        <f t="shared" si="118"/>
        <v>0.028836901842239+0.238416100078455i</v>
      </c>
      <c r="Q327" t="str">
        <f t="shared" si="119"/>
        <v>-0.028836901842239+0.002318492688725i</v>
      </c>
      <c r="R327" t="str">
        <f t="shared" si="120"/>
        <v>-0.333118445027793-8.29452602315894i</v>
      </c>
      <c r="S327" t="str">
        <f t="shared" si="121"/>
        <v>0.0268800530511793i</v>
      </c>
      <c r="T327" t="str">
        <f t="shared" si="122"/>
        <v>0.2229572995369-0.00895424147467343i</v>
      </c>
      <c r="U327" t="str">
        <f t="shared" si="123"/>
        <v>0.00005-0.00736283045391818i</v>
      </c>
      <c r="V327" t="str">
        <f t="shared" si="124"/>
        <v>0.00002-0.0824637010838836i</v>
      </c>
      <c r="W327" t="str">
        <f t="shared" si="125"/>
        <v>0.0000422735653739528-0.00675934157134059i</v>
      </c>
      <c r="X327" t="str">
        <f t="shared" si="126"/>
        <v>0.000270302969485436-0.00674877974593918i</v>
      </c>
      <c r="Y327" t="str">
        <f t="shared" si="127"/>
        <v>0.009+0.0970123811428528i</v>
      </c>
      <c r="Z327" t="str">
        <f t="shared" si="128"/>
        <v>-0.884192527287377-0.126743981716704i</v>
      </c>
      <c r="AA327" t="str">
        <f t="shared" si="129"/>
        <v>13.5111710317163-131.55632134427i</v>
      </c>
      <c r="AB327" t="str">
        <f t="shared" si="130"/>
        <v>0.670691896634948-0.0269358178003143i</v>
      </c>
      <c r="AC327" t="str">
        <f t="shared" si="131"/>
        <v>4.1776371231621-1.44309102072325i</v>
      </c>
      <c r="AD327" t="str">
        <f t="shared" si="132"/>
        <v>0.145418705296935+0.0437847052451604i</v>
      </c>
      <c r="AE327" t="str">
        <f t="shared" si="133"/>
        <v>-0.123028684670291-0.0571450549126727i</v>
      </c>
      <c r="AF327" t="str">
        <f t="shared" si="134"/>
        <v>-2.20535209059765-0.591881246628745i</v>
      </c>
      <c r="AG327" t="str">
        <f t="shared" si="135"/>
        <v>1.02796425294106-0.0671117855621817i</v>
      </c>
      <c r="AH327" t="str">
        <f t="shared" si="136"/>
        <v>0.217482155951932+0.207632661131857i</v>
      </c>
      <c r="AI327">
        <f t="shared" si="137"/>
        <v>-10.437844428374801</v>
      </c>
      <c r="AJ327">
        <f t="shared" si="138"/>
        <v>43.672750244325691</v>
      </c>
      <c r="AK327"/>
      <c r="AL327"/>
      <c r="AM327"/>
      <c r="AN327"/>
    </row>
    <row r="328" spans="1:40" x14ac:dyDescent="0.35">
      <c r="A328"/>
      <c r="B328">
        <f t="shared" si="104"/>
        <v>19400</v>
      </c>
      <c r="C328" s="237" t="str">
        <f t="shared" si="107"/>
        <v>-0.000056203550057971+0.034939406434426i</v>
      </c>
      <c r="D328" s="208" t="str">
        <f t="shared" si="108"/>
        <v>-1.64917641359704+0.267868782663933i</v>
      </c>
      <c r="E328" t="str">
        <f t="shared" si="109"/>
        <v>36500</v>
      </c>
      <c r="F328" t="str">
        <f t="shared" si="110"/>
        <v>0.21505376344086</v>
      </c>
      <c r="G328" t="str">
        <f t="shared" si="105"/>
        <v>0.21505376344086</v>
      </c>
      <c r="H328" t="str">
        <f t="shared" si="111"/>
        <v>0.559445223086381+0.864160086561145i</v>
      </c>
      <c r="I328" t="str">
        <f t="shared" si="112"/>
        <v>76.1836218495525i</v>
      </c>
      <c r="J328" t="str">
        <f t="shared" si="106"/>
        <v>-6.85621892071329+16.6665385847829i</v>
      </c>
      <c r="K328" t="str">
        <f t="shared" si="113"/>
        <v>3.90945378651213-1.60825662055658i</v>
      </c>
      <c r="L328" t="str">
        <f t="shared" si="114"/>
        <v>0.898237202852479-0.358934089190606i</v>
      </c>
      <c r="M328" t="str">
        <f t="shared" si="115"/>
        <v>4.80769098936461-1.96719070974719i</v>
      </c>
      <c r="N328" t="str">
        <f t="shared" si="116"/>
        <v>-0.241981922263383i</v>
      </c>
      <c r="O328" t="str">
        <f t="shared" si="117"/>
        <v>0.970864959318209-0.239627274674759i</v>
      </c>
      <c r="P328" t="str">
        <f t="shared" si="118"/>
        <v>0.029135040681791+0.239627274674759i</v>
      </c>
      <c r="Q328" t="str">
        <f t="shared" si="119"/>
        <v>-0.029135040681791+0.002354647588624i</v>
      </c>
      <c r="R328" t="str">
        <f t="shared" si="120"/>
        <v>-0.333116209841544-8.2516324099471i</v>
      </c>
      <c r="S328" t="str">
        <f t="shared" si="121"/>
        <v>0.027019327937455i</v>
      </c>
      <c r="T328" t="str">
        <f t="shared" si="122"/>
        <v>0.222953562103693-0.00900057611499075i</v>
      </c>
      <c r="U328" t="str">
        <f t="shared" si="123"/>
        <v>0.00005-0.00732487771961963i</v>
      </c>
      <c r="V328" t="str">
        <f t="shared" si="124"/>
        <v>0.00002-0.0820386304597399i</v>
      </c>
      <c r="W328" t="str">
        <f t="shared" si="125"/>
        <v>0.0000422735651973685-0.00672449982990952i</v>
      </c>
      <c r="X328" t="str">
        <f t="shared" si="126"/>
        <v>0.000267960779456284-0.00671407118020125i</v>
      </c>
      <c r="Y328" t="str">
        <f t="shared" si="127"/>
        <v>0.009+0.0975150359674272i</v>
      </c>
      <c r="Z328" t="str">
        <f t="shared" si="128"/>
        <v>-0.874586682834085-0.124681102835695i</v>
      </c>
      <c r="AA328" t="str">
        <f t="shared" si="129"/>
        <v>13.3500656371897-130.794558660264i</v>
      </c>
      <c r="AB328" t="str">
        <f t="shared" si="130"/>
        <v>0.6706806538267-0.0270751999504339i</v>
      </c>
      <c r="AC328" t="str">
        <f t="shared" si="131"/>
        <v>4.17116325433675-1.449525946252i</v>
      </c>
      <c r="AD328" t="str">
        <f t="shared" si="132"/>
        <v>0.145477139508264+0.0440638922876544i</v>
      </c>
      <c r="AE328" t="str">
        <f t="shared" si="133"/>
        <v>-0.121738434185066-0.0566759435798908i</v>
      </c>
      <c r="AF328" t="str">
        <f t="shared" si="134"/>
        <v>-2.20862163668342-0.596291303897212i</v>
      </c>
      <c r="AG328" t="str">
        <f t="shared" si="135"/>
        <v>1.02789371707486-0.0667504918983923i</v>
      </c>
      <c r="AH328" t="str">
        <f t="shared" si="136"/>
        <v>0.215297245128107+0.206381728399877i</v>
      </c>
      <c r="AI328">
        <f t="shared" si="137"/>
        <v>-10.508720076903659</v>
      </c>
      <c r="AJ328">
        <f t="shared" si="138"/>
        <v>43.788781473614257</v>
      </c>
      <c r="AK328"/>
      <c r="AL328"/>
      <c r="AM328"/>
      <c r="AN328"/>
    </row>
    <row r="329" spans="1:40" x14ac:dyDescent="0.35">
      <c r="A329"/>
      <c r="B329">
        <f t="shared" si="104"/>
        <v>19500</v>
      </c>
      <c r="C329" s="237" t="str">
        <f t="shared" si="107"/>
        <v>-0.00005562858293165+0.034760230911322i</v>
      </c>
      <c r="D329" s="208" t="str">
        <f t="shared" si="108"/>
        <v>-1.64917200551574+0.266495103653469i</v>
      </c>
      <c r="E329" t="str">
        <f t="shared" si="109"/>
        <v>36500</v>
      </c>
      <c r="F329" t="str">
        <f t="shared" si="110"/>
        <v>0.21505376344086</v>
      </c>
      <c r="G329" t="str">
        <f t="shared" si="105"/>
        <v>0.21505376344086</v>
      </c>
      <c r="H329" t="str">
        <f t="shared" si="111"/>
        <v>0.562725227778037+0.86716479552889i</v>
      </c>
      <c r="I329" t="str">
        <f t="shared" si="112"/>
        <v>76.5763209312512i</v>
      </c>
      <c r="J329" t="str">
        <f t="shared" si="106"/>
        <v>-6.93741961048259+16.7524485774879i</v>
      </c>
      <c r="K329" t="str">
        <f t="shared" si="113"/>
        <v>3.90191261323996-1.615835736267i</v>
      </c>
      <c r="L329" t="str">
        <f t="shared" si="114"/>
        <v>0.896960678354248-0.360271538479842i</v>
      </c>
      <c r="M329" t="str">
        <f t="shared" si="115"/>
        <v>4.79887329159421-1.97610727474684i</v>
      </c>
      <c r="N329" t="str">
        <f t="shared" si="116"/>
        <v>-0.243229251759586i</v>
      </c>
      <c r="O329" t="str">
        <f t="shared" si="117"/>
        <v>0.970565309977177-0.240838076451599i</v>
      </c>
      <c r="P329" t="str">
        <f t="shared" si="118"/>
        <v>0.029434690022823+0.240838076451599i</v>
      </c>
      <c r="Q329" t="str">
        <f t="shared" si="119"/>
        <v>-0.029434690022823+0.00239117530798702i</v>
      </c>
      <c r="R329" t="str">
        <f t="shared" si="120"/>
        <v>-0.333113963049905-8.20917801911389i</v>
      </c>
      <c r="S329" t="str">
        <f t="shared" si="121"/>
        <v>0.0271586028237304i</v>
      </c>
      <c r="T329" t="str">
        <f t="shared" si="122"/>
        <v>0.222949805330412-0.00904690981751117i</v>
      </c>
      <c r="U329" t="str">
        <f t="shared" si="123"/>
        <v>0.0000500000000000001-0.00728731424413441i</v>
      </c>
      <c r="V329" t="str">
        <f t="shared" si="124"/>
        <v>0.00002-0.0816179195343052i</v>
      </c>
      <c r="W329" t="str">
        <f t="shared" si="125"/>
        <v>0.0000422735650198715-0.00669001544083166i</v>
      </c>
      <c r="X329" t="str">
        <f t="shared" si="126"/>
        <v>0.000265654476967165-0.00667971740072819i</v>
      </c>
      <c r="Y329" t="str">
        <f t="shared" si="127"/>
        <v>0.009+0.0980176907920016i</v>
      </c>
      <c r="Z329" t="str">
        <f t="shared" si="128"/>
        <v>-0.865138982350244-0.122664563189101i</v>
      </c>
      <c r="AA329" t="str">
        <f t="shared" si="129"/>
        <v>13.1919258975112-130.041950042683i</v>
      </c>
      <c r="AB329" t="str">
        <f t="shared" si="130"/>
        <v>0.670669352840357-0.0272145792795076i</v>
      </c>
      <c r="AC329" t="str">
        <f t="shared" si="131"/>
        <v>4.16467831674295-1.45591390474399i</v>
      </c>
      <c r="AD329" t="str">
        <f t="shared" si="132"/>
        <v>0.145535892370188+0.0443427165356675i</v>
      </c>
      <c r="AE329" t="str">
        <f t="shared" si="133"/>
        <v>-0.120469493866113-0.0562147093242379i</v>
      </c>
      <c r="AF329" t="str">
        <f t="shared" si="134"/>
        <v>-2.21189723329378-0.600669691875421i</v>
      </c>
      <c r="AG329" t="str">
        <f t="shared" si="135"/>
        <v>1.02782444957055-0.066393715600086i</v>
      </c>
      <c r="AH329" t="str">
        <f t="shared" si="136"/>
        <v>0.213148448598022+0.205147144875333i</v>
      </c>
      <c r="AI329">
        <f t="shared" si="137"/>
        <v>-10.579045400365509</v>
      </c>
      <c r="AJ329">
        <f t="shared" si="138"/>
        <v>43.904160025144037</v>
      </c>
      <c r="AK329"/>
      <c r="AL329"/>
      <c r="AM329"/>
      <c r="AN329"/>
    </row>
    <row r="330" spans="1:40" x14ac:dyDescent="0.35">
      <c r="A330"/>
      <c r="B330">
        <f t="shared" si="104"/>
        <v>19600</v>
      </c>
      <c r="C330" s="237" t="str">
        <f t="shared" si="107"/>
        <v>-0.0000550623938232852+0.0345828836959061i</v>
      </c>
      <c r="D330" s="208" t="str">
        <f t="shared" si="108"/>
        <v>-1.64916766473257+0.265135441668614i</v>
      </c>
      <c r="E330" t="str">
        <f t="shared" si="109"/>
        <v>36500</v>
      </c>
      <c r="F330" t="str">
        <f t="shared" si="110"/>
        <v>0.21505376344086</v>
      </c>
      <c r="G330" t="str">
        <f t="shared" si="105"/>
        <v>0.21505376344086</v>
      </c>
      <c r="H330" t="str">
        <f t="shared" si="111"/>
        <v>0.56601110029852+0.870152079823995i</v>
      </c>
      <c r="I330" t="str">
        <f t="shared" si="112"/>
        <v>76.9690200129499i</v>
      </c>
      <c r="J330" t="str">
        <f t="shared" si="106"/>
        <v>-7.01903778451806+16.838358570193i</v>
      </c>
      <c r="K330" t="str">
        <f t="shared" si="113"/>
        <v>3.89435943534215-1.62335633305424i</v>
      </c>
      <c r="L330" t="str">
        <f t="shared" si="114"/>
        <v>0.895681241812521-0.361602553392385i</v>
      </c>
      <c r="M330" t="str">
        <f t="shared" si="115"/>
        <v>4.79004067715467-1.98495888644662i</v>
      </c>
      <c r="N330" t="str">
        <f t="shared" si="116"/>
        <v>-0.244476581255789i</v>
      </c>
      <c r="O330" t="str">
        <f t="shared" si="117"/>
        <v>0.970264150600868-0.242048503525173i</v>
      </c>
      <c r="P330" t="str">
        <f t="shared" si="118"/>
        <v>0.029735849399132+0.242048503525173i</v>
      </c>
      <c r="Q330" t="str">
        <f t="shared" si="119"/>
        <v>-0.029735849399132+0.00242807773061601i</v>
      </c>
      <c r="R330" t="str">
        <f t="shared" si="120"/>
        <v>-0.333111704652238-8.1671561278534i</v>
      </c>
      <c r="S330" t="str">
        <f t="shared" si="121"/>
        <v>0.0272978777100061i</v>
      </c>
      <c r="T330" t="str">
        <f t="shared" si="122"/>
        <v>0.222946029216669-0.00909324257736846i</v>
      </c>
      <c r="U330" t="str">
        <f t="shared" si="123"/>
        <v>0.0000500000000000001-0.00725013406941945i</v>
      </c>
      <c r="V330" t="str">
        <f t="shared" si="124"/>
        <v>0.00002-0.0812015015774976i</v>
      </c>
      <c r="W330" t="str">
        <f t="shared" si="125"/>
        <v>0.0000422735648414619-0.00665588293442815i</v>
      </c>
      <c r="X330" t="str">
        <f t="shared" si="126"/>
        <v>0.000263383332844405-0.0066457130013793i</v>
      </c>
      <c r="Y330" t="str">
        <f t="shared" si="127"/>
        <v>0.009+0.0985203456165759i</v>
      </c>
      <c r="Z330" t="str">
        <f t="shared" si="128"/>
        <v>-0.855845926837095-0.120693041949038i</v>
      </c>
      <c r="AA330" t="str">
        <f t="shared" si="129"/>
        <v>13.0366775887783-129.298326643252i</v>
      </c>
      <c r="AB330" t="str">
        <f t="shared" si="130"/>
        <v>0.670657993674753-0.027353955772897i</v>
      </c>
      <c r="AC330" t="str">
        <f t="shared" si="131"/>
        <v>4.15818259257013-1.46225510514443i</v>
      </c>
      <c r="AD330" t="str">
        <f t="shared" si="132"/>
        <v>0.14559496338923+0.0446211821139963i</v>
      </c>
      <c r="AE330" t="str">
        <f t="shared" si="133"/>
        <v>-0.119221390179969-0.0557611559868251i</v>
      </c>
      <c r="AF330" t="str">
        <f t="shared" si="134"/>
        <v>-2.21517876503109-0.605016638155381i</v>
      </c>
      <c r="AG330" t="str">
        <f t="shared" si="135"/>
        <v>1.02775641797071-0.0660413728720068i</v>
      </c>
      <c r="AH330" t="str">
        <f t="shared" si="136"/>
        <v>0.211034967510888+0.203928565808176i</v>
      </c>
      <c r="AI330">
        <f t="shared" si="137"/>
        <v>-10.648827794373947</v>
      </c>
      <c r="AJ330">
        <f t="shared" si="138"/>
        <v>44.018884805455457</v>
      </c>
      <c r="AK330"/>
      <c r="AL330"/>
      <c r="AM330"/>
      <c r="AN330"/>
    </row>
    <row r="331" spans="1:40" x14ac:dyDescent="0.35">
      <c r="A331"/>
      <c r="B331">
        <f t="shared" si="104"/>
        <v>19700</v>
      </c>
      <c r="C331" s="237" t="str">
        <f t="shared" si="107"/>
        <v>-0.0000545048049528995+0.0344073369462107i</v>
      </c>
      <c r="D331" s="208" t="str">
        <f t="shared" si="108"/>
        <v>-1.64916338988457+0.263789583254282i</v>
      </c>
      <c r="E331" t="str">
        <f t="shared" si="109"/>
        <v>36500</v>
      </c>
      <c r="F331" t="str">
        <f t="shared" si="110"/>
        <v>0.21505376344086</v>
      </c>
      <c r="G331" t="str">
        <f t="shared" si="105"/>
        <v>0.21505376344086</v>
      </c>
      <c r="H331" t="str">
        <f t="shared" si="111"/>
        <v>0.569302727107125+0.873121949991424i</v>
      </c>
      <c r="I331" t="str">
        <f t="shared" si="112"/>
        <v>77.3617190946487i</v>
      </c>
      <c r="J331" t="str">
        <f t="shared" si="106"/>
        <v>-7.1010734428197+16.9242685628981i</v>
      </c>
      <c r="K331" t="str">
        <f t="shared" si="113"/>
        <v>3.88679459837094-1.63081871441661i</v>
      </c>
      <c r="L331" t="str">
        <f t="shared" si="114"/>
        <v>0.89439893363589-0.362927132330588i</v>
      </c>
      <c r="M331" t="str">
        <f t="shared" si="115"/>
        <v>4.78119353200683-1.9937458467472i</v>
      </c>
      <c r="N331" t="str">
        <f t="shared" si="116"/>
        <v>-0.245723910751992i</v>
      </c>
      <c r="O331" t="str">
        <f t="shared" si="117"/>
        <v>0.969961481657835-0.243258554012262i</v>
      </c>
      <c r="P331" t="str">
        <f t="shared" si="118"/>
        <v>0.030038518342165+0.243258554012262i</v>
      </c>
      <c r="Q331" t="str">
        <f t="shared" si="119"/>
        <v>-0.030038518342165+0.00246535673972997i</v>
      </c>
      <c r="R331" t="str">
        <f t="shared" si="120"/>
        <v>-0.333109434647856-8.12556014986347i</v>
      </c>
      <c r="S331" t="str">
        <f t="shared" si="121"/>
        <v>0.0274371525962815i</v>
      </c>
      <c r="T331" t="str">
        <f t="shared" si="122"/>
        <v>0.222942233762068-0.00913957438969428i</v>
      </c>
      <c r="U331" t="str">
        <f t="shared" si="123"/>
        <v>0.0000500000000000001-0.00721333135840717i</v>
      </c>
      <c r="V331" t="str">
        <f t="shared" si="124"/>
        <v>0.00002-0.08078931121416i</v>
      </c>
      <c r="W331" t="str">
        <f t="shared" si="125"/>
        <v>0.0000422735646621396-0.00662209695207954i</v>
      </c>
      <c r="X331" t="str">
        <f t="shared" si="126"/>
        <v>0.000261146636333431-0.00661205268517333i</v>
      </c>
      <c r="Y331" t="str">
        <f t="shared" si="127"/>
        <v>0.009+0.0990230004411503i</v>
      </c>
      <c r="Z331" t="str">
        <f t="shared" si="128"/>
        <v>-0.846704114584856-0.11876526391375i</v>
      </c>
      <c r="AA331" t="str">
        <f t="shared" si="129"/>
        <v>12.8842488364246-128.563523811046i</v>
      </c>
      <c r="AB331" t="str">
        <f t="shared" si="130"/>
        <v>0.670646576328695-0.0274933294159573i</v>
      </c>
      <c r="AC331" t="str">
        <f t="shared" si="131"/>
        <v>4.15167636166896-1.46854975496747i</v>
      </c>
      <c r="AD331" t="str">
        <f t="shared" si="132"/>
        <v>0.145654352081422+0.0448992930576662i</v>
      </c>
      <c r="AE331" t="str">
        <f t="shared" si="133"/>
        <v>-0.117993662824997-0.0553150937390137i</v>
      </c>
      <c r="AF331" t="str">
        <f t="shared" si="134"/>
        <v>-2.21846611699169-0.609332366737142i</v>
      </c>
      <c r="AG331" t="str">
        <f t="shared" si="135"/>
        <v>1.02768959085937-0.0656933820135576i</v>
      </c>
      <c r="AH331" t="str">
        <f t="shared" si="136"/>
        <v>0.208956025168747+0.202725656546341i</v>
      </c>
      <c r="AI331">
        <f t="shared" si="137"/>
        <v>-10.7180745191763</v>
      </c>
      <c r="AJ331">
        <f t="shared" si="138"/>
        <v>44.132954918456413</v>
      </c>
      <c r="AK331"/>
      <c r="AL331"/>
      <c r="AM331"/>
      <c r="AN331"/>
    </row>
    <row r="332" spans="1:40" x14ac:dyDescent="0.35">
      <c r="A332"/>
      <c r="B332">
        <f t="shared" si="104"/>
        <v>19800</v>
      </c>
      <c r="C332" s="237" t="str">
        <f t="shared" si="107"/>
        <v>-0.0000539556430185233+0.0342335633827256i</v>
      </c>
      <c r="D332" s="208" t="str">
        <f t="shared" si="108"/>
        <v>-1.64915917964307+0.262457319267563i</v>
      </c>
      <c r="E332" t="str">
        <f t="shared" si="109"/>
        <v>36500</v>
      </c>
      <c r="F332" t="str">
        <f t="shared" si="110"/>
        <v>0.21505376344086</v>
      </c>
      <c r="G332" t="str">
        <f t="shared" si="105"/>
        <v>0.21505376344086</v>
      </c>
      <c r="H332" t="str">
        <f t="shared" si="111"/>
        <v>0.572599995127557+0.876074417400088i</v>
      </c>
      <c r="I332" t="str">
        <f t="shared" si="112"/>
        <v>77.7544181763474i</v>
      </c>
      <c r="J332" t="str">
        <f t="shared" si="106"/>
        <v>-7.1835265853875+17.0101785556032i</v>
      </c>
      <c r="K332" t="str">
        <f t="shared" si="113"/>
        <v>3.87921844470327-1.63822318131236i</v>
      </c>
      <c r="L332" t="str">
        <f t="shared" si="114"/>
        <v>0.893113794127816-0.364245273986859i</v>
      </c>
      <c r="M332" t="str">
        <f t="shared" si="115"/>
        <v>4.77233223883109-2.00246845529922i</v>
      </c>
      <c r="N332" t="str">
        <f t="shared" si="116"/>
        <v>-0.246971240248195i</v>
      </c>
      <c r="O332" t="str">
        <f t="shared" si="117"/>
        <v>0.96965730361898-0.244468226030232i</v>
      </c>
      <c r="P332" t="str">
        <f t="shared" si="118"/>
        <v>0.0303426963810201+0.244468226030232i</v>
      </c>
      <c r="Q332" t="str">
        <f t="shared" si="119"/>
        <v>-0.0303426963810201+0.00250301421796301i</v>
      </c>
      <c r="R332" t="str">
        <f t="shared" si="120"/>
        <v>-0.333107153035779-8.08438363189853i</v>
      </c>
      <c r="S332" t="str">
        <f t="shared" si="121"/>
        <v>0.0275764274825572i</v>
      </c>
      <c r="T332" t="str">
        <f t="shared" si="122"/>
        <v>0.222938418966222-0.00918590524961224i</v>
      </c>
      <c r="U332" t="str">
        <f t="shared" si="123"/>
        <v>0.0000500000000000002-0.00717690039195057i</v>
      </c>
      <c r="V332" t="str">
        <f t="shared" si="124"/>
        <v>0.00002-0.080381284389846i</v>
      </c>
      <c r="W332" t="str">
        <f t="shared" si="125"/>
        <v>0.000042273564481905-0.0065886522434214i</v>
      </c>
      <c r="X332" t="str">
        <f t="shared" si="126"/>
        <v>0.00025894369454347-0.00657873126155056i</v>
      </c>
      <c r="Y332" t="str">
        <f t="shared" si="127"/>
        <v>0.009+0.0995256552657246i</v>
      </c>
      <c r="Z332" t="str">
        <f t="shared" si="128"/>
        <v>-0.837710237918085-0.116879997656081i</v>
      </c>
      <c r="AA332" t="str">
        <f t="shared" si="129"/>
        <v>12.7345700254817-127.837380961916i</v>
      </c>
      <c r="AB332" t="str">
        <f t="shared" si="130"/>
        <v>0.67063510080102-0.0276327001940195i</v>
      </c>
      <c r="AC332" t="str">
        <f t="shared" si="131"/>
        <v>4.14515990157118-1.47479806035233i</v>
      </c>
      <c r="AD332" t="str">
        <f t="shared" si="132"/>
        <v>0.145714057972012+0.0451770533142013i</v>
      </c>
      <c r="AE332" t="str">
        <f t="shared" si="133"/>
        <v>-0.116785864286271-0.0548763388345043i</v>
      </c>
      <c r="AF332" t="str">
        <f t="shared" si="134"/>
        <v>-2.22175917477063-0.613617098132525i</v>
      </c>
      <c r="AG332" t="str">
        <f t="shared" si="135"/>
        <v>1.02762393782175-0.0653496633532307i</v>
      </c>
      <c r="AH332" t="str">
        <f t="shared" si="136"/>
        <v>0.206910866289297+0.201538092159232i</v>
      </c>
      <c r="AI332">
        <f t="shared" si="137"/>
        <v>-10.786792702821861</v>
      </c>
      <c r="AJ332">
        <f t="shared" si="138"/>
        <v>44.246369656794499</v>
      </c>
      <c r="AK332"/>
      <c r="AL332"/>
      <c r="AM332"/>
      <c r="AN332"/>
    </row>
    <row r="333" spans="1:40" x14ac:dyDescent="0.35">
      <c r="A333"/>
      <c r="B333">
        <f t="shared" si="104"/>
        <v>19900</v>
      </c>
      <c r="C333" s="237" t="str">
        <f t="shared" si="107"/>
        <v>-0.0000534147390615156+0.0340615362742652i</v>
      </c>
      <c r="D333" s="208" t="str">
        <f t="shared" si="108"/>
        <v>-1.64915503271274+0.261138444769367i</v>
      </c>
      <c r="E333" t="str">
        <f t="shared" si="109"/>
        <v>36500</v>
      </c>
      <c r="F333" t="str">
        <f t="shared" si="110"/>
        <v>0.21505376344086</v>
      </c>
      <c r="G333" t="str">
        <f t="shared" si="105"/>
        <v>0.21505376344086</v>
      </c>
      <c r="H333" t="str">
        <f t="shared" si="111"/>
        <v>0.575902791753654+0.879009494234937i</v>
      </c>
      <c r="I333" t="str">
        <f t="shared" si="112"/>
        <v>78.1471172580461i</v>
      </c>
      <c r="J333" t="str">
        <f t="shared" si="106"/>
        <v>-7.26639721222146+17.0960885483082i</v>
      </c>
      <c r="K333" t="str">
        <f t="shared" si="113"/>
        <v>3.8716313135721-1.64557003224422i</v>
      </c>
      <c r="L333" t="str">
        <f t="shared" si="114"/>
        <v>0.891825863484448-0.365556977341684i</v>
      </c>
      <c r="M333" t="str">
        <f t="shared" si="115"/>
        <v>4.76345717705655-2.0111270095859i</v>
      </c>
      <c r="N333" t="str">
        <f t="shared" si="116"/>
        <v>-0.248218569744398i</v>
      </c>
      <c r="O333" t="str">
        <f t="shared" si="117"/>
        <v>0.969351616957553-0.245677517697038i</v>
      </c>
      <c r="P333" t="str">
        <f t="shared" si="118"/>
        <v>0.030648383042447+0.245677517697038i</v>
      </c>
      <c r="Q333" t="str">
        <f t="shared" si="119"/>
        <v>-0.030648383042447+0.00254105204735999i</v>
      </c>
      <c r="R333" t="str">
        <f t="shared" si="120"/>
        <v>-0.333104859815117-8.04362025042656i</v>
      </c>
      <c r="S333" t="str">
        <f t="shared" si="121"/>
        <v>0.0277157023688326i</v>
      </c>
      <c r="T333" t="str">
        <f t="shared" si="122"/>
        <v>0.222934584828737-0.00923223515224749i</v>
      </c>
      <c r="U333" t="str">
        <f t="shared" si="123"/>
        <v>0.0000499999999999999-0.00714083556586032i</v>
      </c>
      <c r="V333" t="str">
        <f t="shared" si="124"/>
        <v>0.00002-0.0799773583376357i</v>
      </c>
      <c r="W333" t="str">
        <f t="shared" si="125"/>
        <v>0.0000422735643007574-0.00655554366362417i</v>
      </c>
      <c r="X333" t="str">
        <f t="shared" si="126"/>
        <v>0.000256773831911646-0.00654574364371618i</v>
      </c>
      <c r="Y333" t="str">
        <f t="shared" si="127"/>
        <v>0.009+0.100028310090299i</v>
      </c>
      <c r="Z333" t="str">
        <f t="shared" si="128"/>
        <v>-0.828861080067955-0.115036053758192i</v>
      </c>
      <c r="AA333" t="str">
        <f t="shared" si="129"/>
        <v>12.5875737148443-127.11974145275i</v>
      </c>
      <c r="AB333" t="str">
        <f t="shared" si="130"/>
        <v>0.670623567090542-0.0277720680924193i</v>
      </c>
      <c r="AC333" t="str">
        <f t="shared" si="131"/>
        <v>4.13863348750798-1.48100022611717i</v>
      </c>
      <c r="AD333" t="str">
        <f t="shared" si="132"/>
        <v>0.145774080595191+0.0454544667458229i</v>
      </c>
      <c r="AE333" t="str">
        <f t="shared" si="133"/>
        <v>-0.11559755940792-0.0544447133727549i</v>
      </c>
      <c r="AF333" t="str">
        <f t="shared" si="134"/>
        <v>-2.22505782446639-0.61787104946557i</v>
      </c>
      <c r="AG333" t="str">
        <f t="shared" si="135"/>
        <v>1.02755942940582-0.0650101391854866i</v>
      </c>
      <c r="AH333" t="str">
        <f t="shared" si="136"/>
        <v>0.204898756297199+0.200365557078071i</v>
      </c>
      <c r="AI333">
        <f t="shared" si="137"/>
        <v>-10.854989344239439</v>
      </c>
      <c r="AJ333">
        <f t="shared" si="138"/>
        <v>44.359128493601091</v>
      </c>
      <c r="AK333"/>
      <c r="AL333"/>
      <c r="AM333"/>
      <c r="AN333"/>
    </row>
    <row r="334" spans="1:40" x14ac:dyDescent="0.35">
      <c r="A334"/>
      <c r="B334">
        <f t="shared" si="104"/>
        <v>20000</v>
      </c>
      <c r="C334" s="237" t="str">
        <f t="shared" si="107"/>
        <v>-0.0000528819283365942+0.033891229424261i</v>
      </c>
      <c r="D334" s="208" t="str">
        <f t="shared" si="108"/>
        <v>-1.64915094783051+0.259832758919334i</v>
      </c>
      <c r="E334" t="str">
        <f t="shared" si="109"/>
        <v>36500</v>
      </c>
      <c r="F334" t="str">
        <f t="shared" si="110"/>
        <v>0.21505376344086</v>
      </c>
      <c r="G334" t="str">
        <f t="shared" si="105"/>
        <v>0.21505376344086</v>
      </c>
      <c r="H334" t="str">
        <f t="shared" si="111"/>
        <v>0.579211004855006+0.881927193488941i</v>
      </c>
      <c r="I334" t="str">
        <f t="shared" si="112"/>
        <v>78.5398163397448i</v>
      </c>
      <c r="J334" t="str">
        <f t="shared" si="106"/>
        <v>-7.3496853233216+17.1819985410133i</v>
      </c>
      <c r="K334" t="str">
        <f t="shared" si="113"/>
        <v>3.86403354109658-1.65285956334071i</v>
      </c>
      <c r="L334" t="str">
        <f t="shared" si="114"/>
        <v>0.890535181792478-0.366862241661643i</v>
      </c>
      <c r="M334" t="str">
        <f t="shared" si="115"/>
        <v>4.75456872288906-2.01972180500235i</v>
      </c>
      <c r="N334" t="str">
        <f t="shared" si="116"/>
        <v>-0.249465899240601i</v>
      </c>
      <c r="O334" t="str">
        <f t="shared" si="117"/>
        <v>0.969044422149149-0.246886427131226i</v>
      </c>
      <c r="P334" t="str">
        <f t="shared" si="118"/>
        <v>0.030955577850851+0.246886427131226i</v>
      </c>
      <c r="Q334" t="str">
        <f t="shared" si="119"/>
        <v>-0.030955577850851+0.00257947210937501i</v>
      </c>
      <c r="R334" t="str">
        <f t="shared" si="120"/>
        <v>-0.333102554984839-8.00326380838535i</v>
      </c>
      <c r="S334" t="str">
        <f t="shared" si="121"/>
        <v>0.0278549772551083i</v>
      </c>
      <c r="T334" t="str">
        <f t="shared" si="122"/>
        <v>0.222930731349205-0.00927856409272115i</v>
      </c>
      <c r="U334" t="str">
        <f t="shared" si="123"/>
        <v>0.0000499999999999999-0.00710513138803103i</v>
      </c>
      <c r="V334" t="str">
        <f t="shared" si="124"/>
        <v>0.00002-0.0795774715459475i</v>
      </c>
      <c r="W334" t="str">
        <f t="shared" si="125"/>
        <v>0.0000422735641186975-0.00652276617075504i</v>
      </c>
      <c r="X334" t="str">
        <f t="shared" si="126"/>
        <v>0.000254636389685762-0.00651308484606336i</v>
      </c>
      <c r="Y334" t="str">
        <f t="shared" si="127"/>
        <v>0.009+0.100530964914873i</v>
      </c>
      <c r="Z334" t="str">
        <f t="shared" si="128"/>
        <v>-0.820153512166004-0.113232283128036i</v>
      </c>
      <c r="AA334" t="str">
        <f t="shared" si="129"/>
        <v>12.4431945553366-126.410452460383i</v>
      </c>
      <c r="AB334" t="str">
        <f t="shared" si="130"/>
        <v>0.670611975196034-0.0279114330964802i</v>
      </c>
      <c r="AC334" t="str">
        <f t="shared" si="131"/>
        <v>4.13209739242809-1.48715645581066i</v>
      </c>
      <c r="AD334" t="str">
        <f t="shared" si="132"/>
        <v>0.145834419493814+0.0457315371315838i</v>
      </c>
      <c r="AE334" t="str">
        <f t="shared" si="133"/>
        <v>-0.114428324982178-0.0540200450731549i</v>
      </c>
      <c r="AF334" t="str">
        <f t="shared" si="134"/>
        <v>-2.22836195268552-0.622094434569607i</v>
      </c>
      <c r="AG334" t="str">
        <f t="shared" si="135"/>
        <v>1.0274960370856-0.0646747337099761i</v>
      </c>
      <c r="AH334" t="str">
        <f t="shared" si="136"/>
        <v>0.202918980642672+0.199207744752229i</v>
      </c>
      <c r="AI334">
        <f t="shared" si="137"/>
        <v>-10.922671316226285</v>
      </c>
      <c r="AJ334">
        <f t="shared" si="138"/>
        <v>44.471231074581105</v>
      </c>
      <c r="AK334"/>
      <c r="AL334"/>
      <c r="AM334"/>
      <c r="AN334"/>
    </row>
    <row r="335" spans="1:40" x14ac:dyDescent="0.35">
      <c r="A335"/>
      <c r="B335">
        <f t="shared" si="104"/>
        <v>20100</v>
      </c>
      <c r="C335" s="237" t="str">
        <f t="shared" si="107"/>
        <v>-0.0000523570501863805+0.0337226171574635i</v>
      </c>
      <c r="D335" s="208" t="str">
        <f t="shared" si="108"/>
        <v>-1.64914692376469+0.258540064873887i</v>
      </c>
      <c r="E335" t="str">
        <f t="shared" si="109"/>
        <v>36500</v>
      </c>
      <c r="F335" t="str">
        <f t="shared" si="110"/>
        <v>0.21505376344086</v>
      </c>
      <c r="G335" t="str">
        <f t="shared" si="105"/>
        <v>0.21505376344086</v>
      </c>
      <c r="H335" t="str">
        <f t="shared" si="111"/>
        <v>0.582524522782496+0.884827528955144i</v>
      </c>
      <c r="I335" t="str">
        <f t="shared" si="112"/>
        <v>78.9325154214435i</v>
      </c>
      <c r="J335" t="str">
        <f t="shared" si="106"/>
        <v>-7.4333909186879+17.2679085337184i</v>
      </c>
      <c r="K335" t="str">
        <f t="shared" si="113"/>
        <v>3.85642546031129-1.66009206843429i</v>
      </c>
      <c r="L335" t="str">
        <f t="shared" si="114"/>
        <v>0.889241789027027-0.368161066497398i</v>
      </c>
      <c r="M335" t="str">
        <f t="shared" si="115"/>
        <v>4.74566724933832-2.02825313493169i</v>
      </c>
      <c r="N335" t="str">
        <f t="shared" si="116"/>
        <v>-0.250713228736804i</v>
      </c>
      <c r="O335" t="str">
        <f t="shared" si="117"/>
        <v>0.968735719671712-0.248094952451939i</v>
      </c>
      <c r="P335" t="str">
        <f t="shared" si="118"/>
        <v>0.031264280328288+0.248094952451939i</v>
      </c>
      <c r="Q335" t="str">
        <f t="shared" si="119"/>
        <v>-0.031264280328288+0.00261827628486502i</v>
      </c>
      <c r="R335" t="str">
        <f t="shared" si="120"/>
        <v>-0.333100238544417-7.9633082320381i</v>
      </c>
      <c r="S335" t="str">
        <f t="shared" si="121"/>
        <v>0.0279942521413837i</v>
      </c>
      <c r="T335" t="str">
        <f t="shared" si="122"/>
        <v>0.222926858527231-0.00932489206616747i</v>
      </c>
      <c r="U335" t="str">
        <f t="shared" si="123"/>
        <v>0.0000499999999999999-0.00706978247565277i</v>
      </c>
      <c r="V335" t="str">
        <f t="shared" si="124"/>
        <v>0.00002-0.0791815637273109i</v>
      </c>
      <c r="W335" t="str">
        <f t="shared" si="125"/>
        <v>0.0000422735639357249-0.00649031482321798i</v>
      </c>
      <c r="X335" t="str">
        <f t="shared" si="126"/>
        <v>0.000252530725424959-0.00648074998167176i</v>
      </c>
      <c r="Y335" t="str">
        <f t="shared" si="127"/>
        <v>0.009+0.101033619739448i</v>
      </c>
      <c r="Z335" t="str">
        <f t="shared" si="128"/>
        <v>-0.811584490353718-0.111467575393277i</v>
      </c>
      <c r="AA335" t="str">
        <f t="shared" si="129"/>
        <v>12.3013692113856-125.709364864934i</v>
      </c>
      <c r="AB335" t="str">
        <f t="shared" si="130"/>
        <v>0.670600325116308-0.0280507951915652i</v>
      </c>
      <c r="AC335" t="str">
        <f t="shared" si="131"/>
        <v>4.12555188701547-1.49326695176187i</v>
      </c>
      <c r="AD335" t="str">
        <f t="shared" si="132"/>
        <v>0.145895074219153+0.0460082681694385i</v>
      </c>
      <c r="AE335" t="str">
        <f t="shared" si="133"/>
        <v>-0.113277749354378-0.0536021670593822i</v>
      </c>
      <c r="AF335" t="str">
        <f t="shared" si="134"/>
        <v>-2.23167144654719-0.626287464081257i</v>
      </c>
      <c r="AG335" t="str">
        <f t="shared" si="135"/>
        <v>1.02743373322603-0.06434337297301i</v>
      </c>
      <c r="AH335" t="str">
        <f t="shared" si="136"/>
        <v>0.200970844146151+0.198064357320735i</v>
      </c>
      <c r="AI335">
        <f t="shared" si="137"/>
        <v>-10.98984536835183</v>
      </c>
      <c r="AJ335">
        <f t="shared" si="138"/>
        <v>44.582677210439435</v>
      </c>
      <c r="AK335"/>
      <c r="AL335"/>
      <c r="AM335"/>
      <c r="AN335"/>
    </row>
    <row r="336" spans="1:40" x14ac:dyDescent="0.35">
      <c r="A336"/>
      <c r="B336">
        <f t="shared" si="104"/>
        <v>20200</v>
      </c>
      <c r="C336" s="237" t="str">
        <f t="shared" si="107"/>
        <v>-0.0000518399479202746+0.0335556743070372i</v>
      </c>
      <c r="D336" s="208" t="str">
        <f t="shared" si="108"/>
        <v>-1.64914295931398+0.257260169687285i</v>
      </c>
      <c r="E336" t="str">
        <f t="shared" si="109"/>
        <v>36500</v>
      </c>
      <c r="F336" t="str">
        <f t="shared" si="110"/>
        <v>0.21505376344086</v>
      </c>
      <c r="G336" t="str">
        <f t="shared" si="105"/>
        <v>0.21505376344086</v>
      </c>
      <c r="H336" t="str">
        <f t="shared" si="111"/>
        <v>0.585843234373639+0.887710515218609i</v>
      </c>
      <c r="I336" t="str">
        <f t="shared" si="112"/>
        <v>79.3252145031423i</v>
      </c>
      <c r="J336" t="str">
        <f t="shared" si="106"/>
        <v>-7.51751399832036+17.3538185264235i</v>
      </c>
      <c r="K336" t="str">
        <f t="shared" si="113"/>
        <v>3.84880740119443-1.66726783913656i</v>
      </c>
      <c r="L336" t="str">
        <f t="shared" si="114"/>
        <v>0.887945725049554-0.369453451681684i</v>
      </c>
      <c r="M336" t="str">
        <f t="shared" si="115"/>
        <v>4.73675312624398-2.03672129081824i</v>
      </c>
      <c r="N336" t="str">
        <f t="shared" si="116"/>
        <v>-0.251960558233007i</v>
      </c>
      <c r="O336" t="str">
        <f t="shared" si="117"/>
        <v>0.968425510005531-0.249303091778916i</v>
      </c>
      <c r="P336" t="str">
        <f t="shared" si="118"/>
        <v>0.031574489994469+0.249303091778916i</v>
      </c>
      <c r="Q336" t="str">
        <f t="shared" si="119"/>
        <v>-0.031574489994469+0.00265746645409101i</v>
      </c>
      <c r="R336" t="str">
        <f t="shared" si="120"/>
        <v>-0.333097910492918-7.9237475679197i</v>
      </c>
      <c r="S336" t="str">
        <f t="shared" si="121"/>
        <v>0.0281335270276594i</v>
      </c>
      <c r="T336" t="str">
        <f t="shared" si="122"/>
        <v>0.222922966362419-0.00937121906770938i</v>
      </c>
      <c r="U336" t="str">
        <f t="shared" si="123"/>
        <v>0.00005-0.00703478355250598i</v>
      </c>
      <c r="V336" t="str">
        <f t="shared" si="124"/>
        <v>0.00002-0.0787895757880668i</v>
      </c>
      <c r="W336" t="str">
        <f t="shared" si="125"/>
        <v>0.00004227356375184-0.00645818477727048i</v>
      </c>
      <c r="X336" t="str">
        <f t="shared" si="126"/>
        <v>0.000250456212517634-0.00644873425988095i</v>
      </c>
      <c r="Y336" t="str">
        <f t="shared" si="127"/>
        <v>0.009+0.101536274564022i</v>
      </c>
      <c r="Z336" t="str">
        <f t="shared" si="128"/>
        <v>-0.803151053003233-0.109740857368681i</v>
      </c>
      <c r="AA336" t="str">
        <f t="shared" si="129"/>
        <v>12.1620362861236-125.016333137418i</v>
      </c>
      <c r="AB336" t="str">
        <f t="shared" si="130"/>
        <v>0.670588616850173-0.0281901543630034i</v>
      </c>
      <c r="AC336" t="str">
        <f t="shared" si="131"/>
        <v>4.1189972397061-1.49933191512736i</v>
      </c>
      <c r="AD336" t="str">
        <f t="shared" si="132"/>
        <v>0.145956044330632+0.0462846634782549i</v>
      </c>
      <c r="AE336" t="str">
        <f t="shared" si="133"/>
        <v>-0.112145432043209-0.0531909176534455i</v>
      </c>
      <c r="AF336" t="str">
        <f t="shared" si="134"/>
        <v>-2.23498619368762-0.630450345531324i</v>
      </c>
      <c r="AG336" t="str">
        <f t="shared" si="135"/>
        <v>1.02737249104948-0.064015984811175i</v>
      </c>
      <c r="AH336" t="str">
        <f t="shared" si="136"/>
        <v>0.199053670367894+0.196935105298203i</v>
      </c>
      <c r="AI336">
        <f t="shared" si="137"/>
        <v>-11.056518129778357</v>
      </c>
      <c r="AJ336">
        <f t="shared" si="138"/>
        <v>44.693466869628111</v>
      </c>
      <c r="AK336"/>
      <c r="AL336"/>
      <c r="AM336"/>
      <c r="AN336"/>
    </row>
    <row r="337" spans="1:40" x14ac:dyDescent="0.35">
      <c r="A337"/>
      <c r="B337">
        <f t="shared" si="104"/>
        <v>20300</v>
      </c>
      <c r="C337" s="237" t="str">
        <f t="shared" si="107"/>
        <v>-0.0000513304686975027+0.0333903762020389i</v>
      </c>
      <c r="D337" s="208" t="str">
        <f t="shared" si="108"/>
        <v>-1.64913905330661+0.255992884215632i</v>
      </c>
      <c r="E337" t="str">
        <f t="shared" si="109"/>
        <v>36500</v>
      </c>
      <c r="F337" t="str">
        <f t="shared" si="110"/>
        <v>0.21505376344086</v>
      </c>
      <c r="G337" t="str">
        <f t="shared" si="105"/>
        <v>0.21505376344086</v>
      </c>
      <c r="H337" t="str">
        <f t="shared" si="111"/>
        <v>0.589167028957887+0.890576167648422i</v>
      </c>
      <c r="I337" t="str">
        <f t="shared" si="112"/>
        <v>79.717913584841i</v>
      </c>
      <c r="J337" t="str">
        <f t="shared" si="106"/>
        <v>-7.60205456221899+17.4397285191285i</v>
      </c>
      <c r="K337" t="str">
        <f t="shared" si="113"/>
        <v>3.8411796906951-1.67438716491046i</v>
      </c>
      <c r="L337" t="str">
        <f t="shared" si="114"/>
        <v>0.8866470296058-0.370739397327274i</v>
      </c>
      <c r="M337" t="str">
        <f t="shared" si="115"/>
        <v>4.7278267203009-2.04512656223773i</v>
      </c>
      <c r="N337" t="str">
        <f t="shared" si="116"/>
        <v>-0.25320788772921i</v>
      </c>
      <c r="O337" t="str">
        <f t="shared" si="117"/>
        <v>0.96811379363324-0.250510843232497i</v>
      </c>
      <c r="P337" t="str">
        <f t="shared" si="118"/>
        <v>0.03188620636676+0.250510843232497i</v>
      </c>
      <c r="Q337" t="str">
        <f t="shared" si="119"/>
        <v>-0.03188620636676+0.00269704449671299i</v>
      </c>
      <c r="R337" t="str">
        <f t="shared" si="120"/>
        <v>-0.333095570829514-7.88457597987466i</v>
      </c>
      <c r="S337" t="str">
        <f t="shared" si="121"/>
        <v>0.0282728019139348i</v>
      </c>
      <c r="T337" t="str">
        <f t="shared" si="122"/>
        <v>0.222919054854365-0.00941754509247189i</v>
      </c>
      <c r="U337" t="str">
        <f t="shared" si="123"/>
        <v>0.00005-0.00700012944633601i</v>
      </c>
      <c r="V337" t="str">
        <f t="shared" si="124"/>
        <v>0.00002-0.078401449798963i</v>
      </c>
      <c r="W337" t="str">
        <f t="shared" si="125"/>
        <v>0.0000422735635670423-0.00642637128461316i</v>
      </c>
      <c r="X337" t="str">
        <f t="shared" si="126"/>
        <v>0.000248412239715857-0.00641703298393408i</v>
      </c>
      <c r="Y337" t="str">
        <f t="shared" si="127"/>
        <v>0.009+0.102038929388596i</v>
      </c>
      <c r="Z337" t="str">
        <f t="shared" si="128"/>
        <v>-0.794850318043879-0.108051091593134i</v>
      </c>
      <c r="AA337" t="str">
        <f t="shared" si="129"/>
        <v>12.0251362497435-124.33121523141i</v>
      </c>
      <c r="AB337" t="str">
        <f t="shared" si="130"/>
        <v>0.670576850396413-0.0283295105961299i</v>
      </c>
      <c r="AC337" t="str">
        <f t="shared" si="131"/>
        <v>4.11243371670404-1.50535154593685i</v>
      </c>
      <c r="AD337" t="str">
        <f t="shared" si="132"/>
        <v>0.146017329395594+0.0465607265997613i</v>
      </c>
      <c r="AE337" t="str">
        <f t="shared" si="133"/>
        <v>-0.111030983375532-0.0527861401788825i</v>
      </c>
      <c r="AF337" t="str">
        <f t="shared" si="134"/>
        <v>-2.2383060822645-0.63458328343279i</v>
      </c>
      <c r="AG337" t="str">
        <f t="shared" si="135"/>
        <v>1.02731228460366-0.0636924987970074i</v>
      </c>
      <c r="AH337" t="str">
        <f t="shared" si="136"/>
        <v>0.197166801001454+0.195819707274387i</v>
      </c>
      <c r="AI337">
        <f t="shared" si="137"/>
        <v>-11.122696112002872</v>
      </c>
      <c r="AJ337">
        <f t="shared" si="138"/>
        <v>44.803600171391949</v>
      </c>
      <c r="AK337"/>
      <c r="AL337"/>
      <c r="AM337"/>
      <c r="AN337"/>
    </row>
    <row r="338" spans="1:40" x14ac:dyDescent="0.35">
      <c r="A338"/>
      <c r="B338">
        <f t="shared" ref="B338:B401" si="139">B337+100</f>
        <v>20400</v>
      </c>
      <c r="C338" s="237" t="str">
        <f t="shared" si="107"/>
        <v>-0.0000508284634141693+0.0332266986552645i</v>
      </c>
      <c r="D338" s="208" t="str">
        <f t="shared" si="108"/>
        <v>-1.64913520459943+0.254738023023695i</v>
      </c>
      <c r="E338" t="str">
        <f t="shared" si="109"/>
        <v>36500</v>
      </c>
      <c r="F338" t="str">
        <f t="shared" si="110"/>
        <v>0.21505376344086</v>
      </c>
      <c r="G338" t="str">
        <f t="shared" si="105"/>
        <v>0.21505376344086</v>
      </c>
      <c r="H338" t="str">
        <f t="shared" si="111"/>
        <v>0.592495796361774+0.893424502389612i</v>
      </c>
      <c r="I338" t="str">
        <f t="shared" si="112"/>
        <v>80.1106126665397i</v>
      </c>
      <c r="J338" t="str">
        <f t="shared" si="106"/>
        <v>-7.68701261038379+17.5256385118335i</v>
      </c>
      <c r="K338" t="str">
        <f t="shared" si="113"/>
        <v>3.83354265275966-1.68145033313966i</v>
      </c>
      <c r="L338" t="str">
        <f t="shared" si="114"/>
        <v>0.885345742323765-0.372018903824935i</v>
      </c>
      <c r="M338" t="str">
        <f t="shared" si="115"/>
        <v>4.71888839508343-2.05346923696459i</v>
      </c>
      <c r="N338" t="str">
        <f t="shared" si="116"/>
        <v>-0.254455217225413i</v>
      </c>
      <c r="O338" t="str">
        <f t="shared" si="117"/>
        <v>0.967800571039816-0.251718204933624i</v>
      </c>
      <c r="P338" t="str">
        <f t="shared" si="118"/>
        <v>0.032199428960184+0.251718204933624i</v>
      </c>
      <c r="Q338" t="str">
        <f t="shared" si="119"/>
        <v>-0.032199428960184+0.00273701229178896i</v>
      </c>
      <c r="R338" t="str">
        <f t="shared" si="120"/>
        <v>-0.333093219553072-7.84578774618147i</v>
      </c>
      <c r="S338" t="str">
        <f t="shared" si="121"/>
        <v>0.0284120768002104i</v>
      </c>
      <c r="T338" t="str">
        <f t="shared" si="122"/>
        <v>0.222915124002658-0.00946387013557123i</v>
      </c>
      <c r="U338" t="str">
        <f t="shared" si="123"/>
        <v>0.0000500000000000001-0.00696581508630495i</v>
      </c>
      <c r="V338" t="str">
        <f t="shared" si="124"/>
        <v>0.00002-0.0780171289666151i</v>
      </c>
      <c r="W338" t="str">
        <f t="shared" si="125"/>
        <v>0.0000422735633813322-0.00639486969005058i</v>
      </c>
      <c r="X338" t="str">
        <f t="shared" si="126"/>
        <v>0.000246398210685707-0.00638564154869093i</v>
      </c>
      <c r="Y338" t="str">
        <f t="shared" si="127"/>
        <v>0.009+0.102541584213171i</v>
      </c>
      <c r="Z338" t="str">
        <f t="shared" si="128"/>
        <v>-0.786679480390282-0.10639727493277i</v>
      </c>
      <c r="AA338" t="str">
        <f t="shared" si="129"/>
        <v>11.8906113709504-123.653872478626i</v>
      </c>
      <c r="AB338" t="str">
        <f t="shared" si="130"/>
        <v>0.670565025753792-0.0284688638762536i</v>
      </c>
      <c r="AC338" t="str">
        <f t="shared" si="131"/>
        <v>4.10586158199717-1.51132604313664i</v>
      </c>
      <c r="AD338" t="str">
        <f t="shared" si="132"/>
        <v>0.146078928989059+0.0468364610004411i</v>
      </c>
      <c r="AE338" t="str">
        <f t="shared" si="133"/>
        <v>-0.10993402413514-0.0523876827726802i</v>
      </c>
      <c r="AF338" t="str">
        <f t="shared" si="134"/>
        <v>-2.2416310009612-0.638686479365917i</v>
      </c>
      <c r="AG338" t="str">
        <f t="shared" si="135"/>
        <v>1.02725308873097-0.0633728461866352i</v>
      </c>
      <c r="AH338" t="str">
        <f t="shared" si="136"/>
        <v>0.195309595289976+0.194717889626742i</v>
      </c>
      <c r="AI338">
        <f t="shared" si="137"/>
        <v>-11.188385711521711</v>
      </c>
      <c r="AJ338">
        <f t="shared" si="138"/>
        <v>44.913077379110078</v>
      </c>
      <c r="AK338"/>
      <c r="AL338"/>
      <c r="AM338"/>
      <c r="AN338"/>
    </row>
    <row r="339" spans="1:40" x14ac:dyDescent="0.35">
      <c r="A339"/>
      <c r="B339">
        <f t="shared" si="139"/>
        <v>20500</v>
      </c>
      <c r="C339" s="237" t="str">
        <f t="shared" si="107"/>
        <v>-0.0000503337865941476+0.033064617951449i</v>
      </c>
      <c r="D339" s="208" t="str">
        <f t="shared" si="108"/>
        <v>-1.64913141207715+0.253495404294442i</v>
      </c>
      <c r="E339" t="str">
        <f t="shared" si="109"/>
        <v>36500</v>
      </c>
      <c r="F339" t="str">
        <f t="shared" si="110"/>
        <v>0.21505376344086</v>
      </c>
      <c r="G339" t="str">
        <f t="shared" si="105"/>
        <v>0.21505376344086</v>
      </c>
      <c r="H339" t="str">
        <f t="shared" si="111"/>
        <v>0.595829426913967+0.896255536355147i</v>
      </c>
      <c r="I339" t="str">
        <f t="shared" si="112"/>
        <v>80.5033117482384i</v>
      </c>
      <c r="J339" t="str">
        <f t="shared" si="106"/>
        <v>-7.77238814281475+17.6115485045386i</v>
      </c>
      <c r="K339" t="str">
        <f t="shared" si="113"/>
        <v>3.82589660835737-1.68845762919534i</v>
      </c>
      <c r="L339" t="str">
        <f t="shared" si="114"/>
        <v>0.884041902711714-0.373291971841378i</v>
      </c>
      <c r="M339" t="str">
        <f t="shared" si="115"/>
        <v>4.70993851106908-2.06174960103672i</v>
      </c>
      <c r="N339" t="str">
        <f t="shared" si="116"/>
        <v>-0.255702546721616i</v>
      </c>
      <c r="O339" t="str">
        <f t="shared" si="117"/>
        <v>0.967485842712581-0.252925175003848i</v>
      </c>
      <c r="P339" t="str">
        <f t="shared" si="118"/>
        <v>0.032514157287419+0.252925175003848i</v>
      </c>
      <c r="Q339" t="str">
        <f t="shared" si="119"/>
        <v>-0.032514157287419+0.00277737171776804i</v>
      </c>
      <c r="R339" t="str">
        <f t="shared" si="120"/>
        <v>-0.333090856662992-7.80737725676241i</v>
      </c>
      <c r="S339" t="str">
        <f t="shared" si="121"/>
        <v>0.0285513516864859i</v>
      </c>
      <c r="T339" t="str">
        <f t="shared" si="122"/>
        <v>0.222911173806895-0.00951019419213795i</v>
      </c>
      <c r="U339" t="str">
        <f t="shared" si="123"/>
        <v>0.0000500000000000001-0.0069318355005181i</v>
      </c>
      <c r="V339" t="str">
        <f t="shared" si="124"/>
        <v>0.00002-0.0776365576058029i</v>
      </c>
      <c r="W339" t="str">
        <f t="shared" si="125"/>
        <v>0.0000422735631947093-0.0063636754292204i</v>
      </c>
      <c r="X339" t="str">
        <f t="shared" si="126"/>
        <v>0.000244413543572853-0.00635455543840688i</v>
      </c>
      <c r="Y339" t="str">
        <f t="shared" si="127"/>
        <v>0.009+0.103044239037745i</v>
      </c>
      <c r="Z339" t="str">
        <f t="shared" si="128"/>
        <v>-0.778635809467466-0.104778437246799i</v>
      </c>
      <c r="AA339" t="str">
        <f t="shared" si="129"/>
        <v>11.7584056513551-122.984169488245i</v>
      </c>
      <c r="AB339" t="str">
        <f t="shared" si="130"/>
        <v>0.670553142921098-0.0286082141887264i</v>
      </c>
      <c r="AC339" t="str">
        <f t="shared" si="131"/>
        <v>4.09928109737251-1.51725560463189i</v>
      </c>
      <c r="AD339" t="str">
        <f t="shared" si="132"/>
        <v>0.146140842693509+0.0471118700733681i</v>
      </c>
      <c r="AE339" t="str">
        <f t="shared" si="133"/>
        <v>-0.108854185224856-0.0519953982054592i</v>
      </c>
      <c r="AF339" t="str">
        <f t="shared" si="134"/>
        <v>-2.24496083899112-0.642760132060705i</v>
      </c>
      <c r="AG339" t="str">
        <f t="shared" si="135"/>
        <v>1.02719487903917-0.0630569598693178i</v>
      </c>
      <c r="AH339" t="str">
        <f t="shared" si="136"/>
        <v>0.193481429464396+0.193629386245318i</v>
      </c>
      <c r="AI339">
        <f t="shared" si="137"/>
        <v>-11.253593212419768</v>
      </c>
      <c r="AJ339">
        <f t="shared" si="138"/>
        <v>45.021898893909324</v>
      </c>
      <c r="AK339"/>
      <c r="AL339"/>
      <c r="AM339"/>
      <c r="AN339"/>
    </row>
    <row r="340" spans="1:40" x14ac:dyDescent="0.35">
      <c r="A340"/>
      <c r="B340">
        <f t="shared" si="139"/>
        <v>20600</v>
      </c>
      <c r="C340" s="237" t="str">
        <f t="shared" si="107"/>
        <v>-0.0000498462962836781+0.0329041108358128i</v>
      </c>
      <c r="D340" s="208" t="str">
        <f t="shared" si="108"/>
        <v>-1.64912767465144+0.252264849741232i</v>
      </c>
      <c r="E340" t="str">
        <f t="shared" si="109"/>
        <v>36500</v>
      </c>
      <c r="F340" t="str">
        <f t="shared" si="110"/>
        <v>0.21505376344086</v>
      </c>
      <c r="G340" t="str">
        <f t="shared" si="105"/>
        <v>0.21505376344086</v>
      </c>
      <c r="H340" t="str">
        <f t="shared" si="111"/>
        <v>0.599167811450168+0.8990692872178i</v>
      </c>
      <c r="I340" t="str">
        <f t="shared" si="112"/>
        <v>80.8960108299372i</v>
      </c>
      <c r="J340" t="str">
        <f t="shared" si="106"/>
        <v>-7.85818115951188+17.6974584972437i</v>
      </c>
      <c r="K340" t="str">
        <f t="shared" si="113"/>
        <v>3.81824187550513-1.69540933650031i</v>
      </c>
      <c r="L340" t="str">
        <f t="shared" si="114"/>
        <v>0.882735550156208-0.374558602317185i</v>
      </c>
      <c r="M340" t="str">
        <f t="shared" si="115"/>
        <v>4.70097742566134-2.06996793881749i</v>
      </c>
      <c r="N340" t="str">
        <f t="shared" si="116"/>
        <v>-0.25694987621782i</v>
      </c>
      <c r="O340" t="str">
        <f t="shared" si="117"/>
        <v>0.967169609141198-0.254131751565329i</v>
      </c>
      <c r="P340" t="str">
        <f t="shared" si="118"/>
        <v>0.032830390858802+0.254131751565329i</v>
      </c>
      <c r="Q340" t="str">
        <f t="shared" si="119"/>
        <v>-0.032830390858802+0.00281812465249098i</v>
      </c>
      <c r="R340" t="str">
        <f t="shared" si="120"/>
        <v>-0.3330884821585-7.76933901047282i</v>
      </c>
      <c r="S340" t="str">
        <f t="shared" si="121"/>
        <v>0.0286906265727614i</v>
      </c>
      <c r="T340" t="str">
        <f t="shared" si="122"/>
        <v>0.222907204266663-0.00955651725729742i</v>
      </c>
      <c r="U340" t="str">
        <f t="shared" si="123"/>
        <v>0.0000500000000000001-0.00689818581362239i</v>
      </c>
      <c r="V340" t="str">
        <f t="shared" si="124"/>
        <v>0.00002-0.0772596811125708i</v>
      </c>
      <c r="W340" t="str">
        <f t="shared" si="125"/>
        <v>0.0000422735630071739-0.00633278402638863i</v>
      </c>
      <c r="X340" t="str">
        <f t="shared" si="126"/>
        <v>0.000242457670582864-0.00632377022457679i</v>
      </c>
      <c r="Y340" t="str">
        <f t="shared" si="127"/>
        <v>0.009+0.10354689386232i</v>
      </c>
      <c r="Z340" t="str">
        <f t="shared" si="128"/>
        <v>-0.770716646828816-0.103193640112879i</v>
      </c>
      <c r="AA340" t="str">
        <f t="shared" si="129"/>
        <v>11.6284647626625-122.321974049807i</v>
      </c>
      <c r="AB340" t="str">
        <f t="shared" si="130"/>
        <v>0.670541201897088-0.0287475615188846i</v>
      </c>
      <c r="AC340" t="str">
        <f t="shared" si="131"/>
        <v>4.09269252243076-1.5231404273262i</v>
      </c>
      <c r="AD340" t="str">
        <f t="shared" si="132"/>
        <v>0.146203070098657+0.0473869571399906i</v>
      </c>
      <c r="AE340" t="str">
        <f t="shared" si="133"/>
        <v>-0.107791107341366-0.0516091437095132i</v>
      </c>
      <c r="AF340" t="str">
        <f t="shared" si="134"/>
        <v>-2.24829548610161-0.646804437476568i</v>
      </c>
      <c r="AG340" t="str">
        <f t="shared" si="135"/>
        <v>1.02713763187329-0.0627447743187782i</v>
      </c>
      <c r="AH340" t="str">
        <f t="shared" si="136"/>
        <v>0.191681696202515+0.192553938269338i</v>
      </c>
      <c r="AI340">
        <f t="shared" si="137"/>
        <v>-11.318324788889818</v>
      </c>
      <c r="AJ340">
        <f t="shared" si="138"/>
        <v>45.13006524854535</v>
      </c>
      <c r="AK340"/>
      <c r="AL340"/>
      <c r="AM340"/>
      <c r="AN340"/>
    </row>
    <row r="341" spans="1:40" x14ac:dyDescent="0.35">
      <c r="A341"/>
      <c r="B341">
        <f t="shared" si="139"/>
        <v>20700</v>
      </c>
      <c r="C341" s="237" t="str">
        <f t="shared" si="107"/>
        <v>-0.0000493658539495172+0.0327451545029388i</v>
      </c>
      <c r="D341" s="208" t="str">
        <f t="shared" si="108"/>
        <v>-1.64912399126021+0.251046184522531i</v>
      </c>
      <c r="E341" t="str">
        <f t="shared" si="109"/>
        <v>36500</v>
      </c>
      <c r="F341" t="str">
        <f t="shared" si="110"/>
        <v>0.21505376344086</v>
      </c>
      <c r="G341" t="str">
        <f t="shared" si="105"/>
        <v>0.21505376344086</v>
      </c>
      <c r="H341" t="str">
        <f t="shared" si="111"/>
        <v>0.602510841317951+0.901865773402121i</v>
      </c>
      <c r="I341" t="str">
        <f t="shared" si="112"/>
        <v>81.2887099116359i</v>
      </c>
      <c r="J341" t="str">
        <f t="shared" si="106"/>
        <v>-7.94439166047518+17.7833684899488i</v>
      </c>
      <c r="K341" t="str">
        <f t="shared" si="113"/>
        <v>3.81057876929153-1.70230573659055i</v>
      </c>
      <c r="L341" t="str">
        <f t="shared" si="114"/>
        <v>0.881426723920169-0.375818796464737i</v>
      </c>
      <c r="M341" t="str">
        <f t="shared" si="115"/>
        <v>4.6920054932117-2.07812453305529i</v>
      </c>
      <c r="N341" t="str">
        <f t="shared" si="116"/>
        <v>-0.258197205714022i</v>
      </c>
      <c r="O341" t="str">
        <f t="shared" si="117"/>
        <v>0.966851870817675-0.255337932740834i</v>
      </c>
      <c r="P341" t="str">
        <f t="shared" si="118"/>
        <v>0.033148129182325+0.255337932740834i</v>
      </c>
      <c r="Q341" t="str">
        <f t="shared" si="119"/>
        <v>-0.033148129182325+0.002859272973188i</v>
      </c>
      <c r="R341" t="str">
        <f t="shared" si="120"/>
        <v>-0.33308609603831-7.73166761247082i</v>
      </c>
      <c r="S341" t="str">
        <f t="shared" si="121"/>
        <v>0.028829901459037i</v>
      </c>
      <c r="T341" t="str">
        <f t="shared" si="122"/>
        <v>0.222903215381562-0.00960283932615981i</v>
      </c>
      <c r="U341" t="str">
        <f t="shared" si="123"/>
        <v>0.0000499999999999999-0.00686486124447442i</v>
      </c>
      <c r="V341" t="str">
        <f t="shared" si="124"/>
        <v>0.00002-0.0768864459381139i</v>
      </c>
      <c r="W341" t="str">
        <f t="shared" si="125"/>
        <v>0.0000422735628187259-0.00630219109230889i</v>
      </c>
      <c r="X341" t="str">
        <f t="shared" si="126"/>
        <v>0.000240530037575582-0.00629328156384006i</v>
      </c>
      <c r="Y341" t="str">
        <f t="shared" si="127"/>
        <v>0.009+0.104049548686894i</v>
      </c>
      <c r="Z341" t="str">
        <f t="shared" si="128"/>
        <v>-0.762919403862943-0.101641975609035i</v>
      </c>
      <c r="AA341" t="str">
        <f t="shared" si="129"/>
        <v>11.5007359865257-121.667157039565i</v>
      </c>
      <c r="AB341" t="str">
        <f t="shared" si="130"/>
        <v>0.670529202680559-0.0288869058520188i</v>
      </c>
      <c r="AC341" t="str">
        <f t="shared" si="131"/>
        <v>4.08609611460091-1.52898070716003i</v>
      </c>
      <c r="AD341" t="str">
        <f t="shared" si="132"/>
        <v>0.146265610801244+0.0476617254518699i</v>
      </c>
      <c r="AE341" t="str">
        <f t="shared" si="133"/>
        <v>-0.106744440662271-0.0512287808143204i</v>
      </c>
      <c r="AF341" t="str">
        <f t="shared" si="134"/>
        <v>-2.25163483257816-0.65081958887959i</v>
      </c>
      <c r="AG341" t="str">
        <f t="shared" si="135"/>
        <v>1.02708132428881-0.0624362255462862i</v>
      </c>
      <c r="AH341" t="str">
        <f t="shared" si="136"/>
        <v>0.189909804108156+0.191491293834957i</v>
      </c>
      <c r="AI341">
        <f t="shared" si="137"/>
        <v>-11.382586507680488</v>
      </c>
      <c r="AJ341">
        <f t="shared" si="138"/>
        <v>45.237577101537298</v>
      </c>
      <c r="AK341"/>
      <c r="AL341"/>
      <c r="AM341"/>
      <c r="AN341"/>
    </row>
    <row r="342" spans="1:40" x14ac:dyDescent="0.35">
      <c r="A342"/>
      <c r="B342">
        <f t="shared" si="139"/>
        <v>20800</v>
      </c>
      <c r="C342" s="237" t="str">
        <f t="shared" si="107"/>
        <v>-0.0000488923243805099+0.0325877265859712i</v>
      </c>
      <c r="D342" s="208" t="str">
        <f t="shared" si="108"/>
        <v>-1.64912036086685+0.249839237159113i</v>
      </c>
      <c r="E342" t="str">
        <f t="shared" si="109"/>
        <v>36500</v>
      </c>
      <c r="F342" t="str">
        <f t="shared" si="110"/>
        <v>0.21505376344086</v>
      </c>
      <c r="G342" t="str">
        <f t="shared" si="105"/>
        <v>0.21505376344086</v>
      </c>
      <c r="H342" t="str">
        <f t="shared" si="111"/>
        <v>0.60585840838145+0.904645014076328i</v>
      </c>
      <c r="I342" t="str">
        <f t="shared" si="112"/>
        <v>81.6814089933346i</v>
      </c>
      <c r="J342" t="str">
        <f t="shared" si="106"/>
        <v>-8.03101964570464+17.8692784826538i</v>
      </c>
      <c r="K342" t="str">
        <f t="shared" si="113"/>
        <v>3.8029076019002-1.7091471091744i</v>
      </c>
      <c r="L342" t="str">
        <f t="shared" si="114"/>
        <v>0.880115463140984-0.377072555766119i</v>
      </c>
      <c r="M342" t="str">
        <f t="shared" si="115"/>
        <v>4.68302306504118-2.08621966494052i</v>
      </c>
      <c r="N342" t="str">
        <f t="shared" si="116"/>
        <v>-0.259444535210225i</v>
      </c>
      <c r="O342" t="str">
        <f t="shared" si="117"/>
        <v>0.966532628236357-0.256543716653753i</v>
      </c>
      <c r="P342" t="str">
        <f t="shared" si="118"/>
        <v>0.033467371763643+0.256543716653753i</v>
      </c>
      <c r="Q342" t="str">
        <f t="shared" si="119"/>
        <v>-0.033467371763643+0.00290081855647201i</v>
      </c>
      <c r="R342" t="str">
        <f t="shared" si="120"/>
        <v>-0.333083698301785-7.69435777166072i</v>
      </c>
      <c r="S342" t="str">
        <f t="shared" si="121"/>
        <v>0.0289691763453125i</v>
      </c>
      <c r="T342" t="str">
        <f t="shared" si="122"/>
        <v>0.222899207151165-0.00964916039385328i</v>
      </c>
      <c r="U342" t="str">
        <f t="shared" si="123"/>
        <v>0.0000499999999999999-0.00683185710387599i</v>
      </c>
      <c r="V342" t="str">
        <f t="shared" si="124"/>
        <v>0.00002-0.0765167995634115i</v>
      </c>
      <c r="W342" t="str">
        <f t="shared" si="125"/>
        <v>0.0000422735626293653-0.00627189232214346i</v>
      </c>
      <c r="X342" t="str">
        <f t="shared" si="126"/>
        <v>0.000238630103673145-0.00626308519594674i</v>
      </c>
      <c r="Y342" t="str">
        <f t="shared" si="127"/>
        <v>0.009+0.104552203511468i</v>
      </c>
      <c r="Z342" t="str">
        <f t="shared" si="128"/>
        <v>-0.75524155958568-0.10012256514928i</v>
      </c>
      <c r="AA342" t="str">
        <f t="shared" si="129"/>
        <v>11.3751681569283-121.019592330117i</v>
      </c>
      <c r="AB342" t="str">
        <f t="shared" si="130"/>
        <v>0.670517145270227-0.0290262471734737i</v>
      </c>
      <c r="AC342" t="str">
        <f t="shared" si="131"/>
        <v>4.07949212915332-1.53477663914749i</v>
      </c>
      <c r="AD342" t="str">
        <f t="shared" si="132"/>
        <v>0.14632846440483+0.0479361781923504i</v>
      </c>
      <c r="AE342" t="str">
        <f t="shared" si="133"/>
        <v>-0.10571384454481-0.0508541751891344i</v>
      </c>
      <c r="AF342" t="str">
        <f t="shared" si="134"/>
        <v>-2.2549787692483-0.654805776917215i</v>
      </c>
      <c r="AG342" t="str">
        <f t="shared" si="135"/>
        <v>1.02702593402586-0.0621312510553905i</v>
      </c>
      <c r="AH342" t="str">
        <f t="shared" si="136"/>
        <v>0.188165177209527+0.190441207833574i</v>
      </c>
      <c r="AI342">
        <f t="shared" si="137"/>
        <v>-11.446384330477791</v>
      </c>
      <c r="AJ342">
        <f t="shared" si="138"/>
        <v>45.344435231536991</v>
      </c>
      <c r="AK342"/>
      <c r="AL342"/>
      <c r="AM342"/>
      <c r="AN342"/>
    </row>
    <row r="343" spans="1:40" x14ac:dyDescent="0.35">
      <c r="A343"/>
      <c r="B343">
        <f t="shared" si="139"/>
        <v>20900</v>
      </c>
      <c r="C343" s="237" t="str">
        <f t="shared" si="107"/>
        <v>-0.0000484255755924439+0.0324318051461226i</v>
      </c>
      <c r="D343" s="208" t="str">
        <f t="shared" si="108"/>
        <v>-1.64911678245947+0.248643839453607i</v>
      </c>
      <c r="E343" t="str">
        <f t="shared" si="109"/>
        <v>36500</v>
      </c>
      <c r="F343" t="str">
        <f t="shared" si="110"/>
        <v>0.21505376344086</v>
      </c>
      <c r="G343" t="str">
        <f t="shared" si="105"/>
        <v>0.21505376344086</v>
      </c>
      <c r="H343" t="str">
        <f t="shared" si="111"/>
        <v>0.609210405025939+0.907407029144207i</v>
      </c>
      <c r="I343" t="str">
        <f t="shared" si="112"/>
        <v>82.0741080750334i</v>
      </c>
      <c r="J343" t="str">
        <f t="shared" si="106"/>
        <v>-8.11806511520026+17.9551884753589i</v>
      </c>
      <c r="K343" t="str">
        <f t="shared" si="113"/>
        <v>3.79522868263235-1.71593373218931i</v>
      </c>
      <c r="L343" t="str">
        <f t="shared" si="114"/>
        <v>0.878801806828619-0.378319881971023i</v>
      </c>
      <c r="M343" t="str">
        <f t="shared" si="115"/>
        <v>4.67403048946097-2.09425361416033i</v>
      </c>
      <c r="N343" t="str">
        <f t="shared" si="116"/>
        <v>-0.260691864706429i</v>
      </c>
      <c r="O343" t="str">
        <f t="shared" si="117"/>
        <v>0.966211881893931-0.25774910142809i</v>
      </c>
      <c r="P343" t="str">
        <f t="shared" si="118"/>
        <v>0.033788118106069+0.25774910142809i</v>
      </c>
      <c r="Q343" t="str">
        <f t="shared" si="119"/>
        <v>-0.033788118106069+0.00294276327833903i</v>
      </c>
      <c r="R343" t="str">
        <f t="shared" si="120"/>
        <v>-0.333081288947956-7.65740429821201i</v>
      </c>
      <c r="S343" t="str">
        <f t="shared" si="121"/>
        <v>0.0291084512315881i</v>
      </c>
      <c r="T343" t="str">
        <f t="shared" si="122"/>
        <v>0.222895179575057-0.00969548045549608i</v>
      </c>
      <c r="U343" t="str">
        <f t="shared" si="123"/>
        <v>0.0000499999999999999-0.00679916879237419i</v>
      </c>
      <c r="V343" t="str">
        <f t="shared" si="124"/>
        <v>0.00002-0.0761506904745913i</v>
      </c>
      <c r="W343" t="str">
        <f t="shared" si="125"/>
        <v>0.0000422735624390922-0.00624188349344381i</v>
      </c>
      <c r="X343" t="str">
        <f t="shared" si="126"/>
        <v>0.000236757340881004-0.00623317694178061i</v>
      </c>
      <c r="Y343" t="str">
        <f t="shared" si="127"/>
        <v>0.009+0.105054858336043i</v>
      </c>
      <c r="Z343" t="str">
        <f t="shared" si="128"/>
        <v>-0.747680658513527-0.0986345583702802i</v>
      </c>
      <c r="AA343" t="str">
        <f t="shared" si="129"/>
        <v>11.2517116049804-120.379156703216i</v>
      </c>
      <c r="AB343" t="str">
        <f t="shared" si="130"/>
        <v>0.670505029664842-0.0291655854685642i</v>
      </c>
      <c r="AC343" t="str">
        <f t="shared" si="131"/>
        <v>4.07288081921376-1.54052841741132i</v>
      </c>
      <c r="AD343" t="str">
        <f t="shared" si="132"/>
        <v>0.146391630519603+0.0482103184782037i</v>
      </c>
      <c r="AE343" t="str">
        <f t="shared" si="133"/>
        <v>-0.104698987235777-0.0504851964923364i</v>
      </c>
      <c r="AF343" t="str">
        <f t="shared" si="134"/>
        <v>-2.25832718748541-0.6587631896906i</v>
      </c>
      <c r="AG343" t="str">
        <f t="shared" si="135"/>
        <v>1.02697143948466-0.0618297897982564i</v>
      </c>
      <c r="AH343" t="str">
        <f t="shared" si="136"/>
        <v>0.18644725447596+0.189403441680247i</v>
      </c>
      <c r="AI343">
        <f t="shared" si="137"/>
        <v>-11.509724116221449</v>
      </c>
      <c r="AJ343">
        <f t="shared" si="138"/>
        <v>45.450640531935733</v>
      </c>
      <c r="AK343"/>
      <c r="AL343"/>
      <c r="AM343"/>
      <c r="AN343"/>
    </row>
    <row r="344" spans="1:40" x14ac:dyDescent="0.35">
      <c r="A344"/>
      <c r="B344">
        <f t="shared" si="139"/>
        <v>21000</v>
      </c>
      <c r="C344" s="237" t="str">
        <f t="shared" si="107"/>
        <v>-0.000047965478736074+0.0322773686624825i</v>
      </c>
      <c r="D344" s="208" t="str">
        <f t="shared" si="108"/>
        <v>-1.64911325505024+0.247459826412366i</v>
      </c>
      <c r="E344" t="str">
        <f t="shared" si="109"/>
        <v>36500</v>
      </c>
      <c r="F344" t="str">
        <f t="shared" si="110"/>
        <v>0.21505376344086</v>
      </c>
      <c r="G344" t="str">
        <f t="shared" si="105"/>
        <v>0.21505376344086</v>
      </c>
      <c r="H344" t="str">
        <f t="shared" si="111"/>
        <v>0.612566724162307+0.910151839237028i</v>
      </c>
      <c r="I344" t="str">
        <f t="shared" si="112"/>
        <v>82.4668071567321i</v>
      </c>
      <c r="J344" t="str">
        <f t="shared" si="106"/>
        <v>-8.20552806896206+18.041098468064i</v>
      </c>
      <c r="K344" t="str">
        <f t="shared" si="113"/>
        <v>3.78754231792893-1.7226658818565i</v>
      </c>
      <c r="L344" t="str">
        <f t="shared" si="114"/>
        <v>0.877485793863787-0.379560777094641i</v>
      </c>
      <c r="M344" t="str">
        <f t="shared" si="115"/>
        <v>4.66502811179272-2.10222665895114i</v>
      </c>
      <c r="N344" t="str">
        <f t="shared" si="116"/>
        <v>-0.261939194202632i</v>
      </c>
      <c r="O344" t="str">
        <f t="shared" si="117"/>
        <v>0.965889632289426-0.258954085188469i</v>
      </c>
      <c r="P344" t="str">
        <f t="shared" si="118"/>
        <v>0.034110367710574+0.258954085188469i</v>
      </c>
      <c r="Q344" t="str">
        <f t="shared" si="119"/>
        <v>-0.034110367710574+0.00298510901416299i</v>
      </c>
      <c r="R344" t="str">
        <f t="shared" si="120"/>
        <v>-0.333078867976005-7.62080210114853i</v>
      </c>
      <c r="S344" t="str">
        <f t="shared" si="121"/>
        <v>0.0292477261178636i</v>
      </c>
      <c r="T344" t="str">
        <f t="shared" si="122"/>
        <v>0.222891132652832-0.00974179950621024i</v>
      </c>
      <c r="U344" t="str">
        <f t="shared" si="123"/>
        <v>0.0000499999999999999-0.0067667917981248i</v>
      </c>
      <c r="V344" t="str">
        <f t="shared" si="124"/>
        <v>0.00002-0.075788068138998i</v>
      </c>
      <c r="W344" t="str">
        <f t="shared" si="125"/>
        <v>0.0000422735622479065-0.00621216046418897i</v>
      </c>
      <c r="X344" t="str">
        <f t="shared" si="126"/>
        <v>0.000234911233721557-0.00620355270143894i</v>
      </c>
      <c r="Y344" t="str">
        <f t="shared" si="127"/>
        <v>0.009+0.105557513160617i</v>
      </c>
      <c r="Z344" t="str">
        <f t="shared" si="128"/>
        <v>-0.740234308615235-0.097177132066543i</v>
      </c>
      <c r="AA344" t="str">
        <f t="shared" si="129"/>
        <v>11.1303181060103-119.745729765611i</v>
      </c>
      <c r="AB344" t="str">
        <f t="shared" si="130"/>
        <v>0.670492855863185-0.0293049207226166i</v>
      </c>
      <c r="AC344" t="str">
        <f t="shared" si="131"/>
        <v>4.06626243577641-1.54623623521673i</v>
      </c>
      <c r="AD344" t="str">
        <f t="shared" si="132"/>
        <v>0.146455108762183+0.0484841493612144i</v>
      </c>
      <c r="AE344" t="str">
        <f t="shared" si="133"/>
        <v>-0.103699545592135-0.050121718227199i</v>
      </c>
      <c r="AF344" t="str">
        <f t="shared" si="134"/>
        <v>-2.26167997921255-0.662692012824662i</v>
      </c>
      <c r="AG344" t="str">
        <f t="shared" si="135"/>
        <v>1.02691781970187-0.0615317821335264i</v>
      </c>
      <c r="AH344" t="str">
        <f t="shared" si="136"/>
        <v>0.184755489352283+0.188377763091697i</v>
      </c>
      <c r="AI344">
        <f t="shared" si="137"/>
        <v>-11.572611623358242</v>
      </c>
      <c r="AJ344">
        <f t="shared" si="138"/>
        <v>45.556194005691019</v>
      </c>
      <c r="AK344"/>
      <c r="AL344"/>
      <c r="AM344"/>
      <c r="AN344"/>
    </row>
    <row r="345" spans="1:40" x14ac:dyDescent="0.35">
      <c r="A345"/>
      <c r="B345">
        <f t="shared" si="139"/>
        <v>21100</v>
      </c>
      <c r="C345" s="237" t="str">
        <f t="shared" si="107"/>
        <v>-0.0000475119080081907+0.0321243960221161i</v>
      </c>
      <c r="D345" s="208" t="str">
        <f t="shared" si="108"/>
        <v>-1.64910977767466+0.246287036169557i</v>
      </c>
      <c r="E345" t="str">
        <f t="shared" si="109"/>
        <v>36500</v>
      </c>
      <c r="F345" t="str">
        <f t="shared" si="110"/>
        <v>0.21505376344086</v>
      </c>
      <c r="G345" t="str">
        <f t="shared" si="105"/>
        <v>0.21505376344086</v>
      </c>
      <c r="H345" t="str">
        <f t="shared" si="111"/>
        <v>0.615927259231418+0.912879465705409i</v>
      </c>
      <c r="I345" t="str">
        <f t="shared" si="112"/>
        <v>82.8595062384308i</v>
      </c>
      <c r="J345" t="str">
        <f t="shared" si="106"/>
        <v>-8.29340850699002+18.1270084607691i</v>
      </c>
      <c r="K345" t="str">
        <f t="shared" si="113"/>
        <v>3.77984881139197-1.72934383273324i</v>
      </c>
      <c r="L345" t="str">
        <f t="shared" si="114"/>
        <v>0.876167462996125-0.38079524341554i</v>
      </c>
      <c r="M345" t="str">
        <f t="shared" si="115"/>
        <v>4.65601627438809-2.11013907614878i</v>
      </c>
      <c r="N345" t="str">
        <f t="shared" si="116"/>
        <v>-0.263186523698834i</v>
      </c>
      <c r="O345" t="str">
        <f t="shared" si="117"/>
        <v>0.965565879924208-0.260158666060139i</v>
      </c>
      <c r="P345" t="str">
        <f t="shared" si="118"/>
        <v>0.0344341200757921+0.260158666060139i</v>
      </c>
      <c r="Q345" t="str">
        <f t="shared" si="119"/>
        <v>-0.0344341200757921+0.00302785763869501i</v>
      </c>
      <c r="R345" t="str">
        <f t="shared" si="120"/>
        <v>-0.333076435384934-7.58454618600504i</v>
      </c>
      <c r="S345" t="str">
        <f t="shared" si="121"/>
        <v>0.0293870010041392i</v>
      </c>
      <c r="T345" t="str">
        <f t="shared" si="122"/>
        <v>0.22288706638407-0.00978811754111216i</v>
      </c>
      <c r="U345" t="str">
        <f t="shared" si="123"/>
        <v>0.00005-0.00673472169481615i</v>
      </c>
      <c r="V345" t="str">
        <f t="shared" si="124"/>
        <v>0.00002-0.0754288829819411i</v>
      </c>
      <c r="W345" t="str">
        <f t="shared" si="125"/>
        <v>0.0000422735620558083-0.00618271917087974i</v>
      </c>
      <c r="X345" t="str">
        <f t="shared" si="126"/>
        <v>0.000233091278879866-0.00617420845236648i</v>
      </c>
      <c r="Y345" t="str">
        <f t="shared" si="127"/>
        <v>0.009+0.106060167985191i</v>
      </c>
      <c r="Z345" t="str">
        <f t="shared" si="128"/>
        <v>-0.732900179338139-0.0957494891717182i</v>
      </c>
      <c r="AA345" t="str">
        <f t="shared" si="129"/>
        <v>11.0109408288408-119.119193867792i</v>
      </c>
      <c r="AB345" t="str">
        <f t="shared" si="130"/>
        <v>0.670480623863991-0.0294442529209402i</v>
      </c>
      <c r="AC345" t="str">
        <f t="shared" si="131"/>
        <v>4.05963722771614-1.55190028500312i</v>
      </c>
      <c r="AD345" t="str">
        <f t="shared" si="132"/>
        <v>0.146518898755441+0.0487576738297199i</v>
      </c>
      <c r="AE345" t="str">
        <f t="shared" si="133"/>
        <v>-0.102715204811892-0.0497636176037483i</v>
      </c>
      <c r="AF345" t="str">
        <f t="shared" si="134"/>
        <v>-2.26503703690608-0.666592429535852i</v>
      </c>
      <c r="AG345" t="str">
        <f t="shared" si="135"/>
        <v>1.026865054328-0.0612371697856468i</v>
      </c>
      <c r="AH345" t="str">
        <f t="shared" si="136"/>
        <v>0.183089349310101+0.187363945873402i</v>
      </c>
      <c r="AI345">
        <f t="shared" si="137"/>
        <v>-11.635052512035095</v>
      </c>
      <c r="AJ345">
        <f t="shared" si="138"/>
        <v>45.661096760356415</v>
      </c>
      <c r="AK345"/>
      <c r="AL345"/>
      <c r="AM345"/>
      <c r="AN345"/>
    </row>
    <row r="346" spans="1:40" x14ac:dyDescent="0.35">
      <c r="A346"/>
      <c r="B346">
        <f t="shared" si="139"/>
        <v>21200</v>
      </c>
      <c r="C346" s="237" t="str">
        <f t="shared" si="107"/>
        <v>-0.0000470647405656117+0.0319728665104405i</v>
      </c>
      <c r="D346" s="208" t="str">
        <f t="shared" si="108"/>
        <v>-1.64910634939093+0.245125309913377i</v>
      </c>
      <c r="E346" t="str">
        <f t="shared" si="109"/>
        <v>36500</v>
      </c>
      <c r="F346" t="str">
        <f t="shared" si="110"/>
        <v>0.21505376344086</v>
      </c>
      <c r="G346" t="str">
        <f t="shared" si="105"/>
        <v>0.21505376344086</v>
      </c>
      <c r="H346" t="str">
        <f t="shared" si="111"/>
        <v>0.619291904208351+0.915589930611226i</v>
      </c>
      <c r="I346" t="str">
        <f t="shared" si="112"/>
        <v>83.2522053201295i</v>
      </c>
      <c r="J346" t="str">
        <f t="shared" si="106"/>
        <v>-8.38170642928415+18.2129184534741i</v>
      </c>
      <c r="K346" t="str">
        <f t="shared" si="113"/>
        <v>3.77214846380541-1.73596785776314i</v>
      </c>
      <c r="L346" t="str">
        <f t="shared" si="114"/>
        <v>0.87484685284242-0.382023283473538i</v>
      </c>
      <c r="M346" t="str">
        <f t="shared" si="115"/>
        <v>4.64699531664783-2.11799114123668i</v>
      </c>
      <c r="N346" t="str">
        <f t="shared" si="116"/>
        <v>-0.264433853195038i</v>
      </c>
      <c r="O346" t="str">
        <f t="shared" si="117"/>
        <v>0.965240625301978-0.261362842168979i</v>
      </c>
      <c r="P346" t="str">
        <f t="shared" si="118"/>
        <v>0.034759374698022+0.261362842168979i</v>
      </c>
      <c r="Q346" t="str">
        <f t="shared" si="119"/>
        <v>-0.034759374698022+0.003071011026059i</v>
      </c>
      <c r="R346" t="str">
        <f t="shared" si="120"/>
        <v>-0.333073991173923-7.54863165255095i</v>
      </c>
      <c r="S346" t="str">
        <f t="shared" si="121"/>
        <v>0.0295262758904147i</v>
      </c>
      <c r="T346" t="str">
        <f t="shared" si="122"/>
        <v>0.222882980768336-0.0098344345553228i</v>
      </c>
      <c r="U346" t="str">
        <f t="shared" si="123"/>
        <v>0.0000500000000000001-0.00670295413965193i</v>
      </c>
      <c r="V346" t="str">
        <f t="shared" si="124"/>
        <v>0.00002-0.0750730863641017i</v>
      </c>
      <c r="W346" t="str">
        <f t="shared" si="125"/>
        <v>0.0000422735618627975-0.0061535556266867i</v>
      </c>
      <c r="X346" t="str">
        <f t="shared" si="126"/>
        <v>0.000231296984860996-0.00614514024754151i</v>
      </c>
      <c r="Y346" t="str">
        <f t="shared" si="127"/>
        <v>0.009+0.106562822809766i</v>
      </c>
      <c r="Z346" t="str">
        <f t="shared" si="128"/>
        <v>-0.725675999706179-0.0943508577837842i</v>
      </c>
      <c r="AA346" t="str">
        <f t="shared" si="129"/>
        <v>10.8935342871503-118.499434025547i</v>
      </c>
      <c r="AB346" t="str">
        <f t="shared" si="130"/>
        <v>0.670468333665952-0.0295835820488581i</v>
      </c>
      <c r="AC346" t="str">
        <f t="shared" si="131"/>
        <v>4.05300544180082-1.55752075841492i</v>
      </c>
      <c r="AD346" t="str">
        <f t="shared" si="132"/>
        <v>0.146583000128315+0.0490308948101075i</v>
      </c>
      <c r="AE346" t="str">
        <f t="shared" si="133"/>
        <v>-0.101745658174806-0.0494107754064404i</v>
      </c>
      <c r="AF346" t="str">
        <f t="shared" si="134"/>
        <v>-2.26839825359928-0.670464620697849i</v>
      </c>
      <c r="AG346" t="str">
        <f t="shared" si="135"/>
        <v>1.02681312360572-0.060945895805607i</v>
      </c>
      <c r="AH346" t="str">
        <f t="shared" si="136"/>
        <v>0.18144831541527+0.186361769715422i</v>
      </c>
      <c r="AI346">
        <f t="shared" si="137"/>
        <v>-11.697052346232535</v>
      </c>
      <c r="AJ346">
        <f t="shared" si="138"/>
        <v>45.765350003319959</v>
      </c>
      <c r="AK346"/>
      <c r="AL346"/>
      <c r="AM346"/>
      <c r="AN346"/>
    </row>
    <row r="347" spans="1:40" x14ac:dyDescent="0.35">
      <c r="A347"/>
      <c r="B347">
        <f t="shared" si="139"/>
        <v>21300</v>
      </c>
      <c r="C347" s="237" t="str">
        <f t="shared" si="107"/>
        <v>-0.0000466238564420002+0.0318227598018752i</v>
      </c>
      <c r="D347" s="208" t="str">
        <f t="shared" si="108"/>
        <v>-1.64910296927932+0.243974491814377i</v>
      </c>
      <c r="E347" t="str">
        <f t="shared" si="109"/>
        <v>36500</v>
      </c>
      <c r="F347" t="str">
        <f t="shared" si="110"/>
        <v>0.21505376344086</v>
      </c>
      <c r="G347" t="str">
        <f t="shared" si="105"/>
        <v>0.21505376344086</v>
      </c>
      <c r="H347" t="str">
        <f t="shared" si="111"/>
        <v>0.622660553606557+0.918283256719512i</v>
      </c>
      <c r="I347" t="str">
        <f t="shared" si="112"/>
        <v>83.6449044018283i</v>
      </c>
      <c r="J347" t="str">
        <f t="shared" si="106"/>
        <v>-8.47042183584444+18.2988284461792i</v>
      </c>
      <c r="K347" t="str">
        <f t="shared" si="113"/>
        <v>3.76444157315542-1.74253822832435i</v>
      </c>
      <c r="L347" t="str">
        <f t="shared" si="114"/>
        <v>0.873524001884848-0.383244900067567i</v>
      </c>
      <c r="M347" t="str">
        <f t="shared" si="115"/>
        <v>4.63796557504027-2.12578312839192i</v>
      </c>
      <c r="N347" t="str">
        <f t="shared" si="116"/>
        <v>-0.265681182691241i</v>
      </c>
      <c r="O347" t="str">
        <f t="shared" si="117"/>
        <v>0.96491386892878-0.262566611641492i</v>
      </c>
      <c r="P347" t="str">
        <f t="shared" si="118"/>
        <v>0.0350861310712201+0.262566611641492i</v>
      </c>
      <c r="Q347" t="str">
        <f t="shared" si="119"/>
        <v>-0.0350861310712201+0.00311457104974905i</v>
      </c>
      <c r="R347" t="str">
        <f t="shared" si="120"/>
        <v>-0.333071535341983-7.51305369257964i</v>
      </c>
      <c r="S347" t="str">
        <f t="shared" si="121"/>
        <v>0.0296655507766903i</v>
      </c>
      <c r="T347" t="str">
        <f t="shared" si="122"/>
        <v>0.222878875805222-0.0098807505439578i</v>
      </c>
      <c r="U347" t="str">
        <f t="shared" si="123"/>
        <v>0.0000500000000000001-0.00667148487139066i</v>
      </c>
      <c r="V347" t="str">
        <f t="shared" si="124"/>
        <v>0.00002-0.0747206305595754i</v>
      </c>
      <c r="W347" t="str">
        <f t="shared" si="125"/>
        <v>0.000042273561668874-0.00612466591965047i</v>
      </c>
      <c r="X347" t="str">
        <f t="shared" si="126"/>
        <v>0.000229527871658588-0.00611634421371313i</v>
      </c>
      <c r="Y347" t="str">
        <f t="shared" si="127"/>
        <v>0.009+0.10706547763434i</v>
      </c>
      <c r="Z347" t="str">
        <f t="shared" si="128"/>
        <v>-0.718559556486685-0.092980490231981i</v>
      </c>
      <c r="AA347" t="str">
        <f t="shared" si="129"/>
        <v>10.7780542928206-117.886337844189i</v>
      </c>
      <c r="AB347" t="str">
        <f t="shared" si="130"/>
        <v>0.670455985267841-0.0297229080916773i</v>
      </c>
      <c r="AC347" t="str">
        <f t="shared" si="131"/>
        <v>4.04636732270392-1.56309784633104i</v>
      </c>
      <c r="AD347" t="str">
        <f t="shared" si="132"/>
        <v>0.146647412515649+0.0493038151682777i</v>
      </c>
      <c r="AE347" t="str">
        <f t="shared" si="133"/>
        <v>-0.100790606792511-0.0490630758673757i</v>
      </c>
      <c r="AF347" t="str">
        <f t="shared" si="134"/>
        <v>-2.27176352288588-0.674308764905135i</v>
      </c>
      <c r="AG347" t="str">
        <f t="shared" si="135"/>
        <v>1.02676200834907-0.06065790453303i</v>
      </c>
      <c r="AH347" t="str">
        <f t="shared" si="136"/>
        <v>0.179831881910915+0.185371019996509i</v>
      </c>
      <c r="AI347">
        <f t="shared" si="137"/>
        <v>-11.758616595840792</v>
      </c>
      <c r="AJ347">
        <f t="shared" si="138"/>
        <v>45.868955037234649</v>
      </c>
      <c r="AK347"/>
      <c r="AL347"/>
      <c r="AM347"/>
      <c r="AN347"/>
    </row>
    <row r="348" spans="1:40" x14ac:dyDescent="0.35">
      <c r="A348"/>
      <c r="B348">
        <f t="shared" si="139"/>
        <v>21400</v>
      </c>
      <c r="C348" s="237" t="str">
        <f t="shared" si="107"/>
        <v>-0.0000461891384673966+0.0316740559507534i</v>
      </c>
      <c r="D348" s="208" t="str">
        <f t="shared" si="108"/>
        <v>-1.64909963644151+0.242834428955776i</v>
      </c>
      <c r="E348" t="str">
        <f t="shared" si="109"/>
        <v>36500</v>
      </c>
      <c r="F348" t="str">
        <f t="shared" si="110"/>
        <v>0.21505376344086</v>
      </c>
      <c r="G348" t="str">
        <f t="shared" si="105"/>
        <v>0.21505376344086</v>
      </c>
      <c r="H348" t="str">
        <f t="shared" si="111"/>
        <v>0.626033102481843+0.920959467490299i</v>
      </c>
      <c r="I348" t="str">
        <f t="shared" si="112"/>
        <v>84.037603483527i</v>
      </c>
      <c r="J348" t="str">
        <f t="shared" si="106"/>
        <v>-8.5595547266709+18.3847384388842i</v>
      </c>
      <c r="K348" t="str">
        <f t="shared" si="113"/>
        <v>3.75672843465022-1.74905521427592i</v>
      </c>
      <c r="L348" t="str">
        <f t="shared" si="114"/>
        <v>0.872198948469257-0.384460096253523i</v>
      </c>
      <c r="M348" t="str">
        <f t="shared" si="115"/>
        <v>4.62892738311948-2.13351531052944i</v>
      </c>
      <c r="N348" t="str">
        <f t="shared" si="116"/>
        <v>-0.266928512187444i</v>
      </c>
      <c r="O348" t="str">
        <f t="shared" si="117"/>
        <v>0.964585611312989-0.263769972604818i</v>
      </c>
      <c r="P348" t="str">
        <f t="shared" si="118"/>
        <v>0.035414388687011+0.263769972604818i</v>
      </c>
      <c r="Q348" t="str">
        <f t="shared" si="119"/>
        <v>-0.035414388687011+0.00315853958262602i</v>
      </c>
      <c r="R348" t="str">
        <f t="shared" si="120"/>
        <v>-0.333069067888411-7.47780758775659i</v>
      </c>
      <c r="S348" t="str">
        <f t="shared" si="121"/>
        <v>0.0298048256629658i</v>
      </c>
      <c r="T348" t="str">
        <f t="shared" si="122"/>
        <v>0.222874751494288-0.00992706550214061i</v>
      </c>
      <c r="U348" t="str">
        <f t="shared" si="123"/>
        <v>0.0000500000000000001-0.00664030970844024i</v>
      </c>
      <c r="V348" t="str">
        <f t="shared" si="124"/>
        <v>0.00002-0.0743714687345306i</v>
      </c>
      <c r="W348" t="str">
        <f t="shared" si="125"/>
        <v>0.000042273561474038-0.00609604621093239i</v>
      </c>
      <c r="X348" t="str">
        <f t="shared" si="126"/>
        <v>0.000227783470434203-0.00608781654968735i</v>
      </c>
      <c r="Y348" t="str">
        <f t="shared" si="127"/>
        <v>0.009+0.107568132458915i</v>
      </c>
      <c r="Z348" t="str">
        <f t="shared" si="128"/>
        <v>-0.711548692422983-0.0916376621834568i</v>
      </c>
      <c r="AA348" t="str">
        <f t="shared" si="129"/>
        <v>10.6644579111751-117.279795445373i</v>
      </c>
      <c r="AB348" t="str">
        <f t="shared" si="130"/>
        <v>0.670443578668333-0.0298622310347284i</v>
      </c>
      <c r="AC348" t="str">
        <f t="shared" si="131"/>
        <v>4.03972311301531-1.56863173889273i</v>
      </c>
      <c r="AD348" t="str">
        <f t="shared" si="132"/>
        <v>0.146712135558012+0.0495764377110524i</v>
      </c>
      <c r="AE348" t="str">
        <f t="shared" si="133"/>
        <v>-0.0998497593676621-0.0487204065447673i</v>
      </c>
      <c r="AF348" t="str">
        <f t="shared" si="134"/>
        <v>-2.27513273892335-0.678125038534523i</v>
      </c>
      <c r="AG348" t="str">
        <f t="shared" si="135"/>
        <v>1.02671168992353-0.0603731415595559i</v>
      </c>
      <c r="AH348" t="str">
        <f t="shared" si="136"/>
        <v>0.178239555815338+0.184391487596061i</v>
      </c>
      <c r="AI348">
        <f t="shared" si="137"/>
        <v>-11.819750638682029</v>
      </c>
      <c r="AJ348">
        <f t="shared" si="138"/>
        <v>45.971913255627783</v>
      </c>
      <c r="AK348"/>
      <c r="AL348"/>
      <c r="AM348"/>
      <c r="AN348"/>
    </row>
    <row r="349" spans="1:40" x14ac:dyDescent="0.35">
      <c r="A349"/>
      <c r="B349">
        <f t="shared" si="139"/>
        <v>21500</v>
      </c>
      <c r="C349" s="237" t="str">
        <f t="shared" si="107"/>
        <v>-0.0000457604721903585+0.031526735382486i</v>
      </c>
      <c r="D349" s="208" t="str">
        <f t="shared" si="108"/>
        <v>-1.64909635000005+0.241704971265726i</v>
      </c>
      <c r="E349" t="str">
        <f t="shared" si="109"/>
        <v>36500</v>
      </c>
      <c r="F349" t="str">
        <f t="shared" si="110"/>
        <v>0.21505376344086</v>
      </c>
      <c r="G349" t="str">
        <f t="shared" si="105"/>
        <v>0.21505376344086</v>
      </c>
      <c r="H349" t="str">
        <f t="shared" si="111"/>
        <v>0.629409446436346+0.923618587070564i</v>
      </c>
      <c r="I349" t="str">
        <f t="shared" si="112"/>
        <v>84.4303025652257i</v>
      </c>
      <c r="J349" t="str">
        <f t="shared" si="106"/>
        <v>-8.64910510176352+18.4706484315893i</v>
      </c>
      <c r="K349" t="str">
        <f t="shared" si="113"/>
        <v>3.74900934073932-1.75551908400205i</v>
      </c>
      <c r="L349" t="str">
        <f t="shared" si="114"/>
        <v>0.870871730803472-0.385668875342114i</v>
      </c>
      <c r="M349" t="str">
        <f t="shared" si="115"/>
        <v>4.61988107154279-2.14118795934416i</v>
      </c>
      <c r="N349" t="str">
        <f t="shared" si="116"/>
        <v>-0.268175841683647i</v>
      </c>
      <c r="O349" t="str">
        <f t="shared" si="117"/>
        <v>0.964255852965321-0.26497292318673i</v>
      </c>
      <c r="P349" t="str">
        <f t="shared" si="118"/>
        <v>0.035744147034679+0.26497292318673i</v>
      </c>
      <c r="Q349" t="str">
        <f t="shared" si="119"/>
        <v>-0.035744147034679+0.00320291849691701i</v>
      </c>
      <c r="R349" t="str">
        <f t="shared" si="120"/>
        <v>-0.333066588811945-7.44288870753102i</v>
      </c>
      <c r="S349" t="str">
        <f t="shared" si="121"/>
        <v>0.0299441005492414i</v>
      </c>
      <c r="T349" t="str">
        <f t="shared" si="122"/>
        <v>0.222870607835122-0.00997337942497772i</v>
      </c>
      <c r="U349" t="str">
        <f t="shared" si="123"/>
        <v>0.0000500000000000001-0.00660942454700564i</v>
      </c>
      <c r="V349" t="str">
        <f t="shared" si="124"/>
        <v>0.00002-0.074025554926463i</v>
      </c>
      <c r="W349" t="str">
        <f t="shared" si="125"/>
        <v>0.0000422735612782894-0.00606769273311408i</v>
      </c>
      <c r="X349" t="str">
        <f t="shared" si="126"/>
        <v>0.000226063323207054-0.00605955352466066i</v>
      </c>
      <c r="Y349" t="str">
        <f t="shared" si="127"/>
        <v>0.009+0.108070787283489i</v>
      </c>
      <c r="Z349" t="str">
        <f t="shared" si="128"/>
        <v>-0.704641304530205-0.0903216717877426i</v>
      </c>
      <c r="AA349" t="str">
        <f t="shared" si="129"/>
        <v>10.5527034180257-116.679699396384i</v>
      </c>
      <c r="AB349" t="str">
        <f t="shared" si="130"/>
        <v>0.67043111386619-0.0300015508632908i</v>
      </c>
      <c r="AC349" t="str">
        <f t="shared" si="131"/>
        <v>4.03307305325363-1.57412262553023i</v>
      </c>
      <c r="AD349" t="str">
        <f t="shared" si="132"/>
        <v>0.146777168901553+0.0498487651875598i</v>
      </c>
      <c r="AE349" t="str">
        <f t="shared" si="133"/>
        <v>-0.0989228319617459-0.0483826582064423i</v>
      </c>
      <c r="AF349" t="str">
        <f t="shared" si="134"/>
        <v>-2.2785057964364-0.681913615804838i</v>
      </c>
      <c r="AG349" t="str">
        <f t="shared" si="135"/>
        <v>1.02666215022694-0.060091553693481i</v>
      </c>
      <c r="AH349" t="str">
        <f t="shared" si="136"/>
        <v>0.176670856534225+0.183422968713653i</v>
      </c>
      <c r="AI349">
        <f t="shared" si="137"/>
        <v>-11.880459762477633</v>
      </c>
      <c r="AJ349">
        <f t="shared" si="138"/>
        <v>46.074226138694918</v>
      </c>
      <c r="AK349"/>
      <c r="AL349"/>
      <c r="AM349"/>
      <c r="AN349"/>
    </row>
    <row r="350" spans="1:40" x14ac:dyDescent="0.35">
      <c r="A350"/>
      <c r="B350">
        <f t="shared" si="139"/>
        <v>21600</v>
      </c>
      <c r="C350" s="237" t="str">
        <f t="shared" si="107"/>
        <v>-0.0000453377458026246+0.0313807788849724i</v>
      </c>
      <c r="D350" s="208" t="str">
        <f t="shared" si="108"/>
        <v>-1.64909310909775+0.240585971451455i</v>
      </c>
      <c r="E350" t="str">
        <f t="shared" si="109"/>
        <v>36500</v>
      </c>
      <c r="F350" t="str">
        <f t="shared" si="110"/>
        <v>0.21505376344086</v>
      </c>
      <c r="G350" t="str">
        <f t="shared" si="105"/>
        <v>0.21505376344086</v>
      </c>
      <c r="H350" t="str">
        <f t="shared" si="111"/>
        <v>0.632789481622289+0.926260640286079i</v>
      </c>
      <c r="I350" t="str">
        <f t="shared" si="112"/>
        <v>84.8230016469244i</v>
      </c>
      <c r="J350" t="str">
        <f t="shared" si="106"/>
        <v>-8.73907296112231+18.5565584242944i</v>
      </c>
      <c r="K350" t="str">
        <f t="shared" si="113"/>
        <v>3.74128458113245-1.76193010445479i</v>
      </c>
      <c r="L350" t="str">
        <f t="shared" si="114"/>
        <v>0.869542386955632-0.386871240896703i</v>
      </c>
      <c r="M350" t="str">
        <f t="shared" si="115"/>
        <v>4.61082696808808-2.14880134535149i</v>
      </c>
      <c r="N350" t="str">
        <f t="shared" si="116"/>
        <v>-0.26942317117985i</v>
      </c>
      <c r="O350" t="str">
        <f t="shared" si="117"/>
        <v>0.963924594398823-0.266175461515642i</v>
      </c>
      <c r="P350" t="str">
        <f t="shared" si="118"/>
        <v>0.0360754056011769+0.266175461515642i</v>
      </c>
      <c r="Q350" t="str">
        <f t="shared" si="119"/>
        <v>-0.0360754056011769+0.00324770966420801i</v>
      </c>
      <c r="R350" t="str">
        <f t="shared" si="120"/>
        <v>-0.333064098111996-7.40829250710246i</v>
      </c>
      <c r="S350" t="str">
        <f t="shared" si="121"/>
        <v>0.0300833754355168i</v>
      </c>
      <c r="T350" t="str">
        <f t="shared" si="122"/>
        <v>0.222866444827289-0.010019692307595i</v>
      </c>
      <c r="U350" t="str">
        <f t="shared" si="123"/>
        <v>0.0000499999999999999-0.00657882535928798i</v>
      </c>
      <c r="V350" t="str">
        <f t="shared" si="124"/>
        <v>0.00002-0.0736828440240257i</v>
      </c>
      <c r="W350" t="str">
        <f t="shared" si="125"/>
        <v>0.0000422735610816281-0.0060396017885441i</v>
      </c>
      <c r="X350" t="str">
        <f t="shared" si="126"/>
        <v>0.000224366982553755-0.00603155147659966i</v>
      </c>
      <c r="Y350" t="str">
        <f t="shared" si="127"/>
        <v>0.009+0.108573442108063i</v>
      </c>
      <c r="Z350" t="str">
        <f t="shared" si="128"/>
        <v>-0.697835342451637-0.0890318388572195i</v>
      </c>
      <c r="AA350" t="str">
        <f t="shared" si="129"/>
        <v>10.4427502584371-116.085944641795i</v>
      </c>
      <c r="AB350" t="str">
        <f t="shared" si="130"/>
        <v>0.670418590860103-0.0301408675627025i</v>
      </c>
      <c r="AC350" t="str">
        <f t="shared" si="131"/>
        <v>4.02641738187658-1.57957069498852i</v>
      </c>
      <c r="AD350" t="str">
        <f t="shared" si="132"/>
        <v>0.146842512197828+0.0501208002905615i</v>
      </c>
      <c r="AE350" t="str">
        <f t="shared" si="133"/>
        <v>-0.0980095477711658-0.0480497247181004i</v>
      </c>
      <c r="AF350" t="str">
        <f t="shared" si="134"/>
        <v>-2.28188259072004-0.685674668834624i</v>
      </c>
      <c r="AG350" t="str">
        <f t="shared" si="135"/>
        <v>1.02661337167109-0.059813088925576i</v>
      </c>
      <c r="AH350" t="str">
        <f t="shared" si="136"/>
        <v>0.175125315486558+0.182465264695657i</v>
      </c>
      <c r="AI350">
        <f t="shared" si="137"/>
        <v>-11.940749166766029</v>
      </c>
      <c r="AJ350">
        <f t="shared" si="138"/>
        <v>46.175895249251539</v>
      </c>
      <c r="AK350"/>
      <c r="AL350"/>
      <c r="AM350"/>
      <c r="AN350"/>
    </row>
    <row r="351" spans="1:40" x14ac:dyDescent="0.35">
      <c r="A351"/>
      <c r="B351">
        <f t="shared" si="139"/>
        <v>21700</v>
      </c>
      <c r="C351" s="237" t="str">
        <f t="shared" si="107"/>
        <v>-0.000044920850066202+0.0312361676002493i</v>
      </c>
      <c r="D351" s="208" t="str">
        <f t="shared" si="108"/>
        <v>-1.6490899128971+0.239477284935245i</v>
      </c>
      <c r="E351" t="str">
        <f t="shared" si="109"/>
        <v>36500</v>
      </c>
      <c r="F351" t="str">
        <f t="shared" si="110"/>
        <v>0.21505376344086</v>
      </c>
      <c r="G351" t="str">
        <f t="shared" si="105"/>
        <v>0.21505376344086</v>
      </c>
      <c r="H351" t="str">
        <f t="shared" si="111"/>
        <v>0.636173104745703+0.928885652633303i</v>
      </c>
      <c r="I351" t="str">
        <f t="shared" si="112"/>
        <v>85.2157007286231i</v>
      </c>
      <c r="J351" t="str">
        <f t="shared" si="106"/>
        <v>-8.82945830474727+18.6424684169994i</v>
      </c>
      <c r="K351" t="str">
        <f t="shared" si="113"/>
        <v>3.73355444281796-1.76828854119475i</v>
      </c>
      <c r="L351" t="str">
        <f t="shared" si="114"/>
        <v>0.868210954852557-0.388067196731134i</v>
      </c>
      <c r="M351" t="str">
        <f t="shared" si="115"/>
        <v>4.60176539767052-2.15635573792588i</v>
      </c>
      <c r="N351" t="str">
        <f t="shared" si="116"/>
        <v>-0.270670500676053i</v>
      </c>
      <c r="O351" t="str">
        <f t="shared" si="117"/>
        <v>0.963591836128876-0.267377585720607i</v>
      </c>
      <c r="P351" t="str">
        <f t="shared" si="118"/>
        <v>0.036408163871124+0.267377585720607i</v>
      </c>
      <c r="Q351" t="str">
        <f t="shared" si="119"/>
        <v>-0.036408163871124+0.00329291495544604i</v>
      </c>
      <c r="R351" t="str">
        <f t="shared" si="120"/>
        <v>-0.333061595787488-7.37401452544528i</v>
      </c>
      <c r="S351" t="str">
        <f t="shared" si="121"/>
        <v>0.0302226503217925i</v>
      </c>
      <c r="T351" t="str">
        <f t="shared" si="122"/>
        <v>0.222862262470351-0.0100660041451034i</v>
      </c>
      <c r="U351" t="str">
        <f t="shared" si="123"/>
        <v>0.0000499999999999999-0.00654850819173367i</v>
      </c>
      <c r="V351" t="str">
        <f t="shared" si="124"/>
        <v>0.00002-0.0733432917474172i</v>
      </c>
      <c r="W351" t="str">
        <f t="shared" si="125"/>
        <v>0.0000422735608840544-0.00601176974773064i</v>
      </c>
      <c r="X351" t="str">
        <f t="shared" si="126"/>
        <v>0.000222694011317721-0.00600380681066572i</v>
      </c>
      <c r="Y351" t="str">
        <f t="shared" si="127"/>
        <v>0.009+0.109076096932638i</v>
      </c>
      <c r="Z351" t="str">
        <f t="shared" si="128"/>
        <v>-0.691128806873366-0.087767504081918i</v>
      </c>
      <c r="AA351" t="str">
        <f t="shared" si="129"/>
        <v>10.3345590071398-115.498428437436i</v>
      </c>
      <c r="AB351" t="str">
        <f t="shared" si="130"/>
        <v>0.670406009648755-0.0302801811182563i</v>
      </c>
      <c r="AC351" t="str">
        <f t="shared" si="131"/>
        <v>4.01975633529222-1.58497613535127i</v>
      </c>
      <c r="AD351" t="str">
        <f t="shared" si="132"/>
        <v>0.146908165103662+0.0503925456577624i</v>
      </c>
      <c r="AE351" t="str">
        <f t="shared" si="133"/>
        <v>-0.0971096369113335-0.0477215029361637i</v>
      </c>
      <c r="AF351" t="str">
        <f t="shared" si="134"/>
        <v>-2.2852630176428-0.689408367698058i</v>
      </c>
      <c r="AG351" t="str">
        <f t="shared" si="135"/>
        <v>1.02656533716417-0.0595376963960783i</v>
      </c>
      <c r="AH351" t="str">
        <f t="shared" si="136"/>
        <v>0.173602475743732+0.181518181868807i</v>
      </c>
      <c r="AI351">
        <f t="shared" si="137"/>
        <v>-12.000623964766771</v>
      </c>
      <c r="AJ351">
        <f t="shared" si="138"/>
        <v>46.276922228856449</v>
      </c>
      <c r="AK351"/>
      <c r="AL351"/>
      <c r="AM351"/>
      <c r="AN351"/>
    </row>
    <row r="352" spans="1:40" x14ac:dyDescent="0.35">
      <c r="A352"/>
      <c r="B352">
        <f t="shared" si="139"/>
        <v>21800</v>
      </c>
      <c r="C352" s="237" t="str">
        <f t="shared" si="107"/>
        <v>-0.0000445096782427845+0.0310928830163665i</v>
      </c>
      <c r="D352" s="208" t="str">
        <f t="shared" si="108"/>
        <v>-1.64908676057979+0.238378769792143i</v>
      </c>
      <c r="E352" t="str">
        <f t="shared" si="109"/>
        <v>36500</v>
      </c>
      <c r="F352" t="str">
        <f t="shared" si="110"/>
        <v>0.21505376344086</v>
      </c>
      <c r="G352" t="str">
        <f t="shared" si="105"/>
        <v>0.21505376344086</v>
      </c>
      <c r="H352" t="str">
        <f t="shared" si="111"/>
        <v>0.639560213070026+0.931493650271319i</v>
      </c>
      <c r="I352" t="str">
        <f t="shared" si="112"/>
        <v>85.6083998103219i</v>
      </c>
      <c r="J352" t="str">
        <f t="shared" si="106"/>
        <v>-8.92026113263839+18.7283784097045i</v>
      </c>
      <c r="K352" t="str">
        <f t="shared" si="113"/>
        <v>3.72581921008079-1.7745946584302i</v>
      </c>
      <c r="L352" t="str">
        <f t="shared" si="114"/>
        <v>0.866877472278147-0.389256746907561i</v>
      </c>
      <c r="M352" t="str">
        <f t="shared" si="115"/>
        <v>4.59269668235894-2.16385140533776i</v>
      </c>
      <c r="N352" t="str">
        <f t="shared" si="116"/>
        <v>-0.271917830172256i</v>
      </c>
      <c r="O352" t="str">
        <f t="shared" si="117"/>
        <v>0.963257578673198-0.268579293931324i</v>
      </c>
      <c r="P352" t="str">
        <f t="shared" si="118"/>
        <v>0.0367424213268021+0.268579293931324i</v>
      </c>
      <c r="Q352" t="str">
        <f t="shared" si="119"/>
        <v>-0.0367424213268021+0.003338536240932i</v>
      </c>
      <c r="R352" t="str">
        <f t="shared" si="120"/>
        <v>-0.333059081837553-7.34005038338835i</v>
      </c>
      <c r="S352" t="str">
        <f t="shared" si="121"/>
        <v>0.0303619252080679i</v>
      </c>
      <c r="T352" t="str">
        <f t="shared" si="122"/>
        <v>0.222858060763887-0.0101123149326196i</v>
      </c>
      <c r="U352" t="str">
        <f t="shared" si="123"/>
        <v>0.0000499999999999999-0.00651846916333122i</v>
      </c>
      <c r="V352" t="str">
        <f t="shared" si="124"/>
        <v>0.00002-0.0730068546293098i</v>
      </c>
      <c r="W352" t="str">
        <f t="shared" si="125"/>
        <v>0.000042273560685568-0.0059841930477779i</v>
      </c>
      <c r="X352" t="str">
        <f t="shared" si="126"/>
        <v>0.000221043982327806-0.00597631599768137i</v>
      </c>
      <c r="Y352" t="str">
        <f t="shared" si="127"/>
        <v>0.009+0.109578751757212i</v>
      </c>
      <c r="Z352" t="str">
        <f t="shared" si="128"/>
        <v>-0.684519747994499-0.0865280282769626i</v>
      </c>
      <c r="AA352" t="str">
        <f t="shared" si="129"/>
        <v>10.228091330508-114.917050286541i</v>
      </c>
      <c r="AB352" t="str">
        <f t="shared" si="130"/>
        <v>0.670393370230878-0.0304194915152624i</v>
      </c>
      <c r="AC352" t="str">
        <f t="shared" si="131"/>
        <v>4.01309014786982-1.59033913406439i</v>
      </c>
      <c r="AD352" t="str">
        <f t="shared" si="132"/>
        <v>0.146974127280998+0.0506640038730735i</v>
      </c>
      <c r="AE352" t="str">
        <f t="shared" si="133"/>
        <v>-0.0962228362083471-0.0473978926049409i</v>
      </c>
      <c r="AF352" t="str">
        <f t="shared" si="134"/>
        <v>-2.28864697364982-0.693114880479176i</v>
      </c>
      <c r="AG352" t="str">
        <f t="shared" si="135"/>
        <v>1.02651803009382-0.0592653263627723i</v>
      </c>
      <c r="AH352" t="str">
        <f t="shared" si="136"/>
        <v>0.172101891681253+0.180581531380205i</v>
      </c>
      <c r="AI352">
        <f t="shared" si="137"/>
        <v>-12.060089185199423</v>
      </c>
      <c r="AJ352">
        <f t="shared" si="138"/>
        <v>46.3773087940856</v>
      </c>
      <c r="AK352"/>
      <c r="AL352"/>
      <c r="AM352"/>
      <c r="AN352"/>
    </row>
    <row r="353" spans="1:40" x14ac:dyDescent="0.35">
      <c r="A353"/>
      <c r="B353">
        <f t="shared" si="139"/>
        <v>21900</v>
      </c>
      <c r="C353" s="237" t="str">
        <f t="shared" si="107"/>
        <v>-0.0000441041260254266+0.0309509069594883i</v>
      </c>
      <c r="D353" s="208" t="str">
        <f t="shared" si="108"/>
        <v>-1.64908365134612+0.23729028668941i</v>
      </c>
      <c r="E353" t="str">
        <f t="shared" si="109"/>
        <v>36500</v>
      </c>
      <c r="F353" t="str">
        <f t="shared" si="110"/>
        <v>0.21505376344086</v>
      </c>
      <c r="G353" t="str">
        <f t="shared" si="105"/>
        <v>0.21505376344086</v>
      </c>
      <c r="H353" t="str">
        <f t="shared" si="111"/>
        <v>0.642950704419557+0.934084660013692i</v>
      </c>
      <c r="I353" t="str">
        <f t="shared" si="112"/>
        <v>86.0010988920206i</v>
      </c>
      <c r="J353" t="str">
        <f t="shared" si="106"/>
        <v>-9.0114814447957+18.8142884024095i</v>
      </c>
      <c r="K353" t="str">
        <f t="shared" si="113"/>
        <v>3.71807916452015-1.7808487190546i</v>
      </c>
      <c r="L353" t="str">
        <f t="shared" si="114"/>
        <v>0.865541976871805-0.390439895734261i</v>
      </c>
      <c r="M353" t="str">
        <f t="shared" si="115"/>
        <v>4.58362114139195-2.17128861478886i</v>
      </c>
      <c r="N353" t="str">
        <f t="shared" si="116"/>
        <v>-0.273165159668459i</v>
      </c>
      <c r="O353" t="str">
        <f t="shared" si="117"/>
        <v>0.962921822551835-0.269780584278138i</v>
      </c>
      <c r="P353" t="str">
        <f t="shared" si="118"/>
        <v>0.037078177448165+0.269780584278138i</v>
      </c>
      <c r="Q353" t="str">
        <f t="shared" si="119"/>
        <v>-0.037078177448165+0.003384575390321i</v>
      </c>
      <c r="R353" t="str">
        <f t="shared" si="120"/>
        <v>-0.333056556261202-7.30639578174444i</v>
      </c>
      <c r="S353" t="str">
        <f t="shared" si="121"/>
        <v>0.0305012000943434i</v>
      </c>
      <c r="T353" t="str">
        <f t="shared" si="122"/>
        <v>0.222853839707454-0.0101586246652559i</v>
      </c>
      <c r="U353" t="str">
        <f t="shared" si="123"/>
        <v>0.0000499999999999999-0.00648870446395529i</v>
      </c>
      <c r="V353" t="str">
        <f t="shared" si="124"/>
        <v>0.00002-0.0726734899962992i</v>
      </c>
      <c r="W353" t="str">
        <f t="shared" si="125"/>
        <v>0.0000422735604861691-0.0059568681908659i</v>
      </c>
      <c r="X353" t="str">
        <f t="shared" si="126"/>
        <v>0.000219416478125957-0.00594907557264012i</v>
      </c>
      <c r="Y353" t="str">
        <f t="shared" si="127"/>
        <v>0.009+0.110081406581786i</v>
      </c>
      <c r="Z353" t="str">
        <f t="shared" si="128"/>
        <v>-0.678006264051118-0.0853127916611864i</v>
      </c>
      <c r="AA353" t="str">
        <f t="shared" si="129"/>
        <v>10.1233099500354-114.341711878011i</v>
      </c>
      <c r="AB353" t="str">
        <f t="shared" si="130"/>
        <v>0.670380672605141-0.0305587987390178i</v>
      </c>
      <c r="AC353" t="str">
        <f t="shared" si="131"/>
        <v>4.00641905194983-1.59565987795774i</v>
      </c>
      <c r="AD353" t="str">
        <f t="shared" si="132"/>
        <v>0.147040398396754+0.0509351774678412i</v>
      </c>
      <c r="AE353" t="str">
        <f t="shared" si="133"/>
        <v>-0.0953488889980313-0.0470787962579517i</v>
      </c>
      <c r="AF353" t="str">
        <f t="shared" si="134"/>
        <v>-2.29203435576568-0.696794373324282i</v>
      </c>
      <c r="AG353" t="str">
        <f t="shared" si="135"/>
        <v>1.02647143431096-0.0589959301701341i</v>
      </c>
      <c r="AH353" t="str">
        <f t="shared" si="136"/>
        <v>0.170623128642601+0.179655129043573i</v>
      </c>
      <c r="AI353">
        <f t="shared" si="137"/>
        <v>-12.119149774054215</v>
      </c>
      <c r="AJ353">
        <f t="shared" si="138"/>
        <v>46.477056732952001</v>
      </c>
      <c r="AK353"/>
      <c r="AL353"/>
      <c r="AM353"/>
      <c r="AN353"/>
    </row>
    <row r="354" spans="1:40" x14ac:dyDescent="0.35">
      <c r="A354"/>
      <c r="B354">
        <f t="shared" si="139"/>
        <v>22000</v>
      </c>
      <c r="C354" s="237" t="str">
        <f t="shared" si="107"/>
        <v>-0.0000437040914723876+0.0308102215862097i</v>
      </c>
      <c r="D354" s="208" t="str">
        <f t="shared" si="108"/>
        <v>-1.64908058441455+0.236211698827608i</v>
      </c>
      <c r="E354" t="str">
        <f t="shared" si="109"/>
        <v>36500</v>
      </c>
      <c r="F354" t="str">
        <f t="shared" si="110"/>
        <v>0.21505376344086</v>
      </c>
      <c r="G354" t="str">
        <f t="shared" si="105"/>
        <v>0.21505376344086</v>
      </c>
      <c r="H354" t="str">
        <f t="shared" si="111"/>
        <v>0.646344477182875+0.936658709320415i</v>
      </c>
      <c r="I354" t="str">
        <f t="shared" si="112"/>
        <v>86.3937979737193i</v>
      </c>
      <c r="J354" t="str">
        <f t="shared" si="106"/>
        <v>-9.1031192412191+18.9001983951147i</v>
      </c>
      <c r="K354" t="str">
        <f t="shared" si="113"/>
        <v>3.71033458506677-1.78705098468238i</v>
      </c>
      <c r="L354" t="str">
        <f t="shared" si="114"/>
        <v>0.8642045061269-0.391616647763454i</v>
      </c>
      <c r="M354" t="str">
        <f t="shared" si="115"/>
        <v>4.57453909119367-2.17866763244583i</v>
      </c>
      <c r="N354" t="str">
        <f t="shared" si="116"/>
        <v>-0.274412489164662i</v>
      </c>
      <c r="O354" t="str">
        <f t="shared" si="117"/>
        <v>0.962584568287167-0.270981454892044i</v>
      </c>
      <c r="P354" t="str">
        <f t="shared" si="118"/>
        <v>0.037415431712833+0.270981454892044i</v>
      </c>
      <c r="Q354" t="str">
        <f t="shared" si="119"/>
        <v>-0.037415431712833+0.00343103427261798i</v>
      </c>
      <c r="R354" t="str">
        <f t="shared" si="120"/>
        <v>-0.333054019057384-7.27304649949363i</v>
      </c>
      <c r="S354" t="str">
        <f t="shared" si="121"/>
        <v>0.030640474980619i</v>
      </c>
      <c r="T354" t="str">
        <f t="shared" si="122"/>
        <v>0.222849599300613-0.0102049333381224i</v>
      </c>
      <c r="U354" t="str">
        <f t="shared" si="123"/>
        <v>0.00005-0.00645921035275549i</v>
      </c>
      <c r="V354" t="str">
        <f t="shared" si="124"/>
        <v>0.00002-0.0723431559508615i</v>
      </c>
      <c r="W354" t="str">
        <f t="shared" si="125"/>
        <v>0.0000422735602858577-0.00592979174277133i</v>
      </c>
      <c r="X354" t="str">
        <f t="shared" si="126"/>
        <v>0.000217811090703442-0.00592208213325527i</v>
      </c>
      <c r="Y354" t="str">
        <f t="shared" si="127"/>
        <v>0.009+0.110584061406361i</v>
      </c>
      <c r="Z354" t="str">
        <f t="shared" si="128"/>
        <v>-0.67158649989148-0.0841211931654157i</v>
      </c>
      <c r="AA354" t="str">
        <f t="shared" si="129"/>
        <v>10.0201786072411-113.772317026716i</v>
      </c>
      <c r="AB354" t="str">
        <f t="shared" si="130"/>
        <v>0.670367916770223-0.030698102774813i</v>
      </c>
      <c r="AC354" t="str">
        <f t="shared" si="131"/>
        <v>3.99974327785447-1.60093855326629i</v>
      </c>
      <c r="AD354" t="str">
        <f t="shared" si="132"/>
        <v>0.147106978122689+0.0512060689220447i</v>
      </c>
      <c r="AE354" t="str">
        <f t="shared" si="133"/>
        <v>-0.0944875449319967-0.0467641191231974i</v>
      </c>
      <c r="AF354" t="str">
        <f t="shared" si="134"/>
        <v>-2.29542506159742-0.700447010492807i</v>
      </c>
      <c r="AG354" t="str">
        <f t="shared" si="135"/>
        <v>1.02642553411415-0.0587294602195042i</v>
      </c>
      <c r="AH354" t="str">
        <f t="shared" si="136"/>
        <v>0.169165762614743+0.178738795191466i</v>
      </c>
      <c r="AI354">
        <f t="shared" si="137"/>
        <v>-12.17781059631667</v>
      </c>
      <c r="AJ354">
        <f t="shared" si="138"/>
        <v>46.576167901470264</v>
      </c>
      <c r="AK354"/>
      <c r="AL354"/>
      <c r="AM354"/>
      <c r="AN354"/>
    </row>
    <row r="355" spans="1:40" x14ac:dyDescent="0.35">
      <c r="A355"/>
      <c r="B355">
        <f t="shared" si="139"/>
        <v>22100</v>
      </c>
      <c r="C355" s="237" t="str">
        <f t="shared" si="107"/>
        <v>-0.0000433094749430601+0.0306708093760794i</v>
      </c>
      <c r="D355" s="208" t="str">
        <f t="shared" si="108"/>
        <v>-1.64907755902116+0.235142871883275i</v>
      </c>
      <c r="E355" t="str">
        <f t="shared" si="109"/>
        <v>36500</v>
      </c>
      <c r="F355" t="str">
        <f t="shared" si="110"/>
        <v>0.21505376344086</v>
      </c>
      <c r="G355" t="str">
        <f t="shared" si="105"/>
        <v>0.21505376344086</v>
      </c>
      <c r="H355" t="str">
        <f t="shared" si="111"/>
        <v>0.649741430316076+0.939215826289808i</v>
      </c>
      <c r="I355" t="str">
        <f t="shared" si="112"/>
        <v>86.786497055418i</v>
      </c>
      <c r="J355" t="str">
        <f t="shared" si="106"/>
        <v>-9.1951745219088+18.9861083878197i</v>
      </c>
      <c r="K355" t="str">
        <f t="shared" si="113"/>
        <v>3.70258574799987-1.79320171568349i</v>
      </c>
      <c r="L355" t="str">
        <f t="shared" si="114"/>
        <v>0.862865097389246-0.392787007789101i</v>
      </c>
      <c r="M355" t="str">
        <f t="shared" si="115"/>
        <v>4.56545084538912-2.18598872347259i</v>
      </c>
      <c r="N355" t="str">
        <f t="shared" si="116"/>
        <v>-0.275659818660865i</v>
      </c>
      <c r="O355" t="str">
        <f t="shared" si="117"/>
        <v>0.962245816403905-0.272181903904692i</v>
      </c>
      <c r="P355" t="str">
        <f t="shared" si="118"/>
        <v>0.0377541835960949+0.272181903904692i</v>
      </c>
      <c r="Q355" t="str">
        <f t="shared" si="119"/>
        <v>-0.0377541835960949+0.00347791475617298i</v>
      </c>
      <c r="R355" t="str">
        <f t="shared" si="120"/>
        <v>-0.333051470225382-7.23999839201468i</v>
      </c>
      <c r="S355" t="str">
        <f t="shared" si="121"/>
        <v>0.0307797498668945i</v>
      </c>
      <c r="T355" t="str">
        <f t="shared" si="122"/>
        <v>0.22284533954293-0.0102512409463387i</v>
      </c>
      <c r="U355" t="str">
        <f t="shared" si="123"/>
        <v>0.0000500000000000001-0.00642998315658918i</v>
      </c>
      <c r="V355" t="str">
        <f t="shared" si="124"/>
        <v>0.00002-0.0720158113537987i</v>
      </c>
      <c r="W355" t="str">
        <f t="shared" si="125"/>
        <v>0.0000422735600846337-0.0059029603314288i</v>
      </c>
      <c r="X355" t="str">
        <f t="shared" si="126"/>
        <v>0.000216227421245426-0.00589533233854873i</v>
      </c>
      <c r="Y355" t="str">
        <f t="shared" si="127"/>
        <v>0.009+0.111086716230935i</v>
      </c>
      <c r="Z355" t="str">
        <f t="shared" si="128"/>
        <v>-0.665258645600756-0.0829526497690938i</v>
      </c>
      <c r="AA355" t="str">
        <f t="shared" si="129"/>
        <v>9.91866202994299-113.208771615748i</v>
      </c>
      <c r="AB355" t="str">
        <f t="shared" si="130"/>
        <v>0.670355102724818-0.0308374036079668i</v>
      </c>
      <c r="AC355" t="str">
        <f t="shared" si="131"/>
        <v>3.99306305389774-1.60617534565036i</v>
      </c>
      <c r="AD355" t="str">
        <f t="shared" si="132"/>
        <v>0.147173866135269+0.0514766806654622i</v>
      </c>
      <c r="AE355" t="str">
        <f t="shared" si="133"/>
        <v>-0.0936385597904586-0.0464537690322106i</v>
      </c>
      <c r="AF355" t="str">
        <f t="shared" si="134"/>
        <v>-2.29881898933724-0.704072954406533i</v>
      </c>
      <c r="AG355" t="str">
        <f t="shared" si="135"/>
        <v>1.02638031423464-0.0584658699402365i</v>
      </c>
      <c r="AH355" t="str">
        <f t="shared" si="136"/>
        <v>0.167729379914834+0.17783235453316i</v>
      </c>
      <c r="AI355">
        <f t="shared" si="137"/>
        <v>-12.236076437648197</v>
      </c>
      <c r="AJ355">
        <f t="shared" si="138"/>
        <v>46.674644220357514</v>
      </c>
      <c r="AK355"/>
      <c r="AL355"/>
      <c r="AM355"/>
      <c r="AN355"/>
    </row>
    <row r="356" spans="1:40" x14ac:dyDescent="0.35">
      <c r="A356"/>
      <c r="B356">
        <f t="shared" si="139"/>
        <v>22200</v>
      </c>
      <c r="C356" s="237" t="str">
        <f t="shared" si="107"/>
        <v>-0.0000429201790359192+0.0305326531243266i</v>
      </c>
      <c r="D356" s="208" t="str">
        <f t="shared" si="108"/>
        <v>-1.6490745744192+0.234083673953171i</v>
      </c>
      <c r="E356" t="str">
        <f t="shared" si="109"/>
        <v>36500</v>
      </c>
      <c r="F356" t="str">
        <f t="shared" si="110"/>
        <v>0.21505376344086</v>
      </c>
      <c r="G356" t="str">
        <f t="shared" si="105"/>
        <v>0.21505376344086</v>
      </c>
      <c r="H356" t="str">
        <f t="shared" si="111"/>
        <v>0.653141463345952+0.94175603965046i</v>
      </c>
      <c r="I356" t="str">
        <f t="shared" si="112"/>
        <v>87.1791961371167i</v>
      </c>
      <c r="J356" t="str">
        <f t="shared" si="106"/>
        <v>-9.2876472868645+19.0720183805248i</v>
      </c>
      <c r="K356" t="str">
        <f t="shared" si="113"/>
        <v>3.6948329269637-1.79930117121604i</v>
      </c>
      <c r="L356" t="str">
        <f t="shared" si="114"/>
        <v>0.86152378785562-0.393950980844713i</v>
      </c>
      <c r="M356" t="str">
        <f t="shared" si="115"/>
        <v>4.55635671481932-2.19325215206075i</v>
      </c>
      <c r="N356" t="str">
        <f t="shared" si="116"/>
        <v>-0.276907148157068i</v>
      </c>
      <c r="O356" t="str">
        <f t="shared" si="117"/>
        <v>0.961905567429089-0.273381929448385i</v>
      </c>
      <c r="P356" t="str">
        <f t="shared" si="118"/>
        <v>0.0380944325709111+0.273381929448385i</v>
      </c>
      <c r="Q356" t="str">
        <f t="shared" si="119"/>
        <v>-0.0380944325709111+0.003525218708683i</v>
      </c>
      <c r="R356" t="str">
        <f t="shared" si="120"/>
        <v>-0.33304890976398-7.20724738936372i</v>
      </c>
      <c r="S356" t="str">
        <f t="shared" si="121"/>
        <v>0.0309190247531701i</v>
      </c>
      <c r="T356" t="str">
        <f t="shared" si="122"/>
        <v>0.222841060433957-0.0102975474850088i</v>
      </c>
      <c r="U356" t="str">
        <f t="shared" si="123"/>
        <v>0.0000500000000000001-0.00640101926849644i</v>
      </c>
      <c r="V356" t="str">
        <f t="shared" si="124"/>
        <v>0.00002-0.07169141580716i</v>
      </c>
      <c r="W356" t="str">
        <f t="shared" si="125"/>
        <v>0.0000422735598824971-0.00587637064553087i</v>
      </c>
      <c r="X356" t="str">
        <f t="shared" si="126"/>
        <v>0.00021466507988355-0.0058688229074775i</v>
      </c>
      <c r="Y356" t="str">
        <f t="shared" si="127"/>
        <v>0.009+0.111589371055509i</v>
      </c>
      <c r="Z356" t="str">
        <f t="shared" si="128"/>
        <v>-0.659020935173008-0.0818065958638762i</v>
      </c>
      <c r="AA356" t="str">
        <f t="shared" si="129"/>
        <v>9.81872589983317-112.65098354055i</v>
      </c>
      <c r="AB356" t="str">
        <f t="shared" si="130"/>
        <v>0.670342230467579-0.0309767012237514i</v>
      </c>
      <c r="AC356" t="str">
        <f t="shared" si="131"/>
        <v>3.98637860639518-1.61137044021401i</v>
      </c>
      <c r="AD356" t="str">
        <f t="shared" si="132"/>
        <v>0.147241062115539+0.0517470150788016i</v>
      </c>
      <c r="AE356" t="str">
        <f t="shared" si="133"/>
        <v>-0.0928016953015361-0.0461476563326974i</v>
      </c>
      <c r="AF356" t="str">
        <f t="shared" si="134"/>
        <v>-2.30221603776515-0.707672365697289i</v>
      </c>
      <c r="AG356" t="str">
        <f t="shared" si="135"/>
        <v>1.02633575982198-0.0582051137617922i</v>
      </c>
      <c r="AH356" t="str">
        <f t="shared" si="136"/>
        <v>0.16631357688766+0.176935636017926i</v>
      </c>
      <c r="AI356">
        <f t="shared" si="137"/>
        <v>-12.29395200602502</v>
      </c>
      <c r="AJ356">
        <f t="shared" si="138"/>
        <v>46.772487671860432</v>
      </c>
      <c r="AK356"/>
      <c r="AL356"/>
      <c r="AM356"/>
      <c r="AN356"/>
    </row>
    <row r="357" spans="1:40" x14ac:dyDescent="0.35">
      <c r="A357"/>
      <c r="B357">
        <f t="shared" si="139"/>
        <v>22300</v>
      </c>
      <c r="C357" s="237" t="str">
        <f t="shared" si="107"/>
        <v>-0.0000425361085284167+0.0303957359347841i</v>
      </c>
      <c r="D357" s="208" t="str">
        <f t="shared" si="108"/>
        <v>-1.64907162987864+0.233033975500012i</v>
      </c>
      <c r="E357" t="str">
        <f t="shared" si="109"/>
        <v>36500</v>
      </c>
      <c r="F357" t="str">
        <f t="shared" si="110"/>
        <v>0.21505376344086</v>
      </c>
      <c r="G357" t="str">
        <f t="shared" si="105"/>
        <v>0.21505376344086</v>
      </c>
      <c r="H357" t="str">
        <f t="shared" si="111"/>
        <v>0.656544476373066+0.944279378753169i</v>
      </c>
      <c r="I357" t="str">
        <f t="shared" si="112"/>
        <v>87.5718952188155i</v>
      </c>
      <c r="J357" t="str">
        <f t="shared" si="106"/>
        <v>-9.3805375360865+19.1579283732298i</v>
      </c>
      <c r="K357" t="str">
        <f t="shared" si="113"/>
        <v>3.68707639298387-1.80534960925802i</v>
      </c>
      <c r="L357" t="str">
        <f t="shared" si="114"/>
        <v>0.860180614572311-0.395108572201146i</v>
      </c>
      <c r="M357" t="str">
        <f t="shared" si="115"/>
        <v>4.54725700755618-2.20045818145917i</v>
      </c>
      <c r="N357" t="str">
        <f t="shared" si="116"/>
        <v>-0.278154477653271i</v>
      </c>
      <c r="O357" t="str">
        <f t="shared" si="117"/>
        <v>0.96156382189209-0.274581529656089i</v>
      </c>
      <c r="P357" t="str">
        <f t="shared" si="118"/>
        <v>0.03843617810791+0.274581529656089i</v>
      </c>
      <c r="Q357" t="str">
        <f t="shared" si="119"/>
        <v>-0.03843617810791+0.003572947997182i</v>
      </c>
      <c r="R357" t="str">
        <f t="shared" si="120"/>
        <v>-0.333046337672645-7.17478949460099i</v>
      </c>
      <c r="S357" t="str">
        <f t="shared" si="121"/>
        <v>0.0310582996394456i</v>
      </c>
      <c r="T357" t="str">
        <f t="shared" si="122"/>
        <v>0.222836761973264-0.010343852949257i</v>
      </c>
      <c r="U357" t="str">
        <f t="shared" si="123"/>
        <v>0.0000500000000000001-0.0063723151462162i</v>
      </c>
      <c r="V357" t="str">
        <f t="shared" si="124"/>
        <v>0.00002-0.0713699296376211i</v>
      </c>
      <c r="W357" t="str">
        <f t="shared" si="125"/>
        <v>0.0000422735596794478-0.00585001943316572i</v>
      </c>
      <c r="X357" t="str">
        <f t="shared" si="126"/>
        <v>0.000213123685456243-0.00584255061759671i</v>
      </c>
      <c r="Y357" t="str">
        <f t="shared" si="127"/>
        <v>0.009+0.112092025880084i</v>
      </c>
      <c r="Z357" t="str">
        <f t="shared" si="128"/>
        <v>-0.652871645228839-0.0806824826430193i</v>
      </c>
      <c r="AA357" t="str">
        <f t="shared" si="129"/>
        <v>9.7203368213046-112.098862654865i</v>
      </c>
      <c r="AB357" t="str">
        <f t="shared" si="130"/>
        <v>0.670329299997212-0.0311159956074997i</v>
      </c>
      <c r="AC357" t="str">
        <f t="shared" si="131"/>
        <v>3.97969015967378-1.61652402152395i</v>
      </c>
      <c r="AD357" t="str">
        <f t="shared" si="132"/>
        <v>0.147308565749001+0.0520170744948067i</v>
      </c>
      <c r="AE357" t="str">
        <f t="shared" si="133"/>
        <v>-0.0919767189667828-0.0458456938046273i</v>
      </c>
      <c r="AF357" t="str">
        <f t="shared" si="134"/>
        <v>-2.30561610625171-0.711245403253157i</v>
      </c>
      <c r="AG357" t="str">
        <f t="shared" si="135"/>
        <v>1.02629185643019-0.0579471470867471i</v>
      </c>
      <c r="AH357" t="str">
        <f t="shared" si="136"/>
        <v>0.164917959613442+0.176048472703555i</v>
      </c>
      <c r="AI357">
        <f t="shared" si="137"/>
        <v>-12.351441933333046</v>
      </c>
      <c r="AJ357">
        <f t="shared" si="138"/>
        <v>46.869700296713333</v>
      </c>
      <c r="AK357"/>
      <c r="AL357"/>
      <c r="AM357"/>
      <c r="AN357"/>
    </row>
    <row r="358" spans="1:40" x14ac:dyDescent="0.35">
      <c r="A358"/>
      <c r="B358">
        <f t="shared" si="139"/>
        <v>22400</v>
      </c>
      <c r="C358" s="237" t="str">
        <f t="shared" si="107"/>
        <v>-0.0000421571703187422+0.030260041212998i</v>
      </c>
      <c r="D358" s="208" t="str">
        <f t="shared" si="108"/>
        <v>-1.64906872468571+0.231993649299651i</v>
      </c>
      <c r="E358" t="str">
        <f t="shared" si="109"/>
        <v>36500</v>
      </c>
      <c r="F358" t="str">
        <f t="shared" si="110"/>
        <v>0.21505376344086</v>
      </c>
      <c r="G358" t="str">
        <f t="shared" si="105"/>
        <v>0.21505376344086</v>
      </c>
      <c r="H358" t="str">
        <f t="shared" si="111"/>
        <v>0.659950370074708+0.946785873562901i</v>
      </c>
      <c r="I358" t="str">
        <f t="shared" si="112"/>
        <v>87.9645943005142i</v>
      </c>
      <c r="J358" t="str">
        <f t="shared" si="106"/>
        <v>-9.4738452695746+19.2438383659348i</v>
      </c>
      <c r="K358" t="str">
        <f t="shared" si="113"/>
        <v>3.67931641448339-1.81134728663724i</v>
      </c>
      <c r="L358" t="str">
        <f t="shared" si="114"/>
        <v>0.858835614433687-0.39625978736439i</v>
      </c>
      <c r="M358" t="str">
        <f t="shared" si="115"/>
        <v>4.53815202891708-2.20760707400163i</v>
      </c>
      <c r="N358" t="str">
        <f t="shared" si="116"/>
        <v>-0.279401807149474i</v>
      </c>
      <c r="O358" t="str">
        <f t="shared" si="117"/>
        <v>0.961220580324605-0.275780702661426i</v>
      </c>
      <c r="P358" t="str">
        <f t="shared" si="118"/>
        <v>0.038779419675395+0.275780702661426i</v>
      </c>
      <c r="Q358" t="str">
        <f t="shared" si="119"/>
        <v>-0.038779419675395+0.00362110448804798i</v>
      </c>
      <c r="R358" t="str">
        <f t="shared" si="120"/>
        <v>-0.333043753949886-7.14262078215973i</v>
      </c>
      <c r="S358" t="str">
        <f t="shared" si="121"/>
        <v>0.0311975745257212i</v>
      </c>
      <c r="T358" t="str">
        <f t="shared" si="122"/>
        <v>0.222832444160393-0.0103901573341775i</v>
      </c>
      <c r="U358" t="str">
        <f t="shared" si="123"/>
        <v>0.0000500000000000001-0.00634386731074202i</v>
      </c>
      <c r="V358" t="str">
        <f t="shared" si="124"/>
        <v>0.00002-0.0710513138803103i</v>
      </c>
      <c r="W358" t="str">
        <f t="shared" si="125"/>
        <v>0.000042273559475486-0.00582390350049138i</v>
      </c>
      <c r="X358" t="str">
        <f t="shared" si="126"/>
        <v>0.000211602865276482-0.00581651230375836i</v>
      </c>
      <c r="Y358" t="str">
        <f t="shared" si="127"/>
        <v>0.009+0.112594680704658i</v>
      </c>
      <c r="Z358" t="str">
        <f t="shared" si="128"/>
        <v>-0.6468090937767-0.0795797775153306i</v>
      </c>
      <c r="AA358" t="str">
        <f t="shared" si="129"/>
        <v>9.6234622914671-111.552320718414i</v>
      </c>
      <c r="AB358" t="str">
        <f t="shared" si="130"/>
        <v>0.670316311312339-0.0312552867444544i</v>
      </c>
      <c r="AC358" t="str">
        <f t="shared" si="131"/>
        <v>3.9729979360813-1.62163627362553i</v>
      </c>
      <c r="AD358" t="str">
        <f t="shared" si="132"/>
        <v>0.147376376725484+0.0522868611993261i</v>
      </c>
      <c r="AE358" t="str">
        <f t="shared" si="133"/>
        <v>-0.0911634038926864-0.0455477965795937i</v>
      </c>
      <c r="AF358" t="str">
        <f t="shared" si="134"/>
        <v>-2.30901909476042-0.71479222426325i</v>
      </c>
      <c r="AG358" t="str">
        <f t="shared" si="135"/>
        <v>1.02624859000445-0.0576919262646633i</v>
      </c>
      <c r="AH358" t="str">
        <f t="shared" si="136"/>
        <v>0.163542143625523+0.175170701629746i</v>
      </c>
      <c r="AI358">
        <f t="shared" si="137"/>
        <v>-12.408550776925917</v>
      </c>
      <c r="AJ358">
        <f t="shared" si="138"/>
        <v>46.966284191209695</v>
      </c>
      <c r="AK358"/>
      <c r="AL358"/>
      <c r="AM358"/>
      <c r="AN358"/>
    </row>
    <row r="359" spans="1:40" x14ac:dyDescent="0.35">
      <c r="A359"/>
      <c r="B359">
        <f t="shared" si="139"/>
        <v>22500</v>
      </c>
      <c r="C359" s="237" t="str">
        <f t="shared" si="107"/>
        <v>-0.0000417832733693985+0.0301255526595243i</v>
      </c>
      <c r="D359" s="208" t="str">
        <f t="shared" si="108"/>
        <v>-1.64906585814242+0.230962570389686i</v>
      </c>
      <c r="E359" t="str">
        <f t="shared" si="109"/>
        <v>36500</v>
      </c>
      <c r="F359" t="str">
        <f t="shared" si="110"/>
        <v>0.21505376344086</v>
      </c>
      <c r="G359" t="str">
        <f t="shared" si="105"/>
        <v>0.21505376344086</v>
      </c>
      <c r="H359" t="str">
        <f t="shared" si="111"/>
        <v>0.663359045707726+0.949275554650717i</v>
      </c>
      <c r="I359" t="str">
        <f t="shared" si="112"/>
        <v>88.3572933822129i</v>
      </c>
      <c r="J359" t="str">
        <f t="shared" si="106"/>
        <v>-9.5675704873289+19.32974835864i</v>
      </c>
      <c r="K359" t="str">
        <f t="shared" si="113"/>
        <v>3.67155325729836-1.81729445906018i</v>
      </c>
      <c r="L359" t="str">
        <f t="shared" si="114"/>
        <v>0.857488824180804-0.39740463207336i</v>
      </c>
      <c r="M359" t="str">
        <f t="shared" si="115"/>
        <v>4.52904208147916-2.21469909113354i</v>
      </c>
      <c r="N359" t="str">
        <f t="shared" si="116"/>
        <v>-0.280649136645677i</v>
      </c>
      <c r="O359" t="str">
        <f t="shared" si="117"/>
        <v>0.96087584326066-0.276979446598689i</v>
      </c>
      <c r="P359" t="str">
        <f t="shared" si="118"/>
        <v>0.03912415673934+0.276979446598689i</v>
      </c>
      <c r="Q359" t="str">
        <f t="shared" si="119"/>
        <v>-0.03912415673934+0.00366969004698797i</v>
      </c>
      <c r="R359" t="str">
        <f t="shared" si="120"/>
        <v>-0.333041158595298-7.11073739626156i</v>
      </c>
      <c r="S359" t="str">
        <f t="shared" si="121"/>
        <v>0.0313368494119967i</v>
      </c>
      <c r="T359" t="str">
        <f t="shared" si="122"/>
        <v>0.222828106994902-0.0104364606348978i</v>
      </c>
      <c r="U359" t="str">
        <f t="shared" si="123"/>
        <v>0.0000499999999999999-0.00631567234491646i</v>
      </c>
      <c r="V359" t="str">
        <f t="shared" si="124"/>
        <v>0.00002-0.0707355302630645i</v>
      </c>
      <c r="W359" t="str">
        <f t="shared" si="125"/>
        <v>0.0000422735592706115-0.00579801971044528i</v>
      </c>
      <c r="X359" t="str">
        <f t="shared" si="126"/>
        <v>0.000210102254906763-0.00579070485684457i</v>
      </c>
      <c r="Y359" t="str">
        <f t="shared" si="127"/>
        <v>0.009+0.113097335529233i</v>
      </c>
      <c r="Z359" t="str">
        <f t="shared" si="128"/>
        <v>-0.640831639016322-0.0784979635426057i</v>
      </c>
      <c r="AA359" t="str">
        <f t="shared" si="129"/>
        <v>9.52807067130604-111.011271346259i</v>
      </c>
      <c r="AB359" t="str">
        <f t="shared" si="130"/>
        <v>0.670303264411631-0.0313945746199582i</v>
      </c>
      <c r="AC359" t="str">
        <f t="shared" si="131"/>
        <v>3.96630215599578-1.62670738006021i</v>
      </c>
      <c r="AD359" t="str">
        <f t="shared" si="132"/>
        <v>0.147444494739045+0.0525563774323594i</v>
      </c>
      <c r="AE359" t="str">
        <f t="shared" si="133"/>
        <v>-0.0903615286279386-0.0452538820633227i</v>
      </c>
      <c r="AF359" t="str">
        <f t="shared" si="134"/>
        <v>-2.31242490385015-0.718312984261031i</v>
      </c>
      <c r="AG359" t="str">
        <f t="shared" si="135"/>
        <v>1.02620594686836-0.0574394085668171i</v>
      </c>
      <c r="AH359" t="str">
        <f t="shared" si="136"/>
        <v>0.162185753637646+0.174302163696293i</v>
      </c>
      <c r="AI359">
        <f t="shared" si="137"/>
        <v>-12.46528302114122</v>
      </c>
      <c r="AJ359">
        <f t="shared" si="138"/>
        <v>47.062241504390968</v>
      </c>
      <c r="AK359"/>
      <c r="AL359"/>
      <c r="AM359"/>
      <c r="AN359"/>
    </row>
    <row r="360" spans="1:40" x14ac:dyDescent="0.35">
      <c r="A360"/>
      <c r="B360">
        <f t="shared" si="139"/>
        <v>22600</v>
      </c>
      <c r="C360" s="237" t="str">
        <f t="shared" si="107"/>
        <v>-0.0000414143286525205+0.0299922542634028i</v>
      </c>
      <c r="D360" s="208" t="str">
        <f t="shared" si="108"/>
        <v>-1.64906302956627+0.229940616019422i</v>
      </c>
      <c r="E360" t="str">
        <f t="shared" si="109"/>
        <v>36500</v>
      </c>
      <c r="F360" t="str">
        <f t="shared" si="110"/>
        <v>0.21505376344086</v>
      </c>
      <c r="G360" t="str">
        <f t="shared" si="105"/>
        <v>0.21505376344086</v>
      </c>
      <c r="H360" t="str">
        <f t="shared" si="111"/>
        <v>0.666770405111339+0.951748453185844i</v>
      </c>
      <c r="I360" t="str">
        <f t="shared" si="112"/>
        <v>88.7499924639117i</v>
      </c>
      <c r="J360" t="str">
        <f t="shared" si="106"/>
        <v>-9.6617131893493+19.415658351345i</v>
      </c>
      <c r="K360" t="str">
        <f t="shared" si="113"/>
        <v>3.66378718469361-1.82319138113959i</v>
      </c>
      <c r="L360" t="str">
        <f t="shared" si="114"/>
        <v>0.856140280400037-0.39854311229768i</v>
      </c>
      <c r="M360" t="str">
        <f t="shared" si="115"/>
        <v>4.51992746509365-2.22173449343727i</v>
      </c>
      <c r="N360" t="str">
        <f t="shared" si="116"/>
        <v>-0.28189646614188i</v>
      </c>
      <c r="O360" t="str">
        <f t="shared" si="117"/>
        <v>0.960529611236608-0.278177759602833i</v>
      </c>
      <c r="P360" t="str">
        <f t="shared" si="118"/>
        <v>0.039470388763392+0.278177759602833i</v>
      </c>
      <c r="Q360" t="str">
        <f t="shared" si="119"/>
        <v>-0.039470388763392+0.00371870653904705i</v>
      </c>
      <c r="R360" t="str">
        <f t="shared" si="120"/>
        <v>-0.333038551607448-7.07913554937172i</v>
      </c>
      <c r="S360" t="str">
        <f t="shared" si="121"/>
        <v>0.0314761242982723i</v>
      </c>
      <c r="T360" t="str">
        <f t="shared" si="122"/>
        <v>0.222823750476342-0.0104827628465126i</v>
      </c>
      <c r="U360" t="str">
        <f t="shared" si="123"/>
        <v>0.0000499999999999999-0.00628772689206286i</v>
      </c>
      <c r="V360" t="str">
        <f t="shared" si="124"/>
        <v>0.00002-0.070422541191104i</v>
      </c>
      <c r="W360" t="str">
        <f t="shared" si="125"/>
        <v>0.0000422735590648245-0.00577236498148819i</v>
      </c>
      <c r="X360" t="str">
        <f t="shared" si="126"/>
        <v>0.000208621497941014-0.00576512522253464i</v>
      </c>
      <c r="Y360" t="str">
        <f t="shared" si="127"/>
        <v>0.009+0.113599990353807i</v>
      </c>
      <c r="Z360" t="str">
        <f t="shared" si="128"/>
        <v>-0.634937678182565-0.0774365388994704i</v>
      </c>
      <c r="AA360" t="str">
        <f t="shared" si="129"/>
        <v>9.43413115793047-110.475629959775i</v>
      </c>
      <c r="AB360" t="str">
        <f t="shared" si="130"/>
        <v>0.670290159293737-0.0315338592192551i</v>
      </c>
      <c r="AC360" t="str">
        <f t="shared" si="131"/>
        <v>3.95960303783515-1.63173752387997i</v>
      </c>
      <c r="AD360" t="str">
        <f t="shared" si="132"/>
        <v>0.147512919487833+0.052825625389076i</v>
      </c>
      <c r="AE360" t="str">
        <f t="shared" si="133"/>
        <v>-0.089570877006206-0.0449638698611758i</v>
      </c>
      <c r="AF360" t="str">
        <f t="shared" si="134"/>
        <v>-2.31583343467761-0.721807837166422i</v>
      </c>
      <c r="AG360" t="str">
        <f t="shared" si="135"/>
        <v>1.02616391371159-0.0571895521617173i</v>
      </c>
      <c r="AH360" t="str">
        <f t="shared" si="136"/>
        <v>0.160848423280385+0.173442703545799i</v>
      </c>
      <c r="AI360">
        <f t="shared" si="137"/>
        <v>-12.521643078779404</v>
      </c>
      <c r="AJ360">
        <f t="shared" si="138"/>
        <v>47.157574435349559</v>
      </c>
      <c r="AK360"/>
      <c r="AL360"/>
      <c r="AM360"/>
      <c r="AN360"/>
    </row>
    <row r="361" spans="1:40" x14ac:dyDescent="0.35">
      <c r="A361"/>
      <c r="B361">
        <f t="shared" si="139"/>
        <v>22700</v>
      </c>
      <c r="C361" s="237" t="str">
        <f t="shared" si="107"/>
        <v>-0.0000410502490968712+0.0298601302958009i</v>
      </c>
      <c r="D361" s="208" t="str">
        <f t="shared" si="108"/>
        <v>-1.64906023828967+0.22892766560114i</v>
      </c>
      <c r="E361" t="str">
        <f t="shared" si="109"/>
        <v>36500</v>
      </c>
      <c r="F361" t="str">
        <f t="shared" si="110"/>
        <v>0.21505376344086</v>
      </c>
      <c r="G361" t="str">
        <f t="shared" si="105"/>
        <v>0.21505376344086</v>
      </c>
      <c r="H361" t="str">
        <f t="shared" si="111"/>
        <v>0.670184350709725+0.954204600927556i</v>
      </c>
      <c r="I361" t="str">
        <f t="shared" si="112"/>
        <v>89.1426915456104i</v>
      </c>
      <c r="J361" t="str">
        <f t="shared" si="106"/>
        <v>-9.756273375636+19.5015683440501i</v>
      </c>
      <c r="K361" t="str">
        <f t="shared" si="113"/>
        <v>3.65601845737772-1.82903830642065i</v>
      </c>
      <c r="L361" t="str">
        <f t="shared" si="114"/>
        <v>0.854790019521739-0.399675234235464i</v>
      </c>
      <c r="M361" t="str">
        <f t="shared" si="115"/>
        <v>4.51080847689946-2.22871354065611i</v>
      </c>
      <c r="N361" t="str">
        <f t="shared" si="116"/>
        <v>-0.283143795638083i</v>
      </c>
      <c r="O361" t="str">
        <f t="shared" si="117"/>
        <v>0.960181884791126-0.279375639809487i</v>
      </c>
      <c r="P361" t="str">
        <f t="shared" si="118"/>
        <v>0.039818115208874+0.279375639809487i</v>
      </c>
      <c r="Q361" t="str">
        <f t="shared" si="119"/>
        <v>-0.039818115208874+0.00376815582859602i</v>
      </c>
      <c r="R361" t="str">
        <f t="shared" si="120"/>
        <v>-0.333035932985653-7.0478115206959i</v>
      </c>
      <c r="S361" t="str">
        <f t="shared" si="121"/>
        <v>0.0316153991845478i</v>
      </c>
      <c r="T361" t="str">
        <f t="shared" si="122"/>
        <v>0.222819374604256-0.0105290639641397i</v>
      </c>
      <c r="U361" t="str">
        <f t="shared" si="123"/>
        <v>0.0000499999999999999-0.00626002765465289i</v>
      </c>
      <c r="V361" t="str">
        <f t="shared" si="124"/>
        <v>0.00002-0.0701123097321123i</v>
      </c>
      <c r="W361" t="str">
        <f t="shared" si="125"/>
        <v>0.000042273558858125-0.00574693628638099i</v>
      </c>
      <c r="X361" t="str">
        <f t="shared" si="126"/>
        <v>0.000207160245793161-0.00573977040010358i</v>
      </c>
      <c r="Y361" t="str">
        <f t="shared" si="127"/>
        <v>0.009+0.114102645178381i</v>
      </c>
      <c r="Z361" t="str">
        <f t="shared" si="128"/>
        <v>-0.629125646428056-0.0763950163546122i</v>
      </c>
      <c r="AA361" t="str">
        <f t="shared" si="129"/>
        <v>9.34161375786565-109.945313739179i</v>
      </c>
      <c r="AB361" t="str">
        <f t="shared" si="130"/>
        <v>0.670276995957283-0.0316731405276588i</v>
      </c>
      <c r="AC361" t="str">
        <f t="shared" si="131"/>
        <v>3.95290079806572-1.63672688766249i</v>
      </c>
      <c r="AD361" t="str">
        <f t="shared" si="132"/>
        <v>0.147581650674002+0.0530946072208017i</v>
      </c>
      <c r="AE361" t="str">
        <f t="shared" si="133"/>
        <v>-0.0887912379942263-0.0446776817065117i</v>
      </c>
      <c r="AF361" t="str">
        <f t="shared" si="134"/>
        <v>-2.31924458899939-0.725276935326416i</v>
      </c>
      <c r="AG361" t="str">
        <f t="shared" si="135"/>
        <v>1.02612247757808-0.0569423160914247i</v>
      </c>
      <c r="AH361" t="str">
        <f t="shared" si="136"/>
        <v>0.159529794846403+0.172592169450672i</v>
      </c>
      <c r="AI361">
        <f t="shared" si="137"/>
        <v>-12.577635292547196</v>
      </c>
      <c r="AJ361">
        <f t="shared" si="138"/>
        <v>47.252285230629241</v>
      </c>
      <c r="AK361"/>
      <c r="AL361"/>
      <c r="AM361"/>
      <c r="AN361"/>
    </row>
    <row r="362" spans="1:40" x14ac:dyDescent="0.35">
      <c r="A362"/>
      <c r="B362">
        <f t="shared" si="139"/>
        <v>22800</v>
      </c>
      <c r="C362" s="237" t="str">
        <f t="shared" si="107"/>
        <v>-0.0000406909495364671+0.0297291653038285i</v>
      </c>
      <c r="D362" s="208" t="str">
        <f t="shared" si="108"/>
        <v>-1.6490574836597+0.227923600662685i</v>
      </c>
      <c r="E362" t="str">
        <f t="shared" si="109"/>
        <v>36500</v>
      </c>
      <c r="F362" t="str">
        <f t="shared" si="110"/>
        <v>0.21505376344086</v>
      </c>
      <c r="G362" t="str">
        <f t="shared" si="105"/>
        <v>0.21505376344086</v>
      </c>
      <c r="H362" t="str">
        <f t="shared" si="111"/>
        <v>0.673600785514634+0.956644030217285i</v>
      </c>
      <c r="I362" t="str">
        <f t="shared" si="112"/>
        <v>89.5353906273091i</v>
      </c>
      <c r="J362" t="str">
        <f t="shared" si="106"/>
        <v>-9.8512510461887+19.5874783367551i</v>
      </c>
      <c r="K362" t="str">
        <f t="shared" si="113"/>
        <v>3.64824733351834-1.83483548740616i</v>
      </c>
      <c r="L362" t="str">
        <f t="shared" si="114"/>
        <v>0.853438077818937-0.400801004311093i</v>
      </c>
      <c r="M362" t="str">
        <f t="shared" si="115"/>
        <v>4.50168541133728-2.23563649171725i</v>
      </c>
      <c r="N362" t="str">
        <f t="shared" si="116"/>
        <v>-0.284391125134286i</v>
      </c>
      <c r="O362" t="str">
        <f t="shared" si="117"/>
        <v>0.95983266446522-0.280573085354952i</v>
      </c>
      <c r="P362" t="str">
        <f t="shared" si="118"/>
        <v>0.04016733553478+0.280573085354952i</v>
      </c>
      <c r="Q362" t="str">
        <f t="shared" si="119"/>
        <v>-0.04016733553478+0.00381803977933398i</v>
      </c>
      <c r="R362" t="str">
        <f t="shared" si="120"/>
        <v>-0.333033302728796-7.01676165471744i</v>
      </c>
      <c r="S362" t="str">
        <f t="shared" si="121"/>
        <v>0.0317546740708234i</v>
      </c>
      <c r="T362" t="str">
        <f t="shared" si="122"/>
        <v>0.222814979378204-0.0105753639828828i</v>
      </c>
      <c r="U362" t="str">
        <f t="shared" si="123"/>
        <v>0.00005-0.00623257139300968i</v>
      </c>
      <c r="V362" t="str">
        <f t="shared" si="124"/>
        <v>0.00002-0.0698047996017083i</v>
      </c>
      <c r="W362" t="str">
        <f t="shared" si="125"/>
        <v>0.000042273558650513-0.00572173065099408i</v>
      </c>
      <c r="X362" t="str">
        <f t="shared" si="126"/>
        <v>0.000205718157492208-0.00571463744125294i</v>
      </c>
      <c r="Y362" t="str">
        <f t="shared" si="127"/>
        <v>0.009+0.114605300002956i</v>
      </c>
      <c r="Z362" t="str">
        <f t="shared" si="128"/>
        <v>-0.623394015743272-0.0753729227724698i</v>
      </c>
      <c r="AA362" t="str">
        <f t="shared" si="129"/>
        <v>9.25048926134383-109.420241577551i</v>
      </c>
      <c r="AB362" t="str">
        <f t="shared" si="130"/>
        <v>0.670263774400944-0.0318124185304402i</v>
      </c>
      <c r="AC362" t="str">
        <f t="shared" si="131"/>
        <v>3.94619565121216-1.64167565352473i</v>
      </c>
      <c r="AD362" t="str">
        <f t="shared" si="132"/>
        <v>0.147650688003588+0.0533633250359851i</v>
      </c>
      <c r="AE362" t="str">
        <f t="shared" si="133"/>
        <v>-0.0880224055449938-0.0443952413917926i</v>
      </c>
      <c r="AF362" t="str">
        <f t="shared" si="134"/>
        <v>-2.32265826917433-0.7287204295546i</v>
      </c>
      <c r="AG362" t="str">
        <f t="shared" si="135"/>
        <v>1.02608162585467-0.0566976602486022i</v>
      </c>
      <c r="AH362" t="str">
        <f t="shared" si="136"/>
        <v>0.158229519044199+0.171750413204303i</v>
      </c>
      <c r="AI362">
        <f t="shared" si="137"/>
        <v>-12.633263936464408</v>
      </c>
      <c r="AJ362">
        <f t="shared" si="138"/>
        <v>47.346376181732843</v>
      </c>
      <c r="AK362"/>
      <c r="AL362"/>
      <c r="AM362"/>
      <c r="AN362"/>
    </row>
    <row r="363" spans="1:40" x14ac:dyDescent="0.35">
      <c r="A363"/>
      <c r="B363">
        <f t="shared" si="139"/>
        <v>22900</v>
      </c>
      <c r="C363" s="237" t="str">
        <f t="shared" si="107"/>
        <v>-0.0000403363466607675+0.0295993441045121i</v>
      </c>
      <c r="D363" s="208" t="str">
        <f t="shared" si="108"/>
        <v>-1.64905476503766+0.22692830480126i</v>
      </c>
      <c r="E363" t="str">
        <f t="shared" si="109"/>
        <v>36500</v>
      </c>
      <c r="F363" t="str">
        <f t="shared" si="110"/>
        <v>0.21505376344086</v>
      </c>
      <c r="G363" t="str">
        <f t="shared" si="105"/>
        <v>0.21505376344086</v>
      </c>
      <c r="H363" t="str">
        <f t="shared" si="111"/>
        <v>0.677019613127823+0.959066773970623i</v>
      </c>
      <c r="I363" t="str">
        <f t="shared" si="112"/>
        <v>89.9280897090078i</v>
      </c>
      <c r="J363" t="str">
        <f t="shared" si="106"/>
        <v>-9.9466462010077+19.6733883294603i</v>
      </c>
      <c r="K363" t="str">
        <f t="shared" si="113"/>
        <v>3.64047406875673-1.84058317558049i</v>
      </c>
      <c r="L363" t="str">
        <f t="shared" si="114"/>
        <v>0.852084491406044-0.401920429172992i</v>
      </c>
      <c r="M363" t="str">
        <f t="shared" si="115"/>
        <v>4.49255856016277-2.24250360475348i</v>
      </c>
      <c r="N363" t="str">
        <f t="shared" si="116"/>
        <v>-0.285638454630489i</v>
      </c>
      <c r="O363" t="str">
        <f t="shared" si="117"/>
        <v>0.959481950802215-0.281770094376206i</v>
      </c>
      <c r="P363" t="str">
        <f t="shared" si="118"/>
        <v>0.040518049197785+0.281770094376206i</v>
      </c>
      <c r="Q363" t="str">
        <f t="shared" si="119"/>
        <v>-0.040518049197785+0.003868360254283i</v>
      </c>
      <c r="R363" t="str">
        <f t="shared" si="120"/>
        <v>-0.333030660836061-6.98598235977056i</v>
      </c>
      <c r="S363" t="str">
        <f t="shared" si="121"/>
        <v>0.0318939489570989i</v>
      </c>
      <c r="T363" t="str">
        <f t="shared" si="122"/>
        <v>0.222810564797716-0.0106216628978542i</v>
      </c>
      <c r="U363" t="str">
        <f t="shared" si="123"/>
        <v>0.00005-0.00620535492404458i</v>
      </c>
      <c r="V363" t="str">
        <f t="shared" si="124"/>
        <v>0.00002-0.069499975149299i</v>
      </c>
      <c r="W363" t="str">
        <f t="shared" si="125"/>
        <v>0.0000422735584419882-0.00569674515314773i</v>
      </c>
      <c r="X363" t="str">
        <f t="shared" si="126"/>
        <v>0.000204294899483531-0.00568972344897183i</v>
      </c>
      <c r="Y363" t="str">
        <f t="shared" si="127"/>
        <v>0.009+0.11510795482753i</v>
      </c>
      <c r="Z363" t="str">
        <f t="shared" si="128"/>
        <v>-0.617741293912568-0.0743697986344607i</v>
      </c>
      <c r="AA363" t="str">
        <f t="shared" si="129"/>
        <v>9.16072921755245-108.900334036311i</v>
      </c>
      <c r="AB363" t="str">
        <f t="shared" si="130"/>
        <v>0.670250494623307-0.0319516932128965i</v>
      </c>
      <c r="AC363" t="str">
        <f t="shared" si="131"/>
        <v>3.93948780986537-1.64658400313586i</v>
      </c>
      <c r="AD363" t="str">
        <f t="shared" si="132"/>
        <v>0.147720031186415+0.0536317809011332i</v>
      </c>
      <c r="AE363" t="str">
        <f t="shared" si="133"/>
        <v>-0.0872641784558761-0.0441164747023113i</v>
      </c>
      <c r="AF363" t="str">
        <f t="shared" si="134"/>
        <v>-2.32607437816548-0.732138469169363i</v>
      </c>
      <c r="AG363" t="str">
        <f t="shared" si="135"/>
        <v>1.02604134626011-0.0564555453543074i</v>
      </c>
      <c r="AH363" t="str">
        <f t="shared" si="136"/>
        <v>0.156947254760048+0.170917290016227i</v>
      </c>
      <c r="AI363">
        <f t="shared" si="137"/>
        <v>-12.688533217234937</v>
      </c>
      <c r="AJ363">
        <f t="shared" si="138"/>
        <v>47.439849622725085</v>
      </c>
      <c r="AK363"/>
      <c r="AL363"/>
      <c r="AM363"/>
      <c r="AN363"/>
    </row>
    <row r="364" spans="1:40" x14ac:dyDescent="0.35">
      <c r="A364"/>
      <c r="B364">
        <f t="shared" si="139"/>
        <v>23000</v>
      </c>
      <c r="C364" s="237" t="str">
        <f t="shared" si="107"/>
        <v>-0.0000399863589663797+0.0294706517789279i</v>
      </c>
      <c r="D364" s="208" t="str">
        <f t="shared" si="108"/>
        <v>-1.64905208179867+0.225941663638447i</v>
      </c>
      <c r="E364" t="str">
        <f t="shared" si="109"/>
        <v>36500</v>
      </c>
      <c r="F364" t="str">
        <f t="shared" si="110"/>
        <v>0.21505376344086</v>
      </c>
      <c r="G364" t="str">
        <f t="shared" si="105"/>
        <v>0.21505376344086</v>
      </c>
      <c r="H364" t="str">
        <f t="shared" si="111"/>
        <v>0.680440737743401+0.961472865669338i</v>
      </c>
      <c r="I364" t="str">
        <f t="shared" si="112"/>
        <v>90.3207887907066i</v>
      </c>
      <c r="J364" t="str">
        <f t="shared" si="106"/>
        <v>-10.0424588400928+19.7592983221653i</v>
      </c>
      <c r="K364" t="str">
        <f t="shared" si="113"/>
        <v>3.63269891622269-1.84628162143252i</v>
      </c>
      <c r="L364" t="str">
        <f t="shared" si="114"/>
        <v>0.850729296237612-0.403033515691404i</v>
      </c>
      <c r="M364" t="str">
        <f t="shared" si="115"/>
        <v>4.4834282124603-2.24931513712392i</v>
      </c>
      <c r="N364" t="str">
        <f t="shared" si="116"/>
        <v>-0.286885784126692i</v>
      </c>
      <c r="O364" t="str">
        <f t="shared" si="117"/>
        <v>0.959129744347764-0.282966665010905i</v>
      </c>
      <c r="P364" t="str">
        <f t="shared" si="118"/>
        <v>0.040870255652236+0.282966665010905i</v>
      </c>
      <c r="Q364" t="str">
        <f t="shared" si="119"/>
        <v>-0.040870255652236+0.00391911911578702i</v>
      </c>
      <c r="R364" t="str">
        <f t="shared" si="120"/>
        <v>-0.333028007306304-6.95547010665394i</v>
      </c>
      <c r="S364" t="str">
        <f t="shared" si="121"/>
        <v>0.0320332238433745i</v>
      </c>
      <c r="T364" t="str">
        <f t="shared" si="122"/>
        <v>0.222806130862346-0.0106679607041558i</v>
      </c>
      <c r="U364" t="str">
        <f t="shared" si="123"/>
        <v>0.0000500000000000001-0.006178375120027i</v>
      </c>
      <c r="V364" t="str">
        <f t="shared" si="124"/>
        <v>0.00002-0.0691978013443025i</v>
      </c>
      <c r="W364" t="str">
        <f t="shared" si="125"/>
        <v>0.0000422735582325511-0.00567197692148273i</v>
      </c>
      <c r="X364" t="str">
        <f t="shared" si="126"/>
        <v>0.000202890145436184-0.00566502557642721i</v>
      </c>
      <c r="Y364" t="str">
        <f t="shared" si="127"/>
        <v>0.009+0.115610609652104i</v>
      </c>
      <c r="Z364" t="str">
        <f t="shared" si="128"/>
        <v>-0.612166023504685-0.0733851975788564i</v>
      </c>
      <c r="AA364" t="str">
        <f t="shared" si="129"/>
        <v>9.07230591079506-108.385513302061i</v>
      </c>
      <c r="AB364" t="str">
        <f t="shared" si="130"/>
        <v>0.670237156623031-0.0320909645602933i</v>
      </c>
      <c r="AC364" t="str">
        <f t="shared" si="131"/>
        <v>3.93277748469249-1.65145211772976i</v>
      </c>
      <c r="AD364" t="str">
        <f t="shared" si="132"/>
        <v>0.14778967993599+0.0538999768417297i</v>
      </c>
      <c r="AE364" t="str">
        <f t="shared" si="133"/>
        <v>-0.0865163602314189-0.0438413093524148i</v>
      </c>
      <c r="AF364" t="str">
        <f t="shared" si="134"/>
        <v>-2.32949281954207-0.735531202030891i</v>
      </c>
      <c r="AG364" t="str">
        <f t="shared" si="135"/>
        <v>1.02600162683455-0.0562159329364622i</v>
      </c>
      <c r="AH364" t="str">
        <f t="shared" si="136"/>
        <v>0.155682668827732+0.170092658411015i</v>
      </c>
      <c r="AI364">
        <f t="shared" si="137"/>
        <v>-12.74344727558773</v>
      </c>
      <c r="AJ364">
        <f t="shared" si="138"/>
        <v>47.532707927929657</v>
      </c>
      <c r="AK364"/>
      <c r="AL364"/>
      <c r="AM364"/>
      <c r="AN364"/>
    </row>
    <row r="365" spans="1:40" x14ac:dyDescent="0.35">
      <c r="A365"/>
      <c r="B365">
        <f t="shared" si="139"/>
        <v>23100</v>
      </c>
      <c r="C365" s="237" t="str">
        <f t="shared" si="107"/>
        <v>-0.0000396409067102185+0.0293430736664857i</v>
      </c>
      <c r="D365" s="208" t="str">
        <f t="shared" si="108"/>
        <v>-1.64904943333137+0.22496356477639i</v>
      </c>
      <c r="E365" t="str">
        <f t="shared" si="109"/>
        <v>36500</v>
      </c>
      <c r="F365" t="str">
        <f t="shared" si="110"/>
        <v>0.21505376344086</v>
      </c>
      <c r="G365" t="str">
        <f t="shared" si="105"/>
        <v>0.21505376344086</v>
      </c>
      <c r="H365" t="str">
        <f t="shared" si="111"/>
        <v>0.68386406415011+0.963862339353491i</v>
      </c>
      <c r="I365" t="str">
        <f t="shared" si="112"/>
        <v>90.7134878724053i</v>
      </c>
      <c r="J365" t="str">
        <f t="shared" si="106"/>
        <v>-10.1386889634441+19.8452083148704i</v>
      </c>
      <c r="K365" t="str">
        <f t="shared" si="113"/>
        <v>3.62492212654875-1.85193107447732i</v>
      </c>
      <c r="L365" t="str">
        <f t="shared" si="114"/>
        <v>0.849372528107105-0.404140270956157i</v>
      </c>
      <c r="M365" t="str">
        <f t="shared" si="115"/>
        <v>4.47429465465586-2.25607134543348i</v>
      </c>
      <c r="N365" t="str">
        <f t="shared" si="116"/>
        <v>-0.288133113622895i</v>
      </c>
      <c r="O365" t="str">
        <f t="shared" si="117"/>
        <v>0.958776045649839-0.284162795397387i</v>
      </c>
      <c r="P365" t="str">
        <f t="shared" si="118"/>
        <v>0.041223954350161+0.284162795397387i</v>
      </c>
      <c r="Q365" t="str">
        <f t="shared" si="119"/>
        <v>-0.041223954350161+0.00397031822550803i</v>
      </c>
      <c r="R365" t="str">
        <f t="shared" si="120"/>
        <v>-0.333025342138476-6.92522142727728i</v>
      </c>
      <c r="S365" t="str">
        <f t="shared" si="121"/>
        <v>0.03217249872965i</v>
      </c>
      <c r="T365" t="str">
        <f t="shared" si="122"/>
        <v>0.222801677571623-0.0107142573968914i</v>
      </c>
      <c r="U365" t="str">
        <f t="shared" si="123"/>
        <v>0.0000500000000000001-0.00615162890738619i</v>
      </c>
      <c r="V365" t="str">
        <f t="shared" si="124"/>
        <v>0.00002-0.0688982437627255i</v>
      </c>
      <c r="W365" t="str">
        <f t="shared" si="125"/>
        <v>0.0000422735580222013-0.0056474231343603i</v>
      </c>
      <c r="X365" t="str">
        <f t="shared" si="126"/>
        <v>0.000201503576056039-0.00564054102588326i</v>
      </c>
      <c r="Y365" t="str">
        <f t="shared" si="127"/>
        <v>0.009+0.116113264476679i</v>
      </c>
      <c r="Z365" t="str">
        <f t="shared" si="128"/>
        <v>-0.606666780896633-0.0724186859585346i</v>
      </c>
      <c r="AA365" t="str">
        <f t="shared" si="129"/>
        <v>8.98519233753172-107.875703144791i</v>
      </c>
      <c r="AB365" t="str">
        <f t="shared" si="130"/>
        <v>0.670223760398698-0.032230232557902i</v>
      </c>
      <c r="AC365" t="str">
        <f t="shared" si="131"/>
        <v>3.9260648844447-1.65628017811631i</v>
      </c>
      <c r="AD365" t="str">
        <f t="shared" si="132"/>
        <v>0.14785963396941+0.05416791484312i</v>
      </c>
      <c r="AE365" t="str">
        <f t="shared" si="133"/>
        <v>-0.0857787589507239-0.0435696749241332i</v>
      </c>
      <c r="AF365" t="str">
        <f t="shared" si="134"/>
        <v>-2.33291349748148-0.738898774577101i</v>
      </c>
      <c r="AG365" t="str">
        <f t="shared" si="135"/>
        <v>1.02596245592937-0.0559787853090109i</v>
      </c>
      <c r="AH365" t="str">
        <f t="shared" si="136"/>
        <v>0.154435435805912+0.169276380130877i</v>
      </c>
      <c r="AI365">
        <f t="shared" si="137"/>
        <v>-12.798010187581072</v>
      </c>
      <c r="AJ365">
        <f t="shared" si="138"/>
        <v>47.62495350971389</v>
      </c>
      <c r="AK365"/>
      <c r="AL365"/>
      <c r="AM365"/>
      <c r="AN365"/>
    </row>
    <row r="366" spans="1:40" x14ac:dyDescent="0.35">
      <c r="A366"/>
      <c r="B366">
        <f t="shared" si="139"/>
        <v>23200</v>
      </c>
      <c r="C366" s="237" t="str">
        <f t="shared" si="107"/>
        <v>-0.0000392999118640817+0.0292165953593618i</v>
      </c>
      <c r="D366" s="208" t="str">
        <f t="shared" si="108"/>
        <v>-1.64904681903755+0.223993897755107i</v>
      </c>
      <c r="E366" t="str">
        <f t="shared" si="109"/>
        <v>36500</v>
      </c>
      <c r="F366" t="str">
        <f t="shared" si="110"/>
        <v>0.21505376344086</v>
      </c>
      <c r="G366" t="str">
        <f t="shared" si="105"/>
        <v>0.21505376344086</v>
      </c>
      <c r="H366" t="str">
        <f t="shared" si="111"/>
        <v>0.687289497733489+0.966235229613515i</v>
      </c>
      <c r="I366" t="str">
        <f t="shared" si="112"/>
        <v>91.106186954104i</v>
      </c>
      <c r="J366" t="str">
        <f t="shared" si="106"/>
        <v>-10.2353365710615+19.9311183075754i</v>
      </c>
      <c r="K366" t="str">
        <f t="shared" si="113"/>
        <v>3.61714394788463-1.8575317832771i</v>
      </c>
      <c r="L366" t="str">
        <f t="shared" si="114"/>
        <v>0.848014222645704-0.405240702274439i</v>
      </c>
      <c r="M366" t="str">
        <f t="shared" si="115"/>
        <v>4.46515817053033-2.26277248555154i</v>
      </c>
      <c r="N366" t="str">
        <f t="shared" si="116"/>
        <v>-0.289380443119098i</v>
      </c>
      <c r="O366" t="str">
        <f t="shared" si="117"/>
        <v>0.958420855258737-0.285358483674677i</v>
      </c>
      <c r="P366" t="str">
        <f t="shared" si="118"/>
        <v>0.041579144741263+0.285358483674677i</v>
      </c>
      <c r="Q366" t="str">
        <f t="shared" si="119"/>
        <v>-0.041579144741263+0.00402195944442102i</v>
      </c>
      <c r="R366" t="str">
        <f t="shared" si="120"/>
        <v>-0.333022665331756-6.89523291334553i</v>
      </c>
      <c r="S366" t="str">
        <f t="shared" si="121"/>
        <v>0.0323117736159254i</v>
      </c>
      <c r="T366" t="str">
        <f t="shared" si="122"/>
        <v>0.222797204925099-0.0107605529711718i</v>
      </c>
      <c r="U366" t="str">
        <f t="shared" si="123"/>
        <v>0.0000500000000000001-0.00612511326554402i</v>
      </c>
      <c r="V366" t="str">
        <f t="shared" si="124"/>
        <v>0.00002-0.068601268574093i</v>
      </c>
      <c r="W366" t="str">
        <f t="shared" si="125"/>
        <v>0.0000422735578109389-0.00562308101879074i</v>
      </c>
      <c r="X366" t="str">
        <f t="shared" si="126"/>
        <v>0.000200134878904528-0.00561626704764832i</v>
      </c>
      <c r="Y366" t="str">
        <f t="shared" si="127"/>
        <v>0.009+0.116615919301253i</v>
      </c>
      <c r="Z366" t="str">
        <f t="shared" si="128"/>
        <v>-0.601242175329546-0.0714698424157853i</v>
      </c>
      <c r="AA366" t="str">
        <f t="shared" si="129"/>
        <v>8.89936218425795-107.370828877363i</v>
      </c>
      <c r="AB366" t="str">
        <f t="shared" si="130"/>
        <v>0.670210305948961-0.0323694971910153i</v>
      </c>
      <c r="AC366" t="str">
        <f t="shared" si="131"/>
        <v>3.91935021596667-1.66106836469281i</v>
      </c>
      <c r="AD366" t="str">
        <f t="shared" si="132"/>
        <v>0.147929893007266+0.0544355968513841i</v>
      </c>
      <c r="AE366" t="str">
        <f t="shared" si="133"/>
        <v>-0.085051187139178-0.0433015028081017i</v>
      </c>
      <c r="AF366" t="str">
        <f t="shared" si="134"/>
        <v>-2.33633631677104-0.742241331858408i</v>
      </c>
      <c r="AG366" t="str">
        <f t="shared" si="135"/>
        <v>1.02592382219742-0.0557440655517157i</v>
      </c>
      <c r="AH366" t="str">
        <f t="shared" si="136"/>
        <v>0.153205237762729+0.168468320041706i</v>
      </c>
      <c r="AI366">
        <f t="shared" si="137"/>
        <v>-12.852225965877677</v>
      </c>
      <c r="AJ366">
        <f t="shared" si="138"/>
        <v>47.716588816361096</v>
      </c>
      <c r="AK366"/>
      <c r="AL366"/>
      <c r="AM366"/>
      <c r="AN366"/>
    </row>
    <row r="367" spans="1:40" x14ac:dyDescent="0.35">
      <c r="A367"/>
      <c r="B367">
        <f t="shared" si="139"/>
        <v>23300</v>
      </c>
      <c r="C367" s="237" t="str">
        <f t="shared" si="107"/>
        <v>-0.0000389632980705865+0.0290912026970751i</v>
      </c>
      <c r="D367" s="208" t="str">
        <f t="shared" si="108"/>
        <v>-1.64904423833181+0.223032554010909i</v>
      </c>
      <c r="E367" t="str">
        <f t="shared" si="109"/>
        <v>36500</v>
      </c>
      <c r="F367" t="str">
        <f t="shared" si="110"/>
        <v>0.21505376344086</v>
      </c>
      <c r="G367" t="str">
        <f t="shared" si="105"/>
        <v>0.21505376344086</v>
      </c>
      <c r="H367" t="str">
        <f t="shared" si="111"/>
        <v>0.690716944477929+0.968591571582328i</v>
      </c>
      <c r="I367" t="str">
        <f t="shared" si="112"/>
        <v>91.4988860358027i</v>
      </c>
      <c r="J367" t="str">
        <f t="shared" si="106"/>
        <v>-10.3324016629452+20.0170283002804i</v>
      </c>
      <c r="K367" t="str">
        <f t="shared" si="113"/>
        <v>3.60936462591121-1.86308399546091i</v>
      </c>
      <c r="L367" t="str">
        <f t="shared" si="114"/>
        <v>0.846654415321141-0.406334817168562i</v>
      </c>
      <c r="M367" t="str">
        <f t="shared" si="115"/>
        <v>4.45601904123235-2.26941881262947i</v>
      </c>
      <c r="N367" t="str">
        <f t="shared" si="116"/>
        <v>-0.290627772615301i</v>
      </c>
      <c r="O367" t="str">
        <f t="shared" si="117"/>
        <v>0.958064173727073-0.286553727982487i</v>
      </c>
      <c r="P367" t="str">
        <f t="shared" si="118"/>
        <v>0.041935826272927+0.286553727982487i</v>
      </c>
      <c r="Q367" t="str">
        <f t="shared" si="119"/>
        <v>-0.041935826272927+0.00407404463281397i</v>
      </c>
      <c r="R367" t="str">
        <f t="shared" si="120"/>
        <v>-0.333019976885266-6.86550121507457i</v>
      </c>
      <c r="S367" t="str">
        <f t="shared" si="121"/>
        <v>0.0324510485022011i</v>
      </c>
      <c r="T367" t="str">
        <f t="shared" si="122"/>
        <v>0.222792712922305-0.0108068474221057i</v>
      </c>
      <c r="U367" t="str">
        <f t="shared" si="123"/>
        <v>0.0000500000000000001-0.00609882522577774i</v>
      </c>
      <c r="V367" t="str">
        <f t="shared" si="124"/>
        <v>0.00002-0.0683068425287106i</v>
      </c>
      <c r="W367" t="str">
        <f t="shared" si="125"/>
        <v>0.0000422735575987638-0.0055989478493892i</v>
      </c>
      <c r="X367" t="str">
        <f t="shared" si="126"/>
        <v>0.000198783748222806-0.00559220093904866i</v>
      </c>
      <c r="Y367" t="str">
        <f t="shared" si="127"/>
        <v>0.009+0.117118574125827i</v>
      </c>
      <c r="Z367" t="str">
        <f t="shared" si="128"/>
        <v>-0.595890847995299-0.0705382574734367i</v>
      </c>
      <c r="AA367" t="str">
        <f t="shared" si="129"/>
        <v>8.8147898061878-106.870817316239i</v>
      </c>
      <c r="AB367" t="str">
        <f t="shared" si="130"/>
        <v>0.670196793272408-0.0325087584449192i</v>
      </c>
      <c r="AC367" t="str">
        <f t="shared" si="131"/>
        <v>3.91263368420458-1.66581685745373i</v>
      </c>
      <c r="AD367" t="str">
        <f t="shared" si="132"/>
        <v>0.148000456773555+0.0547030247741766i</v>
      </c>
      <c r="AE367" t="str">
        <f t="shared" si="133"/>
        <v>-0.0843334616443887-0.0430367261466712i</v>
      </c>
      <c r="AF367" t="str">
        <f t="shared" si="134"/>
        <v>-2.33976118280974-0.745559017571419i</v>
      </c>
      <c r="AG367" t="str">
        <f t="shared" si="135"/>
        <v>1.02588571458357-0.0555117374905785i</v>
      </c>
      <c r="AH367" t="str">
        <f t="shared" si="136"/>
        <v>0.15199176406742+0.167668346042468i</v>
      </c>
      <c r="AI367">
        <f t="shared" si="137"/>
        <v>-12.906098560988601</v>
      </c>
      <c r="AJ367">
        <f t="shared" si="138"/>
        <v>47.807616330025638</v>
      </c>
      <c r="AK367"/>
      <c r="AL367"/>
      <c r="AM367"/>
      <c r="AN367"/>
    </row>
    <row r="368" spans="1:40" x14ac:dyDescent="0.35">
      <c r="A368"/>
      <c r="B368">
        <f t="shared" si="139"/>
        <v>23400</v>
      </c>
      <c r="C368" s="237" t="str">
        <f t="shared" si="107"/>
        <v>-0.0000386309906004168+0.0289668817612018i</v>
      </c>
      <c r="D368" s="208" t="str">
        <f t="shared" si="108"/>
        <v>-1.64904169064119+0.222079426835881i</v>
      </c>
      <c r="E368" t="str">
        <f t="shared" si="109"/>
        <v>36500</v>
      </c>
      <c r="F368" t="str">
        <f t="shared" si="110"/>
        <v>0.21505376344086</v>
      </c>
      <c r="G368" t="str">
        <f t="shared" si="105"/>
        <v>0.21505376344086</v>
      </c>
      <c r="H368" t="str">
        <f t="shared" si="111"/>
        <v>0.694146310968651+0.970931400927444i</v>
      </c>
      <c r="I368" t="str">
        <f t="shared" si="112"/>
        <v>91.8915851175014i</v>
      </c>
      <c r="J368" t="str">
        <f t="shared" si="106"/>
        <v>-10.4298842390949+20.1029382929856i</v>
      </c>
      <c r="K368" t="str">
        <f t="shared" si="113"/>
        <v>3.60158440385467-1.86858795774351i</v>
      </c>
      <c r="L368" t="str">
        <f t="shared" si="114"/>
        <v>0.845293141436557-0.407422623373731i</v>
      </c>
      <c r="M368" t="str">
        <f t="shared" si="115"/>
        <v>4.44687754529123-2.27601058111724i</v>
      </c>
      <c r="N368" t="str">
        <f t="shared" si="116"/>
        <v>-0.291875102111504i</v>
      </c>
      <c r="O368" t="str">
        <f t="shared" si="117"/>
        <v>0.957706001609783-0.287748526461217i</v>
      </c>
      <c r="P368" t="str">
        <f t="shared" si="118"/>
        <v>0.042293998390217+0.287748526461217i</v>
      </c>
      <c r="Q368" t="str">
        <f t="shared" si="119"/>
        <v>-0.042293998390217+0.00412657565028701i</v>
      </c>
      <c r="R368" t="str">
        <f t="shared" si="120"/>
        <v>-0.333017276797623-6.83602303994157i</v>
      </c>
      <c r="S368" t="str">
        <f t="shared" si="121"/>
        <v>0.0325903233884765i</v>
      </c>
      <c r="T368" t="str">
        <f t="shared" si="122"/>
        <v>0.222788201562772-0.0108531407447843i</v>
      </c>
      <c r="U368" t="str">
        <f t="shared" si="123"/>
        <v>0.0000499999999999999-0.00607276187011199i</v>
      </c>
      <c r="V368" t="str">
        <f t="shared" si="124"/>
        <v>0.00002-0.0680149329452546i</v>
      </c>
      <c r="W368" t="str">
        <f t="shared" si="125"/>
        <v>0.0000422735573856761-0.00557502094735864i</v>
      </c>
      <c r="X368" t="str">
        <f t="shared" si="126"/>
        <v>0.000197449884761162-0.00556834004342881i</v>
      </c>
      <c r="Y368" t="str">
        <f t="shared" si="127"/>
        <v>0.009+0.117621228950402i</v>
      </c>
      <c r="Z368" t="str">
        <f t="shared" si="128"/>
        <v>-0.590611471152864-0.0696235331416073i</v>
      </c>
      <c r="AA368" t="str">
        <f t="shared" si="129"/>
        <v>8.73145020670868-106.375596743412i</v>
      </c>
      <c r="AB368" t="str">
        <f t="shared" si="130"/>
        <v>0.67018322236763-0.0326480163048472i</v>
      </c>
      <c r="AC368" t="str">
        <f t="shared" si="131"/>
        <v>3.90591549221521-1.6705258360003i</v>
      </c>
      <c r="AD368" t="str">
        <f t="shared" si="132"/>
        <v>0.148071324995583+0.0549702004815523i</v>
      </c>
      <c r="AE368" t="str">
        <f t="shared" si="133"/>
        <v>-0.083625403516167-0.0427752797791291i</v>
      </c>
      <c r="AF368" t="str">
        <f t="shared" si="134"/>
        <v>-2.34318800160984-0.748851974091563i</v>
      </c>
      <c r="AG368" t="str">
        <f t="shared" si="135"/>
        <v>1.02584812231567-0.05528176567886i</v>
      </c>
      <c r="AH368" t="str">
        <f t="shared" si="136"/>
        <v>0.150794711188685+0.166876328977781i</v>
      </c>
      <c r="AI368">
        <f t="shared" si="137"/>
        <v>-12.959631862487505</v>
      </c>
      <c r="AJ368">
        <f t="shared" si="138"/>
        <v>47.898038564764697</v>
      </c>
      <c r="AK368"/>
      <c r="AL368"/>
      <c r="AM368"/>
      <c r="AN368"/>
    </row>
    <row r="369" spans="1:40" x14ac:dyDescent="0.35">
      <c r="A369"/>
      <c r="B369">
        <f t="shared" si="139"/>
        <v>23500</v>
      </c>
      <c r="C369" s="237" t="str">
        <f t="shared" si="107"/>
        <v>-0.0000383029163108465+0.0288436188702249i</v>
      </c>
      <c r="D369" s="208" t="str">
        <f t="shared" si="108"/>
        <v>-1.64903917540498+0.221134411338391i</v>
      </c>
      <c r="E369" t="str">
        <f t="shared" si="109"/>
        <v>36500</v>
      </c>
      <c r="F369" t="str">
        <f t="shared" si="110"/>
        <v>0.21505376344086</v>
      </c>
      <c r="G369" t="str">
        <f t="shared" si="105"/>
        <v>0.21505376344086</v>
      </c>
      <c r="H369" t="str">
        <f t="shared" si="111"/>
        <v>0.697577504393614+0.973254753843217i</v>
      </c>
      <c r="I369" t="str">
        <f t="shared" si="112"/>
        <v>92.2842841992002i</v>
      </c>
      <c r="J369" t="str">
        <f t="shared" si="106"/>
        <v>-10.5277842995109+20.1888482856906i</v>
      </c>
      <c r="K369" t="str">
        <f t="shared" si="113"/>
        <v>3.59380352250018-1.87404391594348i</v>
      </c>
      <c r="L369" t="str">
        <f t="shared" si="114"/>
        <v>0.843930436129394-0.408504128835812i</v>
      </c>
      <c r="M369" t="str">
        <f t="shared" si="115"/>
        <v>4.43773395862957-2.28254804477929i</v>
      </c>
      <c r="N369" t="str">
        <f t="shared" si="116"/>
        <v>-0.293122431607707i</v>
      </c>
      <c r="O369" t="str">
        <f t="shared" si="117"/>
        <v>0.957346339464123-0.288942877251965i</v>
      </c>
      <c r="P369" t="str">
        <f t="shared" si="118"/>
        <v>0.042653660535877+0.288942877251965i</v>
      </c>
      <c r="Q369" t="str">
        <f t="shared" si="119"/>
        <v>-0.042653660535877+0.00417955435574202i</v>
      </c>
      <c r="R369" t="str">
        <f t="shared" si="120"/>
        <v>-0.333014565068159-6.80679515146687i</v>
      </c>
      <c r="S369" t="str">
        <f t="shared" si="121"/>
        <v>0.0327295982747522i</v>
      </c>
      <c r="T369" t="str">
        <f t="shared" si="122"/>
        <v>0.222783670846042-0.0108994329343222i</v>
      </c>
      <c r="U369" t="str">
        <f t="shared" si="123"/>
        <v>0.0000499999999999999-0.00604692033023917i</v>
      </c>
      <c r="V369" t="str">
        <f t="shared" si="124"/>
        <v>0.00002-0.067725507698679i</v>
      </c>
      <c r="W369" t="str">
        <f t="shared" si="125"/>
        <v>0.000042273557171676-0.00555129767949863i</v>
      </c>
      <c r="X369" t="str">
        <f t="shared" si="126"/>
        <v>0.00019613299561348-0.00554468174917692i</v>
      </c>
      <c r="Y369" t="str">
        <f t="shared" si="127"/>
        <v>0.009+0.118123883774976i</v>
      </c>
      <c r="Z369" t="str">
        <f t="shared" si="128"/>
        <v>-0.58540274727322-0.068725282539405i</v>
      </c>
      <c r="AA369" t="str">
        <f t="shared" si="129"/>
        <v>8.64931901757667-105.885096869501i</v>
      </c>
      <c r="AB369" t="str">
        <f t="shared" si="130"/>
        <v>0.670169593233249-0.0327872707561033i</v>
      </c>
      <c r="AC369" t="str">
        <f t="shared" si="131"/>
        <v>3.89919584117416-1.67519547955023i</v>
      </c>
      <c r="AD369" t="str">
        <f t="shared" si="132"/>
        <v>0.148142497403889+0.0552371258067706i</v>
      </c>
      <c r="AE369" t="str">
        <f t="shared" si="133"/>
        <v>-0.0829268378904173-0.0425171001889352i</v>
      </c>
      <c r="AF369" t="str">
        <f t="shared" si="134"/>
        <v>-2.34661667979859-0.752120342504826i</v>
      </c>
      <c r="AG369" t="str">
        <f t="shared" si="135"/>
        <v>1.02581103489576-0.0550541153786894i</v>
      </c>
      <c r="AH369" t="str">
        <f t="shared" si="136"/>
        <v>0.149613782499569+0.166092142553616i</v>
      </c>
      <c r="AI369">
        <f t="shared" si="137"/>
        <v>-13.012829700193947</v>
      </c>
      <c r="AJ369">
        <f t="shared" si="138"/>
        <v>47.987858064652492</v>
      </c>
      <c r="AK369"/>
      <c r="AL369"/>
      <c r="AM369"/>
      <c r="AN369"/>
    </row>
    <row r="370" spans="1:40" x14ac:dyDescent="0.35">
      <c r="A370"/>
      <c r="B370">
        <f t="shared" si="139"/>
        <v>23600</v>
      </c>
      <c r="C370" s="237" t="str">
        <f t="shared" si="107"/>
        <v>-0.000037979003605489+0.0287214005745162i</v>
      </c>
      <c r="D370" s="208" t="str">
        <f t="shared" si="108"/>
        <v>-1.64903669207423+0.220197404404624i</v>
      </c>
      <c r="E370" t="str">
        <f t="shared" si="109"/>
        <v>36500</v>
      </c>
      <c r="F370" t="str">
        <f t="shared" si="110"/>
        <v>0.21505376344086</v>
      </c>
      <c r="G370" t="str">
        <f t="shared" si="105"/>
        <v>0.21505376344086</v>
      </c>
      <c r="H370" t="str">
        <f t="shared" si="111"/>
        <v>0.701010432545254+0.975561667042909i</v>
      </c>
      <c r="I370" t="str">
        <f t="shared" si="112"/>
        <v>92.6769832808989i</v>
      </c>
      <c r="J370" t="str">
        <f t="shared" si="106"/>
        <v>-10.626101844193+20.2747582783957i</v>
      </c>
      <c r="K370" t="str">
        <f t="shared" si="113"/>
        <v>3.58602222020564-1.87945211499998i</v>
      </c>
      <c r="L370" t="str">
        <f t="shared" si="114"/>
        <v>0.842566334370307-0.409579341709097i</v>
      </c>
      <c r="M370" t="str">
        <f t="shared" si="115"/>
        <v>4.42858855457595-2.28903145670908i</v>
      </c>
      <c r="N370" t="str">
        <f t="shared" si="116"/>
        <v>-0.29436976110391i</v>
      </c>
      <c r="O370" t="str">
        <f t="shared" si="117"/>
        <v>0.956985187849666-0.290136778496522i</v>
      </c>
      <c r="P370" t="str">
        <f t="shared" si="118"/>
        <v>0.043014812150334+0.290136778496522i</v>
      </c>
      <c r="Q370" t="str">
        <f t="shared" si="119"/>
        <v>-0.043014812150334+0.00423298260738803i</v>
      </c>
      <c r="R370" t="str">
        <f t="shared" si="120"/>
        <v>-0.333011841695651-6.77781436802602i</v>
      </c>
      <c r="S370" t="str">
        <f t="shared" si="121"/>
        <v>0.0328688731610276i</v>
      </c>
      <c r="T370" t="str">
        <f t="shared" si="122"/>
        <v>0.222779120771638-0.0109457239858146i</v>
      </c>
      <c r="U370" t="str">
        <f t="shared" si="123"/>
        <v>0.0000499999999999999-0.00602129778646698i</v>
      </c>
      <c r="V370" t="str">
        <f t="shared" si="124"/>
        <v>0.00002-0.0674385352084303i</v>
      </c>
      <c r="W370" t="str">
        <f t="shared" si="125"/>
        <v>0.0000422735569567632-0.0055277754572392i</v>
      </c>
      <c r="X370" t="str">
        <f t="shared" si="126"/>
        <v>0.00019483279405659-0.00552122348877482i</v>
      </c>
      <c r="Y370" t="str">
        <f t="shared" si="127"/>
        <v>0.009+0.118626538599551i</v>
      </c>
      <c r="Z370" t="str">
        <f t="shared" si="128"/>
        <v>-0.580263408211686-0.0678431295309115i</v>
      </c>
      <c r="AA370" t="str">
        <f t="shared" si="129"/>
        <v>8.5683724798178-105.399248797947i</v>
      </c>
      <c r="AB370" t="str">
        <f t="shared" si="130"/>
        <v>0.670155905867829-0.0329265217839331i</v>
      </c>
      <c r="AC370" t="str">
        <f t="shared" si="131"/>
        <v>3.89247493038431-1.67982596694515i</v>
      </c>
      <c r="AD370" t="str">
        <f t="shared" si="132"/>
        <v>0.148213973732158+0.0555038025470704i</v>
      </c>
      <c r="AE370" t="str">
        <f t="shared" si="133"/>
        <v>-0.0822375938767602-0.0422621254528734i</v>
      </c>
      <c r="AF370" t="str">
        <f t="shared" si="134"/>
        <v>-2.35004712461948-0.755364262638285i</v>
      </c>
      <c r="AG370" t="str">
        <f t="shared" si="135"/>
        <v>1.0257744420917-0.0548287525432199i</v>
      </c>
      <c r="AH370" t="str">
        <f t="shared" si="136"/>
        <v>0.148448688088568+0.165315663255834i</v>
      </c>
      <c r="AI370">
        <f t="shared" si="137"/>
        <v>-13.065695845332337</v>
      </c>
      <c r="AJ370">
        <f t="shared" si="138"/>
        <v>48.077077401956338</v>
      </c>
      <c r="AK370"/>
      <c r="AL370"/>
      <c r="AM370"/>
      <c r="AN370"/>
    </row>
    <row r="371" spans="1:40" x14ac:dyDescent="0.35">
      <c r="A371"/>
      <c r="B371">
        <f t="shared" si="139"/>
        <v>23700</v>
      </c>
      <c r="C371" s="237" t="str">
        <f t="shared" si="107"/>
        <v>-0.00003765918239523+0.0286002136514429i</v>
      </c>
      <c r="D371" s="208" t="str">
        <f t="shared" si="108"/>
        <v>-1.64903424011162+0.219268304661062i</v>
      </c>
      <c r="E371" t="str">
        <f t="shared" si="109"/>
        <v>36500</v>
      </c>
      <c r="F371" t="str">
        <f t="shared" si="110"/>
        <v>0.21505376344086</v>
      </c>
      <c r="G371" t="str">
        <f t="shared" si="105"/>
        <v>0.21505376344086</v>
      </c>
      <c r="H371" t="str">
        <f t="shared" si="111"/>
        <v>0.704445003822224+0.977852177751024i</v>
      </c>
      <c r="I371" t="str">
        <f t="shared" si="112"/>
        <v>93.0696823625976i</v>
      </c>
      <c r="J371" t="str">
        <f t="shared" si="106"/>
        <v>-10.7248368731413+20.3606682711007i</v>
      </c>
      <c r="K371" t="str">
        <f t="shared" si="113"/>
        <v>3.57824073291529-1.88481279898931i</v>
      </c>
      <c r="L371" t="str">
        <f t="shared" si="114"/>
        <v>0.841200870962108-0.41064827035407i</v>
      </c>
      <c r="M371" t="str">
        <f t="shared" si="115"/>
        <v>4.4194416038774-2.29546106934338i</v>
      </c>
      <c r="N371" t="str">
        <f t="shared" si="116"/>
        <v>-0.295617090600113i</v>
      </c>
      <c r="O371" t="str">
        <f t="shared" si="117"/>
        <v>0.956622547328302-0.291330228337381i</v>
      </c>
      <c r="P371" t="str">
        <f t="shared" si="118"/>
        <v>0.043377452671698+0.291330228337381i</v>
      </c>
      <c r="Q371" t="str">
        <f t="shared" si="119"/>
        <v>-0.043377452671698+0.00428686226273201i</v>
      </c>
      <c r="R371" t="str">
        <f t="shared" si="120"/>
        <v>-0.333009106679295-6.74907756169285i</v>
      </c>
      <c r="S371" t="str">
        <f t="shared" si="121"/>
        <v>0.0330081480473033i</v>
      </c>
      <c r="T371" t="str">
        <f t="shared" si="122"/>
        <v>0.22277455133909-0.0109920138943704i</v>
      </c>
      <c r="U371" t="str">
        <f t="shared" si="123"/>
        <v>0.00005-0.00599589146669286i</v>
      </c>
      <c r="V371" t="str">
        <f t="shared" si="124"/>
        <v>0.00002-0.0671539844269601i</v>
      </c>
      <c r="W371" t="str">
        <f t="shared" si="125"/>
        <v>0.0000422735567409379-0.0055044517356993i</v>
      </c>
      <c r="X371" t="str">
        <f t="shared" si="126"/>
        <v>0.000193548999394351-0.00549796273787221i</v>
      </c>
      <c r="Y371" t="str">
        <f t="shared" si="127"/>
        <v>0.009+0.119129193424125i</v>
      </c>
      <c r="Z371" t="str">
        <f t="shared" si="128"/>
        <v>-0.575192214406872-0.0669767083748803i</v>
      </c>
      <c r="AA371" t="str">
        <f t="shared" si="129"/>
        <v>8.48858742531201-104.917984990301i</v>
      </c>
      <c r="AB371" t="str">
        <f t="shared" si="130"/>
        <v>0.670142160269956-0.0330657693736233i</v>
      </c>
      <c r="AC371" t="str">
        <f t="shared" si="131"/>
        <v>3.88575295728428-1.68441747665936i</v>
      </c>
      <c r="AD371" t="str">
        <f t="shared" si="132"/>
        <v>0.148285753717138+0.0557702324644401i</v>
      </c>
      <c r="AE371" t="str">
        <f t="shared" si="133"/>
        <v>-0.0815575044497823-0.0420102951920693i</v>
      </c>
      <c r="AF371" t="str">
        <f t="shared" si="134"/>
        <v>-2.35347924393384-0.758583873089962i</v>
      </c>
      <c r="AG371" t="str">
        <f t="shared" si="135"/>
        <v>1.02573833392902-0.0546056437993321i</v>
      </c>
      <c r="AH371" t="str">
        <f t="shared" si="136"/>
        <v>0.147299144576791+0.164546770271649i</v>
      </c>
      <c r="AI371">
        <f t="shared" si="137"/>
        <v>-13.118234011659926</v>
      </c>
      <c r="AJ371">
        <f t="shared" si="138"/>
        <v>48.165699175396128</v>
      </c>
      <c r="AK371"/>
      <c r="AL371"/>
      <c r="AM371"/>
      <c r="AN371"/>
    </row>
    <row r="372" spans="1:40" x14ac:dyDescent="0.35">
      <c r="A372"/>
      <c r="B372">
        <f t="shared" si="139"/>
        <v>23800</v>
      </c>
      <c r="C372" s="237" t="str">
        <f t="shared" si="107"/>
        <v>-0.0000373433840603106+0.0284800451005994i</v>
      </c>
      <c r="D372" s="208" t="str">
        <f t="shared" si="108"/>
        <v>-1.64903181899105+0.218347012437929i</v>
      </c>
      <c r="E372" t="str">
        <f t="shared" si="109"/>
        <v>36500</v>
      </c>
      <c r="F372" t="str">
        <f t="shared" si="110"/>
        <v>0.21505376344086</v>
      </c>
      <c r="G372" t="str">
        <f t="shared" si="105"/>
        <v>0.21505376344086</v>
      </c>
      <c r="H372" t="str">
        <f t="shared" si="111"/>
        <v>0.707881127230968+0.980126323695452i</v>
      </c>
      <c r="I372" t="str">
        <f t="shared" si="112"/>
        <v>93.4623814442964i</v>
      </c>
      <c r="J372" t="str">
        <f t="shared" si="106"/>
        <v>-10.8239893863557+20.4465782638059i</v>
      </c>
      <c r="K372" t="str">
        <f t="shared" si="113"/>
        <v>3.57045929417314-1.89012621114001i</v>
      </c>
      <c r="L372" t="str">
        <f t="shared" si="114"/>
        <v>0.839834080538742-0.411710923335178i</v>
      </c>
      <c r="M372" t="str">
        <f t="shared" si="115"/>
        <v>4.41029337471188-2.30183713447519i</v>
      </c>
      <c r="N372" t="str">
        <f t="shared" si="116"/>
        <v>-0.296864420096316i</v>
      </c>
      <c r="O372" t="str">
        <f t="shared" si="117"/>
        <v>0.956258418464239-0.292523224917735i</v>
      </c>
      <c r="P372" t="str">
        <f t="shared" si="118"/>
        <v>0.043741581535761+0.292523224917735i</v>
      </c>
      <c r="Q372" t="str">
        <f t="shared" si="119"/>
        <v>-0.043741581535761+0.00434119517858095i</v>
      </c>
      <c r="R372" t="str">
        <f t="shared" si="120"/>
        <v>-0.33300636001788-6.72058165711148i</v>
      </c>
      <c r="S372" t="str">
        <f t="shared" si="121"/>
        <v>0.0331474229335787i</v>
      </c>
      <c r="T372" t="str">
        <f t="shared" si="122"/>
        <v>0.222769962547925-0.0110383026550842i</v>
      </c>
      <c r="U372" t="str">
        <f t="shared" si="123"/>
        <v>0.00005-0.00597069864540424i</v>
      </c>
      <c r="V372" t="str">
        <f t="shared" si="124"/>
        <v>0.00002-0.0668718248285275i</v>
      </c>
      <c r="W372" t="str">
        <f t="shared" si="125"/>
        <v>0.0000422735565242001-0.00548132401276906i</v>
      </c>
      <c r="X372" t="str">
        <f t="shared" si="126"/>
        <v>0.000192281336806299-0.00547489701438383i</v>
      </c>
      <c r="Y372" t="str">
        <f t="shared" si="127"/>
        <v>0.009+0.119631848248699i</v>
      </c>
      <c r="Z372" t="str">
        <f t="shared" si="128"/>
        <v>-0.570187954105057-0.0661256633875325i</v>
      </c>
      <c r="AA372" t="str">
        <f t="shared" si="129"/>
        <v>8.40994125902736-104.441239232544i</v>
      </c>
      <c r="AB372" t="str">
        <f t="shared" si="130"/>
        <v>0.670128356438208-0.0332050135104177i</v>
      </c>
      <c r="AC372" t="str">
        <f t="shared" si="131"/>
        <v>3.87903011745696-1.68897018680651i</v>
      </c>
      <c r="AD372" t="str">
        <f t="shared" si="132"/>
        <v>0.148357837098565+0.0560364172863545i</v>
      </c>
      <c r="AE372" t="str">
        <f t="shared" si="133"/>
        <v>-0.0808864063437609-0.0417615505247656i</v>
      </c>
      <c r="AF372" t="str">
        <f t="shared" si="134"/>
        <v>-2.35691294622202-0.761779311257523i</v>
      </c>
      <c r="AG372" t="str">
        <f t="shared" si="135"/>
        <v>1.02570270068305-0.0543847564308557i</v>
      </c>
      <c r="AH372" t="str">
        <f t="shared" si="136"/>
        <v>0.146164874940931+0.163785345413741i</v>
      </c>
      <c r="AI372">
        <f t="shared" si="137"/>
        <v>-13.170447856569796</v>
      </c>
      <c r="AJ372">
        <f t="shared" si="138"/>
        <v>48.253726008462067</v>
      </c>
      <c r="AK372"/>
      <c r="AL372"/>
      <c r="AM372"/>
      <c r="AN372"/>
    </row>
    <row r="373" spans="1:40" x14ac:dyDescent="0.35">
      <c r="A373"/>
      <c r="B373">
        <f t="shared" si="139"/>
        <v>23900</v>
      </c>
      <c r="C373" s="237" t="str">
        <f t="shared" si="107"/>
        <v>-0.0000370315414135184+0.0283608821391587i</v>
      </c>
      <c r="D373" s="208" t="str">
        <f t="shared" si="108"/>
        <v>-1.64902942819743+0.21743342973355i</v>
      </c>
      <c r="E373" t="str">
        <f t="shared" si="109"/>
        <v>36500</v>
      </c>
      <c r="F373" t="str">
        <f t="shared" si="110"/>
        <v>0.21505376344086</v>
      </c>
      <c r="G373" t="str">
        <f t="shared" si="105"/>
        <v>0.21505376344086</v>
      </c>
      <c r="H373" t="str">
        <f t="shared" si="111"/>
        <v>0.711318712387264+0.982384143099807i</v>
      </c>
      <c r="I373" t="str">
        <f t="shared" si="112"/>
        <v>93.8550805259951i</v>
      </c>
      <c r="J373" t="str">
        <f t="shared" si="106"/>
        <v>-10.9235593838363+20.5324882565109i</v>
      </c>
      <c r="K373" t="str">
        <f t="shared" si="113"/>
        <v>3.56267813513636-1.89539259384777i</v>
      </c>
      <c r="L373" t="str">
        <f t="shared" si="114"/>
        <v>0.83846599756428-0.412767309418593i</v>
      </c>
      <c r="M373" t="str">
        <f t="shared" si="115"/>
        <v>4.40114413270064-2.30815990326636i</v>
      </c>
      <c r="N373" t="str">
        <f t="shared" si="116"/>
        <v>-0.298111749592519i</v>
      </c>
      <c r="O373" t="str">
        <f t="shared" si="117"/>
        <v>0.955892801824-0.293715766381484i</v>
      </c>
      <c r="P373" t="str">
        <f t="shared" si="118"/>
        <v>0.044107198176+0.293715766381484i</v>
      </c>
      <c r="Q373" t="str">
        <f t="shared" si="119"/>
        <v>-0.044107198176+0.00439598321103501i</v>
      </c>
      <c r="R373" t="str">
        <f t="shared" si="120"/>
        <v>-0.333003601710459-6.6923236303963i</v>
      </c>
      <c r="S373" t="str">
        <f t="shared" si="121"/>
        <v>0.0332866978198543i</v>
      </c>
      <c r="T373" t="str">
        <f t="shared" si="122"/>
        <v>0.222765354397672-0.0110845902630592i</v>
      </c>
      <c r="U373" t="str">
        <f t="shared" si="123"/>
        <v>0.0000500000000000001-0.00594571664270381i</v>
      </c>
      <c r="V373" t="str">
        <f t="shared" si="124"/>
        <v>0.00002-0.0665920263982826i</v>
      </c>
      <c r="W373" t="str">
        <f t="shared" si="125"/>
        <v>0.0000422735563065497-0.00545838982821483i</v>
      </c>
      <c r="X373" t="str">
        <f t="shared" si="126"/>
        <v>0.000191029537200697-0.00545202387760924i</v>
      </c>
      <c r="Y373" t="str">
        <f t="shared" si="127"/>
        <v>0.009+0.120134503073274i</v>
      </c>
      <c r="Z373" t="str">
        <f t="shared" si="128"/>
        <v>-0.565249442609195-0.0652896486179096i</v>
      </c>
      <c r="AA373" t="str">
        <f t="shared" si="129"/>
        <v>8.33241194188023-103.96894660241i</v>
      </c>
      <c r="AB373" t="str">
        <f t="shared" si="130"/>
        <v>0.670114494371169-0.0333442541795858i</v>
      </c>
      <c r="AC373" t="str">
        <f t="shared" si="131"/>
        <v>3.87230660463768-1.69348427514691i</v>
      </c>
      <c r="AD373" t="str">
        <f t="shared" si="132"/>
        <v>0.148430223619084+0.0563023587065031i</v>
      </c>
      <c r="AE373" t="str">
        <f t="shared" si="133"/>
        <v>-0.0802241399507385-0.0415158340208017i</v>
      </c>
      <c r="AF373" t="str">
        <f t="shared" si="134"/>
        <v>-2.36034814058469-0.764950713366257i</v>
      </c>
      <c r="AG373" t="str">
        <f t="shared" si="135"/>
        <v>1.02566753287143-0.0541660583622911i</v>
      </c>
      <c r="AH373" t="str">
        <f t="shared" si="136"/>
        <v>0.145045608341813+0.163031273046967i</v>
      </c>
      <c r="AI373">
        <f t="shared" si="137"/>
        <v>-13.222340982168596</v>
      </c>
      <c r="AJ373">
        <f t="shared" si="138"/>
        <v>48.341160547801778</v>
      </c>
      <c r="AK373"/>
      <c r="AL373"/>
      <c r="AM373"/>
      <c r="AN373"/>
    </row>
    <row r="374" spans="1:40" x14ac:dyDescent="0.35">
      <c r="A374"/>
      <c r="B374">
        <f t="shared" si="139"/>
        <v>24000</v>
      </c>
      <c r="C374" s="237" t="str">
        <f t="shared" si="107"/>
        <v>-0.0000367235886644464+0.0282427121973388i</v>
      </c>
      <c r="D374" s="208" t="str">
        <f t="shared" si="108"/>
        <v>-1.64902706722635+0.216527460179598i</v>
      </c>
      <c r="E374" t="str">
        <f t="shared" si="109"/>
        <v>36500</v>
      </c>
      <c r="F374" t="str">
        <f t="shared" si="110"/>
        <v>0.21505376344086</v>
      </c>
      <c r="G374" t="str">
        <f t="shared" si="105"/>
        <v>0.21505376344086</v>
      </c>
      <c r="H374" t="str">
        <f t="shared" si="111"/>
        <v>0.714757669517608+0.984625674675668i</v>
      </c>
      <c r="I374" t="str">
        <f t="shared" si="112"/>
        <v>94.2477796076938i</v>
      </c>
      <c r="J374" t="str">
        <f t="shared" si="106"/>
        <v>-11.0235468655831+20.618398249216i</v>
      </c>
      <c r="K374" t="str">
        <f t="shared" si="113"/>
        <v>3.55489748458849-1.90061218868904i</v>
      </c>
      <c r="L374" t="str">
        <f t="shared" si="114"/>
        <v>0.837096656331947-0.413817437569985i</v>
      </c>
      <c r="M374" t="str">
        <f t="shared" si="115"/>
        <v>4.39199414092044-2.31442962625902i</v>
      </c>
      <c r="N374" t="str">
        <f t="shared" si="116"/>
        <v>-0.299359079088722i</v>
      </c>
      <c r="O374" t="str">
        <f t="shared" si="117"/>
        <v>0.955525697976423-0.294907850873236i</v>
      </c>
      <c r="P374" t="str">
        <f t="shared" si="118"/>
        <v>0.0444743020235771+0.294907850873236i</v>
      </c>
      <c r="Q374" t="str">
        <f t="shared" si="119"/>
        <v>-0.0444743020235771+0.00445122821548599i</v>
      </c>
      <c r="R374" t="str">
        <f t="shared" si="120"/>
        <v>-0.333000831756113-6.66430050805978i</v>
      </c>
      <c r="S374" t="str">
        <f t="shared" si="121"/>
        <v>0.0334259727061298i</v>
      </c>
      <c r="T374" t="str">
        <f t="shared" si="122"/>
        <v>0.222760726887853-0.0111308767133984i</v>
      </c>
      <c r="U374" t="str">
        <f t="shared" si="123"/>
        <v>0.0000500000000000001-0.00592094282335921i</v>
      </c>
      <c r="V374" t="str">
        <f t="shared" si="124"/>
        <v>0.00002-0.0663145596216231i</v>
      </c>
      <c r="W374" t="str">
        <f t="shared" si="125"/>
        <v>0.0000422735560879867-0.00543564676280696i</v>
      </c>
      <c r="X374" t="str">
        <f t="shared" si="126"/>
        <v>0.000189793337071883-0.00542934092737459i</v>
      </c>
      <c r="Y374" t="str">
        <f t="shared" si="127"/>
        <v>0.009+0.120637157897848i</v>
      </c>
      <c r="Z374" t="str">
        <f t="shared" si="128"/>
        <v>-0.560375521551679-0.0644683275352745i</v>
      </c>
      <c r="AA374" t="str">
        <f t="shared" si="129"/>
        <v>8.25597797419764-103.501043437684i</v>
      </c>
      <c r="AB374" t="str">
        <f t="shared" si="130"/>
        <v>0.670100574067399-0.0334834913663969i</v>
      </c>
      <c r="AC374" t="str">
        <f t="shared" si="131"/>
        <v>3.86558261072246-1.69795991909354i</v>
      </c>
      <c r="AD374" t="str">
        <f t="shared" si="132"/>
        <v>0.148502913024178+0.056568058385492i</v>
      </c>
      <c r="AE374" t="str">
        <f t="shared" si="133"/>
        <v>-0.0795705492218368-0.0412730896577209i</v>
      </c>
      <c r="AF374" t="str">
        <f t="shared" si="134"/>
        <v>-2.36378473674396-0.76809821449607i</v>
      </c>
      <c r="AG374" t="str">
        <f t="shared" si="135"/>
        <v>1.02563282124677-0.0539495181430208i</v>
      </c>
      <c r="AH374" t="str">
        <f t="shared" si="136"/>
        <v>0.143941079958381+0.162284440017588i</v>
      </c>
      <c r="AI374">
        <f t="shared" si="137"/>
        <v>-13.273916936327399</v>
      </c>
      <c r="AJ374">
        <f t="shared" si="138"/>
        <v>48.428005461666018</v>
      </c>
      <c r="AK374"/>
      <c r="AL374"/>
      <c r="AM374"/>
      <c r="AN374"/>
    </row>
    <row r="375" spans="1:40" x14ac:dyDescent="0.35">
      <c r="A375"/>
      <c r="B375">
        <f t="shared" si="139"/>
        <v>24100</v>
      </c>
      <c r="C375" s="237" t="str">
        <f t="shared" si="107"/>
        <v>-0.0000364194613847913+0.0281255229139827i</v>
      </c>
      <c r="D375" s="208" t="str">
        <f t="shared" si="108"/>
        <v>-1.64902473558388+0.215629009007201i</v>
      </c>
      <c r="E375" t="str">
        <f t="shared" si="109"/>
        <v>36500</v>
      </c>
      <c r="F375" t="str">
        <f t="shared" si="110"/>
        <v>0.21505376344086</v>
      </c>
      <c r="G375" t="str">
        <f t="shared" si="105"/>
        <v>0.21505376344086</v>
      </c>
      <c r="H375" t="str">
        <f t="shared" si="111"/>
        <v>0.718197909460602+0.986850957614967i</v>
      </c>
      <c r="I375" t="str">
        <f t="shared" si="112"/>
        <v>94.6404786893925i</v>
      </c>
      <c r="J375" t="str">
        <f t="shared" si="106"/>
        <v>-11.123951831596+20.704308241921i</v>
      </c>
      <c r="K375" t="str">
        <f t="shared" si="113"/>
        <v>3.54711756895272-1.9057852364343i</v>
      </c>
      <c r="L375" t="str">
        <f t="shared" si="114"/>
        <v>0.835726090963173-0.414861316952291i</v>
      </c>
      <c r="M375" t="str">
        <f t="shared" si="115"/>
        <v>4.38284365991589-2.32064655338659i</v>
      </c>
      <c r="N375" t="str">
        <f t="shared" si="116"/>
        <v>-0.300606408584925i</v>
      </c>
      <c r="O375" t="str">
        <f t="shared" si="117"/>
        <v>0.955157107492658-0.296099476538308i</v>
      </c>
      <c r="P375" t="str">
        <f t="shared" si="118"/>
        <v>0.044842892507342+0.296099476538308i</v>
      </c>
      <c r="Q375" t="str">
        <f t="shared" si="119"/>
        <v>-0.044842892507342+0.00450693204661701i</v>
      </c>
      <c r="R375" t="str">
        <f t="shared" si="120"/>
        <v>-0.332998050153624-6.63650936596655i</v>
      </c>
      <c r="S375" t="str">
        <f t="shared" si="121"/>
        <v>0.0335652475924054i</v>
      </c>
      <c r="T375" t="str">
        <f t="shared" si="122"/>
        <v>0.222756080017985-0.0111771620011946i</v>
      </c>
      <c r="U375" t="str">
        <f t="shared" si="123"/>
        <v>0.0000500000000000001-0.0058963745958764i</v>
      </c>
      <c r="V375" t="str">
        <f t="shared" si="124"/>
        <v>0.00002-0.0660393954738155i</v>
      </c>
      <c r="W375" t="str">
        <f t="shared" si="125"/>
        <v>0.0000422735558685111-0.00541309243746891i</v>
      </c>
      <c r="X375" t="str">
        <f t="shared" si="126"/>
        <v>0.000188572478361706-0.00540684580319554i</v>
      </c>
      <c r="Y375" t="str">
        <f t="shared" si="127"/>
        <v>0.009+0.121139812722422i</v>
      </c>
      <c r="Z375" t="str">
        <f t="shared" si="128"/>
        <v>-0.555565058189845-0.0636613727280083i</v>
      </c>
      <c r="AA375" t="str">
        <f t="shared" si="129"/>
        <v>8.18061837975279-103.037467305427i</v>
      </c>
      <c r="AB375" t="str">
        <f t="shared" si="130"/>
        <v>0.670086595525447-0.033622725056089i</v>
      </c>
      <c r="AC375" t="str">
        <f t="shared" si="131"/>
        <v>3.85885832577645-1.70239729571786i</v>
      </c>
      <c r="AD375" t="str">
        <f t="shared" si="132"/>
        <v>0.148575905062091+0.0568335179515355i</v>
      </c>
      <c r="AE375" t="str">
        <f t="shared" si="133"/>
        <v>-0.0789254815716727-0.0410332627784373i</v>
      </c>
      <c r="AF375" t="str">
        <f t="shared" si="134"/>
        <v>-2.36722264504448-0.771221948607766i</v>
      </c>
      <c r="AG375" t="str">
        <f t="shared" si="135"/>
        <v>1.02559855678963-0.0537351049319821i</v>
      </c>
      <c r="AH375" t="str">
        <f t="shared" si="136"/>
        <v>0.142851030826842+0.161544735584876i</v>
      </c>
      <c r="AI375">
        <f t="shared" si="137"/>
        <v>-13.325179213709751</v>
      </c>
      <c r="AJ375">
        <f t="shared" si="138"/>
        <v>48.514263438421104</v>
      </c>
      <c r="AK375"/>
      <c r="AL375"/>
      <c r="AM375"/>
      <c r="AN375"/>
    </row>
    <row r="376" spans="1:40" x14ac:dyDescent="0.35">
      <c r="A376"/>
      <c r="B376">
        <f t="shared" si="139"/>
        <v>24200</v>
      </c>
      <c r="C376" s="237" t="str">
        <f t="shared" si="107"/>
        <v>-0.000036119096474654+0.0280093021322491i</v>
      </c>
      <c r="D376" s="208" t="str">
        <f t="shared" si="108"/>
        <v>-1.64902243278624+0.21473798301391i</v>
      </c>
      <c r="E376" t="str">
        <f t="shared" si="109"/>
        <v>36500</v>
      </c>
      <c r="F376" t="str">
        <f t="shared" si="110"/>
        <v>0.21505376344086</v>
      </c>
      <c r="G376" t="str">
        <f t="shared" si="105"/>
        <v>0.21505376344086</v>
      </c>
      <c r="H376" t="str">
        <f t="shared" si="111"/>
        <v>0.721639343668161+0.989060031582284i</v>
      </c>
      <c r="I376" t="str">
        <f t="shared" si="112"/>
        <v>95.0331777710912i</v>
      </c>
      <c r="J376" t="str">
        <f t="shared" si="106"/>
        <v>-11.2247742818752+20.790218234626i</v>
      </c>
      <c r="K376" t="str">
        <f t="shared" si="113"/>
        <v>3.53933861230484-1.91091197706044i</v>
      </c>
      <c r="L376" t="str">
        <f t="shared" si="114"/>
        <v>0.834354335406674-0.415898956923484i</v>
      </c>
      <c r="M376" t="str">
        <f t="shared" si="115"/>
        <v>4.37369294771151-2.32681093398392i</v>
      </c>
      <c r="N376" t="str">
        <f t="shared" si="116"/>
        <v>-0.301853738081128i</v>
      </c>
      <c r="O376" t="str">
        <f t="shared" si="117"/>
        <v>0.95478703094617-0.297290641522733i</v>
      </c>
      <c r="P376" t="str">
        <f t="shared" si="118"/>
        <v>0.04521296905383+0.297290641522733i</v>
      </c>
      <c r="Q376" t="str">
        <f t="shared" si="119"/>
        <v>-0.04521296905383+0.00456309655839499i</v>
      </c>
      <c r="R376" t="str">
        <f t="shared" si="120"/>
        <v>-0.33299525690207-6.60894732831425i</v>
      </c>
      <c r="S376" t="str">
        <f t="shared" si="121"/>
        <v>0.0337045224786809i</v>
      </c>
      <c r="T376" t="str">
        <f t="shared" si="122"/>
        <v>0.222751413787586-0.0112234461215499i</v>
      </c>
      <c r="U376" t="str">
        <f t="shared" si="123"/>
        <v>0.0000499999999999999-0.00587200941159589i</v>
      </c>
      <c r="V376" t="str">
        <f t="shared" si="124"/>
        <v>0.00002-0.0657665054098741i</v>
      </c>
      <c r="W376" t="str">
        <f t="shared" si="125"/>
        <v>0.0000422735556481228-0.00539072451244773i</v>
      </c>
      <c r="X376" t="str">
        <f t="shared" si="126"/>
        <v>0.000187366708324989-0.00538453618346088i</v>
      </c>
      <c r="Y376" t="str">
        <f t="shared" si="127"/>
        <v>0.009+0.121642467546997i</v>
      </c>
      <c r="Z376" t="str">
        <f t="shared" si="128"/>
        <v>-0.5508169447236-0.0628684656135829i</v>
      </c>
      <c r="AA376" t="str">
        <f t="shared" si="129"/>
        <v>8.10631269035695-102.578156972108i</v>
      </c>
      <c r="AB376" t="str">
        <f t="shared" si="130"/>
        <v>0.670072558743862-0.0337619552339287i</v>
      </c>
      <c r="AC376" t="str">
        <f t="shared" si="131"/>
        <v>3.85213393804205-1.70679658175539i</v>
      </c>
      <c r="AD376" t="str">
        <f t="shared" si="132"/>
        <v>0.148649199483766+0.0570987390011249i</v>
      </c>
      <c r="AE376" t="str">
        <f t="shared" si="133"/>
        <v>-0.0782887877857858-0.0407963000504017i</v>
      </c>
      <c r="AF376" t="str">
        <f t="shared" si="134"/>
        <v>-2.3706617764544-0.774322048568374i</v>
      </c>
      <c r="AG376" t="str">
        <f t="shared" si="135"/>
        <v>1.02556473070176-0.0535227884827978i</v>
      </c>
      <c r="AH376" t="str">
        <f t="shared" si="136"/>
        <v>0.141775207684866+0.160812051355009i</v>
      </c>
      <c r="AI376">
        <f t="shared" si="137"/>
        <v>-13.376131256775249</v>
      </c>
      <c r="AJ376">
        <f t="shared" si="138"/>
        <v>48.599937185109638</v>
      </c>
      <c r="AK376"/>
      <c r="AL376"/>
      <c r="AM376"/>
      <c r="AN376"/>
    </row>
    <row r="377" spans="1:40" x14ac:dyDescent="0.35">
      <c r="A377"/>
      <c r="B377">
        <f t="shared" si="139"/>
        <v>24300</v>
      </c>
      <c r="C377" s="237" t="str">
        <f t="shared" si="107"/>
        <v>-0.0000358224321298045+0.027894037895407i</v>
      </c>
      <c r="D377" s="208" t="str">
        <f t="shared" si="108"/>
        <v>-1.64902015835959+0.213854290531454i</v>
      </c>
      <c r="E377" t="str">
        <f t="shared" si="109"/>
        <v>36500</v>
      </c>
      <c r="F377" t="str">
        <f t="shared" si="110"/>
        <v>0.21505376344086</v>
      </c>
      <c r="G377" t="str">
        <f t="shared" si="105"/>
        <v>0.21505376344086</v>
      </c>
      <c r="H377" t="str">
        <f t="shared" si="111"/>
        <v>0.725081884206687+0.991252936707274i</v>
      </c>
      <c r="I377" t="str">
        <f t="shared" si="112"/>
        <v>95.42587685279i</v>
      </c>
      <c r="J377" t="str">
        <f t="shared" si="106"/>
        <v>-11.3260142164204+20.8761282273312i</v>
      </c>
      <c r="K377" t="str">
        <f t="shared" si="113"/>
        <v>3.53156083638638-1.91599264976248i</v>
      </c>
      <c r="L377" t="str">
        <f t="shared" si="114"/>
        <v>0.832981423437557-0.416930367034352i</v>
      </c>
      <c r="M377" t="str">
        <f t="shared" si="115"/>
        <v>4.36454225982394-2.33292301679683i</v>
      </c>
      <c r="N377" t="str">
        <f t="shared" si="116"/>
        <v>-0.303101067577331i</v>
      </c>
      <c r="O377" t="str">
        <f t="shared" si="117"/>
        <v>0.954415468912735-0.29848134397326i</v>
      </c>
      <c r="P377" t="str">
        <f t="shared" si="118"/>
        <v>0.045584531087265+0.29848134397326i</v>
      </c>
      <c r="Q377" t="str">
        <f t="shared" si="119"/>
        <v>-0.045584531087265+0.00461972360407104i</v>
      </c>
      <c r="R377" t="str">
        <f t="shared" si="120"/>
        <v>-0.332992452000411-6.58161156663868i</v>
      </c>
      <c r="S377" t="str">
        <f t="shared" si="121"/>
        <v>0.0338437973649565i</v>
      </c>
      <c r="T377" t="str">
        <f t="shared" si="122"/>
        <v>0.222746728196173-0.0112697290695619i</v>
      </c>
      <c r="U377" t="str">
        <f t="shared" si="123"/>
        <v>0.0000499999999999999-0.00584784476381154i</v>
      </c>
      <c r="V377" t="str">
        <f t="shared" si="124"/>
        <v>0.00002-0.0654958613546894i</v>
      </c>
      <c r="W377" t="str">
        <f t="shared" si="125"/>
        <v>0.0000422735554268219-0.00536854068650499i</v>
      </c>
      <c r="X377" t="str">
        <f t="shared" si="126"/>
        <v>0.000186175779398828-0.00536240978463601i</v>
      </c>
      <c r="Y377" t="str">
        <f t="shared" si="127"/>
        <v>0.009+0.122145122371571i</v>
      </c>
      <c r="Z377" t="str">
        <f t="shared" si="128"/>
        <v>-0.54613009763425-0.0620892961591098i</v>
      </c>
      <c r="AA377" t="str">
        <f t="shared" si="129"/>
        <v>8.0330409309819-102.123052374613i</v>
      </c>
      <c r="AB377" t="str">
        <f t="shared" si="130"/>
        <v>0.67005846372119-0.0339011818851687i</v>
      </c>
      <c r="AC377" t="str">
        <f t="shared" si="131"/>
        <v>3.84540963394731-1.71115795361048i</v>
      </c>
      <c r="AD377" t="str">
        <f t="shared" si="132"/>
        <v>0.148722796042772+0.0573637230996838i</v>
      </c>
      <c r="AE377" t="str">
        <f t="shared" si="133"/>
        <v>-0.0776603219309526-0.0405621494262051i</v>
      </c>
      <c r="AF377" t="str">
        <f t="shared" si="134"/>
        <v>-2.37410204256628-0.77739864617582i</v>
      </c>
      <c r="AG377" t="str">
        <f t="shared" si="135"/>
        <v>1.02553133439951-0.0533125391293411i</v>
      </c>
      <c r="AH377" t="str">
        <f t="shared" si="136"/>
        <v>0.140713362820601+0.160086281217197i</v>
      </c>
      <c r="AI377">
        <f t="shared" si="137"/>
        <v>-13.426776456760035</v>
      </c>
      <c r="AJ377">
        <f t="shared" si="138"/>
        <v>48.685029426075737</v>
      </c>
      <c r="AK377"/>
      <c r="AL377"/>
      <c r="AM377"/>
      <c r="AN377"/>
    </row>
    <row r="378" spans="1:40" x14ac:dyDescent="0.35">
      <c r="A378"/>
      <c r="B378">
        <f t="shared" si="139"/>
        <v>24400</v>
      </c>
      <c r="C378" s="237" t="str">
        <f t="shared" si="107"/>
        <v>-0.0000355294078098881+0.0277797184427358i</v>
      </c>
      <c r="D378" s="208" t="str">
        <f t="shared" si="108"/>
        <v>-1.6490179118398+0.212977841394308i</v>
      </c>
      <c r="E378" t="str">
        <f t="shared" si="109"/>
        <v>36500</v>
      </c>
      <c r="F378" t="str">
        <f t="shared" si="110"/>
        <v>0.21505376344086</v>
      </c>
      <c r="G378" t="str">
        <f t="shared" si="105"/>
        <v>0.21505376344086</v>
      </c>
      <c r="H378" t="str">
        <f t="shared" si="111"/>
        <v>0.728525443758168+0.993429713577099i</v>
      </c>
      <c r="I378" t="str">
        <f t="shared" si="112"/>
        <v>95.8185759344887i</v>
      </c>
      <c r="J378" t="str">
        <f t="shared" si="106"/>
        <v>-11.4276716352319+20.9620382200362i</v>
      </c>
      <c r="K378" t="str">
        <f t="shared" si="113"/>
        <v>3.5237844606175-1.92102749296485i</v>
      </c>
      <c r="L378" t="str">
        <f t="shared" si="114"/>
        <v>0.831607388656449-0.417955557026269i</v>
      </c>
      <c r="M378" t="str">
        <f t="shared" si="115"/>
        <v>4.35539184927395-2.33898304999112i</v>
      </c>
      <c r="N378" t="str">
        <f t="shared" si="116"/>
        <v>-0.304348397073534i</v>
      </c>
      <c r="O378" t="str">
        <f t="shared" si="117"/>
        <v>0.954042421970442-0.299671582037357i</v>
      </c>
      <c r="P378" t="str">
        <f t="shared" si="118"/>
        <v>0.045957578029558+0.299671582037357i</v>
      </c>
      <c r="Q378" t="str">
        <f t="shared" si="119"/>
        <v>-0.045957578029558+0.00467681503617701i</v>
      </c>
      <c r="R378" t="str">
        <f t="shared" si="120"/>
        <v>-0.332989635447498-6.55449929884406i</v>
      </c>
      <c r="S378" t="str">
        <f t="shared" si="121"/>
        <v>0.033983072251232i</v>
      </c>
      <c r="T378" t="str">
        <f t="shared" si="122"/>
        <v>0.222742023243267-0.0113160108403237i</v>
      </c>
      <c r="U378" t="str">
        <f t="shared" si="123"/>
        <v>0.0000499999999999999-0.00582387818691068i</v>
      </c>
      <c r="V378" t="str">
        <f t="shared" si="124"/>
        <v>0.00002-0.0652274356933997i</v>
      </c>
      <c r="W378" t="str">
        <f t="shared" si="125"/>
        <v>0.0000422735552046086-0.00534653869612741i</v>
      </c>
      <c r="X378" t="str">
        <f t="shared" si="126"/>
        <v>0.00018499944907564-0.00534046436048636i</v>
      </c>
      <c r="Y378" t="str">
        <f t="shared" si="127"/>
        <v>0.009+0.122647777196146i</v>
      </c>
      <c r="Z378" t="str">
        <f t="shared" si="128"/>
        <v>-0.541503457043808-0.0613235626120387i</v>
      </c>
      <c r="AA378" t="str">
        <f t="shared" si="129"/>
        <v>7.96078360539144-101.672094592083i</v>
      </c>
      <c r="AB378" t="str">
        <f t="shared" si="130"/>
        <v>0.670044310455993-0.0340404049950481i</v>
      </c>
      <c r="AC378" t="str">
        <f t="shared" si="131"/>
        <v>3.83868559811417-1.71548158736097i</v>
      </c>
      <c r="AD378" t="str">
        <f t="shared" si="132"/>
        <v>0.148796694495236+0.0576284717822118i</v>
      </c>
      <c r="AE378" t="str">
        <f t="shared" si="133"/>
        <v>-0.0770399412682893-0.0403307601055623i</v>
      </c>
      <c r="AF378" t="str">
        <f t="shared" si="134"/>
        <v>-2.37754335559797-0.780451872182791i</v>
      </c>
      <c r="AG378" t="str">
        <f t="shared" si="135"/>
        <v>1.02549835950753-0.0531043277717156i</v>
      </c>
      <c r="AH378" t="str">
        <f t="shared" si="136"/>
        <v>0.139665253926358+0.159367321281911i</v>
      </c>
      <c r="AI378">
        <f t="shared" si="137"/>
        <v>-13.477118154635226</v>
      </c>
      <c r="AJ378">
        <f t="shared" si="138"/>
        <v>48.769542901639774</v>
      </c>
      <c r="AK378"/>
      <c r="AL378"/>
      <c r="AM378"/>
      <c r="AN378"/>
    </row>
    <row r="379" spans="1:40" x14ac:dyDescent="0.35">
      <c r="A379"/>
      <c r="B379">
        <f t="shared" si="139"/>
        <v>24500</v>
      </c>
      <c r="C379" s="237" t="str">
        <f t="shared" si="107"/>
        <v>-0.0000352399642075382+0.0276663322055256i</v>
      </c>
      <c r="D379" s="208" t="str">
        <f t="shared" si="108"/>
        <v>-1.64901569277219+0.21210854690903i</v>
      </c>
      <c r="E379" t="str">
        <f t="shared" si="109"/>
        <v>36500</v>
      </c>
      <c r="F379" t="str">
        <f t="shared" si="110"/>
        <v>0.21505376344086</v>
      </c>
      <c r="G379" t="str">
        <f t="shared" si="105"/>
        <v>0.21505376344086</v>
      </c>
      <c r="H379" t="str">
        <f t="shared" si="111"/>
        <v>0.731969935621148+0.995590403228852i</v>
      </c>
      <c r="I379" t="str">
        <f t="shared" si="112"/>
        <v>96.2112750161874i</v>
      </c>
      <c r="J379" t="str">
        <f t="shared" si="106"/>
        <v>-11.5297465383095+21.0479482127413i</v>
      </c>
      <c r="K379" t="str">
        <f t="shared" si="113"/>
        <v>3.51600970210986-1.92601674433158i</v>
      </c>
      <c r="L379" t="str">
        <f t="shared" si="114"/>
        <v>0.830232264488661-0.418974536828976i</v>
      </c>
      <c r="M379" t="str">
        <f t="shared" si="115"/>
        <v>4.34624196659852-2.34499128116056i</v>
      </c>
      <c r="N379" t="str">
        <f t="shared" si="116"/>
        <v>-0.305595726569737i</v>
      </c>
      <c r="O379" t="str">
        <f t="shared" si="117"/>
        <v>0.953667890699688-0.300861353863216i</v>
      </c>
      <c r="P379" t="str">
        <f t="shared" si="118"/>
        <v>0.046332109300312+0.300861353863216i</v>
      </c>
      <c r="Q379" t="str">
        <f t="shared" si="119"/>
        <v>-0.046332109300312+0.004734372706521i</v>
      </c>
      <c r="R379" t="str">
        <f t="shared" si="120"/>
        <v>-0.33298680724242-6.52760778825624i</v>
      </c>
      <c r="S379" t="str">
        <f t="shared" si="121"/>
        <v>0.0341223471375076i</v>
      </c>
      <c r="T379" t="str">
        <f t="shared" si="122"/>
        <v>0.222737298928378-0.0113622914289362i</v>
      </c>
      <c r="U379" t="str">
        <f t="shared" si="123"/>
        <v>0.0000499999999999999-0.00580010725553554i</v>
      </c>
      <c r="V379" t="str">
        <f t="shared" si="124"/>
        <v>0.00002-0.064961201261998i</v>
      </c>
      <c r="W379" t="str">
        <f t="shared" si="125"/>
        <v>0.0000422735549814826-0.00532471631475705i</v>
      </c>
      <c r="X379" t="str">
        <f t="shared" si="126"/>
        <v>0.000183837479779816-0.00531869770131929i</v>
      </c>
      <c r="Y379" t="str">
        <f t="shared" si="127"/>
        <v>0.009+0.12315043202072i</v>
      </c>
      <c r="Z379" t="str">
        <f t="shared" si="128"/>
        <v>-0.536935986094098-0.0605709712406071i</v>
      </c>
      <c r="AA379" t="str">
        <f t="shared" si="129"/>
        <v>7.88952168226579-101.225225818585i</v>
      </c>
      <c r="AB379" t="str">
        <f t="shared" si="130"/>
        <v>0.670030098946794-0.0341796245488298i</v>
      </c>
      <c r="AC379" t="str">
        <f t="shared" si="131"/>
        <v>3.83196201336637-1.71976765876208i</v>
      </c>
      <c r="AD379" t="str">
        <f t="shared" si="132"/>
        <v>0.148870894599787+0.0578929865538969i</v>
      </c>
      <c r="AE379" t="str">
        <f t="shared" si="133"/>
        <v>-0.0764275061690582-0.0401020824986162i</v>
      </c>
      <c r="AF379" t="str">
        <f t="shared" si="134"/>
        <v>-2.38098562839334-0.783481856319822i</v>
      </c>
      <c r="AG379" t="str">
        <f t="shared" si="135"/>
        <v>1.02546579785268-0.0528981258626566i</v>
      </c>
      <c r="AH379" t="str">
        <f t="shared" si="136"/>
        <v>0.138630643956824+0.158655069821159i</v>
      </c>
      <c r="AI379">
        <f t="shared" si="137"/>
        <v>-13.527159642042641</v>
      </c>
      <c r="AJ379">
        <f t="shared" si="138"/>
        <v>48.853480366820961</v>
      </c>
      <c r="AK379"/>
      <c r="AL379"/>
      <c r="AM379"/>
      <c r="AN379"/>
    </row>
    <row r="380" spans="1:40" x14ac:dyDescent="0.35">
      <c r="A380"/>
      <c r="B380">
        <f t="shared" si="139"/>
        <v>24600</v>
      </c>
      <c r="C380" s="237" t="str">
        <f t="shared" si="107"/>
        <v>-0.0000349540432183622+0.0275538678031737i</v>
      </c>
      <c r="D380" s="208" t="str">
        <f t="shared" si="108"/>
        <v>-1.64901350071127+0.211246319824332i</v>
      </c>
      <c r="E380" t="str">
        <f t="shared" si="109"/>
        <v>36500</v>
      </c>
      <c r="F380" t="str">
        <f t="shared" si="110"/>
        <v>0.21505376344086</v>
      </c>
      <c r="G380" t="str">
        <f t="shared" si="105"/>
        <v>0.21505376344086</v>
      </c>
      <c r="H380" t="str">
        <f t="shared" si="111"/>
        <v>0.735415273711632+0.997735047142047i</v>
      </c>
      <c r="I380" t="str">
        <f t="shared" si="112"/>
        <v>96.6039740978861i</v>
      </c>
      <c r="J380" t="str">
        <f t="shared" si="106"/>
        <v>-11.6322389256532+21.1338582054463i</v>
      </c>
      <c r="K380" t="str">
        <f t="shared" si="113"/>
        <v>3.50823677567948-1.93096064077643i</v>
      </c>
      <c r="L380" t="str">
        <f t="shared" si="114"/>
        <v>0.828856084183368-0.419987316558359i</v>
      </c>
      <c r="M380" t="str">
        <f t="shared" si="115"/>
        <v>4.33709285986285-2.35094795733479i</v>
      </c>
      <c r="N380" t="str">
        <f t="shared" si="116"/>
        <v>-0.30684305606594i</v>
      </c>
      <c r="O380" t="str">
        <f t="shared" si="117"/>
        <v>0.953291875683181-0.302050657599753i</v>
      </c>
      <c r="P380" t="str">
        <f t="shared" si="118"/>
        <v>0.046708124316819+0.302050657599753i</v>
      </c>
      <c r="Q380" t="str">
        <f t="shared" si="119"/>
        <v>-0.046708124316819+0.00479239846618695i</v>
      </c>
      <c r="R380" t="str">
        <f t="shared" si="120"/>
        <v>-0.332983967384043-6.50093434269999i</v>
      </c>
      <c r="S380" t="str">
        <f t="shared" si="121"/>
        <v>0.0342616220237831i</v>
      </c>
      <c r="T380" t="str">
        <f t="shared" si="122"/>
        <v>0.222732555251018-0.0114085708304918i</v>
      </c>
      <c r="U380" t="str">
        <f t="shared" si="123"/>
        <v>0.00005-0.00577652958376507i</v>
      </c>
      <c r="V380" t="str">
        <f t="shared" si="124"/>
        <v>0.00002-0.0646971313381688i</v>
      </c>
      <c r="W380" t="str">
        <f t="shared" si="125"/>
        <v>0.0000422735547574442-0.00530307135204015i</v>
      </c>
      <c r="X380" t="str">
        <f t="shared" si="126"/>
        <v>0.000182689638747867-0.00529710763324442i</v>
      </c>
      <c r="Y380" t="str">
        <f t="shared" si="127"/>
        <v>0.009+0.123653086845294i</v>
      </c>
      <c r="Z380" t="str">
        <f t="shared" si="128"/>
        <v>-0.532426670344837-0.0598312360836097i</v>
      </c>
      <c r="AA380" t="str">
        <f t="shared" si="129"/>
        <v>7.81923658179467-100.78238933655i</v>
      </c>
      <c r="AB380" t="str">
        <f t="shared" si="130"/>
        <v>0.670015829192128-0.0343188405317509i</v>
      </c>
      <c r="AC380" t="str">
        <f t="shared" si="131"/>
        <v>3.82523906073805-1.72401634325024i</v>
      </c>
      <c r="AD380" t="str">
        <f t="shared" si="132"/>
        <v>0.148945396117485+0.0581572688907323i</v>
      </c>
      <c r="AE380" t="str">
        <f t="shared" si="133"/>
        <v>-0.0758228800330461-0.039876068190514i</v>
      </c>
      <c r="AF380" t="str">
        <f t="shared" si="134"/>
        <v>-2.3844287744229-0.786488727317715i</v>
      </c>
      <c r="AG380" t="str">
        <f t="shared" si="135"/>
        <v>1.02543364145811-0.0526939053943087i</v>
      </c>
      <c r="AH380" t="str">
        <f t="shared" si="136"/>
        <v>0.137609300991572+0.157949427210701i</v>
      </c>
      <c r="AI380">
        <f t="shared" si="137"/>
        <v>-13.576904162211159</v>
      </c>
      <c r="AJ380">
        <f t="shared" si="138"/>
        <v>48.936844590115214</v>
      </c>
      <c r="AK380"/>
      <c r="AL380"/>
      <c r="AM380"/>
      <c r="AN380"/>
    </row>
    <row r="381" spans="1:40" x14ac:dyDescent="0.35">
      <c r="A381"/>
      <c r="B381">
        <f t="shared" si="139"/>
        <v>24700</v>
      </c>
      <c r="C381" s="237" t="str">
        <f t="shared" si="107"/>
        <v>-0.0000346715879117801+0.0274423140393769i</v>
      </c>
      <c r="D381" s="208" t="str">
        <f t="shared" si="108"/>
        <v>-1.64901133522059+0.21039107430189i</v>
      </c>
      <c r="E381" t="str">
        <f t="shared" si="109"/>
        <v>36500</v>
      </c>
      <c r="F381" t="str">
        <f t="shared" si="110"/>
        <v>0.21505376344086</v>
      </c>
      <c r="G381" t="str">
        <f t="shared" si="105"/>
        <v>0.21505376344086</v>
      </c>
      <c r="H381" t="str">
        <f t="shared" si="111"/>
        <v>0.738861372563936+0.999863687231175i</v>
      </c>
      <c r="I381" t="str">
        <f t="shared" si="112"/>
        <v>96.9966731795849i</v>
      </c>
      <c r="J381" t="str">
        <f t="shared" si="106"/>
        <v>-11.7351487972632+21.2197681981515i</v>
      </c>
      <c r="K381" t="str">
        <f t="shared" si="113"/>
        <v>3.50046589385942-1.93585941847205i</v>
      </c>
      <c r="L381" t="str">
        <f t="shared" si="114"/>
        <v>0.827478880812821-0.420993906514238i</v>
      </c>
      <c r="M381" t="str">
        <f t="shared" si="115"/>
        <v>4.32794477467224-2.35685332498629i</v>
      </c>
      <c r="N381" t="str">
        <f t="shared" si="116"/>
        <v>-0.308090385562143i</v>
      </c>
      <c r="O381" t="str">
        <f t="shared" si="117"/>
        <v>0.952914377505935-0.303239491396613i</v>
      </c>
      <c r="P381" t="str">
        <f t="shared" si="118"/>
        <v>0.047085622494065+0.303239491396613i</v>
      </c>
      <c r="Q381" t="str">
        <f t="shared" si="119"/>
        <v>-0.047085622494065+0.00485089416553003i</v>
      </c>
      <c r="R381" t="str">
        <f t="shared" si="120"/>
        <v>-0.332981115871367-6.47447631359766i</v>
      </c>
      <c r="S381" t="str">
        <f t="shared" si="121"/>
        <v>0.0344008969100586i</v>
      </c>
      <c r="T381" t="str">
        <f t="shared" si="122"/>
        <v>0.222727792210689-0.0114548490400872i</v>
      </c>
      <c r="U381" t="str">
        <f t="shared" si="123"/>
        <v>0.0000500000000000001-0.00575314282431664i</v>
      </c>
      <c r="V381" t="str">
        <f t="shared" si="124"/>
        <v>0.00002-0.0644351996323462i</v>
      </c>
      <c r="W381" t="str">
        <f t="shared" si="125"/>
        <v>0.0000422735545324933-0.00528160165309432i</v>
      </c>
      <c r="X381" t="str">
        <f t="shared" si="126"/>
        <v>0.000181555697911973-0.00527569201745223i</v>
      </c>
      <c r="Y381" t="str">
        <f t="shared" si="127"/>
        <v>0.009+0.124155741669869i</v>
      </c>
      <c r="Z381" t="str">
        <f t="shared" si="128"/>
        <v>-0.527974517190226-0.0591040787091484i</v>
      </c>
      <c r="AA381" t="str">
        <f t="shared" si="129"/>
        <v>7.74991016272531-100.343529490985i</v>
      </c>
      <c r="AB381" t="str">
        <f t="shared" si="130"/>
        <v>0.670001501190494-0.0344580529290614i</v>
      </c>
      <c r="AC381" t="str">
        <f t="shared" si="131"/>
        <v>3.81851691948154-1.72822781594633i</v>
      </c>
      <c r="AD381" t="str">
        <f t="shared" si="132"/>
        <v>0.149020198811768+0.0584213202401043i</v>
      </c>
      <c r="AE381" t="str">
        <f t="shared" si="133"/>
        <v>-0.0752259292094708-0.0396526699072082i</v>
      </c>
      <c r="AF381" t="str">
        <f t="shared" si="134"/>
        <v>-2.38787270778453-0.789472612929285i</v>
      </c>
      <c r="AG381" t="str">
        <f t="shared" si="135"/>
        <v>1.02540188253757-0.0524916388853964i</v>
      </c>
      <c r="AH381" t="str">
        <f t="shared" si="136"/>
        <v>0.136600998101813+0.157250295874197i</v>
      </c>
      <c r="AI381">
        <f t="shared" si="137"/>
        <v>-13.626354910849551</v>
      </c>
      <c r="AJ381">
        <f t="shared" si="138"/>
        <v>49.019638352319419</v>
      </c>
      <c r="AK381"/>
      <c r="AL381"/>
      <c r="AM381"/>
      <c r="AN381"/>
    </row>
    <row r="382" spans="1:40" x14ac:dyDescent="0.35">
      <c r="A382"/>
      <c r="B382">
        <f t="shared" si="139"/>
        <v>24800</v>
      </c>
      <c r="C382" s="237" t="str">
        <f t="shared" si="107"/>
        <v>-0.0000343925425026849+0.027331659898417i</v>
      </c>
      <c r="D382" s="208" t="str">
        <f t="shared" si="108"/>
        <v>-1.64900919587245+0.209542725887864i</v>
      </c>
      <c r="E382" t="str">
        <f t="shared" si="109"/>
        <v>36500</v>
      </c>
      <c r="F382" t="str">
        <f t="shared" si="110"/>
        <v>0.21505376344086</v>
      </c>
      <c r="G382" t="str">
        <f t="shared" si="105"/>
        <v>0.21505376344086</v>
      </c>
      <c r="H382" t="str">
        <f t="shared" si="111"/>
        <v>0.742308147331413+1.00197636583822i</v>
      </c>
      <c r="I382" t="str">
        <f t="shared" si="112"/>
        <v>97.3893722612836i</v>
      </c>
      <c r="J382" t="str">
        <f t="shared" si="106"/>
        <v>-11.8384761531393+21.3056781908565i</v>
      </c>
      <c r="K382" t="str">
        <f t="shared" si="113"/>
        <v>3.49269726691265-1.94071331285878i</v>
      </c>
      <c r="L382" t="str">
        <f t="shared" si="114"/>
        <v>0.826100687271581-0.421994317178152i</v>
      </c>
      <c r="M382" t="str">
        <f t="shared" si="115"/>
        <v>4.31879795418423-2.36270763003693i</v>
      </c>
      <c r="N382" t="str">
        <f t="shared" si="116"/>
        <v>-0.309337715058346i</v>
      </c>
      <c r="O382" t="str">
        <f t="shared" si="117"/>
        <v>0.952535396755274-0.304427853404172i</v>
      </c>
      <c r="P382" t="str">
        <f t="shared" si="118"/>
        <v>0.047464603244726+0.304427853404172i</v>
      </c>
      <c r="Q382" t="str">
        <f t="shared" si="119"/>
        <v>-0.047464603244726+0.00490986165417401i</v>
      </c>
      <c r="R382" t="str">
        <f t="shared" si="120"/>
        <v>-0.332978252703353-6.44823109509089i</v>
      </c>
      <c r="S382" t="str">
        <f t="shared" si="121"/>
        <v>0.0345401717963342i</v>
      </c>
      <c r="T382" t="str">
        <f t="shared" si="122"/>
        <v>0.222723009806904-0.011501126052817i</v>
      </c>
      <c r="U382" t="str">
        <f t="shared" si="123"/>
        <v>0.0000500000000000001-0.00572994466776698i</v>
      </c>
      <c r="V382" t="str">
        <f t="shared" si="124"/>
        <v>0.00002-0.0641753802789899i</v>
      </c>
      <c r="W382" t="str">
        <f t="shared" si="125"/>
        <v>0.0000422735543066295-0.00526030509779323i</v>
      </c>
      <c r="X382" t="str">
        <f t="shared" si="126"/>
        <v>0.000180435433786776-0.00525444874950956i</v>
      </c>
      <c r="Y382" t="str">
        <f t="shared" si="127"/>
        <v>0.009+0.124658396494443i</v>
      </c>
      <c r="Z382" t="str">
        <f t="shared" si="128"/>
        <v>-0.523578555293207-0.0583892279819686i</v>
      </c>
      <c r="AA382" t="str">
        <f t="shared" si="129"/>
        <v>7.68152470984524-99.9085916644198i</v>
      </c>
      <c r="AB382" t="str">
        <f t="shared" si="130"/>
        <v>0.669987114940428-0.0345972617260051i</v>
      </c>
      <c r="AC382" t="str">
        <f t="shared" si="131"/>
        <v>3.8117957670761-1.73240225165883i</v>
      </c>
      <c r="AD382" t="str">
        <f t="shared" si="132"/>
        <v>0.149095302448384+0.0586851420213733i</v>
      </c>
      <c r="AE382" t="str">
        <f t="shared" si="133"/>
        <v>-0.0746365229202885-0.0394318414824266i</v>
      </c>
      <c r="AF382" t="str">
        <f t="shared" si="134"/>
        <v>-2.39131734320386-0.792433639950356i</v>
      </c>
      <c r="AG382" t="str">
        <f t="shared" si="135"/>
        <v>1.02537051348992-0.0522912993687561i</v>
      </c>
      <c r="AH382" t="str">
        <f t="shared" si="136"/>
        <v>0.135605513221161+0.156557580229105i</v>
      </c>
      <c r="AI382">
        <f t="shared" si="137"/>
        <v>-13.675515037022056</v>
      </c>
      <c r="AJ382">
        <f t="shared" si="138"/>
        <v>49.101864445397034</v>
      </c>
      <c r="AK382"/>
      <c r="AL382"/>
      <c r="AM382"/>
      <c r="AN382"/>
    </row>
    <row r="383" spans="1:40" x14ac:dyDescent="0.35">
      <c r="A383"/>
      <c r="B383">
        <f t="shared" si="139"/>
        <v>24900</v>
      </c>
      <c r="C383" s="237" t="str">
        <f t="shared" si="107"/>
        <v>-0.0000341168523238934+0.0272218945415327i</v>
      </c>
      <c r="D383" s="208" t="str">
        <f t="shared" si="108"/>
        <v>-1.64900708224774+0.208701191485084i</v>
      </c>
      <c r="E383" t="str">
        <f t="shared" si="109"/>
        <v>36500</v>
      </c>
      <c r="F383" t="str">
        <f t="shared" si="110"/>
        <v>0.21505376344086</v>
      </c>
      <c r="G383" t="str">
        <f t="shared" si="105"/>
        <v>0.21505376344086</v>
      </c>
      <c r="H383" t="str">
        <f t="shared" si="111"/>
        <v>0.745755513787122+1.00407312572529i</v>
      </c>
      <c r="I383" t="str">
        <f t="shared" si="112"/>
        <v>97.7820713429823i</v>
      </c>
      <c r="J383" t="str">
        <f t="shared" si="106"/>
        <v>-11.9422209932816+21.3915881835616i</v>
      </c>
      <c r="K383" t="str">
        <f t="shared" si="113"/>
        <v>3.48493110284455-1.94552255865282i</v>
      </c>
      <c r="L383" t="str">
        <f t="shared" si="114"/>
        <v>0.824721536275785-0.422988559211146i</v>
      </c>
      <c r="M383" t="str">
        <f t="shared" si="115"/>
        <v>4.30965263912034-2.36851111786397i</v>
      </c>
      <c r="N383" t="str">
        <f t="shared" si="116"/>
        <v>-0.310585044554549i</v>
      </c>
      <c r="O383" t="str">
        <f t="shared" si="117"/>
        <v>0.952154934020829-0.30561574177354i</v>
      </c>
      <c r="P383" t="str">
        <f t="shared" si="118"/>
        <v>0.047845065979171+0.30561574177354i</v>
      </c>
      <c r="Q383" t="str">
        <f t="shared" si="119"/>
        <v>-0.047845065979171+0.00496930278100899i</v>
      </c>
      <c r="R383" t="str">
        <f t="shared" si="120"/>
        <v>-0.332975377878897-6.42219612318246i</v>
      </c>
      <c r="S383" t="str">
        <f t="shared" si="121"/>
        <v>0.0346794466826097i</v>
      </c>
      <c r="T383" t="str">
        <f t="shared" si="122"/>
        <v>0.222718208039169-0.011547401863773i</v>
      </c>
      <c r="U383" t="str">
        <f t="shared" si="123"/>
        <v>0.0000500000000000001-0.00570693284179201i</v>
      </c>
      <c r="V383" t="str">
        <f t="shared" si="124"/>
        <v>0.00002-0.0639176478280703i</v>
      </c>
      <c r="W383" t="str">
        <f t="shared" si="125"/>
        <v>0.0000422735540798533-0.00523917960006892i</v>
      </c>
      <c r="X383" t="str">
        <f t="shared" si="126"/>
        <v>0.000179328627359374-0.00523337575867228i</v>
      </c>
      <c r="Y383" t="str">
        <f t="shared" si="127"/>
        <v>0.009+0.125161051319017i</v>
      </c>
      <c r="Z383" t="str">
        <f t="shared" si="128"/>
        <v>-0.51923783403686-0.0576864198390474i</v>
      </c>
      <c r="AA383" t="str">
        <f t="shared" si="129"/>
        <v>7.61406292188267-99.4775222525486i</v>
      </c>
      <c r="AB383" t="str">
        <f t="shared" si="130"/>
        <v>0.669972670440445-0.0347364669078173i</v>
      </c>
      <c r="AC383" t="str">
        <f t="shared" si="131"/>
        <v>3.80507577923569-1.7365398248862i</v>
      </c>
      <c r="AD383" t="str">
        <f t="shared" si="132"/>
        <v>0.149170706795348+0.058948735626438i</v>
      </c>
      <c r="AE383" t="str">
        <f t="shared" si="133"/>
        <v>-0.0740545331858364-0.0392135378257671i</v>
      </c>
      <c r="AF383" t="str">
        <f t="shared" si="134"/>
        <v>-2.39476259603486-0.795371934240206i</v>
      </c>
      <c r="AG383" t="str">
        <f t="shared" si="135"/>
        <v>1.0253395268938-0.0520928603792238i</v>
      </c>
      <c r="AH383" t="str">
        <f t="shared" si="136"/>
        <v>0.134622629020318+0.155871186634368i</v>
      </c>
      <c r="AI383">
        <f t="shared" si="137"/>
        <v>-13.724387644002521</v>
      </c>
      <c r="AJ383">
        <f t="shared" si="138"/>
        <v>49.183525671393319</v>
      </c>
      <c r="AK383"/>
      <c r="AL383"/>
      <c r="AM383"/>
      <c r="AN383"/>
    </row>
    <row r="384" spans="1:40" x14ac:dyDescent="0.35">
      <c r="A384"/>
      <c r="B384">
        <f t="shared" si="139"/>
        <v>25000</v>
      </c>
      <c r="C384" s="237" t="str">
        <f t="shared" si="107"/>
        <v>-0.0000338444637993721+0.0271130073033822i</v>
      </c>
      <c r="D384" s="208" t="str">
        <f t="shared" si="108"/>
        <v>-1.64900499393572+0.20786638932593i</v>
      </c>
      <c r="E384" t="str">
        <f t="shared" si="109"/>
        <v>36500</v>
      </c>
      <c r="F384" t="str">
        <f t="shared" si="110"/>
        <v>0.21505376344086</v>
      </c>
      <c r="G384" t="str">
        <f t="shared" si="105"/>
        <v>0.21505376344086</v>
      </c>
      <c r="H384" t="str">
        <f t="shared" si="111"/>
        <v>0.74920338832442+1.00615401006722i</v>
      </c>
      <c r="I384" t="str">
        <f t="shared" si="112"/>
        <v>98.174770424681i</v>
      </c>
      <c r="J384" t="str">
        <f t="shared" si="106"/>
        <v>-12.04638331769+21.4774981762666i</v>
      </c>
      <c r="K384" t="str">
        <f t="shared" si="113"/>
        <v>3.47716760741566-1.95028738985395i</v>
      </c>
      <c r="L384" t="str">
        <f t="shared" si="114"/>
        <v>0.823341460362427-0.423976643451575i</v>
      </c>
      <c r="M384" t="str">
        <f t="shared" si="115"/>
        <v>4.30050906777809-2.37426403330552i</v>
      </c>
      <c r="N384" t="str">
        <f t="shared" si="116"/>
        <v>-0.311832374050752i</v>
      </c>
      <c r="O384" t="str">
        <f t="shared" si="117"/>
        <v>0.951772989894534-0.306803154656563i</v>
      </c>
      <c r="P384" t="str">
        <f t="shared" si="118"/>
        <v>0.048227010105466+0.306803154656563i</v>
      </c>
      <c r="Q384" t="str">
        <f t="shared" si="119"/>
        <v>-0.048227010105466+0.00502921939418899i</v>
      </c>
      <c r="R384" t="str">
        <f t="shared" si="120"/>
        <v>-0.332972491396862-6.39636887489869i</v>
      </c>
      <c r="S384" t="str">
        <f t="shared" si="121"/>
        <v>0.0348187215688853i</v>
      </c>
      <c r="T384" t="str">
        <f t="shared" si="122"/>
        <v>0.222713386906982-0.0115936764680454i</v>
      </c>
      <c r="U384" t="str">
        <f t="shared" si="123"/>
        <v>0.0000500000000000001-0.00568410511042485i</v>
      </c>
      <c r="V384" t="str">
        <f t="shared" si="124"/>
        <v>0.00002-0.063661977236758i</v>
      </c>
      <c r="W384" t="str">
        <f t="shared" si="125"/>
        <v>0.0000422735538521645-0.00521822310723047i</v>
      </c>
      <c r="X384" t="str">
        <f t="shared" si="126"/>
        <v>0.000178235063982361-0.00521247100721436i</v>
      </c>
      <c r="Y384" t="str">
        <f t="shared" si="127"/>
        <v>0.009+0.125663706143592i</v>
      </c>
      <c r="Z384" t="str">
        <f t="shared" si="128"/>
        <v>-0.514951422992402-0.0569953970731134i</v>
      </c>
      <c r="AA384" t="str">
        <f t="shared" si="129"/>
        <v>7.54750789981154-99.050268640583i</v>
      </c>
      <c r="AB384" t="str">
        <f t="shared" si="130"/>
        <v>0.669958167689034-0.0348756684597286i</v>
      </c>
      <c r="AC384" t="str">
        <f t="shared" si="131"/>
        <v>3.79835712991726-1.74064070981923i</v>
      </c>
      <c r="AD384" t="str">
        <f t="shared" si="132"/>
        <v>0.149246411622872+0.0592121024202848i</v>
      </c>
      <c r="AE384" t="str">
        <f t="shared" si="133"/>
        <v>-0.0734798347527298-0.0389977148918804i</v>
      </c>
      <c r="AF384" t="str">
        <f t="shared" si="134"/>
        <v>-2.39820838226014-0.79828762074129i</v>
      </c>
      <c r="AG384" t="str">
        <f t="shared" si="135"/>
        <v>1.02530891550253-0.0518962959418672i</v>
      </c>
      <c r="AH384" t="str">
        <f t="shared" si="136"/>
        <v>0.133652132785536+0.155191023339761i</v>
      </c>
      <c r="AI384">
        <f t="shared" si="137"/>
        <v>-13.772975790109911</v>
      </c>
      <c r="AJ384">
        <f t="shared" si="138"/>
        <v>49.264624841388745</v>
      </c>
      <c r="AK384"/>
      <c r="AL384"/>
      <c r="AM384"/>
      <c r="AN384"/>
    </row>
    <row r="385" spans="1:40" x14ac:dyDescent="0.35">
      <c r="A385"/>
      <c r="B385">
        <f t="shared" si="139"/>
        <v>25100</v>
      </c>
      <c r="C385" s="237" t="str">
        <f t="shared" si="107"/>
        <v>-0.0000335753244182053+0.0270049876885874i</v>
      </c>
      <c r="D385" s="208" t="str">
        <f t="shared" si="108"/>
        <v>-1.6490029305338+0.207038238945837i</v>
      </c>
      <c r="E385" t="str">
        <f t="shared" si="109"/>
        <v>36500</v>
      </c>
      <c r="F385" t="str">
        <f t="shared" si="110"/>
        <v>0.21505376344086</v>
      </c>
      <c r="G385" t="str">
        <f t="shared" si="105"/>
        <v>0.21505376344086</v>
      </c>
      <c r="H385" t="str">
        <f t="shared" si="111"/>
        <v>0.752651687957457+1.00821906244428i</v>
      </c>
      <c r="I385" t="str">
        <f t="shared" si="112"/>
        <v>98.5674695063798i</v>
      </c>
      <c r="J385" t="str">
        <f t="shared" si="106"/>
        <v>-12.1509631263646+21.5634081689717i</v>
      </c>
      <c r="K385" t="str">
        <f t="shared" si="113"/>
        <v>3.46940698415419-1.95500803975273i</v>
      </c>
      <c r="L385" t="str">
        <f t="shared" si="114"/>
        <v>0.821960491888673-0.424958580912895i</v>
      </c>
      <c r="M385" t="str">
        <f t="shared" si="115"/>
        <v>4.29136747604286-2.37996662066563i</v>
      </c>
      <c r="N385" t="str">
        <f t="shared" si="116"/>
        <v>-0.313079703546955i</v>
      </c>
      <c r="O385" t="str">
        <f t="shared" si="117"/>
        <v>0.951389564970631-0.307990090205828i</v>
      </c>
      <c r="P385" t="str">
        <f t="shared" si="118"/>
        <v>0.048610435029369+0.307990090205828i</v>
      </c>
      <c r="Q385" t="str">
        <f t="shared" si="119"/>
        <v>-0.048610435029369+0.00508961334112701i</v>
      </c>
      <c r="R385" t="str">
        <f t="shared" si="120"/>
        <v>-0.332969593256183-6.37074686747304i</v>
      </c>
      <c r="S385" t="str">
        <f t="shared" si="121"/>
        <v>0.0349579964551607i</v>
      </c>
      <c r="T385" t="str">
        <f t="shared" si="122"/>
        <v>0.222708546409849-0.0116399498607259i</v>
      </c>
      <c r="U385" t="str">
        <f t="shared" si="123"/>
        <v>0.0000499999999999999-0.00566145927333149i</v>
      </c>
      <c r="V385" t="str">
        <f t="shared" si="124"/>
        <v>0.00002-0.0634083438613127i</v>
      </c>
      <c r="W385" t="str">
        <f t="shared" si="125"/>
        <v>0.000042273553623563-0.00519743359929911i</v>
      </c>
      <c r="X385" t="str">
        <f t="shared" si="126"/>
        <v>0.000177154533269839-0.00519173248977264i</v>
      </c>
      <c r="Y385" t="str">
        <f t="shared" si="127"/>
        <v>0.009+0.126166360968166i</v>
      </c>
      <c r="Z385" t="str">
        <f t="shared" si="128"/>
        <v>-0.510718411403069-0.0563159091237625i</v>
      </c>
      <c r="AA385" t="str">
        <f t="shared" si="129"/>
        <v>7.48184313554234-98.6267791802516i</v>
      </c>
      <c r="AB385" t="str">
        <f t="shared" si="130"/>
        <v>0.66994360668471-0.035014866366974i</v>
      </c>
      <c r="AC385" t="str">
        <f t="shared" si="131"/>
        <v>3.79163999132915-1.74470508034317i</v>
      </c>
      <c r="AD385" t="str">
        <f t="shared" si="132"/>
        <v>0.149322416703318+0.0594752437415278i</v>
      </c>
      <c r="AE385" t="str">
        <f t="shared" si="133"/>
        <v>-0.0729123050239242-0.0387843296506881i</v>
      </c>
      <c r="AF385" t="str">
        <f t="shared" si="134"/>
        <v>-2.40165461849126-0.801180823498443i</v>
      </c>
      <c r="AG385" t="str">
        <f t="shared" si="135"/>
        <v>1.02527867223909-0.0517015805605494i</v>
      </c>
      <c r="AH385" t="str">
        <f t="shared" si="136"/>
        <v>0.132693816300699+0.154517000436847i</v>
      </c>
      <c r="AI385">
        <f t="shared" si="137"/>
        <v>-13.821282489525988</v>
      </c>
      <c r="AJ385">
        <f t="shared" si="138"/>
        <v>49.345164774496943</v>
      </c>
      <c r="AK385"/>
      <c r="AL385"/>
      <c r="AM385"/>
      <c r="AN385"/>
    </row>
    <row r="386" spans="1:40" x14ac:dyDescent="0.35">
      <c r="A386"/>
      <c r="B386">
        <f t="shared" si="139"/>
        <v>25200</v>
      </c>
      <c r="C386" s="237" t="str">
        <f t="shared" si="107"/>
        <v>-0.000033309382709287+0.026897825368363i</v>
      </c>
      <c r="D386" s="208" t="str">
        <f t="shared" si="108"/>
        <v>-1.64900089164736+0.20621666115745i</v>
      </c>
      <c r="E386" t="str">
        <f t="shared" si="109"/>
        <v>36500</v>
      </c>
      <c r="F386" t="str">
        <f t="shared" si="110"/>
        <v>0.21505376344086</v>
      </c>
      <c r="G386" t="str">
        <f t="shared" si="105"/>
        <v>0.21505376344086</v>
      </c>
      <c r="H386" t="str">
        <f t="shared" si="111"/>
        <v>0.756100330321611+1.0102683268348i</v>
      </c>
      <c r="I386" t="str">
        <f t="shared" si="112"/>
        <v>98.9601685880785i</v>
      </c>
      <c r="J386" t="str">
        <f t="shared" si="106"/>
        <v>-12.2559604193054+21.6493181616768i</v>
      </c>
      <c r="K386" t="str">
        <f t="shared" si="113"/>
        <v>3.46164943436864-1.95968474093722i</v>
      </c>
      <c r="L386" t="str">
        <f t="shared" si="114"/>
        <v>0.820578663031196-0.425934382781472i</v>
      </c>
      <c r="M386" t="str">
        <f t="shared" si="115"/>
        <v>4.28222809739984-2.38561912371869i</v>
      </c>
      <c r="N386" t="str">
        <f t="shared" si="116"/>
        <v>-0.314327033043158i</v>
      </c>
      <c r="O386" t="str">
        <f t="shared" si="117"/>
        <v>0.951004659845662-0.309176546574665i</v>
      </c>
      <c r="P386" t="str">
        <f t="shared" si="118"/>
        <v>0.048995340154338+0.309176546574665i</v>
      </c>
      <c r="Q386" t="str">
        <f t="shared" si="119"/>
        <v>-0.048995340154338+0.00515048646849303i</v>
      </c>
      <c r="R386" t="str">
        <f t="shared" si="120"/>
        <v>-0.332966683455939-6.3453276575474i</v>
      </c>
      <c r="S386" t="str">
        <f t="shared" si="121"/>
        <v>0.0350972713414364i</v>
      </c>
      <c r="T386" t="str">
        <f t="shared" si="122"/>
        <v>0.222703686547262-0.0116862220369113i</v>
      </c>
      <c r="U386" t="str">
        <f t="shared" si="123"/>
        <v>0.0000499999999999999-0.00563899316510399i</v>
      </c>
      <c r="V386" t="str">
        <f t="shared" si="124"/>
        <v>0.00002-0.0631567234491646i</v>
      </c>
      <c r="W386" t="str">
        <f t="shared" si="125"/>
        <v>0.000042273553394049-0.00517680908835934i</v>
      </c>
      <c r="X386" t="str">
        <f t="shared" si="126"/>
        <v>0.000176086828996336-0.00517115823270761i</v>
      </c>
      <c r="Y386" t="str">
        <f t="shared" si="127"/>
        <v>0.009+0.12666901579274i</v>
      </c>
      <c r="Z386" t="str">
        <f t="shared" si="128"/>
        <v>-0.506537907683473-0.0556477118758829i</v>
      </c>
      <c r="AA386" t="str">
        <f t="shared" si="129"/>
        <v>7.41705250098526-98.2070031674441i</v>
      </c>
      <c r="AB386" t="str">
        <f t="shared" si="130"/>
        <v>0.669928987425943-0.0351540606148039i</v>
      </c>
      <c r="AC386" t="str">
        <f t="shared" si="131"/>
        <v>3.78492453393896-1.74873311003924i</v>
      </c>
      <c r="AD386" t="str">
        <f t="shared" si="132"/>
        <v>0.149398721811148+0.05973816090293i</v>
      </c>
      <c r="AE386" t="str">
        <f t="shared" si="133"/>
        <v>-0.0723518239908828-0.0385733400586008i</v>
      </c>
      <c r="AF386" t="str">
        <f t="shared" si="134"/>
        <v>-2.40510122196897-0.80405166567735i</v>
      </c>
      <c r="AG386" t="str">
        <f t="shared" si="135"/>
        <v>1.02524879019136-0.0515086892068124i</v>
      </c>
      <c r="AH386" t="str">
        <f t="shared" si="136"/>
        <v>0.131747475732947+0.153849029811485i</v>
      </c>
      <c r="AI386">
        <f t="shared" si="137"/>
        <v>-13.869310713094285</v>
      </c>
      <c r="AJ386">
        <f t="shared" si="138"/>
        <v>49.425148296896502</v>
      </c>
      <c r="AK386"/>
      <c r="AL386"/>
      <c r="AM386"/>
      <c r="AN386"/>
    </row>
    <row r="387" spans="1:40" x14ac:dyDescent="0.35">
      <c r="A387"/>
      <c r="B387">
        <f t="shared" si="139"/>
        <v>25300</v>
      </c>
      <c r="C387" s="237" t="str">
        <f t="shared" si="107"/>
        <v>-0.0000330465882167082+0.0267915101772229i</v>
      </c>
      <c r="D387" s="208" t="str">
        <f t="shared" si="108"/>
        <v>-1.64899887688959+0.205401578025376i</v>
      </c>
      <c r="E387" t="str">
        <f t="shared" si="109"/>
        <v>36500</v>
      </c>
      <c r="F387" t="str">
        <f t="shared" si="110"/>
        <v>0.21505376344086</v>
      </c>
      <c r="G387" t="str">
        <f t="shared" si="105"/>
        <v>0.21505376344086</v>
      </c>
      <c r="H387" t="str">
        <f t="shared" si="111"/>
        <v>0.759549233673839+1.01230184760805i</v>
      </c>
      <c r="I387" t="str">
        <f t="shared" si="112"/>
        <v>99.3528676697772i</v>
      </c>
      <c r="J387" t="str">
        <f t="shared" si="106"/>
        <v>-12.3613751965123+21.7352281543818i</v>
      </c>
      <c r="K387" t="str">
        <f t="shared" si="113"/>
        <v>3.45389515716031-1.96431772529924i</v>
      </c>
      <c r="L387" t="str">
        <f t="shared" si="114"/>
        <v>0.819196005785539-0.426904060414388i</v>
      </c>
      <c r="M387" t="str">
        <f t="shared" si="115"/>
        <v>4.27309116294585-2.39122178571363i</v>
      </c>
      <c r="N387" t="str">
        <f t="shared" si="116"/>
        <v>-0.315574362539361i</v>
      </c>
      <c r="O387" t="str">
        <f t="shared" si="117"/>
        <v>0.950618275118477-0.310362521917149i</v>
      </c>
      <c r="P387" t="str">
        <f t="shared" si="118"/>
        <v>0.049381724881523+0.310362521917149i</v>
      </c>
      <c r="Q387" t="str">
        <f t="shared" si="119"/>
        <v>-0.049381724881523+0.00521184062221197i</v>
      </c>
      <c r="R387" t="str">
        <f t="shared" si="120"/>
        <v>-0.332963761995007-6.32010884039443i</v>
      </c>
      <c r="S387" t="str">
        <f t="shared" si="121"/>
        <v>0.0352365462277118i</v>
      </c>
      <c r="T387" t="str">
        <f t="shared" si="122"/>
        <v>0.222698807318728-0.0117324929916899i</v>
      </c>
      <c r="U387" t="str">
        <f t="shared" si="123"/>
        <v>0.0000499999999999999-0.00561670465456999i</v>
      </c>
      <c r="V387" t="str">
        <f t="shared" si="124"/>
        <v>0.00002-0.0629070921311837i</v>
      </c>
      <c r="W387" t="str">
        <f t="shared" si="125"/>
        <v>0.0000422735531636225-0.0051563476179251i</v>
      </c>
      <c r="X387" t="str">
        <f t="shared" si="126"/>
        <v>0.000175031748998466-0.00515074629347869i</v>
      </c>
      <c r="Y387" t="str">
        <f t="shared" si="127"/>
        <v>0.009+0.127171670617315i</v>
      </c>
      <c r="Z387" t="str">
        <f t="shared" si="128"/>
        <v>-0.502409038933835-0.0549905674650965i</v>
      </c>
      <c r="AA387" t="str">
        <f t="shared" si="129"/>
        <v>7.35312023747331-97.7908908204856i</v>
      </c>
      <c r="AB387" t="str">
        <f t="shared" si="130"/>
        <v>0.669914309911251-0.035293251188443i</v>
      </c>
      <c r="AC387" t="str">
        <f t="shared" si="131"/>
        <v>3.77821092648227-1.75272497218606i</v>
      </c>
      <c r="AD387" t="str">
        <f t="shared" si="132"/>
        <v>0.149475326722869+0.0600008551919218i</v>
      </c>
      <c r="AE387" t="str">
        <f t="shared" si="133"/>
        <v>-0.0717982741677627-0.0383647050307029i</v>
      </c>
      <c r="AF387" t="str">
        <f t="shared" si="134"/>
        <v>-2.40854811056343-0.806900269582674i</v>
      </c>
      <c r="AG387" t="str">
        <f t="shared" si="135"/>
        <v>1.02521926260748-0.051317597309073i</v>
      </c>
      <c r="AH387" t="str">
        <f t="shared" si="136"/>
        <v>0.130812911521685+0.153187025097857i</v>
      </c>
      <c r="AI387">
        <f t="shared" si="137"/>
        <v>-13.917063389101116</v>
      </c>
      <c r="AJ387">
        <f t="shared" si="138"/>
        <v>49.504578240907435</v>
      </c>
      <c r="AK387"/>
      <c r="AL387"/>
      <c r="AM387"/>
      <c r="AN387"/>
    </row>
    <row r="388" spans="1:40" x14ac:dyDescent="0.35">
      <c r="A388"/>
      <c r="B388">
        <f t="shared" si="139"/>
        <v>25400</v>
      </c>
      <c r="C388" s="237" t="str">
        <f t="shared" si="107"/>
        <v>-0.0000327868914758243+0.0266860321097659i</v>
      </c>
      <c r="D388" s="208" t="str">
        <f t="shared" si="108"/>
        <v>-1.64899688588124+0.204592912841539i</v>
      </c>
      <c r="E388" t="str">
        <f t="shared" si="109"/>
        <v>36500</v>
      </c>
      <c r="F388" t="str">
        <f t="shared" si="110"/>
        <v>0.21505376344086</v>
      </c>
      <c r="G388" t="str">
        <f t="shared" si="105"/>
        <v>0.21505376344086</v>
      </c>
      <c r="H388" t="str">
        <f t="shared" si="111"/>
        <v>0.762998316892941+1.01431966951686i</v>
      </c>
      <c r="I388" t="str">
        <f t="shared" si="112"/>
        <v>99.7455667514759i</v>
      </c>
      <c r="J388" t="str">
        <f t="shared" si="106"/>
        <v>-12.4672074579854+21.8211381470869i</v>
      </c>
      <c r="K388" t="str">
        <f t="shared" si="113"/>
        <v>3.44614434943574-1.96890722404024i</v>
      </c>
      <c r="L388" t="str">
        <f t="shared" si="114"/>
        <v>0.817812551965502-0.427867625337254i</v>
      </c>
      <c r="M388" t="str">
        <f t="shared" si="115"/>
        <v>4.26395690140124-2.39677484937749i</v>
      </c>
      <c r="N388" t="str">
        <f t="shared" si="116"/>
        <v>-0.316821692035564i</v>
      </c>
      <c r="O388" t="str">
        <f t="shared" si="117"/>
        <v>0.950230411390222-0.311548014388101i</v>
      </c>
      <c r="P388" t="str">
        <f t="shared" si="118"/>
        <v>0.049769588609778+0.311548014388101i</v>
      </c>
      <c r="Q388" t="str">
        <f t="shared" si="119"/>
        <v>-0.049769588609778+0.005273677647463i</v>
      </c>
      <c r="R388" t="str">
        <f t="shared" si="120"/>
        <v>-0.33296082887209-6.29508804915561i</v>
      </c>
      <c r="S388" t="str">
        <f t="shared" si="121"/>
        <v>0.0353758211139875i</v>
      </c>
      <c r="T388" t="str">
        <f t="shared" si="122"/>
        <v>0.222693908723729-0.0117787627201441i</v>
      </c>
      <c r="U388" t="str">
        <f t="shared" si="123"/>
        <v>0.0000499999999999999-0.00559459164411893i</v>
      </c>
      <c r="V388" t="str">
        <f t="shared" si="124"/>
        <v>0.00002-0.0626594264141322i</v>
      </c>
      <c r="W388" t="str">
        <f t="shared" si="125"/>
        <v>0.0000422735529322834-0.00513604726232108i</v>
      </c>
      <c r="X388" t="str">
        <f t="shared" si="126"/>
        <v>0.000173989095079328-0.00513049476003479i</v>
      </c>
      <c r="Y388" t="str">
        <f t="shared" si="127"/>
        <v>0.009+0.127674325441889i</v>
      </c>
      <c r="Z388" t="str">
        <f t="shared" si="128"/>
        <v>-0.498330950468636-0.0543442440899464i</v>
      </c>
      <c r="AA388" t="str">
        <f t="shared" si="129"/>
        <v>7.29003094552988-97.3783932590084i</v>
      </c>
      <c r="AB388" t="str">
        <f t="shared" si="130"/>
        <v>0.669899574139076-0.0354324380730984i</v>
      </c>
      <c r="AC388" t="str">
        <f t="shared" si="131"/>
        <v>3.77149933597034-1.75668083976049i</v>
      </c>
      <c r="AD388" t="str">
        <f t="shared" si="132"/>
        <v>0.149552231216979+0.0602633278710953i</v>
      </c>
      <c r="AE388" t="str">
        <f t="shared" si="133"/>
        <v>-0.0712515405275632-0.0381583844138576i</v>
      </c>
      <c r="AF388" t="str">
        <f t="shared" si="134"/>
        <v>-2.41199520277418-0.809726756675321i</v>
      </c>
      <c r="AG388" t="str">
        <f t="shared" si="135"/>
        <v>1.02519008289134-0.0511282807421166i</v>
      </c>
      <c r="AH388" t="str">
        <f t="shared" si="136"/>
        <v>0.129889928270869+0.1525309016339i</v>
      </c>
      <c r="AI388">
        <f t="shared" si="137"/>
        <v>-13.964543404040699</v>
      </c>
      <c r="AJ388">
        <f t="shared" si="138"/>
        <v>49.583457444098926</v>
      </c>
      <c r="AK388"/>
      <c r="AL388"/>
      <c r="AM388"/>
      <c r="AN388"/>
    </row>
    <row r="389" spans="1:40" x14ac:dyDescent="0.35">
      <c r="A389"/>
      <c r="B389">
        <f t="shared" si="139"/>
        <v>25500</v>
      </c>
      <c r="C389" s="237" t="str">
        <f t="shared" si="107"/>
        <v>-0.0000325302439899785+0.0265813813175378i</v>
      </c>
      <c r="D389" s="208" t="str">
        <f t="shared" si="108"/>
        <v>-1.64899491825052+0.203790590101123i</v>
      </c>
      <c r="E389" t="str">
        <f t="shared" si="109"/>
        <v>36500</v>
      </c>
      <c r="F389" t="str">
        <f t="shared" si="110"/>
        <v>0.21505376344086</v>
      </c>
      <c r="G389" t="str">
        <f t="shared" ref="G389:G452" si="140">IF($C$11=$C$7,$C$24,F389)</f>
        <v>0.21505376344086</v>
      </c>
      <c r="H389" t="str">
        <f t="shared" si="111"/>
        <v>0.766447499479789+1.0163218376906i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0.816428333202547-0.428825089242028i</v>
      </c>
      <c r="M389" t="str">
        <f t="shared" si="115"/>
        <v>4.25482553912184-2.40227855691873i</v>
      </c>
      <c r="N389" t="str">
        <f t="shared" si="116"/>
        <v>-0.318069021531767i</v>
      </c>
      <c r="O389" t="str">
        <f t="shared" si="117"/>
        <v>0.949841069264351-0.312733022143098i</v>
      </c>
      <c r="P389" t="str">
        <f t="shared" si="118"/>
        <v>0.050158930735649+0.312733022143098i</v>
      </c>
      <c r="Q389" t="str">
        <f t="shared" si="119"/>
        <v>-0.050158930735649+0.00533599938866902i</v>
      </c>
      <c r="R389" t="str">
        <f t="shared" si="120"/>
        <v>-0.33295788408633-6.27026295410055i</v>
      </c>
      <c r="S389" t="str">
        <f t="shared" si="121"/>
        <v>0.0355150960002629i</v>
      </c>
      <c r="T389" t="str">
        <f t="shared" si="122"/>
        <v>0.222688990761773-0.0118250312173704i</v>
      </c>
      <c r="U389" t="str">
        <f t="shared" si="123"/>
        <v>0.00005-0.00557265206904395i</v>
      </c>
      <c r="V389" t="str">
        <f t="shared" si="124"/>
        <v>0.00002-0.0624137031732925i</v>
      </c>
      <c r="W389" t="str">
        <f t="shared" si="125"/>
        <v>0.0000422735527000317-0.0051159061260787i</v>
      </c>
      <c r="X389" t="str">
        <f t="shared" si="126"/>
        <v>0.000172958672915491-0.00511040175021854i</v>
      </c>
      <c r="Y389" t="str">
        <f t="shared" si="127"/>
        <v>0.009+0.128176980266464i</v>
      </c>
      <c r="Z389" t="str">
        <f t="shared" si="128"/>
        <v>-0.494302805359096-0.0537085158305474i</v>
      </c>
      <c r="AA389" t="str">
        <f t="shared" si="129"/>
        <v>7.22776957496747-96.9694624834004i</v>
      </c>
      <c r="AB389" t="str">
        <f t="shared" si="130"/>
        <v>0.669884780107938-0.0355716212540197i</v>
      </c>
      <c r="AC389" t="str">
        <f t="shared" si="131"/>
        <v>3.76478992769891-1.76060088543909i</v>
      </c>
      <c r="AD389" t="str">
        <f t="shared" si="132"/>
        <v>0.14962943507393+0.0605255801786972i</v>
      </c>
      <c r="AE389" t="str">
        <f t="shared" si="133"/>
        <v>-0.0707115104401596-0.0379543389607009i</v>
      </c>
      <c r="AF389" t="str">
        <f t="shared" si="134"/>
        <v>-2.41544241773031-0.812531247589477i</v>
      </c>
      <c r="AG389" t="str">
        <f t="shared" si="135"/>
        <v>1.02516124459827-0.0509407158168855i</v>
      </c>
      <c r="AH389" t="str">
        <f t="shared" si="136"/>
        <v>0.12897833464448+0.151880576418146i</v>
      </c>
      <c r="AI389">
        <f t="shared" si="137"/>
        <v>-14.011753603362479</v>
      </c>
      <c r="AJ389">
        <f t="shared" si="138"/>
        <v>49.661788748432379</v>
      </c>
      <c r="AK389"/>
      <c r="AL389"/>
      <c r="AM389"/>
      <c r="AN389"/>
    </row>
    <row r="390" spans="1:40" x14ac:dyDescent="0.35">
      <c r="A390"/>
      <c r="B390">
        <f t="shared" si="139"/>
        <v>25600</v>
      </c>
      <c r="C390" s="237" t="str">
        <f t="shared" ref="C390:C453" si="142">IMPRODUCT(COMPLEX(-1,0),IMDIV(IMPRODUCT(G390,COMPLEX($C$100+$C$101,0)),COMPLEX($C$100,2*PI()*B390*$C$103*$C$102*(2*$C$100+$C$101))))</f>
        <v>-0.0000322765982078568+0.0264775481059649i</v>
      </c>
      <c r="D390" s="208" t="str">
        <f t="shared" ref="D390:D453" si="143">IMPRODUCT(COMPLEX($C$106,0),IMSUB(C390,G390))</f>
        <v>-1.64899297363286+0.202994535479064i</v>
      </c>
      <c r="E390" t="str">
        <f t="shared" ref="E390:E453" si="144">IMDIV(COMPLEX($C$20*10^3,0),COMPLEX(1,2*PI()*B390*$C$20*1000*$C$29*10^-12))</f>
        <v>36500</v>
      </c>
      <c r="F390" t="str">
        <f t="shared" ref="F390:F453" si="145">IMDIV(COMPLEX($C$22*1000,0),IMSUM(COMPLEX($C$22*1000,0),E390))</f>
        <v>0.21505376344086</v>
      </c>
      <c r="G390" t="str">
        <f t="shared" si="140"/>
        <v>0.21505376344086</v>
      </c>
      <c r="H390" t="str">
        <f t="shared" ref="H390:H453" si="146">IMPRODUCT(COMPLEX($C$108,0),IMPRODUCT(COMPLEX(-1,0),D390),IMDIV(COMPLEX(0,2*PI()*B390*$C$109*$C$110),COMPLEX(1,2*PI()*B390*$C$109*$C$110)))</f>
        <v>0.769896701557419+1.01830839762794i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0.815043380945239-0.429776463984842i</v>
      </c>
      <c r="M390" t="str">
        <f t="shared" ref="M390:M453" si="150">IMSUM(K390,L390)</f>
        <v>4.24569730011071-2.40773315002992i</v>
      </c>
      <c r="N390" t="str">
        <f t="shared" ref="N390:N453" si="151">COMPLEX(0,-2*PI()*B390*$C$43)</f>
        <v>-0.31931635102797i</v>
      </c>
      <c r="O390" t="str">
        <f t="shared" ref="O390:O453" si="152">IMEXP(N390)</f>
        <v>0.949450249346611-0.313917543338467i</v>
      </c>
      <c r="P390" t="str">
        <f t="shared" ref="P390:P453" si="153">IMSUB(COMPLEX(1,0),O390)</f>
        <v>0.050549750653389+0.313917543338467i</v>
      </c>
      <c r="Q390" t="str">
        <f t="shared" ref="Q390:Q453" si="154">IMSUM(COMPLEX(0,2*PI()*B390*$C$43),O390,COMPLEX(-1,0))</f>
        <v>-0.050549750653389+0.00539880768950302i</v>
      </c>
      <c r="R390" t="str">
        <f t="shared" ref="R390:R453" si="155">IMDIV(P390,Q390)</f>
        <v>-0.332954927636527-6.24563126189986i</v>
      </c>
      <c r="S390" t="str">
        <f t="shared" ref="S390:S453" si="156">IMDIV(COMPLEX(0,2*PI()*B390*$C$123),COMPLEX($C$124,0))</f>
        <v>0.0356543708865386i</v>
      </c>
      <c r="T390" t="str">
        <f t="shared" ref="T390:T453" si="157">IMPRODUCT(R390,S390)</f>
        <v>0.222684053432338-0.0118712984784534i</v>
      </c>
      <c r="U390" t="str">
        <f t="shared" ref="U390:U453" si="158">IMDIV(COMPLEX(1,2*PI()*B390*$C$16*10^-3*$C$15*10^-6),COMPLEX(0,2*PI()*B390*$C$15*10^-6))</f>
        <v>0.00005-0.00555088389689925i</v>
      </c>
      <c r="V390" t="str">
        <f t="shared" ref="V390:V453" si="159">IMSUM(COMPLEX($C$18*10^-3,0),IMDIV(COMPLEX(1,0),COMPLEX(0,2*PI()*B390*($C$17*1*10^-6))))</f>
        <v>0.00002-0.0621698996452718i</v>
      </c>
      <c r="W390" t="str">
        <f t="shared" ref="W390:W453" si="160">IMDIV(IMPRODUCT(U390,V390),IMSUM(U390,V390))</f>
        <v>0.0000422735524668676-0.0050959223433461i</v>
      </c>
      <c r="X390" t="str">
        <f t="shared" ref="X390:X453" si="161">IMDIV(IMPRODUCT(COMPLEX($C$19,0),W390),IMSUM(COMPLEX($C$19,0),W390))</f>
        <v>0.000171940291966543-0.00509046541118512i</v>
      </c>
      <c r="Y390" t="str">
        <f t="shared" ref="Y390:Y453" si="162">COMPLEX($C$13*10^-3,2*PI()*B390*$C$12*0.000001)</f>
        <v>0.009+0.128679635091038i</v>
      </c>
      <c r="Z390" t="str">
        <f t="shared" ref="Z390:Z453" si="163">IMPRODUCT(COMPLEX($C$6,0),IMDIV(X390,IMSUM(X390,Y390)))</f>
        <v>-0.490323783989177-0.0530831624734818i</v>
      </c>
      <c r="AA390" t="str">
        <f t="shared" ref="AA390:AA453" si="164">IMDIV(COMPLEX($C$6,0),IMSUM(X390,Y390))</f>
        <v>7.16632141530799-96.564051354827i</v>
      </c>
      <c r="AB390" t="str">
        <f t="shared" ref="AB390:AB453" si="165">IMPRODUCT(COMPLEX($C$119,0),T390)</f>
        <v>0.669869927816266-0.0357108007164204i</v>
      </c>
      <c r="AC390" t="str">
        <f t="shared" ref="AC390:AC453" si="166">IMSUM(COMPLEX(1,0),IMPRODUCT(AB390,M390))</f>
        <v>3.75808286525584-1.76448528159787i</v>
      </c>
      <c r="AD390" t="str">
        <f t="shared" ref="AD390:AD453" si="167">IMDIV(AB390,AC390)</f>
        <v>0.149706938076072+0.0607876133291013i</v>
      </c>
      <c r="AE390" t="str">
        <f t="shared" ref="AE390:AE453" si="168">IMPRODUCT(AD390,AA390,X390)</f>
        <v>-0.0701780736121691-0.0377525303044954i</v>
      </c>
      <c r="AF390" t="str">
        <f t="shared" ref="AF390:AF453" si="169">IMSUB(D390,H390)</f>
        <v>-2.41888967519028-0.815313862148876i</v>
      </c>
      <c r="AG390" t="str">
        <f t="shared" ref="AG390:AG453" si="170">IMSUM(COMPLEX(1,0),IMPRODUCT(AD390,AA390,COMPLEX($C$127,0)))</f>
        <v>1.0251327414308-0.0507548792705446i</v>
      </c>
      <c r="AH390" t="str">
        <f t="shared" ref="AH390:AH453" si="171">IMDIV(IMPRODUCT(AE390,AF390),AG390)</f>
        <v>0.128077943265049+0.151235968067908i</v>
      </c>
      <c r="AI390">
        <f t="shared" ref="AI390:AI453" si="172">20*LOG10(IMABS(AH390))</f>
        <v>-14.058696792202248</v>
      </c>
      <c r="AJ390">
        <f t="shared" ref="AJ390:AJ453" si="173">IMARGUMENT(AH390)*180/PI()</f>
        <v>49.739574999442944</v>
      </c>
      <c r="AK390"/>
      <c r="AL390"/>
      <c r="AM390"/>
      <c r="AN390"/>
    </row>
    <row r="391" spans="1:40" x14ac:dyDescent="0.35">
      <c r="A391"/>
      <c r="B391">
        <f t="shared" si="139"/>
        <v>25700</v>
      </c>
      <c r="C391" s="237" t="str">
        <f t="shared" si="142"/>
        <v>-0.0000320259075014616+0.0263745229313606i</v>
      </c>
      <c r="D391" s="208" t="str">
        <f t="shared" si="143"/>
        <v>-1.64899105167077+0.202204675807098i</v>
      </c>
      <c r="E391" t="str">
        <f t="shared" si="144"/>
        <v>36500</v>
      </c>
      <c r="F391" t="str">
        <f t="shared" si="145"/>
        <v>0.21505376344086</v>
      </c>
      <c r="G391" t="str">
        <f t="shared" si="140"/>
        <v>0.21505376344086</v>
      </c>
      <c r="H391" t="str">
        <f t="shared" si="146"/>
        <v>0.773345843871103+1.02027939518981i</v>
      </c>
      <c r="I391" t="str">
        <f t="shared" si="147"/>
        <v>100.923663996572i</v>
      </c>
      <c r="J391" t="str">
        <f t="shared" si="141"/>
        <v>-12.7872091480017+22.0788681252021i</v>
      </c>
      <c r="K391" t="str">
        <f t="shared" si="148"/>
        <v>3.42291467957154-1.98241710830663i</v>
      </c>
      <c r="L391" t="str">
        <f t="shared" si="149"/>
        <v>0.813657726458698-0.430721761583827i</v>
      </c>
      <c r="M391" t="str">
        <f t="shared" si="150"/>
        <v>4.23657240603024-2.41313886989046i</v>
      </c>
      <c r="N391" t="str">
        <f t="shared" si="151"/>
        <v>-0.320563680524173i</v>
      </c>
      <c r="O391" t="str">
        <f t="shared" si="152"/>
        <v>0.949057952245054-0.315101576131294i</v>
      </c>
      <c r="P391" t="str">
        <f t="shared" si="153"/>
        <v>0.050942047754946+0.315101576131294i</v>
      </c>
      <c r="Q391" t="str">
        <f t="shared" si="154"/>
        <v>-0.050942047754946+0.00546210439287897i</v>
      </c>
      <c r="R391" t="str">
        <f t="shared" si="155"/>
        <v>-0.332951959521572-6.22119071491869i</v>
      </c>
      <c r="S391" t="str">
        <f t="shared" si="156"/>
        <v>0.035793645772814i</v>
      </c>
      <c r="T391" t="str">
        <f t="shared" si="157"/>
        <v>0.222679096734919-0.0119175644984795i</v>
      </c>
      <c r="U391" t="str">
        <f t="shared" si="158"/>
        <v>0.0000500000000000001-0.00552928512687241i</v>
      </c>
      <c r="V391" t="str">
        <f t="shared" si="159"/>
        <v>0.00002-0.0619279934209711i</v>
      </c>
      <c r="W391" t="str">
        <f t="shared" si="160"/>
        <v>0.0000422735522327908-0.00507609407731185i</v>
      </c>
      <c r="X391" t="str">
        <f t="shared" si="161"/>
        <v>0.000170933765387059-0.00507068391883388i</v>
      </c>
      <c r="Y391" t="str">
        <f t="shared" si="162"/>
        <v>0.009+0.129182289915612i</v>
      </c>
      <c r="Z391" t="str">
        <f t="shared" si="163"/>
        <v>-0.48639308362449-0.0524679693426602i</v>
      </c>
      <c r="AA391" t="str">
        <f t="shared" si="164"/>
        <v>7.10567208650984-96.1621135757916i</v>
      </c>
      <c r="AB391" t="str">
        <f t="shared" si="165"/>
        <v>0.669855017262542-0.0358499764455197i</v>
      </c>
      <c r="AC391" t="str">
        <f t="shared" si="166"/>
        <v>3.75137831053005-1.76833420031331i</v>
      </c>
      <c r="AD391" t="str">
        <f t="shared" si="167"/>
        <v>0.149784740007609+0.0610494285132798i</v>
      </c>
      <c r="AE391" t="str">
        <f t="shared" si="168"/>
        <v>-0.0696511220285719-0.0375529209348046i</v>
      </c>
      <c r="AF391" t="str">
        <f t="shared" si="169"/>
        <v>-2.42233689554187-0.818074719382712i</v>
      </c>
      <c r="AG391" t="str">
        <f t="shared" si="170"/>
        <v>1.02510456723465-0.0505707482568215i</v>
      </c>
      <c r="AH391" t="str">
        <f t="shared" si="171"/>
        <v>0.12718857061514+0.150596996778715i</v>
      </c>
      <c r="AI391">
        <f t="shared" si="172"/>
        <v>-14.105375736098846</v>
      </c>
      <c r="AJ391">
        <f t="shared" si="173"/>
        <v>49.816819045447531</v>
      </c>
      <c r="AK391"/>
      <c r="AL391"/>
      <c r="AM391"/>
      <c r="AN391"/>
    </row>
    <row r="392" spans="1:40" x14ac:dyDescent="0.35">
      <c r="A392"/>
      <c r="B392">
        <f t="shared" si="139"/>
        <v>25800</v>
      </c>
      <c r="C392" s="237" t="str">
        <f t="shared" si="142"/>
        <v>-0.0000317781261446829+0.0262722963980017i</v>
      </c>
      <c r="D392" s="208" t="str">
        <f t="shared" si="143"/>
        <v>-1.64898915201371+0.201420939051346i</v>
      </c>
      <c r="E392" t="str">
        <f t="shared" si="144"/>
        <v>36500</v>
      </c>
      <c r="F392" t="str">
        <f t="shared" si="145"/>
        <v>0.21505376344086</v>
      </c>
      <c r="G392" t="str">
        <f t="shared" si="140"/>
        <v>0.21505376344086</v>
      </c>
      <c r="H392" t="str">
        <f t="shared" si="146"/>
        <v>0.776794847788345+1.02223487659233i</v>
      </c>
      <c r="I392" t="str">
        <f t="shared" si="147"/>
        <v>101.316363078271i</v>
      </c>
      <c r="J392" t="str">
        <f t="shared" si="141"/>
        <v>-12.8947113465395+22.1647781179072i</v>
      </c>
      <c r="K392" t="str">
        <f t="shared" si="148"/>
        <v>3.41517967538973-1.98683496295144i</v>
      </c>
      <c r="L392" t="str">
        <f t="shared" si="149"/>
        <v>0.812271400824086-0.431660994216954i</v>
      </c>
      <c r="M392" t="str">
        <f t="shared" si="150"/>
        <v>4.22745107621382-2.41849595716839i</v>
      </c>
      <c r="N392" t="str">
        <f t="shared" si="151"/>
        <v>-0.321811010020376i</v>
      </c>
      <c r="O392" t="str">
        <f t="shared" si="152"/>
        <v>0.948664178570026-0.316285118679425i</v>
      </c>
      <c r="P392" t="str">
        <f t="shared" si="153"/>
        <v>0.0513358214299739+0.316285118679425i</v>
      </c>
      <c r="Q392" t="str">
        <f t="shared" si="154"/>
        <v>-0.0513358214299739+0.00552589134095099i</v>
      </c>
      <c r="R392" t="str">
        <f t="shared" si="155"/>
        <v>-0.332948979740457-6.19693909052373i</v>
      </c>
      <c r="S392" t="str">
        <f t="shared" si="156"/>
        <v>0.0359329206590897i</v>
      </c>
      <c r="T392" t="str">
        <f t="shared" si="157"/>
        <v>0.222674120669001-0.0119638292725387i</v>
      </c>
      <c r="U392" t="str">
        <f t="shared" si="158"/>
        <v>0.0000500000000000001-0.00550785378917136i</v>
      </c>
      <c r="V392" t="str">
        <f t="shared" si="159"/>
        <v>0.00002-0.0616879624387192i</v>
      </c>
      <c r="W392" t="str">
        <f t="shared" si="160"/>
        <v>0.0000422735519978013-0.00505641951964226i</v>
      </c>
      <c r="X392" t="str">
        <f t="shared" si="161"/>
        <v>0.000169938909940977-0.00505105547725358i</v>
      </c>
      <c r="Y392" t="str">
        <f t="shared" si="162"/>
        <v>0.009+0.129684944740187i</v>
      </c>
      <c r="Z392" t="str">
        <f t="shared" si="163"/>
        <v>-0.482509917993778-0.0518627271359467i</v>
      </c>
      <c r="AA392" t="str">
        <f t="shared" si="164"/>
        <v>7.04580752999171-95.7636036712243i</v>
      </c>
      <c r="AB392" t="str">
        <f t="shared" si="165"/>
        <v>0.669840048445216-0.0359891484265474i</v>
      </c>
      <c r="AC392" t="str">
        <f t="shared" si="166"/>
        <v>3.74467642371931-1.77214781336206i</v>
      </c>
      <c r="AD392" t="str">
        <f t="shared" si="167"/>
        <v>0.149862840654557+0.0613110268992528i</v>
      </c>
      <c r="AE392" t="str">
        <f t="shared" si="168"/>
        <v>-0.0691305498960442-0.0373554741739579i</v>
      </c>
      <c r="AF392" t="str">
        <f t="shared" si="169"/>
        <v>-2.42578399980205-0.820813937540984i</v>
      </c>
      <c r="AG392" t="str">
        <f t="shared" si="170"/>
        <v>1.02507671599474-0.0503883003366086i</v>
      </c>
      <c r="AH392" t="str">
        <f t="shared" si="171"/>
        <v>0.126310036941723+0.14996358428503i</v>
      </c>
      <c r="AI392">
        <f t="shared" si="172"/>
        <v>-14.151793161693263</v>
      </c>
      <c r="AJ392">
        <f t="shared" si="173"/>
        <v>49.893523736785923</v>
      </c>
      <c r="AK392"/>
      <c r="AL392"/>
      <c r="AM392"/>
      <c r="AN392"/>
    </row>
    <row r="393" spans="1:40" x14ac:dyDescent="0.35">
      <c r="A393"/>
      <c r="B393">
        <f t="shared" si="139"/>
        <v>25900</v>
      </c>
      <c r="C393" s="237" t="str">
        <f t="shared" si="142"/>
        <v>-0.0000315332092924425+0.0261708592552714i</v>
      </c>
      <c r="D393" s="208" t="str">
        <f t="shared" si="143"/>
        <v>-1.64898727431783+0.200643254290414i</v>
      </c>
      <c r="E393" t="str">
        <f t="shared" si="144"/>
        <v>36500</v>
      </c>
      <c r="F393" t="str">
        <f t="shared" si="145"/>
        <v>0.21505376344086</v>
      </c>
      <c r="G393" t="str">
        <f t="shared" si="140"/>
        <v>0.21505376344086</v>
      </c>
      <c r="H393" t="str">
        <f t="shared" si="146"/>
        <v>0.780243635298758+1.02417488839978i</v>
      </c>
      <c r="I393" t="str">
        <f t="shared" si="147"/>
        <v>101.70906215997i</v>
      </c>
      <c r="J393" t="str">
        <f t="shared" si="141"/>
        <v>-13.0026310293434+22.2506881106122i</v>
      </c>
      <c r="K393" t="str">
        <f t="shared" si="148"/>
        <v>3.40744909273979-1.9912104778025i</v>
      </c>
      <c r="L393" t="str">
        <f t="shared" si="149"/>
        <v>0.810884434938109-0.432594174219869i</v>
      </c>
      <c r="M393" t="str">
        <f t="shared" si="150"/>
        <v>4.2183335276779-2.42380465202237i</v>
      </c>
      <c r="N393" t="str">
        <f t="shared" si="151"/>
        <v>-0.323058339516579i</v>
      </c>
      <c r="O393" t="str">
        <f t="shared" si="152"/>
        <v>0.948268928934174-0.317468169141467i</v>
      </c>
      <c r="P393" t="str">
        <f t="shared" si="153"/>
        <v>0.051731071065826+0.317468169141467i</v>
      </c>
      <c r="Q393" t="str">
        <f t="shared" si="154"/>
        <v>-0.051731071065826+0.00559017037511195i</v>
      </c>
      <c r="R393" t="str">
        <f t="shared" si="155"/>
        <v>-0.332945988291907-6.17287420040836i</v>
      </c>
      <c r="S393" t="str">
        <f t="shared" si="156"/>
        <v>0.0360721955453651i</v>
      </c>
      <c r="T393" t="str">
        <f t="shared" si="157"/>
        <v>0.22266912523407-0.0120100927957105i</v>
      </c>
      <c r="U393" t="str">
        <f t="shared" si="158"/>
        <v>0.0000500000000000001-0.00548658794442553i</v>
      </c>
      <c r="V393" t="str">
        <f t="shared" si="159"/>
        <v>0.00002-0.0614497849775659i</v>
      </c>
      <c r="W393" t="str">
        <f t="shared" si="160"/>
        <v>0.0000422735517618993-0.00503689688993156i</v>
      </c>
      <c r="X393" t="str">
        <f t="shared" si="161"/>
        <v>0.000168955545918267-0.0050315783181803i</v>
      </c>
      <c r="Y393" t="str">
        <f t="shared" si="162"/>
        <v>0.009+0.130187599564761i</v>
      </c>
      <c r="Z393" t="str">
        <f t="shared" si="163"/>
        <v>-0.478673516882539-0.0512672317673158i</v>
      </c>
      <c r="AA393" t="str">
        <f t="shared" si="164"/>
        <v>6.98671399994317-95.3684769700886i</v>
      </c>
      <c r="AB393" t="str">
        <f t="shared" si="165"/>
        <v>0.669825021362741-0.036128316644702i</v>
      </c>
      <c r="AC393" t="str">
        <f t="shared" si="166"/>
        <v>3.73797736333885-1.7759262922209i</v>
      </c>
      <c r="AD393" t="str">
        <f t="shared" si="167"/>
        <v>0.149941239804697+0.0615724096325391i</v>
      </c>
      <c r="AE393" t="str">
        <f t="shared" si="168"/>
        <v>-0.0686162535879391-0.0371601541542859i</v>
      </c>
      <c r="AF393" t="str">
        <f t="shared" si="169"/>
        <v>-2.42923090961659-0.823531634109366i</v>
      </c>
      <c r="AG393" t="str">
        <f t="shared" si="170"/>
        <v>1.02504918183143-0.050207513468823i</v>
      </c>
      <c r="AH393" t="str">
        <f t="shared" si="171"/>
        <v>0.125442166163274+0.149335653822142i</v>
      </c>
      <c r="AI393">
        <f t="shared" si="172"/>
        <v>-14.197951757414653</v>
      </c>
      <c r="AJ393">
        <f t="shared" si="173"/>
        <v>49.969691925097308</v>
      </c>
      <c r="AK393"/>
      <c r="AL393"/>
      <c r="AM393"/>
      <c r="AN393"/>
    </row>
    <row r="394" spans="1:40" x14ac:dyDescent="0.35">
      <c r="A394"/>
      <c r="B394">
        <f t="shared" si="139"/>
        <v>26000</v>
      </c>
      <c r="C394" s="237" t="str">
        <f t="shared" si="142"/>
        <v>-0.0000312911129604038+0.0260702023948689i</v>
      </c>
      <c r="D394" s="208" t="str">
        <f t="shared" si="143"/>
        <v>-1.64898541824595+0.199871551693995i</v>
      </c>
      <c r="E394" t="str">
        <f t="shared" si="144"/>
        <v>36500</v>
      </c>
      <c r="F394" t="str">
        <f t="shared" si="145"/>
        <v>0.21505376344086</v>
      </c>
      <c r="G394" t="str">
        <f t="shared" si="140"/>
        <v>0.21505376344086</v>
      </c>
      <c r="H394" t="str">
        <f t="shared" si="146"/>
        <v>0.783692129013935+1.02609947751771i</v>
      </c>
      <c r="I394" t="str">
        <f t="shared" si="147"/>
        <v>102.101761241668i</v>
      </c>
      <c r="J394" t="str">
        <f t="shared" si="141"/>
        <v>-13.1109681964135+22.3365981033173i</v>
      </c>
      <c r="K394" t="str">
        <f t="shared" si="148"/>
        <v>3.39972311562124-1.99554388001914i</v>
      </c>
      <c r="L394" t="str">
        <f t="shared" si="149"/>
        <v>0.809496859512546-0.433521314083745i</v>
      </c>
      <c r="M394" t="str">
        <f t="shared" si="150"/>
        <v>4.20921997513379-2.42906519410288i</v>
      </c>
      <c r="N394" t="str">
        <f t="shared" si="151"/>
        <v>-0.324305669012782i</v>
      </c>
      <c r="O394" t="str">
        <f t="shared" si="152"/>
        <v>0.947872203952438-0.318650725676796i</v>
      </c>
      <c r="P394" t="str">
        <f t="shared" si="153"/>
        <v>0.052127796047562+0.318650725676796i</v>
      </c>
      <c r="Q394" t="str">
        <f t="shared" si="154"/>
        <v>-0.052127796047562+0.00565494333598604i</v>
      </c>
      <c r="R394" t="str">
        <f t="shared" si="155"/>
        <v>-0.332942985175074-6.1489938899319i</v>
      </c>
      <c r="S394" t="str">
        <f t="shared" si="156"/>
        <v>0.0362114704316406i</v>
      </c>
      <c r="T394" t="str">
        <f t="shared" si="157"/>
        <v>0.222664110429608-0.0120563550630893i</v>
      </c>
      <c r="U394" t="str">
        <f t="shared" si="158"/>
        <v>0.0000499999999999999-0.00546548568310079i</v>
      </c>
      <c r="V394" t="str">
        <f t="shared" si="159"/>
        <v>0.00002-0.0612134396507291i</v>
      </c>
      <c r="W394" t="str">
        <f t="shared" si="160"/>
        <v>0.0000422735515250846-0.0050175244351648i</v>
      </c>
      <c r="X394" t="str">
        <f t="shared" si="161"/>
        <v>0.000167983497053838-0.00501225070046773i</v>
      </c>
      <c r="Y394" t="str">
        <f t="shared" si="162"/>
        <v>0.009+0.130690254389335i</v>
      </c>
      <c r="Z394" t="str">
        <f t="shared" si="163"/>
        <v>-0.47488312573836-0.0506812842143268i</v>
      </c>
      <c r="AA394" t="str">
        <f t="shared" si="164"/>
        <v>6.92837805490956-94.9766895874764i</v>
      </c>
      <c r="AB394" t="str">
        <f t="shared" si="165"/>
        <v>0.669809936013561-0.0362674810852266i</v>
      </c>
      <c r="AC394" t="str">
        <f t="shared" si="166"/>
        <v>3.73128128622946-1.77966980806654i</v>
      </c>
      <c r="AD394" t="str">
        <f t="shared" si="167"/>
        <v>0.150019937247539+0.0618335778365833i</v>
      </c>
      <c r="AE394" t="str">
        <f t="shared" si="168"/>
        <v>-0.0681081315908594-0.0369669257960809i</v>
      </c>
      <c r="AF394" t="str">
        <f t="shared" si="169"/>
        <v>-2.43267754725988-0.826227925823715i</v>
      </c>
      <c r="AG394" t="str">
        <f t="shared" si="170"/>
        <v>1.02502195899684-0.0500283660015127i</v>
      </c>
      <c r="AH394" t="str">
        <f t="shared" si="171"/>
        <v>0.124584785779589+0.148713130089209i</v>
      </c>
      <c r="AI394">
        <f t="shared" si="172"/>
        <v>-14.243854174150698</v>
      </c>
      <c r="AJ394">
        <f t="shared" si="173"/>
        <v>50.045326462616998</v>
      </c>
      <c r="AK394"/>
      <c r="AL394"/>
      <c r="AM394"/>
      <c r="AN394"/>
    </row>
    <row r="395" spans="1:40" x14ac:dyDescent="0.35">
      <c r="A395"/>
      <c r="B395">
        <f t="shared" si="139"/>
        <v>26100</v>
      </c>
      <c r="C395" s="237" t="str">
        <f t="shared" si="142"/>
        <v>-0.0000310517940052231+0.0259703168480837i</v>
      </c>
      <c r="D395" s="208" t="str">
        <f t="shared" si="143"/>
        <v>-1.6489835834673+0.199105762501975i</v>
      </c>
      <c r="E395" t="str">
        <f t="shared" si="144"/>
        <v>36500</v>
      </c>
      <c r="F395" t="str">
        <f t="shared" si="145"/>
        <v>0.21505376344086</v>
      </c>
      <c r="G395" t="str">
        <f t="shared" si="140"/>
        <v>0.21505376344086</v>
      </c>
      <c r="H395" t="str">
        <f t="shared" si="146"/>
        <v>0.787140252167217+1.02800869118592i</v>
      </c>
      <c r="I395" t="str">
        <f t="shared" si="147"/>
        <v>102.494460323367i</v>
      </c>
      <c r="J395" t="str">
        <f t="shared" si="141"/>
        <v>-13.2197228477498+22.4225080960223i</v>
      </c>
      <c r="K395" t="str">
        <f t="shared" si="148"/>
        <v>3.39200192592599-1.99983539610048i</v>
      </c>
      <c r="L395" t="str">
        <f t="shared" si="149"/>
        <v>0.808108705073803-0.434442426453137i</v>
      </c>
      <c r="M395" t="str">
        <f t="shared" si="150"/>
        <v>4.20011063099979-2.43427782255362i</v>
      </c>
      <c r="N395" t="str">
        <f t="shared" si="151"/>
        <v>-0.325552998508985i</v>
      </c>
      <c r="O395" t="str">
        <f t="shared" si="152"/>
        <v>0.947474004242055-0.319832786445551i</v>
      </c>
      <c r="P395" t="str">
        <f t="shared" si="153"/>
        <v>0.052525995757945+0.319832786445551i</v>
      </c>
      <c r="Q395" t="str">
        <f t="shared" si="154"/>
        <v>-0.052525995757945+0.00572021206343398i</v>
      </c>
      <c r="R395" t="str">
        <f t="shared" si="155"/>
        <v>-0.332939970388495-6.12529603747495i</v>
      </c>
      <c r="S395" t="str">
        <f t="shared" si="156"/>
        <v>0.0363507453179162i</v>
      </c>
      <c r="T395" t="str">
        <f t="shared" si="157"/>
        <v>0.222659076255093-0.0121026160697467i</v>
      </c>
      <c r="U395" t="str">
        <f t="shared" si="158"/>
        <v>0.0000499999999999999-0.00544454512492799i</v>
      </c>
      <c r="V395" t="str">
        <f t="shared" si="159"/>
        <v>0.00002-0.0609789053991937i</v>
      </c>
      <c r="W395" t="str">
        <f t="shared" si="160"/>
        <v>0.0000422735512873575-0.00499830042919327i</v>
      </c>
      <c r="X395" t="str">
        <f t="shared" si="161"/>
        <v>0.000167022590448615-0.00499307090956977i</v>
      </c>
      <c r="Y395" t="str">
        <f t="shared" si="162"/>
        <v>0.009+0.13119290921391i</v>
      </c>
      <c r="Z395" t="str">
        <f t="shared" si="163"/>
        <v>-0.471138005287577-0.0501046903707169i</v>
      </c>
      <c r="AA395" t="str">
        <f t="shared" si="164"/>
        <v>6.87078654964219-94.5881984071826i</v>
      </c>
      <c r="AB395" t="str">
        <f t="shared" si="165"/>
        <v>0.669794792396104-0.0364066417332957i</v>
      </c>
      <c r="AC395" t="str">
        <f t="shared" si="166"/>
        <v>3.72458834756616-1.78337853177476i</v>
      </c>
      <c r="AD395" t="str">
        <f t="shared" si="167"/>
        <v>0.150098932774269+0.062094532613186i</v>
      </c>
      <c r="AE395" t="str">
        <f t="shared" si="168"/>
        <v>-0.0676060844527651-0.0367757547862706i</v>
      </c>
      <c r="AF395" t="str">
        <f t="shared" si="169"/>
        <v>-2.43612383563452-0.828902928683945i</v>
      </c>
      <c r="AG395" t="str">
        <f t="shared" si="170"/>
        <v>1.02499504187124-0.0498508366631956i</v>
      </c>
      <c r="AH395" t="str">
        <f t="shared" si="171"/>
        <v>0.123737726784166+0.148095939213427i</v>
      </c>
      <c r="AI395">
        <f t="shared" si="172"/>
        <v>-14.289503025903848</v>
      </c>
      <c r="AJ395">
        <f t="shared" si="173"/>
        <v>50.120430201508547</v>
      </c>
      <c r="AK395"/>
      <c r="AL395"/>
      <c r="AM395"/>
      <c r="AN395"/>
    </row>
    <row r="396" spans="1:40" x14ac:dyDescent="0.35">
      <c r="A396"/>
      <c r="B396">
        <f t="shared" si="139"/>
        <v>26200</v>
      </c>
      <c r="C396" s="237" t="str">
        <f t="shared" si="142"/>
        <v>-0.0000308152101053253+0.0258711937831307i</v>
      </c>
      <c r="D396" s="208" t="str">
        <f t="shared" si="143"/>
        <v>-1.6489817696574+0.198345819004002i</v>
      </c>
      <c r="E396" t="str">
        <f t="shared" si="144"/>
        <v>36500</v>
      </c>
      <c r="F396" t="str">
        <f t="shared" si="145"/>
        <v>0.21505376344086</v>
      </c>
      <c r="G396" t="str">
        <f t="shared" si="140"/>
        <v>0.21505376344086</v>
      </c>
      <c r="H396" t="str">
        <f t="shared" si="146"/>
        <v>0.790587928613369+1.02990257697164i</v>
      </c>
      <c r="I396" t="str">
        <f t="shared" si="147"/>
        <v>102.887159405066i</v>
      </c>
      <c r="J396" t="str">
        <f t="shared" si="141"/>
        <v>-13.3288949833522+22.5084180887274i</v>
      </c>
      <c r="K396" t="str">
        <f t="shared" si="148"/>
        <v>3.38428570345039-2.00408525188812i</v>
      </c>
      <c r="L396" t="str">
        <f t="shared" si="149"/>
        <v>0.806720001962485-0.43535752412384i</v>
      </c>
      <c r="M396" t="str">
        <f t="shared" si="150"/>
        <v>4.19100570541288-2.43944277601196i</v>
      </c>
      <c r="N396" t="str">
        <f t="shared" si="151"/>
        <v>-0.326800328005188i</v>
      </c>
      <c r="O396" t="str">
        <f t="shared" si="152"/>
        <v>0.947074330422558-0.321014349608649i</v>
      </c>
      <c r="P396" t="str">
        <f t="shared" si="153"/>
        <v>0.052925669577442+0.321014349608649i</v>
      </c>
      <c r="Q396" t="str">
        <f t="shared" si="154"/>
        <v>-0.052925669577442+0.00578597839653899i</v>
      </c>
      <c r="R396" t="str">
        <f t="shared" si="155"/>
        <v>-0.332936943931371-6.10177855380954i</v>
      </c>
      <c r="S396" t="str">
        <f t="shared" si="156"/>
        <v>0.0364900202041917i</v>
      </c>
      <c r="T396" t="str">
        <f t="shared" si="157"/>
        <v>0.222654022710014-0.0121488758107776i</v>
      </c>
      <c r="U396" t="str">
        <f t="shared" si="158"/>
        <v>0.0000499999999999999-0.0054237644183443i</v>
      </c>
      <c r="V396" t="str">
        <f t="shared" si="159"/>
        <v>0.00002-0.0607461614854563i</v>
      </c>
      <c r="W396" t="str">
        <f t="shared" si="160"/>
        <v>0.0000422735510487177-0.00497922317222157i</v>
      </c>
      <c r="X396" t="str">
        <f t="shared" si="161"/>
        <v>0.000166072656492709-0.00497403725703464i</v>
      </c>
      <c r="Y396" t="str">
        <f t="shared" si="162"/>
        <v>0.009+0.131695564038484i</v>
      </c>
      <c r="Z396" t="str">
        <f t="shared" si="163"/>
        <v>-0.467437431162943-0.049537260903925i</v>
      </c>
      <c r="AA396" t="str">
        <f t="shared" si="164"/>
        <v>6.81392662720581-94.202961064754i</v>
      </c>
      <c r="AB396" t="str">
        <f t="shared" si="165"/>
        <v>0.669779590508833-0.036545798574154i</v>
      </c>
      <c r="AC396" t="str">
        <f t="shared" si="166"/>
        <v>3.71789870086631-1.78705263392017i</v>
      </c>
      <c r="AD396" t="str">
        <f t="shared" si="167"/>
        <v>0.150178226177727+0.062355275042914i</v>
      </c>
      <c r="AE396" t="str">
        <f t="shared" si="168"/>
        <v>-0.0671100147325874-0.0365866075577733i</v>
      </c>
      <c r="AF396" t="str">
        <f t="shared" si="169"/>
        <v>-2.43956969827077-0.831556757967638i</v>
      </c>
      <c r="AG396" t="str">
        <f t="shared" si="170"/>
        <v>1.02496842495965-0.049674904554446i</v>
      </c>
      <c r="AH396" t="str">
        <f t="shared" si="171"/>
        <v>0.122900823579098+0.147484008715258i</v>
      </c>
      <c r="AI396">
        <f t="shared" si="172"/>
        <v>-14.334900890433884</v>
      </c>
      <c r="AJ396">
        <f t="shared" si="173"/>
        <v>50.195005993218587</v>
      </c>
      <c r="AK396"/>
      <c r="AL396"/>
      <c r="AM396"/>
      <c r="AN396"/>
    </row>
    <row r="397" spans="1:40" x14ac:dyDescent="0.35">
      <c r="A397"/>
      <c r="B397">
        <f t="shared" si="139"/>
        <v>26300</v>
      </c>
      <c r="C397" s="237" t="str">
        <f t="shared" si="142"/>
        <v>-0.0000305813197421931+0.0257728245025476i</v>
      </c>
      <c r="D397" s="208" t="str">
        <f t="shared" si="143"/>
        <v>-1.64897997649795+0.197591654519532i</v>
      </c>
      <c r="E397" t="str">
        <f t="shared" si="144"/>
        <v>36500</v>
      </c>
      <c r="F397" t="str">
        <f t="shared" si="145"/>
        <v>0.21505376344086</v>
      </c>
      <c r="G397" t="str">
        <f t="shared" si="140"/>
        <v>0.21505376344086</v>
      </c>
      <c r="H397" t="str">
        <f t="shared" si="146"/>
        <v>0.794035082828259+1.0317811827627i</v>
      </c>
      <c r="I397" t="str">
        <f t="shared" si="147"/>
        <v>103.279858486764i</v>
      </c>
      <c r="J397" t="str">
        <f t="shared" si="141"/>
        <v>-13.4384846032208+22.5943280814325i</v>
      </c>
      <c r="K397" t="str">
        <f t="shared" si="148"/>
        <v>3.37657462590778-2.00829367256894i</v>
      </c>
      <c r="L397" t="str">
        <f t="shared" si="149"/>
        <v>0.805330780332995-0.43626662004076i</v>
      </c>
      <c r="M397" t="str">
        <f t="shared" si="150"/>
        <v>4.18190540624077-2.4445602926097i</v>
      </c>
      <c r="N397" t="str">
        <f t="shared" si="151"/>
        <v>-0.328047657501391i</v>
      </c>
      <c r="O397" t="str">
        <f t="shared" si="152"/>
        <v>0.94667318311577-0.322195413327776i</v>
      </c>
      <c r="P397" t="str">
        <f t="shared" si="153"/>
        <v>0.05332681688423+0.322195413327776i</v>
      </c>
      <c r="Q397" t="str">
        <f t="shared" si="154"/>
        <v>-0.05332681688423+0.00585224417361496i</v>
      </c>
      <c r="R397" t="str">
        <f t="shared" si="155"/>
        <v>-0.332933905802428-6.07843938148246i</v>
      </c>
      <c r="S397" t="str">
        <f t="shared" si="156"/>
        <v>0.0366292950904673i</v>
      </c>
      <c r="T397" t="str">
        <f t="shared" si="157"/>
        <v>0.222648949793839-0.012195134281259i</v>
      </c>
      <c r="U397" t="str">
        <f t="shared" si="158"/>
        <v>0.0000499999999999999-0.00540314173994756i</v>
      </c>
      <c r="V397" t="str">
        <f t="shared" si="159"/>
        <v>0.00002-0.0605151874874127i</v>
      </c>
      <c r="W397" t="str">
        <f t="shared" si="160"/>
        <v>0.0000422735508091654-0.00496029099030674i</v>
      </c>
      <c r="X397" t="str">
        <f t="shared" si="161"/>
        <v>0.000165133528790634-0.00495514808001082i</v>
      </c>
      <c r="Y397" t="str">
        <f t="shared" si="162"/>
        <v>0.009+0.132198218863058i</v>
      </c>
      <c r="Z397" t="str">
        <f t="shared" si="163"/>
        <v>-0.463780693541863-0.0489788111173457i</v>
      </c>
      <c r="AA397" t="str">
        <f t="shared" si="164"/>
        <v>6.75778571133051-93.8209359309745i</v>
      </c>
      <c r="AB397" t="str">
        <f t="shared" si="165"/>
        <v>0.669764330350148-0.0366849515929923i</v>
      </c>
      <c r="AC397" t="str">
        <f t="shared" si="166"/>
        <v>3.71121249799798-1.79069228477471i</v>
      </c>
      <c r="AD397" t="str">
        <f t="shared" si="167"/>
        <v>0.150257817252348+0.0626158061855078i</v>
      </c>
      <c r="AE397" t="str">
        <f t="shared" si="168"/>
        <v>-0.0666198269512602-0.0363994512695051i</v>
      </c>
      <c r="AF397" t="str">
        <f t="shared" si="169"/>
        <v>-2.44301505932621-0.834189528243168i</v>
      </c>
      <c r="AG397" t="str">
        <f t="shared" si="170"/>
        <v>1.02494210288844-0.0495005491396846i</v>
      </c>
      <c r="AH397" t="str">
        <f t="shared" si="171"/>
        <v>0.122073913892384+0.146877267474702i</v>
      </c>
      <c r="AI397">
        <f t="shared" si="172"/>
        <v>-14.380050309886737</v>
      </c>
      <c r="AJ397">
        <f t="shared" si="173"/>
        <v>50.269056687860285</v>
      </c>
      <c r="AK397"/>
      <c r="AL397"/>
      <c r="AM397"/>
      <c r="AN397"/>
    </row>
    <row r="398" spans="1:40" x14ac:dyDescent="0.35">
      <c r="A398"/>
      <c r="B398">
        <f t="shared" si="139"/>
        <v>26400</v>
      </c>
      <c r="C398" s="237" t="str">
        <f t="shared" si="142"/>
        <v>-0.0000303500821821516+0.0256752004406515i</v>
      </c>
      <c r="D398" s="208" t="str">
        <f t="shared" si="143"/>
        <v>-1.64897820367666+0.196843203378328i</v>
      </c>
      <c r="E398" t="str">
        <f t="shared" si="144"/>
        <v>36500</v>
      </c>
      <c r="F398" t="str">
        <f t="shared" si="145"/>
        <v>0.21505376344086</v>
      </c>
      <c r="G398" t="str">
        <f t="shared" si="140"/>
        <v>0.21505376344086</v>
      </c>
      <c r="H398" t="str">
        <f t="shared" si="146"/>
        <v>0.797481639908407+1.0336445567607i</v>
      </c>
      <c r="I398" t="str">
        <f t="shared" si="147"/>
        <v>103.672557568463i</v>
      </c>
      <c r="J398" t="str">
        <f t="shared" si="141"/>
        <v>-13.5484917073556+22.6802380741375i</v>
      </c>
      <c r="K398" t="str">
        <f t="shared" si="148"/>
        <v>3.36886886894089-2.01246088267748i</v>
      </c>
      <c r="L398" t="str">
        <f t="shared" si="149"/>
        <v>0.803941070153152-0.437169727295789i</v>
      </c>
      <c r="M398" t="str">
        <f t="shared" si="150"/>
        <v>4.17280993909404-2.44963060997327i</v>
      </c>
      <c r="N398" t="str">
        <f t="shared" si="151"/>
        <v>-0.329294986997594i</v>
      </c>
      <c r="O398" t="str">
        <f t="shared" si="152"/>
        <v>0.946270562945809-0.323375975765396i</v>
      </c>
      <c r="P398" t="str">
        <f t="shared" si="153"/>
        <v>0.053729437054191+0.323375975765396i</v>
      </c>
      <c r="Q398" t="str">
        <f t="shared" si="154"/>
        <v>-0.053729437054191+0.00591901123219801i</v>
      </c>
      <c r="R398" t="str">
        <f t="shared" si="155"/>
        <v>-0.332930856000414-6.05527649421427i</v>
      </c>
      <c r="S398" t="str">
        <f t="shared" si="156"/>
        <v>0.0367685699767428i</v>
      </c>
      <c r="T398" t="str">
        <f t="shared" si="157"/>
        <v>0.222643857506043-0.0122413914762681i</v>
      </c>
      <c r="U398" t="str">
        <f t="shared" si="158"/>
        <v>0.00005-0.00538267529396291i</v>
      </c>
      <c r="V398" t="str">
        <f t="shared" si="159"/>
        <v>0.00002-0.0602859632923846i</v>
      </c>
      <c r="W398" t="str">
        <f t="shared" si="160"/>
        <v>0.0000422735505687007-0.00494150223486859i</v>
      </c>
      <c r="X398" t="str">
        <f t="shared" si="161"/>
        <v>0.000164205044088494-0.0049364017407638i</v>
      </c>
      <c r="Y398" t="str">
        <f t="shared" si="162"/>
        <v>0.009+0.132700873687633i</v>
      </c>
      <c r="Z398" t="str">
        <f t="shared" si="163"/>
        <v>-0.460167096794899-0.048429160817151i</v>
      </c>
      <c r="AA398" t="str">
        <f t="shared" si="164"/>
        <v>6.70235149900313-93.4420820957977i</v>
      </c>
      <c r="AB398" t="str">
        <f t="shared" si="165"/>
        <v>0.66974901191847-0.0368241007750021i</v>
      </c>
      <c r="AC398" t="str">
        <f t="shared" si="166"/>
        <v>3.70452988918862-1.79429765430697i</v>
      </c>
      <c r="AD398" t="str">
        <f t="shared" si="167"/>
        <v>0.150337705794136+0.0628761270802769i</v>
      </c>
      <c r="AE398" t="str">
        <f t="shared" si="168"/>
        <v>-0.0661354275441629-0.0362142537870239i</v>
      </c>
      <c r="AF398" t="str">
        <f t="shared" si="169"/>
        <v>-2.44645984358507-0.836801353382372i</v>
      </c>
      <c r="AG398" t="str">
        <f t="shared" si="170"/>
        <v>1.02491607040216-0.049327750239204i</v>
      </c>
      <c r="AH398" t="str">
        <f t="shared" si="171"/>
        <v>0.121256838697581+0.146275645698553i</v>
      </c>
      <c r="AI398">
        <f t="shared" si="172"/>
        <v>-14.424953791410681</v>
      </c>
      <c r="AJ398">
        <f t="shared" si="173"/>
        <v>50.342585133619792</v>
      </c>
      <c r="AK398"/>
      <c r="AL398"/>
      <c r="AM398"/>
      <c r="AN398"/>
    </row>
    <row r="399" spans="1:40" x14ac:dyDescent="0.35">
      <c r="A399"/>
      <c r="B399">
        <f t="shared" si="139"/>
        <v>26500</v>
      </c>
      <c r="C399" s="237" t="str">
        <f t="shared" si="142"/>
        <v>-0.0000301214574586297+0.0255783131610513i</v>
      </c>
      <c r="D399" s="208" t="str">
        <f t="shared" si="143"/>
        <v>-1.64897645088711+0.196100400901393i</v>
      </c>
      <c r="E399" t="str">
        <f t="shared" si="144"/>
        <v>36500</v>
      </c>
      <c r="F399" t="str">
        <f t="shared" si="145"/>
        <v>0.21505376344086</v>
      </c>
      <c r="G399" t="str">
        <f t="shared" si="140"/>
        <v>0.21505376344086</v>
      </c>
      <c r="H399" t="str">
        <f t="shared" si="146"/>
        <v>0.800927525570487+1.03549274747429i</v>
      </c>
      <c r="I399" t="str">
        <f t="shared" si="147"/>
        <v>104.065256650162i</v>
      </c>
      <c r="J399" t="str">
        <f t="shared" si="141"/>
        <v>-13.6589162957565+22.7661480668426i</v>
      </c>
      <c r="K399" t="str">
        <f t="shared" si="148"/>
        <v>3.36116860613401-2.01658710609784i</v>
      </c>
      <c r="L399" t="str">
        <f t="shared" si="149"/>
        <v>0.802550901203834-0.438066859125686i</v>
      </c>
      <c r="M399" t="str">
        <f t="shared" si="150"/>
        <v>4.16371950733784-2.45465396522353i</v>
      </c>
      <c r="N399" t="str">
        <f t="shared" si="151"/>
        <v>-0.330542316493797i</v>
      </c>
      <c r="O399" t="str">
        <f t="shared" si="152"/>
        <v>0.945866470539083-0.324556035084756i</v>
      </c>
      <c r="P399" t="str">
        <f t="shared" si="153"/>
        <v>0.054133529460917+0.324556035084756i</v>
      </c>
      <c r="Q399" t="str">
        <f t="shared" si="154"/>
        <v>-0.054133529460917+0.00598628140904101i</v>
      </c>
      <c r="R399" t="str">
        <f t="shared" si="155"/>
        <v>-0.332927794524477-6.03228789631075i</v>
      </c>
      <c r="S399" t="str">
        <f t="shared" si="156"/>
        <v>0.0369078448630184i</v>
      </c>
      <c r="T399" t="str">
        <f t="shared" si="157"/>
        <v>0.222638745846101-0.0122876473908963i</v>
      </c>
      <c r="U399" t="str">
        <f t="shared" si="158"/>
        <v>0.00005-0.00536236331172154i</v>
      </c>
      <c r="V399" t="str">
        <f t="shared" si="159"/>
        <v>0.00002-0.0600584690912813i</v>
      </c>
      <c r="W399" t="str">
        <f t="shared" si="160"/>
        <v>0.0000422735503273233-0.00492285528221114i</v>
      </c>
      <c r="X399" t="str">
        <f t="shared" si="161"/>
        <v>0.000163287042203087-0.00491779662620413i</v>
      </c>
      <c r="Y399" t="str">
        <f t="shared" si="162"/>
        <v>0.009+0.133203528512207i</v>
      </c>
      <c r="Z399" t="str">
        <f t="shared" si="163"/>
        <v>-0.456595959144241-0.0478881341835028i</v>
      </c>
      <c r="AA399" t="str">
        <f t="shared" si="164"/>
        <v>6.64761195328735-93.0663593526997i</v>
      </c>
      <c r="AB399" t="str">
        <f t="shared" si="165"/>
        <v>0.669733635212219-0.0369632461054174i</v>
      </c>
      <c r="AC399" t="str">
        <f t="shared" si="166"/>
        <v>3.6978510230332-1.7978689121809i</v>
      </c>
      <c r="AD399" t="str">
        <f t="shared" si="167"/>
        <v>0.15041789160063+0.0631362387464832i</v>
      </c>
      <c r="AE399" t="str">
        <f t="shared" si="168"/>
        <v>-0.065656724814911-0.0360309836637809i</v>
      </c>
      <c r="AF399" t="str">
        <f t="shared" si="169"/>
        <v>-2.4499039764576-0.839392346572897i</v>
      </c>
      <c r="AG399" t="str">
        <f t="shared" si="170"/>
        <v>1.02489032236033-0.0491564880213986i</v>
      </c>
      <c r="AH399" t="str">
        <f t="shared" si="171"/>
        <v>0.120449442135749+0.145679074888652i</v>
      </c>
      <c r="AI399">
        <f t="shared" si="172"/>
        <v>-14.469613807757682</v>
      </c>
      <c r="AJ399">
        <f t="shared" si="173"/>
        <v>50.415594176187106</v>
      </c>
      <c r="AK399"/>
      <c r="AL399"/>
      <c r="AM399"/>
      <c r="AN399"/>
    </row>
    <row r="400" spans="1:40" x14ac:dyDescent="0.35">
      <c r="A400"/>
      <c r="B400">
        <f t="shared" si="139"/>
        <v>26600</v>
      </c>
      <c r="C400" s="237" t="str">
        <f t="shared" si="142"/>
        <v>-0.0000298954063548906+0.025482154354218i</v>
      </c>
      <c r="D400" s="208" t="str">
        <f t="shared" si="143"/>
        <v>-1.64897471782865+0.195363183382338i</v>
      </c>
      <c r="E400" t="str">
        <f t="shared" si="144"/>
        <v>36500</v>
      </c>
      <c r="F400" t="str">
        <f t="shared" si="145"/>
        <v>0.21505376344086</v>
      </c>
      <c r="G400" t="str">
        <f t="shared" si="140"/>
        <v>0.21505376344086</v>
      </c>
      <c r="H400" t="str">
        <f t="shared" si="146"/>
        <v>0.804372666150782+1.03732580371249i</v>
      </c>
      <c r="I400" t="str">
        <f t="shared" si="147"/>
        <v>104.457955731861i</v>
      </c>
      <c r="J400" t="str">
        <f t="shared" si="141"/>
        <v>-13.7697583684236+22.8520580595477i</v>
      </c>
      <c r="K400" t="str">
        <f t="shared" si="148"/>
        <v>3.35347400902544-2.02067256606572i</v>
      </c>
      <c r="L400" t="str">
        <f t="shared" si="149"/>
        <v>0.801160303078642-0.438958028909971i</v>
      </c>
      <c r="M400" t="str">
        <f t="shared" si="150"/>
        <v>4.15463431210408-2.45963059497569i</v>
      </c>
      <c r="N400" t="str">
        <f t="shared" si="151"/>
        <v>-0.33178964599i</v>
      </c>
      <c r="O400" t="str">
        <f t="shared" si="152"/>
        <v>0.945460906524293-0.325735589449882i</v>
      </c>
      <c r="P400" t="str">
        <f t="shared" si="153"/>
        <v>0.054539093475707+0.325735589449882i</v>
      </c>
      <c r="Q400" t="str">
        <f t="shared" si="154"/>
        <v>-0.054539093475707+0.00605405654011798i</v>
      </c>
      <c r="R400" t="str">
        <f t="shared" si="155"/>
        <v>-0.332924721373267-6.00947162208823i</v>
      </c>
      <c r="S400" t="str">
        <f t="shared" si="156"/>
        <v>0.0370471197492939i</v>
      </c>
      <c r="T400" t="str">
        <f t="shared" si="157"/>
        <v>0.222633614813486-0.0123339020202157i</v>
      </c>
      <c r="U400" t="str">
        <f t="shared" si="158"/>
        <v>0.0000500000000000001-0.00534220405115117i</v>
      </c>
      <c r="V400" t="str">
        <f t="shared" si="159"/>
        <v>0.00002-0.059832685372893i</v>
      </c>
      <c r="W400" t="str">
        <f t="shared" si="160"/>
        <v>0.0000422735500850332-0.00490434853305492i</v>
      </c>
      <c r="X400" t="str">
        <f t="shared" si="161"/>
        <v>0.000162379365952873-0.00489933114742565i</v>
      </c>
      <c r="Y400" t="str">
        <f t="shared" si="162"/>
        <v>0.009+0.133706183336782i</v>
      </c>
      <c r="Z400" t="str">
        <f t="shared" si="163"/>
        <v>-0.453066612331721-0.0473555596459864i</v>
      </c>
      <c r="AA400" t="str">
        <f t="shared" si="164"/>
        <v>6.5935552963645-92.6937281834371i</v>
      </c>
      <c r="AB400" t="str">
        <f t="shared" si="165"/>
        <v>0.66971820022981-0.0371023875694144i</v>
      </c>
      <c r="AC400" t="str">
        <f t="shared" si="166"/>
        <v>3.69117604650298-1.80140622775417i</v>
      </c>
      <c r="AD400" t="str">
        <f t="shared" si="167"/>
        <v>0.150498374470856+0.0633961421837254i</v>
      </c>
      <c r="AE400" t="str">
        <f t="shared" si="168"/>
        <v>-0.0651836288904347-0.0358496101229592i</v>
      </c>
      <c r="AF400" t="str">
        <f t="shared" si="169"/>
        <v>-2.45334738397943-0.841962620330152i</v>
      </c>
      <c r="AG400" t="str">
        <f t="shared" si="170"/>
        <v>1.02486485373447-0.0489867429951936i</v>
      </c>
      <c r="AH400" t="str">
        <f t="shared" si="171"/>
        <v>0.119651571439533+0.14508748781102i</v>
      </c>
      <c r="AI400">
        <f t="shared" si="172"/>
        <v>-14.514032797875645</v>
      </c>
      <c r="AJ400">
        <f t="shared" si="173"/>
        <v>50.488086658214044</v>
      </c>
      <c r="AK400"/>
      <c r="AL400"/>
      <c r="AM400"/>
      <c r="AN400"/>
    </row>
    <row r="401" spans="1:40" x14ac:dyDescent="0.35">
      <c r="A401"/>
      <c r="B401">
        <f t="shared" si="139"/>
        <v>26700</v>
      </c>
      <c r="C401" s="237" t="str">
        <f t="shared" si="142"/>
        <v>-0.0000296718903872146+0.0253867158351098i</v>
      </c>
      <c r="D401" s="208" t="str">
        <f t="shared" si="143"/>
        <v>-1.64897300420623+0.194631488069175i</v>
      </c>
      <c r="E401" t="str">
        <f t="shared" si="144"/>
        <v>36500</v>
      </c>
      <c r="F401" t="str">
        <f t="shared" si="145"/>
        <v>0.21505376344086</v>
      </c>
      <c r="G401" t="str">
        <f t="shared" si="140"/>
        <v>0.21505376344086</v>
      </c>
      <c r="H401" t="str">
        <f t="shared" si="146"/>
        <v>0.807816988604563+1.03914377457801i</v>
      </c>
      <c r="I401" t="str">
        <f t="shared" si="147"/>
        <v>104.850654813559i</v>
      </c>
      <c r="J401" t="str">
        <f t="shared" si="141"/>
        <v>-13.8810179253568+22.9379680522528i</v>
      </c>
      <c r="K401" t="str">
        <f t="shared" si="148"/>
        <v>3.3457852471198-2.02471748516987i</v>
      </c>
      <c r="L401" t="str">
        <f t="shared" si="149"/>
        <v>0.799769305183583-0.439843250168819i</v>
      </c>
      <c r="M401" t="str">
        <f t="shared" si="150"/>
        <v>4.14555455230338-2.46456073533869i</v>
      </c>
      <c r="N401" t="str">
        <f t="shared" si="151"/>
        <v>-0.333036975486203i</v>
      </c>
      <c r="O401" t="str">
        <f t="shared" si="152"/>
        <v>0.945053871532427-0.326914637025587i</v>
      </c>
      <c r="P401" t="str">
        <f t="shared" si="153"/>
        <v>0.054946128467573+0.326914637025587i</v>
      </c>
      <c r="Q401" t="str">
        <f t="shared" si="154"/>
        <v>-0.054946128467573+0.00612233846061599i</v>
      </c>
      <c r="R401" t="str">
        <f t="shared" si="155"/>
        <v>-0.332921636545644-5.9868257353112i</v>
      </c>
      <c r="S401" t="str">
        <f t="shared" si="156"/>
        <v>0.0371863946355695i</v>
      </c>
      <c r="T401" t="str">
        <f t="shared" si="157"/>
        <v>0.222628464407666-0.012380155359306i</v>
      </c>
      <c r="U401" t="str">
        <f t="shared" si="158"/>
        <v>0.0000500000000000001-0.00532219579627794i</v>
      </c>
      <c r="V401" t="str">
        <f t="shared" si="159"/>
        <v>0.00002-0.0596085929183128i</v>
      </c>
      <c r="W401" t="str">
        <f t="shared" si="160"/>
        <v>0.0000422735498418306-0.0048859804120797i</v>
      </c>
      <c r="X401" t="str">
        <f t="shared" si="161"/>
        <v>0.000161481861090739-0.00488100373925447i</v>
      </c>
      <c r="Y401" t="str">
        <f t="shared" si="162"/>
        <v>0.009+0.134208838161356i</v>
      </c>
      <c r="Z401" t="str">
        <f t="shared" si="163"/>
        <v>-0.44957840129619-0.0468312697631239i</v>
      </c>
      <c r="AA401" t="str">
        <f t="shared" si="164"/>
        <v>6.54017000278849-92.3241497432084i</v>
      </c>
      <c r="AB401" t="str">
        <f t="shared" si="165"/>
        <v>0.669702706969643-0.037241525152192i</v>
      </c>
      <c r="AC401" t="str">
        <f t="shared" si="166"/>
        <v>3.68450510495368-1.8049097700768i</v>
      </c>
      <c r="AD401" t="str">
        <f t="shared" si="167"/>
        <v>0.150579154205302+0.0636558383723035i</v>
      </c>
      <c r="AE401" t="str">
        <f t="shared" si="168"/>
        <v>-0.0647160516773409-0.0356701030398804i</v>
      </c>
      <c r="AF401" t="str">
        <f t="shared" si="169"/>
        <v>-2.45678999281079-0.844512286508835i</v>
      </c>
      <c r="AG401" t="str">
        <f t="shared" si="170"/>
        <v>1.02483965960508-0.0488184960026805i</v>
      </c>
      <c r="AH401" t="str">
        <f t="shared" si="171"/>
        <v>0.118863076859437+0.144500818465942i</v>
      </c>
      <c r="AI401">
        <f t="shared" si="172"/>
        <v>-14.558213167484553</v>
      </c>
      <c r="AJ401">
        <f t="shared" si="173"/>
        <v>50.560065418788909</v>
      </c>
      <c r="AK401"/>
      <c r="AL401"/>
      <c r="AM401"/>
      <c r="AN401"/>
    </row>
    <row r="402" spans="1:40" x14ac:dyDescent="0.35">
      <c r="A402"/>
      <c r="B402">
        <f t="shared" ref="B402:B465" si="174">B401+100</f>
        <v>26800</v>
      </c>
      <c r="C402" s="237" t="str">
        <f t="shared" si="142"/>
        <v>-0.0000294508717885168+0.025291989540848i</v>
      </c>
      <c r="D402" s="208" t="str">
        <f t="shared" si="143"/>
        <v>-1.64897130973031+0.193905253146501i</v>
      </c>
      <c r="E402" t="str">
        <f t="shared" si="144"/>
        <v>36500</v>
      </c>
      <c r="F402" t="str">
        <f t="shared" si="145"/>
        <v>0.21505376344086</v>
      </c>
      <c r="G402" t="str">
        <f t="shared" si="140"/>
        <v>0.21505376344086</v>
      </c>
      <c r="H402" t="str">
        <f t="shared" si="146"/>
        <v>0.811260420505392+1.04094670946063i</v>
      </c>
      <c r="I402" t="str">
        <f t="shared" si="147"/>
        <v>105.243353895258i</v>
      </c>
      <c r="J402" t="str">
        <f t="shared" si="141"/>
        <v>-13.9926949665563+23.0238780449578i</v>
      </c>
      <c r="K402" t="str">
        <f t="shared" si="148"/>
        <v>3.33810248790042-2.02872208535358i</v>
      </c>
      <c r="L402" t="str">
        <f t="shared" si="149"/>
        <v>0.798377936736781-0.440722536560971i</v>
      </c>
      <c r="M402" t="str">
        <f t="shared" si="150"/>
        <v>4.1364804246372-2.46944462191455i</v>
      </c>
      <c r="N402" t="str">
        <f t="shared" si="151"/>
        <v>-0.334284304982406i</v>
      </c>
      <c r="O402" t="str">
        <f t="shared" si="152"/>
        <v>0.944645366196762-0.328093175977474i</v>
      </c>
      <c r="P402" t="str">
        <f t="shared" si="153"/>
        <v>0.055354633803238+0.328093175977474i</v>
      </c>
      <c r="Q402" t="str">
        <f t="shared" si="154"/>
        <v>-0.055354633803238+0.00619112900493202i</v>
      </c>
      <c r="R402" t="str">
        <f t="shared" si="155"/>
        <v>-0.332918540040622-5.9643483286432i</v>
      </c>
      <c r="S402" t="str">
        <f t="shared" si="156"/>
        <v>0.037325669521845i</v>
      </c>
      <c r="T402" t="str">
        <f t="shared" si="157"/>
        <v>0.222623294628105-0.0124264074032514i</v>
      </c>
      <c r="U402" t="str">
        <f t="shared" si="158"/>
        <v>0.0000500000000000001-0.0053023368567396i</v>
      </c>
      <c r="V402" t="str">
        <f t="shared" si="159"/>
        <v>0.00002-0.0593861727954833i</v>
      </c>
      <c r="W402" t="str">
        <f t="shared" si="160"/>
        <v>0.0000422735495977154-0.00486774936747749i</v>
      </c>
      <c r="X402" t="str">
        <f t="shared" si="161"/>
        <v>0.00016059437623852-0.00486281285980764i</v>
      </c>
      <c r="Y402" t="str">
        <f t="shared" si="162"/>
        <v>0.009+0.13471149298593i</v>
      </c>
      <c r="Z402" t="str">
        <f t="shared" si="163"/>
        <v>-0.446130683859859-0.0463151011058022i</v>
      </c>
      <c r="AA402" t="str">
        <f t="shared" si="164"/>
        <v>6.48744479294636-91.9575858461996i</v>
      </c>
      <c r="AB402" t="str">
        <f t="shared" si="165"/>
        <v>0.669687155430106-0.0373806588389625i</v>
      </c>
      <c r="AC402" t="str">
        <f t="shared" si="166"/>
        <v>3.6778383421341-1.80837970788954i</v>
      </c>
      <c r="AD402" t="str">
        <f t="shared" si="167"/>
        <v>0.150660230605878+0.0639153282735814i</v>
      </c>
      <c r="AE402" t="str">
        <f t="shared" si="168"/>
        <v>-0.064253906819483-0.035492432924955i</v>
      </c>
      <c r="AF402" t="str">
        <f t="shared" si="169"/>
        <v>-2.4602317302357-0.847041456314129i</v>
      </c>
      <c r="AG402" t="str">
        <f t="shared" si="170"/>
        <v>1.02481473515886-0.0486517282119403i</v>
      </c>
      <c r="AH402" t="str">
        <f t="shared" si="171"/>
        <v>0.118083811592106+0.143919002058875i</v>
      </c>
      <c r="AI402">
        <f t="shared" si="172"/>
        <v>-14.602157289643555</v>
      </c>
      <c r="AJ402">
        <f t="shared" si="173"/>
        <v>50.631533292935629</v>
      </c>
      <c r="AK402"/>
      <c r="AL402"/>
      <c r="AM402"/>
      <c r="AN402"/>
    </row>
    <row r="403" spans="1:40" x14ac:dyDescent="0.35">
      <c r="A403"/>
      <c r="B403">
        <f t="shared" si="174"/>
        <v>26900</v>
      </c>
      <c r="C403" s="237" t="str">
        <f t="shared" si="142"/>
        <v>-0.000029232313492394+0.0251979675284477i</v>
      </c>
      <c r="D403" s="208" t="str">
        <f t="shared" si="143"/>
        <v>-1.6489696341167+0.193184417718099i</v>
      </c>
      <c r="E403" t="str">
        <f t="shared" si="144"/>
        <v>36500</v>
      </c>
      <c r="F403" t="str">
        <f t="shared" si="145"/>
        <v>0.21505376344086</v>
      </c>
      <c r="G403" t="str">
        <f t="shared" si="140"/>
        <v>0.21505376344086</v>
      </c>
      <c r="H403" t="str">
        <f t="shared" si="146"/>
        <v>0.814702890044388+1.04273465803069i</v>
      </c>
      <c r="I403" t="str">
        <f t="shared" si="147"/>
        <v>105.636052976957i</v>
      </c>
      <c r="J403" t="str">
        <f t="shared" si="141"/>
        <v>-14.1047894920219+23.1097880376629i</v>
      </c>
      <c r="K403" t="str">
        <f t="shared" si="148"/>
        <v>3.33042589684157-2.03268658791555i</v>
      </c>
      <c r="L403" t="str">
        <f t="shared" si="149"/>
        <v>0.796986226768205-0.441595901881644i</v>
      </c>
      <c r="M403" t="str">
        <f t="shared" si="150"/>
        <v>4.12741212360977-2.47428248979719i</v>
      </c>
      <c r="N403" t="str">
        <f t="shared" si="151"/>
        <v>-0.335531634478609i</v>
      </c>
      <c r="O403" t="str">
        <f t="shared" si="152"/>
        <v>0.944235391152864-0.329271204471935i</v>
      </c>
      <c r="P403" t="str">
        <f t="shared" si="153"/>
        <v>0.055764608847136+0.329271204471935i</v>
      </c>
      <c r="Q403" t="str">
        <f t="shared" si="154"/>
        <v>-0.055764608847136+0.00626043000667403i</v>
      </c>
      <c r="R403" t="str">
        <f t="shared" si="155"/>
        <v>-0.33291543185693-5.94203752310969i</v>
      </c>
      <c r="S403" t="str">
        <f t="shared" si="156"/>
        <v>0.0374649444081206i</v>
      </c>
      <c r="T403" t="str">
        <f t="shared" si="157"/>
        <v>0.222618105474271-0.0124726581471253i</v>
      </c>
      <c r="U403" t="str">
        <f t="shared" si="158"/>
        <v>0.0000499999999999999-0.00528262556730931i</v>
      </c>
      <c r="V403" t="str">
        <f t="shared" si="159"/>
        <v>0.00002-0.0591654063538644i</v>
      </c>
      <c r="W403" t="str">
        <f t="shared" si="160"/>
        <v>0.0000422735493526875-0.00484965387051546i</v>
      </c>
      <c r="X403" t="str">
        <f t="shared" si="161"/>
        <v>0.000159716762823209-0.00484475699006179i</v>
      </c>
      <c r="Y403" t="str">
        <f t="shared" si="162"/>
        <v>0.009+0.135214147810505i</v>
      </c>
      <c r="Z403" t="str">
        <f t="shared" si="163"/>
        <v>-0.442722830423342-0.0458068941444751i</v>
      </c>
      <c r="AA403" t="str">
        <f t="shared" si="164"/>
        <v>6.43536862671661-91.5939989514967i</v>
      </c>
      <c r="AB403" t="str">
        <f t="shared" si="165"/>
        <v>0.669671545609597-0.0375197886149062i</v>
      </c>
      <c r="AC403" t="str">
        <f t="shared" si="166"/>
        <v>3.67117590019479-1.81181620962169i</v>
      </c>
      <c r="AD403" t="str">
        <f t="shared" si="167"/>
        <v>0.150741603475886+0.0641746128303385i</v>
      </c>
      <c r="AE403" t="str">
        <f t="shared" si="168"/>
        <v>-0.0637971096567155-0.035316570907158i</v>
      </c>
      <c r="AF403" t="str">
        <f t="shared" si="169"/>
        <v>-2.46367252416109-0.849550240312591i</v>
      </c>
      <c r="AG403" t="str">
        <f t="shared" si="170"/>
        <v>1.02479007568588-0.0484864211100514i</v>
      </c>
      <c r="AH403" t="str">
        <f t="shared" si="171"/>
        <v>0.117313631710609+0.143341974972208i</v>
      </c>
      <c r="AI403">
        <f t="shared" si="172"/>
        <v>-14.645867505305613</v>
      </c>
      <c r="AJ403">
        <f t="shared" si="173"/>
        <v>50.702493111134061</v>
      </c>
      <c r="AK403"/>
      <c r="AL403"/>
      <c r="AM403"/>
      <c r="AN403"/>
    </row>
    <row r="404" spans="1:40" x14ac:dyDescent="0.35">
      <c r="A404"/>
      <c r="B404">
        <f t="shared" si="174"/>
        <v>27000</v>
      </c>
      <c r="C404" s="237" t="str">
        <f t="shared" si="142"/>
        <v>-0.0000290161791175821+0.0251046419725968i</v>
      </c>
      <c r="D404" s="208" t="str">
        <f t="shared" si="143"/>
        <v>-1.6489679770865+0.192468921789909i</v>
      </c>
      <c r="E404" t="str">
        <f t="shared" si="144"/>
        <v>36500</v>
      </c>
      <c r="F404" t="str">
        <f t="shared" si="145"/>
        <v>0.21505376344086</v>
      </c>
      <c r="G404" t="str">
        <f t="shared" si="140"/>
        <v>0.21505376344086</v>
      </c>
      <c r="H404" t="str">
        <f t="shared" si="146"/>
        <v>0.818144326029436+1.04450767023255i</v>
      </c>
      <c r="I404" t="str">
        <f t="shared" si="147"/>
        <v>106.028752058656i</v>
      </c>
      <c r="J404" t="str">
        <f t="shared" si="141"/>
        <v>-14.2173015017536+23.195698030368i</v>
      </c>
      <c r="K404" t="str">
        <f t="shared" si="148"/>
        <v>3.32275563742085-2.03661121351105i</v>
      </c>
      <c r="L404" t="str">
        <f t="shared" si="149"/>
        <v>0.795594204119414-0.442463360060456i</v>
      </c>
      <c r="M404" t="str">
        <f t="shared" si="150"/>
        <v>4.11834984154026-2.47907457357151i</v>
      </c>
      <c r="N404" t="str">
        <f t="shared" si="151"/>
        <v>-0.336778963974812i</v>
      </c>
      <c r="O404" t="str">
        <f t="shared" si="152"/>
        <v>0.943823947038584-0.330448720676156i</v>
      </c>
      <c r="P404" t="str">
        <f t="shared" si="153"/>
        <v>0.056176052961416+0.330448720676156i</v>
      </c>
      <c r="Q404" t="str">
        <f t="shared" si="154"/>
        <v>-0.056176052961416+0.006330243298656i</v>
      </c>
      <c r="R404" t="str">
        <f t="shared" si="155"/>
        <v>-0.332912311993314-5.91989146757258i</v>
      </c>
      <c r="S404" t="str">
        <f t="shared" si="156"/>
        <v>0.0376042192943961i</v>
      </c>
      <c r="T404" t="str">
        <f t="shared" si="157"/>
        <v>0.222612896945624-0.012518907586001i</v>
      </c>
      <c r="U404" t="str">
        <f t="shared" si="158"/>
        <v>0.0000499999999999999-0.00526306028743039i</v>
      </c>
      <c r="V404" t="str">
        <f t="shared" si="159"/>
        <v>0.00002-0.0589462752192204i</v>
      </c>
      <c r="W404" t="str">
        <f t="shared" si="160"/>
        <v>0.0000422735491067472-0.00483169241510876i</v>
      </c>
      <c r="X404" t="str">
        <f t="shared" si="161"/>
        <v>0.000158848875014829-0.00482683463343143i</v>
      </c>
      <c r="Y404" t="str">
        <f t="shared" si="162"/>
        <v>0.009+0.135716802635079i</v>
      </c>
      <c r="Z404" t="str">
        <f t="shared" si="163"/>
        <v>-0.439354223669203-0.0453064931400164i</v>
      </c>
      <c r="AA404" t="str">
        <f t="shared" si="164"/>
        <v>6.38393069732133-91.2333521493742i</v>
      </c>
      <c r="AB404" t="str">
        <f t="shared" si="165"/>
        <v>0.669655877506493-0.0376589144652025i</v>
      </c>
      <c r="AC404" t="str">
        <f t="shared" si="166"/>
        <v>3.66451791969638-1.81521944338941i</v>
      </c>
      <c r="AD404" t="str">
        <f t="shared" si="167"/>
        <v>0.150823272619987+0.0644336929671185i</v>
      </c>
      <c r="AE404" t="str">
        <f t="shared" si="168"/>
        <v>-0.0633455771848023-0.0351424887180204i</v>
      </c>
      <c r="AF404" t="str">
        <f t="shared" si="169"/>
        <v>-2.46711230311594-0.852038748442641i</v>
      </c>
      <c r="AG404" t="str">
        <f t="shared" si="170"/>
        <v>1.02476567657694-0.0483225564962845i</v>
      </c>
      <c r="AH404" t="str">
        <f t="shared" si="171"/>
        <v>0.11655239609667+0.142769674737863i</v>
      </c>
      <c r="AI404">
        <f t="shared" si="172"/>
        <v>-14.689346123858968</v>
      </c>
      <c r="AJ404">
        <f t="shared" si="173"/>
        <v>50.772947698861778</v>
      </c>
      <c r="AK404"/>
      <c r="AL404"/>
      <c r="AM404"/>
      <c r="AN404"/>
    </row>
    <row r="405" spans="1:40" x14ac:dyDescent="0.35">
      <c r="A405"/>
      <c r="B405">
        <f t="shared" si="174"/>
        <v>27100</v>
      </c>
      <c r="C405" s="237" t="str">
        <f t="shared" si="142"/>
        <v>-0.0000288024329528164+0.0250120051634856i</v>
      </c>
      <c r="D405" s="208" t="str">
        <f t="shared" si="143"/>
        <v>-1.6489663383659+0.19175870625339i</v>
      </c>
      <c r="E405" t="str">
        <f t="shared" si="144"/>
        <v>36500</v>
      </c>
      <c r="F405" t="str">
        <f t="shared" si="145"/>
        <v>0.21505376344086</v>
      </c>
      <c r="G405" t="str">
        <f t="shared" si="140"/>
        <v>0.21505376344086</v>
      </c>
      <c r="H405" t="str">
        <f t="shared" si="146"/>
        <v>0.821584657884296+1.04626579627811i</v>
      </c>
      <c r="I405" t="str">
        <f t="shared" si="147"/>
        <v>106.421451140354i</v>
      </c>
      <c r="J405" t="str">
        <f t="shared" si="141"/>
        <v>-14.3302309957515+23.2816080230731i</v>
      </c>
      <c r="K405" t="str">
        <f t="shared" si="148"/>
        <v>3.31509187113149-2.04049618215253i</v>
      </c>
      <c r="L405" t="str">
        <f t="shared" si="149"/>
        <v>0.794201897443332-0.443324925159359i</v>
      </c>
      <c r="M405" t="str">
        <f t="shared" si="150"/>
        <v>4.10929376857482-2.48382110731189i</v>
      </c>
      <c r="N405" t="str">
        <f t="shared" si="151"/>
        <v>-0.338026293471015i</v>
      </c>
      <c r="O405" t="str">
        <f t="shared" si="152"/>
        <v>0.94341103449406-0.331625722758124i</v>
      </c>
      <c r="P405" t="str">
        <f t="shared" si="153"/>
        <v>0.0565889655059399+0.331625722758124i</v>
      </c>
      <c r="Q405" t="str">
        <f t="shared" si="154"/>
        <v>-0.0565889655059399+0.00640057071289096i</v>
      </c>
      <c r="R405" t="str">
        <f t="shared" si="155"/>
        <v>-0.332909180448886-5.89790833821701i</v>
      </c>
      <c r="S405" t="str">
        <f t="shared" si="156"/>
        <v>0.0377434941806717i</v>
      </c>
      <c r="T405" t="str">
        <f t="shared" si="157"/>
        <v>0.222607669041629-0.0125651557149647i</v>
      </c>
      <c r="U405" t="str">
        <f t="shared" si="158"/>
        <v>0.00005-0.00524363940076091i</v>
      </c>
      <c r="V405" t="str">
        <f t="shared" si="159"/>
        <v>0.00002-0.0587287612885222i</v>
      </c>
      <c r="W405" t="str">
        <f t="shared" si="160"/>
        <v>0.0000422735488598944-0.00481386351740254i</v>
      </c>
      <c r="X405" t="str">
        <f t="shared" si="161"/>
        <v>0.000157990569665893-0.00480904431535632i</v>
      </c>
      <c r="Y405" t="str">
        <f t="shared" si="162"/>
        <v>0.009+0.136219457459653i</v>
      </c>
      <c r="Z405" t="str">
        <f t="shared" si="163"/>
        <v>-0.436024258273588-0.0448137460380655i</v>
      </c>
      <c r="AA405" t="str">
        <f t="shared" si="164"/>
        <v>6.33312042536124-90.8756091479212i</v>
      </c>
      <c r="AB405" t="str">
        <f t="shared" si="165"/>
        <v>0.669640151119184-0.03779803637507i</v>
      </c>
      <c r="AC405" t="str">
        <f t="shared" si="166"/>
        <v>3.65786453961822-1.81858957699379i</v>
      </c>
      <c r="AD405" t="str">
        <f t="shared" si="167"/>
        <v>0.150905237844169+0.0646925695905632i</v>
      </c>
      <c r="AE405" t="str">
        <f t="shared" si="168"/>
        <v>-0.0628992280164217-0.0349701586761002i</v>
      </c>
      <c r="AF405" t="str">
        <f t="shared" si="169"/>
        <v>-2.4705509962502-0.85450709002472i</v>
      </c>
      <c r="AG405" t="str">
        <f t="shared" si="170"/>
        <v>1.02474153332096-0.0481601164754648i</v>
      </c>
      <c r="AH405" t="str">
        <f t="shared" si="171"/>
        <v>0.115799966374736+0.142202040010612i</v>
      </c>
      <c r="AI405">
        <f t="shared" si="172"/>
        <v>-14.732595423660799</v>
      </c>
      <c r="AJ405">
        <f t="shared" si="173"/>
        <v>50.842899876149261</v>
      </c>
      <c r="AK405"/>
      <c r="AL405"/>
      <c r="AM405"/>
      <c r="AN405"/>
    </row>
    <row r="406" spans="1:40" x14ac:dyDescent="0.35">
      <c r="A406"/>
      <c r="B406">
        <f t="shared" si="174"/>
        <v>27200</v>
      </c>
      <c r="C406" s="237" t="str">
        <f t="shared" si="142"/>
        <v>-0.0000285910399420777+0.0249200495046828i</v>
      </c>
      <c r="D406" s="208" t="str">
        <f t="shared" si="143"/>
        <v>-1.64896471768615+0.191053712869235i</v>
      </c>
      <c r="E406" t="str">
        <f t="shared" si="144"/>
        <v>36500</v>
      </c>
      <c r="F406" t="str">
        <f t="shared" si="145"/>
        <v>0.21505376344086</v>
      </c>
      <c r="G406" t="str">
        <f t="shared" si="140"/>
        <v>0.21505376344086</v>
      </c>
      <c r="H406" t="str">
        <f t="shared" si="146"/>
        <v>0.825023815647703+1.04800908664042i</v>
      </c>
      <c r="I406" t="str">
        <f t="shared" si="147"/>
        <v>106.814150222053i</v>
      </c>
      <c r="J406" t="str">
        <f t="shared" si="141"/>
        <v>-14.4435779740156+23.3675180157781i</v>
      </c>
      <c r="K406" t="str">
        <f t="shared" si="148"/>
        <v>3.30743475749476-2.04434171321015i</v>
      </c>
      <c r="L406" t="str">
        <f t="shared" si="149"/>
        <v>0.792809335204037-0.444180611370578i</v>
      </c>
      <c r="M406" t="str">
        <f t="shared" si="150"/>
        <v>4.1002440926988-2.48852232458073i</v>
      </c>
      <c r="N406" t="str">
        <f t="shared" si="151"/>
        <v>-0.339273622967218i</v>
      </c>
      <c r="O406" t="str">
        <f t="shared" si="152"/>
        <v>0.942996654161714-0.33280220888662i</v>
      </c>
      <c r="P406" t="str">
        <f t="shared" si="153"/>
        <v>0.057003345838286+0.33280220888662i</v>
      </c>
      <c r="Q406" t="str">
        <f t="shared" si="154"/>
        <v>-0.057003345838286+0.00647141408059804i</v>
      </c>
      <c r="R406" t="str">
        <f t="shared" si="155"/>
        <v>-0.33290603722216-5.87608633804866i</v>
      </c>
      <c r="S406" t="str">
        <f t="shared" si="156"/>
        <v>0.0378827690669472i</v>
      </c>
      <c r="T406" t="str">
        <f t="shared" si="157"/>
        <v>0.222602421761741-0.0126114025290796i</v>
      </c>
      <c r="U406" t="str">
        <f t="shared" si="158"/>
        <v>0.0000499999999999999-0.00522436131472871i</v>
      </c>
      <c r="V406" t="str">
        <f t="shared" si="159"/>
        <v>0.00002-0.0585128467249614i</v>
      </c>
      <c r="W406" t="str">
        <f t="shared" si="160"/>
        <v>0.0000422735486121288-0.00479616571536333i</v>
      </c>
      <c r="X406" t="str">
        <f t="shared" si="161"/>
        <v>0.000157141706252417-0.004791384582898i</v>
      </c>
      <c r="Y406" t="str">
        <f t="shared" si="162"/>
        <v>0.009+0.136722112284228i</v>
      </c>
      <c r="Z406" t="str">
        <f t="shared" si="163"/>
        <v>-0.432732340625814-0.0443285043667572i</v>
      </c>
      <c r="AA406" t="str">
        <f t="shared" si="164"/>
        <v>6.28292745303049-90.520734260015i</v>
      </c>
      <c r="AB406" t="str">
        <f t="shared" si="165"/>
        <v>0.669624366446031-0.0379371543296581i</v>
      </c>
      <c r="AC406" t="str">
        <f t="shared" si="166"/>
        <v>3.6512158973671-1.82192677791816i</v>
      </c>
      <c r="AD406" t="str">
        <f t="shared" si="167"/>
        <v>0.150987498955711+0.0649512435897453i</v>
      </c>
      <c r="AE406" t="str">
        <f t="shared" si="168"/>
        <v>-0.062457982343248-0.0347995536719318i</v>
      </c>
      <c r="AF406" t="str">
        <f t="shared" si="169"/>
        <v>-2.47398853333385-0.856955373771185i</v>
      </c>
      <c r="AG406" t="str">
        <f t="shared" si="170"/>
        <v>1.02471764150242-0.0479990834515065i</v>
      </c>
      <c r="AH406" t="str">
        <f t="shared" si="171"/>
        <v>0.115056206847865+0.141639010542212i</v>
      </c>
      <c r="AI406">
        <f t="shared" si="172"/>
        <v>-14.77561765255739</v>
      </c>
      <c r="AJ406">
        <f t="shared" si="173"/>
        <v>50.912352457163202</v>
      </c>
      <c r="AK406"/>
      <c r="AL406"/>
      <c r="AM406"/>
      <c r="AN406"/>
    </row>
    <row r="407" spans="1:40" x14ac:dyDescent="0.35">
      <c r="A407"/>
      <c r="B407">
        <f t="shared" si="174"/>
        <v>27300</v>
      </c>
      <c r="C407" s="237" t="str">
        <f t="shared" si="142"/>
        <v>-0.0000283819656702186+0.0248287675110593i</v>
      </c>
      <c r="D407" s="208" t="str">
        <f t="shared" si="143"/>
        <v>-1.6489631147834+0.190353884251455i</v>
      </c>
      <c r="E407" t="str">
        <f t="shared" si="144"/>
        <v>36500</v>
      </c>
      <c r="F407" t="str">
        <f t="shared" si="145"/>
        <v>0.21505376344086</v>
      </c>
      <c r="G407" t="str">
        <f t="shared" si="140"/>
        <v>0.21505376344086</v>
      </c>
      <c r="H407" t="str">
        <f t="shared" si="146"/>
        <v>0.828461729972379+1.04973759204731i</v>
      </c>
      <c r="I407" t="str">
        <f t="shared" si="147"/>
        <v>107.206849303752i</v>
      </c>
      <c r="J407" t="str">
        <f t="shared" si="141"/>
        <v>-14.5573424365459+23.4534280084831i</v>
      </c>
      <c r="K407" t="str">
        <f t="shared" si="148"/>
        <v>3.29978445407216-2.04814802541208i</v>
      </c>
      <c r="L407" t="str">
        <f t="shared" si="149"/>
        <v>0.791416545676576-0.445030433014558i</v>
      </c>
      <c r="M407" t="str">
        <f t="shared" si="150"/>
        <v>4.09120099974874-2.49317845842664i</v>
      </c>
      <c r="N407" t="str">
        <f t="shared" si="151"/>
        <v>-0.340520952463421i</v>
      </c>
      <c r="O407" t="str">
        <f t="shared" si="152"/>
        <v>0.942580806686251-0.333978177231233i</v>
      </c>
      <c r="P407" t="str">
        <f t="shared" si="153"/>
        <v>0.057419193313749+0.333978177231233i</v>
      </c>
      <c r="Q407" t="str">
        <f t="shared" si="154"/>
        <v>-0.057419193313749+0.00654277523218799i</v>
      </c>
      <c r="R407" t="str">
        <f t="shared" si="155"/>
        <v>-0.332902882312224-5.85442369640287i</v>
      </c>
      <c r="S407" t="str">
        <f t="shared" si="156"/>
        <v>0.0380220439532228i</v>
      </c>
      <c r="T407" t="str">
        <f t="shared" si="157"/>
        <v>0.222597155105419-0.0126576480234299i</v>
      </c>
      <c r="U407" t="str">
        <f t="shared" si="158"/>
        <v>0.00005-0.005205224460096i</v>
      </c>
      <c r="V407" t="str">
        <f t="shared" si="159"/>
        <v>0.00002-0.0582985139530751i</v>
      </c>
      <c r="W407" t="str">
        <f t="shared" si="160"/>
        <v>0.0000422735483634509-0.00477859756837938i</v>
      </c>
      <c r="X407" t="str">
        <f t="shared" si="161"/>
        <v>0.000156302146816448-0.00477385400434518i</v>
      </c>
      <c r="Y407" t="str">
        <f t="shared" si="162"/>
        <v>0.009+0.137224767108802i</v>
      </c>
      <c r="Z407" t="str">
        <f t="shared" si="163"/>
        <v>-0.429477888555628-0.0438506231377126i</v>
      </c>
      <c r="AA407" t="str">
        <f t="shared" si="164"/>
        <v>6.23334163850436-90.1686923906275i</v>
      </c>
      <c r="AB407" t="str">
        <f t="shared" si="165"/>
        <v>0.669608523485407-0.0380762683141791i</v>
      </c>
      <c r="AC407" t="str">
        <f t="shared" si="166"/>
        <v>3.64457212878559-1.82523121332636i</v>
      </c>
      <c r="AD407" t="str">
        <f t="shared" si="167"/>
        <v>0.151070055763162+0.0652097158364894i</v>
      </c>
      <c r="AE407" t="str">
        <f t="shared" si="168"/>
        <v>-0.0620217618990805-0.0346306471534315i</v>
      </c>
      <c r="AF407" t="str">
        <f t="shared" si="169"/>
        <v>-2.47742484475578-0.859383707795855i</v>
      </c>
      <c r="AG407" t="str">
        <f t="shared" si="170"/>
        <v>1.02469399679896-0.0478394401211172i</v>
      </c>
      <c r="AH407" t="str">
        <f t="shared" si="171"/>
        <v>0.114320984435376+0.141080527156238i</v>
      </c>
      <c r="AI407">
        <f t="shared" si="172"/>
        <v>-14.818415028394567</v>
      </c>
      <c r="AJ407">
        <f t="shared" si="173"/>
        <v>50.981308249798793</v>
      </c>
      <c r="AK407"/>
      <c r="AL407"/>
      <c r="AM407"/>
      <c r="AN407"/>
    </row>
    <row r="408" spans="1:40" x14ac:dyDescent="0.35">
      <c r="A408"/>
      <c r="B408">
        <f t="shared" si="174"/>
        <v>27400</v>
      </c>
      <c r="C408" s="237" t="str">
        <f t="shared" si="142"/>
        <v>-0.0000281751763489567+0.0247381518067578i</v>
      </c>
      <c r="D408" s="208" t="str">
        <f t="shared" si="143"/>
        <v>-1.6489615293986+0.18965916385181i</v>
      </c>
      <c r="E408" t="str">
        <f t="shared" si="144"/>
        <v>36500</v>
      </c>
      <c r="F408" t="str">
        <f t="shared" si="145"/>
        <v>0.21505376344086</v>
      </c>
      <c r="G408" t="str">
        <f t="shared" si="140"/>
        <v>0.21505376344086</v>
      </c>
      <c r="H408" t="str">
        <f t="shared" si="146"/>
        <v>0.831898332123997+1.05145136347505i</v>
      </c>
      <c r="I408" t="str">
        <f t="shared" si="147"/>
        <v>107.59954838545i</v>
      </c>
      <c r="J408" t="str">
        <f t="shared" si="141"/>
        <v>-14.6715243833423+23.5393380011882i</v>
      </c>
      <c r="K408" t="str">
        <f t="shared" si="148"/>
        <v>3.2921411164778-2.05191533684463i</v>
      </c>
      <c r="L408" t="str">
        <f t="shared" si="149"/>
        <v>0.790023556946791-0.445874404537927i</v>
      </c>
      <c r="M408" t="str">
        <f t="shared" si="150"/>
        <v>4.08216467342459-2.49778974138256i</v>
      </c>
      <c r="N408" t="str">
        <f t="shared" si="151"/>
        <v>-0.341768281959624i</v>
      </c>
      <c r="O408" t="str">
        <f t="shared" si="152"/>
        <v>0.942163492714659-0.335153625962355i</v>
      </c>
      <c r="P408" t="str">
        <f t="shared" si="153"/>
        <v>0.057836507285341+0.335153625962355i</v>
      </c>
      <c r="Q408" t="str">
        <f t="shared" si="154"/>
        <v>-0.057836507285341+0.00661465599726901i</v>
      </c>
      <c r="R408" t="str">
        <f t="shared" si="155"/>
        <v>-0.332899715717852-5.83291866846396i</v>
      </c>
      <c r="S408" t="str">
        <f t="shared" si="156"/>
        <v>0.0381613188394982i</v>
      </c>
      <c r="T408" t="str">
        <f t="shared" si="157"/>
        <v>0.222591869072114-0.0127038921930873i</v>
      </c>
      <c r="U408" t="str">
        <f t="shared" si="158"/>
        <v>0.00005-0.00518622729053361i</v>
      </c>
      <c r="V408" t="str">
        <f t="shared" si="159"/>
        <v>0.00002-0.0580857456539763i</v>
      </c>
      <c r="W408" t="str">
        <f t="shared" si="160"/>
        <v>0.0000422735481138602-0.00476115765686983i</v>
      </c>
      <c r="X408" t="str">
        <f t="shared" si="161"/>
        <v>0.00015547175591005-0.00475645116882775i</v>
      </c>
      <c r="Y408" t="str">
        <f t="shared" si="162"/>
        <v>0.009+0.137727421933377i</v>
      </c>
      <c r="Z408" t="str">
        <f t="shared" si="163"/>
        <v>-0.426260331067867-0.043379960750164i</v>
      </c>
      <c r="AA408" t="str">
        <f t="shared" si="164"/>
        <v>6.18435305049279-89.819449024447i</v>
      </c>
      <c r="AB408" t="str">
        <f t="shared" si="165"/>
        <v>0.669592622235659-0.0382153783138079i</v>
      </c>
      <c r="AC408" t="str">
        <f t="shared" si="166"/>
        <v>3.63793336816086-1.82850305005986i</v>
      </c>
      <c r="AD408" t="str">
        <f t="shared" si="167"/>
        <v>0.151152908076308+0.065467987185687i</v>
      </c>
      <c r="AE408" t="str">
        <f t="shared" si="168"/>
        <v>-0.0615904899239707-0.0344634131117412i</v>
      </c>
      <c r="AF408" t="str">
        <f t="shared" si="169"/>
        <v>-2.4808598615226-0.86179219962324i</v>
      </c>
      <c r="AG408" t="str">
        <f t="shared" si="170"/>
        <v>1.024670594979-0.0476811694676555i</v>
      </c>
      <c r="AH408" t="str">
        <f t="shared" si="171"/>
        <v>0.113594168612176+0.14052653172362i</v>
      </c>
      <c r="AI408">
        <f t="shared" si="172"/>
        <v>-14.8609897395185</v>
      </c>
      <c r="AJ408">
        <f t="shared" si="173"/>
        <v>51.049770055293742</v>
      </c>
      <c r="AK408"/>
      <c r="AL408"/>
      <c r="AM408"/>
      <c r="AN408"/>
    </row>
    <row r="409" spans="1:40" x14ac:dyDescent="0.35">
      <c r="A409"/>
      <c r="B409">
        <f t="shared" si="174"/>
        <v>27500</v>
      </c>
      <c r="C409" s="237" t="str">
        <f t="shared" si="142"/>
        <v>-0.0000279706388032202+0.024648195123205i</v>
      </c>
      <c r="D409" s="208" t="str">
        <f t="shared" si="143"/>
        <v>-1.64895996127742+0.188969495944572i</v>
      </c>
      <c r="E409" t="str">
        <f t="shared" si="144"/>
        <v>36500</v>
      </c>
      <c r="F409" t="str">
        <f t="shared" si="145"/>
        <v>0.21505376344086</v>
      </c>
      <c r="G409" t="str">
        <f t="shared" si="140"/>
        <v>0.21505376344086</v>
      </c>
      <c r="H409" t="str">
        <f t="shared" si="146"/>
        <v>0.835333553980108+1.05315045214211i</v>
      </c>
      <c r="I409" t="str">
        <f t="shared" si="147"/>
        <v>107.992247467149i</v>
      </c>
      <c r="J409" t="str">
        <f t="shared" si="141"/>
        <v>-14.7861238144049+23.6252479938933i</v>
      </c>
      <c r="K409" t="str">
        <f t="shared" si="148"/>
        <v>3.28450489839083-2.05564386495242i</v>
      </c>
      <c r="L409" t="str">
        <f t="shared" si="149"/>
        <v>0.788630396911176-0.446712540511456i</v>
      </c>
      <c r="M409" t="str">
        <f t="shared" si="150"/>
        <v>4.07313529530201-2.50235640546388i</v>
      </c>
      <c r="N409" t="str">
        <f t="shared" si="151"/>
        <v>-0.343015611455827i</v>
      </c>
      <c r="O409" t="str">
        <f t="shared" si="152"/>
        <v>0.94174471289621-0.336328553251186i</v>
      </c>
      <c r="P409" t="str">
        <f t="shared" si="153"/>
        <v>0.05825528710379+0.336328553251186i</v>
      </c>
      <c r="Q409" t="str">
        <f t="shared" si="154"/>
        <v>-0.05825528710379+0.00668705820464099i</v>
      </c>
      <c r="R409" t="str">
        <f t="shared" si="155"/>
        <v>-0.332896537437748-5.81156953479558i</v>
      </c>
      <c r="S409" t="str">
        <f t="shared" si="156"/>
        <v>0.0383005937257737i</v>
      </c>
      <c r="T409" t="str">
        <f t="shared" si="157"/>
        <v>0.222586563661289-0.01275013503312i</v>
      </c>
      <c r="U409" t="str">
        <f t="shared" si="158"/>
        <v>0.0000500000000000001-0.0051673682822044i</v>
      </c>
      <c r="V409" t="str">
        <f t="shared" si="159"/>
        <v>0.00002-0.0578745247606891i</v>
      </c>
      <c r="W409" t="str">
        <f t="shared" si="160"/>
        <v>0.0000422735478633571-0.0047438445819022i</v>
      </c>
      <c r="X409" t="str">
        <f t="shared" si="161"/>
        <v>0.000154650400540713-0.00473917468593914i</v>
      </c>
      <c r="Y409" t="str">
        <f t="shared" si="162"/>
        <v>0.009+0.138230076757951i</v>
      </c>
      <c r="Z409" t="str">
        <f t="shared" si="163"/>
        <v>-0.423079108084337-0.042916378898112i</v>
      </c>
      <c r="AA409" t="str">
        <f t="shared" si="164"/>
        <v>6.13595196295565-89.4729702138165i</v>
      </c>
      <c r="AB409" t="str">
        <f t="shared" si="165"/>
        <v>0.669576662695173-0.038354484313709i</v>
      </c>
      <c r="AC409" t="str">
        <f t="shared" si="166"/>
        <v>3.63129974823356-1.83174245463567i</v>
      </c>
      <c r="AD409" t="str">
        <f t="shared" si="167"/>
        <v>0.151236055706137+0.0657260584756101i</v>
      </c>
      <c r="AE409" t="str">
        <f t="shared" si="168"/>
        <v>-0.0611640911293267-0.0342978260675006i</v>
      </c>
      <c r="AF409" t="str">
        <f t="shared" si="169"/>
        <v>-2.48429351525753-0.864180956197538i</v>
      </c>
      <c r="AG409" t="str">
        <f t="shared" si="170"/>
        <v>1.02464743189941-0.0475242547551449i</v>
      </c>
      <c r="AH409" t="str">
        <f t="shared" si="171"/>
        <v>0.11287563134974+0.139976967138888i</v>
      </c>
      <c r="AI409">
        <f t="shared" si="172"/>
        <v>-14.90334394526519</v>
      </c>
      <c r="AJ409">
        <f t="shared" si="173"/>
        <v>51.11774066786176</v>
      </c>
      <c r="AK409"/>
      <c r="AL409"/>
      <c r="AM409"/>
      <c r="AN409"/>
    </row>
    <row r="410" spans="1:40" x14ac:dyDescent="0.35">
      <c r="A410"/>
      <c r="B410">
        <f t="shared" si="174"/>
        <v>27600</v>
      </c>
      <c r="C410" s="237" t="str">
        <f t="shared" si="142"/>
        <v>-0.0000277683204578429+0.0245588902971686i</v>
      </c>
      <c r="D410" s="208" t="str">
        <f t="shared" si="143"/>
        <v>-1.64895841017011+0.188284825611626i</v>
      </c>
      <c r="E410" t="str">
        <f t="shared" si="144"/>
        <v>36500</v>
      </c>
      <c r="F410" t="str">
        <f t="shared" si="145"/>
        <v>0.21505376344086</v>
      </c>
      <c r="G410" t="str">
        <f t="shared" si="140"/>
        <v>0.21505376344086</v>
      </c>
      <c r="H410" t="str">
        <f t="shared" si="146"/>
        <v>0.838767328028961+1.0548349095029i</v>
      </c>
      <c r="I410" t="str">
        <f t="shared" si="147"/>
        <v>108.384946548848i</v>
      </c>
      <c r="J410" t="str">
        <f t="shared" si="141"/>
        <v>-14.9011407297336+23.7111579865984i</v>
      </c>
      <c r="K410" t="str">
        <f t="shared" si="148"/>
        <v>3.27687595156761-2.059333826538i</v>
      </c>
      <c r="L410" t="str">
        <f t="shared" si="149"/>
        <v>0.787237093276745-0.447544855628044i</v>
      </c>
      <c r="M410" t="str">
        <f t="shared" si="150"/>
        <v>4.06411304484435-2.50687868216604i</v>
      </c>
      <c r="N410" t="str">
        <f t="shared" si="151"/>
        <v>-0.34426294095203i</v>
      </c>
      <c r="O410" t="str">
        <f t="shared" si="152"/>
        <v>0.941324467882452-0.337502957269738i</v>
      </c>
      <c r="P410" t="str">
        <f t="shared" si="153"/>
        <v>0.0586755321175479+0.337502957269738i</v>
      </c>
      <c r="Q410" t="str">
        <f t="shared" si="154"/>
        <v>-0.0586755321175479+0.00675998368229203i</v>
      </c>
      <c r="R410" t="str">
        <f t="shared" si="155"/>
        <v>-0.332893347470767-5.79037460088027i</v>
      </c>
      <c r="S410" t="str">
        <f t="shared" si="156"/>
        <v>0.0384398686120493i</v>
      </c>
      <c r="T410" t="str">
        <f t="shared" si="157"/>
        <v>0.222581238872385-0.0127963765386016i</v>
      </c>
      <c r="U410" t="str">
        <f t="shared" si="158"/>
        <v>0.0000500000000000001-0.00514864593335584i</v>
      </c>
      <c r="V410" t="str">
        <f t="shared" si="159"/>
        <v>0.00002-0.0576648344535851i</v>
      </c>
      <c r="W410" t="str">
        <f t="shared" si="160"/>
        <v>0.0000422735476119413-0.00472665696481846i</v>
      </c>
      <c r="X410" t="str">
        <f t="shared" si="161"/>
        <v>0.000153837950118138-0.00472202318536681i</v>
      </c>
      <c r="Y410" t="str">
        <f t="shared" si="162"/>
        <v>0.009+0.138732731582525i</v>
      </c>
      <c r="Z410" t="str">
        <f t="shared" si="163"/>
        <v>-0.419933670192626-0.0424597424804i</v>
      </c>
      <c r="AA410" t="str">
        <f t="shared" si="164"/>
        <v>6.08812884997315-89.1292225669722i</v>
      </c>
      <c r="AB410" t="str">
        <f t="shared" si="165"/>
        <v>0.669560644862267-0.0384935862990628i</v>
      </c>
      <c r="AC410" t="str">
        <f t="shared" si="166"/>
        <v>3.6246714002059-1.83494959324343i</v>
      </c>
      <c r="AD410" t="str">
        <f t="shared" si="167"/>
        <v>0.15131949846482+0.0659839305282053i</v>
      </c>
      <c r="AE410" t="str">
        <f t="shared" si="168"/>
        <v>-0.0607424916639672-0.0341338610575241i</v>
      </c>
      <c r="AF410" t="str">
        <f t="shared" si="169"/>
        <v>-2.48772573819907-0.866550083891274i</v>
      </c>
      <c r="AG410" t="str">
        <f t="shared" si="170"/>
        <v>1.02462450350329-0.0473686795224428i</v>
      </c>
      <c r="AH410" t="str">
        <f t="shared" si="171"/>
        <v>0.11216524705869+0.139431777297047i</v>
      </c>
      <c r="AI410">
        <f t="shared" si="172"/>
        <v>-14.945479776441044</v>
      </c>
      <c r="AJ410">
        <f t="shared" si="173"/>
        <v>51.185222874334798</v>
      </c>
      <c r="AK410"/>
      <c r="AL410"/>
      <c r="AM410"/>
      <c r="AN410"/>
    </row>
    <row r="411" spans="1:40" x14ac:dyDescent="0.35">
      <c r="A411"/>
      <c r="B411">
        <f t="shared" si="174"/>
        <v>27700</v>
      </c>
      <c r="C411" s="237" t="str">
        <f t="shared" si="142"/>
        <v>-0.000027568189324594+0.0244702302688563i</v>
      </c>
      <c r="D411" s="208" t="str">
        <f t="shared" si="143"/>
        <v>-1.64895687583142+0.187605098727898i</v>
      </c>
      <c r="E411" t="str">
        <f t="shared" si="144"/>
        <v>36500</v>
      </c>
      <c r="F411" t="str">
        <f t="shared" si="145"/>
        <v>0.21505376344086</v>
      </c>
      <c r="G411" t="str">
        <f t="shared" si="140"/>
        <v>0.21505376344086</v>
      </c>
      <c r="H411" t="str">
        <f t="shared" si="146"/>
        <v>0.842199587368337+1.05650478724163i</v>
      </c>
      <c r="I411" t="str">
        <f t="shared" si="147"/>
        <v>108.777645630547i</v>
      </c>
      <c r="J411" t="str">
        <f t="shared" si="141"/>
        <v>-15.0165751293286+23.7970679793034i</v>
      </c>
      <c r="K411" t="str">
        <f t="shared" si="148"/>
        <v>3.26925442585407-2.06298543776168i</v>
      </c>
      <c r="L411" t="str">
        <f t="shared" si="149"/>
        <v>0.785843673560926-0.448371364700702i</v>
      </c>
      <c r="M411" t="str">
        <f t="shared" si="150"/>
        <v>4.055098099415-2.51135680246238i</v>
      </c>
      <c r="N411" t="str">
        <f t="shared" si="151"/>
        <v>-0.345510270448233i</v>
      </c>
      <c r="O411" t="str">
        <f t="shared" si="152"/>
        <v>0.940902758327216-0.338676836190839i</v>
      </c>
      <c r="P411" t="str">
        <f t="shared" si="153"/>
        <v>0.059097241672784+0.338676836190839i</v>
      </c>
      <c r="Q411" t="str">
        <f t="shared" si="154"/>
        <v>-0.059097241672784+0.00683343425739402i</v>
      </c>
      <c r="R411" t="str">
        <f t="shared" si="155"/>
        <v>-0.33289014581589-5.76933219667043i</v>
      </c>
      <c r="S411" t="str">
        <f t="shared" si="156"/>
        <v>0.0385791434983248i</v>
      </c>
      <c r="T411" t="str">
        <f t="shared" si="157"/>
        <v>0.222575894704854-0.0128426167046095i</v>
      </c>
      <c r="U411" t="str">
        <f t="shared" si="158"/>
        <v>0.0000500000000000001-0.00513005876392134i</v>
      </c>
      <c r="V411" t="str">
        <f t="shared" si="159"/>
        <v>0.00002-0.0574566581559187i</v>
      </c>
      <c r="W411" t="str">
        <f t="shared" si="160"/>
        <v>0.000042273547359613-0.00470959344686891i</v>
      </c>
      <c r="X411" t="str">
        <f t="shared" si="161"/>
        <v>0.000153034276402368-0.00470499531653075i</v>
      </c>
      <c r="Y411" t="str">
        <f t="shared" si="162"/>
        <v>0.009+0.1392353864071i</v>
      </c>
      <c r="Z411" t="str">
        <f t="shared" si="163"/>
        <v>-0.416823478401701-0.0420099195136038i</v>
      </c>
      <c r="AA411" t="str">
        <f t="shared" si="164"/>
        <v>6.04087438076644-88.7881732365734i</v>
      </c>
      <c r="AB411" t="str">
        <f t="shared" si="165"/>
        <v>0.669544568735292-0.0386326842550614i</v>
      </c>
      <c r="AC411" t="str">
        <f t="shared" si="166"/>
        <v>3.61804845375079-1.83812463174312i</v>
      </c>
      <c r="AD411" t="str">
        <f t="shared" si="167"/>
        <v>0.151403236165681+0.066241604149397i</v>
      </c>
      <c r="AE411" t="str">
        <f t="shared" si="168"/>
        <v>-0.0603256190810851-0.0339714936218796i</v>
      </c>
      <c r="AF411" t="str">
        <f t="shared" si="169"/>
        <v>-2.49115646319976-0.868899688513732i</v>
      </c>
      <c r="AG411" t="str">
        <f t="shared" si="170"/>
        <v>1.02460180581784-0.0472144275775499i</v>
      </c>
      <c r="AH411" t="str">
        <f t="shared" si="171"/>
        <v>0.111462892532897+0.1388909070711i</v>
      </c>
      <c r="AI411">
        <f t="shared" si="172"/>
        <v>-14.987399335794153</v>
      </c>
      <c r="AJ411">
        <f t="shared" si="173"/>
        <v>51.252219453827742</v>
      </c>
      <c r="AK411"/>
      <c r="AL411"/>
      <c r="AM411"/>
      <c r="AN411"/>
    </row>
    <row r="412" spans="1:40" x14ac:dyDescent="0.35">
      <c r="A412"/>
      <c r="B412">
        <f t="shared" si="174"/>
        <v>27800</v>
      </c>
      <c r="C412" s="237" t="str">
        <f t="shared" si="142"/>
        <v>-0.0000273702139895315+0.0243822080800542i</v>
      </c>
      <c r="D412" s="208" t="str">
        <f t="shared" si="143"/>
        <v>-1.64895535802052+0.186930261947082i</v>
      </c>
      <c r="E412" t="str">
        <f t="shared" si="144"/>
        <v>36500</v>
      </c>
      <c r="F412" t="str">
        <f t="shared" si="145"/>
        <v>0.21505376344086</v>
      </c>
      <c r="G412" t="str">
        <f t="shared" si="140"/>
        <v>0.21505376344086</v>
      </c>
      <c r="H412" t="str">
        <f t="shared" si="146"/>
        <v>0.84563026570429+1.05816013726618i</v>
      </c>
      <c r="I412" t="str">
        <f t="shared" si="147"/>
        <v>109.170344712245i</v>
      </c>
      <c r="J412" t="str">
        <f t="shared" si="141"/>
        <v>-15.1324270131897+23.8829779720085i</v>
      </c>
      <c r="K412" t="str">
        <f t="shared" si="148"/>
        <v>3.26164046919809-2.06659891414099i</v>
      </c>
      <c r="L412" t="str">
        <f t="shared" si="149"/>
        <v>0.784450165091469-0.449192082660544i</v>
      </c>
      <c r="M412" t="str">
        <f t="shared" si="150"/>
        <v>4.04609063428956-2.51579099680153i</v>
      </c>
      <c r="N412" t="str">
        <f t="shared" si="151"/>
        <v>-0.346757599944436i</v>
      </c>
      <c r="O412" t="str">
        <f t="shared" si="152"/>
        <v>0.940479584886611-0.33985018818813i</v>
      </c>
      <c r="P412" t="str">
        <f t="shared" si="153"/>
        <v>0.059520415113389+0.33985018818813i</v>
      </c>
      <c r="Q412" t="str">
        <f t="shared" si="154"/>
        <v>-0.059520415113389+0.00690741175630599i</v>
      </c>
      <c r="R412" t="str">
        <f t="shared" si="155"/>
        <v>-0.332886932471701-5.74844067614777i</v>
      </c>
      <c r="S412" t="str">
        <f t="shared" si="156"/>
        <v>0.0387184183846004i</v>
      </c>
      <c r="T412" t="str">
        <f t="shared" si="157"/>
        <v>0.222570531158145-0.0128888555262055i</v>
      </c>
      <c r="U412" t="str">
        <f t="shared" si="158"/>
        <v>0.0000499999999999999-0.00511160531513024i</v>
      </c>
      <c r="V412" t="str">
        <f t="shared" si="159"/>
        <v>0.00002-0.0572499795294586i</v>
      </c>
      <c r="W412" t="str">
        <f t="shared" si="160"/>
        <v>0.0000422735471063718-0.0046926526888543i</v>
      </c>
      <c r="X412" t="str">
        <f t="shared" si="161"/>
        <v>0.000152239253453218-0.00468808974822992i</v>
      </c>
      <c r="Y412" t="str">
        <f t="shared" si="162"/>
        <v>0.009+0.139738041231674i</v>
      </c>
      <c r="Z412" t="str">
        <f t="shared" si="163"/>
        <v>-0.41374800390406-0.041566781047644i</v>
      </c>
      <c r="AA412" t="str">
        <f t="shared" si="164"/>
        <v>5.99417941486434-88.4497899085244i</v>
      </c>
      <c r="AB412" t="str">
        <f t="shared" si="165"/>
        <v>0.669528434312591-0.0387717781668499i</v>
      </c>
      <c r="AC412" t="str">
        <f t="shared" si="166"/>
        <v>3.61143103702058-1.84126773566188i</v>
      </c>
      <c r="AD412" t="str">
        <f t="shared" si="167"/>
        <v>0.151487268623168+0.0664990801293724i</v>
      </c>
      <c r="AE412" t="str">
        <f t="shared" si="168"/>
        <v>-0.0599134023061065-0.0338106997913488i</v>
      </c>
      <c r="AF412" t="str">
        <f t="shared" si="169"/>
        <v>-2.49458562372481-0.871229875319098i</v>
      </c>
      <c r="AG412" t="str">
        <f t="shared" si="170"/>
        <v>1.02457933495217-0.0470614829920658i</v>
      </c>
      <c r="AH412" t="str">
        <f t="shared" si="171"/>
        <v>0.110768446895109+0.138354302290213i</v>
      </c>
      <c r="AI412">
        <f t="shared" si="172"/>
        <v>-15.029104698474345</v>
      </c>
      <c r="AJ412">
        <f t="shared" si="173"/>
        <v>51.318733177415773</v>
      </c>
      <c r="AK412"/>
      <c r="AL412"/>
      <c r="AM412"/>
      <c r="AN412"/>
    </row>
    <row r="413" spans="1:40" x14ac:dyDescent="0.35">
      <c r="A413"/>
      <c r="B413">
        <f t="shared" si="174"/>
        <v>27900</v>
      </c>
      <c r="C413" s="237" t="str">
        <f t="shared" si="142"/>
        <v>-0.0000271743636006754+0.0242948168723075i</v>
      </c>
      <c r="D413" s="208" t="str">
        <f t="shared" si="143"/>
        <v>-1.64895385650087+0.186260262687691i</v>
      </c>
      <c r="E413" t="str">
        <f t="shared" si="144"/>
        <v>36500</v>
      </c>
      <c r="F413" t="str">
        <f t="shared" si="145"/>
        <v>0.21505376344086</v>
      </c>
      <c r="G413" t="str">
        <f t="shared" si="140"/>
        <v>0.21505376344086</v>
      </c>
      <c r="H413" t="str">
        <f t="shared" si="146"/>
        <v>0.849059297349832+1.05980101170202i</v>
      </c>
      <c r="I413" t="str">
        <f t="shared" si="147"/>
        <v>109.563043793944i</v>
      </c>
      <c r="J413" t="str">
        <f t="shared" si="141"/>
        <v>-15.2486963813169+23.9688879647135i</v>
      </c>
      <c r="K413" t="str">
        <f t="shared" si="148"/>
        <v>3.25403422766185-2.07017447055023i</v>
      </c>
      <c r="L413" t="str">
        <f t="shared" si="149"/>
        <v>0.783056595006377-0.4500070245548i</v>
      </c>
      <c r="M413" t="str">
        <f t="shared" si="150"/>
        <v>4.03709082266823-2.52018149510503i</v>
      </c>
      <c r="N413" t="str">
        <f t="shared" si="151"/>
        <v>-0.348004929440639i</v>
      </c>
      <c r="O413" t="str">
        <f t="shared" si="152"/>
        <v>0.940054948219023-0.341023011436075i</v>
      </c>
      <c r="P413" t="str">
        <f t="shared" si="153"/>
        <v>0.059945051780977+0.341023011436075i</v>
      </c>
      <c r="Q413" t="str">
        <f t="shared" si="154"/>
        <v>-0.059945051780977+0.00698191800456399i</v>
      </c>
      <c r="R413" t="str">
        <f t="shared" si="155"/>
        <v>-0.332883707437104-5.72769841689275i</v>
      </c>
      <c r="S413" t="str">
        <f t="shared" si="156"/>
        <v>0.0388576932708759i</v>
      </c>
      <c r="T413" t="str">
        <f t="shared" si="157"/>
        <v>0.2225651482317-0.012935092998463i</v>
      </c>
      <c r="U413" t="str">
        <f t="shared" si="158"/>
        <v>0.0000499999999999999-0.00509328414912619i</v>
      </c>
      <c r="V413" t="str">
        <f t="shared" si="159"/>
        <v>0.00002-0.0570447824702135i</v>
      </c>
      <c r="W413" t="str">
        <f t="shared" si="160"/>
        <v>0.0000422735468522183-0.00467583337077534i</v>
      </c>
      <c r="X413" t="str">
        <f t="shared" si="161"/>
        <v>0.000151452757580968-0.00467130516829592i</v>
      </c>
      <c r="Y413" t="str">
        <f t="shared" si="162"/>
        <v>0.009+0.140240696056248i</v>
      </c>
      <c r="Z413" t="str">
        <f t="shared" si="163"/>
        <v>-0.410706727844191-0.0411302010840113i</v>
      </c>
      <c r="AA413" t="str">
        <f t="shared" si="164"/>
        <v>5.94803499740922-88.1140407910645i</v>
      </c>
      <c r="AB413" t="str">
        <f t="shared" si="165"/>
        <v>0.669512241592486-0.0389108680196083i</v>
      </c>
      <c r="AC413" t="str">
        <f t="shared" si="166"/>
        <v>3.60481927665557-1.84437907019169i</v>
      </c>
      <c r="AD413" t="str">
        <f t="shared" si="167"/>
        <v>0.151571595652826+0.0667563592428642i</v>
      </c>
      <c r="AE413" t="str">
        <f t="shared" si="168"/>
        <v>-0.0595057716053995-0.0336514560752533i</v>
      </c>
      <c r="AF413" t="str">
        <f t="shared" si="169"/>
        <v>-2.4980131538507-0.873540749014329i</v>
      </c>
      <c r="AG413" t="str">
        <f t="shared" si="170"/>
        <v>1.02455708709534-0.0469098300957781i</v>
      </c>
      <c r="AH413" t="str">
        <f t="shared" si="171"/>
        <v>0.110081791544+0.137821909718434i</v>
      </c>
      <c r="AI413">
        <f t="shared" si="172"/>
        <v>-15.070597912486638</v>
      </c>
      <c r="AJ413">
        <f t="shared" si="173"/>
        <v>51.384766807824697</v>
      </c>
      <c r="AK413"/>
      <c r="AL413"/>
      <c r="AM413"/>
      <c r="AN413"/>
    </row>
    <row r="414" spans="1:40" x14ac:dyDescent="0.35">
      <c r="A414"/>
      <c r="B414">
        <f t="shared" si="174"/>
        <v>28000</v>
      </c>
      <c r="C414" s="237" t="str">
        <f t="shared" si="142"/>
        <v>-0.0000269806078559876+0.0242080498851388i</v>
      </c>
      <c r="D414" s="208" t="str">
        <f t="shared" si="143"/>
        <v>-1.64895237104016+0.185595049119398i</v>
      </c>
      <c r="E414" t="str">
        <f t="shared" si="144"/>
        <v>36500</v>
      </c>
      <c r="F414" t="str">
        <f t="shared" si="145"/>
        <v>0.21505376344086</v>
      </c>
      <c r="G414" t="str">
        <f t="shared" si="140"/>
        <v>0.21505376344086</v>
      </c>
      <c r="H414" t="str">
        <f t="shared" si="146"/>
        <v>0.852486617223593+1.0614274628862i</v>
      </c>
      <c r="I414" t="str">
        <f t="shared" si="147"/>
        <v>109.955742875643i</v>
      </c>
      <c r="J414" t="str">
        <f t="shared" si="141"/>
        <v>-15.3653832337103+24.0547979574186i</v>
      </c>
      <c r="K414" t="str">
        <f t="shared" si="148"/>
        <v>3.246435845434-2.07371232121963i</v>
      </c>
      <c r="L414" t="str">
        <f t="shared" si="149"/>
        <v>0.781662990253854-0.450816205544829i</v>
      </c>
      <c r="M414" t="str">
        <f t="shared" si="150"/>
        <v>4.02809883568785-2.52452852676446i</v>
      </c>
      <c r="N414" t="str">
        <f t="shared" si="151"/>
        <v>-0.349252258936842i</v>
      </c>
      <c r="O414" t="str">
        <f t="shared" si="152"/>
        <v>0.939628848985115-0.342195304109959i</v>
      </c>
      <c r="P414" t="str">
        <f t="shared" si="153"/>
        <v>0.060371151014885+0.342195304109959i</v>
      </c>
      <c r="Q414" t="str">
        <f t="shared" si="154"/>
        <v>-0.060371151014885+0.00705695482688296i</v>
      </c>
      <c r="R414" t="str">
        <f t="shared" si="155"/>
        <v>-0.332880470710842-5.70710381966325i</v>
      </c>
      <c r="S414" t="str">
        <f t="shared" si="156"/>
        <v>0.0389969681571515i</v>
      </c>
      <c r="T414" t="str">
        <f t="shared" si="157"/>
        <v>0.222559745924965-0.0129813291164483i</v>
      </c>
      <c r="U414" t="str">
        <f t="shared" si="158"/>
        <v>0.0000499999999999999-0.0050750938485936i</v>
      </c>
      <c r="V414" t="str">
        <f t="shared" si="159"/>
        <v>0.00002-0.0568410511042485i</v>
      </c>
      <c r="W414" t="str">
        <f t="shared" si="160"/>
        <v>0.0000422735465971522-0.00465913419148984i</v>
      </c>
      <c r="X414" t="str">
        <f t="shared" si="161"/>
        <v>0.000150674667298287-0.0046546402832543i</v>
      </c>
      <c r="Y414" t="str">
        <f t="shared" si="162"/>
        <v>0.009+0.140743350880823i</v>
      </c>
      <c r="Z414" t="str">
        <f t="shared" si="163"/>
        <v>-0.407699141093209-0.0407000564965254i</v>
      </c>
      <c r="AA414" t="str">
        <f t="shared" si="164"/>
        <v>5.9024323545994-87.7808946041313i</v>
      </c>
      <c r="AB414" t="str">
        <f t="shared" si="165"/>
        <v>0.669495990573309-0.0390499537984951i</v>
      </c>
      <c r="AC414" t="str">
        <f t="shared" si="166"/>
        <v>3.5982132977929-1.84745880018613i</v>
      </c>
      <c r="AD414" t="str">
        <f t="shared" si="167"/>
        <v>0.151656217071277+0.0670134422494294i</v>
      </c>
      <c r="AE414" t="str">
        <f t="shared" si="168"/>
        <v>-0.0591026585558266-0.0334937394496421i</v>
      </c>
      <c r="AF414" t="str">
        <f t="shared" si="169"/>
        <v>-2.50143898826375-0.875832413766802i</v>
      </c>
      <c r="AG414" t="str">
        <f t="shared" si="170"/>
        <v>1.02453505851434-0.0467594534713895i</v>
      </c>
      <c r="AH414" t="str">
        <f t="shared" si="171"/>
        <v>0.109402810102638+0.137293677034022i</v>
      </c>
      <c r="AI414">
        <f t="shared" si="172"/>
        <v>-15.111880999134177</v>
      </c>
      <c r="AJ414">
        <f t="shared" si="173"/>
        <v>51.450323099138558</v>
      </c>
      <c r="AK414"/>
      <c r="AL414"/>
      <c r="AM414"/>
      <c r="AN414"/>
    </row>
    <row r="415" spans="1:40" x14ac:dyDescent="0.35">
      <c r="A415"/>
      <c r="B415">
        <f t="shared" si="174"/>
        <v>28100</v>
      </c>
      <c r="C415" s="237" t="str">
        <f t="shared" si="142"/>
        <v>-0.0000267889169916489+0.0241219004543045i</v>
      </c>
      <c r="D415" s="208" t="str">
        <f t="shared" si="143"/>
        <v>-1.6489509014102+0.184934570149668i</v>
      </c>
      <c r="E415" t="str">
        <f t="shared" si="144"/>
        <v>36500</v>
      </c>
      <c r="F415" t="str">
        <f t="shared" si="145"/>
        <v>0.21505376344086</v>
      </c>
      <c r="G415" t="str">
        <f t="shared" si="140"/>
        <v>0.21505376344086</v>
      </c>
      <c r="H415" t="str">
        <f t="shared" si="146"/>
        <v>0.855912160848418+1.06303954336137i</v>
      </c>
      <c r="I415" t="str">
        <f t="shared" si="147"/>
        <v>110.348441957341i</v>
      </c>
      <c r="J415" t="str">
        <f t="shared" si="141"/>
        <v>-15.4824875703699+24.1407079501237i</v>
      </c>
      <c r="K415" t="str">
        <f t="shared" si="148"/>
        <v>3.23884546484209-2.07721267973459i</v>
      </c>
      <c r="L415" t="str">
        <f t="shared" si="149"/>
        <v>0.780269377592271-0.451619640904144i</v>
      </c>
      <c r="M415" t="str">
        <f t="shared" si="150"/>
        <v>4.01911484243436-2.52883232063873i</v>
      </c>
      <c r="N415" t="str">
        <f t="shared" si="151"/>
        <v>-0.350499588433045i</v>
      </c>
      <c r="O415" t="str">
        <f t="shared" si="152"/>
        <v>0.939201287847825-0.343367064385895i</v>
      </c>
      <c r="P415" t="str">
        <f t="shared" si="153"/>
        <v>0.060798712152175+0.343367064385895i</v>
      </c>
      <c r="Q415" t="str">
        <f t="shared" si="154"/>
        <v>-0.060798712152175+0.00713252404715004i</v>
      </c>
      <c r="R415" t="str">
        <f t="shared" si="155"/>
        <v>-0.332877222291877-5.68665530798208i</v>
      </c>
      <c r="S415" t="str">
        <f t="shared" si="156"/>
        <v>0.039136243043427i</v>
      </c>
      <c r="T415" t="str">
        <f t="shared" si="157"/>
        <v>0.222554324237381-0.0130275638752358i</v>
      </c>
      <c r="U415" t="str">
        <f t="shared" si="158"/>
        <v>0.00005-0.0050570330163922i</v>
      </c>
      <c r="V415" t="str">
        <f t="shared" si="159"/>
        <v>0.00002-0.0566387697835928i</v>
      </c>
      <c r="W415" t="str">
        <f t="shared" si="160"/>
        <v>0.0000422735463411736-0.00464255386837724i</v>
      </c>
      <c r="X415" t="str">
        <f t="shared" si="161"/>
        <v>0.000149904863273354-0.0046380938179931i</v>
      </c>
      <c r="Y415" t="str">
        <f t="shared" si="162"/>
        <v>0.009+0.141246005705397i</v>
      </c>
      <c r="Z415" t="str">
        <f t="shared" si="163"/>
        <v>-0.404724744029482-0.0402762269545384i</v>
      </c>
      <c r="AA415" t="str">
        <f t="shared" si="164"/>
        <v>5.85736288926306-87.4503205689882i</v>
      </c>
      <c r="AB415" t="str">
        <f t="shared" si="165"/>
        <v>0.66947968125338-0.0391890354886935i</v>
      </c>
      <c r="AC415" t="str">
        <f t="shared" si="166"/>
        <v>3.59161322407522-1.85050709015776i</v>
      </c>
      <c r="AD415" t="str">
        <f t="shared" si="167"/>
        <v>0.151741132696194+0.0672703298937186i</v>
      </c>
      <c r="AE415" t="str">
        <f t="shared" si="168"/>
        <v>-0.0587039960151046-0.0333375273458247i</v>
      </c>
      <c r="AF415" t="str">
        <f t="shared" si="169"/>
        <v>-2.50486306225862-0.878104973211702i</v>
      </c>
      <c r="AG415" t="str">
        <f t="shared" si="170"/>
        <v>1.02451324555217-0.0466103379493744i</v>
      </c>
      <c r="AH415" t="str">
        <f t="shared" si="171"/>
        <v>0.108731388368334+0.136769552809333i</v>
      </c>
      <c r="AI415">
        <f t="shared" si="172"/>
        <v>-15.152955953451979</v>
      </c>
      <c r="AJ415">
        <f t="shared" si="173"/>
        <v>51.515404796515639</v>
      </c>
      <c r="AK415"/>
      <c r="AL415"/>
      <c r="AM415"/>
      <c r="AN415"/>
    </row>
    <row r="416" spans="1:40" x14ac:dyDescent="0.35">
      <c r="A416"/>
      <c r="B416">
        <f t="shared" si="174"/>
        <v>28200</v>
      </c>
      <c r="C416" s="237" t="str">
        <f t="shared" si="142"/>
        <v>-0.0000265992617706287+0.0240363620100885i</v>
      </c>
      <c r="D416" s="208" t="str">
        <f t="shared" si="143"/>
        <v>-1.64894944738684+0.184278775410679i</v>
      </c>
      <c r="E416" t="str">
        <f t="shared" si="144"/>
        <v>36500</v>
      </c>
      <c r="F416" t="str">
        <f t="shared" si="145"/>
        <v>0.21505376344086</v>
      </c>
      <c r="G416" t="str">
        <f t="shared" si="140"/>
        <v>0.21505376344086</v>
      </c>
      <c r="H416" t="str">
        <f t="shared" si="146"/>
        <v>0.859335864349903+1.06463730586984i</v>
      </c>
      <c r="I416" t="str">
        <f t="shared" si="147"/>
        <v>110.74114103904i</v>
      </c>
      <c r="J416" t="str">
        <f t="shared" si="141"/>
        <v>-15.6000093912957+24.2266179428287i</v>
      </c>
      <c r="K416" t="str">
        <f t="shared" si="148"/>
        <v>3.23126322636495-2.08067575903482i</v>
      </c>
      <c r="L416" t="str">
        <f t="shared" si="149"/>
        <v>0.778875783590154-0.452417346016452i</v>
      </c>
      <c r="M416" t="str">
        <f t="shared" si="150"/>
        <v>4.0101390099551-2.53309310505127i</v>
      </c>
      <c r="N416" t="str">
        <f t="shared" si="151"/>
        <v>-0.351746917929248i</v>
      </c>
      <c r="O416" t="str">
        <f t="shared" si="152"/>
        <v>0.938772265472365-0.34453829044082i</v>
      </c>
      <c r="P416" t="str">
        <f t="shared" si="153"/>
        <v>0.061227734527635+0.34453829044082i</v>
      </c>
      <c r="Q416" t="str">
        <f t="shared" si="154"/>
        <v>-0.061227734527635+0.00720862748842799i</v>
      </c>
      <c r="R416" t="str">
        <f t="shared" si="155"/>
        <v>-0.332873962178816-5.66635132773326i</v>
      </c>
      <c r="S416" t="str">
        <f t="shared" si="156"/>
        <v>0.0392755179297026i</v>
      </c>
      <c r="T416" t="str">
        <f t="shared" si="157"/>
        <v>0.222548883168382-0.0130737972698852i</v>
      </c>
      <c r="U416" t="str">
        <f t="shared" si="158"/>
        <v>0.00005-0.00503910027519932i</v>
      </c>
      <c r="V416" t="str">
        <f t="shared" si="159"/>
        <v>0.00002-0.0564379230822325i</v>
      </c>
      <c r="W416" t="str">
        <f t="shared" si="160"/>
        <v>0.0000422735460842824-0.00462609113701016i</v>
      </c>
      <c r="X416" t="str">
        <f t="shared" si="161"/>
        <v>0.000149143228284128-0.00462166451543822i</v>
      </c>
      <c r="Y416" t="str">
        <f t="shared" si="162"/>
        <v>0.009+0.141748660529971i</v>
      </c>
      <c r="Z416" t="str">
        <f t="shared" si="163"/>
        <v>-0.401783046324974-0.0398585948484847i</v>
      </c>
      <c r="AA416" t="str">
        <f t="shared" si="164"/>
        <v>5.81281817655788-87.122288398096i</v>
      </c>
      <c r="AB416" t="str">
        <f t="shared" si="165"/>
        <v>0.669463313630996-0.039328113075342i</v>
      </c>
      <c r="AC416" t="str">
        <f t="shared" si="166"/>
        <v>3.58501917765964-1.85352410427481i</v>
      </c>
      <c r="AD416" t="str">
        <f t="shared" si="167"/>
        <v>0.151826342346268+0.0675270229057413i</v>
      </c>
      <c r="AE416" t="str">
        <f t="shared" si="168"/>
        <v>-0.0583097180929378-0.0331827976392323i</v>
      </c>
      <c r="AF416" t="str">
        <f t="shared" si="169"/>
        <v>-2.50828531173674-0.880358530459161i</v>
      </c>
      <c r="AG416" t="str">
        <f t="shared" si="170"/>
        <v>1.02449164462596-0.0464624686029547i</v>
      </c>
      <c r="AH416" t="str">
        <f t="shared" si="171"/>
        <v>0.108067414263766+0.136249486491226i</v>
      </c>
      <c r="AI416">
        <f t="shared" si="172"/>
        <v>-15.193824744634458</v>
      </c>
      <c r="AJ416">
        <f t="shared" si="173"/>
        <v>51.580014635925231</v>
      </c>
      <c r="AK416"/>
      <c r="AL416"/>
      <c r="AM416"/>
      <c r="AN416"/>
    </row>
    <row r="417" spans="1:40" x14ac:dyDescent="0.35">
      <c r="A417"/>
      <c r="B417">
        <f t="shared" si="174"/>
        <v>28300</v>
      </c>
      <c r="C417" s="237" t="str">
        <f t="shared" si="142"/>
        <v>-0.0000264116134715372+0.0239514280756328i</v>
      </c>
      <c r="D417" s="208" t="str">
        <f t="shared" si="143"/>
        <v>-1.64894800874988+0.183627615246518i</v>
      </c>
      <c r="E417" t="str">
        <f t="shared" si="144"/>
        <v>36500</v>
      </c>
      <c r="F417" t="str">
        <f t="shared" si="145"/>
        <v>0.21505376344086</v>
      </c>
      <c r="G417" t="str">
        <f t="shared" si="140"/>
        <v>0.21505376344086</v>
      </c>
      <c r="H417" t="str">
        <f t="shared" si="146"/>
        <v>0.86275766445491+1.06622080334774i</v>
      </c>
      <c r="I417" t="str">
        <f t="shared" si="147"/>
        <v>111.133840120739i</v>
      </c>
      <c r="J417" t="str">
        <f t="shared" si="141"/>
        <v>-15.7179486964876+24.3125279355338i</v>
      </c>
      <c r="K417" t="str">
        <f t="shared" si="148"/>
        <v>3.22368926864485-2.08410177141314i</v>
      </c>
      <c r="L417" t="str">
        <f t="shared" si="149"/>
        <v>0.777482234626185-0.453209336373696i</v>
      </c>
      <c r="M417" t="str">
        <f t="shared" si="150"/>
        <v>4.00117150327103-2.53731110778684i</v>
      </c>
      <c r="N417" t="str">
        <f t="shared" si="151"/>
        <v>-0.352994247425451i</v>
      </c>
      <c r="O417" t="str">
        <f t="shared" si="152"/>
        <v>0.938341782526223-0.345708980452506i</v>
      </c>
      <c r="P417" t="str">
        <f t="shared" si="153"/>
        <v>0.061658217473777+0.345708980452506i</v>
      </c>
      <c r="Q417" t="str">
        <f t="shared" si="154"/>
        <v>-0.061658217473777+0.00728526697294501i</v>
      </c>
      <c r="R417" t="str">
        <f t="shared" si="155"/>
        <v>-0.332870690370517-5.64619034676738i</v>
      </c>
      <c r="S417" t="str">
        <f t="shared" si="156"/>
        <v>0.0394147928159781i</v>
      </c>
      <c r="T417" t="str">
        <f t="shared" si="157"/>
        <v>0.222543422717412-0.0131200292954655i</v>
      </c>
      <c r="U417" t="str">
        <f t="shared" si="158"/>
        <v>0.00005-0.00502129426715975i</v>
      </c>
      <c r="V417" t="str">
        <f t="shared" si="159"/>
        <v>0.00002-0.0562384957921893i</v>
      </c>
      <c r="W417" t="str">
        <f t="shared" si="160"/>
        <v>0.0000422735458264786-0.004609744750833i</v>
      </c>
      <c r="X417" t="str">
        <f t="shared" si="161"/>
        <v>0.000148389647173758-0.0046053511362358i</v>
      </c>
      <c r="Y417" t="str">
        <f t="shared" si="162"/>
        <v>0.009+0.142251315354546i</v>
      </c>
      <c r="Z417" t="str">
        <f t="shared" si="163"/>
        <v>-0.398873566737272-0.0394470452177148i</v>
      </c>
      <c r="AA417" t="str">
        <f t="shared" si="164"/>
        <v>5.76878995979457-86.79676828524i</v>
      </c>
      <c r="AB417" t="str">
        <f t="shared" si="165"/>
        <v>0.669446887704484-0.0394671865436076i</v>
      </c>
      <c r="AC417" t="str">
        <f t="shared" si="166"/>
        <v>3.57843127922647-1.85651000635848i</v>
      </c>
      <c r="AD417" t="str">
        <f t="shared" si="167"/>
        <v>0.151911845841198+0.0677835220011258i</v>
      </c>
      <c r="AE417" t="str">
        <f t="shared" si="168"/>
        <v>-0.0579197601229269-0.0330295286386077i</v>
      </c>
      <c r="AF417" t="str">
        <f t="shared" si="169"/>
        <v>-2.51170567320479-0.882593188101222i</v>
      </c>
      <c r="AG417" t="str">
        <f t="shared" si="170"/>
        <v>1.02447025222518-0.0463158307432091i</v>
      </c>
      <c r="AH417" t="str">
        <f t="shared" si="171"/>
        <v>0.10741077778944+0.135733428382019i</v>
      </c>
      <c r="AI417">
        <f t="shared" si="172"/>
        <v>-15.234489316451988</v>
      </c>
      <c r="AJ417">
        <f t="shared" si="173"/>
        <v>51.644155343887974</v>
      </c>
      <c r="AK417"/>
      <c r="AL417"/>
      <c r="AM417"/>
      <c r="AN417"/>
    </row>
    <row r="418" spans="1:40" x14ac:dyDescent="0.35">
      <c r="A418"/>
      <c r="B418">
        <f t="shared" si="174"/>
        <v>28400</v>
      </c>
      <c r="C418" s="237" t="str">
        <f t="shared" si="142"/>
        <v>-0.0000262259438777488+0.0238670922653019i</v>
      </c>
      <c r="D418" s="208" t="str">
        <f t="shared" si="143"/>
        <v>-1.64894658528299+0.182981040700648i</v>
      </c>
      <c r="E418" t="str">
        <f t="shared" si="144"/>
        <v>36500</v>
      </c>
      <c r="F418" t="str">
        <f t="shared" si="145"/>
        <v>0.21505376344086</v>
      </c>
      <c r="G418" t="str">
        <f t="shared" si="140"/>
        <v>0.21505376344086</v>
      </c>
      <c r="H418" t="str">
        <f t="shared" si="146"/>
        <v>0.866177498490009+1.0677900889192i</v>
      </c>
      <c r="I418" t="str">
        <f t="shared" si="147"/>
        <v>111.526539202438i</v>
      </c>
      <c r="J418" t="str">
        <f t="shared" si="141"/>
        <v>-15.8363054859457+24.3984379282388i</v>
      </c>
      <c r="K418" t="str">
        <f t="shared" si="148"/>
        <v>3.21612372849993-2.08749092851454i</v>
      </c>
      <c r="L418" t="str">
        <f t="shared" si="149"/>
        <v>0.776088756889226-0.453995627574116i</v>
      </c>
      <c r="M418" t="str">
        <f t="shared" si="150"/>
        <v>3.99221248538916-2.54148655608866i</v>
      </c>
      <c r="N418" t="str">
        <f t="shared" si="151"/>
        <v>-0.354241576921654i</v>
      </c>
      <c r="O418" t="str">
        <f t="shared" si="152"/>
        <v>0.937909839679156-0.346879132599557i</v>
      </c>
      <c r="P418" t="str">
        <f t="shared" si="153"/>
        <v>0.062090160320844+0.346879132599557i</v>
      </c>
      <c r="Q418" t="str">
        <f t="shared" si="154"/>
        <v>-0.062090160320844+0.00736244432209698i</v>
      </c>
      <c r="R418" t="str">
        <f t="shared" si="155"/>
        <v>-0.332867406865756-5.62617085451421i</v>
      </c>
      <c r="S418" t="str">
        <f t="shared" si="156"/>
        <v>0.0395540677022537i</v>
      </c>
      <c r="T418" t="str">
        <f t="shared" si="157"/>
        <v>0.222537942883902-0.0131662599470417i</v>
      </c>
      <c r="U418" t="str">
        <f t="shared" si="158"/>
        <v>0.00005-0.00500361365354299i</v>
      </c>
      <c r="V418" t="str">
        <f t="shared" si="159"/>
        <v>0.00002-0.0560404729196815i</v>
      </c>
      <c r="W418" t="str">
        <f t="shared" si="160"/>
        <v>0.0000422735455677621-0.00459351348084727i</v>
      </c>
      <c r="X418" t="str">
        <f t="shared" si="161"/>
        <v>0.00014764400680708-0.00458915245844125i</v>
      </c>
      <c r="Y418" t="str">
        <f t="shared" si="162"/>
        <v>0.009+0.14275397017912i</v>
      </c>
      <c r="Z418" t="str">
        <f t="shared" si="163"/>
        <v>-0.395995832907011-0.0390414656805212i</v>
      </c>
      <c r="AA418" t="str">
        <f t="shared" si="164"/>
        <v>5.72527014637875-86.4737308958932i</v>
      </c>
      <c r="AB418" t="str">
        <f t="shared" si="165"/>
        <v>0.669430403472132-0.0396062558786449i</v>
      </c>
      <c r="AC418" t="str">
        <f t="shared" si="166"/>
        <v>3.57184964798796-1.85946495987967i</v>
      </c>
      <c r="AD418" t="str">
        <f t="shared" si="167"/>
        <v>0.151997643001659+0.0680398278813721i</v>
      </c>
      <c r="AE418" t="str">
        <f t="shared" si="168"/>
        <v>-0.0575340586352053-0.032877699075503i</v>
      </c>
      <c r="AF418" t="str">
        <f t="shared" si="169"/>
        <v>-2.515124083773-0.884809048218552i</v>
      </c>
      <c r="AG418" t="str">
        <f t="shared" si="170"/>
        <v>1.02444906490985-0.0461704099142936i</v>
      </c>
      <c r="AH418" t="str">
        <f t="shared" si="171"/>
        <v>0.106761370977356+0.135221329620943i</v>
      </c>
      <c r="AI418">
        <f t="shared" si="172"/>
        <v>-15.274951587660855</v>
      </c>
      <c r="AJ418">
        <f t="shared" si="173"/>
        <v>51.707829637236543</v>
      </c>
      <c r="AK418"/>
      <c r="AL418"/>
      <c r="AM418"/>
      <c r="AN418"/>
    </row>
    <row r="419" spans="1:40" x14ac:dyDescent="0.35">
      <c r="A419"/>
      <c r="B419">
        <f t="shared" si="174"/>
        <v>28500</v>
      </c>
      <c r="C419" s="237" t="str">
        <f t="shared" si="142"/>
        <v>-0.0000260422252667954+0.0237833482830825i</v>
      </c>
      <c r="D419" s="208" t="str">
        <f t="shared" si="143"/>
        <v>-1.64894517677364+0.182339003503633i</v>
      </c>
      <c r="E419" t="str">
        <f t="shared" si="144"/>
        <v>36500</v>
      </c>
      <c r="F419" t="str">
        <f t="shared" si="145"/>
        <v>0.21505376344086</v>
      </c>
      <c r="G419" t="str">
        <f t="shared" si="140"/>
        <v>0.21505376344086</v>
      </c>
      <c r="H419" t="str">
        <f t="shared" si="146"/>
        <v>0.869595304379897+1.06934521589055i</v>
      </c>
      <c r="I419" t="str">
        <f t="shared" si="147"/>
        <v>111.919238284136i</v>
      </c>
      <c r="J419" t="str">
        <f t="shared" si="141"/>
        <v>-15.9550797596699+24.484347920944i</v>
      </c>
      <c r="K419" t="str">
        <f t="shared" si="148"/>
        <v>3.20856674093642-2.09084344133479i</v>
      </c>
      <c r="L419" t="str">
        <f t="shared" si="149"/>
        <v>0.774695376378354-0.454776235320318i</v>
      </c>
      <c r="M419" t="str">
        <f t="shared" si="150"/>
        <v>3.98326211731477-2.54561967665511i</v>
      </c>
      <c r="N419" t="str">
        <f t="shared" si="151"/>
        <v>-0.355488906417857i</v>
      </c>
      <c r="O419" t="str">
        <f t="shared" si="152"/>
        <v>0.937476437603194-0.348048745061414i</v>
      </c>
      <c r="P419" t="str">
        <f t="shared" si="153"/>
        <v>0.062523562396806+0.348048745061414i</v>
      </c>
      <c r="Q419" t="str">
        <f t="shared" si="154"/>
        <v>-0.062523562396806+0.00744016135644304i</v>
      </c>
      <c r="R419" t="str">
        <f t="shared" si="155"/>
        <v>-0.33286411166326-5.60629136160457i</v>
      </c>
      <c r="S419" t="str">
        <f t="shared" si="156"/>
        <v>0.0396933425885292i</v>
      </c>
      <c r="T419" t="str">
        <f t="shared" si="157"/>
        <v>0.222532443667282-0.0132124892196762i</v>
      </c>
      <c r="U419" t="str">
        <f t="shared" si="158"/>
        <v>0.00005-0.00498605711440776i</v>
      </c>
      <c r="V419" t="str">
        <f t="shared" si="159"/>
        <v>0.00002-0.0558438396813668i</v>
      </c>
      <c r="W419" t="str">
        <f t="shared" si="160"/>
        <v>0.0000422735453081333-0.00457739611530358i</v>
      </c>
      <c r="X419" t="str">
        <f t="shared" si="161"/>
        <v>0.000146906196028189-0.00457306727721481i</v>
      </c>
      <c r="Y419" t="str">
        <f t="shared" si="162"/>
        <v>0.009+0.143256625003695i</v>
      </c>
      <c r="Z419" t="str">
        <f t="shared" si="163"/>
        <v>-0.39314938116059-0.0386417463662852i</v>
      </c>
      <c r="AA419" t="str">
        <f t="shared" si="164"/>
        <v>5.68225080386737-86.1531473578096i</v>
      </c>
      <c r="AB419" t="str">
        <f t="shared" si="165"/>
        <v>0.669413860932226-0.0397453210656009i</v>
      </c>
      <c r="AC419" t="str">
        <f t="shared" si="166"/>
        <v>3.56527440169719-1.86238912795586i</v>
      </c>
      <c r="AD419" t="str">
        <f t="shared" si="167"/>
        <v>0.152083733649283+0.0682959412341018i</v>
      </c>
      <c r="AE419" t="str">
        <f t="shared" si="168"/>
        <v>-0.0571525513297928-0.0327272880940804i</v>
      </c>
      <c r="AF419" t="str">
        <f t="shared" si="169"/>
        <v>-2.51854048115354-0.887006212386917i</v>
      </c>
      <c r="AG419" t="str">
        <f t="shared" si="170"/>
        <v>1.02442807930885-0.0460261918887798i</v>
      </c>
      <c r="AH419" t="str">
        <f t="shared" si="171"/>
        <v>0.106119087845904+0.134713142166084i</v>
      </c>
      <c r="AI419">
        <f t="shared" si="172"/>
        <v>-15.31521345240475</v>
      </c>
      <c r="AJ419">
        <f t="shared" si="173"/>
        <v>51.771040222880934</v>
      </c>
      <c r="AK419"/>
      <c r="AL419"/>
      <c r="AM419"/>
      <c r="AN419"/>
    </row>
    <row r="420" spans="1:40" x14ac:dyDescent="0.35">
      <c r="A420"/>
      <c r="B420">
        <f t="shared" si="174"/>
        <v>28600</v>
      </c>
      <c r="C420" s="237" t="str">
        <f t="shared" si="142"/>
        <v>-0.000025860430400018+0.0237001899210174i</v>
      </c>
      <c r="D420" s="208" t="str">
        <f t="shared" si="143"/>
        <v>-1.64894378301299+0.181701456061133i</v>
      </c>
      <c r="E420" t="str">
        <f t="shared" si="144"/>
        <v>36500</v>
      </c>
      <c r="F420" t="str">
        <f t="shared" si="145"/>
        <v>0.21505376344086</v>
      </c>
      <c r="G420" t="str">
        <f t="shared" si="140"/>
        <v>0.21505376344086</v>
      </c>
      <c r="H420" t="str">
        <f t="shared" si="146"/>
        <v>0.87301102064574+1.07088623774463i</v>
      </c>
      <c r="I420" t="str">
        <f t="shared" si="147"/>
        <v>112.311937365835i</v>
      </c>
      <c r="J420" t="str">
        <f t="shared" si="141"/>
        <v>-16.0742715176603+24.570257913649i</v>
      </c>
      <c r="K420" t="str">
        <f t="shared" si="148"/>
        <v>3.20101843916115-2.09415952021937i</v>
      </c>
      <c r="L420" t="str">
        <f t="shared" si="149"/>
        <v>0.773302118902925-0.45555117541735i</v>
      </c>
      <c r="M420" t="str">
        <f t="shared" si="150"/>
        <v>3.97432055806408-2.54971069563672i</v>
      </c>
      <c r="N420" t="str">
        <f t="shared" si="151"/>
        <v>-0.35673623591406i</v>
      </c>
      <c r="O420" t="str">
        <f t="shared" si="152"/>
        <v>0.937041576972637-0.349217816018359i</v>
      </c>
      <c r="P420" t="str">
        <f t="shared" si="153"/>
        <v>0.062958423027363+0.349217816018359i</v>
      </c>
      <c r="Q420" t="str">
        <f t="shared" si="154"/>
        <v>-0.062958423027363+0.00751841989570101i</v>
      </c>
      <c r="R420" t="str">
        <f t="shared" si="155"/>
        <v>-0.332860804761909-5.58655039949961i</v>
      </c>
      <c r="S420" t="str">
        <f t="shared" si="156"/>
        <v>0.0398326174748048i</v>
      </c>
      <c r="T420" t="str">
        <f t="shared" si="157"/>
        <v>0.222526925066986-0.0132587171084368i</v>
      </c>
      <c r="U420" t="str">
        <f t="shared" si="158"/>
        <v>0.0000499999999999998-0.00496862334827344i</v>
      </c>
      <c r="V420" t="str">
        <f t="shared" si="159"/>
        <v>0.00002-0.0556485815006628i</v>
      </c>
      <c r="W420" t="str">
        <f t="shared" si="160"/>
        <v>0.0000422735450475916-0.00456139145940011i</v>
      </c>
      <c r="X420" t="str">
        <f t="shared" si="161"/>
        <v>0.000146176105619028-0.00455709440452343i</v>
      </c>
      <c r="Y420" t="str">
        <f t="shared" si="162"/>
        <v>0.009+0.143759279828269i</v>
      </c>
      <c r="Z420" t="str">
        <f t="shared" si="163"/>
        <v>-0.390333756318012-0.0382477798496719i</v>
      </c>
      <c r="AA420" t="str">
        <f t="shared" si="164"/>
        <v>5.63972415613663-85.8349892518471i</v>
      </c>
      <c r="AB420" t="str">
        <f t="shared" si="165"/>
        <v>0.669397260083064-0.0398843820896385i</v>
      </c>
      <c r="AC420" t="str">
        <f t="shared" si="166"/>
        <v>3.55870565665708-1.86528267334824i</v>
      </c>
      <c r="AD420" t="str">
        <f t="shared" si="167"/>
        <v>0.152170117606631+0.0685518627333002i</v>
      </c>
      <c r="AE420" t="str">
        <f t="shared" si="168"/>
        <v>-0.0567751770506417-0.0325782752412029i</v>
      </c>
      <c r="AF420" t="str">
        <f t="shared" si="169"/>
        <v>-2.52195480365873-0.889184781683497i</v>
      </c>
      <c r="AG420" t="str">
        <f t="shared" si="170"/>
        <v>1.02440729211824-0.0458831626631046i</v>
      </c>
      <c r="AH420" t="str">
        <f t="shared" si="171"/>
        <v>0.105483824355904+0.134208818776804i</v>
      </c>
      <c r="AI420">
        <f t="shared" si="172"/>
        <v>-15.355276780609215</v>
      </c>
      <c r="AJ420">
        <f t="shared" si="173"/>
        <v>51.83378979759263</v>
      </c>
      <c r="AK420"/>
      <c r="AL420"/>
      <c r="AM420"/>
      <c r="AN420"/>
    </row>
    <row r="421" spans="1:40" x14ac:dyDescent="0.35">
      <c r="A421"/>
      <c r="B421">
        <f t="shared" si="174"/>
        <v>28700</v>
      </c>
      <c r="C421" s="237" t="str">
        <f t="shared" si="142"/>
        <v>-0.0000256805325124689+0.0236176110576706i</v>
      </c>
      <c r="D421" s="208" t="str">
        <f t="shared" si="143"/>
        <v>-1.64894240379585+0.181068351442141i</v>
      </c>
      <c r="E421" t="str">
        <f t="shared" si="144"/>
        <v>36500</v>
      </c>
      <c r="F421" t="str">
        <f t="shared" si="145"/>
        <v>0.21505376344086</v>
      </c>
      <c r="G421" t="str">
        <f t="shared" si="140"/>
        <v>0.21505376344086</v>
      </c>
      <c r="H421" t="str">
        <f t="shared" si="146"/>
        <v>0.87642458640352+1.07241320813512i</v>
      </c>
      <c r="I421" t="str">
        <f t="shared" si="147"/>
        <v>112.704636447534i</v>
      </c>
      <c r="J421" t="str">
        <f t="shared" si="141"/>
        <v>-16.1938807599169+24.6561679063541i</v>
      </c>
      <c r="K421" t="str">
        <f t="shared" si="148"/>
        <v>3.19347895459355-2.09743937486184i</v>
      </c>
      <c r="L421" t="str">
        <f t="shared" si="149"/>
        <v>0.771909010082639-0.456320463770793i</v>
      </c>
      <c r="M421" t="str">
        <f t="shared" si="150"/>
        <v>3.96538796467619-2.55375983863263i</v>
      </c>
      <c r="N421" t="str">
        <f t="shared" si="151"/>
        <v>-0.357983565410263i</v>
      </c>
      <c r="O421" t="str">
        <f t="shared" si="152"/>
        <v>0.936605258464056-0.350386343651516i</v>
      </c>
      <c r="P421" t="str">
        <f t="shared" si="153"/>
        <v>0.063394741535944+0.350386343651516i</v>
      </c>
      <c r="Q421" t="str">
        <f t="shared" si="154"/>
        <v>-0.063394741535944+0.007597221758747i</v>
      </c>
      <c r="R421" t="str">
        <f t="shared" si="155"/>
        <v>-0.332857486160466-5.56694652012798i</v>
      </c>
      <c r="S421" t="str">
        <f t="shared" si="156"/>
        <v>0.0399718923610803i</v>
      </c>
      <c r="T421" t="str">
        <f t="shared" si="157"/>
        <v>0.222521387082446-0.0133049436083859i</v>
      </c>
      <c r="U421" t="str">
        <f t="shared" si="158"/>
        <v>0.0000499999999999998-0.00495131107179863i</v>
      </c>
      <c r="V421" t="str">
        <f t="shared" si="159"/>
        <v>0.00002-0.0554546840041448i</v>
      </c>
      <c r="W421" t="str">
        <f t="shared" si="160"/>
        <v>0.0000422735447861374-0.0045454983349873i</v>
      </c>
      <c r="X421" t="str">
        <f t="shared" si="161"/>
        <v>0.000145453628259008-0.0045412326688489i</v>
      </c>
      <c r="Y421" t="str">
        <f t="shared" si="162"/>
        <v>0.009+0.144261934652843i</v>
      </c>
      <c r="Z421" t="str">
        <f t="shared" si="163"/>
        <v>-0.387548511505687-0.0378594610868054i</v>
      </c>
      <c r="AA421" t="str">
        <f t="shared" si="164"/>
        <v>5.59768257965734-85.5192286030087i</v>
      </c>
      <c r="AB421" t="str">
        <f t="shared" si="165"/>
        <v>0.669380600922936-0.0400234389359049i</v>
      </c>
      <c r="AC421" t="str">
        <f t="shared" si="166"/>
        <v>3.55214352772905-1.86814575845816i</v>
      </c>
      <c r="AD421" t="str">
        <f t="shared" si="167"/>
        <v>0.152256794697184+0.0688075930395564i</v>
      </c>
      <c r="AE421" t="str">
        <f t="shared" si="168"/>
        <v>-0.0564018757603628-0.0324306404568089i</v>
      </c>
      <c r="AF421" t="str">
        <f t="shared" si="169"/>
        <v>-2.52536699019937-0.891344856692979i</v>
      </c>
      <c r="AG421" t="str">
        <f t="shared" si="170"/>
        <v>1.02438670009962-0.0457413084531343i</v>
      </c>
      <c r="AH421" t="str">
        <f t="shared" si="171"/>
        <v>0.104855478367824+0.133708312996634i</v>
      </c>
      <c r="AI421">
        <f t="shared" si="172"/>
        <v>-15.395143418366775</v>
      </c>
      <c r="AJ421">
        <f t="shared" si="173"/>
        <v>51.896081047790801</v>
      </c>
      <c r="AK421"/>
      <c r="AL421"/>
      <c r="AM421"/>
      <c r="AN421"/>
    </row>
    <row r="422" spans="1:40" x14ac:dyDescent="0.35">
      <c r="A422"/>
      <c r="B422">
        <f t="shared" si="174"/>
        <v>28800</v>
      </c>
      <c r="C422" s="237" t="str">
        <f t="shared" si="142"/>
        <v>-0.0000255025053030603+0.0235356056566254i</v>
      </c>
      <c r="D422" s="208" t="str">
        <f t="shared" si="143"/>
        <v>-1.64894103892058+0.180439643367461i</v>
      </c>
      <c r="E422" t="str">
        <f t="shared" si="144"/>
        <v>36500</v>
      </c>
      <c r="F422" t="str">
        <f t="shared" si="145"/>
        <v>0.21505376344086</v>
      </c>
      <c r="G422" t="str">
        <f t="shared" si="140"/>
        <v>0.21505376344086</v>
      </c>
      <c r="H422" t="str">
        <f t="shared" si="146"/>
        <v>0.879835941362276+1.0739261808809i</v>
      </c>
      <c r="I422" t="str">
        <f t="shared" si="147"/>
        <v>113.097335529233i</v>
      </c>
      <c r="J422" t="str">
        <f t="shared" si="141"/>
        <v>-16.3139074864397+24.7420778990591i</v>
      </c>
      <c r="K422" t="str">
        <f t="shared" si="148"/>
        <v>3.18594841687819-2.10068321430256i</v>
      </c>
      <c r="L422" t="str">
        <f t="shared" si="149"/>
        <v>0.770516075347641-0.457084116384863i</v>
      </c>
      <c r="M422" t="str">
        <f t="shared" si="150"/>
        <v>3.95646449222583-2.55776733068742i</v>
      </c>
      <c r="N422" t="str">
        <f t="shared" si="151"/>
        <v>-0.359230894906466i</v>
      </c>
      <c r="O422" t="str">
        <f t="shared" si="152"/>
        <v>0.936167482756288-0.351554326142852i</v>
      </c>
      <c r="P422" t="str">
        <f t="shared" si="153"/>
        <v>0.063832517243712+0.351554326142852i</v>
      </c>
      <c r="Q422" t="str">
        <f t="shared" si="154"/>
        <v>-0.063832517243712+0.007676568763614i</v>
      </c>
      <c r="R422" t="str">
        <f t="shared" si="155"/>
        <v>-0.332854155857554-5.54747829553016i</v>
      </c>
      <c r="S422" t="str">
        <f t="shared" si="156"/>
        <v>0.0401111672473557i</v>
      </c>
      <c r="T422" t="str">
        <f t="shared" si="157"/>
        <v>0.222515829713086-0.0133511687145797i</v>
      </c>
      <c r="U422" t="str">
        <f t="shared" si="158"/>
        <v>0.0000499999999999998-0.00493411901946599i</v>
      </c>
      <c r="V422" t="str">
        <f t="shared" si="159"/>
        <v>0.00002-0.0552621330180192i</v>
      </c>
      <c r="W422" t="str">
        <f t="shared" si="160"/>
        <v>0.0000422735445237708-0.00452971558027877i</v>
      </c>
      <c r="X422" t="str">
        <f t="shared" si="161"/>
        <v>0.00014473865848558-0.00452548091490197i</v>
      </c>
      <c r="Y422" t="str">
        <f t="shared" si="162"/>
        <v>0.009+0.144764589477418i</v>
      </c>
      <c r="Z422" t="str">
        <f t="shared" si="163"/>
        <v>-0.384793207974049-0.0374766873533501i</v>
      </c>
      <c r="AA422" t="str">
        <f t="shared" si="164"/>
        <v>5.55611859987392-85.2058378716938i</v>
      </c>
      <c r="AB422" t="str">
        <f t="shared" si="165"/>
        <v>0.66936388345011-0.0401624915895281i</v>
      </c>
      <c r="AC422" t="str">
        <f t="shared" si="166"/>
        <v>3.54558812834205-1.87097854532404i</v>
      </c>
      <c r="AD422" t="str">
        <f t="shared" si="167"/>
        <v>0.152343764745307+0.0690631328002943i</v>
      </c>
      <c r="AE422" t="str">
        <f t="shared" si="168"/>
        <v>-0.056032588515591-0.0322843640645552i</v>
      </c>
      <c r="AF422" t="str">
        <f t="shared" si="169"/>
        <v>-2.52877698028286-0.893486537513439i</v>
      </c>
      <c r="AG422" t="str">
        <f t="shared" si="170"/>
        <v>1.02436630007863-0.045600615689824i</v>
      </c>
      <c r="AH422" t="str">
        <f t="shared" si="171"/>
        <v>0.104233949600049+0.133211579136583i</v>
      </c>
      <c r="AI422">
        <f t="shared" si="172"/>
        <v>-15.434815188317511</v>
      </c>
      <c r="AJ422">
        <f t="shared" si="173"/>
        <v>51.957916649345961</v>
      </c>
      <c r="AK422"/>
      <c r="AL422"/>
      <c r="AM422"/>
      <c r="AN422"/>
    </row>
    <row r="423" spans="1:40" x14ac:dyDescent="0.35">
      <c r="A423"/>
      <c r="B423">
        <f t="shared" si="174"/>
        <v>28900</v>
      </c>
      <c r="C423" s="237" t="str">
        <f t="shared" si="142"/>
        <v>-0.0000253263229249514+0.0234541677650142i</v>
      </c>
      <c r="D423" s="208" t="str">
        <f t="shared" si="143"/>
        <v>-1.64893968818902+0.179815286198442i</v>
      </c>
      <c r="E423" t="str">
        <f t="shared" si="144"/>
        <v>36500</v>
      </c>
      <c r="F423" t="str">
        <f t="shared" si="145"/>
        <v>0.21505376344086</v>
      </c>
      <c r="G423" t="str">
        <f t="shared" si="140"/>
        <v>0.21505376344086</v>
      </c>
      <c r="H423" t="str">
        <f t="shared" si="146"/>
        <v>0.883245025822369+1.07542520996053i</v>
      </c>
      <c r="I423" t="str">
        <f t="shared" si="147"/>
        <v>113.490034610931i</v>
      </c>
      <c r="J423" t="str">
        <f t="shared" si="141"/>
        <v>-16.4343516972286+24.8279878917643i</v>
      </c>
      <c r="K423" t="str">
        <f t="shared" si="148"/>
        <v>3.17842695389696-2.10389124692705i</v>
      </c>
      <c r="L423" t="str">
        <f t="shared" si="149"/>
        <v>0.769123339938621-0.457842149360519i</v>
      </c>
      <c r="M423" t="str">
        <f t="shared" si="150"/>
        <v>3.94755029383558-2.56173339628757i</v>
      </c>
      <c r="N423" t="str">
        <f t="shared" si="151"/>
        <v>-0.360478224402669i</v>
      </c>
      <c r="O423" t="str">
        <f t="shared" si="152"/>
        <v>0.935728250530438-0.352721761675186i</v>
      </c>
      <c r="P423" t="str">
        <f t="shared" si="153"/>
        <v>0.064271749469562+0.352721761675186i</v>
      </c>
      <c r="Q423" t="str">
        <f t="shared" si="154"/>
        <v>-0.064271749469562+0.00775646272748304i</v>
      </c>
      <c r="R423" t="str">
        <f t="shared" si="155"/>
        <v>-0.332850813852095-5.52814431751088i</v>
      </c>
      <c r="S423" t="str">
        <f t="shared" si="156"/>
        <v>0.0402504421336314i</v>
      </c>
      <c r="T423" t="str">
        <f t="shared" si="157"/>
        <v>0.222510252958335-0.0133973924220859i</v>
      </c>
      <c r="U423" t="str">
        <f t="shared" si="158"/>
        <v>0.0000499999999999998-0.00491704594327407i</v>
      </c>
      <c r="V423" t="str">
        <f t="shared" si="159"/>
        <v>0.00002-0.0550709145646697i</v>
      </c>
      <c r="W423" t="str">
        <f t="shared" si="160"/>
        <v>0.0000422735442604915-0.00451404204956829i</v>
      </c>
      <c r="X423" t="str">
        <f t="shared" si="161"/>
        <v>0.000144031092655789-0.00450983800334262i</v>
      </c>
      <c r="Y423" t="str">
        <f t="shared" si="162"/>
        <v>0.009+0.145267244301992i</v>
      </c>
      <c r="Z423" t="str">
        <f t="shared" si="163"/>
        <v>-0.382067414919902-0.0370993581844495i</v>
      </c>
      <c r="AA423" t="str">
        <f t="shared" si="164"/>
        <v>5.51502488768531-84.8947899451663i</v>
      </c>
      <c r="AB423" t="str">
        <f t="shared" si="165"/>
        <v>0.669347107662868-0.040301540035671i</v>
      </c>
      <c r="AC423" t="str">
        <f t="shared" si="166"/>
        <v>3.53903957050135-1.8737811956183i</v>
      </c>
      <c r="AD423" t="str">
        <f t="shared" si="167"/>
        <v>0.152431027576242+0.0693184826500012i</v>
      </c>
      <c r="AE423" t="str">
        <f t="shared" si="168"/>
        <v>-0.0556672574430042-0.0321394267627308i</v>
      </c>
      <c r="AF423" t="str">
        <f t="shared" si="169"/>
        <v>-2.53218471401139-0.895609923762088i</v>
      </c>
      <c r="AG423" t="str">
        <f t="shared" si="170"/>
        <v>1.02434608894335-0.0454610710149949i</v>
      </c>
      <c r="AH423" t="str">
        <f t="shared" si="171"/>
        <v>0.103619139588264+0.132718572258933i</v>
      </c>
      <c r="AI423">
        <f t="shared" si="172"/>
        <v>-15.474293890018934</v>
      </c>
      <c r="AJ423">
        <f t="shared" si="173"/>
        <v>52.019299267393066</v>
      </c>
      <c r="AK423"/>
      <c r="AL423"/>
      <c r="AM423"/>
      <c r="AN423"/>
    </row>
    <row r="424" spans="1:40" x14ac:dyDescent="0.35">
      <c r="A424"/>
      <c r="B424">
        <f t="shared" si="174"/>
        <v>29000</v>
      </c>
      <c r="C424" s="237" t="str">
        <f t="shared" si="142"/>
        <v>-0.0000251519599761655+0.0233732915120769i</v>
      </c>
      <c r="D424" s="208" t="str">
        <f t="shared" si="143"/>
        <v>-1.64893835140641+0.179195234925923i</v>
      </c>
      <c r="E424" t="str">
        <f t="shared" si="144"/>
        <v>36500</v>
      </c>
      <c r="F424" t="str">
        <f t="shared" si="145"/>
        <v>0.21505376344086</v>
      </c>
      <c r="G424" t="str">
        <f t="shared" si="140"/>
        <v>0.21505376344086</v>
      </c>
      <c r="H424" t="str">
        <f t="shared" si="146"/>
        <v>0.886651780673636+1.07691034950669i</v>
      </c>
      <c r="I424" t="str">
        <f t="shared" si="147"/>
        <v>113.88273369263i</v>
      </c>
      <c r="J424" t="str">
        <f t="shared" si="141"/>
        <v>-16.5552133922837+24.9138978844693i</v>
      </c>
      <c r="K424" t="str">
        <f t="shared" si="148"/>
        <v>3.17091469178148-2.10706368046463i</v>
      </c>
      <c r="L424" t="str">
        <f t="shared" si="149"/>
        <v>0.767730828906945-0.458594578893593i</v>
      </c>
      <c r="M424" t="str">
        <f t="shared" si="150"/>
        <v>3.93864552068842-2.56565825935822i</v>
      </c>
      <c r="N424" t="str">
        <f t="shared" si="151"/>
        <v>-0.361725553898872i</v>
      </c>
      <c r="O424" t="str">
        <f t="shared" si="152"/>
        <v>0.935287562469876-0.353888648432185i</v>
      </c>
      <c r="P424" t="str">
        <f t="shared" si="153"/>
        <v>0.064712437530124+0.353888648432185i</v>
      </c>
      <c r="Q424" t="str">
        <f t="shared" si="154"/>
        <v>-0.064712437530124+0.00783690546668703i</v>
      </c>
      <c r="R424" t="str">
        <f t="shared" si="155"/>
        <v>-0.332847460142789-5.50894319729804i</v>
      </c>
      <c r="S424" t="str">
        <f t="shared" si="156"/>
        <v>0.0403897170199068i</v>
      </c>
      <c r="T424" t="str">
        <f t="shared" si="157"/>
        <v>0.222504656817608-0.013443614725962i</v>
      </c>
      <c r="U424" t="str">
        <f t="shared" si="158"/>
        <v>0.0000499999999999998-0.0049000906124352i</v>
      </c>
      <c r="V424" t="str">
        <f t="shared" si="159"/>
        <v>0.00002-0.0548810148592743i</v>
      </c>
      <c r="W424" t="str">
        <f t="shared" si="160"/>
        <v>0.0000422735439962997-0.00449847661295241i</v>
      </c>
      <c r="X424" t="str">
        <f t="shared" si="161"/>
        <v>0.00014333082890872-0.00449430281050565i</v>
      </c>
      <c r="Y424" t="str">
        <f t="shared" si="162"/>
        <v>0.009+0.145769899126566i</v>
      </c>
      <c r="Z424" t="str">
        <f t="shared" si="163"/>
        <v>-0.379370709313223-0.0367273753164356i</v>
      </c>
      <c r="AA424" t="str">
        <f t="shared" si="164"/>
        <v>5.47439425602176-84.5860581292118i</v>
      </c>
      <c r="AB424" t="str">
        <f t="shared" si="165"/>
        <v>0.669330273559451-0.0404405842594658i</v>
      </c>
      <c r="AC424" t="str">
        <f t="shared" si="166"/>
        <v>3.53249796479752-1.87655387064387i</v>
      </c>
      <c r="AD424" t="str">
        <f t="shared" si="167"/>
        <v>0.152518583016074+0.0695736432104509i</v>
      </c>
      <c r="AE424" t="str">
        <f t="shared" si="168"/>
        <v>-0.0553058257159335-0.0319958096154161i</v>
      </c>
      <c r="AF424" t="str">
        <f t="shared" si="169"/>
        <v>-2.53559013208005-0.897715114580767i</v>
      </c>
      <c r="AG424" t="str">
        <f t="shared" si="170"/>
        <v>1.02432606364285-0.0453226612771955i</v>
      </c>
      <c r="AH424" t="str">
        <f t="shared" si="171"/>
        <v>0.103010951645848+0.13222924816139i</v>
      </c>
      <c r="AI424">
        <f t="shared" si="172"/>
        <v>-15.513581300312183</v>
      </c>
      <c r="AJ424">
        <f t="shared" si="173"/>
        <v>52.080231556148334</v>
      </c>
      <c r="AK424"/>
      <c r="AL424"/>
      <c r="AM424"/>
      <c r="AN424"/>
    </row>
    <row r="425" spans="1:40" x14ac:dyDescent="0.35">
      <c r="A425"/>
      <c r="B425">
        <f t="shared" si="174"/>
        <v>29100</v>
      </c>
      <c r="C425" s="237" t="str">
        <f t="shared" si="142"/>
        <v>-0.0000249793914904334+0.0232929711077507i</v>
      </c>
      <c r="D425" s="208" t="str">
        <f t="shared" si="143"/>
        <v>-1.64893702838135+0.178579445159422i</v>
      </c>
      <c r="E425" t="str">
        <f t="shared" si="144"/>
        <v>36500</v>
      </c>
      <c r="F425" t="str">
        <f t="shared" si="145"/>
        <v>0.21505376344086</v>
      </c>
      <c r="G425" t="str">
        <f t="shared" si="140"/>
        <v>0.21505376344086</v>
      </c>
      <c r="H425" t="str">
        <f t="shared" si="146"/>
        <v>0.890056147393566+1.07838165380075i</v>
      </c>
      <c r="I425" t="str">
        <f t="shared" si="147"/>
        <v>114.275432774329i</v>
      </c>
      <c r="J425" t="str">
        <f t="shared" si="141"/>
        <v>-16.6764925716049+24.9998078771743i</v>
      </c>
      <c r="K425" t="str">
        <f t="shared" si="148"/>
        <v>3.16341175492522-2.11020072198654i</v>
      </c>
      <c r="L425" t="str">
        <f t="shared" si="149"/>
        <v>0.766338567114789-0.459341421272921i</v>
      </c>
      <c r="M425" t="str">
        <f t="shared" si="150"/>
        <v>3.92975032204001-2.56954214325946i</v>
      </c>
      <c r="N425" t="str">
        <f t="shared" si="151"/>
        <v>-0.362972883395075i</v>
      </c>
      <c r="O425" t="str">
        <f t="shared" si="152"/>
        <v>0.934845419260239-0.35505498459837i</v>
      </c>
      <c r="P425" t="str">
        <f t="shared" si="153"/>
        <v>0.065154580739761+0.35505498459837i</v>
      </c>
      <c r="Q425" t="str">
        <f t="shared" si="154"/>
        <v>-0.065154580739761+0.00791789879670501i</v>
      </c>
      <c r="R425" t="str">
        <f t="shared" si="155"/>
        <v>-0.332844094728298-5.48987356520931i</v>
      </c>
      <c r="S425" t="str">
        <f t="shared" si="156"/>
        <v>0.0405289919061825i</v>
      </c>
      <c r="T425" t="str">
        <f t="shared" si="157"/>
        <v>0.222499041290333-0.0134898356212638i</v>
      </c>
      <c r="U425" t="str">
        <f t="shared" si="158"/>
        <v>0.0000500000000000002-0.00488325181307976i</v>
      </c>
      <c r="V425" t="str">
        <f t="shared" si="159"/>
        <v>0.00002-0.0546924203064932i</v>
      </c>
      <c r="W425" t="str">
        <f t="shared" si="160"/>
        <v>0.0000422735437311956-0.00448301815605901i</v>
      </c>
      <c r="X425" t="str">
        <f t="shared" si="161"/>
        <v>0.000142637767128875-0.00447887422813237i</v>
      </c>
      <c r="Y425" t="str">
        <f t="shared" si="162"/>
        <v>0.009+0.146272553951141i</v>
      </c>
      <c r="Z425" t="str">
        <f t="shared" si="163"/>
        <v>-0.376702675728446-0.0363606426302742i</v>
      </c>
      <c r="AA425" t="str">
        <f t="shared" si="164"/>
        <v>5.43421965651732-84.2796161400011i</v>
      </c>
      <c r="AB425" t="str">
        <f t="shared" si="165"/>
        <v>0.669313381138137-0.0405796242460396i</v>
      </c>
      <c r="AC425" t="str">
        <f t="shared" si="166"/>
        <v>3.52596342041545-1.87929673133106i</v>
      </c>
      <c r="AD425" t="str">
        <f t="shared" si="167"/>
        <v>0.152606430891726+0.0698286150909272i</v>
      </c>
      <c r="AE425" t="str">
        <f t="shared" si="168"/>
        <v>-0.0549482375315932-0.0318534940438997i</v>
      </c>
      <c r="AF425" t="str">
        <f t="shared" si="169"/>
        <v>-2.53899317577492-0.899802208641328i</v>
      </c>
      <c r="AG425" t="str">
        <f t="shared" si="170"/>
        <v>1.02430622118573-0.0451853735276755i</v>
      </c>
      <c r="AH425" t="str">
        <f t="shared" si="171"/>
        <v>0.102409290825291+0.131743563361703i</v>
      </c>
      <c r="AI425">
        <f t="shared" si="172"/>
        <v>-15.552679173678403</v>
      </c>
      <c r="AJ425">
        <f t="shared" si="173"/>
        <v>52.140716158744155</v>
      </c>
      <c r="AK425"/>
      <c r="AL425"/>
      <c r="AM425"/>
      <c r="AN425"/>
    </row>
    <row r="426" spans="1:40" x14ac:dyDescent="0.35">
      <c r="A426"/>
      <c r="B426">
        <f t="shared" si="174"/>
        <v>29200</v>
      </c>
      <c r="C426" s="237" t="str">
        <f t="shared" si="142"/>
        <v>-0.0000248085929282571+0.0232132008412888i</v>
      </c>
      <c r="D426" s="208" t="str">
        <f t="shared" si="143"/>
        <v>-1.64893571892571+0.177967873116548i</v>
      </c>
      <c r="E426" t="str">
        <f t="shared" si="144"/>
        <v>36500</v>
      </c>
      <c r="F426" t="str">
        <f t="shared" si="145"/>
        <v>0.21505376344086</v>
      </c>
      <c r="G426" t="str">
        <f t="shared" si="140"/>
        <v>0.21505376344086</v>
      </c>
      <c r="H426" t="str">
        <f t="shared" si="146"/>
        <v>0.893458068045418+1.07983917726737i</v>
      </c>
      <c r="I426" t="str">
        <f t="shared" si="147"/>
        <v>114.668131856027i</v>
      </c>
      <c r="J426" t="str">
        <f t="shared" si="141"/>
        <v>-16.7981892351923+25.0857178698794i</v>
      </c>
      <c r="K426" t="str">
        <f t="shared" si="148"/>
        <v>3.15591826599581-2.11330257790436i</v>
      </c>
      <c r="L426" t="str">
        <f t="shared" si="149"/>
        <v>0.764946579235302-0.460082692878485i</v>
      </c>
      <c r="M426" t="str">
        <f t="shared" si="150"/>
        <v>3.92086484523111-2.57338527078285i</v>
      </c>
      <c r="N426" t="str">
        <f t="shared" si="151"/>
        <v>-0.364220212891278i</v>
      </c>
      <c r="O426" t="str">
        <f t="shared" si="152"/>
        <v>0.934401821589426-0.356220768359121i</v>
      </c>
      <c r="P426" t="str">
        <f t="shared" si="153"/>
        <v>0.065598178410574+0.356220768359121i</v>
      </c>
      <c r="Q426" t="str">
        <f t="shared" si="154"/>
        <v>-0.065598178410574+0.00799944453215701i</v>
      </c>
      <c r="R426" t="str">
        <f t="shared" si="155"/>
        <v>-0.332840717607517-5.47093407032498i</v>
      </c>
      <c r="S426" t="str">
        <f t="shared" si="156"/>
        <v>0.0406682667924579i</v>
      </c>
      <c r="T426" t="str">
        <f t="shared" si="157"/>
        <v>0.222493406375924-0.0135360551030556i</v>
      </c>
      <c r="U426" t="str">
        <f t="shared" si="158"/>
        <v>0.0000500000000000002-0.00486652834796647i</v>
      </c>
      <c r="V426" t="str">
        <f t="shared" si="159"/>
        <v>0.00002-0.0545051174972244i</v>
      </c>
      <c r="W426" t="str">
        <f t="shared" si="160"/>
        <v>0.0000422735434651785-0.00446766557978136i</v>
      </c>
      <c r="X426" t="str">
        <f t="shared" si="161"/>
        <v>0.000141951808910403-0.00446355116310757i</v>
      </c>
      <c r="Y426" t="str">
        <f t="shared" si="162"/>
        <v>0.009+0.146775208775715i</v>
      </c>
      <c r="Z426" t="str">
        <f t="shared" si="163"/>
        <v>-0.374062906180031-0.0359990660966752i</v>
      </c>
      <c r="AA426" t="str">
        <f t="shared" si="164"/>
        <v>5.39449417627382-83.9754380961436i</v>
      </c>
      <c r="AB426" t="str">
        <f t="shared" si="165"/>
        <v>0.669296430397165-0.0407186599805449i</v>
      </c>
      <c r="AC426" t="str">
        <f t="shared" si="166"/>
        <v>3.51943604514297-1.88200993823424i</v>
      </c>
      <c r="AD426" t="str">
        <f t="shared" si="167"/>
        <v>0.152694571030931+0.0700833988884321i</v>
      </c>
      <c r="AE426" t="str">
        <f t="shared" si="168"/>
        <v>-0.0545944380888789-0.0317124618183272i</v>
      </c>
      <c r="AF426" t="str">
        <f t="shared" si="169"/>
        <v>-2.54239378697113-0.901871304150822i</v>
      </c>
      <c r="AG426" t="str">
        <f t="shared" si="170"/>
        <v>1.02428655863873-0.0450491950164463i</v>
      </c>
      <c r="AH426" t="str">
        <f t="shared" si="171"/>
        <v>0.10181406388059+0.131261475082646i</v>
      </c>
      <c r="AI426">
        <f t="shared" si="172"/>
        <v>-15.591589242589638</v>
      </c>
      <c r="AJ426">
        <f t="shared" si="173"/>
        <v>52.200755707066456</v>
      </c>
      <c r="AK426"/>
      <c r="AL426"/>
      <c r="AM426"/>
      <c r="AN426"/>
    </row>
    <row r="427" spans="1:40" x14ac:dyDescent="0.35">
      <c r="A427"/>
      <c r="B427">
        <f t="shared" si="174"/>
        <v>29300</v>
      </c>
      <c r="C427" s="237" t="str">
        <f t="shared" si="142"/>
        <v>-0.0000246395401681839+0.0231339750799057i</v>
      </c>
      <c r="D427" s="208" t="str">
        <f t="shared" si="143"/>
        <v>-1.64893442285455+0.17736047561261i</v>
      </c>
      <c r="E427" t="str">
        <f t="shared" si="144"/>
        <v>36500</v>
      </c>
      <c r="F427" t="str">
        <f t="shared" si="145"/>
        <v>0.21505376344086</v>
      </c>
      <c r="G427" t="str">
        <f t="shared" si="140"/>
        <v>0.21505376344086</v>
      </c>
      <c r="H427" t="str">
        <f t="shared" si="146"/>
        <v>0.896857485276246+1.0812829744691i</v>
      </c>
      <c r="I427" t="str">
        <f t="shared" si="147"/>
        <v>115.060830937726i</v>
      </c>
      <c r="J427" t="str">
        <f t="shared" si="141"/>
        <v>-16.9203033830459+25.1716278625844i</v>
      </c>
      <c r="K427" t="str">
        <f t="shared" si="148"/>
        <v>3.14843434594749-2.11636945396839i</v>
      </c>
      <c r="L427" t="str">
        <f t="shared" si="149"/>
        <v>0.763554889752778-0.460818410179581i</v>
      </c>
      <c r="M427" t="str">
        <f t="shared" si="150"/>
        <v>3.91198923570027-2.57718786414797i</v>
      </c>
      <c r="N427" t="str">
        <f t="shared" si="151"/>
        <v>-0.365467542387481i</v>
      </c>
      <c r="O427" t="str">
        <f t="shared" si="152"/>
        <v>0.933956770147601-0.357385997900675i</v>
      </c>
      <c r="P427" t="str">
        <f t="shared" si="153"/>
        <v>0.066043229852399+0.357385997900675i</v>
      </c>
      <c r="Q427" t="str">
        <f t="shared" si="154"/>
        <v>-0.066043229852399+0.00808154448680604i</v>
      </c>
      <c r="R427" t="str">
        <f t="shared" si="155"/>
        <v>-0.332837328779092-5.45212338016799i</v>
      </c>
      <c r="S427" t="str">
        <f t="shared" si="156"/>
        <v>0.0408075416787336i</v>
      </c>
      <c r="T427" t="str">
        <f t="shared" si="157"/>
        <v>0.222487752073803-0.0135822731663912i</v>
      </c>
      <c r="U427" t="str">
        <f t="shared" si="158"/>
        <v>0.0000500000000000002-0.00484991903619867i</v>
      </c>
      <c r="V427" t="str">
        <f t="shared" si="159"/>
        <v>0.00002-0.054319093205425i</v>
      </c>
      <c r="W427" t="str">
        <f t="shared" si="160"/>
        <v>0.0000422735431982489-0.0044524178000176i</v>
      </c>
      <c r="X427" t="str">
        <f t="shared" si="161"/>
        <v>0.000141272857522197-0.00444833253720179i</v>
      </c>
      <c r="Y427" t="str">
        <f t="shared" si="162"/>
        <v>0.009+0.147277863600289i</v>
      </c>
      <c r="Z427" t="str">
        <f t="shared" si="163"/>
        <v>-0.371450999962106-0.0356425537228073i</v>
      </c>
      <c r="AA427" t="str">
        <f t="shared" si="164"/>
        <v>5.35521103471186-83.6734985109163i</v>
      </c>
      <c r="AB427" t="str">
        <f t="shared" si="165"/>
        <v>0.669279421334795-0.0408576914481027i</v>
      </c>
      <c r="AC427" t="str">
        <f t="shared" si="166"/>
        <v>3.51291594538027-1.88469365152855i</v>
      </c>
      <c r="AD427" t="str">
        <f t="shared" si="167"/>
        <v>0.152783003262213+0.0703379951879003i</v>
      </c>
      <c r="AE427" t="str">
        <f t="shared" si="168"/>
        <v>-0.0542443735667235-0.0315726950495807i</v>
      </c>
      <c r="AF427" t="str">
        <f t="shared" si="169"/>
        <v>-2.5457919081308-0.90392249885649i</v>
      </c>
      <c r="AG427" t="str">
        <f t="shared" si="170"/>
        <v>1.02426707312538-0.0449141131884309i</v>
      </c>
      <c r="AH427" t="str">
        <f t="shared" si="171"/>
        <v>0.101225179230569+0.130782941237364i</v>
      </c>
      <c r="AI427">
        <f t="shared" si="172"/>
        <v>-15.630313217854736</v>
      </c>
      <c r="AJ427">
        <f t="shared" si="173"/>
        <v>52.260352821603881</v>
      </c>
      <c r="AK427"/>
      <c r="AL427"/>
      <c r="AM427"/>
      <c r="AN427"/>
    </row>
    <row r="428" spans="1:40" x14ac:dyDescent="0.35">
      <c r="A428"/>
      <c r="B428">
        <f t="shared" si="174"/>
        <v>29400</v>
      </c>
      <c r="C428" s="237" t="str">
        <f t="shared" si="142"/>
        <v>-0.0000244722094982903+0.0230552882674525i</v>
      </c>
      <c r="D428" s="208" t="str">
        <f t="shared" si="143"/>
        <v>-1.64893313998608+0.176757210050469i</v>
      </c>
      <c r="E428" t="str">
        <f t="shared" si="144"/>
        <v>36500</v>
      </c>
      <c r="F428" t="str">
        <f t="shared" si="145"/>
        <v>0.21505376344086</v>
      </c>
      <c r="G428" t="str">
        <f t="shared" si="140"/>
        <v>0.21505376344086</v>
      </c>
      <c r="H428" t="str">
        <f t="shared" si="146"/>
        <v>0.900254342314982+1.08271310010112i</v>
      </c>
      <c r="I428" t="str">
        <f t="shared" si="147"/>
        <v>115.453530019425i</v>
      </c>
      <c r="J428" t="str">
        <f t="shared" si="141"/>
        <v>-17.0428350151656+25.2575378552896i</v>
      </c>
      <c r="K428" t="str">
        <f t="shared" si="148"/>
        <v>3.14096011403314-2.11940155526568i</v>
      </c>
      <c r="L428" t="str">
        <f t="shared" si="149"/>
        <v>0.762163522962843-0.461548589732976i</v>
      </c>
      <c r="M428" t="str">
        <f t="shared" si="150"/>
        <v>3.90312363699598-2.58095014499866i</v>
      </c>
      <c r="N428" t="str">
        <f t="shared" si="151"/>
        <v>-0.366714871883684i</v>
      </c>
      <c r="O428" t="str">
        <f t="shared" si="152"/>
        <v>0.933510265627188-0.358550671410132i</v>
      </c>
      <c r="P428" t="str">
        <f t="shared" si="153"/>
        <v>0.066489734372812+0.358550671410132i</v>
      </c>
      <c r="Q428" t="str">
        <f t="shared" si="154"/>
        <v>-0.066489734372812+0.00816420047355199i</v>
      </c>
      <c r="R428" t="str">
        <f t="shared" si="155"/>
        <v>-0.332833928241775-5.43344018039004i</v>
      </c>
      <c r="S428" t="str">
        <f t="shared" si="156"/>
        <v>0.040946816565009i</v>
      </c>
      <c r="T428" t="str">
        <f t="shared" si="157"/>
        <v>0.22248207838338-0.0136284898063273i</v>
      </c>
      <c r="U428" t="str">
        <f t="shared" si="158"/>
        <v>0.0000500000000000002-0.0048334227129463i</v>
      </c>
      <c r="V428" t="str">
        <f t="shared" si="159"/>
        <v>0.00002-0.0541343343849984i</v>
      </c>
      <c r="W428" t="str">
        <f t="shared" si="160"/>
        <v>0.0000422735429304069-0.00443727374741554i</v>
      </c>
      <c r="X428" t="str">
        <f t="shared" si="161"/>
        <v>0.000140600817873808-0.004433217286819i</v>
      </c>
      <c r="Y428" t="str">
        <f t="shared" si="162"/>
        <v>0.009+0.147780518424864i</v>
      </c>
      <c r="Z428" t="str">
        <f t="shared" si="163"/>
        <v>-0.368866563492253-0.0352910155005816i</v>
      </c>
      <c r="AA428" t="str">
        <f t="shared" si="164"/>
        <v>5.31636358050956-83.3737722846874i</v>
      </c>
      <c r="AB428" t="str">
        <f t="shared" si="165"/>
        <v>0.669262353949252-0.0409967186338429i</v>
      </c>
      <c r="AC428" t="str">
        <f t="shared" si="166"/>
        <v>3.50640322614841-1.88734803100649i</v>
      </c>
      <c r="AD428" t="str">
        <f t="shared" si="167"/>
        <v>0.152871727414873+0.0705924045624014i</v>
      </c>
      <c r="AE428" t="str">
        <f t="shared" si="168"/>
        <v>-0.0538979911030136-0.0314341761813868i</v>
      </c>
      <c r="AF428" t="str">
        <f t="shared" si="169"/>
        <v>-2.54918748230106-0.905955890050651i</v>
      </c>
      <c r="AG428" t="str">
        <f t="shared" si="170"/>
        <v>1.02424776182462-0.0447801156797134i</v>
      </c>
      <c r="AH428" t="str">
        <f t="shared" si="171"/>
        <v>0.10064254692317+0.130307920415143i</v>
      </c>
      <c r="AI428">
        <f t="shared" si="172"/>
        <v>-15.668852788955089</v>
      </c>
      <c r="AJ428">
        <f t="shared" si="173"/>
        <v>52.319510111303615</v>
      </c>
      <c r="AK428"/>
      <c r="AL428"/>
      <c r="AM428"/>
      <c r="AN428"/>
    </row>
    <row r="429" spans="1:40" x14ac:dyDescent="0.35">
      <c r="A429"/>
      <c r="B429">
        <f t="shared" si="174"/>
        <v>29500</v>
      </c>
      <c r="C429" s="237" t="str">
        <f t="shared" si="142"/>
        <v>-0.0000243065776078662+0.022977134923117i</v>
      </c>
      <c r="D429" s="208" t="str">
        <f t="shared" si="143"/>
        <v>-1.64893187014159+0.176158034410564i</v>
      </c>
      <c r="E429" t="str">
        <f t="shared" si="144"/>
        <v>36500</v>
      </c>
      <c r="F429" t="str">
        <f t="shared" si="145"/>
        <v>0.21505376344086</v>
      </c>
      <c r="G429" t="str">
        <f t="shared" si="140"/>
        <v>0.21505376344086</v>
      </c>
      <c r="H429" t="str">
        <f t="shared" si="146"/>
        <v>0.903648582970399+1.08412960898596i</v>
      </c>
      <c r="I429" t="str">
        <f t="shared" si="147"/>
        <v>115.846229101124i</v>
      </c>
      <c r="J429" t="str">
        <f t="shared" si="141"/>
        <v>-17.1657841315515+25.3434478479946i</v>
      </c>
      <c r="K429" t="str">
        <f t="shared" si="148"/>
        <v>3.13349568781662-2.12239908621841i</v>
      </c>
      <c r="L429" t="str">
        <f t="shared" si="149"/>
        <v>0.760772502972659-0.4622732481811i</v>
      </c>
      <c r="M429" t="str">
        <f t="shared" si="150"/>
        <v>3.89426819078928-2.58467233439951i</v>
      </c>
      <c r="N429" t="str">
        <f t="shared" si="151"/>
        <v>-0.367962201379887i</v>
      </c>
      <c r="O429" t="str">
        <f t="shared" si="152"/>
        <v>0.933062308722873-0.359714787075458i</v>
      </c>
      <c r="P429" t="str">
        <f t="shared" si="153"/>
        <v>0.066937691277127+0.359714787075458i</v>
      </c>
      <c r="Q429" t="str">
        <f t="shared" si="154"/>
        <v>-0.066937691277127+0.00824741430442899i</v>
      </c>
      <c r="R429" t="str">
        <f t="shared" si="155"/>
        <v>-0.332830515994338-5.41488317446459i</v>
      </c>
      <c r="S429" t="str">
        <f t="shared" si="156"/>
        <v>0.0410860914512846i</v>
      </c>
      <c r="T429" t="str">
        <f t="shared" si="157"/>
        <v>0.222476385304074-0.0136747050179216i</v>
      </c>
      <c r="U429" t="str">
        <f t="shared" si="158"/>
        <v>0.00005-0.00481703822917358i</v>
      </c>
      <c r="V429" t="str">
        <f t="shared" si="159"/>
        <v>0.00002-0.0539508281667441i</v>
      </c>
      <c r="W429" t="str">
        <f t="shared" si="160"/>
        <v>0.000042273542661652-0.00442223236712266i</v>
      </c>
      <c r="X429" t="str">
        <f t="shared" si="161"/>
        <v>0.000139935596482173-0.00441820436274919i</v>
      </c>
      <c r="Y429" t="str">
        <f t="shared" si="162"/>
        <v>0.009+0.148283173249438i</v>
      </c>
      <c r="Z429" t="str">
        <f t="shared" si="163"/>
        <v>-0.36630921015914-0.0349443633564364i</v>
      </c>
      <c r="AA429" t="str">
        <f t="shared" si="164"/>
        <v>5.27794528862344-83.0762346975077i</v>
      </c>
      <c r="AB429" t="str">
        <f t="shared" si="165"/>
        <v>0.66924522823879-0.0411357415228981i</v>
      </c>
      <c r="AC429" t="str">
        <f t="shared" si="166"/>
        <v>3.49989799109859-1.88997323607484i</v>
      </c>
      <c r="AD429" t="str">
        <f t="shared" si="167"/>
        <v>0.152960743318968+0.0708466275733464i</v>
      </c>
      <c r="AE429" t="str">
        <f t="shared" si="168"/>
        <v>-0.053555238774025-0.0312968879826399i</v>
      </c>
      <c r="AF429" t="str">
        <f t="shared" si="169"/>
        <v>-2.55258045311199-0.907971574575396i</v>
      </c>
      <c r="AG429" t="str">
        <f t="shared" si="170"/>
        <v>1.02422862196956-0.0446471903138675i</v>
      </c>
      <c r="AH429" t="str">
        <f t="shared" si="171"/>
        <v>0.100066078600594+0.129836371867501i</v>
      </c>
      <c r="AI429">
        <f t="shared" si="172"/>
        <v>-15.707209624377118</v>
      </c>
      <c r="AJ429">
        <f t="shared" si="173"/>
        <v>52.378230173439576</v>
      </c>
      <c r="AK429"/>
      <c r="AL429"/>
      <c r="AM429"/>
      <c r="AN429"/>
    </row>
    <row r="430" spans="1:40" x14ac:dyDescent="0.35">
      <c r="A430"/>
      <c r="B430">
        <f t="shared" si="174"/>
        <v>29600</v>
      </c>
      <c r="C430" s="237" t="str">
        <f t="shared" si="142"/>
        <v>-0.0000241426215792973+0.0228995096401521i</v>
      </c>
      <c r="D430" s="208" t="str">
        <f t="shared" si="143"/>
        <v>-1.64893061314537+0.175562907241166i</v>
      </c>
      <c r="E430" t="str">
        <f t="shared" si="144"/>
        <v>36500</v>
      </c>
      <c r="F430" t="str">
        <f t="shared" si="145"/>
        <v>0.21505376344086</v>
      </c>
      <c r="G430" t="str">
        <f t="shared" si="140"/>
        <v>0.21505376344086</v>
      </c>
      <c r="H430" t="str">
        <f t="shared" si="146"/>
        <v>0.907040151629072+1.08553255606832i</v>
      </c>
      <c r="I430" t="str">
        <f t="shared" si="147"/>
        <v>116.238928182822i</v>
      </c>
      <c r="J430" t="str">
        <f t="shared" si="141"/>
        <v>-17.2891507322036+25.4293578406997i</v>
      </c>
      <c r="K430" t="str">
        <f t="shared" si="148"/>
        <v>3.12604118318502-2.12536225058189i</v>
      </c>
      <c r="L430" t="str">
        <f t="shared" si="149"/>
        <v>0.759381853701149-0.462992402250231i</v>
      </c>
      <c r="M430" t="str">
        <f t="shared" si="150"/>
        <v>3.88542303688617-2.58835465283212i</v>
      </c>
      <c r="N430" t="str">
        <f t="shared" si="151"/>
        <v>-0.36920953087609i</v>
      </c>
      <c r="O430" t="str">
        <f t="shared" si="152"/>
        <v>0.932612900131601-0.360878343085485i</v>
      </c>
      <c r="P430" t="str">
        <f t="shared" si="153"/>
        <v>0.067387099868399+0.360878343085485i</v>
      </c>
      <c r="Q430" t="str">
        <f t="shared" si="154"/>
        <v>-0.067387099868399+0.00833118779060499i</v>
      </c>
      <c r="R430" t="str">
        <f t="shared" si="155"/>
        <v>-0.332827092035426-5.39645108338557i</v>
      </c>
      <c r="S430" t="str">
        <f t="shared" si="156"/>
        <v>0.0412253663375601i</v>
      </c>
      <c r="T430" t="str">
        <f t="shared" si="157"/>
        <v>0.222470672835293-0.0137209187962253i</v>
      </c>
      <c r="U430" t="str">
        <f t="shared" si="158"/>
        <v>0.00005-0.00480076445137232i</v>
      </c>
      <c r="V430" t="str">
        <f t="shared" si="159"/>
        <v>0.00002-0.05376856185537i</v>
      </c>
      <c r="W430" t="str">
        <f t="shared" si="160"/>
        <v>0.0000422735423919848-0.00440729261854129i</v>
      </c>
      <c r="X430" t="str">
        <f t="shared" si="161"/>
        <v>0.00013927710143913-0.00440329272992635i</v>
      </c>
      <c r="Y430" t="str">
        <f t="shared" si="162"/>
        <v>0.009+0.148785828074013i</v>
      </c>
      <c r="Z430" t="str">
        <f t="shared" si="163"/>
        <v>-0.363778560174004-0.0346025111025793i</v>
      </c>
      <c r="AA430" t="str">
        <f t="shared" si="164"/>
        <v>5.23994975738947-82.780861401871i</v>
      </c>
      <c r="AB430" t="str">
        <f t="shared" si="165"/>
        <v>0.669228044201626-0.0412747601003815i</v>
      </c>
      <c r="AC430" t="str">
        <f t="shared" si="166"/>
        <v>3.49340034252092-1.89256942575099i</v>
      </c>
      <c r="AD430" t="str">
        <f t="shared" si="167"/>
        <v>0.153050050805296+0.0711006647706799i</v>
      </c>
      <c r="AE430" t="str">
        <f t="shared" si="168"/>
        <v>-0.0532160655743804-0.031160813539933i</v>
      </c>
      <c r="AF430" t="str">
        <f t="shared" si="169"/>
        <v>-2.55597076477444-0.909969648827154i</v>
      </c>
      <c r="AG430" t="str">
        <f t="shared" si="170"/>
        <v>1.02420965084622-0.0445153250983727i</v>
      </c>
      <c r="AH430" t="str">
        <f t="shared" si="171"/>
        <v>0.0994956874653415+0.129368255494634i</v>
      </c>
      <c r="AI430">
        <f t="shared" si="172"/>
        <v>-15.745385371937468</v>
      </c>
      <c r="AJ430">
        <f t="shared" si="173"/>
        <v>52.436515593481907</v>
      </c>
      <c r="AK430"/>
      <c r="AL430"/>
      <c r="AM430"/>
      <c r="AN430"/>
    </row>
    <row r="431" spans="1:40" x14ac:dyDescent="0.35">
      <c r="A431"/>
      <c r="B431">
        <f t="shared" si="174"/>
        <v>29700</v>
      </c>
      <c r="C431" s="237" t="str">
        <f t="shared" si="142"/>
        <v>-0.0000239803188801353+0.0228224070846283i</v>
      </c>
      <c r="D431" s="208" t="str">
        <f t="shared" si="143"/>
        <v>-1.64892936882467+0.174971787648817i</v>
      </c>
      <c r="E431" t="str">
        <f t="shared" si="144"/>
        <v>36500</v>
      </c>
      <c r="F431" t="str">
        <f t="shared" si="145"/>
        <v>0.21505376344086</v>
      </c>
      <c r="G431" t="str">
        <f t="shared" si="140"/>
        <v>0.21505376344086</v>
      </c>
      <c r="H431" t="str">
        <f t="shared" si="146"/>
        <v>0.910428993253318+1.0869219964099i</v>
      </c>
      <c r="I431" t="str">
        <f t="shared" si="147"/>
        <v>116.631627264521i</v>
      </c>
      <c r="J431" t="str">
        <f t="shared" si="141"/>
        <v>-17.4129348171219+25.5152678334047i</v>
      </c>
      <c r="K431" t="str">
        <f t="shared" si="148"/>
        <v>3.11859671436093-2.12829125144289i</v>
      </c>
      <c r="L431" t="str">
        <f t="shared" si="149"/>
        <v>0.757991598879223-0.463706068748705i</v>
      </c>
      <c r="M431" t="str">
        <f t="shared" si="150"/>
        <v>3.87658831324015-2.5919973201916i</v>
      </c>
      <c r="N431" t="str">
        <f t="shared" si="151"/>
        <v>-0.370456860372293i</v>
      </c>
      <c r="O431" t="str">
        <f t="shared" si="152"/>
        <v>0.932162040552574-0.362041337629918i</v>
      </c>
      <c r="P431" t="str">
        <f t="shared" si="153"/>
        <v>0.067837959447426+0.362041337629918i</v>
      </c>
      <c r="Q431" t="str">
        <f t="shared" si="154"/>
        <v>-0.067837959447426+0.00841552274237495i</v>
      </c>
      <c r="R431" t="str">
        <f t="shared" si="155"/>
        <v>-0.332823656363889-5.37814264537245i</v>
      </c>
      <c r="S431" t="str">
        <f t="shared" si="156"/>
        <v>0.0413646412238357i</v>
      </c>
      <c r="T431" t="str">
        <f t="shared" si="157"/>
        <v>0.222464940976442-0.0137671311362974i</v>
      </c>
      <c r="U431" t="str">
        <f t="shared" si="158"/>
        <v>0.00005-0.00478460026130036i</v>
      </c>
      <c r="V431" t="str">
        <f t="shared" si="159"/>
        <v>0.00002-0.053587522926564i</v>
      </c>
      <c r="W431" t="str">
        <f t="shared" si="160"/>
        <v>0.0000422735421214049-0.00439245347508844i</v>
      </c>
      <c r="X431" t="str">
        <f t="shared" si="161"/>
        <v>0.000138625242379679-0.0043884813671907i</v>
      </c>
      <c r="Y431" t="str">
        <f t="shared" si="162"/>
        <v>0.009+0.149288482898587i</v>
      </c>
      <c r="Z431" t="str">
        <f t="shared" si="163"/>
        <v>-0.361274240425795-0.0342653743896412i</v>
      </c>
      <c r="AA431" t="str">
        <f t="shared" si="164"/>
        <v>5.20237070570316-82.4876284156482i</v>
      </c>
      <c r="AB431" t="str">
        <f t="shared" si="165"/>
        <v>0.669210801835971-0.0414137743514299i</v>
      </c>
      <c r="AC431" t="str">
        <f t="shared" si="166"/>
        <v>3.48691038135347-1.89513675866003i</v>
      </c>
      <c r="AD431" t="str">
        <f t="shared" si="167"/>
        <v>0.153139649705374+0.0713545166930757i</v>
      </c>
      <c r="AE431" t="str">
        <f t="shared" si="168"/>
        <v>-0.0528804213975012-0.0310259362502938i</v>
      </c>
      <c r="AF431" t="str">
        <f t="shared" si="169"/>
        <v>-2.55935836207799-0.911950208761083i</v>
      </c>
      <c r="AG431" t="str">
        <f t="shared" si="170"/>
        <v>1.02419084579228-0.0443845082211134i</v>
      </c>
      <c r="AH431" t="str">
        <f t="shared" si="171"/>
        <v>0.098931288247085+0.128903531832208i</v>
      </c>
      <c r="AI431">
        <f t="shared" si="172"/>
        <v>-15.783381659102274</v>
      </c>
      <c r="AJ431">
        <f t="shared" si="173"/>
        <v>52.494368944979207</v>
      </c>
      <c r="AK431"/>
      <c r="AL431"/>
      <c r="AM431"/>
      <c r="AN431"/>
    </row>
    <row r="432" spans="1:40" x14ac:dyDescent="0.35">
      <c r="A432"/>
      <c r="B432">
        <f t="shared" si="174"/>
        <v>29800</v>
      </c>
      <c r="C432" s="237" t="str">
        <f t="shared" si="142"/>
        <v>-0.0000238196473553569+0.0227458219942117i</v>
      </c>
      <c r="D432" s="208" t="str">
        <f t="shared" si="143"/>
        <v>-1.64892813700965+0.174384635288956i</v>
      </c>
      <c r="E432" t="str">
        <f t="shared" si="144"/>
        <v>36500</v>
      </c>
      <c r="F432" t="str">
        <f t="shared" si="145"/>
        <v>0.21505376344086</v>
      </c>
      <c r="G432" t="str">
        <f t="shared" si="140"/>
        <v>0.21505376344086</v>
      </c>
      <c r="H432" t="str">
        <f t="shared" si="146"/>
        <v>0.913815053379074+1.0882979851843i</v>
      </c>
      <c r="I432" t="str">
        <f t="shared" si="147"/>
        <v>117.02432634622i</v>
      </c>
      <c r="J432" t="str">
        <f t="shared" si="141"/>
        <v>-17.5371363863063+25.6011778261099i</v>
      </c>
      <c r="K432" t="str">
        <f t="shared" si="148"/>
        <v>3.11116239391456-2.1311862912175i</v>
      </c>
      <c r="L432" t="str">
        <f t="shared" si="149"/>
        <v>0.756601762050036-0.46441426456513i</v>
      </c>
      <c r="M432" t="str">
        <f t="shared" si="150"/>
        <v>3.8677641559646-2.59560055578263i</v>
      </c>
      <c r="N432" t="str">
        <f t="shared" si="151"/>
        <v>-0.371704189868496i</v>
      </c>
      <c r="O432" t="str">
        <f t="shared" si="152"/>
        <v>0.931709730687256-0.363203768899334i</v>
      </c>
      <c r="P432" t="str">
        <f t="shared" si="153"/>
        <v>0.068290269312744+0.363203768899334i</v>
      </c>
      <c r="Q432" t="str">
        <f t="shared" si="154"/>
        <v>-0.068290269312744+0.00850042096916204i</v>
      </c>
      <c r="R432" t="str">
        <f t="shared" si="155"/>
        <v>-0.332820208978346-5.35995661558165i</v>
      </c>
      <c r="S432" t="str">
        <f t="shared" si="156"/>
        <v>0.0415039161101112i</v>
      </c>
      <c r="T432" t="str">
        <f t="shared" si="157"/>
        <v>0.222459189726936-0.013813342033187i</v>
      </c>
      <c r="U432" t="str">
        <f t="shared" si="158"/>
        <v>0.00005-0.00476854455572553i</v>
      </c>
      <c r="V432" t="str">
        <f t="shared" si="159"/>
        <v>0.00002-0.0534076990241259i</v>
      </c>
      <c r="W432" t="str">
        <f t="shared" si="160"/>
        <v>0.0000422735418499125-0.00437771392396083i</v>
      </c>
      <c r="X432" t="str">
        <f t="shared" si="161"/>
        <v>0.000137979930451011-0.00437376926705625i</v>
      </c>
      <c r="Y432" t="str">
        <f t="shared" si="162"/>
        <v>0.009+0.149791137723161i</v>
      </c>
      <c r="Z432" t="str">
        <f t="shared" si="163"/>
        <v>-0.35879588433994-0.03393287066069i</v>
      </c>
      <c r="AA432" t="str">
        <f t="shared" si="164"/>
        <v>5.16520197027398-82.1965121151737i</v>
      </c>
      <c r="AB432" t="str">
        <f t="shared" si="165"/>
        <v>0.669193501140066-0.0415527842611501i</v>
      </c>
      <c r="AC432" t="str">
        <f t="shared" si="166"/>
        <v>3.48042820719145-1.89767539303109i</v>
      </c>
      <c r="AD432" t="str">
        <f t="shared" si="167"/>
        <v>0.153229539851428+0.071608183868127i</v>
      </c>
      <c r="AE432" t="str">
        <f t="shared" si="168"/>
        <v>-0.0525482570165511-0.0308922398141172i</v>
      </c>
      <c r="AF432" t="str">
        <f t="shared" si="169"/>
        <v>-2.56274319038872-0.913913349895344i</v>
      </c>
      <c r="AG432" t="str">
        <f t="shared" si="170"/>
        <v>1.0241722041959-0.0442547280469571i</v>
      </c>
      <c r="AH432" t="str">
        <f t="shared" si="171"/>
        <v>0.0983727971703719+0.128442162038478i</v>
      </c>
      <c r="AI432">
        <f t="shared" si="172"/>
        <v>-15.821200093300327</v>
      </c>
      <c r="AJ432">
        <f t="shared" si="173"/>
        <v>52.551792789445273</v>
      </c>
      <c r="AK432"/>
      <c r="AL432"/>
      <c r="AM432"/>
      <c r="AN432"/>
    </row>
    <row r="433" spans="1:40" x14ac:dyDescent="0.35">
      <c r="A433"/>
      <c r="B433">
        <f t="shared" si="174"/>
        <v>29900</v>
      </c>
      <c r="C433" s="237" t="str">
        <f t="shared" si="142"/>
        <v>-0.0000236605852198037+0.0226697491769679i</v>
      </c>
      <c r="D433" s="208" t="str">
        <f t="shared" si="143"/>
        <v>-1.64892691753328+0.173801410356754i</v>
      </c>
      <c r="E433" t="str">
        <f t="shared" si="144"/>
        <v>36500</v>
      </c>
      <c r="F433" t="str">
        <f t="shared" si="145"/>
        <v>0.21505376344086</v>
      </c>
      <c r="G433" t="str">
        <f t="shared" si="140"/>
        <v>0.21505376344086</v>
      </c>
      <c r="H433" t="str">
        <f t="shared" si="146"/>
        <v>0.917198278113737+1.089660577672i</v>
      </c>
      <c r="I433" t="str">
        <f t="shared" si="147"/>
        <v>117.417025427919i</v>
      </c>
      <c r="J433" t="str">
        <f t="shared" si="141"/>
        <v>-17.6617554397569+25.6870878188149i</v>
      </c>
      <c r="K433" t="str">
        <f t="shared" si="148"/>
        <v>3.10373833277599-2.13404757164946i</v>
      </c>
      <c r="L433" t="str">
        <f t="shared" si="149"/>
        <v>0.755212366569244-0.465117006666617i</v>
      </c>
      <c r="M433" t="str">
        <f t="shared" si="150"/>
        <v>3.85895069934523-2.59916457831608i</v>
      </c>
      <c r="N433" t="str">
        <f t="shared" si="151"/>
        <v>-0.372951519364699i</v>
      </c>
      <c r="O433" t="str">
        <f t="shared" si="152"/>
        <v>0.931255971239362-0.364365635085187i</v>
      </c>
      <c r="P433" t="str">
        <f t="shared" si="153"/>
        <v>0.068744028760638+0.364365635085187i</v>
      </c>
      <c r="Q433" t="str">
        <f t="shared" si="154"/>
        <v>-0.068744028760638+0.00858588427951201i</v>
      </c>
      <c r="R433" t="str">
        <f t="shared" si="155"/>
        <v>-0.332816749877598-5.34189176582253i</v>
      </c>
      <c r="S433" t="str">
        <f t="shared" si="156"/>
        <v>0.0416431909963868i</v>
      </c>
      <c r="T433" t="str">
        <f t="shared" si="157"/>
        <v>0.222453419086174-0.0138595514819495i</v>
      </c>
      <c r="U433" t="str">
        <f t="shared" si="158"/>
        <v>0.00005-0.00475259624617461i</v>
      </c>
      <c r="V433" t="str">
        <f t="shared" si="159"/>
        <v>0.00002-0.0532290779571555i</v>
      </c>
      <c r="W433" t="str">
        <f t="shared" si="160"/>
        <v>0.0000422735415775074-0.00436307296590435i</v>
      </c>
      <c r="X433" t="str">
        <f t="shared" si="161"/>
        <v>0.000137341078282242-0.00435915543548281i</v>
      </c>
      <c r="Y433" t="str">
        <f t="shared" si="162"/>
        <v>0.009+0.150293792547736i</v>
      </c>
      <c r="Z433" t="str">
        <f t="shared" si="163"/>
        <v>-0.356343131740604-0.0336049191065711i</v>
      </c>
      <c r="AA433" t="str">
        <f t="shared" si="164"/>
        <v>5.12843750295447-81.9074892284995i</v>
      </c>
      <c r="AB433" t="str">
        <f t="shared" si="165"/>
        <v>0.669176142112101-0.041691789814668i</v>
      </c>
      <c r="AC433" t="str">
        <f t="shared" si="166"/>
        <v>3.47395391829575-1.90018548669425i</v>
      </c>
      <c r="AD433" t="str">
        <f t="shared" si="167"/>
        <v>0.15331972107637+0.0718616668125327i</v>
      </c>
      <c r="AE433" t="str">
        <f t="shared" si="168"/>
        <v>-0.0522195240658511-0.0307597082282912i</v>
      </c>
      <c r="AF433" t="str">
        <f t="shared" si="169"/>
        <v>-2.56612519564702-0.915859167315246i</v>
      </c>
      <c r="AG433" t="str">
        <f t="shared" si="170"/>
        <v>1.0241537234946-0.0441259731144127i</v>
      </c>
      <c r="AH433" t="str">
        <f t="shared" si="171"/>
        <v>0.0978201319231165+0.127984107881727i</v>
      </c>
      <c r="AI433">
        <f t="shared" si="172"/>
        <v>-15.858842262230723</v>
      </c>
      <c r="AJ433">
        <f t="shared" si="173"/>
        <v>52.608789676255668</v>
      </c>
      <c r="AK433"/>
      <c r="AL433"/>
      <c r="AM433"/>
      <c r="AN433"/>
    </row>
    <row r="434" spans="1:40" x14ac:dyDescent="0.35">
      <c r="A434"/>
      <c r="B434">
        <f t="shared" si="174"/>
        <v>30000</v>
      </c>
      <c r="C434" s="237" t="str">
        <f t="shared" si="142"/>
        <v>-0.0000235031110507953+0.0225941835101871i</v>
      </c>
      <c r="D434" s="208" t="str">
        <f t="shared" si="143"/>
        <v>-1.64892571023132+0.173222073578101i</v>
      </c>
      <c r="E434" t="str">
        <f t="shared" si="144"/>
        <v>36500</v>
      </c>
      <c r="F434" t="str">
        <f t="shared" si="145"/>
        <v>0.21505376344086</v>
      </c>
      <c r="G434" t="str">
        <f t="shared" si="140"/>
        <v>0.21505376344086</v>
      </c>
      <c r="H434" t="str">
        <f t="shared" si="146"/>
        <v>0.920578614133994+1.09100982925535i</v>
      </c>
      <c r="I434" t="str">
        <f t="shared" si="147"/>
        <v>117.809724509617i</v>
      </c>
      <c r="J434" t="str">
        <f t="shared" si="141"/>
        <v>-17.7867919774736+25.7729978115199i</v>
      </c>
      <c r="K434" t="str">
        <f t="shared" si="148"/>
        <v>3.09632464024737-2.13687529380805i</v>
      </c>
      <c r="L434" t="str">
        <f t="shared" si="149"/>
        <v>0.753823435605289-0.465814312097017i</v>
      </c>
      <c r="M434" t="str">
        <f t="shared" si="150"/>
        <v>3.85014807585266-2.60268960590507i</v>
      </c>
      <c r="N434" t="str">
        <f t="shared" si="151"/>
        <v>-0.374198848860902i</v>
      </c>
      <c r="O434" t="str">
        <f t="shared" si="152"/>
        <v>0.930800762914867-0.365526934379809i</v>
      </c>
      <c r="P434" t="str">
        <f t="shared" si="153"/>
        <v>0.069199237085133+0.365526934379809i</v>
      </c>
      <c r="Q434" t="str">
        <f t="shared" si="154"/>
        <v>-0.069199237085133+0.008671914481093i</v>
      </c>
      <c r="R434" t="str">
        <f t="shared" si="155"/>
        <v>-0.332813279060235-5.32394688428065i</v>
      </c>
      <c r="S434" t="str">
        <f t="shared" si="156"/>
        <v>0.0417824658826623i</v>
      </c>
      <c r="T434" t="str">
        <f t="shared" si="157"/>
        <v>0.222447629053563-0.0139057594776312i</v>
      </c>
      <c r="U434" t="str">
        <f t="shared" si="158"/>
        <v>0.00005-0.00473675425868736i</v>
      </c>
      <c r="V434" t="str">
        <f t="shared" si="159"/>
        <v>0.00002-0.0530516476972983i</v>
      </c>
      <c r="W434" t="str">
        <f t="shared" si="160"/>
        <v>0.0000422735413041897-0.00434852961498828i</v>
      </c>
      <c r="X434" t="str">
        <f t="shared" si="161"/>
        <v>0.000136708599954859-0.00434463889165246i</v>
      </c>
      <c r="Y434" t="str">
        <f t="shared" si="162"/>
        <v>0.009+0.15079644737231i</v>
      </c>
      <c r="Z434" t="str">
        <f t="shared" si="163"/>
        <v>-0.353915628716324-0.0332814406225165i</v>
      </c>
      <c r="AA434" t="str">
        <f t="shared" si="164"/>
        <v>5.09207136813932-81.6205368287947i</v>
      </c>
      <c r="AB434" t="str">
        <f t="shared" si="165"/>
        <v>0.669158724750295-0.041830790997082i</v>
      </c>
      <c r="AC434" t="str">
        <f t="shared" si="166"/>
        <v>3.46748761160248-1.90266719707709i</v>
      </c>
      <c r="AD434" t="str">
        <f t="shared" si="167"/>
        <v>0.153410193213788+0.0721149660322763i</v>
      </c>
      <c r="AE434" t="str">
        <f t="shared" si="168"/>
        <v>-0.0518941750227526-0.030628325779503i</v>
      </c>
      <c r="AF434" t="str">
        <f t="shared" si="169"/>
        <v>-2.56950432436531-0.917787755677249i</v>
      </c>
      <c r="AG434" t="str">
        <f t="shared" si="170"/>
        <v>1.02413540117407-0.0439982321323637i</v>
      </c>
      <c r="AH434" t="str">
        <f t="shared" si="171"/>
        <v>0.0972732116258758+0.127529331728016i</v>
      </c>
      <c r="AI434">
        <f t="shared" si="172"/>
        <v>-15.896309734164547</v>
      </c>
      <c r="AJ434">
        <f t="shared" si="173"/>
        <v>52.66536214254905</v>
      </c>
      <c r="AK434"/>
      <c r="AL434"/>
      <c r="AM434"/>
      <c r="AN434"/>
    </row>
    <row r="435" spans="1:40" x14ac:dyDescent="0.35">
      <c r="A435"/>
      <c r="B435">
        <f t="shared" si="174"/>
        <v>30100</v>
      </c>
      <c r="C435" s="237" t="str">
        <f t="shared" si="142"/>
        <v>-0.000023347203780917+0.0225191199392354i</v>
      </c>
      <c r="D435" s="208" t="str">
        <f t="shared" si="143"/>
        <v>-1.64892451494225+0.172646586200805i</v>
      </c>
      <c r="E435" t="str">
        <f t="shared" si="144"/>
        <v>36500</v>
      </c>
      <c r="F435" t="str">
        <f t="shared" si="145"/>
        <v>0.21505376344086</v>
      </c>
      <c r="G435" t="str">
        <f t="shared" si="140"/>
        <v>0.21505376344086</v>
      </c>
      <c r="H435" t="str">
        <f t="shared" si="146"/>
        <v>0.923956008683621+1.09234579541363i</v>
      </c>
      <c r="I435" t="str">
        <f t="shared" si="147"/>
        <v>118.202423591316i</v>
      </c>
      <c r="J435" t="str">
        <f t="shared" si="141"/>
        <v>-17.9122459994565+25.858907804225i</v>
      </c>
      <c r="K435" t="str">
        <f t="shared" si="148"/>
        <v>3.08892142401511-2.13966965808625i</v>
      </c>
      <c r="L435" t="str">
        <f t="shared" si="149"/>
        <v>0.752434992139689-0.46650619797518i</v>
      </c>
      <c r="M435" t="str">
        <f t="shared" si="150"/>
        <v>3.8413564161548-2.60617585606143i</v>
      </c>
      <c r="N435" t="str">
        <f t="shared" si="151"/>
        <v>-0.375446178357105i</v>
      </c>
      <c r="O435" t="str">
        <f t="shared" si="152"/>
        <v>0.930344106421997-0.366687664976417i</v>
      </c>
      <c r="P435" t="str">
        <f t="shared" si="153"/>
        <v>0.0696558935780029+0.366687664976417i</v>
      </c>
      <c r="Q435" t="str">
        <f t="shared" si="154"/>
        <v>-0.0696558935780029+0.00875851338068795i</v>
      </c>
      <c r="R435" t="str">
        <f t="shared" si="155"/>
        <v>-0.33280979652514-5.30612077524515i</v>
      </c>
      <c r="S435" t="str">
        <f t="shared" si="156"/>
        <v>0.0419217407689378i</v>
      </c>
      <c r="T435" t="str">
        <f t="shared" si="157"/>
        <v>0.222441819628502-0.0139519660152899i</v>
      </c>
      <c r="U435" t="str">
        <f t="shared" si="158"/>
        <v>0.00005-0.00472101753357545i</v>
      </c>
      <c r="V435" t="str">
        <f t="shared" si="159"/>
        <v>0.00002-0.0528753963760448i</v>
      </c>
      <c r="W435" t="str">
        <f t="shared" si="160"/>
        <v>0.0000422735410299597-0.004334082898384i</v>
      </c>
      <c r="X435" t="str">
        <f t="shared" si="161"/>
        <v>0.000136082410973845-0.00433021866775054i</v>
      </c>
      <c r="Y435" t="str">
        <f t="shared" si="162"/>
        <v>0.009+0.151299102196884i</v>
      </c>
      <c r="Z435" t="str">
        <f t="shared" si="163"/>
        <v>-0.35151302748895-0.0329623577659948i</v>
      </c>
      <c r="AA435" t="str">
        <f t="shared" si="164"/>
        <v>5.05609774023389-81.3356323278984i</v>
      </c>
      <c r="AB435" t="str">
        <f t="shared" si="165"/>
        <v>0.669141249052838-0.0419697877935252i</v>
      </c>
      <c r="AC435" t="str">
        <f t="shared" si="166"/>
        <v>3.46102938273145-1.90512068120161i</v>
      </c>
      <c r="AD435" t="str">
        <f t="shared" si="167"/>
        <v>0.153500956097926+0.0723680820228071i</v>
      </c>
      <c r="AE435" t="str">
        <f t="shared" si="168"/>
        <v>-0.0515721631899557-0.0304980770377276i</v>
      </c>
      <c r="AF435" t="str">
        <f t="shared" si="169"/>
        <v>-2.57288052362587-0.919699209212825i</v>
      </c>
      <c r="AG435" t="str">
        <f t="shared" si="170"/>
        <v>1.02411723476714-0.043871493976876i</v>
      </c>
      <c r="AH435" t="str">
        <f t="shared" si="171"/>
        <v>0.0967319568018796+0.127077796529227i</v>
      </c>
      <c r="AI435">
        <f t="shared" si="172"/>
        <v>-15.933604058241329</v>
      </c>
      <c r="AJ435">
        <f t="shared" si="173"/>
        <v>52.721512713133251</v>
      </c>
      <c r="AK435"/>
      <c r="AL435"/>
      <c r="AM435"/>
      <c r="AN435"/>
    </row>
    <row r="436" spans="1:40" x14ac:dyDescent="0.35">
      <c r="A436"/>
      <c r="B436">
        <f t="shared" si="174"/>
        <v>30200</v>
      </c>
      <c r="C436" s="237" t="str">
        <f t="shared" si="142"/>
        <v>-0.000023192842690974+0.0224445534764275i</v>
      </c>
      <c r="D436" s="208" t="str">
        <f t="shared" si="143"/>
        <v>-1.64892333150722+0.172074909985944i</v>
      </c>
      <c r="E436" t="str">
        <f t="shared" si="144"/>
        <v>36500</v>
      </c>
      <c r="F436" t="str">
        <f t="shared" si="145"/>
        <v>0.21505376344086</v>
      </c>
      <c r="G436" t="str">
        <f t="shared" si="140"/>
        <v>0.21505376344086</v>
      </c>
      <c r="H436" t="str">
        <f t="shared" si="146"/>
        <v>0.927330409571223+1.09366853171813i</v>
      </c>
      <c r="I436" t="str">
        <f t="shared" si="147"/>
        <v>118.595122673015i</v>
      </c>
      <c r="J436" t="str">
        <f t="shared" si="141"/>
        <v>-18.0381175057056+25.94481779693i</v>
      </c>
      <c r="K436" t="str">
        <f t="shared" si="148"/>
        <v>3.08152879016199-2.14243086419879i</v>
      </c>
      <c r="L436" t="str">
        <f t="shared" si="149"/>
        <v>0.751047058967344-0.467192681493217i</v>
      </c>
      <c r="M436" t="str">
        <f t="shared" si="150"/>
        <v>3.83257584912933-2.60962354569201i</v>
      </c>
      <c r="N436" t="str">
        <f t="shared" si="151"/>
        <v>-0.376693507853308i</v>
      </c>
      <c r="O436" t="str">
        <f t="shared" si="152"/>
        <v>0.929886002471231-0.367847825069108i</v>
      </c>
      <c r="P436" t="str">
        <f t="shared" si="153"/>
        <v>0.070113997528769+0.367847825069108i</v>
      </c>
      <c r="Q436" t="str">
        <f t="shared" si="154"/>
        <v>-0.070113997528769+0.0088456827842i</v>
      </c>
      <c r="R436" t="str">
        <f t="shared" si="155"/>
        <v>-0.33280630227083-5.28841225884227i</v>
      </c>
      <c r="S436" t="str">
        <f t="shared" si="156"/>
        <v>0.0420610156552134i</v>
      </c>
      <c r="T436" t="str">
        <f t="shared" si="157"/>
        <v>0.222435990810387-0.0139981710899671i</v>
      </c>
      <c r="U436" t="str">
        <f t="shared" si="158"/>
        <v>0.00005-0.00470538502518613i</v>
      </c>
      <c r="V436" t="str">
        <f t="shared" si="159"/>
        <v>0.00002-0.0527003122820847i</v>
      </c>
      <c r="W436" t="str">
        <f t="shared" si="160"/>
        <v>0.000042273540754817-0.00431973185614799i</v>
      </c>
      <c r="X436" t="str">
        <f t="shared" si="161"/>
        <v>0.00013546242823948-0.00431589380875101i</v>
      </c>
      <c r="Y436" t="str">
        <f t="shared" si="162"/>
        <v>0.009+0.151801757021459i</v>
      </c>
      <c r="Z436" t="str">
        <f t="shared" si="163"/>
        <v>-0.349134986285772-0.0326475947157521i</v>
      </c>
      <c r="AA436" t="str">
        <f t="shared" si="164"/>
        <v>5.02051090118891-81.0527534700126i</v>
      </c>
      <c r="AB436" t="str">
        <f t="shared" si="165"/>
        <v>0.669123715017914-0.0421087801890815i</v>
      </c>
      <c r="AC436" t="str">
        <f t="shared" si="166"/>
        <v>3.45457932599556-1.90754609568063i</v>
      </c>
      <c r="AD436" t="str">
        <f t="shared" si="167"/>
        <v>0.153592009563668+0.0726210152692144i</v>
      </c>
      <c r="AE436" t="str">
        <f t="shared" si="168"/>
        <v>-0.0512534426782596-0.0303689468498885i</v>
      </c>
      <c r="AF436" t="str">
        <f t="shared" si="169"/>
        <v>-2.57625374107844-0.921593621732186i</v>
      </c>
      <c r="AG436" t="str">
        <f t="shared" si="170"/>
        <v>1.02409922185266-0.0437457476880742i</v>
      </c>
      <c r="AH436" t="str">
        <f t="shared" si="171"/>
        <v>0.096196289347779+0.126629465811402i</v>
      </c>
      <c r="AI436">
        <f t="shared" si="172"/>
        <v>-15.970726764760425</v>
      </c>
      <c r="AJ436">
        <f t="shared" si="173"/>
        <v>52.777243900402645</v>
      </c>
      <c r="AK436"/>
      <c r="AL436"/>
      <c r="AM436"/>
      <c r="AN436"/>
    </row>
    <row r="437" spans="1:40" x14ac:dyDescent="0.35">
      <c r="A437"/>
      <c r="B437">
        <f t="shared" si="174"/>
        <v>30300</v>
      </c>
      <c r="C437" s="237" t="str">
        <f t="shared" si="142"/>
        <v>-0.0000230400074031058+0.0223704791999215i</v>
      </c>
      <c r="D437" s="208" t="str">
        <f t="shared" si="143"/>
        <v>-1.64892215977002+0.171507007199398i</v>
      </c>
      <c r="E437" t="str">
        <f t="shared" si="144"/>
        <v>36500</v>
      </c>
      <c r="F437" t="str">
        <f t="shared" si="145"/>
        <v>0.21505376344086</v>
      </c>
      <c r="G437" t="str">
        <f t="shared" si="140"/>
        <v>0.21505376344086</v>
      </c>
      <c r="H437" t="str">
        <f t="shared" si="146"/>
        <v>0.930701765167972+1.0949780938274i</v>
      </c>
      <c r="I437" t="str">
        <f t="shared" si="147"/>
        <v>118.987821754713i</v>
      </c>
      <c r="J437" t="str">
        <f t="shared" si="141"/>
        <v>-18.1644064962208+26.0307277896352i</v>
      </c>
      <c r="K437" t="str">
        <f t="shared" si="148"/>
        <v>3.07414684317932-2.14515911118003i</v>
      </c>
      <c r="L437" t="str">
        <f t="shared" si="149"/>
        <v>0.749659658696858-0.467873779914776i</v>
      </c>
      <c r="M437" t="str">
        <f t="shared" si="150"/>
        <v>3.82380650187618-2.61303289109481i</v>
      </c>
      <c r="N437" t="str">
        <f t="shared" si="151"/>
        <v>-0.377940837349511i</v>
      </c>
      <c r="O437" t="str">
        <f t="shared" si="152"/>
        <v>0.929426451775304-0.369007412852871i</v>
      </c>
      <c r="P437" t="str">
        <f t="shared" si="153"/>
        <v>0.070573548224696+0.369007412852871i</v>
      </c>
      <c r="Q437" t="str">
        <f t="shared" si="154"/>
        <v>-0.070573548224696+0.00893342449664003i</v>
      </c>
      <c r="R437" t="str">
        <f t="shared" si="155"/>
        <v>-0.332802796296078-5.27082017077447i</v>
      </c>
      <c r="S437" t="str">
        <f t="shared" si="156"/>
        <v>0.0422002905414889i</v>
      </c>
      <c r="T437" t="str">
        <f t="shared" si="157"/>
        <v>0.222430142598623-0.0140443746967144i</v>
      </c>
      <c r="U437" t="str">
        <f t="shared" si="158"/>
        <v>0.00005-0.00468985570167066i</v>
      </c>
      <c r="V437" t="str">
        <f t="shared" si="159"/>
        <v>0.00002-0.0525263838587115i</v>
      </c>
      <c r="W437" t="str">
        <f t="shared" si="160"/>
        <v>0.0000422735404787616-0.00430547554100929i</v>
      </c>
      <c r="X437" t="str">
        <f t="shared" si="161"/>
        <v>0.000134848570019788-0.00430166337220603i</v>
      </c>
      <c r="Y437" t="str">
        <f t="shared" si="162"/>
        <v>0.009+0.152304411846033i</v>
      </c>
      <c r="Z437" t="str">
        <f t="shared" si="163"/>
        <v>-0.346781169214822-0.0323370772320192i</v>
      </c>
      <c r="AA437" t="str">
        <f t="shared" si="164"/>
        <v>4.9853052381012-80.7718783255479i</v>
      </c>
      <c r="AB437" t="str">
        <f t="shared" si="165"/>
        <v>0.669106122643732-0.0422477681688655i</v>
      </c>
      <c r="AC437" t="str">
        <f t="shared" si="166"/>
        <v>3.44813753440967-1.90994359671486i</v>
      </c>
      <c r="AD437" t="str">
        <f t="shared" si="167"/>
        <v>0.15368335344653+0.072873766246398i</v>
      </c>
      <c r="AE437" t="str">
        <f t="shared" si="168"/>
        <v>-0.0509379683897444-0.0302409203336896i</v>
      </c>
      <c r="AF437" t="str">
        <f t="shared" si="169"/>
        <v>-2.57962392493799-0.923471086628002i</v>
      </c>
      <c r="AG437" t="str">
        <f t="shared" si="170"/>
        <v>1.02408136005451-0.0436209824670982i</v>
      </c>
      <c r="AH437" t="str">
        <f t="shared" si="171"/>
        <v>0.0956661325051348+0.126184303663386i</v>
      </c>
      <c r="AI437">
        <f t="shared" si="172"/>
        <v>-16.007679365465275</v>
      </c>
      <c r="AJ437">
        <f t="shared" si="173"/>
        <v>52.832558204258042</v>
      </c>
      <c r="AK437"/>
      <c r="AL437"/>
      <c r="AM437"/>
      <c r="AN437"/>
    </row>
    <row r="438" spans="1:40" x14ac:dyDescent="0.35">
      <c r="A438"/>
      <c r="B438">
        <f t="shared" si="174"/>
        <v>30400</v>
      </c>
      <c r="C438" s="237" t="str">
        <f t="shared" si="142"/>
        <v>-0.0000228886778740609+0.0222968922526361i</v>
      </c>
      <c r="D438" s="208" t="str">
        <f t="shared" si="143"/>
        <v>-1.64892099957696+0.170942840603544i</v>
      </c>
      <c r="E438" t="str">
        <f t="shared" si="144"/>
        <v>36500</v>
      </c>
      <c r="F438" t="str">
        <f t="shared" si="145"/>
        <v>0.21505376344086</v>
      </c>
      <c r="G438" t="str">
        <f t="shared" si="140"/>
        <v>0.21505376344086</v>
      </c>
      <c r="H438" t="str">
        <f t="shared" si="146"/>
        <v>0.934070024405277+1.09627453748234i</v>
      </c>
      <c r="I438" t="str">
        <f t="shared" si="147"/>
        <v>119.380520836412i</v>
      </c>
      <c r="J438" t="str">
        <f t="shared" si="141"/>
        <v>-18.2911129710022+26.1166377823402i</v>
      </c>
      <c r="K438" t="str">
        <f t="shared" si="148"/>
        <v>3.06677568597917-2.1478545973823i</v>
      </c>
      <c r="L438" t="str">
        <f t="shared" si="149"/>
        <v>0.748272813750869-0.468549510573338i</v>
      </c>
      <c r="M438" t="str">
        <f t="shared" si="150"/>
        <v>3.81504849973004-2.61640410795564i</v>
      </c>
      <c r="N438" t="str">
        <f t="shared" si="151"/>
        <v>-0.379188166845714i</v>
      </c>
      <c r="O438" t="str">
        <f t="shared" si="152"/>
        <v>0.928965455049196-0.370166426523584i</v>
      </c>
      <c r="P438" t="str">
        <f t="shared" si="153"/>
        <v>0.071034544950804+0.370166426523584i</v>
      </c>
      <c r="Q438" t="str">
        <f t="shared" si="154"/>
        <v>-0.071034544950804+0.00902174032212999i</v>
      </c>
      <c r="R438" t="str">
        <f t="shared" si="155"/>
        <v>-0.332799278599657-5.25334336206343i</v>
      </c>
      <c r="S438" t="str">
        <f t="shared" si="156"/>
        <v>0.0423395654277645i</v>
      </c>
      <c r="T438" t="str">
        <f t="shared" si="157"/>
        <v>0.222424274992597-0.014090576830583i</v>
      </c>
      <c r="U438" t="str">
        <f t="shared" si="158"/>
        <v>0.0000499999999999998-0.00467442854475725i</v>
      </c>
      <c r="V438" t="str">
        <f t="shared" si="159"/>
        <v>0.00002-0.0523535997012815i</v>
      </c>
      <c r="W438" t="str">
        <f t="shared" si="160"/>
        <v>0.0000422735402017937-0.004291313018161i</v>
      </c>
      <c r="X438" t="str">
        <f t="shared" si="161"/>
        <v>0.00013424075592361-0.00428752642803957i</v>
      </c>
      <c r="Y438" t="str">
        <f t="shared" si="162"/>
        <v>0.009+0.152807066670608i</v>
      </c>
      <c r="Z438" t="str">
        <f t="shared" si="163"/>
        <v>-0.344451246143114-0.032030732617828i</v>
      </c>
      <c r="AA438" t="str">
        <f t="shared" si="164"/>
        <v>4.95047524087549-80.4929852850917i</v>
      </c>
      <c r="AB438" t="str">
        <f t="shared" si="165"/>
        <v>0.66908847192845-0.0423867517179903i</v>
      </c>
      <c r="AC438" t="str">
        <f t="shared" si="166"/>
        <v>3.44170409969945-1.91231334008951i</v>
      </c>
      <c r="AD438" t="str">
        <f t="shared" si="167"/>
        <v>0.153774987582635+0.0731263354192357i</v>
      </c>
      <c r="AE438" t="str">
        <f t="shared" si="168"/>
        <v>-0.0506256960013455-0.0301139828716043i</v>
      </c>
      <c r="AF438" t="str">
        <f t="shared" si="169"/>
        <v>-2.58299102398224-0.925331696878796i</v>
      </c>
      <c r="AG438" t="str">
        <f t="shared" si="170"/>
        <v>1.02406364704056-0.0434971876731142i</v>
      </c>
      <c r="AH438" t="str">
        <f t="shared" si="171"/>
        <v>0.0951414108325643+0.125742274725697i</v>
      </c>
      <c r="AI438">
        <f t="shared" si="172"/>
        <v>-16.044463353825716</v>
      </c>
      <c r="AJ438">
        <f t="shared" si="173"/>
        <v>52.887458112031808</v>
      </c>
      <c r="AK438"/>
      <c r="AL438"/>
      <c r="AM438"/>
      <c r="AN438"/>
    </row>
    <row r="439" spans="1:40" x14ac:dyDescent="0.35">
      <c r="A439"/>
      <c r="B439">
        <f t="shared" si="174"/>
        <v>30500</v>
      </c>
      <c r="C439" s="237" t="str">
        <f t="shared" si="142"/>
        <v>-0.0000227388343886266+0.0222237878411895i</v>
      </c>
      <c r="D439" s="208" t="str">
        <f t="shared" si="143"/>
        <v>-1.64891985077691+0.17038237344912i</v>
      </c>
      <c r="E439" t="str">
        <f t="shared" si="144"/>
        <v>36500</v>
      </c>
      <c r="F439" t="str">
        <f t="shared" si="145"/>
        <v>0.21505376344086</v>
      </c>
      <c r="G439" t="str">
        <f t="shared" si="140"/>
        <v>0.21505376344086</v>
      </c>
      <c r="H439" t="str">
        <f t="shared" si="146"/>
        <v>0.937435136772492+1.09755791850159i</v>
      </c>
      <c r="I439" t="str">
        <f t="shared" si="147"/>
        <v>119.773219918111i</v>
      </c>
      <c r="J439" t="str">
        <f t="shared" si="141"/>
        <v>-18.4182369300498+26.2025477750453i</v>
      </c>
      <c r="K439" t="str">
        <f t="shared" si="148"/>
        <v>3.05941541990629-2.15051752047361i</v>
      </c>
      <c r="L439" t="str">
        <f t="shared" si="149"/>
        <v>0.746886546366402-0.469219890870517i</v>
      </c>
      <c r="M439" t="str">
        <f t="shared" si="150"/>
        <v>3.80630196627269-2.61973741134413i</v>
      </c>
      <c r="N439" t="str">
        <f t="shared" si="151"/>
        <v>-0.380435496341917i</v>
      </c>
      <c r="O439" t="str">
        <f t="shared" si="152"/>
        <v>0.928503013010142-0.371324864278017i</v>
      </c>
      <c r="P439" t="str">
        <f t="shared" si="153"/>
        <v>0.071496986989858+0.371324864278017i</v>
      </c>
      <c r="Q439" t="str">
        <f t="shared" si="154"/>
        <v>-0.071496986989858+0.0091106320639i</v>
      </c>
      <c r="R439" t="str">
        <f t="shared" si="155"/>
        <v>-0.332795749180136-5.23598069879966i</v>
      </c>
      <c r="S439" t="str">
        <f t="shared" si="156"/>
        <v>0.04247884031404i</v>
      </c>
      <c r="T439" t="str">
        <f t="shared" si="157"/>
        <v>0.222418387991706-0.0141367774866143i</v>
      </c>
      <c r="U439" t="str">
        <f t="shared" si="158"/>
        <v>0.0000499999999999998-0.00465910254952855i</v>
      </c>
      <c r="V439" t="str">
        <f t="shared" si="159"/>
        <v>0.00002-0.0521819485547199i</v>
      </c>
      <c r="W439" t="str">
        <f t="shared" si="160"/>
        <v>0.0000422735399239132-0.00427724336505603i</v>
      </c>
      <c r="X439" t="str">
        <f t="shared" si="161"/>
        <v>0.000133638906874304-0.00427348205834528i</v>
      </c>
      <c r="Y439" t="str">
        <f t="shared" si="162"/>
        <v>0.009+0.153309721495182i</v>
      </c>
      <c r="Z439" t="str">
        <f t="shared" si="163"/>
        <v>-0.342144892577914-0.0317284896814219i</v>
      </c>
      <c r="AA439" t="str">
        <f t="shared" si="164"/>
        <v>4.91601549994866-80.216053053523i</v>
      </c>
      <c r="AB439" t="str">
        <f t="shared" si="165"/>
        <v>0.669070762870252-0.0425257308215396i</v>
      </c>
      <c r="AC439" t="str">
        <f t="shared" si="166"/>
        <v>3.43527911231067-1.91465548117097i</v>
      </c>
      <c r="AD439" t="str">
        <f t="shared" si="167"/>
        <v>0.153866911808705+0.0733787232427508i</v>
      </c>
      <c r="AE439" t="str">
        <f t="shared" si="168"/>
        <v>-0.0503165819488411-0.0299881201050302i</v>
      </c>
      <c r="AF439" t="str">
        <f t="shared" si="169"/>
        <v>-2.5863549875494-0.92717554505247i</v>
      </c>
      <c r="AG439" t="str">
        <f t="shared" si="170"/>
        <v>1.02404608052168-0.0433743528204037i</v>
      </c>
      <c r="AH439" t="str">
        <f t="shared" si="171"/>
        <v>0.0946220501785942+0.125303344179724i</v>
      </c>
      <c r="AI439">
        <f t="shared" si="172"/>
        <v>-16.081080205311505</v>
      </c>
      <c r="AJ439">
        <f t="shared" si="173"/>
        <v>52.941946098422342</v>
      </c>
      <c r="AK439"/>
      <c r="AL439"/>
      <c r="AM439"/>
      <c r="AN439"/>
    </row>
    <row r="440" spans="1:40" x14ac:dyDescent="0.35">
      <c r="A440"/>
      <c r="B440">
        <f t="shared" si="174"/>
        <v>30600</v>
      </c>
      <c r="C440" s="237" t="str">
        <f t="shared" si="142"/>
        <v>-0.0000225904575532054+0.022151161234858i</v>
      </c>
      <c r="D440" s="208" t="str">
        <f t="shared" si="143"/>
        <v>-1.64891871322117+0.169825569467245i</v>
      </c>
      <c r="E440" t="str">
        <f t="shared" si="144"/>
        <v>36500</v>
      </c>
      <c r="F440" t="str">
        <f t="shared" si="145"/>
        <v>0.21505376344086</v>
      </c>
      <c r="G440" t="str">
        <f t="shared" si="140"/>
        <v>0.21505376344086</v>
      </c>
      <c r="H440" t="str">
        <f t="shared" si="146"/>
        <v>0.940797052314505+1.09882829277675i</v>
      </c>
      <c r="I440" t="str">
        <f t="shared" si="147"/>
        <v>120.16591899981i</v>
      </c>
      <c r="J440" t="str">
        <f t="shared" si="141"/>
        <v>-18.5457783733635+26.2884577677503i</v>
      </c>
      <c r="K440" t="str">
        <f t="shared" si="148"/>
        <v>3.05206614475036-2.15314807743589i</v>
      </c>
      <c r="L440" t="str">
        <f t="shared" si="149"/>
        <v>0.745500878595222-0.469884938274372i</v>
      </c>
      <c r="M440" t="str">
        <f t="shared" si="150"/>
        <v>3.79756702334558-2.62303301571026i</v>
      </c>
      <c r="N440" t="str">
        <f t="shared" si="151"/>
        <v>-0.38168282583812i</v>
      </c>
      <c r="O440" t="str">
        <f t="shared" si="152"/>
        <v>0.928039126377623-0.372482724313838i</v>
      </c>
      <c r="P440" t="str">
        <f t="shared" si="153"/>
        <v>0.071960873622377+0.372482724313838i</v>
      </c>
      <c r="Q440" t="str">
        <f t="shared" si="154"/>
        <v>-0.071960873622377+0.00920010152428202i</v>
      </c>
      <c r="R440" t="str">
        <f t="shared" si="155"/>
        <v>-0.332792208036285-5.21873106189587i</v>
      </c>
      <c r="S440" t="str">
        <f t="shared" si="156"/>
        <v>0.0426181152003156i</v>
      </c>
      <c r="T440" t="str">
        <f t="shared" si="157"/>
        <v>0.222412481595344-0.0141829766598578i</v>
      </c>
      <c r="U440" t="str">
        <f t="shared" si="158"/>
        <v>0.0000499999999999998-0.00464387672420329i</v>
      </c>
      <c r="V440" t="str">
        <f t="shared" si="159"/>
        <v>0.00002-0.052011419311077i</v>
      </c>
      <c r="W440" t="str">
        <f t="shared" si="160"/>
        <v>0.0000422735396451202-0.00426326567120669i</v>
      </c>
      <c r="X440" t="str">
        <f t="shared" si="161"/>
        <v>0.000133042945084038-0.00425952935718807i</v>
      </c>
      <c r="Y440" t="str">
        <f t="shared" si="162"/>
        <v>0.009+0.153812376319756i</v>
      </c>
      <c r="Z440" t="str">
        <f t="shared" si="163"/>
        <v>-0.339861789550807-0.0314302786997134i</v>
      </c>
      <c r="AA440" t="str">
        <f t="shared" si="164"/>
        <v>4.88192070407234-79.9410606442522i</v>
      </c>
      <c r="AB440" t="str">
        <f t="shared" si="165"/>
        <v>0.669052995467317-0.0426647054646215i</v>
      </c>
      <c r="AC440" t="str">
        <f t="shared" si="166"/>
        <v>3.42886266141801-1.91697017490382i</v>
      </c>
      <c r="AD440" t="str">
        <f t="shared" si="167"/>
        <v>0.153959125962048+0.0736309301622701i</v>
      </c>
      <c r="AE440" t="str">
        <f t="shared" si="168"/>
        <v>-0.0500105834112205-0.0298633179285911i</v>
      </c>
      <c r="AF440" t="str">
        <f t="shared" si="169"/>
        <v>-2.58971576553567-0.929002723309505i</v>
      </c>
      <c r="AG440" t="str">
        <f t="shared" si="170"/>
        <v>1.0240286582508-0.0432524675755128i</v>
      </c>
      <c r="AH440" t="str">
        <f t="shared" si="171"/>
        <v>0.094107977655145+0.124867477737138i</v>
      </c>
      <c r="AI440">
        <f t="shared" si="172"/>
        <v>-16.117531377663688</v>
      </c>
      <c r="AJ440">
        <f t="shared" si="173"/>
        <v>52.996024625430209</v>
      </c>
      <c r="AK440"/>
      <c r="AL440"/>
      <c r="AM440"/>
      <c r="AN440"/>
    </row>
    <row r="441" spans="1:40" x14ac:dyDescent="0.35">
      <c r="A441"/>
      <c r="B441">
        <f t="shared" si="174"/>
        <v>30700</v>
      </c>
      <c r="C441" s="237" t="str">
        <f t="shared" si="142"/>
        <v>-0.0000224435282895404+0.0220790077645555i</v>
      </c>
      <c r="D441" s="208" t="str">
        <f t="shared" si="143"/>
        <v>-1.64891758676348+0.169272392861592i</v>
      </c>
      <c r="E441" t="str">
        <f t="shared" si="144"/>
        <v>36500</v>
      </c>
      <c r="F441" t="str">
        <f t="shared" si="145"/>
        <v>0.21505376344086</v>
      </c>
      <c r="G441" t="str">
        <f t="shared" si="140"/>
        <v>0.21505376344086</v>
      </c>
      <c r="H441" t="str">
        <f t="shared" si="146"/>
        <v>0.944155721629386+1.10008571626778i</v>
      </c>
      <c r="I441" t="str">
        <f t="shared" si="147"/>
        <v>120.558618081508i</v>
      </c>
      <c r="J441" t="str">
        <f t="shared" si="141"/>
        <v>-18.6737373009434+26.3743677604554i</v>
      </c>
      <c r="K441" t="str">
        <f t="shared" si="148"/>
        <v>3.04472795875795-2.1557464645629i</v>
      </c>
      <c r="L441" t="str">
        <f t="shared" si="149"/>
        <v>0.744115832304216-0.470544670317741i</v>
      </c>
      <c r="M441" t="str">
        <f t="shared" si="150"/>
        <v>3.78884379106217-2.62629113488064i</v>
      </c>
      <c r="N441" t="str">
        <f t="shared" si="151"/>
        <v>-0.382930155334323i</v>
      </c>
      <c r="O441" t="str">
        <f t="shared" si="152"/>
        <v>0.927573795873368-0.373640004829612i</v>
      </c>
      <c r="P441" t="str">
        <f t="shared" si="153"/>
        <v>0.072426204126632+0.373640004829612i</v>
      </c>
      <c r="Q441" t="str">
        <f t="shared" si="154"/>
        <v>-0.072426204126632+0.00929015050471099i</v>
      </c>
      <c r="R441" t="str">
        <f t="shared" si="155"/>
        <v>-0.33278865516673-5.20159334684561i</v>
      </c>
      <c r="S441" t="str">
        <f t="shared" si="156"/>
        <v>0.0427573900865911i</v>
      </c>
      <c r="T441" t="str">
        <f t="shared" si="157"/>
        <v>0.222406555802895-0.0142291743453559i</v>
      </c>
      <c r="U441" t="str">
        <f t="shared" si="158"/>
        <v>0.0000499999999999998-0.0046287500899225i</v>
      </c>
      <c r="V441" t="str">
        <f t="shared" si="159"/>
        <v>0.00002-0.0518420010071321i</v>
      </c>
      <c r="W441" t="str">
        <f t="shared" si="160"/>
        <v>0.0000422735393654144-0.00424937903798833i</v>
      </c>
      <c r="X441" t="str">
        <f t="shared" si="161"/>
        <v>0.000132452794028667-0.00424566743040974i</v>
      </c>
      <c r="Y441" t="str">
        <f t="shared" si="162"/>
        <v>0.009+0.154315031144331i</v>
      </c>
      <c r="Z441" t="str">
        <f t="shared" si="163"/>
        <v>-0.33760162350459-0.0311360313827576i</v>
      </c>
      <c r="AA441" t="str">
        <f t="shared" si="164"/>
        <v>4.84818563815276-79.6679873735869i</v>
      </c>
      <c r="AB441" t="str">
        <f t="shared" si="165"/>
        <v>0.66903516971779-0.0428036756323228i</v>
      </c>
      <c r="AC441" t="str">
        <f t="shared" si="166"/>
        <v>3.422454834934-1.91925757580736i</v>
      </c>
      <c r="AD441" t="str">
        <f t="shared" si="167"/>
        <v>0.154051629880542+0.0738829566135837i</v>
      </c>
      <c r="AE441" t="str">
        <f t="shared" si="168"/>
        <v>-0.0497076582954276-0.0297395624845905i</v>
      </c>
      <c r="AF441" t="str">
        <f t="shared" si="169"/>
        <v>-2.59307330839287-0.930813323406188i</v>
      </c>
      <c r="AG441" t="str">
        <f t="shared" si="170"/>
        <v>1.02401137802197-0.0431315217544638i</v>
      </c>
      <c r="AH441" t="str">
        <f t="shared" si="171"/>
        <v>0.0935991216116621+0.124434641629576i</v>
      </c>
      <c r="AI441">
        <f t="shared" si="172"/>
        <v>-16.153818311159874</v>
      </c>
      <c r="AJ441">
        <f t="shared" si="173"/>
        <v>53.049696142301379</v>
      </c>
      <c r="AK441"/>
      <c r="AL441"/>
      <c r="AM441"/>
      <c r="AN441"/>
    </row>
    <row r="442" spans="1:40" x14ac:dyDescent="0.35">
      <c r="A442"/>
      <c r="B442">
        <f t="shared" si="174"/>
        <v>30800</v>
      </c>
      <c r="C442" s="237" t="str">
        <f t="shared" si="142"/>
        <v>-0.0000222980278285832+0.0220073228218333i</v>
      </c>
      <c r="D442" s="208" t="str">
        <f t="shared" si="143"/>
        <v>-1.64891647125995+0.168722808300722i</v>
      </c>
      <c r="E442" t="str">
        <f t="shared" si="144"/>
        <v>36500</v>
      </c>
      <c r="F442" t="str">
        <f t="shared" si="145"/>
        <v>0.21505376344086</v>
      </c>
      <c r="G442" t="str">
        <f t="shared" si="140"/>
        <v>0.21505376344086</v>
      </c>
      <c r="H442" t="str">
        <f t="shared" si="146"/>
        <v>0.947511095865956+1.10133024499847i</v>
      </c>
      <c r="I442" t="str">
        <f t="shared" si="147"/>
        <v>120.951317163207i</v>
      </c>
      <c r="J442" t="str">
        <f t="shared" si="141"/>
        <v>-18.8021137127895+26.4602777531605i</v>
      </c>
      <c r="K442" t="str">
        <f t="shared" si="148"/>
        <v>3.03740095864472-2.15831287745846i</v>
      </c>
      <c r="L442" t="str">
        <f t="shared" si="149"/>
        <v>0.742731429175767-0.471199104596577i</v>
      </c>
      <c r="M442" t="str">
        <f t="shared" si="150"/>
        <v>3.78013238782049-2.62951198205504i</v>
      </c>
      <c r="N442" t="str">
        <f t="shared" si="151"/>
        <v>-0.384177484830526i</v>
      </c>
      <c r="O442" t="str">
        <f t="shared" si="152"/>
        <v>0.927107022221352-0.374796704024806i</v>
      </c>
      <c r="P442" t="str">
        <f t="shared" si="153"/>
        <v>0.072892977778648+0.374796704024806i</v>
      </c>
      <c r="Q442" t="str">
        <f t="shared" si="154"/>
        <v>-0.072892977778648+0.00938078080571997i</v>
      </c>
      <c r="R442" t="str">
        <f t="shared" si="155"/>
        <v>-0.332785090570118-5.18456646348665i</v>
      </c>
      <c r="S442" t="str">
        <f t="shared" si="156"/>
        <v>0.0428966649728667i</v>
      </c>
      <c r="T442" t="str">
        <f t="shared" si="157"/>
        <v>0.222400610613747-0.0142753705381515i</v>
      </c>
      <c r="U442" t="str">
        <f t="shared" si="158"/>
        <v>0.0000499999999999998-0.00461372168053964i</v>
      </c>
      <c r="V442" t="str">
        <f t="shared" si="159"/>
        <v>0.00002-0.051673682822044i</v>
      </c>
      <c r="W442" t="str">
        <f t="shared" si="160"/>
        <v>0.0000422735390847963-0.00423558257844676i</v>
      </c>
      <c r="X442" t="str">
        <f t="shared" si="161"/>
        <v>0.000131868378423186-0.00423189539543826i</v>
      </c>
      <c r="Y442" t="str">
        <f t="shared" si="162"/>
        <v>0.009+0.154817685968905i</v>
      </c>
      <c r="Z442" t="str">
        <f t="shared" si="163"/>
        <v>-0.335364086182848-0.0308456808392159i</v>
      </c>
      <c r="AA442" t="str">
        <f t="shared" si="164"/>
        <v>4.81480518114692-79.3968128552273i</v>
      </c>
      <c r="AB442" t="str">
        <f t="shared" si="165"/>
        <v>0.669017285619831-0.0429426413097316i</v>
      </c>
      <c r="AC442" t="str">
        <f t="shared" si="166"/>
        <v>3.41605571951824-1.92151783797276i</v>
      </c>
      <c r="AD442" t="str">
        <f t="shared" si="167"/>
        <v>0.154144423402616+0.0741348030231004i</v>
      </c>
      <c r="AE442" t="str">
        <f t="shared" si="168"/>
        <v>-0.0494077652214717-0.0296168401576096i</v>
      </c>
      <c r="AF442" t="str">
        <f t="shared" si="169"/>
        <v>-2.59642756712591-0.932607436697748i</v>
      </c>
      <c r="AG442" t="str">
        <f t="shared" si="170"/>
        <v>1.02399423766946-0.0430115053200293i</v>
      </c>
      <c r="AH442" t="str">
        <f t="shared" si="171"/>
        <v>0.0930954116098586+0.124004802598563i</v>
      </c>
      <c r="AI442">
        <f t="shared" si="172"/>
        <v>-16.189942428875316</v>
      </c>
      <c r="AJ442">
        <f t="shared" si="173"/>
        <v>53.102963085475857</v>
      </c>
      <c r="AK442"/>
      <c r="AL442"/>
      <c r="AM442"/>
      <c r="AN442"/>
    </row>
    <row r="443" spans="1:40" x14ac:dyDescent="0.35">
      <c r="A443"/>
      <c r="B443">
        <f t="shared" si="174"/>
        <v>30900</v>
      </c>
      <c r="C443" s="237" t="str">
        <f t="shared" si="142"/>
        <v>-0.0000221539377044982+0.0219361018578986i</v>
      </c>
      <c r="D443" s="208" t="str">
        <f t="shared" si="143"/>
        <v>-1.64891536656899+0.168176780910556i</v>
      </c>
      <c r="E443" t="str">
        <f t="shared" si="144"/>
        <v>36500</v>
      </c>
      <c r="F443" t="str">
        <f t="shared" si="145"/>
        <v>0.21505376344086</v>
      </c>
      <c r="G443" t="str">
        <f t="shared" si="140"/>
        <v>0.21505376344086</v>
      </c>
      <c r="H443" t="str">
        <f t="shared" si="146"/>
        <v>0.950863126721321+1.1025619350518i</v>
      </c>
      <c r="I443" t="str">
        <f t="shared" si="147"/>
        <v>121.344016244906i</v>
      </c>
      <c r="J443" t="str">
        <f t="shared" si="141"/>
        <v>-18.9309076089017+26.5461877458656i</v>
      </c>
      <c r="K443" t="str">
        <f t="shared" si="148"/>
        <v>3.03008523960728-2.16084751103427i</v>
      </c>
      <c r="L443" t="str">
        <f t="shared" si="149"/>
        <v>0.741347690708166-0.471848258768302i</v>
      </c>
      <c r="M443" t="str">
        <f t="shared" si="150"/>
        <v>3.77143293031545-2.63269576980257i</v>
      </c>
      <c r="N443" t="str">
        <f t="shared" si="151"/>
        <v>-0.385424814326729i</v>
      </c>
      <c r="O443" t="str">
        <f t="shared" si="152"/>
        <v>0.926638806147796-0.375952820099794i</v>
      </c>
      <c r="P443" t="str">
        <f t="shared" si="153"/>
        <v>0.073361193852204+0.375952820099794i</v>
      </c>
      <c r="Q443" t="str">
        <f t="shared" si="154"/>
        <v>-0.073361193852204+0.00947199422693495i</v>
      </c>
      <c r="R443" t="str">
        <f t="shared" si="155"/>
        <v>-0.332781514245263-5.1676493357689i</v>
      </c>
      <c r="S443" t="str">
        <f t="shared" si="156"/>
        <v>0.0430359398591421i</v>
      </c>
      <c r="T443" t="str">
        <f t="shared" si="157"/>
        <v>0.222394646027286-0.0143215652332934i</v>
      </c>
      <c r="U443" t="str">
        <f t="shared" si="158"/>
        <v>0.0000500000000000002-0.00459879054241492i</v>
      </c>
      <c r="V443" t="str">
        <f t="shared" si="159"/>
        <v>0.00002-0.0515064540750471i</v>
      </c>
      <c r="W443" t="str">
        <f t="shared" si="160"/>
        <v>0.0000422735388032659-0.00422187541710938i</v>
      </c>
      <c r="X443" t="str">
        <f t="shared" si="161"/>
        <v>0.000131289624197733-0.00421821238110091i</v>
      </c>
      <c r="Y443" t="str">
        <f t="shared" si="162"/>
        <v>0.009+0.155320340793479i</v>
      </c>
      <c r="Z443" t="str">
        <f t="shared" si="163"/>
        <v>-0.33314887452219-0.0305591615427713i</v>
      </c>
      <c r="AA443" t="str">
        <f t="shared" si="164"/>
        <v>4.78177430401213-79.127516994877i</v>
      </c>
      <c r="AB443" t="str">
        <f t="shared" si="165"/>
        <v>0.668999343171594-0.043081602481954i</v>
      </c>
      <c r="AC443" t="str">
        <f t="shared" si="166"/>
        <v>3.4096654005862-1.92375111505975i</v>
      </c>
      <c r="AD443" t="str">
        <f t="shared" si="167"/>
        <v>0.154237506367249+0.0743864698079966i</v>
      </c>
      <c r="AE443" t="str">
        <f t="shared" si="168"/>
        <v>-0.0491108635078992-0.029495137569244i</v>
      </c>
      <c r="AF443" t="str">
        <f t="shared" si="169"/>
        <v>-2.59977849329031-0.934385154141244i</v>
      </c>
      <c r="AG443" t="str">
        <f t="shared" si="170"/>
        <v>1.02397723506687-0.042892408379069i</v>
      </c>
      <c r="AH443" t="str">
        <f t="shared" si="171"/>
        <v>0.0925967783990755+0.123577927885686i</v>
      </c>
      <c r="AI443">
        <f t="shared" si="172"/>
        <v>-16.225905136938245</v>
      </c>
      <c r="AJ443">
        <f t="shared" si="173"/>
        <v>53.155827878539675</v>
      </c>
      <c r="AK443"/>
      <c r="AL443"/>
      <c r="AM443"/>
      <c r="AN443"/>
    </row>
    <row r="444" spans="1:40" x14ac:dyDescent="0.35">
      <c r="A444"/>
      <c r="B444">
        <f t="shared" si="174"/>
        <v>31000</v>
      </c>
      <c r="C444" s="237" t="str">
        <f t="shared" si="142"/>
        <v>-0.000022011239748804+0.0218653403826522i</v>
      </c>
      <c r="D444" s="208" t="str">
        <f t="shared" si="143"/>
        <v>-1.64891427255134+0.167634276267i</v>
      </c>
      <c r="E444" t="str">
        <f t="shared" si="144"/>
        <v>36500</v>
      </c>
      <c r="F444" t="str">
        <f t="shared" si="145"/>
        <v>0.21505376344086</v>
      </c>
      <c r="G444" t="str">
        <f t="shared" si="140"/>
        <v>0.21505376344086</v>
      </c>
      <c r="H444" t="str">
        <f t="shared" si="146"/>
        <v>0.954211766438461+1.1037808425656i</v>
      </c>
      <c r="I444" t="str">
        <f t="shared" si="147"/>
        <v>121.736715326604i</v>
      </c>
      <c r="J444" t="str">
        <f t="shared" si="141"/>
        <v>-19.0601189892801+26.6320977385706i</v>
      </c>
      <c r="K444" t="str">
        <f t="shared" si="148"/>
        <v>3.02278089533527-2.16335055950816i</v>
      </c>
      <c r="L444" t="str">
        <f t="shared" si="149"/>
        <v>0.739964638216008-0.472492150550176i</v>
      </c>
      <c r="M444" t="str">
        <f t="shared" si="150"/>
        <v>3.76274553355128-2.63584271005834i</v>
      </c>
      <c r="N444" t="str">
        <f t="shared" si="151"/>
        <v>-0.386672143822932i</v>
      </c>
      <c r="O444" t="str">
        <f t="shared" si="152"/>
        <v>0.926169148381165-0.377108351255853i</v>
      </c>
      <c r="P444" t="str">
        <f t="shared" si="153"/>
        <v>0.073830851618835+0.377108351255853i</v>
      </c>
      <c r="Q444" t="str">
        <f t="shared" si="154"/>
        <v>-0.073830851618835+0.00956379256707901i</v>
      </c>
      <c r="R444" t="str">
        <f t="shared" si="155"/>
        <v>-0.332777926190677-5.15084090152669i</v>
      </c>
      <c r="S444" t="str">
        <f t="shared" si="156"/>
        <v>0.0431752147454178i</v>
      </c>
      <c r="T444" t="str">
        <f t="shared" si="157"/>
        <v>0.222388662042896-0.0143677584258173i</v>
      </c>
      <c r="U444" t="str">
        <f t="shared" si="158"/>
        <v>0.0000500000000000002-0.00458395573421358i</v>
      </c>
      <c r="V444" t="str">
        <f t="shared" si="159"/>
        <v>0.00002-0.0513403042231921i</v>
      </c>
      <c r="W444" t="str">
        <f t="shared" si="160"/>
        <v>0.0000422735385208226-0.00420825668980001i</v>
      </c>
      <c r="X444" t="str">
        <f t="shared" si="161"/>
        <v>0.000130716458474124-0.00420461752744075i</v>
      </c>
      <c r="Y444" t="str">
        <f t="shared" si="162"/>
        <v>0.009+0.155822995618054i</v>
      </c>
      <c r="Z444" t="str">
        <f t="shared" si="163"/>
        <v>-0.330955690546999-0.0302764092994663i</v>
      </c>
      <c r="AA444" t="str">
        <f t="shared" si="164"/>
        <v>4.74908806770798-78.8600799849718i</v>
      </c>
      <c r="AB444" t="str">
        <f t="shared" si="165"/>
        <v>0.668981342371224-0.0432205591340566i</v>
      </c>
      <c r="AC444" t="str">
        <f t="shared" si="166"/>
        <v>3.40328396231831-1.92595756029349i</v>
      </c>
      <c r="AD444" t="str">
        <f t="shared" si="167"/>
        <v>0.154330878613946+0.0746379573763733i</v>
      </c>
      <c r="AE444" t="str">
        <f t="shared" si="168"/>
        <v>-0.0488169131576004-0.0293744415729772i</v>
      </c>
      <c r="AF444" t="str">
        <f t="shared" si="169"/>
        <v>-2.6031260389898-0.9361465662986i</v>
      </c>
      <c r="AG444" t="str">
        <f t="shared" si="170"/>
        <v>1.02396036812625-0.0427742211799185i</v>
      </c>
      <c r="AH444" t="str">
        <f t="shared" si="171"/>
        <v>0.0921031538922096+0.123153985222982i</v>
      </c>
      <c r="AI444">
        <f t="shared" si="172"/>
        <v>-16.261707824782022</v>
      </c>
      <c r="AJ444">
        <f t="shared" si="173"/>
        <v>53.208292932183127</v>
      </c>
      <c r="AK444"/>
      <c r="AL444"/>
      <c r="AM444"/>
      <c r="AN444"/>
    </row>
    <row r="445" spans="1:40" x14ac:dyDescent="0.35">
      <c r="A445"/>
      <c r="B445">
        <f t="shared" si="174"/>
        <v>31100</v>
      </c>
      <c r="C445" s="237" t="str">
        <f t="shared" si="142"/>
        <v>-0.0000218699160846469+0.0217950339637455i</v>
      </c>
      <c r="D445" s="208" t="str">
        <f t="shared" si="143"/>
        <v>-1.64891318906991+0.167095260388716i</v>
      </c>
      <c r="E445" t="str">
        <f t="shared" si="144"/>
        <v>36500</v>
      </c>
      <c r="F445" t="str">
        <f t="shared" si="145"/>
        <v>0.21505376344086</v>
      </c>
      <c r="G445" t="str">
        <f t="shared" si="140"/>
        <v>0.21505376344086</v>
      </c>
      <c r="H445" t="str">
        <f t="shared" si="146"/>
        <v>0.957556967803651+1.104987023728i</v>
      </c>
      <c r="I445" t="str">
        <f t="shared" si="147"/>
        <v>122.129414408303i</v>
      </c>
      <c r="J445" t="str">
        <f t="shared" si="141"/>
        <v>-19.1897478539247+26.7180077312756i</v>
      </c>
      <c r="K445" t="str">
        <f t="shared" si="148"/>
        <v>3.0154880180234-2.16582221640211i</v>
      </c>
      <c r="L445" t="str">
        <f t="shared" si="149"/>
        <v>0.738582292830625-0.473130797717672i</v>
      </c>
      <c r="M445" t="str">
        <f t="shared" si="150"/>
        <v>3.75407031085403-2.63895301411978i</v>
      </c>
      <c r="N445" t="str">
        <f t="shared" si="151"/>
        <v>-0.387919473319135i</v>
      </c>
      <c r="O445" t="str">
        <f t="shared" si="152"/>
        <v>0.925698049652167-0.378263295695174i</v>
      </c>
      <c r="P445" t="str">
        <f t="shared" si="153"/>
        <v>0.074301950347833+0.378263295695174i</v>
      </c>
      <c r="Q445" t="str">
        <f t="shared" si="154"/>
        <v>-0.074301950347833+0.00965617762396104i</v>
      </c>
      <c r="R445" t="str">
        <f t="shared" si="155"/>
        <v>-0.332774326405154-5.13414011225564i</v>
      </c>
      <c r="S445" t="str">
        <f t="shared" si="156"/>
        <v>0.0433144896316932i</v>
      </c>
      <c r="T445" t="str">
        <f t="shared" si="157"/>
        <v>0.222382658659957-0.0144139501107697i</v>
      </c>
      <c r="U445" t="str">
        <f t="shared" si="158"/>
        <v>0.0000500000000000002-0.00456921632670807i</v>
      </c>
      <c r="V445" t="str">
        <f t="shared" si="159"/>
        <v>0.00002-0.0511752228591304i</v>
      </c>
      <c r="W445" t="str">
        <f t="shared" si="160"/>
        <v>0.0000422735382374666-0.00419472554345731i</v>
      </c>
      <c r="X445" t="str">
        <f t="shared" si="161"/>
        <v>0.000130148809542938-0.00419110998553696i</v>
      </c>
      <c r="Y445" t="str">
        <f t="shared" si="162"/>
        <v>0.009+0.156325650442628i</v>
      </c>
      <c r="Z445" t="str">
        <f t="shared" si="163"/>
        <v>-0.328784241266737-0.0299973612159455i</v>
      </c>
      <c r="AA445" t="str">
        <f t="shared" si="164"/>
        <v>4.71674162124991-78.594482299529i</v>
      </c>
      <c r="AB445" t="str">
        <f t="shared" si="165"/>
        <v>0.668963283216857-0.0433595112511384i</v>
      </c>
      <c r="AC445" t="str">
        <f t="shared" si="166"/>
        <v>3.39691148766889-1.92813732646163i</v>
      </c>
      <c r="AD445" t="str">
        <f t="shared" si="167"/>
        <v>0.154424539982729+0.0748892661273911i</v>
      </c>
      <c r="AE445" t="str">
        <f t="shared" si="168"/>
        <v>-0.048525874843966-0.0292547392491851i</v>
      </c>
      <c r="AF445" t="str">
        <f t="shared" si="169"/>
        <v>-2.60647015687356-0.937891763339284i</v>
      </c>
      <c r="AG445" t="str">
        <f t="shared" si="170"/>
        <v>1.02394363479727-0.0426569341098424i</v>
      </c>
      <c r="AH445" t="str">
        <f t="shared" si="171"/>
        <v>0.0916144711422232+0.122732942823567i</v>
      </c>
      <c r="AI445">
        <f t="shared" si="172"/>
        <v>-16.297351865391722</v>
      </c>
      <c r="AJ445">
        <f t="shared" si="173"/>
        <v>53.260360644163264</v>
      </c>
      <c r="AK445"/>
      <c r="AL445"/>
      <c r="AM445"/>
      <c r="AN445"/>
    </row>
    <row r="446" spans="1:40" x14ac:dyDescent="0.35">
      <c r="A446"/>
      <c r="B446">
        <f t="shared" si="174"/>
        <v>31200</v>
      </c>
      <c r="C446" s="237" t="str">
        <f t="shared" si="142"/>
        <v>-0.0000217299491211997+0.0217251782256543i</v>
      </c>
      <c r="D446" s="208" t="str">
        <f t="shared" si="143"/>
        <v>-1.64891211598985+0.166559699730016i</v>
      </c>
      <c r="E446" t="str">
        <f t="shared" si="144"/>
        <v>36500</v>
      </c>
      <c r="F446" t="str">
        <f t="shared" si="145"/>
        <v>0.21505376344086</v>
      </c>
      <c r="G446" t="str">
        <f t="shared" si="140"/>
        <v>0.21505376344086</v>
      </c>
      <c r="H446" t="str">
        <f t="shared" si="146"/>
        <v>0.960898684144025+1.10618053477312i</v>
      </c>
      <c r="I446" t="str">
        <f t="shared" si="147"/>
        <v>122.522113490002i</v>
      </c>
      <c r="J446" t="str">
        <f t="shared" si="141"/>
        <v>-19.3197942028354+26.8039177239808i</v>
      </c>
      <c r="K446" t="str">
        <f t="shared" si="148"/>
        <v>3.00820669838331-2.16826267454029i</v>
      </c>
      <c r="L446" t="str">
        <f t="shared" si="149"/>
        <v>0.737200675500516-0.473764218102869i</v>
      </c>
      <c r="M446" t="str">
        <f t="shared" si="150"/>
        <v>3.74540737388383-2.64202689264316i</v>
      </c>
      <c r="N446" t="str">
        <f t="shared" si="151"/>
        <v>-0.389166802815338i</v>
      </c>
      <c r="O446" t="str">
        <f t="shared" si="152"/>
        <v>0.925225510693752-0.379417651620857i</v>
      </c>
      <c r="P446" t="str">
        <f t="shared" si="153"/>
        <v>0.074774489306248+0.379417651620857i</v>
      </c>
      <c r="Q446" t="str">
        <f t="shared" si="154"/>
        <v>-0.074774489306248+0.009749151194481i</v>
      </c>
      <c r="R446" t="str">
        <f t="shared" si="155"/>
        <v>-0.332770714887216-5.11754593289364i</v>
      </c>
      <c r="S446" t="str">
        <f t="shared" si="156"/>
        <v>0.0434537645179689i</v>
      </c>
      <c r="T446" t="str">
        <f t="shared" si="157"/>
        <v>0.22237663587785-0.0144601402831853i</v>
      </c>
      <c r="U446" t="str">
        <f t="shared" si="158"/>
        <v>0.0000500000000000002-0.00455457140258401i</v>
      </c>
      <c r="V446" t="str">
        <f t="shared" si="159"/>
        <v>0.00002-0.0510111997089408i</v>
      </c>
      <c r="W446" t="str">
        <f t="shared" si="160"/>
        <v>0.0000422735379531982-0.0041812811359566i</v>
      </c>
      <c r="X446" t="str">
        <f t="shared" si="161"/>
        <v>0.000129586606841085-0.0041776889173283i</v>
      </c>
      <c r="Y446" t="str">
        <f t="shared" si="162"/>
        <v>0.009+0.156828305267202i</v>
      </c>
      <c r="Z446" t="str">
        <f t="shared" si="163"/>
        <v>-0.326634238575611-0.0297219556685557i</v>
      </c>
      <c r="AA446" t="str">
        <f t="shared" si="164"/>
        <v>4.68473019981111-78.3307046891004i</v>
      </c>
      <c r="AB446" t="str">
        <f t="shared" si="165"/>
        <v>0.668945165706631-0.0434984588182629i</v>
      </c>
      <c r="AC446" t="str">
        <f t="shared" si="166"/>
        <v>3.39054805837517-1.93029056591106i</v>
      </c>
      <c r="AD446" t="str">
        <f t="shared" si="167"/>
        <v>0.154518490314128+0.0751403964514245i</v>
      </c>
      <c r="AE446" t="str">
        <f t="shared" si="168"/>
        <v>-0.0482377098973612-0.0291360179002693i</v>
      </c>
      <c r="AF446" t="str">
        <f t="shared" si="169"/>
        <v>-2.60981080013388-0.939620835043104i</v>
      </c>
      <c r="AG446" t="str">
        <f t="shared" si="170"/>
        <v>1.02392703306644-0.0425405376925377i</v>
      </c>
      <c r="AH446" t="str">
        <f t="shared" si="171"/>
        <v>0.0911306643192006+0.12231476937247i</v>
      </c>
      <c r="AI446">
        <f t="shared" si="172"/>
        <v>-16.332838615547235</v>
      </c>
      <c r="AJ446">
        <f t="shared" si="173"/>
        <v>53.312033399269936</v>
      </c>
      <c r="AK446"/>
      <c r="AL446"/>
      <c r="AM446"/>
      <c r="AN446"/>
    </row>
    <row r="447" spans="1:40" x14ac:dyDescent="0.35">
      <c r="A447"/>
      <c r="B447">
        <f t="shared" si="174"/>
        <v>31300</v>
      </c>
      <c r="C447" s="237" t="str">
        <f t="shared" si="142"/>
        <v>-0.0000215913215481893+0.0216557688487714i</v>
      </c>
      <c r="D447" s="208" t="str">
        <f t="shared" si="143"/>
        <v>-1.64891105317846+0.166027561173914i</v>
      </c>
      <c r="E447" t="str">
        <f t="shared" si="144"/>
        <v>36500</v>
      </c>
      <c r="F447" t="str">
        <f t="shared" si="145"/>
        <v>0.21505376344086</v>
      </c>
      <c r="G447" t="str">
        <f t="shared" si="140"/>
        <v>0.21505376344086</v>
      </c>
      <c r="H447" t="str">
        <f t="shared" si="146"/>
        <v>0.964236869324988+1.10736143197676i</v>
      </c>
      <c r="I447" t="str">
        <f t="shared" si="147"/>
        <v>122.914812571701i</v>
      </c>
      <c r="J447" t="str">
        <f t="shared" si="141"/>
        <v>-19.4502580360123+26.8898277166858i</v>
      </c>
      <c r="K447" t="str">
        <f t="shared" si="148"/>
        <v>3.00093702565556-2.1706721260473i</v>
      </c>
      <c r="L447" t="str">
        <f t="shared" si="149"/>
        <v>0.735819806991792-0.474392429592858i</v>
      </c>
      <c r="M447" t="str">
        <f t="shared" si="150"/>
        <v>3.73675683264735-2.64506455564016i</v>
      </c>
      <c r="N447" t="str">
        <f t="shared" si="151"/>
        <v>-0.390414132311541i</v>
      </c>
      <c r="O447" t="str">
        <f t="shared" si="152"/>
        <v>0.92475153224111-0.380571417236921i</v>
      </c>
      <c r="P447" t="str">
        <f t="shared" si="153"/>
        <v>0.07524846775889+0.380571417236921i</v>
      </c>
      <c r="Q447" t="str">
        <f t="shared" si="154"/>
        <v>-0.07524846775889+0.00984271507461998i</v>
      </c>
      <c r="R447" t="str">
        <f t="shared" si="155"/>
        <v>-0.332767091635615-5.10105734160616i</v>
      </c>
      <c r="S447" t="str">
        <f t="shared" si="156"/>
        <v>0.0435930394042443i</v>
      </c>
      <c r="T447" t="str">
        <f t="shared" si="157"/>
        <v>0.222370593695947-0.0145063289381071i</v>
      </c>
      <c r="U447" t="str">
        <f t="shared" si="158"/>
        <v>0.00005-0.00454002005624986i</v>
      </c>
      <c r="V447" t="str">
        <f t="shared" si="159"/>
        <v>0.00002-0.0508482246299985i</v>
      </c>
      <c r="W447" t="str">
        <f t="shared" si="160"/>
        <v>0.000042273537668017-0.00416792263593512i</v>
      </c>
      <c r="X447" t="str">
        <f t="shared" si="161"/>
        <v>0.000129029780929897-0.00416435349544012i</v>
      </c>
      <c r="Y447" t="str">
        <f t="shared" si="162"/>
        <v>0.009+0.157330960091777i</v>
      </c>
      <c r="Z447" t="str">
        <f t="shared" si="163"/>
        <v>-0.324505399154641-0.0294501322732961i</v>
      </c>
      <c r="AA447" t="str">
        <f t="shared" si="164"/>
        <v>4.65304912287326-78.0687281758394i</v>
      </c>
      <c r="AB447" t="str">
        <f t="shared" si="165"/>
        <v>0.668926989838656-0.0436374018205188i</v>
      </c>
      <c r="AC447" t="str">
        <f t="shared" si="166"/>
        <v>3.38419375496614-1.9324174305451i</v>
      </c>
      <c r="AD447" t="str">
        <f t="shared" si="167"/>
        <v>0.154612729449163+0.0753913487301939i</v>
      </c>
      <c r="AE447" t="str">
        <f t="shared" si="168"/>
        <v>-0.0479523802919228-0.0290182650459115i</v>
      </c>
      <c r="AF447" t="str">
        <f t="shared" si="169"/>
        <v>-2.61314792250345-0.941333870802846i</v>
      </c>
      <c r="AG447" t="str">
        <f t="shared" si="170"/>
        <v>1.02391056095623-0.0424250225856924i</v>
      </c>
      <c r="AH447" t="str">
        <f t="shared" si="171"/>
        <v>0.0906516686879517+0.121899434017691i</v>
      </c>
      <c r="AI447">
        <f t="shared" si="172"/>
        <v>-16.368169416061352</v>
      </c>
      <c r="AJ447">
        <f t="shared" si="173"/>
        <v>53.36331356929626</v>
      </c>
      <c r="AK447"/>
      <c r="AL447"/>
      <c r="AM447"/>
      <c r="AN447"/>
    </row>
    <row r="448" spans="1:40" x14ac:dyDescent="0.35">
      <c r="A448"/>
      <c r="B448">
        <f t="shared" si="174"/>
        <v>31400</v>
      </c>
      <c r="C448" s="237" t="str">
        <f t="shared" si="142"/>
        <v>-0.0000214540163305434+0.0215868015685161i</v>
      </c>
      <c r="D448" s="208" t="str">
        <f t="shared" si="143"/>
        <v>-1.64891000050513+0.16549881202529i</v>
      </c>
      <c r="E448" t="str">
        <f t="shared" si="144"/>
        <v>36500</v>
      </c>
      <c r="F448" t="str">
        <f t="shared" si="145"/>
        <v>0.21505376344086</v>
      </c>
      <c r="G448" t="str">
        <f t="shared" si="140"/>
        <v>0.21505376344086</v>
      </c>
      <c r="H448" t="str">
        <f t="shared" si="146"/>
        <v>0.967571477747656+1.10852977165207i</v>
      </c>
      <c r="I448" t="str">
        <f t="shared" si="147"/>
        <v>123.307511653399i</v>
      </c>
      <c r="J448" t="str">
        <f t="shared" si="141"/>
        <v>-19.5811393534554+26.9757377093909i</v>
      </c>
      <c r="K448" t="str">
        <f t="shared" si="148"/>
        <v>2.99367908762151-2.17305076234616i</v>
      </c>
      <c r="L448" t="str">
        <f t="shared" si="149"/>
        <v>0.734439707888634-0.475015450128156i</v>
      </c>
      <c r="M448" t="str">
        <f t="shared" si="150"/>
        <v>3.72811879551014-2.64806621247432i</v>
      </c>
      <c r="N448" t="str">
        <f t="shared" si="151"/>
        <v>-0.391661461807744i</v>
      </c>
      <c r="O448" t="str">
        <f t="shared" si="152"/>
        <v>0.924276115031672-0.381724590748302i</v>
      </c>
      <c r="P448" t="str">
        <f t="shared" si="153"/>
        <v>0.075723884968328+0.381724590748302i</v>
      </c>
      <c r="Q448" t="str">
        <f t="shared" si="154"/>
        <v>-0.075723884968328+0.00993687105944202i</v>
      </c>
      <c r="R448" t="str">
        <f t="shared" si="155"/>
        <v>-0.332763456648977-5.08467332957572i</v>
      </c>
      <c r="S448" t="str">
        <f t="shared" si="156"/>
        <v>0.04373231429052i</v>
      </c>
      <c r="T448" t="str">
        <f t="shared" si="157"/>
        <v>0.22236453211363-0.0145525160705729i</v>
      </c>
      <c r="U448" t="str">
        <f t="shared" si="158"/>
        <v>0.00005-0.00452556139365034i</v>
      </c>
      <c r="V448" t="str">
        <f t="shared" si="159"/>
        <v>0.00002-0.0506862876088839i</v>
      </c>
      <c r="W448" t="str">
        <f t="shared" si="160"/>
        <v>0.0000422735373819234-0.00415464922262087i</v>
      </c>
      <c r="X448" t="str">
        <f t="shared" si="161"/>
        <v>0.000128478263473703-0.00415110290301481i</v>
      </c>
      <c r="Y448" t="str">
        <f t="shared" si="162"/>
        <v>0.009+0.157833614916351i</v>
      </c>
      <c r="Z448" t="str">
        <f t="shared" si="163"/>
        <v>-0.32239744437602-0.0291818318565826i</v>
      </c>
      <c r="AA448" t="str">
        <f t="shared" si="164"/>
        <v>4.62169379242344-77.8085340486742i</v>
      </c>
      <c r="AB448" t="str">
        <f t="shared" si="165"/>
        <v>0.668908755611074-0.0437763402429789i</v>
      </c>
      <c r="AC448" t="str">
        <f t="shared" si="166"/>
        <v>3.37784865677173-1.93451807182042i</v>
      </c>
      <c r="AD448" t="str">
        <f t="shared" si="167"/>
        <v>0.154707257229336+0.0756421233369099i</v>
      </c>
      <c r="AE448" t="str">
        <f t="shared" si="168"/>
        <v>-0.0476698486326689-0.028901468418455i</v>
      </c>
      <c r="AF448" t="str">
        <f t="shared" si="169"/>
        <v>-2.61648147825279-0.94303095962678i</v>
      </c>
      <c r="AG448" t="str">
        <f t="shared" si="170"/>
        <v>1.02389421652438-0.0423103795785986i</v>
      </c>
      <c r="AH448" t="str">
        <f t="shared" si="171"/>
        <v>0.0901774205861351+0.121486906361465i</v>
      </c>
      <c r="AI448">
        <f t="shared" si="172"/>
        <v>-16.403345592013835</v>
      </c>
      <c r="AJ448">
        <f t="shared" si="173"/>
        <v>53.414203513014307</v>
      </c>
      <c r="AK448"/>
      <c r="AL448"/>
      <c r="AM448"/>
      <c r="AN448"/>
    </row>
    <row r="449" spans="1:40" x14ac:dyDescent="0.35">
      <c r="A449"/>
      <c r="B449">
        <f t="shared" si="174"/>
        <v>31500</v>
      </c>
      <c r="C449" s="237" t="str">
        <f t="shared" si="142"/>
        <v>-0.0000213180167031577+0.0215182721744612i</v>
      </c>
      <c r="D449" s="208" t="str">
        <f t="shared" si="143"/>
        <v>-1.64890895784132+0.164973420004203i</v>
      </c>
      <c r="E449" t="str">
        <f t="shared" si="144"/>
        <v>36500</v>
      </c>
      <c r="F449" t="str">
        <f t="shared" si="145"/>
        <v>0.21505376344086</v>
      </c>
      <c r="G449" t="str">
        <f t="shared" si="140"/>
        <v>0.21505376344086</v>
      </c>
      <c r="H449" t="str">
        <f t="shared" si="146"/>
        <v>0.970902464346287+1.10968561014536i</v>
      </c>
      <c r="I449" t="str">
        <f t="shared" si="147"/>
        <v>123.700210735098i</v>
      </c>
      <c r="J449" t="str">
        <f t="shared" si="141"/>
        <v>-19.7124381551646+27.0616477020959i</v>
      </c>
      <c r="K449" t="str">
        <f t="shared" si="148"/>
        <v>2.98643297061528-2.17539877415664i</v>
      </c>
      <c r="L449" t="str">
        <f t="shared" si="149"/>
        <v>0.733060398593762-0.475633297701138i</v>
      </c>
      <c r="M449" t="str">
        <f t="shared" si="150"/>
        <v>3.71949336920904-2.65103207185778i</v>
      </c>
      <c r="N449" t="str">
        <f t="shared" si="151"/>
        <v>-0.392908791303947i</v>
      </c>
      <c r="O449" t="str">
        <f t="shared" si="152"/>
        <v>0.923799259805107-0.382877170360857i</v>
      </c>
      <c r="P449" t="str">
        <f t="shared" si="153"/>
        <v>0.076200740194893+0.382877170360857i</v>
      </c>
      <c r="Q449" t="str">
        <f t="shared" si="154"/>
        <v>-0.076200740194893+0.01003162094309i</v>
      </c>
      <c r="R449" t="str">
        <f t="shared" si="155"/>
        <v>-0.332759809925934-5.06839290079512i</v>
      </c>
      <c r="S449" t="str">
        <f t="shared" si="156"/>
        <v>0.0438715891767954i</v>
      </c>
      <c r="T449" t="str">
        <f t="shared" si="157"/>
        <v>0.22235845113027-0.0145987016756191i</v>
      </c>
      <c r="U449" t="str">
        <f t="shared" si="158"/>
        <v>0.00005-0.0045111945320832i</v>
      </c>
      <c r="V449" t="str">
        <f t="shared" si="159"/>
        <v>0.00002-0.0505253787593319i</v>
      </c>
      <c r="W449" t="str">
        <f t="shared" si="160"/>
        <v>0.0000422735370949172-0.00414146008566419i</v>
      </c>
      <c r="X449" t="str">
        <f t="shared" si="161"/>
        <v>0.000127931987218862-0.00413793633354499i</v>
      </c>
      <c r="Y449" t="str">
        <f t="shared" si="162"/>
        <v>0.009+0.158336269740926i</v>
      </c>
      <c r="Z449" t="str">
        <f t="shared" si="163"/>
        <v>-0.320310100209665-0.0289169964267978i</v>
      </c>
      <c r="AA449" t="str">
        <f t="shared" si="164"/>
        <v>4.59065969119606-77.5501038585797i</v>
      </c>
      <c r="AB449" t="str">
        <f t="shared" si="165"/>
        <v>0.668890463021993-0.0439152740707119i</v>
      </c>
      <c r="AC449" t="str">
        <f t="shared" si="166"/>
        <v>3.37151284193159-1.93659264074411i</v>
      </c>
      <c r="AD449" t="str">
        <f t="shared" si="167"/>
        <v>0.154802073496617+0.0758927206364049i</v>
      </c>
      <c r="AE449" t="str">
        <f t="shared" si="168"/>
        <v>-0.0473900781429023-0.0287856159583935i</v>
      </c>
      <c r="AF449" t="str">
        <f t="shared" si="169"/>
        <v>-2.61981142218761-0.944712190141157i</v>
      </c>
      <c r="AG449" t="str">
        <f t="shared" si="170"/>
        <v>1.02387799786309-0.0421965995898135i</v>
      </c>
      <c r="AH449" t="str">
        <f t="shared" si="171"/>
        <v>0.089707857402888+0.121077156451714i</v>
      </c>
      <c r="AI449">
        <f t="shared" si="172"/>
        <v>-16.438368452982225</v>
      </c>
      <c r="AJ449">
        <f t="shared" si="173"/>
        <v>53.464705576153108</v>
      </c>
      <c r="AK449"/>
      <c r="AL449"/>
      <c r="AM449"/>
      <c r="AN449"/>
    </row>
    <row r="450" spans="1:40" x14ac:dyDescent="0.35">
      <c r="A450"/>
      <c r="B450">
        <f t="shared" si="174"/>
        <v>31600</v>
      </c>
      <c r="C450" s="237" t="str">
        <f t="shared" si="142"/>
        <v>-0.0000211833061657773+0.0214501765094753i</v>
      </c>
      <c r="D450" s="208" t="str">
        <f t="shared" si="143"/>
        <v>-1.64890792506053+0.164451353239311i</v>
      </c>
      <c r="E450" t="str">
        <f t="shared" si="144"/>
        <v>36500</v>
      </c>
      <c r="F450" t="str">
        <f t="shared" si="145"/>
        <v>0.21505376344086</v>
      </c>
      <c r="G450" t="str">
        <f t="shared" si="140"/>
        <v>0.21505376344086</v>
      </c>
      <c r="H450" t="str">
        <f t="shared" si="146"/>
        <v>0.974229784585646+1.11082900383191i</v>
      </c>
      <c r="I450" t="str">
        <f t="shared" si="147"/>
        <v>124.092909816797i</v>
      </c>
      <c r="J450" t="str">
        <f t="shared" si="141"/>
        <v>-19.84415444114+27.147557694801i</v>
      </c>
      <c r="K450" t="str">
        <f t="shared" si="148"/>
        <v>2.97919875953548-2.17771635149326i</v>
      </c>
      <c r="L450" t="str">
        <f t="shared" si="149"/>
        <v>0.731681899328916-0.47624599035448i</v>
      </c>
      <c r="M450" t="str">
        <f t="shared" si="150"/>
        <v>3.7108806588644-2.65396234184774i</v>
      </c>
      <c r="N450" t="str">
        <f t="shared" si="151"/>
        <v>-0.39415612080015i</v>
      </c>
      <c r="O450" t="str">
        <f t="shared" si="152"/>
        <v>0.923320967303319-0.384029154281368i</v>
      </c>
      <c r="P450" t="str">
        <f t="shared" si="153"/>
        <v>0.076679032696681+0.384029154281368i</v>
      </c>
      <c r="Q450" t="str">
        <f t="shared" si="154"/>
        <v>-0.076679032696681+0.010126966518782i</v>
      </c>
      <c r="R450" t="str">
        <f t="shared" si="155"/>
        <v>-0.3327561514652-5.05221507186466i</v>
      </c>
      <c r="S450" t="str">
        <f t="shared" si="156"/>
        <v>0.0440108640630709i</v>
      </c>
      <c r="T450" t="str">
        <f t="shared" si="157"/>
        <v>0.222352350745234-0.0146448857482855i</v>
      </c>
      <c r="U450" t="str">
        <f t="shared" si="158"/>
        <v>0.00005-0.00449691860001965i</v>
      </c>
      <c r="V450" t="str">
        <f t="shared" si="159"/>
        <v>0.00002-0.05036548832022i</v>
      </c>
      <c r="W450" t="str">
        <f t="shared" si="160"/>
        <v>0.0000422735368069983-0.0041283544249731i</v>
      </c>
      <c r="X450" t="str">
        <f t="shared" si="161"/>
        <v>0.000127390885973277-0.00412485299071042i</v>
      </c>
      <c r="Y450" t="str">
        <f t="shared" si="162"/>
        <v>0.009+0.1588389245655i</v>
      </c>
      <c r="Z450" t="str">
        <f t="shared" si="163"/>
        <v>-0.318243097132004-0.028655569146616i</v>
      </c>
      <c r="AA450" t="str">
        <f t="shared" si="164"/>
        <v>4.55994238095944-77.2934194139587i</v>
      </c>
      <c r="AB450" t="str">
        <f t="shared" si="165"/>
        <v>0.668872112069508-0.0440542032887967i</v>
      </c>
      <c r="AC450" t="str">
        <f t="shared" si="166"/>
        <v>3.36518638740395-1.93864128787071i</v>
      </c>
      <c r="AD450" t="str">
        <f t="shared" si="167"/>
        <v>0.154897178093434+0.0761431409852662i</v>
      </c>
      <c r="AE450" t="str">
        <f t="shared" si="168"/>
        <v>-0.0471130326519184-0.0286706958099821i</v>
      </c>
      <c r="AF450" t="str">
        <f t="shared" si="169"/>
        <v>-2.62313770964618-0.946377650592599i</v>
      </c>
      <c r="AG450" t="str">
        <f t="shared" si="170"/>
        <v>1.02386190309827-0.0420836736648752i</v>
      </c>
      <c r="AH450" t="str">
        <f t="shared" si="171"/>
        <v>0.0892429175579705+0.120670154773721i</v>
      </c>
      <c r="AI450">
        <f t="shared" si="172"/>
        <v>-16.473239293266737</v>
      </c>
      <c r="AJ450">
        <f t="shared" si="173"/>
        <v>53.51482209138085</v>
      </c>
      <c r="AK450"/>
      <c r="AL450"/>
      <c r="AM450"/>
      <c r="AN450"/>
    </row>
    <row r="451" spans="1:40" x14ac:dyDescent="0.35">
      <c r="A451"/>
      <c r="B451">
        <f t="shared" si="174"/>
        <v>31700</v>
      </c>
      <c r="C451" s="237" t="str">
        <f t="shared" si="142"/>
        <v>-0.0000210498684779917+0.0213825104688829i</v>
      </c>
      <c r="D451" s="208" t="str">
        <f t="shared" si="143"/>
        <v>-1.64890690203826+0.163932580261436i</v>
      </c>
      <c r="E451" t="str">
        <f t="shared" si="144"/>
        <v>36500</v>
      </c>
      <c r="F451" t="str">
        <f t="shared" si="145"/>
        <v>0.21505376344086</v>
      </c>
      <c r="G451" t="str">
        <f t="shared" si="140"/>
        <v>0.21505376344086</v>
      </c>
      <c r="H451" t="str">
        <f t="shared" si="146"/>
        <v>0.977553394458409+1.1119600091119i</v>
      </c>
      <c r="I451" t="str">
        <f t="shared" si="147"/>
        <v>124.485608898496i</v>
      </c>
      <c r="J451" t="str">
        <f t="shared" si="141"/>
        <v>-19.9762882113816+27.2334676875061i</v>
      </c>
      <c r="K451" t="str">
        <f t="shared" si="148"/>
        <v>2.97197653785711-2.18000368366363i</v>
      </c>
      <c r="L451" t="str">
        <f t="shared" si="149"/>
        <v>0.730304230135341-0.476853546179617i</v>
      </c>
      <c r="M451" t="str">
        <f t="shared" si="150"/>
        <v>3.70228076799245-2.65685722984325i</v>
      </c>
      <c r="N451" t="str">
        <f t="shared" si="151"/>
        <v>-0.395403450296353i</v>
      </c>
      <c r="O451" t="str">
        <f t="shared" si="152"/>
        <v>0.922841238270453-0.385180540717542i</v>
      </c>
      <c r="P451" t="str">
        <f t="shared" si="153"/>
        <v>0.0771587617295471+0.385180540717542i</v>
      </c>
      <c r="Q451" t="str">
        <f t="shared" si="154"/>
        <v>-0.0771587617295471+0.010222909578811i</v>
      </c>
      <c r="R451" t="str">
        <f t="shared" si="155"/>
        <v>-0.332752481265297-5.03613887179372i</v>
      </c>
      <c r="S451" t="str">
        <f t="shared" si="156"/>
        <v>0.0441501389493465i</v>
      </c>
      <c r="T451" t="str">
        <f t="shared" si="157"/>
        <v>0.222346230957898-0.0146910682836027i</v>
      </c>
      <c r="U451" t="str">
        <f t="shared" si="158"/>
        <v>0.00005-0.0044827327369281i</v>
      </c>
      <c r="V451" t="str">
        <f t="shared" si="159"/>
        <v>0.00002-0.0502066066535947i</v>
      </c>
      <c r="W451" t="str">
        <f t="shared" si="160"/>
        <v>0.0000422735365181672-0.00411533145055139i</v>
      </c>
      <c r="X451" t="str">
        <f t="shared" si="161"/>
        <v>0.00012685489458636-0.00411185208821761i</v>
      </c>
      <c r="Y451" t="str">
        <f t="shared" si="162"/>
        <v>0.009+0.159341579390074i</v>
      </c>
      <c r="Z451" t="str">
        <f t="shared" si="163"/>
        <v>-0.316196170036841-0.0283974943060652i</v>
      </c>
      <c r="AA451" t="str">
        <f t="shared" si="164"/>
        <v>4.5295375008442-77.038462776113i</v>
      </c>
      <c r="AB451" t="str">
        <f t="shared" si="165"/>
        <v>0.668853702751742-0.0441931278822845i</v>
      </c>
      <c r="AC451" t="str">
        <f t="shared" si="166"/>
        <v>3.35886936897488-1.94066416329941i</v>
      </c>
      <c r="AD451" t="str">
        <f t="shared" si="167"/>
        <v>0.154992570862662+0.0763933847319701i</v>
      </c>
      <c r="AE451" t="str">
        <f t="shared" si="168"/>
        <v>-0.0468386765829901-0.0285566963169546i</v>
      </c>
      <c r="AF451" t="str">
        <f t="shared" si="169"/>
        <v>-2.62646029649667-0.948027428850464i</v>
      </c>
      <c r="AG451" t="str">
        <f t="shared" si="170"/>
        <v>1.02384593038889-0.0419715929740629i</v>
      </c>
      <c r="AH451" t="str">
        <f t="shared" si="171"/>
        <v>0.0887825404813677+0.12026587224197i</v>
      </c>
      <c r="AI451">
        <f t="shared" si="172"/>
        <v>-16.507959392113346</v>
      </c>
      <c r="AJ451">
        <f t="shared" si="173"/>
        <v>53.564555378293143</v>
      </c>
      <c r="AK451"/>
      <c r="AL451"/>
      <c r="AM451"/>
      <c r="AN451"/>
    </row>
    <row r="452" spans="1:40" x14ac:dyDescent="0.35">
      <c r="A452"/>
      <c r="B452">
        <f t="shared" si="174"/>
        <v>31800</v>
      </c>
      <c r="C452" s="237" t="str">
        <f t="shared" si="142"/>
        <v>-0.0000209176876543409+0.0213152699996395i</v>
      </c>
      <c r="D452" s="208" t="str">
        <f t="shared" si="143"/>
        <v>-1.64890588865194+0.163417069997236i</v>
      </c>
      <c r="E452" t="str">
        <f t="shared" si="144"/>
        <v>36500</v>
      </c>
      <c r="F452" t="str">
        <f t="shared" si="145"/>
        <v>0.21505376344086</v>
      </c>
      <c r="G452" t="str">
        <f t="shared" si="140"/>
        <v>0.21505376344086</v>
      </c>
      <c r="H452" t="str">
        <f t="shared" si="146"/>
        <v>0.980873250482494+1.11307868240626i</v>
      </c>
      <c r="I452" t="str">
        <f t="shared" si="147"/>
        <v>124.878307980194i</v>
      </c>
      <c r="J452" t="str">
        <f t="shared" si="141"/>
        <v>-20.1088394658893+27.3193776802112i</v>
      </c>
      <c r="K452" t="str">
        <f t="shared" si="148"/>
        <v>2.96476638764335-2.18226095926661i</v>
      </c>
      <c r="L452" t="str">
        <f t="shared" si="149"/>
        <v>0.72892741087429-0.477455983315208i</v>
      </c>
      <c r="M452" t="str">
        <f t="shared" si="150"/>
        <v>3.69369379851764-2.65971694258182i</v>
      </c>
      <c r="N452" t="str">
        <f t="shared" si="151"/>
        <v>-0.396650779792556i</v>
      </c>
      <c r="O452" t="str">
        <f t="shared" si="152"/>
        <v>0.922360073452883-0.386331327878017i</v>
      </c>
      <c r="P452" t="str">
        <f t="shared" si="153"/>
        <v>0.077639926547117+0.386331327878017i</v>
      </c>
      <c r="Q452" t="str">
        <f t="shared" si="154"/>
        <v>-0.077639926547117+0.010319451914539i</v>
      </c>
      <c r="R452" t="str">
        <f t="shared" si="155"/>
        <v>-0.332748799324927-5.02016334180502i</v>
      </c>
      <c r="S452" t="str">
        <f t="shared" si="156"/>
        <v>0.044289413835622i</v>
      </c>
      <c r="T452" t="str">
        <f t="shared" si="157"/>
        <v>0.222340091767622-0.014737249276608i</v>
      </c>
      <c r="U452" t="str">
        <f t="shared" si="158"/>
        <v>0.00005-0.00446863609310129i</v>
      </c>
      <c r="V452" t="str">
        <f t="shared" si="159"/>
        <v>0.00002-0.0500487242427343i</v>
      </c>
      <c r="W452" t="str">
        <f t="shared" si="160"/>
        <v>0.0000422735362284231-0.00410239038233992i</v>
      </c>
      <c r="X452" t="str">
        <f t="shared" si="161"/>
        <v>0.00012632394892942-0.00409893284964261i</v>
      </c>
      <c r="Y452" t="str">
        <f t="shared" si="162"/>
        <v>0.009+0.159844234214649i</v>
      </c>
      <c r="Z452" t="str">
        <f t="shared" si="163"/>
        <v>-0.314169058148268-0.0281427172963114i</v>
      </c>
      <c r="AA452" t="str">
        <f t="shared" si="164"/>
        <v>4.49944076571341-76.7852162548135i</v>
      </c>
      <c r="AB452" t="str">
        <f t="shared" si="165"/>
        <v>0.66883523506677-0.0443320478362467i</v>
      </c>
      <c r="AC452" t="str">
        <f t="shared" si="166"/>
        <v>3.3525618612668-1.94266141667111i</v>
      </c>
      <c r="AD452" t="str">
        <f t="shared" si="167"/>
        <v>0.15508825164761+0.0766434522170018i</v>
      </c>
      <c r="AE452" t="str">
        <f t="shared" si="168"/>
        <v>-0.0465669749416348-0.0284436060183451i</v>
      </c>
      <c r="AF452" t="str">
        <f t="shared" si="169"/>
        <v>-2.62977913913443-0.949661612409024i</v>
      </c>
      <c r="AG452" t="str">
        <f t="shared" si="170"/>
        <v>1.02383007792617-0.0418603488102052i</v>
      </c>
      <c r="AH452" t="str">
        <f t="shared" si="171"/>
        <v>0.08832666659339+0.119864280192184i</v>
      </c>
      <c r="AI452">
        <f t="shared" si="172"/>
        <v>-16.542530013931444</v>
      </c>
      <c r="AJ452">
        <f t="shared" si="173"/>
        <v>53.61390774339943</v>
      </c>
      <c r="AK452"/>
      <c r="AL452"/>
      <c r="AM452"/>
      <c r="AN452"/>
    </row>
    <row r="453" spans="1:40" x14ac:dyDescent="0.35">
      <c r="A453"/>
      <c r="B453">
        <f t="shared" si="174"/>
        <v>31900</v>
      </c>
      <c r="C453" s="237" t="str">
        <f t="shared" si="142"/>
        <v>-0.0000207867479595265+0.0212484510995221i</v>
      </c>
      <c r="D453" s="208" t="str">
        <f t="shared" si="143"/>
        <v>-1.64890488478095+0.162904791763003i</v>
      </c>
      <c r="E453" t="str">
        <f t="shared" si="144"/>
        <v>36500</v>
      </c>
      <c r="F453" t="str">
        <f t="shared" si="145"/>
        <v>0.21505376344086</v>
      </c>
      <c r="G453" t="str">
        <f t="shared" ref="G453:G516" si="175">IF($C$11=$C$7,$C$24,F453)</f>
        <v>0.21505376344086</v>
      </c>
      <c r="H453" t="str">
        <f t="shared" si="146"/>
        <v>0.984189309698401+1.11418508015271i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0.727551461227538-0.47805331994562i</v>
      </c>
      <c r="M453" t="str">
        <f t="shared" si="150"/>
        <v>3.6851198507849-2.66254168613631i</v>
      </c>
      <c r="N453" t="str">
        <f t="shared" si="151"/>
        <v>-0.397898109288759i</v>
      </c>
      <c r="O453" t="str">
        <f t="shared" si="152"/>
        <v>0.921877473599223-0.387481513972363i</v>
      </c>
      <c r="P453" t="str">
        <f t="shared" si="153"/>
        <v>0.078122526400777+0.387481513972363i</v>
      </c>
      <c r="Q453" t="str">
        <f t="shared" si="154"/>
        <v>-0.078122526400777+0.010416595316396i</v>
      </c>
      <c r="R453" t="str">
        <f t="shared" si="155"/>
        <v>-0.332745105642669-5.00428753514384i</v>
      </c>
      <c r="S453" t="str">
        <f t="shared" si="156"/>
        <v>0.0444286887218976i</v>
      </c>
      <c r="T453" t="str">
        <f t="shared" si="157"/>
        <v>0.222333933173778-0.0147834287223331i</v>
      </c>
      <c r="U453" t="str">
        <f t="shared" si="158"/>
        <v>0.00005-0.00445462782948655i</v>
      </c>
      <c r="V453" t="str">
        <f t="shared" si="159"/>
        <v>0.00002-0.0498918316902493i</v>
      </c>
      <c r="W453" t="str">
        <f t="shared" si="160"/>
        <v>0.0000422735359377667-0.00408953045006086i</v>
      </c>
      <c r="X453" t="str">
        <f t="shared" si="161"/>
        <v>0.000125797985876502-0.00408609450827666i</v>
      </c>
      <c r="Y453" t="str">
        <f t="shared" si="162"/>
        <v>0.009+0.160346889039223i</v>
      </c>
      <c r="Z453" t="str">
        <f t="shared" si="163"/>
        <v>-0.312161504935636-0.0278911845841453i</v>
      </c>
      <c r="AA453" t="str">
        <f t="shared" si="164"/>
        <v>4.46964796457355-76.5336624039686i</v>
      </c>
      <c r="AB453" t="str">
        <f t="shared" si="165"/>
        <v>0.668816709012703-0.0444709631357379i</v>
      </c>
      <c r="AC453" t="str">
        <f t="shared" si="166"/>
        <v>3.34626393774781-1.94463319716585i</v>
      </c>
      <c r="AD453" t="str">
        <f t="shared" si="167"/>
        <v>0.155184220292009+0.0768933437729898i</v>
      </c>
      <c r="AE453" t="str">
        <f t="shared" si="168"/>
        <v>-0.0462978933041521-0.0283314136444208i</v>
      </c>
      <c r="AF453" t="str">
        <f t="shared" si="169"/>
        <v>-2.63309419447935-0.951280288389707i</v>
      </c>
      <c r="AG453" t="str">
        <f t="shared" si="170"/>
        <v>1.02381434393302-0.0417499325865384i</v>
      </c>
      <c r="AH453" t="str">
        <f t="shared" si="171"/>
        <v>0.0878752372852065+0.119465350373536i</v>
      </c>
      <c r="AI453">
        <f t="shared" si="172"/>
        <v>-16.576952408508955</v>
      </c>
      <c r="AJ453">
        <f t="shared" si="173"/>
        <v>53.662881480118621</v>
      </c>
      <c r="AK453"/>
      <c r="AL453"/>
      <c r="AM453"/>
      <c r="AN453"/>
    </row>
    <row r="454" spans="1:40" x14ac:dyDescent="0.35">
      <c r="A454"/>
      <c r="B454">
        <f t="shared" si="174"/>
        <v>32000</v>
      </c>
      <c r="C454" s="237" t="str">
        <f t="shared" ref="C454:C517" si="177">IMPRODUCT(COMPLEX(-1,0),IMDIV(IMPRODUCT(G454,COMPLEX($C$100+$C$101,0)),COMPLEX($C$100,2*PI()*B454*$C$103*$C$102*(2*$C$100+$C$101))))</f>
        <v>-0.0000206570339037284+0.021182049816335i</v>
      </c>
      <c r="D454" s="208" t="str">
        <f t="shared" ref="D454:D517" si="178">IMPRODUCT(COMPLEX($C$106,0),IMSUB(C454,G454))</f>
        <v>-1.64890389030652+0.162395715258568i</v>
      </c>
      <c r="E454" t="str">
        <f t="shared" ref="E454:E517" si="179">IMDIV(COMPLEX($C$20*10^3,0),COMPLEX(1,2*PI()*B454*$C$20*1000*$C$29*10^-12))</f>
        <v>36500</v>
      </c>
      <c r="F454" t="str">
        <f t="shared" ref="F454:F517" si="180">IMDIV(COMPLEX($C$22*1000,0),IMSUM(COMPLEX($C$22*1000,0),E454))</f>
        <v>0.21505376344086</v>
      </c>
      <c r="G454" t="str">
        <f t="shared" si="175"/>
        <v>0.21505376344086</v>
      </c>
      <c r="H454" t="str">
        <f t="shared" ref="H454:H517" si="181">IMPRODUCT(COMPLEX($C$108,0),IMPRODUCT(COMPLEX(-1,0),D454),IMDIV(COMPLEX(0,2*PI()*B454*$C$109*$C$110),COMPLEX(1,2*PI()*B454*$C$109*$C$110)))</f>
        <v>0.98750152966651+1.11527925880173i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0.726176400697899-0.478645574299424i</v>
      </c>
      <c r="M454" t="str">
        <f t="shared" ref="M454:M517" si="185">IMSUM(K454,L454)</f>
        <v>3.67655902357181-2.66533166591153i</v>
      </c>
      <c r="N454" t="str">
        <f t="shared" ref="N454:N517" si="186">COMPLEX(0,-2*PI()*B454*$C$43)</f>
        <v>-0.399145438784962i</v>
      </c>
      <c r="O454" t="str">
        <f t="shared" ref="O454:O517" si="187">IMEXP(N454)</f>
        <v>0.921393439460314-0.388631097211085i</v>
      </c>
      <c r="P454" t="str">
        <f t="shared" ref="P454:P517" si="188">IMSUB(COMPLEX(1,0),O454)</f>
        <v>0.078606560539686+0.388631097211085i</v>
      </c>
      <c r="Q454" t="str">
        <f t="shared" ref="Q454:Q517" si="189">IMSUM(COMPLEX(0,2*PI()*B454*$C$43),O454,COMPLEX(-1,0))</f>
        <v>-0.078606560539686+0.010514341573877i</v>
      </c>
      <c r="R454" t="str">
        <f t="shared" ref="R454:R517" si="190">IMDIV(P454,Q454)</f>
        <v>-0.332741400217179-4.98851051688955i</v>
      </c>
      <c r="S454" t="str">
        <f t="shared" ref="S454:S517" si="191">IMDIV(COMPLEX(0,2*PI()*B454*$C$123),COMPLEX($C$124,0))</f>
        <v>0.0445679636081731i</v>
      </c>
      <c r="T454" t="str">
        <f t="shared" ref="T454:T517" si="192">IMPRODUCT(R454,S454)</f>
        <v>0.222327755175722-0.0148296066158118i</v>
      </c>
      <c r="U454" t="str">
        <f t="shared" ref="U454:U517" si="193">IMDIV(COMPLEX(1,2*PI()*B454*$C$16*10^-3*$C$15*10^-6),COMPLEX(0,2*PI()*B454*$C$15*10^-6))</f>
        <v>0.00005-0.00444070711751941i</v>
      </c>
      <c r="V454" t="str">
        <f t="shared" ref="V454:V517" si="194">IMSUM(COMPLEX($C$18*10^-3,0),IMDIV(COMPLEX(1,0),COMPLEX(0,2*PI()*B454*($C$17*1*10^-6))))</f>
        <v>0.00002-0.0497359197162172i</v>
      </c>
      <c r="W454" t="str">
        <f t="shared" ref="W454:W517" si="195">IMDIV(IMPRODUCT(U454,V454),IMSUM(U454,V454))</f>
        <v>0.0000422735356461977-0.00407675089306482i</v>
      </c>
      <c r="X454" t="str">
        <f t="shared" ref="X454:X517" si="196">IMDIV(IMPRODUCT(COMPLEX($C$19,0),W454),IMSUM(COMPLEX($C$19,0),W454))</f>
        <v>0.000125276943285625-0.00407333630697486i</v>
      </c>
      <c r="Y454" t="str">
        <f t="shared" ref="Y454:Y517" si="197">COMPLEX($C$13*10^-3,2*PI()*B454*$C$12*0.000001)</f>
        <v>0.009+0.160849543863797i</v>
      </c>
      <c r="Z454" t="str">
        <f t="shared" ref="Z454:Z517" si="198">IMPRODUCT(COMPLEX($C$6,0),IMDIV(X454,IMSUM(X454,Y454)))</f>
        <v>-0.310173258030422-0.0276428436871428i</v>
      </c>
      <c r="AA454" t="str">
        <f t="shared" ref="AA454:AA517" si="199">IMDIV(COMPLEX($C$6,0),IMSUM(X454,Y454))</f>
        <v>4.44015495902359-76.2837840173753i</v>
      </c>
      <c r="AB454" t="str">
        <f t="shared" ref="AB454:AB517" si="200">IMPRODUCT(COMPLEX($C$119,0),T454)</f>
        <v>0.668798124587604-0.0446098737658189i</v>
      </c>
      <c r="AC454" t="str">
        <f t="shared" ref="AC454:AC517" si="201">IMSUM(COMPLEX(1,0),IMPRODUCT(AB454,M454))</f>
        <v>3.33997567074011-1.94657965349971i</v>
      </c>
      <c r="AD454" t="str">
        <f t="shared" ref="AD454:AD517" si="202">IMDIV(AB454,AC454)</f>
        <v>0.155280476640007+0.0771430597248219i</v>
      </c>
      <c r="AE454" t="str">
        <f t="shared" ref="AE454:AE517" si="203">IMPRODUCT(AD454,AA454,X454)</f>
        <v>-0.0460313978064267-0.0282201081127082i</v>
      </c>
      <c r="AF454" t="str">
        <f t="shared" ref="AF454:AF517" si="204">IMSUB(D454,H454)</f>
        <v>-2.63640541997303-0.952883543543162i</v>
      </c>
      <c r="AG454" t="str">
        <f t="shared" ref="AG454:AG517" si="205">IMSUM(COMPLEX(1,0),IMPRODUCT(AD454,AA454,COMPLEX($C$127,0)))</f>
        <v>1.02379872666327-0.0416403358346065i</v>
      </c>
      <c r="AH454" t="str">
        <f t="shared" ref="AH454:AH517" si="206">IMDIV(IMPRODUCT(AE454,AF454),AG454)</f>
        <v>0.0874281948998504+0.119069054941049i</v>
      </c>
      <c r="AI454">
        <f t="shared" ref="AI454:AI517" si="207">20*LOG10(IMABS(AH454))</f>
        <v>-16.611227811222275</v>
      </c>
      <c r="AJ454">
        <f t="shared" ref="AJ454:AJ517" si="208">IMARGUMENT(AH454)*180/PI()</f>
        <v>53.711478868773419</v>
      </c>
      <c r="AK454"/>
      <c r="AL454"/>
      <c r="AM454"/>
      <c r="AN454"/>
    </row>
    <row r="455" spans="1:40" x14ac:dyDescent="0.35">
      <c r="A455"/>
      <c r="B455">
        <f t="shared" si="174"/>
        <v>32100</v>
      </c>
      <c r="C455" s="237" t="str">
        <f t="shared" si="177"/>
        <v>-0.0000205285302380252+0.0211160622471313i</v>
      </c>
      <c r="D455" s="208" t="str">
        <f t="shared" si="178"/>
        <v>-1.64890290511175+0.16188981056134i</v>
      </c>
      <c r="E455" t="str">
        <f t="shared" si="179"/>
        <v>36500</v>
      </c>
      <c r="F455" t="str">
        <f t="shared" si="180"/>
        <v>0.21505376344086</v>
      </c>
      <c r="G455" t="str">
        <f t="shared" si="175"/>
        <v>0.21505376344086</v>
      </c>
      <c r="H455" t="str">
        <f t="shared" si="181"/>
        <v>0.990809868464414+1.11636127481271i</v>
      </c>
      <c r="I455" t="str">
        <f t="shared" si="182"/>
        <v>126.05640522529i</v>
      </c>
      <c r="J455" t="str">
        <f t="shared" si="176"/>
        <v>-20.5089981350095+27.5771076583264i</v>
      </c>
      <c r="K455" t="str">
        <f t="shared" si="183"/>
        <v>2.94320916549116-2.18885432199326i</v>
      </c>
      <c r="L455" t="str">
        <f t="shared" si="184"/>
        <v>0.724802248609758-0.479232764647903i</v>
      </c>
      <c r="M455" t="str">
        <f t="shared" si="185"/>
        <v>3.66801141410092-2.66808708664116i</v>
      </c>
      <c r="N455" t="str">
        <f t="shared" si="186"/>
        <v>-0.400392768281165i</v>
      </c>
      <c r="O455" t="str">
        <f t="shared" si="187"/>
        <v>0.920907971789233-0.389780075805628i</v>
      </c>
      <c r="P455" t="str">
        <f t="shared" si="188"/>
        <v>0.079092028210767+0.389780075805628i</v>
      </c>
      <c r="Q455" t="str">
        <f t="shared" si="189"/>
        <v>-0.079092028210767+0.010612692475537i</v>
      </c>
      <c r="R455" t="str">
        <f t="shared" si="190"/>
        <v>-0.332737683047158-4.97283136377185i</v>
      </c>
      <c r="S455" t="str">
        <f t="shared" si="191"/>
        <v>0.0447072384944487i</v>
      </c>
      <c r="T455" t="str">
        <f t="shared" si="192"/>
        <v>0.222321557772823-0.0148757829520796i</v>
      </c>
      <c r="U455" t="str">
        <f t="shared" si="193"/>
        <v>0.00005-0.00442687313896016i</v>
      </c>
      <c r="V455" t="str">
        <f t="shared" si="194"/>
        <v>0.00002-0.0495809791563536i</v>
      </c>
      <c r="W455" t="str">
        <f t="shared" si="195"/>
        <v>0.0000422735353537159-0.00406405096018093i</v>
      </c>
      <c r="X455" t="str">
        <f t="shared" si="196"/>
        <v>0.000124760759980442-0.00406065749800746i</v>
      </c>
      <c r="Y455" t="str">
        <f t="shared" si="197"/>
        <v>0.009+0.161352198688372i</v>
      </c>
      <c r="Z455" t="str">
        <f t="shared" si="198"/>
        <v>-0.308204069145028-0.027397643149485i</v>
      </c>
      <c r="AA455" t="str">
        <f t="shared" si="199"/>
        <v>4.41095768174283-76.0355641245653i</v>
      </c>
      <c r="AB455" t="str">
        <f t="shared" si="200"/>
        <v>0.668779481789574-0.0447487797115558i</v>
      </c>
      <c r="AC455" t="str">
        <f t="shared" si="201"/>
        <v>3.3336971314293-1.9485009339224i</v>
      </c>
      <c r="AD455" t="str">
        <f t="shared" si="202"/>
        <v>0.155377020536159+0.0773926003897698i</v>
      </c>
      <c r="AE455" t="str">
        <f t="shared" si="203"/>
        <v>-0.0457674551329851-0.028109678524122i</v>
      </c>
      <c r="AF455" t="str">
        <f t="shared" si="204"/>
        <v>-2.63971277357616-0.95447146425137i</v>
      </c>
      <c r="AG455" t="str">
        <f t="shared" si="205"/>
        <v>1.02378322440105-0.0415315502022074i</v>
      </c>
      <c r="AH455" t="str">
        <f t="shared" si="206"/>
        <v>0.0869854827136414+0.118675366448155i</v>
      </c>
      <c r="AI455">
        <f t="shared" si="207"/>
        <v>-16.645357443243718</v>
      </c>
      <c r="AJ455">
        <f t="shared" si="208"/>
        <v>53.759702176590388</v>
      </c>
      <c r="AK455"/>
      <c r="AL455"/>
      <c r="AM455"/>
      <c r="AN455"/>
    </row>
    <row r="456" spans="1:40" x14ac:dyDescent="0.35">
      <c r="A456"/>
      <c r="B456">
        <f t="shared" si="174"/>
        <v>32200</v>
      </c>
      <c r="C456" s="237" t="str">
        <f t="shared" si="177"/>
        <v>-0.0000204012219499103+0.0210504845374474i</v>
      </c>
      <c r="D456" s="208" t="str">
        <f t="shared" si="178"/>
        <v>-1.64890192908154+0.16138704812043i</v>
      </c>
      <c r="E456" t="str">
        <f t="shared" si="179"/>
        <v>36500</v>
      </c>
      <c r="F456" t="str">
        <f t="shared" si="180"/>
        <v>0.21505376344086</v>
      </c>
      <c r="G456" t="str">
        <f t="shared" si="175"/>
        <v>0.21505376344086</v>
      </c>
      <c r="H456" t="str">
        <f t="shared" si="181"/>
        <v>0.994114284684154+1.11743118465001i</v>
      </c>
      <c r="I456" t="str">
        <f t="shared" si="182"/>
        <v>126.449104306989i</v>
      </c>
      <c r="J456" t="str">
        <f t="shared" si="176"/>
        <v>-20.6432193265819+27.6630176510314i</v>
      </c>
      <c r="K456" t="str">
        <f t="shared" si="183"/>
        <v>2.93604809394238-2.19099324308118i</v>
      </c>
      <c r="L456" t="str">
        <f t="shared" si="184"/>
        <v>0.723429024109617-0.479814909303571i</v>
      </c>
      <c r="M456" t="str">
        <f t="shared" si="185"/>
        <v>3.659477118052-2.67080815238475i</v>
      </c>
      <c r="N456" t="str">
        <f t="shared" si="186"/>
        <v>-0.401640097777368i</v>
      </c>
      <c r="O456" t="str">
        <f t="shared" si="187"/>
        <v>0.920421071341285-0.390928447968373i</v>
      </c>
      <c r="P456" t="str">
        <f t="shared" si="188"/>
        <v>0.079578928658715+0.390928447968373i</v>
      </c>
      <c r="Q456" t="str">
        <f t="shared" si="189"/>
        <v>-0.079578928658715+0.010711649808995i</v>
      </c>
      <c r="R456" t="str">
        <f t="shared" si="190"/>
        <v>-0.332733954131054-4.9572491639894i</v>
      </c>
      <c r="S456" t="str">
        <f t="shared" si="191"/>
        <v>0.0448465133807242i</v>
      </c>
      <c r="T456" t="str">
        <f t="shared" si="192"/>
        <v>0.222315340964434-0.0149219577261596i</v>
      </c>
      <c r="U456" t="str">
        <f t="shared" si="193"/>
        <v>0.0000499999999999998-0.00441312508573356i</v>
      </c>
      <c r="V456" t="str">
        <f t="shared" si="194"/>
        <v>0.00002-0.0494270009602159i</v>
      </c>
      <c r="W456" t="str">
        <f t="shared" si="195"/>
        <v>0.0000422735350603217-0.00405142990956966i</v>
      </c>
      <c r="X456" t="str">
        <f t="shared" si="196"/>
        <v>0.000124249375732293-0.00404805734291417i</v>
      </c>
      <c r="Y456" t="str">
        <f t="shared" si="197"/>
        <v>0.009+0.161854853512946i</v>
      </c>
      <c r="Z456" t="str">
        <f t="shared" si="198"/>
        <v>-0.306253693993434-0.027155532518419i</v>
      </c>
      <c r="AA456" t="str">
        <f t="shared" si="199"/>
        <v>4.38205213501574-75.7889859867385i</v>
      </c>
      <c r="AB456" t="str">
        <f t="shared" si="200"/>
        <v>0.668760780616667-0.0448876809579771i</v>
      </c>
      <c r="AC456" t="str">
        <f t="shared" si="201"/>
        <v>3.32742838987308-1.95039718621432i</v>
      </c>
      <c r="AD456" t="str">
        <f t="shared" si="202"/>
        <v>0.1554738518254+0.0776419660776052i</v>
      </c>
      <c r="AE456" t="str">
        <f t="shared" si="203"/>
        <v>-0.0455060325063021-0.028000114159188i</v>
      </c>
      <c r="AF456" t="str">
        <f t="shared" si="204"/>
        <v>-2.64301621376569-0.95604413652958i</v>
      </c>
      <c r="AG456" t="str">
        <f t="shared" si="205"/>
        <v>1.0237678354602-0.041423567451378i</v>
      </c>
      <c r="AH456" t="str">
        <f t="shared" si="206"/>
        <v>0.0865470449180288+0.118284257839419i</v>
      </c>
      <c r="AI456">
        <f t="shared" si="207"/>
        <v>-16.679342511745606</v>
      </c>
      <c r="AJ456">
        <f t="shared" si="208"/>
        <v>53.807553657703522</v>
      </c>
      <c r="AK456"/>
      <c r="AL456"/>
      <c r="AM456"/>
      <c r="AN456"/>
    </row>
    <row r="457" spans="1:40" x14ac:dyDescent="0.35">
      <c r="A457"/>
      <c r="B457">
        <f t="shared" si="174"/>
        <v>32300</v>
      </c>
      <c r="C457" s="237" t="str">
        <f t="shared" si="177"/>
        <v>-0.0000202750942589084+0.0209853128805527i</v>
      </c>
      <c r="D457" s="208" t="str">
        <f t="shared" si="178"/>
        <v>-1.64890096210258+0.160887398750904i</v>
      </c>
      <c r="E457" t="str">
        <f t="shared" si="179"/>
        <v>36500</v>
      </c>
      <c r="F457" t="str">
        <f t="shared" si="180"/>
        <v>0.21505376344086</v>
      </c>
      <c r="G457" t="str">
        <f t="shared" si="175"/>
        <v>0.21505376344086</v>
      </c>
      <c r="H457" t="str">
        <f t="shared" si="181"/>
        <v>0.997414737429518+1.11848904477917i</v>
      </c>
      <c r="I457" t="str">
        <f t="shared" si="182"/>
        <v>126.841803388688i</v>
      </c>
      <c r="J457" t="str">
        <f t="shared" si="176"/>
        <v>-20.7778580024205+27.7489276437365i</v>
      </c>
      <c r="K457" t="str">
        <f t="shared" si="183"/>
        <v>2.92889948340744-2.19310303990572i</v>
      </c>
      <c r="L457" t="str">
        <f t="shared" si="184"/>
        <v>0.722056746166637-0.48039202661871i</v>
      </c>
      <c r="M457" t="str">
        <f t="shared" si="185"/>
        <v>3.65095622957408-2.67349506652443i</v>
      </c>
      <c r="N457" t="str">
        <f t="shared" si="186"/>
        <v>-0.402887427273571i</v>
      </c>
      <c r="O457" t="str">
        <f t="shared" si="187"/>
        <v>0.919932738874005-0.392076211912649i</v>
      </c>
      <c r="P457" t="str">
        <f t="shared" si="188"/>
        <v>0.080067261125995+0.392076211912649i</v>
      </c>
      <c r="Q457" t="str">
        <f t="shared" si="189"/>
        <v>-0.080067261125995+0.010811215360922i</v>
      </c>
      <c r="R457" t="str">
        <f t="shared" si="190"/>
        <v>-0.332730213467572-4.94176301703258i</v>
      </c>
      <c r="S457" t="str">
        <f t="shared" si="191"/>
        <v>0.0449857882669998i</v>
      </c>
      <c r="T457" t="str">
        <f t="shared" si="192"/>
        <v>0.222309104749918-0.0149681309330858i</v>
      </c>
      <c r="U457" t="str">
        <f t="shared" si="193"/>
        <v>0.0000499999999999998-0.00439946215977154i</v>
      </c>
      <c r="V457" t="str">
        <f t="shared" si="194"/>
        <v>0.00002-0.0492739761894412i</v>
      </c>
      <c r="W457" t="str">
        <f t="shared" si="195"/>
        <v>0.0000422735347660149-0.0040388870085783i</v>
      </c>
      <c r="X457" t="str">
        <f t="shared" si="196"/>
        <v>0.000123742731242637-0.00403553511236083i</v>
      </c>
      <c r="Y457" t="str">
        <f t="shared" si="197"/>
        <v>0.009+0.162357508337521i</v>
      </c>
      <c r="Z457" t="str">
        <f t="shared" si="198"/>
        <v>-0.304321892213621-0.0269164623213302i</v>
      </c>
      <c r="AA457" t="str">
        <f t="shared" si="199"/>
        <v>4.35343438929182-75.5440330927739i</v>
      </c>
      <c r="AB457" t="str">
        <f t="shared" si="200"/>
        <v>0.668742021066968-0.0450265774901443i</v>
      </c>
      <c r="AC457" t="str">
        <f t="shared" si="201"/>
        <v>3.32116951501003-1.95226855768416i</v>
      </c>
      <c r="AD457" t="str">
        <f t="shared" si="202"/>
        <v>0.155570970353062+0.0778911570907191i</v>
      </c>
      <c r="AE457" t="str">
        <f t="shared" si="203"/>
        <v>-0.0452470976763558-0.027891404474357i</v>
      </c>
      <c r="AF457" t="str">
        <f t="shared" si="204"/>
        <v>-2.6463156995321-0.957601646028266i</v>
      </c>
      <c r="AG457" t="str">
        <f t="shared" si="205"/>
        <v>1.02375255818357-0.0413163794564288i</v>
      </c>
      <c r="AH457" t="str">
        <f t="shared" si="206"/>
        <v>0.0861128266018704+0.117895702443439i</v>
      </c>
      <c r="AI457">
        <f t="shared" si="207"/>
        <v>-16.713184210099371</v>
      </c>
      <c r="AJ457">
        <f t="shared" si="208"/>
        <v>53.855035553156625</v>
      </c>
      <c r="AK457"/>
      <c r="AL457"/>
      <c r="AM457"/>
      <c r="AN457"/>
    </row>
    <row r="458" spans="1:40" x14ac:dyDescent="0.35">
      <c r="A458"/>
      <c r="B458">
        <f t="shared" si="174"/>
        <v>32400</v>
      </c>
      <c r="C458" s="237" t="str">
        <f t="shared" si="177"/>
        <v>-0.0000201501326122854+0.0209205435167134i</v>
      </c>
      <c r="D458" s="208" t="str">
        <f t="shared" si="178"/>
        <v>-1.64890000406329+0.160390833628136i</v>
      </c>
      <c r="E458" t="str">
        <f t="shared" si="179"/>
        <v>36500</v>
      </c>
      <c r="F458" t="str">
        <f t="shared" si="180"/>
        <v>0.21505376344086</v>
      </c>
      <c r="G458" t="str">
        <f t="shared" si="175"/>
        <v>0.21505376344086</v>
      </c>
      <c r="H458" t="str">
        <f t="shared" si="181"/>
        <v>1.00071118631326+1.11953491166311i</v>
      </c>
      <c r="I458" t="str">
        <f t="shared" si="182"/>
        <v>127.234502470387i</v>
      </c>
      <c r="J458" t="str">
        <f t="shared" si="176"/>
        <v>-20.9129141625252+27.8348376364415i</v>
      </c>
      <c r="K458" t="str">
        <f t="shared" si="183"/>
        <v>2.92176340772453-2.19518389677813i</v>
      </c>
      <c r="L458" t="str">
        <f t="shared" si="184"/>
        <v>0.720685433573203-0.480964134983916i</v>
      </c>
      <c r="M458" t="str">
        <f t="shared" si="185"/>
        <v>3.64244884129773-2.67614803176205i</v>
      </c>
      <c r="N458" t="str">
        <f t="shared" si="186"/>
        <v>-0.404134756769774i</v>
      </c>
      <c r="O458" t="str">
        <f t="shared" si="187"/>
        <v>0.919442975147154-0.393223365852729i</v>
      </c>
      <c r="P458" t="str">
        <f t="shared" si="188"/>
        <v>0.080557024852846+0.393223365852729i</v>
      </c>
      <c r="Q458" t="str">
        <f t="shared" si="189"/>
        <v>-0.080557024852846+0.010911390917045i</v>
      </c>
      <c r="R458" t="str">
        <f t="shared" si="190"/>
        <v>-0.332726461055304-4.92637203350898i</v>
      </c>
      <c r="S458" t="str">
        <f t="shared" si="191"/>
        <v>0.0451250631532753i</v>
      </c>
      <c r="T458" t="str">
        <f t="shared" si="192"/>
        <v>0.222302849128622-0.0150143025678864i</v>
      </c>
      <c r="U458" t="str">
        <f t="shared" si="193"/>
        <v>0.0000499999999999998-0.00438588357285866i</v>
      </c>
      <c r="V458" t="str">
        <f t="shared" si="194"/>
        <v>0.00002-0.049121896016017i</v>
      </c>
      <c r="W458" t="str">
        <f t="shared" si="195"/>
        <v>0.0000422735344707954-0.00402642153359928i</v>
      </c>
      <c r="X458" t="str">
        <f t="shared" si="196"/>
        <v>0.000123240768125881-0.00402309008599913i</v>
      </c>
      <c r="Y458" t="str">
        <f t="shared" si="197"/>
        <v>0.009+0.162860163162095i</v>
      </c>
      <c r="Z458" t="str">
        <f t="shared" si="198"/>
        <v>-0.302408427291803-0.026680384043426i</v>
      </c>
      <c r="AA458" t="str">
        <f t="shared" si="199"/>
        <v>4.3251005817816-75.3006891553332i</v>
      </c>
      <c r="AB458" t="str">
        <f t="shared" si="200"/>
        <v>0.668723203138511-0.0451654692931015i</v>
      </c>
      <c r="AC458" t="str">
        <f t="shared" si="201"/>
        <v>3.31492057466843-1.95411519516607i</v>
      </c>
      <c r="AD458" t="str">
        <f t="shared" si="202"/>
        <v>0.155668375964842+0.0781401737242314i</v>
      </c>
      <c r="AE458" t="str">
        <f t="shared" si="203"/>
        <v>-0.0449906189104144-0.0277835390984115i</v>
      </c>
      <c r="AF458" t="str">
        <f t="shared" si="204"/>
        <v>-2.64961119037655-0.959144078034974i</v>
      </c>
      <c r="AG458" t="str">
        <f t="shared" si="205"/>
        <v>1.02373739094248-0.0412099782020123i</v>
      </c>
      <c r="AH458" t="str">
        <f t="shared" si="206"/>
        <v>0.0856827737340845+0.117509673965886i</v>
      </c>
      <c r="AI458">
        <f t="shared" si="207"/>
        <v>-16.746883718073097</v>
      </c>
      <c r="AJ458">
        <f t="shared" si="208"/>
        <v>53.90215009091343</v>
      </c>
      <c r="AK458"/>
      <c r="AL458"/>
      <c r="AM458"/>
      <c r="AN458"/>
    </row>
    <row r="459" spans="1:40" x14ac:dyDescent="0.35">
      <c r="A459"/>
      <c r="B459">
        <f t="shared" si="174"/>
        <v>32500</v>
      </c>
      <c r="C459" s="237" t="str">
        <f t="shared" si="177"/>
        <v>-0.0000200263226808495+0.0208561727324687i</v>
      </c>
      <c r="D459" s="208" t="str">
        <f t="shared" si="178"/>
        <v>-1.64889905485381+0.15989732428226i</v>
      </c>
      <c r="E459" t="str">
        <f t="shared" si="179"/>
        <v>36500</v>
      </c>
      <c r="F459" t="str">
        <f t="shared" si="180"/>
        <v>0.21505376344086</v>
      </c>
      <c r="G459" t="str">
        <f t="shared" si="175"/>
        <v>0.21505376344086</v>
      </c>
      <c r="H459" t="str">
        <f t="shared" si="181"/>
        <v>1.00400359145434+1.12056884175843i</v>
      </c>
      <c r="I459" t="str">
        <f t="shared" si="182"/>
        <v>127.627201552085i</v>
      </c>
      <c r="J459" t="str">
        <f t="shared" si="176"/>
        <v>-21.0483878068961+27.9207476291466i</v>
      </c>
      <c r="K459" t="str">
        <f t="shared" si="183"/>
        <v>2.91463993940166-2.19723599728943i</v>
      </c>
      <c r="L459" t="str">
        <f t="shared" si="184"/>
        <v>0.719315104945494-0.481531252826659i</v>
      </c>
      <c r="M459" t="str">
        <f t="shared" si="185"/>
        <v>3.63395504434715-2.67876725011609i</v>
      </c>
      <c r="N459" t="str">
        <f t="shared" si="186"/>
        <v>-0.405382086265977i</v>
      </c>
      <c r="O459" t="str">
        <f t="shared" si="187"/>
        <v>0.918951780922723-0.394369908003837i</v>
      </c>
      <c r="P459" t="str">
        <f t="shared" si="188"/>
        <v>0.081048219077277+0.394369908003837i</v>
      </c>
      <c r="Q459" t="str">
        <f t="shared" si="189"/>
        <v>-0.081048219077277+0.01101217826214i</v>
      </c>
      <c r="R459" t="str">
        <f t="shared" si="190"/>
        <v>-0.332722696892902-4.91107533497273i</v>
      </c>
      <c r="S459" t="str">
        <f t="shared" si="191"/>
        <v>0.0452643380395509i</v>
      </c>
      <c r="T459" t="str">
        <f t="shared" si="192"/>
        <v>0.222296574099906-0.0150604726255913i</v>
      </c>
      <c r="U459" t="str">
        <f t="shared" si="193"/>
        <v>0.0000499999999999998-0.00437238854648064i</v>
      </c>
      <c r="V459" t="str">
        <f t="shared" si="194"/>
        <v>0.00002-0.0489707517205831i</v>
      </c>
      <c r="W459" t="str">
        <f t="shared" si="195"/>
        <v>0.0000422735341746636-0.00401403276993096i</v>
      </c>
      <c r="X459" t="str">
        <f t="shared" si="196"/>
        <v>0.00012274342889256-0.00401072155232857i</v>
      </c>
      <c r="Y459" t="str">
        <f t="shared" si="197"/>
        <v>0.009+0.163362817986669i</v>
      </c>
      <c r="Z459" t="str">
        <f t="shared" si="198"/>
        <v>-0.300513066488321-0.0264472501059936i</v>
      </c>
      <c r="AA459" t="str">
        <f t="shared" si="199"/>
        <v>4.29704691508575-75.0589381070373i</v>
      </c>
      <c r="AB459" t="str">
        <f t="shared" si="200"/>
        <v>0.668704326829371-0.0453043563518978i</v>
      </c>
      <c r="AC459" t="str">
        <f t="shared" si="201"/>
        <v>3.30868163557531-1.95593724501733i</v>
      </c>
      <c r="AD459" t="str">
        <f t="shared" si="202"/>
        <v>0.155766068506803+0.078389016266106i</v>
      </c>
      <c r="AE459" t="str">
        <f t="shared" si="203"/>
        <v>-0.0447365649830567-0.0276765078289571i</v>
      </c>
      <c r="AF459" t="str">
        <f t="shared" si="204"/>
        <v>-2.65290264630815-0.96067151747617i</v>
      </c>
      <c r="AG459" t="str">
        <f t="shared" si="205"/>
        <v>1.02372233213612-0.0411043557812349i</v>
      </c>
      <c r="AH459" t="str">
        <f t="shared" si="206"/>
        <v>0.0852568331467119+0.11712614648271i</v>
      </c>
      <c r="AI459">
        <f t="shared" si="207"/>
        <v>-16.780442202024478</v>
      </c>
      <c r="AJ459">
        <f t="shared" si="208"/>
        <v>53.948899485867088</v>
      </c>
      <c r="AK459"/>
      <c r="AL459"/>
      <c r="AM459"/>
      <c r="AN459"/>
    </row>
    <row r="460" spans="1:40" x14ac:dyDescent="0.35">
      <c r="A460"/>
      <c r="B460">
        <f t="shared" si="174"/>
        <v>32600</v>
      </c>
      <c r="C460" s="237" t="str">
        <f t="shared" si="177"/>
        <v>-0.0000199036503548437+0.0207921968599217i</v>
      </c>
      <c r="D460" s="208" t="str">
        <f t="shared" si="178"/>
        <v>-1.64889811436598+0.159406842592733i</v>
      </c>
      <c r="E460" t="str">
        <f t="shared" si="179"/>
        <v>36500</v>
      </c>
      <c r="F460" t="str">
        <f t="shared" si="180"/>
        <v>0.21505376344086</v>
      </c>
      <c r="G460" t="str">
        <f t="shared" si="175"/>
        <v>0.21505376344086</v>
      </c>
      <c r="H460" t="str">
        <f t="shared" si="181"/>
        <v>1.00729191347517+1.12159089151175i</v>
      </c>
      <c r="I460" t="str">
        <f t="shared" si="182"/>
        <v>128.019900633784i</v>
      </c>
      <c r="J460" t="str">
        <f t="shared" si="176"/>
        <v>-21.1842789355331+28.0066576218517i</v>
      </c>
      <c r="K460" t="str">
        <f t="shared" si="183"/>
        <v>2.90752914962831-2.19925952430903i</v>
      </c>
      <c r="L460" t="str">
        <f t="shared" si="184"/>
        <v>0.71794577872406-0.482093398609856i</v>
      </c>
      <c r="M460" t="str">
        <f t="shared" si="185"/>
        <v>3.62547492835237-2.68135292291889i</v>
      </c>
      <c r="N460" t="str">
        <f t="shared" si="186"/>
        <v>-0.40662941576218i</v>
      </c>
      <c r="O460" t="str">
        <f t="shared" si="187"/>
        <v>0.918459156964927-0.395515836582146i</v>
      </c>
      <c r="P460" t="str">
        <f t="shared" si="188"/>
        <v>0.081540843035073+0.395515836582146i</v>
      </c>
      <c r="Q460" t="str">
        <f t="shared" si="189"/>
        <v>-0.081540843035073+0.011113579180034i</v>
      </c>
      <c r="R460" t="str">
        <f t="shared" si="190"/>
        <v>-0.332718920978872-4.89587205375627i</v>
      </c>
      <c r="S460" t="str">
        <f t="shared" si="191"/>
        <v>0.0454036129258264i</v>
      </c>
      <c r="T460" t="str">
        <f t="shared" si="192"/>
        <v>0.22229027966312-0.0151066411012233i</v>
      </c>
      <c r="U460" t="str">
        <f t="shared" si="193"/>
        <v>0.0000500000000000002-0.00435897631167549i</v>
      </c>
      <c r="V460" t="str">
        <f t="shared" si="194"/>
        <v>0.00002-0.0488205346907656i</v>
      </c>
      <c r="W460" t="str">
        <f t="shared" si="195"/>
        <v>0.0000422735338776195-0.00400172001164098i</v>
      </c>
      <c r="X460" t="str">
        <f t="shared" si="196"/>
        <v>0.000122250656932885-0.00399842880856107i</v>
      </c>
      <c r="Y460" t="str">
        <f t="shared" si="197"/>
        <v>0.009+0.163865472811244i</v>
      </c>
      <c r="Z460" t="str">
        <f t="shared" si="198"/>
        <v>-0.298635580765222-0.026217013845226i</v>
      </c>
      <c r="AA460" t="str">
        <f t="shared" si="199"/>
        <v>4.26926965585719-74.8187640967234i</v>
      </c>
      <c r="AB460" t="str">
        <f t="shared" si="200"/>
        <v>0.668685392137594-0.045443238651561i</v>
      </c>
      <c r="AC460" t="str">
        <f t="shared" si="201"/>
        <v>3.30245276336506-1.95773485311567i</v>
      </c>
      <c r="AD460" t="str">
        <f t="shared" si="202"/>
        <v>0.15586404782536+0.0786376849972607i</v>
      </c>
      <c r="AE460" t="str">
        <f t="shared" si="203"/>
        <v>-0.0444849051664149-0.0275703006289999i</v>
      </c>
      <c r="AF460" t="str">
        <f t="shared" si="204"/>
        <v>-2.65619002784115-0.962184048919017i</v>
      </c>
      <c r="AG460" t="str">
        <f t="shared" si="205"/>
        <v>1.02370738019093-0.0409995043938061i</v>
      </c>
      <c r="AH460" t="str">
        <f t="shared" si="206"/>
        <v>0.0848349525183514+0.116745094433496i</v>
      </c>
      <c r="AI460">
        <f t="shared" si="207"/>
        <v>-16.813860815090727</v>
      </c>
      <c r="AJ460">
        <f t="shared" si="208"/>
        <v>53.995285939855002</v>
      </c>
      <c r="AK460"/>
      <c r="AL460"/>
      <c r="AM460"/>
      <c r="AN460"/>
    </row>
    <row r="461" spans="1:40" x14ac:dyDescent="0.35">
      <c r="A461"/>
      <c r="B461">
        <f t="shared" si="174"/>
        <v>32700</v>
      </c>
      <c r="C461" s="237" t="str">
        <f t="shared" si="177"/>
        <v>-0.0000197821017399265+0.0207286122760427i</v>
      </c>
      <c r="D461" s="208" t="str">
        <f t="shared" si="178"/>
        <v>-1.64889718249327+0.158919360782994i</v>
      </c>
      <c r="E461" t="str">
        <f t="shared" si="179"/>
        <v>36500</v>
      </c>
      <c r="F461" t="str">
        <f t="shared" si="180"/>
        <v>0.21505376344086</v>
      </c>
      <c r="G461" t="str">
        <f t="shared" si="175"/>
        <v>0.21505376344086</v>
      </c>
      <c r="H461" t="str">
        <f t="shared" si="181"/>
        <v>1.01057611349875+1.122601117356i</v>
      </c>
      <c r="I461" t="str">
        <f t="shared" si="182"/>
        <v>128.412599715483i</v>
      </c>
      <c r="J461" t="str">
        <f t="shared" si="176"/>
        <v>-21.3205875484364+28.0925676145568i</v>
      </c>
      <c r="K461" t="str">
        <f t="shared" si="183"/>
        <v>2.90043110828671-2.20125465998316i</v>
      </c>
      <c r="L461" t="str">
        <f t="shared" si="184"/>
        <v>0.716577473174405-0.48265059083046i</v>
      </c>
      <c r="M461" t="str">
        <f t="shared" si="185"/>
        <v>3.61700858146112-2.68390525081362i</v>
      </c>
      <c r="N461" t="str">
        <f t="shared" si="186"/>
        <v>-0.407876745258383i</v>
      </c>
      <c r="O461" t="str">
        <f t="shared" si="187"/>
        <v>0.917965104040205-0.396661149804786i</v>
      </c>
      <c r="P461" t="str">
        <f t="shared" si="188"/>
        <v>0.082034895959795+0.396661149804786i</v>
      </c>
      <c r="Q461" t="str">
        <f t="shared" si="189"/>
        <v>-0.082034895959795+0.011215595453597i</v>
      </c>
      <c r="R461" t="str">
        <f t="shared" si="190"/>
        <v>-0.332715133311863-4.88076133280564i</v>
      </c>
      <c r="S461" t="str">
        <f t="shared" si="191"/>
        <v>0.0455428878121018i</v>
      </c>
      <c r="T461" t="str">
        <f t="shared" si="192"/>
        <v>0.222283965817612-0.0151528079898107i</v>
      </c>
      <c r="U461" t="str">
        <f t="shared" si="193"/>
        <v>0.0000500000000000002-0.00434564610888749i</v>
      </c>
      <c r="V461" t="str">
        <f t="shared" si="194"/>
        <v>0.00002-0.04867123641954i</v>
      </c>
      <c r="W461" t="str">
        <f t="shared" si="195"/>
        <v>0.0000422735335796624-0.00398948256143232i</v>
      </c>
      <c r="X461" t="str">
        <f t="shared" si="196"/>
        <v>0.000121762396500649-0.00398621116048818i</v>
      </c>
      <c r="Y461" t="str">
        <f t="shared" si="197"/>
        <v>0.009+0.164368127635818i</v>
      </c>
      <c r="Z461" t="str">
        <f t="shared" si="198"/>
        <v>-0.296775744715484-0.0259896294916025i</v>
      </c>
      <c r="AA461" t="str">
        <f t="shared" si="199"/>
        <v>4.24176513349616-74.5801514857841i</v>
      </c>
      <c r="AB461" t="str">
        <f t="shared" si="200"/>
        <v>0.668666399061217-0.0455821161771353i</v>
      </c>
      <c r="AC461" t="str">
        <f t="shared" si="201"/>
        <v>3.29623402258812-1.95950816485689i</v>
      </c>
      <c r="AD461" t="str">
        <f t="shared" si="202"/>
        <v>0.155962313767276+0.0788861801916745i</v>
      </c>
      <c r="AE461" t="str">
        <f t="shared" si="203"/>
        <v>-0.0442356092206439-0.0274649076236087i</v>
      </c>
      <c r="AF461" t="str">
        <f t="shared" si="204"/>
        <v>-2.65947329599202-0.963681756573006i</v>
      </c>
      <c r="AG461" t="str">
        <f t="shared" si="205"/>
        <v>1.0236925335601-0.04089541634423i</v>
      </c>
      <c r="AH461" t="str">
        <f t="shared" si="206"/>
        <v>0.084417080357973+0.116366492614955i</v>
      </c>
      <c r="AI461">
        <f t="shared" si="207"/>
        <v>-16.847140697375561</v>
      </c>
      <c r="AJ461">
        <f t="shared" si="208"/>
        <v>54.041311641671435</v>
      </c>
      <c r="AK461"/>
      <c r="AL461"/>
      <c r="AM461"/>
      <c r="AN461"/>
    </row>
    <row r="462" spans="1:40" x14ac:dyDescent="0.35">
      <c r="A462"/>
      <c r="B462">
        <f t="shared" si="174"/>
        <v>32800</v>
      </c>
      <c r="C462" s="237" t="str">
        <f t="shared" si="177"/>
        <v>-0.0000196616631532359+0.020665415401985i</v>
      </c>
      <c r="D462" s="208" t="str">
        <f t="shared" si="178"/>
        <v>-1.64889625913077+0.158434851415218i</v>
      </c>
      <c r="E462" t="str">
        <f t="shared" si="179"/>
        <v>36500</v>
      </c>
      <c r="F462" t="str">
        <f t="shared" si="180"/>
        <v>0.21505376344086</v>
      </c>
      <c r="G462" t="str">
        <f t="shared" si="175"/>
        <v>0.21505376344086</v>
      </c>
      <c r="H462" t="str">
        <f t="shared" si="181"/>
        <v>1.01385615314591+1.12359957570691i</v>
      </c>
      <c r="I462" t="str">
        <f t="shared" si="182"/>
        <v>128.805298797182i</v>
      </c>
      <c r="J462" t="str">
        <f t="shared" si="176"/>
        <v>-21.4573136456058+28.1784776072618i</v>
      </c>
      <c r="K462" t="str">
        <f t="shared" si="183"/>
        <v>2.89334588396351-2.20322158573352i</v>
      </c>
      <c r="L462" t="str">
        <f t="shared" si="184"/>
        <v>0.71521020638759-0.483202848018058i</v>
      </c>
      <c r="M462" t="str">
        <f t="shared" si="185"/>
        <v>3.6085560903511-2.68642443375158i</v>
      </c>
      <c r="N462" t="str">
        <f t="shared" si="186"/>
        <v>-0.409124074754586i</v>
      </c>
      <c r="O462" t="str">
        <f t="shared" si="187"/>
        <v>0.91746962291722-0.397805845889844i</v>
      </c>
      <c r="P462" t="str">
        <f t="shared" si="188"/>
        <v>0.08253037708278+0.397805845889844i</v>
      </c>
      <c r="Q462" t="str">
        <f t="shared" si="189"/>
        <v>-0.08253037708278+0.011318228864742i</v>
      </c>
      <c r="R462" t="str">
        <f t="shared" si="190"/>
        <v>-0.332711333890482-4.86574232551881i</v>
      </c>
      <c r="S462" t="str">
        <f t="shared" si="191"/>
        <v>0.0456821626983775i</v>
      </c>
      <c r="T462" t="str">
        <f t="shared" si="192"/>
        <v>0.222277632562732-0.0151989732863792i</v>
      </c>
      <c r="U462" t="str">
        <f t="shared" si="193"/>
        <v>0.0000500000000000002-0.00433239718782381i</v>
      </c>
      <c r="V462" t="str">
        <f t="shared" si="194"/>
        <v>0.00002-0.0485228485036267i</v>
      </c>
      <c r="W462" t="str">
        <f t="shared" si="195"/>
        <v>0.0000422735332807927-0.00397731973051157i</v>
      </c>
      <c r="X462" t="str">
        <f t="shared" si="196"/>
        <v>0.00012127859269746-0.00397406792235057i</v>
      </c>
      <c r="Y462" t="str">
        <f t="shared" si="197"/>
        <v>0.009+0.164870782460392i</v>
      </c>
      <c r="Z462" t="str">
        <f t="shared" si="198"/>
        <v>-0.294933336493789-0.0257650521497941i</v>
      </c>
      <c r="AA462" t="str">
        <f t="shared" si="199"/>
        <v>4.21452973887521-74.3430848445723i</v>
      </c>
      <c r="AB462" t="str">
        <f t="shared" si="200"/>
        <v>0.668647347598286-0.0457209889136573i</v>
      </c>
      <c r="AC462" t="str">
        <f t="shared" si="201"/>
        <v>3.29002547671997-1.96125732515247i</v>
      </c>
      <c r="AD462" t="str">
        <f t="shared" si="202"/>
        <v>0.156060866179646+0.079134502116493i</v>
      </c>
      <c r="AE462" t="str">
        <f t="shared" si="203"/>
        <v>-0.0439886473845943-0.0273603190966527i</v>
      </c>
      <c r="AF462" t="str">
        <f t="shared" si="204"/>
        <v>-2.66275241227668-0.965164724291692i</v>
      </c>
      <c r="AG462" t="str">
        <f t="shared" si="205"/>
        <v>1.02367779072298-0.0407920840400268i</v>
      </c>
      <c r="AH462" t="str">
        <f t="shared" si="206"/>
        <v>0.0840031659890836+0.115990316174569i</v>
      </c>
      <c r="AI462">
        <f t="shared" si="207"/>
        <v>-16.880282976132804</v>
      </c>
      <c r="AJ462">
        <f t="shared" si="208"/>
        <v>54.08697876708834</v>
      </c>
      <c r="AK462"/>
      <c r="AL462"/>
      <c r="AM462"/>
      <c r="AN462"/>
    </row>
    <row r="463" spans="1:40" x14ac:dyDescent="0.35">
      <c r="A463"/>
      <c r="B463">
        <f t="shared" si="174"/>
        <v>32900</v>
      </c>
      <c r="C463" s="237" t="str">
        <f t="shared" si="177"/>
        <v>-0.0000195423211195393+0.0206026027024132i</v>
      </c>
      <c r="D463" s="208" t="str">
        <f t="shared" si="178"/>
        <v>-1.64889534417518+0.157953287385168i</v>
      </c>
      <c r="E463" t="str">
        <f t="shared" si="179"/>
        <v>36500</v>
      </c>
      <c r="F463" t="str">
        <f t="shared" si="180"/>
        <v>0.21505376344086</v>
      </c>
      <c r="G463" t="str">
        <f t="shared" si="175"/>
        <v>0.21505376344086</v>
      </c>
      <c r="H463" t="str">
        <f t="shared" si="181"/>
        <v>1.01713199453249+1.12458632295946i</v>
      </c>
      <c r="I463" t="str">
        <f t="shared" si="182"/>
        <v>129.19799787888i</v>
      </c>
      <c r="J463" t="str">
        <f t="shared" si="176"/>
        <v>-21.5944572270413+28.2643875999668i</v>
      </c>
      <c r="K463" t="str">
        <f t="shared" si="183"/>
        <v>2.88627354396106-2.20516048225581i</v>
      </c>
      <c r="L463" t="str">
        <f t="shared" si="184"/>
        <v>0.713843996280831-0.483750188733484i</v>
      </c>
      <c r="M463" t="str">
        <f t="shared" si="185"/>
        <v>3.60011754024189-2.68891067098929i</v>
      </c>
      <c r="N463" t="str">
        <f t="shared" si="186"/>
        <v>-0.410371404250789i</v>
      </c>
      <c r="O463" t="str">
        <f t="shared" si="187"/>
        <v>0.916972714366856-0.398949923056365i</v>
      </c>
      <c r="P463" t="str">
        <f t="shared" si="188"/>
        <v>0.083027285633144+0.398949923056365i</v>
      </c>
      <c r="Q463" t="str">
        <f t="shared" si="189"/>
        <v>-0.083027285633144+0.011421481194424i</v>
      </c>
      <c r="R463" t="str">
        <f t="shared" si="190"/>
        <v>-0.332707522713226-4.85081419558659i</v>
      </c>
      <c r="S463" t="str">
        <f t="shared" si="191"/>
        <v>0.0458214375846529i</v>
      </c>
      <c r="T463" t="str">
        <f t="shared" si="192"/>
        <v>0.222271279897819-0.0152451369859486i</v>
      </c>
      <c r="U463" t="str">
        <f t="shared" si="193"/>
        <v>0.0000500000000000002-0.00431922880731371i</v>
      </c>
      <c r="V463" t="str">
        <f t="shared" si="194"/>
        <v>0.00002-0.0483753626419136i</v>
      </c>
      <c r="W463" t="str">
        <f t="shared" si="195"/>
        <v>0.0000422735329810105-0.00396523083845968i</v>
      </c>
      <c r="X463" t="str">
        <f t="shared" si="196"/>
        <v>0.000120799191457321-0.00396199841670985i</v>
      </c>
      <c r="Y463" t="str">
        <f t="shared" si="197"/>
        <v>0.009+0.165373437284967i</v>
      </c>
      <c r="Z463" t="str">
        <f t="shared" si="198"/>
        <v>-0.293108137748839-0.0255432377790906i</v>
      </c>
      <c r="AA463" t="str">
        <f t="shared" si="199"/>
        <v>4.18755992309536-74.1075489488846i</v>
      </c>
      <c r="AB463" t="str">
        <f t="shared" si="200"/>
        <v>0.668628237746812-0.0458598568461457i</v>
      </c>
      <c r="AC463" t="str">
        <f t="shared" si="201"/>
        <v>3.28382718816968-1.96298247842696i</v>
      </c>
      <c r="AD463" t="str">
        <f t="shared" si="202"/>
        <v>0.156159704909892+0.0793826510321307i</v>
      </c>
      <c r="AE463" t="str">
        <f t="shared" si="203"/>
        <v>-0.0437439903666985-0.0272565254876198i</v>
      </c>
      <c r="AF463" t="str">
        <f t="shared" si="204"/>
        <v>-2.66602733870767-0.966633035574292i</v>
      </c>
      <c r="AG463" t="str">
        <f t="shared" si="205"/>
        <v>1.02366315018456-0.0406894999899952i</v>
      </c>
      <c r="AH463" t="str">
        <f t="shared" si="206"/>
        <v>0.0835931595342518+0.115616540604363i</v>
      </c>
      <c r="AI463">
        <f t="shared" si="207"/>
        <v>-16.91328876594719</v>
      </c>
      <c r="AJ463">
        <f t="shared" si="208"/>
        <v>54.132289478873723</v>
      </c>
      <c r="AK463"/>
      <c r="AL463"/>
      <c r="AM463"/>
      <c r="AN463"/>
    </row>
    <row r="464" spans="1:40" x14ac:dyDescent="0.35">
      <c r="A464"/>
      <c r="B464">
        <f t="shared" si="174"/>
        <v>33000</v>
      </c>
      <c r="C464" s="237" t="str">
        <f t="shared" si="177"/>
        <v>-0.0000194240623674646+0.0205401706848448i</v>
      </c>
      <c r="D464" s="208" t="str">
        <f t="shared" si="178"/>
        <v>-1.64889443752474+0.157474641917144i</v>
      </c>
      <c r="E464" t="str">
        <f t="shared" si="179"/>
        <v>36500</v>
      </c>
      <c r="F464" t="str">
        <f t="shared" si="180"/>
        <v>0.21505376344086</v>
      </c>
      <c r="G464" t="str">
        <f t="shared" si="175"/>
        <v>0.21505376344086</v>
      </c>
      <c r="H464" t="str">
        <f t="shared" si="181"/>
        <v>1.02040360026645+1.12556141548439i</v>
      </c>
      <c r="I464" t="str">
        <f t="shared" si="182"/>
        <v>129.590696960579i</v>
      </c>
      <c r="J464" t="str">
        <f t="shared" si="176"/>
        <v>-21.7320182927431+28.3502975926719i</v>
      </c>
      <c r="K464" t="str">
        <f t="shared" si="183"/>
        <v>2.87921415430885-2.20707152951856i</v>
      </c>
      <c r="L464" t="str">
        <f t="shared" si="184"/>
        <v>0.712478860598114-0.484292631567441i</v>
      </c>
      <c r="M464" t="str">
        <f t="shared" si="185"/>
        <v>3.59169301490696-2.691364161086i</v>
      </c>
      <c r="N464" t="str">
        <f t="shared" si="186"/>
        <v>-0.411618733746992i</v>
      </c>
      <c r="O464" t="str">
        <f t="shared" si="187"/>
        <v>0.91647437916222-0.400093379524361i</v>
      </c>
      <c r="P464" t="str">
        <f t="shared" si="188"/>
        <v>0.08352562083778+0.400093379524361i</v>
      </c>
      <c r="Q464" t="str">
        <f t="shared" si="189"/>
        <v>-0.08352562083778+0.011525354222631i</v>
      </c>
      <c r="R464" t="str">
        <f t="shared" si="190"/>
        <v>-0.332703699778785-4.83597611683705i</v>
      </c>
      <c r="S464" t="str">
        <f t="shared" si="191"/>
        <v>0.0459607124709286i</v>
      </c>
      <c r="T464" t="str">
        <f t="shared" si="192"/>
        <v>0.222264907822225-0.0152912990835469i</v>
      </c>
      <c r="U464" t="str">
        <f t="shared" si="193"/>
        <v>0.00005-0.00430614023517032i</v>
      </c>
      <c r="V464" t="str">
        <f t="shared" si="194"/>
        <v>0.00002-0.0482287706339078i</v>
      </c>
      <c r="W464" t="str">
        <f t="shared" si="195"/>
        <v>0.0000422735326803157-0.00395321521310507i</v>
      </c>
      <c r="X464" t="str">
        <f t="shared" si="196"/>
        <v>0.000120324139531533-0.00395000197432283i</v>
      </c>
      <c r="Y464" t="str">
        <f t="shared" si="197"/>
        <v>0.009+0.165876092109541i</v>
      </c>
      <c r="Z464" t="str">
        <f t="shared" si="198"/>
        <v>-0.291299933557212-0.0253241431743328i</v>
      </c>
      <c r="AA464" t="str">
        <f t="shared" si="199"/>
        <v>4.16085219627205-73.8735287765195i</v>
      </c>
      <c r="AB464" t="str">
        <f t="shared" si="200"/>
        <v>0.668609069504846-0.0459987199596439i</v>
      </c>
      <c r="AC464" t="str">
        <f t="shared" si="201"/>
        <v>3.27763921828878-1.96468376861612i</v>
      </c>
      <c r="AD464" t="str">
        <f t="shared" si="202"/>
        <v>0.156258829805756+0.0796306271923788i</v>
      </c>
      <c r="AE464" t="str">
        <f t="shared" si="203"/>
        <v>-0.0435016093360627-0.0271535173885137i</v>
      </c>
      <c r="AF464" t="str">
        <f t="shared" si="204"/>
        <v>-2.66929803779119-0.968086773567246i</v>
      </c>
      <c r="AG464" t="str">
        <f t="shared" si="205"/>
        <v>1.02364861047495-0.0405876568025126i</v>
      </c>
      <c r="AH464" t="str">
        <f t="shared" si="206"/>
        <v>0.0831870118999752+0.115245141734825i</v>
      </c>
      <c r="AI464">
        <f t="shared" si="207"/>
        <v>-16.946159168911535</v>
      </c>
      <c r="AJ464">
        <f t="shared" si="208"/>
        <v>54.177245926815672</v>
      </c>
      <c r="AK464"/>
      <c r="AL464"/>
      <c r="AM464"/>
      <c r="AN464"/>
    </row>
    <row r="465" spans="1:40" x14ac:dyDescent="0.35">
      <c r="A465"/>
      <c r="B465">
        <f t="shared" si="174"/>
        <v>33100</v>
      </c>
      <c r="C465" s="237" t="str">
        <f t="shared" si="177"/>
        <v>-0.0000193068738258095+0.020478115899002i</v>
      </c>
      <c r="D465" s="208" t="str">
        <f t="shared" si="178"/>
        <v>-1.64889353907926+0.156998888559015i</v>
      </c>
      <c r="E465" t="str">
        <f t="shared" si="179"/>
        <v>36500</v>
      </c>
      <c r="F465" t="str">
        <f t="shared" si="180"/>
        <v>0.21505376344086</v>
      </c>
      <c r="G465" t="str">
        <f t="shared" si="175"/>
        <v>0.21505376344086</v>
      </c>
      <c r="H465" t="str">
        <f t="shared" si="181"/>
        <v>1.02367093344509+1.12652490962476i</v>
      </c>
      <c r="I465" t="str">
        <f t="shared" si="182"/>
        <v>129.983396042278i</v>
      </c>
      <c r="J465" t="str">
        <f t="shared" si="176"/>
        <v>-21.8699968427109+28.436207585377i</v>
      </c>
      <c r="K465" t="str">
        <f t="shared" si="183"/>
        <v>2.87216777977486-2.20895490676168i</v>
      </c>
      <c r="L465" t="str">
        <f t="shared" si="184"/>
        <v>0.711114816910816-0.48483019513915i</v>
      </c>
      <c r="M465" t="str">
        <f t="shared" si="185"/>
        <v>3.58328259668568-2.69378510190083i</v>
      </c>
      <c r="N465" t="str">
        <f t="shared" si="186"/>
        <v>-0.412866063243195i</v>
      </c>
      <c r="O465" t="str">
        <f t="shared" si="187"/>
        <v>0.915974618078635-0.401236213514805i</v>
      </c>
      <c r="P465" t="str">
        <f t="shared" si="188"/>
        <v>0.084025381921365+0.401236213514805i</v>
      </c>
      <c r="Q465" t="str">
        <f t="shared" si="189"/>
        <v>-0.084025381921365+0.01162984972839i</v>
      </c>
      <c r="R465" t="str">
        <f t="shared" si="190"/>
        <v>-0.332699865085636-4.82122727308189i</v>
      </c>
      <c r="S465" t="str">
        <f t="shared" si="191"/>
        <v>0.046099987357204i</v>
      </c>
      <c r="T465" t="str">
        <f t="shared" si="192"/>
        <v>0.222258516335282-0.0153374595741913i</v>
      </c>
      <c r="U465" t="str">
        <f t="shared" si="193"/>
        <v>0.00005-0.004293130748055i</v>
      </c>
      <c r="V465" t="str">
        <f t="shared" si="194"/>
        <v>0.00002-0.0480830643782162i</v>
      </c>
      <c r="W465" t="str">
        <f t="shared" si="195"/>
        <v>0.0000422735323787082-0.00394127219039919i</v>
      </c>
      <c r="X465" t="str">
        <f t="shared" si="196"/>
        <v>0.000119853384473914-0.00393807793401816i</v>
      </c>
      <c r="Y465" t="str">
        <f t="shared" si="197"/>
        <v>0.009+0.166378746934115i</v>
      </c>
      <c r="Z465" t="str">
        <f t="shared" si="198"/>
        <v>-0.289508512358642-0.0251077259473273i</v>
      </c>
      <c r="AA465" t="str">
        <f t="shared" si="199"/>
        <v>4.13440312634874-73.6410095038961i</v>
      </c>
      <c r="AB465" t="str">
        <f t="shared" si="200"/>
        <v>0.668589842870378-0.0461375782391629i</v>
      </c>
      <c r="AC465" t="str">
        <f t="shared" si="201"/>
        <v>3.2714616273798-1.96636133916406i</v>
      </c>
      <c r="AD465" t="str">
        <f t="shared" si="202"/>
        <v>0.156358240715285+0.0798784308444967i</v>
      </c>
      <c r="AE465" t="str">
        <f t="shared" si="203"/>
        <v>-0.0432614759137505-0.0270512855408185i</v>
      </c>
      <c r="AF465" t="str">
        <f t="shared" si="204"/>
        <v>-2.67256447252435-0.969526021065745i</v>
      </c>
      <c r="AG465" t="str">
        <f t="shared" si="205"/>
        <v>1.02363417014887-0.040486547183862i</v>
      </c>
      <c r="AH465" t="str">
        <f t="shared" si="206"/>
        <v>0.0827846747618854+0.114876095728945i</v>
      </c>
      <c r="AI465">
        <f t="shared" si="207"/>
        <v>-16.978895274801449</v>
      </c>
      <c r="AJ465">
        <f t="shared" si="208"/>
        <v>54.221850247744626</v>
      </c>
      <c r="AK465"/>
      <c r="AL465"/>
      <c r="AM465"/>
      <c r="AN465"/>
    </row>
    <row r="466" spans="1:40" x14ac:dyDescent="0.35">
      <c r="A466"/>
      <c r="B466">
        <f t="shared" ref="B466:B529" si="209">B465+100</f>
        <v>33200</v>
      </c>
      <c r="C466" s="237" t="str">
        <f t="shared" si="177"/>
        <v>-0.0000191907426199298+0.0204164349361763i</v>
      </c>
      <c r="D466" s="208" t="str">
        <f t="shared" si="178"/>
        <v>-1.64889264874001+0.156526001177352i</v>
      </c>
      <c r="E466" t="str">
        <f t="shared" si="179"/>
        <v>36500</v>
      </c>
      <c r="F466" t="str">
        <f t="shared" si="180"/>
        <v>0.21505376344086</v>
      </c>
      <c r="G466" t="str">
        <f t="shared" si="175"/>
        <v>0.21505376344086</v>
      </c>
      <c r="H466" t="str">
        <f t="shared" si="181"/>
        <v>1.02693395765213+1.12747686169255i</v>
      </c>
      <c r="I466" t="str">
        <f t="shared" si="182"/>
        <v>130.376095123976i</v>
      </c>
      <c r="J466" t="str">
        <f t="shared" si="176"/>
        <v>-22.008392876945+28.5221175780821i</v>
      </c>
      <c r="K466" t="str">
        <f t="shared" si="183"/>
        <v>2.86513448387675-2.21081079249526i</v>
      </c>
      <c r="L466" t="str">
        <f t="shared" si="184"/>
        <v>0.709751882618328-0.485362898094989i</v>
      </c>
      <c r="M466" t="str">
        <f t="shared" si="185"/>
        <v>3.57488636649508-2.69617369059025i</v>
      </c>
      <c r="N466" t="str">
        <f t="shared" si="186"/>
        <v>-0.414113392739398i</v>
      </c>
      <c r="O466" t="str">
        <f t="shared" si="187"/>
        <v>0.915473431893647-0.402378423249643i</v>
      </c>
      <c r="P466" t="str">
        <f t="shared" si="188"/>
        <v>0.084526568106353+0.402378423249643i</v>
      </c>
      <c r="Q466" t="str">
        <f t="shared" si="189"/>
        <v>-0.084526568106353+0.011734969489755i</v>
      </c>
      <c r="R466" t="str">
        <f t="shared" si="190"/>
        <v>-0.332696018632432-4.80656685796665i</v>
      </c>
      <c r="S466" t="str">
        <f t="shared" si="191"/>
        <v>0.0462392622434796i</v>
      </c>
      <c r="T466" t="str">
        <f t="shared" si="192"/>
        <v>0.222252105436338-0.0153836184529066i</v>
      </c>
      <c r="U466" t="str">
        <f t="shared" si="193"/>
        <v>0.00005-0.004280199631344i</v>
      </c>
      <c r="V466" t="str">
        <f t="shared" si="194"/>
        <v>0.00002-0.0479382358710529i</v>
      </c>
      <c r="W466" t="str">
        <f t="shared" si="195"/>
        <v>0.0000422735320761884-0.00392940111429399i</v>
      </c>
      <c r="X466" t="str">
        <f t="shared" si="196"/>
        <v>0.000119386874626335-0.00392622564257485i</v>
      </c>
      <c r="Y466" t="str">
        <f t="shared" si="197"/>
        <v>0.009+0.16688140175869i</v>
      </c>
      <c r="Z466" t="str">
        <f t="shared" si="198"/>
        <v>-0.287733665892744-0.0248939445087395i</v>
      </c>
      <c r="AA466" t="str">
        <f t="shared" si="199"/>
        <v>4.1082093379395-73.4099765027493i</v>
      </c>
      <c r="AB466" t="str">
        <f t="shared" si="200"/>
        <v>0.668570557841448-0.0462764316697364i</v>
      </c>
      <c r="AC466" t="str">
        <f t="shared" si="201"/>
        <v>3.26529447470506-1.96801533302154i</v>
      </c>
      <c r="AD466" t="str">
        <f t="shared" si="202"/>
        <v>0.156457937486833+0.0801260622293213i</v>
      </c>
      <c r="AE466" t="str">
        <f t="shared" si="203"/>
        <v>-0.0430235621642637-0.0269498208325418i</v>
      </c>
      <c r="AF466" t="str">
        <f t="shared" si="204"/>
        <v>-2.67582660639214-0.970950860515198i</v>
      </c>
      <c r="AG466" t="str">
        <f t="shared" si="205"/>
        <v>1.02361982778515-0.0403861639366014i</v>
      </c>
      <c r="AH466" t="str">
        <f t="shared" si="206"/>
        <v>0.0823861005502712+0.114509379076389i</v>
      </c>
      <c r="AI466">
        <f t="shared" si="207"/>
        <v>-17.011498161247083</v>
      </c>
      <c r="AJ466">
        <f t="shared" si="208"/>
        <v>54.266104565562024</v>
      </c>
      <c r="AK466"/>
      <c r="AL466"/>
      <c r="AM466"/>
      <c r="AN466"/>
    </row>
    <row r="467" spans="1:40" x14ac:dyDescent="0.35">
      <c r="A467"/>
      <c r="B467">
        <f t="shared" si="209"/>
        <v>33300</v>
      </c>
      <c r="C467" s="237" t="str">
        <f t="shared" si="177"/>
        <v>-0.0000190756560682038+0.0203551244286049i</v>
      </c>
      <c r="D467" s="208" t="str">
        <f t="shared" si="178"/>
        <v>-1.64889176640978+0.156055953952638i</v>
      </c>
      <c r="E467" t="str">
        <f t="shared" si="179"/>
        <v>36500</v>
      </c>
      <c r="F467" t="str">
        <f t="shared" si="180"/>
        <v>0.21505376344086</v>
      </c>
      <c r="G467" t="str">
        <f t="shared" si="175"/>
        <v>0.21505376344086</v>
      </c>
      <c r="H467" t="str">
        <f t="shared" si="181"/>
        <v>1.03019263695487+1.12841732796533i</v>
      </c>
      <c r="I467" t="str">
        <f t="shared" si="182"/>
        <v>130.768794205675i</v>
      </c>
      <c r="J467" t="str">
        <f t="shared" si="176"/>
        <v>-22.1472063954452+28.6080275707871i</v>
      </c>
      <c r="K467" t="str">
        <f t="shared" si="183"/>
        <v>2.85811432889332-2.21263936449842i</v>
      </c>
      <c r="L467" t="str">
        <f t="shared" si="184"/>
        <v>0.7083900749487-0.485890759107168i</v>
      </c>
      <c r="M467" t="str">
        <f t="shared" si="185"/>
        <v>3.56650440384202-2.69853012360559i</v>
      </c>
      <c r="N467" t="str">
        <f t="shared" si="186"/>
        <v>-0.415360722235601i</v>
      </c>
      <c r="O467" t="str">
        <f t="shared" si="187"/>
        <v>0.914970821387015-0.403520006951788i</v>
      </c>
      <c r="P467" t="str">
        <f t="shared" si="188"/>
        <v>0.085029178612985+0.403520006951788i</v>
      </c>
      <c r="Q467" t="str">
        <f t="shared" si="189"/>
        <v>-0.085029178612985+0.011840715283813i</v>
      </c>
      <c r="R467" t="str">
        <f t="shared" si="190"/>
        <v>-0.332692160417655-4.79199407482252i</v>
      </c>
      <c r="S467" t="str">
        <f t="shared" si="191"/>
        <v>0.0463785371297551i</v>
      </c>
      <c r="T467" t="str">
        <f t="shared" si="192"/>
        <v>0.222245675124723-0.0154297757147087i</v>
      </c>
      <c r="U467" t="str">
        <f t="shared" si="193"/>
        <v>0.00005-0.00426734617899762i</v>
      </c>
      <c r="V467" t="str">
        <f t="shared" si="194"/>
        <v>0.00002-0.0477942772047734i</v>
      </c>
      <c r="W467" t="str">
        <f t="shared" si="195"/>
        <v>0.0000422735317727557-0.0039176013366219i</v>
      </c>
      <c r="X467" t="str">
        <f t="shared" si="196"/>
        <v>0.000118924559104546-0.00391444445460325i</v>
      </c>
      <c r="Y467" t="str">
        <f t="shared" si="197"/>
        <v>0.009+0.167384056583264i</v>
      </c>
      <c r="Z467" t="str">
        <f t="shared" si="198"/>
        <v>-0.285975189137125-0.0246827580504439i</v>
      </c>
      <c r="AA467" t="str">
        <f t="shared" si="199"/>
        <v>4.08226751119826-73.1804153368874i</v>
      </c>
      <c r="AB467" t="str">
        <f t="shared" si="200"/>
        <v>0.668551214416038-0.0464152802363715i</v>
      </c>
      <c r="AC467" t="str">
        <f t="shared" si="201"/>
        <v>3.25913781849529-1.96964589264336i</v>
      </c>
      <c r="AD467" t="str">
        <f t="shared" si="202"/>
        <v>0.156557919969037+0.0803735215813514i</v>
      </c>
      <c r="AE467" t="str">
        <f t="shared" si="203"/>
        <v>-0.0427878405872057-0.0268491142953203i</v>
      </c>
      <c r="AF467" t="str">
        <f t="shared" si="204"/>
        <v>-2.67908440336465-0.972361374012692i</v>
      </c>
      <c r="AG467" t="str">
        <f t="shared" si="205"/>
        <v>1.02360558198623-0.0402864999579582i</v>
      </c>
      <c r="AH467" t="str">
        <f t="shared" si="206"/>
        <v>0.0819912424359269+0.114144968587792i</v>
      </c>
      <c r="AI467">
        <f t="shared" si="207"/>
        <v>-17.043968893902004</v>
      </c>
      <c r="AJ467">
        <f t="shared" si="208"/>
        <v>54.310010991267262</v>
      </c>
      <c r="AK467"/>
      <c r="AL467"/>
      <c r="AM467"/>
      <c r="AN467"/>
    </row>
    <row r="468" spans="1:40" x14ac:dyDescent="0.35">
      <c r="A468"/>
      <c r="B468">
        <f t="shared" si="209"/>
        <v>33400</v>
      </c>
      <c r="C468" s="237" t="str">
        <f t="shared" si="177"/>
        <v>-0.000018961601678569+0.0202941810488569i</v>
      </c>
      <c r="D468" s="208" t="str">
        <f t="shared" si="178"/>
        <v>-1.6488908919928+0.15558872137457i</v>
      </c>
      <c r="E468" t="str">
        <f t="shared" si="179"/>
        <v>36500</v>
      </c>
      <c r="F468" t="str">
        <f t="shared" si="180"/>
        <v>0.21505376344086</v>
      </c>
      <c r="G468" t="str">
        <f t="shared" si="175"/>
        <v>0.21505376344086</v>
      </c>
      <c r="H468" t="str">
        <f t="shared" si="181"/>
        <v>1.0334469359013+1.12934636468296i</v>
      </c>
      <c r="I468" t="str">
        <f t="shared" si="182"/>
        <v>131.161493287374i</v>
      </c>
      <c r="J468" t="str">
        <f t="shared" si="176"/>
        <v>-22.2864373982116+28.6939375634922i</v>
      </c>
      <c r="K468" t="str">
        <f t="shared" si="183"/>
        <v>2.8511073758755-2.21444079981804i</v>
      </c>
      <c r="L468" t="str">
        <f t="shared" si="184"/>
        <v>0.707029410959276-0.486413796872403i</v>
      </c>
      <c r="M468" t="str">
        <f t="shared" si="185"/>
        <v>3.55813678683478-2.70085459669044i</v>
      </c>
      <c r="N468" t="str">
        <f t="shared" si="186"/>
        <v>-0.416608051731804i</v>
      </c>
      <c r="O468" t="str">
        <f t="shared" si="187"/>
        <v>0.914466787340717-0.40466096284513i</v>
      </c>
      <c r="P468" t="str">
        <f t="shared" si="188"/>
        <v>0.085533212659283+0.40466096284513i</v>
      </c>
      <c r="Q468" t="str">
        <f t="shared" si="189"/>
        <v>-0.085533212659283+0.011947088886674i</v>
      </c>
      <c r="R468" t="str">
        <f t="shared" si="190"/>
        <v>-0.332688290439899-4.77750813652177i</v>
      </c>
      <c r="S468" t="str">
        <f t="shared" si="191"/>
        <v>0.0465178120160307i</v>
      </c>
      <c r="T468" t="str">
        <f t="shared" si="192"/>
        <v>0.222239225399777-0.0154759313546178i</v>
      </c>
      <c r="U468" t="str">
        <f t="shared" si="193"/>
        <v>0.00005-0.00425456969343176i</v>
      </c>
      <c r="V468" t="str">
        <f t="shared" si="194"/>
        <v>0.00002-0.0476511805664358i</v>
      </c>
      <c r="W468" t="str">
        <f t="shared" si="195"/>
        <v>0.0000422735314684108-0.00390587221697779i</v>
      </c>
      <c r="X468" t="str">
        <f t="shared" si="196"/>
        <v>0.000118466387784316-0.00390273373242808i</v>
      </c>
      <c r="Y468" t="str">
        <f t="shared" si="197"/>
        <v>0.009+0.167886711407839i</v>
      </c>
      <c r="Z468" t="str">
        <f t="shared" si="198"/>
        <v>-0.284232880246855-0.024474126528324i</v>
      </c>
      <c r="AA468" t="str">
        <f t="shared" si="199"/>
        <v>4.05657438071455-72.9523117590148i</v>
      </c>
      <c r="AB468" t="str">
        <f t="shared" si="200"/>
        <v>0.668531812592165-0.0465541239240881i</v>
      </c>
      <c r="AC468" t="str">
        <f t="shared" si="201"/>
        <v>3.25299171595825-1.9712531599865i</v>
      </c>
      <c r="AD468" t="str">
        <f t="shared" si="202"/>
        <v>0.156658188010825+0.0806208091288531i</v>
      </c>
      <c r="AE468" t="str">
        <f t="shared" si="203"/>
        <v>-0.0425542841091347-0.0267491571016008i</v>
      </c>
      <c r="AF468" t="str">
        <f t="shared" si="204"/>
        <v>-2.6823378278941-0.97375764330839i</v>
      </c>
      <c r="AG468" t="str">
        <f t="shared" si="205"/>
        <v>1.02359143137772-0.0401875482382626i</v>
      </c>
      <c r="AH468" t="str">
        <f t="shared" si="206"/>
        <v>0.0816000543163085+0.11378284138918i</v>
      </c>
      <c r="AI468">
        <f t="shared" si="207"/>
        <v>-17.076308526609068</v>
      </c>
      <c r="AJ468">
        <f t="shared" si="208"/>
        <v>54.353571622989044</v>
      </c>
      <c r="AK468"/>
      <c r="AL468"/>
      <c r="AM468"/>
      <c r="AN468"/>
    </row>
    <row r="469" spans="1:40" x14ac:dyDescent="0.35">
      <c r="A469"/>
      <c r="B469">
        <f t="shared" si="209"/>
        <v>33500</v>
      </c>
      <c r="C469" s="237" t="str">
        <f t="shared" si="177"/>
        <v>-0.0000188485671451327+0.0202336015092321i</v>
      </c>
      <c r="D469" s="208" t="str">
        <f t="shared" si="178"/>
        <v>-1.64889002539471+0.155124278237446i</v>
      </c>
      <c r="E469" t="str">
        <f t="shared" si="179"/>
        <v>36500</v>
      </c>
      <c r="F469" t="str">
        <f t="shared" si="180"/>
        <v>0.21505376344086</v>
      </c>
      <c r="G469" t="str">
        <f t="shared" si="175"/>
        <v>0.21505376344086</v>
      </c>
      <c r="H469" t="str">
        <f t="shared" si="181"/>
        <v>1.03669681951723+1.13026402804433i</v>
      </c>
      <c r="I469" t="str">
        <f t="shared" si="182"/>
        <v>131.554192369073i</v>
      </c>
      <c r="J469" t="str">
        <f t="shared" si="176"/>
        <v>-22.4260858852442+28.7798475561973i</v>
      </c>
      <c r="K469" t="str">
        <f t="shared" si="183"/>
        <v>2.84411368465766-2.21621527476772i</v>
      </c>
      <c r="L469" t="str">
        <f t="shared" si="184"/>
        <v>0.70566990753735-0.486932030110607i</v>
      </c>
      <c r="M469" t="str">
        <f t="shared" si="185"/>
        <v>3.54978359219501-2.70314730487833i</v>
      </c>
      <c r="N469" t="str">
        <f t="shared" si="186"/>
        <v>-0.417855381228007i</v>
      </c>
      <c r="O469" t="str">
        <f t="shared" si="187"/>
        <v>0.913961330538944-0.405801289154536i</v>
      </c>
      <c r="P469" t="str">
        <f t="shared" si="188"/>
        <v>0.086038669461056+0.405801289154536i</v>
      </c>
      <c r="Q469" t="str">
        <f t="shared" si="189"/>
        <v>-0.086038669461056+0.012054092073471i</v>
      </c>
      <c r="R469" t="str">
        <f t="shared" si="190"/>
        <v>-0.332684408697794-4.76310826533507i</v>
      </c>
      <c r="S469" t="str">
        <f t="shared" si="191"/>
        <v>0.0466570869023062i</v>
      </c>
      <c r="T469" t="str">
        <f t="shared" si="192"/>
        <v>0.222232756260831-0.0155220853676553i</v>
      </c>
      <c r="U469" t="str">
        <f t="shared" si="193"/>
        <v>0.00005-0.00424186948539167i</v>
      </c>
      <c r="V469" t="str">
        <f t="shared" si="194"/>
        <v>0.00002-0.0475089382363867i</v>
      </c>
      <c r="W469" t="str">
        <f t="shared" si="195"/>
        <v>0.0000422735311631531-0.00389421312260326i</v>
      </c>
      <c r="X469" t="str">
        <f t="shared" si="196"/>
        <v>0.00011801231128785-0.00389109284597362i</v>
      </c>
      <c r="Y469" t="str">
        <f t="shared" si="197"/>
        <v>0.009+0.168389366232413i</v>
      </c>
      <c r="Z469" t="str">
        <f t="shared" si="198"/>
        <v>-0.282506540495266-0.0242680106455055i</v>
      </c>
      <c r="AA469" t="str">
        <f t="shared" si="199"/>
        <v>4.03112673443525-72.7256517076202i</v>
      </c>
      <c r="AB469" t="str">
        <f t="shared" si="200"/>
        <v>0.668512352367816-0.0466929627179097i</v>
      </c>
      <c r="AC469" t="str">
        <f t="shared" si="201"/>
        <v>3.24685622328726-1.97283727650794i</v>
      </c>
      <c r="AD469" t="str">
        <f t="shared" si="202"/>
        <v>0.1567587414614+0.0808679250939473i</v>
      </c>
      <c r="AE469" t="str">
        <f t="shared" si="203"/>
        <v>-0.042322866075592-0.0266499405618826i</v>
      </c>
      <c r="AF469" t="str">
        <f t="shared" si="204"/>
        <v>-2.68558684491194-0.975139749806884i</v>
      </c>
      <c r="AG469" t="str">
        <f t="shared" si="205"/>
        <v>1.02357737460791-0.0400893018594086i</v>
      </c>
      <c r="AH469" t="str">
        <f t="shared" si="206"/>
        <v>0.0812124908019971+0.113422974916506i</v>
      </c>
      <c r="AI469">
        <f t="shared" si="207"/>
        <v>-17.108518101563501</v>
      </c>
      <c r="AJ469">
        <f t="shared" si="208"/>
        <v>54.396788546015749</v>
      </c>
      <c r="AK469"/>
      <c r="AL469"/>
      <c r="AM469"/>
      <c r="AN469"/>
    </row>
    <row r="470" spans="1:40" x14ac:dyDescent="0.35">
      <c r="A470"/>
      <c r="B470">
        <f t="shared" si="209"/>
        <v>33600</v>
      </c>
      <c r="C470" s="237" t="str">
        <f t="shared" si="177"/>
        <v>-0.0000187365403448522+0.0201733825611689i</v>
      </c>
      <c r="D470" s="208" t="str">
        <f t="shared" si="178"/>
        <v>-1.64888916652257+0.154662599635628i</v>
      </c>
      <c r="E470" t="str">
        <f t="shared" si="179"/>
        <v>36500</v>
      </c>
      <c r="F470" t="str">
        <f t="shared" si="180"/>
        <v>0.21505376344086</v>
      </c>
      <c r="G470" t="str">
        <f t="shared" si="175"/>
        <v>0.21505376344086</v>
      </c>
      <c r="H470" t="str">
        <f t="shared" si="181"/>
        <v>1.03994225330336+1.13117037420415i</v>
      </c>
      <c r="I470" t="str">
        <f t="shared" si="182"/>
        <v>131.946891450771i</v>
      </c>
      <c r="J470" t="str">
        <f t="shared" si="176"/>
        <v>-22.5661518565429+28.8657575489024i</v>
      </c>
      <c r="K470" t="str">
        <f t="shared" si="183"/>
        <v>2.8371333138687-2.21796296492666i</v>
      </c>
      <c r="L470" t="str">
        <f t="shared" si="184"/>
        <v>0.704311581400821-0.487445477563593i</v>
      </c>
      <c r="M470" t="str">
        <f t="shared" si="185"/>
        <v>3.54144489526952-2.70540844249025i</v>
      </c>
      <c r="N470" t="str">
        <f t="shared" si="186"/>
        <v>-0.41910271072421i</v>
      </c>
      <c r="O470" t="str">
        <f t="shared" si="187"/>
        <v>0.913454451768101-0.406940984105849i</v>
      </c>
      <c r="P470" t="str">
        <f t="shared" si="188"/>
        <v>0.086545548231899+0.406940984105849i</v>
      </c>
      <c r="Q470" t="str">
        <f t="shared" si="189"/>
        <v>-0.086545548231899+0.012161726618361i</v>
      </c>
      <c r="R470" t="str">
        <f t="shared" si="190"/>
        <v>-0.33268051518977-4.74879369279171i</v>
      </c>
      <c r="S470" t="str">
        <f t="shared" si="191"/>
        <v>0.0467963617885818i</v>
      </c>
      <c r="T470" t="str">
        <f t="shared" si="192"/>
        <v>0.222226267707216-0.0155682377488323i</v>
      </c>
      <c r="U470" t="str">
        <f t="shared" si="193"/>
        <v>0.00005-0.004229244873828i</v>
      </c>
      <c r="V470" t="str">
        <f t="shared" si="194"/>
        <v>0.00002-0.0473675425868736i</v>
      </c>
      <c r="W470" t="str">
        <f t="shared" si="195"/>
        <v>0.0000422735308569828-0.00388262342827266i</v>
      </c>
      <c r="X470" t="str">
        <f t="shared" si="196"/>
        <v>0.00011756228097049-0.00387952117265076i</v>
      </c>
      <c r="Y470" t="str">
        <f t="shared" si="197"/>
        <v>0.009+0.168892021056987i</v>
      </c>
      <c r="Z470" t="str">
        <f t="shared" si="198"/>
        <v>-0.280795974216013-0.0240643718360096i</v>
      </c>
      <c r="AA470" t="str">
        <f t="shared" si="199"/>
        <v>4.0059214126109-72.5004213039226i</v>
      </c>
      <c r="AB470" t="str">
        <f t="shared" si="200"/>
        <v>0.668492833740978-0.046831796602829i</v>
      </c>
      <c r="AC470" t="str">
        <f t="shared" si="201"/>
        <v>3.24073139566996-1.97439838316246i</v>
      </c>
      <c r="AD470" t="str">
        <f t="shared" si="202"/>
        <v>0.15685958017023+0.0811148696927016i</v>
      </c>
      <c r="AE470" t="str">
        <f t="shared" si="203"/>
        <v>-0.0420935602432999-0.0265514561220239i</v>
      </c>
      <c r="AF470" t="str">
        <f t="shared" si="204"/>
        <v>-2.68883141982593-0.976507774568522i</v>
      </c>
      <c r="AG470" t="str">
        <f t="shared" si="205"/>
        <v>1.02356341034731-0.0399917539933442i</v>
      </c>
      <c r="AH470" t="str">
        <f t="shared" si="206"/>
        <v>0.080828507203445+0.113065346910299i</v>
      </c>
      <c r="AI470">
        <f t="shared" si="207"/>
        <v>-17.140598649473915</v>
      </c>
      <c r="AJ470">
        <f t="shared" si="208"/>
        <v>54.439663832831101</v>
      </c>
      <c r="AK470"/>
      <c r="AL470"/>
      <c r="AM470"/>
      <c r="AN470"/>
    </row>
    <row r="471" spans="1:40" x14ac:dyDescent="0.35">
      <c r="A471"/>
      <c r="B471">
        <f t="shared" si="209"/>
        <v>33700</v>
      </c>
      <c r="C471" s="237" t="str">
        <f t="shared" si="177"/>
        <v>-0.0000186255093342848+0.0201135209946649i</v>
      </c>
      <c r="D471" s="208" t="str">
        <f t="shared" si="178"/>
        <v>-1.64888831528482+0.154203660959098i</v>
      </c>
      <c r="E471" t="str">
        <f t="shared" si="179"/>
        <v>36500</v>
      </c>
      <c r="F471" t="str">
        <f t="shared" si="180"/>
        <v>0.21505376344086</v>
      </c>
      <c r="G471" t="str">
        <f t="shared" si="175"/>
        <v>0.21505376344086</v>
      </c>
      <c r="H471" t="str">
        <f t="shared" si="181"/>
        <v>1.04318320323238+1.13206545926983i</v>
      </c>
      <c r="I471" t="str">
        <f t="shared" si="182"/>
        <v>132.33959053247i</v>
      </c>
      <c r="J471" t="str">
        <f t="shared" si="176"/>
        <v>-22.7066353121078+28.9516675416074i</v>
      </c>
      <c r="K471" t="str">
        <f t="shared" si="183"/>
        <v>2.83016632094317-2.21968404513872i</v>
      </c>
      <c r="L471" t="str">
        <f t="shared" si="184"/>
        <v>0.702954449098861-0.487954157993794i</v>
      </c>
      <c r="M471" t="str">
        <f t="shared" si="185"/>
        <v>3.53312077004203-2.70763820313251i</v>
      </c>
      <c r="N471" t="str">
        <f t="shared" si="186"/>
        <v>-0.420350040220413i</v>
      </c>
      <c r="O471" t="str">
        <f t="shared" si="187"/>
        <v>0.912946151816807-0.408080045925899i</v>
      </c>
      <c r="P471" t="str">
        <f t="shared" si="188"/>
        <v>0.087053848183193+0.408080045925899i</v>
      </c>
      <c r="Q471" t="str">
        <f t="shared" si="189"/>
        <v>-0.087053848183193+0.012269994294514i</v>
      </c>
      <c r="R471" t="str">
        <f t="shared" si="190"/>
        <v>-0.332676609914478-4.73456365954241i</v>
      </c>
      <c r="S471" t="str">
        <f t="shared" si="191"/>
        <v>0.0469356366748573i</v>
      </c>
      <c r="T471" t="str">
        <f t="shared" si="192"/>
        <v>0.222219759738265-0.0156143884931692i</v>
      </c>
      <c r="U471" t="str">
        <f t="shared" si="193"/>
        <v>0.00005-0.0042166951857751i</v>
      </c>
      <c r="V471" t="str">
        <f t="shared" si="194"/>
        <v>0.00002-0.0472269860806811i</v>
      </c>
      <c r="W471" t="str">
        <f t="shared" si="195"/>
        <v>0.0000422735305499001-0.00387110251618144i</v>
      </c>
      <c r="X471" t="str">
        <f t="shared" si="196"/>
        <v>0.000117116248907696-0.00386801809724627i</v>
      </c>
      <c r="Y471" t="str">
        <f t="shared" si="197"/>
        <v>0.009+0.169394675881562i</v>
      </c>
      <c r="Z471" t="str">
        <f t="shared" si="198"/>
        <v>-0.279100988746433-0.0238631722488203i</v>
      </c>
      <c r="AA471" t="str">
        <f t="shared" si="199"/>
        <v>3.98095530676688-72.2766068488824i</v>
      </c>
      <c r="AB471" t="str">
        <f t="shared" si="200"/>
        <v>0.668473256709645-0.0469706255638665i</v>
      </c>
      <c r="AC471" t="str">
        <f t="shared" si="201"/>
        <v>3.23461728729673-1.975936620401i</v>
      </c>
      <c r="AD471" t="str">
        <f t="shared" si="202"/>
        <v>0.156960703987045+0.0813616431352224i</v>
      </c>
      <c r="AE471" t="str">
        <f t="shared" si="203"/>
        <v>-0.0418663407725376-0.026453695360614i</v>
      </c>
      <c r="AF471" t="str">
        <f t="shared" si="204"/>
        <v>-2.6920715185172-0.977861798310732i</v>
      </c>
      <c r="AG471" t="str">
        <f t="shared" si="205"/>
        <v>1.02354953728826-0.0398948979005963i</v>
      </c>
      <c r="AH471" t="str">
        <f t="shared" si="206"/>
        <v>0.0804480595180199+0.11270993541043i</v>
      </c>
      <c r="AI471">
        <f t="shared" si="207"/>
        <v>-17.172551189720043</v>
      </c>
      <c r="AJ471">
        <f t="shared" si="208"/>
        <v>54.482199543148759</v>
      </c>
      <c r="AK471"/>
      <c r="AL471"/>
      <c r="AM471"/>
      <c r="AN471"/>
    </row>
    <row r="472" spans="1:40" x14ac:dyDescent="0.35">
      <c r="A472"/>
      <c r="B472">
        <f t="shared" si="209"/>
        <v>33800</v>
      </c>
      <c r="C472" s="237" t="str">
        <f t="shared" si="177"/>
        <v>-0.0000185154623464035+0.0200540136377049i</v>
      </c>
      <c r="D472" s="208" t="str">
        <f t="shared" si="178"/>
        <v>-1.64888747159125+0.153747437889071i</v>
      </c>
      <c r="E472" t="str">
        <f t="shared" si="179"/>
        <v>36500</v>
      </c>
      <c r="F472" t="str">
        <f t="shared" si="180"/>
        <v>0.21505376344086</v>
      </c>
      <c r="G472" t="str">
        <f t="shared" si="175"/>
        <v>0.21505376344086</v>
      </c>
      <c r="H472" t="str">
        <f t="shared" si="181"/>
        <v>1.04641963574609+1.13294933929832i</v>
      </c>
      <c r="I472" t="str">
        <f t="shared" si="182"/>
        <v>132.732289614169i</v>
      </c>
      <c r="J472" t="str">
        <f t="shared" si="176"/>
        <v>-22.8475362519388+29.0375775343125i</v>
      </c>
      <c r="K472" t="str">
        <f t="shared" si="183"/>
        <v>2.82321276213226-2.22137868951127i</v>
      </c>
      <c r="L472" t="str">
        <f t="shared" si="184"/>
        <v>0.701598527012583-0.488458090182993i</v>
      </c>
      <c r="M472" t="str">
        <f t="shared" si="185"/>
        <v>3.52481128914484-2.70983677969426i</v>
      </c>
      <c r="N472" t="str">
        <f t="shared" si="186"/>
        <v>-0.421597369716616i</v>
      </c>
      <c r="O472" t="str">
        <f t="shared" si="187"/>
        <v>0.912436431475889-0.409218472842497i</v>
      </c>
      <c r="P472" t="str">
        <f t="shared" si="188"/>
        <v>0.087563568524111+0.409218472842497i</v>
      </c>
      <c r="Q472" t="str">
        <f t="shared" si="189"/>
        <v>-0.087563568524111+0.012378896874119i</v>
      </c>
      <c r="R472" t="str">
        <f t="shared" si="190"/>
        <v>-0.332672692870397-4.72041741522402i</v>
      </c>
      <c r="S472" t="str">
        <f t="shared" si="191"/>
        <v>0.0470749115611329i</v>
      </c>
      <c r="T472" t="str">
        <f t="shared" si="192"/>
        <v>0.222213232353302-0.0156605375956779i</v>
      </c>
      <c r="U472" t="str">
        <f t="shared" si="193"/>
        <v>0.00005-0.00420421975623139i</v>
      </c>
      <c r="V472" t="str">
        <f t="shared" si="194"/>
        <v>0.00002-0.0470872612697915i</v>
      </c>
      <c r="W472" t="str">
        <f t="shared" si="195"/>
        <v>0.0000422735302419046-0.00385964977583635i</v>
      </c>
      <c r="X472" t="str">
        <f t="shared" si="196"/>
        <v>0.000116674167882291-0.00385658301181388i</v>
      </c>
      <c r="Y472" t="str">
        <f t="shared" si="197"/>
        <v>0.009+0.169897330706136i</v>
      </c>
      <c r="Z472" t="str">
        <f t="shared" si="198"/>
        <v>-0.277421394372101-0.023664374732347i</v>
      </c>
      <c r="AA472" t="str">
        <f t="shared" si="199"/>
        <v>3.95622535869838-72.0541948202704i</v>
      </c>
      <c r="AB472" t="str">
        <f t="shared" si="200"/>
        <v>0.668453621271783-0.0471094495860172i</v>
      </c>
      <c r="AC472" t="str">
        <f t="shared" si="201"/>
        <v>3.22851395136919-1.97745212816829i</v>
      </c>
      <c r="AD472" t="str">
        <f t="shared" si="202"/>
        <v>0.157062112761828+0.0816082456257406i</v>
      </c>
      <c r="AE472" t="str">
        <f t="shared" si="203"/>
        <v>-0.0416411822196776-0.0263566499864039i</v>
      </c>
      <c r="AF472" t="str">
        <f t="shared" si="204"/>
        <v>-2.69530710733734-0.979201901409249i</v>
      </c>
      <c r="AG472" t="str">
        <f t="shared" si="205"/>
        <v>1.02353575414442-0.0397987269288221i</v>
      </c>
      <c r="AH472" t="str">
        <f t="shared" si="206"/>
        <v>0.0800711044173338+0.112356718750992i</v>
      </c>
      <c r="AI472">
        <f t="shared" si="207"/>
        <v>-17.204376730507526</v>
      </c>
      <c r="AJ472">
        <f t="shared" si="208"/>
        <v>54.52439772394824</v>
      </c>
      <c r="AK472"/>
      <c r="AL472"/>
      <c r="AM472"/>
      <c r="AN472"/>
    </row>
    <row r="473" spans="1:40" x14ac:dyDescent="0.35">
      <c r="A473"/>
      <c r="B473">
        <f t="shared" si="209"/>
        <v>33900</v>
      </c>
      <c r="C473" s="237" t="str">
        <f t="shared" si="177"/>
        <v>-0.0000184063877874794+0.019994857355702i</v>
      </c>
      <c r="D473" s="208" t="str">
        <f t="shared" si="178"/>
        <v>-1.64888663535296+0.153293906393715i</v>
      </c>
      <c r="E473" t="str">
        <f t="shared" si="179"/>
        <v>36500</v>
      </c>
      <c r="F473" t="str">
        <f t="shared" si="180"/>
        <v>0.21505376344086</v>
      </c>
      <c r="G473" t="str">
        <f t="shared" si="175"/>
        <v>0.21505376344086</v>
      </c>
      <c r="H473" t="str">
        <f t="shared" si="181"/>
        <v>1.04965151775241+1.13382207029304i</v>
      </c>
      <c r="I473" t="str">
        <f t="shared" si="182"/>
        <v>133.124988695868i</v>
      </c>
      <c r="J473" t="str">
        <f t="shared" si="176"/>
        <v>-22.988854676036+29.1234875270175i</v>
      </c>
      <c r="K473" t="str">
        <f t="shared" si="183"/>
        <v>2.81627269251478-2.22304707141443i</v>
      </c>
      <c r="L473" t="str">
        <f t="shared" si="184"/>
        <v>0.700243831355722-0.488957292931061i</v>
      </c>
      <c r="M473" t="str">
        <f t="shared" si="185"/>
        <v>3.5165165238705-2.71200436434549i</v>
      </c>
      <c r="N473" t="str">
        <f t="shared" si="186"/>
        <v>-0.422844699212819i</v>
      </c>
      <c r="O473" t="str">
        <f t="shared" si="187"/>
        <v>0.911925291538386-0.410356263084444i</v>
      </c>
      <c r="P473" t="str">
        <f t="shared" si="188"/>
        <v>0.088074708461614+0.410356263084444i</v>
      </c>
      <c r="Q473" t="str">
        <f t="shared" si="189"/>
        <v>-0.088074708461614+0.012488436128375i</v>
      </c>
      <c r="R473" t="str">
        <f t="shared" si="190"/>
        <v>-0.332668764056087-4.7063542183273i</v>
      </c>
      <c r="S473" t="str">
        <f t="shared" si="191"/>
        <v>0.0472141864474084i</v>
      </c>
      <c r="T473" t="str">
        <f t="shared" si="192"/>
        <v>0.222206685551652-0.015706685051373i</v>
      </c>
      <c r="U473" t="str">
        <f t="shared" si="193"/>
        <v>0.0000499999999999998-0.0041918179280419i</v>
      </c>
      <c r="V473" t="str">
        <f t="shared" si="194"/>
        <v>0.00002-0.0469483607940694i</v>
      </c>
      <c r="W473" t="str">
        <f t="shared" si="195"/>
        <v>0.0000422735299329966-0.0038482646039476i</v>
      </c>
      <c r="X473" t="str">
        <f t="shared" si="196"/>
        <v>0.00011623599137197-0.00384521531556739i</v>
      </c>
      <c r="Y473" t="str">
        <f t="shared" si="197"/>
        <v>0.009+0.17039998553071i</v>
      </c>
      <c r="Z473" t="str">
        <f t="shared" si="198"/>
        <v>-0.275757004272582-0.0234679428192738i</v>
      </c>
      <c r="AA473" t="str">
        <f t="shared" si="199"/>
        <v>3.93172855948768-71.8331718697897i</v>
      </c>
      <c r="AB473" t="str">
        <f t="shared" si="200"/>
        <v>0.668433927425362-0.0472482686542841i</v>
      </c>
      <c r="AC473" t="str">
        <f t="shared" si="201"/>
        <v>3.22242144010875-1.97894504590124i</v>
      </c>
      <c r="AD473" t="str">
        <f t="shared" si="202"/>
        <v>0.157163806344806+0.0818546773627006i</v>
      </c>
      <c r="AE473" t="str">
        <f t="shared" si="203"/>
        <v>-0.041418059529882-0.0262603118357964i</v>
      </c>
      <c r="AF473" t="str">
        <f t="shared" si="204"/>
        <v>-2.69853815310537-0.980528163899325i</v>
      </c>
      <c r="AG473" t="str">
        <f t="shared" si="205"/>
        <v>1.02352205965042-0.0397032345113872i</v>
      </c>
      <c r="AH473" t="str">
        <f t="shared" si="206"/>
        <v>0.079697599234825+0.112005675555267i</v>
      </c>
      <c r="AI473">
        <f t="shared" si="207"/>
        <v>-17.236076269021915</v>
      </c>
      <c r="AJ473">
        <f t="shared" si="208"/>
        <v>54.566260409514157</v>
      </c>
      <c r="AK473"/>
      <c r="AL473"/>
      <c r="AM473"/>
      <c r="AN473"/>
    </row>
    <row r="474" spans="1:40" x14ac:dyDescent="0.35">
      <c r="A474"/>
      <c r="B474">
        <f t="shared" si="209"/>
        <v>34000</v>
      </c>
      <c r="C474" s="237" t="str">
        <f t="shared" si="177"/>
        <v>-0.000018298274234029+0.0199360490509466i</v>
      </c>
      <c r="D474" s="208" t="str">
        <f t="shared" si="178"/>
        <v>-1.64888580648239+0.152843042723924i</v>
      </c>
      <c r="E474" t="str">
        <f t="shared" si="179"/>
        <v>36500</v>
      </c>
      <c r="F474" t="str">
        <f t="shared" si="180"/>
        <v>0.21505376344086</v>
      </c>
      <c r="G474" t="str">
        <f t="shared" si="175"/>
        <v>0.21505376344086</v>
      </c>
      <c r="H474" t="str">
        <f t="shared" si="181"/>
        <v>1.05287881662252+1.13468370820092i</v>
      </c>
      <c r="I474" t="str">
        <f t="shared" si="182"/>
        <v>133.517687777566i</v>
      </c>
      <c r="J474" t="str">
        <f t="shared" si="176"/>
        <v>-23.1305905843994+29.2093975197226i</v>
      </c>
      <c r="K474" t="str">
        <f t="shared" si="183"/>
        <v>2.80934616600817-2.22468936348004i</v>
      </c>
      <c r="L474" t="str">
        <f t="shared" si="184"/>
        <v>0.698890378175322-0.48945178505472i</v>
      </c>
      <c r="M474" t="str">
        <f t="shared" si="185"/>
        <v>3.50823654418349-2.71414114853476i</v>
      </c>
      <c r="N474" t="str">
        <f t="shared" si="186"/>
        <v>-0.424092028709022i</v>
      </c>
      <c r="O474" t="str">
        <f t="shared" si="187"/>
        <v>0.911412732799546-0.411493414881531i</v>
      </c>
      <c r="P474" t="str">
        <f t="shared" si="188"/>
        <v>0.088587267200454+0.411493414881531i</v>
      </c>
      <c r="Q474" t="str">
        <f t="shared" si="189"/>
        <v>-0.088587267200454+0.012598613827491i</v>
      </c>
      <c r="R474" t="str">
        <f t="shared" si="190"/>
        <v>-0.332664823470068-4.69237333606664i</v>
      </c>
      <c r="S474" t="str">
        <f t="shared" si="191"/>
        <v>0.047353461333684i</v>
      </c>
      <c r="T474" t="str">
        <f t="shared" si="192"/>
        <v>0.222200119332641-0.0157528308552667i</v>
      </c>
      <c r="U474" t="str">
        <f t="shared" si="193"/>
        <v>0.0000499999999999998-0.00417948905178296i</v>
      </c>
      <c r="V474" t="str">
        <f t="shared" si="194"/>
        <v>0.00002-0.0468102773799692i</v>
      </c>
      <c r="W474" t="str">
        <f t="shared" si="195"/>
        <v>0.000042273529623176-0.00383694640432295i</v>
      </c>
      <c r="X474" t="str">
        <f t="shared" si="196"/>
        <v>0.000115801673537068-0.00383391441477556i</v>
      </c>
      <c r="Y474" t="str">
        <f t="shared" si="197"/>
        <v>0.009+0.170902640355285i</v>
      </c>
      <c r="Z474" t="str">
        <f t="shared" si="198"/>
        <v>-0.274107634468366-0.0232738407117883i</v>
      </c>
      <c r="AA474" t="str">
        <f t="shared" si="199"/>
        <v>3.907461948545-71.6135248202619i</v>
      </c>
      <c r="AB474" t="str">
        <f t="shared" si="200"/>
        <v>0.668414175168354-0.0473870827536632i</v>
      </c>
      <c r="AC474" t="str">
        <f t="shared" si="201"/>
        <v>3.21633980476514-1.980415512527i</v>
      </c>
      <c r="AD474" t="str">
        <f t="shared" si="202"/>
        <v>0.157265784586444+0.0821009385388442i</v>
      </c>
      <c r="AE474" t="str">
        <f t="shared" si="203"/>
        <v>-0.0411969480299603-0.0261646728703946i</v>
      </c>
      <c r="AF474" t="str">
        <f t="shared" si="204"/>
        <v>-2.70176462310491-0.981840665476996i</v>
      </c>
      <c r="AG474" t="str">
        <f t="shared" si="205"/>
        <v>1.02350845256141-0.0396084141659756i</v>
      </c>
      <c r="AH474" t="str">
        <f t="shared" si="206"/>
        <v>0.0793275019536302+0.111656784730829i</v>
      </c>
      <c r="AI474">
        <f t="shared" si="207"/>
        <v>-17.267650791577704</v>
      </c>
      <c r="AJ474">
        <f t="shared" si="208"/>
        <v>54.607789621476662</v>
      </c>
      <c r="AK474"/>
      <c r="AL474"/>
      <c r="AM474"/>
      <c r="AN474"/>
    </row>
    <row r="475" spans="1:40" x14ac:dyDescent="0.35">
      <c r="A475"/>
      <c r="B475">
        <f t="shared" si="209"/>
        <v>34100</v>
      </c>
      <c r="C475" s="237" t="str">
        <f t="shared" si="177"/>
        <v>-0.0000181911104298217+0.0198775856620654i</v>
      </c>
      <c r="D475" s="208" t="str">
        <f t="shared" si="178"/>
        <v>-1.64888498489322+0.152394823409168i</v>
      </c>
      <c r="E475" t="str">
        <f t="shared" si="179"/>
        <v>36500</v>
      </c>
      <c r="F475" t="str">
        <f t="shared" si="180"/>
        <v>0.21505376344086</v>
      </c>
      <c r="G475" t="str">
        <f t="shared" si="175"/>
        <v>0.21505376344086</v>
      </c>
      <c r="H475" t="str">
        <f t="shared" si="181"/>
        <v>1.05610150018786+1.13553430890933i</v>
      </c>
      <c r="I475" t="str">
        <f t="shared" si="182"/>
        <v>133.910386859265i</v>
      </c>
      <c r="J475" t="str">
        <f t="shared" si="176"/>
        <v>-23.272743977029+29.2953075124277i</v>
      </c>
      <c r="K475" t="str">
        <f t="shared" si="183"/>
        <v>2.80243323537941-2.22630573760095i</v>
      </c>
      <c r="L475" t="str">
        <f t="shared" si="184"/>
        <v>0.697538183352422-0.489941585386304i</v>
      </c>
      <c r="M475" t="str">
        <f t="shared" si="185"/>
        <v>3.49997141873183-2.71624732298725i</v>
      </c>
      <c r="N475" t="str">
        <f t="shared" si="186"/>
        <v>-0.425339358205225i</v>
      </c>
      <c r="O475" t="str">
        <f t="shared" si="187"/>
        <v>0.910898756056822-0.412629926464543i</v>
      </c>
      <c r="P475" t="str">
        <f t="shared" si="188"/>
        <v>0.089101243943178+0.412629926464543i</v>
      </c>
      <c r="Q475" t="str">
        <f t="shared" si="189"/>
        <v>-0.089101243943178+0.012709431740682i</v>
      </c>
      <c r="R475" t="str">
        <f t="shared" si="190"/>
        <v>-0.332660871110928-4.67847404425199i</v>
      </c>
      <c r="S475" t="str">
        <f t="shared" si="191"/>
        <v>0.0474927362199595i</v>
      </c>
      <c r="T475" t="str">
        <f t="shared" si="192"/>
        <v>0.222193533695587-0.0157989750023733i</v>
      </c>
      <c r="U475" t="str">
        <f t="shared" si="193"/>
        <v>0.0000499999999999998-0.0041672324856487i</v>
      </c>
      <c r="V475" t="str">
        <f t="shared" si="194"/>
        <v>0.00002-0.0466730038392655i</v>
      </c>
      <c r="W475" t="str">
        <f t="shared" si="195"/>
        <v>0.000042273529312443-0.00382569458776358i</v>
      </c>
      <c r="X475" t="str">
        <f t="shared" si="196"/>
        <v>0.000115371169208576-0.00382267972265892i</v>
      </c>
      <c r="Y475" t="str">
        <f t="shared" si="197"/>
        <v>0.009+0.171405295179859i</v>
      </c>
      <c r="Z475" t="str">
        <f t="shared" si="198"/>
        <v>-0.272473103768921-0.0230820332671727i</v>
      </c>
      <c r="AA475" t="str">
        <f t="shared" si="199"/>
        <v>3.88342261267051-71.3952406628618i</v>
      </c>
      <c r="AB475" t="str">
        <f t="shared" si="200"/>
        <v>0.668394364498708-0.0475258918691567i</v>
      </c>
      <c r="AC475" t="str">
        <f t="shared" si="201"/>
        <v>3.21026909562472-1.98186366646117i</v>
      </c>
      <c r="AD475" t="str">
        <f t="shared" si="202"/>
        <v>0.157368047337439+0.0823470293412929i</v>
      </c>
      <c r="AE475" t="str">
        <f t="shared" si="203"/>
        <v>-0.0409778234213779-0.0260697251746052i</v>
      </c>
      <c r="AF475" t="str">
        <f t="shared" si="204"/>
        <v>-2.70498648508108-0.983139485500162i</v>
      </c>
      <c r="AG475" t="str">
        <f t="shared" si="205"/>
        <v>1.02349493165267-0.0395142594932245i</v>
      </c>
      <c r="AH475" t="str">
        <f t="shared" si="206"/>
        <v>0.0789607711947023+0.111310025464717i</v>
      </c>
      <c r="AI475">
        <f t="shared" si="207"/>
        <v>-17.299101273767093</v>
      </c>
      <c r="AJ475">
        <f t="shared" si="208"/>
        <v>54.648987368850463</v>
      </c>
      <c r="AK475"/>
      <c r="AL475"/>
      <c r="AM475"/>
      <c r="AN475"/>
    </row>
    <row r="476" spans="1:40" x14ac:dyDescent="0.35">
      <c r="A476"/>
      <c r="B476">
        <f t="shared" si="209"/>
        <v>34200</v>
      </c>
      <c r="C476" s="237" t="str">
        <f t="shared" si="177"/>
        <v>-0.0000180848852829504+0.0198194641634906i</v>
      </c>
      <c r="D476" s="208" t="str">
        <f t="shared" si="178"/>
        <v>-1.64888417050043+0.151949225253428i</v>
      </c>
      <c r="E476" t="str">
        <f t="shared" si="179"/>
        <v>36500</v>
      </c>
      <c r="F476" t="str">
        <f t="shared" si="180"/>
        <v>0.21505376344086</v>
      </c>
      <c r="G476" t="str">
        <f t="shared" si="175"/>
        <v>0.21505376344086</v>
      </c>
      <c r="H476" t="str">
        <f t="shared" si="181"/>
        <v>1.05931953673724+1.13637392824322i</v>
      </c>
      <c r="I476" t="str">
        <f t="shared" si="182"/>
        <v>134.303085940964i</v>
      </c>
      <c r="J476" t="str">
        <f t="shared" si="176"/>
        <v>-23.4153148539247+29.3812175051327i</v>
      </c>
      <c r="K476" t="str">
        <f t="shared" si="183"/>
        <v>2.79553395225581-2.22789636493011i</v>
      </c>
      <c r="L476" t="str">
        <f t="shared" si="184"/>
        <v>0.696187262602758-0.490426712772548i</v>
      </c>
      <c r="M476" t="str">
        <f t="shared" si="185"/>
        <v>3.49172121485857-2.71832307770266i</v>
      </c>
      <c r="N476" t="str">
        <f t="shared" si="186"/>
        <v>-0.426586687701428i</v>
      </c>
      <c r="O476" t="str">
        <f t="shared" si="187"/>
        <v>0.910383362109876-0.41376579606526i</v>
      </c>
      <c r="P476" t="str">
        <f t="shared" si="188"/>
        <v>0.089616637890124+0.41376579606526i</v>
      </c>
      <c r="Q476" t="str">
        <f t="shared" si="189"/>
        <v>-0.089616637890124+0.012820891636168i</v>
      </c>
      <c r="R476" t="str">
        <f t="shared" si="190"/>
        <v>-0.332656906977151-4.66465562716346i</v>
      </c>
      <c r="S476" t="str">
        <f t="shared" si="191"/>
        <v>0.047632011106235i</v>
      </c>
      <c r="T476" t="str">
        <f t="shared" si="192"/>
        <v>0.222186928639812-0.0158451174877014i</v>
      </c>
      <c r="U476" t="str">
        <f t="shared" si="193"/>
        <v>0.0000499999999999998-0.00415504759533979i</v>
      </c>
      <c r="V476" t="str">
        <f t="shared" si="194"/>
        <v>0.00002-0.0465365330678056i</v>
      </c>
      <c r="W476" t="str">
        <f t="shared" si="195"/>
        <v>0.0000422735290007974-0.0038145085719619i</v>
      </c>
      <c r="X476" t="str">
        <f t="shared" si="196"/>
        <v>0.0001149444338764-0.00381151065928833i</v>
      </c>
      <c r="Y476" t="str">
        <f t="shared" si="197"/>
        <v>0.009+0.171907950004433i</v>
      </c>
      <c r="Z476" t="str">
        <f t="shared" si="198"/>
        <v>-0.270853233721871-0.0228924859837522i</v>
      </c>
      <c r="AA476" t="str">
        <f t="shared" si="199"/>
        <v>3.85960768513804-71.1783065544093i</v>
      </c>
      <c r="AB476" t="str">
        <f t="shared" si="200"/>
        <v>0.668374495414385-0.0476646959857495i</v>
      </c>
      <c r="AC476" t="str">
        <f t="shared" si="201"/>
        <v>3.20420936201906-1.98328964560602i</v>
      </c>
      <c r="AD476" t="str">
        <f t="shared" si="202"/>
        <v>0.157470594448707+0.0825929499516336i</v>
      </c>
      <c r="AE476" t="str">
        <f t="shared" si="203"/>
        <v>-0.040760661773413-0.0259754609532987i</v>
      </c>
      <c r="AF476" t="str">
        <f t="shared" si="204"/>
        <v>-2.70820370723767-0.984424702989792i</v>
      </c>
      <c r="AG476" t="str">
        <f t="shared" si="205"/>
        <v>1.02348149571922-0.039420764175385i</v>
      </c>
      <c r="AH476" t="str">
        <f t="shared" si="206"/>
        <v>0.0785973662051827+0.110965377218728i</v>
      </c>
      <c r="AI476">
        <f t="shared" si="207"/>
        <v>-17.330428680605255</v>
      </c>
      <c r="AJ476">
        <f t="shared" si="208"/>
        <v>54.689855648079735</v>
      </c>
      <c r="AK476"/>
      <c r="AL476"/>
      <c r="AM476"/>
      <c r="AN476"/>
    </row>
    <row r="477" spans="1:40" x14ac:dyDescent="0.35">
      <c r="A477"/>
      <c r="B477">
        <f t="shared" si="209"/>
        <v>34300</v>
      </c>
      <c r="C477" s="237" t="str">
        <f t="shared" si="177"/>
        <v>-0.0000179795878629618+0.0197616815649382i</v>
      </c>
      <c r="D477" s="208" t="str">
        <f t="shared" si="178"/>
        <v>-1.64888336322021+0.151506225331193i</v>
      </c>
      <c r="E477" t="str">
        <f t="shared" si="179"/>
        <v>36500</v>
      </c>
      <c r="F477" t="str">
        <f t="shared" si="180"/>
        <v>0.21505376344086</v>
      </c>
      <c r="G477" t="str">
        <f t="shared" si="175"/>
        <v>0.21505376344086</v>
      </c>
      <c r="H477" t="str">
        <f t="shared" si="181"/>
        <v>1.06253289501387+1.1372026219622i</v>
      </c>
      <c r="I477" t="str">
        <f t="shared" si="182"/>
        <v>134.695785022662i</v>
      </c>
      <c r="J477" t="str">
        <f t="shared" si="176"/>
        <v>-23.5583032150866+29.4671274978378i</v>
      </c>
      <c r="K477" t="str">
        <f t="shared" si="183"/>
        <v>2.78864836713581-2.22946141587985i</v>
      </c>
      <c r="L477" t="str">
        <f t="shared" si="184"/>
        <v>0.694837631477462-0.490907186073378i</v>
      </c>
      <c r="M477" t="str">
        <f t="shared" si="185"/>
        <v>3.48348599861327-2.72036860195323i</v>
      </c>
      <c r="N477" t="str">
        <f t="shared" si="186"/>
        <v>-0.427834017197631i</v>
      </c>
      <c r="O477" t="str">
        <f t="shared" si="187"/>
        <v>0.909866551760574-0.41490102191646i</v>
      </c>
      <c r="P477" t="str">
        <f t="shared" si="188"/>
        <v>0.090133448239426+0.41490102191646i</v>
      </c>
      <c r="Q477" t="str">
        <f t="shared" si="189"/>
        <v>-0.090133448239426+0.012932995281171i</v>
      </c>
      <c r="R477" t="str">
        <f t="shared" si="190"/>
        <v>-0.332652931067194-4.65091737742762i</v>
      </c>
      <c r="S477" t="str">
        <f t="shared" si="191"/>
        <v>0.0477712859925106i</v>
      </c>
      <c r="T477" t="str">
        <f t="shared" si="192"/>
        <v>0.222180304164632-0.0158912583062578i</v>
      </c>
      <c r="U477" t="str">
        <f t="shared" si="193"/>
        <v>0.0000500000000000002-0.00414293375395396i</v>
      </c>
      <c r="V477" t="str">
        <f t="shared" si="194"/>
        <v>0.00002-0.0464008580442843i</v>
      </c>
      <c r="W477" t="str">
        <f t="shared" si="195"/>
        <v>0.0000422735286882393-0.00380338778140109i</v>
      </c>
      <c r="X477" t="str">
        <f t="shared" si="196"/>
        <v>0.000114521423677869-0.00380040665148543i</v>
      </c>
      <c r="Y477" t="str">
        <f t="shared" si="197"/>
        <v>0.009+0.172410604829008i</v>
      </c>
      <c r="Z477" t="str">
        <f t="shared" si="198"/>
        <v>-0.26924784856325-0.0227051649871892i</v>
      </c>
      <c r="AA477" t="str">
        <f t="shared" si="199"/>
        <v>3.83601434479933-70.9627098147129i</v>
      </c>
      <c r="AB477" t="str">
        <f t="shared" si="200"/>
        <v>0.668354567913325-0.0478034950884215i</v>
      </c>
      <c r="AC477" t="str">
        <f t="shared" si="201"/>
        <v>3.19816065233312-1.98469358734872i</v>
      </c>
      <c r="AD477" t="str">
        <f t="shared" si="202"/>
        <v>0.157573425771386+0.0828387005459984i</v>
      </c>
      <c r="AE477" t="str">
        <f t="shared" si="203"/>
        <v>-0.0405454395164654-0.0258818725295214i</v>
      </c>
      <c r="AF477" t="str">
        <f t="shared" si="204"/>
        <v>-2.71141625823408-0.985696396631007i</v>
      </c>
      <c r="AG477" t="str">
        <f t="shared" si="205"/>
        <v>1.02346814357541-0.0393279219750124i</v>
      </c>
      <c r="AH477" t="str">
        <f t="shared" si="206"/>
        <v>0.0782372468470344+0.110622819724808i</v>
      </c>
      <c r="AI477">
        <f t="shared" si="207"/>
        <v>-17.361633966672692</v>
      </c>
      <c r="AJ477">
        <f t="shared" si="208"/>
        <v>54.730396443080259</v>
      </c>
      <c r="AK477"/>
      <c r="AL477"/>
      <c r="AM477"/>
      <c r="AN477"/>
    </row>
    <row r="478" spans="1:40" x14ac:dyDescent="0.35">
      <c r="A478"/>
      <c r="B478">
        <f t="shared" si="209"/>
        <v>34400</v>
      </c>
      <c r="C478" s="237" t="str">
        <f t="shared" si="177"/>
        <v>-0.0000178752073980434+0.0197042349108944i</v>
      </c>
      <c r="D478" s="208" t="str">
        <f t="shared" si="178"/>
        <v>-1.64888256296998+0.151065800983524i</v>
      </c>
      <c r="E478" t="str">
        <f t="shared" si="179"/>
        <v>36500</v>
      </c>
      <c r="F478" t="str">
        <f t="shared" si="180"/>
        <v>0.21505376344086</v>
      </c>
      <c r="G478" t="str">
        <f t="shared" si="175"/>
        <v>0.21505376344086</v>
      </c>
      <c r="H478" t="str">
        <f t="shared" si="181"/>
        <v>1.0657415442124+1.1380204457577i</v>
      </c>
      <c r="I478" t="str">
        <f t="shared" si="182"/>
        <v>135.088484104361i</v>
      </c>
      <c r="J478" t="str">
        <f t="shared" si="176"/>
        <v>-23.7017090605146+29.5530374905428i</v>
      </c>
      <c r="K478" t="str">
        <f t="shared" si="183"/>
        <v>2.7817765293999-2.23100106012126i</v>
      </c>
      <c r="L478" t="str">
        <f t="shared" si="184"/>
        <v>0.693489305363779-0.491383024160721i</v>
      </c>
      <c r="M478" t="str">
        <f t="shared" si="185"/>
        <v>3.47526583476368-2.72238408428198i</v>
      </c>
      <c r="N478" t="str">
        <f t="shared" si="186"/>
        <v>-0.429081346693834i</v>
      </c>
      <c r="O478" t="str">
        <f t="shared" si="187"/>
        <v>0.909348325812984-0.416035602251926i</v>
      </c>
      <c r="P478" t="str">
        <f t="shared" si="188"/>
        <v>0.090651674187016+0.416035602251926i</v>
      </c>
      <c r="Q478" t="str">
        <f t="shared" si="189"/>
        <v>-0.090651674187016+0.013045744441908i</v>
      </c>
      <c r="R478" t="str">
        <f t="shared" si="190"/>
        <v>-0.332648943379704-4.63725859589627i</v>
      </c>
      <c r="S478" t="str">
        <f t="shared" si="191"/>
        <v>0.047910560878786i</v>
      </c>
      <c r="T478" t="str">
        <f t="shared" si="192"/>
        <v>0.222173660269362-0.0159373974530571i</v>
      </c>
      <c r="U478" t="str">
        <f t="shared" si="193"/>
        <v>0.0000500000000000002-0.00413089034187851i</v>
      </c>
      <c r="V478" t="str">
        <f t="shared" si="194"/>
        <v>0.00002-0.0462659718290393i</v>
      </c>
      <c r="W478" t="str">
        <f t="shared" si="195"/>
        <v>0.0000422735283747686-0.00379233164725636i</v>
      </c>
      <c r="X478" t="str">
        <f t="shared" si="196"/>
        <v>0.000114102095386456-0.00378936713272456i</v>
      </c>
      <c r="Y478" t="str">
        <f t="shared" si="197"/>
        <v>0.009+0.172913259653582i</v>
      </c>
      <c r="Z478" t="str">
        <f t="shared" si="198"/>
        <v>-0.267656775168809-0.0225200370171127i</v>
      </c>
      <c r="AA478" t="str">
        <f t="shared" si="199"/>
        <v>3.81263981520891-70.7484379239654i</v>
      </c>
      <c r="AB478" t="str">
        <f t="shared" si="200"/>
        <v>0.66833458199347-0.0479422891621756i</v>
      </c>
      <c r="AC478" t="str">
        <f t="shared" si="201"/>
        <v>3.19212301401382-1.98607562855994i</v>
      </c>
      <c r="AD478" t="str">
        <f t="shared" si="202"/>
        <v>0.157676541156818+0.0830842812951385i</v>
      </c>
      <c r="AE478" t="str">
        <f t="shared" si="203"/>
        <v>-0.0403321334354992-0.0257889523422568i</v>
      </c>
      <c r="AF478" t="str">
        <f t="shared" si="204"/>
        <v>-2.71462410718238-0.986954644774176i</v>
      </c>
      <c r="AG478" t="str">
        <f t="shared" si="205"/>
        <v>1.02345487405459-0.0392357267336778i</v>
      </c>
      <c r="AH478" t="str">
        <f t="shared" si="206"/>
        <v>0.0778803735858949+0.110282332980515i</v>
      </c>
      <c r="AI478">
        <f t="shared" si="207"/>
        <v>-17.392718076257268</v>
      </c>
      <c r="AJ478">
        <f t="shared" si="208"/>
        <v>54.770611725284361</v>
      </c>
      <c r="AK478"/>
      <c r="AL478"/>
      <c r="AM478"/>
      <c r="AN478"/>
    </row>
    <row r="479" spans="1:40" x14ac:dyDescent="0.35">
      <c r="A479"/>
      <c r="B479">
        <f t="shared" si="209"/>
        <v>34500</v>
      </c>
      <c r="C479" s="237" t="str">
        <f t="shared" si="177"/>
        <v>-0.0000177717332722694+0.0196471212801121i</v>
      </c>
      <c r="D479" s="208" t="str">
        <f t="shared" si="178"/>
        <v>-1.64888176966835+0.150627929814193i</v>
      </c>
      <c r="E479" t="str">
        <f t="shared" si="179"/>
        <v>36500</v>
      </c>
      <c r="F479" t="str">
        <f t="shared" si="180"/>
        <v>0.21505376344086</v>
      </c>
      <c r="G479" t="str">
        <f t="shared" si="175"/>
        <v>0.21505376344086</v>
      </c>
      <c r="H479" t="str">
        <f t="shared" si="181"/>
        <v>1.06894545397596+1.13882745525015i</v>
      </c>
      <c r="I479" t="str">
        <f t="shared" si="182"/>
        <v>135.48118318606i</v>
      </c>
      <c r="J479" t="str">
        <f t="shared" si="176"/>
        <v>-23.8455323902088+29.638947483248i</v>
      </c>
      <c r="K479" t="str">
        <f t="shared" si="183"/>
        <v>2.77491848732108-2.23251546658339i</v>
      </c>
      <c r="L479" t="str">
        <f t="shared" si="184"/>
        <v>0.692142299485771-0.491854245917321i</v>
      </c>
      <c r="M479" t="str">
        <f t="shared" si="185"/>
        <v>3.46706078680685-2.72436971250071i</v>
      </c>
      <c r="N479" t="str">
        <f t="shared" si="186"/>
        <v>-0.430328676190037i</v>
      </c>
      <c r="O479" t="str">
        <f t="shared" si="187"/>
        <v>0.908828685073379-0.417169535306442i</v>
      </c>
      <c r="P479" t="str">
        <f t="shared" si="188"/>
        <v>0.091171314926621+0.417169535306442i</v>
      </c>
      <c r="Q479" t="str">
        <f t="shared" si="189"/>
        <v>-0.091171314926621+0.013159140883595i</v>
      </c>
      <c r="R479" t="str">
        <f t="shared" si="190"/>
        <v>-0.33264494391312-4.62367859152729i</v>
      </c>
      <c r="S479" t="str">
        <f t="shared" si="191"/>
        <v>0.0480498357650617i</v>
      </c>
      <c r="T479" t="str">
        <f t="shared" si="192"/>
        <v>0.222166996953318-0.0159835349231036i</v>
      </c>
      <c r="U479" t="str">
        <f t="shared" si="193"/>
        <v>0.0000500000000000002-0.00411891674668467i</v>
      </c>
      <c r="V479" t="str">
        <f t="shared" si="194"/>
        <v>0.00002-0.0461318675628682i</v>
      </c>
      <c r="W479" t="str">
        <f t="shared" si="195"/>
        <v>0.0000422735280603852-0.003781339607298i</v>
      </c>
      <c r="X479" t="str">
        <f t="shared" si="196"/>
        <v>0.000113686406400753-0.00377839154303675i</v>
      </c>
      <c r="Y479" t="str">
        <f t="shared" si="197"/>
        <v>0.009+0.173415914478157i</v>
      </c>
      <c r="Z479" t="str">
        <f t="shared" si="198"/>
        <v>-0.266079843006352-0.0223370694140736i</v>
      </c>
      <c r="AA479" t="str">
        <f t="shared" si="199"/>
        <v>3.78948136376793-70.535478520186i</v>
      </c>
      <c r="AB479" t="str">
        <f t="shared" si="200"/>
        <v>0.668314537652761-0.048081078191984i</v>
      </c>
      <c r="AC479" t="str">
        <f t="shared" si="201"/>
        <v>3.18609649357822-1.98743590559192i</v>
      </c>
      <c r="AD479" t="str">
        <f t="shared" si="202"/>
        <v>0.157779940456552+0.0833296923645119i</v>
      </c>
      <c r="AE479" t="str">
        <f t="shared" si="203"/>
        <v>-0.0401207206636314-0.0256966929442433i</v>
      </c>
      <c r="AF479" t="str">
        <f t="shared" si="204"/>
        <v>-2.71782722364431-0.988199525435957i</v>
      </c>
      <c r="AG479" t="str">
        <f t="shared" si="205"/>
        <v>1.0234416860087-0.0391441723707064i</v>
      </c>
      <c r="AH479" t="str">
        <f t="shared" si="206"/>
        <v>0.0775267074801829+0.109943897244599i</v>
      </c>
      <c r="AI479">
        <f t="shared" si="207"/>
        <v>-17.423681943492021</v>
      </c>
      <c r="AJ479">
        <f t="shared" si="208"/>
        <v>54.810503453687105</v>
      </c>
      <c r="AK479"/>
      <c r="AL479"/>
      <c r="AM479"/>
      <c r="AN479"/>
    </row>
    <row r="480" spans="1:40" x14ac:dyDescent="0.35">
      <c r="A480"/>
      <c r="B480">
        <f t="shared" si="209"/>
        <v>34600</v>
      </c>
      <c r="C480" s="237" t="str">
        <f t="shared" si="177"/>
        <v>-0.0000176691550229012+0.019590337785116i</v>
      </c>
      <c r="D480" s="208" t="str">
        <f t="shared" si="178"/>
        <v>-1.6488809832351+0.150192589685889i</v>
      </c>
      <c r="E480" t="str">
        <f t="shared" si="179"/>
        <v>36500</v>
      </c>
      <c r="F480" t="str">
        <f t="shared" si="180"/>
        <v>0.21505376344086</v>
      </c>
      <c r="G480" t="str">
        <f t="shared" si="175"/>
        <v>0.21505376344086</v>
      </c>
      <c r="H480" t="str">
        <f t="shared" si="181"/>
        <v>1.07214459439322+1.13962370598626i</v>
      </c>
      <c r="I480" t="str">
        <f t="shared" si="182"/>
        <v>135.873882267759i</v>
      </c>
      <c r="J480" t="str">
        <f t="shared" si="176"/>
        <v>-23.9897732041692+29.724857475953i</v>
      </c>
      <c r="K480" t="str">
        <f t="shared" si="183"/>
        <v>2.76807428807574-2.23400480345281i</v>
      </c>
      <c r="L480" t="str">
        <f t="shared" si="184"/>
        <v>0.690796628905046-0.492320870235577i</v>
      </c>
      <c r="M480" t="str">
        <f t="shared" si="185"/>
        <v>3.45887091698079-2.72632567368839i</v>
      </c>
      <c r="N480" t="str">
        <f t="shared" si="186"/>
        <v>-0.43157600568624i</v>
      </c>
      <c r="O480" t="str">
        <f t="shared" si="187"/>
        <v>0.908307630350232-0.4183028193158i</v>
      </c>
      <c r="P480" t="str">
        <f t="shared" si="188"/>
        <v>0.091692369649768+0.4183028193158i</v>
      </c>
      <c r="Q480" t="str">
        <f t="shared" si="189"/>
        <v>-0.091692369649768+0.01327318637044i</v>
      </c>
      <c r="R480" t="str">
        <f t="shared" si="190"/>
        <v>-0.332640932665942-4.61017668126741i</v>
      </c>
      <c r="S480" t="str">
        <f t="shared" si="191"/>
        <v>0.0481891106513371i</v>
      </c>
      <c r="T480" t="str">
        <f t="shared" si="192"/>
        <v>0.222160314215809-0.0160296707114031i</v>
      </c>
      <c r="U480" t="str">
        <f t="shared" si="193"/>
        <v>0.0000500000000000002-0.00410701236302373i</v>
      </c>
      <c r="V480" t="str">
        <f t="shared" si="194"/>
        <v>0.00002-0.0459985384658656i</v>
      </c>
      <c r="W480" t="str">
        <f t="shared" si="195"/>
        <v>0.0000422735277450893-0.0037704111057961i</v>
      </c>
      <c r="X480" t="str">
        <f t="shared" si="196"/>
        <v>0.000113274314733648-0.00376747932891504i</v>
      </c>
      <c r="Y480" t="str">
        <f t="shared" si="197"/>
        <v>0.009+0.173918569302731i</v>
      </c>
      <c r="Z480" t="str">
        <f t="shared" si="198"/>
        <v>-0.264516884089093-0.0221562301068211i</v>
      </c>
      <c r="AA480" t="str">
        <f t="shared" si="199"/>
        <v>3.76653630088831-70.3238193967195i</v>
      </c>
      <c r="AB480" t="str">
        <f t="shared" si="200"/>
        <v>0.66829443488912-0.0482198621628233i</v>
      </c>
      <c r="AC480" t="str">
        <f t="shared" si="201"/>
        <v>3.18008113662187-1.98877455427709i</v>
      </c>
      <c r="AD480" t="str">
        <f t="shared" si="202"/>
        <v>0.157883623522329+0.0835749339143516i</v>
      </c>
      <c r="AE480" t="str">
        <f t="shared" si="203"/>
        <v>-0.0399111786758531-0.0256050869998356i</v>
      </c>
      <c r="AF480" t="str">
        <f t="shared" si="204"/>
        <v>-2.72102557762832-0.989431116300371i</v>
      </c>
      <c r="AG480" t="str">
        <f t="shared" si="205"/>
        <v>1.02342857830795-0.0390532528819412i</v>
      </c>
      <c r="AH480" t="str">
        <f t="shared" si="206"/>
        <v>0.0771762101704259+0.109607493032666i</v>
      </c>
      <c r="AI480">
        <f t="shared" si="207"/>
        <v>-17.454526492491382</v>
      </c>
      <c r="AJ480">
        <f t="shared" si="208"/>
        <v>54.850073574894914</v>
      </c>
      <c r="AK480"/>
      <c r="AL480"/>
      <c r="AM480"/>
      <c r="AN480"/>
    </row>
    <row r="481" spans="1:40" x14ac:dyDescent="0.35">
      <c r="A481"/>
      <c r="B481">
        <f t="shared" si="209"/>
        <v>34700</v>
      </c>
      <c r="C481" s="237" t="str">
        <f t="shared" si="177"/>
        <v>-0.0000175674623377419+0.0195338815717153i</v>
      </c>
      <c r="D481" s="208" t="str">
        <f t="shared" si="178"/>
        <v>-1.64888020359119+0.149759758716484i</v>
      </c>
      <c r="E481" t="str">
        <f t="shared" si="179"/>
        <v>36500</v>
      </c>
      <c r="F481" t="str">
        <f t="shared" si="180"/>
        <v>0.21505376344086</v>
      </c>
      <c r="G481" t="str">
        <f t="shared" si="175"/>
        <v>0.21505376344086</v>
      </c>
      <c r="H481" t="str">
        <f t="shared" si="181"/>
        <v>1.07533893599542+1.14040925343628i</v>
      </c>
      <c r="I481" t="str">
        <f t="shared" si="182"/>
        <v>136.266581349457i</v>
      </c>
      <c r="J481" t="str">
        <f t="shared" si="176"/>
        <v>-24.1344315023958+29.8107674686581i</v>
      </c>
      <c r="K481" t="str">
        <f t="shared" si="183"/>
        <v>2.76124397775413-2.23546923817288i</v>
      </c>
      <c r="L481" t="str">
        <f t="shared" si="184"/>
        <v>0.689452308521482-0.492782916016385i</v>
      </c>
      <c r="M481" t="str">
        <f t="shared" si="185"/>
        <v>3.45069628627561-2.72825215418926i</v>
      </c>
      <c r="N481" t="str">
        <f t="shared" si="186"/>
        <v>-0.432823335182444i</v>
      </c>
      <c r="O481" t="str">
        <f t="shared" si="187"/>
        <v>0.907785162454215-0.419435452516803i</v>
      </c>
      <c r="P481" t="str">
        <f t="shared" si="188"/>
        <v>0.092214837545785+0.419435452516803i</v>
      </c>
      <c r="Q481" t="str">
        <f t="shared" si="189"/>
        <v>-0.092214837545785+0.013387882665641i</v>
      </c>
      <c r="R481" t="str">
        <f t="shared" si="190"/>
        <v>-0.332636909636685-4.59675218993709i</v>
      </c>
      <c r="S481" t="str">
        <f t="shared" si="191"/>
        <v>0.0483283855376128i</v>
      </c>
      <c r="T481" t="str">
        <f t="shared" si="192"/>
        <v>0.222153612056146-0.0160758048129618i</v>
      </c>
      <c r="U481" t="str">
        <f t="shared" si="193"/>
        <v>0.0000500000000000002-0.0040951765925251i</v>
      </c>
      <c r="V481" t="str">
        <f t="shared" si="194"/>
        <v>0.00002-0.045865977836281i</v>
      </c>
      <c r="W481" t="str">
        <f t="shared" si="195"/>
        <v>0.0000422735274288808-0.00375954559342678i</v>
      </c>
      <c r="X481" t="str">
        <f t="shared" si="196"/>
        <v>0.000112865779001728-0.00375662994322158i</v>
      </c>
      <c r="Y481" t="str">
        <f t="shared" si="197"/>
        <v>0.009+0.174421224127305i</v>
      </c>
      <c r="Z481" t="str">
        <f t="shared" si="198"/>
        <v>-0.262967732929969-0.021977487599884i</v>
      </c>
      <c r="AA481" t="str">
        <f t="shared" si="199"/>
        <v>3.74380197917457-70.1134484997745i</v>
      </c>
      <c r="AB481" t="str">
        <f t="shared" si="200"/>
        <v>0.668274273700475-0.0483586410596713i</v>
      </c>
      <c r="AC481" t="str">
        <f t="shared" si="201"/>
        <v>3.17407698782705-1.99009170992653i</v>
      </c>
      <c r="AD481" t="str">
        <f t="shared" si="202"/>
        <v>0.157987590206084+0.0838200060997456i</v>
      </c>
      <c r="AE481" t="str">
        <f t="shared" si="203"/>
        <v>-0.0397034852828836-0.0255141272829161i</v>
      </c>
      <c r="AF481" t="str">
        <f t="shared" si="204"/>
        <v>-2.72421913958661-0.990649494719796i</v>
      </c>
      <c r="AG481" t="str">
        <f t="shared" si="205"/>
        <v>1.02341554984044-0.0389629623385293i</v>
      </c>
      <c r="AH481" t="str">
        <f t="shared" si="206"/>
        <v>0.0768288438688188+0.109273101112917i</v>
      </c>
      <c r="AI481">
        <f t="shared" si="207"/>
        <v>-17.485252637485665</v>
      </c>
      <c r="AJ481">
        <f t="shared" si="208"/>
        <v>54.889324023169962</v>
      </c>
      <c r="AK481"/>
      <c r="AL481"/>
      <c r="AM481"/>
      <c r="AN481"/>
    </row>
    <row r="482" spans="1:40" x14ac:dyDescent="0.35">
      <c r="A482"/>
      <c r="B482">
        <f t="shared" si="209"/>
        <v>34800</v>
      </c>
      <c r="C482" s="237" t="str">
        <f t="shared" si="177"/>
        <v>-0.0000174666450525451+0.0194777498185261i</v>
      </c>
      <c r="D482" s="208" t="str">
        <f t="shared" si="178"/>
        <v>-1.64887943065867+0.149329415275367i</v>
      </c>
      <c r="E482" t="str">
        <f t="shared" si="179"/>
        <v>36500</v>
      </c>
      <c r="F482" t="str">
        <f t="shared" si="180"/>
        <v>0.21505376344086</v>
      </c>
      <c r="G482" t="str">
        <f t="shared" si="175"/>
        <v>0.21505376344086</v>
      </c>
      <c r="H482" t="str">
        <f t="shared" si="181"/>
        <v>1.07852844975337+1.14118415299131i</v>
      </c>
      <c r="I482" t="str">
        <f t="shared" si="182"/>
        <v>136.659280431156i</v>
      </c>
      <c r="J482" t="str">
        <f t="shared" si="176"/>
        <v>-24.2795072848885+29.8966774613631i</v>
      </c>
      <c r="K482" t="str">
        <f t="shared" si="183"/>
        <v>2.75442760137105-2.23690893744342i</v>
      </c>
      <c r="L482" t="str">
        <f t="shared" si="184"/>
        <v>0.688109353073955-0.493240402167998i</v>
      </c>
      <c r="M482" t="str">
        <f t="shared" si="185"/>
        <v>3.44253695444501-2.73014933961142i</v>
      </c>
      <c r="N482" t="str">
        <f t="shared" si="186"/>
        <v>-0.434070664678647i</v>
      </c>
      <c r="O482" t="str">
        <f t="shared" si="187"/>
        <v>0.9072612821982-0.420567433147264i</v>
      </c>
      <c r="P482" t="str">
        <f t="shared" si="188"/>
        <v>0.0927387178018+0.420567433147264i</v>
      </c>
      <c r="Q482" t="str">
        <f t="shared" si="189"/>
        <v>-0.0927387178018+0.013503231531383i</v>
      </c>
      <c r="R482" t="str">
        <f t="shared" si="190"/>
        <v>-0.33263287482387-4.58340445011749i</v>
      </c>
      <c r="S482" t="str">
        <f t="shared" si="191"/>
        <v>0.0484676604238882i</v>
      </c>
      <c r="T482" t="str">
        <f t="shared" si="192"/>
        <v>0.222146890473633-0.016121937222785i</v>
      </c>
      <c r="U482" t="str">
        <f t="shared" si="193"/>
        <v>0.00005-0.00408340884369599i</v>
      </c>
      <c r="V482" t="str">
        <f t="shared" si="194"/>
        <v>0.00002-0.0457341790493951i</v>
      </c>
      <c r="W482" t="str">
        <f t="shared" si="195"/>
        <v>0.0000422735271117595-0.00374874252718032i</v>
      </c>
      <c r="X482" t="str">
        <f t="shared" si="196"/>
        <v>0.000112460758414896-0.00374584284509643i</v>
      </c>
      <c r="Y482" t="str">
        <f t="shared" si="197"/>
        <v>0.009+0.17492387895188i</v>
      </c>
      <c r="Z482" t="str">
        <f t="shared" si="198"/>
        <v>-0.261432226496935-0.0218008109614549i</v>
      </c>
      <c r="AA482" t="str">
        <f t="shared" si="199"/>
        <v>3.72127579262428-69.9043539260131i</v>
      </c>
      <c r="AB482" t="str">
        <f t="shared" si="200"/>
        <v>0.66825405408473-0.0484974148675033i</v>
      </c>
      <c r="AC482" t="str">
        <f t="shared" si="201"/>
        <v>3.168084090971-1.99138750732851i</v>
      </c>
      <c r="AD482" t="str">
        <f t="shared" si="202"/>
        <v>0.158091840359928+0.0840649090707073i</v>
      </c>
      <c r="AE482" t="str">
        <f t="shared" si="203"/>
        <v>-0.0394976186251516-0.0254238066748527i</v>
      </c>
      <c r="AF482" t="str">
        <f t="shared" si="204"/>
        <v>-2.72740788041204-0.991854737715943i</v>
      </c>
      <c r="AG482" t="str">
        <f t="shared" si="205"/>
        <v>1.02340259951183-0.0388732948857283i</v>
      </c>
      <c r="AH482" t="str">
        <f t="shared" si="206"/>
        <v>0.0764845713489885+0.108940702501986i</v>
      </c>
      <c r="AI482">
        <f t="shared" si="207"/>
        <v>-17.515861282953193</v>
      </c>
      <c r="AJ482">
        <f t="shared" si="208"/>
        <v>54.928256720483198</v>
      </c>
      <c r="AK482"/>
      <c r="AL482"/>
      <c r="AM482"/>
      <c r="AN482"/>
    </row>
    <row r="483" spans="1:40" x14ac:dyDescent="0.35">
      <c r="A483"/>
      <c r="B483">
        <f t="shared" si="209"/>
        <v>34900</v>
      </c>
      <c r="C483" s="237" t="str">
        <f t="shared" si="177"/>
        <v>-0.0000173666931484751+0.0194219397365013i</v>
      </c>
      <c r="D483" s="208" t="str">
        <f t="shared" si="178"/>
        <v>-1.64887866436073+0.148901537979843i</v>
      </c>
      <c r="E483" t="str">
        <f t="shared" si="179"/>
        <v>36500</v>
      </c>
      <c r="F483" t="str">
        <f t="shared" si="180"/>
        <v>0.21505376344086</v>
      </c>
      <c r="G483" t="str">
        <f t="shared" si="175"/>
        <v>0.21505376344086</v>
      </c>
      <c r="H483" t="str">
        <f t="shared" si="181"/>
        <v>1.08171310707452+1.1419484599607i</v>
      </c>
      <c r="I483" t="str">
        <f t="shared" si="182"/>
        <v>137.051979512855i</v>
      </c>
      <c r="J483" t="str">
        <f t="shared" si="176"/>
        <v>-24.4250005516473+29.9825874540682i</v>
      </c>
      <c r="K483" t="str">
        <f t="shared" si="183"/>
        <v>2.74762520287624-2.2383240672201i</v>
      </c>
      <c r="L483" t="str">
        <f t="shared" si="184"/>
        <v>0.686767777141077-0.493693347604896i</v>
      </c>
      <c r="M483" t="str">
        <f t="shared" si="185"/>
        <v>3.43439298001732-2.732017414825i</v>
      </c>
      <c r="N483" t="str">
        <f t="shared" si="186"/>
        <v>-0.43531799417485i</v>
      </c>
      <c r="O483" t="str">
        <f t="shared" si="187"/>
        <v>0.906735990397256-0.421698759446013i</v>
      </c>
      <c r="P483" t="str">
        <f t="shared" si="188"/>
        <v>0.0932640096027439+0.421698759446013i</v>
      </c>
      <c r="Q483" t="str">
        <f t="shared" si="189"/>
        <v>-0.0932640096027439+0.013619234728837i</v>
      </c>
      <c r="R483" t="str">
        <f t="shared" si="190"/>
        <v>-0.332628828225948-4.57013280203921i</v>
      </c>
      <c r="S483" t="str">
        <f t="shared" si="191"/>
        <v>0.0486069353101639i</v>
      </c>
      <c r="T483" t="str">
        <f t="shared" si="192"/>
        <v>0.222140149467578-0.0161680679358743i</v>
      </c>
      <c r="U483" t="str">
        <f t="shared" si="193"/>
        <v>0.00005-0.00407170853182294i</v>
      </c>
      <c r="V483" t="str">
        <f t="shared" si="194"/>
        <v>0.00002-0.0456031355564169i</v>
      </c>
      <c r="W483" t="str">
        <f t="shared" si="195"/>
        <v>0.0000422735267937259-0.00373800137027056i</v>
      </c>
      <c r="X483" t="str">
        <f t="shared" si="196"/>
        <v>0.000112059212766193-0.00373511749986766i</v>
      </c>
      <c r="Y483" t="str">
        <f t="shared" si="197"/>
        <v>0.009+0.175426533776454i</v>
      </c>
      <c r="Z483" t="str">
        <f t="shared" si="198"/>
        <v>-0.259910204169182-0.021626169811568i</v>
      </c>
      <c r="AA483" t="str">
        <f t="shared" si="199"/>
        <v>3.69895517584679-69.6965239201897i</v>
      </c>
      <c r="AB483" t="str">
        <f t="shared" si="200"/>
        <v>0.668233776039806-0.0486361835712831i</v>
      </c>
      <c r="AC483" t="str">
        <f t="shared" si="201"/>
        <v>3.16210248893421-1.99266208074707i</v>
      </c>
      <c r="AD483" t="str">
        <f t="shared" si="202"/>
        <v>0.158196373836156+0.0843096429722521i</v>
      </c>
      <c r="AE483" t="str">
        <f t="shared" si="203"/>
        <v>-0.0392935571669091-0.0253341181625039i</v>
      </c>
      <c r="AF483" t="str">
        <f t="shared" si="204"/>
        <v>-2.73059177143525-0.993046921980857i</v>
      </c>
      <c r="AG483" t="str">
        <f t="shared" si="205"/>
        <v>1.02338972624499-0.0387842447417447i</v>
      </c>
      <c r="AH483" t="str">
        <f t="shared" si="206"/>
        <v>0.0761433559359957+0.108610278460867i</v>
      </c>
      <c r="AI483">
        <f t="shared" si="207"/>
        <v>-17.546353323749145</v>
      </c>
      <c r="AJ483">
        <f t="shared" si="208"/>
        <v>54.966873576561447</v>
      </c>
      <c r="AK483"/>
      <c r="AL483"/>
      <c r="AM483"/>
      <c r="AN483"/>
    </row>
    <row r="484" spans="1:40" x14ac:dyDescent="0.35">
      <c r="A484"/>
      <c r="B484">
        <f t="shared" si="209"/>
        <v>35000</v>
      </c>
      <c r="C484" s="237" t="str">
        <f t="shared" si="177"/>
        <v>-0.0000172675967496171+0.0193664485684681i</v>
      </c>
      <c r="D484" s="208" t="str">
        <f t="shared" si="178"/>
        <v>-1.64887790462168+0.148476105691589i</v>
      </c>
      <c r="E484" t="str">
        <f t="shared" si="179"/>
        <v>36500</v>
      </c>
      <c r="F484" t="str">
        <f t="shared" si="180"/>
        <v>0.21505376344086</v>
      </c>
      <c r="G484" t="str">
        <f t="shared" si="175"/>
        <v>0.21505376344086</v>
      </c>
      <c r="H484" t="str">
        <f t="shared" si="181"/>
        <v>1.08489287979998+1.14270222956947i</v>
      </c>
      <c r="I484" t="str">
        <f t="shared" si="182"/>
        <v>137.444678594553i</v>
      </c>
      <c r="J484" t="str">
        <f t="shared" si="176"/>
        <v>-24.5709113026724+30.0684974467733i</v>
      </c>
      <c r="K484" t="str">
        <f t="shared" si="183"/>
        <v>2.74083682516486-2.23971479271409i</v>
      </c>
      <c r="L484" t="str">
        <f t="shared" si="184"/>
        <v>0.685427595141936-0.494141771246668i</v>
      </c>
      <c r="M484" t="str">
        <f t="shared" si="185"/>
        <v>3.4262644203068-2.73385656396076i</v>
      </c>
      <c r="N484" t="str">
        <f t="shared" si="186"/>
        <v>-0.436565323671052i</v>
      </c>
      <c r="O484" t="str">
        <f t="shared" si="187"/>
        <v>0.90620928786865-0.422829429652898i</v>
      </c>
      <c r="P484" t="str">
        <f t="shared" si="188"/>
        <v>0.09379071213135+0.422829429652898i</v>
      </c>
      <c r="Q484" t="str">
        <f t="shared" si="189"/>
        <v>-0.09379071213135+0.013735894018154i</v>
      </c>
      <c r="R484" t="str">
        <f t="shared" si="190"/>
        <v>-0.332624769841444-4.55693659347313i</v>
      </c>
      <c r="S484" t="str">
        <f t="shared" si="191"/>
        <v>0.0487462101964393i</v>
      </c>
      <c r="T484" t="str">
        <f t="shared" si="192"/>
        <v>0.222133389037287-0.0162141969472333i</v>
      </c>
      <c r="U484" t="str">
        <f t="shared" si="193"/>
        <v>0.00005-0.00406007507887488i</v>
      </c>
      <c r="V484" t="str">
        <f t="shared" si="194"/>
        <v>0.00002-0.0454728408833988i</v>
      </c>
      <c r="W484" t="str">
        <f t="shared" si="195"/>
        <v>0.0000422735264747798-0.00372732159204601i</v>
      </c>
      <c r="X484" t="str">
        <f t="shared" si="196"/>
        <v>0.000111661102421823-0.00372445337896317i</v>
      </c>
      <c r="Y484" t="str">
        <f t="shared" si="197"/>
        <v>0.009+0.175929188601028i</v>
      </c>
      <c r="Z484" t="str">
        <f t="shared" si="198"/>
        <v>-0.258401507694252-0.0214535343105558i</v>
      </c>
      <c r="AA484" t="str">
        <f t="shared" si="199"/>
        <v>3.67683760329806-69.4899468728245i</v>
      </c>
      <c r="AB484" t="str">
        <f t="shared" si="200"/>
        <v>0.668213439563613-0.0487749471559808i</v>
      </c>
      <c r="AC484" t="str">
        <f t="shared" si="201"/>
        <v>3.15613222370842-1.99391556392066i</v>
      </c>
      <c r="AD484" t="str">
        <f t="shared" si="202"/>
        <v>0.158301190487231+0.084554207944468i</v>
      </c>
      <c r="AE484" t="str">
        <f t="shared" si="203"/>
        <v>-0.039091279690457-0.0252450548362635i</v>
      </c>
      <c r="AF484" t="str">
        <f t="shared" si="204"/>
        <v>-2.73377078442166-0.994226123877881i</v>
      </c>
      <c r="AG484" t="str">
        <f t="shared" si="205"/>
        <v>1.02337692897971-0.0386958061965824i</v>
      </c>
      <c r="AH484" t="str">
        <f t="shared" si="206"/>
        <v>0.075805161496514+0.108281810490899i</v>
      </c>
      <c r="AI484">
        <f t="shared" si="207"/>
        <v>-17.576729645234831</v>
      </c>
      <c r="AJ484">
        <f t="shared" si="208"/>
        <v>55.005176488940464</v>
      </c>
      <c r="AK484"/>
      <c r="AL484"/>
      <c r="AM484"/>
      <c r="AN484"/>
    </row>
    <row r="485" spans="1:40" x14ac:dyDescent="0.35">
      <c r="A485"/>
      <c r="B485">
        <f t="shared" si="209"/>
        <v>35100</v>
      </c>
      <c r="C485" s="237" t="str">
        <f t="shared" si="177"/>
        <v>-0.000017169346120538+0.0193112735886745i</v>
      </c>
      <c r="D485" s="208" t="str">
        <f t="shared" si="178"/>
        <v>-1.64887715136685+0.148053097513171i</v>
      </c>
      <c r="E485" t="str">
        <f t="shared" si="179"/>
        <v>36500</v>
      </c>
      <c r="F485" t="str">
        <f t="shared" si="180"/>
        <v>0.21505376344086</v>
      </c>
      <c r="G485" t="str">
        <f t="shared" si="175"/>
        <v>0.21505376344086</v>
      </c>
      <c r="H485" t="str">
        <f t="shared" si="181"/>
        <v>1.08806774020149+1.14344551695571i</v>
      </c>
      <c r="I485" t="str">
        <f t="shared" si="182"/>
        <v>137.837377676252i</v>
      </c>
      <c r="J485" t="str">
        <f t="shared" si="176"/>
        <v>-24.7172395379636+30.1544074394783i</v>
      </c>
      <c r="K485" t="str">
        <f t="shared" si="183"/>
        <v>2.73406251008803-2.24108127839176i</v>
      </c>
      <c r="L485" t="str">
        <f t="shared" si="184"/>
        <v>0.684088821336844-0.494585692016913i</v>
      </c>
      <c r="M485" t="str">
        <f t="shared" si="185"/>
        <v>3.41815133142487-2.73566697040867i</v>
      </c>
      <c r="N485" t="str">
        <f t="shared" si="186"/>
        <v>-0.437812653167256i</v>
      </c>
      <c r="O485" t="str">
        <f t="shared" si="187"/>
        <v>0.905681175431838-0.42395944200879i</v>
      </c>
      <c r="P485" t="str">
        <f t="shared" si="188"/>
        <v>0.094318824568162+0.42395944200879i</v>
      </c>
      <c r="Q485" t="str">
        <f t="shared" si="189"/>
        <v>-0.094318824568162+0.013853211158466i</v>
      </c>
      <c r="R485" t="str">
        <f t="shared" si="190"/>
        <v>-0.332620699668859-4.54381517962264i</v>
      </c>
      <c r="S485" t="str">
        <f t="shared" si="191"/>
        <v>0.048885485082715i</v>
      </c>
      <c r="T485" t="str">
        <f t="shared" si="192"/>
        <v>0.222126609182057-0.0162603242518642i</v>
      </c>
      <c r="U485" t="str">
        <f t="shared" si="193"/>
        <v>0.00005-0.004048507913408i</v>
      </c>
      <c r="V485" t="str">
        <f t="shared" si="194"/>
        <v>0.00002-0.0453432886301697i</v>
      </c>
      <c r="W485" t="str">
        <f t="shared" si="195"/>
        <v>0.0000422735261549208-0.00371670266790256i</v>
      </c>
      <c r="X485" t="str">
        <f t="shared" si="196"/>
        <v>0.000111266388311378-0.00371384995982407i</v>
      </c>
      <c r="Y485" t="str">
        <f t="shared" si="197"/>
        <v>0.009+0.176431843425603i</v>
      </c>
      <c r="Z485" t="str">
        <f t="shared" si="198"/>
        <v>-0.25690598114608-0.0212828751477899i</v>
      </c>
      <c r="AA485" t="str">
        <f t="shared" si="199"/>
        <v>3.65492058853367-69.2846113179327i</v>
      </c>
      <c r="AB485" t="str">
        <f t="shared" si="200"/>
        <v>0.668193044654039-0.0489137056065622i</v>
      </c>
      <c r="AC485" t="str">
        <f t="shared" si="201"/>
        <v>3.15017333640488-1.99514809006085i</v>
      </c>
      <c r="AD485" t="str">
        <f t="shared" si="202"/>
        <v>0.158406290165776+0.0847986041225822i</v>
      </c>
      <c r="AE485" t="str">
        <f t="shared" si="203"/>
        <v>-0.0388907652905015-0.0251566098881528i</v>
      </c>
      <c r="AF485" t="str">
        <f t="shared" si="204"/>
        <v>-2.73694489156834-0.995392419442539i</v>
      </c>
      <c r="AG485" t="str">
        <f t="shared" si="205"/>
        <v>1.02336420667234-0.038607973610921i</v>
      </c>
      <c r="AH485" t="str">
        <f t="shared" si="206"/>
        <v>0.0754699524292381+0.10795528032985i</v>
      </c>
      <c r="AI485">
        <f t="shared" si="207"/>
        <v>-17.606991123402899</v>
      </c>
      <c r="AJ485">
        <f t="shared" si="208"/>
        <v>55.043167343014773</v>
      </c>
      <c r="AK485"/>
      <c r="AL485"/>
      <c r="AM485"/>
      <c r="AN485"/>
    </row>
    <row r="486" spans="1:40" x14ac:dyDescent="0.35">
      <c r="A486"/>
      <c r="B486">
        <f t="shared" si="209"/>
        <v>35200</v>
      </c>
      <c r="C486" s="237" t="str">
        <f t="shared" si="177"/>
        <v>-0.0000170719316638953+0.019256412102343i</v>
      </c>
      <c r="D486" s="208" t="str">
        <f t="shared" si="178"/>
        <v>-1.64887640452268+0.14763249278463i</v>
      </c>
      <c r="E486" t="str">
        <f t="shared" si="179"/>
        <v>36500</v>
      </c>
      <c r="F486" t="str">
        <f t="shared" si="180"/>
        <v>0.21505376344086</v>
      </c>
      <c r="G486" t="str">
        <f t="shared" si="175"/>
        <v>0.21505376344086</v>
      </c>
      <c r="H486" t="str">
        <f t="shared" si="181"/>
        <v>1.09123766097854+1.14417837716815i</v>
      </c>
      <c r="I486" t="str">
        <f t="shared" si="182"/>
        <v>138.230076757951i</v>
      </c>
      <c r="J486" t="str">
        <f t="shared" si="176"/>
        <v>-24.863985257521+30.2403174321834i</v>
      </c>
      <c r="K486" t="str">
        <f t="shared" si="183"/>
        <v>2.727302298463-2.2424236879742i</v>
      </c>
      <c r="L486" t="str">
        <f t="shared" si="184"/>
        <v>0.682751469828082-0.495025128842144i</v>
      </c>
      <c r="M486" t="str">
        <f t="shared" si="185"/>
        <v>3.41005376829108-2.73744881681634i</v>
      </c>
      <c r="N486" t="str">
        <f t="shared" si="186"/>
        <v>-0.439059982663459i</v>
      </c>
      <c r="O486" t="str">
        <f t="shared" si="187"/>
        <v>0.905151653908476-0.425088794755578i</v>
      </c>
      <c r="P486" t="str">
        <f t="shared" si="188"/>
        <v>0.094848346091524+0.425088794755578i</v>
      </c>
      <c r="Q486" t="str">
        <f t="shared" si="189"/>
        <v>-0.094848346091524+0.013971187907881i</v>
      </c>
      <c r="R486" t="str">
        <f t="shared" si="190"/>
        <v>-0.332616617706642-4.53076792301858i</v>
      </c>
      <c r="S486" t="str">
        <f t="shared" si="191"/>
        <v>0.0490247599689904i</v>
      </c>
      <c r="T486" t="str">
        <f t="shared" si="192"/>
        <v>0.222119809901187-0.0163064498447656i</v>
      </c>
      <c r="U486" t="str">
        <f t="shared" si="193"/>
        <v>0.00005-0.00403700647047218i</v>
      </c>
      <c r="V486" t="str">
        <f t="shared" si="194"/>
        <v>0.00002-0.0452144724692885i</v>
      </c>
      <c r="W486" t="str">
        <f t="shared" si="195"/>
        <v>0.0000422735258341496-0.00370614407919746i</v>
      </c>
      <c r="X486" t="str">
        <f t="shared" si="196"/>
        <v>0.000110875031918257-0.00370330672581936i</v>
      </c>
      <c r="Y486" t="str">
        <f t="shared" si="197"/>
        <v>0.009+0.176934498250177i</v>
      </c>
      <c r="Z486" t="str">
        <f t="shared" si="198"/>
        <v>-0.255423470883875-0.0211141635306859i</v>
      </c>
      <c r="AA486" t="str">
        <f t="shared" si="199"/>
        <v>3.63320168347748-69.0805059307891i</v>
      </c>
      <c r="AB486" t="str">
        <f t="shared" si="200"/>
        <v>0.668172591308972-0.0490524589079823i</v>
      </c>
      <c r="AC486" t="str">
        <f t="shared" si="201"/>
        <v>3.14422586726239-1.99635979185096i</v>
      </c>
      <c r="AD486" t="str">
        <f t="shared" si="202"/>
        <v>0.158511672724577+0.085042831637034i</v>
      </c>
      <c r="AE486" t="str">
        <f t="shared" si="203"/>
        <v>-0.0386919933686233-0.0250687766099535i</v>
      </c>
      <c r="AF486" t="str">
        <f t="shared" si="204"/>
        <v>-2.74011406550122-0.99654588438352i</v>
      </c>
      <c r="AG486" t="str">
        <f t="shared" si="205"/>
        <v>1.02335155829551-0.0385207414150146i</v>
      </c>
      <c r="AH486" t="str">
        <f t="shared" si="206"/>
        <v>0.0751376936554845+0.107630669948084i</v>
      </c>
      <c r="AI486">
        <f t="shared" si="207"/>
        <v>-17.637138625000567</v>
      </c>
      <c r="AJ486">
        <f t="shared" si="208"/>
        <v>55.080848012091515</v>
      </c>
      <c r="AK486"/>
      <c r="AL486"/>
      <c r="AM486"/>
      <c r="AN486"/>
    </row>
    <row r="487" spans="1:40" x14ac:dyDescent="0.35">
      <c r="A487"/>
      <c r="B487">
        <f t="shared" si="209"/>
        <v>35300</v>
      </c>
      <c r="C487" s="237" t="str">
        <f t="shared" si="177"/>
        <v>-0.000016975343918093+0.0192018614452315i</v>
      </c>
      <c r="D487" s="208" t="str">
        <f t="shared" si="178"/>
        <v>-1.64887566401663+0.147214271080108i</v>
      </c>
      <c r="E487" t="str">
        <f t="shared" si="179"/>
        <v>36500</v>
      </c>
      <c r="F487" t="str">
        <f t="shared" si="180"/>
        <v>0.21505376344086</v>
      </c>
      <c r="G487" t="str">
        <f t="shared" si="175"/>
        <v>0.21505376344086</v>
      </c>
      <c r="H487" t="str">
        <f t="shared" si="181"/>
        <v>1.09440261525531+1.14490086516363i</v>
      </c>
      <c r="I487" t="str">
        <f t="shared" si="182"/>
        <v>138.62277583965i</v>
      </c>
      <c r="J487" t="str">
        <f t="shared" si="176"/>
        <v>-25.0111484613445+30.3262274248885i</v>
      </c>
      <c r="K487" t="str">
        <f t="shared" si="183"/>
        <v>2.72055623008358-2.24374218443712i</v>
      </c>
      <c r="L487" t="str">
        <f t="shared" si="184"/>
        <v>0.68141555456066-0.49546010065071i</v>
      </c>
      <c r="M487" t="str">
        <f t="shared" si="185"/>
        <v>3.40197178464424-2.73920228508783i</v>
      </c>
      <c r="N487" t="str">
        <f t="shared" si="186"/>
        <v>-0.440307312159662i</v>
      </c>
      <c r="O487" t="str">
        <f t="shared" si="187"/>
        <v>0.90462072412241-0.426217486136181i</v>
      </c>
      <c r="P487" t="str">
        <f t="shared" si="188"/>
        <v>0.09537927587759+0.426217486136181i</v>
      </c>
      <c r="Q487" t="str">
        <f t="shared" si="189"/>
        <v>-0.09537927587759+0.014089826023481i</v>
      </c>
      <c r="R487" t="str">
        <f t="shared" si="190"/>
        <v>-0.33261252395325-4.5177941934151i</v>
      </c>
      <c r="S487" t="str">
        <f t="shared" si="191"/>
        <v>0.0491640348552661i</v>
      </c>
      <c r="T487" t="str">
        <f t="shared" si="192"/>
        <v>0.222112991193979-0.0163525737209356i</v>
      </c>
      <c r="U487" t="str">
        <f t="shared" si="193"/>
        <v>0.00005-0.00402557019151901i</v>
      </c>
      <c r="V487" t="str">
        <f t="shared" si="194"/>
        <v>0.00002-0.0450863861450129i</v>
      </c>
      <c r="W487" t="str">
        <f t="shared" si="195"/>
        <v>0.0000422735255124657-0.00369564531316495i</v>
      </c>
      <c r="X487" t="str">
        <f t="shared" si="196"/>
        <v>0.00011048699527027-0.00369282316616214i</v>
      </c>
      <c r="Y487" t="str">
        <f t="shared" si="197"/>
        <v>0.009+0.177437153074752i</v>
      </c>
      <c r="Z487" t="str">
        <f t="shared" si="198"/>
        <v>-0.253953825511854-0.0209473711739711i</v>
      </c>
      <c r="AA487" t="str">
        <f t="shared" si="199"/>
        <v>3.61167847770648-68.8776195257357i</v>
      </c>
      <c r="AB487" t="str">
        <f t="shared" si="200"/>
        <v>0.668152079526315-0.0491912070451946i</v>
      </c>
      <c r="AC487" t="str">
        <f t="shared" si="201"/>
        <v>3.13828985565547-1.99755080144501i</v>
      </c>
      <c r="AD487" t="str">
        <f t="shared" si="202"/>
        <v>0.158617338016571+0.0852868906135432i</v>
      </c>
      <c r="AE487" t="str">
        <f t="shared" si="203"/>
        <v>-0.0384949436278593-0.0249815483913807i</v>
      </c>
      <c r="AF487" t="str">
        <f t="shared" si="204"/>
        <v>-2.74327827927194-0.997686594083522i</v>
      </c>
      <c r="AG487" t="str">
        <f t="shared" si="205"/>
        <v>1.02333898283779-0.038434104107608i</v>
      </c>
      <c r="AH487" t="str">
        <f t="shared" si="206"/>
        <v>0.0748083506099779+0.107307961544782i</v>
      </c>
      <c r="AI487">
        <f t="shared" si="207"/>
        <v>-17.667173007652384</v>
      </c>
      <c r="AJ487">
        <f t="shared" si="208"/>
        <v>55.11822035744283</v>
      </c>
      <c r="AK487"/>
      <c r="AL487"/>
      <c r="AM487"/>
      <c r="AN487"/>
    </row>
    <row r="488" spans="1:40" x14ac:dyDescent="0.35">
      <c r="A488"/>
      <c r="B488">
        <f t="shared" si="209"/>
        <v>35400</v>
      </c>
      <c r="C488" s="237" t="str">
        <f t="shared" si="177"/>
        <v>-0.0000168795735549842+0.0191476189832023i</v>
      </c>
      <c r="D488" s="208" t="str">
        <f t="shared" si="178"/>
        <v>-1.64887492977718+0.146798412204551i</v>
      </c>
      <c r="E488" t="str">
        <f t="shared" si="179"/>
        <v>36500</v>
      </c>
      <c r="F488" t="str">
        <f t="shared" si="180"/>
        <v>0.21505376344086</v>
      </c>
      <c r="G488" t="str">
        <f t="shared" si="175"/>
        <v>0.21505376344086</v>
      </c>
      <c r="H488" t="str">
        <f t="shared" si="181"/>
        <v>1.09756257657772+1.14561303580472i</v>
      </c>
      <c r="I488" t="str">
        <f t="shared" si="182"/>
        <v>139.015474921348i</v>
      </c>
      <c r="J488" t="str">
        <f t="shared" si="176"/>
        <v>-25.1587291494342+30.4121374175936i</v>
      </c>
      <c r="K488" t="str">
        <f t="shared" si="183"/>
        <v>2.7138243437303-2.2450369300105i</v>
      </c>
      <c r="L488" t="str">
        <f t="shared" si="184"/>
        <v>0.680081089323072-0.495890626371729i</v>
      </c>
      <c r="M488" t="str">
        <f t="shared" si="185"/>
        <v>3.39390543305337-2.74092755638223i</v>
      </c>
      <c r="N488" t="str">
        <f t="shared" si="186"/>
        <v>-0.441554641655865i</v>
      </c>
      <c r="O488" t="str">
        <f t="shared" si="187"/>
        <v>0.904088386899677-0.427345514394547i</v>
      </c>
      <c r="P488" t="str">
        <f t="shared" si="188"/>
        <v>0.095911613100323+0.427345514394547i</v>
      </c>
      <c r="Q488" t="str">
        <f t="shared" si="189"/>
        <v>-0.095911613100323+0.014209127261318i</v>
      </c>
      <c r="R488" t="str">
        <f t="shared" si="190"/>
        <v>-0.332608418407183-4.50489336768777i</v>
      </c>
      <c r="S488" t="str">
        <f t="shared" si="191"/>
        <v>0.0493033097415415i</v>
      </c>
      <c r="T488" t="str">
        <f t="shared" si="192"/>
        <v>0.222106153059726-0.0163986958753736i</v>
      </c>
      <c r="U488" t="str">
        <f t="shared" si="193"/>
        <v>0.00005-0.00401419852431133i</v>
      </c>
      <c r="V488" t="str">
        <f t="shared" si="194"/>
        <v>0.00002-0.0449590234722869i</v>
      </c>
      <c r="W488" t="str">
        <f t="shared" si="195"/>
        <v>0.0000422735251898691-0.00368520586283322i</v>
      </c>
      <c r="X488" t="str">
        <f t="shared" si="196"/>
        <v>0.000110102240930434-0.00368239877582723i</v>
      </c>
      <c r="Y488" t="str">
        <f t="shared" si="197"/>
        <v>0.009+0.177939807899326i</v>
      </c>
      <c r="Z488" t="str">
        <f t="shared" si="198"/>
        <v>-0.252496895839819-0.0207824702892083i</v>
      </c>
      <c r="AA488" t="str">
        <f t="shared" si="199"/>
        <v>3.59034859775142-68.6759410540328i</v>
      </c>
      <c r="AB488" t="str">
        <f t="shared" si="200"/>
        <v>0.66813150930394-0.0493299500031563i</v>
      </c>
      <c r="AC488" t="str">
        <f t="shared" si="201"/>
        <v>3.13236534010218-1.99872125046638i</v>
      </c>
      <c r="AD488" t="str">
        <f t="shared" si="202"/>
        <v>0.158723285894841+0.0855307811731735i</v>
      </c>
      <c r="AE488" t="str">
        <f t="shared" si="203"/>
        <v>-0.0382995960673993-0.0248949187182962i</v>
      </c>
      <c r="AF488" t="str">
        <f t="shared" si="204"/>
        <v>-2.7464375063549-0.998814623600169i</v>
      </c>
      <c r="AG488" t="str">
        <f t="shared" si="205"/>
        <v>1.02332647930341-0.0383480562548758i</v>
      </c>
      <c r="AH488" t="str">
        <f t="shared" si="206"/>
        <v>0.0744818892318356+0.106987137544258i</v>
      </c>
      <c r="AI488">
        <f t="shared" si="207"/>
        <v>-17.697095119979657</v>
      </c>
      <c r="AJ488">
        <f t="shared" si="208"/>
        <v>55.155286228360872</v>
      </c>
      <c r="AK488"/>
      <c r="AL488"/>
      <c r="AM488"/>
      <c r="AN488"/>
    </row>
    <row r="489" spans="1:40" x14ac:dyDescent="0.35">
      <c r="A489"/>
      <c r="B489">
        <f t="shared" si="209"/>
        <v>35500</v>
      </c>
      <c r="C489" s="237" t="str">
        <f t="shared" si="177"/>
        <v>-0.0000167846113776193+0.0190936821117981i</v>
      </c>
      <c r="D489" s="208" t="str">
        <f t="shared" si="178"/>
        <v>-1.64887420173383+0.146384896190452i</v>
      </c>
      <c r="E489" t="str">
        <f t="shared" si="179"/>
        <v>36500</v>
      </c>
      <c r="F489" t="str">
        <f t="shared" si="180"/>
        <v>0.21505376344086</v>
      </c>
      <c r="G489" t="str">
        <f t="shared" si="175"/>
        <v>0.21505376344086</v>
      </c>
      <c r="H489" t="str">
        <f t="shared" si="181"/>
        <v>1.10071751891047+1.14631494385733i</v>
      </c>
      <c r="I489" t="str">
        <f t="shared" si="182"/>
        <v>139.408174003047i</v>
      </c>
      <c r="J489" t="str">
        <f t="shared" si="176"/>
        <v>-25.3067273217901+30.4980474102986i</v>
      </c>
      <c r="K489" t="str">
        <f t="shared" si="183"/>
        <v>2.70710667718075-2.24630808617855i</v>
      </c>
      <c r="L489" t="str">
        <f t="shared" si="184"/>
        <v>0.67874808774806-0.496316724934038i</v>
      </c>
      <c r="M489" t="str">
        <f t="shared" si="185"/>
        <v>3.38585476492881-2.74262481111259i</v>
      </c>
      <c r="N489" t="str">
        <f t="shared" si="186"/>
        <v>-0.442801971152068i</v>
      </c>
      <c r="O489" t="str">
        <f t="shared" si="187"/>
        <v>0.903554643068502-0.428472877775655i</v>
      </c>
      <c r="P489" t="str">
        <f t="shared" si="188"/>
        <v>0.096445356931498+0.428472877775655i</v>
      </c>
      <c r="Q489" t="str">
        <f t="shared" si="189"/>
        <v>-0.096445356931498+0.014329093376413i</v>
      </c>
      <c r="R489" t="str">
        <f t="shared" si="190"/>
        <v>-0.332604301066929-4.49206482973312i</v>
      </c>
      <c r="S489" t="str">
        <f t="shared" si="191"/>
        <v>0.049442584627817i</v>
      </c>
      <c r="T489" t="str">
        <f t="shared" si="192"/>
        <v>0.22209929549772-0.0164448163030776i</v>
      </c>
      <c r="U489" t="str">
        <f t="shared" si="193"/>
        <v>0.00005-0.0040028909228344i</v>
      </c>
      <c r="V489" t="str">
        <f t="shared" si="194"/>
        <v>0.00002-0.0448323783357452i</v>
      </c>
      <c r="W489" t="str">
        <f t="shared" si="195"/>
        <v>0.0000422735248663601-0.0036748252269428i</v>
      </c>
      <c r="X489" t="str">
        <f t="shared" si="196"/>
        <v>0.00010972073198795-0.00367203305547026i</v>
      </c>
      <c r="Y489" t="str">
        <f t="shared" si="197"/>
        <v>0.009+0.1784424627239i</v>
      </c>
      <c r="Z489" t="str">
        <f t="shared" si="198"/>
        <v>-0.25105253484453-0.0206194335745672i</v>
      </c>
      <c r="AA489" t="str">
        <f t="shared" si="199"/>
        <v>3.56920970641251-68.4754596017478i</v>
      </c>
      <c r="AB489" t="str">
        <f t="shared" si="200"/>
        <v>0.668110880639718-0.0494686877668207i</v>
      </c>
      <c r="AC489" t="str">
        <f t="shared" si="201"/>
        <v>3.12645235827231-1.99987127000684i</v>
      </c>
      <c r="AD489" t="str">
        <f t="shared" si="202"/>
        <v>0.158829516212608+0.0857745034323991i</v>
      </c>
      <c r="AE489" t="str">
        <f t="shared" si="203"/>
        <v>-0.0381059309773898-0.0248088811709612i</v>
      </c>
      <c r="AF489" t="str">
        <f t="shared" si="204"/>
        <v>-2.7495917206443-0.999930047666878i</v>
      </c>
      <c r="AG489" t="str">
        <f t="shared" si="205"/>
        <v>1.02331404671199-0.03826259248938i</v>
      </c>
      <c r="AH489" t="str">
        <f t="shared" si="206"/>
        <v>0.0741582759557324+0.106668180592332i</v>
      </c>
      <c r="AI489">
        <f t="shared" si="207"/>
        <v>-17.726905801718981</v>
      </c>
      <c r="AJ489">
        <f t="shared" si="208"/>
        <v>55.192047462211356</v>
      </c>
      <c r="AK489"/>
      <c r="AL489"/>
      <c r="AM489"/>
      <c r="AN489"/>
    </row>
    <row r="490" spans="1:40" x14ac:dyDescent="0.35">
      <c r="A490"/>
      <c r="B490">
        <f t="shared" si="209"/>
        <v>35600</v>
      </c>
      <c r="C490" s="237" t="str">
        <f t="shared" si="177"/>
        <v>-0.0000166904483180368+0.0190400482558249i</v>
      </c>
      <c r="D490" s="208" t="str">
        <f t="shared" si="178"/>
        <v>-1.64887347981703+0.145973703294658i</v>
      </c>
      <c r="E490" t="str">
        <f t="shared" si="179"/>
        <v>36500</v>
      </c>
      <c r="F490" t="str">
        <f t="shared" si="180"/>
        <v>0.21505376344086</v>
      </c>
      <c r="G490" t="str">
        <f t="shared" si="175"/>
        <v>0.21505376344086</v>
      </c>
      <c r="H490" t="str">
        <f t="shared" si="181"/>
        <v>1.10386741663401+1.14700664398833i</v>
      </c>
      <c r="I490" t="str">
        <f t="shared" si="182"/>
        <v>139.800873084746i</v>
      </c>
      <c r="J490" t="str">
        <f t="shared" si="176"/>
        <v>-25.4551429784121+30.5839574030037i</v>
      </c>
      <c r="K490" t="str">
        <f t="shared" si="183"/>
        <v>2.70040326721955-2.24755581367943i</v>
      </c>
      <c r="L490" t="str">
        <f t="shared" si="184"/>
        <v>0.677416563313382-0.496738415265146i</v>
      </c>
      <c r="M490" t="str">
        <f t="shared" si="185"/>
        <v>3.37781983053293-2.74429422894458i</v>
      </c>
      <c r="N490" t="str">
        <f t="shared" si="186"/>
        <v>-0.444049300648271i</v>
      </c>
      <c r="O490" t="str">
        <f t="shared" si="187"/>
        <v>0.903019493459301-0.429599574525519i</v>
      </c>
      <c r="P490" t="str">
        <f t="shared" si="188"/>
        <v>0.096980506540699+0.429599574525519i</v>
      </c>
      <c r="Q490" t="str">
        <f t="shared" si="189"/>
        <v>-0.096980506540699+0.014449726122752i</v>
      </c>
      <c r="R490" t="str">
        <f t="shared" si="190"/>
        <v>-0.33260017193096-4.4793079703703i</v>
      </c>
      <c r="S490" t="str">
        <f t="shared" si="191"/>
        <v>0.0495818595140926i</v>
      </c>
      <c r="T490" t="str">
        <f t="shared" si="192"/>
        <v>0.222092418507255-0.0164909349990439i</v>
      </c>
      <c r="U490" t="str">
        <f t="shared" si="193"/>
        <v>0.00005-0.00399164684720846i</v>
      </c>
      <c r="V490" t="str">
        <f t="shared" si="194"/>
        <v>0.00002-0.0447064446887347i</v>
      </c>
      <c r="W490" t="str">
        <f t="shared" si="195"/>
        <v>0.0000422735245419383-0.00366450290986642i</v>
      </c>
      <c r="X490" t="str">
        <f t="shared" si="196"/>
        <v>0.000109342432049349-0.00366172551134799i</v>
      </c>
      <c r="Y490" t="str">
        <f t="shared" si="197"/>
        <v>0.009+0.178945117548475i</v>
      </c>
      <c r="Z490" t="str">
        <f t="shared" si="198"/>
        <v>-0.24962059763187-0.0204582342048364i</v>
      </c>
      <c r="AA490" t="str">
        <f t="shared" si="199"/>
        <v>3.54825950209001-68.2761643876837i</v>
      </c>
      <c r="AB490" t="str">
        <f t="shared" si="200"/>
        <v>0.668090193531524-0.0496074203211359i</v>
      </c>
      <c r="AC490" t="str">
        <f t="shared" si="201"/>
        <v>3.12055094699524-2.00100099062534i</v>
      </c>
      <c r="AD490" t="str">
        <f t="shared" si="202"/>
        <v>0.158936028823235+0.0860180575031722i</v>
      </c>
      <c r="AE490" t="str">
        <f t="shared" si="203"/>
        <v>-0.037913928933847-0.0247234294223268i</v>
      </c>
      <c r="AF490" t="str">
        <f t="shared" si="204"/>
        <v>-2.75274089645104-1.00103294069367i</v>
      </c>
      <c r="AG490" t="str">
        <f t="shared" si="205"/>
        <v>1.02330168409819-0.0381777075090494i</v>
      </c>
      <c r="AH490" t="str">
        <f t="shared" si="206"/>
        <v>0.0738374777032546+0.10635107355279i</v>
      </c>
      <c r="AI490">
        <f t="shared" si="207"/>
        <v>-17.756605883837793</v>
      </c>
      <c r="AJ490">
        <f t="shared" si="208"/>
        <v>55.228505884488676</v>
      </c>
      <c r="AK490"/>
      <c r="AL490"/>
      <c r="AM490"/>
      <c r="AN490"/>
    </row>
    <row r="491" spans="1:40" x14ac:dyDescent="0.35">
      <c r="A491"/>
      <c r="B491">
        <f t="shared" si="209"/>
        <v>35700</v>
      </c>
      <c r="C491" s="237" t="str">
        <f t="shared" si="177"/>
        <v>-0.0000165970754350995+0.0189867148689424i</v>
      </c>
      <c r="D491" s="208" t="str">
        <f t="shared" si="178"/>
        <v>-1.64887276395826+0.145564813995225i</v>
      </c>
      <c r="E491" t="str">
        <f t="shared" si="179"/>
        <v>36500</v>
      </c>
      <c r="F491" t="str">
        <f t="shared" si="180"/>
        <v>0.21505376344086</v>
      </c>
      <c r="G491" t="str">
        <f t="shared" si="175"/>
        <v>0.21505376344086</v>
      </c>
      <c r="H491" t="str">
        <f t="shared" si="181"/>
        <v>1.10701224454165+1.14768819076332i</v>
      </c>
      <c r="I491" t="str">
        <f t="shared" si="182"/>
        <v>140.193572166445i</v>
      </c>
      <c r="J491" t="str">
        <f t="shared" si="176"/>
        <v>-25.6039761193004+30.6698673957087i</v>
      </c>
      <c r="K491" t="str">
        <f t="shared" si="183"/>
        <v>2.69371414964856-2.2487802725053i</v>
      </c>
      <c r="L491" t="str">
        <f t="shared" si="184"/>
        <v>0.676086529342581-0.497155716290206i</v>
      </c>
      <c r="M491" t="str">
        <f t="shared" si="185"/>
        <v>3.36980067899114-2.74593598879551i</v>
      </c>
      <c r="N491" t="str">
        <f t="shared" si="186"/>
        <v>-0.445296630144474i</v>
      </c>
      <c r="O491" t="str">
        <f t="shared" si="187"/>
        <v>0.902482938904677-0.430725602891188i</v>
      </c>
      <c r="P491" t="str">
        <f t="shared" si="188"/>
        <v>0.097517061095323+0.430725602891188i</v>
      </c>
      <c r="Q491" t="str">
        <f t="shared" si="189"/>
        <v>-0.097517061095323+0.014571027253286i</v>
      </c>
      <c r="R491" t="str">
        <f t="shared" si="190"/>
        <v>-0.332596030997653-4.46662218724391i</v>
      </c>
      <c r="S491" t="str">
        <f t="shared" si="191"/>
        <v>0.0497211344003681i</v>
      </c>
      <c r="T491" t="str">
        <f t="shared" si="192"/>
        <v>0.222085522087621-0.0165370519582633i</v>
      </c>
      <c r="U491" t="str">
        <f t="shared" si="193"/>
        <v>0.0000499999999999998-0.00398046576360282i</v>
      </c>
      <c r="V491" t="str">
        <f t="shared" si="194"/>
        <v>0.00002-0.0445812165523517i</v>
      </c>
      <c r="W491" t="str">
        <f t="shared" si="195"/>
        <v>0.000042273524216604-0.00365423842152998i</v>
      </c>
      <c r="X491" t="str">
        <f t="shared" si="196"/>
        <v>0.000108967305229818-0.00365147565523998i</v>
      </c>
      <c r="Y491" t="str">
        <f t="shared" si="197"/>
        <v>0.009+0.179447772373049i</v>
      </c>
      <c r="Z491" t="str">
        <f t="shared" si="198"/>
        <v>-0.248200941399786-0.0202988458216721i</v>
      </c>
      <c r="AA491" t="str">
        <f t="shared" si="199"/>
        <v>3.52749571812948-68.078044761348i</v>
      </c>
      <c r="AB491" t="str">
        <f t="shared" si="200"/>
        <v>0.668069447977223-0.0497461476510333i</v>
      </c>
      <c r="AC491" t="str">
        <f t="shared" si="201"/>
        <v>3.11466114226797-2.00211054234705i</v>
      </c>
      <c r="AD491" t="str">
        <f t="shared" si="202"/>
        <v>0.159042823580206+0.0862614434929831i</v>
      </c>
      <c r="AE491" t="str">
        <f t="shared" si="203"/>
        <v>-0.0377235707936682-0.0246385572363608i</v>
      </c>
      <c r="AF491" t="str">
        <f t="shared" si="204"/>
        <v>-2.75588500849991-1.0021233767681i</v>
      </c>
      <c r="AG491" t="str">
        <f t="shared" si="205"/>
        <v>1.02328939051151-0.0380933960761738i</v>
      </c>
      <c r="AH491" t="str">
        <f t="shared" si="206"/>
        <v>0.0735194618744142+0.106035799503898i</v>
      </c>
      <c r="AI491">
        <f t="shared" si="207"/>
        <v>-17.786196188649477</v>
      </c>
      <c r="AJ491">
        <f t="shared" si="208"/>
        <v>55.264663308873807</v>
      </c>
      <c r="AK491"/>
      <c r="AL491"/>
      <c r="AM491"/>
      <c r="AN491"/>
    </row>
    <row r="492" spans="1:40" x14ac:dyDescent="0.35">
      <c r="A492"/>
      <c r="B492">
        <f t="shared" si="209"/>
        <v>35800</v>
      </c>
      <c r="C492" s="237" t="str">
        <f t="shared" si="177"/>
        <v>-0.0000165044839123715+0.0189336794332606i</v>
      </c>
      <c r="D492" s="208" t="str">
        <f t="shared" si="178"/>
        <v>-1.64887205408992+0.145158208988331i</v>
      </c>
      <c r="E492" t="str">
        <f t="shared" si="179"/>
        <v>36500</v>
      </c>
      <c r="F492" t="str">
        <f t="shared" si="180"/>
        <v>0.21505376344086</v>
      </c>
      <c r="G492" t="str">
        <f t="shared" si="175"/>
        <v>0.21505376344086</v>
      </c>
      <c r="H492" t="str">
        <f t="shared" si="181"/>
        <v>1.11015197783647+1.14835963864433i</v>
      </c>
      <c r="I492" t="str">
        <f t="shared" si="182"/>
        <v>140.586271248143i</v>
      </c>
      <c r="J492" t="str">
        <f t="shared" si="176"/>
        <v>-25.7532267444547+30.7557773884138i</v>
      </c>
      <c r="K492" t="str">
        <f t="shared" si="183"/>
        <v>2.68703935929685-2.24998162190219i</v>
      </c>
      <c r="L492" t="str">
        <f t="shared" si="184"/>
        <v>0.674757999005759-0.497568646930999i</v>
      </c>
      <c r="M492" t="str">
        <f t="shared" si="185"/>
        <v>3.36179735830261-2.74755026883319i</v>
      </c>
      <c r="N492" t="str">
        <f t="shared" si="186"/>
        <v>-0.446543959640677i</v>
      </c>
      <c r="O492" t="str">
        <f t="shared" si="187"/>
        <v>0.901944980239416-0.431850961120754i</v>
      </c>
      <c r="P492" t="str">
        <f t="shared" si="188"/>
        <v>0.098055019760584+0.431850961120754i</v>
      </c>
      <c r="Q492" t="str">
        <f t="shared" si="189"/>
        <v>-0.098055019760584+0.014692998519923i</v>
      </c>
      <c r="R492" t="str">
        <f t="shared" si="190"/>
        <v>-0.332591878265554-4.45400688472868i</v>
      </c>
      <c r="S492" t="str">
        <f t="shared" si="191"/>
        <v>0.0498604092866437i</v>
      </c>
      <c r="T492" t="str">
        <f t="shared" si="192"/>
        <v>0.222078606238101-0.0165831671757341i</v>
      </c>
      <c r="U492" t="str">
        <f t="shared" si="193"/>
        <v>0.0000499999999999998-0.00396934714415142i</v>
      </c>
      <c r="V492" t="str">
        <f t="shared" si="194"/>
        <v>0.00002-0.0444566880144959i</v>
      </c>
      <c r="W492" t="str">
        <f t="shared" si="195"/>
        <v>0.0000422735238903571-0.00364403127733515i</v>
      </c>
      <c r="X492" t="str">
        <f t="shared" si="196"/>
        <v>0.000108595316144698-0.00364128300437176i</v>
      </c>
      <c r="Y492" t="str">
        <f t="shared" si="197"/>
        <v>0.009+0.179950427197623i</v>
      </c>
      <c r="Z492" t="str">
        <f t="shared" si="198"/>
        <v>-0.246793425401986-0.020141242524074i</v>
      </c>
      <c r="AA492" t="str">
        <f t="shared" si="199"/>
        <v>3.50691612218086-67.8810902009558i</v>
      </c>
      <c r="AB492" t="str">
        <f t="shared" si="200"/>
        <v>0.668048643974658-0.0498848697414671i</v>
      </c>
      <c r="AC492" t="str">
        <f t="shared" si="201"/>
        <v>3.10878297926277-2.00320005466235i</v>
      </c>
      <c r="AD492" t="str">
        <f t="shared" si="202"/>
        <v>0.159149900337135+0.0865046615049219i</v>
      </c>
      <c r="AE492" t="str">
        <f t="shared" si="203"/>
        <v>-0.0375348376897526-0.0245542584664114i</v>
      </c>
      <c r="AF492" t="str">
        <f t="shared" si="204"/>
        <v>-2.75902403192639-1.003201429656i</v>
      </c>
      <c r="AG492" t="str">
        <f t="shared" si="205"/>
        <v>1.02327716501595-0.0380096530164217i</v>
      </c>
      <c r="AH492" t="str">
        <f t="shared" si="206"/>
        <v>0.0732041963393551+0.105722341734994i</v>
      </c>
      <c r="AI492">
        <f t="shared" si="207"/>
        <v>-17.815677529925452</v>
      </c>
      <c r="AJ492">
        <f t="shared" si="208"/>
        <v>55.300521537288034</v>
      </c>
      <c r="AK492"/>
      <c r="AL492"/>
      <c r="AM492"/>
      <c r="AN492"/>
    </row>
    <row r="493" spans="1:40" x14ac:dyDescent="0.35">
      <c r="A493"/>
      <c r="B493">
        <f t="shared" si="209"/>
        <v>35900</v>
      </c>
      <c r="C493" s="237" t="str">
        <f t="shared" si="177"/>
        <v>-0.0000164126650560371+0.0188809394589445i</v>
      </c>
      <c r="D493" s="208" t="str">
        <f t="shared" si="178"/>
        <v>-1.64887135014536+0.144753869185241i</v>
      </c>
      <c r="E493" t="str">
        <f t="shared" si="179"/>
        <v>36500</v>
      </c>
      <c r="F493" t="str">
        <f t="shared" si="180"/>
        <v>0.21505376344086</v>
      </c>
      <c r="G493" t="str">
        <f t="shared" si="175"/>
        <v>0.21505376344086</v>
      </c>
      <c r="H493" t="str">
        <f t="shared" si="181"/>
        <v>1.11328659212846+1.14902104198758i</v>
      </c>
      <c r="I493" t="str">
        <f t="shared" si="182"/>
        <v>140.978970329842i</v>
      </c>
      <c r="J493" t="str">
        <f t="shared" si="176"/>
        <v>-25.9028948538753+30.8416873811189i</v>
      </c>
      <c r="K493" t="str">
        <f t="shared" si="183"/>
        <v>2.68037893003075-2.25116002037015i</v>
      </c>
      <c r="L493" t="str">
        <f t="shared" si="184"/>
        <v>0.673430985320358-0.49797722610493i</v>
      </c>
      <c r="M493" t="str">
        <f t="shared" si="185"/>
        <v>3.35380991535111-2.74913724647508i</v>
      </c>
      <c r="N493" t="str">
        <f t="shared" si="186"/>
        <v>-0.44779128913688i</v>
      </c>
      <c r="O493" t="str">
        <f t="shared" si="187"/>
        <v>0.901405618300492-0.43297564746335i</v>
      </c>
      <c r="P493" t="str">
        <f t="shared" si="188"/>
        <v>0.098594381699508+0.43297564746335i</v>
      </c>
      <c r="Q493" t="str">
        <f t="shared" si="189"/>
        <v>-0.098594381699508+0.01481564167353i</v>
      </c>
      <c r="R493" t="str">
        <f t="shared" si="190"/>
        <v>-0.332587713733086-4.44146147383592i</v>
      </c>
      <c r="S493" t="str">
        <f t="shared" si="191"/>
        <v>0.0499996841729192i</v>
      </c>
      <c r="T493" t="str">
        <f t="shared" si="192"/>
        <v>0.222071670957984-0.0166292806464476i</v>
      </c>
      <c r="U493" t="str">
        <f t="shared" si="193"/>
        <v>0.0000499999999999998-0.00395829046686966i</v>
      </c>
      <c r="V493" t="str">
        <f t="shared" si="194"/>
        <v>0.00002-0.0443328532289402i</v>
      </c>
      <c r="W493" t="str">
        <f t="shared" si="195"/>
        <v>0.0000422735235631977-0.00363388099808292i</v>
      </c>
      <c r="X493" t="str">
        <f t="shared" si="196"/>
        <v>0.000108226429901133-0.00363114708133886i</v>
      </c>
      <c r="Y493" t="str">
        <f t="shared" si="197"/>
        <v>0.009+0.180453082022198i</v>
      </c>
      <c r="Z493" t="str">
        <f t="shared" si="198"/>
        <v>-0.245397910912348-0.0199853988590834i</v>
      </c>
      <c r="AA493" t="str">
        <f t="shared" si="199"/>
        <v>3.48651851557144-67.6852903114713i</v>
      </c>
      <c r="AB493" t="str">
        <f t="shared" si="200"/>
        <v>0.668027781521691-0.0500235865773702i</v>
      </c>
      <c r="AC493" t="str">
        <f t="shared" si="201"/>
        <v>3.10291649233533-2.00426965652601i</v>
      </c>
      <c r="AD493" t="str">
        <f t="shared" si="202"/>
        <v>0.159257258947749+0.0867477116377453i</v>
      </c>
      <c r="AE493" t="str">
        <f t="shared" si="203"/>
        <v>-0.0373477110262113-0.0244705270536046i</v>
      </c>
      <c r="AF493" t="str">
        <f t="shared" si="204"/>
        <v>-2.76215794227382-1.00426717280234i</v>
      </c>
      <c r="AG493" t="str">
        <f t="shared" si="205"/>
        <v>1.02326500668978-0.0379264732178703i</v>
      </c>
      <c r="AH493" t="str">
        <f t="shared" si="206"/>
        <v>0.0728916494302062+0.105410683743135i</v>
      </c>
      <c r="AI493">
        <f t="shared" si="207"/>
        <v>-17.845050713006906</v>
      </c>
      <c r="AJ493">
        <f t="shared" si="208"/>
        <v>55.336082359952456</v>
      </c>
      <c r="AK493"/>
      <c r="AL493"/>
      <c r="AM493"/>
      <c r="AN493"/>
    </row>
    <row r="494" spans="1:40" x14ac:dyDescent="0.35">
      <c r="A494"/>
      <c r="B494">
        <f t="shared" si="209"/>
        <v>36000</v>
      </c>
      <c r="C494" s="237" t="str">
        <f t="shared" si="177"/>
        <v>-0.00001632161029286+0.0188284924838234i</v>
      </c>
      <c r="D494" s="208" t="str">
        <f t="shared" si="178"/>
        <v>-1.64887065205884+0.144351775709313i</v>
      </c>
      <c r="E494" t="str">
        <f t="shared" si="179"/>
        <v>36500</v>
      </c>
      <c r="F494" t="str">
        <f t="shared" si="180"/>
        <v>0.21505376344086</v>
      </c>
      <c r="G494" t="str">
        <f t="shared" si="175"/>
        <v>0.21505376344086</v>
      </c>
      <c r="H494" t="str">
        <f t="shared" si="181"/>
        <v>1.11641606343143+1.1496724550413i</v>
      </c>
      <c r="I494" t="str">
        <f t="shared" si="182"/>
        <v>141.371669411541i</v>
      </c>
      <c r="J494" t="str">
        <f t="shared" si="176"/>
        <v>-26.052980447562+30.9275973738239i</v>
      </c>
      <c r="K494" t="str">
        <f t="shared" si="183"/>
        <v>2.67373289476371-2.25231562566315i</v>
      </c>
      <c r="L494" t="str">
        <f t="shared" si="184"/>
        <v>0.672105501151937-0.498381472724031i</v>
      </c>
      <c r="M494" t="str">
        <f t="shared" si="185"/>
        <v>3.34583839591565-2.75069709838718i</v>
      </c>
      <c r="N494" t="str">
        <f t="shared" si="186"/>
        <v>-0.449038618633083i</v>
      </c>
      <c r="O494" t="str">
        <f t="shared" si="187"/>
        <v>0.900864853927061-0.434099660169153i</v>
      </c>
      <c r="P494" t="str">
        <f t="shared" si="188"/>
        <v>0.0991351460729391+0.434099660169153i</v>
      </c>
      <c r="Q494" t="str">
        <f t="shared" si="189"/>
        <v>-0.0991351460729391+0.01493895846393i</v>
      </c>
      <c r="R494" t="str">
        <f t="shared" si="190"/>
        <v>-0.332583537398631-4.42898537212112i</v>
      </c>
      <c r="S494" t="str">
        <f t="shared" si="191"/>
        <v>0.0501389590591948i</v>
      </c>
      <c r="T494" t="str">
        <f t="shared" si="192"/>
        <v>0.222064716246553-0.0166753923653921i</v>
      </c>
      <c r="U494" t="str">
        <f t="shared" si="193"/>
        <v>0.0000499999999999998-0.0039472952155728i</v>
      </c>
      <c r="V494" t="str">
        <f t="shared" si="194"/>
        <v>0.00002-0.0442097064144154i</v>
      </c>
      <c r="W494" t="str">
        <f t="shared" si="195"/>
        <v>0.000042273523235126-0.00362378710989879i</v>
      </c>
      <c r="X494" t="str">
        <f t="shared" si="196"/>
        <v>0.0001078606120899-0.00362106741403269i</v>
      </c>
      <c r="Y494" t="str">
        <f t="shared" si="197"/>
        <v>0.009+0.180955736846772i</v>
      </c>
      <c r="Z494" t="str">
        <f t="shared" si="198"/>
        <v>-0.244014261190099-0.0198312898127018i</v>
      </c>
      <c r="AA494" t="str">
        <f t="shared" si="199"/>
        <v>3.46630073269259-67.4906348226878i</v>
      </c>
      <c r="AB494" t="str">
        <f t="shared" si="200"/>
        <v>0.668006860616163-0.0501622981436666i</v>
      </c>
      <c r="AC494" t="str">
        <f t="shared" si="201"/>
        <v>3.09706171503242-2.00531947635606i</v>
      </c>
      <c r="AD494" t="str">
        <f t="shared" si="202"/>
        <v>0.159364899265893+0.0869905939859292i</v>
      </c>
      <c r="AE494" t="str">
        <f t="shared" si="203"/>
        <v>-0.0371621724736874-0.0243873570252783i</v>
      </c>
      <c r="AF494" t="str">
        <f t="shared" si="204"/>
        <v>-2.76528671549027-1.00532067933199i</v>
      </c>
      <c r="AG494" t="str">
        <f t="shared" si="205"/>
        <v>1.02325291462527-0.0378438516300616i</v>
      </c>
      <c r="AH494" t="str">
        <f t="shared" si="206"/>
        <v>0.0725817899331243+0.105100809229826i</v>
      </c>
      <c r="AI494">
        <f t="shared" si="207"/>
        <v>-17.8743165349129</v>
      </c>
      <c r="AJ494">
        <f t="shared" si="208"/>
        <v>55.371347555443002</v>
      </c>
      <c r="AK494"/>
      <c r="AL494"/>
      <c r="AM494"/>
      <c r="AN494"/>
    </row>
    <row r="495" spans="1:40" x14ac:dyDescent="0.35">
      <c r="A495"/>
      <c r="B495">
        <f t="shared" si="209"/>
        <v>36100</v>
      </c>
      <c r="C495" s="237" t="str">
        <f t="shared" si="177"/>
        <v>-0.0000162313111681815+0.0187763360730081i</v>
      </c>
      <c r="D495" s="208" t="str">
        <f t="shared" si="178"/>
        <v>-1.64886995976555+0.143951909893062i</v>
      </c>
      <c r="E495" t="str">
        <f t="shared" si="179"/>
        <v>36500</v>
      </c>
      <c r="F495" t="str">
        <f t="shared" si="180"/>
        <v>0.21505376344086</v>
      </c>
      <c r="G495" t="str">
        <f t="shared" si="175"/>
        <v>0.21505376344086</v>
      </c>
      <c r="H495" t="str">
        <f t="shared" si="181"/>
        <v>1.11954036816015+1.15031393194366i</v>
      </c>
      <c r="I495" t="str">
        <f t="shared" si="182"/>
        <v>141.764368493239i</v>
      </c>
      <c r="J495" t="str">
        <f t="shared" si="176"/>
        <v>-26.2034835255148+31.013507366529i</v>
      </c>
      <c r="K495" t="str">
        <f t="shared" si="183"/>
        <v>2.66710128546616-2.25344859478928i</v>
      </c>
      <c r="L495" t="str">
        <f t="shared" si="184"/>
        <v>0.67078155921496-0.498781405693983i</v>
      </c>
      <c r="M495" t="str">
        <f t="shared" si="185"/>
        <v>3.33788284468112-2.75223000048326i</v>
      </c>
      <c r="N495" t="str">
        <f t="shared" si="186"/>
        <v>-0.450285948129286i</v>
      </c>
      <c r="O495" t="str">
        <f t="shared" si="187"/>
        <v>0.900322687960461-0.435222997489392i</v>
      </c>
      <c r="P495" t="str">
        <f t="shared" si="188"/>
        <v>0.099677312039539+0.435222997489392i</v>
      </c>
      <c r="Q495" t="str">
        <f t="shared" si="189"/>
        <v>-0.099677312039539+0.015062950639894i</v>
      </c>
      <c r="R495" t="str">
        <f t="shared" si="190"/>
        <v>-0.332579349260728-4.41657800359351i</v>
      </c>
      <c r="S495" t="str">
        <f t="shared" si="191"/>
        <v>0.0502782339454703i</v>
      </c>
      <c r="T495" t="str">
        <f t="shared" si="192"/>
        <v>0.222057742103093-0.0167215023275632i</v>
      </c>
      <c r="U495" t="str">
        <f t="shared" si="193"/>
        <v>0.0000500000000000002-0.00393636087979559i</v>
      </c>
      <c r="V495" t="str">
        <f t="shared" si="194"/>
        <v>0.00002-0.0440872418537106i</v>
      </c>
      <c r="W495" t="str">
        <f t="shared" si="195"/>
        <v>0.0000422735229061417-0.00361374914415893i</v>
      </c>
      <c r="X495" t="str">
        <f t="shared" si="196"/>
        <v>0.000107497828777388-0.00361104353556714i</v>
      </c>
      <c r="Y495" t="str">
        <f t="shared" si="197"/>
        <v>0.009+0.181458391671346i</v>
      </c>
      <c r="Z495" t="str">
        <f t="shared" si="198"/>
        <v>-0.242642341445636-0.019678890801016i</v>
      </c>
      <c r="AA495" t="str">
        <f t="shared" si="199"/>
        <v>3.4462606403989-67.2971135873369i</v>
      </c>
      <c r="AB495" t="str">
        <f t="shared" si="200"/>
        <v>0.667985881255926-0.0503010044253023i</v>
      </c>
      <c r="AC495" t="str">
        <f t="shared" si="201"/>
        <v>3.0912186800996-2.00634964203325i</v>
      </c>
      <c r="AD495" t="str">
        <f t="shared" si="202"/>
        <v>0.159472821145521+0.0872333086397359i</v>
      </c>
      <c r="AE495" t="str">
        <f t="shared" si="203"/>
        <v>-0.0369782039647578-0.024304742493448i</v>
      </c>
      <c r="AF495" t="str">
        <f t="shared" si="204"/>
        <v>-2.7684103279257-1.0063620220506i</v>
      </c>
      <c r="AG495" t="str">
        <f t="shared" si="205"/>
        <v>1.02324088792841-0.0377617832630672i</v>
      </c>
      <c r="AH495" t="str">
        <f t="shared" si="206"/>
        <v>0.0722745870804754+0.104792702097799i</v>
      </c>
      <c r="AI495">
        <f t="shared" si="207"/>
        <v>-17.903475784448329</v>
      </c>
      <c r="AJ495">
        <f t="shared" si="208"/>
        <v>55.406318890750747</v>
      </c>
      <c r="AK495"/>
      <c r="AL495"/>
      <c r="AM495"/>
      <c r="AN495"/>
    </row>
    <row r="496" spans="1:40" x14ac:dyDescent="0.35">
      <c r="A496"/>
      <c r="B496">
        <f t="shared" si="209"/>
        <v>36200</v>
      </c>
      <c r="C496" s="237" t="str">
        <f t="shared" si="177"/>
        <v>-0.0000161417593439589+0.0187244678185144i</v>
      </c>
      <c r="D496" s="208" t="str">
        <f t="shared" si="178"/>
        <v>-1.64886927320156+0.143554253275277i</v>
      </c>
      <c r="E496" t="str">
        <f t="shared" si="179"/>
        <v>36500</v>
      </c>
      <c r="F496" t="str">
        <f t="shared" si="180"/>
        <v>0.21505376344086</v>
      </c>
      <c r="G496" t="str">
        <f t="shared" si="175"/>
        <v>0.21505376344086</v>
      </c>
      <c r="H496" t="str">
        <f t="shared" si="181"/>
        <v>1.12265948312729+1.15094552672054i</v>
      </c>
      <c r="I496" t="str">
        <f t="shared" si="182"/>
        <v>142.157067574938i</v>
      </c>
      <c r="J496" t="str">
        <f t="shared" si="176"/>
        <v>-26.3544040877339+31.099417359234i</v>
      </c>
      <c r="K496" t="str">
        <f t="shared" si="183"/>
        <v>2.66048413317541-2.25455908401096i</v>
      </c>
      <c r="L496" t="str">
        <f t="shared" si="184"/>
        <v>0.669459172073582-0.49917704391315i</v>
      </c>
      <c r="M496" t="str">
        <f t="shared" si="185"/>
        <v>3.32994330524899-2.75373612792411i</v>
      </c>
      <c r="N496" t="str">
        <f t="shared" si="186"/>
        <v>-0.451533277625489i</v>
      </c>
      <c r="O496" t="str">
        <f t="shared" si="187"/>
        <v>0.899779121244209-0.436345657676342i</v>
      </c>
      <c r="P496" t="str">
        <f t="shared" si="188"/>
        <v>0.100220878755791+0.436345657676342i</v>
      </c>
      <c r="Q496" t="str">
        <f t="shared" si="189"/>
        <v>-0.100220878755791+0.015187619949147i</v>
      </c>
      <c r="R496" t="str">
        <f t="shared" si="190"/>
        <v>-0.332575149317736-4.40423879862664i</v>
      </c>
      <c r="S496" t="str">
        <f t="shared" si="191"/>
        <v>0.0504175088317459i</v>
      </c>
      <c r="T496" t="str">
        <f t="shared" si="192"/>
        <v>0.222050748526877-0.0167676105279462i</v>
      </c>
      <c r="U496" t="str">
        <f t="shared" si="193"/>
        <v>0.0000500000000000002-0.00392548695471329i</v>
      </c>
      <c r="V496" t="str">
        <f t="shared" si="194"/>
        <v>0.00002-0.0439654538927888i</v>
      </c>
      <c r="W496" t="str">
        <f t="shared" si="195"/>
        <v>0.0000422735225762445-0.00360376663741767i</v>
      </c>
      <c r="X496" t="str">
        <f t="shared" si="196"/>
        <v>0.000107138046497724-0.00360107498420662i</v>
      </c>
      <c r="Y496" t="str">
        <f t="shared" si="197"/>
        <v>0.009+0.181961046495921i</v>
      </c>
      <c r="Z496" t="str">
        <f t="shared" si="198"/>
        <v>-0.241282018807079-0.0195281776615313i</v>
      </c>
      <c r="AA496" t="str">
        <f t="shared" si="199"/>
        <v>3.42639613742082-67.1047165792379i</v>
      </c>
      <c r="AB496" t="str">
        <f t="shared" si="200"/>
        <v>0.667964843438791-0.0504397054071922i</v>
      </c>
      <c r="AC496" t="str">
        <f t="shared" si="201"/>
        <v>3.08538741948906-2.00736028089998i</v>
      </c>
      <c r="AD496" t="str">
        <f t="shared" si="202"/>
        <v>0.15958102444068+0.0874758556852653i</v>
      </c>
      <c r="AE496" t="str">
        <f t="shared" si="203"/>
        <v>-0.0367957876894326-0.0242226776533042i</v>
      </c>
      <c r="AF496" t="str">
        <f t="shared" si="204"/>
        <v>-2.77152875632885-1.00739127344526i</v>
      </c>
      <c r="AG496" t="str">
        <f t="shared" si="205"/>
        <v>1.02322892571871-0.0376802631865729i</v>
      </c>
      <c r="AH496" t="str">
        <f t="shared" si="206"/>
        <v>0.0719700105431769+0.104486346447847i</v>
      </c>
      <c r="AI496">
        <f t="shared" si="207"/>
        <v>-17.932529242310494</v>
      </c>
      <c r="AJ496">
        <f t="shared" si="208"/>
        <v>55.440998121339561</v>
      </c>
      <c r="AK496"/>
      <c r="AL496"/>
      <c r="AM496"/>
      <c r="AN496"/>
    </row>
    <row r="497" spans="1:40" x14ac:dyDescent="0.35">
      <c r="A497"/>
      <c r="B497">
        <f t="shared" si="209"/>
        <v>36300</v>
      </c>
      <c r="C497" s="237" t="str">
        <f t="shared" si="177"/>
        <v>-0.0000160529465968395+0.0186728853388923i</v>
      </c>
      <c r="D497" s="208" t="str">
        <f t="shared" si="178"/>
        <v>-1.64886859230384+0.143158787598174i</v>
      </c>
      <c r="E497" t="str">
        <f t="shared" si="179"/>
        <v>36500</v>
      </c>
      <c r="F497" t="str">
        <f t="shared" si="180"/>
        <v>0.21505376344086</v>
      </c>
      <c r="G497" t="str">
        <f t="shared" si="175"/>
        <v>0.21505376344086</v>
      </c>
      <c r="H497" t="str">
        <f t="shared" si="181"/>
        <v>1.12577338554052+1.15156729328359i</v>
      </c>
      <c r="I497" t="str">
        <f t="shared" si="182"/>
        <v>142.549766656637i</v>
      </c>
      <c r="J497" t="str">
        <f t="shared" si="176"/>
        <v>-26.5057421342191+31.1853273519392i</v>
      </c>
      <c r="K497" t="str">
        <f t="shared" si="183"/>
        <v>2.65388146800532-2.25564724884499i</v>
      </c>
      <c r="L497" t="str">
        <f t="shared" si="184"/>
        <v>0.668138352142441-0.499568406271615i</v>
      </c>
      <c r="M497" t="str">
        <f t="shared" si="185"/>
        <v>3.32201982014776-2.75521565511661i</v>
      </c>
      <c r="N497" t="str">
        <f t="shared" si="186"/>
        <v>-0.452780607121692i</v>
      </c>
      <c r="O497" t="str">
        <f t="shared" si="187"/>
        <v>0.899234154624003-0.437467638983336i</v>
      </c>
      <c r="P497" t="str">
        <f t="shared" si="188"/>
        <v>0.100765845375997+0.437467638983336i</v>
      </c>
      <c r="Q497" t="str">
        <f t="shared" si="189"/>
        <v>-0.100765845375997+0.015312968138356i</v>
      </c>
      <c r="R497" t="str">
        <f t="shared" si="190"/>
        <v>-0.332570937568174-4.39196719387104i</v>
      </c>
      <c r="S497" t="str">
        <f t="shared" si="191"/>
        <v>0.0505567837180214i</v>
      </c>
      <c r="T497" t="str">
        <f t="shared" si="192"/>
        <v>0.222043735517184-0.0168137169615338i</v>
      </c>
      <c r="U497" t="str">
        <f t="shared" si="193"/>
        <v>0.0000500000000000002-0.00391467294106394i</v>
      </c>
      <c r="V497" t="str">
        <f t="shared" si="194"/>
        <v>0.00002-0.0438443369399161i</v>
      </c>
      <c r="W497" t="str">
        <f t="shared" si="195"/>
        <v>0.000042273522245435-0.00359383913133618i</v>
      </c>
      <c r="X497" t="str">
        <f t="shared" si="196"/>
        <v>0.000106781232245066-0.00359116130329531i</v>
      </c>
      <c r="Y497" t="str">
        <f t="shared" si="197"/>
        <v>0.009+0.182463701320495i</v>
      </c>
      <c r="Z497" t="str">
        <f t="shared" si="198"/>
        <v>-0.239933162287468-0.0193791266447057i</v>
      </c>
      <c r="AA497" t="str">
        <f t="shared" si="199"/>
        <v>3.40670515378933-66.9134338914781i</v>
      </c>
      <c r="AB497" t="str">
        <f t="shared" si="200"/>
        <v>0.66794374716259-0.0505784010742737i</v>
      </c>
      <c r="AC497" t="str">
        <f t="shared" si="201"/>
        <v>3.07956796436728-2.00835151975974i</v>
      </c>
      <c r="AD497" t="str">
        <f t="shared" si="202"/>
        <v>0.159689509005526+0.0877182352045159i</v>
      </c>
      <c r="AE497" t="str">
        <f t="shared" si="203"/>
        <v>-0.0366149060907505-0.0241411567817444i</v>
      </c>
      <c r="AF497" t="str">
        <f t="shared" si="204"/>
        <v>-2.77464197784436-1.00840850568542i</v>
      </c>
      <c r="AG497" t="str">
        <f t="shared" si="205"/>
        <v>1.02321702712889-0.0375992865289858i</v>
      </c>
      <c r="AH497" t="str">
        <f t="shared" si="206"/>
        <v>0.0716680304232135+0.104181726575743i</v>
      </c>
      <c r="AI497">
        <f t="shared" si="207"/>
        <v>-17.961477681191862</v>
      </c>
      <c r="AJ497">
        <f t="shared" si="208"/>
        <v>55.475386991202917</v>
      </c>
      <c r="AK497"/>
      <c r="AL497"/>
      <c r="AM497"/>
      <c r="AN497"/>
    </row>
    <row r="498" spans="1:40" x14ac:dyDescent="0.35">
      <c r="A498"/>
      <c r="B498">
        <f t="shared" si="209"/>
        <v>36400</v>
      </c>
      <c r="C498" s="237" t="str">
        <f t="shared" si="177"/>
        <v>-0.0000159648648162732+0.0186215862788611i</v>
      </c>
      <c r="D498" s="208" t="str">
        <f t="shared" si="178"/>
        <v>-1.64886791701018+0.142765494804602i</v>
      </c>
      <c r="E498" t="str">
        <f t="shared" si="179"/>
        <v>36500</v>
      </c>
      <c r="F498" t="str">
        <f t="shared" si="180"/>
        <v>0.21505376344086</v>
      </c>
      <c r="G498" t="str">
        <f t="shared" si="175"/>
        <v>0.21505376344086</v>
      </c>
      <c r="H498" t="str">
        <f t="shared" si="181"/>
        <v>1.12888205299949+1.15217928542809i</v>
      </c>
      <c r="I498" t="str">
        <f t="shared" si="182"/>
        <v>142.942465738336i</v>
      </c>
      <c r="J498" t="str">
        <f t="shared" si="176"/>
        <v>-26.6574976649705+31.2712373446442i</v>
      </c>
      <c r="K498" t="str">
        <f t="shared" si="183"/>
        <v>2.64729331915605-2.25671324406295i</v>
      </c>
      <c r="L498" t="str">
        <f t="shared" si="184"/>
        <v>0.666819111687452-0.499955511650242i</v>
      </c>
      <c r="M498" t="str">
        <f t="shared" si="185"/>
        <v>3.3141124308435-2.75666875571319i</v>
      </c>
      <c r="N498" t="str">
        <f t="shared" si="186"/>
        <v>-0.454027936617895i</v>
      </c>
      <c r="O498" t="str">
        <f t="shared" si="187"/>
        <v>0.89868778894772-0.438588939664759i</v>
      </c>
      <c r="P498" t="str">
        <f t="shared" si="188"/>
        <v>0.10131221105228+0.438588939664759i</v>
      </c>
      <c r="Q498" t="str">
        <f t="shared" si="189"/>
        <v>-0.10131221105228+0.015438996953136i</v>
      </c>
      <c r="R498" t="str">
        <f t="shared" si="190"/>
        <v>-0.332566714010367-4.37976263216786i</v>
      </c>
      <c r="S498" t="str">
        <f t="shared" si="191"/>
        <v>0.050696058604297i</v>
      </c>
      <c r="T498" t="str">
        <f t="shared" si="192"/>
        <v>0.222036703073292-0.016859821623308i</v>
      </c>
      <c r="U498" t="str">
        <f t="shared" si="193"/>
        <v>0.0000500000000000002-0.00390391834507201i</v>
      </c>
      <c r="V498" t="str">
        <f t="shared" si="194"/>
        <v>0.00002-0.0437238854648064i</v>
      </c>
      <c r="W498" t="str">
        <f t="shared" si="195"/>
        <v>0.0000422735219137128-0.00358396617261229i</v>
      </c>
      <c r="X498" t="str">
        <f t="shared" si="196"/>
        <v>0.000106427353466032-0.00358130204118738i</v>
      </c>
      <c r="Y498" t="str">
        <f t="shared" si="197"/>
        <v>0.009+0.18296635614507i</v>
      </c>
      <c r="Z498" t="str">
        <f t="shared" si="198"/>
        <v>-0.238595642752626-0.0192317144056765i</v>
      </c>
      <c r="AA498" t="str">
        <f t="shared" si="199"/>
        <v>3.38718565027293-66.7232557346259i</v>
      </c>
      <c r="AB498" t="str">
        <f t="shared" si="200"/>
        <v>0.66792259242515-0.0507170914114516i</v>
      </c>
      <c r="AC498" t="str">
        <f t="shared" si="201"/>
        <v>3.07376034512281-2.00932348487628i</v>
      </c>
      <c r="AD498" t="str">
        <f t="shared" si="202"/>
        <v>0.159798274694301+0.0879604472754415i</v>
      </c>
      <c r="AE498" t="str">
        <f t="shared" si="203"/>
        <v>-0.0364355418604507-0.0240601742359331i</v>
      </c>
      <c r="AF498" t="str">
        <f t="shared" si="204"/>
        <v>-2.77774997000967-1.00941379062349i</v>
      </c>
      <c r="AG498" t="str">
        <f t="shared" si="205"/>
        <v>1.02320519130469-0.0375188484765483i</v>
      </c>
      <c r="AH498" t="str">
        <f t="shared" si="206"/>
        <v>0.0713686172462688+0.103878826969186i</v>
      </c>
      <c r="AI498">
        <f t="shared" si="207"/>
        <v>-17.990321865884344</v>
      </c>
      <c r="AJ498">
        <f t="shared" si="208"/>
        <v>55.509487232925565</v>
      </c>
      <c r="AK498"/>
      <c r="AL498"/>
      <c r="AM498"/>
      <c r="AN498"/>
    </row>
    <row r="499" spans="1:40" x14ac:dyDescent="0.35">
      <c r="A499"/>
      <c r="B499">
        <f t="shared" si="209"/>
        <v>36500</v>
      </c>
      <c r="C499" s="237" t="str">
        <f t="shared" si="177"/>
        <v>-0.0000158775060026611+0.0185705683089517i</v>
      </c>
      <c r="D499" s="208" t="str">
        <f t="shared" si="178"/>
        <v>-1.64886724725928+0.142374357035296i</v>
      </c>
      <c r="E499" t="str">
        <f t="shared" si="179"/>
        <v>36500</v>
      </c>
      <c r="F499" t="str">
        <f t="shared" si="180"/>
        <v>0.21505376344086</v>
      </c>
      <c r="G499" t="str">
        <f t="shared" si="175"/>
        <v>0.21505376344086</v>
      </c>
      <c r="H499" t="str">
        <f t="shared" si="181"/>
        <v>1.13198546349292+1.15278155683103i</v>
      </c>
      <c r="I499" t="str">
        <f t="shared" si="182"/>
        <v>143.335164820034i</v>
      </c>
      <c r="J499" t="str">
        <f t="shared" si="176"/>
        <v>-26.809670679988+31.3571473373493i</v>
      </c>
      <c r="K499" t="str">
        <f t="shared" si="183"/>
        <v>2.64071971492366-2.25775722369137i</v>
      </c>
      <c r="L499" t="str">
        <f t="shared" si="184"/>
        <v>0.665501462826599-0.50033837891974i</v>
      </c>
      <c r="M499" t="str">
        <f t="shared" si="185"/>
        <v>3.30622117775026-2.75809560261111i</v>
      </c>
      <c r="N499" t="str">
        <f t="shared" si="186"/>
        <v>-0.455275266114098i</v>
      </c>
      <c r="O499" t="str">
        <f t="shared" si="187"/>
        <v>0.898140025065412-0.439709557976058i</v>
      </c>
      <c r="P499" t="str">
        <f t="shared" si="188"/>
        <v>0.101859974934588+0.439709557976058i</v>
      </c>
      <c r="Q499" t="str">
        <f t="shared" si="189"/>
        <v>-0.101859974934588+0.01556570813804i</v>
      </c>
      <c r="R499" t="str">
        <f t="shared" si="190"/>
        <v>-0.332562478642785-4.36762456246401i</v>
      </c>
      <c r="S499" t="str">
        <f t="shared" si="191"/>
        <v>0.0508353334905725i</v>
      </c>
      <c r="T499" t="str">
        <f t="shared" si="192"/>
        <v>0.222029651194474-0.0169059245082574i</v>
      </c>
      <c r="U499" t="str">
        <f t="shared" si="193"/>
        <v>0.0000500000000000002-0.00389322267837318i</v>
      </c>
      <c r="V499" t="str">
        <f t="shared" si="194"/>
        <v>0.00002-0.0436040939977795i</v>
      </c>
      <c r="W499" t="str">
        <f t="shared" si="195"/>
        <v>0.000042273521581078-0.00357414731291158i</v>
      </c>
      <c r="X499" t="str">
        <f t="shared" si="196"/>
        <v>0.000106076378052284-0.00357149675117875i</v>
      </c>
      <c r="Y499" t="str">
        <f t="shared" si="197"/>
        <v>0.009+0.183469010969644i</v>
      </c>
      <c r="Z499" t="str">
        <f t="shared" si="198"/>
        <v>-0.237269332889678-0.0190859179961804i</v>
      </c>
      <c r="AA499" t="str">
        <f t="shared" si="199"/>
        <v>3.36783561782661-66.5341724349785i</v>
      </c>
      <c r="AB499" t="str">
        <f t="shared" si="200"/>
        <v>0.667901379224286-0.0508557764036509i</v>
      </c>
      <c r="AC499" t="str">
        <f t="shared" si="201"/>
        <v>3.06796459137366-2.01027630197308i</v>
      </c>
      <c r="AD499" t="str">
        <f t="shared" si="202"/>
        <v>0.159907321361336+0.0882024919720072i</v>
      </c>
      <c r="AE499" t="str">
        <f t="shared" si="203"/>
        <v>-0.0362576779347431-0.0239797244518967i</v>
      </c>
      <c r="AF499" t="str">
        <f t="shared" si="204"/>
        <v>-2.7808527107522-1.01040719979573i</v>
      </c>
      <c r="AG499" t="str">
        <f t="shared" si="205"/>
        <v>1.02319341740462-0.0374389442724751i</v>
      </c>
      <c r="AH499" t="str">
        <f t="shared" si="206"/>
        <v>0.0710717419545355+0.103577632304842i</v>
      </c>
      <c r="AI499">
        <f t="shared" si="207"/>
        <v>-18.019062553378628</v>
      </c>
      <c r="AJ499">
        <f t="shared" si="208"/>
        <v>55.543300567743138</v>
      </c>
      <c r="AK499"/>
      <c r="AL499"/>
      <c r="AM499"/>
      <c r="AN499"/>
    </row>
    <row r="500" spans="1:40" x14ac:dyDescent="0.35">
      <c r="A500"/>
      <c r="B500">
        <f t="shared" si="209"/>
        <v>36600</v>
      </c>
      <c r="C500" s="237" t="str">
        <f t="shared" si="177"/>
        <v>-0.0000157908622655386+0.0185198291251535i</v>
      </c>
      <c r="D500" s="208" t="str">
        <f t="shared" si="178"/>
        <v>-1.64886658299063+0.141985356626177i</v>
      </c>
      <c r="E500" t="str">
        <f t="shared" si="179"/>
        <v>36500</v>
      </c>
      <c r="F500" t="str">
        <f t="shared" si="180"/>
        <v>0.21505376344086</v>
      </c>
      <c r="G500" t="str">
        <f t="shared" si="175"/>
        <v>0.21505376344086</v>
      </c>
      <c r="H500" t="str">
        <f t="shared" si="181"/>
        <v>1.13508359539561+1.15337416104913i</v>
      </c>
      <c r="I500" t="str">
        <f t="shared" si="182"/>
        <v>143.727863901733i</v>
      </c>
      <c r="J500" t="str">
        <f t="shared" si="176"/>
        <v>-26.9622611792717+31.4430573300543i</v>
      </c>
      <c r="K500" t="str">
        <f t="shared" si="183"/>
        <v>2.63416068270977-2.25877934101222i</v>
      </c>
      <c r="L500" t="str">
        <f t="shared" si="184"/>
        <v>0.66418541753074-0.500717026939741i</v>
      </c>
      <c r="M500" t="str">
        <f t="shared" si="185"/>
        <v>3.29834610024051-2.75949636795196i</v>
      </c>
      <c r="N500" t="str">
        <f t="shared" si="186"/>
        <v>-0.456522595610301i</v>
      </c>
      <c r="O500" t="str">
        <f t="shared" si="187"/>
        <v>0.897590863829307-0.440829492173741i</v>
      </c>
      <c r="P500" t="str">
        <f t="shared" si="188"/>
        <v>0.102409136170693+0.440829492173741i</v>
      </c>
      <c r="Q500" t="str">
        <f t="shared" si="189"/>
        <v>-0.102409136170693+0.01569310343656i</v>
      </c>
      <c r="R500" t="str">
        <f t="shared" si="190"/>
        <v>-0.332558231463861-4.35555243972882i</v>
      </c>
      <c r="S500" t="str">
        <f t="shared" si="191"/>
        <v>0.0509746083768481i</v>
      </c>
      <c r="T500" t="str">
        <f t="shared" si="192"/>
        <v>0.222022579880002-0.0169520256113675i</v>
      </c>
      <c r="U500" t="str">
        <f t="shared" si="193"/>
        <v>0.00005-0.00388258545794045i</v>
      </c>
      <c r="V500" t="str">
        <f t="shared" si="194"/>
        <v>0.00002-0.0434849571289331i</v>
      </c>
      <c r="W500" t="str">
        <f t="shared" si="195"/>
        <v>0.0000422735212475304-0.00356438210879944i</v>
      </c>
      <c r="X500" t="str">
        <f t="shared" si="196"/>
        <v>0.000105728274333236-0.00356174499143942i</v>
      </c>
      <c r="Y500" t="str">
        <f t="shared" si="197"/>
        <v>0.009+0.183971665794218i</v>
      </c>
      <c r="Z500" t="str">
        <f t="shared" si="198"/>
        <v>-0.235954107176143-0.0189417148566536i</v>
      </c>
      <c r="AA500" t="str">
        <f t="shared" si="199"/>
        <v>3.34865307705194-66.3461744328363i</v>
      </c>
      <c r="AB500" t="str">
        <f t="shared" si="200"/>
        <v>0.667880107557806-0.0509944560357872i</v>
      </c>
      <c r="AC500" t="str">
        <f t="shared" si="201"/>
        <v>3.06218073197506-2.01121009623265i</v>
      </c>
      <c r="AD500" t="str">
        <f t="shared" si="202"/>
        <v>0.160016648861046+0.088444369364241i</v>
      </c>
      <c r="AE500" t="str">
        <f t="shared" si="203"/>
        <v>-0.0360812974901526-0.0238998019431397i</v>
      </c>
      <c r="AF500" t="str">
        <f t="shared" si="204"/>
        <v>-2.78395017838624-1.01138880442295i</v>
      </c>
      <c r="AG500" t="str">
        <f t="shared" si="205"/>
        <v>1.02318170459973-0.0373595692161017i</v>
      </c>
      <c r="AH500" t="str">
        <f t="shared" si="206"/>
        <v>0.0707773758996447+0.103278127445398i</v>
      </c>
      <c r="AI500">
        <f t="shared" si="207"/>
        <v>-18.047700492965404</v>
      </c>
      <c r="AJ500">
        <f t="shared" si="208"/>
        <v>55.576828705599965</v>
      </c>
      <c r="AK500"/>
      <c r="AL500"/>
      <c r="AM500"/>
      <c r="AN500"/>
    </row>
    <row r="501" spans="1:40" x14ac:dyDescent="0.35">
      <c r="A501"/>
      <c r="B501">
        <f t="shared" si="209"/>
        <v>36700</v>
      </c>
      <c r="C501" s="237" t="str">
        <f t="shared" si="177"/>
        <v>-0.0000157049258217935+0.0184693664485673i</v>
      </c>
      <c r="D501" s="208" t="str">
        <f t="shared" si="178"/>
        <v>-1.64886592414456+0.141598476105683i</v>
      </c>
      <c r="E501" t="str">
        <f t="shared" si="179"/>
        <v>36500</v>
      </c>
      <c r="F501" t="str">
        <f t="shared" si="180"/>
        <v>0.21505376344086</v>
      </c>
      <c r="G501" t="str">
        <f t="shared" si="175"/>
        <v>0.21505376344086</v>
      </c>
      <c r="H501" t="str">
        <f t="shared" si="181"/>
        <v>1.1381764274655+1.15395715151691i</v>
      </c>
      <c r="I501" t="str">
        <f t="shared" si="182"/>
        <v>144.120562983432i</v>
      </c>
      <c r="J501" t="str">
        <f t="shared" si="176"/>
        <v>-27.1152691628216+31.5289673227594i</v>
      </c>
      <c r="K501" t="str">
        <f t="shared" si="183"/>
        <v>2.62761624903101-2.2597797485631i</v>
      </c>
      <c r="L501" t="str">
        <f t="shared" si="184"/>
        <v>0.662870987624406-0.501091474557892i</v>
      </c>
      <c r="M501" t="str">
        <f t="shared" si="185"/>
        <v>3.29048723665542-2.76087122312099i</v>
      </c>
      <c r="N501" t="str">
        <f t="shared" si="186"/>
        <v>-0.457769925106504i</v>
      </c>
      <c r="O501" t="str">
        <f t="shared" si="187"/>
        <v>0.897040306093806-0.44194874051538i</v>
      </c>
      <c r="P501" t="str">
        <f t="shared" si="188"/>
        <v>0.102959693906194+0.44194874051538i</v>
      </c>
      <c r="Q501" t="str">
        <f t="shared" si="189"/>
        <v>-0.102959693906194+0.015821184591124i</v>
      </c>
      <c r="R501" t="str">
        <f t="shared" si="190"/>
        <v>-0.332553972472017-4.34354572487193i</v>
      </c>
      <c r="S501" t="str">
        <f t="shared" si="191"/>
        <v>0.0511138832631235i</v>
      </c>
      <c r="T501" t="str">
        <f t="shared" si="192"/>
        <v>0.222015489129143-0.0169981249276227i</v>
      </c>
      <c r="U501" t="str">
        <f t="shared" si="193"/>
        <v>0.00005-0.00387200620601146i</v>
      </c>
      <c r="V501" t="str">
        <f t="shared" si="194"/>
        <v>0.00002-0.0433664695073284i</v>
      </c>
      <c r="W501" t="str">
        <f t="shared" si="195"/>
        <v>0.0000422735209130706-0.00355467012167429i</v>
      </c>
      <c r="X501" t="str">
        <f t="shared" si="196"/>
        <v>0.000105383011068926-0.00355204632494739i</v>
      </c>
      <c r="Y501" t="str">
        <f t="shared" si="197"/>
        <v>0.009+0.184474320618793i</v>
      </c>
      <c r="Z501" t="str">
        <f t="shared" si="198"/>
        <v>-0.234649841849707-0.0187990828085182i</v>
      </c>
      <c r="AA501" t="str">
        <f t="shared" si="199"/>
        <v>3.32963607766922-66.1592522808149i</v>
      </c>
      <c r="AB501" t="str">
        <f t="shared" si="200"/>
        <v>0.667858777423507-0.0511331302927727i</v>
      </c>
      <c r="AC501" t="str">
        <f t="shared" si="201"/>
        <v>3.05640879502693-2.01212499229593i</v>
      </c>
      <c r="AD501" t="str">
        <f t="shared" si="202"/>
        <v>0.160126257047923+0.0886860795182886i</v>
      </c>
      <c r="AE501" t="str">
        <f t="shared" si="203"/>
        <v>-0.0359063839394536-0.023820401299299i</v>
      </c>
      <c r="AF501" t="str">
        <f t="shared" si="204"/>
        <v>-2.78704235161006-1.01235867541123i</v>
      </c>
      <c r="AG501" t="str">
        <f t="shared" si="205"/>
        <v>1.02317005207337-0.0372807186620514i</v>
      </c>
      <c r="AH501" t="str">
        <f t="shared" si="206"/>
        <v>0.0704854908357524+0.102980297436711i</v>
      </c>
      <c r="AI501">
        <f t="shared" si="207"/>
        <v>-18.07623642633207</v>
      </c>
      <c r="AJ501">
        <f t="shared" si="208"/>
        <v>55.610073345210942</v>
      </c>
      <c r="AK501"/>
      <c r="AL501"/>
      <c r="AM501"/>
      <c r="AN501"/>
    </row>
    <row r="502" spans="1:40" x14ac:dyDescent="0.35">
      <c r="A502"/>
      <c r="B502">
        <f t="shared" si="209"/>
        <v>36800</v>
      </c>
      <c r="C502" s="237" t="str">
        <f t="shared" si="177"/>
        <v>-0.000015619688993919+0.0184191780250651i</v>
      </c>
      <c r="D502" s="208" t="str">
        <f t="shared" si="178"/>
        <v>-1.64886527066221+0.141213698192166i</v>
      </c>
      <c r="E502" t="str">
        <f t="shared" si="179"/>
        <v>36500</v>
      </c>
      <c r="F502" t="str">
        <f t="shared" si="180"/>
        <v>0.21505376344086</v>
      </c>
      <c r="G502" t="str">
        <f t="shared" si="175"/>
        <v>0.21505376344086</v>
      </c>
      <c r="H502" t="str">
        <f t="shared" si="181"/>
        <v>1.1412639388407+1.15453058154484i</v>
      </c>
      <c r="I502" t="str">
        <f t="shared" si="182"/>
        <v>144.51326206513i</v>
      </c>
      <c r="J502" t="str">
        <f t="shared" si="176"/>
        <v>-27.2686946306376+31.6148773154645i</v>
      </c>
      <c r="K502" t="str">
        <f t="shared" si="183"/>
        <v>2.62108643952852-2.26075859813781i</v>
      </c>
      <c r="L502" t="str">
        <f t="shared" si="184"/>
        <v>0.661558184786603-0.50146174060896i</v>
      </c>
      <c r="M502" t="str">
        <f t="shared" si="185"/>
        <v>3.28264462431512-2.76222033874677i</v>
      </c>
      <c r="N502" t="str">
        <f t="shared" si="186"/>
        <v>-0.459017254602707i</v>
      </c>
      <c r="O502" t="str">
        <f t="shared" si="187"/>
        <v>0.896488352715485-0.443067301259613i</v>
      </c>
      <c r="P502" t="str">
        <f t="shared" si="188"/>
        <v>0.103511647284515+0.443067301259613i</v>
      </c>
      <c r="Q502" t="str">
        <f t="shared" si="189"/>
        <v>-0.103511647284515+0.015949953343094i</v>
      </c>
      <c r="R502" t="str">
        <f t="shared" si="190"/>
        <v>-0.332549701665601-4.33160388466269i</v>
      </c>
      <c r="S502" t="str">
        <f t="shared" si="191"/>
        <v>0.051253158149399i</v>
      </c>
      <c r="T502" t="str">
        <f t="shared" si="192"/>
        <v>0.222008378941168-0.0170442224520025i</v>
      </c>
      <c r="U502" t="str">
        <f t="shared" si="193"/>
        <v>0.00005-0.00386148445001687i</v>
      </c>
      <c r="V502" t="str">
        <f t="shared" si="194"/>
        <v>0.00002-0.0432486258401889i</v>
      </c>
      <c r="W502" t="str">
        <f t="shared" si="195"/>
        <v>0.000042273520577698-0.00354501091770205i</v>
      </c>
      <c r="X502" t="str">
        <f t="shared" si="196"/>
        <v>0.000105040557443-0.00354240031942337i</v>
      </c>
      <c r="Y502" t="str">
        <f t="shared" si="197"/>
        <v>0.009+0.184976975443367i</v>
      </c>
      <c r="Z502" t="str">
        <f t="shared" si="198"/>
        <v>-0.233356414878541-0.0186580000466398i</v>
      </c>
      <c r="AA502" t="str">
        <f t="shared" si="199"/>
        <v>3.31078269800006-65.9733966421826i</v>
      </c>
      <c r="AB502" t="str">
        <f t="shared" si="200"/>
        <v>0.667837388819194-0.0512717991595049i</v>
      </c>
      <c r="AC502" t="str">
        <f t="shared" si="201"/>
        <v>3.05064880788145-2.01302111426183i</v>
      </c>
      <c r="AD502" t="str">
        <f t="shared" si="202"/>
        <v>0.160236145776531+0.0889276224964705i</v>
      </c>
      <c r="AE502" t="str">
        <f t="shared" si="203"/>
        <v>-0.03573292092768-0.0237415171848206i</v>
      </c>
      <c r="AF502" t="str">
        <f t="shared" si="204"/>
        <v>-2.79012920950291-1.01331688335267i</v>
      </c>
      <c r="AG502" t="str">
        <f t="shared" si="205"/>
        <v>1.02315845902098-0.0372023880194146i</v>
      </c>
      <c r="AH502" t="str">
        <f t="shared" si="206"/>
        <v>0.0701960589127508+0.102684127504984i</v>
      </c>
      <c r="AI502">
        <f t="shared" si="207"/>
        <v>-18.10467108765997</v>
      </c>
      <c r="AJ502">
        <f t="shared" si="208"/>
        <v>55.643036174121107</v>
      </c>
      <c r="AK502"/>
      <c r="AL502"/>
      <c r="AM502"/>
      <c r="AN502"/>
    </row>
    <row r="503" spans="1:40" x14ac:dyDescent="0.35">
      <c r="A503"/>
      <c r="B503">
        <f t="shared" si="209"/>
        <v>36900</v>
      </c>
      <c r="C503" s="237" t="str">
        <f t="shared" si="177"/>
        <v>-0.0000155351442082978+0.0183692616249532i</v>
      </c>
      <c r="D503" s="208" t="str">
        <f t="shared" si="178"/>
        <v>-1.64886462248552+0.140831005791308i</v>
      </c>
      <c r="E503" t="str">
        <f t="shared" si="179"/>
        <v>36500</v>
      </c>
      <c r="F503" t="str">
        <f t="shared" si="180"/>
        <v>0.21505376344086</v>
      </c>
      <c r="G503" t="str">
        <f t="shared" si="175"/>
        <v>0.21505376344086</v>
      </c>
      <c r="H503" t="str">
        <f t="shared" si="181"/>
        <v>1.1443461090366+1.15509450431747i</v>
      </c>
      <c r="I503" t="str">
        <f t="shared" si="182"/>
        <v>144.905961146829i</v>
      </c>
      <c r="J503" t="str">
        <f t="shared" si="176"/>
        <v>-27.4225375827198+31.7007873081695i</v>
      </c>
      <c r="K503" t="str">
        <f t="shared" si="183"/>
        <v>2.61457127897743-2.26171604078682i</v>
      </c>
      <c r="L503" t="str">
        <f t="shared" si="184"/>
        <v>0.660247020551622-0.501827843913941i</v>
      </c>
      <c r="M503" t="str">
        <f t="shared" si="185"/>
        <v>3.27481829952905-2.76354388470076i</v>
      </c>
      <c r="N503" t="str">
        <f t="shared" si="186"/>
        <v>-0.46026458409891i</v>
      </c>
      <c r="O503" t="str">
        <f t="shared" si="187"/>
        <v>0.895935004553088-0.44418517266615i</v>
      </c>
      <c r="P503" t="str">
        <f t="shared" si="188"/>
        <v>0.104064995446912+0.44418517266615i</v>
      </c>
      <c r="Q503" t="str">
        <f t="shared" si="189"/>
        <v>-0.104064995446912+0.01607941143276i</v>
      </c>
      <c r="R503" t="str">
        <f t="shared" si="190"/>
        <v>-0.332545419043089-4.31972639165058i</v>
      </c>
      <c r="S503" t="str">
        <f t="shared" si="191"/>
        <v>0.0513924330356746i</v>
      </c>
      <c r="T503" t="str">
        <f t="shared" si="192"/>
        <v>0.222001249315339-0.0170903181794923i</v>
      </c>
      <c r="U503" t="str">
        <f t="shared" si="193"/>
        <v>0.00005-0.00385101972251005i</v>
      </c>
      <c r="V503" t="str">
        <f t="shared" si="194"/>
        <v>0.00002-0.0431314208921125i</v>
      </c>
      <c r="W503" t="str">
        <f t="shared" si="195"/>
        <v>0.0000422735202414131-0.00353540406775138i</v>
      </c>
      <c r="X503" t="str">
        <f t="shared" si="196"/>
        <v>0.000104700883055844-0.0035328065472667i</v>
      </c>
      <c r="Y503" t="str">
        <f t="shared" si="197"/>
        <v>0.009+0.185479630267941i</v>
      </c>
      <c r="Z503" t="str">
        <f t="shared" si="198"/>
        <v>-0.232073705932228-0.018518445131958i</v>
      </c>
      <c r="AA503" t="str">
        <f t="shared" si="199"/>
        <v>3.29209104446092-65.788598289228i</v>
      </c>
      <c r="AB503" t="str">
        <f t="shared" si="200"/>
        <v>0.667815941742648-0.0514104626208992i</v>
      </c>
      <c r="AC503" t="str">
        <f t="shared" si="201"/>
        <v>3.04490079715043-2.01389858568675i</v>
      </c>
      <c r="AD503" t="str">
        <f t="shared" si="202"/>
        <v>0.160346314901505+0.089168998357325i</v>
      </c>
      <c r="AE503" t="str">
        <f t="shared" si="203"/>
        <v>-0.0355608923282166-0.0236631443376644i</v>
      </c>
      <c r="AF503" t="str">
        <f t="shared" si="204"/>
        <v>-2.79321073152212-1.01426349852616i</v>
      </c>
      <c r="AG503" t="str">
        <f t="shared" si="205"/>
        <v>1.0231469246499-0.0371245727509444i</v>
      </c>
      <c r="AH503" t="str">
        <f t="shared" si="206"/>
        <v>0.0699090526696198+0.102389603054009i</v>
      </c>
      <c r="AI503">
        <f t="shared" si="207"/>
        <v>-18.133005203719115</v>
      </c>
      <c r="AJ503">
        <f t="shared" si="208"/>
        <v>55.675718868766801</v>
      </c>
      <c r="AK503"/>
      <c r="AL503"/>
      <c r="AM503"/>
      <c r="AN503"/>
    </row>
    <row r="504" spans="1:40" x14ac:dyDescent="0.35">
      <c r="A504"/>
      <c r="B504">
        <f t="shared" si="209"/>
        <v>37000</v>
      </c>
      <c r="C504" s="237" t="str">
        <f t="shared" si="177"/>
        <v>-0.0000154512839935201+0.0183196150426428i</v>
      </c>
      <c r="D504" s="208" t="str">
        <f t="shared" si="178"/>
        <v>-1.64886397955721+0.140450381993595i</v>
      </c>
      <c r="E504" t="str">
        <f t="shared" si="179"/>
        <v>36500</v>
      </c>
      <c r="F504" t="str">
        <f t="shared" si="180"/>
        <v>0.21505376344086</v>
      </c>
      <c r="G504" t="str">
        <f t="shared" si="175"/>
        <v>0.21505376344086</v>
      </c>
      <c r="H504" t="str">
        <f t="shared" si="181"/>
        <v>1.14742291794288+1.15564897289162i</v>
      </c>
      <c r="I504" t="str">
        <f t="shared" si="182"/>
        <v>145.298660228528i</v>
      </c>
      <c r="J504" t="str">
        <f t="shared" si="176"/>
        <v>-27.5767980190682+31.7866973008746i</v>
      </c>
      <c r="K504" t="str">
        <f t="shared" si="183"/>
        <v>2.6080707912961-2.26265222681769i</v>
      </c>
      <c r="L504" t="str">
        <f t="shared" si="184"/>
        <v>0.658937506309843-0.502189803279186i</v>
      </c>
      <c r="M504" t="str">
        <f t="shared" si="185"/>
        <v>3.26700829760594-2.76484203009688i</v>
      </c>
      <c r="N504" t="str">
        <f t="shared" si="186"/>
        <v>-0.461511913595113i</v>
      </c>
      <c r="O504" t="str">
        <f t="shared" si="187"/>
        <v>0.895380262467533-0.445302352995773i</v>
      </c>
      <c r="P504" t="str">
        <f t="shared" si="188"/>
        <v>0.104619737532467+0.445302352995773i</v>
      </c>
      <c r="Q504" t="str">
        <f t="shared" si="189"/>
        <v>-0.104619737532467+0.01620956059934i</v>
      </c>
      <c r="R504" t="str">
        <f t="shared" si="190"/>
        <v>-0.332541124602881-4.30791272408737i</v>
      </c>
      <c r="S504" t="str">
        <f t="shared" si="191"/>
        <v>0.0515317079219501i</v>
      </c>
      <c r="T504" t="str">
        <f t="shared" si="192"/>
        <v>0.221994100250923-0.0171364121050725i</v>
      </c>
      <c r="U504" t="str">
        <f t="shared" si="193"/>
        <v>0.00005-0.00384061156109786i</v>
      </c>
      <c r="V504" t="str">
        <f t="shared" si="194"/>
        <v>0.00002-0.043014849484296i</v>
      </c>
      <c r="W504" t="str">
        <f t="shared" si="195"/>
        <v>0.0000422735199042154-0.0035258491473302i</v>
      </c>
      <c r="X504" t="str">
        <f t="shared" si="196"/>
        <v>0.000104363957917834-0.00352326458549211i</v>
      </c>
      <c r="Y504" t="str">
        <f t="shared" si="197"/>
        <v>0.009+0.185982285092516i</v>
      </c>
      <c r="Z504" t="str">
        <f t="shared" si="198"/>
        <v>-0.230801596353239-0.0183803969842819i</v>
      </c>
      <c r="AA504" t="str">
        <f t="shared" si="199"/>
        <v>3.27355925106706-65.6048481016573i</v>
      </c>
      <c r="AB504" t="str">
        <f t="shared" si="200"/>
        <v>0.667794436191665-0.0515491206618557i</v>
      </c>
      <c r="AC504" t="str">
        <f t="shared" si="201"/>
        <v>3.03916478871282-2.01475752958414i</v>
      </c>
      <c r="AD504" t="str">
        <f t="shared" si="202"/>
        <v>0.160456764277543+0.08941020715567i</v>
      </c>
      <c r="AE504" t="str">
        <f t="shared" si="203"/>
        <v>-0.0353902822389641-0.023585277568037i</v>
      </c>
      <c r="AF504" t="str">
        <f t="shared" si="204"/>
        <v>-2.79628689750009-1.01519859089802i</v>
      </c>
      <c r="AG504" t="str">
        <f t="shared" si="205"/>
        <v>1.0231354481791-0.0370472683722653i</v>
      </c>
      <c r="AH504" t="str">
        <f t="shared" si="206"/>
        <v>0.0696244450279039+0.102096709662451i</v>
      </c>
      <c r="AI504">
        <f t="shared" si="207"/>
        <v>-18.161239493962228</v>
      </c>
      <c r="AJ504">
        <f t="shared" si="208"/>
        <v>55.708123094536276</v>
      </c>
      <c r="AK504"/>
      <c r="AL504"/>
      <c r="AM504"/>
      <c r="AN504"/>
    </row>
    <row r="505" spans="1:40" x14ac:dyDescent="0.35">
      <c r="A505"/>
      <c r="B505">
        <f t="shared" si="209"/>
        <v>37100</v>
      </c>
      <c r="C505" s="237" t="str">
        <f t="shared" si="177"/>
        <v>-0.0000153681009787333+0.0182702360963252i</v>
      </c>
      <c r="D505" s="208" t="str">
        <f t="shared" si="178"/>
        <v>-1.64886334182077+0.140071810071827i</v>
      </c>
      <c r="E505" t="str">
        <f t="shared" si="179"/>
        <v>36500</v>
      </c>
      <c r="F505" t="str">
        <f t="shared" si="180"/>
        <v>0.21505376344086</v>
      </c>
      <c r="G505" t="str">
        <f t="shared" si="175"/>
        <v>0.21505376344086</v>
      </c>
      <c r="H505" t="str">
        <f t="shared" si="181"/>
        <v>1.15049434582058+1.15619404019461i</v>
      </c>
      <c r="I505" t="str">
        <f t="shared" si="182"/>
        <v>145.691359310227i</v>
      </c>
      <c r="J505" t="str">
        <f t="shared" si="176"/>
        <v>-27.7314759396827+31.8726072935796i</v>
      </c>
      <c r="K505" t="str">
        <f t="shared" si="183"/>
        <v>2.60158499955552-2.26356730579573i</v>
      </c>
      <c r="L505" t="str">
        <f t="shared" si="184"/>
        <v>0.657629653308549-0.502547637495543i</v>
      </c>
      <c r="M505" t="str">
        <f t="shared" si="185"/>
        <v>3.25921465286407-2.76611494329127i</v>
      </c>
      <c r="N505" t="str">
        <f t="shared" si="186"/>
        <v>-0.462759243091316i</v>
      </c>
      <c r="O505" t="str">
        <f t="shared" si="187"/>
        <v>0.894824127321904-0.446418840510336i</v>
      </c>
      <c r="P505" t="str">
        <f t="shared" si="188"/>
        <v>0.105175872678096+0.446418840510336i</v>
      </c>
      <c r="Q505" t="str">
        <f t="shared" si="189"/>
        <v>-0.105175872678096+0.01634040258098i</v>
      </c>
      <c r="R505" t="str">
        <f t="shared" si="190"/>
        <v>-0.332536818343282-4.29616236584996i</v>
      </c>
      <c r="S505" t="str">
        <f t="shared" si="191"/>
        <v>0.0516709828082257i</v>
      </c>
      <c r="T505" t="str">
        <f t="shared" si="192"/>
        <v>0.22198693174718-0.0171825042237178i</v>
      </c>
      <c r="U505" t="str">
        <f t="shared" si="193"/>
        <v>0.00005-0.00383025950837253i</v>
      </c>
      <c r="V505" t="str">
        <f t="shared" si="194"/>
        <v>0.00002-0.0428989064937723i</v>
      </c>
      <c r="W505" t="str">
        <f t="shared" si="195"/>
        <v>0.0000422735195661053-0.00351634573652316i</v>
      </c>
      <c r="X505" t="str">
        <f t="shared" si="196"/>
        <v>0.000104029752442725-0.00351377401566778i</v>
      </c>
      <c r="Y505" t="str">
        <f t="shared" si="197"/>
        <v>0.009+0.18648493991709i</v>
      </c>
      <c r="Z505" t="str">
        <f t="shared" si="198"/>
        <v>-0.229539969129005-0.0182438348752523i</v>
      </c>
      <c r="AA505" t="str">
        <f t="shared" si="199"/>
        <v>3.25518547894725-65.4221370650233i</v>
      </c>
      <c r="AB505" t="str">
        <f t="shared" si="200"/>
        <v>0.667772872164018-0.0516877732672575i</v>
      </c>
      <c r="AC505" t="str">
        <f t="shared" si="201"/>
        <v>3.03344080772208-2.01559806842398i</v>
      </c>
      <c r="AD505" t="str">
        <f t="shared" si="202"/>
        <v>0.1605674937594+0.0896512489426448i</v>
      </c>
      <c r="AE505" t="str">
        <f t="shared" si="203"/>
        <v>-0.0352210749785846-0.023507911757151i</v>
      </c>
      <c r="AF505" t="str">
        <f t="shared" si="204"/>
        <v>-2.79935768764135-1.01612223012278i</v>
      </c>
      <c r="AG505" t="str">
        <f t="shared" si="205"/>
        <v>1.02312402883904-0.0369704704510975i</v>
      </c>
      <c r="AH505" t="str">
        <f t="shared" si="206"/>
        <v>0.0693422092853215+0.101805433081192i</v>
      </c>
      <c r="AI505">
        <f t="shared" si="207"/>
        <v>-18.189374670616665</v>
      </c>
      <c r="AJ505">
        <f t="shared" si="208"/>
        <v>55.740250505831099</v>
      </c>
      <c r="AK505"/>
      <c r="AL505"/>
      <c r="AM505"/>
      <c r="AN505"/>
    </row>
    <row r="506" spans="1:40" x14ac:dyDescent="0.35">
      <c r="A506"/>
      <c r="B506">
        <f t="shared" si="209"/>
        <v>37200</v>
      </c>
      <c r="C506" s="237" t="str">
        <f t="shared" si="177"/>
        <v>-0.0000152855878920216+0.0182211226276516i</v>
      </c>
      <c r="D506" s="208" t="str">
        <f t="shared" si="178"/>
        <v>-1.64886270922043+0.139695273478662i</v>
      </c>
      <c r="E506" t="str">
        <f t="shared" si="179"/>
        <v>36500</v>
      </c>
      <c r="F506" t="str">
        <f t="shared" si="180"/>
        <v>0.21505376344086</v>
      </c>
      <c r="G506" t="str">
        <f t="shared" si="175"/>
        <v>0.21505376344086</v>
      </c>
      <c r="H506" t="str">
        <f t="shared" si="181"/>
        <v>1.15356037329919+1.15672975902252i</v>
      </c>
      <c r="I506" t="str">
        <f t="shared" si="182"/>
        <v>146.084058391925i</v>
      </c>
      <c r="J506" t="str">
        <f t="shared" si="176"/>
        <v>-27.8865713445634+31.9585172862847i</v>
      </c>
      <c r="K506" t="str">
        <f t="shared" si="183"/>
        <v>2.59511392598846-2.26446142654449i</v>
      </c>
      <c r="L506" t="str">
        <f t="shared" si="184"/>
        <v>0.656323472652735-0.502901365337501i</v>
      </c>
      <c r="M506" t="str">
        <f t="shared" si="185"/>
        <v>3.2514373986412-2.76736279188199i</v>
      </c>
      <c r="N506" t="str">
        <f t="shared" si="186"/>
        <v>-0.464006572587519i</v>
      </c>
      <c r="O506" t="str">
        <f t="shared" si="187"/>
        <v>0.894266599981453-0.447534633472776i</v>
      </c>
      <c r="P506" t="str">
        <f t="shared" si="188"/>
        <v>0.105733400018547+0.447534633472776i</v>
      </c>
      <c r="Q506" t="str">
        <f t="shared" si="189"/>
        <v>-0.105733400018547+0.016471939114743i</v>
      </c>
      <c r="R506" t="str">
        <f t="shared" si="190"/>
        <v>-0.332532500262782-4.28447480636501i</v>
      </c>
      <c r="S506" t="str">
        <f t="shared" si="191"/>
        <v>0.0518102576945012i</v>
      </c>
      <c r="T506" t="str">
        <f t="shared" si="192"/>
        <v>0.221979743803369-0.0172285945304115i</v>
      </c>
      <c r="U506" t="str">
        <f t="shared" si="193"/>
        <v>0.00005-0.00381996311184465i</v>
      </c>
      <c r="V506" t="str">
        <f t="shared" si="194"/>
        <v>0.00002-0.04278358685266i</v>
      </c>
      <c r="W506" t="str">
        <f t="shared" si="195"/>
        <v>0.0000422735192270823-0.00350689341993019i</v>
      </c>
      <c r="X506" t="str">
        <f t="shared" si="196"/>
        <v>0.000103698237441158-0.00350433442385426i</v>
      </c>
      <c r="Y506" t="str">
        <f t="shared" si="197"/>
        <v>0.009+0.186987594741664i</v>
      </c>
      <c r="Z506" t="str">
        <f t="shared" si="198"/>
        <v>-0.228288708864498-0.0181087384214572i</v>
      </c>
      <c r="AA506" t="str">
        <f t="shared" si="199"/>
        <v>3.23696791586764-65.2404562691746i</v>
      </c>
      <c r="AB506" t="str">
        <f t="shared" si="200"/>
        <v>0.667751249657477-0.0518264204220135i</v>
      </c>
      <c r="AC506" t="str">
        <f t="shared" si="201"/>
        <v>3.0277288786134-2.01642032413264i</v>
      </c>
      <c r="AD506" t="str">
        <f t="shared" si="202"/>
        <v>0.160678503201892+0.0898921237657638i</v>
      </c>
      <c r="AE506" t="str">
        <f t="shared" si="203"/>
        <v>-0.0350532550828166-0.0234310418560082i</v>
      </c>
      <c r="AF506" t="str">
        <f t="shared" si="204"/>
        <v>-2.80242308251962-1.01703448554386i</v>
      </c>
      <c r="AG506" t="str">
        <f t="shared" si="205"/>
        <v>1.02311266587141-0.0368941746064942i</v>
      </c>
      <c r="AH506" t="str">
        <f t="shared" si="206"/>
        <v>0.0690623191094998+0.101515759230724i</v>
      </c>
      <c r="AI506">
        <f t="shared" si="207"/>
        <v>-18.217411438774921</v>
      </c>
      <c r="AJ506">
        <f t="shared" si="208"/>
        <v>55.772102746127509</v>
      </c>
      <c r="AK506"/>
      <c r="AL506"/>
      <c r="AM506"/>
      <c r="AN506"/>
    </row>
    <row r="507" spans="1:40" x14ac:dyDescent="0.35">
      <c r="A507"/>
      <c r="B507">
        <f t="shared" si="209"/>
        <v>37300</v>
      </c>
      <c r="C507" s="237" t="str">
        <f t="shared" si="177"/>
        <v>-0.0000152037375588169+0.018172272501419i</v>
      </c>
      <c r="D507" s="208" t="str">
        <f t="shared" si="178"/>
        <v>-1.64886208170121+0.139320755844212i</v>
      </c>
      <c r="E507" t="str">
        <f t="shared" si="179"/>
        <v>36500</v>
      </c>
      <c r="F507" t="str">
        <f t="shared" si="180"/>
        <v>0.21505376344086</v>
      </c>
      <c r="G507" t="str">
        <f t="shared" si="175"/>
        <v>0.21505376344086</v>
      </c>
      <c r="H507" t="str">
        <f t="shared" si="181"/>
        <v>1.15662098137375+1.15725618203852i</v>
      </c>
      <c r="I507" t="str">
        <f t="shared" si="182"/>
        <v>146.476757473624i</v>
      </c>
      <c r="J507" t="str">
        <f t="shared" si="176"/>
        <v>-28.0420842337103+32.0444272789898i</v>
      </c>
      <c r="K507" t="str">
        <f t="shared" si="183"/>
        <v>2.58865759199877-2.26533473714658i</v>
      </c>
      <c r="L507" t="str">
        <f t="shared" si="184"/>
        <v>0.655018975305925-0.50325100556235i</v>
      </c>
      <c r="M507" t="str">
        <f t="shared" si="185"/>
        <v>3.2436765673047-2.76858574270893i</v>
      </c>
      <c r="N507" t="str">
        <f t="shared" si="186"/>
        <v>-0.465253902083722i</v>
      </c>
      <c r="O507" t="str">
        <f t="shared" si="187"/>
        <v>0.893707681313598-0.448649730147107i</v>
      </c>
      <c r="P507" t="str">
        <f t="shared" si="188"/>
        <v>0.106292318686402+0.448649730147107i</v>
      </c>
      <c r="Q507" t="str">
        <f t="shared" si="189"/>
        <v>-0.106292318686402+0.016604171936615i</v>
      </c>
      <c r="R507" t="str">
        <f t="shared" si="190"/>
        <v>-0.33252817035973-4.27284954053439i</v>
      </c>
      <c r="S507" t="str">
        <f t="shared" si="191"/>
        <v>0.0519495325807768i</v>
      </c>
      <c r="T507" t="str">
        <f t="shared" si="192"/>
        <v>0.221972536418748-0.0172746830201289i</v>
      </c>
      <c r="U507" t="str">
        <f t="shared" si="193"/>
        <v>0.00005-0.00380972192387724i</v>
      </c>
      <c r="V507" t="str">
        <f t="shared" si="194"/>
        <v>0.00002-0.0426688855474249i</v>
      </c>
      <c r="W507" t="str">
        <f t="shared" si="195"/>
        <v>0.000042273518887147-0.00349749178660582i</v>
      </c>
      <c r="X507" t="str">
        <f t="shared" si="196"/>
        <v>0.000103369384114284-0.00349494540054419i</v>
      </c>
      <c r="Y507" t="str">
        <f t="shared" si="197"/>
        <v>0.009+0.187490249566239i</v>
      </c>
      <c r="Z507" t="str">
        <f t="shared" si="198"/>
        <v>-0.227047701755356-0.0179750875777038i</v>
      </c>
      <c r="AA507" t="str">
        <f t="shared" si="199"/>
        <v>3.21890477576618-65.0597969067397i</v>
      </c>
      <c r="AB507" t="str">
        <f t="shared" si="200"/>
        <v>0.667729568669811-0.0519650621110087i</v>
      </c>
      <c r="AC507" t="str">
        <f t="shared" si="201"/>
        <v>3.02202902511122-2.01722441809243i</v>
      </c>
      <c r="AD507" t="str">
        <f t="shared" si="202"/>
        <v>0.160789792459879+0.0901328316689639i</v>
      </c>
      <c r="AE507" t="str">
        <f t="shared" si="203"/>
        <v>-0.0348868073008601-0.0233546628842077i</v>
      </c>
      <c r="AF507" t="str">
        <f t="shared" si="204"/>
        <v>-2.80548306307496-1.01793542619431i</v>
      </c>
      <c r="AG507" t="str">
        <f t="shared" si="205"/>
        <v>1.02310135852896-0.0368183765080905i</v>
      </c>
      <c r="AH507" t="str">
        <f t="shared" si="206"/>
        <v>0.0687847485318231+0.101227674198575i</v>
      </c>
      <c r="AI507">
        <f t="shared" si="207"/>
        <v>-18.245350496484985</v>
      </c>
      <c r="AJ507">
        <f t="shared" si="208"/>
        <v>55.803681448037082</v>
      </c>
      <c r="AK507"/>
      <c r="AL507"/>
      <c r="AM507"/>
      <c r="AN507"/>
    </row>
    <row r="508" spans="1:40" x14ac:dyDescent="0.35">
      <c r="A508"/>
      <c r="B508">
        <f t="shared" si="209"/>
        <v>37400</v>
      </c>
      <c r="C508" s="237" t="str">
        <f t="shared" si="177"/>
        <v>-0.0000151225429003398+0.0181236836052609i</v>
      </c>
      <c r="D508" s="208" t="str">
        <f t="shared" si="178"/>
        <v>-1.64886145920883+0.138948240973667i</v>
      </c>
      <c r="E508" t="str">
        <f t="shared" si="179"/>
        <v>36500</v>
      </c>
      <c r="F508" t="str">
        <f t="shared" si="180"/>
        <v>0.21505376344086</v>
      </c>
      <c r="G508" t="str">
        <f t="shared" si="175"/>
        <v>0.21505376344086</v>
      </c>
      <c r="H508" t="str">
        <f t="shared" si="181"/>
        <v>1.15967615140188+1.15777336177112i</v>
      </c>
      <c r="I508" t="str">
        <f t="shared" si="182"/>
        <v>146.869456555323i</v>
      </c>
      <c r="J508" t="str">
        <f t="shared" si="176"/>
        <v>-28.1980146071233+32.1303372716949i</v>
      </c>
      <c r="K508" t="str">
        <f t="shared" si="183"/>
        <v>2.58221601817041-2.26618738494419i</v>
      </c>
      <c r="L508" t="str">
        <f t="shared" si="184"/>
        <v>0.653716172090985-0.503596576909356i</v>
      </c>
      <c r="M508" t="str">
        <f t="shared" si="185"/>
        <v>3.2359321902614-2.76978396185355i</v>
      </c>
      <c r="N508" t="str">
        <f t="shared" si="186"/>
        <v>-0.466501231579925i</v>
      </c>
      <c r="O508" t="str">
        <f t="shared" si="187"/>
        <v>0.893147372187923-0.449764128798428i</v>
      </c>
      <c r="P508" t="str">
        <f t="shared" si="188"/>
        <v>0.106852627812077+0.449764128798428i</v>
      </c>
      <c r="Q508" t="str">
        <f t="shared" si="189"/>
        <v>-0.106852627812077+0.016737102781497i</v>
      </c>
      <c r="R508" t="str">
        <f t="shared" si="190"/>
        <v>-0.332523828632515-4.26128606866217i</v>
      </c>
      <c r="S508" t="str">
        <f t="shared" si="191"/>
        <v>0.0520888074670523i</v>
      </c>
      <c r="T508" t="str">
        <f t="shared" si="192"/>
        <v>0.221965309592576-0.0173207696878462i</v>
      </c>
      <c r="U508" t="str">
        <f t="shared" si="193"/>
        <v>0.0000499999999999998-0.00379953550162087i</v>
      </c>
      <c r="V508" t="str">
        <f t="shared" si="194"/>
        <v>0.00002-0.0425547976181537i</v>
      </c>
      <c r="W508" t="str">
        <f t="shared" si="195"/>
        <v>0.0000422735185462988-0.00348814042999979i</v>
      </c>
      <c r="X508" t="str">
        <f t="shared" si="196"/>
        <v>0.000103043164047518-0.00348560654060335i</v>
      </c>
      <c r="Y508" t="str">
        <f t="shared" si="197"/>
        <v>0.009+0.187992904390813i</v>
      </c>
      <c r="Z508" t="str">
        <f t="shared" si="198"/>
        <v>-0.225816835561541-0.0178428626304431i</v>
      </c>
      <c r="AA508" t="str">
        <f t="shared" si="199"/>
        <v>3.20099429829626-64.8801502716339i</v>
      </c>
      <c r="AB508" t="str">
        <f t="shared" si="200"/>
        <v>0.667707829198791-0.0521036983191306i</v>
      </c>
      <c r="AC508" t="str">
        <f t="shared" si="201"/>
        <v>3.01634127023635-2.0180104711414i</v>
      </c>
      <c r="AD508" t="str">
        <f t="shared" si="202"/>
        <v>0.160901361388269+0.0903733726926542i</v>
      </c>
      <c r="AE508" t="str">
        <f t="shared" si="203"/>
        <v>-0.0347217165918379-0.0232787699287811i</v>
      </c>
      <c r="AF508" t="str">
        <f t="shared" si="204"/>
        <v>-2.80853761061071-1.01882512079745i</v>
      </c>
      <c r="AG508" t="str">
        <f t="shared" si="205"/>
        <v>1.02309010607531-0.0367430718753692i</v>
      </c>
      <c r="AH508" t="str">
        <f t="shared" si="206"/>
        <v>0.0685094719414093+0.100941164236803i</v>
      </c>
      <c r="AI508">
        <f t="shared" si="207"/>
        <v>-18.273192534837811</v>
      </c>
      <c r="AJ508">
        <f t="shared" si="208"/>
        <v>55.83498823336982</v>
      </c>
      <c r="AK508"/>
      <c r="AL508"/>
      <c r="AM508"/>
      <c r="AN508"/>
    </row>
    <row r="509" spans="1:40" x14ac:dyDescent="0.35">
      <c r="A509"/>
      <c r="B509">
        <f t="shared" si="209"/>
        <v>37500</v>
      </c>
      <c r="C509" s="237" t="str">
        <f t="shared" si="177"/>
        <v>-0.0000150419969320679+0.0180753538493426i</v>
      </c>
      <c r="D509" s="208" t="str">
        <f t="shared" si="178"/>
        <v>-1.64886084168974+0.13857771284496i</v>
      </c>
      <c r="E509" t="str">
        <f t="shared" si="179"/>
        <v>36500</v>
      </c>
      <c r="F509" t="str">
        <f t="shared" si="180"/>
        <v>0.21505376344086</v>
      </c>
      <c r="G509" t="str">
        <f t="shared" si="175"/>
        <v>0.21505376344086</v>
      </c>
      <c r="H509" t="str">
        <f t="shared" si="181"/>
        <v>1.1627258651009+1.15828135061261i</v>
      </c>
      <c r="I509" t="str">
        <f t="shared" si="182"/>
        <v>147.262155637022i</v>
      </c>
      <c r="J509" t="str">
        <f t="shared" si="176"/>
        <v>-28.3543624648025+32.2162472643999i</v>
      </c>
      <c r="K509" t="str">
        <f t="shared" si="183"/>
        <v>2.57578922427652-2.26701951653987i</v>
      </c>
      <c r="L509" t="str">
        <f t="shared" si="184"/>
        <v>0.652415073690941-0.50393809809894i</v>
      </c>
      <c r="M509" t="str">
        <f t="shared" si="185"/>
        <v>3.22820429796746-2.77095761463881i</v>
      </c>
      <c r="N509" t="str">
        <f t="shared" si="186"/>
        <v>-0.467748561076128i</v>
      </c>
      <c r="O509" t="str">
        <f t="shared" si="187"/>
        <v>0.892585673476172-0.450877827692922i</v>
      </c>
      <c r="P509" t="str">
        <f t="shared" si="188"/>
        <v>0.107414326523828+0.450877827692922i</v>
      </c>
      <c r="Q509" t="str">
        <f t="shared" si="189"/>
        <v>-0.107414326523828+0.016870733383206i</v>
      </c>
      <c r="R509" t="str">
        <f t="shared" si="190"/>
        <v>-0.332519475079491-4.24978389638227i</v>
      </c>
      <c r="S509" t="str">
        <f t="shared" si="191"/>
        <v>0.0522280823533279i</v>
      </c>
      <c r="T509" t="str">
        <f t="shared" si="192"/>
        <v>0.2219580633241-0.017366854528537i</v>
      </c>
      <c r="U509" t="str">
        <f t="shared" si="193"/>
        <v>0.0000499999999999998-0.00378940340694988i</v>
      </c>
      <c r="V509" t="str">
        <f t="shared" si="194"/>
        <v>0.00002-0.0424413181578388i</v>
      </c>
      <c r="W509" t="str">
        <f t="shared" si="195"/>
        <v>0.0000422735182045385-0.00347883894789838i</v>
      </c>
      <c r="X509" t="str">
        <f t="shared" si="196"/>
        <v>0.0001027195492044-0.00347631744321236i</v>
      </c>
      <c r="Y509" t="str">
        <f t="shared" si="197"/>
        <v>0.009+0.188495559215388i</v>
      </c>
      <c r="Z509" t="str">
        <f t="shared" si="198"/>
        <v>-0.224595999581491-0.0177120441913364i</v>
      </c>
      <c r="AA509" t="str">
        <f t="shared" si="199"/>
        <v>3.18323474837957-64.7015077575919i</v>
      </c>
      <c r="AB509" t="str">
        <f t="shared" si="200"/>
        <v>0.667686031242152-0.0522423290312591i</v>
      </c>
      <c r="AC509" t="str">
        <f t="shared" si="201"/>
        <v>3.01066563631312-2.01877860357295i</v>
      </c>
      <c r="AD509" t="str">
        <f t="shared" si="202"/>
        <v>0.161013209842016+0.0906137468737598i</v>
      </c>
      <c r="AE509" t="str">
        <f t="shared" si="203"/>
        <v>-0.0345579681213214-0.023203358143047i</v>
      </c>
      <c r="AF509" t="str">
        <f t="shared" si="204"/>
        <v>-2.81158670679064-1.01970363776765i</v>
      </c>
      <c r="AG509" t="str">
        <f t="shared" si="205"/>
        <v>1.02307890778475-0.0366682564769375i</v>
      </c>
      <c r="AH509" t="str">
        <f t="shared" si="206"/>
        <v>0.0682364640792019+0.100656215759523i</v>
      </c>
      <c r="AI509">
        <f t="shared" si="207"/>
        <v>-18.300938238054272</v>
      </c>
      <c r="AJ509">
        <f t="shared" si="208"/>
        <v>55.866024713194044</v>
      </c>
      <c r="AK509"/>
      <c r="AL509"/>
      <c r="AM509"/>
      <c r="AN509"/>
    </row>
    <row r="510" spans="1:40" x14ac:dyDescent="0.35">
      <c r="A510"/>
      <c r="B510">
        <f t="shared" si="209"/>
        <v>37600</v>
      </c>
      <c r="C510" s="237" t="str">
        <f t="shared" si="177"/>
        <v>-0.0000149620927622344+0.0180272811660612i</v>
      </c>
      <c r="D510" s="208" t="str">
        <f t="shared" si="178"/>
        <v>-1.6488602290911+0.138209155606469i</v>
      </c>
      <c r="E510" t="str">
        <f t="shared" si="179"/>
        <v>36500</v>
      </c>
      <c r="F510" t="str">
        <f t="shared" si="180"/>
        <v>0.21505376344086</v>
      </c>
      <c r="G510" t="str">
        <f t="shared" si="175"/>
        <v>0.21505376344086</v>
      </c>
      <c r="H510" t="str">
        <f t="shared" si="181"/>
        <v>1.16577010454493+1.15878020081743i</v>
      </c>
      <c r="I510" t="str">
        <f t="shared" si="182"/>
        <v>147.65485471872i</v>
      </c>
      <c r="J510" t="str">
        <f t="shared" si="176"/>
        <v>-28.5111278067479+32.302157257105i</v>
      </c>
      <c r="K510" t="str">
        <f t="shared" si="183"/>
        <v>2.56937722928844-2.26783127779733i</v>
      </c>
      <c r="L510" t="str">
        <f t="shared" si="184"/>
        <v>0.651115690649797-0.504275587831871i</v>
      </c>
      <c r="M510" t="str">
        <f t="shared" si="185"/>
        <v>3.22049291993824-2.7721068656292i</v>
      </c>
      <c r="N510" t="str">
        <f t="shared" si="186"/>
        <v>-0.468995890572331i</v>
      </c>
      <c r="O510" t="str">
        <f t="shared" si="187"/>
        <v>0.892022586052255-0.451990825097864i</v>
      </c>
      <c r="P510" t="str">
        <f t="shared" si="188"/>
        <v>0.107977413947745+0.451990825097864i</v>
      </c>
      <c r="Q510" t="str">
        <f t="shared" si="189"/>
        <v>-0.107977413947745+0.017005065474467i</v>
      </c>
      <c r="R510" t="str">
        <f t="shared" si="190"/>
        <v>-0.332515109699078-4.23834253458803i</v>
      </c>
      <c r="S510" t="str">
        <f t="shared" si="191"/>
        <v>0.0523673572396034i</v>
      </c>
      <c r="T510" t="str">
        <f t="shared" si="192"/>
        <v>0.221950797612578-0.0174129375371775i</v>
      </c>
      <c r="U510" t="str">
        <f t="shared" si="193"/>
        <v>0.0000499999999999998-0.00377932520639949i</v>
      </c>
      <c r="V510" t="str">
        <f t="shared" si="194"/>
        <v>0.00002-0.0423284423116744i</v>
      </c>
      <c r="W510" t="str">
        <f t="shared" si="195"/>
        <v>0.0000422735178618654-0.00346958694236669i</v>
      </c>
      <c r="X510" t="str">
        <f t="shared" si="196"/>
        <v>0.000102398511920574-0.00346707771180941i</v>
      </c>
      <c r="Y510" t="str">
        <f t="shared" si="197"/>
        <v>0.009+0.188998214039962i</v>
      </c>
      <c r="Z510" t="str">
        <f t="shared" si="198"/>
        <v>-0.223385084626783-0.0175826131909697i</v>
      </c>
      <c r="AA510" t="str">
        <f t="shared" si="199"/>
        <v>3.16562441576843-64.5238608567293i</v>
      </c>
      <c r="AB510" t="str">
        <f t="shared" si="200"/>
        <v>0.667664174797662-0.0523809542322816i</v>
      </c>
      <c r="AC510" t="str">
        <f t="shared" si="201"/>
        <v>3.00500214497676-2.01952893513592i</v>
      </c>
      <c r="AD510" t="str">
        <f t="shared" si="202"/>
        <v>0.161125337676108+0.090853954245772i</v>
      </c>
      <c r="AE510" t="str">
        <f t="shared" si="203"/>
        <v>-0.034395547257923-0.0231284227454931i</v>
      </c>
      <c r="AF510" t="str">
        <f t="shared" si="204"/>
        <v>-2.81463033363603-1.02057104521096i</v>
      </c>
      <c r="AG510" t="str">
        <f t="shared" si="205"/>
        <v>1.02306776294204-0.0365939261298154i</v>
      </c>
      <c r="AH510" t="str">
        <f t="shared" si="206"/>
        <v>0.0679657000321697+0.100372815340483i</v>
      </c>
      <c r="AI510">
        <f t="shared" si="207"/>
        <v>-18.328588283570824</v>
      </c>
      <c r="AJ510">
        <f t="shared" si="208"/>
        <v>55.896792487900164</v>
      </c>
      <c r="AK510"/>
      <c r="AL510"/>
      <c r="AM510"/>
      <c r="AN510"/>
    </row>
    <row r="511" spans="1:40" x14ac:dyDescent="0.35">
      <c r="A511"/>
      <c r="B511">
        <f t="shared" si="209"/>
        <v>37700</v>
      </c>
      <c r="C511" s="237" t="str">
        <f t="shared" si="177"/>
        <v>-0.000014882823590354+0.0179794635097518i</v>
      </c>
      <c r="D511" s="208" t="str">
        <f t="shared" si="178"/>
        <v>-1.64885962136078+0.137842553574764i</v>
      </c>
      <c r="E511" t="str">
        <f t="shared" si="179"/>
        <v>36500</v>
      </c>
      <c r="F511" t="str">
        <f t="shared" si="180"/>
        <v>0.21505376344086</v>
      </c>
      <c r="G511" t="str">
        <f t="shared" si="175"/>
        <v>0.21505376344086</v>
      </c>
      <c r="H511" t="str">
        <f t="shared" si="181"/>
        <v>1.16880885216199+1.15926996450061i</v>
      </c>
      <c r="I511" t="str">
        <f t="shared" si="182"/>
        <v>148.047553800419i</v>
      </c>
      <c r="J511" t="str">
        <f t="shared" si="176"/>
        <v>-28.6683106329594+32.3880672498101i</v>
      </c>
      <c r="K511" t="str">
        <f t="shared" si="183"/>
        <v>2.56298005138475-2.26862281384225i</v>
      </c>
      <c r="L511" t="str">
        <f t="shared" si="184"/>
        <v>0.649818033373357-0.504609064788474i</v>
      </c>
      <c r="M511" t="str">
        <f t="shared" si="185"/>
        <v>3.21279808475811-2.77323187863072i</v>
      </c>
      <c r="N511" t="str">
        <f t="shared" si="186"/>
        <v>-0.470243220068534i</v>
      </c>
      <c r="O511" t="str">
        <f t="shared" si="187"/>
        <v>0.891458110792239-0.453103119281617i</v>
      </c>
      <c r="P511" t="str">
        <f t="shared" si="188"/>
        <v>0.108541889207761+0.453103119281617i</v>
      </c>
      <c r="Q511" t="str">
        <f t="shared" si="189"/>
        <v>-0.108541889207761+0.017140100786917i</v>
      </c>
      <c r="R511" t="str">
        <f t="shared" si="190"/>
        <v>-0.33251073248961-4.22696149936199i</v>
      </c>
      <c r="S511" t="str">
        <f t="shared" si="191"/>
        <v>0.052506632125879i</v>
      </c>
      <c r="T511" t="str">
        <f t="shared" si="192"/>
        <v>0.221943512457254-0.0174590187087385i</v>
      </c>
      <c r="U511" t="str">
        <f t="shared" si="193"/>
        <v>0.0000499999999999998-0.003769300471104i</v>
      </c>
      <c r="V511" t="str">
        <f t="shared" si="194"/>
        <v>0.00002-0.0422161652763649i</v>
      </c>
      <c r="W511" t="str">
        <f t="shared" si="195"/>
        <v>0.0000422735175182798-0.00346038401969196i</v>
      </c>
      <c r="X511" t="str">
        <f t="shared" si="196"/>
        <v>0.000102080024897877-0.0034578869540339i</v>
      </c>
      <c r="Y511" t="str">
        <f t="shared" si="197"/>
        <v>0.009+0.189500868864536i</v>
      </c>
      <c r="Z511" t="str">
        <f t="shared" si="198"/>
        <v>-0.222183982997273-0.0174545508727031i</v>
      </c>
      <c r="AA511" t="str">
        <f t="shared" si="199"/>
        <v>3.1481616146166-64.3472011581248i</v>
      </c>
      <c r="AB511" t="str">
        <f t="shared" si="200"/>
        <v>0.667642259863045-0.0525195739070696i</v>
      </c>
      <c r="AC511" t="str">
        <f t="shared" si="201"/>
        <v>2.99935081718038-2.0202615850342i</v>
      </c>
      <c r="AD511" t="str">
        <f t="shared" si="202"/>
        <v>0.161237744745566+0.0910939948387892i</v>
      </c>
      <c r="AE511" t="str">
        <f t="shared" si="203"/>
        <v>-0.0342344395699559-0.0230539590186765i</v>
      </c>
      <c r="AF511" t="str">
        <f t="shared" si="204"/>
        <v>-2.81766847352277-1.02142741092585i</v>
      </c>
      <c r="AG511" t="str">
        <f t="shared" si="205"/>
        <v>1.02305667084227-0.0365200766987374i</v>
      </c>
      <c r="AH511" t="str">
        <f t="shared" si="206"/>
        <v>0.067697155227623+0.100090949710678i</v>
      </c>
      <c r="AI511">
        <f t="shared" si="207"/>
        <v>-18.356143342124099</v>
      </c>
      <c r="AJ511">
        <f t="shared" si="208"/>
        <v>55.927293147260826</v>
      </c>
      <c r="AK511"/>
      <c r="AL511"/>
      <c r="AM511"/>
      <c r="AN511"/>
    </row>
    <row r="512" spans="1:40" x14ac:dyDescent="0.35">
      <c r="A512"/>
      <c r="B512">
        <f t="shared" si="209"/>
        <v>37800</v>
      </c>
      <c r="C512" s="237" t="str">
        <f t="shared" si="177"/>
        <v>-0.0000148041827057754+0.0179318988563963i</v>
      </c>
      <c r="D512" s="208" t="str">
        <f t="shared" si="178"/>
        <v>-1.64885901844734+0.137477891232372i</v>
      </c>
      <c r="E512" t="str">
        <f t="shared" si="179"/>
        <v>36500</v>
      </c>
      <c r="F512" t="str">
        <f t="shared" si="180"/>
        <v>0.21505376344086</v>
      </c>
      <c r="G512" t="str">
        <f t="shared" si="175"/>
        <v>0.21505376344086</v>
      </c>
      <c r="H512" t="str">
        <f t="shared" si="181"/>
        <v>1.17184209073111+1.15975069363621i</v>
      </c>
      <c r="I512" t="str">
        <f t="shared" si="182"/>
        <v>148.440252882118i</v>
      </c>
      <c r="J512" t="str">
        <f t="shared" si="176"/>
        <v>-28.8259109434371+32.4739772425151i</v>
      </c>
      <c r="K512" t="str">
        <f t="shared" si="183"/>
        <v>2.55659770795997-2.26939426906311i</v>
      </c>
      <c r="L512" t="str">
        <f t="shared" si="184"/>
        <v>0.648522112130044-0.504938547627845i</v>
      </c>
      <c r="M512" t="str">
        <f t="shared" si="185"/>
        <v>3.20511982009001-2.77433281669096i</v>
      </c>
      <c r="N512" t="str">
        <f t="shared" si="186"/>
        <v>-0.471490549564737i</v>
      </c>
      <c r="O512" t="str">
        <f t="shared" si="187"/>
        <v>0.890892248574354-0.45421470851364i</v>
      </c>
      <c r="P512" t="str">
        <f t="shared" si="188"/>
        <v>0.109107751425646+0.45421470851364i</v>
      </c>
      <c r="Q512" t="str">
        <f t="shared" si="189"/>
        <v>-0.109107751425646+0.017275841051097i</v>
      </c>
      <c r="R512" t="str">
        <f t="shared" si="190"/>
        <v>-0.332506343449442-4.21564031190766i</v>
      </c>
      <c r="S512" t="str">
        <f t="shared" si="191"/>
        <v>0.0526459070121545i</v>
      </c>
      <c r="T512" t="str">
        <f t="shared" si="192"/>
        <v>0.221936207857381-0.0175050980381908i</v>
      </c>
      <c r="U512" t="str">
        <f t="shared" si="193"/>
        <v>0.0000500000000000002-0.003759328776736i</v>
      </c>
      <c r="V512" t="str">
        <f t="shared" si="194"/>
        <v>0.00002-0.0421044822994433i</v>
      </c>
      <c r="W512" t="str">
        <f t="shared" si="195"/>
        <v>0.0000422735171737818-0.00345122979032769i</v>
      </c>
      <c r="X512" t="str">
        <f t="shared" si="196"/>
        <v>0.000101764061198538-0.00344874478167094i</v>
      </c>
      <c r="Y512" t="str">
        <f t="shared" si="197"/>
        <v>0.009+0.190003523689111i</v>
      </c>
      <c r="Z512" t="str">
        <f t="shared" si="198"/>
        <v>-0.220992588456712-0.0173278387866593i</v>
      </c>
      <c r="AA512" t="str">
        <f t="shared" si="199"/>
        <v>3.13084468305901-64.17152034643i</v>
      </c>
      <c r="AB512" t="str">
        <f t="shared" si="200"/>
        <v>0.667620286436057-0.0526581880404943i</v>
      </c>
      <c r="AC512" t="str">
        <f t="shared" si="201"/>
        <v>2.99371167320215-2.02097667192679i</v>
      </c>
      <c r="AD512" t="str">
        <f t="shared" si="202"/>
        <v>0.161350430905443+0.09133386867957i</v>
      </c>
      <c r="AE512" t="str">
        <f t="shared" si="203"/>
        <v>-0.0340746308221581-0.022979962308151i</v>
      </c>
      <c r="AF512" t="str">
        <f t="shared" si="204"/>
        <v>-2.82070110917845-1.02227280240384i</v>
      </c>
      <c r="AG512" t="str">
        <f t="shared" si="205"/>
        <v>1.02304563079062-0.0364467040954672i</v>
      </c>
      <c r="AH512" t="str">
        <f t="shared" si="206"/>
        <v>0.0674308054276408+0.0998106057560231i</v>
      </c>
      <c r="AI512">
        <f t="shared" si="207"/>
        <v>-18.383604077833223</v>
      </c>
      <c r="AJ512">
        <f t="shared" si="208"/>
        <v>55.957528270494578</v>
      </c>
      <c r="AK512"/>
      <c r="AL512"/>
      <c r="AM512"/>
      <c r="AN512"/>
    </row>
    <row r="513" spans="1:40" x14ac:dyDescent="0.35">
      <c r="A513"/>
      <c r="B513">
        <f t="shared" si="209"/>
        <v>37900</v>
      </c>
      <c r="C513" s="237" t="str">
        <f t="shared" si="177"/>
        <v>-0.0000147261634862612+0.0178845852033381i</v>
      </c>
      <c r="D513" s="208" t="str">
        <f t="shared" si="178"/>
        <v>-1.64885842029999+0.137115153225592i</v>
      </c>
      <c r="E513" t="str">
        <f t="shared" si="179"/>
        <v>36500</v>
      </c>
      <c r="F513" t="str">
        <f t="shared" si="180"/>
        <v>0.21505376344086</v>
      </c>
      <c r="G513" t="str">
        <f t="shared" si="175"/>
        <v>0.21505376344086</v>
      </c>
      <c r="H513" t="str">
        <f t="shared" si="181"/>
        <v>1.17486980337944+1.16022244005585i</v>
      </c>
      <c r="I513" t="str">
        <f t="shared" si="182"/>
        <v>148.832951963816i</v>
      </c>
      <c r="J513" t="str">
        <f t="shared" si="176"/>
        <v>-28.9839287381809+32.5598872352202i</v>
      </c>
      <c r="K513" t="str">
        <f t="shared" si="183"/>
        <v>2.55023021563353-2.27014578711203i</v>
      </c>
      <c r="L513" t="str">
        <f t="shared" si="184"/>
        <v>0.647227937051722-0.505264054987078i</v>
      </c>
      <c r="M513" t="str">
        <f t="shared" si="185"/>
        <v>3.19745815268525-2.77540984209911i</v>
      </c>
      <c r="N513" t="str">
        <f t="shared" si="186"/>
        <v>-0.47273787906094i</v>
      </c>
      <c r="O513" t="str">
        <f t="shared" si="187"/>
        <v>0.890325000278984-0.455325591064489i</v>
      </c>
      <c r="P513" t="str">
        <f t="shared" si="188"/>
        <v>0.109674999721016+0.455325591064489i</v>
      </c>
      <c r="Q513" t="str">
        <f t="shared" si="189"/>
        <v>-0.109674999721016+0.017412287996451i</v>
      </c>
      <c r="R513" t="str">
        <f t="shared" si="190"/>
        <v>-0.33250194257698-4.20437849848163i</v>
      </c>
      <c r="S513" t="str">
        <f t="shared" si="191"/>
        <v>0.0527851818984301i</v>
      </c>
      <c r="T513" t="str">
        <f t="shared" si="192"/>
        <v>0.221928883812201-0.0175511755205073i</v>
      </c>
      <c r="U513" t="str">
        <f t="shared" si="193"/>
        <v>0.0000500000000000002-0.00374940970344646i</v>
      </c>
      <c r="V513" t="str">
        <f t="shared" si="194"/>
        <v>0.00002-0.0419933886786004i</v>
      </c>
      <c r="W513" t="str">
        <f t="shared" si="195"/>
        <v>0.0000422735168283712-0.00344212386883872i</v>
      </c>
      <c r="X513" t="str">
        <f t="shared" si="196"/>
        <v>0.000101450594239487-0.0034396508105969i</v>
      </c>
      <c r="Y513" t="str">
        <f t="shared" si="197"/>
        <v>0.009+0.190506178513685i</v>
      </c>
      <c r="Z513" t="str">
        <f t="shared" si="198"/>
        <v>-0.219810796208858-0.0172024587838441i</v>
      </c>
      <c r="AA513" t="str">
        <f t="shared" si="199"/>
        <v>3.11367198280014-63.9968102005042i</v>
      </c>
      <c r="AB513" t="str">
        <f t="shared" si="200"/>
        <v>0.667598254514415-0.0527967966174335i</v>
      </c>
      <c r="AC513" t="str">
        <f t="shared" si="201"/>
        <v>2.98808473265223-2.02167431392757i</v>
      </c>
      <c r="AD513" t="str">
        <f t="shared" si="202"/>
        <v>0.161463396010818+0.0915735757915666i</v>
      </c>
      <c r="AE513" t="str">
        <f t="shared" si="203"/>
        <v>-0.0339161069724805-0.0229064280214121i</v>
      </c>
      <c r="AF513" t="str">
        <f t="shared" si="204"/>
        <v>-2.82372822367943-1.02310728683026i</v>
      </c>
      <c r="AG513" t="str">
        <f t="shared" si="205"/>
        <v>1.02303464210223-0.0363738042781246i</v>
      </c>
      <c r="AH513" t="str">
        <f t="shared" si="206"/>
        <v>0.0671666267236023+0.0995317705150527i</v>
      </c>
      <c r="AI513">
        <f t="shared" si="207"/>
        <v>-18.410971148281927</v>
      </c>
      <c r="AJ513">
        <f t="shared" si="208"/>
        <v>55.987499426326359</v>
      </c>
      <c r="AK513"/>
      <c r="AL513"/>
      <c r="AM513"/>
      <c r="AN513"/>
    </row>
    <row r="514" spans="1:40" x14ac:dyDescent="0.35">
      <c r="A514"/>
      <c r="B514">
        <f t="shared" si="209"/>
        <v>38000</v>
      </c>
      <c r="C514" s="237" t="str">
        <f t="shared" si="177"/>
        <v>-0.000014648759396594+0.0178375205690013i</v>
      </c>
      <c r="D514" s="208" t="str">
        <f t="shared" si="178"/>
        <v>-1.64885782686864+0.136754324362343i</v>
      </c>
      <c r="E514" t="str">
        <f t="shared" si="179"/>
        <v>36500</v>
      </c>
      <c r="F514" t="str">
        <f t="shared" si="180"/>
        <v>0.21505376344086</v>
      </c>
      <c r="G514" t="str">
        <f t="shared" si="175"/>
        <v>0.21505376344086</v>
      </c>
      <c r="H514" t="str">
        <f t="shared" si="181"/>
        <v>1.17789197357938+1.16068525544723i</v>
      </c>
      <c r="I514" t="str">
        <f t="shared" si="182"/>
        <v>149.225651045515i</v>
      </c>
      <c r="J514" t="str">
        <f t="shared" si="176"/>
        <v>-29.142364017191+32.6457972279252i</v>
      </c>
      <c r="K514" t="str">
        <f t="shared" si="183"/>
        <v>2.54387759025854-2.27087751090588i</v>
      </c>
      <c r="L514" t="str">
        <f t="shared" si="184"/>
        <v>0.645935518134518-0.5055856054805i</v>
      </c>
      <c r="M514" t="str">
        <f t="shared" si="185"/>
        <v>3.18981310839306-2.77646311638638i</v>
      </c>
      <c r="N514" t="str">
        <f t="shared" si="186"/>
        <v>-0.473985208557143i</v>
      </c>
      <c r="O514" t="str">
        <f t="shared" si="187"/>
        <v>0.889756366788673-0.456435765205819i</v>
      </c>
      <c r="P514" t="str">
        <f t="shared" si="188"/>
        <v>0.110243633211327+0.456435765205819i</v>
      </c>
      <c r="Q514" t="str">
        <f t="shared" si="189"/>
        <v>-0.110243633211327+0.017549443351324i</v>
      </c>
      <c r="R514" t="str">
        <f t="shared" si="190"/>
        <v>-0.332497529870564-4.19317559032735i</v>
      </c>
      <c r="S514" t="str">
        <f t="shared" si="191"/>
        <v>0.0529244567847056i</v>
      </c>
      <c r="T514" t="str">
        <f t="shared" si="192"/>
        <v>0.221921540320962-0.017597251150656i</v>
      </c>
      <c r="U514" t="str">
        <f t="shared" si="193"/>
        <v>0.0000500000000000002-0.00373954283580581i</v>
      </c>
      <c r="V514" t="str">
        <f t="shared" si="194"/>
        <v>0.00002-0.0418828797610251i</v>
      </c>
      <c r="W514" t="str">
        <f t="shared" si="195"/>
        <v>0.0000422735164820478-0.00343306587384712i</v>
      </c>
      <c r="X514" t="str">
        <f t="shared" si="196"/>
        <v>0.000101139597786766-0.0034306046607255i</v>
      </c>
      <c r="Y514" t="str">
        <f t="shared" si="197"/>
        <v>0.009+0.191008833338259i</v>
      </c>
      <c r="Z514" t="str">
        <f t="shared" si="198"/>
        <v>-0.218638502874-0.0170783930103946i</v>
      </c>
      <c r="AA514" t="str">
        <f t="shared" si="199"/>
        <v>3.09664189871022-63.8230625920683i</v>
      </c>
      <c r="AB514" t="str">
        <f t="shared" si="200"/>
        <v>0.667576164095859-0.0529353996227501i</v>
      </c>
      <c r="AC514" t="str">
        <f t="shared" si="201"/>
        <v>2.98247001447999-2.02235462860553i</v>
      </c>
      <c r="AD514" t="str">
        <f t="shared" si="202"/>
        <v>0.161576639916786+0.0918131161949789i</v>
      </c>
      <c r="AE514" t="str">
        <f t="shared" si="203"/>
        <v>-0.0337588541689305-0.0228333516268646i</v>
      </c>
      <c r="AF514" t="str">
        <f t="shared" si="204"/>
        <v>-2.82674980044802-1.02393093108489i</v>
      </c>
      <c r="AG514" t="str">
        <f t="shared" si="205"/>
        <v>1.02302370410203-0.0363013732505198i</v>
      </c>
      <c r="AH514" t="str">
        <f t="shared" si="206"/>
        <v>0.0669045955308143+0.0992544311766633i</v>
      </c>
      <c r="AI514">
        <f t="shared" si="207"/>
        <v>-18.43824520459971</v>
      </c>
      <c r="AJ514">
        <f t="shared" si="208"/>
        <v>56.017208173051792</v>
      </c>
      <c r="AK514"/>
      <c r="AL514"/>
      <c r="AM514"/>
      <c r="AN514"/>
    </row>
    <row r="515" spans="1:40" x14ac:dyDescent="0.35">
      <c r="A515"/>
      <c r="B515">
        <f t="shared" si="209"/>
        <v>38100</v>
      </c>
      <c r="C515" s="237" t="str">
        <f t="shared" si="177"/>
        <v>-0.0000145719639872075+0.017790702992614i</v>
      </c>
      <c r="D515" s="208" t="str">
        <f t="shared" si="178"/>
        <v>-1.64885723810383+0.136395389610041i</v>
      </c>
      <c r="E515" t="str">
        <f t="shared" si="179"/>
        <v>36500</v>
      </c>
      <c r="F515" t="str">
        <f t="shared" si="180"/>
        <v>0.21505376344086</v>
      </c>
      <c r="G515" t="str">
        <f t="shared" si="175"/>
        <v>0.21505376344086</v>
      </c>
      <c r="H515" t="str">
        <f t="shared" si="181"/>
        <v>1.18090858514573+1.16113919135267i</v>
      </c>
      <c r="I515" t="str">
        <f t="shared" si="182"/>
        <v>149.618350127214i</v>
      </c>
      <c r="J515" t="str">
        <f t="shared" si="176"/>
        <v>-29.3012167804672+32.7317072206303i</v>
      </c>
      <c r="K515" t="str">
        <f t="shared" si="183"/>
        <v>2.5375398469304-2.27158958262701i</v>
      </c>
      <c r="L515" t="str">
        <f t="shared" si="184"/>
        <v>0.644644865239651-0.505903217698923i</v>
      </c>
      <c r="M515" t="str">
        <f t="shared" si="185"/>
        <v>3.18218471217005-2.77749280032593i</v>
      </c>
      <c r="N515" t="str">
        <f t="shared" si="186"/>
        <v>-0.475232538053346i</v>
      </c>
      <c r="O515" t="str">
        <f t="shared" si="187"/>
        <v>0.889186348988116-0.457545229210386i</v>
      </c>
      <c r="P515" t="str">
        <f t="shared" si="188"/>
        <v>0.110813651011884+0.457545229210386i</v>
      </c>
      <c r="Q515" t="str">
        <f t="shared" si="189"/>
        <v>-0.110813651011884+0.01768730884296i</v>
      </c>
      <c r="R515" t="str">
        <f t="shared" si="190"/>
        <v>-0.332493105328536-4.18203112360938i</v>
      </c>
      <c r="S515" t="str">
        <f t="shared" si="191"/>
        <v>0.0530637316709812i</v>
      </c>
      <c r="T515" t="str">
        <f t="shared" si="192"/>
        <v>0.2219141773829-0.0176433249236047i</v>
      </c>
      <c r="U515" t="str">
        <f t="shared" si="193"/>
        <v>0.0000500000000000002-0.00372972776274596i</v>
      </c>
      <c r="V515" t="str">
        <f t="shared" si="194"/>
        <v>0.00002-0.0417729509427547i</v>
      </c>
      <c r="W515" t="str">
        <f t="shared" si="195"/>
        <v>0.0000422735161348118-0.00342405542797883i</v>
      </c>
      <c r="X515" t="str">
        <f t="shared" si="196"/>
        <v>0.000100831045950033-0.00342160595595493i</v>
      </c>
      <c r="Y515" t="str">
        <f t="shared" si="197"/>
        <v>0.009+0.191511488162834i</v>
      </c>
      <c r="Z515" t="str">
        <f t="shared" si="198"/>
        <v>-0.217475606465944-0.0169556239019528i</v>
      </c>
      <c r="AA515" t="str">
        <f t="shared" si="199"/>
        <v>3.0797528384299-63.6502694843854i</v>
      </c>
      <c r="AB515" t="str">
        <f t="shared" si="200"/>
        <v>0.667554015178089-0.0530739970413064i</v>
      </c>
      <c r="AC515" t="str">
        <f t="shared" si="201"/>
        <v>2.9768675369807-2.02301773298441i</v>
      </c>
      <c r="AD515" t="str">
        <f t="shared" si="202"/>
        <v>0.161690162478468+0.0920524899067893i</v>
      </c>
      <c r="AE515" t="str">
        <f t="shared" si="203"/>
        <v>-0.0336028587464838-0.0227607286528097i</v>
      </c>
      <c r="AF515" t="str">
        <f t="shared" si="204"/>
        <v>-2.82976582324956-1.02474380174263i</v>
      </c>
      <c r="AG515" t="str">
        <f t="shared" si="205"/>
        <v>1.02301281612454-0.0362294070615059i</v>
      </c>
      <c r="AH515" t="str">
        <f t="shared" si="206"/>
        <v>0.0666446885832608+0.0989785750779038i</v>
      </c>
      <c r="AI515">
        <f t="shared" si="207"/>
        <v>-18.465426891540538</v>
      </c>
      <c r="AJ515">
        <f t="shared" si="208"/>
        <v>56.046656058595545</v>
      </c>
      <c r="AK515"/>
      <c r="AL515"/>
      <c r="AM515"/>
      <c r="AN515"/>
    </row>
    <row r="516" spans="1:40" x14ac:dyDescent="0.35">
      <c r="A516"/>
      <c r="B516">
        <f t="shared" si="209"/>
        <v>38200</v>
      </c>
      <c r="C516" s="237" t="str">
        <f t="shared" si="177"/>
        <v>-0.0000144957708928431+0.0177441305339356i</v>
      </c>
      <c r="D516" s="208" t="str">
        <f t="shared" si="178"/>
        <v>-1.64885665395677+0.136038334093506i</v>
      </c>
      <c r="E516" t="str">
        <f t="shared" si="179"/>
        <v>36500</v>
      </c>
      <c r="F516" t="str">
        <f t="shared" si="180"/>
        <v>0.21505376344086</v>
      </c>
      <c r="G516" t="str">
        <f t="shared" si="175"/>
        <v>0.21505376344086</v>
      </c>
      <c r="H516" t="str">
        <f t="shared" si="181"/>
        <v>1.18391962223282+1.16158429916775i</v>
      </c>
      <c r="I516" t="str">
        <f t="shared" si="182"/>
        <v>150.011049208913i</v>
      </c>
      <c r="J516" t="str">
        <f t="shared" si="176"/>
        <v>-29.4604870280095+32.8176172133354i</v>
      </c>
      <c r="K516" t="str">
        <f t="shared" si="183"/>
        <v>2.53121699999555-2.27228214372445i</v>
      </c>
      <c r="L516" t="str">
        <f t="shared" si="184"/>
        <v>0.643355988094252-0.506216910208904i</v>
      </c>
      <c r="M516" t="str">
        <f t="shared" si="185"/>
        <v>3.1745729880898-2.77849905393335i</v>
      </c>
      <c r="N516" t="str">
        <f t="shared" si="186"/>
        <v>-0.476479867549549i</v>
      </c>
      <c r="O516" t="str">
        <f t="shared" si="187"/>
        <v>0.888614947764166-0.458653981352052i</v>
      </c>
      <c r="P516" t="str">
        <f t="shared" si="188"/>
        <v>0.111385052235834+0.458653981352052i</v>
      </c>
      <c r="Q516" t="str">
        <f t="shared" si="189"/>
        <v>-0.111385052235834+0.017825886197497i</v>
      </c>
      <c r="R516" t="str">
        <f t="shared" si="190"/>
        <v>-0.332488668949226-4.17094463934934i</v>
      </c>
      <c r="S516" t="str">
        <f t="shared" si="191"/>
        <v>0.0532030065572567i</v>
      </c>
      <c r="T516" t="str">
        <f t="shared" si="192"/>
        <v>0.221906794997258-0.0176893968343192i</v>
      </c>
      <c r="U516" t="str">
        <f t="shared" si="193"/>
        <v>0.0000500000000000002-0.00371996407750317i</v>
      </c>
      <c r="V516" t="str">
        <f t="shared" si="194"/>
        <v>0.00002-0.0416635976680355i</v>
      </c>
      <c r="W516" t="str">
        <f t="shared" si="195"/>
        <v>0.0000422735157866635-0.00341509215781147i</v>
      </c>
      <c r="X516" t="str">
        <f t="shared" si="196"/>
        <v>0.000100524913177192-0.00341265432411596i</v>
      </c>
      <c r="Y516" t="str">
        <f t="shared" si="197"/>
        <v>0.009+0.192014142987408i</v>
      </c>
      <c r="Z516" t="str">
        <f t="shared" si="198"/>
        <v>-0.216322006369465-0.0168341341781681i</v>
      </c>
      <c r="AA516" t="str">
        <f t="shared" si="199"/>
        <v>3.06300323198291-63.4784229309658i</v>
      </c>
      <c r="AB516" t="str">
        <f t="shared" si="200"/>
        <v>0.667531807758829-0.0532125888579586i</v>
      </c>
      <c r="AC516" t="str">
        <f t="shared" si="201"/>
        <v>2.97127731780275-2.02366374354313i</v>
      </c>
      <c r="AD516" t="str">
        <f t="shared" si="202"/>
        <v>0.16180396355099+0.0922916969408103i</v>
      </c>
      <c r="AE516" t="str">
        <f t="shared" si="203"/>
        <v>-0.0334481072240496-0.0226885546864555i</v>
      </c>
      <c r="AF516" t="str">
        <f t="shared" si="204"/>
        <v>-2.83277627618959-1.02554596507424i</v>
      </c>
      <c r="AG516" t="str">
        <f t="shared" si="205"/>
        <v>1.02300197751372-0.0361579018043368i</v>
      </c>
      <c r="AH516" t="str">
        <f t="shared" si="206"/>
        <v>0.0663868829284324+0.0987041897018072i</v>
      </c>
      <c r="AI516">
        <f t="shared" si="207"/>
        <v>-18.492516847561127</v>
      </c>
      <c r="AJ516">
        <f t="shared" si="208"/>
        <v>56.075844620577968</v>
      </c>
      <c r="AK516"/>
      <c r="AL516"/>
      <c r="AM516"/>
      <c r="AN516"/>
    </row>
    <row r="517" spans="1:40" x14ac:dyDescent="0.35">
      <c r="A517"/>
      <c r="B517">
        <f t="shared" si="209"/>
        <v>38300</v>
      </c>
      <c r="C517" s="237" t="str">
        <f t="shared" si="177"/>
        <v>-0.0000144201738312305+0.0176978012729892i</v>
      </c>
      <c r="D517" s="208" t="str">
        <f t="shared" si="178"/>
        <v>-1.6488560743793+0.135683143092917i</v>
      </c>
      <c r="E517" t="str">
        <f t="shared" si="179"/>
        <v>36500</v>
      </c>
      <c r="F517" t="str">
        <f t="shared" si="180"/>
        <v>0.21505376344086</v>
      </c>
      <c r="G517" t="str">
        <f t="shared" ref="G517:G580" si="210">IF($C$11=$C$7,$C$24,F517)</f>
        <v>0.21505376344086</v>
      </c>
      <c r="H517" t="str">
        <f t="shared" si="181"/>
        <v>1.18692506933165+1.16202063013991i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0.64206889629219-0.506526701552013i</v>
      </c>
      <c r="M517" t="str">
        <f t="shared" si="185"/>
        <v>3.16697795935218-2.77948203646685i</v>
      </c>
      <c r="N517" t="str">
        <f t="shared" si="186"/>
        <v>-0.477727197045752i</v>
      </c>
      <c r="O517" t="str">
        <f t="shared" si="187"/>
        <v>0.888042164005826-0.459762019905786i</v>
      </c>
      <c r="P517" t="str">
        <f t="shared" si="188"/>
        <v>0.111957835994174+0.459762019905786i</v>
      </c>
      <c r="Q517" t="str">
        <f t="shared" si="189"/>
        <v>-0.111957835994174+0.017965177139966i</v>
      </c>
      <c r="R517" t="str">
        <f t="shared" si="190"/>
        <v>-0.33248422073097-4.15991568336224i</v>
      </c>
      <c r="S517" t="str">
        <f t="shared" si="191"/>
        <v>0.0533422814435321i</v>
      </c>
      <c r="T517" t="str">
        <f t="shared" si="192"/>
        <v>0.221899393163272-0.0177354668777649i</v>
      </c>
      <c r="U517" t="str">
        <f t="shared" si="193"/>
        <v>0.0000500000000000002-0.00371025137756191i</v>
      </c>
      <c r="V517" t="str">
        <f t="shared" si="194"/>
        <v>0.00002-0.0415548154286933i</v>
      </c>
      <c r="W517" t="str">
        <f t="shared" si="195"/>
        <v>0.0000422735154376023-0.00340617569382256i</v>
      </c>
      <c r="X517" t="str">
        <f t="shared" si="196"/>
        <v>0.000100221174249087-0.0034037493969205i</v>
      </c>
      <c r="Y517" t="str">
        <f t="shared" si="197"/>
        <v>0.009+0.192516797811983i</v>
      </c>
      <c r="Z517" t="str">
        <f t="shared" si="198"/>
        <v>-0.215177603318142-0.0167139068373096i</v>
      </c>
      <c r="AA517" t="str">
        <f t="shared" si="199"/>
        <v>3.04639153139597-63.3075150742872i</v>
      </c>
      <c r="AB517" t="str">
        <f t="shared" si="200"/>
        <v>0.66750954183578-0.053351175057562i</v>
      </c>
      <c r="AC517" t="str">
        <f t="shared" si="201"/>
        <v>2.9656993739543-2.02429277621561i</v>
      </c>
      <c r="AD517" t="str">
        <f t="shared" si="202"/>
        <v>0.161918042989496+0.0925307373077226i</v>
      </c>
      <c r="AE517" t="str">
        <f t="shared" si="203"/>
        <v>-0.0332945863014947-0.0226168253729422i</v>
      </c>
      <c r="AF517" t="str">
        <f t="shared" si="204"/>
        <v>-2.83578114371095-1.02633748704699i</v>
      </c>
      <c r="AG517" t="str">
        <f t="shared" si="205"/>
        <v>1.02299118762283-0.0360868536160393i</v>
      </c>
      <c r="AH517" t="str">
        <f t="shared" si="206"/>
        <v>0.0661311559222626+0.0984312626752456i</v>
      </c>
      <c r="AI517">
        <f t="shared" si="207"/>
        <v>-18.519515704898591</v>
      </c>
      <c r="AJ517">
        <f t="shared" si="208"/>
        <v>56.104775386374122</v>
      </c>
      <c r="AK517"/>
      <c r="AL517"/>
      <c r="AM517"/>
      <c r="AN517"/>
    </row>
    <row r="518" spans="1:40" x14ac:dyDescent="0.35">
      <c r="A518"/>
      <c r="B518">
        <f t="shared" si="209"/>
        <v>38400</v>
      </c>
      <c r="C518" s="237" t="str">
        <f t="shared" ref="C518:C581" si="212">IMPRODUCT(COMPLEX(-1,0),IMDIV(IMPRODUCT(G518,COMPLEX($C$100+$C$101,0)),COMPLEX($C$100,2*PI()*B518*$C$103*$C$102*(2*$C$100+$C$101))))</f>
        <v>-0.0000143451666017937+0.0176517133097975i</v>
      </c>
      <c r="D518" s="208" t="str">
        <f t="shared" ref="D518:D581" si="213">IMPRODUCT(COMPLEX($C$106,0),IMSUB(C518,G518))</f>
        <v>-1.64885549932388+0.135329802041781i</v>
      </c>
      <c r="E518" t="str">
        <f t="shared" ref="E518:E581" si="214">IMDIV(COMPLEX($C$20*10^3,0),COMPLEX(1,2*PI()*B518*$C$20*1000*$C$29*10^-12))</f>
        <v>36500</v>
      </c>
      <c r="F518" t="str">
        <f t="shared" ref="F518:F581" si="215">IMDIV(COMPLEX($C$22*1000,0),IMSUM(COMPLEX($C$22*1000,0),E518))</f>
        <v>0.21505376344086</v>
      </c>
      <c r="G518" t="str">
        <f t="shared" si="210"/>
        <v>0.21505376344086</v>
      </c>
      <c r="H518" t="str">
        <f t="shared" ref="H518:H581" si="216">IMPRODUCT(COMPLEX($C$108,0),IMPRODUCT(COMPLEX(-1,0),D518),IMDIV(COMPLEX(0,2*PI()*B518*$C$109*$C$110),COMPLEX(1,2*PI()*B518*$C$109*$C$110)))</f>
        <v>1.18992491126707+1.16244823536709i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0.640783599294901-0.506832610244114i</v>
      </c>
      <c r="M518" t="str">
        <f t="shared" ref="M518:M581" si="220">IMSUM(K518,L518)</f>
        <v>3.1593996482928-2.78044190642775i</v>
      </c>
      <c r="N518" t="str">
        <f t="shared" ref="N518:N581" si="221">COMPLEX(0,-2*PI()*B518*$C$43)</f>
        <v>-0.478974526541955i</v>
      </c>
      <c r="O518" t="str">
        <f t="shared" ref="O518:O581" si="222">IMEXP(N518)</f>
        <v>0.887467998604251-0.46086934314767i</v>
      </c>
      <c r="P518" t="str">
        <f t="shared" ref="P518:P581" si="223">IMSUB(COMPLEX(1,0),O518)</f>
        <v>0.112532001395749+0.46086934314767i</v>
      </c>
      <c r="Q518" t="str">
        <f t="shared" ref="Q518:Q581" si="224">IMSUM(COMPLEX(0,2*PI()*B518*$C$43),O518,COMPLEX(-1,0))</f>
        <v>-0.112532001395749+0.018105183394285i</v>
      </c>
      <c r="R518" t="str">
        <f t="shared" ref="R518:R581" si="225">IMDIV(P518,Q518)</f>
        <v>-0.332479760672184-4.14894380619418i</v>
      </c>
      <c r="S518" t="str">
        <f t="shared" ref="S518:S581" si="226">IMDIV(COMPLEX(0,2*PI()*B518*$C$123),COMPLEX($C$124,0))</f>
        <v>0.0534815563298078i</v>
      </c>
      <c r="T518" t="str">
        <f t="shared" ref="T518:T581" si="227">IMPRODUCT(R518,S518)</f>
        <v>0.221891971880181-0.0177815350489104i</v>
      </c>
      <c r="U518" t="str">
        <f t="shared" ref="U518:U581" si="228">IMDIV(COMPLEX(1,2*PI()*B518*$C$16*10^-3*$C$15*10^-6),COMPLEX(0,2*PI()*B518*$C$15*10^-6))</f>
        <v>0.00005-0.0037005892645995i</v>
      </c>
      <c r="V518" t="str">
        <f t="shared" ref="V518:V581" si="229">IMSUM(COMPLEX($C$18*10^-3,0),IMDIV(COMPLEX(1,0),COMPLEX(0,2*PI()*B518*($C$17*1*10^-6))))</f>
        <v>0.00002-0.0414465997635144i</v>
      </c>
      <c r="W518" t="str">
        <f t="shared" ref="W518:W581" si="230">IMDIV(IMPRODUCT(U518,V518),IMSUM(U518,V518))</f>
        <v>0.0000422735150876286-0.00339730567033883i</v>
      </c>
      <c r="X518" t="str">
        <f t="shared" ref="X518:X581" si="231">IMDIV(IMPRODUCT(COMPLEX($C$19,0),W518),IMSUM(COMPLEX($C$19,0),W518))</f>
        <v>0.0000999198042743241-0.00339489080991125i</v>
      </c>
      <c r="Y518" t="str">
        <f t="shared" ref="Y518:Y581" si="232">COMPLEX($C$13*10^-3,2*PI()*B518*$C$12*0.000001)</f>
        <v>0.009+0.193019452636557i</v>
      </c>
      <c r="Z518" t="str">
        <f t="shared" ref="Z518:Z581" si="233">IMPRODUCT(COMPLEX($C$6,0),IMDIV(X518,IMSUM(X518,Y518)))</f>
        <v>-0.214042299372631-0.0165949251510049i</v>
      </c>
      <c r="AA518" t="str">
        <f t="shared" ref="AA518:AA581" si="234">IMDIV(COMPLEX($C$6,0),IMSUM(X518,Y518))</f>
        <v>3.02991621032676-63.1375381445443i</v>
      </c>
      <c r="AB518" t="str">
        <f t="shared" ref="AB518:AB581" si="235">IMPRODUCT(COMPLEX($C$119,0),T518)</f>
        <v>0.667487217406654-0.0534897556249812i</v>
      </c>
      <c r="AC518" t="str">
        <f t="shared" ref="AC518:AC581" si="236">IMSUM(COMPLEX(1,0),IMPRODUCT(AB518,M518))</f>
        <v>2.96013372181025-2.02490494639114i</v>
      </c>
      <c r="AD518" t="str">
        <f t="shared" ref="AD518:AD581" si="237">IMDIV(AB518,AC518)</f>
        <v>0.16203240064913+0.0927696110151187i</v>
      </c>
      <c r="AE518" t="str">
        <f t="shared" ref="AE518:AE581" si="238">IMPRODUCT(AD518,AA518,X518)</f>
        <v>-0.0331422828567234-0.0225455364143905i</v>
      </c>
      <c r="AF518" t="str">
        <f t="shared" ref="AF518:AF581" si="239">IMSUB(D518,H518)</f>
        <v>-2.83878041059095-1.02711843332531i</v>
      </c>
      <c r="AG518" t="str">
        <f t="shared" ref="AG518:AG581" si="240">IMSUM(COMPLEX(1,0),IMPRODUCT(AD518,AA518,COMPLEX($C$127,0)))</f>
        <v>1.02298044581424-0.0360162586767939i</v>
      </c>
      <c r="AH518" t="str">
        <f t="shared" ref="AH518:AH581" si="241">IMDIV(IMPRODUCT(AE518,AF518),AG518)</f>
        <v>0.0658774852241589+0.0981597817668382i</v>
      </c>
      <c r="AI518">
        <f t="shared" ref="AI518:AI581" si="242">20*LOG10(IMABS(AH518))</f>
        <v>-18.546424089646127</v>
      </c>
      <c r="AJ518">
        <f t="shared" ref="AJ518:AJ581" si="243">IMARGUMENT(AH518)*180/PI()</f>
        <v>56.133449873176914</v>
      </c>
      <c r="AK518"/>
      <c r="AL518"/>
      <c r="AM518"/>
      <c r="AN518"/>
    </row>
    <row r="519" spans="1:40" x14ac:dyDescent="0.35">
      <c r="A519"/>
      <c r="B519">
        <f t="shared" si="209"/>
        <v>38500</v>
      </c>
      <c r="C519" s="237" t="str">
        <f t="shared" si="212"/>
        <v>-0.0000142707430843782+0.0176058647641234i</v>
      </c>
      <c r="D519" s="208" t="str">
        <f t="shared" si="213"/>
        <v>-1.64885492874357+0.134978296524946i</v>
      </c>
      <c r="E519" t="str">
        <f t="shared" si="214"/>
        <v>36500</v>
      </c>
      <c r="F519" t="str">
        <f t="shared" si="215"/>
        <v>0.21505376344086</v>
      </c>
      <c r="G519" t="str">
        <f t="shared" si="210"/>
        <v>0.21505376344086</v>
      </c>
      <c r="H519" t="str">
        <f t="shared" si="216"/>
        <v>1.19291913319491+1.16286716579645i</v>
      </c>
      <c r="I519" t="str">
        <f t="shared" si="217"/>
        <v>151.189146454009i</v>
      </c>
      <c r="J519" t="str">
        <f t="shared" si="211"/>
        <v>-29.9408026762336+33.0753471914506i</v>
      </c>
      <c r="K519" t="str">
        <f t="shared" si="218"/>
        <v>2.51233796996-2.2742441667861i</v>
      </c>
      <c r="L519" t="str">
        <f t="shared" si="219"/>
        <v>0.639500106432212-0.507134654774659i</v>
      </c>
      <c r="M519" t="str">
        <f t="shared" si="220"/>
        <v>3.15183807639221-2.78137882156076i</v>
      </c>
      <c r="N519" t="str">
        <f t="shared" si="221"/>
        <v>-0.480221856038158i</v>
      </c>
      <c r="O519" t="str">
        <f t="shared" si="222"/>
        <v>0.886892452452745-0.461975949354894i</v>
      </c>
      <c r="P519" t="str">
        <f t="shared" si="223"/>
        <v>0.113107547547255+0.461975949354894i</v>
      </c>
      <c r="Q519" t="str">
        <f t="shared" si="224"/>
        <v>-0.113107547547255+0.018245906683264i</v>
      </c>
      <c r="R519" t="str">
        <f t="shared" si="225"/>
        <v>-0.332475288771112-4.13802856306084i</v>
      </c>
      <c r="S519" t="str">
        <f t="shared" si="226"/>
        <v>0.0536208312160832i</v>
      </c>
      <c r="T519" t="str">
        <f t="shared" si="227"/>
        <v>0.221884531147217-0.0178276013427143i</v>
      </c>
      <c r="U519" t="str">
        <f t="shared" si="228"/>
        <v>0.00005-0.00369097734443171i</v>
      </c>
      <c r="V519" t="str">
        <f t="shared" si="229"/>
        <v>0.00002-0.0413389462576352i</v>
      </c>
      <c r="W519" t="str">
        <f t="shared" si="230"/>
        <v>0.0000422735147367423-0.0033884817254862i</v>
      </c>
      <c r="X519" t="str">
        <f t="shared" si="231"/>
        <v>0.0000996207786841643-0.003386078202412i</v>
      </c>
      <c r="Y519" t="str">
        <f t="shared" si="232"/>
        <v>0.009+0.193522107461131i</v>
      </c>
      <c r="Z519" t="str">
        <f t="shared" si="233"/>
        <v>-0.212915997899357-0.0164771726590876i</v>
      </c>
      <c r="AA519" t="str">
        <f t="shared" si="234"/>
        <v>3.01357576369905-62.9684844584156i</v>
      </c>
      <c r="AB519" t="str">
        <f t="shared" si="235"/>
        <v>0.667464834469139-0.0536283305450509i</v>
      </c>
      <c r="AC519" t="str">
        <f t="shared" si="236"/>
        <v>2.95458037711899-2.02550036891426i</v>
      </c>
      <c r="AD519" t="str">
        <f t="shared" si="237"/>
        <v>0.16214703638504+0.093008318067542i</v>
      </c>
      <c r="AE519" t="str">
        <f t="shared" si="238"/>
        <v>-0.0329911839428138-0.0224746835689671i</v>
      </c>
      <c r="AF519" t="str">
        <f t="shared" si="239"/>
        <v>-2.84177406193848-1.0278888692715i</v>
      </c>
      <c r="AG519" t="str">
        <f t="shared" si="240"/>
        <v>1.02296975145928-0.0359461132093284i</v>
      </c>
      <c r="AH519" t="str">
        <f t="shared" si="241"/>
        <v>0.0656258487921263+0.0978897348848919i</v>
      </c>
      <c r="AI519">
        <f t="shared" si="242"/>
        <v>-18.573242621827887</v>
      </c>
      <c r="AJ519">
        <f t="shared" si="243"/>
        <v>56.161869588059538</v>
      </c>
      <c r="AK519"/>
      <c r="AL519"/>
      <c r="AM519"/>
      <c r="AN519"/>
    </row>
    <row r="520" spans="1:40" x14ac:dyDescent="0.35">
      <c r="A520"/>
      <c r="B520">
        <f t="shared" si="209"/>
        <v>38600</v>
      </c>
      <c r="C520" s="237" t="str">
        <f t="shared" si="212"/>
        <v>-0.0000141968972380034+0.0175602537752136i</v>
      </c>
      <c r="D520" s="208" t="str">
        <f t="shared" si="213"/>
        <v>-1.64885436259209+0.134628612276638i</v>
      </c>
      <c r="E520" t="str">
        <f t="shared" si="214"/>
        <v>36500</v>
      </c>
      <c r="F520" t="str">
        <f t="shared" si="215"/>
        <v>0.21505376344086</v>
      </c>
      <c r="G520" t="str">
        <f t="shared" si="210"/>
        <v>0.21505376344086</v>
      </c>
      <c r="H520" t="str">
        <f t="shared" si="216"/>
        <v>1.19590772059924+1.1632774722231i</v>
      </c>
      <c r="I520" t="str">
        <f t="shared" si="217"/>
        <v>151.581845535708i</v>
      </c>
      <c r="J520" t="str">
        <f t="shared" si="211"/>
        <v>-30.1017428608406+33.1612571841557i</v>
      </c>
      <c r="K520" t="str">
        <f t="shared" si="218"/>
        <v>2.50607483738203-2.27486008524853i</v>
      </c>
      <c r="L520" t="str">
        <f t="shared" si="219"/>
        <v>0.638218426903167-0.507432853605987i</v>
      </c>
      <c r="M520" t="str">
        <f t="shared" si="220"/>
        <v>3.1442932642852-2.78229293885452i</v>
      </c>
      <c r="N520" t="str">
        <f t="shared" si="221"/>
        <v>-0.481469185534361i</v>
      </c>
      <c r="O520" t="str">
        <f t="shared" si="222"/>
        <v>0.88631552644676-0.463081836805767i</v>
      </c>
      <c r="P520" t="str">
        <f t="shared" si="223"/>
        <v>0.11368447355324+0.463081836805767i</v>
      </c>
      <c r="Q520" t="str">
        <f t="shared" si="224"/>
        <v>-0.11368447355324+0.018387348728594i</v>
      </c>
      <c r="R520" t="str">
        <f t="shared" si="225"/>
        <v>-0.33247080502612-4.12716951378702i</v>
      </c>
      <c r="S520" t="str">
        <f t="shared" si="226"/>
        <v>0.0537601061023589i</v>
      </c>
      <c r="T520" t="str">
        <f t="shared" si="227"/>
        <v>0.221877070963611-0.0178736657541409i</v>
      </c>
      <c r="U520" t="str">
        <f t="shared" si="228"/>
        <v>0.00005-0.00368141522695909i</v>
      </c>
      <c r="V520" t="str">
        <f t="shared" si="229"/>
        <v>0.00002-0.0412318505419418i</v>
      </c>
      <c r="W520" t="str">
        <f t="shared" si="230"/>
        <v>0.0000422735143849436-0.00337970350114061i</v>
      </c>
      <c r="X520" t="str">
        <f t="shared" si="231"/>
        <v>0.000099324073227524-0.00337731121747876i</v>
      </c>
      <c r="Y520" t="str">
        <f t="shared" si="232"/>
        <v>0.009+0.194024762285706i</v>
      </c>
      <c r="Z520" t="str">
        <f t="shared" si="233"/>
        <v>-0.211798603549582-0.0163606331645563i</v>
      </c>
      <c r="AA520" t="str">
        <f t="shared" si="234"/>
        <v>2.99736870734493-62.8003464178508i</v>
      </c>
      <c r="AB520" t="str">
        <f t="shared" si="235"/>
        <v>0.667442393020923-0.0537668998026229i</v>
      </c>
      <c r="AC520" t="str">
        <f t="shared" si="236"/>
        <v>2.94903935500915-2.02607915808516i</v>
      </c>
      <c r="AD520" t="str">
        <f t="shared" si="237"/>
        <v>0.162261950052375+0.0932468584665243i</v>
      </c>
      <c r="AE520" t="str">
        <f t="shared" si="238"/>
        <v>-0.0328412767852068-0.0224042626499678i</v>
      </c>
      <c r="AF520" t="str">
        <f t="shared" si="239"/>
        <v>-2.84476208319133-1.02864885994646i</v>
      </c>
      <c r="AG520" t="str">
        <f t="shared" si="240"/>
        <v>1.0229591039381-0.0358764134783197i</v>
      </c>
      <c r="AH520" t="str">
        <f t="shared" si="241"/>
        <v>0.0653762248779864+0.0976211100753781i</v>
      </c>
      <c r="AI520">
        <f t="shared" si="242"/>
        <v>-18.599971915472629</v>
      </c>
      <c r="AJ520">
        <f t="shared" si="243"/>
        <v>56.190036028036104</v>
      </c>
      <c r="AK520"/>
      <c r="AL520"/>
      <c r="AM520"/>
      <c r="AN520"/>
    </row>
    <row r="521" spans="1:40" x14ac:dyDescent="0.35">
      <c r="A521"/>
      <c r="B521">
        <f t="shared" si="209"/>
        <v>38700</v>
      </c>
      <c r="C521" s="237" t="str">
        <f t="shared" si="212"/>
        <v>-0.0000141236230996368+0.0175148785015478i</v>
      </c>
      <c r="D521" s="208" t="str">
        <f t="shared" si="213"/>
        <v>-1.64885380082369+0.134280735178533i</v>
      </c>
      <c r="E521" t="str">
        <f t="shared" si="214"/>
        <v>36500</v>
      </c>
      <c r="F521" t="str">
        <f t="shared" si="215"/>
        <v>0.21505376344086</v>
      </c>
      <c r="G521" t="str">
        <f t="shared" si="210"/>
        <v>0.21505376344086</v>
      </c>
      <c r="H521" t="str">
        <f t="shared" si="216"/>
        <v>1.19889065928942+1.16367920528878i</v>
      </c>
      <c r="I521" t="str">
        <f t="shared" si="217"/>
        <v>151.974544617406i</v>
      </c>
      <c r="J521" t="str">
        <f t="shared" si="211"/>
        <v>-30.2631005297138+33.2471671768607i</v>
      </c>
      <c r="K521" t="str">
        <f t="shared" si="218"/>
        <v>2.4998266619931-2.27545718936946i</v>
      </c>
      <c r="L521" t="str">
        <f t="shared" si="219"/>
        <v>0.636938569776858-0.507727225172638i</v>
      </c>
      <c r="M521" t="str">
        <f t="shared" si="220"/>
        <v>3.13676523176996-2.7831844145421i</v>
      </c>
      <c r="N521" t="str">
        <f t="shared" si="221"/>
        <v>-0.482716515030564i</v>
      </c>
      <c r="O521" t="str">
        <f t="shared" si="222"/>
        <v>0.885737221483895-0.464187003779715i</v>
      </c>
      <c r="P521" t="str">
        <f t="shared" si="223"/>
        <v>0.114262778516105+0.464187003779715i</v>
      </c>
      <c r="Q521" t="str">
        <f t="shared" si="224"/>
        <v>-0.114262778516105+0.018529511250849i</v>
      </c>
      <c r="R521" t="str">
        <f t="shared" si="225"/>
        <v>-0.33246630943552-4.11636622274711i</v>
      </c>
      <c r="S521" t="str">
        <f t="shared" si="226"/>
        <v>0.0538993809886343i</v>
      </c>
      <c r="T521" t="str">
        <f t="shared" si="227"/>
        <v>0.221869591328592-0.0179197282781503i</v>
      </c>
      <c r="U521" t="str">
        <f t="shared" si="228"/>
        <v>0.00005-0.00367190252611423i</v>
      </c>
      <c r="V521" t="str">
        <f t="shared" si="229"/>
        <v>0.00002-0.0411253082924794i</v>
      </c>
      <c r="W521" t="str">
        <f t="shared" si="230"/>
        <v>0.0000422735140322323-0.00337097064287953i</v>
      </c>
      <c r="X521" t="str">
        <f t="shared" si="231"/>
        <v>0.0000990296639660563-0.00336858950185164i</v>
      </c>
      <c r="Y521" t="str">
        <f t="shared" si="232"/>
        <v>0.009+0.19452741711028i</v>
      </c>
      <c r="Z521" t="str">
        <f t="shared" si="233"/>
        <v>-0.210690022238891-0.0162452907286459i</v>
      </c>
      <c r="AA521" t="str">
        <f t="shared" si="234"/>
        <v>2.98129357765444-62.6331165088818i</v>
      </c>
      <c r="AB521" t="str">
        <f t="shared" si="235"/>
        <v>0.667419893059686-0.0539054633825363i</v>
      </c>
      <c r="AC521" t="str">
        <f t="shared" si="236"/>
        <v>2.9435106699963-2.02664142765986i</v>
      </c>
      <c r="AD521" t="str">
        <f t="shared" si="237"/>
        <v>0.162377141506276+0.0934852322106295i</v>
      </c>
      <c r="AE521" t="str">
        <f t="shared" si="238"/>
        <v>-0.0326925487789481-0.0223342695249213i</v>
      </c>
      <c r="AF521" t="str">
        <f t="shared" si="239"/>
        <v>-2.84774446011311-1.02939847011025i</v>
      </c>
      <c r="AG521" t="str">
        <f t="shared" si="240"/>
        <v>1.02294850263954-0.035807155789807i</v>
      </c>
      <c r="AH521" t="str">
        <f t="shared" si="241"/>
        <v>0.0651285920226742+0.0973538955199394i</v>
      </c>
      <c r="AI521">
        <f t="shared" si="242"/>
        <v>-18.626612578687105</v>
      </c>
      <c r="AJ521">
        <f t="shared" si="243"/>
        <v>56.217950680125476</v>
      </c>
      <c r="AK521"/>
      <c r="AL521"/>
      <c r="AM521"/>
      <c r="AN521"/>
    </row>
    <row r="522" spans="1:40" x14ac:dyDescent="0.35">
      <c r="A522"/>
      <c r="B522">
        <f t="shared" si="209"/>
        <v>38800</v>
      </c>
      <c r="C522" s="237" t="str">
        <f t="shared" si="212"/>
        <v>-0.0000140509147829892+0.0174697371205902i</v>
      </c>
      <c r="D522" s="208" t="str">
        <f t="shared" si="213"/>
        <v>-1.64885324339326+0.133934651257858i</v>
      </c>
      <c r="E522" t="str">
        <f t="shared" si="214"/>
        <v>36500</v>
      </c>
      <c r="F522" t="str">
        <f t="shared" si="215"/>
        <v>0.21505376344086</v>
      </c>
      <c r="G522" t="str">
        <f t="shared" si="210"/>
        <v>0.21505376344086</v>
      </c>
      <c r="H522" t="str">
        <f t="shared" si="216"/>
        <v>1.20186793539743+1.16407241548073i</v>
      </c>
      <c r="I522" t="str">
        <f t="shared" si="217"/>
        <v>152.367243699105i</v>
      </c>
      <c r="J522" t="str">
        <f t="shared" si="211"/>
        <v>-30.4248756828532+33.3330771695658i</v>
      </c>
      <c r="K522" t="str">
        <f t="shared" si="218"/>
        <v>2.49359345382397-2.27603561622088i</v>
      </c>
      <c r="L522" t="str">
        <f t="shared" si="219"/>
        <v>0.635660543993249-0.508017787880677i</v>
      </c>
      <c r="M522" t="str">
        <f t="shared" si="220"/>
        <v>3.12925399781722-2.78405340410156i</v>
      </c>
      <c r="N522" t="str">
        <f t="shared" si="221"/>
        <v>-0.483963844526767i</v>
      </c>
      <c r="O522" t="str">
        <f t="shared" si="222"/>
        <v>0.885157538463895-0.465291448557286i</v>
      </c>
      <c r="P522" t="str">
        <f t="shared" si="223"/>
        <v>0.114842461536105+0.465291448557286i</v>
      </c>
      <c r="Q522" t="str">
        <f t="shared" si="224"/>
        <v>-0.114842461536105+0.018672395969481i</v>
      </c>
      <c r="R522" t="str">
        <f t="shared" si="225"/>
        <v>-0.33246180199765-4.10561825880648i</v>
      </c>
      <c r="S522" t="str">
        <f t="shared" si="226"/>
        <v>0.05403865587491i</v>
      </c>
      <c r="T522" t="str">
        <f t="shared" si="227"/>
        <v>0.221862092241391-0.0179657889097035i</v>
      </c>
      <c r="U522" t="str">
        <f t="shared" si="228"/>
        <v>0.00005-0.00366243885980982i</v>
      </c>
      <c r="V522" t="str">
        <f t="shared" si="229"/>
        <v>0.00002-0.0410193152298699i</v>
      </c>
      <c r="W522" t="str">
        <f t="shared" si="230"/>
        <v>0.0000422735136786084-0.00336228279993424i</v>
      </c>
      <c r="X522" t="str">
        <f t="shared" si="231"/>
        <v>0.000098737527269324-0.00335991270590734i</v>
      </c>
      <c r="Y522" t="str">
        <f t="shared" si="232"/>
        <v>0.009+0.195030071934854i</v>
      </c>
      <c r="Z522" t="str">
        <f t="shared" si="233"/>
        <v>-0.209590161127032-0.016131129665999i</v>
      </c>
      <c r="AA522" t="str">
        <f t="shared" si="234"/>
        <v>2.96534893123162-62.4667873004497i</v>
      </c>
      <c r="AB522" t="str">
        <f t="shared" si="235"/>
        <v>0.667397334583115-0.054044021269633i</v>
      </c>
      <c r="AC522" t="str">
        <f t="shared" si="236"/>
        <v>2.93799433598971-2.02718729085055i</v>
      </c>
      <c r="AD522" t="str">
        <f t="shared" si="237"/>
        <v>0.162492610601878+0.0937234392954885i</v>
      </c>
      <c r="AE522" t="str">
        <f t="shared" si="238"/>
        <v>-0.0325449874859807-0.0222647001147066i</v>
      </c>
      <c r="AF522" t="str">
        <f t="shared" si="239"/>
        <v>-2.85072117879069-1.03013776422287i</v>
      </c>
      <c r="AG522" t="str">
        <f t="shared" si="240"/>
        <v>1.02293794696092-0.0357383364906142i</v>
      </c>
      <c r="AH522" t="str">
        <f t="shared" si="241"/>
        <v>0.0648829290516394+0.097088079533944i</v>
      </c>
      <c r="AI522">
        <f t="shared" si="242"/>
        <v>-18.653165213726957</v>
      </c>
      <c r="AJ522">
        <f t="shared" si="243"/>
        <v>56.245615021411567</v>
      </c>
      <c r="AK522"/>
      <c r="AL522"/>
      <c r="AM522"/>
      <c r="AN522"/>
    </row>
    <row r="523" spans="1:40" x14ac:dyDescent="0.35">
      <c r="A523"/>
      <c r="B523">
        <f t="shared" si="209"/>
        <v>38900</v>
      </c>
      <c r="C523" s="237" t="str">
        <f t="shared" si="212"/>
        <v>-0.0000139787664773337+0.0174248278285455i</v>
      </c>
      <c r="D523" s="208" t="str">
        <f t="shared" si="213"/>
        <v>-1.64885269025625+0.133590346685516i</v>
      </c>
      <c r="E523" t="str">
        <f t="shared" si="214"/>
        <v>36500</v>
      </c>
      <c r="F523" t="str">
        <f t="shared" si="215"/>
        <v>0.21505376344086</v>
      </c>
      <c r="G523" t="str">
        <f t="shared" si="210"/>
        <v>0.21505376344086</v>
      </c>
      <c r="H523" t="str">
        <f t="shared" si="216"/>
        <v>1.20483953537501+1.16445715313045i</v>
      </c>
      <c r="I523" t="str">
        <f t="shared" si="217"/>
        <v>152.759942780804i</v>
      </c>
      <c r="J523" t="str">
        <f t="shared" si="211"/>
        <v>-30.5870683202587+33.4189871622708i</v>
      </c>
      <c r="K523" t="str">
        <f t="shared" si="218"/>
        <v>2.48737522221529-2.27659550214951i</v>
      </c>
      <c r="L523" t="str">
        <f t="shared" si="219"/>
        <v>0.634384358364005-0.508304560107026i</v>
      </c>
      <c r="M523" t="str">
        <f t="shared" si="220"/>
        <v>3.12175958057929-2.78490006225654i</v>
      </c>
      <c r="N523" t="str">
        <f t="shared" si="221"/>
        <v>-0.48521117402297i</v>
      </c>
      <c r="O523" t="str">
        <f t="shared" si="222"/>
        <v>0.884576478288649-0.466395169420151i</v>
      </c>
      <c r="P523" t="str">
        <f t="shared" si="223"/>
        <v>0.115423521711351+0.466395169420151i</v>
      </c>
      <c r="Q523" t="str">
        <f t="shared" si="224"/>
        <v>-0.115423521711351+0.018816004602819i</v>
      </c>
      <c r="R523" t="str">
        <f t="shared" si="225"/>
        <v>-0.332457282710824-4.09492519526371i</v>
      </c>
      <c r="S523" t="str">
        <f t="shared" si="226"/>
        <v>0.0541779307611854i</v>
      </c>
      <c r="T523" t="str">
        <f t="shared" si="227"/>
        <v>0.221854573701231-0.0180118476437589i</v>
      </c>
      <c r="U523" t="str">
        <f t="shared" si="228"/>
        <v>0.00005-0.00365302384988743i</v>
      </c>
      <c r="V523" t="str">
        <f t="shared" si="229"/>
        <v>0.00002-0.0409138671187391i</v>
      </c>
      <c r="W523" t="str">
        <f t="shared" si="230"/>
        <v>0.0000422735133240719-0.00335363962514296i</v>
      </c>
      <c r="X523" t="str">
        <f t="shared" si="231"/>
        <v>0.0000984476398100654-0.00335128048361273i</v>
      </c>
      <c r="Y523" t="str">
        <f t="shared" si="232"/>
        <v>0.009+0.195532726759429i</v>
      </c>
      <c r="Z523" t="str">
        <f t="shared" si="233"/>
        <v>-0.208498928598166-0.0160181345399474i</v>
      </c>
      <c r="AA523" t="str">
        <f t="shared" si="234"/>
        <v>2.9495333445578-62.3013514432551i</v>
      </c>
      <c r="AB523" t="str">
        <f t="shared" si="235"/>
        <v>0.667374717588873-0.054182573448747i</v>
      </c>
      <c r="AC523" t="str">
        <f t="shared" si="236"/>
        <v>2.93249036629883-2.02771686032576i</v>
      </c>
      <c r="AD523" t="str">
        <f t="shared" si="237"/>
        <v>0.162608357194301+0.0939614797138375i</v>
      </c>
      <c r="AE523" t="str">
        <f t="shared" si="238"/>
        <v>-0.0323985806324908-0.0221955503926916i</v>
      </c>
      <c r="AF523" t="str">
        <f t="shared" si="239"/>
        <v>-2.85369222563126-1.03086680644493i</v>
      </c>
      <c r="AG523" t="str">
        <f t="shared" si="240"/>
        <v>1.02292743630797-0.0356699519677822i</v>
      </c>
      <c r="AH523" t="str">
        <f t="shared" si="241"/>
        <v>0.0646392150703197+0.0968236505645645i</v>
      </c>
      <c r="AI523">
        <f t="shared" si="242"/>
        <v>-18.679630417067703</v>
      </c>
      <c r="AJ523">
        <f t="shared" si="243"/>
        <v>56.273030519106669</v>
      </c>
      <c r="AK523"/>
      <c r="AL523"/>
      <c r="AM523"/>
      <c r="AN523"/>
    </row>
    <row r="524" spans="1:40" x14ac:dyDescent="0.35">
      <c r="A524"/>
      <c r="B524">
        <f t="shared" si="209"/>
        <v>39000</v>
      </c>
      <c r="C524" s="237" t="str">
        <f t="shared" si="212"/>
        <v>-0.000013907172446344+0.0173801488401191i</v>
      </c>
      <c r="D524" s="208" t="str">
        <f t="shared" si="213"/>
        <v>-1.64885214136868+0.133247807774246i</v>
      </c>
      <c r="E524" t="str">
        <f t="shared" si="214"/>
        <v>36500</v>
      </c>
      <c r="F524" t="str">
        <f t="shared" si="215"/>
        <v>0.21505376344086</v>
      </c>
      <c r="G524" t="str">
        <f t="shared" si="210"/>
        <v>0.21505376344086</v>
      </c>
      <c r="H524" t="str">
        <f t="shared" si="216"/>
        <v>1.20780544599087+1.16483346841253i</v>
      </c>
      <c r="I524" t="str">
        <f t="shared" si="217"/>
        <v>153.152641862502i</v>
      </c>
      <c r="J524" t="str">
        <f t="shared" si="211"/>
        <v>-30.7496784419304+33.504897154976i</v>
      </c>
      <c r="K524" t="str">
        <f t="shared" si="218"/>
        <v>2.48117197582573-2.27713698277804i</v>
      </c>
      <c r="L524" t="str">
        <f t="shared" si="219"/>
        <v>0.633110021573321-0.508587560198806i</v>
      </c>
      <c r="M524" t="str">
        <f t="shared" si="220"/>
        <v>3.11428199739905-2.78572454297685i</v>
      </c>
      <c r="N524" t="str">
        <f t="shared" si="221"/>
        <v>-0.486458503519173i</v>
      </c>
      <c r="O524" t="str">
        <f t="shared" si="222"/>
        <v>0.883994041862187-0.467498164651107i</v>
      </c>
      <c r="P524" t="str">
        <f t="shared" si="223"/>
        <v>0.116005958137813+0.467498164651107i</v>
      </c>
      <c r="Q524" t="str">
        <f t="shared" si="224"/>
        <v>-0.116005958137813+0.018960338868066i</v>
      </c>
      <c r="R524" t="str">
        <f t="shared" si="225"/>
        <v>-0.332452751573359-4.08428660979371i</v>
      </c>
      <c r="S524" t="str">
        <f t="shared" si="226"/>
        <v>0.054317205647461i</v>
      </c>
      <c r="T524" t="str">
        <f t="shared" si="227"/>
        <v>0.221847035707336-0.0180579044752744i</v>
      </c>
      <c r="U524" t="str">
        <f t="shared" si="228"/>
        <v>0.00005-0.00364365712206721i</v>
      </c>
      <c r="V524" t="str">
        <f t="shared" si="229"/>
        <v>0.00002-0.0408089597671526i</v>
      </c>
      <c r="W524" t="str">
        <f t="shared" si="230"/>
        <v>0.0000422735129686229-0.00334504077490448i</v>
      </c>
      <c r="X524" t="str">
        <f t="shared" si="231"/>
        <v>0.0000981599785595294-0.00334269249247859i</v>
      </c>
      <c r="Y524" t="str">
        <f t="shared" si="232"/>
        <v>0.009+0.196035381584003i</v>
      </c>
      <c r="Z524" t="str">
        <f t="shared" si="233"/>
        <v>-0.207416234241444-0.0159062901578875i</v>
      </c>
      <c r="AA524" t="str">
        <f t="shared" si="234"/>
        <v>2.93384541366104-62.1368016686255i</v>
      </c>
      <c r="AB524" t="str">
        <f t="shared" si="235"/>
        <v>0.667352042074626-0.054321119904711i</v>
      </c>
      <c r="AC524" t="str">
        <f t="shared" si="236"/>
        <v>2.92699877363996-2.0282302482108i</v>
      </c>
      <c r="AD524" t="str">
        <f t="shared" si="237"/>
        <v>0.162724381138655+0.0941993534555569i</v>
      </c>
      <c r="AE524" t="str">
        <f t="shared" si="238"/>
        <v>-0.0322533161062997-0.0221268163838845i</v>
      </c>
      <c r="AF524" t="str">
        <f t="shared" si="239"/>
        <v>-2.85665758735955-1.03158566063828i</v>
      </c>
      <c r="AG524" t="str">
        <f t="shared" si="240"/>
        <v>1.02291697009464-0.0356019986480124i</v>
      </c>
      <c r="AH524" t="str">
        <f t="shared" si="241"/>
        <v>0.0643974294597057+0.0965605971888892i</v>
      </c>
      <c r="AI524">
        <f t="shared" si="242"/>
        <v>-18.706008779474473</v>
      </c>
      <c r="AJ524">
        <f t="shared" si="243"/>
        <v>56.300198630611071</v>
      </c>
      <c r="AK524"/>
      <c r="AL524"/>
      <c r="AM524"/>
      <c r="AN524"/>
    </row>
    <row r="525" spans="1:40" x14ac:dyDescent="0.35">
      <c r="A525"/>
      <c r="B525">
        <f t="shared" si="209"/>
        <v>39100</v>
      </c>
      <c r="C525" s="237" t="str">
        <f t="shared" si="212"/>
        <v>-0.0000138361270269544+0.01733569838828i</v>
      </c>
      <c r="D525" s="208" t="str">
        <f t="shared" si="213"/>
        <v>-1.64885159668713+0.132907020976813i</v>
      </c>
      <c r="E525" t="str">
        <f t="shared" si="214"/>
        <v>36500</v>
      </c>
      <c r="F525" t="str">
        <f t="shared" si="215"/>
        <v>0.21505376344086</v>
      </c>
      <c r="G525" t="str">
        <f t="shared" si="210"/>
        <v>0.21505376344086</v>
      </c>
      <c r="H525" t="str">
        <f t="shared" si="216"/>
        <v>1.21076565432793+1.16520141134353i</v>
      </c>
      <c r="I525" t="str">
        <f t="shared" si="217"/>
        <v>153.545340944201i</v>
      </c>
      <c r="J525" t="str">
        <f t="shared" si="211"/>
        <v>-30.9127060478682+33.590807147681i</v>
      </c>
      <c r="K525" t="str">
        <f t="shared" si="218"/>
        <v>2.4749837226402-2.27766019300662i</v>
      </c>
      <c r="L525" t="str">
        <f t="shared" si="219"/>
        <v>0.631837542178744-0.508866806472693i</v>
      </c>
      <c r="M525" t="str">
        <f t="shared" si="220"/>
        <v>3.10682126481894-2.78652699947931i</v>
      </c>
      <c r="N525" t="str">
        <f t="shared" si="221"/>
        <v>-0.487705833015376i</v>
      </c>
      <c r="O525" t="str">
        <f t="shared" si="222"/>
        <v>0.883410230090683-0.46860043253408i</v>
      </c>
      <c r="P525" t="str">
        <f t="shared" si="223"/>
        <v>0.116589769909317+0.46860043253408i</v>
      </c>
      <c r="Q525" t="str">
        <f t="shared" si="224"/>
        <v>-0.116589769909317+0.019105400481296i</v>
      </c>
      <c r="R525" t="str">
        <f t="shared" si="225"/>
        <v>-0.332448208583538-4.07370208439191i</v>
      </c>
      <c r="S525" t="str">
        <f t="shared" si="226"/>
        <v>0.0544564805337365i</v>
      </c>
      <c r="T525" t="str">
        <f t="shared" si="227"/>
        <v>0.22183947825893-0.018103959399205i</v>
      </c>
      <c r="U525" t="str">
        <f t="shared" si="228"/>
        <v>0.00005-0.00363433830589824i</v>
      </c>
      <c r="V525" t="str">
        <f t="shared" si="229"/>
        <v>0.00002-0.0407045890260602i</v>
      </c>
      <c r="W525" t="str">
        <f t="shared" si="230"/>
        <v>0.0000422735126122613-0.00333648590913272i</v>
      </c>
      <c r="X525" t="str">
        <f t="shared" si="231"/>
        <v>0.000097874520782913-0.00333414839351463i</v>
      </c>
      <c r="Y525" t="str">
        <f t="shared" si="232"/>
        <v>0.009+0.196538036408577i</v>
      </c>
      <c r="Z525" t="str">
        <f t="shared" si="233"/>
        <v>-0.206341988831977-0.0157955815667599i</v>
      </c>
      <c r="AA525" t="str">
        <f t="shared" si="234"/>
        <v>2.91828375379223-61.9731307874018i</v>
      </c>
      <c r="AB525" t="str">
        <f t="shared" si="235"/>
        <v>0.667329308038038-0.0544596606223486i</v>
      </c>
      <c r="AC525" t="str">
        <f t="shared" si="236"/>
        <v>2.92151957014283-2.02872756608817i</v>
      </c>
      <c r="AD525" t="str">
        <f t="shared" si="237"/>
        <v>0.162840682290024+0.0944370605077071i</v>
      </c>
      <c r="AE525" t="str">
        <f t="shared" si="238"/>
        <v>-0.0321091819543051-0.0220584941641049i</v>
      </c>
      <c r="AF525" t="str">
        <f t="shared" si="239"/>
        <v>-2.85961725101506-1.03229439036672i</v>
      </c>
      <c r="AG525" t="str">
        <f t="shared" si="240"/>
        <v>1.02290654774297-0.0355344729971146i</v>
      </c>
      <c r="AH525" t="str">
        <f t="shared" si="241"/>
        <v>0.0641575518719821+0.0962989081120737i</v>
      </c>
      <c r="AI525">
        <f t="shared" si="242"/>
        <v>-18.732300886070515</v>
      </c>
      <c r="AJ525">
        <f t="shared" si="243"/>
        <v>56.327120803577138</v>
      </c>
      <c r="AK525"/>
      <c r="AL525"/>
      <c r="AM525"/>
      <c r="AN525"/>
    </row>
    <row r="526" spans="1:40" x14ac:dyDescent="0.35">
      <c r="A526"/>
      <c r="B526">
        <f t="shared" si="209"/>
        <v>39200</v>
      </c>
      <c r="C526" s="237" t="str">
        <f t="shared" si="212"/>
        <v>-0.0000137656246282395+0.0172914747240282i</v>
      </c>
      <c r="D526" s="208" t="str">
        <f t="shared" si="213"/>
        <v>-1.64885105616874+0.132567972884216i</v>
      </c>
      <c r="E526" t="str">
        <f t="shared" si="214"/>
        <v>36500</v>
      </c>
      <c r="F526" t="str">
        <f t="shared" si="215"/>
        <v>0.21505376344086</v>
      </c>
      <c r="G526" t="str">
        <f t="shared" si="210"/>
        <v>0.21505376344086</v>
      </c>
      <c r="H526" t="str">
        <f t="shared" si="216"/>
        <v>1.21372014778056+1.16556103178092i</v>
      </c>
      <c r="I526" t="str">
        <f t="shared" si="217"/>
        <v>153.9380400259i</v>
      </c>
      <c r="J526" t="str">
        <f t="shared" si="211"/>
        <v>-31.0761511380723+33.6767171403861i</v>
      </c>
      <c r="K526" t="str">
        <f t="shared" si="218"/>
        <v>2.46881046997776-2.27816526701405i</v>
      </c>
      <c r="L526" t="str">
        <f t="shared" si="219"/>
        <v>0.630566928612009-0.509142317214283i</v>
      </c>
      <c r="M526" t="str">
        <f t="shared" si="220"/>
        <v>3.09937739858977-2.78730758422833i</v>
      </c>
      <c r="N526" t="str">
        <f t="shared" si="221"/>
        <v>-0.488953162511579i</v>
      </c>
      <c r="O526" t="str">
        <f t="shared" si="222"/>
        <v>0.882825043882448-0.469701971354128i</v>
      </c>
      <c r="P526" t="str">
        <f t="shared" si="223"/>
        <v>0.117174956117552+0.469701971354128i</v>
      </c>
      <c r="Q526" t="str">
        <f t="shared" si="224"/>
        <v>-0.117174956117552+0.019251191157451i</v>
      </c>
      <c r="R526" t="str">
        <f t="shared" si="225"/>
        <v>-0.332443653739681-4.06317120531898i</v>
      </c>
      <c r="S526" t="str">
        <f t="shared" si="226"/>
        <v>0.0545957554200121i</v>
      </c>
      <c r="T526" t="str">
        <f t="shared" si="227"/>
        <v>0.221831901355231-0.0181500124105068i</v>
      </c>
      <c r="U526" t="str">
        <f t="shared" si="228"/>
        <v>0.0000499999999999998-0.00362506703470971i</v>
      </c>
      <c r="V526" t="str">
        <f t="shared" si="229"/>
        <v>0.00002-0.0406007507887488i</v>
      </c>
      <c r="W526" t="str">
        <f t="shared" si="230"/>
        <v>0.0000422735122549871-0.00332797469121185i</v>
      </c>
      <c r="X526" t="str">
        <f t="shared" si="231"/>
        <v>0.0000975912440348629-0.00332564785118473i</v>
      </c>
      <c r="Y526" t="str">
        <f t="shared" si="232"/>
        <v>0.009+0.197040691233152i</v>
      </c>
      <c r="Z526" t="str">
        <f t="shared" si="233"/>
        <v>-0.205276104312133-0.0156859940486215i</v>
      </c>
      <c r="AA526" t="str">
        <f t="shared" si="234"/>
        <v>2.90284699910747-61.8103316888438i</v>
      </c>
      <c r="AB526" t="str">
        <f t="shared" si="235"/>
        <v>0.667306515476758-0.0545981955864871i</v>
      </c>
      <c r="AC526" t="str">
        <f t="shared" si="236"/>
        <v>2.91605276735696-2.02920892499789i</v>
      </c>
      <c r="AD526" t="str">
        <f t="shared" si="237"/>
        <v>0.162957260503474+0.0946746008545643i</v>
      </c>
      <c r="AE526" t="str">
        <f t="shared" si="238"/>
        <v>-0.0319661663799703-0.0219905798591683i</v>
      </c>
      <c r="AF526" t="str">
        <f t="shared" si="239"/>
        <v>-2.8625712039493-1.0329930588967i</v>
      </c>
      <c r="AG526" t="str">
        <f t="shared" si="240"/>
        <v>1.02289616868299-0.0354673715194705i</v>
      </c>
      <c r="AH526" t="str">
        <f t="shared" si="241"/>
        <v>0.0639195622262519+0.0960385721655143i</v>
      </c>
      <c r="AI526">
        <f t="shared" si="242"/>
        <v>-18.758507316405264</v>
      </c>
      <c r="AJ526">
        <f t="shared" si="243"/>
        <v>56.353798475969406</v>
      </c>
      <c r="AK526"/>
      <c r="AL526"/>
      <c r="AM526"/>
      <c r="AN526"/>
    </row>
    <row r="527" spans="1:40" x14ac:dyDescent="0.35">
      <c r="A527"/>
      <c r="B527">
        <f t="shared" si="209"/>
        <v>39300</v>
      </c>
      <c r="C527" s="237" t="str">
        <f t="shared" si="212"/>
        <v>-0.0000136956597303153+0.0172474761161651i</v>
      </c>
      <c r="D527" s="208" t="str">
        <f t="shared" si="213"/>
        <v>-1.64885051977119+0.132230650223932i</v>
      </c>
      <c r="E527" t="str">
        <f t="shared" si="214"/>
        <v>36500</v>
      </c>
      <c r="F527" t="str">
        <f t="shared" si="215"/>
        <v>0.21505376344086</v>
      </c>
      <c r="G527" t="str">
        <f t="shared" si="210"/>
        <v>0.21505376344086</v>
      </c>
      <c r="H527" t="str">
        <f t="shared" si="216"/>
        <v>1.2166689140518+1.16591237942193i</v>
      </c>
      <c r="I527" t="str">
        <f t="shared" si="217"/>
        <v>154.330739107599i</v>
      </c>
      <c r="J527" t="str">
        <f t="shared" si="211"/>
        <v>-31.2400137125424+33.7626271330911i</v>
      </c>
      <c r="K527" t="str">
        <f t="shared" si="218"/>
        <v>2.46265222449973-2.27865233825929i</v>
      </c>
      <c r="L527" t="str">
        <f t="shared" si="219"/>
        <v>0.629298189179857-0.509414110677459i</v>
      </c>
      <c r="M527" t="str">
        <f t="shared" si="220"/>
        <v>3.09195041367959-2.78806644893675i</v>
      </c>
      <c r="N527" t="str">
        <f t="shared" si="221"/>
        <v>-0.490200492007782i</v>
      </c>
      <c r="O527" t="str">
        <f t="shared" si="222"/>
        <v>0.882238484147933-0.470802779397443i</v>
      </c>
      <c r="P527" t="str">
        <f t="shared" si="223"/>
        <v>0.117761515852067+0.470802779397443i</v>
      </c>
      <c r="Q527" t="str">
        <f t="shared" si="224"/>
        <v>-0.117761515852067+0.019397712610339i</v>
      </c>
      <c r="R527" t="str">
        <f t="shared" si="225"/>
        <v>-0.332439087040079-4.05269356304667i</v>
      </c>
      <c r="S527" t="str">
        <f t="shared" si="226"/>
        <v>0.0547350303062876i</v>
      </c>
      <c r="T527" t="str">
        <f t="shared" si="227"/>
        <v>0.221824304995456-0.0181960635041333i</v>
      </c>
      <c r="U527" t="str">
        <f t="shared" si="228"/>
        <v>0.0000499999999999998-0.00361584294556287i</v>
      </c>
      <c r="V527" t="str">
        <f t="shared" si="229"/>
        <v>0.00002-0.0404974409903041i</v>
      </c>
      <c r="W527" t="str">
        <f t="shared" si="230"/>
        <v>0.0000422735118968002-0.00331950678795219i</v>
      </c>
      <c r="X527" t="str">
        <f t="shared" si="231"/>
        <v>0.0000973101261550722-0.00331719053336327i</v>
      </c>
      <c r="Y527" t="str">
        <f t="shared" si="232"/>
        <v>0.009+0.197543346057726i</v>
      </c>
      <c r="Z527" t="str">
        <f t="shared" si="233"/>
        <v>-0.204218493773206-0.0155775131163139i</v>
      </c>
      <c r="AA527" t="str">
        <f t="shared" si="234"/>
        <v>2.8875338023566-61.6483973395554i</v>
      </c>
      <c r="AB527" t="str">
        <f t="shared" si="235"/>
        <v>0.66728366438843-0.0547367247819457i</v>
      </c>
      <c r="AC527" t="str">
        <f t="shared" si="236"/>
        <v>2.91059837625821-2.02967443543796i</v>
      </c>
      <c r="AD527" t="str">
        <f t="shared" si="237"/>
        <v>0.163074115634044+0.0949119744776561i</v>
      </c>
      <c r="AE527" t="str">
        <f t="shared" si="238"/>
        <v>-0.0318242577408612-0.0219230696440885i</v>
      </c>
      <c r="AF527" t="str">
        <f t="shared" si="239"/>
        <v>-2.86551943382299-1.033681729198i</v>
      </c>
      <c r="AG527" t="str">
        <f t="shared" si="240"/>
        <v>1.02288583235255-0.0354006907575025i</v>
      </c>
      <c r="AH527" t="str">
        <f t="shared" si="241"/>
        <v>0.063683440704345+0.0957795783050673i</v>
      </c>
      <c r="AI527">
        <f t="shared" si="242"/>
        <v>-18.784628644520268</v>
      </c>
      <c r="AJ527">
        <f t="shared" si="243"/>
        <v>56.380233076126068</v>
      </c>
      <c r="AK527"/>
      <c r="AL527"/>
      <c r="AM527"/>
      <c r="AN527"/>
    </row>
    <row r="528" spans="1:40" x14ac:dyDescent="0.35">
      <c r="A528"/>
      <c r="B528">
        <f t="shared" si="209"/>
        <v>39400</v>
      </c>
      <c r="C528" s="237" t="str">
        <f t="shared" si="212"/>
        <v>-0.0000136262268832571+0.0172037008510678i</v>
      </c>
      <c r="D528" s="208" t="str">
        <f t="shared" si="213"/>
        <v>-1.6488499874527+0.131895039858187i</v>
      </c>
      <c r="E528" t="str">
        <f t="shared" si="214"/>
        <v>36500</v>
      </c>
      <c r="F528" t="str">
        <f t="shared" si="215"/>
        <v>0.21505376344086</v>
      </c>
      <c r="G528" t="str">
        <f t="shared" si="210"/>
        <v>0.21505376344086</v>
      </c>
      <c r="H528" t="str">
        <f t="shared" si="216"/>
        <v>1.21961194115066+1.16625550380254i</v>
      </c>
      <c r="I528" t="str">
        <f t="shared" si="217"/>
        <v>154.723438189297i</v>
      </c>
      <c r="J528" t="str">
        <f t="shared" si="211"/>
        <v>-31.4042937712788+33.8485371257962i</v>
      </c>
      <c r="K528" t="str">
        <f t="shared" si="218"/>
        <v>2.45650899221754-2.27912153948287i</v>
      </c>
      <c r="L528" t="str">
        <f t="shared" si="219"/>
        <v>0.628031332064868-0.509682205083783i</v>
      </c>
      <c r="M528" t="str">
        <f t="shared" si="220"/>
        <v>3.08454032428241-2.78880374456665i</v>
      </c>
      <c r="N528" t="str">
        <f t="shared" si="221"/>
        <v>-0.491447821503985i</v>
      </c>
      <c r="O528" t="str">
        <f t="shared" si="222"/>
        <v>0.881650551799726-0.471902854951354i</v>
      </c>
      <c r="P528" t="str">
        <f t="shared" si="223"/>
        <v>0.118349448200274+0.471902854951354i</v>
      </c>
      <c r="Q528" t="str">
        <f t="shared" si="224"/>
        <v>-0.118349448200274+0.019544966552631i</v>
      </c>
      <c r="R528" t="str">
        <f t="shared" si="225"/>
        <v>-0.332434508483018-4.04226875220435i</v>
      </c>
      <c r="S528" t="str">
        <f t="shared" si="226"/>
        <v>0.0548743051925632i</v>
      </c>
      <c r="T528" t="str">
        <f t="shared" si="227"/>
        <v>0.221816689178823-0.0182421126750369i</v>
      </c>
      <c r="U528" t="str">
        <f t="shared" si="228"/>
        <v>0.0000499999999999998-0.00360666567920357i</v>
      </c>
      <c r="V528" t="str">
        <f t="shared" si="229"/>
        <v>0.00002-0.04039465560708i</v>
      </c>
      <c r="W528" t="str">
        <f t="shared" si="230"/>
        <v>0.0000422735115377009-0.00331108186954665i</v>
      </c>
      <c r="X528" t="str">
        <f t="shared" si="231"/>
        <v>0.0000970311452639423-0.00330877611129174i</v>
      </c>
      <c r="Y528" t="str">
        <f t="shared" si="232"/>
        <v>0.009+0.198046000882301i</v>
      </c>
      <c r="Z528" t="str">
        <f t="shared" si="233"/>
        <v>-0.203169071437386-0.0154701245092205i</v>
      </c>
      <c r="AA528" t="str">
        <f t="shared" si="234"/>
        <v>2.87234283457764-61.4873207824237i</v>
      </c>
      <c r="AB528" t="str">
        <f t="shared" si="235"/>
        <v>0.667260754770703-0.0548752481935404i</v>
      </c>
      <c r="AC528" t="str">
        <f t="shared" si="236"/>
        <v>2.90515640725518-2.03012420736489i</v>
      </c>
      <c r="AD528" t="str">
        <f t="shared" si="237"/>
        <v>0.163191247536746+0.0951491813557987i</v>
      </c>
      <c r="AE528" t="str">
        <f t="shared" si="238"/>
        <v>-0.0316834445462247-0.0218559597422935i</v>
      </c>
      <c r="AF528" t="str">
        <f t="shared" si="239"/>
        <v>-2.86846192860336-1.03436046394435i</v>
      </c>
      <c r="AG528" t="str">
        <f t="shared" si="240"/>
        <v>1.02287553819719-0.0353344272911511i</v>
      </c>
      <c r="AH528" t="str">
        <f t="shared" si="241"/>
        <v>0.0634491677466964+0.0955219156092854i</v>
      </c>
      <c r="AI528">
        <f t="shared" si="242"/>
        <v>-18.810665439015366</v>
      </c>
      <c r="AJ528">
        <f t="shared" si="243"/>
        <v>56.406426022819737</v>
      </c>
      <c r="AK528"/>
      <c r="AL528"/>
      <c r="AM528"/>
      <c r="AN528"/>
    </row>
    <row r="529" spans="1:40" x14ac:dyDescent="0.35">
      <c r="A529"/>
      <c r="B529">
        <f t="shared" si="209"/>
        <v>39500</v>
      </c>
      <c r="C529" s="237" t="str">
        <f t="shared" si="212"/>
        <v>-0.0000135573207060397+0.0171601472324662i</v>
      </c>
      <c r="D529" s="208" t="str">
        <f t="shared" si="213"/>
        <v>-1.64884945917201+0.131561128782241i</v>
      </c>
      <c r="E529" t="str">
        <f t="shared" si="214"/>
        <v>36500</v>
      </c>
      <c r="F529" t="str">
        <f t="shared" si="215"/>
        <v>0.21505376344086</v>
      </c>
      <c r="G529" t="str">
        <f t="shared" si="210"/>
        <v>0.21505376344086</v>
      </c>
      <c r="H529" t="str">
        <f t="shared" si="216"/>
        <v>1.22254921738932+1.16659045429647i</v>
      </c>
      <c r="I529" t="str">
        <f t="shared" si="217"/>
        <v>155.116137270996i</v>
      </c>
      <c r="J529" t="str">
        <f t="shared" si="211"/>
        <v>-31.5689913142813+33.9344471185013i</v>
      </c>
      <c r="K529" t="str">
        <f t="shared" si="218"/>
        <v>2.45038077850072-2.27957300270839i</v>
      </c>
      <c r="L529" t="str">
        <f t="shared" si="219"/>
        <v>0.626766365326286-0.509946618621884i</v>
      </c>
      <c r="M529" t="str">
        <f t="shared" si="220"/>
        <v>3.07714714382701-2.78951962133027i</v>
      </c>
      <c r="N529" t="str">
        <f t="shared" si="221"/>
        <v>-0.492695151000188i</v>
      </c>
      <c r="O529" t="str">
        <f t="shared" si="222"/>
        <v>0.88106124775255-0.473002196304329i</v>
      </c>
      <c r="P529" t="str">
        <f t="shared" si="223"/>
        <v>0.11893875224745+0.473002196304329i</v>
      </c>
      <c r="Q529" t="str">
        <f t="shared" si="224"/>
        <v>-0.11893875224745+0.019692954695859i</v>
      </c>
      <c r="R529" t="str">
        <f t="shared" si="225"/>
        <v>-0.332429918066766-4.03189637152636i</v>
      </c>
      <c r="S529" t="str">
        <f t="shared" si="226"/>
        <v>0.0550135800788387i</v>
      </c>
      <c r="T529" t="str">
        <f t="shared" si="227"/>
        <v>0.221809053904545-0.0182881599181678i</v>
      </c>
      <c r="U529" t="str">
        <f t="shared" si="228"/>
        <v>0.0000499999999999998-0.00359753488001572i</v>
      </c>
      <c r="V529" t="str">
        <f t="shared" si="229"/>
        <v>0.00002-0.040292390656176i</v>
      </c>
      <c r="W529" t="str">
        <f t="shared" si="230"/>
        <v>0.0000422735111776892-0.00330269960952805i</v>
      </c>
      <c r="X529" t="str">
        <f t="shared" si="231"/>
        <v>0.0000967542797583323-0.00330040425953637i</v>
      </c>
      <c r="Y529" t="str">
        <f t="shared" si="232"/>
        <v>0.009+0.198548655706875i</v>
      </c>
      <c r="Z529" t="str">
        <f t="shared" si="233"/>
        <v>-0.202127752640092-0.0153638141891158i</v>
      </c>
      <c r="AA529" t="str">
        <f t="shared" si="234"/>
        <v>2.85727278479722-61.3270951355792i</v>
      </c>
      <c r="AB529" t="str">
        <f t="shared" si="235"/>
        <v>0.667237786621207-0.0550137658060807i</v>
      </c>
      <c r="AC529" t="str">
        <f t="shared" si="236"/>
        <v>2.89972687019557-2.03055835019419i</v>
      </c>
      <c r="AD529" t="str">
        <f t="shared" si="237"/>
        <v>0.163308656066556+0.0953862214651277i</v>
      </c>
      <c r="AE529" t="str">
        <f t="shared" si="238"/>
        <v>-0.0315437154546146-0.0217892464248571i</v>
      </c>
      <c r="AF529" t="str">
        <f t="shared" si="239"/>
        <v>-2.87139867656133-1.03502932551423i</v>
      </c>
      <c r="AG529" t="str">
        <f t="shared" si="240"/>
        <v>1.02286528567004-0.0352685777373615i</v>
      </c>
      <c r="AH529" t="str">
        <f t="shared" si="241"/>
        <v>0.0632167240482975+0.0952655732776901i</v>
      </c>
      <c r="AI529">
        <f t="shared" si="242"/>
        <v>-18.836618263113664</v>
      </c>
      <c r="AJ529">
        <f t="shared" si="243"/>
        <v>56.43237872532049</v>
      </c>
      <c r="AK529"/>
      <c r="AL529"/>
      <c r="AM529"/>
      <c r="AN529"/>
    </row>
    <row r="530" spans="1:40" x14ac:dyDescent="0.35">
      <c r="A530"/>
      <c r="B530">
        <f t="shared" ref="B530:B593" si="244">B529+100</f>
        <v>39600</v>
      </c>
      <c r="C530" s="237" t="str">
        <f t="shared" si="212"/>
        <v>-0.000013488935885494+0.0171168135812245i</v>
      </c>
      <c r="D530" s="208" t="str">
        <f t="shared" si="213"/>
        <v>-1.64884893488838+0.131228904122721i</v>
      </c>
      <c r="E530" t="str">
        <f t="shared" si="214"/>
        <v>36500</v>
      </c>
      <c r="F530" t="str">
        <f t="shared" si="215"/>
        <v>0.21505376344086</v>
      </c>
      <c r="G530" t="str">
        <f t="shared" si="210"/>
        <v>0.21505376344086</v>
      </c>
      <c r="H530" t="str">
        <f t="shared" si="216"/>
        <v>1.22548073138046+1.16691728011418i</v>
      </c>
      <c r="I530" t="str">
        <f t="shared" si="217"/>
        <v>155.508836352695i</v>
      </c>
      <c r="J530" t="str">
        <f t="shared" si="211"/>
        <v>-31.73410634155+34.0203571112064i</v>
      </c>
      <c r="K530" t="str">
        <f t="shared" si="218"/>
        <v>2.44426758808456-2.28000685924395i</v>
      </c>
      <c r="L530" t="str">
        <f t="shared" si="219"/>
        <v>0.625503296900842-0.510207369446865i</v>
      </c>
      <c r="M530" t="str">
        <f t="shared" si="220"/>
        <v>3.0697708849854-2.79021422869081i</v>
      </c>
      <c r="N530" t="str">
        <f t="shared" si="221"/>
        <v>-0.493942480496391i</v>
      </c>
      <c r="O530" t="str">
        <f t="shared" si="222"/>
        <v>0.880470572923262-0.474100801745981i</v>
      </c>
      <c r="P530" t="str">
        <f t="shared" si="223"/>
        <v>0.119529427076738+0.474100801745981i</v>
      </c>
      <c r="Q530" t="str">
        <f t="shared" si="224"/>
        <v>-0.119529427076738+0.01984167875041i</v>
      </c>
      <c r="R530" t="str">
        <f t="shared" si="225"/>
        <v>-0.332425315789673-4.02157602380019i</v>
      </c>
      <c r="S530" t="str">
        <f t="shared" si="226"/>
        <v>0.0551528549651142i</v>
      </c>
      <c r="T530" t="str">
        <f t="shared" si="227"/>
        <v>0.221801399171833-0.0183342052284801i</v>
      </c>
      <c r="U530" t="str">
        <f t="shared" si="228"/>
        <v>0.0000500000000000002-0.00358845019597527i</v>
      </c>
      <c r="V530" t="str">
        <f t="shared" si="229"/>
        <v>0.00002-0.040190642194923i</v>
      </c>
      <c r="W530" t="str">
        <f t="shared" si="230"/>
        <v>0.000042273510816765-0.00329435968472669i</v>
      </c>
      <c r="X530" t="str">
        <f t="shared" si="231"/>
        <v>0.0000964795083073689-0.00329207465594595i</v>
      </c>
      <c r="Y530" t="str">
        <f t="shared" si="232"/>
        <v>0.009+0.199051310531449i</v>
      </c>
      <c r="Z530" t="str">
        <f t="shared" si="233"/>
        <v>-0.201094453812599-0.0152585683360996i</v>
      </c>
      <c r="AA530" t="str">
        <f t="shared" si="234"/>
        <v>2.8423223597368-61.1677135913722i</v>
      </c>
      <c r="AB530" t="str">
        <f t="shared" si="235"/>
        <v>0.667214759937571-0.0551522776043875i</v>
      </c>
      <c r="AC530" t="str">
        <f t="shared" si="236"/>
        <v>2.89430977437241-2.03097697280091i</v>
      </c>
      <c r="AD530" t="str">
        <f t="shared" si="237"/>
        <v>0.163426341078419+0.095623094779135i</v>
      </c>
      <c r="AE530" t="str">
        <f t="shared" si="238"/>
        <v>-0.0314050592715594-0.0217229260097443i</v>
      </c>
      <c r="AF530" t="str">
        <f t="shared" si="239"/>
        <v>-2.87432966626884-1.03568837599146i</v>
      </c>
      <c r="AG530" t="str">
        <f t="shared" si="240"/>
        <v>1.02285507423167-0.0352031387495811i</v>
      </c>
      <c r="AH530" t="str">
        <f t="shared" si="241"/>
        <v>0.0629860905547308+0.0950105406290712i</v>
      </c>
      <c r="AI530">
        <f t="shared" si="242"/>
        <v>-18.862487674725308</v>
      </c>
      <c r="AJ530">
        <f t="shared" si="243"/>
        <v>56.458092583454309</v>
      </c>
      <c r="AK530"/>
      <c r="AL530"/>
      <c r="AM530"/>
      <c r="AN530"/>
    </row>
    <row r="531" spans="1:40" x14ac:dyDescent="0.35">
      <c r="A531"/>
      <c r="B531">
        <f t="shared" si="244"/>
        <v>39700</v>
      </c>
      <c r="C531" s="237" t="str">
        <f t="shared" si="212"/>
        <v>-0.0000134210671752828+0.0170736982351249i</v>
      </c>
      <c r="D531" s="208" t="str">
        <f t="shared" si="213"/>
        <v>-1.6488484145616+0.130898353135958i</v>
      </c>
      <c r="E531" t="str">
        <f t="shared" si="214"/>
        <v>36500</v>
      </c>
      <c r="F531" t="str">
        <f t="shared" si="215"/>
        <v>0.21505376344086</v>
      </c>
      <c r="G531" t="str">
        <f t="shared" si="210"/>
        <v>0.21505376344086</v>
      </c>
      <c r="H531" t="str">
        <f t="shared" si="216"/>
        <v>1.22840647203455+1.1672360303019i</v>
      </c>
      <c r="I531" t="str">
        <f t="shared" si="217"/>
        <v>155.901535434393i</v>
      </c>
      <c r="J531" t="str">
        <f t="shared" si="211"/>
        <v>-31.8996388530848+34.1062671039114i</v>
      </c>
      <c r="K531" t="str">
        <f t="shared" si="218"/>
        <v>2.43816942507798-2.28042323968375i</v>
      </c>
      <c r="L531" t="str">
        <f t="shared" si="219"/>
        <v>0.624242134603584-0.510464475679712i</v>
      </c>
      <c r="M531" t="str">
        <f t="shared" si="220"/>
        <v>3.06241155968156-2.79088771536346i</v>
      </c>
      <c r="N531" t="str">
        <f t="shared" si="221"/>
        <v>-0.495189809992594i</v>
      </c>
      <c r="O531" t="str">
        <f t="shared" si="222"/>
        <v>0.879878528230853-0.475198669567064i</v>
      </c>
      <c r="P531" t="str">
        <f t="shared" si="223"/>
        <v>0.120121471769147+0.475198669567064i</v>
      </c>
      <c r="Q531" t="str">
        <f t="shared" si="224"/>
        <v>-0.120121471769147+0.01999114042553i</v>
      </c>
      <c r="R531" t="str">
        <f t="shared" si="225"/>
        <v>-0.332420701649946-4.01130731581547i</v>
      </c>
      <c r="S531" t="str">
        <f t="shared" si="226"/>
        <v>0.0552921298513898i</v>
      </c>
      <c r="T531" t="str">
        <f t="shared" si="227"/>
        <v>0.221793724979899-0.0183802486009189i</v>
      </c>
      <c r="U531" t="str">
        <f t="shared" si="228"/>
        <v>0.0000500000000000002-0.00357941127860506i</v>
      </c>
      <c r="V531" t="str">
        <f t="shared" si="229"/>
        <v>0.00002-0.0400894063203766i</v>
      </c>
      <c r="W531" t="str">
        <f t="shared" si="230"/>
        <v>0.000042273510454928-0.00328606177522917i</v>
      </c>
      <c r="X531" t="str">
        <f t="shared" si="231"/>
        <v>0.0000962068098483516-0.00328378698161088i</v>
      </c>
      <c r="Y531" t="str">
        <f t="shared" si="232"/>
        <v>0.009+0.199553965356024i</v>
      </c>
      <c r="Z531" t="str">
        <f t="shared" si="233"/>
        <v>-0.200069092465009-0.015154373344618i</v>
      </c>
      <c r="AA531" t="str">
        <f t="shared" si="234"/>
        <v>2.82749028352425-61.0091694153638i</v>
      </c>
      <c r="AB531" t="str">
        <f t="shared" si="235"/>
        <v>0.667191674717423-0.0552907835732551i</v>
      </c>
      <c r="AC531" t="str">
        <f t="shared" si="236"/>
        <v>2.88890512853052-2.03138018352022i</v>
      </c>
      <c r="AD531" t="str">
        <f t="shared" si="237"/>
        <v>0.163544302427238+0.0958598012687032i</v>
      </c>
      <c r="AE531" t="str">
        <f t="shared" si="238"/>
        <v>-0.0312674649472737-0.0216569948610731i</v>
      </c>
      <c r="AF531" t="str">
        <f t="shared" si="239"/>
        <v>-2.87725488659615-1.03633767716594i</v>
      </c>
      <c r="AG531" t="str">
        <f t="shared" si="240"/>
        <v>1.02284490334999-0.0351381070172596i</v>
      </c>
      <c r="AH531" t="str">
        <f t="shared" si="241"/>
        <v>0.06275724845827+0.0947568070998218i</v>
      </c>
      <c r="AI531">
        <f t="shared" si="242"/>
        <v>-18.888274226510266</v>
      </c>
      <c r="AJ531">
        <f t="shared" si="243"/>
        <v>56.483568987665826</v>
      </c>
      <c r="AK531"/>
      <c r="AL531"/>
      <c r="AM531"/>
      <c r="AN531"/>
    </row>
    <row r="532" spans="1:40" x14ac:dyDescent="0.35">
      <c r="A532"/>
      <c r="B532">
        <f t="shared" si="244"/>
        <v>39800</v>
      </c>
      <c r="C532" s="237" t="str">
        <f t="shared" si="212"/>
        <v>-0.0000133537093948947+0.0170307995486554i</v>
      </c>
      <c r="D532" s="208" t="str">
        <f t="shared" si="213"/>
        <v>-1.64884789815196+0.130569463206358i</v>
      </c>
      <c r="E532" t="str">
        <f t="shared" si="214"/>
        <v>36500</v>
      </c>
      <c r="F532" t="str">
        <f t="shared" si="215"/>
        <v>0.21505376344086</v>
      </c>
      <c r="G532" t="str">
        <f t="shared" si="210"/>
        <v>0.21505376344086</v>
      </c>
      <c r="H532" t="str">
        <f t="shared" si="216"/>
        <v>1.23132642855711+1.16754675374071i</v>
      </c>
      <c r="I532" t="str">
        <f t="shared" si="217"/>
        <v>156.294234516092i</v>
      </c>
      <c r="J532" t="str">
        <f t="shared" si="211"/>
        <v>-32.0655888488858+34.1921770966164i</v>
      </c>
      <c r="K532" t="str">
        <f t="shared" si="218"/>
        <v>2.43208629297121-2.28082227390964i</v>
      </c>
      <c r="L532" t="str">
        <f t="shared" si="219"/>
        <v>0.622982886128696-0.51071795540672i</v>
      </c>
      <c r="M532" t="str">
        <f t="shared" si="220"/>
        <v>3.05506917909991-2.79154022931636i</v>
      </c>
      <c r="N532" t="str">
        <f t="shared" si="221"/>
        <v>-0.496437139488797i</v>
      </c>
      <c r="O532" t="str">
        <f t="shared" si="222"/>
        <v>0.879285114596443-0.476295798059483i</v>
      </c>
      <c r="P532" t="str">
        <f t="shared" si="223"/>
        <v>0.120714885403557+0.476295798059483i</v>
      </c>
      <c r="Q532" t="str">
        <f t="shared" si="224"/>
        <v>-0.120714885403557+0.020141341429314i</v>
      </c>
      <c r="R532" t="str">
        <f t="shared" si="225"/>
        <v>-0.332416075645919-4.0010898583136i</v>
      </c>
      <c r="S532" t="str">
        <f t="shared" si="226"/>
        <v>0.0554314047376653i</v>
      </c>
      <c r="T532" t="str">
        <f t="shared" si="227"/>
        <v>0.221786031327949-0.0184262900304353i</v>
      </c>
      <c r="U532" t="str">
        <f t="shared" si="228"/>
        <v>0.0000500000000000002-0.00357041778293018i</v>
      </c>
      <c r="V532" t="str">
        <f t="shared" si="229"/>
        <v>0.00002-0.0399886791688178i</v>
      </c>
      <c r="W532" t="str">
        <f t="shared" si="230"/>
        <v>0.0000422735100921784-0.00327780556433721i</v>
      </c>
      <c r="X532" t="str">
        <f t="shared" si="231"/>
        <v>0.0000959361635827089-0.00327554092082228i</v>
      </c>
      <c r="Y532" t="str">
        <f t="shared" si="232"/>
        <v>0.009+0.200056620180598i</v>
      </c>
      <c r="Z532" t="str">
        <f t="shared" si="233"/>
        <v>-0.199051587169513-0.015051215819567i</v>
      </c>
      <c r="AA532" t="str">
        <f t="shared" si="234"/>
        <v>2.81277529741142-60.8514559453376i</v>
      </c>
      <c r="AB532" t="str">
        <f t="shared" si="235"/>
        <v>0.667168530958376-0.0554292836974954i</v>
      </c>
      <c r="AC532" t="str">
        <f t="shared" si="236"/>
        <v>2.88351294087255-2.03176809014801i</v>
      </c>
      <c r="AD532" t="str">
        <f t="shared" si="237"/>
        <v>0.163662539967874+0.0960963409021341i</v>
      </c>
      <c r="AE532" t="str">
        <f t="shared" si="238"/>
        <v>-0.0311309215744106-0.0215914493883874i</v>
      </c>
      <c r="AF532" t="str">
        <f t="shared" si="239"/>
        <v>-2.88017432670907-1.03697729053435i</v>
      </c>
      <c r="AG532" t="str">
        <f t="shared" si="240"/>
        <v>1.0228347725001-0.0350734792653635i</v>
      </c>
      <c r="AH532" t="str">
        <f t="shared" si="241"/>
        <v>0.0625301791940532+0.0945043622422936i</v>
      </c>
      <c r="AI532">
        <f t="shared" si="242"/>
        <v>-18.913978465940627</v>
      </c>
      <c r="AJ532">
        <f t="shared" si="243"/>
        <v>56.508809319077862</v>
      </c>
      <c r="AK532"/>
      <c r="AL532"/>
      <c r="AM532"/>
      <c r="AN532"/>
    </row>
    <row r="533" spans="1:40" x14ac:dyDescent="0.35">
      <c r="A533"/>
      <c r="B533">
        <f t="shared" si="244"/>
        <v>39900</v>
      </c>
      <c r="C533" s="237" t="str">
        <f t="shared" si="212"/>
        <v>-0.0000132868574286555+0.0169881158928001i</v>
      </c>
      <c r="D533" s="208" t="str">
        <f t="shared" si="213"/>
        <v>-1.64884738562022+0.130242221844801i</v>
      </c>
      <c r="E533" t="str">
        <f t="shared" si="214"/>
        <v>36500</v>
      </c>
      <c r="F533" t="str">
        <f t="shared" si="215"/>
        <v>0.21505376344086</v>
      </c>
      <c r="G533" t="str">
        <f t="shared" si="210"/>
        <v>0.21505376344086</v>
      </c>
      <c r="H533" t="str">
        <f t="shared" si="216"/>
        <v>1.23424059044603+1.16784949914558i</v>
      </c>
      <c r="I533" t="str">
        <f t="shared" si="217"/>
        <v>156.686933597791i</v>
      </c>
      <c r="J533" t="str">
        <f t="shared" si="211"/>
        <v>-32.231956328953+34.2780870893215i</v>
      </c>
      <c r="K533" t="str">
        <f t="shared" si="218"/>
        <v>2.42601819464337-2.28120409109265i</v>
      </c>
      <c r="L533" t="str">
        <f t="shared" si="219"/>
        <v>0.621725559050328-0.510967826678925i</v>
      </c>
      <c r="M533" t="str">
        <f t="shared" si="220"/>
        <v>3.0477437536937-2.79217191777157i</v>
      </c>
      <c r="N533" t="str">
        <f t="shared" si="221"/>
        <v>-0.497684468985i</v>
      </c>
      <c r="O533" t="str">
        <f t="shared" si="222"/>
        <v>0.878690332943284-0.477392185516291i</v>
      </c>
      <c r="P533" t="str">
        <f t="shared" si="223"/>
        <v>0.121309667056716+0.477392185516291i</v>
      </c>
      <c r="Q533" t="str">
        <f t="shared" si="224"/>
        <v>-0.121309667056716+0.020292283468709i</v>
      </c>
      <c r="R533" t="str">
        <f t="shared" si="225"/>
        <v>-0.332411437775826-3.99092326593832i</v>
      </c>
      <c r="S533" t="str">
        <f t="shared" si="226"/>
        <v>0.0555706796239409i</v>
      </c>
      <c r="T533" t="str">
        <f t="shared" si="227"/>
        <v>0.22177831821519-0.018472329511974i</v>
      </c>
      <c r="U533" t="str">
        <f t="shared" si="228"/>
        <v>0.0000500000000000002-0.00356146936743411i</v>
      </c>
      <c r="V533" t="str">
        <f t="shared" si="229"/>
        <v>0.00002-0.0398884569152621i</v>
      </c>
      <c r="W533" t="str">
        <f t="shared" si="230"/>
        <v>0.0000422735097285165-0.0032695907385274i</v>
      </c>
      <c r="X533" t="str">
        <f t="shared" si="231"/>
        <v>0.0000956675489720343-0.00326733616103196i</v>
      </c>
      <c r="Y533" t="str">
        <f t="shared" si="232"/>
        <v>0.009+0.200559275005172i</v>
      </c>
      <c r="Z533" t="str">
        <f t="shared" si="233"/>
        <v>-0.198041857543956-0.0149490825724769i</v>
      </c>
      <c r="AA533" t="str">
        <f t="shared" si="234"/>
        <v>2.79817615949658-60.6945665903239i</v>
      </c>
      <c r="AB533" t="str">
        <f t="shared" si="235"/>
        <v>0.667145328658043-0.0555677779619012i</v>
      </c>
      <c r="AC533" t="str">
        <f t="shared" si="236"/>
        <v>2.87813321906529-2.03214079994149i</v>
      </c>
      <c r="AD533" t="str">
        <f t="shared" si="237"/>
        <v>0.163781053555147+0.0963327136451863i</v>
      </c>
      <c r="AE533" t="str">
        <f t="shared" si="238"/>
        <v>-0.0309954183858549-0.0215262860459459i</v>
      </c>
      <c r="AF533" t="str">
        <f t="shared" si="239"/>
        <v>-2.88308797606625-1.03760727730078i</v>
      </c>
      <c r="AG533" t="str">
        <f t="shared" si="240"/>
        <v>1.02282468116421-0.0350092522538956i</v>
      </c>
      <c r="AH533" t="str">
        <f t="shared" si="241"/>
        <v>0.0623048644363223+0.0942531957231812i</v>
      </c>
      <c r="AI533">
        <f t="shared" si="242"/>
        <v>-18.93960093536208</v>
      </c>
      <c r="AJ533">
        <f t="shared" si="243"/>
        <v>56.533814949552301</v>
      </c>
      <c r="AK533"/>
      <c r="AL533"/>
      <c r="AM533"/>
      <c r="AN533"/>
    </row>
    <row r="534" spans="1:40" x14ac:dyDescent="0.35">
      <c r="A534"/>
      <c r="B534">
        <f t="shared" si="244"/>
        <v>40000</v>
      </c>
      <c r="C534" s="237" t="str">
        <f t="shared" si="212"/>
        <v>-0.000013220506224757+0.0169456456548334i</v>
      </c>
      <c r="D534" s="208" t="str">
        <f t="shared" si="213"/>
        <v>-1.64884687692765+0.129916616687056i</v>
      </c>
      <c r="E534" t="str">
        <f t="shared" si="214"/>
        <v>36500</v>
      </c>
      <c r="F534" t="str">
        <f t="shared" si="215"/>
        <v>0.21505376344086</v>
      </c>
      <c r="G534" t="str">
        <f t="shared" si="210"/>
        <v>0.21505376344086</v>
      </c>
      <c r="H534" t="str">
        <f t="shared" si="216"/>
        <v>1.23714894748892+1.16814431506455i</v>
      </c>
      <c r="I534" t="str">
        <f t="shared" si="217"/>
        <v>157.07963267949i</v>
      </c>
      <c r="J534" t="str">
        <f t="shared" si="211"/>
        <v>-32.3987412932864+34.3639970820266i</v>
      </c>
      <c r="K534" t="str">
        <f t="shared" si="218"/>
        <v>2.41996513237009-2.28156881969472i</v>
      </c>
      <c r="L534" t="str">
        <f t="shared" si="219"/>
        <v>0.620470160823412-0.511214107511545i</v>
      </c>
      <c r="M534" t="str">
        <f t="shared" si="220"/>
        <v>3.0404352931935-2.79278292720626i</v>
      </c>
      <c r="N534" t="str">
        <f t="shared" si="221"/>
        <v>-0.498931798481203i</v>
      </c>
      <c r="O534" t="str">
        <f t="shared" si="222"/>
        <v>0.878094184196755-0.478487830231695i</v>
      </c>
      <c r="P534" t="str">
        <f t="shared" si="223"/>
        <v>0.121905815803245+0.478487830231695i</v>
      </c>
      <c r="Q534" t="str">
        <f t="shared" si="224"/>
        <v>-0.121905815803245+0.020443968249508i</v>
      </c>
      <c r="R534" t="str">
        <f t="shared" si="225"/>
        <v>-0.332406788037946-3.98080715718688i</v>
      </c>
      <c r="S534" t="str">
        <f t="shared" si="226"/>
        <v>0.0557099545102164i</v>
      </c>
      <c r="T534" t="str">
        <f t="shared" si="227"/>
        <v>0.221770585640825-0.0185183670404811i</v>
      </c>
      <c r="U534" t="str">
        <f t="shared" si="228"/>
        <v>0.0000500000000000002-0.00355256569401553i</v>
      </c>
      <c r="V534" t="str">
        <f t="shared" si="229"/>
        <v>0.00002-0.0397887357729739i</v>
      </c>
      <c r="W534" t="str">
        <f t="shared" si="230"/>
        <v>0.0000422735093639415-0.00326141698741171i</v>
      </c>
      <c r="X534" t="str">
        <f t="shared" si="231"/>
        <v>0.0000954009457341988-0.00325917239281321i</v>
      </c>
      <c r="Y534" t="str">
        <f t="shared" si="232"/>
        <v>0.009+0.201061929829747i</v>
      </c>
      <c r="Z534" t="str">
        <f t="shared" si="233"/>
        <v>-0.197039824235716-0.0148479606177766i</v>
      </c>
      <c r="AA534" t="str">
        <f t="shared" si="234"/>
        <v>2.78369164445238-60.5384948296403i</v>
      </c>
      <c r="AB534" t="str">
        <f t="shared" si="235"/>
        <v>0.667122067814027-0.0557062663512697i</v>
      </c>
      <c r="AC534" t="str">
        <f t="shared" si="236"/>
        <v>2.87276597024576-2.03249841961999i</v>
      </c>
      <c r="AD534" t="str">
        <f t="shared" si="237"/>
        <v>0.163899843043824+0.0965689194611056i</v>
      </c>
      <c r="AE534" t="str">
        <f t="shared" si="238"/>
        <v>-0.0308609447525567-0.0214615013320237i</v>
      </c>
      <c r="AF534" t="str">
        <f t="shared" si="239"/>
        <v>-2.88599582441657-1.03822769837749i</v>
      </c>
      <c r="AG534" t="str">
        <f t="shared" si="240"/>
        <v>1.02281462883149-0.0349454227774204i</v>
      </c>
      <c r="AH534" t="str">
        <f t="shared" si="241"/>
        <v>0.0620812860947369+0.0940032973219431i</v>
      </c>
      <c r="AI534">
        <f t="shared" si="242"/>
        <v>-18.965142172053646</v>
      </c>
      <c r="AJ534">
        <f t="shared" si="243"/>
        <v>56.558587241750764</v>
      </c>
      <c r="AK534"/>
      <c r="AL534"/>
      <c r="AM534"/>
      <c r="AN534"/>
    </row>
    <row r="535" spans="1:40" x14ac:dyDescent="0.35">
      <c r="A535"/>
      <c r="B535">
        <f t="shared" si="244"/>
        <v>40100</v>
      </c>
      <c r="C535" s="237" t="str">
        <f t="shared" si="212"/>
        <v>-0.0000131546507943021+0.0169033872381166i</v>
      </c>
      <c r="D535" s="208" t="str">
        <f t="shared" si="213"/>
        <v>-1.64884637203601+0.129592635492227i</v>
      </c>
      <c r="E535" t="str">
        <f t="shared" si="214"/>
        <v>36500</v>
      </c>
      <c r="F535" t="str">
        <f t="shared" si="215"/>
        <v>0.21505376344086</v>
      </c>
      <c r="G535" t="str">
        <f t="shared" si="210"/>
        <v>0.21505376344086</v>
      </c>
      <c r="H535" t="str">
        <f t="shared" si="216"/>
        <v>1.24005148976042+1.16843124987784i</v>
      </c>
      <c r="I535" t="str">
        <f t="shared" si="217"/>
        <v>157.472331761188i</v>
      </c>
      <c r="J535" t="str">
        <f t="shared" si="211"/>
        <v>-32.5659437418859+34.4499070747317i</v>
      </c>
      <c r="K535" t="str">
        <f t="shared" si="218"/>
        <v>2.41392710783105-2.28191658747026i</v>
      </c>
      <c r="L535" t="str">
        <f t="shared" si="219"/>
        <v>0.619216698784491-0.51145681588343i</v>
      </c>
      <c r="M535" t="str">
        <f t="shared" si="220"/>
        <v>3.03314380661554-2.79337340335369i</v>
      </c>
      <c r="N535" t="str">
        <f t="shared" si="221"/>
        <v>-0.500179127977406i</v>
      </c>
      <c r="O535" t="str">
        <f t="shared" si="222"/>
        <v>0.877496669284363-0.479582730501057i</v>
      </c>
      <c r="P535" t="str">
        <f t="shared" si="223"/>
        <v>0.122503330715637+0.479582730501057i</v>
      </c>
      <c r="Q535" t="str">
        <f t="shared" si="224"/>
        <v>-0.122503330715637+0.0205963974763491i</v>
      </c>
      <c r="R535" t="str">
        <f t="shared" si="225"/>
        <v>-0.332402126430521-3.97074115436204i</v>
      </c>
      <c r="S535" t="str">
        <f t="shared" si="226"/>
        <v>0.055849229396492i</v>
      </c>
      <c r="T535" t="str">
        <f t="shared" si="227"/>
        <v>0.221762833604057-0.0185644026108999i</v>
      </c>
      <c r="U535" t="str">
        <f t="shared" si="228"/>
        <v>0.00005-0.00354370642794565i</v>
      </c>
      <c r="V535" t="str">
        <f t="shared" si="229"/>
        <v>0.00002-0.0396895119929914i</v>
      </c>
      <c r="W535" t="str">
        <f t="shared" si="230"/>
        <v>0.0000422735089984541-0.00325328400369808i</v>
      </c>
      <c r="X535" t="str">
        <f t="shared" si="231"/>
        <v>0.0000951363338395121-0.00325104930982157i</v>
      </c>
      <c r="Y535" t="str">
        <f t="shared" si="232"/>
        <v>0.009+0.201564584654321i</v>
      </c>
      <c r="Z535" t="str">
        <f t="shared" si="233"/>
        <v>-0.196045408905846-0.0147478371691348i</v>
      </c>
      <c r="AA535" t="str">
        <f t="shared" si="234"/>
        <v>2.76932054325909-60.3832342119513i</v>
      </c>
      <c r="AB535" t="str">
        <f t="shared" si="235"/>
        <v>0.66709874842393-0.0558447488503895i</v>
      </c>
      <c r="AC535" t="str">
        <f t="shared" si="236"/>
        <v>2.86741120102738-2.0328410553655i</v>
      </c>
      <c r="AD535" t="str">
        <f t="shared" si="237"/>
        <v>0.164018908288626+0.0968049583106538i</v>
      </c>
      <c r="AE535" t="str">
        <f t="shared" si="238"/>
        <v>-0.0307274901814038-0.0213970917882254i</v>
      </c>
      <c r="AF535" t="str">
        <f t="shared" si="239"/>
        <v>-2.88889786179643-1.03883861438561i</v>
      </c>
      <c r="AG535" t="str">
        <f t="shared" si="240"/>
        <v>1.02280461499798-0.0348819876646027i</v>
      </c>
      <c r="AH535" t="str">
        <f t="shared" si="241"/>
        <v>0.0618594263107492+0.0937546569292353i</v>
      </c>
      <c r="AI535">
        <f t="shared" si="242"/>
        <v>-18.9906027082877</v>
      </c>
      <c r="AJ535">
        <f t="shared" si="243"/>
        <v>56.583127549193286</v>
      </c>
      <c r="AK535"/>
      <c r="AL535"/>
      <c r="AM535"/>
      <c r="AN535"/>
    </row>
    <row r="536" spans="1:40" x14ac:dyDescent="0.35">
      <c r="A536"/>
      <c r="B536">
        <f t="shared" si="244"/>
        <v>40200</v>
      </c>
      <c r="C536" s="237" t="str">
        <f t="shared" si="212"/>
        <v>-0.0000130892862103674+0.016861339061898i</v>
      </c>
      <c r="D536" s="208" t="str">
        <f t="shared" si="213"/>
        <v>-1.64884587090754+0.129270266141218i</v>
      </c>
      <c r="E536" t="str">
        <f t="shared" si="214"/>
        <v>36500</v>
      </c>
      <c r="F536" t="str">
        <f t="shared" si="215"/>
        <v>0.21505376344086</v>
      </c>
      <c r="G536" t="str">
        <f t="shared" si="210"/>
        <v>0.21505376344086</v>
      </c>
      <c r="H536" t="str">
        <f t="shared" si="216"/>
        <v>1.24294820761956+1.16871035179701i</v>
      </c>
      <c r="I536" t="str">
        <f t="shared" si="217"/>
        <v>157.865030842887i</v>
      </c>
      <c r="J536" t="str">
        <f t="shared" si="211"/>
        <v>-32.7335636747516+34.5358170674367i</v>
      </c>
      <c r="K536" t="str">
        <f t="shared" si="218"/>
        <v>2.40790412211739-2.28224752146791i</v>
      </c>
      <c r="L536" t="str">
        <f t="shared" si="219"/>
        <v>0.617965180152536-0.511695969736526i</v>
      </c>
      <c r="M536" t="str">
        <f t="shared" si="220"/>
        <v>3.02586930226993-2.79394349120444i</v>
      </c>
      <c r="N536" t="str">
        <f t="shared" si="221"/>
        <v>-0.501426457473609i</v>
      </c>
      <c r="O536" t="str">
        <f t="shared" si="222"/>
        <v>0.876897789135739-0.480676884620898i</v>
      </c>
      <c r="P536" t="str">
        <f t="shared" si="223"/>
        <v>0.123102210864261+0.480676884620898i</v>
      </c>
      <c r="Q536" t="str">
        <f t="shared" si="224"/>
        <v>-0.123102210864261+0.020749572852711i</v>
      </c>
      <c r="R536" t="str">
        <f t="shared" si="225"/>
        <v>-0.332397452951841-3.96072488352466i</v>
      </c>
      <c r="S536" t="str">
        <f t="shared" si="226"/>
        <v>0.0559885042827674i</v>
      </c>
      <c r="T536" t="str">
        <f t="shared" si="227"/>
        <v>0.221755062104084-0.0186104362181751i</v>
      </c>
      <c r="U536" t="str">
        <f t="shared" si="228"/>
        <v>0.00005-0.00353489123782639i</v>
      </c>
      <c r="V536" t="str">
        <f t="shared" si="229"/>
        <v>0.00002-0.0395907818636556i</v>
      </c>
      <c r="W536" t="str">
        <f t="shared" si="230"/>
        <v>0.0000422735086320544-0.00324519148315222i</v>
      </c>
      <c r="X536" t="str">
        <f t="shared" si="231"/>
        <v>0.0000948736935069713-0.00324296660875686i</v>
      </c>
      <c r="Y536" t="str">
        <f t="shared" si="232"/>
        <v>0.009+0.202067239478895i</v>
      </c>
      <c r="Z536" t="str">
        <f t="shared" si="233"/>
        <v>-0.195058534213529-0.014648699635877i</v>
      </c>
      <c r="AA536" t="str">
        <f t="shared" si="234"/>
        <v>2.75506166294242-60.2287783543368i</v>
      </c>
      <c r="AB536" t="str">
        <f t="shared" si="235"/>
        <v>0.667075370485341-0.0559832254440533i</v>
      </c>
      <c r="AC536" t="str">
        <f t="shared" si="236"/>
        <v>2.86206891750589-2.03316881282353i</v>
      </c>
      <c r="AD536" t="str">
        <f t="shared" si="237"/>
        <v>0.164138249144215+0.097040830152145i</v>
      </c>
      <c r="AE536" t="str">
        <f t="shared" si="238"/>
        <v>-0.0305950443131307-0.0213330539988138i</v>
      </c>
      <c r="AF536" t="str">
        <f t="shared" si="239"/>
        <v>-2.8917940785271-1.03944008565579i</v>
      </c>
      <c r="AG536" t="str">
        <f t="shared" si="240"/>
        <v>1.02279463916646-0.0348189437777465i</v>
      </c>
      <c r="AH536" t="str">
        <f t="shared" si="241"/>
        <v>0.0616392674540427+0.093507264545381i</v>
      </c>
      <c r="AI536">
        <f t="shared" si="242"/>
        <v>-19.015983071388579</v>
      </c>
      <c r="AJ536">
        <f t="shared" si="243"/>
        <v>56.607437216320299</v>
      </c>
      <c r="AK536"/>
      <c r="AL536"/>
      <c r="AM536"/>
      <c r="AN536"/>
    </row>
    <row r="537" spans="1:40" x14ac:dyDescent="0.35">
      <c r="A537"/>
      <c r="B537">
        <f t="shared" si="244"/>
        <v>40300</v>
      </c>
      <c r="C537" s="237" t="str">
        <f t="shared" si="212"/>
        <v>-0.0000130244076070817+0.0168194995611155i</v>
      </c>
      <c r="D537" s="208" t="str">
        <f t="shared" si="213"/>
        <v>-1.64884537350491+0.128949496635219i</v>
      </c>
      <c r="E537" t="str">
        <f t="shared" si="214"/>
        <v>36500</v>
      </c>
      <c r="F537" t="str">
        <f t="shared" si="215"/>
        <v>0.21505376344086</v>
      </c>
      <c r="G537" t="str">
        <f t="shared" si="210"/>
        <v>0.21505376344086</v>
      </c>
      <c r="H537" t="str">
        <f t="shared" si="216"/>
        <v>1.24583909170707+1.16898166886417i</v>
      </c>
      <c r="I537" t="str">
        <f t="shared" si="217"/>
        <v>158.257729924586i</v>
      </c>
      <c r="J537" t="str">
        <f t="shared" si="211"/>
        <v>-32.9016010918834+34.6217270601418i</v>
      </c>
      <c r="K537" t="str">
        <f t="shared" si="218"/>
        <v>2.40189617573916-2.28256174803217i</v>
      </c>
      <c r="L537" t="str">
        <f t="shared" si="219"/>
        <v>0.616715612029767-0.511931586975342i</v>
      </c>
      <c r="M537" t="str">
        <f t="shared" si="220"/>
        <v>3.01861178776893-2.79449333500751i</v>
      </c>
      <c r="N537" t="str">
        <f t="shared" si="221"/>
        <v>-0.502673786969812i</v>
      </c>
      <c r="O537" t="str">
        <f t="shared" si="222"/>
        <v>0.876297544682641-0.4817702908889i</v>
      </c>
      <c r="P537" t="str">
        <f t="shared" si="223"/>
        <v>0.123702455317359+0.4817702908889i</v>
      </c>
      <c r="Q537" t="str">
        <f t="shared" si="224"/>
        <v>-0.123702455317359+0.020903496080912i</v>
      </c>
      <c r="R537" t="str">
        <f t="shared" si="225"/>
        <v>-0.332392767600146-3.95075797444719i</v>
      </c>
      <c r="S537" t="str">
        <f t="shared" si="226"/>
        <v>0.0561277791690431i</v>
      </c>
      <c r="T537" t="str">
        <f t="shared" si="227"/>
        <v>0.221747271140108-0.0186564678572481i</v>
      </c>
      <c r="U537" t="str">
        <f t="shared" si="228"/>
        <v>0.00005-0.0035261197955489i</v>
      </c>
      <c r="V537" t="str">
        <f t="shared" si="229"/>
        <v>0.00002-0.0394925417101478i</v>
      </c>
      <c r="W537" t="str">
        <f t="shared" si="230"/>
        <v>0.000042273508264742-0.00323713912455948i</v>
      </c>
      <c r="X537" t="str">
        <f t="shared" si="231"/>
        <v>0.000094613005200561-0.00323492398932535i</v>
      </c>
      <c r="Y537" t="str">
        <f t="shared" si="232"/>
        <v>0.009+0.20256989430347i</v>
      </c>
      <c r="Z537" t="str">
        <f t="shared" si="233"/>
        <v>-0.194079123800795-0.014550535619477i</v>
      </c>
      <c r="AA537" t="str">
        <f t="shared" si="234"/>
        <v>2.7409138263168-60.075120941382i</v>
      </c>
      <c r="AB537" t="str">
        <f t="shared" si="235"/>
        <v>0.667051933995859-0.0561216961170441i</v>
      </c>
      <c r="AC537" t="str">
        <f t="shared" si="236"/>
        <v>2.85673912526557-2.03348179710379i</v>
      </c>
      <c r="AD537" t="str">
        <f t="shared" si="237"/>
        <v>0.1642578654652+0.0972765349414713i</v>
      </c>
      <c r="AE537" t="str">
        <f t="shared" si="238"/>
        <v>-0.0304635969202697-0.0212693845900488i</v>
      </c>
      <c r="AF537" t="str">
        <f t="shared" si="239"/>
        <v>-2.89468446521198-1.04003217222895i</v>
      </c>
      <c r="AG537" t="str">
        <f t="shared" si="240"/>
        <v>1.02278470084637-0.0347562880123483i</v>
      </c>
      <c r="AH537" t="str">
        <f t="shared" si="241"/>
        <v>0.0614207921190399+0.0932611102788604i</v>
      </c>
      <c r="AI537">
        <f t="shared" si="242"/>
        <v>-19.041283783790526</v>
      </c>
      <c r="AJ537">
        <f t="shared" si="243"/>
        <v>56.631517578550515</v>
      </c>
      <c r="AK537"/>
      <c r="AL537"/>
      <c r="AM537"/>
      <c r="AN537"/>
    </row>
    <row r="538" spans="1:40" x14ac:dyDescent="0.35">
      <c r="A538"/>
      <c r="B538">
        <f t="shared" si="244"/>
        <v>40400</v>
      </c>
      <c r="C538" s="237" t="str">
        <f t="shared" si="212"/>
        <v>-0.0000129600101787202+0.0167778671862029i</v>
      </c>
      <c r="D538" s="208" t="str">
        <f t="shared" si="213"/>
        <v>-1.6488448797913+0.128630315094222i</v>
      </c>
      <c r="E538" t="str">
        <f t="shared" si="214"/>
        <v>36500</v>
      </c>
      <c r="F538" t="str">
        <f t="shared" si="215"/>
        <v>0.21505376344086</v>
      </c>
      <c r="G538" t="str">
        <f t="shared" si="210"/>
        <v>0.21505376344086</v>
      </c>
      <c r="H538" t="str">
        <f t="shared" si="216"/>
        <v>1.24872413294282+1.16924524895118i</v>
      </c>
      <c r="I538" t="str">
        <f t="shared" si="217"/>
        <v>158.650429006285i</v>
      </c>
      <c r="J538" t="str">
        <f t="shared" si="211"/>
        <v>-33.0700559932814+34.7076370528468i</v>
      </c>
      <c r="K538" t="str">
        <f t="shared" si="218"/>
        <v>2.39590326863257-2.2828593928052i</v>
      </c>
      <c r="L538" t="str">
        <f t="shared" si="219"/>
        <v>0.615468001402472-0.512163685466431i</v>
      </c>
      <c r="M538" t="str">
        <f t="shared" si="220"/>
        <v>3.01137127003504-2.79502307827163i</v>
      </c>
      <c r="N538" t="str">
        <f t="shared" si="221"/>
        <v>-0.503921116466015i</v>
      </c>
      <c r="O538" t="str">
        <f t="shared" si="222"/>
        <v>0.875695936858946-0.482862947603907i</v>
      </c>
      <c r="P538" t="str">
        <f t="shared" si="223"/>
        <v>0.124304063141054+0.482862947603907i</v>
      </c>
      <c r="Q538" t="str">
        <f t="shared" si="224"/>
        <v>-0.124304063141054+0.021058168862108i</v>
      </c>
      <c r="R538" t="str">
        <f t="shared" si="225"/>
        <v>-0.332388070373674-3.94084006056757i</v>
      </c>
      <c r="S538" t="str">
        <f t="shared" si="226"/>
        <v>0.0562670540553185i</v>
      </c>
      <c r="T538" t="str">
        <f t="shared" si="227"/>
        <v>0.22173946071132-0.0187024975230585i</v>
      </c>
      <c r="U538" t="str">
        <f t="shared" si="228"/>
        <v>0.00005-0.00351739177625299i</v>
      </c>
      <c r="V538" t="str">
        <f t="shared" si="229"/>
        <v>0.00002-0.0393947878940335i</v>
      </c>
      <c r="W538" t="str">
        <f t="shared" si="230"/>
        <v>0.0000422735078965171-0.0032291266296875i</v>
      </c>
      <c r="X538" t="str">
        <f t="shared" si="231"/>
        <v>0.0000943542496256211-0.00322692115420257i</v>
      </c>
      <c r="Y538" t="str">
        <f t="shared" si="232"/>
        <v>0.009+0.203072549128044i</v>
      </c>
      <c r="Z538" t="str">
        <f t="shared" si="233"/>
        <v>-0.193107102277513-0.0144533329101197i</v>
      </c>
      <c r="AA538" t="str">
        <f t="shared" si="234"/>
        <v>2.72687587173328-59.9222557242794i</v>
      </c>
      <c r="AB538" t="str">
        <f t="shared" si="235"/>
        <v>0.667028438953049-0.0562601608541393i</v>
      </c>
      <c r="AC538" t="str">
        <f t="shared" si="236"/>
        <v>2.85142182938494-2.03378011278098i</v>
      </c>
      <c r="AD538" t="str">
        <f t="shared" si="237"/>
        <v>0.164377757106129+0.0975120726321381i</v>
      </c>
      <c r="AE538" t="str">
        <f t="shared" si="238"/>
        <v>-0.0303331379051335-0.0212060802295403i</v>
      </c>
      <c r="AF538" t="str">
        <f t="shared" si="239"/>
        <v>-2.89756901273412-1.04061493385696i</v>
      </c>
      <c r="AG538" t="str">
        <f t="shared" si="240"/>
        <v>1.02277479955365-0.0346940172966539i</v>
      </c>
      <c r="AH538" t="str">
        <f t="shared" si="241"/>
        <v>0.0612039831214721+0.0930161843448357i</v>
      </c>
      <c r="AI538">
        <f t="shared" si="242"/>
        <v>-19.066505363094151</v>
      </c>
      <c r="AJ538">
        <f t="shared" si="243"/>
        <v>56.655369962341645</v>
      </c>
      <c r="AK538"/>
      <c r="AL538"/>
      <c r="AM538"/>
      <c r="AN538"/>
    </row>
    <row r="539" spans="1:40" x14ac:dyDescent="0.35">
      <c r="A539"/>
      <c r="B539">
        <f t="shared" si="244"/>
        <v>40500</v>
      </c>
      <c r="C539" s="237" t="str">
        <f t="shared" si="212"/>
        <v>-0.0000128960891788145+0.016736440402898i</v>
      </c>
      <c r="D539" s="208" t="str">
        <f t="shared" si="213"/>
        <v>-1.6488443897303+0.128312709755551i</v>
      </c>
      <c r="E539" t="str">
        <f t="shared" si="214"/>
        <v>36500</v>
      </c>
      <c r="F539" t="str">
        <f t="shared" si="215"/>
        <v>0.21505376344086</v>
      </c>
      <c r="G539" t="str">
        <f t="shared" si="210"/>
        <v>0.21505376344086</v>
      </c>
      <c r="H539" t="str">
        <f t="shared" si="216"/>
        <v>1.25160332252313+1.16950113975889i</v>
      </c>
      <c r="I539" t="str">
        <f t="shared" si="217"/>
        <v>159.043128087983i</v>
      </c>
      <c r="J539" t="str">
        <f t="shared" si="211"/>
        <v>-33.2389283789456+34.793547045552i</v>
      </c>
      <c r="K539" t="str">
        <f t="shared" si="218"/>
        <v>2.38992540016738-2.28314058072852i</v>
      </c>
      <c r="L539" t="str">
        <f t="shared" si="219"/>
        <v>0.614222355141825-0.512392283037875i</v>
      </c>
      <c r="M539" t="str">
        <f t="shared" si="220"/>
        <v>3.00414775530921-2.79553286376639i</v>
      </c>
      <c r="N539" t="str">
        <f t="shared" si="221"/>
        <v>-0.505168445962218i</v>
      </c>
      <c r="O539" t="str">
        <f t="shared" si="222"/>
        <v>0.875092966600654-0.48395485306593i</v>
      </c>
      <c r="P539" t="str">
        <f t="shared" si="223"/>
        <v>0.124907033399346+0.48395485306593i</v>
      </c>
      <c r="Q539" t="str">
        <f t="shared" si="224"/>
        <v>-0.124907033399346+0.021213592896288i</v>
      </c>
      <c r="R539" t="str">
        <f t="shared" si="225"/>
        <v>-0.332383361270662-3.93097077894411i</v>
      </c>
      <c r="S539" t="str">
        <f t="shared" si="226"/>
        <v>0.0564063289415942i</v>
      </c>
      <c r="T539" t="str">
        <f t="shared" si="227"/>
        <v>0.221731630816916-0.0187485252105457i</v>
      </c>
      <c r="U539" t="str">
        <f t="shared" si="228"/>
        <v>0.00005-0.00350870685828693i</v>
      </c>
      <c r="V539" t="str">
        <f t="shared" si="229"/>
        <v>0.00002-0.0392975168128137i</v>
      </c>
      <c r="W539" t="str">
        <f t="shared" si="230"/>
        <v>0.0000422735075273793-0.00322115370324949i</v>
      </c>
      <c r="X539" t="str">
        <f t="shared" si="231"/>
        <v>0.0000940974077252809-0.00321895780899685i</v>
      </c>
      <c r="Y539" t="str">
        <f t="shared" si="232"/>
        <v>0.009+0.203575203952619i</v>
      </c>
      <c r="Z539" t="str">
        <f t="shared" si="233"/>
        <v>-0.192142395206658-0.0143570794833337i</v>
      </c>
      <c r="AA539" t="str">
        <f t="shared" si="234"/>
        <v>2.71294665283181-59.7701765199417i</v>
      </c>
      <c r="AB539" t="str">
        <f t="shared" si="235"/>
        <v>0.667004885354494-0.056398619640116i</v>
      </c>
      <c r="AC539" t="str">
        <f t="shared" si="236"/>
        <v>2.84611703444298-2.03406386389561i</v>
      </c>
      <c r="AD539" t="str">
        <f t="shared" si="237"/>
        <v>0.164497923921488+0.0977474431752872i</v>
      </c>
      <c r="AE539" t="str">
        <f t="shared" si="238"/>
        <v>-0.0302036572978371-0.0211431376256106i</v>
      </c>
      <c r="AF539" t="str">
        <f t="shared" si="239"/>
        <v>-2.90044771225343-1.04118843000334i</v>
      </c>
      <c r="AG539" t="str">
        <f t="shared" si="240"/>
        <v>1.02276493481072-0.034632128591221i</v>
      </c>
      <c r="AH539" t="str">
        <f t="shared" si="241"/>
        <v>0.0609888234950026+0.0927724770636782i</v>
      </c>
      <c r="AI539">
        <f t="shared" si="242"/>
        <v>-19.091648322123952</v>
      </c>
      <c r="AJ539">
        <f t="shared" si="243"/>
        <v>56.67899568524782</v>
      </c>
      <c r="AK539"/>
      <c r="AL539"/>
      <c r="AM539"/>
      <c r="AN539"/>
    </row>
    <row r="540" spans="1:40" x14ac:dyDescent="0.35">
      <c r="A540"/>
      <c r="B540">
        <f t="shared" si="244"/>
        <v>40600</v>
      </c>
      <c r="C540" s="237" t="str">
        <f t="shared" si="212"/>
        <v>-0.0000128326399192783+0.0166952176920547i</v>
      </c>
      <c r="D540" s="208" t="str">
        <f t="shared" si="213"/>
        <v>-1.64884390328597+0.127996668972419i</v>
      </c>
      <c r="E540" t="str">
        <f t="shared" si="214"/>
        <v>36500</v>
      </c>
      <c r="F540" t="str">
        <f t="shared" si="215"/>
        <v>0.21505376344086</v>
      </c>
      <c r="G540" t="str">
        <f t="shared" si="210"/>
        <v>0.21505376344086</v>
      </c>
      <c r="H540" t="str">
        <f t="shared" si="216"/>
        <v>1.25447665191822+1.16974938881643i</v>
      </c>
      <c r="I540" t="str">
        <f t="shared" si="217"/>
        <v>159.435827169682i</v>
      </c>
      <c r="J540" t="str">
        <f t="shared" si="211"/>
        <v>-33.408218248876+34.879457038257i</v>
      </c>
      <c r="K540" t="str">
        <f t="shared" si="218"/>
        <v>2.3839625691541-2.28340543604492i</v>
      </c>
      <c r="L540" t="str">
        <f t="shared" si="219"/>
        <v>0.612978680004704-0.512617397478788i</v>
      </c>
      <c r="M540" t="str">
        <f t="shared" si="220"/>
        <v>2.9969412491588-2.79602283352371i</v>
      </c>
      <c r="N540" t="str">
        <f t="shared" si="221"/>
        <v>-0.506415775458421i</v>
      </c>
      <c r="O540" t="str">
        <f t="shared" si="222"/>
        <v>0.874488634845886-0.48504600557615i</v>
      </c>
      <c r="P540" t="str">
        <f t="shared" si="223"/>
        <v>0.125511365154114+0.48504600557615i</v>
      </c>
      <c r="Q540" t="str">
        <f t="shared" si="224"/>
        <v>-0.125511365154114+0.021369769882271i</v>
      </c>
      <c r="R540" t="str">
        <f t="shared" si="225"/>
        <v>-0.332378640289365-3.92114977021094i</v>
      </c>
      <c r="S540" t="str">
        <f t="shared" si="226"/>
        <v>0.0565456038278696i</v>
      </c>
      <c r="T540" t="str">
        <f t="shared" si="227"/>
        <v>0.22172378145609-0.0187945509146484i</v>
      </c>
      <c r="U540" t="str">
        <f t="shared" si="228"/>
        <v>0.00005-0.003500064723168i</v>
      </c>
      <c r="V540" t="str">
        <f t="shared" si="229"/>
        <v>0.00002-0.0392007248994816i</v>
      </c>
      <c r="W540" t="str">
        <f t="shared" si="230"/>
        <v>0.0000422735071573293-0.00321322005286787i</v>
      </c>
      <c r="X540" t="str">
        <f t="shared" si="231"/>
        <v>0.0000938424606769481-0.00321103366221308i</v>
      </c>
      <c r="Y540" t="str">
        <f t="shared" si="232"/>
        <v>0.009+0.204077858777193i</v>
      </c>
      <c r="Z540" t="str">
        <f t="shared" si="233"/>
        <v>-0.191184929089829-0.0142617634966957i</v>
      </c>
      <c r="AA540" t="str">
        <f t="shared" si="234"/>
        <v>2.6991250382988-59.6188772101369i</v>
      </c>
      <c r="AB540" t="str">
        <f t="shared" si="235"/>
        <v>0.666981273197768-0.0565370724597488i</v>
      </c>
      <c r="AC540" t="str">
        <f t="shared" si="236"/>
        <v>2.8408247445248-2.03433315395498i</v>
      </c>
      <c r="AD540" t="str">
        <f t="shared" si="237"/>
        <v>0.164618365765694+0.0979826465197353i</v>
      </c>
      <c r="AE540" t="str">
        <f t="shared" si="238"/>
        <v>-0.030075145254353-0.0210805535266723i</v>
      </c>
      <c r="AF540" t="str">
        <f t="shared" si="239"/>
        <v>-2.90332055520419-1.04175271984401i</v>
      </c>
      <c r="AG540" t="str">
        <f t="shared" si="240"/>
        <v>1.02275510614628-0.0345706188884928i</v>
      </c>
      <c r="AH540" t="str">
        <f t="shared" si="241"/>
        <v>0.0607752964879186+0.0925299788595526i</v>
      </c>
      <c r="AI540">
        <f t="shared" si="242"/>
        <v>-19.116713168982471</v>
      </c>
      <c r="AJ540">
        <f t="shared" si="243"/>
        <v>56.702396055982369</v>
      </c>
      <c r="AK540"/>
      <c r="AL540"/>
      <c r="AM540"/>
      <c r="AN540"/>
    </row>
    <row r="541" spans="1:40" x14ac:dyDescent="0.35">
      <c r="A541"/>
      <c r="B541">
        <f t="shared" si="244"/>
        <v>40700</v>
      </c>
      <c r="C541" s="237" t="str">
        <f t="shared" si="212"/>
        <v>-0.0000127696577695476+0.0166541975494569i</v>
      </c>
      <c r="D541" s="208" t="str">
        <f t="shared" si="213"/>
        <v>-1.64884342042283+0.127682181212503i</v>
      </c>
      <c r="E541" t="str">
        <f t="shared" si="214"/>
        <v>36500</v>
      </c>
      <c r="F541" t="str">
        <f t="shared" si="215"/>
        <v>0.21505376344086</v>
      </c>
      <c r="G541" t="str">
        <f t="shared" si="210"/>
        <v>0.21505376344086</v>
      </c>
      <c r="H541" t="str">
        <f t="shared" si="216"/>
        <v>1.25734411286958+1.1699900434805i</v>
      </c>
      <c r="I541" t="str">
        <f t="shared" si="217"/>
        <v>159.828526251381i</v>
      </c>
      <c r="J541" t="str">
        <f t="shared" si="211"/>
        <v>-33.5779256030725+34.965367030962i</v>
      </c>
      <c r="K541" t="str">
        <f t="shared" si="218"/>
        <v>2.3780147738511-2.28365408230015i</v>
      </c>
      <c r="L541" t="str">
        <f t="shared" si="219"/>
        <v>0.611736982634502-0.512839046538817i</v>
      </c>
      <c r="M541" t="str">
        <f t="shared" si="220"/>
        <v>2.9897517564856-2.79649312883897i</v>
      </c>
      <c r="N541" t="str">
        <f t="shared" si="221"/>
        <v>-0.507663104954624i</v>
      </c>
      <c r="O541" t="str">
        <f t="shared" si="222"/>
        <v>0.873882942534879-0.486136403436918i</v>
      </c>
      <c r="P541" t="str">
        <f t="shared" si="223"/>
        <v>0.126117057465121+0.486136403436918i</v>
      </c>
      <c r="Q541" t="str">
        <f t="shared" si="224"/>
        <v>-0.126117057465121+0.021526701517706i</v>
      </c>
      <c r="R541" t="str">
        <f t="shared" si="225"/>
        <v>-0.332373907428012-3.9113766785339i</v>
      </c>
      <c r="S541" t="str">
        <f t="shared" si="226"/>
        <v>0.0566848787141453i</v>
      </c>
      <c r="T541" t="str">
        <f t="shared" si="227"/>
        <v>0.221715912628031-0.0188405746303034i</v>
      </c>
      <c r="U541" t="str">
        <f t="shared" si="228"/>
        <v>0.00005-0.00349146505554351i</v>
      </c>
      <c r="V541" t="str">
        <f t="shared" si="229"/>
        <v>0.00002-0.0391044086220873i</v>
      </c>
      <c r="W541" t="str">
        <f t="shared" si="230"/>
        <v>0.0000422735067863667-0.00320532538903851i</v>
      </c>
      <c r="X541" t="str">
        <f t="shared" si="231"/>
        <v>0.0000935893898888623-0.00320314842521728i</v>
      </c>
      <c r="Y541" t="str">
        <f t="shared" si="232"/>
        <v>0.009+0.204580513601767i</v>
      </c>
      <c r="Z541" t="str">
        <f t="shared" si="233"/>
        <v>-0.190234631353031-0.0141673732865977i</v>
      </c>
      <c r="AA541" t="str">
        <f t="shared" si="234"/>
        <v>2.6854099116286-59.4683517406287i</v>
      </c>
      <c r="AB541" t="str">
        <f t="shared" si="235"/>
        <v>0.666957602480433-0.0566755192978068i</v>
      </c>
      <c r="AC541" t="str">
        <f t="shared" si="236"/>
        <v>2.8355449632276-2.0345880859338i</v>
      </c>
      <c r="AD541" t="str">
        <f t="shared" si="237"/>
        <v>0.1647390824931+0.0982176826119919i</v>
      </c>
      <c r="AE541" t="str">
        <f t="shared" si="238"/>
        <v>-0.0299475920546028-0.0210183247206127i</v>
      </c>
      <c r="AF541" t="str">
        <f t="shared" si="239"/>
        <v>-2.90618753329241-1.042307862268i</v>
      </c>
      <c r="AG541" t="str">
        <f t="shared" si="240"/>
        <v>1.02274531309528-0.0345094852123757i</v>
      </c>
      <c r="AH541" t="str">
        <f t="shared" si="241"/>
        <v>0.06056338555988+0.0922886802589926i</v>
      </c>
      <c r="AI541">
        <f t="shared" si="242"/>
        <v>-19.141700407105937</v>
      </c>
      <c r="AJ541">
        <f t="shared" si="243"/>
        <v>56.725572374472073</v>
      </c>
      <c r="AK541"/>
      <c r="AL541"/>
      <c r="AM541"/>
      <c r="AN541"/>
    </row>
    <row r="542" spans="1:40" x14ac:dyDescent="0.35">
      <c r="A542"/>
      <c r="B542">
        <f t="shared" si="244"/>
        <v>40800</v>
      </c>
      <c r="C542" s="237" t="str">
        <f t="shared" si="212"/>
        <v>-0.0000127071381557356+0.0166133784856357i</v>
      </c>
      <c r="D542" s="208" t="str">
        <f t="shared" si="213"/>
        <v>-1.64884294110579+0.12736923505654i</v>
      </c>
      <c r="E542" t="str">
        <f t="shared" si="214"/>
        <v>36500</v>
      </c>
      <c r="F542" t="str">
        <f t="shared" si="215"/>
        <v>0.21505376344086</v>
      </c>
      <c r="G542" t="str">
        <f t="shared" si="210"/>
        <v>0.21505376344086</v>
      </c>
      <c r="H542" t="str">
        <f t="shared" si="216"/>
        <v>1.26020569738739+1.17022315093464i</v>
      </c>
      <c r="I542" t="str">
        <f t="shared" si="217"/>
        <v>160.221225333079i</v>
      </c>
      <c r="J542" t="str">
        <f t="shared" si="211"/>
        <v>-33.7480504415352+35.0512770236671i</v>
      </c>
      <c r="K542" t="str">
        <f t="shared" si="218"/>
        <v>2.37208201197173-2.28388664234479i</v>
      </c>
      <c r="L542" t="str">
        <f t="shared" si="219"/>
        <v>0.610497269561946-0.51305724792766i</v>
      </c>
      <c r="M542" t="str">
        <f t="shared" si="220"/>
        <v>2.98257928153368-2.79694389027245i</v>
      </c>
      <c r="N542" t="str">
        <f t="shared" si="221"/>
        <v>-0.508910434450827i</v>
      </c>
      <c r="O542" t="str">
        <f t="shared" si="222"/>
        <v>0.873275890609987-0.487226044951759i</v>
      </c>
      <c r="P542" t="str">
        <f t="shared" si="223"/>
        <v>0.126724109390013+0.487226044951759i</v>
      </c>
      <c r="Q542" t="str">
        <f t="shared" si="224"/>
        <v>-0.126724109390013+0.021684389499068i</v>
      </c>
      <c r="R542" t="str">
        <f t="shared" si="225"/>
        <v>-0.332369162684823-3.90165115156739i</v>
      </c>
      <c r="S542" t="str">
        <f t="shared" si="226"/>
        <v>0.0568241536004207i</v>
      </c>
      <c r="T542" t="str">
        <f t="shared" si="227"/>
        <v>0.221708024331924-0.0188865963524456i</v>
      </c>
      <c r="U542" t="str">
        <f t="shared" si="228"/>
        <v>0.00005-0.00348290754315248i</v>
      </c>
      <c r="V542" t="str">
        <f t="shared" si="229"/>
        <v>0.00002-0.0390085644833077i</v>
      </c>
      <c r="W542" t="str">
        <f t="shared" si="230"/>
        <v>0.0000422735064144912-0.00319746942509559i</v>
      </c>
      <c r="X542" t="str">
        <f t="shared" si="231"/>
        <v>0.0000933381769967068-0.0031953018122016i</v>
      </c>
      <c r="Y542" t="str">
        <f t="shared" si="232"/>
        <v>0.009+0.205083168426342i</v>
      </c>
      <c r="Z542" t="str">
        <f t="shared" si="233"/>
        <v>-0.189291430332712-0.0140738973650843i</v>
      </c>
      <c r="AA542" t="str">
        <f t="shared" si="234"/>
        <v>2.67180017088975-59.3185941203362i</v>
      </c>
      <c r="AB542" t="str">
        <f t="shared" si="235"/>
        <v>0.666933873200036-0.0568139601390534i</v>
      </c>
      <c r="AC542" t="str">
        <f t="shared" si="236"/>
        <v>2.83027769366633-2.0348287622752i</v>
      </c>
      <c r="AD542" t="str">
        <f t="shared" si="237"/>
        <v>0.164860073957988+0.0984525513962968i</v>
      </c>
      <c r="AE542" t="str">
        <f t="shared" si="238"/>
        <v>-0.0298209881005819-0.0209564480341947i</v>
      </c>
      <c r="AF542" t="str">
        <f t="shared" si="239"/>
        <v>-2.90904863849318-1.0428539158781i</v>
      </c>
      <c r="AG542" t="str">
        <f t="shared" si="240"/>
        <v>1.02273555519879-0.0344487246178248i</v>
      </c>
      <c r="AH542" t="str">
        <f t="shared" si="241"/>
        <v>0.0603530743787229+0.0920485718895209i</v>
      </c>
      <c r="AI542">
        <f t="shared" si="242"/>
        <v>-19.16661053531784</v>
      </c>
      <c r="AJ542">
        <f t="shared" si="243"/>
        <v>56.748525931918223</v>
      </c>
      <c r="AK542"/>
      <c r="AL542"/>
      <c r="AM542"/>
      <c r="AN542"/>
    </row>
    <row r="543" spans="1:40" x14ac:dyDescent="0.35">
      <c r="A543"/>
      <c r="B543">
        <f t="shared" si="244"/>
        <v>40900</v>
      </c>
      <c r="C543" s="237" t="str">
        <f t="shared" si="212"/>
        <v>-0.0000126450765598027+0.0165727590256891i</v>
      </c>
      <c r="D543" s="208" t="str">
        <f t="shared" si="213"/>
        <v>-1.64884246530022+0.12705781919695i</v>
      </c>
      <c r="E543" t="str">
        <f t="shared" si="214"/>
        <v>36500</v>
      </c>
      <c r="F543" t="str">
        <f t="shared" si="215"/>
        <v>0.21505376344086</v>
      </c>
      <c r="G543" t="str">
        <f t="shared" si="210"/>
        <v>0.21505376344086</v>
      </c>
      <c r="H543" t="str">
        <f t="shared" si="216"/>
        <v>1.26306139774797+1.17044875818861i</v>
      </c>
      <c r="I543" t="str">
        <f t="shared" si="217"/>
        <v>160.613924414778i</v>
      </c>
      <c r="J543" t="str">
        <f t="shared" si="211"/>
        <v>-33.918592764264+35.1371870163722i</v>
      </c>
      <c r="K543" t="str">
        <f t="shared" si="218"/>
        <v>2.36616428069145-2.28410323833621i</v>
      </c>
      <c r="L543" t="str">
        <f t="shared" si="219"/>
        <v>0.609259547205907-0.513272019314588i</v>
      </c>
      <c r="M543" t="str">
        <f t="shared" si="220"/>
        <v>2.97542382789736-2.7973752576508i</v>
      </c>
      <c r="N543" t="str">
        <f t="shared" si="221"/>
        <v>-0.51015776394703i</v>
      </c>
      <c r="O543" t="str">
        <f t="shared" si="222"/>
        <v>0.872667480015681-0.488314928425377i</v>
      </c>
      <c r="P543" t="str">
        <f t="shared" si="223"/>
        <v>0.127332519984319+0.488314928425377i</v>
      </c>
      <c r="Q543" t="str">
        <f t="shared" si="224"/>
        <v>-0.127332519984319+0.0218428355216531i</v>
      </c>
      <c r="R543" t="str">
        <f t="shared" si="225"/>
        <v>-0.33236440605806-3.89197284041174i</v>
      </c>
      <c r="S543" t="str">
        <f t="shared" si="226"/>
        <v>0.0569634284866964i</v>
      </c>
      <c r="T543" t="str">
        <f t="shared" si="227"/>
        <v>0.221700116566959-0.0189326160760116i</v>
      </c>
      <c r="U543" t="str">
        <f t="shared" si="228"/>
        <v>0.00005-0.0034743918767878i</v>
      </c>
      <c r="V543" t="str">
        <f t="shared" si="229"/>
        <v>0.00002-0.0389131890200233i</v>
      </c>
      <c r="W543" t="str">
        <f t="shared" si="230"/>
        <v>0.0000422735060417035-0.00318965187717687i</v>
      </c>
      <c r="X543" t="str">
        <f t="shared" si="231"/>
        <v>0.0000930888038602818-0.00318749354014984i</v>
      </c>
      <c r="Y543" t="str">
        <f t="shared" si="232"/>
        <v>0.009+0.205585823250916i</v>
      </c>
      <c r="Z543" t="str">
        <f t="shared" si="233"/>
        <v>-0.188355255262036-0.0139813244167514i</v>
      </c>
      <c r="AA543" t="str">
        <f t="shared" si="234"/>
        <v>2.65829472849539-59.1695984205048i</v>
      </c>
      <c r="AB543" t="str">
        <f t="shared" si="235"/>
        <v>0.666910085354141-0.0569523949682571i</v>
      </c>
      <c r="AC543" t="str">
        <f t="shared" si="236"/>
        <v>2.82502293847962-2.03505528489183i</v>
      </c>
      <c r="AD543" t="str">
        <f t="shared" si="237"/>
        <v>0.164981340014561+0.0986872528146456i</v>
      </c>
      <c r="AE543" t="str">
        <f t="shared" si="238"/>
        <v>-0.0296953239145158-0.0208949203324656i</v>
      </c>
      <c r="AF543" t="str">
        <f t="shared" si="239"/>
        <v>-2.91190386304819-1.04339093899166i</v>
      </c>
      <c r="AG543" t="str">
        <f t="shared" si="240"/>
        <v>1.02272583200391-0.0343883341904335i</v>
      </c>
      <c r="AH543" t="str">
        <f t="shared" si="241"/>
        <v>0.0601443468173191+0.0918096444782859i</v>
      </c>
      <c r="AI543">
        <f t="shared" si="242"/>
        <v>-19.191444047882207</v>
      </c>
      <c r="AJ543">
        <f t="shared" si="243"/>
        <v>56.771258010856066</v>
      </c>
      <c r="AK543"/>
      <c r="AL543"/>
      <c r="AM543"/>
      <c r="AN543"/>
    </row>
    <row r="544" spans="1:40" x14ac:dyDescent="0.35">
      <c r="A544"/>
      <c r="B544">
        <f t="shared" si="244"/>
        <v>41000</v>
      </c>
      <c r="C544" s="237" t="str">
        <f t="shared" si="212"/>
        <v>-0.0000125834685187398+0.0165323377091043i</v>
      </c>
      <c r="D544" s="208" t="str">
        <f t="shared" si="213"/>
        <v>-1.64884199297191+0.126747922436466i</v>
      </c>
      <c r="E544" t="str">
        <f t="shared" si="214"/>
        <v>36500</v>
      </c>
      <c r="F544" t="str">
        <f t="shared" si="215"/>
        <v>0.21505376344086</v>
      </c>
      <c r="G544" t="str">
        <f t="shared" si="210"/>
        <v>0.21505376344086</v>
      </c>
      <c r="H544" t="str">
        <f t="shared" si="216"/>
        <v>1.2659112064912+1.17066691207776i</v>
      </c>
      <c r="I544" t="str">
        <f t="shared" si="217"/>
        <v>161.006623496477i</v>
      </c>
      <c r="J544" t="str">
        <f t="shared" si="211"/>
        <v>-34.089552571259+35.2230970090773i</v>
      </c>
      <c r="K544" t="str">
        <f t="shared" si="218"/>
        <v>2.36026157665472-2.28430399174037i</v>
      </c>
      <c r="L544" t="str">
        <f t="shared" si="219"/>
        <v>0.608023821874208-0.513483378327981i</v>
      </c>
      <c r="M544" t="str">
        <f t="shared" si="220"/>
        <v>2.96828539852893-2.79778737006835i</v>
      </c>
      <c r="N544" t="str">
        <f t="shared" si="221"/>
        <v>-0.511405093443233i</v>
      </c>
      <c r="O544" t="str">
        <f t="shared" si="222"/>
        <v>0.872057711698545-0.489403052163651i</v>
      </c>
      <c r="P544" t="str">
        <f t="shared" si="223"/>
        <v>0.127942288301455+0.489403052163651i</v>
      </c>
      <c r="Q544" t="str">
        <f t="shared" si="224"/>
        <v>-0.127942288301455+0.0220020412795821i</v>
      </c>
      <c r="R544" t="str">
        <f t="shared" si="225"/>
        <v>-0.33235963754587-3.88234139957112i</v>
      </c>
      <c r="S544" t="str">
        <f t="shared" si="226"/>
        <v>0.0571027033729718i</v>
      </c>
      <c r="T544" t="str">
        <f t="shared" si="227"/>
        <v>0.221692189332318-0.0189786337959302i</v>
      </c>
      <c r="U544" t="str">
        <f t="shared" si="228"/>
        <v>0.0000499999999999998-0.00346591775025904i</v>
      </c>
      <c r="V544" t="str">
        <f t="shared" si="229"/>
        <v>0.00002-0.0388182788029013i</v>
      </c>
      <c r="W544" t="str">
        <f t="shared" si="230"/>
        <v>0.000042273505668003-0.00318187246418949i</v>
      </c>
      <c r="X544" t="str">
        <f t="shared" si="231"/>
        <v>0.0000928412525602232-0.00317972332880336i</v>
      </c>
      <c r="Y544" t="str">
        <f t="shared" si="232"/>
        <v>0.009+0.20608847807549i</v>
      </c>
      <c r="Z544" t="str">
        <f t="shared" si="233"/>
        <v>-0.187426036257407-0.0138896432957084i</v>
      </c>
      <c r="AA544" t="str">
        <f t="shared" si="234"/>
        <v>2.64489251097803-59.0213587738906i</v>
      </c>
      <c r="AB544" t="str">
        <f t="shared" si="235"/>
        <v>0.666886238940287-0.0570908237701627i</v>
      </c>
      <c r="AC544" t="str">
        <f t="shared" si="236"/>
        <v>2.81978069983537-2.03526775516648i</v>
      </c>
      <c r="AD544" t="str">
        <f t="shared" si="237"/>
        <v>0.16510288051695+0.0989217868068163i</v>
      </c>
      <c r="AE544" t="str">
        <f t="shared" si="238"/>
        <v>-0.0295705901370513-0.0208337385181762i</v>
      </c>
      <c r="AF544" t="str">
        <f t="shared" si="239"/>
        <v>-2.91475319946311-1.04391898964129i</v>
      </c>
      <c r="AG544" t="str">
        <f t="shared" si="240"/>
        <v>1.02271614306368-0.0343283110460347i</v>
      </c>
      <c r="AH544" t="str">
        <f t="shared" si="241"/>
        <v>0.0599371869504949+0.0915718888507159i</v>
      </c>
      <c r="AI544">
        <f t="shared" si="242"/>
        <v>-19.216201434556272</v>
      </c>
      <c r="AJ544">
        <f t="shared" si="243"/>
        <v>56.793769885210715</v>
      </c>
      <c r="AK544"/>
      <c r="AL544"/>
      <c r="AM544"/>
      <c r="AN544"/>
    </row>
    <row r="545" spans="1:40" x14ac:dyDescent="0.35">
      <c r="A545"/>
      <c r="B545">
        <f t="shared" si="244"/>
        <v>41100</v>
      </c>
      <c r="C545" s="237" t="str">
        <f t="shared" si="212"/>
        <v>-0.0000125223096237663+0.0164921130895828i</v>
      </c>
      <c r="D545" s="208" t="str">
        <f t="shared" si="213"/>
        <v>-1.64884152408704+0.126439533686801i</v>
      </c>
      <c r="E545" t="str">
        <f t="shared" si="214"/>
        <v>36500</v>
      </c>
      <c r="F545" t="str">
        <f t="shared" si="215"/>
        <v>0.21505376344086</v>
      </c>
      <c r="G545" t="str">
        <f t="shared" si="210"/>
        <v>0.21505376344086</v>
      </c>
      <c r="H545" t="str">
        <f t="shared" si="216"/>
        <v>1.26875511641796+1.17087765926236i</v>
      </c>
      <c r="I545" t="str">
        <f t="shared" si="217"/>
        <v>161.399322578176i</v>
      </c>
      <c r="J545" t="str">
        <f t="shared" si="211"/>
        <v>-34.2609298625202+35.3090070017823i</v>
      </c>
      <c r="K545" t="str">
        <f t="shared" si="218"/>
        <v>2.35437389598197-2.28448902333376i</v>
      </c>
      <c r="L545" t="str">
        <f t="shared" si="219"/>
        <v>0.60679009976444-0.513691342554867i</v>
      </c>
      <c r="M545" t="str">
        <f t="shared" si="220"/>
        <v>2.96116399574641-2.79818036588863i</v>
      </c>
      <c r="N545" t="str">
        <f t="shared" si="221"/>
        <v>-0.512652422939436i</v>
      </c>
      <c r="O545" t="str">
        <f t="shared" si="222"/>
        <v>0.871446586607274-0.490490414473647i</v>
      </c>
      <c r="P545" t="str">
        <f t="shared" si="223"/>
        <v>0.128553413392726+0.490490414473647i</v>
      </c>
      <c r="Q545" t="str">
        <f t="shared" si="224"/>
        <v>-0.128553413392726+0.022162008465789i</v>
      </c>
      <c r="R545" t="str">
        <f t="shared" si="225"/>
        <v>-0.332354857146546-3.87275648691212i</v>
      </c>
      <c r="S545" t="str">
        <f t="shared" si="226"/>
        <v>0.0572419782592473i</v>
      </c>
      <c r="T545" t="str">
        <f t="shared" si="227"/>
        <v>0.221684242627183-0.0190246495071378i</v>
      </c>
      <c r="U545" t="str">
        <f t="shared" si="228"/>
        <v>0.0000499999999999998-0.00345748486035573i</v>
      </c>
      <c r="V545" t="str">
        <f t="shared" si="229"/>
        <v>0.00002-0.0387238304359843i</v>
      </c>
      <c r="W545" t="str">
        <f t="shared" si="230"/>
        <v>0.00004227350529339-0.00317413090777627i</v>
      </c>
      <c r="X545" t="str">
        <f t="shared" si="231"/>
        <v>0.0000925955053947897-0.00317199090062766i</v>
      </c>
      <c r="Y545" t="str">
        <f t="shared" si="232"/>
        <v>0.009+0.206591132900065i</v>
      </c>
      <c r="Z545" t="str">
        <f t="shared" si="233"/>
        <v>-0.186503704305222-0.013798843022602i</v>
      </c>
      <c r="AA545" t="str">
        <f t="shared" si="234"/>
        <v>2.63159245876835-58.8738693739575i</v>
      </c>
      <c r="AB545" t="str">
        <f t="shared" si="235"/>
        <v>0.666862333956014-0.0572292465295384i</v>
      </c>
      <c r="AC545" t="str">
        <f t="shared" si="236"/>
        <v>2.81455097943641-2.03546627395335i</v>
      </c>
      <c r="AD545" t="str">
        <f t="shared" si="237"/>
        <v>0.165224695319206+0.0991561533103966i</v>
      </c>
      <c r="AE545" t="str">
        <f t="shared" si="238"/>
        <v>-0.0294467775254784-0.0207728995312124i</v>
      </c>
      <c r="AF545" t="str">
        <f t="shared" si="239"/>
        <v>-2.917596640505-1.04443812557556i</v>
      </c>
      <c r="AG545" t="str">
        <f t="shared" si="240"/>
        <v>1.02270648793697-0.0342686523303035i</v>
      </c>
      <c r="AH545" t="str">
        <f t="shared" si="241"/>
        <v>0.0597315790520014+0.0913352959292015i</v>
      </c>
      <c r="AI545">
        <f t="shared" si="242"/>
        <v>-19.24088318064215</v>
      </c>
      <c r="AJ545">
        <f t="shared" si="243"/>
        <v>56.816062820355832</v>
      </c>
      <c r="AK545"/>
      <c r="AL545"/>
      <c r="AM545"/>
      <c r="AN545"/>
    </row>
    <row r="546" spans="1:40" x14ac:dyDescent="0.35">
      <c r="A546"/>
      <c r="B546">
        <f t="shared" si="244"/>
        <v>41200</v>
      </c>
      <c r="C546" s="237" t="str">
        <f t="shared" si="212"/>
        <v>-0.000012461595519541+0.0164520837348677i</v>
      </c>
      <c r="D546" s="208" t="str">
        <f t="shared" si="213"/>
        <v>-1.64884105861225+0.126132641967319i</v>
      </c>
      <c r="E546" t="str">
        <f t="shared" si="214"/>
        <v>36500</v>
      </c>
      <c r="F546" t="str">
        <f t="shared" si="215"/>
        <v>0.21505376344086</v>
      </c>
      <c r="G546" t="str">
        <f t="shared" si="210"/>
        <v>0.21505376344086</v>
      </c>
      <c r="H546" t="str">
        <f t="shared" si="216"/>
        <v>1.27159312058767+1.17108104622708i</v>
      </c>
      <c r="I546" t="str">
        <f t="shared" si="217"/>
        <v>161.792021659874i</v>
      </c>
      <c r="J546" t="str">
        <f t="shared" si="211"/>
        <v>-34.4327246380475+35.3949169944874i</v>
      </c>
      <c r="K546" t="str">
        <f t="shared" si="218"/>
        <v>2.34850123427648-2.28465845320533i</v>
      </c>
      <c r="L546" t="str">
        <f t="shared" si="219"/>
        <v>0.605558386964764-0.513895929540471i</v>
      </c>
      <c r="M546" t="str">
        <f t="shared" si="220"/>
        <v>2.95405962124124-2.7985543827458i</v>
      </c>
      <c r="N546" t="str">
        <f t="shared" si="221"/>
        <v>-0.513899752435639i</v>
      </c>
      <c r="O546" t="str">
        <f t="shared" si="222"/>
        <v>0.870834105692677-0.491577013663613i</v>
      </c>
      <c r="P546" t="str">
        <f t="shared" si="223"/>
        <v>0.129165894307323+0.491577013663613i</v>
      </c>
      <c r="Q546" t="str">
        <f t="shared" si="224"/>
        <v>-0.129165894307323+0.022322738772026i</v>
      </c>
      <c r="R546" t="str">
        <f t="shared" si="225"/>
        <v>-0.332350064858266-3.86321776362307i</v>
      </c>
      <c r="S546" t="str">
        <f t="shared" si="226"/>
        <v>0.0573812531455229i</v>
      </c>
      <c r="T546" t="str">
        <f t="shared" si="227"/>
        <v>0.221676276450736-0.0190706632045631i</v>
      </c>
      <c r="U546" t="str">
        <f t="shared" si="228"/>
        <v>0.0000499999999999998-0.00344909290681118i</v>
      </c>
      <c r="V546" t="str">
        <f t="shared" si="229"/>
        <v>0.00002-0.0386298405562853i</v>
      </c>
      <c r="W546" t="str">
        <f t="shared" si="230"/>
        <v>0.0000422735049178645-0.00316642693228255i</v>
      </c>
      <c r="X546" t="str">
        <f t="shared" si="231"/>
        <v>0.0000923515448766976-0.00316429598077935i</v>
      </c>
      <c r="Y546" t="str">
        <f t="shared" si="232"/>
        <v>0.009+0.207093787724639i</v>
      </c>
      <c r="Z546" t="str">
        <f t="shared" si="233"/>
        <v>-0.185588191248863-0.0137089127816993i</v>
      </c>
      <c r="AA546" t="str">
        <f t="shared" si="234"/>
        <v>2.61839352597812-58.7271244740871i</v>
      </c>
      <c r="AB546" t="str">
        <f t="shared" si="235"/>
        <v>0.666838370398861-0.0573676632311286i</v>
      </c>
      <c r="AC546" t="str">
        <f t="shared" si="236"/>
        <v>2.80933377852623-2.03565094157884i</v>
      </c>
      <c r="AD546" t="str">
        <f t="shared" si="237"/>
        <v>0.165346784275299+0.0993903522608112i</v>
      </c>
      <c r="AE546" t="str">
        <f t="shared" si="238"/>
        <v>-0.0293238769519829-0.0207124003480358i</v>
      </c>
      <c r="AF546" t="str">
        <f t="shared" si="239"/>
        <v>-2.92043417919992-1.04494840425976i</v>
      </c>
      <c r="AG546" t="str">
        <f t="shared" si="240"/>
        <v>1.0226968661884-0.0342093552183685i</v>
      </c>
      <c r="AH546" t="str">
        <f t="shared" si="241"/>
        <v>0.0595275075915396+0.0910998567317992i</v>
      </c>
      <c r="AI546">
        <f t="shared" si="242"/>
        <v>-19.26548976703771</v>
      </c>
      <c r="AJ546">
        <f t="shared" si="243"/>
        <v>56.838138073171187</v>
      </c>
      <c r="AK546"/>
      <c r="AL546"/>
      <c r="AM546"/>
      <c r="AN546"/>
    </row>
    <row r="547" spans="1:40" x14ac:dyDescent="0.35">
      <c r="A547"/>
      <c r="B547">
        <f t="shared" si="244"/>
        <v>41300</v>
      </c>
      <c r="C547" s="237" t="str">
        <f t="shared" si="212"/>
        <v>-0.0000124013219033871+0.0164122482265738i</v>
      </c>
      <c r="D547" s="208" t="str">
        <f t="shared" si="213"/>
        <v>-1.64884059651452+0.125827236403733i</v>
      </c>
      <c r="E547" t="str">
        <f t="shared" si="214"/>
        <v>36500</v>
      </c>
      <c r="F547" t="str">
        <f t="shared" si="215"/>
        <v>0.21505376344086</v>
      </c>
      <c r="G547" t="str">
        <f t="shared" si="210"/>
        <v>0.21505376344086</v>
      </c>
      <c r="H547" t="str">
        <f t="shared" si="216"/>
        <v>1.27442521231567+1.17127711928033i</v>
      </c>
      <c r="I547" t="str">
        <f t="shared" si="217"/>
        <v>162.184720741573i</v>
      </c>
      <c r="J547" t="str">
        <f t="shared" si="211"/>
        <v>-34.604936897841+35.4808269871925i</v>
      </c>
      <c r="K547" t="str">
        <f t="shared" si="218"/>
        <v>2.34264358663124-2.28481240075854i</v>
      </c>
      <c r="L547" t="str">
        <f t="shared" si="219"/>
        <v>0.60432868945472-0.514097156787777i</v>
      </c>
      <c r="M547" t="str">
        <f t="shared" si="220"/>
        <v>2.94697227608596-2.79890955754632i</v>
      </c>
      <c r="N547" t="str">
        <f t="shared" si="221"/>
        <v>-0.515147081931842i</v>
      </c>
      <c r="O547" t="str">
        <f t="shared" si="222"/>
        <v>0.870220269907669-0.492662848042984i</v>
      </c>
      <c r="P547" t="str">
        <f t="shared" si="223"/>
        <v>0.129779730092331+0.492662848042984i</v>
      </c>
      <c r="Q547" t="str">
        <f t="shared" si="224"/>
        <v>-0.129779730092331+0.022484233888858i</v>
      </c>
      <c r="R547" t="str">
        <f t="shared" si="225"/>
        <v>-0.332345260679237-3.85372489417362i</v>
      </c>
      <c r="S547" t="str">
        <f t="shared" si="226"/>
        <v>0.0575205280317984i</v>
      </c>
      <c r="T547" t="str">
        <f t="shared" si="227"/>
        <v>0.221668290802153-0.0191166748831354i</v>
      </c>
      <c r="U547" t="str">
        <f t="shared" si="228"/>
        <v>0.0000499999999999998-0.00344074159226685i</v>
      </c>
      <c r="V547" t="str">
        <f t="shared" si="229"/>
        <v>0.00002-0.0385363058333887i</v>
      </c>
      <c r="W547" t="str">
        <f t="shared" si="230"/>
        <v>0.0000422735045414263-0.00315876026472349i</v>
      </c>
      <c r="X547" t="str">
        <f t="shared" si="231"/>
        <v>0.0000921093537300146-0.0031566382970737i</v>
      </c>
      <c r="Y547" t="str">
        <f t="shared" si="232"/>
        <v>0.009+0.207596442549214i</v>
      </c>
      <c r="Z547" t="str">
        <f t="shared" si="233"/>
        <v>-0.184679429775917-0.0136198419180308i</v>
      </c>
      <c r="AA547" t="str">
        <f t="shared" si="234"/>
        <v>2.60529468018713-58.5811183868011i</v>
      </c>
      <c r="AB547" t="str">
        <f t="shared" si="235"/>
        <v>0.666814348266349-0.0575060738596799i</v>
      </c>
      <c r="AC547" t="str">
        <f t="shared" si="236"/>
        <v>2.80412909789444-2.03582185784273i</v>
      </c>
      <c r="AD547" t="str">
        <f t="shared" si="237"/>
        <v>0.165469147239111+0.0996243835913493i</v>
      </c>
      <c r="AE547" t="str">
        <f t="shared" si="238"/>
        <v>-0.0292018794019307-0.0206522379811356i</v>
      </c>
      <c r="AF547" t="str">
        <f t="shared" si="239"/>
        <v>-2.92326580883019-1.0454498828766i</v>
      </c>
      <c r="AG547" t="str">
        <f t="shared" si="240"/>
        <v>1.02268727738826-0.0341504169144275i</v>
      </c>
      <c r="AH547" t="str">
        <f t="shared" si="241"/>
        <v>0.0593249572318316+0.0908655623709506i</v>
      </c>
      <c r="AI547">
        <f t="shared" si="242"/>
        <v>-19.290021670287409</v>
      </c>
      <c r="AJ547">
        <f t="shared" si="243"/>
        <v>56.859996892100867</v>
      </c>
      <c r="AK547"/>
      <c r="AL547"/>
      <c r="AM547"/>
      <c r="AN547"/>
    </row>
    <row r="548" spans="1:40" x14ac:dyDescent="0.35">
      <c r="A548"/>
      <c r="B548">
        <f t="shared" si="244"/>
        <v>41400</v>
      </c>
      <c r="C548" s="237" t="str">
        <f t="shared" si="212"/>
        <v>-0.0000123414845245291+0.0163726051600201i</v>
      </c>
      <c r="D548" s="208" t="str">
        <f t="shared" si="213"/>
        <v>-1.64884013776129+0.125523306226821i</v>
      </c>
      <c r="E548" t="str">
        <f t="shared" si="214"/>
        <v>36500</v>
      </c>
      <c r="F548" t="str">
        <f t="shared" si="215"/>
        <v>0.21505376344086</v>
      </c>
      <c r="G548" t="str">
        <f t="shared" si="210"/>
        <v>0.21505376344086</v>
      </c>
      <c r="H548" t="str">
        <f t="shared" si="216"/>
        <v>1.27725138517079+1.17146592455381i</v>
      </c>
      <c r="I548" t="str">
        <f t="shared" si="217"/>
        <v>162.577419823272i</v>
      </c>
      <c r="J548" t="str">
        <f t="shared" si="211"/>
        <v>-34.7775666419007+35.5667369798976i</v>
      </c>
      <c r="K548" t="str">
        <f t="shared" si="218"/>
        <v>2.3368009476356-2.28495098471324i</v>
      </c>
      <c r="L548" t="str">
        <f t="shared" si="219"/>
        <v>0.603101013106028-0.514295041757094i</v>
      </c>
      <c r="M548" t="str">
        <f t="shared" si="220"/>
        <v>2.93990196074163-2.79924602647033i</v>
      </c>
      <c r="N548" t="str">
        <f t="shared" si="221"/>
        <v>-0.516394411428045i</v>
      </c>
      <c r="O548" t="str">
        <f t="shared" si="222"/>
        <v>0.869605080207274-0.493747915922386i</v>
      </c>
      <c r="P548" t="str">
        <f t="shared" si="223"/>
        <v>0.130394919792726+0.493747915922386i</v>
      </c>
      <c r="Q548" t="str">
        <f t="shared" si="224"/>
        <v>-0.130394919792726+0.022646495505659i</v>
      </c>
      <c r="R548" t="str">
        <f t="shared" si="225"/>
        <v>-0.332340444607678-3.84427754627528i</v>
      </c>
      <c r="S548" t="str">
        <f t="shared" si="226"/>
        <v>0.057659802918074i</v>
      </c>
      <c r="T548" t="str">
        <f t="shared" si="227"/>
        <v>0.22166028568061-0.0191626845377838i</v>
      </c>
      <c r="U548" t="str">
        <f t="shared" si="228"/>
        <v>0.0000500000000000002-0.00343243062223722i</v>
      </c>
      <c r="V548" t="str">
        <f t="shared" si="229"/>
        <v>0.00002-0.0384432229690568i</v>
      </c>
      <c r="W548" t="str">
        <f t="shared" si="230"/>
        <v>0.000042273504164076-0.00315113063475167i</v>
      </c>
      <c r="X548" t="str">
        <f t="shared" si="231"/>
        <v>0.0000918689148870932-0.00314901757995237i</v>
      </c>
      <c r="Y548" t="str">
        <f t="shared" si="232"/>
        <v>0.009+0.208099097373788i</v>
      </c>
      <c r="Z548" t="str">
        <f t="shared" si="233"/>
        <v>-0.183777353405597-0.013531619934588i</v>
      </c>
      <c r="AA548" t="str">
        <f t="shared" si="234"/>
        <v>2.59229490223389-58.4358454829953i</v>
      </c>
      <c r="AB548" t="str">
        <f t="shared" si="235"/>
        <v>0.666790267556-0.0576444783999383i</v>
      </c>
      <c r="AC548" t="str">
        <f t="shared" si="236"/>
        <v>2.79893693788234-2.03597912201913i</v>
      </c>
      <c r="AD548" t="str">
        <f t="shared" si="237"/>
        <v>0.165591784064441+0.0998582472331904i</v>
      </c>
      <c r="AE548" t="str">
        <f t="shared" si="238"/>
        <v>-0.0290807759721804-0.0205924094784879i</v>
      </c>
      <c r="AF548" t="str">
        <f t="shared" si="239"/>
        <v>-2.92609152293208-1.04594261832699i</v>
      </c>
      <c r="AG548" t="str">
        <f t="shared" si="240"/>
        <v>1.0226777211124-0.0340918346513724i</v>
      </c>
      <c r="AH548" t="str">
        <f t="shared" si="241"/>
        <v>0.0591239128257516+0.0906324040522275i</v>
      </c>
      <c r="AI548">
        <f t="shared" si="242"/>
        <v>-19.314479362631662</v>
      </c>
      <c r="AJ548">
        <f t="shared" si="243"/>
        <v>56.881640517209014</v>
      </c>
      <c r="AK548"/>
      <c r="AL548"/>
      <c r="AM548"/>
      <c r="AN548"/>
    </row>
    <row r="549" spans="1:40" x14ac:dyDescent="0.35">
      <c r="A549"/>
      <c r="B549">
        <f t="shared" si="244"/>
        <v>41500</v>
      </c>
      <c r="C549" s="237" t="str">
        <f t="shared" si="212"/>
        <v>-0.0000122820791833444+0.0163331531440648i</v>
      </c>
      <c r="D549" s="208" t="str">
        <f t="shared" si="213"/>
        <v>-1.64883968232033+0.125220840771164i</v>
      </c>
      <c r="E549" t="str">
        <f t="shared" si="214"/>
        <v>36500</v>
      </c>
      <c r="F549" t="str">
        <f t="shared" si="215"/>
        <v>0.21505376344086</v>
      </c>
      <c r="G549" t="str">
        <f t="shared" si="210"/>
        <v>0.21505376344086</v>
      </c>
      <c r="H549" t="str">
        <f t="shared" si="216"/>
        <v>1.28007163297282+1.17164750800188i</v>
      </c>
      <c r="I549" t="str">
        <f t="shared" si="217"/>
        <v>162.970118904971i</v>
      </c>
      <c r="J549" t="str">
        <f t="shared" si="211"/>
        <v>-34.9506138702266+35.6526469726026i</v>
      </c>
      <c r="K549" t="str">
        <f t="shared" si="218"/>
        <v>2.33097331138208-2.28507432310772i</v>
      </c>
      <c r="L549" t="str">
        <f t="shared" si="219"/>
        <v>0.601875363683394-0.514489601865629i</v>
      </c>
      <c r="M549" t="str">
        <f t="shared" si="220"/>
        <v>2.93284867506547-2.79956392497335i</v>
      </c>
      <c r="N549" t="str">
        <f t="shared" si="221"/>
        <v>-0.517641740924248i</v>
      </c>
      <c r="O549" t="str">
        <f t="shared" si="222"/>
        <v>0.868988537548626-0.494832215613637i</v>
      </c>
      <c r="P549" t="str">
        <f t="shared" si="223"/>
        <v>0.131011462451374+0.494832215613637i</v>
      </c>
      <c r="Q549" t="str">
        <f t="shared" si="224"/>
        <v>-0.131011462451374+0.022809525310611i</v>
      </c>
      <c r="R549" t="str">
        <f t="shared" si="225"/>
        <v>-0.332335616641755-3.83487539084238i</v>
      </c>
      <c r="S549" t="str">
        <f t="shared" si="226"/>
        <v>0.0577990778043495i</v>
      </c>
      <c r="T549" t="str">
        <f t="shared" si="227"/>
        <v>0.221652261085284-0.0192086921634333i</v>
      </c>
      <c r="U549" t="str">
        <f t="shared" si="228"/>
        <v>0.0000500000000000002-0.0034241597050752i</v>
      </c>
      <c r="V549" t="str">
        <f t="shared" si="229"/>
        <v>0.00002-0.0383505886968422i</v>
      </c>
      <c r="W549" t="str">
        <f t="shared" si="230"/>
        <v>0.0000422735037858128-0.00314353777462551i</v>
      </c>
      <c r="X549" t="str">
        <f t="shared" si="231"/>
        <v>0.0000916302114855737-0.00314143356245202i</v>
      </c>
      <c r="Y549" t="str">
        <f t="shared" si="232"/>
        <v>0.009+0.208601752198362i</v>
      </c>
      <c r="Z549" t="str">
        <f t="shared" si="233"/>
        <v>-0.182881896476423-0.0134442364895803i</v>
      </c>
      <c r="AA549" t="str">
        <f t="shared" si="234"/>
        <v>2.5793931860103-58.291300191187i</v>
      </c>
      <c r="AB549" t="str">
        <f t="shared" si="235"/>
        <v>0.666766128265337-0.0577828768366373i</v>
      </c>
      <c r="AC549" t="str">
        <f t="shared" si="236"/>
        <v>2.7937572983885-2.03612283285759i</v>
      </c>
      <c r="AD549" t="str">
        <f t="shared" si="237"/>
        <v>0.165714694604996+0.100091943115429i</v>
      </c>
      <c r="AE549" t="str">
        <f t="shared" si="238"/>
        <v>-0.0289605578694273-0.020532911923028i</v>
      </c>
      <c r="AF549" t="str">
        <f t="shared" si="239"/>
        <v>-2.92891131529315-1.04642666723072i</v>
      </c>
      <c r="AG549" t="str">
        <f t="shared" si="240"/>
        <v>1.02266819694215-0.0340336056904165i</v>
      </c>
      <c r="AH549" t="str">
        <f t="shared" si="241"/>
        <v>0.0589243594135+0.0904003730730963i</v>
      </c>
      <c r="AI549">
        <f t="shared" si="242"/>
        <v>-19.338863312055956</v>
      </c>
      <c r="AJ549">
        <f t="shared" si="243"/>
        <v>56.903070180237833</v>
      </c>
      <c r="AK549"/>
      <c r="AL549"/>
      <c r="AM549"/>
      <c r="AN549"/>
    </row>
    <row r="550" spans="1:40" x14ac:dyDescent="0.35">
      <c r="A550"/>
      <c r="B550">
        <f t="shared" si="244"/>
        <v>41600</v>
      </c>
      <c r="C550" s="237" t="str">
        <f t="shared" si="212"/>
        <v>-0.0000122231017306254+0.0162938908009421i</v>
      </c>
      <c r="D550" s="208" t="str">
        <f t="shared" si="213"/>
        <v>-1.64883923015986+0.124919829473889i</v>
      </c>
      <c r="E550" t="str">
        <f t="shared" si="214"/>
        <v>36500</v>
      </c>
      <c r="F550" t="str">
        <f t="shared" si="215"/>
        <v>0.21505376344086</v>
      </c>
      <c r="G550" t="str">
        <f t="shared" si="210"/>
        <v>0.21505376344086</v>
      </c>
      <c r="H550" t="str">
        <f t="shared" si="216"/>
        <v>1.28288594979005+1.17182191540118i</v>
      </c>
      <c r="I550" t="str">
        <f t="shared" si="217"/>
        <v>163.362817986669i</v>
      </c>
      <c r="J550" t="str">
        <f t="shared" si="211"/>
        <v>-35.1240785828186+35.7385569653076i</v>
      </c>
      <c r="K550" t="str">
        <f t="shared" si="218"/>
        <v>2.32516067147295-2.28518253330076i</v>
      </c>
      <c r="L550" t="str">
        <f t="shared" si="219"/>
        <v>0.600651746845309-0.514680854487074i</v>
      </c>
      <c r="M550" t="str">
        <f t="shared" si="220"/>
        <v>2.92581241831826-2.79986338778783i</v>
      </c>
      <c r="N550" t="str">
        <f t="shared" si="221"/>
        <v>-0.518889070420451i</v>
      </c>
      <c r="O550" t="str">
        <f t="shared" si="222"/>
        <v>0.868370642890958-0.49591574542975i</v>
      </c>
      <c r="P550" t="str">
        <f t="shared" si="223"/>
        <v>0.131629357109042+0.49591574542975i</v>
      </c>
      <c r="Q550" t="str">
        <f t="shared" si="224"/>
        <v>-0.131629357109042+0.022973324990701i</v>
      </c>
      <c r="R550" t="str">
        <f t="shared" si="225"/>
        <v>-0.332330776779682-3.82551810195335i</v>
      </c>
      <c r="S550" t="str">
        <f t="shared" si="226"/>
        <v>0.0579383526906251i</v>
      </c>
      <c r="T550" t="str">
        <f t="shared" si="227"/>
        <v>0.221644217015344-0.0192546977550106i</v>
      </c>
      <c r="U550" t="str">
        <f t="shared" si="228"/>
        <v>0.0000500000000000002-0.003415928551938i</v>
      </c>
      <c r="V550" t="str">
        <f t="shared" si="229"/>
        <v>0.00002-0.0382583997817056i</v>
      </c>
      <c r="W550" t="str">
        <f t="shared" si="230"/>
        <v>0.0000422735034066371-0.0031359814191779i</v>
      </c>
      <c r="X550" t="str">
        <f t="shared" si="231"/>
        <v>0.0000913932268654264-0.00313388598017316i</v>
      </c>
      <c r="Y550" t="str">
        <f t="shared" si="232"/>
        <v>0.009+0.209104407022937i</v>
      </c>
      <c r="Z550" t="str">
        <f t="shared" si="233"/>
        <v>-0.181992994134076-0.0133576813937436i</v>
      </c>
      <c r="AA550" t="str">
        <f t="shared" si="234"/>
        <v>2.56658853825981-58.1474769967713i</v>
      </c>
      <c r="AB550" t="str">
        <f t="shared" si="235"/>
        <v>0.666741930391861-0.0579212691545156i</v>
      </c>
      <c r="AC550" t="str">
        <f t="shared" si="236"/>
        <v>2.78859017887406-2.03625308858419i</v>
      </c>
      <c r="AD550" t="str">
        <f t="shared" si="237"/>
        <v>0.165837878714391+0.100325471165101i</v>
      </c>
      <c r="AE550" t="str">
        <f t="shared" si="238"/>
        <v>-0.0288412164085751-0.0204737424321297i</v>
      </c>
      <c r="AF550" t="str">
        <f t="shared" si="239"/>
        <v>-2.93172517994991-1.04690208592729i</v>
      </c>
      <c r="AG550" t="str">
        <f t="shared" si="240"/>
        <v>1.02265870446424-0.0339757273207289i</v>
      </c>
      <c r="AH550" t="str">
        <f t="shared" si="241"/>
        <v>0.0587262822198314+0.0901694608217035i</v>
      </c>
      <c r="AI550">
        <f t="shared" si="242"/>
        <v>-19.363173982338935</v>
      </c>
      <c r="AJ550">
        <f t="shared" si="243"/>
        <v>56.924287104663627</v>
      </c>
      <c r="AK550"/>
      <c r="AL550"/>
      <c r="AM550"/>
      <c r="AN550"/>
    </row>
    <row r="551" spans="1:40" x14ac:dyDescent="0.35">
      <c r="A551"/>
      <c r="B551">
        <f t="shared" si="244"/>
        <v>41700</v>
      </c>
      <c r="C551" s="237" t="str">
        <f t="shared" si="212"/>
        <v>-0.0000121645480668556+0.0162548167661022i</v>
      </c>
      <c r="D551" s="208" t="str">
        <f t="shared" si="213"/>
        <v>-1.64883878124844+0.12462026187345i</v>
      </c>
      <c r="E551" t="str">
        <f t="shared" si="214"/>
        <v>36500</v>
      </c>
      <c r="F551" t="str">
        <f t="shared" si="215"/>
        <v>0.21505376344086</v>
      </c>
      <c r="G551" t="str">
        <f t="shared" si="210"/>
        <v>0.21505376344086</v>
      </c>
      <c r="H551" t="str">
        <f t="shared" si="216"/>
        <v>1.28569432993678+1.17198919235i</v>
      </c>
      <c r="I551" t="str">
        <f t="shared" si="217"/>
        <v>163.755517068368i</v>
      </c>
      <c r="J551" t="str">
        <f t="shared" si="211"/>
        <v>-35.2979607796767+35.8244669580127i</v>
      </c>
      <c r="K551" t="str">
        <f t="shared" si="218"/>
        <v>2.31936302102688-2.28527573197368i</v>
      </c>
      <c r="L551" t="str">
        <f t="shared" si="219"/>
        <v>0.599430168144847-0.514868816951197i</v>
      </c>
      <c r="M551" t="str">
        <f t="shared" si="220"/>
        <v>2.91879318917173-2.80014454892488i</v>
      </c>
      <c r="N551" t="str">
        <f t="shared" si="221"/>
        <v>-0.520136399916654i</v>
      </c>
      <c r="O551" t="str">
        <f t="shared" si="222"/>
        <v>0.86775139719561-0.496998503684937i</v>
      </c>
      <c r="P551" t="str">
        <f t="shared" si="223"/>
        <v>0.13224860280439+0.496998503684937i</v>
      </c>
      <c r="Q551" t="str">
        <f t="shared" si="224"/>
        <v>-0.13224860280439+0.023137896231717i</v>
      </c>
      <c r="R551" t="str">
        <f t="shared" si="225"/>
        <v>-0.332325925019668-3.81620535681303i</v>
      </c>
      <c r="S551" t="str">
        <f t="shared" si="226"/>
        <v>0.0580776275769006i</v>
      </c>
      <c r="T551" t="str">
        <f t="shared" si="227"/>
        <v>0.22163615346996-0.0193007013074413i</v>
      </c>
      <c r="U551" t="str">
        <f t="shared" si="228"/>
        <v>0.0000500000000000002-0.0034077368767535i</v>
      </c>
      <c r="V551" t="str">
        <f t="shared" si="229"/>
        <v>0.00002-0.0381666530196391i</v>
      </c>
      <c r="W551" t="str">
        <f t="shared" si="230"/>
        <v>0.0000422735030265487-0.00312846130578519i</v>
      </c>
      <c r="X551" t="str">
        <f t="shared" si="231"/>
        <v>0.0000911579445660409-0.00312637457124924i</v>
      </c>
      <c r="Y551" t="str">
        <f t="shared" si="232"/>
        <v>0.009+0.209607061847511i</v>
      </c>
      <c r="Z551" t="str">
        <f t="shared" si="233"/>
        <v>-0.181110582319482-0.0132719446077042i</v>
      </c>
      <c r="AA551" t="str">
        <f t="shared" si="234"/>
        <v>2.55387997837964-58.0043704412931i</v>
      </c>
      <c r="AB551" t="str">
        <f t="shared" si="235"/>
        <v>0.666717673933075-0.0580596553383085i</v>
      </c>
      <c r="AC551" t="str">
        <f t="shared" si="236"/>
        <v>2.78343557836826-2.03636998690269i</v>
      </c>
      <c r="AD551" t="str">
        <f t="shared" si="237"/>
        <v>0.165961336246148+0.100558831307208i</v>
      </c>
      <c r="AE551" t="str">
        <f t="shared" si="238"/>
        <v>-0.0287227430111345-0.0204148981570945i</v>
      </c>
      <c r="AF551" t="str">
        <f t="shared" si="239"/>
        <v>-2.93453311118522-1.04736893047655i</v>
      </c>
      <c r="AG551" t="str">
        <f t="shared" si="240"/>
        <v>1.02264924327072-0.0339181968590764i</v>
      </c>
      <c r="AH551" t="str">
        <f t="shared" si="241"/>
        <v>0.0585296666513229+0.0899396587756726i</v>
      </c>
      <c r="AI551">
        <f t="shared" si="242"/>
        <v>-19.387411833100785</v>
      </c>
      <c r="AJ551">
        <f t="shared" si="243"/>
        <v>56.945292505753471</v>
      </c>
      <c r="AK551"/>
      <c r="AL551"/>
      <c r="AM551"/>
      <c r="AN551"/>
    </row>
    <row r="552" spans="1:40" x14ac:dyDescent="0.35">
      <c r="A552"/>
      <c r="B552">
        <f t="shared" si="244"/>
        <v>41800</v>
      </c>
      <c r="C552" s="237" t="str">
        <f t="shared" si="212"/>
        <v>-0.0000121064141414971+0.0162159296880536i</v>
      </c>
      <c r="D552" s="208" t="str">
        <f t="shared" si="213"/>
        <v>-1.64883833555502+0.124322127608411i</v>
      </c>
      <c r="E552" t="str">
        <f t="shared" si="214"/>
        <v>36500</v>
      </c>
      <c r="F552" t="str">
        <f t="shared" si="215"/>
        <v>0.21505376344086</v>
      </c>
      <c r="G552" t="str">
        <f t="shared" si="210"/>
        <v>0.21505376344086</v>
      </c>
      <c r="H552" t="str">
        <f t="shared" si="216"/>
        <v>1.28849676797087+1.17214938426795i</v>
      </c>
      <c r="I552" t="str">
        <f t="shared" si="217"/>
        <v>164.148216150067i</v>
      </c>
      <c r="J552" t="str">
        <f t="shared" si="211"/>
        <v>-35.4722604608011+35.9103769507177i</v>
      </c>
      <c r="K552" t="str">
        <f t="shared" si="218"/>
        <v>2.3135803526854-2.28535403513241i</v>
      </c>
      <c r="L552" t="str">
        <f t="shared" si="219"/>
        <v>0.598210633030463-0.51505350654344i</v>
      </c>
      <c r="M552" t="str">
        <f t="shared" si="220"/>
        <v>2.91179098571586-2.80040754167585i</v>
      </c>
      <c r="N552" t="str">
        <f t="shared" si="221"/>
        <v>-0.521383729412857i</v>
      </c>
      <c r="O552" t="str">
        <f t="shared" si="222"/>
        <v>0.867130801426025-0.498080488694608i</v>
      </c>
      <c r="P552" t="str">
        <f t="shared" si="223"/>
        <v>0.132869198573975+0.498080488694608i</v>
      </c>
      <c r="Q552" t="str">
        <f t="shared" si="224"/>
        <v>-0.132869198573975+0.023303240718249i</v>
      </c>
      <c r="R552" t="str">
        <f t="shared" si="225"/>
        <v>-0.332321061359842-3.80693683571518i</v>
      </c>
      <c r="S552" t="str">
        <f t="shared" si="226"/>
        <v>0.0582169024631762i</v>
      </c>
      <c r="T552" t="str">
        <f t="shared" si="227"/>
        <v>0.221628070448303-0.0193467028156451i</v>
      </c>
      <c r="U552" t="str">
        <f t="shared" si="228"/>
        <v>0.0000500000000000002-0.00339958439618711i</v>
      </c>
      <c r="V552" t="str">
        <f t="shared" si="229"/>
        <v>0.00002-0.0380753452372955i</v>
      </c>
      <c r="W552" t="str">
        <f t="shared" si="230"/>
        <v>0.0000422735026455477-0.00312097717433699i</v>
      </c>
      <c r="X552" t="str">
        <f t="shared" si="231"/>
        <v>0.0000909243483233758-0.00311889907631667i</v>
      </c>
      <c r="Y552" t="str">
        <f t="shared" si="232"/>
        <v>0.009+0.210109716672085i</v>
      </c>
      <c r="Z552" t="str">
        <f t="shared" si="233"/>
        <v>-0.180234597757105-0.0131870162393941i</v>
      </c>
      <c r="AA552" t="str">
        <f t="shared" si="234"/>
        <v>2.54126653822607-57.861975121726i</v>
      </c>
      <c r="AB552" t="str">
        <f t="shared" si="235"/>
        <v>0.666693358886486-0.0581980353727337i</v>
      </c>
      <c r="AC552" t="str">
        <f t="shared" si="236"/>
        <v>2.77829349547378-2.03647362499562i</v>
      </c>
      <c r="AD552" t="str">
        <f t="shared" si="237"/>
        <v>0.166085067053691+0.100792023464743i</v>
      </c>
      <c r="AE552" t="str">
        <f t="shared" si="238"/>
        <v>-0.0286051292036529-0.0203563762826505i</v>
      </c>
      <c r="AF552" t="str">
        <f t="shared" si="239"/>
        <v>-2.93733510352589-1.04782725665954i</v>
      </c>
      <c r="AG552" t="str">
        <f t="shared" si="240"/>
        <v>1.02263981295887-0.0338610116494673i</v>
      </c>
      <c r="AH552" t="str">
        <f t="shared" si="241"/>
        <v>0.0583344982937004+0.0897109585009332i</v>
      </c>
      <c r="AI552">
        <f t="shared" si="242"/>
        <v>-19.411577319849538</v>
      </c>
      <c r="AJ552">
        <f t="shared" si="243"/>
        <v>56.966087590620724</v>
      </c>
      <c r="AK552"/>
      <c r="AL552"/>
      <c r="AM552"/>
      <c r="AN552"/>
    </row>
    <row r="553" spans="1:40" x14ac:dyDescent="0.35">
      <c r="A553"/>
      <c r="B553">
        <f t="shared" si="244"/>
        <v>41900</v>
      </c>
      <c r="C553" s="237" t="str">
        <f t="shared" si="212"/>
        <v>-0.0000120486959522897+0.0161772282282063i</v>
      </c>
      <c r="D553" s="208" t="str">
        <f t="shared" si="213"/>
        <v>-1.64883789304889+0.124025416416248i</v>
      </c>
      <c r="E553" t="str">
        <f t="shared" si="214"/>
        <v>36500</v>
      </c>
      <c r="F553" t="str">
        <f t="shared" si="215"/>
        <v>0.21505376344086</v>
      </c>
      <c r="G553" t="str">
        <f t="shared" si="210"/>
        <v>0.21505376344086</v>
      </c>
      <c r="H553" t="str">
        <f t="shared" si="216"/>
        <v>1.29129325869131+1.1723025363954i</v>
      </c>
      <c r="I553" t="str">
        <f t="shared" si="217"/>
        <v>164.540915231765i</v>
      </c>
      <c r="J553" t="str">
        <f t="shared" si="211"/>
        <v>-35.6469776261916+35.9962869434229i</v>
      </c>
      <c r="K553" t="str">
        <f t="shared" si="218"/>
        <v>2.30781265861942-2.28541755810955i</v>
      </c>
      <c r="L553" t="str">
        <f t="shared" si="219"/>
        <v>0.596993146846786-0.515234940504533i</v>
      </c>
      <c r="M553" t="str">
        <f t="shared" si="220"/>
        <v>2.90480580546621-2.80065249861408i</v>
      </c>
      <c r="N553" t="str">
        <f t="shared" si="221"/>
        <v>-0.52263105890906i</v>
      </c>
      <c r="O553" t="str">
        <f t="shared" si="222"/>
        <v>0.866508856547744-0.499161698775379i</v>
      </c>
      <c r="P553" t="str">
        <f t="shared" si="223"/>
        <v>0.133491143452256+0.499161698775379i</v>
      </c>
      <c r="Q553" t="str">
        <f t="shared" si="224"/>
        <v>-0.133491143452256+0.023469360133681i</v>
      </c>
      <c r="R553" t="str">
        <f t="shared" si="225"/>
        <v>-0.332316185798432-3.79771222200559i</v>
      </c>
      <c r="S553" t="str">
        <f t="shared" si="226"/>
        <v>0.0583561773494517i</v>
      </c>
      <c r="T553" t="str">
        <f t="shared" si="227"/>
        <v>0.221619967949539-0.0193927022745466i</v>
      </c>
      <c r="U553" t="str">
        <f t="shared" si="228"/>
        <v>0.00005-0.00339147082960909i</v>
      </c>
      <c r="V553" t="str">
        <f t="shared" si="229"/>
        <v>0.00002-0.0379844732916218i</v>
      </c>
      <c r="W553" t="str">
        <f t="shared" si="230"/>
        <v>0.0000422735022636341-0.00311352876720598i</v>
      </c>
      <c r="X553" t="str">
        <f t="shared" si="231"/>
        <v>0.0000906924220671424-0.0031114592384848i</v>
      </c>
      <c r="Y553" t="str">
        <f t="shared" si="232"/>
        <v>0.009+0.21061237149666i</v>
      </c>
      <c r="Z553" t="str">
        <f t="shared" si="233"/>
        <v>-0.179364977943421-0.0131028865415173i</v>
      </c>
      <c r="AA553" t="str">
        <f t="shared" si="234"/>
        <v>2.52874726192354-57.7202856897649i</v>
      </c>
      <c r="AB553" t="str">
        <f t="shared" si="235"/>
        <v>0.666668985249584-0.0583364092425236i</v>
      </c>
      <c r="AC553" t="str">
        <f t="shared" si="236"/>
        <v>2.77316392837201-2.0365640995255i</v>
      </c>
      <c r="AD553" t="str">
        <f t="shared" si="237"/>
        <v>0.166209070990345+0.101025047558716i</v>
      </c>
      <c r="AE553" t="str">
        <f t="shared" si="238"/>
        <v>-0.0284883666161666-0.0202981740264597i</v>
      </c>
      <c r="AF553" t="str">
        <f t="shared" si="239"/>
        <v>-2.9401311517402-1.04827711997915i</v>
      </c>
      <c r="AG553" t="str">
        <f t="shared" si="240"/>
        <v>1.02263041313111-0.0338041690628038i</v>
      </c>
      <c r="AH553" t="str">
        <f t="shared" si="241"/>
        <v>0.0581407629091993+0.0894833516505577i</v>
      </c>
      <c r="AI553">
        <f t="shared" si="242"/>
        <v>-19.435670894028075</v>
      </c>
      <c r="AJ553">
        <f t="shared" si="243"/>
        <v>56.986673558281886</v>
      </c>
      <c r="AK553"/>
      <c r="AL553"/>
      <c r="AM553"/>
      <c r="AN553"/>
    </row>
    <row r="554" spans="1:40" x14ac:dyDescent="0.35">
      <c r="A554"/>
      <c r="B554">
        <f t="shared" si="244"/>
        <v>42000</v>
      </c>
      <c r="C554" s="237" t="str">
        <f t="shared" si="212"/>
        <v>-0.0000119913895445625+0.016138711060719i</v>
      </c>
      <c r="D554" s="208" t="str">
        <f t="shared" si="213"/>
        <v>-1.64883745369977+0.123730118132179i</v>
      </c>
      <c r="E554" t="str">
        <f t="shared" si="214"/>
        <v>36500</v>
      </c>
      <c r="F554" t="str">
        <f t="shared" si="215"/>
        <v>0.21505376344086</v>
      </c>
      <c r="G554" t="str">
        <f t="shared" si="210"/>
        <v>0.21505376344086</v>
      </c>
      <c r="H554" t="str">
        <f t="shared" si="216"/>
        <v>1.2940837971358+1.17244869379318i</v>
      </c>
      <c r="I554" t="str">
        <f t="shared" si="217"/>
        <v>164.933614313464i</v>
      </c>
      <c r="J554" t="str">
        <f t="shared" si="211"/>
        <v>-35.8221122758482+36.0821969361279i</v>
      </c>
      <c r="K554" t="str">
        <f t="shared" si="218"/>
        <v>2.30205993053567-2.28546641556659i</v>
      </c>
      <c r="L554" t="str">
        <f t="shared" si="219"/>
        <v>0.595777714835413-0.515413136030102i</v>
      </c>
      <c r="M554" t="str">
        <f t="shared" si="220"/>
        <v>2.89783764537108-2.80087955159669i</v>
      </c>
      <c r="N554" t="str">
        <f t="shared" si="221"/>
        <v>-0.523878388405263i</v>
      </c>
      <c r="O554" t="str">
        <f t="shared" si="222"/>
        <v>0.865885563528407-0.500242132245069i</v>
      </c>
      <c r="P554" t="str">
        <f t="shared" si="223"/>
        <v>0.134114436471593+0.500242132245069i</v>
      </c>
      <c r="Q554" t="str">
        <f t="shared" si="224"/>
        <v>-0.134114436471593+0.023636256160194i</v>
      </c>
      <c r="R554" t="str">
        <f t="shared" si="225"/>
        <v>-0.332311298333589-3.78853120204572i</v>
      </c>
      <c r="S554" t="str">
        <f t="shared" si="226"/>
        <v>0.0584954522357273i</v>
      </c>
      <c r="T554" t="str">
        <f t="shared" si="227"/>
        <v>0.221611845972828-0.019438699679065i</v>
      </c>
      <c r="U554" t="str">
        <f t="shared" si="228"/>
        <v>0.00005-0.0033833958990624i</v>
      </c>
      <c r="V554" t="str">
        <f t="shared" si="229"/>
        <v>0.00002-0.0378940340694988i</v>
      </c>
      <c r="W554" t="str">
        <f t="shared" si="230"/>
        <v>0.0000422735018808081-0.00310611582921847i</v>
      </c>
      <c r="X554" t="str">
        <f t="shared" si="231"/>
        <v>0.0000904621499180459-0.00310405480330661i</v>
      </c>
      <c r="Y554" t="str">
        <f t="shared" si="232"/>
        <v>0.009+0.211115026321234i</v>
      </c>
      <c r="Z554" t="str">
        <f t="shared" si="233"/>
        <v>-0.178501661135618-0.0130195459090675i</v>
      </c>
      <c r="AA554" t="str">
        <f t="shared" si="234"/>
        <v>2.5163212056773-57.5792968511304i</v>
      </c>
      <c r="AB554" t="str">
        <f t="shared" si="235"/>
        <v>0.666644553019843-0.0584747769323943i</v>
      </c>
      <c r="AC554" t="str">
        <f t="shared" si="236"/>
        <v>2.76804687482836-2.03664150663596i</v>
      </c>
      <c r="AD554" t="str">
        <f t="shared" si="237"/>
        <v>0.16633334790933+0.101257903508172i</v>
      </c>
      <c r="AE554" t="str">
        <f t="shared" si="238"/>
        <v>-0.0283724469806836-0.0202402886386333i</v>
      </c>
      <c r="AF554" t="str">
        <f t="shared" si="239"/>
        <v>-2.94292125083557-1.048718575661i</v>
      </c>
      <c r="AG554" t="str">
        <f t="shared" si="240"/>
        <v>1.02262104339494-0.0337476664965385i</v>
      </c>
      <c r="AH554" t="str">
        <f t="shared" si="241"/>
        <v>0.0579484464339811+0.089256829963624i</v>
      </c>
      <c r="AI554">
        <f t="shared" si="242"/>
        <v>-19.459693003059478</v>
      </c>
      <c r="AJ554">
        <f t="shared" si="243"/>
        <v>57.007051599710977</v>
      </c>
      <c r="AK554"/>
      <c r="AL554"/>
      <c r="AM554"/>
      <c r="AN554"/>
    </row>
    <row r="555" spans="1:40" x14ac:dyDescent="0.35">
      <c r="A555"/>
      <c r="B555">
        <f t="shared" si="244"/>
        <v>42100</v>
      </c>
      <c r="C555" s="237" t="str">
        <f t="shared" si="212"/>
        <v>-0.0000119344910105561+0.0161003768723473i</v>
      </c>
      <c r="D555" s="208" t="str">
        <f t="shared" si="213"/>
        <v>-1.64883701747768+0.123436222687996i</v>
      </c>
      <c r="E555" t="str">
        <f t="shared" si="214"/>
        <v>36500</v>
      </c>
      <c r="F555" t="str">
        <f t="shared" si="215"/>
        <v>0.21505376344086</v>
      </c>
      <c r="G555" t="str">
        <f t="shared" si="210"/>
        <v>0.21505376344086</v>
      </c>
      <c r="H555" t="str">
        <f t="shared" si="216"/>
        <v>1.29686837857832+1.17258790134206i</v>
      </c>
      <c r="I555" t="str">
        <f t="shared" si="217"/>
        <v>165.326313395163i</v>
      </c>
      <c r="J555" t="str">
        <f t="shared" si="211"/>
        <v>-35.9976644097711+36.168106928833i</v>
      </c>
      <c r="K555" t="str">
        <f t="shared" si="218"/>
        <v>2.29632215968299-2.28550072149592i</v>
      </c>
      <c r="L555" t="str">
        <f t="shared" si="219"/>
        <v>0.594564342135698-0.5155881102703i</v>
      </c>
      <c r="M555" t="str">
        <f t="shared" si="220"/>
        <v>2.89088650181869-2.80108883176622i</v>
      </c>
      <c r="N555" t="str">
        <f t="shared" si="221"/>
        <v>-0.525125717901466i</v>
      </c>
      <c r="O555" t="str">
        <f t="shared" si="222"/>
        <v>0.865260923337754-0.501321787422707i</v>
      </c>
      <c r="P555" t="str">
        <f t="shared" si="223"/>
        <v>0.134739076662246+0.501321787422707i</v>
      </c>
      <c r="Q555" t="str">
        <f t="shared" si="224"/>
        <v>-0.134739076662246+0.023803930478759i</v>
      </c>
      <c r="R555" t="str">
        <f t="shared" si="225"/>
        <v>-0.332306398963483-3.77939346517704i</v>
      </c>
      <c r="S555" t="str">
        <f t="shared" si="226"/>
        <v>0.0586347271220028i</v>
      </c>
      <c r="T555" t="str">
        <f t="shared" si="227"/>
        <v>0.221603704517336-0.0194846950241192i</v>
      </c>
      <c r="U555" t="str">
        <f t="shared" si="228"/>
        <v>0.00005-0.0033753593292309i</v>
      </c>
      <c r="V555" t="str">
        <f t="shared" si="229"/>
        <v>0.00002-0.037804024487386i</v>
      </c>
      <c r="W555" t="str">
        <f t="shared" si="230"/>
        <v>0.0000422735014970695-0.00309873810762524i</v>
      </c>
      <c r="X555" t="str">
        <f t="shared" si="231"/>
        <v>0.0000902335161850671-0.00309668551874974i</v>
      </c>
      <c r="Y555" t="str">
        <f t="shared" si="232"/>
        <v>0.009+0.211617681145808i</v>
      </c>
      <c r="Z555" t="str">
        <f t="shared" si="233"/>
        <v>-0.177644586340465-0.0129369848768921i</v>
      </c>
      <c r="AA555" t="str">
        <f t="shared" si="234"/>
        <v>2.50398743758898-57.43900336488i</v>
      </c>
      <c r="AB555" t="str">
        <f t="shared" si="235"/>
        <v>0.666620062194754-0.0586131384270611i</v>
      </c>
      <c r="AC555" t="str">
        <f t="shared" si="236"/>
        <v>2.76294233219754-2.03670594195305i</v>
      </c>
      <c r="AD555" t="str">
        <f t="shared" si="237"/>
        <v>0.166457897663767+0.101490591230225i</v>
      </c>
      <c r="AE555" t="str">
        <f t="shared" si="238"/>
        <v>-0.028257362129691-0.0201827174012579i</v>
      </c>
      <c r="AF555" t="str">
        <f t="shared" si="239"/>
        <v>-2.945705396056-1.04915167865406i</v>
      </c>
      <c r="AG555" t="str">
        <f t="shared" si="240"/>
        <v>1.02261170336285-0.0336915013743365i</v>
      </c>
      <c r="AH555" t="str">
        <f t="shared" si="241"/>
        <v>0.0577575349755873+0.0890313852640927i</v>
      </c>
      <c r="AI555">
        <f t="shared" si="242"/>
        <v>-19.48364409039235</v>
      </c>
      <c r="AJ555">
        <f t="shared" si="243"/>
        <v>57.027222897895406</v>
      </c>
      <c r="AK555"/>
      <c r="AL555"/>
      <c r="AM555"/>
      <c r="AN555"/>
    </row>
    <row r="556" spans="1:40" x14ac:dyDescent="0.35">
      <c r="A556"/>
      <c r="B556">
        <f t="shared" si="244"/>
        <v>42200</v>
      </c>
      <c r="C556" s="237" t="str">
        <f t="shared" si="212"/>
        <v>-0.000011877996488757+0.0160622243622947i</v>
      </c>
      <c r="D556" s="208" t="str">
        <f t="shared" si="213"/>
        <v>-1.64883658435301+0.123143720110926i</v>
      </c>
      <c r="E556" t="str">
        <f t="shared" si="214"/>
        <v>36500</v>
      </c>
      <c r="F556" t="str">
        <f t="shared" si="215"/>
        <v>0.21505376344086</v>
      </c>
      <c r="G556" t="str">
        <f t="shared" si="210"/>
        <v>0.21505376344086</v>
      </c>
      <c r="H556" t="str">
        <f t="shared" si="216"/>
        <v>1.29964699852673+1.17272020374246i</v>
      </c>
      <c r="I556" t="str">
        <f t="shared" si="217"/>
        <v>165.719012476862i</v>
      </c>
      <c r="J556" t="str">
        <f t="shared" si="211"/>
        <v>-36.1736340279601+36.254016921538i</v>
      </c>
      <c r="K556" t="str">
        <f t="shared" si="218"/>
        <v>2.29059933685873-2.28552058922304i</v>
      </c>
      <c r="L556" t="str">
        <f t="shared" si="219"/>
        <v>0.593353033785541-0.515759880329437i</v>
      </c>
      <c r="M556" t="str">
        <f t="shared" si="220"/>
        <v>2.88395237064427-2.80128046955248i</v>
      </c>
      <c r="N556" t="str">
        <f t="shared" si="221"/>
        <v>-0.526373047397669i</v>
      </c>
      <c r="O556" t="str">
        <f t="shared" si="222"/>
        <v>0.864634936947618-0.502400662628533i</v>
      </c>
      <c r="P556" t="str">
        <f t="shared" si="223"/>
        <v>0.135365063052382+0.502400662628533i</v>
      </c>
      <c r="Q556" t="str">
        <f t="shared" si="224"/>
        <v>-0.135365063052382+0.023972384769136i</v>
      </c>
      <c r="R556" t="str">
        <f t="shared" si="225"/>
        <v>-0.332301487686311-3.77029870368553i</v>
      </c>
      <c r="S556" t="str">
        <f t="shared" si="226"/>
        <v>0.0587740020082782i</v>
      </c>
      <c r="T556" t="str">
        <f t="shared" si="227"/>
        <v>0.221595543582222-0.0195306883046291i</v>
      </c>
      <c r="U556" t="str">
        <f t="shared" si="228"/>
        <v>0.00005-0.00336736084740808i</v>
      </c>
      <c r="V556" t="str">
        <f t="shared" si="229"/>
        <v>0.00002-0.0377144414909705i</v>
      </c>
      <c r="W556" t="str">
        <f t="shared" si="230"/>
        <v>0.0000422735011124183-0.00309139535207275i</v>
      </c>
      <c r="X556" t="str">
        <f t="shared" si="231"/>
        <v>0.0000900065053627882-0.00308935113516784i</v>
      </c>
      <c r="Y556" t="str">
        <f t="shared" si="232"/>
        <v>0.009+0.212120335970383i</v>
      </c>
      <c r="Z556" t="str">
        <f t="shared" si="233"/>
        <v>-0.176793693303378-0.0128551941173057i</v>
      </c>
      <c r="AA556" t="str">
        <f t="shared" si="234"/>
        <v>2.49174503747585-57.299400042734i</v>
      </c>
      <c r="AB556" t="str">
        <f t="shared" si="235"/>
        <v>0.666595512771787-0.058751493711242i</v>
      </c>
      <c r="AC556" t="str">
        <f t="shared" si="236"/>
        <v>2.75785029742869-2.03675750058636i</v>
      </c>
      <c r="AD556" t="str">
        <f t="shared" si="237"/>
        <v>0.166582720106666+0.10172311064007i</v>
      </c>
      <c r="AE556" t="str">
        <f t="shared" si="238"/>
        <v>-0.0281431039946861-0.0201254576279261i</v>
      </c>
      <c r="AF556" t="str">
        <f t="shared" si="239"/>
        <v>-2.94848358287974-1.04957648363153i</v>
      </c>
      <c r="AG556" t="str">
        <f t="shared" si="240"/>
        <v>1.02260239265225-0.033635671145742i</v>
      </c>
      <c r="AH556" t="str">
        <f t="shared" si="241"/>
        <v>0.057568014810436+0.0888070094596978i</v>
      </c>
      <c r="AI556">
        <f t="shared" si="242"/>
        <v>-19.507524595545831</v>
      </c>
      <c r="AJ556">
        <f t="shared" si="243"/>
        <v>57.047188627890797</v>
      </c>
      <c r="AK556"/>
      <c r="AL556"/>
      <c r="AM556"/>
      <c r="AN556"/>
    </row>
    <row r="557" spans="1:40" x14ac:dyDescent="0.35">
      <c r="A557"/>
      <c r="B557">
        <f t="shared" si="244"/>
        <v>42300</v>
      </c>
      <c r="C557" s="237" t="str">
        <f t="shared" si="212"/>
        <v>-0.0000118219021632415+0.0160242522420654i</v>
      </c>
      <c r="D557" s="208" t="str">
        <f t="shared" si="213"/>
        <v>-1.64883615429651+0.122852600522501i</v>
      </c>
      <c r="E557" t="str">
        <f t="shared" si="214"/>
        <v>36500</v>
      </c>
      <c r="F557" t="str">
        <f t="shared" si="215"/>
        <v>0.21505376344086</v>
      </c>
      <c r="G557" t="str">
        <f t="shared" si="210"/>
        <v>0.21505376344086</v>
      </c>
      <c r="H557" t="str">
        <f t="shared" si="216"/>
        <v>1.30241965272036+1.17284564551401i</v>
      </c>
      <c r="I557" t="str">
        <f t="shared" si="217"/>
        <v>166.11171155856i</v>
      </c>
      <c r="J557" t="str">
        <f t="shared" si="211"/>
        <v>-36.3500211304153+36.3399269142432i</v>
      </c>
      <c r="K557" t="str">
        <f t="shared" si="218"/>
        <v>2.28489145241489-2.28552613140874i</v>
      </c>
      <c r="L557" t="str">
        <f t="shared" si="219"/>
        <v>0.592143794722172-0.51592846326562i</v>
      </c>
      <c r="M557" t="str">
        <f t="shared" si="220"/>
        <v>2.87703524713706-2.80145459467436i</v>
      </c>
      <c r="N557" t="str">
        <f t="shared" si="221"/>
        <v>-0.527620376893872i</v>
      </c>
      <c r="O557" t="str">
        <f t="shared" si="222"/>
        <v>0.864007605331929-0.503478756183999i</v>
      </c>
      <c r="P557" t="str">
        <f t="shared" si="223"/>
        <v>0.135992394668071+0.503478756183999i</v>
      </c>
      <c r="Q557" t="str">
        <f t="shared" si="224"/>
        <v>-0.135992394668071+0.024141620709873i</v>
      </c>
      <c r="R557" t="str">
        <f t="shared" si="225"/>
        <v>-0.3322965645002-3.76124661276701i</v>
      </c>
      <c r="S557" t="str">
        <f t="shared" si="226"/>
        <v>0.0589132768945538i</v>
      </c>
      <c r="T557" t="str">
        <f t="shared" si="227"/>
        <v>0.221587363166645-0.0195766795155092i</v>
      </c>
      <c r="U557" t="str">
        <f t="shared" si="228"/>
        <v>0.00005-0.00335940018346621i</v>
      </c>
      <c r="V557" t="str">
        <f t="shared" si="229"/>
        <v>0.00002-0.0376252820548217i</v>
      </c>
      <c r="W557" t="str">
        <f t="shared" si="230"/>
        <v>0.0000422735007268546-0.0030840873145749i</v>
      </c>
      <c r="X557" t="str">
        <f t="shared" si="231"/>
        <v>0.0000897811021287669-0.00308205140527247i</v>
      </c>
      <c r="Y557" t="str">
        <f t="shared" si="232"/>
        <v>0.009+0.212622990794957i</v>
      </c>
      <c r="Z557" t="str">
        <f t="shared" si="233"/>
        <v>-0.175948922497686-0.0127741644377507i</v>
      </c>
      <c r="AA557" t="str">
        <f t="shared" si="234"/>
        <v>2.4795930966932-57.1604817484097i</v>
      </c>
      <c r="AB557" t="str">
        <f t="shared" si="235"/>
        <v>0.666570904748412-0.0588898427696392i</v>
      </c>
      <c r="AC557" t="str">
        <f t="shared" si="236"/>
        <v>2.75277076707056-2.0367962771303i</v>
      </c>
      <c r="AD557" t="str">
        <f t="shared" si="237"/>
        <v>0.166707815090932+0.101955461651015i</v>
      </c>
      <c r="AE557" t="str">
        <f t="shared" si="238"/>
        <v>-0.028029664604736-0.0200685066632799i</v>
      </c>
      <c r="AF557" t="str">
        <f t="shared" si="239"/>
        <v>-2.95125580701687-1.04999304499151i</v>
      </c>
      <c r="AG557" t="str">
        <f t="shared" si="240"/>
        <v>1.02259311088539-0.0335801732858517i</v>
      </c>
      <c r="AH557" t="str">
        <f t="shared" si="241"/>
        <v>0.0573798723813677+0.0885836945408662i</v>
      </c>
      <c r="AI557">
        <f t="shared" si="242"/>
        <v>-19.53133495415296</v>
      </c>
      <c r="AJ557">
        <f t="shared" si="243"/>
        <v>57.066949956875852</v>
      </c>
      <c r="AK557"/>
      <c r="AL557"/>
      <c r="AM557"/>
      <c r="AN557"/>
    </row>
    <row r="558" spans="1:40" x14ac:dyDescent="0.35">
      <c r="A558"/>
      <c r="B558">
        <f t="shared" si="244"/>
        <v>42400</v>
      </c>
      <c r="C558" s="237" t="str">
        <f t="shared" si="212"/>
        <v>-0.0000117662042630322+0.0159864592353189i</v>
      </c>
      <c r="D558" s="208" t="str">
        <f t="shared" si="213"/>
        <v>-1.64883572727928+0.122562854137445i</v>
      </c>
      <c r="E558" t="str">
        <f t="shared" si="214"/>
        <v>36500</v>
      </c>
      <c r="F558" t="str">
        <f t="shared" si="215"/>
        <v>0.21505376344086</v>
      </c>
      <c r="G558" t="str">
        <f t="shared" si="210"/>
        <v>0.21505376344086</v>
      </c>
      <c r="H558" t="str">
        <f t="shared" si="216"/>
        <v>1.30518633712773+1.1729642709953i</v>
      </c>
      <c r="I558" t="str">
        <f t="shared" si="217"/>
        <v>166.504410640259i</v>
      </c>
      <c r="J558" t="str">
        <f t="shared" si="211"/>
        <v>-36.5268257171366+36.4258369069482i</v>
      </c>
      <c r="K558" t="str">
        <f t="shared" si="218"/>
        <v>2.27919849626447-2.28551746005133i</v>
      </c>
      <c r="L558" t="str">
        <f t="shared" si="219"/>
        <v>0.590936629782939-0.516093876090399i</v>
      </c>
      <c r="M558" t="str">
        <f t="shared" si="220"/>
        <v>2.87013512604741-2.80161133614173i</v>
      </c>
      <c r="N558" t="str">
        <f t="shared" si="221"/>
        <v>-0.528867706390075i</v>
      </c>
      <c r="O558" t="str">
        <f t="shared" si="222"/>
        <v>0.863378929466707-0.504556066411774i</v>
      </c>
      <c r="P558" t="str">
        <f t="shared" si="223"/>
        <v>0.136621070533293+0.504556066411774i</v>
      </c>
      <c r="Q558" t="str">
        <f t="shared" si="224"/>
        <v>-0.136621070533293+0.024311639978301i</v>
      </c>
      <c r="R558" t="str">
        <f t="shared" si="225"/>
        <v>-0.332291629403323-3.75223689049272i</v>
      </c>
      <c r="S558" t="str">
        <f t="shared" si="226"/>
        <v>0.0590525517808293i</v>
      </c>
      <c r="T558" t="str">
        <f t="shared" si="227"/>
        <v>0.221579163269759-0.0196226686516759i</v>
      </c>
      <c r="U558" t="str">
        <f t="shared" si="228"/>
        <v>0.00005-0.00335147706982597i</v>
      </c>
      <c r="V558" t="str">
        <f t="shared" si="229"/>
        <v>0.00002-0.0375365431820509i</v>
      </c>
      <c r="W558" t="str">
        <f t="shared" si="230"/>
        <v>0.0000422735003403781-0.00307681374948509i</v>
      </c>
      <c r="X558" t="str">
        <f t="shared" si="231"/>
        <v>0.000089557291340953-0.00307478608410541i</v>
      </c>
      <c r="Y558" t="str">
        <f t="shared" si="232"/>
        <v>0.009+0.213125645619532i</v>
      </c>
      <c r="Z558" t="str">
        <f t="shared" si="233"/>
        <v>-0.17511021511406-0.012693886778502i</v>
      </c>
      <c r="AA558" t="str">
        <f t="shared" si="234"/>
        <v>2.46753071795972-57.0222433969657i</v>
      </c>
      <c r="AB558" t="str">
        <f t="shared" si="235"/>
        <v>0.666546238122084-0.0590281855869604i</v>
      </c>
      <c r="AC558" t="str">
        <f t="shared" si="236"/>
        <v>2.74770373727665-2.03682236566544i</v>
      </c>
      <c r="AD558" t="str">
        <f t="shared" si="237"/>
        <v>0.166833182469355+0.102187644174498i</v>
      </c>
      <c r="AE558" t="str">
        <f t="shared" si="238"/>
        <v>-0.0279170360850592-0.0200118618825586i</v>
      </c>
      <c r="AF558" t="str">
        <f t="shared" si="239"/>
        <v>-2.95402206440701-1.05040141685786i</v>
      </c>
      <c r="AG558" t="str">
        <f t="shared" si="240"/>
        <v>1.02258385768929-0.0335250052949904i</v>
      </c>
      <c r="AH558" t="str">
        <f t="shared" si="241"/>
        <v>0.057193094295229+0.0883614325796458i</v>
      </c>
      <c r="AI558">
        <f t="shared" si="242"/>
        <v>-19.555075598004183</v>
      </c>
      <c r="AJ558">
        <f t="shared" si="243"/>
        <v>57.08650804420612</v>
      </c>
      <c r="AK558"/>
      <c r="AL558"/>
      <c r="AM558"/>
      <c r="AN558"/>
    </row>
    <row r="559" spans="1:40" x14ac:dyDescent="0.35">
      <c r="A559"/>
      <c r="B559">
        <f t="shared" si="244"/>
        <v>42500</v>
      </c>
      <c r="C559" s="237" t="str">
        <f t="shared" si="212"/>
        <v>-0.0000117108990614636+0.0159488440777276i</v>
      </c>
      <c r="D559" s="208" t="str">
        <f t="shared" si="213"/>
        <v>-1.64883530327273+0.122274471262578i</v>
      </c>
      <c r="E559" t="str">
        <f t="shared" si="214"/>
        <v>36500</v>
      </c>
      <c r="F559" t="str">
        <f t="shared" si="215"/>
        <v>0.21505376344086</v>
      </c>
      <c r="G559" t="str">
        <f t="shared" si="210"/>
        <v>0.21505376344086</v>
      </c>
      <c r="H559" t="str">
        <f t="shared" si="216"/>
        <v>1.30794704794405+1.17307612434345i</v>
      </c>
      <c r="I559" t="str">
        <f t="shared" si="217"/>
        <v>166.897109721958i</v>
      </c>
      <c r="J559" t="str">
        <f t="shared" si="211"/>
        <v>-36.7040477881241+36.5117468996533i</v>
      </c>
      <c r="K559" t="str">
        <f t="shared" si="218"/>
        <v>2.27352045788747-2.28549468648875i</v>
      </c>
      <c r="L559" t="str">
        <f t="shared" si="219"/>
        <v>0.589731543706086-0.516256135768424i</v>
      </c>
      <c r="M559" t="str">
        <f t="shared" si="220"/>
        <v>2.86325200159356-2.80175082225717i</v>
      </c>
      <c r="N559" t="str">
        <f t="shared" si="221"/>
        <v>-0.530115035886278i</v>
      </c>
      <c r="O559" t="str">
        <f t="shared" si="222"/>
        <v>0.862748910330068-0.505632591635746i</v>
      </c>
      <c r="P559" t="str">
        <f t="shared" si="223"/>
        <v>0.137251089669932+0.505632591635746i</v>
      </c>
      <c r="Q559" t="str">
        <f t="shared" si="224"/>
        <v>-0.137251089669932+0.0244824442505319i</v>
      </c>
      <c r="R559" t="str">
        <f t="shared" si="225"/>
        <v>-0.332286682393817-3.74326923777567i</v>
      </c>
      <c r="S559" t="str">
        <f t="shared" si="226"/>
        <v>0.0591918266671049i</v>
      </c>
      <c r="T559" t="str">
        <f t="shared" si="227"/>
        <v>0.221570943890723-0.0196686557080422i</v>
      </c>
      <c r="U559" t="str">
        <f t="shared" si="228"/>
        <v>0.00005-0.00334359124142638i</v>
      </c>
      <c r="V559" t="str">
        <f t="shared" si="229"/>
        <v>0.00002-0.0374482219039754i</v>
      </c>
      <c r="W559" t="str">
        <f t="shared" si="230"/>
        <v>0.0000422734999529893-0.00306957441346868i</v>
      </c>
      <c r="X559" t="str">
        <f t="shared" si="231"/>
        <v>0.0000893350580351419-0.00306755492901109i</v>
      </c>
      <c r="Y559" t="str">
        <f t="shared" si="232"/>
        <v>0.009+0.213628300444106i</v>
      </c>
      <c r="Z559" t="str">
        <f t="shared" si="233"/>
        <v>-0.174277513050132-0.0126143522104172i</v>
      </c>
      <c r="AA559" t="str">
        <f t="shared" si="234"/>
        <v>2.4555570151862-56.8846799541569i</v>
      </c>
      <c r="AB559" t="str">
        <f t="shared" si="235"/>
        <v>0.666521512890274-0.0591665221479029i</v>
      </c>
      <c r="AC559" t="str">
        <f t="shared" si="236"/>
        <v>2.74264920381026-2.03683585975973i</v>
      </c>
      <c r="AD559" t="str">
        <f t="shared" si="237"/>
        <v>0.166958822094614+0.102419658120115i</v>
      </c>
      <c r="AE559" t="str">
        <f t="shared" si="238"/>
        <v>-0.0278052106556311-0.0199555206911563i</v>
      </c>
      <c r="AF559" t="str">
        <f t="shared" si="239"/>
        <v>-2.95678235121678-1.05080165308087i</v>
      </c>
      <c r="AG559" t="str">
        <f t="shared" si="240"/>
        <v>1.02257463269567-0.0334701646983948i</v>
      </c>
      <c r="AH559" t="str">
        <f t="shared" si="241"/>
        <v>0.0570076673204913+0.088140215728648i</v>
      </c>
      <c r="AI559">
        <f t="shared" si="242"/>
        <v>-19.578746955090757</v>
      </c>
      <c r="AJ559">
        <f t="shared" si="243"/>
        <v>57.105864041469573</v>
      </c>
      <c r="AK559"/>
      <c r="AL559"/>
      <c r="AM559"/>
      <c r="AN559"/>
    </row>
    <row r="560" spans="1:40" x14ac:dyDescent="0.35">
      <c r="A560"/>
      <c r="B560">
        <f t="shared" si="244"/>
        <v>42600</v>
      </c>
      <c r="C560" s="237" t="str">
        <f t="shared" si="212"/>
        <v>-0.0000116559828755592+0.0159114055168353i</v>
      </c>
      <c r="D560" s="208" t="str">
        <f t="shared" si="213"/>
        <v>-1.64883488224864+0.121987442295737i</v>
      </c>
      <c r="E560" t="str">
        <f t="shared" si="214"/>
        <v>36500</v>
      </c>
      <c r="F560" t="str">
        <f t="shared" si="215"/>
        <v>0.21505376344086</v>
      </c>
      <c r="G560" t="str">
        <f t="shared" si="210"/>
        <v>0.21505376344086</v>
      </c>
      <c r="H560" t="str">
        <f t="shared" si="216"/>
        <v>1.310701781589+1.17318124953388i</v>
      </c>
      <c r="I560" t="str">
        <f t="shared" si="217"/>
        <v>167.289808803657i</v>
      </c>
      <c r="J560" t="str">
        <f t="shared" si="211"/>
        <v>-36.8816873433778+36.5976568923583i</v>
      </c>
      <c r="K560" t="str">
        <f t="shared" si="218"/>
        <v>2.26785732633704-2.28545792140087i</v>
      </c>
      <c r="L560" t="str">
        <f t="shared" si="219"/>
        <v>0.58852854113153-0.516415259217107i</v>
      </c>
      <c r="M560" t="str">
        <f t="shared" si="220"/>
        <v>2.85638586746857-2.80187318061798i</v>
      </c>
      <c r="N560" t="str">
        <f t="shared" si="221"/>
        <v>-0.531362365382481i</v>
      </c>
      <c r="O560" t="str">
        <f t="shared" si="222"/>
        <v>0.862117548902212-0.506708330181024i</v>
      </c>
      <c r="P560" t="str">
        <f t="shared" si="223"/>
        <v>0.137882451097788+0.506708330181024i</v>
      </c>
      <c r="Q560" t="str">
        <f t="shared" si="224"/>
        <v>-0.137882451097788+0.024654035201457i</v>
      </c>
      <c r="R560" t="str">
        <f t="shared" si="225"/>
        <v>-0.332281723469851-3.734343358337i</v>
      </c>
      <c r="S560" t="str">
        <f t="shared" si="226"/>
        <v>0.0593311015533804i</v>
      </c>
      <c r="T560" t="str">
        <f t="shared" si="227"/>
        <v>0.221562705028684-0.019714640679522i</v>
      </c>
      <c r="U560" t="str">
        <f t="shared" si="228"/>
        <v>0.00005-0.00333574243569533i</v>
      </c>
      <c r="V560" t="str">
        <f t="shared" si="229"/>
        <v>0.00002-0.0373603152797877i</v>
      </c>
      <c r="W560" t="str">
        <f t="shared" si="230"/>
        <v>0.0000422734995646879-0.00306236906547581i</v>
      </c>
      <c r="X560" t="str">
        <f t="shared" si="231"/>
        <v>0.0000891143874224761-0.00306035769960974i</v>
      </c>
      <c r="Y560" t="str">
        <f t="shared" si="232"/>
        <v>0.009+0.21413095526868i</v>
      </c>
      <c r="Z560" t="str">
        <f t="shared" si="233"/>
        <v>-0.17345075890028-0.0125355519327307i</v>
      </c>
      <c r="AA560" t="str">
        <f t="shared" si="234"/>
        <v>2.44367111330704-56.7477864357983i</v>
      </c>
      <c r="AB560" t="str">
        <f t="shared" si="235"/>
        <v>0.666496729050416-0.0593048524371671i</v>
      </c>
      <c r="AC560" t="str">
        <f t="shared" si="236"/>
        <v>2.73760716204943-2.0368368524698i</v>
      </c>
      <c r="AD560" t="str">
        <f t="shared" si="237"/>
        <v>0.167084733819271+0.102651503395635i</v>
      </c>
      <c r="AE560" t="str">
        <f t="shared" si="238"/>
        <v>-0.027694180629815-0.0198994805241855i</v>
      </c>
      <c r="AF560" t="str">
        <f t="shared" si="239"/>
        <v>-2.95953666383764-1.05119380723814i</v>
      </c>
      <c r="AG560" t="str">
        <f t="shared" si="240"/>
        <v>1.02256543554085-0.0334156490458993i</v>
      </c>
      <c r="AH560" t="str">
        <f t="shared" si="241"/>
        <v>0.0568235783849236+0.0879200362200168i</v>
      </c>
      <c r="AI560">
        <f t="shared" si="242"/>
        <v>-19.602349449646205</v>
      </c>
      <c r="AJ560">
        <f t="shared" si="243"/>
        <v>57.125019092538366</v>
      </c>
      <c r="AK560"/>
      <c r="AL560"/>
      <c r="AM560"/>
      <c r="AN560"/>
    </row>
    <row r="561" spans="1:40" x14ac:dyDescent="0.35">
      <c r="A561"/>
      <c r="B561">
        <f t="shared" si="244"/>
        <v>42700</v>
      </c>
      <c r="C561" s="237" t="str">
        <f t="shared" si="212"/>
        <v>-0.0000116014520654178+0.0158741423119184i</v>
      </c>
      <c r="D561" s="208" t="str">
        <f t="shared" si="213"/>
        <v>-1.64883446417909+0.121701757724708i</v>
      </c>
      <c r="E561" t="str">
        <f t="shared" si="214"/>
        <v>36500</v>
      </c>
      <c r="F561" t="str">
        <f t="shared" si="215"/>
        <v>0.21505376344086</v>
      </c>
      <c r="G561" t="str">
        <f t="shared" si="210"/>
        <v>0.21505376344086</v>
      </c>
      <c r="H561" t="str">
        <f t="shared" si="216"/>
        <v>1.31345053470431+1.17327969036i</v>
      </c>
      <c r="I561" t="str">
        <f t="shared" si="217"/>
        <v>167.682507885355i</v>
      </c>
      <c r="J561" t="str">
        <f t="shared" si="211"/>
        <v>-37.0597443828976+36.6835668850633i</v>
      </c>
      <c r="K561" t="str">
        <f t="shared" si="218"/>
        <v>2.26220909024549-2.2854072748117i</v>
      </c>
      <c r="L561" t="str">
        <f t="shared" si="219"/>
        <v>0.587327626601642-0.516571263306295i</v>
      </c>
      <c r="M561" t="str">
        <f t="shared" si="220"/>
        <v>2.84953671684713-2.80197853811799i</v>
      </c>
      <c r="N561" t="str">
        <f t="shared" si="221"/>
        <v>-0.532609694878684i</v>
      </c>
      <c r="O561" t="str">
        <f t="shared" si="222"/>
        <v>0.861484846165433-0.507783280373941i</v>
      </c>
      <c r="P561" t="str">
        <f t="shared" si="223"/>
        <v>0.138515153834567+0.507783280373941i</v>
      </c>
      <c r="Q561" t="str">
        <f t="shared" si="224"/>
        <v>-0.138515153834567+0.024826414504743i</v>
      </c>
      <c r="R561" t="str">
        <f t="shared" si="225"/>
        <v>-0.332276752629553-3.7254589586734i</v>
      </c>
      <c r="S561" t="str">
        <f t="shared" si="226"/>
        <v>0.059470376439656i</v>
      </c>
      <c r="T561" t="str">
        <f t="shared" si="227"/>
        <v>0.221554446682796-0.019760623561026i</v>
      </c>
      <c r="U561" t="str">
        <f t="shared" si="228"/>
        <v>0.00005-0.0033279303925204i</v>
      </c>
      <c r="V561" t="str">
        <f t="shared" si="229"/>
        <v>0.00002-0.0372728203962285i</v>
      </c>
      <c r="W561" t="str">
        <f t="shared" si="230"/>
        <v>0.0000422734991754738-0.00305519746671482i</v>
      </c>
      <c r="X561" t="str">
        <f t="shared" si="231"/>
        <v>0.0000888952648869893-0.00305319415777084i</v>
      </c>
      <c r="Y561" t="str">
        <f t="shared" si="232"/>
        <v>0.009+0.214633610093255i</v>
      </c>
      <c r="Z561" t="str">
        <f t="shared" si="233"/>
        <v>-0.172629895945604-0.0124574772708902i</v>
      </c>
      <c r="AA561" t="str">
        <f t="shared" si="234"/>
        <v>2.4318721481149-56.6115579071389i</v>
      </c>
      <c r="AB561" t="str">
        <f t="shared" si="235"/>
        <v>0.666471886599963-0.0594431764394434i</v>
      </c>
      <c r="AC561" t="str">
        <f t="shared" si="236"/>
        <v>2.73257760699209-2.03682543634232i</v>
      </c>
      <c r="AD561" t="str">
        <f t="shared" si="237"/>
        <v>0.167210917495771+0.102883179907027i</v>
      </c>
      <c r="AE561" t="str">
        <f t="shared" si="238"/>
        <v>-0.0275839384130152-0.0198437388460512i</v>
      </c>
      <c r="AF561" t="str">
        <f t="shared" si="239"/>
        <v>-2.9622849988834-1.05157793263529i</v>
      </c>
      <c r="AG561" t="str">
        <f t="shared" si="240"/>
        <v>1.02255626586575-0.033361455911628i</v>
      </c>
      <c r="AH561" t="str">
        <f t="shared" si="241"/>
        <v>0.0566408145732889+0.0877008863644031i</v>
      </c>
      <c r="AI561">
        <f t="shared" si="242"/>
        <v>-19.625883502188724</v>
      </c>
      <c r="AJ561">
        <f t="shared" si="243"/>
        <v>57.143974333624463</v>
      </c>
      <c r="AK561"/>
      <c r="AL561"/>
      <c r="AM561"/>
      <c r="AN561"/>
    </row>
    <row r="562" spans="1:40" x14ac:dyDescent="0.35">
      <c r="A562"/>
      <c r="B562">
        <f t="shared" si="244"/>
        <v>42800</v>
      </c>
      <c r="C562" s="237" t="str">
        <f t="shared" si="212"/>
        <v>-0.0000115473030336108+0.015837053233849i</v>
      </c>
      <c r="D562" s="208" t="str">
        <f t="shared" si="213"/>
        <v>-1.64883404903652+0.121417408126176i</v>
      </c>
      <c r="E562" t="str">
        <f t="shared" si="214"/>
        <v>36500</v>
      </c>
      <c r="F562" t="str">
        <f t="shared" si="215"/>
        <v>0.21505376344086</v>
      </c>
      <c r="G562" t="str">
        <f t="shared" si="210"/>
        <v>0.21505376344086</v>
      </c>
      <c r="H562" t="str">
        <f t="shared" si="216"/>
        <v>1.3161933041515+1.17337149043294i</v>
      </c>
      <c r="I562" t="str">
        <f t="shared" si="217"/>
        <v>168.075206967054i</v>
      </c>
      <c r="J562" t="str">
        <f t="shared" si="211"/>
        <v>-37.2382189066836+36.7694768777685i</v>
      </c>
      <c r="K562" t="str">
        <f t="shared" si="218"/>
        <v>2.25657573783033-2.2853428560917i</v>
      </c>
      <c r="L562" t="str">
        <f t="shared" si="219"/>
        <v>0.586128804562019-0.516724164857941i</v>
      </c>
      <c r="M562" t="str">
        <f t="shared" si="220"/>
        <v>2.84270454239235-2.80206702094964i</v>
      </c>
      <c r="N562" t="str">
        <f t="shared" si="221"/>
        <v>-0.533857024374887i</v>
      </c>
      <c r="O562" t="str">
        <f t="shared" si="222"/>
        <v>0.860850803104108-0.508857440542057i</v>
      </c>
      <c r="P562" t="str">
        <f t="shared" si="223"/>
        <v>0.139149196895892+0.508857440542057i</v>
      </c>
      <c r="Q562" t="str">
        <f t="shared" si="224"/>
        <v>-0.139149196895892+0.0249995838328301i</v>
      </c>
      <c r="R562" t="str">
        <f t="shared" si="225"/>
        <v>-0.33227176987108-3.71661574802448i</v>
      </c>
      <c r="S562" t="str">
        <f t="shared" si="226"/>
        <v>0.0596096513259315i</v>
      </c>
      <c r="T562" t="str">
        <f t="shared" si="227"/>
        <v>0.221546168852205-0.0198066043474652i</v>
      </c>
      <c r="U562" t="str">
        <f t="shared" si="228"/>
        <v>0.0000499999999999998-0.00332015485422011i</v>
      </c>
      <c r="V562" t="str">
        <f t="shared" si="229"/>
        <v>0.00002-0.0371857343672653i</v>
      </c>
      <c r="W562" t="str">
        <f t="shared" si="230"/>
        <v>0.0000422734987853471-0.0030480593806256i</v>
      </c>
      <c r="X562" t="str">
        <f t="shared" si="231"/>
        <v>0.0000886776759831775-0.00304606406758664i</v>
      </c>
      <c r="Y562" t="str">
        <f t="shared" si="232"/>
        <v>0.009+0.215136264917829i</v>
      </c>
      <c r="Z562" t="str">
        <f t="shared" si="233"/>
        <v>-0.171814868144046-0.0123801196744349i</v>
      </c>
      <c r="AA562" t="str">
        <f t="shared" si="234"/>
        <v>2.42015926609828-56.4759894822469i</v>
      </c>
      <c r="AB562" t="str">
        <f t="shared" si="235"/>
        <v>0.666446985536349-0.0595814941394232i</v>
      </c>
      <c r="AC562" t="str">
        <f t="shared" si="236"/>
        <v>2.72756053326089-2.03680170341537i</v>
      </c>
      <c r="AD562" t="str">
        <f t="shared" si="237"/>
        <v>0.167337372976439+0.103114687558481i</v>
      </c>
      <c r="AE562" t="str">
        <f t="shared" si="238"/>
        <v>-0.0274744765013521-0.0197882931500288i</v>
      </c>
      <c r="AF562" t="str">
        <f t="shared" si="239"/>
        <v>-2.96502735318802-1.05195408230676i</v>
      </c>
      <c r="AG562" t="str">
        <f t="shared" si="240"/>
        <v>1.02254712331572-0.0333075828936921i</v>
      </c>
      <c r="AH562" t="str">
        <f t="shared" si="241"/>
        <v>0.0564593631250945+0.0874827585499657i</v>
      </c>
      <c r="AI562">
        <f t="shared" si="242"/>
        <v>-19.649349529561583</v>
      </c>
      <c r="AJ562">
        <f t="shared" si="243"/>
        <v>57.162730893330959</v>
      </c>
      <c r="AK562"/>
      <c r="AL562"/>
      <c r="AM562"/>
      <c r="AN562"/>
    </row>
    <row r="563" spans="1:40" x14ac:dyDescent="0.35">
      <c r="A563"/>
      <c r="B563">
        <f t="shared" si="244"/>
        <v>42900</v>
      </c>
      <c r="C563" s="237" t="str">
        <f t="shared" si="212"/>
        <v>-0.0000114935322245887+0.0158001370649594i</v>
      </c>
      <c r="D563" s="208" t="str">
        <f t="shared" si="213"/>
        <v>-1.64883363679365+0.121134384164689i</v>
      </c>
      <c r="E563" t="str">
        <f t="shared" si="214"/>
        <v>36500</v>
      </c>
      <c r="F563" t="str">
        <f t="shared" si="215"/>
        <v>0.21505376344086</v>
      </c>
      <c r="G563" t="str">
        <f t="shared" si="210"/>
        <v>0.21505376344086</v>
      </c>
      <c r="H563" t="str">
        <f t="shared" si="216"/>
        <v>1.31893008700955+1.17345669318131i</v>
      </c>
      <c r="I563" t="str">
        <f t="shared" si="217"/>
        <v>168.467906048753i</v>
      </c>
      <c r="J563" t="str">
        <f t="shared" si="211"/>
        <v>-37.4171109147358+36.8553868704735i</v>
      </c>
      <c r="K563" t="str">
        <f t="shared" si="218"/>
        <v>2.25095725690011-2.28526477395999i</v>
      </c>
      <c r="L563" t="str">
        <f t="shared" si="219"/>
        <v>0.584932079362255-0.516873980645798i</v>
      </c>
      <c r="M563" t="str">
        <f t="shared" si="220"/>
        <v>2.83588933626237-2.80213875460579i</v>
      </c>
      <c r="N563" t="str">
        <f t="shared" si="221"/>
        <v>-0.53510435387109i</v>
      </c>
      <c r="O563" t="str">
        <f t="shared" si="222"/>
        <v>0.860215420704701-0.509930809014159i</v>
      </c>
      <c r="P563" t="str">
        <f t="shared" si="223"/>
        <v>0.139784579295299+0.509930809014159i</v>
      </c>
      <c r="Q563" t="str">
        <f t="shared" si="224"/>
        <v>-0.139784579295299+0.025173544856931i</v>
      </c>
      <c r="R563" t="str">
        <f t="shared" si="225"/>
        <v>-0.332266775192529-3.70781343834088i</v>
      </c>
      <c r="S563" t="str">
        <f t="shared" si="226"/>
        <v>0.0597489262122071i</v>
      </c>
      <c r="T563" t="str">
        <f t="shared" si="227"/>
        <v>0.221537871536059-0.0198525830337464i</v>
      </c>
      <c r="U563" t="str">
        <f t="shared" si="228"/>
        <v>0.0000499999999999998-0.00331241556551563i</v>
      </c>
      <c r="V563" t="str">
        <f t="shared" si="229"/>
        <v>0.00002-0.0370990543337752i</v>
      </c>
      <c r="W563" t="str">
        <f t="shared" si="230"/>
        <v>0.0000422734983943081-0.00304095457285386i</v>
      </c>
      <c r="X563" t="str">
        <f t="shared" si="231"/>
        <v>0.0000884616064336307-0.00303896719534657i</v>
      </c>
      <c r="Y563" t="str">
        <f t="shared" si="232"/>
        <v>0.009+0.215638919742403i</v>
      </c>
      <c r="Z563" t="str">
        <f t="shared" si="233"/>
        <v>-0.171005620120699-0.0123034707149144i</v>
      </c>
      <c r="AA563" t="str">
        <f t="shared" si="234"/>
        <v>2.40853162428166-56.3410763233997i</v>
      </c>
      <c r="AB563" t="str">
        <f t="shared" si="235"/>
        <v>0.666422025857009-0.0597198055217856i</v>
      </c>
      <c r="AC563" t="str">
        <f t="shared" si="236"/>
        <v>2.72255593510814-2.03676574521972i</v>
      </c>
      <c r="AD563" t="str">
        <f t="shared" si="237"/>
        <v>0.167464100113476+0.103346026252427i</v>
      </c>
      <c r="AE563" t="str">
        <f t="shared" si="238"/>
        <v>-0.0273657874803602-0.019733140957852i</v>
      </c>
      <c r="AF563" t="str">
        <f t="shared" si="239"/>
        <v>-2.9677637238032-1.05232230901662i</v>
      </c>
      <c r="AG563" t="str">
        <f t="shared" si="240"/>
        <v>1.02253800754058-0.033254027613889i</v>
      </c>
      <c r="AH563" t="str">
        <f t="shared" si="241"/>
        <v>0.0562792114323625+0.0872656452413751i</v>
      </c>
      <c r="AI563">
        <f t="shared" si="242"/>
        <v>-19.67274794497467</v>
      </c>
      <c r="AJ563">
        <f t="shared" si="243"/>
        <v>57.181289892707611</v>
      </c>
      <c r="AK563"/>
      <c r="AL563"/>
      <c r="AM563"/>
      <c r="AN563"/>
    </row>
    <row r="564" spans="1:40" x14ac:dyDescent="0.35">
      <c r="A564"/>
      <c r="B564">
        <f t="shared" si="244"/>
        <v>43000</v>
      </c>
      <c r="C564" s="237" t="str">
        <f t="shared" si="212"/>
        <v>-0.0000114401361240973+0.0157633925989088i</v>
      </c>
      <c r="D564" s="208" t="str">
        <f t="shared" si="213"/>
        <v>-1.64883322742354+0.120852676591634i</v>
      </c>
      <c r="E564" t="str">
        <f t="shared" si="214"/>
        <v>36500</v>
      </c>
      <c r="F564" t="str">
        <f t="shared" si="215"/>
        <v>0.21505376344086</v>
      </c>
      <c r="G564" t="str">
        <f t="shared" si="210"/>
        <v>0.21505376344086</v>
      </c>
      <c r="H564" t="str">
        <f t="shared" si="216"/>
        <v>1.32166088057259+1.17353534185094i</v>
      </c>
      <c r="I564" t="str">
        <f t="shared" si="217"/>
        <v>168.860605130451i</v>
      </c>
      <c r="J564" t="str">
        <f t="shared" si="211"/>
        <v>-37.5964204070541+36.9412968631786i</v>
      </c>
      <c r="K564" t="str">
        <f t="shared" si="218"/>
        <v>2.24535363486031-2.28517313648667i</v>
      </c>
      <c r="L564" t="str">
        <f t="shared" si="219"/>
        <v>0.583737455256708-0.517020727395104i</v>
      </c>
      <c r="M564" t="str">
        <f t="shared" si="220"/>
        <v>2.82909109011702-2.80219386388177i</v>
      </c>
      <c r="N564" t="str">
        <f t="shared" si="221"/>
        <v>-0.536351683367293i</v>
      </c>
      <c r="O564" t="str">
        <f t="shared" si="222"/>
        <v>0.859578699955759-0.511003384120269i</v>
      </c>
      <c r="P564" t="str">
        <f t="shared" si="223"/>
        <v>0.140421300044241+0.511003384120269i</v>
      </c>
      <c r="Q564" t="str">
        <f t="shared" si="224"/>
        <v>-0.140421300044241+0.025348299247024i</v>
      </c>
      <c r="R564" t="str">
        <f t="shared" si="225"/>
        <v>-0.332261768592066-3.69905174425273i</v>
      </c>
      <c r="S564" t="str">
        <f t="shared" si="226"/>
        <v>0.0598882010984826i</v>
      </c>
      <c r="T564" t="str">
        <f t="shared" si="227"/>
        <v>0.2215295547335-0.0198985596147791i</v>
      </c>
      <c r="U564" t="str">
        <f t="shared" si="228"/>
        <v>0.0000499999999999998-0.00330471227350281i</v>
      </c>
      <c r="V564" t="str">
        <f t="shared" si="229"/>
        <v>0.00002-0.0370127774632315i</v>
      </c>
      <c r="W564" t="str">
        <f t="shared" si="230"/>
        <v>0.0000422734980023562-0.00303388281122526i</v>
      </c>
      <c r="X564" t="str">
        <f t="shared" si="231"/>
        <v>0.0000882470421266811-0.00303190330951153i</v>
      </c>
      <c r="Y564" t="str">
        <f t="shared" si="232"/>
        <v>0.009+0.216141574566978i</v>
      </c>
      <c r="Z564" t="str">
        <f t="shared" si="233"/>
        <v>-0.170202097158257-0.012227522083849i</v>
      </c>
      <c r="AA564" t="str">
        <f t="shared" si="234"/>
        <v>2.39698839006881-56.2068136404875i</v>
      </c>
      <c r="AB564" t="str">
        <f t="shared" si="235"/>
        <v>0.666397007559363-0.0598581105712173i</v>
      </c>
      <c r="AC564" t="str">
        <f t="shared" si="236"/>
        <v>2.71756380642062-2.03671765278029i</v>
      </c>
      <c r="AD564" t="str">
        <f t="shared" si="237"/>
        <v>0.167591098758961+0.103577195889559i</v>
      </c>
      <c r="AE564" t="str">
        <f t="shared" si="238"/>
        <v>-0.0272578640237089-0.0196782798193062i</v>
      </c>
      <c r="AF564" t="str">
        <f t="shared" si="239"/>
        <v>-2.97049410799613-1.05268266525931i</v>
      </c>
      <c r="AG564" t="str">
        <f t="shared" si="240"/>
        <v>1.02252891819448-0.0332007877174092i</v>
      </c>
      <c r="AH564" t="str">
        <f t="shared" si="241"/>
        <v>0.0561003470374574+0.0870495389788439i</v>
      </c>
      <c r="AI564">
        <f t="shared" si="242"/>
        <v>-19.696079158043808</v>
      </c>
      <c r="AJ564">
        <f t="shared" si="243"/>
        <v>57.199652445300131</v>
      </c>
      <c r="AK564"/>
      <c r="AL564"/>
      <c r="AM564"/>
      <c r="AN564"/>
    </row>
    <row r="565" spans="1:40" x14ac:dyDescent="0.35">
      <c r="A565"/>
      <c r="B565">
        <f t="shared" si="244"/>
        <v>43100</v>
      </c>
      <c r="C565" s="237" t="str">
        <f t="shared" si="212"/>
        <v>-0.0000113871112586039+0.0157268186405527i</v>
      </c>
      <c r="D565" s="208" t="str">
        <f t="shared" si="213"/>
        <v>-1.64883282089958+0.120572276244237i</v>
      </c>
      <c r="E565" t="str">
        <f t="shared" si="214"/>
        <v>36500</v>
      </c>
      <c r="F565" t="str">
        <f t="shared" si="215"/>
        <v>0.21505376344086</v>
      </c>
      <c r="G565" t="str">
        <f t="shared" si="210"/>
        <v>0.21505376344086</v>
      </c>
      <c r="H565" t="str">
        <f t="shared" si="216"/>
        <v>1.32438568234769+1.1736074795047i</v>
      </c>
      <c r="I565" t="str">
        <f t="shared" si="217"/>
        <v>169.25330421215i</v>
      </c>
      <c r="J565" t="str">
        <f t="shared" si="211"/>
        <v>-37.7761473836386+37.0272068558836i</v>
      </c>
      <c r="K565" t="str">
        <f t="shared" si="218"/>
        <v>2.23976485871921-2.28506805109517i</v>
      </c>
      <c r="L565" t="str">
        <f t="shared" si="219"/>
        <v>0.582544936405274-0.517164421782284i</v>
      </c>
      <c r="M565" t="str">
        <f t="shared" si="220"/>
        <v>2.82230979512448-2.80223247287745i</v>
      </c>
      <c r="N565" t="str">
        <f t="shared" si="221"/>
        <v>-0.537599012863496i</v>
      </c>
      <c r="O565" t="str">
        <f t="shared" si="222"/>
        <v>0.858940641847912-0.512075164191642i</v>
      </c>
      <c r="P565" t="str">
        <f t="shared" si="223"/>
        <v>0.141059358152088+0.512075164191642i</v>
      </c>
      <c r="Q565" t="str">
        <f t="shared" si="224"/>
        <v>-0.141059358152088+0.025523848671854i</v>
      </c>
      <c r="R565" t="str">
        <f t="shared" si="225"/>
        <v>-0.332256750067821-3.69033038303861i</v>
      </c>
      <c r="S565" t="str">
        <f t="shared" si="226"/>
        <v>0.0600274759847582i</v>
      </c>
      <c r="T565" t="str">
        <f t="shared" si="227"/>
        <v>0.221521218443674-0.0199445340854699i</v>
      </c>
      <c r="U565" t="str">
        <f t="shared" si="228"/>
        <v>0.0000500000000000002-0.00329704472762461i</v>
      </c>
      <c r="V565" t="str">
        <f t="shared" si="229"/>
        <v>0.00002-0.0369269009493957i</v>
      </c>
      <c r="W565" t="str">
        <f t="shared" si="230"/>
        <v>0.0000422734976094922-0.00302684386572026i</v>
      </c>
      <c r="X565" t="str">
        <f t="shared" si="231"/>
        <v>0.0000880339691141065-0.00302487218068882i</v>
      </c>
      <c r="Y565" t="str">
        <f t="shared" si="232"/>
        <v>0.009+0.216644229391552i</v>
      </c>
      <c r="Z565" t="str">
        <f t="shared" si="233"/>
        <v>-0.169404245187642-0.0121522655907266i</v>
      </c>
      <c r="AA565" t="str">
        <f t="shared" si="234"/>
        <v>2.38552874108863-56.0731966904241i</v>
      </c>
      <c r="AB565" t="str">
        <f t="shared" si="235"/>
        <v>0.666371930640841-0.0599964092723966i</v>
      </c>
      <c r="AC565" t="str">
        <f t="shared" si="236"/>
        <v>2.7125841407245-2.03665751661759i</v>
      </c>
      <c r="AD565" t="str">
        <f t="shared" si="237"/>
        <v>0.167718368764845+0.103808196368853i</v>
      </c>
      <c r="AE565" t="str">
        <f t="shared" si="238"/>
        <v>-0.0271506988919426-0.0196237073118299i</v>
      </c>
      <c r="AF565" t="str">
        <f t="shared" si="239"/>
        <v>-2.97321850324727-1.05303520326046i</v>
      </c>
      <c r="AG565" t="str">
        <f t="shared" si="240"/>
        <v>1.02251985493584-0.0331478608725461i</v>
      </c>
      <c r="AH565" t="str">
        <f t="shared" si="241"/>
        <v>0.0559227576309365+0.0868344323771712i</v>
      </c>
      <c r="AI565">
        <f t="shared" si="242"/>
        <v>-19.719343574830216</v>
      </c>
      <c r="AJ565">
        <f t="shared" si="243"/>
        <v>57.217819657205204</v>
      </c>
      <c r="AK565"/>
      <c r="AL565"/>
      <c r="AM565"/>
      <c r="AN565"/>
    </row>
    <row r="566" spans="1:40" x14ac:dyDescent="0.35">
      <c r="A566"/>
      <c r="B566">
        <f t="shared" si="244"/>
        <v>43200</v>
      </c>
      <c r="C566" s="237" t="str">
        <f t="shared" si="212"/>
        <v>-0.0000113344541947318+0.0156904140058121i</v>
      </c>
      <c r="D566" s="208" t="str">
        <f t="shared" si="213"/>
        <v>-1.64883241719542+0.120293174044559i</v>
      </c>
      <c r="E566" t="str">
        <f t="shared" si="214"/>
        <v>36500</v>
      </c>
      <c r="F566" t="str">
        <f t="shared" si="215"/>
        <v>0.21505376344086</v>
      </c>
      <c r="G566" t="str">
        <f t="shared" si="210"/>
        <v>0.21505376344086</v>
      </c>
      <c r="H566" t="str">
        <f t="shared" si="216"/>
        <v>1.3271044900525+1.17367314902226i</v>
      </c>
      <c r="I566" t="str">
        <f t="shared" si="217"/>
        <v>169.646003293849i</v>
      </c>
      <c r="J566" t="str">
        <f t="shared" si="211"/>
        <v>-37.9562918444892+37.1131168485888i</v>
      </c>
      <c r="K566" t="str">
        <f t="shared" si="218"/>
        <v>2.23419091509361-2.28494962456445i</v>
      </c>
      <c r="L566" t="str">
        <f t="shared" si="219"/>
        <v>0.58135452687414-0.517305080434659i</v>
      </c>
      <c r="M566" t="str">
        <f t="shared" si="220"/>
        <v>2.81554544196775-2.80225470499911i</v>
      </c>
      <c r="N566" t="str">
        <f t="shared" si="221"/>
        <v>-0.538846342359699i</v>
      </c>
      <c r="O566" t="str">
        <f t="shared" si="222"/>
        <v>0.85830124737387-0.513146147560769i</v>
      </c>
      <c r="P566" t="str">
        <f t="shared" si="223"/>
        <v>0.14169875262613+0.513146147560769i</v>
      </c>
      <c r="Q566" t="str">
        <f t="shared" si="224"/>
        <v>-0.14169875262613+0.0257001947989299i</v>
      </c>
      <c r="R566" t="str">
        <f t="shared" si="225"/>
        <v>-0.332251719617904-3.6816490745948i</v>
      </c>
      <c r="S566" t="str">
        <f t="shared" si="226"/>
        <v>0.0601667508710337i</v>
      </c>
      <c r="T566" t="str">
        <f t="shared" si="227"/>
        <v>0.221512862665717-0.019990506440723i</v>
      </c>
      <c r="U566" t="str">
        <f t="shared" si="228"/>
        <v>0.0000500000000000002-0.003289412679644i</v>
      </c>
      <c r="V566" t="str">
        <f t="shared" si="229"/>
        <v>0.00002-0.0368414220120128i</v>
      </c>
      <c r="W566" t="str">
        <f t="shared" si="230"/>
        <v>0.0000422734972157155-0.00301983750844909i</v>
      </c>
      <c r="X566" t="str">
        <f t="shared" si="231"/>
        <v>0.000087822373608861-0.00301787358160731i</v>
      </c>
      <c r="Y566" t="str">
        <f t="shared" si="232"/>
        <v>0.009+0.217146884216127i</v>
      </c>
      <c r="Z566" t="str">
        <f t="shared" si="233"/>
        <v>-0.16861201077878-0.0120776931610405i</v>
      </c>
      <c r="AA566" t="str">
        <f t="shared" si="234"/>
        <v>2.37415186504361-55.9402207765651i</v>
      </c>
      <c r="AB566" t="str">
        <f t="shared" si="235"/>
        <v>0.666346795098845-0.0601347016099945i</v>
      </c>
      <c r="AC566" t="str">
        <f t="shared" si="236"/>
        <v>2.70761693119005-2.03658542674893i</v>
      </c>
      <c r="AD566" t="str">
        <f t="shared" si="237"/>
        <v>0.167845909982951+0.104039027587586i</v>
      </c>
      <c r="AE566" t="str">
        <f t="shared" si="238"/>
        <v>-0.0270442849312436-0.0195694210401216i</v>
      </c>
      <c r="AF566" t="str">
        <f t="shared" si="239"/>
        <v>-2.97593690724792-1.0533799749777i</v>
      </c>
      <c r="AG566" t="str">
        <f t="shared" si="240"/>
        <v>1.02251081742733-0.0330952447704094i</v>
      </c>
      <c r="AH566" t="str">
        <f t="shared" si="241"/>
        <v>0.0557464310494355+0.0866203181247885i</v>
      </c>
      <c r="AI566">
        <f t="shared" si="242"/>
        <v>-19.742541597880468</v>
      </c>
      <c r="AJ566">
        <f t="shared" si="243"/>
        <v>57.235792627121469</v>
      </c>
      <c r="AK566"/>
      <c r="AL566"/>
      <c r="AM566"/>
      <c r="AN566"/>
    </row>
    <row r="567" spans="1:40" x14ac:dyDescent="0.35">
      <c r="A567"/>
      <c r="B567">
        <f t="shared" si="244"/>
        <v>43300</v>
      </c>
      <c r="C567" s="237" t="str">
        <f t="shared" si="212"/>
        <v>-0.0000112821615387048+0.0156541775215466i</v>
      </c>
      <c r="D567" s="208" t="str">
        <f t="shared" si="213"/>
        <v>-1.64883201628506+0.120015360998524i</v>
      </c>
      <c r="E567" t="str">
        <f t="shared" si="214"/>
        <v>36500</v>
      </c>
      <c r="F567" t="str">
        <f t="shared" si="215"/>
        <v>0.21505376344086</v>
      </c>
      <c r="G567" t="str">
        <f t="shared" si="210"/>
        <v>0.21505376344086</v>
      </c>
      <c r="H567" t="str">
        <f t="shared" si="216"/>
        <v>1.32981730161309+1.17373239309998i</v>
      </c>
      <c r="I567" t="str">
        <f t="shared" si="217"/>
        <v>170.038702375548i</v>
      </c>
      <c r="J567" t="str">
        <f t="shared" si="211"/>
        <v>-38.1368537896061+37.1990268412938i</v>
      </c>
      <c r="K567" t="str">
        <f t="shared" si="218"/>
        <v>2.22863179021451-2.2848179630315i</v>
      </c>
      <c r="L567" t="str">
        <f t="shared" si="219"/>
        <v>0.580166230636555-0.517442719930157i</v>
      </c>
      <c r="M567" t="str">
        <f t="shared" si="220"/>
        <v>2.80879802085106-2.80226068296166i</v>
      </c>
      <c r="N567" t="str">
        <f t="shared" si="221"/>
        <v>-0.540093671855902i</v>
      </c>
      <c r="O567" t="str">
        <f t="shared" si="222"/>
        <v>0.857660517528424-0.51421633256138i</v>
      </c>
      <c r="P567" t="str">
        <f t="shared" si="223"/>
        <v>0.142339482471576+0.51421633256138i</v>
      </c>
      <c r="Q567" t="str">
        <f t="shared" si="224"/>
        <v>-0.142339482471576+0.025877339294522i</v>
      </c>
      <c r="R567" t="str">
        <f t="shared" si="225"/>
        <v>-0.33224667724038-3.67300754140516i</v>
      </c>
      <c r="S567" t="str">
        <f t="shared" si="226"/>
        <v>0.0603060257573093i</v>
      </c>
      <c r="T567" t="str">
        <f t="shared" si="227"/>
        <v>0.221504487398771-0.0200364766754388i</v>
      </c>
      <c r="U567" t="str">
        <f t="shared" si="228"/>
        <v>0.0000500000000000002-0.00328181588361711i</v>
      </c>
      <c r="V567" t="str">
        <f t="shared" si="229"/>
        <v>0.00002-0.0367563378965116i</v>
      </c>
      <c r="W567" t="str">
        <f t="shared" si="230"/>
        <v>0.000042273496821026-0.00301286351362724i</v>
      </c>
      <c r="X567" t="str">
        <f t="shared" si="231"/>
        <v>0.0000876122419828458-0.00301090728709301i</v>
      </c>
      <c r="Y567" t="str">
        <f t="shared" si="232"/>
        <v>0.009+0.217649539040701i</v>
      </c>
      <c r="Z567" t="str">
        <f t="shared" si="233"/>
        <v>-0.167825341131529-0.0120037968343631i</v>
      </c>
      <c r="AA567" t="str">
        <f t="shared" si="234"/>
        <v>2.3628569595612-55.8078812481383i</v>
      </c>
      <c r="AB567" t="str">
        <f t="shared" si="235"/>
        <v>0.666321600930793-0.0602729875686706i</v>
      </c>
      <c r="AC567" t="str">
        <f t="shared" si="236"/>
        <v>2.7026621706364-2.03650147269009i</v>
      </c>
      <c r="AD567" t="str">
        <f t="shared" si="237"/>
        <v>0.16797372226497+0.104269689441363i</v>
      </c>
      <c r="AE567" t="str">
        <f t="shared" si="238"/>
        <v>-0.0269386150722151-0.0195154186357558i</v>
      </c>
      <c r="AF567" t="str">
        <f t="shared" si="239"/>
        <v>-2.97864931789815-1.05371703210146i</v>
      </c>
      <c r="AG567" t="str">
        <f t="shared" si="240"/>
        <v>1.02250180533578-0.0330429371246443i</v>
      </c>
      <c r="AH567" t="str">
        <f t="shared" si="241"/>
        <v>0.0555713552735989+0.0864071889828419i</v>
      </c>
      <c r="AI567">
        <f t="shared" si="242"/>
        <v>-19.765673626263894</v>
      </c>
      <c r="AJ567">
        <f t="shared" si="243"/>
        <v>57.253572446402337</v>
      </c>
      <c r="AK567"/>
      <c r="AL567"/>
      <c r="AM567"/>
      <c r="AN567"/>
    </row>
    <row r="568" spans="1:40" x14ac:dyDescent="0.35">
      <c r="A568"/>
      <c r="B568">
        <f t="shared" si="244"/>
        <v>43400</v>
      </c>
      <c r="C568" s="237" t="str">
        <f t="shared" si="212"/>
        <v>-0.0000112302299358007+0.0156181080254284i</v>
      </c>
      <c r="D568" s="208" t="str">
        <f t="shared" si="213"/>
        <v>-1.64883161814277+0.119738828194951i</v>
      </c>
      <c r="E568" t="str">
        <f t="shared" si="214"/>
        <v>36500</v>
      </c>
      <c r="F568" t="str">
        <f t="shared" si="215"/>
        <v>0.21505376344086</v>
      </c>
      <c r="G568" t="str">
        <f t="shared" si="210"/>
        <v>0.21505376344086</v>
      </c>
      <c r="H568" t="str">
        <f t="shared" si="216"/>
        <v>1.33252411516165+1.17378525425066i</v>
      </c>
      <c r="I568" t="str">
        <f t="shared" si="217"/>
        <v>170.431401457246i</v>
      </c>
      <c r="J568" t="str">
        <f t="shared" si="211"/>
        <v>-38.3178332189891+37.2849368339989i</v>
      </c>
      <c r="K568" t="str">
        <f t="shared" si="218"/>
        <v>2.22308746993282-2.28467317199352i</v>
      </c>
      <c r="L568" t="str">
        <f t="shared" si="219"/>
        <v>0.57898005157358-0.517577356797032i</v>
      </c>
      <c r="M568" t="str">
        <f t="shared" si="220"/>
        <v>2.8020675215064-2.80225052879055i</v>
      </c>
      <c r="N568" t="str">
        <f t="shared" si="221"/>
        <v>-0.541341001352105i</v>
      </c>
      <c r="O568" t="str">
        <f t="shared" si="222"/>
        <v>0.857018453308439-0.515285717528451i</v>
      </c>
      <c r="P568" t="str">
        <f t="shared" si="223"/>
        <v>0.142981546691561+0.515285717528451i</v>
      </c>
      <c r="Q568" t="str">
        <f t="shared" si="224"/>
        <v>-0.142981546691561+0.026055283823654i</v>
      </c>
      <c r="R568" t="str">
        <f t="shared" si="225"/>
        <v>-0.332241622933452-3.66440550851124i</v>
      </c>
      <c r="S568" t="str">
        <f t="shared" si="226"/>
        <v>0.0604453006435848i</v>
      </c>
      <c r="T568" t="str">
        <f t="shared" si="227"/>
        <v>0.22149609264197-0.020082444784525i</v>
      </c>
      <c r="U568" t="str">
        <f t="shared" si="228"/>
        <v>0.0000500000000000002-0.00327425409586684i</v>
      </c>
      <c r="V568" t="str">
        <f t="shared" si="229"/>
        <v>0.00002-0.0366716458737086i</v>
      </c>
      <c r="W568" t="str">
        <f t="shared" si="230"/>
        <v>0.000042273496425424-0.00300592165755116i</v>
      </c>
      <c r="X568" t="str">
        <f t="shared" si="231"/>
        <v>0.0000874035607647166-0.00300397307404488i</v>
      </c>
      <c r="Y568" t="str">
        <f t="shared" si="232"/>
        <v>0.009+0.218152193865275i</v>
      </c>
      <c r="Z568" t="str">
        <f t="shared" si="233"/>
        <v>-0.167044184066753-0.0119305687624561i</v>
      </c>
      <c r="AA568" t="str">
        <f t="shared" si="234"/>
        <v>2.35164323204734-55.6761734996775i</v>
      </c>
      <c r="AB568" t="str">
        <f t="shared" si="235"/>
        <v>0.666296348134081-0.0604112671331064i</v>
      </c>
      <c r="AC568" t="str">
        <f t="shared" si="236"/>
        <v>2.69771985153618-2.03640574345667i</v>
      </c>
      <c r="AD568" t="str">
        <f t="shared" si="237"/>
        <v>0.168101805462463+0.104500181824128i</v>
      </c>
      <c r="AE568" t="str">
        <f t="shared" si="238"/>
        <v>-0.0268336823286833-0.0194616977568017i</v>
      </c>
      <c r="AF568" t="str">
        <f t="shared" si="239"/>
        <v>-2.98135573330442-1.05404642605571i</v>
      </c>
      <c r="AG568" t="str">
        <f t="shared" si="240"/>
        <v>1.0224928183321-0.0329909356711538i</v>
      </c>
      <c r="AH568" t="str">
        <f t="shared" si="241"/>
        <v>0.0553975184260368+0.0861950377842663i</v>
      </c>
      <c r="AI568">
        <f t="shared" si="242"/>
        <v>-19.788740055611427</v>
      </c>
      <c r="AJ568">
        <f t="shared" si="243"/>
        <v>57.271160199105317</v>
      </c>
      <c r="AK568"/>
      <c r="AL568"/>
      <c r="AM568"/>
      <c r="AN568"/>
    </row>
    <row r="569" spans="1:40" x14ac:dyDescent="0.35">
      <c r="A569"/>
      <c r="B569">
        <f t="shared" si="244"/>
        <v>43500</v>
      </c>
      <c r="C569" s="237" t="str">
        <f t="shared" si="212"/>
        <v>-0.0000111786560698126+0.0155822043658173i</v>
      </c>
      <c r="D569" s="208" t="str">
        <f t="shared" si="213"/>
        <v>-1.64883122274313+0.119463566804599i</v>
      </c>
      <c r="E569" t="str">
        <f t="shared" si="214"/>
        <v>36500</v>
      </c>
      <c r="F569" t="str">
        <f t="shared" si="215"/>
        <v>0.21505376344086</v>
      </c>
      <c r="G569" t="str">
        <f t="shared" si="210"/>
        <v>0.21505376344086</v>
      </c>
      <c r="H569" t="str">
        <f t="shared" si="216"/>
        <v>1.33522492903434+1.17383177480345i</v>
      </c>
      <c r="I569" t="str">
        <f t="shared" si="217"/>
        <v>170.824100538945i</v>
      </c>
      <c r="J569" t="str">
        <f t="shared" si="211"/>
        <v>-38.4992301326382+37.3708468267039i</v>
      </c>
      <c r="K569" t="str">
        <f t="shared" si="218"/>
        <v>2.21755793972497-2.28451535631045i</v>
      </c>
      <c r="L569" t="str">
        <f t="shared" si="219"/>
        <v>0.577795993474851-0.517709007513598i</v>
      </c>
      <c r="M569" t="str">
        <f t="shared" si="220"/>
        <v>2.79535393319982-2.80222436382405i</v>
      </c>
      <c r="N569" t="str">
        <f t="shared" si="221"/>
        <v>-0.542588330848308i</v>
      </c>
      <c r="O569" t="str">
        <f t="shared" si="222"/>
        <v>0.85637505571286-0.516354300798198i</v>
      </c>
      <c r="P569" t="str">
        <f t="shared" si="223"/>
        <v>0.14362494428714+0.516354300798198i</v>
      </c>
      <c r="Q569" t="str">
        <f t="shared" si="224"/>
        <v>-0.14362494428714+0.02623403005011i</v>
      </c>
      <c r="R569" t="str">
        <f t="shared" si="225"/>
        <v>-0.332236556695158-3.65584270348294i</v>
      </c>
      <c r="S569" t="str">
        <f t="shared" si="226"/>
        <v>0.0605845755298604i</v>
      </c>
      <c r="T569" t="str">
        <f t="shared" si="227"/>
        <v>0.221487678394451-0.0201284107628785i</v>
      </c>
      <c r="U569" t="str">
        <f t="shared" si="228"/>
        <v>0.0000500000000000002-0.00326672707495681i</v>
      </c>
      <c r="V569" t="str">
        <f t="shared" si="229"/>
        <v>0.00002-0.0365873432395162i</v>
      </c>
      <c r="W569" t="str">
        <f t="shared" si="230"/>
        <v>0.0000422734960289094-0.00299901171857428i</v>
      </c>
      <c r="X569" t="str">
        <f t="shared" si="231"/>
        <v>0.0000871963166377213-0.00299707072141101i</v>
      </c>
      <c r="Y569" t="str">
        <f t="shared" si="232"/>
        <v>0.009+0.21865484868985i</v>
      </c>
      <c r="Z569" t="str">
        <f t="shared" si="233"/>
        <v>-0.166268488017552-0.0118580012074173i</v>
      </c>
      <c r="AA569" t="str">
        <f t="shared" si="234"/>
        <v>2.34050989954287-55.5450929704695i</v>
      </c>
      <c r="AB569" t="str">
        <f t="shared" si="235"/>
        <v>0.666271036706113-0.060549540287951i</v>
      </c>
      <c r="AC569" t="str">
        <f t="shared" si="236"/>
        <v>2.69278996602031-2.03629832756554i</v>
      </c>
      <c r="AD569" t="str">
        <f t="shared" si="237"/>
        <v>0.168230159426855+0.104730504628191i</v>
      </c>
      <c r="AE569" t="str">
        <f t="shared" si="238"/>
        <v>-0.0267294797965205-0.0194082560874522i</v>
      </c>
      <c r="AF569" t="str">
        <f t="shared" si="239"/>
        <v>-2.98405615177747-1.05436820799885i</v>
      </c>
      <c r="AG569" t="str">
        <f t="shared" si="240"/>
        <v>1.02248385609125-0.0329392381678253i</v>
      </c>
      <c r="AH569" t="str">
        <f t="shared" si="241"/>
        <v>0.0552249087693168+0.0859838574328903i</v>
      </c>
      <c r="AI569">
        <f t="shared" si="242"/>
        <v>-19.811741278152741</v>
      </c>
      <c r="AJ569">
        <f t="shared" si="243"/>
        <v>57.288556962045668</v>
      </c>
      <c r="AK569"/>
      <c r="AL569"/>
      <c r="AM569"/>
      <c r="AN569"/>
    </row>
    <row r="570" spans="1:40" x14ac:dyDescent="0.35">
      <c r="A570"/>
      <c r="B570">
        <f t="shared" si="244"/>
        <v>43600</v>
      </c>
      <c r="C570" s="237" t="str">
        <f t="shared" si="212"/>
        <v>-0.0000111274366625199+0.0155464654016387i</v>
      </c>
      <c r="D570" s="208" t="str">
        <f t="shared" si="213"/>
        <v>-1.64883083006101+0.11918956807923i</v>
      </c>
      <c r="E570" t="str">
        <f t="shared" si="214"/>
        <v>36500</v>
      </c>
      <c r="F570" t="str">
        <f t="shared" si="215"/>
        <v>0.21505376344086</v>
      </c>
      <c r="G570" t="str">
        <f t="shared" si="210"/>
        <v>0.21505376344086</v>
      </c>
      <c r="H570" t="str">
        <f t="shared" si="216"/>
        <v>1.33791974176901+1.17387199690371i</v>
      </c>
      <c r="I570" t="str">
        <f t="shared" si="217"/>
        <v>171.216799620644i</v>
      </c>
      <c r="J570" t="str">
        <f t="shared" si="211"/>
        <v>-38.6810445305536+37.4567568194089i</v>
      </c>
      <c r="K570" t="str">
        <f t="shared" si="218"/>
        <v>2.21204318469839-2.2843446202072i</v>
      </c>
      <c r="L570" t="str">
        <f t="shared" si="219"/>
        <v>0.576614060039324-0.517837688507958i</v>
      </c>
      <c r="M570" t="str">
        <f t="shared" si="220"/>
        <v>2.78865724473771-2.80218230871516i</v>
      </c>
      <c r="N570" t="str">
        <f t="shared" si="221"/>
        <v>-0.543835660344511i</v>
      </c>
      <c r="O570" t="str">
        <f t="shared" si="222"/>
        <v>0.855730325742704-0.517422080708087i</v>
      </c>
      <c r="P570" t="str">
        <f t="shared" si="223"/>
        <v>0.144269674257296+0.517422080708087i</v>
      </c>
      <c r="Q570" t="str">
        <f t="shared" si="224"/>
        <v>-0.144269674257296+0.026413579636424i</v>
      </c>
      <c r="R570" t="str">
        <f t="shared" si="225"/>
        <v>-0.332231478523621-3.64731885638944i</v>
      </c>
      <c r="S570" t="str">
        <f t="shared" si="226"/>
        <v>0.0607238504161359i</v>
      </c>
      <c r="T570" t="str">
        <f t="shared" si="227"/>
        <v>0.221479244655344-0.0201743746054i</v>
      </c>
      <c r="U570" t="str">
        <f t="shared" si="228"/>
        <v>0.00005-0.00325923458166561i</v>
      </c>
      <c r="V570" t="str">
        <f t="shared" si="229"/>
        <v>0.00002-0.0365034273146549i</v>
      </c>
      <c r="W570" t="str">
        <f t="shared" si="230"/>
        <v>0.0000422734956314823-0.00299213347708353i</v>
      </c>
      <c r="X570" t="str">
        <f t="shared" si="231"/>
        <v>0.0000869904964375818-0.00299020001016529i</v>
      </c>
      <c r="Y570" t="str">
        <f t="shared" si="232"/>
        <v>0.009+0.219157503514424i</v>
      </c>
      <c r="Z570" t="str">
        <f t="shared" si="233"/>
        <v>-0.165498202020643-0.0117860865398632i</v>
      </c>
      <c r="AA570" t="str">
        <f t="shared" si="234"/>
        <v>2.32945618858234-55.4146351440077i</v>
      </c>
      <c r="AB570" t="str">
        <f t="shared" si="235"/>
        <v>0.666245666644271-0.0606878070178648i</v>
      </c>
      <c r="AC570" t="str">
        <f t="shared" si="236"/>
        <v>2.68787250588247-2.03617931303633i</v>
      </c>
      <c r="AD570" t="str">
        <f t="shared" si="237"/>
        <v>0.168358784009432+0.104960657744243i</v>
      </c>
      <c r="AE570" t="str">
        <f t="shared" si="238"/>
        <v>-0.0266260006524882-0.0193550913376576i</v>
      </c>
      <c r="AF570" t="str">
        <f t="shared" si="239"/>
        <v>-2.98675057183002-1.05468242882448i</v>
      </c>
      <c r="AG570" t="str">
        <f t="shared" si="240"/>
        <v>1.02247491829216-0.0328878423942619i</v>
      </c>
      <c r="AH570" t="str">
        <f t="shared" si="241"/>
        <v>0.0550535147039917+0.0857736409025487i</v>
      </c>
      <c r="AI570">
        <f t="shared" si="242"/>
        <v>-19.834677682753181</v>
      </c>
      <c r="AJ570">
        <f t="shared" si="243"/>
        <v>57.305763804846542</v>
      </c>
      <c r="AK570"/>
      <c r="AL570"/>
      <c r="AM570"/>
      <c r="AN570"/>
    </row>
    <row r="571" spans="1:40" x14ac:dyDescent="0.35">
      <c r="A571"/>
      <c r="B571">
        <f t="shared" si="244"/>
        <v>43700</v>
      </c>
      <c r="C571" s="237" t="str">
        <f t="shared" si="212"/>
        <v>-0.0000110765684731672+0.0155108900022627i</v>
      </c>
      <c r="D571" s="208" t="str">
        <f t="shared" si="213"/>
        <v>-1.64883044007155+0.118916823350681i</v>
      </c>
      <c r="E571" t="str">
        <f t="shared" si="214"/>
        <v>36500</v>
      </c>
      <c r="F571" t="str">
        <f t="shared" si="215"/>
        <v>0.21505376344086</v>
      </c>
      <c r="G571" t="str">
        <f t="shared" si="210"/>
        <v>0.21505376344086</v>
      </c>
      <c r="H571" t="str">
        <f t="shared" si="216"/>
        <v>1.34060855210303+1.17390596251285i</v>
      </c>
      <c r="I571" t="str">
        <f t="shared" si="217"/>
        <v>171.609498702342i</v>
      </c>
      <c r="J571" t="str">
        <f t="shared" si="211"/>
        <v>-38.8632764127351+37.5426668121141i</v>
      </c>
      <c r="K571" t="str">
        <f t="shared" si="218"/>
        <v>2.20654318959708-2.2841610672761i</v>
      </c>
      <c r="L571" t="str">
        <f t="shared" si="219"/>
        <v>0.575434254876034-0.517963416157745i</v>
      </c>
      <c r="M571" t="str">
        <f t="shared" si="220"/>
        <v>2.78197744447311-2.80212448343385i</v>
      </c>
      <c r="N571" t="str">
        <f t="shared" si="221"/>
        <v>-0.545082989840714i</v>
      </c>
      <c r="O571" t="str">
        <f t="shared" si="222"/>
        <v>0.855084264401061-0.518489055596834i</v>
      </c>
      <c r="P571" t="str">
        <f t="shared" si="223"/>
        <v>0.144915735598939+0.518489055596834i</v>
      </c>
      <c r="Q571" t="str">
        <f t="shared" si="224"/>
        <v>-0.144915735598939+0.02659393424388i</v>
      </c>
      <c r="R571" t="str">
        <f t="shared" si="225"/>
        <v>-0.332226388416963-3.63883369977068i</v>
      </c>
      <c r="S571" t="str">
        <f t="shared" si="226"/>
        <v>0.0608631253024115i</v>
      </c>
      <c r="T571" t="str">
        <f t="shared" si="227"/>
        <v>0.221470791423781-0.0202203363069893i</v>
      </c>
      <c r="U571" t="str">
        <f t="shared" si="228"/>
        <v>0.00005-0.00325177637896157i</v>
      </c>
      <c r="V571" t="str">
        <f t="shared" si="229"/>
        <v>0.00002-0.0364198954443696i</v>
      </c>
      <c r="W571" t="str">
        <f t="shared" si="230"/>
        <v>0.0000422734952331425-0.00298528671547608i</v>
      </c>
      <c r="X571" t="str">
        <f t="shared" si="231"/>
        <v>0.0000867860871504027-0.00298336072328422i</v>
      </c>
      <c r="Y571" t="str">
        <f t="shared" si="232"/>
        <v>0.009+0.219660158338998i</v>
      </c>
      <c r="Z571" t="str">
        <f t="shared" si="233"/>
        <v>-0.164733275707865-0.0117148172371442i</v>
      </c>
      <c r="AA571" t="str">
        <f t="shared" si="234"/>
        <v>2.31848133505507-55.2847955474516i</v>
      </c>
      <c r="AB571" t="str">
        <f t="shared" si="235"/>
        <v>0.666220237945944-0.0608260673075055i</v>
      </c>
      <c r="AC571" t="str">
        <f t="shared" si="236"/>
        <v>2.68296746258377-2.03604878739294i</v>
      </c>
      <c r="AD571" t="str">
        <f t="shared" si="237"/>
        <v>0.168487679061345+0.105190641061375i</v>
      </c>
      <c r="AE571" t="str">
        <f t="shared" si="238"/>
        <v>-0.0265232381530987-0.0193022012427648i</v>
      </c>
      <c r="AF571" t="str">
        <f t="shared" si="239"/>
        <v>-2.98943899217458-1.05498913916217i</v>
      </c>
      <c r="AG571" t="str">
        <f t="shared" si="240"/>
        <v>1.0224660046177-0.0328367461515171i</v>
      </c>
      <c r="AH571" t="str">
        <f t="shared" si="241"/>
        <v>0.054883324766659+0.0855643812362034i</v>
      </c>
      <c r="AI571">
        <f t="shared" si="242"/>
        <v>-19.857549654950606</v>
      </c>
      <c r="AJ571">
        <f t="shared" si="243"/>
        <v>57.322781789987637</v>
      </c>
      <c r="AK571"/>
      <c r="AL571"/>
      <c r="AM571"/>
      <c r="AN571"/>
    </row>
    <row r="572" spans="1:40" x14ac:dyDescent="0.35">
      <c r="A572"/>
      <c r="B572">
        <f t="shared" si="244"/>
        <v>43800</v>
      </c>
      <c r="C572" s="237" t="str">
        <f t="shared" si="212"/>
        <v>-0.0000110260482979518+0.0154754770473849i</v>
      </c>
      <c r="D572" s="208" t="str">
        <f t="shared" si="213"/>
        <v>-1.64883005275021+0.118645324029951i</v>
      </c>
      <c r="E572" t="str">
        <f t="shared" si="214"/>
        <v>36500</v>
      </c>
      <c r="F572" t="str">
        <f t="shared" si="215"/>
        <v>0.21505376344086</v>
      </c>
      <c r="G572" t="str">
        <f t="shared" si="210"/>
        <v>0.21505376344086</v>
      </c>
      <c r="H572" t="str">
        <f t="shared" si="216"/>
        <v>1.34329135897117+1.17393371340833i</v>
      </c>
      <c r="I572" t="str">
        <f t="shared" si="217"/>
        <v>172.002197784041i</v>
      </c>
      <c r="J572" t="str">
        <f t="shared" si="211"/>
        <v>-39.0459257791827+37.6285768048191i</v>
      </c>
      <c r="K572" t="str">
        <f t="shared" si="218"/>
        <v>2.20105793880705-2.28396480047936i</v>
      </c>
      <c r="L572" t="str">
        <f t="shared" si="219"/>
        <v>0.574256581504834-0.518086206789873i</v>
      </c>
      <c r="M572" t="str">
        <f t="shared" si="220"/>
        <v>2.77531452031188-2.80205100726923i</v>
      </c>
      <c r="N572" t="str">
        <f t="shared" si="221"/>
        <v>-0.546330319336917i</v>
      </c>
      <c r="O572" t="str">
        <f t="shared" si="222"/>
        <v>0.854436872693094-0.519555223804405i</v>
      </c>
      <c r="P572" t="str">
        <f t="shared" si="223"/>
        <v>0.145563127306906+0.519555223804405i</v>
      </c>
      <c r="Q572" t="str">
        <f t="shared" si="224"/>
        <v>-0.145563127306906+0.026775095532512i</v>
      </c>
      <c r="R572" t="str">
        <f t="shared" si="225"/>
        <v>-0.332221286373227-3.63038696860912i</v>
      </c>
      <c r="S572" t="str">
        <f t="shared" si="226"/>
        <v>0.061002400188687i</v>
      </c>
      <c r="T572" t="str">
        <f t="shared" si="227"/>
        <v>0.221462318698888-0.02026629586254i</v>
      </c>
      <c r="U572" t="str">
        <f t="shared" si="228"/>
        <v>0.00005-0.00324435223197764i</v>
      </c>
      <c r="V572" t="str">
        <f t="shared" si="229"/>
        <v>0.00002-0.0363367449981496i</v>
      </c>
      <c r="W572" t="str">
        <f t="shared" si="230"/>
        <v>0.0000422734948338903-0.00297847121813628i</v>
      </c>
      <c r="X572" t="str">
        <f t="shared" si="231"/>
        <v>0.0000865830759106098-0.00297655264572393i</v>
      </c>
      <c r="Y572" t="str">
        <f t="shared" si="232"/>
        <v>0.009+0.220162813163573i</v>
      </c>
      <c r="Z572" t="str">
        <f t="shared" si="233"/>
        <v>-0.163973659297826-0.0116441858815937i</v>
      </c>
      <c r="AA572" t="str">
        <f t="shared" si="234"/>
        <v>2.30758458406874-55.1555697510971i</v>
      </c>
      <c r="AB572" t="str">
        <f t="shared" si="235"/>
        <v>0.666194750608503-0.0609643211415124i</v>
      </c>
      <c r="AC572" t="str">
        <f t="shared" si="236"/>
        <v>2.67807482725727-2.03590683766503i</v>
      </c>
      <c r="AD572" t="str">
        <f t="shared" si="237"/>
        <v>0.168616844433601+0.105420454467098i</v>
      </c>
      <c r="AE572" t="str">
        <f t="shared" si="238"/>
        <v>-0.0264211856334929-0.0192495835631626i</v>
      </c>
      <c r="AF572" t="str">
        <f t="shared" si="239"/>
        <v>-2.99212141172138-1.05528838937838i</v>
      </c>
      <c r="AG572" t="str">
        <f t="shared" si="240"/>
        <v>1.02245711475458-0.0327859472618327i</v>
      </c>
      <c r="AH572" t="str">
        <f t="shared" si="241"/>
        <v>0.0547143276280478+0.0853560715450864i</v>
      </c>
      <c r="AI572">
        <f t="shared" si="242"/>
        <v>-19.880357576991333</v>
      </c>
      <c r="AJ572">
        <f t="shared" si="243"/>
        <v>57.339611972858229</v>
      </c>
      <c r="AK572"/>
      <c r="AL572"/>
      <c r="AM572"/>
      <c r="AN572"/>
    </row>
    <row r="573" spans="1:40" x14ac:dyDescent="0.35">
      <c r="A573"/>
      <c r="B573">
        <f t="shared" si="244"/>
        <v>43900</v>
      </c>
      <c r="C573" s="237" t="str">
        <f t="shared" si="212"/>
        <v>-0.000010975872969519+0.0154402254269082i</v>
      </c>
      <c r="D573" s="208" t="str">
        <f t="shared" si="213"/>
        <v>-1.6488296680727+0.118375061606296i</v>
      </c>
      <c r="E573" t="str">
        <f t="shared" si="214"/>
        <v>36500</v>
      </c>
      <c r="F573" t="str">
        <f t="shared" si="215"/>
        <v>0.21505376344086</v>
      </c>
      <c r="G573" t="str">
        <f t="shared" si="210"/>
        <v>0.21505376344086</v>
      </c>
      <c r="H573" t="str">
        <f t="shared" si="216"/>
        <v>1.34596816150333+1.17395529118347i</v>
      </c>
      <c r="I573" t="str">
        <f t="shared" si="217"/>
        <v>172.39489686574i</v>
      </c>
      <c r="J573" t="str">
        <f t="shared" si="211"/>
        <v>-39.2289926298965+37.7144867975242i</v>
      </c>
      <c r="K573" t="str">
        <f t="shared" si="218"/>
        <v>2.19558741636166-2.28375592215135i</v>
      </c>
      <c r="L573" t="str">
        <f t="shared" si="219"/>
        <v>0.573081043357146-0.518206076680292i</v>
      </c>
      <c r="M573" t="str">
        <f t="shared" si="220"/>
        <v>2.76866845971881-2.80196199883164i</v>
      </c>
      <c r="N573" t="str">
        <f t="shared" si="221"/>
        <v>-0.54757764883312i</v>
      </c>
      <c r="O573" t="str">
        <f t="shared" si="222"/>
        <v>0.853788151626035-0.520620583672024i</v>
      </c>
      <c r="P573" t="str">
        <f t="shared" si="223"/>
        <v>0.146211848373965+0.520620583672024i</v>
      </c>
      <c r="Q573" t="str">
        <f t="shared" si="224"/>
        <v>-0.146211848373965+0.026957065161096i</v>
      </c>
      <c r="R573" t="str">
        <f t="shared" si="225"/>
        <v>-0.332216172390529-3.62197840030195i</v>
      </c>
      <c r="S573" t="str">
        <f t="shared" si="226"/>
        <v>0.0611416750749624i</v>
      </c>
      <c r="T573" t="str">
        <f t="shared" si="227"/>
        <v>0.221453826479794-0.0203122532669494i</v>
      </c>
      <c r="U573" t="str">
        <f t="shared" si="228"/>
        <v>0.00005-0.00323696190798681i</v>
      </c>
      <c r="V573" t="str">
        <f t="shared" si="229"/>
        <v>0.00002-0.0362539733694522i</v>
      </c>
      <c r="W573" t="str">
        <f t="shared" si="230"/>
        <v>0.0000422734944337256-0.00297168677141307i</v>
      </c>
      <c r="X573" t="str">
        <f t="shared" si="231"/>
        <v>0.000086381449998931-0.00296977556439782i</v>
      </c>
      <c r="Y573" t="str">
        <f t="shared" si="232"/>
        <v>0.009+0.220665467988147i</v>
      </c>
      <c r="Z573" t="str">
        <f t="shared" si="233"/>
        <v>-0.163219303587707-0.011574185158812i</v>
      </c>
      <c r="AA573" t="str">
        <f t="shared" si="234"/>
        <v>2.29676518981538-55.0269533678537i</v>
      </c>
      <c r="AB573" t="str">
        <f t="shared" si="235"/>
        <v>0.666169204629329-0.0611025685045357i</v>
      </c>
      <c r="AC573" t="str">
        <f t="shared" si="236"/>
        <v>2.67319459071247-2.03575355038959i</v>
      </c>
      <c r="AD573" t="str">
        <f t="shared" si="237"/>
        <v>0.168746279977068+0.105650097847364i</v>
      </c>
      <c r="AE573" t="str">
        <f t="shared" si="238"/>
        <v>-0.0263198365063413-0.0191972360839352i</v>
      </c>
      <c r="AF573" t="str">
        <f t="shared" si="239"/>
        <v>-2.99479782957603-1.05558022957717i</v>
      </c>
      <c r="AG573" t="str">
        <f t="shared" si="240"/>
        <v>1.02244824839333-0.032735443568383i</v>
      </c>
      <c r="AH573" t="str">
        <f t="shared" si="241"/>
        <v>0.0545465120911423+0.0851487050078502i</v>
      </c>
      <c r="AI573">
        <f t="shared" si="242"/>
        <v>-19.903101827865783</v>
      </c>
      <c r="AJ573">
        <f t="shared" si="243"/>
        <v>57.356255401805903</v>
      </c>
      <c r="AK573"/>
      <c r="AL573"/>
      <c r="AM573"/>
      <c r="AN573"/>
    </row>
    <row r="574" spans="1:40" x14ac:dyDescent="0.35">
      <c r="A574"/>
      <c r="B574">
        <f t="shared" si="244"/>
        <v>44000</v>
      </c>
      <c r="C574" s="237" t="str">
        <f t="shared" si="212"/>
        <v>-0.000010926039356466+0.0154051340408278i</v>
      </c>
      <c r="D574" s="208" t="str">
        <f t="shared" si="213"/>
        <v>-1.64882928601499+0.118106027646347i</v>
      </c>
      <c r="E574" t="str">
        <f t="shared" si="214"/>
        <v>36500</v>
      </c>
      <c r="F574" t="str">
        <f t="shared" si="215"/>
        <v>0.21505376344086</v>
      </c>
      <c r="G574" t="str">
        <f t="shared" si="210"/>
        <v>0.21505376344086</v>
      </c>
      <c r="H574" t="str">
        <f t="shared" si="216"/>
        <v>1.34863895902247+1.17397073724741i</v>
      </c>
      <c r="I574" t="str">
        <f t="shared" si="217"/>
        <v>172.787595947439i</v>
      </c>
      <c r="J574" t="str">
        <f t="shared" si="211"/>
        <v>-39.4124769648765+37.8003967902292i</v>
      </c>
      <c r="K574" t="str">
        <f t="shared" si="218"/>
        <v>2.19013160594701-2.28353453400115i</v>
      </c>
      <c r="L574" t="str">
        <f t="shared" si="219"/>
        <v>0.571907643776695-0.518323042053745i</v>
      </c>
      <c r="M574" t="str">
        <f t="shared" si="220"/>
        <v>2.7620392497237-2.80185757605489i</v>
      </c>
      <c r="N574" t="str">
        <f t="shared" si="221"/>
        <v>-0.548824978329323i</v>
      </c>
      <c r="O574" t="str">
        <f t="shared" si="222"/>
        <v>0.853138102209183-0.521685133542172i</v>
      </c>
      <c r="P574" t="str">
        <f t="shared" si="223"/>
        <v>0.146861897790817+0.521685133542172i</v>
      </c>
      <c r="Q574" t="str">
        <f t="shared" si="224"/>
        <v>-0.146861897790817+0.0271398447871509i</v>
      </c>
      <c r="R574" t="str">
        <f t="shared" si="225"/>
        <v>-0.332211046466978-3.61360773463358i</v>
      </c>
      <c r="S574" t="str">
        <f t="shared" si="226"/>
        <v>0.0612809499612381i</v>
      </c>
      <c r="T574" t="str">
        <f t="shared" si="227"/>
        <v>0.221445314765623-0.0203582085151134i</v>
      </c>
      <c r="U574" t="str">
        <f t="shared" si="228"/>
        <v>0.00005-0.00322960517637775i</v>
      </c>
      <c r="V574" t="str">
        <f t="shared" si="229"/>
        <v>0.00002-0.0361715779754307i</v>
      </c>
      <c r="W574" t="str">
        <f t="shared" si="230"/>
        <v>0.0000422734940326482-0.00296493316359772i</v>
      </c>
      <c r="X574" t="str">
        <f t="shared" si="231"/>
        <v>0.0000861811968404035-0.00296302926815433i</v>
      </c>
      <c r="Y574" t="str">
        <f t="shared" si="232"/>
        <v>0.009+0.221168122812721i</v>
      </c>
      <c r="Z574" t="str">
        <f t="shared" si="233"/>
        <v>-0.162470159945176-0.0115048078559798i</v>
      </c>
      <c r="AA574" t="str">
        <f t="shared" si="234"/>
        <v>2.28602241543939-54.898942052728i</v>
      </c>
      <c r="AB574" t="str">
        <f t="shared" si="235"/>
        <v>0.666143600005785-0.0612408093812213i</v>
      </c>
      <c r="AC574" t="str">
        <f t="shared" si="236"/>
        <v>2.66832674343971-2.03558901161247i</v>
      </c>
      <c r="AD574" t="str">
        <f t="shared" si="237"/>
        <v>0.168875985542466+0.105879571086581i</v>
      </c>
      <c r="AE574" t="str">
        <f t="shared" si="238"/>
        <v>-0.0262191842607589-0.0191451566145186i</v>
      </c>
      <c r="AF574" t="str">
        <f t="shared" si="239"/>
        <v>-2.99746824503746-1.05586470960106i</v>
      </c>
      <c r="AG574" t="str">
        <f t="shared" si="240"/>
        <v>1.02243940522823-0.0326852329350188i</v>
      </c>
      <c r="AH574" t="str">
        <f t="shared" si="241"/>
        <v>0.0543798670893329+0.0849422748697319i</v>
      </c>
      <c r="AI574">
        <f t="shared" si="242"/>
        <v>-19.925782783343731</v>
      </c>
      <c r="AJ574">
        <f t="shared" si="243"/>
        <v>57.372713118186503</v>
      </c>
      <c r="AK574"/>
      <c r="AL574"/>
      <c r="AM574"/>
      <c r="AN574"/>
    </row>
    <row r="575" spans="1:40" x14ac:dyDescent="0.35">
      <c r="A575"/>
      <c r="B575">
        <f t="shared" si="244"/>
        <v>44100</v>
      </c>
      <c r="C575" s="237" t="str">
        <f t="shared" si="212"/>
        <v>-0.0000108765443628528+0.0153702017991158i</v>
      </c>
      <c r="D575" s="208" t="str">
        <f t="shared" si="213"/>
        <v>-1.64882890655338+0.117838213793221i</v>
      </c>
      <c r="E575" t="str">
        <f t="shared" si="214"/>
        <v>36500</v>
      </c>
      <c r="F575" t="str">
        <f t="shared" si="215"/>
        <v>0.21505376344086</v>
      </c>
      <c r="G575" t="str">
        <f t="shared" si="210"/>
        <v>0.21505376344086</v>
      </c>
      <c r="H575" t="str">
        <f t="shared" si="216"/>
        <v>1.35130375104246+1.17398009282512i</v>
      </c>
      <c r="I575" t="str">
        <f t="shared" si="217"/>
        <v>173.180295029137i</v>
      </c>
      <c r="J575" t="str">
        <f t="shared" si="211"/>
        <v>-39.5963787841227+37.8863067829343i</v>
      </c>
      <c r="K575" t="str">
        <f t="shared" si="218"/>
        <v>2.18469049090723-2.28330073711486i</v>
      </c>
      <c r="L575" t="str">
        <f t="shared" si="219"/>
        <v>0.570736386020255-0.518437119083539i</v>
      </c>
      <c r="M575" t="str">
        <f t="shared" si="220"/>
        <v>2.75542687692749-2.8017378561984i</v>
      </c>
      <c r="N575" t="str">
        <f t="shared" si="221"/>
        <v>-0.550072307825526i</v>
      </c>
      <c r="O575" t="str">
        <f t="shared" si="222"/>
        <v>0.852486725453906-0.522748871758589i</v>
      </c>
      <c r="P575" t="str">
        <f t="shared" si="223"/>
        <v>0.147513274546094+0.522748871758589i</v>
      </c>
      <c r="Q575" t="str">
        <f t="shared" si="224"/>
        <v>-0.147513274546094+0.027323436066937i</v>
      </c>
      <c r="R575" t="str">
        <f t="shared" si="225"/>
        <v>-0.33220590860062-3.60527471374866i</v>
      </c>
      <c r="S575" t="str">
        <f t="shared" si="226"/>
        <v>0.0614202248475135i</v>
      </c>
      <c r="T575" t="str">
        <f t="shared" si="227"/>
        <v>0.221436783555498-0.0204041616019226i</v>
      </c>
      <c r="U575" t="str">
        <f t="shared" si="228"/>
        <v>0.00005-0.00322228180863086i</v>
      </c>
      <c r="V575" t="str">
        <f t="shared" si="229"/>
        <v>0.00002-0.0360895562566656i</v>
      </c>
      <c r="W575" t="str">
        <f t="shared" si="230"/>
        <v>0.0000422734936306582-0.00295821018490174i</v>
      </c>
      <c r="X575" t="str">
        <f t="shared" si="231"/>
        <v>0.0000859823040024139-0.00295631354775497i</v>
      </c>
      <c r="Y575" t="str">
        <f t="shared" si="232"/>
        <v>0.009+0.221670777637296i</v>
      </c>
      <c r="Z575" t="str">
        <f t="shared" si="233"/>
        <v>-0.161726180300444-0.0114360468602054i</v>
      </c>
      <c r="AA575" t="str">
        <f t="shared" si="234"/>
        <v>2.27535553290808-54.771531502317i</v>
      </c>
      <c r="AB575" t="str">
        <f t="shared" si="235"/>
        <v>0.666117936735234-0.0613790437561994i</v>
      </c>
      <c r="AC575" t="str">
        <f t="shared" si="236"/>
        <v>2.66347127561475-2.03541330688982i</v>
      </c>
      <c r="AD575" t="str">
        <f t="shared" si="237"/>
        <v>0.169005960980372+0.106108874067628i</v>
      </c>
      <c r="AE575" t="str">
        <f t="shared" si="238"/>
        <v>-0.0261192224612404-0.0190933429883639i</v>
      </c>
      <c r="AF575" t="str">
        <f t="shared" si="239"/>
        <v>-3.00013265759584-1.0561418790319i</v>
      </c>
      <c r="AG575" t="str">
        <f t="shared" si="240"/>
        <v>1.02243058495724-0.0326353132460197i</v>
      </c>
      <c r="AH575" t="str">
        <f t="shared" si="241"/>
        <v>0.0542143816846029+0.0847367744417342i</v>
      </c>
      <c r="AI575">
        <f t="shared" si="242"/>
        <v>-19.94840081600853</v>
      </c>
      <c r="AJ575">
        <f t="shared" si="243"/>
        <v>57.388986156412692</v>
      </c>
      <c r="AK575"/>
      <c r="AL575"/>
      <c r="AM575"/>
      <c r="AN575"/>
    </row>
    <row r="576" spans="1:40" x14ac:dyDescent="0.35">
      <c r="A576"/>
      <c r="B576">
        <f t="shared" si="244"/>
        <v>44200</v>
      </c>
      <c r="C576" s="237" t="str">
        <f t="shared" si="212"/>
        <v>-0.0000108273849277219+0.015335427621609i</v>
      </c>
      <c r="D576" s="208" t="str">
        <f t="shared" si="213"/>
        <v>-1.64882852966438+0.117571611765669i</v>
      </c>
      <c r="E576" t="str">
        <f t="shared" si="214"/>
        <v>36500</v>
      </c>
      <c r="F576" t="str">
        <f t="shared" si="215"/>
        <v>0.21505376344086</v>
      </c>
      <c r="G576" t="str">
        <f t="shared" si="210"/>
        <v>0.21505376344086</v>
      </c>
      <c r="H576" t="str">
        <f t="shared" si="216"/>
        <v>1.35396253726594+1.17398339895729i</v>
      </c>
      <c r="I576" t="str">
        <f t="shared" si="217"/>
        <v>173.572994110836i</v>
      </c>
      <c r="J576" t="str">
        <f t="shared" si="211"/>
        <v>-39.780698087635+37.9722167756394i</v>
      </c>
      <c r="K576" t="str">
        <f t="shared" si="218"/>
        <v>2.17926405424974-2.2830546319582i</v>
      </c>
      <c r="L576" t="str">
        <f t="shared" si="219"/>
        <v>0.56956727325838-0.518548323891318i</v>
      </c>
      <c r="M576" t="str">
        <f t="shared" si="220"/>
        <v>2.74883132750812-2.80160295584952i</v>
      </c>
      <c r="N576" t="str">
        <f t="shared" si="221"/>
        <v>-0.551319637321729i</v>
      </c>
      <c r="O576" t="str">
        <f t="shared" si="222"/>
        <v>0.851834022373635-0.523811796666278i</v>
      </c>
      <c r="P576" t="str">
        <f t="shared" si="223"/>
        <v>0.148165977626365+0.523811796666278i</v>
      </c>
      <c r="Q576" t="str">
        <f t="shared" si="224"/>
        <v>-0.148165977626365+0.027507840655451i</v>
      </c>
      <c r="R576" t="str">
        <f t="shared" si="225"/>
        <v>-0.332200758789535-3.5969790821253i</v>
      </c>
      <c r="S576" t="str">
        <f t="shared" si="226"/>
        <v>0.0615594997337892i</v>
      </c>
      <c r="T576" t="str">
        <f t="shared" si="227"/>
        <v>0.221428232848538-0.0204501125222689i</v>
      </c>
      <c r="U576" t="str">
        <f t="shared" si="228"/>
        <v>0.00005-0.00321499157829459i</v>
      </c>
      <c r="V576" t="str">
        <f t="shared" si="229"/>
        <v>0.00002-0.0360079056768994i</v>
      </c>
      <c r="W576" t="str">
        <f t="shared" si="230"/>
        <v>0.0000422734932277556-0.00295151762743518i</v>
      </c>
      <c r="X576" t="str">
        <f t="shared" si="231"/>
        <v>0.0000857847591927677-0.00294962819585275i</v>
      </c>
      <c r="Y576" t="str">
        <f t="shared" si="232"/>
        <v>0.009+0.22217343246187i</v>
      </c>
      <c r="Z576" t="str">
        <f t="shared" si="233"/>
        <v>-0.160987317138457-0.0113678951569013i</v>
      </c>
      <c r="AA576" t="str">
        <f t="shared" si="234"/>
        <v>2.26476382288428-54.6447174543073i</v>
      </c>
      <c r="AB576" t="str">
        <f t="shared" si="235"/>
        <v>0.666092214815026-0.061517271614104i</v>
      </c>
      <c r="AC576" t="str">
        <f t="shared" si="236"/>
        <v>2.65862817710294-2.03522652128981i</v>
      </c>
      <c r="AD576" t="str">
        <f t="shared" si="237"/>
        <v>0.169136206141211+0.106338006671883i</v>
      </c>
      <c r="AE576" t="str">
        <f t="shared" si="238"/>
        <v>-0.0260199447466107-0.0190417930626071i</v>
      </c>
      <c r="AF576" t="str">
        <f t="shared" si="239"/>
        <v>-3.00279106693032-1.05641178719162i</v>
      </c>
      <c r="AG576" t="str">
        <f t="shared" si="240"/>
        <v>1.02242178728197-0.0325856824058461i</v>
      </c>
      <c r="AH576" t="str">
        <f t="shared" si="241"/>
        <v>0.0540500450657338+0.0845321970998107i</v>
      </c>
      <c r="AI576">
        <f t="shared" si="242"/>
        <v>-19.97095629529198</v>
      </c>
      <c r="AJ576">
        <f t="shared" si="243"/>
        <v>57.405075544004688</v>
      </c>
      <c r="AK576"/>
      <c r="AL576"/>
      <c r="AM576"/>
      <c r="AN576"/>
    </row>
    <row r="577" spans="1:40" x14ac:dyDescent="0.35">
      <c r="A577"/>
      <c r="B577">
        <f t="shared" si="244"/>
        <v>44300</v>
      </c>
      <c r="C577" s="237" t="str">
        <f t="shared" si="212"/>
        <v>-0.0000107785580246245+0.0153008104378973i</v>
      </c>
      <c r="D577" s="208" t="str">
        <f t="shared" si="213"/>
        <v>-1.64882815532479+0.117306213357213i</v>
      </c>
      <c r="E577" t="str">
        <f t="shared" si="214"/>
        <v>36500</v>
      </c>
      <c r="F577" t="str">
        <f t="shared" si="215"/>
        <v>0.21505376344086</v>
      </c>
      <c r="G577" t="str">
        <f t="shared" si="210"/>
        <v>0.21505376344086</v>
      </c>
      <c r="H577" t="str">
        <f t="shared" si="216"/>
        <v>1.35661531758221+1.17398069650032i</v>
      </c>
      <c r="I577" t="str">
        <f t="shared" si="217"/>
        <v>173.965693192535i</v>
      </c>
      <c r="J577" t="str">
        <f t="shared" si="211"/>
        <v>-39.9654348754135+38.0581267683445i</v>
      </c>
      <c r="K577" t="str">
        <f t="shared" si="218"/>
        <v>2.17385227865041-2.28279631837884i</v>
      </c>
      <c r="L577" t="str">
        <f t="shared" si="219"/>
        <v>0.568400308576137-0.518656672546843i</v>
      </c>
      <c r="M577" t="str">
        <f t="shared" si="220"/>
        <v>2.74225258722655-2.80145299092568i</v>
      </c>
      <c r="N577" t="str">
        <f t="shared" si="221"/>
        <v>-0.552566966817932i</v>
      </c>
      <c r="O577" t="str">
        <f t="shared" si="222"/>
        <v>0.851179993983866-0.524873906611508i</v>
      </c>
      <c r="P577" t="str">
        <f t="shared" si="223"/>
        <v>0.148820006016134+0.524873906611508i</v>
      </c>
      <c r="Q577" t="str">
        <f t="shared" si="224"/>
        <v>-0.148820006016134+0.027693060206424i</v>
      </c>
      <c r="R577" t="str">
        <f t="shared" si="225"/>
        <v>-0.332195597031791-3.58872058654881i</v>
      </c>
      <c r="S577" t="str">
        <f t="shared" si="226"/>
        <v>0.0616987746200646i</v>
      </c>
      <c r="T577" t="str">
        <f t="shared" si="227"/>
        <v>0.221419662643861-0.0204960612710423i</v>
      </c>
      <c r="U577" t="str">
        <f t="shared" si="228"/>
        <v>0.00005-0.0032077342609621i</v>
      </c>
      <c r="V577" t="str">
        <f t="shared" si="229"/>
        <v>0.00002-0.0359266237227754i</v>
      </c>
      <c r="W577" t="str">
        <f t="shared" si="230"/>
        <v>0.0000422734928239406-0.00294485528518517i</v>
      </c>
      <c r="X577" t="str">
        <f t="shared" si="231"/>
        <v>0.0000855885502577915-0.00294297300697082i</v>
      </c>
      <c r="Y577" t="str">
        <f t="shared" si="232"/>
        <v>0.009+0.222676087286445i</v>
      </c>
      <c r="Z577" t="str">
        <f t="shared" si="233"/>
        <v>-0.160253523491196-0.0113003458281915i</v>
      </c>
      <c r="AA577" t="str">
        <f t="shared" si="234"/>
        <v>2.25424657460098-54.5184956869807i</v>
      </c>
      <c r="AB577" t="str">
        <f t="shared" si="235"/>
        <v>0.666066434242507-0.0616554929395634i</v>
      </c>
      <c r="AC577" t="str">
        <f t="shared" si="236"/>
        <v>2.65379743746374-2.03502873939412i</v>
      </c>
      <c r="AD577" t="str">
        <f t="shared" si="237"/>
        <v>0.169266720875262+0.106566968779229i</v>
      </c>
      <c r="AE577" t="str">
        <f t="shared" si="238"/>
        <v>-0.0259213448289941-0.0189905047177421i</v>
      </c>
      <c r="AF577" t="str">
        <f t="shared" si="239"/>
        <v>-3.005443472907-1.05667448314311i</v>
      </c>
      <c r="AG577" t="str">
        <f t="shared" si="240"/>
        <v>1.02241301190764-0.0325363383388972i</v>
      </c>
      <c r="AH577" t="str">
        <f t="shared" si="241"/>
        <v>0.0538868465465497+0.0843285362840655i</v>
      </c>
      <c r="AI577">
        <f t="shared" si="242"/>
        <v>-19.993449587508138</v>
      </c>
      <c r="AJ577">
        <f t="shared" si="243"/>
        <v>57.420982301637011</v>
      </c>
      <c r="AK577"/>
      <c r="AL577"/>
      <c r="AM577"/>
      <c r="AN577"/>
    </row>
    <row r="578" spans="1:40" x14ac:dyDescent="0.35">
      <c r="A578"/>
      <c r="B578">
        <f t="shared" si="244"/>
        <v>44400</v>
      </c>
      <c r="C578" s="237" t="str">
        <f t="shared" si="212"/>
        <v>-0.0000107300606611555+0.015266349187214i</v>
      </c>
      <c r="D578" s="208" t="str">
        <f t="shared" si="213"/>
        <v>-1.64882778351166+0.117042010435307i</v>
      </c>
      <c r="E578" t="str">
        <f t="shared" si="214"/>
        <v>36500</v>
      </c>
      <c r="F578" t="str">
        <f t="shared" si="215"/>
        <v>0.21505376344086</v>
      </c>
      <c r="G578" t="str">
        <f t="shared" si="210"/>
        <v>0.21505376344086</v>
      </c>
      <c r="H578" t="str">
        <f t="shared" si="216"/>
        <v>1.35926209206516+1.17397202612632i</v>
      </c>
      <c r="I578" t="str">
        <f t="shared" si="217"/>
        <v>174.358392274233i</v>
      </c>
      <c r="J578" t="str">
        <f t="shared" si="211"/>
        <v>-40.1505891474582+38.1440367610495i</v>
      </c>
      <c r="K578" t="str">
        <f t="shared" si="218"/>
        <v>2.16845514645866-2.28252589560889i</v>
      </c>
      <c r="L578" t="str">
        <f t="shared" si="219"/>
        <v>0.567235494973836-0.518762181067781i</v>
      </c>
      <c r="M578" t="str">
        <f t="shared" si="220"/>
        <v>2.7356906414325-2.80128807667667i</v>
      </c>
      <c r="N578" t="str">
        <f t="shared" si="221"/>
        <v>-0.553814296314135i</v>
      </c>
      <c r="O578" t="str">
        <f t="shared" si="222"/>
        <v>0.850524641302157-0.525935199941816i</v>
      </c>
      <c r="P578" t="str">
        <f t="shared" si="223"/>
        <v>0.149475358697843+0.525935199941816i</v>
      </c>
      <c r="Q578" t="str">
        <f t="shared" si="224"/>
        <v>-0.149475358697843+0.027879096372319i</v>
      </c>
      <c r="R578" t="str">
        <f t="shared" si="225"/>
        <v>-0.332190423325454-3.58049897608569i</v>
      </c>
      <c r="S578" t="str">
        <f t="shared" si="226"/>
        <v>0.0618380495063403i</v>
      </c>
      <c r="T578" t="str">
        <f t="shared" si="227"/>
        <v>0.221411072940588-0.0205420078431316i</v>
      </c>
      <c r="U578" t="str">
        <f t="shared" si="228"/>
        <v>0.00005-0.00320050963424822i</v>
      </c>
      <c r="V578" t="str">
        <f t="shared" si="229"/>
        <v>0.00002-0.03584570790358i</v>
      </c>
      <c r="W578" t="str">
        <f t="shared" si="230"/>
        <v>0.0000422734924192129-0.00293822295399488i</v>
      </c>
      <c r="X578" t="str">
        <f t="shared" si="231"/>
        <v>0.0000853936651804652-0.00293634777748153i</v>
      </c>
      <c r="Y578" t="str">
        <f t="shared" si="232"/>
        <v>0.009+0.223178742111019i</v>
      </c>
      <c r="Z578" t="str">
        <f t="shared" si="233"/>
        <v>-0.159524752930124-0.0112333920513489i</v>
      </c>
      <c r="AA578" t="str">
        <f t="shared" si="234"/>
        <v>2.24380308573843-54.3928620187305i</v>
      </c>
      <c r="AB578" t="str">
        <f t="shared" si="235"/>
        <v>0.666040595015033-0.0617937077172022i</v>
      </c>
      <c r="AC578" t="str">
        <f t="shared" si="236"/>
        <v>2.64897904595492-2.03482004529961i</v>
      </c>
      <c r="AD578" t="str">
        <f t="shared" si="237"/>
        <v>0.169397505032649+0.106795760268081i</v>
      </c>
      <c r="AE578" t="str">
        <f t="shared" si="238"/>
        <v>-0.0258234164927996-0.0189394758573025i</v>
      </c>
      <c r="AF578" t="str">
        <f t="shared" si="239"/>
        <v>-3.00808987557682-1.05693001569101i</v>
      </c>
      <c r="AG578" t="str">
        <f t="shared" si="240"/>
        <v>1.02240425854298-0.0324872789892717i</v>
      </c>
      <c r="AH578" t="str">
        <f t="shared" si="241"/>
        <v>0.0537247755641877+0.0841257854979753i</v>
      </c>
      <c r="AI578">
        <f t="shared" si="242"/>
        <v>-20.01588105588603</v>
      </c>
      <c r="AJ578">
        <f t="shared" si="243"/>
        <v>57.436707443188816</v>
      </c>
      <c r="AK578"/>
      <c r="AL578"/>
      <c r="AM578"/>
      <c r="AN578"/>
    </row>
    <row r="579" spans="1:40" x14ac:dyDescent="0.35">
      <c r="A579"/>
      <c r="B579">
        <f t="shared" si="244"/>
        <v>44500</v>
      </c>
      <c r="C579" s="237" t="str">
        <f t="shared" si="212"/>
        <v>-0.0000106818898784939+0.0152320428183272i</v>
      </c>
      <c r="D579" s="208" t="str">
        <f t="shared" si="213"/>
        <v>-1.64882741420233+0.116778994940509i</v>
      </c>
      <c r="E579" t="str">
        <f t="shared" si="214"/>
        <v>36500</v>
      </c>
      <c r="F579" t="str">
        <f t="shared" si="215"/>
        <v>0.21505376344086</v>
      </c>
      <c r="G579" t="str">
        <f t="shared" si="210"/>
        <v>0.21505376344086</v>
      </c>
      <c r="H579" t="str">
        <f t="shared" si="216"/>
        <v>1.36190286097117+1.17395742832315i</v>
      </c>
      <c r="I579" t="str">
        <f t="shared" si="217"/>
        <v>174.751091355932i</v>
      </c>
      <c r="J579" t="str">
        <f t="shared" si="211"/>
        <v>-40.336160903769+38.2299467537546i</v>
      </c>
      <c r="K579" t="str">
        <f t="shared" si="218"/>
        <v>2.16307263970271-2.28224346226744i</v>
      </c>
      <c r="L579" t="str">
        <f t="shared" si="219"/>
        <v>0.566072835367757-0.518864865419495i</v>
      </c>
      <c r="M579" t="str">
        <f t="shared" si="220"/>
        <v>2.72914547507047-2.80110832768694i</v>
      </c>
      <c r="N579" t="str">
        <f t="shared" si="221"/>
        <v>-0.555061625810338i</v>
      </c>
      <c r="O579" t="str">
        <f t="shared" si="222"/>
        <v>0.849867965348124-0.52699567500601i</v>
      </c>
      <c r="P579" t="str">
        <f t="shared" si="223"/>
        <v>0.150132034651876+0.52699567500601i</v>
      </c>
      <c r="Q579" t="str">
        <f t="shared" si="224"/>
        <v>-0.150132034651876+0.0280659508043281i</v>
      </c>
      <c r="R579" t="str">
        <f t="shared" si="225"/>
        <v>-0.332185237668614-3.57231400205792i</v>
      </c>
      <c r="S579" t="str">
        <f t="shared" si="226"/>
        <v>0.0619773243926157i</v>
      </c>
      <c r="T579" t="str">
        <f t="shared" si="227"/>
        <v>0.221402463737827-0.0205879522334258i</v>
      </c>
      <c r="U579" t="str">
        <f t="shared" si="228"/>
        <v>0.0000499999999999998-0.00319331747776676i</v>
      </c>
      <c r="V579" t="str">
        <f t="shared" si="229"/>
        <v>0.00002-0.0357651557509877i</v>
      </c>
      <c r="W579" t="str">
        <f t="shared" si="230"/>
        <v>0.0000422734920135725-0.00293162043154254i</v>
      </c>
      <c r="X579" t="str">
        <f t="shared" si="231"/>
        <v>0.0000852000920785793-0.00292975230558554i</v>
      </c>
      <c r="Y579" t="str">
        <f t="shared" si="232"/>
        <v>0.009+0.223681396935593i</v>
      </c>
      <c r="Z579" t="str">
        <f t="shared" si="233"/>
        <v>-0.158800959558736-0.0111670270972607i</v>
      </c>
      <c r="AA579" t="str">
        <f t="shared" si="234"/>
        <v>2.23343266230284-54.2678123075799i</v>
      </c>
      <c r="AB579" t="str">
        <f t="shared" si="235"/>
        <v>0.666014697129921-0.0619319159316458i</v>
      </c>
      <c r="AC579" t="str">
        <f t="shared" si="236"/>
        <v>2.64417299153681-2.03460052261981i</v>
      </c>
      <c r="AD579" t="str">
        <f t="shared" si="237"/>
        <v>0.169528558463342+0.107024381015395i</v>
      </c>
      <c r="AE579" t="str">
        <f t="shared" si="238"/>
        <v>-0.0257261535937215-0.0188887044075442i</v>
      </c>
      <c r="AF579" t="str">
        <f t="shared" si="239"/>
        <v>-3.0107302751735-1.05717843338264i</v>
      </c>
      <c r="AG579" t="str">
        <f t="shared" si="240"/>
        <v>1.02239552690022-0.0324385023205314i</v>
      </c>
      <c r="AH579" t="str">
        <f t="shared" si="241"/>
        <v>0.0535638216773915+0.0839239383076063i</v>
      </c>
      <c r="AI579">
        <f t="shared" si="242"/>
        <v>-20.038251060603386</v>
      </c>
      <c r="AJ579">
        <f t="shared" si="243"/>
        <v>57.452251975791469</v>
      </c>
      <c r="AK579"/>
      <c r="AL579"/>
      <c r="AM579"/>
      <c r="AN579"/>
    </row>
    <row r="580" spans="1:40" x14ac:dyDescent="0.35">
      <c r="A580"/>
      <c r="B580">
        <f t="shared" si="244"/>
        <v>44600</v>
      </c>
      <c r="C580" s="237" t="str">
        <f t="shared" si="212"/>
        <v>-0.0000106340427509522+0.0151978902894331i</v>
      </c>
      <c r="D580" s="208" t="str">
        <f t="shared" si="213"/>
        <v>-1.64882704737435+0.116517158885654i</v>
      </c>
      <c r="E580" t="str">
        <f t="shared" si="214"/>
        <v>36500</v>
      </c>
      <c r="F580" t="str">
        <f t="shared" si="215"/>
        <v>0.21505376344086</v>
      </c>
      <c r="G580" t="str">
        <f t="shared" si="210"/>
        <v>0.21505376344086</v>
      </c>
      <c r="H580" t="str">
        <f t="shared" si="216"/>
        <v>1.36453762473705+1.17393694339437i</v>
      </c>
      <c r="I580" t="str">
        <f t="shared" si="217"/>
        <v>175.143790437631i</v>
      </c>
      <c r="J580" t="str">
        <f t="shared" si="211"/>
        <v>-40.522150144346+38.3158567464597i</v>
      </c>
      <c r="K580" t="str">
        <f t="shared" si="218"/>
        <v>2.15770474009441-2.28194911636294i</v>
      </c>
      <c r="L580" t="str">
        <f t="shared" si="219"/>
        <v>0.564912332590873-0.518964741514842i</v>
      </c>
      <c r="M580" t="str">
        <f t="shared" si="220"/>
        <v>2.72261707268528-2.80091385787778i</v>
      </c>
      <c r="N580" t="str">
        <f t="shared" si="221"/>
        <v>-0.556308955306541i</v>
      </c>
      <c r="O580" t="str">
        <f t="shared" si="222"/>
        <v>0.849209967143446-0.528055330154169i</v>
      </c>
      <c r="P580" t="str">
        <f t="shared" si="223"/>
        <v>0.150790032856554+0.528055330154169i</v>
      </c>
      <c r="Q580" t="str">
        <f t="shared" si="224"/>
        <v>-0.150790032856554+0.0282536251523721i</v>
      </c>
      <c r="R580" t="str">
        <f t="shared" si="225"/>
        <v>-0.33218004005928-3.56416541801784i</v>
      </c>
      <c r="S580" t="str">
        <f t="shared" si="226"/>
        <v>0.0621165992788913i</v>
      </c>
      <c r="T580" t="str">
        <f t="shared" si="227"/>
        <v>0.221393835034696-0.0206338944368084i</v>
      </c>
      <c r="U580" t="str">
        <f t="shared" si="228"/>
        <v>0.0000499999999999998-0.00318615757310809i</v>
      </c>
      <c r="V580" t="str">
        <f t="shared" si="229"/>
        <v>0.00002-0.0356849648188106i</v>
      </c>
      <c r="W580" t="str">
        <f t="shared" si="230"/>
        <v>0.0000422734916070197-0.00292504751732097i</v>
      </c>
      <c r="X580" t="str">
        <f t="shared" si="231"/>
        <v>0.0000850078192029302-0.00292318639129152i</v>
      </c>
      <c r="Y580" t="str">
        <f t="shared" si="232"/>
        <v>0.009+0.224184051760168i</v>
      </c>
      <c r="Z580" t="str">
        <f t="shared" si="233"/>
        <v>-0.158082098005241-0.0111012443289228i</v>
      </c>
      <c r="AA580" t="str">
        <f t="shared" si="234"/>
        <v>2.22313461850757-54.143342450711i</v>
      </c>
      <c r="AB580" t="str">
        <f t="shared" si="235"/>
        <v>0.665988740584517-0.0620701175675028i</v>
      </c>
      <c r="AC580" t="str">
        <f t="shared" si="236"/>
        <v>2.63937926287665-2.03437025448661i</v>
      </c>
      <c r="AD580" t="str">
        <f t="shared" si="237"/>
        <v>0.169659881017158+0.107252830896691i</v>
      </c>
      <c r="AE580" t="str">
        <f t="shared" si="238"/>
        <v>-0.0256295500577591-0.0188381883171377i</v>
      </c>
      <c r="AF580" t="str">
        <f t="shared" si="239"/>
        <v>-3.0133646721114-1.05741978450872i</v>
      </c>
      <c r="AG580" t="str">
        <f t="shared" si="240"/>
        <v>1.02238681669501-0.0323900063154694i</v>
      </c>
      <c r="AH580" t="str">
        <f t="shared" si="241"/>
        <v>0.0534039745648411+0.0837229883408566i</v>
      </c>
      <c r="AI580">
        <f t="shared" si="242"/>
        <v>-20.060559958818533</v>
      </c>
      <c r="AJ580">
        <f t="shared" si="243"/>
        <v>57.467616899875701</v>
      </c>
      <c r="AK580"/>
      <c r="AL580"/>
      <c r="AM580"/>
      <c r="AN580"/>
    </row>
    <row r="581" spans="1:40" x14ac:dyDescent="0.35">
      <c r="A581"/>
      <c r="B581">
        <f t="shared" si="244"/>
        <v>44700</v>
      </c>
      <c r="C581" s="237" t="str">
        <f t="shared" si="212"/>
        <v>-0.0000105865163855325+0.0151638905680507i</v>
      </c>
      <c r="D581" s="208" t="str">
        <f t="shared" si="213"/>
        <v>-1.64882668300555+0.116256494355055i</v>
      </c>
      <c r="E581" t="str">
        <f t="shared" si="214"/>
        <v>36500</v>
      </c>
      <c r="F581" t="str">
        <f t="shared" si="215"/>
        <v>0.21505376344086</v>
      </c>
      <c r="G581" t="str">
        <f t="shared" ref="G581:G644" si="245">IF($C$11=$C$7,$C$24,F581)</f>
        <v>0.21505376344086</v>
      </c>
      <c r="H581" t="str">
        <f t="shared" si="216"/>
        <v>1.36716638397802+1.1739106114593i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0.563753989393567-0.519061825213984i</v>
      </c>
      <c r="M581" t="str">
        <f t="shared" si="220"/>
        <v>2.71610541842797-2.80070478050977i</v>
      </c>
      <c r="N581" t="str">
        <f t="shared" si="221"/>
        <v>-0.557556284802744i</v>
      </c>
      <c r="O581" t="str">
        <f t="shared" si="222"/>
        <v>0.848550647711855-0.52911416373765i</v>
      </c>
      <c r="P581" t="str">
        <f t="shared" si="223"/>
        <v>0.151449352288145+0.52911416373765i</v>
      </c>
      <c r="Q581" t="str">
        <f t="shared" si="224"/>
        <v>-0.151449352288145+0.028442121065094i</v>
      </c>
      <c r="R581" t="str">
        <f t="shared" si="225"/>
        <v>-0.332174830495542-3.55605297972303i</v>
      </c>
      <c r="S581" t="str">
        <f t="shared" si="226"/>
        <v>0.0622558741651668i</v>
      </c>
      <c r="T581" t="str">
        <f t="shared" si="227"/>
        <v>0.221385186830303-0.0206798344481661i</v>
      </c>
      <c r="U581" t="str">
        <f t="shared" si="228"/>
        <v>0.0000499999999999998-0.00317902970381702i</v>
      </c>
      <c r="V581" t="str">
        <f t="shared" si="229"/>
        <v>0.00002-0.0356051326827507i</v>
      </c>
      <c r="W581" t="str">
        <f t="shared" si="230"/>
        <v>0.0000422734911995546-0.0029185040126172i</v>
      </c>
      <c r="X581" t="str">
        <f t="shared" si="231"/>
        <v>0.0000848168349355298-0.00291664983639575i</v>
      </c>
      <c r="Y581" t="str">
        <f t="shared" si="232"/>
        <v>0.009+0.224686706584742i</v>
      </c>
      <c r="Z581" t="str">
        <f t="shared" si="233"/>
        <v>-0.157368123415354-0.0110360371999618i</v>
      </c>
      <c r="AA581" t="str">
        <f t="shared" si="234"/>
        <v>2.21290827665605-54.0194483840002i</v>
      </c>
      <c r="AB581" t="str">
        <f t="shared" si="235"/>
        <v>0.66596272537614-0.0622083126093917i</v>
      </c>
      <c r="AC581" t="str">
        <f t="shared" si="236"/>
        <v>2.63459784835262-2.0341293235519i</v>
      </c>
      <c r="AD581" t="str">
        <f t="shared" si="237"/>
        <v>0.169791472543756+0.107481109786066i</v>
      </c>
      <c r="AE581" t="str">
        <f t="shared" si="238"/>
        <v>-0.0255335998802483-0.0187879255568621i</v>
      </c>
      <c r="AF581" t="str">
        <f t="shared" si="239"/>
        <v>-3.01599306698357-1.05765411710425i</v>
      </c>
      <c r="AG581" t="str">
        <f t="shared" si="240"/>
        <v>1.02237812764641-0.0323417889758816i</v>
      </c>
      <c r="AH581" t="str">
        <f t="shared" si="241"/>
        <v>0.0532452240235005+0.0835229292866985i</v>
      </c>
      <c r="AI581">
        <f t="shared" si="242"/>
        <v>-20.082808104703108</v>
      </c>
      <c r="AJ581">
        <f t="shared" si="243"/>
        <v>57.482803209219206</v>
      </c>
      <c r="AK581"/>
      <c r="AL581"/>
      <c r="AM581"/>
      <c r="AN581"/>
    </row>
    <row r="582" spans="1:40" x14ac:dyDescent="0.35">
      <c r="A582"/>
      <c r="B582">
        <f t="shared" si="244"/>
        <v>44800</v>
      </c>
      <c r="C582" s="237" t="str">
        <f t="shared" ref="C582:C645" si="247">IMPRODUCT(COMPLEX(-1,0),IMDIV(IMPRODUCT(G582,COMPLEX($C$100+$C$101,0)),COMPLEX($C$100,2*PI()*B582*$C$103*$C$102*(2*$C$100+$C$101))))</f>
        <v>-0.0000105393079214881+0.0151300426309173i</v>
      </c>
      <c r="D582" s="208" t="str">
        <f t="shared" ref="D582:D645" si="248">IMPRODUCT(COMPLEX($C$106,0),IMSUB(C582,G582))</f>
        <v>-1.64882632107399+0.115996993503699i</v>
      </c>
      <c r="E582" t="str">
        <f t="shared" ref="E582:E645" si="249">IMDIV(COMPLEX($C$20*10^3,0),COMPLEX(1,2*PI()*B582*$C$20*1000*$C$29*10^-12))</f>
        <v>36500</v>
      </c>
      <c r="F582" t="str">
        <f t="shared" ref="F582:F645" si="250">IMDIV(COMPLEX($C$22*1000,0),IMSUM(COMPLEX($C$22*1000,0),E582))</f>
        <v>0.21505376344086</v>
      </c>
      <c r="G582" t="str">
        <f t="shared" si="245"/>
        <v>0.21505376344086</v>
      </c>
      <c r="H582" t="str">
        <f t="shared" ref="H582:H645" si="251">IMPRODUCT(COMPLEX($C$108,0),IMPRODUCT(COMPLEX(-1,0),D582),IMDIV(COMPLEX(0,2*PI()*B582*$C$109*$C$110),COMPLEX(1,2*PI()*B582*$C$109*$C$110)))</f>
        <v>1.3697891394856+1.1738784724531i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0.562597808444355-0.519156132324192i</v>
      </c>
      <c r="M582" t="str">
        <f t="shared" ref="M582:M645" si="255">IMSUM(K582,L582)</f>
        <v>2.70961049606132-2.80048120818495i</v>
      </c>
      <c r="N582" t="str">
        <f t="shared" ref="N582:N645" si="256">COMPLEX(0,-2*PI()*B582*$C$43)</f>
        <v>-0.558803614298947i</v>
      </c>
      <c r="O582" t="str">
        <f t="shared" ref="O582:O645" si="257">IMEXP(N582)</f>
        <v>0.84789000807914-0.530172174109086i</v>
      </c>
      <c r="P582" t="str">
        <f t="shared" ref="P582:P645" si="258">IMSUB(COMPLEX(1,0),O582)</f>
        <v>0.15210999192086+0.530172174109086i</v>
      </c>
      <c r="Q582" t="str">
        <f t="shared" ref="Q582:Q645" si="259">IMSUM(COMPLEX(0,2*PI()*B582*$C$43),O582,COMPLEX(-1,0))</f>
        <v>-0.15210999192086+0.028631440189861i</v>
      </c>
      <c r="R582" t="str">
        <f t="shared" ref="R582:R645" si="260">IMDIV(P582,Q582)</f>
        <v>-0.332169608975419-3.54797644511179i</v>
      </c>
      <c r="S582" t="str">
        <f t="shared" ref="S582:S645" si="261">IMDIV(COMPLEX(0,2*PI()*B582*$C$123),COMPLEX($C$124,0))</f>
        <v>0.0623951490514424i</v>
      </c>
      <c r="T582" t="str">
        <f t="shared" ref="T582:T645" si="262">IMPRODUCT(R582,S582)</f>
        <v>0.221376519123757-0.0207257722623806i</v>
      </c>
      <c r="U582" t="str">
        <f t="shared" ref="U582:U645" si="263">IMDIV(COMPLEX(1,2*PI()*B582*$C$16*10^-3*$C$15*10^-6),COMPLEX(0,2*PI()*B582*$C$15*10^-6))</f>
        <v>0.0000499999999999998-0.003171933655371i</v>
      </c>
      <c r="V582" t="str">
        <f t="shared" ref="V582:V645" si="264">IMSUM(COMPLEX($C$18*10^-3,0),IMDIV(COMPLEX(1,0),COMPLEX(0,2*PI()*B582*($C$17*1*10^-6))))</f>
        <v>0.00002-0.0355256569401553i</v>
      </c>
      <c r="W582" t="str">
        <f t="shared" ref="W582:W645" si="265">IMDIV(IMPRODUCT(U582,V582),IMSUM(U582,V582))</f>
        <v>0.0000422734907911767-0.00291198972049246i</v>
      </c>
      <c r="X582" t="str">
        <f t="shared" ref="X582:X645" si="266">IMDIV(IMPRODUCT(COMPLEX($C$19,0),W582),IMSUM(COMPLEX($C$19,0),W582))</f>
        <v>0.0000846271277878566-0.00291014244446236i</v>
      </c>
      <c r="Y582" t="str">
        <f t="shared" ref="Y582:Y645" si="267">COMPLEX($C$13*10^-3,2*PI()*B582*$C$12*0.000001)</f>
        <v>0.009+0.225189361409316i</v>
      </c>
      <c r="Z582" t="str">
        <f t="shared" ref="Z582:Z645" si="268">IMPRODUCT(COMPLEX($C$6,0),IMDIV(X582,IMSUM(X582,Y582)))</f>
        <v>-0.15665899144521-0.010971399253184i</v>
      </c>
      <c r="AA582" t="str">
        <f t="shared" ref="AA582:AA645" si="269">IMDIV(COMPLEX($C$6,0),IMSUM(X582,Y582))</f>
        <v>2.20275296702663-53.8961260815577i</v>
      </c>
      <c r="AB582" t="str">
        <f t="shared" ref="AB582:AB645" si="270">IMPRODUCT(COMPLEX($C$119,0),T582)</f>
        <v>0.665936651502107-0.0623465010419157i</v>
      </c>
      <c r="AC582" t="str">
        <f t="shared" ref="AC582:AC645" si="271">IMSUM(COMPLEX(1,0),IMPRODUCT(AB582,M582))</f>
        <v>2.62982873605807-2.03387781198913i</v>
      </c>
      <c r="AD582" t="str">
        <f t="shared" ref="AD582:AD645" si="272">IMDIV(AB582,AC582)</f>
        <v>0.169923332892636+0.107709217556213i</v>
      </c>
      <c r="AE582" t="str">
        <f t="shared" ref="AE582:AE645" si="273">IMPRODUCT(AD582,AA582,X582)</f>
        <v>-0.0254382971249118-0.0187379141193059i</v>
      </c>
      <c r="AF582" t="str">
        <f t="shared" ref="AF582:AF645" si="274">IMSUB(D582,H582)</f>
        <v>-3.01861546055959-1.0578814789494i</v>
      </c>
      <c r="AG582" t="str">
        <f t="shared" ref="AG582:AG645" si="275">IMSUM(COMPLEX(1,0),IMPRODUCT(AD582,AA582,COMPLEX($C$127,0)))</f>
        <v>1.02236945947681-0.0322938483223396i</v>
      </c>
      <c r="AH582" t="str">
        <f t="shared" ref="AH582:AH645" si="276">IMDIV(IMPRODUCT(AE582,AF582),AG582)</f>
        <v>0.0530875599669959+0.083323754894441i</v>
      </c>
      <c r="AI582">
        <f t="shared" ref="AI582:AI645" si="277">20*LOG10(IMABS(AH582))</f>
        <v>-20.104995849473521</v>
      </c>
      <c r="AJ582">
        <f t="shared" ref="AJ582:AJ645" si="278">IMARGUMENT(AH582)*180/PI()</f>
        <v>57.497811890995088</v>
      </c>
      <c r="AK582"/>
      <c r="AL582"/>
      <c r="AM582"/>
      <c r="AN582"/>
    </row>
    <row r="583" spans="1:40" x14ac:dyDescent="0.35">
      <c r="A583"/>
      <c r="B583">
        <f t="shared" si="244"/>
        <v>44900</v>
      </c>
      <c r="C583" s="237" t="str">
        <f t="shared" si="247"/>
        <v>-0.0000104924145298938+0.0150963454638861i</v>
      </c>
      <c r="D583" s="208" t="str">
        <f t="shared" si="248"/>
        <v>-1.64882596155799+0.11573864855646i</v>
      </c>
      <c r="E583" t="str">
        <f t="shared" si="249"/>
        <v>36500</v>
      </c>
      <c r="F583" t="str">
        <f t="shared" si="250"/>
        <v>0.21505376344086</v>
      </c>
      <c r="G583" t="str">
        <f t="shared" si="245"/>
        <v>0.21505376344086</v>
      </c>
      <c r="H583" t="str">
        <f t="shared" si="251"/>
        <v>1.37240589222566+1.1738405661268i</v>
      </c>
      <c r="I583" t="str">
        <f t="shared" si="252"/>
        <v>176.321887682727i</v>
      </c>
      <c r="J583" t="str">
        <f t="shared" si="246"/>
        <v>-41.0826227716739+38.5735867245748i</v>
      </c>
      <c r="K583" t="str">
        <f t="shared" si="253"/>
        <v>2.14168849663497-2.28099557424959i</v>
      </c>
      <c r="L583" t="str">
        <f t="shared" si="254"/>
        <v>0.561443792330595-0.519247678599669i</v>
      </c>
      <c r="M583" t="str">
        <f t="shared" si="255"/>
        <v>2.70313228896556-2.80024325284926i</v>
      </c>
      <c r="N583" t="str">
        <f t="shared" si="256"/>
        <v>-0.56005094379515i</v>
      </c>
      <c r="O583" t="str">
        <f t="shared" si="257"/>
        <v>0.847228049273146-0.531229359622394i</v>
      </c>
      <c r="P583" t="str">
        <f t="shared" si="258"/>
        <v>0.152771950726854+0.531229359622394i</v>
      </c>
      <c r="Q583" t="str">
        <f t="shared" si="259"/>
        <v>-0.152771950726854+0.0288215841727559i</v>
      </c>
      <c r="R583" t="str">
        <f t="shared" si="260"/>
        <v>-0.332164375496988-3.53993557427888i</v>
      </c>
      <c r="S583" t="str">
        <f t="shared" si="261"/>
        <v>0.0625344239377179i</v>
      </c>
      <c r="T583" t="str">
        <f t="shared" si="262"/>
        <v>0.221367831914164-0.020771707874336i</v>
      </c>
      <c r="U583" t="str">
        <f t="shared" si="263"/>
        <v>0.0000500000000000002-0.00316486921515859i</v>
      </c>
      <c r="V583" t="str">
        <f t="shared" si="264"/>
        <v>0.00002-0.0354465352097763i</v>
      </c>
      <c r="W583" t="str">
        <f t="shared" si="265"/>
        <v>0.0000422734903818865-0.00290550444576251i</v>
      </c>
      <c r="X583" t="str">
        <f t="shared" si="266"/>
        <v>0.0000844386863991271-0.0029036640208036i</v>
      </c>
      <c r="Y583" t="str">
        <f t="shared" si="267"/>
        <v>0.009+0.225692016233891i</v>
      </c>
      <c r="Z583" t="str">
        <f t="shared" si="268"/>
        <v>-0.155954658254388-0.0109073241191516i</v>
      </c>
      <c r="AA583" t="str">
        <f t="shared" si="269"/>
        <v>2.19266802775956-53.7733715552768i</v>
      </c>
      <c r="AB583" t="str">
        <f t="shared" si="270"/>
        <v>0.66591051895973-0.0624846828496853i</v>
      </c>
      <c r="AC583" t="str">
        <f t="shared" si="271"/>
        <v>2.6250719138056-2.03361580149509i</v>
      </c>
      <c r="AD583" t="str">
        <f t="shared" si="272"/>
        <v>0.170055461913135+0.107937154078437i</v>
      </c>
      <c r="AE583" t="str">
        <f t="shared" si="273"/>
        <v>-0.0253436359229227-0.0186881520185724i</v>
      </c>
      <c r="AF583" t="str">
        <f t="shared" si="274"/>
        <v>-3.02123185378365-1.05810191757034i</v>
      </c>
      <c r="AG583" t="str">
        <f t="shared" si="275"/>
        <v>1.02236081191189-0.0322461823939688i</v>
      </c>
      <c r="AH583" t="str">
        <f t="shared" si="276"/>
        <v>0.0529309724240195+0.0831254589730014i</v>
      </c>
      <c r="AI583">
        <f t="shared" si="277"/>
        <v>-20.127123541422165</v>
      </c>
      <c r="AJ583">
        <f t="shared" si="278"/>
        <v>57.512643925819305</v>
      </c>
      <c r="AK583"/>
      <c r="AL583"/>
      <c r="AM583"/>
      <c r="AN583"/>
    </row>
    <row r="584" spans="1:40" x14ac:dyDescent="0.35">
      <c r="A584"/>
      <c r="B584">
        <f t="shared" si="244"/>
        <v>45000</v>
      </c>
      <c r="C584" s="237" t="str">
        <f t="shared" si="247"/>
        <v>-0.0000104458334132223+0.0150627980618253i</v>
      </c>
      <c r="D584" s="208" t="str">
        <f t="shared" si="248"/>
        <v>-1.64882560443609+0.115481451807327i</v>
      </c>
      <c r="E584" t="str">
        <f t="shared" si="249"/>
        <v>36500</v>
      </c>
      <c r="F584" t="str">
        <f t="shared" si="250"/>
        <v>0.21505376344086</v>
      </c>
      <c r="G584" t="str">
        <f t="shared" si="245"/>
        <v>0.21505376344086</v>
      </c>
      <c r="H584" t="str">
        <f t="shared" si="251"/>
        <v>1.37501664333635+1.17379693204733i</v>
      </c>
      <c r="I584" t="str">
        <f t="shared" si="252"/>
        <v>176.714586764426i</v>
      </c>
      <c r="J584" t="str">
        <f t="shared" si="246"/>
        <v>-41.2702819493156+38.6594967172799i</v>
      </c>
      <c r="K584" t="str">
        <f t="shared" si="253"/>
        <v>2.13637883658471-2.28065454605342i</v>
      </c>
      <c r="L584" t="str">
        <f t="shared" si="254"/>
        <v>0.5602919435592-0.519336479741368i</v>
      </c>
      <c r="M584" t="str">
        <f t="shared" si="255"/>
        <v>2.69667078014391-2.79999102579479i</v>
      </c>
      <c r="N584" t="str">
        <f t="shared" si="256"/>
        <v>-0.561298273291353i</v>
      </c>
      <c r="O584" t="str">
        <f t="shared" si="257"/>
        <v>0.846564772323769-0.532285718632771i</v>
      </c>
      <c r="P584" t="str">
        <f t="shared" si="258"/>
        <v>0.153435227676231+0.532285718632771i</v>
      </c>
      <c r="Q584" t="str">
        <f t="shared" si="259"/>
        <v>-0.153435227676231+0.029012554658582i</v>
      </c>
      <c r="R584" t="str">
        <f t="shared" si="260"/>
        <v>-0.33215913005825-3.53193012945151i</v>
      </c>
      <c r="S584" t="str">
        <f t="shared" si="261"/>
        <v>0.0626736988239935i</v>
      </c>
      <c r="T584" t="str">
        <f t="shared" si="262"/>
        <v>0.221359125200632-0.0208176412789104i</v>
      </c>
      <c r="U584" t="str">
        <f t="shared" si="263"/>
        <v>0.0000500000000000002-0.00315783617245824i</v>
      </c>
      <c r="V584" t="str">
        <f t="shared" si="264"/>
        <v>0.00002-0.0353677651315323i</v>
      </c>
      <c r="W584" t="str">
        <f t="shared" si="265"/>
        <v>0.0000422734899716837-0.00289904799497807i</v>
      </c>
      <c r="X584" t="str">
        <f t="shared" si="266"/>
        <v>0.000084251499534596-0.00289721437246047i</v>
      </c>
      <c r="Y584" t="str">
        <f t="shared" si="267"/>
        <v>0.009+0.226194671058465i</v>
      </c>
      <c r="Z584" t="str">
        <f t="shared" si="268"/>
        <v>-0.155255080499044-0.010843805514784i</v>
      </c>
      <c r="AA584" t="str">
        <f t="shared" si="269"/>
        <v>2.1826528047456-53.6511808543871i</v>
      </c>
      <c r="AB584" t="str">
        <f t="shared" si="270"/>
        <v>0.665884327746325-0.0626228580172932i</v>
      </c>
      <c r="AC584" t="str">
        <f t="shared" si="271"/>
        <v>2.62032736913124-2.03334337329144i</v>
      </c>
      <c r="AD584" t="str">
        <f t="shared" si="272"/>
        <v>0.170187859454431+0.108164919222669i</v>
      </c>
      <c r="AE584" t="str">
        <f t="shared" si="273"/>
        <v>-0.0252496104719846-0.0186386372899892i</v>
      </c>
      <c r="AF584" t="str">
        <f t="shared" si="274"/>
        <v>-3.02384224777244-1.05831548024i</v>
      </c>
      <c r="AG584" t="str">
        <f t="shared" si="275"/>
        <v>1.02235218468056-0.0321987892482292i</v>
      </c>
      <c r="AH584" t="str">
        <f t="shared" si="276"/>
        <v>0.0527754515367626+0.0829280353901825i</v>
      </c>
      <c r="AI584">
        <f t="shared" si="277"/>
        <v>-20.149191525948389</v>
      </c>
      <c r="AJ584">
        <f t="shared" si="278"/>
        <v>57.527300287794482</v>
      </c>
      <c r="AK584"/>
      <c r="AL584"/>
      <c r="AM584"/>
      <c r="AN584"/>
    </row>
    <row r="585" spans="1:40" x14ac:dyDescent="0.35">
      <c r="A585"/>
      <c r="B585">
        <f t="shared" si="244"/>
        <v>45100</v>
      </c>
      <c r="C585" s="237" t="str">
        <f t="shared" si="247"/>
        <v>-0.000010399561804926+0.0150293994285173i</v>
      </c>
      <c r="D585" s="208" t="str">
        <f t="shared" si="248"/>
        <v>-1.6488252496871+0.115225395618633i</v>
      </c>
      <c r="E585" t="str">
        <f t="shared" si="249"/>
        <v>36500</v>
      </c>
      <c r="F585" t="str">
        <f t="shared" si="250"/>
        <v>0.21505376344086</v>
      </c>
      <c r="G585" t="str">
        <f t="shared" si="245"/>
        <v>0.21505376344086</v>
      </c>
      <c r="H585" t="str">
        <f t="shared" si="251"/>
        <v>1.37762139412621+1.17374760959771i</v>
      </c>
      <c r="I585" t="str">
        <f t="shared" si="252"/>
        <v>177.107285846125i</v>
      </c>
      <c r="J585" t="str">
        <f t="shared" si="246"/>
        <v>-41.4583586112234+38.745406709985i</v>
      </c>
      <c r="K585" t="str">
        <f t="shared" si="253"/>
        <v>2.13108368767067-2.28030208626537i</v>
      </c>
      <c r="L585" t="str">
        <f t="shared" si="254"/>
        <v>0.559142264557345-0.519422551396825i</v>
      </c>
      <c r="M585" t="str">
        <f t="shared" si="255"/>
        <v>2.69022595222801-2.79972463766219i</v>
      </c>
      <c r="N585" t="str">
        <f t="shared" si="256"/>
        <v>-0.562545602787556i</v>
      </c>
      <c r="O585" t="str">
        <f t="shared" si="257"/>
        <v>0.845900178262954-0.533341249496702i</v>
      </c>
      <c r="P585" t="str">
        <f t="shared" si="258"/>
        <v>0.154099821737046+0.533341249496702i</v>
      </c>
      <c r="Q585" t="str">
        <f t="shared" si="259"/>
        <v>-0.154099821737046+0.029204353290854i</v>
      </c>
      <c r="R585" t="str">
        <f t="shared" si="260"/>
        <v>-0.332153872657274-3.52395987496566i</v>
      </c>
      <c r="S585" t="str">
        <f t="shared" si="261"/>
        <v>0.062812973710269i</v>
      </c>
      <c r="T585" t="str">
        <f t="shared" si="262"/>
        <v>0.221350398982261-0.0208635724709854i</v>
      </c>
      <c r="U585" t="str">
        <f t="shared" si="263"/>
        <v>0.0000500000000000002-0.00315083431841732i</v>
      </c>
      <c r="V585" t="str">
        <f t="shared" si="264"/>
        <v>0.00002-0.0352893443662739i</v>
      </c>
      <c r="W585" t="str">
        <f t="shared" si="265"/>
        <v>0.000042273489560568-0.00289262017640555i</v>
      </c>
      <c r="X585" t="str">
        <f t="shared" si="266"/>
        <v>0.0000840655560838793-0.00289079330818352i</v>
      </c>
      <c r="Y585" t="str">
        <f t="shared" si="267"/>
        <v>0.009+0.226697325883039i</v>
      </c>
      <c r="Z585" t="str">
        <f t="shared" si="268"/>
        <v>-0.154560215325158-0.0107808372419859i</v>
      </c>
      <c r="AA585" t="str">
        <f t="shared" si="269"/>
        <v>2.17270665151674-53.5295500650167i</v>
      </c>
      <c r="AB585" t="str">
        <f t="shared" si="270"/>
        <v>0.665858077859186-0.0627610265293422i</v>
      </c>
      <c r="AC585" t="str">
        <f t="shared" si="271"/>
        <v>2.61559508929827-2.03306060812646i</v>
      </c>
      <c r="AD585" t="str">
        <f t="shared" si="272"/>
        <v>0.170320525365536+0.108392512857483i</v>
      </c>
      <c r="AE585" t="str">
        <f t="shared" si="273"/>
        <v>-0.0251562150354249-0.0185893679898229i</v>
      </c>
      <c r="AF585" t="str">
        <f t="shared" si="274"/>
        <v>-3.02644664381331-1.05852221397908i</v>
      </c>
      <c r="AG585" t="str">
        <f t="shared" si="275"/>
        <v>1.02234357751495-0.0321516669606995i</v>
      </c>
      <c r="AH585" t="str">
        <f t="shared" si="276"/>
        <v>0.0526209875593662+0.0827314780719664i</v>
      </c>
      <c r="AI585">
        <f t="shared" si="277"/>
        <v>-20.17120014558904</v>
      </c>
      <c r="AJ585">
        <f t="shared" si="278"/>
        <v>57.54178194455897</v>
      </c>
      <c r="AK585"/>
      <c r="AL585"/>
      <c r="AM585"/>
      <c r="AN585"/>
    </row>
    <row r="586" spans="1:40" x14ac:dyDescent="0.35">
      <c r="A586"/>
      <c r="B586">
        <f t="shared" si="244"/>
        <v>45200</v>
      </c>
      <c r="C586" s="237" t="str">
        <f t="shared" si="247"/>
        <v>-0.0000103535969690271+0.0149961485765608i</v>
      </c>
      <c r="D586" s="208" t="str">
        <f t="shared" si="248"/>
        <v>-1.64882489729002+0.1149704724203i</v>
      </c>
      <c r="E586" t="str">
        <f t="shared" si="249"/>
        <v>36500</v>
      </c>
      <c r="F586" t="str">
        <f t="shared" si="250"/>
        <v>0.21505376344086</v>
      </c>
      <c r="G586" t="str">
        <f t="shared" si="245"/>
        <v>0.21505376344086</v>
      </c>
      <c r="H586" t="str">
        <f t="shared" si="251"/>
        <v>1.380220146072+1.17369263797703i</v>
      </c>
      <c r="I586" t="str">
        <f t="shared" si="252"/>
        <v>177.499984927823i</v>
      </c>
      <c r="J586" t="str">
        <f t="shared" si="246"/>
        <v>-41.6468527573974+38.8313167026901i</v>
      </c>
      <c r="K586" t="str">
        <f t="shared" si="253"/>
        <v>2.12580302981028-2.27993828928301i</v>
      </c>
      <c r="L586" t="str">
        <f t="shared" si="254"/>
        <v>0.55799475767317-0.51950590915999i</v>
      </c>
      <c r="M586" t="str">
        <f t="shared" si="255"/>
        <v>2.68379778748345-2.799444198443i</v>
      </c>
      <c r="N586" t="str">
        <f t="shared" si="256"/>
        <v>-0.563792932283759i</v>
      </c>
      <c r="O586" t="str">
        <f t="shared" si="257"/>
        <v>0.845234268124697-0.534395950571959i</v>
      </c>
      <c r="P586" t="str">
        <f t="shared" si="258"/>
        <v>0.154765731875303+0.534395950571959i</v>
      </c>
      <c r="Q586" t="str">
        <f t="shared" si="259"/>
        <v>-0.154765731875303+0.0293969817118001i</v>
      </c>
      <c r="R586" t="str">
        <f t="shared" si="260"/>
        <v>-0.332148603292068-3.51602457724281i</v>
      </c>
      <c r="S586" t="str">
        <f t="shared" si="261"/>
        <v>0.0629522485965445i</v>
      </c>
      <c r="T586" t="str">
        <f t="shared" si="262"/>
        <v>0.22134165325815-0.0209095014454373i</v>
      </c>
      <c r="U586" t="str">
        <f t="shared" si="263"/>
        <v>0.0000500000000000002-0.00314386344603144i</v>
      </c>
      <c r="V586" t="str">
        <f t="shared" si="264"/>
        <v>0.00002-0.0352112705955521i</v>
      </c>
      <c r="W586" t="str">
        <f t="shared" si="265"/>
        <v>0.0000422734891485398-0.00288622080000814i</v>
      </c>
      <c r="X586" t="str">
        <f t="shared" si="266"/>
        <v>0.0000838808450593094-0.00288440063841403i</v>
      </c>
      <c r="Y586" t="str">
        <f t="shared" si="267"/>
        <v>0.009+0.227199980707614i</v>
      </c>
      <c r="Z586" t="str">
        <f t="shared" si="268"/>
        <v>-0.153870020361886-0.0107184131862986i</v>
      </c>
      <c r="AA586" t="str">
        <f t="shared" si="269"/>
        <v>2.16282892913835-53.408475309756i</v>
      </c>
      <c r="AB586" t="str">
        <f t="shared" si="270"/>
        <v>0.665831769295602-0.0628991883704195i</v>
      </c>
      <c r="AC586" t="str">
        <f t="shared" si="271"/>
        <v>2.61087506130138-2.03276758627665i</v>
      </c>
      <c r="AD586" t="str">
        <f t="shared" si="272"/>
        <v>0.170453459495296+0.108619934850112i</v>
      </c>
      <c r="AE586" t="str">
        <f t="shared" si="273"/>
        <v>-0.0250634439413027-0.018540342194998i</v>
      </c>
      <c r="AF586" t="str">
        <f t="shared" si="274"/>
        <v>-3.02904504336202-1.05872216555673i</v>
      </c>
      <c r="AG586" t="str">
        <f t="shared" si="275"/>
        <v>1.02233499015032-0.0321048136248623i</v>
      </c>
      <c r="AH586" t="str">
        <f t="shared" si="276"/>
        <v>0.0524675708563993+0.0825357810018097i</v>
      </c>
      <c r="AI586">
        <f t="shared" si="277"/>
        <v>-20.193149740049101</v>
      </c>
      <c r="AJ586">
        <f t="shared" si="278"/>
        <v>57.55608985733128</v>
      </c>
      <c r="AK586"/>
      <c r="AL586"/>
      <c r="AM586"/>
      <c r="AN586"/>
    </row>
    <row r="587" spans="1:40" x14ac:dyDescent="0.35">
      <c r="A587"/>
      <c r="B587">
        <f t="shared" si="244"/>
        <v>45300</v>
      </c>
      <c r="C587" s="237" t="str">
        <f t="shared" si="247"/>
        <v>-0.0000103079361997129+0.0149630445272732i</v>
      </c>
      <c r="D587" s="208" t="str">
        <f t="shared" si="248"/>
        <v>-1.64882454722413+0.114716674709095i</v>
      </c>
      <c r="E587" t="str">
        <f t="shared" si="249"/>
        <v>36500</v>
      </c>
      <c r="F587" t="str">
        <f t="shared" si="250"/>
        <v>0.21505376344086</v>
      </c>
      <c r="G587" t="str">
        <f t="shared" si="245"/>
        <v>0.21505376344086</v>
      </c>
      <c r="H587" t="str">
        <f t="shared" si="251"/>
        <v>1.38281290081698+1.17363205620068i</v>
      </c>
      <c r="I587" t="str">
        <f t="shared" si="252"/>
        <v>177.892684009522i</v>
      </c>
      <c r="J587" t="str">
        <f t="shared" si="246"/>
        <v>-41.8357643878375+38.9172266953951i</v>
      </c>
      <c r="K587" t="str">
        <f t="shared" si="253"/>
        <v>2.1205368426387-2.27956324891101i</v>
      </c>
      <c r="L587" t="str">
        <f t="shared" si="254"/>
        <v>0.556849425176483-0.51958656857107i</v>
      </c>
      <c r="M587" t="str">
        <f t="shared" si="255"/>
        <v>2.67738626781518-2.79914981748208i</v>
      </c>
      <c r="N587" t="str">
        <f t="shared" si="256"/>
        <v>-0.565040261779962i</v>
      </c>
      <c r="O587" t="str">
        <f t="shared" si="257"/>
        <v>0.844567042945043-0.535449820217605i</v>
      </c>
      <c r="P587" t="str">
        <f t="shared" si="258"/>
        <v>0.155432957054957+0.535449820217605i</v>
      </c>
      <c r="Q587" t="str">
        <f t="shared" si="259"/>
        <v>-0.155432957054957+0.029590441562357i</v>
      </c>
      <c r="R587" t="str">
        <f t="shared" si="260"/>
        <v>-0.332143321960635-3.50812400476697i</v>
      </c>
      <c r="S587" t="str">
        <f t="shared" si="261"/>
        <v>0.0630915234828201i</v>
      </c>
      <c r="T587" t="str">
        <f t="shared" si="262"/>
        <v>0.2213328880274-0.0209554281971413i</v>
      </c>
      <c r="U587" t="str">
        <f t="shared" si="263"/>
        <v>0.0000500000000000002-0.00313692335012409i</v>
      </c>
      <c r="V587" t="str">
        <f t="shared" si="264"/>
        <v>0.00002-0.0351335415213897i</v>
      </c>
      <c r="W587" t="str">
        <f t="shared" si="265"/>
        <v>0.0000422734887355989-0.00287984967742708i</v>
      </c>
      <c r="X587" t="str">
        <f t="shared" si="266"/>
        <v>0.000083697355594311-0.00287803617526535i</v>
      </c>
      <c r="Y587" t="str">
        <f t="shared" si="267"/>
        <v>0.009+0.227702635532188i</v>
      </c>
      <c r="Z587" t="str">
        <f t="shared" si="268"/>
        <v>-0.153184453715017-0.0106565273155783i</v>
      </c>
      <c r="AA587" t="str">
        <f t="shared" si="269"/>
        <v>2.15301900610364-53.2879527472348i</v>
      </c>
      <c r="AB587" t="str">
        <f t="shared" si="270"/>
        <v>0.665805402052868-0.0630373435251089i</v>
      </c>
      <c r="AC587" t="str">
        <f t="shared" si="271"/>
        <v>2.60616727187065-2.03246438754854i</v>
      </c>
      <c r="AD587" t="str">
        <f t="shared" si="272"/>
        <v>0.17058666169239+0.108847185066463i</v>
      </c>
      <c r="AE587" t="str">
        <f t="shared" si="273"/>
        <v>-0.0249712915815326-0.0184915580028218i</v>
      </c>
      <c r="AF587" t="str">
        <f t="shared" si="274"/>
        <v>-3.03163744804111-1.05891538149158i</v>
      </c>
      <c r="AG587" t="str">
        <f t="shared" si="275"/>
        <v>1.02232642232508-0.0320582273518963i</v>
      </c>
      <c r="AH587" t="str">
        <f t="shared" si="276"/>
        <v>0.0523151919013647+0.0823409382199647i</v>
      </c>
      <c r="AI587">
        <f t="shared" si="277"/>
        <v>-20.215040646230594</v>
      </c>
      <c r="AJ587">
        <f t="shared" si="278"/>
        <v>57.570224980957477</v>
      </c>
      <c r="AK587"/>
      <c r="AL587"/>
      <c r="AM587"/>
      <c r="AN587"/>
    </row>
    <row r="588" spans="1:40" x14ac:dyDescent="0.35">
      <c r="A588"/>
      <c r="B588">
        <f t="shared" si="244"/>
        <v>45400</v>
      </c>
      <c r="C588" s="237" t="str">
        <f t="shared" si="247"/>
        <v>-0.0000102625768209372+0.0149300863105947i</v>
      </c>
      <c r="D588" s="208" t="str">
        <f t="shared" si="248"/>
        <v>-1.64882419946889+0.114463995047893i</v>
      </c>
      <c r="E588" t="str">
        <f t="shared" si="249"/>
        <v>36500</v>
      </c>
      <c r="F588" t="str">
        <f t="shared" si="250"/>
        <v>0.21505376344086</v>
      </c>
      <c r="G588" t="str">
        <f t="shared" si="245"/>
        <v>0.21505376344086</v>
      </c>
      <c r="H588" t="str">
        <f t="shared" si="251"/>
        <v>1.38539966016871+1.17356590310035i</v>
      </c>
      <c r="I588" t="str">
        <f t="shared" si="252"/>
        <v>178.285383091221i</v>
      </c>
      <c r="J588" t="str">
        <f t="shared" si="246"/>
        <v>-42.0250935025438+39.0031366881002i</v>
      </c>
      <c r="K588" t="str">
        <f t="shared" si="253"/>
        <v>2.11528510551334-2.27917705836357i</v>
      </c>
      <c r="L588" t="str">
        <f t="shared" si="254"/>
        <v>0.555706269259458-0.519664545116372i</v>
      </c>
      <c r="M588" t="str">
        <f t="shared" si="255"/>
        <v>2.6709913747728-2.79884160347994i</v>
      </c>
      <c r="N588" t="str">
        <f t="shared" si="256"/>
        <v>-0.566287591276165i</v>
      </c>
      <c r="O588" t="str">
        <f t="shared" si="257"/>
        <v>0.84389850376208-0.536502856793999i</v>
      </c>
      <c r="P588" t="str">
        <f t="shared" si="258"/>
        <v>0.15610149623792+0.536502856793999i</v>
      </c>
      <c r="Q588" t="str">
        <f t="shared" si="259"/>
        <v>-0.15610149623792+0.029784734482166i</v>
      </c>
      <c r="R588" t="str">
        <f t="shared" si="260"/>
        <v>-0.332138028661037-3.50025792806186i</v>
      </c>
      <c r="S588" t="str">
        <f t="shared" si="261"/>
        <v>0.0632307983690956i</v>
      </c>
      <c r="T588" t="str">
        <f t="shared" si="262"/>
        <v>0.221324103289108-0.0210013527209749i</v>
      </c>
      <c r="U588" t="str">
        <f t="shared" si="263"/>
        <v>0.00005-0.00313001382732645i</v>
      </c>
      <c r="V588" t="str">
        <f t="shared" si="264"/>
        <v>0.00002-0.0350561548660563i</v>
      </c>
      <c r="W588" t="str">
        <f t="shared" si="265"/>
        <v>0.0000422734883217455-0.00287350662196313i</v>
      </c>
      <c r="X588" t="str">
        <f t="shared" si="266"/>
        <v>0.0000835150769418032-0.00287169973250447i</v>
      </c>
      <c r="Y588" t="str">
        <f t="shared" si="267"/>
        <v>0.009+0.228205290356763i</v>
      </c>
      <c r="Z588" t="str">
        <f t="shared" si="268"/>
        <v>-0.152503473960534-0.0105951736786958i</v>
      </c>
      <c r="AA588" t="str">
        <f t="shared" si="269"/>
        <v>2.1432762582293-53.1679785716978i</v>
      </c>
      <c r="AB588" t="str">
        <f t="shared" si="270"/>
        <v>0.665778976128269-0.0631754919780009i</v>
      </c>
      <c r="AC588" t="str">
        <f t="shared" si="271"/>
        <v>2.60147170747533-2.03215109128035i</v>
      </c>
      <c r="AD588" t="str">
        <f t="shared" si="272"/>
        <v>0.170720131805327+0.109074263371135i</v>
      </c>
      <c r="AE588" t="str">
        <f t="shared" si="273"/>
        <v>-0.0248797524110197-0.0184430135307116i</v>
      </c>
      <c r="AF588" t="str">
        <f t="shared" si="274"/>
        <v>-3.0342238596376-1.05910190805246i</v>
      </c>
      <c r="AG588" t="str">
        <f t="shared" si="275"/>
        <v>1.02231787378064-0.0320119062704674i</v>
      </c>
      <c r="AH588" t="str">
        <f t="shared" si="276"/>
        <v>0.0521638412752236+0.0821469438227955i</v>
      </c>
      <c r="AI588">
        <f t="shared" si="277"/>
        <v>-20.236873198262508</v>
      </c>
      <c r="AJ588">
        <f t="shared" si="278"/>
        <v>57.584188263955951</v>
      </c>
      <c r="AK588"/>
      <c r="AL588"/>
      <c r="AM588"/>
      <c r="AN588"/>
    </row>
    <row r="589" spans="1:40" x14ac:dyDescent="0.35">
      <c r="A589"/>
      <c r="B589">
        <f t="shared" si="244"/>
        <v>45500</v>
      </c>
      <c r="C589" s="237" t="str">
        <f t="shared" si="247"/>
        <v>-0.0000102175161860287+0.0148972729649934i</v>
      </c>
      <c r="D589" s="208" t="str">
        <f t="shared" si="248"/>
        <v>-1.64882385400402+0.114212426064949i</v>
      </c>
      <c r="E589" t="str">
        <f t="shared" si="249"/>
        <v>36500</v>
      </c>
      <c r="F589" t="str">
        <f t="shared" si="250"/>
        <v>0.21505376344086</v>
      </c>
      <c r="G589" t="str">
        <f t="shared" si="245"/>
        <v>0.21505376344086</v>
      </c>
      <c r="H589" t="str">
        <f t="shared" si="251"/>
        <v>1.38798042609732+1.17349421732424i</v>
      </c>
      <c r="I589" t="str">
        <f t="shared" si="252"/>
        <v>178.678082172919i</v>
      </c>
      <c r="J589" t="str">
        <f t="shared" si="246"/>
        <v>-42.2148401015163+39.0890466808053i</v>
      </c>
      <c r="K589" t="str">
        <f t="shared" si="253"/>
        <v>2.11004779751858-2.278779810267i</v>
      </c>
      <c r="L589" t="str">
        <f t="shared" si="254"/>
        <v>0.554565292037327-0.519739854228156i</v>
      </c>
      <c r="M589" t="str">
        <f t="shared" si="255"/>
        <v>2.66461308955591-2.79851966449516i</v>
      </c>
      <c r="N589" t="str">
        <f t="shared" si="256"/>
        <v>-0.567534920772368i</v>
      </c>
      <c r="O589" t="str">
        <f t="shared" si="257"/>
        <v>0.843228651615942-0.537555058662794i</v>
      </c>
      <c r="P589" t="str">
        <f t="shared" si="258"/>
        <v>0.156771348384058+0.537555058662794i</v>
      </c>
      <c r="Q589" t="str">
        <f t="shared" si="259"/>
        <v>-0.156771348384058+0.029979862109574i</v>
      </c>
      <c r="R589" t="str">
        <f t="shared" si="260"/>
        <v>-0.33213272339128-3.49242611966855i</v>
      </c>
      <c r="S589" t="str">
        <f t="shared" si="261"/>
        <v>0.0633700732553712i</v>
      </c>
      <c r="T589" t="str">
        <f t="shared" si="262"/>
        <v>0.221315299042368-0.0210472750118114i</v>
      </c>
      <c r="U589" t="str">
        <f t="shared" si="263"/>
        <v>0.00005-0.0031231346760576i</v>
      </c>
      <c r="V589" t="str">
        <f t="shared" si="264"/>
        <v>0.00002-0.0349791083718451i</v>
      </c>
      <c r="W589" t="str">
        <f t="shared" si="265"/>
        <v>0.0000422734879069799-0.00286719144855838i</v>
      </c>
      <c r="X589" t="str">
        <f t="shared" si="266"/>
        <v>0.0000833339984726264-0.00286539112553393i</v>
      </c>
      <c r="Y589" t="str">
        <f t="shared" si="267"/>
        <v>0.009+0.228707945181337i</v>
      </c>
      <c r="Z589" t="str">
        <f t="shared" si="268"/>
        <v>-0.151827040138278-0.0105343464042616i</v>
      </c>
      <c r="AA589" t="str">
        <f t="shared" si="269"/>
        <v>2.13360006855331-53.0485490125917i</v>
      </c>
      <c r="AB589" t="str">
        <f t="shared" si="270"/>
        <v>0.665752491519078-0.0633136337136738i</v>
      </c>
      <c r="AC589" t="str">
        <f t="shared" si="271"/>
        <v>2.59678835432784-2.03182777634359i</v>
      </c>
      <c r="AD589" t="str">
        <f t="shared" si="272"/>
        <v>0.170853869682449+0.109301169627427i</v>
      </c>
      <c r="AE589" t="str">
        <f t="shared" si="273"/>
        <v>-0.024788820946811-0.0183947069159276i</v>
      </c>
      <c r="AF589" t="str">
        <f t="shared" si="274"/>
        <v>-3.03680428010134-1.05928179125929i</v>
      </c>
      <c r="AG589" t="str">
        <f t="shared" si="275"/>
        <v>1.0223093442615-0.0319658485265257i</v>
      </c>
      <c r="AH589" t="str">
        <f t="shared" si="276"/>
        <v>0.0520135096649487+0.0819537919621071i</v>
      </c>
      <c r="AI589">
        <f t="shared" si="277"/>
        <v>-20.258647727529834</v>
      </c>
      <c r="AJ589">
        <f t="shared" si="278"/>
        <v>57.597980648560295</v>
      </c>
      <c r="AK589"/>
      <c r="AL589"/>
      <c r="AM589"/>
      <c r="AN589"/>
    </row>
    <row r="590" spans="1:40" x14ac:dyDescent="0.35">
      <c r="A590"/>
      <c r="B590">
        <f t="shared" si="244"/>
        <v>45600</v>
      </c>
      <c r="C590" s="237" t="str">
        <f t="shared" si="247"/>
        <v>-0.0000101727516773048+0.0148646035373719i</v>
      </c>
      <c r="D590" s="208" t="str">
        <f t="shared" si="248"/>
        <v>-1.64882351080945+0.113961960453185i</v>
      </c>
      <c r="E590" t="str">
        <f t="shared" si="249"/>
        <v>36500</v>
      </c>
      <c r="F590" t="str">
        <f t="shared" si="250"/>
        <v>0.21505376344086</v>
      </c>
      <c r="G590" t="str">
        <f t="shared" si="245"/>
        <v>0.21505376344086</v>
      </c>
      <c r="H590" t="str">
        <f t="shared" si="251"/>
        <v>1.39055520073344+1.17341703733722i</v>
      </c>
      <c r="I590" t="str">
        <f t="shared" si="252"/>
        <v>179.070781254618i</v>
      </c>
      <c r="J590" t="str">
        <f t="shared" si="246"/>
        <v>-42.405004184755+39.1749566735103i</v>
      </c>
      <c r="K590" t="str">
        <f t="shared" si="253"/>
        <v>2.10482489747029-2.27837159666235i</v>
      </c>
      <c r="L590" t="str">
        <f t="shared" si="254"/>
        <v>0.553426495549072-0.519812511284493i</v>
      </c>
      <c r="M590" t="str">
        <f t="shared" si="255"/>
        <v>2.65825139301936-2.79818410794684i</v>
      </c>
      <c r="N590" t="str">
        <f t="shared" si="256"/>
        <v>-0.568782250268571i</v>
      </c>
      <c r="O590" t="str">
        <f t="shared" si="257"/>
        <v>0.842557487548806-0.538606424186942i</v>
      </c>
      <c r="P590" t="str">
        <f t="shared" si="258"/>
        <v>0.157442512451194+0.538606424186942i</v>
      </c>
      <c r="Q590" t="str">
        <f t="shared" si="259"/>
        <v>-0.157442512451194+0.0301758260816289i</v>
      </c>
      <c r="R590" t="str">
        <f t="shared" si="260"/>
        <v>-0.332127406149372-3.48462835412334i</v>
      </c>
      <c r="S590" t="str">
        <f t="shared" si="261"/>
        <v>0.0635093481416467i</v>
      </c>
      <c r="T590" t="str">
        <f t="shared" si="262"/>
        <v>0.221306475286273-0.0210931950645226i</v>
      </c>
      <c r="U590" t="str">
        <f t="shared" si="263"/>
        <v>0.00005-0.00311628569650484i</v>
      </c>
      <c r="V590" t="str">
        <f t="shared" si="264"/>
        <v>0.00002-0.0349023998008543i</v>
      </c>
      <c r="W590" t="str">
        <f t="shared" si="265"/>
        <v>0.0000422734874913014-0.00286090397377826i</v>
      </c>
      <c r="X590" t="str">
        <f t="shared" si="266"/>
        <v>0.0000831541096739932-0.00285911017137392i</v>
      </c>
      <c r="Y590" t="str">
        <f t="shared" si="267"/>
        <v>0.009+0.229210600005911i</v>
      </c>
      <c r="Z590" t="str">
        <f t="shared" si="268"/>
        <v>-0.151155111745708-0.010474039699373i</v>
      </c>
      <c r="AA590" t="str">
        <f t="shared" si="269"/>
        <v>2.12398982723403-52.9296603341544i</v>
      </c>
      <c r="AB590" t="str">
        <f t="shared" si="270"/>
        <v>0.665725948222567-0.0634517687167009i</v>
      </c>
      <c r="AC590" t="str">
        <f t="shared" si="271"/>
        <v>2.59211719838758-2.03149452114494i</v>
      </c>
      <c r="AD590" t="str">
        <f t="shared" si="272"/>
        <v>0.170987875171921+0.109527903697362i</v>
      </c>
      <c r="AE590" t="str">
        <f t="shared" si="273"/>
        <v>-0.0246984917672575-0.01834663631531i</v>
      </c>
      <c r="AF590" t="str">
        <f t="shared" si="274"/>
        <v>-3.03937871154289-1.05945507688403i</v>
      </c>
      <c r="AG590" t="str">
        <f t="shared" si="275"/>
        <v>1.02230083351508-0.0319200522831027i</v>
      </c>
      <c r="AH590" t="str">
        <f t="shared" si="276"/>
        <v>0.0518641878620924+0.0817614768444948i</v>
      </c>
      <c r="AI590">
        <f t="shared" si="277"/>
        <v>-20.280364562701845</v>
      </c>
      <c r="AJ590">
        <f t="shared" si="278"/>
        <v>57.611603070769</v>
      </c>
      <c r="AK590"/>
      <c r="AL590"/>
      <c r="AM590"/>
      <c r="AN590"/>
    </row>
    <row r="591" spans="1:40" x14ac:dyDescent="0.35">
      <c r="A591"/>
      <c r="B591">
        <f t="shared" si="244"/>
        <v>45700</v>
      </c>
      <c r="C591" s="237" t="str">
        <f t="shared" si="247"/>
        <v>-0.0000101282807056914+0.014832077082975i</v>
      </c>
      <c r="D591" s="208" t="str">
        <f t="shared" si="248"/>
        <v>-1.64882316986534+0.113712590969475i</v>
      </c>
      <c r="E591" t="str">
        <f t="shared" si="249"/>
        <v>36500</v>
      </c>
      <c r="F591" t="str">
        <f t="shared" si="250"/>
        <v>0.21505376344086</v>
      </c>
      <c r="G591" t="str">
        <f t="shared" si="245"/>
        <v>0.21505376344086</v>
      </c>
      <c r="H591" t="str">
        <f t="shared" si="251"/>
        <v>1.39312398636639+1.17333440142093i</v>
      </c>
      <c r="I591" t="str">
        <f t="shared" si="252"/>
        <v>179.463480336317i</v>
      </c>
      <c r="J591" t="str">
        <f t="shared" si="246"/>
        <v>-42.5955857522598+39.2608666662154i</v>
      </c>
      <c r="K591" t="str">
        <f t="shared" si="253"/>
        <v>2.09961638392033-2.27795250900785i</v>
      </c>
      <c r="L591" t="str">
        <f t="shared" si="254"/>
        <v>0.552289881758114-0.519882531609125i</v>
      </c>
      <c r="M591" t="str">
        <f t="shared" si="255"/>
        <v>2.65190626567844-2.79783504061698i</v>
      </c>
      <c r="N591" t="str">
        <f t="shared" si="256"/>
        <v>-0.570029579764774i</v>
      </c>
      <c r="O591" t="str">
        <f t="shared" si="257"/>
        <v>0.841885012604889-0.539656951730695i</v>
      </c>
      <c r="P591" t="str">
        <f t="shared" si="258"/>
        <v>0.158114987395111+0.539656951730695i</v>
      </c>
      <c r="Q591" t="str">
        <f t="shared" si="259"/>
        <v>-0.158114987395111+0.030372628034079i</v>
      </c>
      <c r="R591" t="str">
        <f t="shared" si="260"/>
        <v>-0.332122076933292-3.4768644079359i</v>
      </c>
      <c r="S591" t="str">
        <f t="shared" si="261"/>
        <v>0.0636486230279223i</v>
      </c>
      <c r="T591" t="str">
        <f t="shared" si="262"/>
        <v>0.221297632019912-0.0211391128739777i</v>
      </c>
      <c r="U591" t="str">
        <f t="shared" si="263"/>
        <v>0.00005-0.00310946669060439i</v>
      </c>
      <c r="V591" t="str">
        <f t="shared" si="264"/>
        <v>0.00002-0.0348260269347692i</v>
      </c>
      <c r="W591" t="str">
        <f t="shared" si="265"/>
        <v>0.0000422734870747105-0.00285464401579366i</v>
      </c>
      <c r="X591" t="str">
        <f t="shared" si="266"/>
        <v>0.0000829754001479608-0.00285285668864444i</v>
      </c>
      <c r="Y591" t="str">
        <f t="shared" si="267"/>
        <v>0.009+0.229713254830486i</v>
      </c>
      <c r="Z591" t="str">
        <f t="shared" si="268"/>
        <v>-0.150487648731754-0.0104142478483837i</v>
      </c>
      <c r="AA591" t="str">
        <f t="shared" si="269"/>
        <v>2.11444493145126-52.8113088350123i</v>
      </c>
      <c r="AB591" t="str">
        <f t="shared" si="270"/>
        <v>0.665699346235996-0.0635898969716481i</v>
      </c>
      <c r="AC591" t="str">
        <f t="shared" si="271"/>
        <v>2.58745822536478-2.03115140362784i</v>
      </c>
      <c r="AD591" t="str">
        <f t="shared" si="272"/>
        <v>0.171122148121736+0.109754465441694i</v>
      </c>
      <c r="AE591" t="str">
        <f t="shared" si="273"/>
        <v>-0.0246087595111903-0.0182987999050187i</v>
      </c>
      <c r="AF591" t="str">
        <f t="shared" si="274"/>
        <v>-3.04194715623173-1.05962181045145i</v>
      </c>
      <c r="AG591" t="str">
        <f t="shared" si="275"/>
        <v>1.02229234129177-0.0318745157201136i</v>
      </c>
      <c r="AH591" t="str">
        <f t="shared" si="276"/>
        <v>0.051715866761383+0.0815699927306824i</v>
      </c>
      <c r="AI591">
        <f t="shared" si="277"/>
        <v>-20.302024029761245</v>
      </c>
      <c r="AJ591">
        <f t="shared" si="278"/>
        <v>57.6250564603857</v>
      </c>
      <c r="AK591"/>
      <c r="AL591"/>
      <c r="AM591"/>
      <c r="AN591"/>
    </row>
    <row r="592" spans="1:40" x14ac:dyDescent="0.35">
      <c r="A592"/>
      <c r="B592">
        <f t="shared" si="244"/>
        <v>45800</v>
      </c>
      <c r="C592" s="237" t="str">
        <f t="shared" si="247"/>
        <v>-0.0000100841007103482+0.0147996926652986i</v>
      </c>
      <c r="D592" s="208" t="str">
        <f t="shared" si="248"/>
        <v>-1.64882283115204+0.113464310433956i</v>
      </c>
      <c r="E592" t="str">
        <f t="shared" si="249"/>
        <v>36500</v>
      </c>
      <c r="F592" t="str">
        <f t="shared" si="250"/>
        <v>0.21505376344086</v>
      </c>
      <c r="G592" t="str">
        <f t="shared" si="245"/>
        <v>0.21505376344086</v>
      </c>
      <c r="H592" t="str">
        <f t="shared" si="251"/>
        <v>1.39568678544217+1.17324634767399i</v>
      </c>
      <c r="I592" t="str">
        <f t="shared" si="252"/>
        <v>179.856179418016i</v>
      </c>
      <c r="J592" t="str">
        <f t="shared" si="246"/>
        <v>-42.7865848040308+39.3467766589204i</v>
      </c>
      <c r="K592" t="str">
        <f t="shared" si="253"/>
        <v>2.09442223516106-2.2775226381816i</v>
      </c>
      <c r="L592" t="str">
        <f t="shared" si="254"/>
        <v>0.551155452552998-0.519949930471331i</v>
      </c>
      <c r="M592" t="str">
        <f t="shared" si="255"/>
        <v>2.64557768771406-2.79747256865293i</v>
      </c>
      <c r="N592" t="str">
        <f t="shared" si="256"/>
        <v>-0.571276909260977i</v>
      </c>
      <c r="O592" t="str">
        <f t="shared" si="257"/>
        <v>0.841211227830449-0.540706639659611i</v>
      </c>
      <c r="P592" t="str">
        <f t="shared" si="258"/>
        <v>0.158788772169551+0.540706639659611i</v>
      </c>
      <c r="Q592" t="str">
        <f t="shared" si="259"/>
        <v>-0.158788772169551+0.030570269601366i</v>
      </c>
      <c r="R592" t="str">
        <f t="shared" si="260"/>
        <v>-0.33211673574106-3.4691340595678i</v>
      </c>
      <c r="S592" t="str">
        <f t="shared" si="261"/>
        <v>0.0637878979141978i</v>
      </c>
      <c r="T592" t="str">
        <f t="shared" si="262"/>
        <v>0.221288769242377-0.0211850284350473i</v>
      </c>
      <c r="U592" t="str">
        <f t="shared" si="263"/>
        <v>0.00005-0.00310267746202229i</v>
      </c>
      <c r="V592" t="str">
        <f t="shared" si="264"/>
        <v>0.00002-0.0347499875746496i</v>
      </c>
      <c r="W592" t="str">
        <f t="shared" si="265"/>
        <v>0.000042273486657207-0.00284841139436363i</v>
      </c>
      <c r="X592" t="str">
        <f t="shared" si="266"/>
        <v>0.0000827978596099355-0.00284663049754814i</v>
      </c>
      <c r="Y592" t="str">
        <f t="shared" si="267"/>
        <v>0.009+0.23021590965506i</v>
      </c>
      <c r="Z592" t="str">
        <f t="shared" si="268"/>
        <v>-0.149824611490796-0.0103549652116972i</v>
      </c>
      <c r="AA592" t="str">
        <f t="shared" si="269"/>
        <v>2.10496478530886-52.6934908477833i</v>
      </c>
      <c r="AB592" t="str">
        <f t="shared" si="270"/>
        <v>0.665672685556634-0.0637280184630852i</v>
      </c>
      <c r="AC592" t="str">
        <f t="shared" si="271"/>
        <v>2.58281142072424-2.03079850127438i</v>
      </c>
      <c r="AD592" t="str">
        <f t="shared" si="272"/>
        <v>0.17125668837971+0.109980854719928i</v>
      </c>
      <c r="AE592" t="str">
        <f t="shared" si="273"/>
        <v>-0.0245196188771128-0.0182511958802812i</v>
      </c>
      <c r="AF592" t="str">
        <f t="shared" si="274"/>
        <v>-3.04450961659421-1.05978203724003i</v>
      </c>
      <c r="AG592" t="str">
        <f t="shared" si="275"/>
        <v>1.02228386734485-0.0318292370341618i</v>
      </c>
      <c r="AH592" t="str">
        <f t="shared" si="276"/>
        <v>0.0515685373593441+0.0813793339348945i</v>
      </c>
      <c r="AI592">
        <f t="shared" si="277"/>
        <v>-20.323626452031114</v>
      </c>
      <c r="AJ592">
        <f t="shared" si="278"/>
        <v>57.638341741066121</v>
      </c>
      <c r="AK592"/>
      <c r="AL592"/>
      <c r="AM592"/>
      <c r="AN592"/>
    </row>
    <row r="593" spans="1:40" x14ac:dyDescent="0.35">
      <c r="A593"/>
      <c r="B593">
        <f t="shared" si="244"/>
        <v>45900</v>
      </c>
      <c r="C593" s="237" t="str">
        <f t="shared" si="247"/>
        <v>-0.0000100402091583007+0.0147674493559999i</v>
      </c>
      <c r="D593" s="208" t="str">
        <f t="shared" si="248"/>
        <v>-1.64882249465014+0.113217111729333i</v>
      </c>
      <c r="E593" t="str">
        <f t="shared" si="249"/>
        <v>36500</v>
      </c>
      <c r="F593" t="str">
        <f t="shared" si="250"/>
        <v>0.21505376344086</v>
      </c>
      <c r="G593" t="str">
        <f t="shared" si="245"/>
        <v>0.21505376344086</v>
      </c>
      <c r="H593" t="str">
        <f t="shared" si="251"/>
        <v>1.39824360056171+1.17315291401216i</v>
      </c>
      <c r="I593" t="str">
        <f t="shared" si="252"/>
        <v>180.248878499714i</v>
      </c>
      <c r="J593" t="str">
        <f t="shared" si="246"/>
        <v>-42.9780013400679+39.4326866516255i</v>
      </c>
      <c r="K593" t="str">
        <f t="shared" si="253"/>
        <v>2.08924242922971-2.277082074484i</v>
      </c>
      <c r="L593" t="str">
        <f t="shared" si="254"/>
        <v>0.550023209748073-0.520014723085804i</v>
      </c>
      <c r="M593" t="str">
        <f t="shared" si="255"/>
        <v>2.63926563897778-2.7970967975698i</v>
      </c>
      <c r="N593" t="str">
        <f t="shared" si="256"/>
        <v>-0.57252423875718i</v>
      </c>
      <c r="O593" t="str">
        <f t="shared" si="257"/>
        <v>0.84053613427378-0.541755486340554i</v>
      </c>
      <c r="P593" t="str">
        <f t="shared" si="258"/>
        <v>0.15946386572622+0.541755486340554i</v>
      </c>
      <c r="Q593" t="str">
        <f t="shared" si="259"/>
        <v>-0.15946386572622+0.0307687524166259i</v>
      </c>
      <c r="R593" t="str">
        <f t="shared" si="260"/>
        <v>-0.332111382570695-3.46143708941114i</v>
      </c>
      <c r="S593" t="str">
        <f t="shared" si="261"/>
        <v>0.0639271728004734i</v>
      </c>
      <c r="T593" t="str">
        <f t="shared" si="262"/>
        <v>0.221279886952754-0.0212309417426009i</v>
      </c>
      <c r="U593" t="str">
        <f t="shared" si="263"/>
        <v>0.00005-0.00309591781613553i</v>
      </c>
      <c r="V593" t="str">
        <f t="shared" si="264"/>
        <v>0.00002-0.0346742795407179i</v>
      </c>
      <c r="W593" t="str">
        <f t="shared" si="265"/>
        <v>0.000042273486238791-0.00284220593081783i</v>
      </c>
      <c r="X593" t="str">
        <f t="shared" si="266"/>
        <v>0.0000826214778871833-0.00284043141985281i</v>
      </c>
      <c r="Y593" t="str">
        <f t="shared" si="267"/>
        <v>0.009+0.230718564479634i</v>
      </c>
      <c r="Z593" t="str">
        <f t="shared" si="268"/>
        <v>-0.149165960856686-0.0102961862245786i</v>
      </c>
      <c r="AA593" t="str">
        <f t="shared" si="269"/>
        <v>2.09554879973865-52.5762027386826i</v>
      </c>
      <c r="AB593" t="str">
        <f t="shared" si="270"/>
        <v>0.665645966181731-0.0638661331755789i</v>
      </c>
      <c r="AC593" t="str">
        <f t="shared" si="271"/>
        <v>2.57817676968903-2.03043589110686i</v>
      </c>
      <c r="AD593" t="str">
        <f t="shared" si="272"/>
        <v>0.171391495793489+0.110207071390331i</v>
      </c>
      <c r="AE593" t="str">
        <f t="shared" si="273"/>
        <v>-0.0244310646224002-0.018203822455139i</v>
      </c>
      <c r="AF593" t="str">
        <f t="shared" si="274"/>
        <v>-3.04706609521185-1.05993580228283i</v>
      </c>
      <c r="AG593" t="str">
        <f t="shared" si="275"/>
        <v>1.02227541143046-0.0317842144383464i</v>
      </c>
      <c r="AH593" t="str">
        <f t="shared" si="276"/>
        <v>0.0514221907529323+0.0811894948242177i</v>
      </c>
      <c r="AI593">
        <f t="shared" si="277"/>
        <v>-20.345172150203133</v>
      </c>
      <c r="AJ593">
        <f t="shared" si="278"/>
        <v>57.651459830360224</v>
      </c>
      <c r="AK593"/>
      <c r="AL593"/>
      <c r="AM593"/>
      <c r="AN593"/>
    </row>
    <row r="594" spans="1:40" x14ac:dyDescent="0.35">
      <c r="A594"/>
      <c r="B594">
        <f t="shared" ref="B594:B657" si="279">B593+100</f>
        <v>46000</v>
      </c>
      <c r="C594" s="237" t="str">
        <f t="shared" si="247"/>
        <v>-9.99660354407636E-06+0.0147353462348084i</v>
      </c>
      <c r="D594" s="208" t="str">
        <f t="shared" si="248"/>
        <v>-1.64882216034043+0.112970987800198i</v>
      </c>
      <c r="E594" t="str">
        <f t="shared" si="249"/>
        <v>36500</v>
      </c>
      <c r="F594" t="str">
        <f t="shared" si="250"/>
        <v>0.21505376344086</v>
      </c>
      <c r="G594" t="str">
        <f t="shared" si="245"/>
        <v>0.21505376344086</v>
      </c>
      <c r="H594" t="str">
        <f t="shared" si="251"/>
        <v>1.40079443447894+1.17305413816856i</v>
      </c>
      <c r="I594" t="str">
        <f t="shared" si="252"/>
        <v>180.641577581413i</v>
      </c>
      <c r="J594" t="str">
        <f t="shared" si="246"/>
        <v>-43.1698353603712+39.5185966443306i</v>
      </c>
      <c r="K594" t="str">
        <f t="shared" si="253"/>
        <v>2.08407694391281-2.27663090764051i</v>
      </c>
      <c r="L594" t="str">
        <f t="shared" si="254"/>
        <v>0.548893155084166-0.520076924612527i</v>
      </c>
      <c r="M594" t="str">
        <f t="shared" si="255"/>
        <v>2.63297009899698-2.79670783225304i</v>
      </c>
      <c r="N594" t="str">
        <f t="shared" si="256"/>
        <v>-0.573771568253383i</v>
      </c>
      <c r="O594" t="str">
        <f t="shared" si="257"/>
        <v>0.839859732985214-0.542803490141695i</v>
      </c>
      <c r="P594" t="str">
        <f t="shared" si="258"/>
        <v>0.160140267014786+0.542803490141695i</v>
      </c>
      <c r="Q594" t="str">
        <f t="shared" si="259"/>
        <v>-0.160140267014786+0.030968078111688i</v>
      </c>
      <c r="R594" t="str">
        <f t="shared" si="260"/>
        <v>-0.332106017420154-3.45377327976765i</v>
      </c>
      <c r="S594" t="str">
        <f t="shared" si="261"/>
        <v>0.0640664476867489i</v>
      </c>
      <c r="T594" t="str">
        <f t="shared" si="262"/>
        <v>0.221270985150125-0.0212768527915028i</v>
      </c>
      <c r="U594" t="str">
        <f t="shared" si="263"/>
        <v>0.00005-0.0030891875600135i</v>
      </c>
      <c r="V594" t="str">
        <f t="shared" si="264"/>
        <v>0.00002-0.0345989006721512i</v>
      </c>
      <c r="W594" t="str">
        <f t="shared" si="265"/>
        <v>0.0000422734858194622-0.00283602744803965i</v>
      </c>
      <c r="X594" t="str">
        <f t="shared" si="266"/>
        <v>0.0000824462449173829-0.00283425927887462i</v>
      </c>
      <c r="Y594" t="str">
        <f t="shared" si="267"/>
        <v>0.009+0.231221219304209i</v>
      </c>
      <c r="Z594" t="str">
        <f t="shared" si="268"/>
        <v>-0.148511658096913-0.010237905395991i</v>
      </c>
      <c r="AA594" t="str">
        <f t="shared" si="269"/>
        <v>2.08619639240628-52.4594409071368i</v>
      </c>
      <c r="AB594" t="str">
        <f t="shared" si="270"/>
        <v>0.665619188108526-0.0640042410936801i</v>
      </c>
      <c r="AC594" t="str">
        <f t="shared" si="271"/>
        <v>2.57355425724429-2.03006364968968i</v>
      </c>
      <c r="AD594" t="str">
        <f t="shared" si="272"/>
        <v>0.171526570210529+0.110433115309945i</v>
      </c>
      <c r="AE594" t="str">
        <f t="shared" si="273"/>
        <v>-0.0243430915625145-0.0181566778622018i</v>
      </c>
      <c r="AF594" t="str">
        <f t="shared" si="274"/>
        <v>-3.04961659481937-1.06008315036836i</v>
      </c>
      <c r="AG594" t="str">
        <f t="shared" si="275"/>
        <v>1.02226697330754-0.0317394461620687i</v>
      </c>
      <c r="AH594" t="str">
        <f t="shared" si="276"/>
        <v>0.0512768181381964+0.0810004698179802i</v>
      </c>
      <c r="AI594">
        <f t="shared" si="277"/>
        <v>-20.366661442364776</v>
      </c>
      <c r="AJ594">
        <f t="shared" si="278"/>
        <v>57.664411639756679</v>
      </c>
      <c r="AK594"/>
      <c r="AL594"/>
      <c r="AM594"/>
      <c r="AN594"/>
    </row>
    <row r="595" spans="1:40" x14ac:dyDescent="0.35">
      <c r="A595"/>
      <c r="B595">
        <f t="shared" si="279"/>
        <v>46100</v>
      </c>
      <c r="C595" s="237" t="str">
        <f t="shared" si="247"/>
        <v>-9.95328138934765E-06+0.0147033823894389i</v>
      </c>
      <c r="D595" s="208" t="str">
        <f t="shared" si="248"/>
        <v>-1.64882182820391+0.112725931652365i</v>
      </c>
      <c r="E595" t="str">
        <f t="shared" si="249"/>
        <v>36500</v>
      </c>
      <c r="F595" t="str">
        <f t="shared" si="250"/>
        <v>0.21505376344086</v>
      </c>
      <c r="G595" t="str">
        <f t="shared" si="245"/>
        <v>0.21505376344086</v>
      </c>
      <c r="H595" t="str">
        <f t="shared" si="251"/>
        <v>1.40333929009887+1.17295005769382i</v>
      </c>
      <c r="I595" t="str">
        <f t="shared" si="252"/>
        <v>181.034276663112i</v>
      </c>
      <c r="J595" t="str">
        <f t="shared" si="246"/>
        <v>-43.3620868649407+39.6045066370357i</v>
      </c>
      <c r="K595" t="str">
        <f t="shared" si="253"/>
        <v>2.0789257567505-2.27616922680406i</v>
      </c>
      <c r="L595" t="str">
        <f t="shared" si="254"/>
        <v>0.547765290229266-0.520136550156657i</v>
      </c>
      <c r="M595" t="str">
        <f t="shared" si="255"/>
        <v>2.62669104697977-2.79630577696072i</v>
      </c>
      <c r="N595" t="str">
        <f t="shared" si="256"/>
        <v>-0.575018897749586i</v>
      </c>
      <c r="O595" t="str">
        <f t="shared" si="257"/>
        <v>0.839182025017116-0.543850649432519i</v>
      </c>
      <c r="P595" t="str">
        <f t="shared" si="258"/>
        <v>0.160817974982884+0.543850649432519i</v>
      </c>
      <c r="Q595" t="str">
        <f t="shared" si="259"/>
        <v>-0.160817974982884+0.031168248317067i</v>
      </c>
      <c r="R595" t="str">
        <f t="shared" si="260"/>
        <v>-0.332100640287468-3.44614241482794i</v>
      </c>
      <c r="S595" t="str">
        <f t="shared" si="261"/>
        <v>0.0642057225730245i</v>
      </c>
      <c r="T595" t="str">
        <f t="shared" si="262"/>
        <v>0.221262063833575-0.021322761576621i</v>
      </c>
      <c r="U595" t="str">
        <f t="shared" si="263"/>
        <v>0.00005-0.00308248650239959i</v>
      </c>
      <c r="V595" t="str">
        <f t="shared" si="264"/>
        <v>0.00002-0.0345238488268753i</v>
      </c>
      <c r="W595" t="str">
        <f t="shared" si="265"/>
        <v>0.000042273485399221-0.00282987577044926i</v>
      </c>
      <c r="X595" t="str">
        <f t="shared" si="266"/>
        <v>0.0000822721507471839-0.00282811389946117i</v>
      </c>
      <c r="Y595" t="str">
        <f t="shared" si="267"/>
        <v>0.009+0.231723874128783i</v>
      </c>
      <c r="Z595" t="str">
        <f t="shared" si="268"/>
        <v>-0.147861664906826-0.0101801173074506i</v>
      </c>
      <c r="AA595" t="str">
        <f t="shared" si="269"/>
        <v>2.07690698761841-52.3432017854032i</v>
      </c>
      <c r="AB595" t="str">
        <f t="shared" si="270"/>
        <v>0.665592351334265-0.064142342201951i</v>
      </c>
      <c r="AC595" t="str">
        <f t="shared" si="271"/>
        <v>2.56894386814082-2.02968185313105i</v>
      </c>
      <c r="AD595" t="str">
        <f t="shared" si="272"/>
        <v>0.171661911478115+0.110658986334607i</v>
      </c>
      <c r="AE595" t="str">
        <f t="shared" si="273"/>
        <v>-0.0242556945702324-0.0181097603524051i</v>
      </c>
      <c r="AF595" t="str">
        <f t="shared" si="274"/>
        <v>-3.05216111830278-1.06022412604146i</v>
      </c>
      <c r="AG595" t="str">
        <f t="shared" si="275"/>
        <v>1.02225855273783-0.0316949304508493i</v>
      </c>
      <c r="AH595" t="str">
        <f t="shared" si="276"/>
        <v>0.0511324108089569+0.0808122533871389i</v>
      </c>
      <c r="AI595">
        <f t="shared" si="277"/>
        <v>-20.38809464402631</v>
      </c>
      <c r="AJ595">
        <f t="shared" si="278"/>
        <v>57.677198074727009</v>
      </c>
      <c r="AK595"/>
      <c r="AL595"/>
      <c r="AM595"/>
      <c r="AN595"/>
    </row>
    <row r="596" spans="1:40" x14ac:dyDescent="0.35">
      <c r="A596"/>
      <c r="B596">
        <f t="shared" si="279"/>
        <v>46200</v>
      </c>
      <c r="C596" s="237" t="str">
        <f t="shared" si="247"/>
        <v>-9.91024024257976E-06+0.0146715569155046i</v>
      </c>
      <c r="D596" s="208" t="str">
        <f t="shared" si="248"/>
        <v>-1.64882149822179+0.112481936352202i</v>
      </c>
      <c r="E596" t="str">
        <f t="shared" si="249"/>
        <v>36500</v>
      </c>
      <c r="F596" t="str">
        <f t="shared" si="250"/>
        <v>0.21505376344086</v>
      </c>
      <c r="G596" t="str">
        <f t="shared" si="245"/>
        <v>0.21505376344086</v>
      </c>
      <c r="H596" t="str">
        <f t="shared" si="251"/>
        <v>1.40587817047588+1.17284070995637i</v>
      </c>
      <c r="I596" t="str">
        <f t="shared" si="252"/>
        <v>181.426975744811i</v>
      </c>
      <c r="J596" t="str">
        <f t="shared" si="246"/>
        <v>-43.5547558537764+39.6904166297407i</v>
      </c>
      <c r="K596" t="str">
        <f t="shared" si="253"/>
        <v>2.0737888450408-2.27569712055771i</v>
      </c>
      <c r="L596" t="str">
        <f t="shared" si="254"/>
        <v>0.546639616779183-0.52019361476841i</v>
      </c>
      <c r="M596" t="str">
        <f t="shared" si="255"/>
        <v>2.62042846181998-2.79589073532612i</v>
      </c>
      <c r="N596" t="str">
        <f t="shared" si="256"/>
        <v>-0.576266227245789i</v>
      </c>
      <c r="O596" t="str">
        <f t="shared" si="257"/>
        <v>0.838503011423886-0.544896962583822i</v>
      </c>
      <c r="P596" t="str">
        <f t="shared" si="258"/>
        <v>0.161496988576114+0.544896962583822i</v>
      </c>
      <c r="Q596" t="str">
        <f t="shared" si="259"/>
        <v>-0.161496988576114+0.031369264661967i</v>
      </c>
      <c r="R596" t="str">
        <f t="shared" si="260"/>
        <v>-0.332095251170577-3.43854428065111i</v>
      </c>
      <c r="S596" t="str">
        <f t="shared" si="261"/>
        <v>0.0643449974592999i</v>
      </c>
      <c r="T596" t="str">
        <f t="shared" si="262"/>
        <v>0.221253123002186-0.0213686680928163i</v>
      </c>
      <c r="U596" t="str">
        <f t="shared" si="263"/>
        <v>0.0000499999999999999-0.00307581445369309i</v>
      </c>
      <c r="V596" t="str">
        <f t="shared" si="264"/>
        <v>0.00002-0.0344491218813626i</v>
      </c>
      <c r="W596" t="str">
        <f t="shared" si="265"/>
        <v>0.0000422734849780671-0.00282375072398697i</v>
      </c>
      <c r="X596" t="str">
        <f t="shared" si="266"/>
        <v>0.0000820991855307969-0.00282199510797504i</v>
      </c>
      <c r="Y596" t="str">
        <f t="shared" si="267"/>
        <v>0.009+0.232226528953357i</v>
      </c>
      <c r="Z596" t="str">
        <f t="shared" si="268"/>
        <v>-0.147215943403963-0.0101228166119028i</v>
      </c>
      <c r="AA596" t="str">
        <f t="shared" si="269"/>
        <v>2.06768001623137-52.2274818381922i</v>
      </c>
      <c r="AB596" t="str">
        <f t="shared" si="270"/>
        <v>0.665565455856188-0.064280436484932i</v>
      </c>
      <c r="AC596" t="str">
        <f t="shared" si="271"/>
        <v>2.5643455868988-2.02929057708475i</v>
      </c>
      <c r="AD596" t="str">
        <f t="shared" si="272"/>
        <v>0.171797519443347+0.110884684318958i</v>
      </c>
      <c r="AE596" t="str">
        <f t="shared" si="273"/>
        <v>-0.0241688685748834-0.0180630681947708i</v>
      </c>
      <c r="AF596" t="str">
        <f t="shared" si="274"/>
        <v>-3.05469966869767-1.06035877360417i</v>
      </c>
      <c r="AG596" t="str">
        <f t="shared" si="275"/>
        <v>1.02225014948578-0.0316506655661392i</v>
      </c>
      <c r="AH596" t="str">
        <f t="shared" si="276"/>
        <v>0.0509889601555111+0.0806248400536793i</v>
      </c>
      <c r="AI596">
        <f t="shared" si="277"/>
        <v>-20.409472068146837</v>
      </c>
      <c r="AJ596">
        <f t="shared" si="278"/>
        <v>57.689820034768111</v>
      </c>
      <c r="AK596"/>
      <c r="AL596"/>
      <c r="AM596"/>
      <c r="AN596"/>
    </row>
    <row r="597" spans="1:40" x14ac:dyDescent="0.35">
      <c r="A597"/>
      <c r="B597">
        <f t="shared" si="279"/>
        <v>46300</v>
      </c>
      <c r="C597" s="237" t="str">
        <f t="shared" si="247"/>
        <v>-9.86747767868351E-06+0.014639868916432i</v>
      </c>
      <c r="D597" s="208" t="str">
        <f t="shared" si="248"/>
        <v>-1.64882117037547+0.112238995025979i</v>
      </c>
      <c r="E597" t="str">
        <f t="shared" si="249"/>
        <v>36500</v>
      </c>
      <c r="F597" t="str">
        <f t="shared" si="250"/>
        <v>0.21505376344086</v>
      </c>
      <c r="G597" t="str">
        <f t="shared" si="245"/>
        <v>0.21505376344086</v>
      </c>
      <c r="H597" t="str">
        <f t="shared" si="251"/>
        <v>1.40841107881179+1.17272613214258i</v>
      </c>
      <c r="I597" t="str">
        <f t="shared" si="252"/>
        <v>181.819674826509i</v>
      </c>
      <c r="J597" t="str">
        <f t="shared" si="246"/>
        <v>-43.7478423268782+39.7763266224458i</v>
      </c>
      <c r="K597" t="str">
        <f t="shared" si="253"/>
        <v>2.06866618584387-2.27521467691723i</v>
      </c>
      <c r="L597" t="str">
        <f t="shared" si="254"/>
        <v>0.545516136258227-0.52024813344296i</v>
      </c>
      <c r="M597" t="str">
        <f t="shared" si="255"/>
        <v>2.6141823221021-2.79546281036019i</v>
      </c>
      <c r="N597" t="str">
        <f t="shared" si="256"/>
        <v>-0.577513556741992i</v>
      </c>
      <c r="O597" t="str">
        <f t="shared" si="257"/>
        <v>0.837822693261953-0.545942427967718i</v>
      </c>
      <c r="P597" t="str">
        <f t="shared" si="258"/>
        <v>0.162177306738047+0.545942427967718i</v>
      </c>
      <c r="Q597" t="str">
        <f t="shared" si="259"/>
        <v>-0.162177306738047+0.031571128774274i</v>
      </c>
      <c r="R597" t="str">
        <f t="shared" si="260"/>
        <v>-0.332089850067473-3.43097866514446i</v>
      </c>
      <c r="S597" t="str">
        <f t="shared" si="261"/>
        <v>0.0644842723455756i</v>
      </c>
      <c r="T597" t="str">
        <f t="shared" si="262"/>
        <v>0.221244162655035-0.0214145723349523i</v>
      </c>
      <c r="U597" t="str">
        <f t="shared" si="263"/>
        <v>0.0000499999999999998-0.00306917122593133i</v>
      </c>
      <c r="V597" t="str">
        <f t="shared" si="264"/>
        <v>0.00002-0.0343747177304309i</v>
      </c>
      <c r="W597" t="str">
        <f t="shared" si="265"/>
        <v>0.0000422734845560006-0.0028176521360969i</v>
      </c>
      <c r="X597" t="str">
        <f t="shared" si="266"/>
        <v>0.0000819273395286024-0.00281590273227744i</v>
      </c>
      <c r="Y597" t="str">
        <f t="shared" si="267"/>
        <v>0.009+0.232729183777932i</v>
      </c>
      <c r="Z597" t="str">
        <f t="shared" si="268"/>
        <v>-0.14657445612246-0.0100659980326181i</v>
      </c>
      <c r="AA597" t="str">
        <f t="shared" si="269"/>
        <v>2.05851491556134-52.1122775622968i</v>
      </c>
      <c r="AB597" t="str">
        <f t="shared" si="270"/>
        <v>0.665538501671518-0.064418523927172i</v>
      </c>
      <c r="AC597" t="str">
        <f t="shared" si="271"/>
        <v>2.55975939781129-2.0288898967519i</v>
      </c>
      <c r="AD597" t="str">
        <f t="shared" si="272"/>
        <v>0.171933393953144+0.111110209116456i</v>
      </c>
      <c r="AE597" t="str">
        <f t="shared" si="273"/>
        <v>-0.0240826085616007-0.018016599676171i</v>
      </c>
      <c r="AF597" t="str">
        <f t="shared" si="274"/>
        <v>-3.05723224918726-1.0604871371166i</v>
      </c>
      <c r="AG597" t="str">
        <f t="shared" si="275"/>
        <v>1.02224176331857-0.0316066497851393i</v>
      </c>
      <c r="AH597" t="str">
        <f t="shared" si="276"/>
        <v>0.050846457663351+0.0804382243900102i</v>
      </c>
      <c r="AI597">
        <f t="shared" si="277"/>
        <v>-20.430794025161489</v>
      </c>
      <c r="AJ597">
        <f t="shared" si="278"/>
        <v>57.702278413443786</v>
      </c>
      <c r="AK597"/>
      <c r="AL597"/>
      <c r="AM597"/>
      <c r="AN597"/>
    </row>
    <row r="598" spans="1:40" x14ac:dyDescent="0.35">
      <c r="A598"/>
      <c r="B598">
        <f t="shared" si="279"/>
        <v>46400</v>
      </c>
      <c r="C598" s="237" t="str">
        <f t="shared" si="247"/>
        <v>-9.82499129867401E-06+0.0146083175033764i</v>
      </c>
      <c r="D598" s="208" t="str">
        <f t="shared" si="248"/>
        <v>-1.64882084464655+0.111997100859219i</v>
      </c>
      <c r="E598" t="str">
        <f t="shared" si="249"/>
        <v>36500</v>
      </c>
      <c r="F598" t="str">
        <f t="shared" si="250"/>
        <v>0.21505376344086</v>
      </c>
      <c r="G598" t="str">
        <f t="shared" si="245"/>
        <v>0.21505376344086</v>
      </c>
      <c r="H598" t="str">
        <f t="shared" si="251"/>
        <v>1.41093801845408+1.17260636125706i</v>
      </c>
      <c r="I598" t="str">
        <f t="shared" si="252"/>
        <v>182.212373908208i</v>
      </c>
      <c r="J598" t="str">
        <f t="shared" si="246"/>
        <v>-43.9413462842462+39.8622366151508i</v>
      </c>
      <c r="K598" t="str">
        <f t="shared" si="253"/>
        <v>2.06355775598625-2.27472198333372i</v>
      </c>
      <c r="L598" t="str">
        <f t="shared" si="254"/>
        <v>0.544394850119863-0.520300121120331i</v>
      </c>
      <c r="M598" t="str">
        <f t="shared" si="255"/>
        <v>2.60795260610611-2.79502210445405i</v>
      </c>
      <c r="N598" t="str">
        <f t="shared" si="256"/>
        <v>-0.578760886238195i</v>
      </c>
      <c r="O598" t="str">
        <f t="shared" si="257"/>
        <v>0.837141071589778-0.54698704395764i</v>
      </c>
      <c r="P598" t="str">
        <f t="shared" si="258"/>
        <v>0.162858928410222+0.54698704395764i</v>
      </c>
      <c r="Q598" t="str">
        <f t="shared" si="259"/>
        <v>-0.162858928410222+0.031773842280555i</v>
      </c>
      <c r="R598" t="str">
        <f t="shared" si="260"/>
        <v>-0.332084436976123-3.4234453580437i</v>
      </c>
      <c r="S598" t="str">
        <f t="shared" si="261"/>
        <v>0.064623547231851i</v>
      </c>
      <c r="T598" t="str">
        <f t="shared" si="262"/>
        <v>0.221235182791198-0.0214604742978891i</v>
      </c>
      <c r="U598" t="str">
        <f t="shared" si="263"/>
        <v>0.0000499999999999998-0.003062556632772i</v>
      </c>
      <c r="V598" t="str">
        <f t="shared" si="264"/>
        <v>0.00002-0.0343006342870464i</v>
      </c>
      <c r="W598" t="str">
        <f t="shared" si="265"/>
        <v>0.0000422734841330217-0.00281157983571069i</v>
      </c>
      <c r="X598" t="str">
        <f t="shared" si="266"/>
        <v>0.0000817566031057782-0.00280983660171205i</v>
      </c>
      <c r="Y598" t="str">
        <f t="shared" si="267"/>
        <v>0.009+0.233231838602506i</v>
      </c>
      <c r="Z598" t="str">
        <f t="shared" si="268"/>
        <v>-0.145937166007555-0.0100096563621084i</v>
      </c>
      <c r="AA598" t="str">
        <f t="shared" si="269"/>
        <v>2.04941112929606-51.9975854862278i</v>
      </c>
      <c r="AB598" t="str">
        <f t="shared" si="270"/>
        <v>0.665511488777476-0.0645566045132093i</v>
      </c>
      <c r="AC598" t="str">
        <f t="shared" si="271"/>
        <v>2.55518528494786-2.02847988688275i</v>
      </c>
      <c r="AD598" t="str">
        <f t="shared" si="272"/>
        <v>0.172069534854236+0.11133556057939i</v>
      </c>
      <c r="AE598" t="str">
        <f t="shared" si="273"/>
        <v>-0.0239969095705831-0.0179703531010974i</v>
      </c>
      <c r="AF598" t="str">
        <f t="shared" si="274"/>
        <v>-3.05975886310063-1.06060926039784i</v>
      </c>
      <c r="AG598" t="str">
        <f t="shared" si="275"/>
        <v>1.02223339400603-0.0315628814006192i</v>
      </c>
      <c r="AH598" t="str">
        <f t="shared" si="276"/>
        <v>0.0507048949119041+0.0802524010183843i</v>
      </c>
      <c r="AI598">
        <f t="shared" si="277"/>
        <v>-20.452060823006764</v>
      </c>
      <c r="AJ598">
        <f t="shared" si="278"/>
        <v>57.714574098430028</v>
      </c>
      <c r="AK598"/>
      <c r="AL598"/>
      <c r="AM598"/>
      <c r="AN598"/>
    </row>
    <row r="599" spans="1:40" x14ac:dyDescent="0.35">
      <c r="A599"/>
      <c r="B599">
        <f t="shared" si="279"/>
        <v>46500</v>
      </c>
      <c r="C599" s="237" t="str">
        <f t="shared" si="247"/>
        <v>-9.78277872933406E-06+0.0145769017951395i</v>
      </c>
      <c r="D599" s="208" t="str">
        <f t="shared" si="248"/>
        <v>-1.64882052101685+0.11175624709607i</v>
      </c>
      <c r="E599" t="str">
        <f t="shared" si="249"/>
        <v>36500</v>
      </c>
      <c r="F599" t="str">
        <f t="shared" si="250"/>
        <v>0.21505376344086</v>
      </c>
      <c r="G599" t="str">
        <f t="shared" si="245"/>
        <v>0.21505376344086</v>
      </c>
      <c r="H599" t="str">
        <f t="shared" si="251"/>
        <v>1.4134589928941+1.17248143412288i</v>
      </c>
      <c r="I599" t="str">
        <f t="shared" si="252"/>
        <v>182.605072989907i</v>
      </c>
      <c r="J599" t="str">
        <f t="shared" si="246"/>
        <v>-44.1352677258803+39.9481466078559i</v>
      </c>
      <c r="K599" t="str">
        <f t="shared" si="253"/>
        <v>2.05846353206494-2.27421912669614i</v>
      </c>
      <c r="L599" t="str">
        <f t="shared" si="254"/>
        <v>0.543275759747378-0.520349592685305i</v>
      </c>
      <c r="M599" t="str">
        <f t="shared" si="255"/>
        <v>2.60173929181232-2.79456871938145i</v>
      </c>
      <c r="N599" t="str">
        <f t="shared" si="256"/>
        <v>-0.580008215734398i</v>
      </c>
      <c r="O599" t="str">
        <f t="shared" si="257"/>
        <v>0.836458147467849-0.548030808928344i</v>
      </c>
      <c r="P599" t="str">
        <f t="shared" si="258"/>
        <v>0.163541852532151+0.548030808928344i</v>
      </c>
      <c r="Q599" t="str">
        <f t="shared" si="259"/>
        <v>-0.163541852532151+0.031977406806054i</v>
      </c>
      <c r="R599" t="str">
        <f t="shared" si="260"/>
        <v>-0.332079011894525-3.41594415089325i</v>
      </c>
      <c r="S599" t="str">
        <f t="shared" si="261"/>
        <v>0.0647628221181265i</v>
      </c>
      <c r="T599" t="str">
        <f t="shared" si="262"/>
        <v>0.221226183409754-0.0215063739764883i</v>
      </c>
      <c r="U599" t="str">
        <f t="shared" si="263"/>
        <v>0.0000499999999999998-0.00305597048947572i</v>
      </c>
      <c r="V599" t="str">
        <f t="shared" si="264"/>
        <v>0.00002-0.034226869482128i</v>
      </c>
      <c r="W599" t="str">
        <f t="shared" si="265"/>
        <v>0.0000422734837091304-0.00280553365323152i</v>
      </c>
      <c r="X599" t="str">
        <f t="shared" si="266"/>
        <v>0.0000815869667309495-0.00280379654708909i</v>
      </c>
      <c r="Y599" t="str">
        <f t="shared" si="267"/>
        <v>0.009+0.233734493427081i</v>
      </c>
      <c r="Z599" t="str">
        <f t="shared" si="268"/>
        <v>-0.145304036410163-0.0099537864610605i</v>
      </c>
      <c r="AA599" t="str">
        <f t="shared" si="269"/>
        <v>2.04036810740771-51.8834021698504i</v>
      </c>
      <c r="AB599" t="str">
        <f t="shared" si="270"/>
        <v>0.665484417171291-0.0646946782275868i</v>
      </c>
      <c r="AC599" t="str">
        <f t="shared" si="271"/>
        <v>2.55062323215811-2.02806062177855i</v>
      </c>
      <c r="AD599" t="str">
        <f t="shared" si="272"/>
        <v>0.172205941993172+0.111560738558899i</v>
      </c>
      <c r="AE599" t="str">
        <f t="shared" si="273"/>
        <v>-0.0239117666963688-0.0179243267914328i</v>
      </c>
      <c r="AF599" t="str">
        <f t="shared" si="274"/>
        <v>-3.06227951391095-1.06072518702681i</v>
      </c>
      <c r="AG599" t="str">
        <f t="shared" si="275"/>
        <v>1.02222504132062-0.0315193587207404i</v>
      </c>
      <c r="AH599" t="str">
        <f t="shared" si="276"/>
        <v>0.050564263573296+0.0800673646103165i</v>
      </c>
      <c r="AI599">
        <f t="shared" si="277"/>
        <v>-20.473272767146263</v>
      </c>
      <c r="AJ599">
        <f t="shared" si="278"/>
        <v>57.726707971555328</v>
      </c>
      <c r="AK599"/>
      <c r="AL599"/>
      <c r="AM599"/>
      <c r="AN599"/>
    </row>
    <row r="600" spans="1:40" x14ac:dyDescent="0.35">
      <c r="A600"/>
      <c r="B600">
        <f t="shared" si="279"/>
        <v>46600</v>
      </c>
      <c r="C600" s="237" t="str">
        <f t="shared" si="247"/>
        <v>-9.74083762288295E-06+0.0145456209180866i</v>
      </c>
      <c r="D600" s="208" t="str">
        <f t="shared" si="248"/>
        <v>-1.64882019946837+0.111516427038664i</v>
      </c>
      <c r="E600" t="str">
        <f t="shared" si="249"/>
        <v>36500</v>
      </c>
      <c r="F600" t="str">
        <f t="shared" si="250"/>
        <v>0.21505376344086</v>
      </c>
      <c r="G600" t="str">
        <f t="shared" si="245"/>
        <v>0.21505376344086</v>
      </c>
      <c r="H600" t="str">
        <f t="shared" si="251"/>
        <v>1.41597400576532+1.17235138738181i</v>
      </c>
      <c r="I600" t="str">
        <f t="shared" si="252"/>
        <v>182.997772071605i</v>
      </c>
      <c r="J600" t="str">
        <f t="shared" si="246"/>
        <v>-44.3296066517806+40.034056600561i</v>
      </c>
      <c r="K600" t="str">
        <f t="shared" si="253"/>
        <v>2.05338349045154-2.27370619333393i</v>
      </c>
      <c r="L600" t="str">
        <f t="shared" si="254"/>
        <v>0.542158866454534-0.520396562967329i</v>
      </c>
      <c r="M600" t="str">
        <f t="shared" si="255"/>
        <v>2.59554235690607-2.79410275630126i</v>
      </c>
      <c r="N600" t="str">
        <f t="shared" si="256"/>
        <v>-0.581255545230601i</v>
      </c>
      <c r="O600" t="str">
        <f t="shared" si="257"/>
        <v>0.835773921958679-0.549073721255906i</v>
      </c>
      <c r="P600" t="str">
        <f t="shared" si="258"/>
        <v>0.164226078041321+0.549073721255906i</v>
      </c>
      <c r="Q600" t="str">
        <f t="shared" si="259"/>
        <v>-0.164226078041321+0.0321818239746949i</v>
      </c>
      <c r="R600" t="str">
        <f t="shared" si="260"/>
        <v>-0.33207357482061-3.40847483702673i</v>
      </c>
      <c r="S600" t="str">
        <f t="shared" si="261"/>
        <v>0.0649020970044021i</v>
      </c>
      <c r="T600" t="str">
        <f t="shared" si="262"/>
        <v>0.221217164509772-0.0215522713656058i</v>
      </c>
      <c r="U600" t="str">
        <f t="shared" si="263"/>
        <v>0.0000499999999999999-0.00304941261288886i</v>
      </c>
      <c r="V600" t="str">
        <f t="shared" si="264"/>
        <v>0.00002-0.0341534212643552i</v>
      </c>
      <c r="W600" t="str">
        <f t="shared" si="265"/>
        <v>0.0000422734832843262-0.00279951342051839i</v>
      </c>
      <c r="X600" t="str">
        <f t="shared" si="266"/>
        <v>0.0000814184209748603-0.00279778240066967i</v>
      </c>
      <c r="Y600" t="str">
        <f t="shared" si="267"/>
        <v>0.009+0.234237148251655i</v>
      </c>
      <c r="Z600" t="str">
        <f t="shared" si="268"/>
        <v>-0.144675031081549-0.00989838325729092i</v>
      </c>
      <c r="AA600" t="str">
        <f t="shared" si="269"/>
        <v>2.03138530606753-51.7697242040312i</v>
      </c>
      <c r="AB600" t="str">
        <f t="shared" si="270"/>
        <v>0.665457286850162-0.0648327450548301i</v>
      </c>
      <c r="AC600" t="str">
        <f t="shared" si="271"/>
        <v>2.54607322307511-2.0276321752931i</v>
      </c>
      <c r="AD600" t="str">
        <f t="shared" si="272"/>
        <v>0.172342615216311+0.111785742904977i</v>
      </c>
      <c r="AE600" t="str">
        <f t="shared" si="273"/>
        <v>-0.0238271750871209-0.0178785190862265i</v>
      </c>
      <c r="AF600" t="str">
        <f t="shared" si="274"/>
        <v>-3.06479420523369-1.06083496034315i</v>
      </c>
      <c r="AG600" t="str">
        <f t="shared" si="275"/>
        <v>1.02221670503738-0.0314760800688813i</v>
      </c>
      <c r="AH600" t="str">
        <f t="shared" si="276"/>
        <v>0.0504245554111317+0.0798831098860144i</v>
      </c>
      <c r="AI600">
        <f t="shared" si="277"/>
        <v>-20.49443016059579</v>
      </c>
      <c r="AJ600">
        <f t="shared" si="278"/>
        <v>57.738680908842227</v>
      </c>
      <c r="AK600"/>
      <c r="AL600"/>
      <c r="AM600"/>
      <c r="AN600"/>
    </row>
    <row r="601" spans="1:40" x14ac:dyDescent="0.35">
      <c r="A601"/>
      <c r="B601">
        <f t="shared" si="279"/>
        <v>46700</v>
      </c>
      <c r="C601" s="237" t="str">
        <f t="shared" si="247"/>
        <v>-9.69916565664968E-06+0.0145144740060661i</v>
      </c>
      <c r="D601" s="208" t="str">
        <f t="shared" si="248"/>
        <v>-1.6488198799833+0.111277634046507i</v>
      </c>
      <c r="E601" t="str">
        <f t="shared" si="249"/>
        <v>36500</v>
      </c>
      <c r="F601" t="str">
        <f t="shared" si="250"/>
        <v>0.21505376344086</v>
      </c>
      <c r="G601" t="str">
        <f t="shared" si="245"/>
        <v>0.21505376344086</v>
      </c>
      <c r="H601" t="str">
        <f t="shared" si="251"/>
        <v>1.41848306084145+1.17221625749461i</v>
      </c>
      <c r="I601" t="str">
        <f t="shared" si="252"/>
        <v>183.390471153304i</v>
      </c>
      <c r="J601" t="str">
        <f t="shared" si="246"/>
        <v>-44.5243630619471+40.119966593266i</v>
      </c>
      <c r="K601" t="str">
        <f t="shared" si="253"/>
        <v>2.04831760729634-2.27318326901969i</v>
      </c>
      <c r="L601" t="str">
        <f t="shared" si="254"/>
        <v>0.541044171486223-0.520441046740426i</v>
      </c>
      <c r="M601" t="str">
        <f t="shared" si="255"/>
        <v>2.58936177878256-2.79362431576012i</v>
      </c>
      <c r="N601" t="str">
        <f t="shared" si="256"/>
        <v>-0.582502874726804i</v>
      </c>
      <c r="O601" t="str">
        <f t="shared" si="257"/>
        <v>0.835088396126807-0.550115779317733i</v>
      </c>
      <c r="P601" t="str">
        <f t="shared" si="258"/>
        <v>0.164911603873193+0.550115779317733i</v>
      </c>
      <c r="Q601" t="str">
        <f t="shared" si="259"/>
        <v>-0.164911603873193+0.0323870954090709i</v>
      </c>
      <c r="R601" t="str">
        <f t="shared" si="260"/>
        <v>-0.332068125752371-3.40103721154796i</v>
      </c>
      <c r="S601" t="str">
        <f t="shared" si="261"/>
        <v>0.0650413718906776i</v>
      </c>
      <c r="T601" t="str">
        <f t="shared" si="262"/>
        <v>0.221208126090324-0.0215981664601003i</v>
      </c>
      <c r="U601" t="str">
        <f t="shared" si="263"/>
        <v>0.0000500000000000002-0.00304288282142657i</v>
      </c>
      <c r="V601" t="str">
        <f t="shared" si="264"/>
        <v>0.00002-0.0340802875999775i</v>
      </c>
      <c r="W601" t="str">
        <f t="shared" si="265"/>
        <v>0.0000422734828586099-0.00279351897087042i</v>
      </c>
      <c r="X601" t="str">
        <f t="shared" si="266"/>
        <v>0.0000812509565090617-0.00279179399615016i</v>
      </c>
      <c r="Y601" t="str">
        <f t="shared" si="267"/>
        <v>0.009+0.234739803076229i</v>
      </c>
      <c r="Z601" t="str">
        <f t="shared" si="268"/>
        <v>-0.144050114168072-0.00984344174471672i</v>
      </c>
      <c r="AA601" t="str">
        <f t="shared" si="269"/>
        <v>2.02246218756139-51.6565482102849i</v>
      </c>
      <c r="AB601" t="str">
        <f t="shared" si="270"/>
        <v>0.665430097811297-0.0649708049794735i</v>
      </c>
      <c r="AC601" t="str">
        <f t="shared" si="271"/>
        <v>2.54153524111895-2.02719462083486i</v>
      </c>
      <c r="AD601" t="str">
        <f t="shared" si="272"/>
        <v>0.172479554369824+0.11201057346649i</v>
      </c>
      <c r="AE601" t="str">
        <f t="shared" si="273"/>
        <v>-0.0237431299439216-0.0178329283414732i</v>
      </c>
      <c r="AF601" t="str">
        <f t="shared" si="274"/>
        <v>-3.06730294082475-1.0609386234481i</v>
      </c>
      <c r="AG601" t="str">
        <f t="shared" si="275"/>
        <v>1.02220838493393-0.0314330437834638i</v>
      </c>
      <c r="AH601" t="str">
        <f t="shared" si="276"/>
        <v>0.0502857622792864+0.0796996316138091i</v>
      </c>
      <c r="AI601">
        <f t="shared" si="277"/>
        <v>-20.515533303949223</v>
      </c>
      <c r="AJ601">
        <f t="shared" si="278"/>
        <v>57.750493780550777</v>
      </c>
      <c r="AK601"/>
      <c r="AL601"/>
      <c r="AM601"/>
      <c r="AN601"/>
    </row>
    <row r="602" spans="1:40" x14ac:dyDescent="0.35">
      <c r="A602"/>
      <c r="B602">
        <f t="shared" si="279"/>
        <v>46800</v>
      </c>
      <c r="C602" s="237" t="str">
        <f t="shared" si="247"/>
        <v>-9.65776053275154E-06+0.0144834602003293i</v>
      </c>
      <c r="D602" s="208" t="str">
        <f t="shared" si="248"/>
        <v>-1.64881956254401+0.111039861535858i</v>
      </c>
      <c r="E602" t="str">
        <f t="shared" si="249"/>
        <v>36500</v>
      </c>
      <c r="F602" t="str">
        <f t="shared" si="250"/>
        <v>0.21505376344086</v>
      </c>
      <c r="G602" t="str">
        <f t="shared" si="245"/>
        <v>0.21505376344086</v>
      </c>
      <c r="H602" t="str">
        <f t="shared" si="251"/>
        <v>1.42098616203479+1.17207608074127i</v>
      </c>
      <c r="I602" t="str">
        <f t="shared" si="252"/>
        <v>183.783170235003i</v>
      </c>
      <c r="J602" t="str">
        <f t="shared" si="246"/>
        <v>-44.7195369563797+40.2058765859711i</v>
      </c>
      <c r="K602" t="str">
        <f t="shared" si="253"/>
        <v>2.04326585853234-2.27265043897161i</v>
      </c>
      <c r="L602" t="str">
        <f t="shared" si="254"/>
        <v>0.53993167601912-0.520483058723115i</v>
      </c>
      <c r="M602" t="str">
        <f t="shared" si="255"/>
        <v>2.58319753455146-2.79313349769472i</v>
      </c>
      <c r="N602" t="str">
        <f t="shared" si="256"/>
        <v>-0.583750204223007i</v>
      </c>
      <c r="O602" t="str">
        <f t="shared" si="257"/>
        <v>0.834401571038797-0.551156981492558i</v>
      </c>
      <c r="P602" t="str">
        <f t="shared" si="258"/>
        <v>0.165598428961203+0.551156981492558i</v>
      </c>
      <c r="Q602" t="str">
        <f t="shared" si="259"/>
        <v>-0.165598428961203+0.0325932227304491i</v>
      </c>
      <c r="R602" t="str">
        <f t="shared" si="260"/>
        <v>-0.332062664687727-3.393631071312i</v>
      </c>
      <c r="S602" t="str">
        <f t="shared" si="261"/>
        <v>0.0651806467769532i</v>
      </c>
      <c r="T602" t="str">
        <f t="shared" si="262"/>
        <v>0.221199068150481-0.0216440592548246i</v>
      </c>
      <c r="U602" t="str">
        <f t="shared" si="263"/>
        <v>0.0000500000000000001-0.003036380935056i</v>
      </c>
      <c r="V602" t="str">
        <f t="shared" si="264"/>
        <v>0.00002-0.0340074664726272i</v>
      </c>
      <c r="W602" t="str">
        <f t="shared" si="265"/>
        <v>0.0000422734824319807-0.00278755013901158i</v>
      </c>
      <c r="X602" t="str">
        <f t="shared" si="266"/>
        <v>0.000081084564104624-0.00278583116864704i</v>
      </c>
      <c r="Y602" t="str">
        <f t="shared" si="267"/>
        <v>0.009+0.235242457900804i</v>
      </c>
      <c r="Z602" t="str">
        <f t="shared" si="268"/>
        <v>-0.143429250206017-0.00978895698234647i</v>
      </c>
      <c r="AA602" t="str">
        <f t="shared" si="269"/>
        <v>2.01359822020713-51.5438708404292i</v>
      </c>
      <c r="AB602" t="str">
        <f t="shared" si="270"/>
        <v>0.665402850051903-0.0651088579860333i</v>
      </c>
      <c r="AC602" t="str">
        <f t="shared" si="271"/>
        <v>2.53700926950015-2.02674803136849i</v>
      </c>
      <c r="AD602" t="str">
        <f t="shared" si="272"/>
        <v>0.172616759299693+0.112235230091189i</v>
      </c>
      <c r="AE602" t="str">
        <f t="shared" si="273"/>
        <v>-0.0236596265200812-0.0177875529298959i</v>
      </c>
      <c r="AF602" t="str">
        <f t="shared" si="274"/>
        <v>-3.0698057245788-1.06103621920541i</v>
      </c>
      <c r="AG602" t="str">
        <f t="shared" si="275"/>
        <v>1.02220008079039-0.0313902482177841i</v>
      </c>
      <c r="AH602" t="str">
        <f t="shared" si="276"/>
        <v>0.0501478761207316+0.0795169246096097i</v>
      </c>
      <c r="AI602">
        <f t="shared" si="277"/>
        <v>-20.536582495402001</v>
      </c>
      <c r="AJ602">
        <f t="shared" si="278"/>
        <v>57.762147451218219</v>
      </c>
      <c r="AK602"/>
      <c r="AL602"/>
      <c r="AM602"/>
      <c r="AN602"/>
    </row>
    <row r="603" spans="1:40" x14ac:dyDescent="0.35">
      <c r="A603"/>
      <c r="B603">
        <f t="shared" si="279"/>
        <v>46900</v>
      </c>
      <c r="C603" s="237" t="str">
        <f t="shared" si="247"/>
        <v>-9.61661997777753E-06+0.0144525786494516i</v>
      </c>
      <c r="D603" s="208" t="str">
        <f t="shared" si="248"/>
        <v>-1.64881924713309+0.110803102979129i</v>
      </c>
      <c r="E603" t="str">
        <f t="shared" si="249"/>
        <v>36500</v>
      </c>
      <c r="F603" t="str">
        <f t="shared" si="250"/>
        <v>0.21505376344086</v>
      </c>
      <c r="G603" t="str">
        <f t="shared" si="245"/>
        <v>0.21505376344086</v>
      </c>
      <c r="H603" t="str">
        <f t="shared" si="251"/>
        <v>1.42348331339442+1.17193089322134i</v>
      </c>
      <c r="I603" t="str">
        <f t="shared" si="252"/>
        <v>184.175869316702i</v>
      </c>
      <c r="J603" t="str">
        <f t="shared" si="246"/>
        <v>-44.9151283350785+40.2917865786762i</v>
      </c>
      <c r="K603" t="str">
        <f t="shared" si="253"/>
        <v>2.03822821987918-2.27210778785625i</v>
      </c>
      <c r="L603" t="str">
        <f t="shared" si="254"/>
        <v>0.538821381162324-0.52052261357833i</v>
      </c>
      <c r="M603" t="str">
        <f t="shared" si="255"/>
        <v>2.5770496010415-2.79263040143458i</v>
      </c>
      <c r="N603" t="str">
        <f t="shared" si="256"/>
        <v>-0.58499753371921i</v>
      </c>
      <c r="O603" t="str">
        <f t="shared" si="257"/>
        <v>0.833713447763231-0.552197326160446i</v>
      </c>
      <c r="P603" t="str">
        <f t="shared" si="258"/>
        <v>0.166286552236769+0.552197326160446i</v>
      </c>
      <c r="Q603" t="str">
        <f t="shared" si="259"/>
        <v>-0.166286552236769+0.032800207558764i</v>
      </c>
      <c r="R603" t="str">
        <f t="shared" si="260"/>
        <v>-0.332057191624637-3.38625621490639i</v>
      </c>
      <c r="S603" t="str">
        <f t="shared" si="261"/>
        <v>0.0653199216632287i</v>
      </c>
      <c r="T603" t="str">
        <f t="shared" si="262"/>
        <v>0.221189990689307-0.021689949744633i</v>
      </c>
      <c r="U603" t="str">
        <f t="shared" si="263"/>
        <v>0.0000500000000000002-0.00302990677527976i</v>
      </c>
      <c r="V603" t="str">
        <f t="shared" si="264"/>
        <v>0.00002-0.0339349558831333i</v>
      </c>
      <c r="W603" t="str">
        <f t="shared" si="265"/>
        <v>0.0000422734820044392-0.0027816067610754i</v>
      </c>
      <c r="X603" t="str">
        <f t="shared" si="266"/>
        <v>0.0000809192346308624-0.00277989375468159i</v>
      </c>
      <c r="Y603" t="str">
        <f t="shared" si="267"/>
        <v>0.009+0.235745112725378i</v>
      </c>
      <c r="Z603" t="str">
        <f t="shared" si="268"/>
        <v>-0.142812404116504-0.00973492409328728i</v>
      </c>
      <c r="AA603" t="str">
        <f t="shared" si="269"/>
        <v>2.0047928782729-51.4316887762434i</v>
      </c>
      <c r="AB603" t="str">
        <f t="shared" si="270"/>
        <v>0.665375543569164-0.0652469040590304i</v>
      </c>
      <c r="AC603" t="str">
        <f t="shared" si="271"/>
        <v>2.53249529122295-2.02629247941682i</v>
      </c>
      <c r="AD603" t="str">
        <f t="shared" si="272"/>
        <v>0.172754229851705+0.112459712625721i</v>
      </c>
      <c r="AE603" t="str">
        <f t="shared" si="273"/>
        <v>-0.0235766601204526-0.0177423912407309i</v>
      </c>
      <c r="AF603" t="str">
        <f t="shared" si="274"/>
        <v>-3.07230256052751-1.06112779024221i</v>
      </c>
      <c r="AG603" t="str">
        <f t="shared" si="275"/>
        <v>1.02219179238937-0.0313476917398432i</v>
      </c>
      <c r="AH603" t="str">
        <f t="shared" si="276"/>
        <v>0.050010888966362+0.0793349837363479i</v>
      </c>
      <c r="AI603">
        <f t="shared" si="277"/>
        <v>-20.55757803077654</v>
      </c>
      <c r="AJ603">
        <f t="shared" si="278"/>
        <v>57.773642779701476</v>
      </c>
      <c r="AK603"/>
      <c r="AL603"/>
      <c r="AM603"/>
      <c r="AN603"/>
    </row>
    <row r="604" spans="1:40" x14ac:dyDescent="0.35">
      <c r="A604"/>
      <c r="B604">
        <f t="shared" si="279"/>
        <v>47000</v>
      </c>
      <c r="C604" s="237" t="str">
        <f t="shared" si="247"/>
        <v>-0.0000095757417424759+0.0144218285092545i</v>
      </c>
      <c r="D604" s="208" t="str">
        <f t="shared" si="248"/>
        <v>-1.64881893373328+0.110567351904285i</v>
      </c>
      <c r="E604" t="str">
        <f t="shared" si="249"/>
        <v>36500</v>
      </c>
      <c r="F604" t="str">
        <f t="shared" si="250"/>
        <v>0.21505376344086</v>
      </c>
      <c r="G604" t="str">
        <f t="shared" si="245"/>
        <v>0.21505376344086</v>
      </c>
      <c r="H604" t="str">
        <f t="shared" si="251"/>
        <v>1.42597451910453+1.17178073085417i</v>
      </c>
      <c r="I604" t="str">
        <f t="shared" si="252"/>
        <v>184.5685683984i</v>
      </c>
      <c r="J604" t="str">
        <f t="shared" si="246"/>
        <v>-45.1111371980435+40.3776965713813i</v>
      </c>
      <c r="K604" t="str">
        <f t="shared" si="253"/>
        <v>2.03320466684716-2.27155539979102i</v>
      </c>
      <c r="L604" t="str">
        <f t="shared" si="254"/>
        <v>0.537713287958007-0.52055972591335i</v>
      </c>
      <c r="M604" t="str">
        <f t="shared" si="255"/>
        <v>2.57091795480517-2.79211512570437i</v>
      </c>
      <c r="N604" t="str">
        <f t="shared" si="256"/>
        <v>-0.586244863215413i</v>
      </c>
      <c r="O604" t="str">
        <f t="shared" si="257"/>
        <v>0.833024027370712-0.553236811702799i</v>
      </c>
      <c r="P604" t="str">
        <f t="shared" si="258"/>
        <v>0.166975972629288+0.553236811702799i</v>
      </c>
      <c r="Q604" t="str">
        <f t="shared" si="259"/>
        <v>-0.166975972629288+0.033008051512614i</v>
      </c>
      <c r="R604" t="str">
        <f t="shared" si="260"/>
        <v>-0.332051706561081-3.37891244263282i</v>
      </c>
      <c r="S604" t="str">
        <f t="shared" si="261"/>
        <v>0.0654591965495043i</v>
      </c>
      <c r="T604" t="str">
        <f t="shared" si="262"/>
        <v>0.221180893705867-0.0217358379243801i</v>
      </c>
      <c r="U604" t="str">
        <f t="shared" si="263"/>
        <v>0.0000500000000000001-0.0030234601651196i</v>
      </c>
      <c r="V604" t="str">
        <f t="shared" si="264"/>
        <v>0.00002-0.0338627538493394i</v>
      </c>
      <c r="W604" t="str">
        <f t="shared" si="265"/>
        <v>0.0000422734815759849-0.00277568867459004i</v>
      </c>
      <c r="X604" t="str">
        <f t="shared" si="266"/>
        <v>0.0000807549590540855-0.00277398159216508i</v>
      </c>
      <c r="Y604" t="str">
        <f t="shared" si="267"/>
        <v>0.009+0.236247767549952i</v>
      </c>
      <c r="Z604" t="str">
        <f t="shared" si="268"/>
        <v>-0.142199541200461-0.00968133826376982i</v>
      </c>
      <c r="AA604" t="str">
        <f t="shared" si="269"/>
        <v>1.99604564189685-51.3199987291302i</v>
      </c>
      <c r="AB604" t="str">
        <f t="shared" si="270"/>
        <v>0.665348178360267-0.0653849431829865i</v>
      </c>
      <c r="AC604" t="str">
        <f t="shared" si="271"/>
        <v>2.52799328908879-2.02582803706261i</v>
      </c>
      <c r="AD604" t="str">
        <f t="shared" si="272"/>
        <v>0.172891965871457+0.112684020915642i</v>
      </c>
      <c r="AE604" t="str">
        <f t="shared" si="273"/>
        <v>-0.0234942261007609-0.0176974416795172i</v>
      </c>
      <c r="AF604" t="str">
        <f t="shared" si="274"/>
        <v>-3.07479345283781-1.06121337894988i</v>
      </c>
      <c r="AG604" t="str">
        <f t="shared" si="275"/>
        <v>1.02218351951595-0.0313053727321825i</v>
      </c>
      <c r="AH604" t="str">
        <f t="shared" si="276"/>
        <v>0.0498747929338525+0.0791538039034404i</v>
      </c>
      <c r="AI604">
        <f t="shared" si="277"/>
        <v>-20.578520203545963</v>
      </c>
      <c r="AJ604">
        <f t="shared" si="278"/>
        <v>57.78498061921637</v>
      </c>
      <c r="AK604"/>
      <c r="AL604"/>
      <c r="AM604"/>
      <c r="AN604"/>
    </row>
    <row r="605" spans="1:40" x14ac:dyDescent="0.35">
      <c r="A605"/>
      <c r="B605">
        <f t="shared" si="279"/>
        <v>47100</v>
      </c>
      <c r="C605" s="237" t="str">
        <f t="shared" si="247"/>
        <v>-9.53512360144692E-06+0.0143912089427287i</v>
      </c>
      <c r="D605" s="208" t="str">
        <f t="shared" si="248"/>
        <v>-1.64881862232753+0.110332601894253i</v>
      </c>
      <c r="E605" t="str">
        <f t="shared" si="249"/>
        <v>36500</v>
      </c>
      <c r="F605" t="str">
        <f t="shared" si="250"/>
        <v>0.21505376344086</v>
      </c>
      <c r="G605" t="str">
        <f t="shared" si="245"/>
        <v>0.21505376344086</v>
      </c>
      <c r="H605" t="str">
        <f t="shared" si="251"/>
        <v>1.42845978348263+1.17162562937927i</v>
      </c>
      <c r="I605" t="str">
        <f t="shared" si="252"/>
        <v>184.961267480099i</v>
      </c>
      <c r="J605" t="str">
        <f t="shared" si="246"/>
        <v>-45.3075635452747+40.4636065640863i</v>
      </c>
      <c r="K605" t="str">
        <f t="shared" si="253"/>
        <v>2.02819517474108-2.27099335834687i</v>
      </c>
      <c r="L605" t="str">
        <f t="shared" si="254"/>
        <v>0.536607397382052-0.52059441027973i</v>
      </c>
      <c r="M605" t="str">
        <f t="shared" si="255"/>
        <v>2.56480257212313-2.7915877686266i</v>
      </c>
      <c r="N605" t="str">
        <f t="shared" si="256"/>
        <v>-0.587492192711616i</v>
      </c>
      <c r="O605" t="str">
        <f t="shared" si="257"/>
        <v>0.832333310933863-0.554275436502352i</v>
      </c>
      <c r="P605" t="str">
        <f t="shared" si="258"/>
        <v>0.167666689066137+0.554275436502352i</v>
      </c>
      <c r="Q605" t="str">
        <f t="shared" si="259"/>
        <v>-0.167666689066137+0.033216756209264i</v>
      </c>
      <c r="R605" t="str">
        <f t="shared" si="260"/>
        <v>-0.332046209494963-3.37159955648894i</v>
      </c>
      <c r="S605" t="str">
        <f t="shared" si="261"/>
        <v>0.0655984714357798i</v>
      </c>
      <c r="T605" t="str">
        <f t="shared" si="262"/>
        <v>0.221171777199228-0.0217817237889143i</v>
      </c>
      <c r="U605" t="str">
        <f t="shared" si="263"/>
        <v>0.00005-0.00301704092910023i</v>
      </c>
      <c r="V605" t="str">
        <f t="shared" si="264"/>
        <v>0.00002-0.0337908584059225i</v>
      </c>
      <c r="W605" t="str">
        <f t="shared" si="265"/>
        <v>0.0000422734811466178-0.00276979571846344i</v>
      </c>
      <c r="X605" t="str">
        <f t="shared" si="266"/>
        <v>0.0000805917284363631-0.002768094520384i</v>
      </c>
      <c r="Y605" t="str">
        <f t="shared" si="267"/>
        <v>0.009+0.236750422374527i</v>
      </c>
      <c r="Z605" t="str">
        <f t="shared" si="268"/>
        <v>-0.141590627133706-0.00962819474219069i</v>
      </c>
      <c r="AA605" t="str">
        <f t="shared" si="269"/>
        <v>1.98735599700825-51.2087974397847i</v>
      </c>
      <c r="AB605" t="str">
        <f t="shared" si="270"/>
        <v>0.665320754422405-0.065522975342405i</v>
      </c>
      <c r="AC605" t="str">
        <f t="shared" si="271"/>
        <v>2.52350324569961-2.02535477595037i</v>
      </c>
      <c r="AD605" t="str">
        <f t="shared" si="272"/>
        <v>0.173029967204351+0.112908154805433i</v>
      </c>
      <c r="AE605" t="str">
        <f t="shared" si="273"/>
        <v>-0.0234123198669403-0.0176527026678891i</v>
      </c>
      <c r="AF605" t="str">
        <f t="shared" si="274"/>
        <v>-3.07727840581016-1.06129302748502i</v>
      </c>
      <c r="AG605" t="str">
        <f t="shared" si="275"/>
        <v>1.02217526195762-0.0312632895917197i</v>
      </c>
      <c r="AH605" t="str">
        <f t="shared" si="276"/>
        <v>0.049739580226525+0.0789733800662597i</v>
      </c>
      <c r="AI605">
        <f t="shared" si="277"/>
        <v>-20.599409304857804</v>
      </c>
      <c r="AJ605">
        <f t="shared" si="278"/>
        <v>57.796161817380735</v>
      </c>
      <c r="AK605"/>
      <c r="AL605"/>
      <c r="AM605"/>
      <c r="AN605"/>
    </row>
    <row r="606" spans="1:40" x14ac:dyDescent="0.35">
      <c r="A606"/>
      <c r="B606">
        <f t="shared" si="279"/>
        <v>47200</v>
      </c>
      <c r="C606" s="237" t="str">
        <f t="shared" si="247"/>
        <v>-9.49476335284017E-06+0.0143607191199585i</v>
      </c>
      <c r="D606" s="208" t="str">
        <f t="shared" si="248"/>
        <v>-1.64881831289897+0.110098846586349i</v>
      </c>
      <c r="E606" t="str">
        <f t="shared" si="249"/>
        <v>36500</v>
      </c>
      <c r="F606" t="str">
        <f t="shared" si="250"/>
        <v>0.21505376344086</v>
      </c>
      <c r="G606" t="str">
        <f t="shared" si="245"/>
        <v>0.21505376344086</v>
      </c>
      <c r="H606" t="str">
        <f t="shared" si="251"/>
        <v>1.43093911097793+1.17146562435655i</v>
      </c>
      <c r="I606" t="str">
        <f t="shared" si="252"/>
        <v>185.353966561798i</v>
      </c>
      <c r="J606" t="str">
        <f t="shared" si="246"/>
        <v>-45.504407376772+40.5495165567914i</v>
      </c>
      <c r="K606" t="str">
        <f t="shared" si="253"/>
        <v>2.02319971866412-2.27042174655084i</v>
      </c>
      <c r="L606" t="str">
        <f t="shared" si="254"/>
        <v>0.535503710344687-0.520626681173235i</v>
      </c>
      <c r="M606" t="str">
        <f t="shared" si="255"/>
        <v>2.55870342900881-2.79104842772407i</v>
      </c>
      <c r="N606" t="str">
        <f t="shared" si="256"/>
        <v>-0.588739522207819i</v>
      </c>
      <c r="O606" t="str">
        <f t="shared" si="257"/>
        <v>0.831641299527321-0.555313198943181i</v>
      </c>
      <c r="P606" t="str">
        <f t="shared" si="258"/>
        <v>0.168358700472679+0.555313198943181i</v>
      </c>
      <c r="Q606" t="str">
        <f t="shared" si="259"/>
        <v>-0.168358700472679+0.033426323264638i</v>
      </c>
      <c r="R606" t="str">
        <f t="shared" si="260"/>
        <v>-0.332040700424231-3.3643173601503i</v>
      </c>
      <c r="S606" t="str">
        <f t="shared" si="261"/>
        <v>0.0657377463220554i</v>
      </c>
      <c r="T606" t="str">
        <f t="shared" si="262"/>
        <v>0.221162641168447-0.0218276073330857i</v>
      </c>
      <c r="U606" t="str">
        <f t="shared" si="263"/>
        <v>0.00005-0.00301064889323349i</v>
      </c>
      <c r="V606" t="str">
        <f t="shared" si="264"/>
        <v>0.00002-0.0337192676042152i</v>
      </c>
      <c r="W606" t="str">
        <f t="shared" si="265"/>
        <v>0.0000422734807163384-0.00276392773296873i</v>
      </c>
      <c r="X606" t="str">
        <f t="shared" si="266"/>
        <v>0.0000804295339343107-0.00276223237998553i</v>
      </c>
      <c r="Y606" t="str">
        <f t="shared" si="267"/>
        <v>0.009+0.237253077199101i</v>
      </c>
      <c r="Z606" t="str">
        <f t="shared" si="268"/>
        <v>-0.140985627962066-0.00957548883817111i</v>
      </c>
      <c r="AA606" t="str">
        <f t="shared" si="269"/>
        <v>1.97872343524971-51.0980816778666i</v>
      </c>
      <c r="AB606" t="str">
        <f t="shared" si="270"/>
        <v>0.665293271752741-0.0656610005217939i</v>
      </c>
      <c r="AC606" t="str">
        <f t="shared" si="271"/>
        <v>2.51902514346109-2.02487276728815i</v>
      </c>
      <c r="AD606" t="str">
        <f t="shared" si="272"/>
        <v>0.173168233695594+0.113132114138505i</v>
      </c>
      <c r="AE606" t="str">
        <f t="shared" si="273"/>
        <v>-0.0233309368744832-0.0176081726433713i</v>
      </c>
      <c r="AF606" t="str">
        <f t="shared" si="274"/>
        <v>-3.0797574238769-1.0613667777702i</v>
      </c>
      <c r="AG606" t="str">
        <f t="shared" si="275"/>
        <v>1.02216701950423-0.0312214407295882i</v>
      </c>
      <c r="AH606" t="str">
        <f t="shared" si="276"/>
        <v>0.0496052431322432+0.0787937072256086i</v>
      </c>
      <c r="AI606">
        <f t="shared" si="277"/>
        <v>-20.620245623557246</v>
      </c>
      <c r="AJ606">
        <f t="shared" si="278"/>
        <v>57.807187216250455</v>
      </c>
      <c r="AK606"/>
      <c r="AL606"/>
      <c r="AM606"/>
      <c r="AN606"/>
    </row>
    <row r="607" spans="1:40" x14ac:dyDescent="0.35">
      <c r="A607"/>
      <c r="B607">
        <f t="shared" si="279"/>
        <v>47300</v>
      </c>
      <c r="C607" s="237" t="str">
        <f t="shared" si="247"/>
        <v>-9.45465881805577E-06+0.014330358218046i</v>
      </c>
      <c r="D607" s="208" t="str">
        <f t="shared" si="248"/>
        <v>-1.64881800543087+0.109866079671686i</v>
      </c>
      <c r="E607" t="str">
        <f t="shared" si="249"/>
        <v>36500</v>
      </c>
      <c r="F607" t="str">
        <f t="shared" si="250"/>
        <v>0.21505376344086</v>
      </c>
      <c r="G607" t="str">
        <f t="shared" si="245"/>
        <v>0.21505376344086</v>
      </c>
      <c r="H607" t="str">
        <f t="shared" si="251"/>
        <v>1.43341250616953+1.17130075116669i</v>
      </c>
      <c r="I607" t="str">
        <f t="shared" si="252"/>
        <v>185.746665643497i</v>
      </c>
      <c r="J607" t="str">
        <f t="shared" si="246"/>
        <v>-45.7016686925354+40.6354265494964i</v>
      </c>
      <c r="K607" t="str">
        <f t="shared" si="253"/>
        <v>2.01821827352164-2.26984064688869i</v>
      </c>
      <c r="L607" t="str">
        <f t="shared" si="254"/>
        <v>0.53440222769112-0.520656553033783i</v>
      </c>
      <c r="M607" t="str">
        <f t="shared" si="255"/>
        <v>2.55262050121276-2.79049719992247i</v>
      </c>
      <c r="N607" t="str">
        <f t="shared" si="256"/>
        <v>-0.589986851704022i</v>
      </c>
      <c r="O607" t="str">
        <f t="shared" si="257"/>
        <v>0.830947994227738-0.556350097410704i</v>
      </c>
      <c r="P607" t="str">
        <f t="shared" si="258"/>
        <v>0.169052005772262+0.556350097410704i</v>
      </c>
      <c r="Q607" t="str">
        <f t="shared" si="259"/>
        <v>-0.169052005772262+0.033636754293318i</v>
      </c>
      <c r="R607" t="str">
        <f t="shared" si="260"/>
        <v>-0.332035179346834-3.35706565895268i</v>
      </c>
      <c r="S607" t="str">
        <f t="shared" si="261"/>
        <v>0.0658770212083309i</v>
      </c>
      <c r="T607" t="str">
        <f t="shared" si="262"/>
        <v>0.221153485612585-0.0218734885517433i</v>
      </c>
      <c r="U607" t="str">
        <f t="shared" si="263"/>
        <v>0.00005-0.00300428388500255i</v>
      </c>
      <c r="V607" t="str">
        <f t="shared" si="264"/>
        <v>0.00002-0.0336479795120287i</v>
      </c>
      <c r="W607" t="str">
        <f t="shared" si="265"/>
        <v>0.0000422734802851466-0.00275808455972987i</v>
      </c>
      <c r="X607" t="str">
        <f t="shared" si="266"/>
        <v>0.0000802683667978907-0.00275639501296318i</v>
      </c>
      <c r="Y607" t="str">
        <f t="shared" si="267"/>
        <v>0.009+0.237755732023676i</v>
      </c>
      <c r="Z607" t="str">
        <f t="shared" si="268"/>
        <v>-0.1403845100966-0.00952321592163149i</v>
      </c>
      <c r="AA607" t="str">
        <f t="shared" si="269"/>
        <v>1.97014745390054-50.9878482416748i</v>
      </c>
      <c r="AB607" t="str">
        <f t="shared" si="270"/>
        <v>0.665265730348452-0.0657990187056583i</v>
      </c>
      <c r="AC607" t="str">
        <f t="shared" si="271"/>
        <v>2.51455896458595-2.02438208184948i</v>
      </c>
      <c r="AD607" t="str">
        <f t="shared" si="272"/>
        <v>0.173306765190193+0.11335589875722i</v>
      </c>
      <c r="AE607" t="str">
        <f t="shared" si="273"/>
        <v>-0.0232500726277962-0.0175638500591778i</v>
      </c>
      <c r="AF607" t="str">
        <f t="shared" si="274"/>
        <v>-3.0822305116004-1.061434671495i</v>
      </c>
      <c r="AG607" t="str">
        <f t="shared" si="275"/>
        <v>1.02215879194804-0.0311798245709762i</v>
      </c>
      <c r="AH607" t="str">
        <f t="shared" si="276"/>
        <v>0.0494717740223015+0.0786147804271954i</v>
      </c>
      <c r="AI607">
        <f t="shared" si="277"/>
        <v>-20.641029446211633</v>
      </c>
      <c r="AJ607">
        <f t="shared" si="278"/>
        <v>57.818057652364928</v>
      </c>
      <c r="AK607"/>
      <c r="AL607"/>
      <c r="AM607"/>
      <c r="AN607"/>
    </row>
    <row r="608" spans="1:40" x14ac:dyDescent="0.35">
      <c r="A608"/>
      <c r="B608">
        <f t="shared" si="279"/>
        <v>47400</v>
      </c>
      <c r="C608" s="237" t="str">
        <f t="shared" si="247"/>
        <v>-9.41480784145056E-06+0.014300125421038i</v>
      </c>
      <c r="D608" s="208" t="str">
        <f t="shared" si="248"/>
        <v>-1.64881769990671+0.109634294894625i</v>
      </c>
      <c r="E608" t="str">
        <f t="shared" si="249"/>
        <v>36500</v>
      </c>
      <c r="F608" t="str">
        <f t="shared" si="250"/>
        <v>0.21505376344086</v>
      </c>
      <c r="G608" t="str">
        <f t="shared" si="245"/>
        <v>0.21505376344086</v>
      </c>
      <c r="H608" t="str">
        <f t="shared" si="251"/>
        <v>1.43587997376488+1.17113104501145i</v>
      </c>
      <c r="I608" t="str">
        <f t="shared" si="252"/>
        <v>186.139364725195i</v>
      </c>
      <c r="J608" t="str">
        <f t="shared" si="246"/>
        <v>-45.8993474925651+40.7213365422015i</v>
      </c>
      <c r="K608" t="str">
        <f t="shared" si="253"/>
        <v>2.01325081402494-2.26925014130748i</v>
      </c>
      <c r="L608" t="str">
        <f t="shared" si="254"/>
        <v>0.533302950202169-0.520684040245385i</v>
      </c>
      <c r="M608" t="str">
        <f t="shared" si="255"/>
        <v>2.54655376422711-2.78993418155286i</v>
      </c>
      <c r="N608" t="str">
        <f t="shared" si="256"/>
        <v>-0.591234181200225i</v>
      </c>
      <c r="O608" t="str">
        <f t="shared" si="257"/>
        <v>0.83025339611378-0.557386130291681i</v>
      </c>
      <c r="P608" t="str">
        <f t="shared" si="258"/>
        <v>0.16974660388622+0.557386130291681i</v>
      </c>
      <c r="Q608" t="str">
        <f t="shared" si="259"/>
        <v>-0.16974660388622+0.0338480509085439i</v>
      </c>
      <c r="R608" t="str">
        <f t="shared" si="260"/>
        <v>-0.33202964626067-3.34984425987458i</v>
      </c>
      <c r="S608" t="str">
        <f t="shared" si="261"/>
        <v>0.0660162960946065i</v>
      </c>
      <c r="T608" t="str">
        <f t="shared" si="262"/>
        <v>0.221144310530698-0.0219193674397318i</v>
      </c>
      <c r="U608" t="str">
        <f t="shared" si="263"/>
        <v>0.00005-0.00299794573334643i</v>
      </c>
      <c r="V608" t="str">
        <f t="shared" si="264"/>
        <v>0.00002-0.0335769922134801i</v>
      </c>
      <c r="W608" t="str">
        <f t="shared" si="265"/>
        <v>0.0000422734798530419-0.0027522660417072i</v>
      </c>
      <c r="X608" t="str">
        <f t="shared" si="266"/>
        <v>0.0000801082183692308-0.00275058226264248i</v>
      </c>
      <c r="Y608" t="str">
        <f t="shared" si="267"/>
        <v>0.009+0.23825838684825i</v>
      </c>
      <c r="Z608" t="str">
        <f t="shared" si="268"/>
        <v>-0.139787240308871-0.00947137142188289i</v>
      </c>
      <c r="AA608" t="str">
        <f t="shared" si="269"/>
        <v>1.96162755580162-50.8780939578317i</v>
      </c>
      <c r="AB608" t="str">
        <f t="shared" si="270"/>
        <v>0.665238130206697-0.0659370298784901i</v>
      </c>
      <c r="AC608" t="str">
        <f t="shared" si="271"/>
        <v>2.5101046910972-2.023882789975i</v>
      </c>
      <c r="AD608" t="str">
        <f t="shared" si="272"/>
        <v>0.173445561532962+0.113579508502891i</v>
      </c>
      <c r="AE608" t="str">
        <f t="shared" si="273"/>
        <v>-0.0231697226795693-0.0175197333840127i</v>
      </c>
      <c r="AF608" t="str">
        <f t="shared" si="274"/>
        <v>-3.08469767367159-1.06149675011683i</v>
      </c>
      <c r="AG608" t="str">
        <f t="shared" si="275"/>
        <v>1.02215057908359-0.0311384395549731i</v>
      </c>
      <c r="AH608" t="str">
        <f t="shared" si="276"/>
        <v>0.0493391653503615+0.0784365947611326i</v>
      </c>
      <c r="AI608">
        <f t="shared" si="277"/>
        <v>-20.66176105713193</v>
      </c>
      <c r="AJ608">
        <f t="shared" si="278"/>
        <v>57.828773956781397</v>
      </c>
      <c r="AK608"/>
      <c r="AL608"/>
      <c r="AM608"/>
      <c r="AN608"/>
    </row>
    <row r="609" spans="1:40" x14ac:dyDescent="0.35">
      <c r="A609"/>
      <c r="B609">
        <f t="shared" si="279"/>
        <v>47500</v>
      </c>
      <c r="C609" s="237" t="str">
        <f t="shared" si="247"/>
        <v>-9.37520829004863E-06+0.0142700199198522i</v>
      </c>
      <c r="D609" s="208" t="str">
        <f t="shared" si="248"/>
        <v>-1.64881739631015+0.1094034860522i</v>
      </c>
      <c r="E609" t="str">
        <f t="shared" si="249"/>
        <v>36500</v>
      </c>
      <c r="F609" t="str">
        <f t="shared" si="250"/>
        <v>0.21505376344086</v>
      </c>
      <c r="G609" t="str">
        <f t="shared" si="245"/>
        <v>0.21505376344086</v>
      </c>
      <c r="H609" t="str">
        <f t="shared" si="251"/>
        <v>1.43834151859805+1.17095654091402i</v>
      </c>
      <c r="I609" t="str">
        <f t="shared" si="252"/>
        <v>186.532063806894i</v>
      </c>
      <c r="J609" t="str">
        <f t="shared" si="246"/>
        <v>-46.0974437768609+40.8072465349066i</v>
      </c>
      <c r="K609" t="str">
        <f t="shared" si="253"/>
        <v>2.00829731469506-2.26865031121826i</v>
      </c>
      <c r="L609" t="str">
        <f t="shared" si="254"/>
        <v>0.532205878594884-0.520709157136099i</v>
      </c>
      <c r="M609" t="str">
        <f t="shared" si="255"/>
        <v>2.54050319328994-2.78935946835436i</v>
      </c>
      <c r="N609" t="str">
        <f t="shared" si="256"/>
        <v>-0.592481510696428i</v>
      </c>
      <c r="O609" t="str">
        <f t="shared" si="257"/>
        <v>0.829557506266124-0.558421295974222i</v>
      </c>
      <c r="P609" t="str">
        <f t="shared" si="258"/>
        <v>0.170442493733876+0.558421295974222i</v>
      </c>
      <c r="Q609" t="str">
        <f t="shared" si="259"/>
        <v>-0.170442493733876+0.034060214722206i</v>
      </c>
      <c r="R609" t="str">
        <f t="shared" si="260"/>
        <v>-0.332024101163689-3.34265297151991i</v>
      </c>
      <c r="S609" t="str">
        <f t="shared" si="261"/>
        <v>0.066155570980882i</v>
      </c>
      <c r="T609" t="str">
        <f t="shared" si="262"/>
        <v>0.221135115921842-0.021965243991898i</v>
      </c>
      <c r="U609" t="str">
        <f t="shared" si="263"/>
        <v>0.00005-0.00299163426864465i</v>
      </c>
      <c r="V609" t="str">
        <f t="shared" si="264"/>
        <v>0.00002-0.0335063038088201i</v>
      </c>
      <c r="W609" t="str">
        <f t="shared" si="265"/>
        <v>0.0000422734794200248-0.0027464720231836i</v>
      </c>
      <c r="X609" t="str">
        <f t="shared" si="266"/>
        <v>0.0000799490800814669-0.0027447939736672i</v>
      </c>
      <c r="Y609" t="str">
        <f t="shared" si="267"/>
        <v>0.009+0.238761041672824i</v>
      </c>
      <c r="Z609" t="str">
        <f t="shared" si="268"/>
        <v>-0.139193785726304-0.00941995082673352i</v>
      </c>
      <c r="AA609" t="str">
        <f t="shared" si="269"/>
        <v>1.95316324928103-50.7688156809648i</v>
      </c>
      <c r="AB609" t="str">
        <f t="shared" si="270"/>
        <v>0.665210471324636-0.0660750340247878i</v>
      </c>
      <c r="AC609" t="str">
        <f t="shared" si="271"/>
        <v>2.50566230483127-2.02337496157455i</v>
      </c>
      <c r="AD609" t="str">
        <f t="shared" si="272"/>
        <v>0.17358462256851+0.113802943215808i</v>
      </c>
      <c r="AE609" t="str">
        <f t="shared" si="273"/>
        <v>-0.0230898826301521-0.0174758211018764i</v>
      </c>
      <c r="AF609" t="str">
        <f t="shared" si="274"/>
        <v>-3.0871589149082-1.06155305486182i</v>
      </c>
      <c r="AG609" t="str">
        <f t="shared" si="275"/>
        <v>1.02214238070773-0.0310972841344106i</v>
      </c>
      <c r="AH609" t="str">
        <f t="shared" si="276"/>
        <v>0.0492074096513799+0.0782591453614303i</v>
      </c>
      <c r="AI609">
        <f t="shared" si="277"/>
        <v>-20.682440738396114</v>
      </c>
      <c r="AJ609">
        <f t="shared" si="278"/>
        <v>57.839336955117965</v>
      </c>
      <c r="AK609"/>
      <c r="AL609"/>
      <c r="AM609"/>
      <c r="AN609"/>
    </row>
    <row r="610" spans="1:40" x14ac:dyDescent="0.35">
      <c r="A610"/>
      <c r="B610">
        <f t="shared" si="279"/>
        <v>47600</v>
      </c>
      <c r="C610" s="237" t="str">
        <f t="shared" si="247"/>
        <v>-9.33585805325551E-06+0.0142400409122054i</v>
      </c>
      <c r="D610" s="208" t="str">
        <f t="shared" si="248"/>
        <v>-1.648817094625+0.109173646993575i</v>
      </c>
      <c r="E610" t="str">
        <f t="shared" si="249"/>
        <v>36500</v>
      </c>
      <c r="F610" t="str">
        <f t="shared" si="250"/>
        <v>0.21505376344086</v>
      </c>
      <c r="G610" t="str">
        <f t="shared" si="245"/>
        <v>0.21505376344086</v>
      </c>
      <c r="H610" t="str">
        <f t="shared" si="251"/>
        <v>1.44079714562805+1.17077727371932i</v>
      </c>
      <c r="I610" t="str">
        <f t="shared" si="252"/>
        <v>186.924762888593i</v>
      </c>
      <c r="J610" t="str">
        <f t="shared" si="246"/>
        <v>-46.2959575454228+40.8931565276116i</v>
      </c>
      <c r="K610" t="str">
        <f t="shared" si="253"/>
        <v>2.00335774986639-2.26804123749859i</v>
      </c>
      <c r="L610" t="str">
        <f t="shared" si="254"/>
        <v>0.531111013523172-0.520731917977983i</v>
      </c>
      <c r="M610" t="str">
        <f t="shared" si="255"/>
        <v>2.53446876338956-2.78877315547657i</v>
      </c>
      <c r="N610" t="str">
        <f t="shared" si="256"/>
        <v>-0.593728840192632i</v>
      </c>
      <c r="O610" t="str">
        <f t="shared" si="257"/>
        <v>0.828860325767456-0.559455592847785i</v>
      </c>
      <c r="P610" t="str">
        <f t="shared" si="258"/>
        <v>0.171139674232544+0.559455592847785i</v>
      </c>
      <c r="Q610" t="str">
        <f t="shared" si="259"/>
        <v>-0.171139674232544+0.0342732473448469i</v>
      </c>
      <c r="R610" t="str">
        <f t="shared" si="260"/>
        <v>-0.332018544053812-3.33549160410092i</v>
      </c>
      <c r="S610" t="str">
        <f t="shared" si="261"/>
        <v>0.0662948458671576i</v>
      </c>
      <c r="T610" t="str">
        <f t="shared" si="262"/>
        <v>0.221125901785069-0.0220111182030855i</v>
      </c>
      <c r="U610" t="str">
        <f t="shared" si="263"/>
        <v>0.00005-0.00298534932270212i</v>
      </c>
      <c r="V610" t="str">
        <f t="shared" si="264"/>
        <v>0.00002-0.0334359124142638i</v>
      </c>
      <c r="W610" t="str">
        <f t="shared" si="265"/>
        <v>0.0000422734789860951-0.00274070234975046i</v>
      </c>
      <c r="X610" t="str">
        <f t="shared" si="266"/>
        <v>0.000079790943457593-0.0027390299919853i</v>
      </c>
      <c r="Y610" t="str">
        <f t="shared" si="267"/>
        <v>0.009+0.239263696497399i</v>
      </c>
      <c r="Z610" t="str">
        <f t="shared" si="268"/>
        <v>-0.138604113827614-0.009368949681611i</v>
      </c>
      <c r="AA610" t="str">
        <f t="shared" si="269"/>
        <v>1.94475404808124-50.6600102933987i</v>
      </c>
      <c r="AB610" t="str">
        <f t="shared" si="270"/>
        <v>0.665182753699418-0.0662130311290399i</v>
      </c>
      <c r="AC610" t="str">
        <f t="shared" si="271"/>
        <v>2.50123178744123-2.02285866612881i</v>
      </c>
      <c r="AD610" t="str">
        <f t="shared" si="272"/>
        <v>0.173723948141248+0.114026202735238i</v>
      </c>
      <c r="AE610" t="str">
        <f t="shared" si="273"/>
        <v>-0.0230105481269404-0.0174321117118716i</v>
      </c>
      <c r="AF610" t="str">
        <f t="shared" si="274"/>
        <v>-3.08961424025305-1.06160362672575i</v>
      </c>
      <c r="AG610" t="str">
        <f t="shared" si="275"/>
        <v>1.02213419661956-0.0310563567757135i</v>
      </c>
      <c r="AH610" t="str">
        <f t="shared" si="276"/>
        <v>0.0490764995405625+0.0780824274054969i</v>
      </c>
      <c r="AI610">
        <f t="shared" si="277"/>
        <v>-20.703068769871717</v>
      </c>
      <c r="AJ610">
        <f t="shared" si="278"/>
        <v>57.849747467591158</v>
      </c>
      <c r="AK610"/>
      <c r="AL610"/>
      <c r="AM610"/>
      <c r="AN610"/>
    </row>
    <row r="611" spans="1:40" x14ac:dyDescent="0.35">
      <c r="A611"/>
      <c r="B611">
        <f t="shared" si="279"/>
        <v>47700</v>
      </c>
      <c r="C611" s="237" t="str">
        <f t="shared" si="247"/>
        <v>-0.0000092967550425771+0.014210187602542i</v>
      </c>
      <c r="D611" s="208" t="str">
        <f t="shared" si="248"/>
        <v>-1.64881679483526+0.108944771619489i</v>
      </c>
      <c r="E611" t="str">
        <f t="shared" si="249"/>
        <v>36500</v>
      </c>
      <c r="F611" t="str">
        <f t="shared" si="250"/>
        <v>0.21505376344086</v>
      </c>
      <c r="G611" t="str">
        <f t="shared" si="245"/>
        <v>0.21505376344086</v>
      </c>
      <c r="H611" t="str">
        <f t="shared" si="251"/>
        <v>1.44324685993727+1.17059327809443i</v>
      </c>
      <c r="I611" t="str">
        <f t="shared" si="252"/>
        <v>187.317461970291i</v>
      </c>
      <c r="J611" t="str">
        <f t="shared" si="246"/>
        <v>-46.494888798251+40.9790665203167i</v>
      </c>
      <c r="K611" t="str">
        <f t="shared" si="253"/>
        <v>1.99843209369032-2.26742300049517i</v>
      </c>
      <c r="L611" t="str">
        <f t="shared" si="254"/>
        <v>0.530018355578417-0.520752336987046i</v>
      </c>
      <c r="M611" t="str">
        <f t="shared" si="255"/>
        <v>2.52845044926874-2.78817533748222i</v>
      </c>
      <c r="N611" t="str">
        <f t="shared" si="256"/>
        <v>-0.594976169688834i</v>
      </c>
      <c r="O611" t="str">
        <f t="shared" si="257"/>
        <v>0.828161855702474-0.560489019303175i</v>
      </c>
      <c r="P611" t="str">
        <f t="shared" si="258"/>
        <v>0.171838144297526+0.560489019303175i</v>
      </c>
      <c r="Q611" t="str">
        <f t="shared" si="259"/>
        <v>-0.171838144297526+0.0344871503856591i</v>
      </c>
      <c r="R611" t="str">
        <f t="shared" si="260"/>
        <v>-0.332012974928902-3.32835996942137i</v>
      </c>
      <c r="S611" t="str">
        <f t="shared" si="261"/>
        <v>0.0664341207534331i</v>
      </c>
      <c r="T611" t="str">
        <f t="shared" si="262"/>
        <v>0.221116668119432-0.0220569900681332i</v>
      </c>
      <c r="U611" t="str">
        <f t="shared" si="263"/>
        <v>0.00005-0.00297909072873419i</v>
      </c>
      <c r="V611" t="str">
        <f t="shared" si="264"/>
        <v>0.00002-0.033365816161823i</v>
      </c>
      <c r="W611" t="str">
        <f t="shared" si="265"/>
        <v>0.0000422734785512528-0.00273495686829399i</v>
      </c>
      <c r="X611" t="str">
        <f t="shared" si="266"/>
        <v>0.0000796338001093337-0.00273329016483542i</v>
      </c>
      <c r="Y611" t="str">
        <f t="shared" si="267"/>
        <v>0.009+0.239766351321973i</v>
      </c>
      <c r="Z611" t="str">
        <f t="shared" si="268"/>
        <v>-0.138018192438293-0.00931836358869976i</v>
      </c>
      <c r="AA611" t="str">
        <f t="shared" si="269"/>
        <v>1.93639947128721-50.551674704848i</v>
      </c>
      <c r="AB611" t="str">
        <f t="shared" si="270"/>
        <v>0.665154977328194-0.0663510211757212i</v>
      </c>
      <c r="AC611" t="str">
        <f t="shared" si="271"/>
        <v>2.4968131203999-2.02233397269121i</v>
      </c>
      <c r="AD611" t="str">
        <f t="shared" si="272"/>
        <v>0.173863538095384+0.114249286899445i</v>
      </c>
      <c r="AE611" t="str">
        <f t="shared" si="273"/>
        <v>-0.0229317148637724-0.0173886037280158i</v>
      </c>
      <c r="AF611" t="str">
        <f t="shared" si="274"/>
        <v>-3.09206365477253-1.06164850647494i</v>
      </c>
      <c r="AG611" t="str">
        <f t="shared" si="275"/>
        <v>1.02212602662044-0.0310156559587469i</v>
      </c>
      <c r="AH611" t="str">
        <f t="shared" si="276"/>
        <v>0.0489464277123334+0.077906436113654i</v>
      </c>
      <c r="AI611">
        <f t="shared" si="277"/>
        <v>-20.723645429237592</v>
      </c>
      <c r="AJ611">
        <f t="shared" si="278"/>
        <v>57.860006309055976</v>
      </c>
      <c r="AK611"/>
      <c r="AL611"/>
      <c r="AM611"/>
      <c r="AN611"/>
    </row>
    <row r="612" spans="1:40" x14ac:dyDescent="0.35">
      <c r="A612"/>
      <c r="B612">
        <f t="shared" si="279"/>
        <v>47800</v>
      </c>
      <c r="C612" s="237" t="str">
        <f t="shared" si="247"/>
        <v>-9.25789719134281E-06+0.0141804592019642i</v>
      </c>
      <c r="D612" s="208" t="str">
        <f t="shared" si="248"/>
        <v>-1.64881649692506+0.108716853881726i</v>
      </c>
      <c r="E612" t="str">
        <f t="shared" si="249"/>
        <v>36500</v>
      </c>
      <c r="F612" t="str">
        <f t="shared" si="250"/>
        <v>0.21505376344086</v>
      </c>
      <c r="G612" t="str">
        <f t="shared" si="245"/>
        <v>0.21505376344086</v>
      </c>
      <c r="H612" t="str">
        <f t="shared" si="251"/>
        <v>1.44569066672976+1.17040458852884i</v>
      </c>
      <c r="I612" t="str">
        <f t="shared" si="252"/>
        <v>187.71016105199i</v>
      </c>
      <c r="J612" t="str">
        <f t="shared" si="246"/>
        <v>-46.6942375353453+41.0649765130217i</v>
      </c>
      <c r="K612" t="str">
        <f t="shared" si="253"/>
        <v>1.99352032013897-2.26679568002649i</v>
      </c>
      <c r="L612" t="str">
        <f t="shared" si="254"/>
        <v>0.52892790529009-0.52077042832322i</v>
      </c>
      <c r="M612" t="str">
        <f t="shared" si="255"/>
        <v>2.52244822542906-2.78756610834971i</v>
      </c>
      <c r="N612" t="str">
        <f t="shared" si="256"/>
        <v>-0.596223499185037i</v>
      </c>
      <c r="O612" t="str">
        <f t="shared" si="257"/>
        <v>0.827462097157875-0.56152157373256i</v>
      </c>
      <c r="P612" t="str">
        <f t="shared" si="258"/>
        <v>0.172537902842125+0.56152157373256i</v>
      </c>
      <c r="Q612" t="str">
        <f t="shared" si="259"/>
        <v>-0.172537902842125+0.0347019254524771i</v>
      </c>
      <c r="R612" t="str">
        <f t="shared" si="260"/>
        <v>-0.332007393786934-3.32125788085977i</v>
      </c>
      <c r="S612" t="str">
        <f t="shared" si="261"/>
        <v>0.0665733956397085i</v>
      </c>
      <c r="T612" t="str">
        <f t="shared" si="262"/>
        <v>0.221107414923977-0.0221028595818861i</v>
      </c>
      <c r="U612" t="str">
        <f t="shared" si="263"/>
        <v>0.00005-0.0029728583213519i</v>
      </c>
      <c r="V612" t="str">
        <f t="shared" si="264"/>
        <v>0.00002-0.0332960131991413i</v>
      </c>
      <c r="W612" t="str">
        <f t="shared" si="265"/>
        <v>0.0000422734781154981-0.00272923542698171i</v>
      </c>
      <c r="X612" t="str">
        <f t="shared" si="266"/>
        <v>0.0000794776417360329-0.0027275743407333i</v>
      </c>
      <c r="Y612" t="str">
        <f t="shared" si="267"/>
        <v>0.009+0.240269006146547i</v>
      </c>
      <c r="Z612" t="str">
        <f t="shared" si="268"/>
        <v>-0.137435989726168-0.00926818820609261i</v>
      </c>
      <c r="AA612" t="str">
        <f t="shared" si="269"/>
        <v>1.92809904325555-50.4438058521142i</v>
      </c>
      <c r="AB612" t="str">
        <f t="shared" si="270"/>
        <v>0.665127142208095-0.0664890041493245i</v>
      </c>
      <c r="AC612" t="str">
        <f t="shared" si="271"/>
        <v>2.49240628500293-2.02180094988979i</v>
      </c>
      <c r="AD612" t="str">
        <f t="shared" si="272"/>
        <v>0.174003392274924+0.11447219554569i</v>
      </c>
      <c r="AE612" t="str">
        <f t="shared" si="273"/>
        <v>-0.0228533785803327-0.0173452956790518i</v>
      </c>
      <c r="AF612" t="str">
        <f t="shared" si="274"/>
        <v>-3.09450716365482-1.06168773464711i</v>
      </c>
      <c r="AG612" t="str">
        <f t="shared" si="275"/>
        <v>1.0221178705139-0.0309751801766686i</v>
      </c>
      <c r="AH612" t="str">
        <f t="shared" si="276"/>
        <v>0.0488171869393197+0.0777311667486456i</v>
      </c>
      <c r="AI612">
        <f t="shared" si="277"/>
        <v>-20.744170992006357</v>
      </c>
      <c r="AJ612">
        <f t="shared" si="278"/>
        <v>57.870114289041418</v>
      </c>
      <c r="AK612"/>
      <c r="AL612"/>
      <c r="AM612"/>
      <c r="AN612"/>
    </row>
    <row r="613" spans="1:40" x14ac:dyDescent="0.35">
      <c r="A613"/>
      <c r="B613">
        <f t="shared" si="279"/>
        <v>47900</v>
      </c>
      <c r="C613" s="237" t="str">
        <f t="shared" si="247"/>
        <v>-9.21928245443203E-06+0.0141508549281614i</v>
      </c>
      <c r="D613" s="208" t="str">
        <f t="shared" si="248"/>
        <v>-1.64881620087874+0.108489887782571i</v>
      </c>
      <c r="E613" t="str">
        <f t="shared" si="249"/>
        <v>36500</v>
      </c>
      <c r="F613" t="str">
        <f t="shared" si="250"/>
        <v>0.21505376344086</v>
      </c>
      <c r="G613" t="str">
        <f t="shared" si="245"/>
        <v>0.21505376344086</v>
      </c>
      <c r="H613" t="str">
        <f t="shared" si="251"/>
        <v>1.44812857132972+1.17021123933493i</v>
      </c>
      <c r="I613" t="str">
        <f t="shared" si="252"/>
        <v>188.102860133689i</v>
      </c>
      <c r="J613" t="str">
        <f t="shared" si="246"/>
        <v>-46.8940037567058+41.1508865057269i</v>
      </c>
      <c r="K613" t="str">
        <f t="shared" si="253"/>
        <v>1.98862240300861-2.26615935538538i</v>
      </c>
      <c r="L613" t="str">
        <f t="shared" si="254"/>
        <v>0.527839663126367-0.520786206090315i</v>
      </c>
      <c r="M613" t="str">
        <f t="shared" si="255"/>
        <v>2.51646206613498-2.78694556147569i</v>
      </c>
      <c r="N613" t="str">
        <f t="shared" si="256"/>
        <v>-0.59747082868124i</v>
      </c>
      <c r="O613" t="str">
        <f t="shared" si="257"/>
        <v>0.826761051222368-0.562553254529458i</v>
      </c>
      <c r="P613" t="str">
        <f t="shared" si="258"/>
        <v>0.173238948777632+0.562553254529458i</v>
      </c>
      <c r="Q613" t="str">
        <f t="shared" si="259"/>
        <v>-0.173238948777632+0.034917574151782i</v>
      </c>
      <c r="R613" t="str">
        <f t="shared" si="260"/>
        <v>-0.332001800625766-3.31418515335314i</v>
      </c>
      <c r="S613" t="str">
        <f t="shared" si="261"/>
        <v>0.0667126705259842i</v>
      </c>
      <c r="T613" t="str">
        <f t="shared" si="262"/>
        <v>0.221098142197756-0.0221487267391802i</v>
      </c>
      <c r="U613" t="str">
        <f t="shared" si="263"/>
        <v>0.00005-0.00296665193654741i</v>
      </c>
      <c r="V613" t="str">
        <f t="shared" si="264"/>
        <v>0.00002-0.033226501689331i</v>
      </c>
      <c r="W613" t="str">
        <f t="shared" si="265"/>
        <v>0.0000422734776788309-0.00272353787524904i</v>
      </c>
      <c r="X613" t="str">
        <f t="shared" si="266"/>
        <v>0.0000793224601235585-0.00272188236945857i</v>
      </c>
      <c r="Y613" t="str">
        <f t="shared" si="267"/>
        <v>0.009+0.240771660971122i</v>
      </c>
      <c r="Z613" t="str">
        <f t="shared" si="268"/>
        <v>-0.136857474197035-0.00921841924695786i</v>
      </c>
      <c r="AA613" t="str">
        <f t="shared" si="269"/>
        <v>1.91985229354502-50.3364006987881i</v>
      </c>
      <c r="AB613" t="str">
        <f t="shared" si="270"/>
        <v>0.665099248336268-0.0666269800343156i</v>
      </c>
      <c r="AC613" t="str">
        <f t="shared" si="271"/>
        <v>2.48801126237194-2.02125966592907i</v>
      </c>
      <c r="AD613" t="str">
        <f t="shared" si="272"/>
        <v>0.174143510523666+0.114694928510257i</v>
      </c>
      <c r="AE613" t="str">
        <f t="shared" si="273"/>
        <v>-0.0227755350615664-0.0173021861082675i</v>
      </c>
      <c r="AF613" t="str">
        <f t="shared" si="274"/>
        <v>-3.09694477220846-1.06172135155236i</v>
      </c>
      <c r="AG613" t="str">
        <f t="shared" si="275"/>
        <v>1.02210972810566-0.0309349279357812i</v>
      </c>
      <c r="AH613" t="str">
        <f t="shared" si="276"/>
        <v>0.0486887700713483+0.0775566146151734i</v>
      </c>
      <c r="AI613">
        <f t="shared" si="277"/>
        <v>-20.764645731545176</v>
      </c>
      <c r="AJ613">
        <f t="shared" si="278"/>
        <v>57.880072211793994</v>
      </c>
      <c r="AK613"/>
      <c r="AL613"/>
      <c r="AM613"/>
      <c r="AN613"/>
    </row>
    <row r="614" spans="1:40" x14ac:dyDescent="0.35">
      <c r="A614"/>
      <c r="B614">
        <f t="shared" si="279"/>
        <v>48000</v>
      </c>
      <c r="C614" s="237" t="str">
        <f t="shared" si="247"/>
        <v>-9.18090880800527E-06+0.0141213740053427i</v>
      </c>
      <c r="D614" s="208" t="str">
        <f t="shared" si="248"/>
        <v>-1.64881590668079+0.108263867374294i</v>
      </c>
      <c r="E614" t="str">
        <f t="shared" si="249"/>
        <v>36500</v>
      </c>
      <c r="F614" t="str">
        <f t="shared" si="250"/>
        <v>0.21505376344086</v>
      </c>
      <c r="G614" t="str">
        <f t="shared" si="245"/>
        <v>0.21505376344086</v>
      </c>
      <c r="H614" t="str">
        <f t="shared" si="251"/>
        <v>1.45056057917986+1.17001326464829i</v>
      </c>
      <c r="I614" t="str">
        <f t="shared" si="252"/>
        <v>188.495559215388i</v>
      </c>
      <c r="J614" t="str">
        <f t="shared" si="246"/>
        <v>-47.0941874623324+41.2367964984319i</v>
      </c>
      <c r="K614" t="str">
        <f t="shared" si="253"/>
        <v>1.98373831592325-2.26551410534167i</v>
      </c>
      <c r="L614" t="str">
        <f t="shared" si="254"/>
        <v>0.52675362949473-0.520799684335997i</v>
      </c>
      <c r="M614" t="str">
        <f t="shared" si="255"/>
        <v>2.51049194541798-2.78631378967767i</v>
      </c>
      <c r="N614" t="str">
        <f t="shared" si="256"/>
        <v>-0.598718158177443i</v>
      </c>
      <c r="O614" t="str">
        <f t="shared" si="257"/>
        <v>0.826058718986659-0.56358406008875i</v>
      </c>
      <c r="P614" t="str">
        <f t="shared" si="258"/>
        <v>0.173941281013341+0.56358406008875i</v>
      </c>
      <c r="Q614" t="str">
        <f t="shared" si="259"/>
        <v>-0.173941281013341+0.0351340980886931i</v>
      </c>
      <c r="R614" t="str">
        <f t="shared" si="260"/>
        <v>-0.331996195443343-3.30714160338056i</v>
      </c>
      <c r="S614" t="str">
        <f t="shared" si="261"/>
        <v>0.0668519454122596i</v>
      </c>
      <c r="T614" t="str">
        <f t="shared" si="262"/>
        <v>0.22108884993981-0.0221945915348562i</v>
      </c>
      <c r="U614" t="str">
        <f t="shared" si="263"/>
        <v>0.0000499999999999999-0.0029604714116796i</v>
      </c>
      <c r="V614" t="str">
        <f t="shared" si="264"/>
        <v>0.00002-0.0331572798108115i</v>
      </c>
      <c r="W614" t="str">
        <f t="shared" si="265"/>
        <v>0.0000422734772412507-0.00271786406378611i</v>
      </c>
      <c r="X614" t="str">
        <f t="shared" si="266"/>
        <v>0.0000791682471432195-0.00271621410204147i</v>
      </c>
      <c r="Y614" t="str">
        <f t="shared" si="267"/>
        <v>0.009+0.241274315795696i</v>
      </c>
      <c r="Z614" t="str">
        <f t="shared" si="268"/>
        <v>-0.136282614690344-0.00916905247871966i</v>
      </c>
      <c r="AA614" t="str">
        <f t="shared" si="269"/>
        <v>1.91165875684785-50.2294562349553i</v>
      </c>
      <c r="AB614" t="str">
        <f t="shared" si="270"/>
        <v>0.665071295709829-0.0667649488151745i</v>
      </c>
      <c r="AC614" t="str">
        <f t="shared" si="271"/>
        <v>2.48362803345738-2.02071018859183i</v>
      </c>
      <c r="AD614" t="str">
        <f t="shared" si="272"/>
        <v>0.174283892685206+0.114917485628455i</v>
      </c>
      <c r="AE614" t="str">
        <f t="shared" si="273"/>
        <v>-0.0226981801371015-0.0172592735733122i</v>
      </c>
      <c r="AF614" t="str">
        <f t="shared" si="274"/>
        <v>-3.09937648586065-1.061749397274i</v>
      </c>
      <c r="AG614" t="str">
        <f t="shared" si="275"/>
        <v>1.02210159920358-0.0308948977553889i</v>
      </c>
      <c r="AH614" t="str">
        <f t="shared" si="276"/>
        <v>0.0485611700344629+0.0773827750594168i</v>
      </c>
      <c r="AI614">
        <f t="shared" si="277"/>
        <v>-20.785069919097815</v>
      </c>
      <c r="AJ614">
        <f t="shared" si="278"/>
        <v>57.889880876310855</v>
      </c>
      <c r="AK614"/>
      <c r="AL614"/>
      <c r="AM614"/>
      <c r="AN614"/>
    </row>
    <row r="615" spans="1:40" x14ac:dyDescent="0.35">
      <c r="A615"/>
      <c r="B615">
        <f t="shared" si="279"/>
        <v>48100</v>
      </c>
      <c r="C615" s="237" t="str">
        <f t="shared" si="247"/>
        <v>-9.14277424923915E-06+0.0140920156641686i</v>
      </c>
      <c r="D615" s="208" t="str">
        <f t="shared" si="248"/>
        <v>-1.64881561431584+0.108038786758626i</v>
      </c>
      <c r="E615" t="str">
        <f t="shared" si="249"/>
        <v>36500</v>
      </c>
      <c r="F615" t="str">
        <f t="shared" si="250"/>
        <v>0.21505376344086</v>
      </c>
      <c r="G615" t="str">
        <f t="shared" si="245"/>
        <v>0.21505376344086</v>
      </c>
      <c r="H615" t="str">
        <f t="shared" si="251"/>
        <v>1.45298669583978+1.16981069842807i</v>
      </c>
      <c r="I615" t="str">
        <f t="shared" si="252"/>
        <v>188.888258297086i</v>
      </c>
      <c r="J615" t="str">
        <f t="shared" si="246"/>
        <v>-47.2947886522252+41.322706491137i</v>
      </c>
      <c r="K615" t="str">
        <f t="shared" si="253"/>
        <v>1.97886803233817-2.26486000814473i</v>
      </c>
      <c r="L615" t="str">
        <f t="shared" si="254"/>
        <v>0.525669804742576-0.520810877051757i</v>
      </c>
      <c r="M615" t="str">
        <f t="shared" si="255"/>
        <v>2.50453783708075-2.78567088519649i</v>
      </c>
      <c r="N615" t="str">
        <f t="shared" si="256"/>
        <v>-0.599965487673647i</v>
      </c>
      <c r="O615" t="str">
        <f t="shared" si="257"/>
        <v>0.82535510154346-0.564613988806675i</v>
      </c>
      <c r="P615" t="str">
        <f t="shared" si="258"/>
        <v>0.17464489845654+0.564613988806675i</v>
      </c>
      <c r="Q615" t="str">
        <f t="shared" si="259"/>
        <v>-0.17464489845654+0.035351498866972i</v>
      </c>
      <c r="R615" t="str">
        <f t="shared" si="260"/>
        <v>-0.331990578237497-3.30012704894731i</v>
      </c>
      <c r="S615" t="str">
        <f t="shared" si="261"/>
        <v>0.0669912202985353i</v>
      </c>
      <c r="T615" t="str">
        <f t="shared" si="262"/>
        <v>0.221079538149184-0.0222404539637463i</v>
      </c>
      <c r="U615" t="str">
        <f t="shared" si="263"/>
        <v>0.0000499999999999999-0.00295431658545989i</v>
      </c>
      <c r="V615" t="str">
        <f t="shared" si="264"/>
        <v>0.00002-0.0330883457571508i</v>
      </c>
      <c r="W615" t="str">
        <f t="shared" si="265"/>
        <v>0.0000422734768027582-0.00271221384452471i</v>
      </c>
      <c r="X615" t="str">
        <f t="shared" si="266"/>
        <v>0.0000790149947507045-0.00271056939074996i</v>
      </c>
      <c r="Y615" t="str">
        <f t="shared" si="267"/>
        <v>0.009+0.24177697062027i</v>
      </c>
      <c r="Z615" t="str">
        <f t="shared" si="268"/>
        <v>-0.135711380374958-0.00912008372225328i</v>
      </c>
      <c r="AA615" t="str">
        <f t="shared" si="269"/>
        <v>1.90351797292238-50.1229694769063i</v>
      </c>
      <c r="AB615" t="str">
        <f t="shared" si="270"/>
        <v>0.665043284325905-0.0669029104763557i</v>
      </c>
      <c r="AC615" t="str">
        <f t="shared" si="271"/>
        <v>2.47925657904179-2.02015258524098i</v>
      </c>
      <c r="AD615" t="str">
        <f t="shared" si="272"/>
        <v>0.174424538602931+0.115139866734628i</v>
      </c>
      <c r="AE615" t="str">
        <f t="shared" si="273"/>
        <v>-0.0226213096806801-0.0172165566460193i</v>
      </c>
      <c r="AF615" t="str">
        <f t="shared" si="274"/>
        <v>-3.10180231015562-1.06177191166944i</v>
      </c>
      <c r="AG615" t="str">
        <f t="shared" si="275"/>
        <v>1.02209348361763-0.0308550881676539i</v>
      </c>
      <c r="AH615" t="str">
        <f t="shared" si="276"/>
        <v>0.0484343798299511+0.0772096434685727i</v>
      </c>
      <c r="AI615">
        <f t="shared" si="277"/>
        <v>-20.805443823805486</v>
      </c>
      <c r="AJ615">
        <f t="shared" si="278"/>
        <v>57.899541076379471</v>
      </c>
      <c r="AK615"/>
      <c r="AL615"/>
      <c r="AM615"/>
      <c r="AN615"/>
    </row>
    <row r="616" spans="1:40" x14ac:dyDescent="0.35">
      <c r="A616"/>
      <c r="B616">
        <f t="shared" si="279"/>
        <v>48200</v>
      </c>
      <c r="C616" s="237" t="str">
        <f t="shared" si="247"/>
        <v>-0.0000091048767960647+0.0140627791416841i</v>
      </c>
      <c r="D616" s="208" t="str">
        <f t="shared" si="248"/>
        <v>-1.6488153237687+0.107814640086245i</v>
      </c>
      <c r="E616" t="str">
        <f t="shared" si="249"/>
        <v>36500</v>
      </c>
      <c r="F616" t="str">
        <f t="shared" si="250"/>
        <v>0.21505376344086</v>
      </c>
      <c r="G616" t="str">
        <f t="shared" si="245"/>
        <v>0.21505376344086</v>
      </c>
      <c r="H616" t="str">
        <f t="shared" si="251"/>
        <v>1.45540692698446+1.16960357445744i</v>
      </c>
      <c r="I616" t="str">
        <f t="shared" si="252"/>
        <v>189.280957378785i</v>
      </c>
      <c r="J616" t="str">
        <f t="shared" si="246"/>
        <v>-47.4958073263842+41.408616483842i</v>
      </c>
      <c r="K616" t="str">
        <f t="shared" si="253"/>
        <v>1.97401152554334-2.26419714152617i</v>
      </c>
      <c r="L616" t="str">
        <f t="shared" si="254"/>
        <v>0.524588189157817-0.52081979817289i</v>
      </c>
      <c r="M616" t="str">
        <f t="shared" si="255"/>
        <v>2.49859971470116-2.78501693969906i</v>
      </c>
      <c r="N616" t="str">
        <f t="shared" si="256"/>
        <v>-0.601212817169849i</v>
      </c>
      <c r="O616" t="str">
        <f t="shared" si="257"/>
        <v>0.824650199987481-0.565643039080839i</v>
      </c>
      <c r="P616" t="str">
        <f t="shared" si="258"/>
        <v>0.175349800012519+0.565643039080839i</v>
      </c>
      <c r="Q616" t="str">
        <f t="shared" si="259"/>
        <v>-0.175349800012519+0.03556977808901i</v>
      </c>
      <c r="R616" t="str">
        <f t="shared" si="260"/>
        <v>-0.331984949006179-3.29314130956895i</v>
      </c>
      <c r="S616" t="str">
        <f t="shared" si="261"/>
        <v>0.0671304951848107i</v>
      </c>
      <c r="T616" t="str">
        <f t="shared" si="262"/>
        <v>0.22107020682492-0.0222863140206889i</v>
      </c>
      <c r="U616" t="str">
        <f t="shared" si="263"/>
        <v>0.0000499999999999999-0.00294818729793819i</v>
      </c>
      <c r="V616" t="str">
        <f t="shared" si="264"/>
        <v>0.00002-0.0330196977369078i</v>
      </c>
      <c r="W616" t="str">
        <f t="shared" si="265"/>
        <v>0.0000422734763633533-0.00270658707062541i</v>
      </c>
      <c r="X616" t="str">
        <f t="shared" si="266"/>
        <v>0.0000788626949850333-0.00270494808907687i</v>
      </c>
      <c r="Y616" t="str">
        <f t="shared" si="267"/>
        <v>0.009+0.242279625444845i</v>
      </c>
      <c r="Z616" t="str">
        <f t="shared" si="268"/>
        <v>-0.135143740744967-0.00907150885109304i</v>
      </c>
      <c r="AA616" t="str">
        <f t="shared" si="269"/>
        <v>1.89542948652639-50.0169374668483i</v>
      </c>
      <c r="AB616" t="str">
        <f t="shared" si="270"/>
        <v>0.665015214181614-0.0670408650023323i</v>
      </c>
      <c r="AC616" t="str">
        <f t="shared" si="271"/>
        <v>2.47489687974254-2.01958692282154i</v>
      </c>
      <c r="AD616" t="str">
        <f t="shared" si="272"/>
        <v>0.174565448120019+0.11536207166217i</v>
      </c>
      <c r="AE616" t="str">
        <f t="shared" si="273"/>
        <v>-0.022544919609597-0.0171740339122304i</v>
      </c>
      <c r="AF616" t="str">
        <f t="shared" si="274"/>
        <v>-3.10422225075316-1.0617889343712i</v>
      </c>
      <c r="AG616" t="str">
        <f t="shared" si="275"/>
        <v>1.02208538115989-0.0308154977174547i</v>
      </c>
      <c r="AH616" t="str">
        <f t="shared" si="276"/>
        <v>0.0483083925333849+0.0770372152703965i</v>
      </c>
      <c r="AI616">
        <f t="shared" si="277"/>
        <v>-20.825767712728034</v>
      </c>
      <c r="AJ616">
        <f t="shared" si="278"/>
        <v>57.90905360061609</v>
      </c>
      <c r="AK616"/>
      <c r="AL616"/>
      <c r="AM616"/>
      <c r="AN616"/>
    </row>
    <row r="617" spans="1:40" x14ac:dyDescent="0.35">
      <c r="A617"/>
      <c r="B617">
        <f t="shared" si="279"/>
        <v>48300</v>
      </c>
      <c r="C617" s="237" t="str">
        <f t="shared" si="247"/>
        <v>-9.06721448690995E-06+0.0140336636812524i</v>
      </c>
      <c r="D617" s="208" t="str">
        <f t="shared" si="248"/>
        <v>-1.64881503502433+0.107591421556268i</v>
      </c>
      <c r="E617" t="str">
        <f t="shared" si="249"/>
        <v>36500</v>
      </c>
      <c r="F617" t="str">
        <f t="shared" si="250"/>
        <v>0.21505376344086</v>
      </c>
      <c r="G617" t="str">
        <f t="shared" si="245"/>
        <v>0.21505376344086</v>
      </c>
      <c r="H617" t="str">
        <f t="shared" si="251"/>
        <v>1.45782127840267+1.16939192634394i</v>
      </c>
      <c r="I617" t="str">
        <f t="shared" si="252"/>
        <v>189.673656460484i</v>
      </c>
      <c r="J617" t="str">
        <f t="shared" si="246"/>
        <v>-47.6972434848093+41.4945264765472i</v>
      </c>
      <c r="K617" t="str">
        <f t="shared" si="253"/>
        <v>1.96916876866683-2.26352558270234i</v>
      </c>
      <c r="L617" t="str">
        <f t="shared" si="254"/>
        <v>0.523508782969477-0.520826461578478i</v>
      </c>
      <c r="M617" t="str">
        <f t="shared" si="255"/>
        <v>2.49267755163631-2.78435204428082i</v>
      </c>
      <c r="N617" t="str">
        <f t="shared" si="256"/>
        <v>-0.602460146666053i</v>
      </c>
      <c r="O617" t="str">
        <f t="shared" si="257"/>
        <v>0.823944015415427-0.566671209310216i</v>
      </c>
      <c r="P617" t="str">
        <f t="shared" si="258"/>
        <v>0.176055984584573+0.566671209310216i</v>
      </c>
      <c r="Q617" t="str">
        <f t="shared" si="259"/>
        <v>-0.176055984584573+0.035788937355837i</v>
      </c>
      <c r="R617" t="str">
        <f t="shared" si="260"/>
        <v>-0.331979307747253-3.28618420625568i</v>
      </c>
      <c r="S617" t="str">
        <f t="shared" si="261"/>
        <v>0.0672697700710863i</v>
      </c>
      <c r="T617" t="str">
        <f t="shared" si="262"/>
        <v>0.221060855966055-0.0223321717005161i</v>
      </c>
      <c r="U617" t="str">
        <f t="shared" si="263"/>
        <v>0.0000499999999999998-0.00294208339048904i</v>
      </c>
      <c r="V617" t="str">
        <f t="shared" si="264"/>
        <v>0.00002-0.0329513339734773i</v>
      </c>
      <c r="W617" t="str">
        <f t="shared" si="265"/>
        <v>0.0000422734759230357-0.00270098359646485i</v>
      </c>
      <c r="X617" t="str">
        <f t="shared" si="266"/>
        <v>0.0000787113399675195-0.00269935005172721i</v>
      </c>
      <c r="Y617" t="str">
        <f t="shared" si="267"/>
        <v>0.009+0.242782280269419i</v>
      </c>
      <c r="Z617" t="str">
        <f t="shared" si="268"/>
        <v>-0.134579665615573-0.00902332379065465i</v>
      </c>
      <c r="AA617" t="str">
        <f t="shared" si="269"/>
        <v>1.88739284735185-49.9113572726244i</v>
      </c>
      <c r="AB617" t="str">
        <f t="shared" si="270"/>
        <v>0.664987085274059-0.0671788123775582i</v>
      </c>
      <c r="AC617" t="str">
        <f t="shared" si="271"/>
        <v>2.4705489160149-2.0190132678623i</v>
      </c>
      <c r="AD617" t="str">
        <f t="shared" si="272"/>
        <v>0.17470662107944+0.115584100243535i</v>
      </c>
      <c r="AE617" t="str">
        <f t="shared" si="273"/>
        <v>-0.0224690058841489-0.0171317039716229i</v>
      </c>
      <c r="AF617" t="str">
        <f t="shared" si="274"/>
        <v>-3.106636313427-1.06180050478767i</v>
      </c>
      <c r="AG617" t="str">
        <f t="shared" si="275"/>
        <v>1.02207729164447-0.0307761249622485i</v>
      </c>
      <c r="AH617" t="str">
        <f t="shared" si="276"/>
        <v>0.0481832012936845+0.0768654859327559i</v>
      </c>
      <c r="AI617">
        <f t="shared" si="277"/>
        <v>-20.846041850863774</v>
      </c>
      <c r="AJ617">
        <f t="shared" si="278"/>
        <v>57.918419232501073</v>
      </c>
      <c r="AK617"/>
      <c r="AL617"/>
      <c r="AM617"/>
      <c r="AN617"/>
    </row>
    <row r="618" spans="1:40" x14ac:dyDescent="0.35">
      <c r="A618"/>
      <c r="B618">
        <f t="shared" si="279"/>
        <v>48400</v>
      </c>
      <c r="C618" s="237" t="str">
        <f t="shared" si="247"/>
        <v>-9.02978538044634E-06+0.0140046685324905i</v>
      </c>
      <c r="D618" s="208" t="str">
        <f t="shared" si="248"/>
        <v>-1.64881474806784+0.107369125415761i</v>
      </c>
      <c r="E618" t="str">
        <f t="shared" si="249"/>
        <v>36500</v>
      </c>
      <c r="F618" t="str">
        <f t="shared" si="250"/>
        <v>0.21505376344086</v>
      </c>
      <c r="G618" t="str">
        <f t="shared" si="245"/>
        <v>0.21505376344086</v>
      </c>
      <c r="H618" t="str">
        <f t="shared" si="251"/>
        <v>1.46022975599541+1.16917578751988i</v>
      </c>
      <c r="I618" t="str">
        <f t="shared" si="252"/>
        <v>190.066355542182i</v>
      </c>
      <c r="J618" t="str">
        <f t="shared" si="246"/>
        <v>-47.8990971275006+41.5804364692522i</v>
      </c>
      <c r="K618" t="str">
        <f t="shared" si="253"/>
        <v>1.96433973467818-2.26284540837699i</v>
      </c>
      <c r="L618" t="str">
        <f t="shared" si="254"/>
        <v>0.522431586348282-0.52083088109137i</v>
      </c>
      <c r="M618" t="str">
        <f t="shared" si="255"/>
        <v>2.48677132102646-2.78367628946836i</v>
      </c>
      <c r="N618" t="str">
        <f t="shared" si="256"/>
        <v>-0.603707476162256i</v>
      </c>
      <c r="O618" t="str">
        <f t="shared" si="257"/>
        <v>0.823236548926004-0.567698497895144i</v>
      </c>
      <c r="P618" t="str">
        <f t="shared" si="258"/>
        <v>0.176763451073996+0.567698497895144i</v>
      </c>
      <c r="Q618" t="str">
        <f t="shared" si="259"/>
        <v>-0.176763451073996+0.0360089782671119i</v>
      </c>
      <c r="R618" t="str">
        <f t="shared" si="260"/>
        <v>-0.331973654458587-3.27925556149696i</v>
      </c>
      <c r="S618" t="str">
        <f t="shared" si="261"/>
        <v>0.0674090449573618i</v>
      </c>
      <c r="T618" t="str">
        <f t="shared" si="262"/>
        <v>0.221051485571627-0.0223780269980586i</v>
      </c>
      <c r="U618" t="str">
        <f t="shared" si="263"/>
        <v>0.0000500000000000002-0.00293600470579795i</v>
      </c>
      <c r="V618" t="str">
        <f t="shared" si="264"/>
        <v>0.00002-0.0328832527049371i</v>
      </c>
      <c r="W618" t="str">
        <f t="shared" si="265"/>
        <v>0.0000422734754818058-0.00269540327762314i</v>
      </c>
      <c r="X618" t="str">
        <f t="shared" si="266"/>
        <v>0.0000785609219007561-0.00269377513460568i</v>
      </c>
      <c r="Y618" t="str">
        <f t="shared" si="267"/>
        <v>0.009+0.243284935093994i</v>
      </c>
      <c r="Z618" t="str">
        <f t="shared" si="268"/>
        <v>-0.134019125119032-0.00897552451747006i</v>
      </c>
      <c r="AA618" t="str">
        <f t="shared" si="269"/>
        <v>1.87940760996037-49.8062259874329i</v>
      </c>
      <c r="AB618" t="str">
        <f t="shared" si="270"/>
        <v>0.664958897600347-0.0673167525864835i</v>
      </c>
      <c r="AC618" t="str">
        <f t="shared" si="271"/>
        <v>2.46621266815491-2.01843168647781i</v>
      </c>
      <c r="AD618" t="str">
        <f t="shared" si="272"/>
        <v>0.174848057323953+0.115805952310246i</v>
      </c>
      <c r="AE618" t="str">
        <f t="shared" si="273"/>
        <v>-0.022393564507089-0.0170895654375387i</v>
      </c>
      <c r="AF618" t="str">
        <f t="shared" si="274"/>
        <v>-3.10904450406325-1.06180666210412i</v>
      </c>
      <c r="AG618" t="str">
        <f t="shared" si="275"/>
        <v>1.02206921488753-0.0307369684719332i</v>
      </c>
      <c r="AH618" t="str">
        <f t="shared" si="276"/>
        <v>0.0480587993321819+0.0766944509631791i</v>
      </c>
      <c r="AI618">
        <f t="shared" si="277"/>
        <v>-20.866266501170795</v>
      </c>
      <c r="AJ618">
        <f t="shared" si="278"/>
        <v>57.927638750417756</v>
      </c>
      <c r="AK618"/>
      <c r="AL618"/>
      <c r="AM618"/>
      <c r="AN618"/>
    </row>
    <row r="619" spans="1:40" x14ac:dyDescent="0.35">
      <c r="A619"/>
      <c r="B619">
        <f t="shared" si="279"/>
        <v>48500</v>
      </c>
      <c r="C619" s="237" t="str">
        <f t="shared" si="247"/>
        <v>-8.99258755533816E-06+0.0139757929512034i</v>
      </c>
      <c r="D619" s="208" t="str">
        <f t="shared" si="248"/>
        <v>-1.64881446288452+0.107147745959226i</v>
      </c>
      <c r="E619" t="str">
        <f t="shared" si="249"/>
        <v>36500</v>
      </c>
      <c r="F619" t="str">
        <f t="shared" si="250"/>
        <v>0.21505376344086</v>
      </c>
      <c r="G619" t="str">
        <f t="shared" si="245"/>
        <v>0.21505376344086</v>
      </c>
      <c r="H619" t="str">
        <f t="shared" si="251"/>
        <v>1.46263236577445+1.1689551912428i</v>
      </c>
      <c r="I619" t="str">
        <f t="shared" si="252"/>
        <v>190.459054623881i</v>
      </c>
      <c r="J619" t="str">
        <f t="shared" si="246"/>
        <v>-48.1013682544581+41.6663464619572i</v>
      </c>
      <c r="K619" t="str">
        <f t="shared" si="253"/>
        <v>1.95952439639177-2.2621566947439i</v>
      </c>
      <c r="L619" t="str">
        <f t="shared" si="254"/>
        <v>0.521356599407257-0.52083307047818i</v>
      </c>
      <c r="M619" t="str">
        <f t="shared" si="255"/>
        <v>2.48088099579903-2.78298976522208i</v>
      </c>
      <c r="N619" t="str">
        <f t="shared" si="256"/>
        <v>-0.604954805658458i</v>
      </c>
      <c r="O619" t="str">
        <f t="shared" si="257"/>
        <v>0.82252780161991-0.568724903237337i</v>
      </c>
      <c r="P619" t="str">
        <f t="shared" si="258"/>
        <v>0.17747219838009+0.568724903237337i</v>
      </c>
      <c r="Q619" t="str">
        <f t="shared" si="259"/>
        <v>-0.17747219838009+0.036229902421121i</v>
      </c>
      <c r="R619" t="str">
        <f t="shared" si="260"/>
        <v>-0.331967989138071-3.27235519924623i</v>
      </c>
      <c r="S619" t="str">
        <f t="shared" si="261"/>
        <v>0.0675483198436374i</v>
      </c>
      <c r="T619" t="str">
        <f t="shared" si="262"/>
        <v>0.221042095640674-0.0224238799081476i</v>
      </c>
      <c r="U619" t="str">
        <f t="shared" si="263"/>
        <v>0.0000500000000000002-0.00292995108784785i</v>
      </c>
      <c r="V619" t="str">
        <f t="shared" si="264"/>
        <v>0.00002-0.0328154521838959i</v>
      </c>
      <c r="W619" t="str">
        <f t="shared" si="265"/>
        <v>0.0000422734750396632-0.00268984597087153i</v>
      </c>
      <c r="X619" t="str">
        <f t="shared" si="266"/>
        <v>0.0000784114330676095-0.00268822319480436i</v>
      </c>
      <c r="Y619" t="str">
        <f t="shared" si="267"/>
        <v>0.009+0.243787589918568i</v>
      </c>
      <c r="Z619" t="str">
        <f t="shared" si="268"/>
        <v>-0.133462089700652-0.00892810705843567i</v>
      </c>
      <c r="AA619" t="str">
        <f t="shared" si="269"/>
        <v>1.87147333371976-49.7015407295525i</v>
      </c>
      <c r="AB619" t="str">
        <f t="shared" si="270"/>
        <v>0.664930651157583-0.0674546856135596i</v>
      </c>
      <c r="AC619" t="str">
        <f t="shared" si="271"/>
        <v>2.46188811630231-2.01784224437028i</v>
      </c>
      <c r="AD619" t="str">
        <f t="shared" si="272"/>
        <v>0.174989756696103+0.116027627692906i</v>
      </c>
      <c r="AE619" t="str">
        <f t="shared" si="273"/>
        <v>-0.022318591523092-0.0170476169368169i</v>
      </c>
      <c r="AF619" t="str">
        <f t="shared" si="274"/>
        <v>-3.11144682865897-1.06180744528357i</v>
      </c>
      <c r="AG619" t="str">
        <f t="shared" si="275"/>
        <v>1.02206115070724-0.0306980268287114i</v>
      </c>
      <c r="AH619" t="str">
        <f t="shared" si="276"/>
        <v>0.0479351799417124+0.076524105908421i</v>
      </c>
      <c r="AI619">
        <f t="shared" si="277"/>
        <v>-20.886441924586315</v>
      </c>
      <c r="AJ619">
        <f t="shared" si="278"/>
        <v>57.936712927687346</v>
      </c>
      <c r="AK619"/>
      <c r="AL619"/>
      <c r="AM619"/>
      <c r="AN619"/>
    </row>
    <row r="620" spans="1:40" x14ac:dyDescent="0.35">
      <c r="A620"/>
      <c r="B620">
        <f t="shared" si="279"/>
        <v>48600</v>
      </c>
      <c r="C620" s="237" t="str">
        <f t="shared" si="247"/>
        <v>-8.95561910999613E-06+0.0139470361993217i</v>
      </c>
      <c r="D620" s="208" t="str">
        <f t="shared" si="248"/>
        <v>-1.64881417945977+0.106927277528133i</v>
      </c>
      <c r="E620" t="str">
        <f t="shared" si="249"/>
        <v>36500</v>
      </c>
      <c r="F620" t="str">
        <f t="shared" si="250"/>
        <v>0.21505376344086</v>
      </c>
      <c r="G620" t="str">
        <f t="shared" si="245"/>
        <v>0.21505376344086</v>
      </c>
      <c r="H620" t="str">
        <f t="shared" si="251"/>
        <v>1.46502911386072+1.16873017059582i</v>
      </c>
      <c r="I620" t="str">
        <f t="shared" si="252"/>
        <v>190.85175370558i</v>
      </c>
      <c r="J620" t="str">
        <f t="shared" si="246"/>
        <v>-48.3040568656817+41.7522564546623i</v>
      </c>
      <c r="K620" t="str">
        <f t="shared" si="253"/>
        <v>1.95472272647011-2.26145951748936i</v>
      </c>
      <c r="L620" t="str">
        <f t="shared" si="254"/>
        <v>0.520283822202307-0.520833043449271i</v>
      </c>
      <c r="M620" t="str">
        <f t="shared" si="255"/>
        <v>2.47500654867242-2.78229256093863i</v>
      </c>
      <c r="N620" t="str">
        <f t="shared" si="256"/>
        <v>-0.606202135154661i</v>
      </c>
      <c r="O620" t="str">
        <f t="shared" si="257"/>
        <v>0.821817774599834-0.569750423739883i</v>
      </c>
      <c r="P620" t="str">
        <f t="shared" si="258"/>
        <v>0.178182225400166+0.569750423739883i</v>
      </c>
      <c r="Q620" t="str">
        <f t="shared" si="259"/>
        <v>-0.178182225400166+0.036451711414778i</v>
      </c>
      <c r="R620" t="str">
        <f t="shared" si="260"/>
        <v>-0.331962311783574-3.26548294490578i</v>
      </c>
      <c r="S620" t="str">
        <f t="shared" si="261"/>
        <v>0.0676875947299129i</v>
      </c>
      <c r="T620" t="str">
        <f t="shared" si="262"/>
        <v>0.221032686172225-0.0224697304256115i</v>
      </c>
      <c r="U620" t="str">
        <f t="shared" si="263"/>
        <v>0.0000500000000000001-0.00292392238190578i</v>
      </c>
      <c r="V620" t="str">
        <f t="shared" si="264"/>
        <v>0.00002-0.0327479306773447i</v>
      </c>
      <c r="W620" t="str">
        <f t="shared" si="265"/>
        <v>0.0000422734745966076-0.00268431153416006i</v>
      </c>
      <c r="X620" t="str">
        <f t="shared" si="266"/>
        <v>0.0000782628658302288-0.00268269409059039i</v>
      </c>
      <c r="Y620" t="str">
        <f t="shared" si="267"/>
        <v>0.009+0.244290244743142i</v>
      </c>
      <c r="Z620" t="str">
        <f t="shared" si="268"/>
        <v>-0.132908530114853-0.00888106749007279i</v>
      </c>
      <c r="AA620" t="str">
        <f t="shared" si="269"/>
        <v>1.86358958274157-49.5972986420707i</v>
      </c>
      <c r="AB620" t="str">
        <f t="shared" si="270"/>
        <v>0.664902345942847-0.0675926114432293i</v>
      </c>
      <c r="AC620" t="str">
        <f t="shared" si="271"/>
        <v>2.45757524044329-2.01724500683129i</v>
      </c>
      <c r="AD620" t="str">
        <f t="shared" si="272"/>
        <v>0.175131719038225+0.116249126221209i</v>
      </c>
      <c r="AE620" t="str">
        <f t="shared" si="273"/>
        <v>-0.0222440830182254-0.0170058571096279i</v>
      </c>
      <c r="AF620" t="str">
        <f t="shared" si="274"/>
        <v>-3.11384329332049-1.06180289306769i</v>
      </c>
      <c r="AG620" t="str">
        <f t="shared" si="275"/>
        <v>1.02205309892375-0.0306592986269581i</v>
      </c>
      <c r="AH620" t="str">
        <f t="shared" si="276"/>
        <v>0.0478123364857077+0.0763544463540254i</v>
      </c>
      <c r="AI620">
        <f t="shared" si="277"/>
        <v>-20.906568380047222</v>
      </c>
      <c r="AJ620">
        <f t="shared" si="278"/>
        <v>57.945642532606733</v>
      </c>
      <c r="AK620"/>
      <c r="AL620"/>
      <c r="AM620"/>
      <c r="AN620"/>
    </row>
    <row r="621" spans="1:40" x14ac:dyDescent="0.35">
      <c r="A621"/>
      <c r="B621">
        <f t="shared" si="279"/>
        <v>48700</v>
      </c>
      <c r="C621" s="237" t="str">
        <f t="shared" si="247"/>
        <v>-8.91887816233459E-06+0.0139183975448378i</v>
      </c>
      <c r="D621" s="208" t="str">
        <f t="shared" si="248"/>
        <v>-1.64881389777917+0.106707714510423i</v>
      </c>
      <c r="E621" t="str">
        <f t="shared" si="249"/>
        <v>36500</v>
      </c>
      <c r="F621" t="str">
        <f t="shared" si="250"/>
        <v>0.21505376344086</v>
      </c>
      <c r="G621" t="str">
        <f t="shared" si="245"/>
        <v>0.21505376344086</v>
      </c>
      <c r="H621" t="str">
        <f t="shared" si="251"/>
        <v>1.46742000648286+1.16850075848812i</v>
      </c>
      <c r="I621" t="str">
        <f t="shared" si="252"/>
        <v>191.244452787279i</v>
      </c>
      <c r="J621" t="str">
        <f t="shared" si="246"/>
        <v>-48.5071629611715+41.8381664473673i</v>
      </c>
      <c r="K621" t="str">
        <f t="shared" si="253"/>
        <v>1.94993469742709-2.2607539517949i</v>
      </c>
      <c r="L621" t="str">
        <f t="shared" si="254"/>
        <v>0.519213254732807-0.520830813658755i</v>
      </c>
      <c r="M621" t="str">
        <f t="shared" si="255"/>
        <v>2.4691479521599-2.78158476545366i</v>
      </c>
      <c r="N621" t="str">
        <f t="shared" si="256"/>
        <v>-0.607449464650864i</v>
      </c>
      <c r="O621" t="str">
        <f t="shared" si="257"/>
        <v>0.821106468970459-0.570775057807246i</v>
      </c>
      <c r="P621" t="str">
        <f t="shared" si="258"/>
        <v>0.178893531029541+0.570775057807246i</v>
      </c>
      <c r="Q621" t="str">
        <f t="shared" si="259"/>
        <v>-0.178893531029541+0.036674406843618i</v>
      </c>
      <c r="R621" t="str">
        <f t="shared" si="260"/>
        <v>-0.331956622392975-3.25863862531203i</v>
      </c>
      <c r="S621" t="str">
        <f t="shared" si="261"/>
        <v>0.0678268696161885i</v>
      </c>
      <c r="T621" t="str">
        <f t="shared" si="262"/>
        <v>0.221023257165315-0.0225155785452786i</v>
      </c>
      <c r="U621" t="str">
        <f t="shared" si="263"/>
        <v>0.0000500000000000002-0.00291791843450967i</v>
      </c>
      <c r="V621" t="str">
        <f t="shared" si="264"/>
        <v>0.00002-0.0326806864665083i</v>
      </c>
      <c r="W621" t="str">
        <f t="shared" si="265"/>
        <v>0.0000422734741526398-0.00267879982660553i</v>
      </c>
      <c r="X621" t="str">
        <f t="shared" si="266"/>
        <v>0.0000781152126290737-0.00267718768139404i</v>
      </c>
      <c r="Y621" t="str">
        <f t="shared" si="267"/>
        <v>0.009+0.244792899567717i</v>
      </c>
      <c r="Z621" t="str">
        <f t="shared" si="268"/>
        <v>-0.132358417421288-0.00883440193780098i</v>
      </c>
      <c r="AA621" t="str">
        <f t="shared" si="269"/>
        <v>1.85575592581951-49.4934968926146i</v>
      </c>
      <c r="AB621" t="str">
        <f t="shared" si="270"/>
        <v>0.664873981953235-0.0677305300599355i</v>
      </c>
      <c r="AC621" t="str">
        <f t="shared" si="271"/>
        <v>2.45327402041341-2.01664003874382i</v>
      </c>
      <c r="AD621" t="str">
        <f t="shared" si="272"/>
        <v>0.175273944192438+0.11647044772395i</v>
      </c>
      <c r="AE621" t="str">
        <f t="shared" si="273"/>
        <v>-0.0221700351194294-0.0169642846093107i</v>
      </c>
      <c r="AF621" t="str">
        <f t="shared" si="274"/>
        <v>-3.11623390426203-1.0617930439777i</v>
      </c>
      <c r="AG621" t="str">
        <f t="shared" si="275"/>
        <v>1.02204505935916-0.0306207824730873i</v>
      </c>
      <c r="AH621" t="str">
        <f t="shared" si="276"/>
        <v>0.0476902623973109+0.0761854679239007i</v>
      </c>
      <c r="AI621">
        <f t="shared" si="277"/>
        <v>-20.926646124509261</v>
      </c>
      <c r="AJ621">
        <f t="shared" si="278"/>
        <v>57.954428328483921</v>
      </c>
      <c r="AK621"/>
      <c r="AL621"/>
      <c r="AM621"/>
      <c r="AN621"/>
    </row>
    <row r="622" spans="1:40" x14ac:dyDescent="0.35">
      <c r="A622"/>
      <c r="B622">
        <f t="shared" si="279"/>
        <v>48800</v>
      </c>
      <c r="C622" s="237" t="str">
        <f t="shared" si="247"/>
        <v>-8.88236284953157E-06+0.0138898762617445i</v>
      </c>
      <c r="D622" s="208" t="str">
        <f t="shared" si="248"/>
        <v>-1.64881361782844+0.106489051340041i</v>
      </c>
      <c r="E622" t="str">
        <f t="shared" si="249"/>
        <v>36500</v>
      </c>
      <c r="F622" t="str">
        <f t="shared" si="250"/>
        <v>0.21505376344086</v>
      </c>
      <c r="G622" t="str">
        <f t="shared" si="245"/>
        <v>0.21505376344086</v>
      </c>
      <c r="H622" t="str">
        <f t="shared" si="251"/>
        <v>1.46980504997569+1.16826698765532i</v>
      </c>
      <c r="I622" t="str">
        <f t="shared" si="252"/>
        <v>191.637151868977i</v>
      </c>
      <c r="J622" t="str">
        <f t="shared" si="246"/>
        <v>-48.7106865409275+41.9240764400725i</v>
      </c>
      <c r="K622" t="str">
        <f t="shared" si="253"/>
        <v>1.9451602816312-2.26004007233977i</v>
      </c>
      <c r="L622" t="str">
        <f t="shared" si="254"/>
        <v>0.51814489694216-0.520826394704496i</v>
      </c>
      <c r="M622" t="str">
        <f t="shared" si="255"/>
        <v>2.46330517857336-2.78086646704427i</v>
      </c>
      <c r="N622" t="str">
        <f t="shared" si="256"/>
        <v>-0.608696794147068i</v>
      </c>
      <c r="O622" t="str">
        <f t="shared" si="257"/>
        <v>0.820393885838455-0.571798803845268i</v>
      </c>
      <c r="P622" t="str">
        <f t="shared" si="258"/>
        <v>0.179606114161545+0.571798803845268i</v>
      </c>
      <c r="Q622" t="str">
        <f t="shared" si="259"/>
        <v>-0.179606114161545+0.0368979903018i</v>
      </c>
      <c r="R622" t="str">
        <f t="shared" si="260"/>
        <v>-0.331950920964114-3.25182206872067i</v>
      </c>
      <c r="S622" t="str">
        <f t="shared" si="261"/>
        <v>0.067966144502464i</v>
      </c>
      <c r="T622" t="str">
        <f t="shared" si="262"/>
        <v>0.22101380861897-0.022561424261973i</v>
      </c>
      <c r="U622" t="str">
        <f t="shared" si="263"/>
        <v>0.0000500000000000001-0.00291193909345535i</v>
      </c>
      <c r="V622" t="str">
        <f t="shared" si="264"/>
        <v>0.00002-0.0326137178466998i</v>
      </c>
      <c r="W622" t="str">
        <f t="shared" si="265"/>
        <v>0.0000422734737077594-0.00267331070847953i</v>
      </c>
      <c r="X622" t="str">
        <f t="shared" si="266"/>
        <v>0.0000779684659819499-0.00267170382779676i</v>
      </c>
      <c r="Y622" t="str">
        <f t="shared" si="267"/>
        <v>0.009+0.245295554392291i</v>
      </c>
      <c r="Z622" t="str">
        <f t="shared" si="268"/>
        <v>-0.131811722981021-0.0087881065752234i</v>
      </c>
      <c r="AA622" t="str">
        <f t="shared" si="269"/>
        <v>1.84797193636891-49.3901326730871i</v>
      </c>
      <c r="AB622" t="str">
        <f t="shared" si="270"/>
        <v>0.664845559185819-0.0678684414481081i</v>
      </c>
      <c r="AC622" t="str">
        <f t="shared" si="271"/>
        <v>2.44898443590033-2.01602740458397i</v>
      </c>
      <c r="AD622" t="str">
        <f t="shared" si="272"/>
        <v>0.175416432000647+0.116691592029035i</v>
      </c>
      <c r="AE622" t="str">
        <f t="shared" si="273"/>
        <v>-0.0220964439940046-0.0169228981022125i</v>
      </c>
      <c r="AF622" t="str">
        <f t="shared" si="274"/>
        <v>-3.11861866780413-1.06177793631528i</v>
      </c>
      <c r="AG622" t="str">
        <f t="shared" si="275"/>
        <v>1.0220370318375-0.0305824769854234i</v>
      </c>
      <c r="AH622" t="str">
        <f t="shared" si="276"/>
        <v>0.047568951178501+0.076017166279898i</v>
      </c>
      <c r="AI622">
        <f t="shared" si="277"/>
        <v>-20.946675412966517</v>
      </c>
      <c r="AJ622">
        <f t="shared" si="278"/>
        <v>57.963071073673895</v>
      </c>
      <c r="AK622"/>
      <c r="AL622"/>
      <c r="AM622"/>
      <c r="AN622"/>
    </row>
    <row r="623" spans="1:40" x14ac:dyDescent="0.35">
      <c r="A623"/>
      <c r="B623">
        <f t="shared" si="279"/>
        <v>48900</v>
      </c>
      <c r="C623" s="237" t="str">
        <f t="shared" si="247"/>
        <v>-8.84607132779289E-06+0.0138614716299729i</v>
      </c>
      <c r="D623" s="208" t="str">
        <f t="shared" si="248"/>
        <v>-1.64881333959344+0.106271282496459i</v>
      </c>
      <c r="E623" t="str">
        <f t="shared" si="249"/>
        <v>36500</v>
      </c>
      <c r="F623" t="str">
        <f t="shared" si="250"/>
        <v>0.21505376344086</v>
      </c>
      <c r="G623" t="str">
        <f t="shared" si="245"/>
        <v>0.21505376344086</v>
      </c>
      <c r="H623" t="str">
        <f t="shared" si="251"/>
        <v>1.4721842507788+1.16802889065997i</v>
      </c>
      <c r="I623" t="str">
        <f t="shared" si="252"/>
        <v>192.029850950676i</v>
      </c>
      <c r="J623" t="str">
        <f t="shared" si="246"/>
        <v>-48.9146276049496+42.0099864327775i</v>
      </c>
      <c r="K623" t="str">
        <f t="shared" si="253"/>
        <v>1.94039945130878-2.25931795330366i</v>
      </c>
      <c r="L623" t="str">
        <f t="shared" si="254"/>
        <v>0.517078748718406-0.520819800128108i</v>
      </c>
      <c r="M623" t="str">
        <f t="shared" si="255"/>
        <v>2.45747820002719-2.78013775343177i</v>
      </c>
      <c r="N623" t="str">
        <f t="shared" si="256"/>
        <v>-0.609944123643271i</v>
      </c>
      <c r="O623" t="str">
        <f t="shared" si="257"/>
        <v>0.819680026312483-0.572821660261174i</v>
      </c>
      <c r="P623" t="str">
        <f t="shared" si="258"/>
        <v>0.180319973687517+0.572821660261174i</v>
      </c>
      <c r="Q623" t="str">
        <f t="shared" si="259"/>
        <v>-0.180319973687517+0.037122463382097i</v>
      </c>
      <c r="R623" t="str">
        <f t="shared" si="260"/>
        <v>-0.331945207494875-3.24503310479228i</v>
      </c>
      <c r="S623" t="str">
        <f t="shared" si="261"/>
        <v>0.0681054193887396i</v>
      </c>
      <c r="T623" t="str">
        <f t="shared" si="262"/>
        <v>0.221004340532222-0.0226072675705206i</v>
      </c>
      <c r="U623" t="str">
        <f t="shared" si="263"/>
        <v>0.00005-0.00290598420778365i</v>
      </c>
      <c r="V623" t="str">
        <f t="shared" si="264"/>
        <v>0.00002-0.0325470231271769i</v>
      </c>
      <c r="W623" t="str">
        <f t="shared" si="265"/>
        <v>0.0000422734732619665-0.00266784404119659i</v>
      </c>
      <c r="X623" t="str">
        <f t="shared" si="266"/>
        <v>0.0000778226184830623-0.0026662423915194i</v>
      </c>
      <c r="Y623" t="str">
        <f t="shared" si="267"/>
        <v>0.009+0.245798209216865i</v>
      </c>
      <c r="Z623" t="str">
        <f t="shared" si="268"/>
        <v>-0.131268418452744-0.00874217762342382i</v>
      </c>
      <c r="AA623" t="str">
        <f t="shared" si="269"/>
        <v>1.84023719236694-49.2872031994047i</v>
      </c>
      <c r="AB623" t="str">
        <f t="shared" si="270"/>
        <v>0.664817077637685-0.0680063455921827i</v>
      </c>
      <c r="AC623" t="str">
        <f t="shared" si="271"/>
        <v>2.44470646644664-2.01540716842301i</v>
      </c>
      <c r="AD623" t="str">
        <f t="shared" si="272"/>
        <v>0.175559182304539+0.116912558963489i</v>
      </c>
      <c r="AE623" t="str">
        <f t="shared" si="273"/>
        <v>-0.0220233058491059-0.0168816962675296i</v>
      </c>
      <c r="AF623" t="str">
        <f t="shared" si="274"/>
        <v>-3.12099759037224-1.06175760816351i</v>
      </c>
      <c r="AG623" t="str">
        <f t="shared" si="275"/>
        <v>1.0220290161847-0.0305443807940708i</v>
      </c>
      <c r="AH623" t="str">
        <f t="shared" si="276"/>
        <v>0.0474483963992288+0.0758495371213929i</v>
      </c>
      <c r="AI623">
        <f t="shared" si="277"/>
        <v>-20.966656498470829</v>
      </c>
      <c r="AJ623">
        <f t="shared" si="278"/>
        <v>57.971571521614528</v>
      </c>
      <c r="AK623"/>
      <c r="AL623"/>
      <c r="AM623"/>
      <c r="AN623"/>
    </row>
    <row r="624" spans="1:40" x14ac:dyDescent="0.35">
      <c r="A624"/>
      <c r="B624">
        <f t="shared" si="279"/>
        <v>49000</v>
      </c>
      <c r="C624" s="237" t="str">
        <f t="shared" si="247"/>
        <v>-8.81000177211933E-06+0.0138331829353325i</v>
      </c>
      <c r="D624" s="208" t="str">
        <f t="shared" si="248"/>
        <v>-1.64881306306018+0.106054402504216i</v>
      </c>
      <c r="E624" t="str">
        <f t="shared" si="249"/>
        <v>36500</v>
      </c>
      <c r="F624" t="str">
        <f t="shared" si="250"/>
        <v>0.21505376344086</v>
      </c>
      <c r="G624" t="str">
        <f t="shared" si="245"/>
        <v>0.21505376344086</v>
      </c>
      <c r="H624" t="str">
        <f t="shared" si="251"/>
        <v>1.47455761543499+1.16778649989193i</v>
      </c>
      <c r="I624" t="str">
        <f t="shared" si="252"/>
        <v>192.422550032375i</v>
      </c>
      <c r="J624" t="str">
        <f t="shared" si="246"/>
        <v>-49.1189861532379+42.0958964254826i</v>
      </c>
      <c r="K624" t="str">
        <f t="shared" si="253"/>
        <v>1.93565217854709-2.25858766836913i</v>
      </c>
      <c r="L624" t="str">
        <f t="shared" si="254"/>
        <v>0.516014809894774-0.520811043414965i</v>
      </c>
      <c r="M624" t="str">
        <f t="shared" si="255"/>
        <v>2.45166698844186-2.7793987117841i</v>
      </c>
      <c r="N624" t="str">
        <f t="shared" si="256"/>
        <v>-0.611191453139474i</v>
      </c>
      <c r="O624" t="str">
        <f t="shared" si="257"/>
        <v>0.818964891503185-0.573843625463571i</v>
      </c>
      <c r="P624" t="str">
        <f t="shared" si="258"/>
        <v>0.181035108496815+0.573843625463571i</v>
      </c>
      <c r="Q624" t="str">
        <f t="shared" si="259"/>
        <v>-0.181035108496815+0.0373478276759029i</v>
      </c>
      <c r="R624" t="str">
        <f t="shared" si="260"/>
        <v>-0.331939481983086-3.23827156457786i</v>
      </c>
      <c r="S624" t="str">
        <f t="shared" si="261"/>
        <v>0.0682446942750151i</v>
      </c>
      <c r="T624" t="str">
        <f t="shared" si="262"/>
        <v>0.220994852904091-0.0226531084657426i</v>
      </c>
      <c r="U624" t="str">
        <f t="shared" si="263"/>
        <v>0.00005-0.00290005362776777i</v>
      </c>
      <c r="V624" t="str">
        <f t="shared" si="264"/>
        <v>0.00002-0.032480600630999i</v>
      </c>
      <c r="W624" t="str">
        <f t="shared" si="265"/>
        <v>0.0000422734728152611-0.00266239968730259i</v>
      </c>
      <c r="X624" t="str">
        <f t="shared" si="266"/>
        <v>0.000077677662802082-0.00266080323541063i</v>
      </c>
      <c r="Y624" t="str">
        <f t="shared" si="267"/>
        <v>0.009+0.24630086404144i</v>
      </c>
      <c r="Z624" t="str">
        <f t="shared" si="268"/>
        <v>-0.13072847578908-0.00869661135027616i</v>
      </c>
      <c r="AA624" t="str">
        <f t="shared" si="269"/>
        <v>1.83255127629394-49.1847057112404i</v>
      </c>
      <c r="AB624" t="str">
        <f t="shared" si="270"/>
        <v>0.664788537305886-0.0681442424765805i</v>
      </c>
      <c r="AC624" t="str">
        <f t="shared" si="271"/>
        <v>2.44044009145248-2.01477939392903i</v>
      </c>
      <c r="AD624" t="str">
        <f t="shared" si="272"/>
        <v>0.175702194945583+0.117133348353472i</v>
      </c>
      <c r="AE624" t="str">
        <f t="shared" si="273"/>
        <v>-0.0219506169312453-0.016840677797153i</v>
      </c>
      <c r="AF624" t="str">
        <f t="shared" si="274"/>
        <v>-3.12337067849517-1.06173209738771i</v>
      </c>
      <c r="AG624" t="str">
        <f t="shared" si="275"/>
        <v>1.02202101222859-0.0305064925407886i</v>
      </c>
      <c r="AH624" t="str">
        <f t="shared" si="276"/>
        <v>0.0473285916965657+0.0756825761848765i</v>
      </c>
      <c r="AI624">
        <f t="shared" si="277"/>
        <v>-20.986589632150707</v>
      </c>
      <c r="AJ624">
        <f t="shared" si="278"/>
        <v>57.979930420863134</v>
      </c>
      <c r="AK624"/>
      <c r="AL624"/>
      <c r="AM624"/>
      <c r="AN624"/>
    </row>
    <row r="625" spans="1:40" x14ac:dyDescent="0.35">
      <c r="A625"/>
      <c r="B625">
        <f t="shared" si="279"/>
        <v>49100</v>
      </c>
      <c r="C625" s="237" t="str">
        <f t="shared" si="247"/>
        <v>-8.77415237607738E-06+0.0138050094694509i</v>
      </c>
      <c r="D625" s="208" t="str">
        <f t="shared" si="248"/>
        <v>-1.64881278821481+0.105838405932457i</v>
      </c>
      <c r="E625" t="str">
        <f t="shared" si="249"/>
        <v>36500</v>
      </c>
      <c r="F625" t="str">
        <f t="shared" si="250"/>
        <v>0.21505376344086</v>
      </c>
      <c r="G625" t="str">
        <f t="shared" si="245"/>
        <v>0.21505376344086</v>
      </c>
      <c r="H625" t="str">
        <f t="shared" si="251"/>
        <v>1.47692515058887+1.16753984756888i</v>
      </c>
      <c r="I625" t="str">
        <f t="shared" si="252"/>
        <v>192.815249114074i</v>
      </c>
      <c r="J625" t="str">
        <f t="shared" si="246"/>
        <v>-49.3237621857923+42.1818064181876i</v>
      </c>
      <c r="K625" t="str">
        <f t="shared" si="253"/>
        <v>1.93091843529748-2.25784929072431i</v>
      </c>
      <c r="L625" t="str">
        <f t="shared" si="254"/>
        <v>0.51495308025024-0.520800137994213i</v>
      </c>
      <c r="M625" t="str">
        <f t="shared" si="255"/>
        <v>2.44587151554772-2.77864942871852i</v>
      </c>
      <c r="N625" t="str">
        <f t="shared" si="256"/>
        <v>-0.612438782635677i</v>
      </c>
      <c r="O625" t="str">
        <f t="shared" si="257"/>
        <v>0.818248482523192-0.574864697862457i</v>
      </c>
      <c r="P625" t="str">
        <f t="shared" si="258"/>
        <v>0.181751517476808+0.574864697862457i</v>
      </c>
      <c r="Q625" t="str">
        <f t="shared" si="259"/>
        <v>-0.181751517476808+0.03757408477322i</v>
      </c>
      <c r="R625" t="str">
        <f t="shared" si="260"/>
        <v>-0.331933744426623-3.23153728050486i</v>
      </c>
      <c r="S625" t="str">
        <f t="shared" si="261"/>
        <v>0.0683839691612907i</v>
      </c>
      <c r="T625" t="str">
        <f t="shared" si="262"/>
        <v>0.220985345733606-0.0226989469424619i</v>
      </c>
      <c r="U625" t="str">
        <f t="shared" si="263"/>
        <v>0.00005-0.00289414720490063i</v>
      </c>
      <c r="V625" t="str">
        <f t="shared" si="264"/>
        <v>0.00002-0.032414448694887i</v>
      </c>
      <c r="W625" t="str">
        <f t="shared" si="265"/>
        <v>0.0000422734723676428-0.00265697751046317i</v>
      </c>
      <c r="X625" t="str">
        <f t="shared" si="266"/>
        <v>0.0000775335916832229-0.00265538622343542i</v>
      </c>
      <c r="Y625" t="str">
        <f t="shared" si="267"/>
        <v>0.009+0.246803518866014i</v>
      </c>
      <c r="Z625" t="str">
        <f t="shared" si="268"/>
        <v>-0.130191867232914-0.00865140406976452i</v>
      </c>
      <c r="AA625" t="str">
        <f t="shared" si="269"/>
        <v>1.82491377507542-49.082637471768i</v>
      </c>
      <c r="AB625" t="str">
        <f t="shared" si="270"/>
        <v>0.664759938187502-0.068282132085728i</v>
      </c>
      <c r="AC625" t="str">
        <f t="shared" si="271"/>
        <v>2.43618529017838-2.01414414436901i</v>
      </c>
      <c r="AD625" t="str">
        <f t="shared" si="272"/>
        <v>0.175845469765034+0.11735396002428i</v>
      </c>
      <c r="AE625" t="str">
        <f t="shared" si="273"/>
        <v>-0.0218783735258017-0.0167998413955126i</v>
      </c>
      <c r="AF625" t="str">
        <f t="shared" si="274"/>
        <v>-3.12573793880368-1.06170144163642i</v>
      </c>
      <c r="AG625" t="str">
        <f t="shared" si="275"/>
        <v>1.02201301979882-0.0304688108788654i</v>
      </c>
      <c r="AH625" t="str">
        <f t="shared" si="276"/>
        <v>0.047209530773872+0.0755162792435496i</v>
      </c>
      <c r="AI625">
        <f t="shared" si="277"/>
        <v>-21.006475063229818</v>
      </c>
      <c r="AJ625">
        <f t="shared" si="278"/>
        <v>57.988148515128223</v>
      </c>
      <c r="AK625"/>
      <c r="AL625"/>
      <c r="AM625"/>
      <c r="AN625"/>
    </row>
    <row r="626" spans="1:40" x14ac:dyDescent="0.35">
      <c r="A626"/>
      <c r="B626">
        <f t="shared" si="279"/>
        <v>49200</v>
      </c>
      <c r="C626" s="237" t="str">
        <f t="shared" si="247"/>
        <v>-8.73852135157275E-06+0.0137769505297149i</v>
      </c>
      <c r="D626" s="208" t="str">
        <f t="shared" si="248"/>
        <v>-1.64881251504363+0.105623287394481i</v>
      </c>
      <c r="E626" t="str">
        <f t="shared" si="249"/>
        <v>36500</v>
      </c>
      <c r="F626" t="str">
        <f t="shared" si="250"/>
        <v>0.21505376344086</v>
      </c>
      <c r="G626" t="str">
        <f t="shared" si="245"/>
        <v>0.21505376344086</v>
      </c>
      <c r="H626" t="str">
        <f t="shared" si="251"/>
        <v>1.47928686298543+1.16728896573674i</v>
      </c>
      <c r="I626" t="str">
        <f t="shared" si="252"/>
        <v>193.207948195772i</v>
      </c>
      <c r="J626" t="str">
        <f t="shared" si="246"/>
        <v>-49.528955702613+42.2677164108927i</v>
      </c>
      <c r="K626" t="str">
        <f t="shared" si="253"/>
        <v>1.92619819337846-2.25710289306543i</v>
      </c>
      <c r="L626" t="str">
        <f t="shared" si="254"/>
        <v>0.513893559510124-0.520787097238781i</v>
      </c>
      <c r="M626" t="str">
        <f t="shared" si="255"/>
        <v>2.44009175288858-2.77788999030421i</v>
      </c>
      <c r="N626" t="str">
        <f t="shared" si="256"/>
        <v>-0.61368611213188i</v>
      </c>
      <c r="O626" t="str">
        <f t="shared" si="257"/>
        <v>0.817530800487113-0.575884875869214i</v>
      </c>
      <c r="P626" t="str">
        <f t="shared" si="258"/>
        <v>0.182469199512887+0.575884875869214i</v>
      </c>
      <c r="Q626" t="str">
        <f t="shared" si="259"/>
        <v>-0.182469199512887+0.037801236262666i</v>
      </c>
      <c r="R626" t="str">
        <f t="shared" si="260"/>
        <v>-0.331927994823311-3.22483008636296i</v>
      </c>
      <c r="S626" t="str">
        <f t="shared" si="261"/>
        <v>0.0685232440475662i</v>
      </c>
      <c r="T626" t="str">
        <f t="shared" si="262"/>
        <v>0.220975819019783-0.022744782995497i</v>
      </c>
      <c r="U626" t="str">
        <f t="shared" si="263"/>
        <v>0.00005-0.00288826479188254i</v>
      </c>
      <c r="V626" t="str">
        <f t="shared" si="264"/>
        <v>0.00002-0.0323485656690844i</v>
      </c>
      <c r="W626" t="str">
        <f t="shared" si="265"/>
        <v>0.0000422734719191122-0.00265157737545238i</v>
      </c>
      <c r="X626" t="str">
        <f t="shared" si="266"/>
        <v>0.0000773903979443384-0.00264999122066379i</v>
      </c>
      <c r="Y626" t="str">
        <f t="shared" si="267"/>
        <v>0.009+0.247306173690588i</v>
      </c>
      <c r="Z626" t="str">
        <f t="shared" si="268"/>
        <v>-0.129658565313787-0.0086065521413158i</v>
      </c>
      <c r="AA626" t="str">
        <f t="shared" si="269"/>
        <v>1.81732428002516-48.9809957674121i</v>
      </c>
      <c r="AB626" t="str">
        <f t="shared" si="270"/>
        <v>0.664731280279571-0.0684200144040384i</v>
      </c>
      <c r="AC626" t="str">
        <f t="shared" si="271"/>
        <v>2.4319420417478-2.01350148261053i</v>
      </c>
      <c r="AD626" t="str">
        <f t="shared" si="272"/>
        <v>0.175989006603922+0.117574393800362i</v>
      </c>
      <c r="AE626" t="str">
        <f t="shared" si="273"/>
        <v>-0.0218065719565367-0.0167591857794282i</v>
      </c>
      <c r="AF626" t="str">
        <f t="shared" si="274"/>
        <v>-3.12809937802906-1.06166567834226i</v>
      </c>
      <c r="AG626" t="str">
        <f t="shared" si="275"/>
        <v>1.02200503872691-0.0304313344729948i</v>
      </c>
      <c r="AH626" t="str">
        <f t="shared" si="276"/>
        <v>0.0470912073999639+0.0753506421069238i</v>
      </c>
      <c r="AI626">
        <f t="shared" si="277"/>
        <v>-21.026313039045817</v>
      </c>
      <c r="AJ626">
        <f t="shared" si="278"/>
        <v>57.996226543308843</v>
      </c>
      <c r="AK626"/>
      <c r="AL626"/>
      <c r="AM626"/>
      <c r="AN626"/>
    </row>
    <row r="627" spans="1:40" x14ac:dyDescent="0.35">
      <c r="A627"/>
      <c r="B627">
        <f t="shared" si="279"/>
        <v>49300</v>
      </c>
      <c r="C627" s="237" t="str">
        <f t="shared" si="247"/>
        <v>-8.70310692862753E-06+0.0137490054192118i</v>
      </c>
      <c r="D627" s="208" t="str">
        <f t="shared" si="248"/>
        <v>-1.64881224353305+0.105409041547291i</v>
      </c>
      <c r="E627" t="str">
        <f t="shared" si="249"/>
        <v>36500</v>
      </c>
      <c r="F627" t="str">
        <f t="shared" si="250"/>
        <v>0.21505376344086</v>
      </c>
      <c r="G627" t="str">
        <f t="shared" si="245"/>
        <v>0.21505376344086</v>
      </c>
      <c r="H627" t="str">
        <f t="shared" si="251"/>
        <v>1.48164275946853+1.16703388627011i</v>
      </c>
      <c r="I627" t="str">
        <f t="shared" si="252"/>
        <v>193.600647277471i</v>
      </c>
      <c r="J627" t="str">
        <f t="shared" si="246"/>
        <v>-49.7345667036998+42.3536264035978i</v>
      </c>
      <c r="K627" t="str">
        <f t="shared" si="253"/>
        <v>1.92149142447878-2.25634854759943i</v>
      </c>
      <c r="L627" t="str">
        <f t="shared" si="254"/>
        <v>0.512836247346613-0.520771934465399i</v>
      </c>
      <c r="M627" t="str">
        <f t="shared" si="255"/>
        <v>2.43432767182539-2.77712048206483i</v>
      </c>
      <c r="N627" t="str">
        <f t="shared" si="256"/>
        <v>-0.614933441628082i</v>
      </c>
      <c r="O627" t="str">
        <f t="shared" si="257"/>
        <v>0.816811846511542-0.576904157896617i</v>
      </c>
      <c r="P627" t="str">
        <f t="shared" si="258"/>
        <v>0.183188153488458+0.576904157896617i</v>
      </c>
      <c r="Q627" t="str">
        <f t="shared" si="259"/>
        <v>-0.183188153488458+0.038029283731465i</v>
      </c>
      <c r="R627" t="str">
        <f t="shared" si="260"/>
        <v>-0.331922233170978-3.21814981729046i</v>
      </c>
      <c r="S627" t="str">
        <f t="shared" si="261"/>
        <v>0.0686625189338417i</v>
      </c>
      <c r="T627" t="str">
        <f t="shared" si="262"/>
        <v>0.220966272761645-0.0227906166196653i</v>
      </c>
      <c r="U627" t="str">
        <f t="shared" si="263"/>
        <v>0.00005-0.00288240624260894i</v>
      </c>
      <c r="V627" t="str">
        <f t="shared" si="264"/>
        <v>0.00002-0.0322829499172201i</v>
      </c>
      <c r="W627" t="str">
        <f t="shared" si="265"/>
        <v>0.000042273471469669-0.00264619914814144i</v>
      </c>
      <c r="X627" t="str">
        <f t="shared" si="266"/>
        <v>0.0000772480744760202-0.0026446180932595i</v>
      </c>
      <c r="Y627" t="str">
        <f t="shared" si="267"/>
        <v>0.009+0.247808828515163i</v>
      </c>
      <c r="Z627" t="str">
        <f t="shared" si="268"/>
        <v>-0.12912854284434-0.00856205196914165i</v>
      </c>
      <c r="AA627" t="str">
        <f t="shared" si="269"/>
        <v>1.80978238678886-48.879777907598i</v>
      </c>
      <c r="AB627" t="str">
        <f t="shared" si="270"/>
        <v>0.664702563579155-0.0685578894159215i</v>
      </c>
      <c r="AC627" t="str">
        <f t="shared" si="271"/>
        <v>2.42771032514992-2.01285147112379i</v>
      </c>
      <c r="AD627" t="str">
        <f t="shared" si="272"/>
        <v>0.176132805303056+0.117794649505325i</v>
      </c>
      <c r="AE627" t="str">
        <f t="shared" si="273"/>
        <v>-0.021735208585118-0.0167187096779578i</v>
      </c>
      <c r="AF627" t="str">
        <f t="shared" si="274"/>
        <v>-3.13045500300158-1.06162484472282i</v>
      </c>
      <c r="AG627" t="str">
        <f t="shared" si="275"/>
        <v>1.02199706884617-0.0303940619991528i</v>
      </c>
      <c r="AH627" t="str">
        <f t="shared" si="276"/>
        <v>0.0469736154083034+0.0751856606204201i</v>
      </c>
      <c r="AI627">
        <f t="shared" si="277"/>
        <v>-21.046103805069087</v>
      </c>
      <c r="AJ627">
        <f t="shared" si="278"/>
        <v>58.004165239525108</v>
      </c>
      <c r="AK627"/>
      <c r="AL627"/>
      <c r="AM627"/>
      <c r="AN627"/>
    </row>
    <row r="628" spans="1:40" x14ac:dyDescent="0.35">
      <c r="A628"/>
      <c r="B628">
        <f t="shared" si="279"/>
        <v>49400</v>
      </c>
      <c r="C628" s="237" t="str">
        <f t="shared" si="247"/>
        <v>-8.66790735516059E-06+0.0137211734466723i</v>
      </c>
      <c r="D628" s="208" t="str">
        <f t="shared" si="248"/>
        <v>-1.64881197366965+0.105195663091154i</v>
      </c>
      <c r="E628" t="str">
        <f t="shared" si="249"/>
        <v>36500</v>
      </c>
      <c r="F628" t="str">
        <f t="shared" si="250"/>
        <v>0.21505376344086</v>
      </c>
      <c r="G628" t="str">
        <f t="shared" si="245"/>
        <v>0.21505376344086</v>
      </c>
      <c r="H628" t="str">
        <f t="shared" si="251"/>
        <v>1.4839928469796+1.16677464087279i</v>
      </c>
      <c r="I628" t="str">
        <f t="shared" si="252"/>
        <v>193.99334635917i</v>
      </c>
      <c r="J628" t="str">
        <f t="shared" si="246"/>
        <v>-49.9405951890527+42.4395363963029i</v>
      </c>
      <c r="K628" t="str">
        <f t="shared" si="253"/>
        <v>1.91679810016035-2.25558632604649i</v>
      </c>
      <c r="L628" t="str">
        <f t="shared" si="254"/>
        <v>0.511781143379354-0.52075466293462i</v>
      </c>
      <c r="M628" t="str">
        <f t="shared" si="255"/>
        <v>2.4285792435397-2.77634098898111i</v>
      </c>
      <c r="N628" t="str">
        <f t="shared" si="256"/>
        <v>-0.616180771124286i</v>
      </c>
      <c r="O628" t="str">
        <f t="shared" si="257"/>
        <v>0.816091621715047-0.57792254235884i</v>
      </c>
      <c r="P628" t="str">
        <f t="shared" si="258"/>
        <v>0.183908378284953+0.57792254235884i</v>
      </c>
      <c r="Q628" t="str">
        <f t="shared" si="259"/>
        <v>-0.183908378284953+0.038258228765446i</v>
      </c>
      <c r="R628" t="str">
        <f t="shared" si="260"/>
        <v>-0.331916459467494-3.2114963097605i</v>
      </c>
      <c r="S628" t="str">
        <f t="shared" si="261"/>
        <v>0.0688017938201173i</v>
      </c>
      <c r="T628" t="str">
        <f t="shared" si="262"/>
        <v>0.220956706958209-0.0228364478097858i</v>
      </c>
      <c r="U628" t="str">
        <f t="shared" si="263"/>
        <v>0.00005-0.00287657141215832i</v>
      </c>
      <c r="V628" t="str">
        <f t="shared" si="264"/>
        <v>0.00002-0.0322175998161731i</v>
      </c>
      <c r="W628" t="str">
        <f t="shared" si="265"/>
        <v>0.0000422734710193132-0.00264084269548766i</v>
      </c>
      <c r="X628" t="str">
        <f t="shared" si="266"/>
        <v>0.0000771066142407233-0.00263926670846914i</v>
      </c>
      <c r="Y628" t="str">
        <f t="shared" si="267"/>
        <v>0.009+0.248311483339737i</v>
      </c>
      <c r="Z628" t="str">
        <f t="shared" si="268"/>
        <v>-0.128601772916819-0.00851790000159374i</v>
      </c>
      <c r="AA628" t="str">
        <f t="shared" si="269"/>
        <v>1.80228769528906-48.7789812245098i</v>
      </c>
      <c r="AB628" t="str">
        <f t="shared" si="270"/>
        <v>0.664673788083297-0.0686957571057922i</v>
      </c>
      <c r="AC628" t="str">
        <f t="shared" si="271"/>
        <v>2.4234901192421-2.01219417198337i</v>
      </c>
      <c r="AD628" t="str">
        <f t="shared" si="272"/>
        <v>0.176276865703028+0.118014726961949i</v>
      </c>
      <c r="AE628" t="str">
        <f t="shared" si="273"/>
        <v>-0.021664279810652-0.0166784118322537i</v>
      </c>
      <c r="AF628" t="str">
        <f t="shared" si="274"/>
        <v>-3.13280482064925-1.06157897778164i</v>
      </c>
      <c r="AG628" t="str">
        <f t="shared" si="275"/>
        <v>1.0219891099917-0.0303569921444808i</v>
      </c>
      <c r="AH628" t="str">
        <f t="shared" si="276"/>
        <v>0.0468567486961998+0.0750213306649955i</v>
      </c>
      <c r="AI628">
        <f t="shared" si="277"/>
        <v>-21.065847604919334</v>
      </c>
      <c r="AJ628">
        <f t="shared" si="278"/>
        <v>58.011965333156176</v>
      </c>
      <c r="AK628"/>
      <c r="AL628"/>
      <c r="AM628"/>
      <c r="AN628"/>
    </row>
    <row r="629" spans="1:40" x14ac:dyDescent="0.35">
      <c r="A629"/>
      <c r="B629">
        <f t="shared" si="279"/>
        <v>49500</v>
      </c>
      <c r="C629" s="237" t="str">
        <f t="shared" si="247"/>
        <v>-0.0000086329208967705+0.0136934539264127i</v>
      </c>
      <c r="D629" s="208" t="str">
        <f t="shared" si="248"/>
        <v>-1.64881170544014+0.104983146769164i</v>
      </c>
      <c r="E629" t="str">
        <f t="shared" si="249"/>
        <v>36500</v>
      </c>
      <c r="F629" t="str">
        <f t="shared" si="250"/>
        <v>0.21505376344086</v>
      </c>
      <c r="G629" t="str">
        <f t="shared" si="245"/>
        <v>0.21505376344086</v>
      </c>
      <c r="H629" t="str">
        <f t="shared" si="251"/>
        <v>1.48633713255614+1.16651126107821i</v>
      </c>
      <c r="I629" t="str">
        <f t="shared" si="252"/>
        <v>194.386045440868i</v>
      </c>
      <c r="J629" t="str">
        <f t="shared" si="246"/>
        <v>-50.1470411586718+42.5254463890079i</v>
      </c>
      <c r="K629" t="str">
        <f t="shared" si="253"/>
        <v>1.91211819186131-2.25481629964264i</v>
      </c>
      <c r="L629" t="str">
        <f t="shared" si="254"/>
        <v>0.510728247175993-0.520735295850844i</v>
      </c>
      <c r="M629" t="str">
        <f t="shared" si="255"/>
        <v>2.4228464390373-2.77555159549348i</v>
      </c>
      <c r="N629" t="str">
        <f t="shared" si="256"/>
        <v>-0.617428100620489i</v>
      </c>
      <c r="O629" t="str">
        <f t="shared" si="257"/>
        <v>0.815370127218177-0.578940027671445i</v>
      </c>
      <c r="P629" t="str">
        <f t="shared" si="258"/>
        <v>0.184629872781823+0.578940027671445i</v>
      </c>
      <c r="Q629" t="str">
        <f t="shared" si="259"/>
        <v>-0.184629872781823+0.038488072949044i</v>
      </c>
      <c r="R629" t="str">
        <f t="shared" si="260"/>
        <v>-0.331910673710665-3.20486940156762i</v>
      </c>
      <c r="S629" t="str">
        <f t="shared" si="261"/>
        <v>0.0689410687063927i</v>
      </c>
      <c r="T629" t="str">
        <f t="shared" si="262"/>
        <v>0.220947121608489-0.022882276560672i</v>
      </c>
      <c r="U629" t="str">
        <f t="shared" si="263"/>
        <v>0.00005-0.00287076015678022i</v>
      </c>
      <c r="V629" t="str">
        <f t="shared" si="264"/>
        <v>0.00002-0.0321525137559385i</v>
      </c>
      <c r="W629" t="str">
        <f t="shared" si="265"/>
        <v>0.000042273470568045-0.0026355078855234i</v>
      </c>
      <c r="X629" t="str">
        <f t="shared" si="266"/>
        <v>0.0000769660102718888-0.00263393693461104i</v>
      </c>
      <c r="Y629" t="str">
        <f t="shared" si="267"/>
        <v>0.009+0.248814138164312i</v>
      </c>
      <c r="Z629" t="str">
        <f t="shared" si="268"/>
        <v>-0.128078228899609-0.00847409273052684i</v>
      </c>
      <c r="AA629" t="str">
        <f t="shared" si="269"/>
        <v>1.79483980967038-48.6786030728451i</v>
      </c>
      <c r="AB629" t="str">
        <f t="shared" si="270"/>
        <v>0.664644953789031-0.0688336174580485i</v>
      </c>
      <c r="AC629" t="str">
        <f t="shared" si="271"/>
        <v>2.41928140275259-2.01152964687012i</v>
      </c>
      <c r="AD629" t="str">
        <f t="shared" si="272"/>
        <v>0.176421187644204+0.118234625992186i</v>
      </c>
      <c r="AE629" t="str">
        <f t="shared" si="273"/>
        <v>-0.0215937820692184-0.0166382909954136i</v>
      </c>
      <c r="AF629" t="str">
        <f t="shared" si="274"/>
        <v>-3.13514883799628-1.06152811430905i</v>
      </c>
      <c r="AG629" t="str">
        <f t="shared" si="275"/>
        <v>1.02198116200035-0.0303201236071627i</v>
      </c>
      <c r="AH629" t="str">
        <f t="shared" si="276"/>
        <v>0.0467406012240156+0.0748576481567396i</v>
      </c>
      <c r="AI629">
        <f t="shared" si="277"/>
        <v>-21.085544680385247</v>
      </c>
      <c r="AJ629">
        <f t="shared" si="278"/>
        <v>58.01962754887019</v>
      </c>
      <c r="AK629"/>
      <c r="AL629"/>
      <c r="AM629"/>
      <c r="AN629"/>
    </row>
    <row r="630" spans="1:40" x14ac:dyDescent="0.35">
      <c r="A630"/>
      <c r="B630">
        <f t="shared" si="279"/>
        <v>49600</v>
      </c>
      <c r="C630" s="237" t="str">
        <f t="shared" si="247"/>
        <v>-8.59814583652207E-06+0.0136658461782792i</v>
      </c>
      <c r="D630" s="208" t="str">
        <f t="shared" si="248"/>
        <v>-1.64881143883134+0.104771487366807i</v>
      </c>
      <c r="E630" t="str">
        <f t="shared" si="249"/>
        <v>36500</v>
      </c>
      <c r="F630" t="str">
        <f t="shared" si="250"/>
        <v>0.21505376344086</v>
      </c>
      <c r="G630" t="str">
        <f t="shared" si="245"/>
        <v>0.21505376344086</v>
      </c>
      <c r="H630" t="str">
        <f t="shared" si="251"/>
        <v>1.48867562333036+1.1662437782499i</v>
      </c>
      <c r="I630" t="str">
        <f t="shared" si="252"/>
        <v>194.778744522567i</v>
      </c>
      <c r="J630" t="str">
        <f t="shared" si="246"/>
        <v>-50.3539046125571+42.6113563817129i</v>
      </c>
      <c r="K630" t="str">
        <f t="shared" si="253"/>
        <v>1.90745167089894-2.25403853914229i</v>
      </c>
      <c r="L630" t="str">
        <f t="shared" si="254"/>
        <v>0.509677558252708-0.520713846362341i</v>
      </c>
      <c r="M630" t="str">
        <f t="shared" si="255"/>
        <v>2.41712922915165-2.77475238550463i</v>
      </c>
      <c r="N630" t="str">
        <f t="shared" si="256"/>
        <v>-0.618675430116692i</v>
      </c>
      <c r="O630" t="str">
        <f t="shared" si="257"/>
        <v>0.814647364143456-0.579956612251399i</v>
      </c>
      <c r="P630" t="str">
        <f t="shared" si="258"/>
        <v>0.185352635856544+0.579956612251399i</v>
      </c>
      <c r="Q630" t="str">
        <f t="shared" si="259"/>
        <v>-0.185352635856544+0.038718817865293i</v>
      </c>
      <c r="R630" t="str">
        <f t="shared" si="260"/>
        <v>-0.331904875898325-3.19826893181449i</v>
      </c>
      <c r="S630" t="str">
        <f t="shared" si="261"/>
        <v>0.0690803435926684i</v>
      </c>
      <c r="T630" t="str">
        <f t="shared" si="262"/>
        <v>0.220937516711502-0.0229281028671383i</v>
      </c>
      <c r="U630" t="str">
        <f t="shared" si="263"/>
        <v>0.00005-0.00286497233388349i</v>
      </c>
      <c r="V630" t="str">
        <f t="shared" si="264"/>
        <v>0.00002-0.0320876901394951i</v>
      </c>
      <c r="W630" t="str">
        <f t="shared" si="265"/>
        <v>0.0000422734701158639-0.0026301945873453i</v>
      </c>
      <c r="X630" t="str">
        <f t="shared" si="266"/>
        <v>0.0000768262556730919-0.00262862864106459i</v>
      </c>
      <c r="Y630" t="str">
        <f t="shared" si="267"/>
        <v>0.009+0.249316792988886i</v>
      </c>
      <c r="Z630" t="str">
        <f t="shared" si="268"/>
        <v>-0.127557884433847-0.00843062669067502i</v>
      </c>
      <c r="AA630" t="str">
        <f t="shared" si="269"/>
        <v>1.78743833824605-48.5786408295792i</v>
      </c>
      <c r="AB630" t="str">
        <f t="shared" si="270"/>
        <v>0.6646160606934-0.0689714704570914i</v>
      </c>
      <c r="AC630" t="str">
        <f t="shared" si="271"/>
        <v>2.41508415428307-2.01085795707311i</v>
      </c>
      <c r="AD630" t="str">
        <f t="shared" si="272"/>
        <v>0.176565770966725+0.118454346417183i</v>
      </c>
      <c r="AE630" t="str">
        <f t="shared" si="273"/>
        <v>-0.0215237118334155-0.0165983459323417i</v>
      </c>
      <c r="AF630" t="str">
        <f t="shared" si="274"/>
        <v>-3.1374870621617-1.06147229088309i</v>
      </c>
      <c r="AG630" t="str">
        <f t="shared" si="275"/>
        <v>1.02197322471073-0.0302834550963098i</v>
      </c>
      <c r="AH630" t="str">
        <f t="shared" si="276"/>
        <v>0.0466251670143863+0.0746946090465084i</v>
      </c>
      <c r="AI630">
        <f t="shared" si="277"/>
        <v>-21.105195271441232</v>
      </c>
      <c r="AJ630">
        <f t="shared" si="278"/>
        <v>58.027152606663307</v>
      </c>
      <c r="AK630"/>
      <c r="AL630"/>
      <c r="AM630"/>
      <c r="AN630"/>
    </row>
    <row r="631" spans="1:40" x14ac:dyDescent="0.35">
      <c r="A631"/>
      <c r="B631">
        <f t="shared" si="279"/>
        <v>49700</v>
      </c>
      <c r="C631" s="237" t="str">
        <f t="shared" si="247"/>
        <v>-8.56358047473584E-06+0.0136383495275921i</v>
      </c>
      <c r="D631" s="208" t="str">
        <f t="shared" si="248"/>
        <v>-1.64881117383024+0.104560679711539i</v>
      </c>
      <c r="E631" t="str">
        <f t="shared" si="249"/>
        <v>36500</v>
      </c>
      <c r="F631" t="str">
        <f t="shared" si="250"/>
        <v>0.21505376344086</v>
      </c>
      <c r="G631" t="str">
        <f t="shared" si="245"/>
        <v>0.21505376344086</v>
      </c>
      <c r="H631" t="str">
        <f t="shared" si="251"/>
        <v>1.49100832652781+1.16597222358201i</v>
      </c>
      <c r="I631" t="str">
        <f t="shared" si="252"/>
        <v>195.171443604266i</v>
      </c>
      <c r="J631" t="str">
        <f t="shared" si="246"/>
        <v>-50.5611855507086+42.6972663744181i</v>
      </c>
      <c r="K631" t="str">
        <f t="shared" si="253"/>
        <v>1.90279850847255-2.25325311482083i</v>
      </c>
      <c r="L631" t="str">
        <f t="shared" si="254"/>
        <v>0.508629076074791-0.520690327561287i</v>
      </c>
      <c r="M631" t="str">
        <f t="shared" si="255"/>
        <v>2.41142758454734-2.77394344238212i</v>
      </c>
      <c r="N631" t="str">
        <f t="shared" si="256"/>
        <v>-0.619922759612895i</v>
      </c>
      <c r="O631" t="str">
        <f t="shared" si="257"/>
        <v>0.81392333361538-0.580972294517068i</v>
      </c>
      <c r="P631" t="str">
        <f t="shared" si="258"/>
        <v>0.18607666638462+0.580972294517068i</v>
      </c>
      <c r="Q631" t="str">
        <f t="shared" si="259"/>
        <v>-0.18607666638462+0.038950465095827i</v>
      </c>
      <c r="R631" t="str">
        <f t="shared" si="260"/>
        <v>-0.331899066028291-3.19169474089863i</v>
      </c>
      <c r="S631" t="str">
        <f t="shared" si="261"/>
        <v>0.0692196184789438i</v>
      </c>
      <c r="T631" t="str">
        <f t="shared" si="262"/>
        <v>0.220927892266255-0.0229739267239961i</v>
      </c>
      <c r="U631" t="str">
        <f t="shared" si="263"/>
        <v>0.0000499999999999999-0.00285920780202456i</v>
      </c>
      <c r="V631" t="str">
        <f t="shared" si="264"/>
        <v>0.00002-0.0320231273826752i</v>
      </c>
      <c r="W631" t="str">
        <f t="shared" si="265"/>
        <v>0.0000422734696627706-0.00262490267110355i</v>
      </c>
      <c r="X631" t="str">
        <f t="shared" si="266"/>
        <v>0.0000766873436171952-0.00262334169825956i</v>
      </c>
      <c r="Y631" t="str">
        <f t="shared" si="267"/>
        <v>0.009+0.24981944781346i</v>
      </c>
      <c r="Z631" t="str">
        <f t="shared" si="268"/>
        <v>-0.127040713430057-0.00838749845903639i</v>
      </c>
      <c r="AA631" t="str">
        <f t="shared" si="269"/>
        <v>1.78008289344489-48.4790918937278i</v>
      </c>
      <c r="AB631" t="str">
        <f t="shared" si="270"/>
        <v>0.664587108793416-0.0691093160873126i</v>
      </c>
      <c r="AC631" t="str">
        <f t="shared" si="271"/>
        <v>2.41089835231109-2.01017916349134i</v>
      </c>
      <c r="AD631" t="str">
        <f t="shared" si="272"/>
        <v>0.176710615510511+0.118673888057279i</v>
      </c>
      <c r="AE631" t="str">
        <f t="shared" si="273"/>
        <v>-0.0214540656119114-0.0165585754196052i</v>
      </c>
      <c r="AF631" t="str">
        <f t="shared" si="274"/>
        <v>-3.13981950035805-1.06141154387047i</v>
      </c>
      <c r="AG631" t="str">
        <f t="shared" si="275"/>
        <v>1.02196529796316-0.0302469853318449i</v>
      </c>
      <c r="AH631" t="str">
        <f t="shared" si="276"/>
        <v>0.0465104401514589+0.0745322093195455i</v>
      </c>
      <c r="AI631">
        <f t="shared" si="277"/>
        <v>-21.124799616264902</v>
      </c>
      <c r="AJ631">
        <f t="shared" si="278"/>
        <v>58.034541221888588</v>
      </c>
      <c r="AK631"/>
      <c r="AL631"/>
      <c r="AM631"/>
      <c r="AN631"/>
    </row>
    <row r="632" spans="1:40" x14ac:dyDescent="0.35">
      <c r="A632"/>
      <c r="B632">
        <f t="shared" si="279"/>
        <v>49800</v>
      </c>
      <c r="C632" s="237" t="str">
        <f t="shared" si="247"/>
        <v>-0.0000085292231287801+0.0136109633050906i</v>
      </c>
      <c r="D632" s="208" t="str">
        <f t="shared" si="248"/>
        <v>-1.64881091042392+0.104350718672361i</v>
      </c>
      <c r="E632" t="str">
        <f t="shared" si="249"/>
        <v>36500</v>
      </c>
      <c r="F632" t="str">
        <f t="shared" si="250"/>
        <v>0.21505376344086</v>
      </c>
      <c r="G632" t="str">
        <f t="shared" si="245"/>
        <v>0.21505376344086</v>
      </c>
      <c r="H632" t="str">
        <f t="shared" si="251"/>
        <v>1.49333524946599+1.16569662809975i</v>
      </c>
      <c r="I632" t="str">
        <f t="shared" si="252"/>
        <v>195.564142685965i</v>
      </c>
      <c r="J632" t="str">
        <f t="shared" si="246"/>
        <v>-50.7688839731262+42.7831763671231i</v>
      </c>
      <c r="K632" t="str">
        <f t="shared" si="253"/>
        <v>1.89815867566638-2.25246009647716i</v>
      </c>
      <c r="L632" t="str">
        <f t="shared" si="254"/>
        <v>0.507582800057174-0.520664752483794i</v>
      </c>
      <c r="M632" t="str">
        <f t="shared" si="255"/>
        <v>2.40574147572355-2.77312484896095i</v>
      </c>
      <c r="N632" t="str">
        <f t="shared" si="256"/>
        <v>-0.621170089109098i</v>
      </c>
      <c r="O632" t="str">
        <f t="shared" si="257"/>
        <v>0.813198036760418-0.581987072888223i</v>
      </c>
      <c r="P632" t="str">
        <f t="shared" si="258"/>
        <v>0.186801963239582+0.581987072888223i</v>
      </c>
      <c r="Q632" t="str">
        <f t="shared" si="259"/>
        <v>-0.186801963239582+0.0391830162208749i</v>
      </c>
      <c r="R632" t="str">
        <f t="shared" si="260"/>
        <v>-0.331893244098392-3.18514667049952i</v>
      </c>
      <c r="S632" t="str">
        <f t="shared" si="261"/>
        <v>0.0693588933652195i</v>
      </c>
      <c r="T632" t="str">
        <f t="shared" si="262"/>
        <v>0.22091824827176-0.0230197481260571i</v>
      </c>
      <c r="U632" t="str">
        <f t="shared" si="263"/>
        <v>0.0000499999999999999-0.002853466420896i</v>
      </c>
      <c r="V632" t="str">
        <f t="shared" si="264"/>
        <v>0.00002-0.0319588239140352i</v>
      </c>
      <c r="W632" t="str">
        <f t="shared" si="265"/>
        <v>0.0000422734692087646-0.00261963200799131i</v>
      </c>
      <c r="X632" t="str">
        <f t="shared" si="266"/>
        <v>0.000076549267345513-0.00261807597766553i</v>
      </c>
      <c r="Y632" t="str">
        <f t="shared" si="267"/>
        <v>0.009+0.250322102638035i</v>
      </c>
      <c r="Z632" t="str">
        <f t="shared" si="268"/>
        <v>-0.126526690064844-0.00834470465426867i</v>
      </c>
      <c r="AA632" t="str">
        <f t="shared" si="269"/>
        <v>1.77277309175924-48.3799536861149i</v>
      </c>
      <c r="AB632" t="str">
        <f t="shared" si="270"/>
        <v>0.664558098086108-0.069247154333105i</v>
      </c>
      <c r="AC632" t="str">
        <f t="shared" si="271"/>
        <v>2.40672397519274-2.00949332663579i</v>
      </c>
      <c r="AD632" t="str">
        <f t="shared" si="272"/>
        <v>0.176855721115252+0.11889325073202i</v>
      </c>
      <c r="AE632" t="str">
        <f t="shared" si="273"/>
        <v>-0.0213848399489994-0.0165189782452966i</v>
      </c>
      <c r="AF632" t="str">
        <f t="shared" si="274"/>
        <v>-3.14214615988991-1.06134590942739i</v>
      </c>
      <c r="AG632" t="str">
        <f t="shared" si="275"/>
        <v>1.02195738159964-0.0302107130443868i</v>
      </c>
      <c r="AH632" t="str">
        <f t="shared" si="276"/>
        <v>0.04639641478013+0.0743704449951118i</v>
      </c>
      <c r="AI632">
        <f t="shared" si="277"/>
        <v>-21.14435795125474</v>
      </c>
      <c r="AJ632">
        <f t="shared" si="278"/>
        <v>58.041794105292006</v>
      </c>
      <c r="AK632"/>
      <c r="AL632"/>
      <c r="AM632"/>
      <c r="AN632"/>
    </row>
    <row r="633" spans="1:40" x14ac:dyDescent="0.35">
      <c r="A633"/>
      <c r="B633">
        <f t="shared" si="279"/>
        <v>49900</v>
      </c>
      <c r="C633" s="237" t="str">
        <f t="shared" si="247"/>
        <v>-8.49507213286623E-06+0.0135836868468789i</v>
      </c>
      <c r="D633" s="208" t="str">
        <f t="shared" si="248"/>
        <v>-1.64881064859961+0.104141599159405i</v>
      </c>
      <c r="E633" t="str">
        <f t="shared" si="249"/>
        <v>36500</v>
      </c>
      <c r="F633" t="str">
        <f t="shared" si="250"/>
        <v>0.21505376344086</v>
      </c>
      <c r="G633" t="str">
        <f t="shared" si="245"/>
        <v>0.21505376344086</v>
      </c>
      <c r="H633" t="str">
        <f t="shared" si="251"/>
        <v>1.49565639955299+1.16541702265991i</v>
      </c>
      <c r="I633" t="str">
        <f t="shared" si="252"/>
        <v>195.956841767663i</v>
      </c>
      <c r="J633" t="str">
        <f t="shared" si="246"/>
        <v>-50.97699987981+42.8690863598282i</v>
      </c>
      <c r="K633" t="str">
        <f t="shared" si="253"/>
        <v>1.8935321434524-2.25165955343622i</v>
      </c>
      <c r="L633" t="str">
        <f t="shared" si="254"/>
        <v>0.506538729564953-0.520637134109946i</v>
      </c>
      <c r="M633" t="str">
        <f t="shared" si="255"/>
        <v>2.40007087301735-2.77229668754617i</v>
      </c>
      <c r="N633" t="str">
        <f t="shared" si="256"/>
        <v>-0.622417418605301i</v>
      </c>
      <c r="O633" t="str">
        <f t="shared" si="257"/>
        <v>0.81247147470701-0.58300094578604i</v>
      </c>
      <c r="P633" t="str">
        <f t="shared" si="258"/>
        <v>0.18752852529299+0.58300094578604i</v>
      </c>
      <c r="Q633" t="str">
        <f t="shared" si="259"/>
        <v>-0.18752852529299+0.039416472819261i</v>
      </c>
      <c r="R633" t="str">
        <f t="shared" si="260"/>
        <v>-0.331887410106417-3.17862456356573i</v>
      </c>
      <c r="S633" t="str">
        <f t="shared" si="261"/>
        <v>0.0694981682514949i</v>
      </c>
      <c r="T633" t="str">
        <f t="shared" si="262"/>
        <v>0.220908584727026-0.0230655670681287i</v>
      </c>
      <c r="U633" t="str">
        <f t="shared" si="263"/>
        <v>0.0000499999999999999-0.00284774805131504i</v>
      </c>
      <c r="V633" t="str">
        <f t="shared" si="264"/>
        <v>0.00002-0.0318947781747286i</v>
      </c>
      <c r="W633" t="str">
        <f t="shared" si="265"/>
        <v>0.0000422734687538461-0.00261438247023423i</v>
      </c>
      <c r="X633" t="str">
        <f t="shared" si="266"/>
        <v>0.0000764120201669909-0.00261283135178149i</v>
      </c>
      <c r="Y633" t="str">
        <f t="shared" si="267"/>
        <v>0.009+0.250824757462609i</v>
      </c>
      <c r="Z633" t="str">
        <f t="shared" si="268"/>
        <v>-0.126015788777646-0.00830224193609465i</v>
      </c>
      <c r="AA633" t="str">
        <f t="shared" si="269"/>
        <v>1.7655085536937-48.2812236491434i</v>
      </c>
      <c r="AB633" t="str">
        <f t="shared" si="270"/>
        <v>0.664529028568495-0.0693849851788482i</v>
      </c>
      <c r="AC633" t="str">
        <f t="shared" si="271"/>
        <v>2.402561001165-2.00880050663121i</v>
      </c>
      <c r="AD633" t="str">
        <f t="shared" si="272"/>
        <v>0.177001087620412+0.119112434260169i</v>
      </c>
      <c r="AE633" t="str">
        <f t="shared" si="273"/>
        <v>-0.0213160314241624-0.0164795532088972i</v>
      </c>
      <c r="AF633" t="str">
        <f t="shared" si="274"/>
        <v>-3.1444670481526-1.06127542350051i</v>
      </c>
      <c r="AG633" t="str">
        <f t="shared" si="275"/>
        <v>1.02194947546386-0.0301746369751386i</v>
      </c>
      <c r="AH633" t="str">
        <f t="shared" si="276"/>
        <v>0.0462830851053013+0.0742093121261224i</v>
      </c>
      <c r="AI633">
        <f t="shared" si="277"/>
        <v>-21.163870511046984</v>
      </c>
      <c r="AJ633">
        <f t="shared" si="278"/>
        <v>58.048911963045484</v>
      </c>
      <c r="AK633"/>
      <c r="AL633"/>
      <c r="AM633"/>
      <c r="AN633"/>
    </row>
    <row r="634" spans="1:40" x14ac:dyDescent="0.35">
      <c r="A634"/>
      <c r="B634">
        <f t="shared" si="279"/>
        <v>50000</v>
      </c>
      <c r="C634" s="237" t="str">
        <f t="shared" si="247"/>
        <v>-0.000008461125837847+0.0135565194943722i</v>
      </c>
      <c r="D634" s="208" t="str">
        <f t="shared" si="248"/>
        <v>-1.64881038834469+0.10393331612352i</v>
      </c>
      <c r="E634" t="str">
        <f t="shared" si="249"/>
        <v>36500</v>
      </c>
      <c r="F634" t="str">
        <f t="shared" si="250"/>
        <v>0.21505376344086</v>
      </c>
      <c r="G634" t="str">
        <f t="shared" si="245"/>
        <v>0.21505376344086</v>
      </c>
      <c r="H634" t="str">
        <f t="shared" si="251"/>
        <v>1.49797178428622+1.16513343795137i</v>
      </c>
      <c r="I634" t="str">
        <f t="shared" si="252"/>
        <v>196.349540849362i</v>
      </c>
      <c r="J634" t="str">
        <f t="shared" si="246"/>
        <v>-51.18553327076+42.9549963525332i</v>
      </c>
      <c r="K634" t="str">
        <f t="shared" si="253"/>
        <v>1.88891888269319-2.25085155455164i</v>
      </c>
      <c r="L634" t="str">
        <f t="shared" si="254"/>
        <v>0.505496863913961-0.520607485363841i</v>
      </c>
      <c r="M634" t="str">
        <f t="shared" si="255"/>
        <v>2.39441574660715-2.77145903991548i</v>
      </c>
      <c r="N634" t="str">
        <f t="shared" si="256"/>
        <v>-0.623664748101504i</v>
      </c>
      <c r="O634" t="str">
        <f t="shared" si="257"/>
        <v>0.811743648585562-0.584013911633104i</v>
      </c>
      <c r="P634" t="str">
        <f t="shared" si="258"/>
        <v>0.188256351414438+0.584013911633104i</v>
      </c>
      <c r="Q634" t="str">
        <f t="shared" si="259"/>
        <v>-0.188256351414438+0.0396508364684i</v>
      </c>
      <c r="R634" t="str">
        <f t="shared" si="260"/>
        <v>-0.331881564050182-3.17212826430214i</v>
      </c>
      <c r="S634" t="str">
        <f t="shared" si="261"/>
        <v>0.0696374431377706i</v>
      </c>
      <c r="T634" t="str">
        <f t="shared" si="262"/>
        <v>0.220898901631055-0.0231113835450189i</v>
      </c>
      <c r="U634" t="str">
        <f t="shared" si="263"/>
        <v>0.0000499999999999999-0.00284205255521242i</v>
      </c>
      <c r="V634" t="str">
        <f t="shared" si="264"/>
        <v>0.00002-0.0318309886183791i</v>
      </c>
      <c r="W634" t="str">
        <f t="shared" si="265"/>
        <v>0.0000422734682980149-0.00260915393108022i</v>
      </c>
      <c r="X634" t="str">
        <f t="shared" si="266"/>
        <v>0.0000762755954573967-0.0026076076941256i</v>
      </c>
      <c r="Y634" t="str">
        <f t="shared" si="267"/>
        <v>0.009+0.251327412287183i</v>
      </c>
      <c r="Z634" t="str">
        <f t="shared" si="268"/>
        <v>-0.125507984267514-0.00826010700471737i</v>
      </c>
      <c r="AA634" t="str">
        <f t="shared" si="269"/>
        <v>1.7582889037145-48.1828992465684i</v>
      </c>
      <c r="AB634" t="str">
        <f t="shared" si="270"/>
        <v>0.664499900237575-0.0695228086089241i</v>
      </c>
      <c r="AC634" t="str">
        <f t="shared" si="271"/>
        <v>2.39840940834821-2.00810076321792i</v>
      </c>
      <c r="AD634" t="str">
        <f t="shared" si="272"/>
        <v>0.177146714865229+0.119331438459708i</v>
      </c>
      <c r="AE634" t="str">
        <f t="shared" si="273"/>
        <v>-0.0212476366516428-0.0164402991211417i</v>
      </c>
      <c r="AF634" t="str">
        <f t="shared" si="274"/>
        <v>-3.14678217263091-1.06120012182785i</v>
      </c>
      <c r="AG634" t="str">
        <f t="shared" si="275"/>
        <v>1.02194157940117-0.0301387558757762i</v>
      </c>
      <c r="AH634" t="str">
        <f t="shared" si="276"/>
        <v>0.0461704453911484+0.0740488067987877i</v>
      </c>
      <c r="AI634">
        <f t="shared" si="277"/>
        <v>-21.183337528532221</v>
      </c>
      <c r="AJ634">
        <f t="shared" si="278"/>
        <v>58.055895496777978</v>
      </c>
      <c r="AK634"/>
      <c r="AL634"/>
      <c r="AM634"/>
      <c r="AN634"/>
    </row>
    <row r="635" spans="1:40" x14ac:dyDescent="0.35">
      <c r="A635"/>
      <c r="B635">
        <f t="shared" si="279"/>
        <v>50100</v>
      </c>
      <c r="C635" s="237" t="str">
        <f t="shared" si="247"/>
        <v>-8.42738261101707E-06+0.0135294605942442i</v>
      </c>
      <c r="D635" s="208" t="str">
        <f t="shared" si="248"/>
        <v>-1.64881012964661+0.103725864555872i</v>
      </c>
      <c r="E635" t="str">
        <f t="shared" si="249"/>
        <v>36500</v>
      </c>
      <c r="F635" t="str">
        <f t="shared" si="250"/>
        <v>0.21505376344086</v>
      </c>
      <c r="G635" t="str">
        <f t="shared" si="245"/>
        <v>0.21505376344086</v>
      </c>
      <c r="H635" t="str">
        <f t="shared" si="251"/>
        <v>1.50028141125092+1.16484590449553i</v>
      </c>
      <c r="I635" t="str">
        <f t="shared" si="252"/>
        <v>196.742239931061i</v>
      </c>
      <c r="J635" t="str">
        <f t="shared" si="246"/>
        <v>-51.3944841459761+43.0409063452383i</v>
      </c>
      <c r="K635" t="str">
        <f t="shared" si="253"/>
        <v>1.88431886414464-2.25003616820814i</v>
      </c>
      <c r="L635" t="str">
        <f t="shared" si="254"/>
        <v>0.50445720237126-0.520575819113629i</v>
      </c>
      <c r="M635" t="str">
        <f t="shared" si="255"/>
        <v>2.3887760665159-2.77061198732177i</v>
      </c>
      <c r="N635" t="str">
        <f t="shared" si="256"/>
        <v>-0.624912077597707i</v>
      </c>
      <c r="O635" t="str">
        <f t="shared" si="257"/>
        <v>0.81101455952845-0.585025968853413i</v>
      </c>
      <c r="P635" t="str">
        <f t="shared" si="258"/>
        <v>0.18898544047155+0.585025968853413i</v>
      </c>
      <c r="Q635" t="str">
        <f t="shared" si="259"/>
        <v>-0.18898544047155+0.039886108744294i</v>
      </c>
      <c r="R635" t="str">
        <f t="shared" si="260"/>
        <v>-0.331875705927496-3.16565761815757i</v>
      </c>
      <c r="S635" t="str">
        <f t="shared" si="261"/>
        <v>0.069776718024046i</v>
      </c>
      <c r="T635" t="str">
        <f t="shared" si="262"/>
        <v>0.220889198982854-0.0231571975515341i</v>
      </c>
      <c r="U635" t="str">
        <f t="shared" si="263"/>
        <v>0.0000499999999999999-0.00283637979562117i</v>
      </c>
      <c r="V635" t="str">
        <f t="shared" si="264"/>
        <v>0.00002-0.0317674537109572i</v>
      </c>
      <c r="W635" t="str">
        <f t="shared" si="265"/>
        <v>0.0000422734678412712-0.0026039462647891i</v>
      </c>
      <c r="X635" t="str">
        <f t="shared" si="266"/>
        <v>0.0000761399866585176-0.00260240487922494i</v>
      </c>
      <c r="Y635" t="str">
        <f t="shared" si="267"/>
        <v>0.009+0.251830067111758i</v>
      </c>
      <c r="Z635" t="str">
        <f t="shared" si="268"/>
        <v>-0.125003251489942-0.00821829660024407i</v>
      </c>
      <c r="AA635" t="str">
        <f t="shared" si="269"/>
        <v>1.75111377019961-48.0849779632718i</v>
      </c>
      <c r="AB635" t="str">
        <f t="shared" si="270"/>
        <v>0.664470713090359-0.0696606246077092i</v>
      </c>
      <c r="AC635" t="str">
        <f t="shared" si="271"/>
        <v>2.39426917474856-2.00739415575384i</v>
      </c>
      <c r="AD635" t="str">
        <f t="shared" si="272"/>
        <v>0.177292602688708+0.119550263147856i</v>
      </c>
      <c r="AE635" t="str">
        <f t="shared" si="273"/>
        <v>-0.0211796522800166-0.0164012148038852i</v>
      </c>
      <c r="AF635" t="str">
        <f t="shared" si="274"/>
        <v>-3.14909154089753-1.06112003993966i</v>
      </c>
      <c r="AG635" t="str">
        <f t="shared" si="275"/>
        <v>1.02193369325854-0.0301030685083365i</v>
      </c>
      <c r="AH635" t="str">
        <f t="shared" si="276"/>
        <v>0.0460584899603876+0.0738889251322516i</v>
      </c>
      <c r="AI635">
        <f t="shared" si="277"/>
        <v>-21.202759234873099</v>
      </c>
      <c r="AJ635">
        <f t="shared" si="278"/>
        <v>58.062745403610784</v>
      </c>
      <c r="AK635"/>
      <c r="AL635"/>
      <c r="AM635"/>
      <c r="AN635"/>
    </row>
    <row r="636" spans="1:40" x14ac:dyDescent="0.35">
      <c r="A636"/>
      <c r="B636">
        <f t="shared" si="279"/>
        <v>50200</v>
      </c>
      <c r="C636" s="237" t="str">
        <f t="shared" si="247"/>
        <v>-8.39384083591694E-06+0.0135025094983738i</v>
      </c>
      <c r="D636" s="208" t="str">
        <f t="shared" si="248"/>
        <v>-1.648809872493+0.103519239487532i</v>
      </c>
      <c r="E636" t="str">
        <f t="shared" si="249"/>
        <v>36500</v>
      </c>
      <c r="F636" t="str">
        <f t="shared" si="250"/>
        <v>0.21505376344086</v>
      </c>
      <c r="G636" t="str">
        <f t="shared" si="245"/>
        <v>0.21505376344086</v>
      </c>
      <c r="H636" t="str">
        <f t="shared" si="251"/>
        <v>1.50258528811901+1.1645544526469i</v>
      </c>
      <c r="I636" t="str">
        <f t="shared" si="252"/>
        <v>197.13493901276i</v>
      </c>
      <c r="J636" t="str">
        <f t="shared" si="246"/>
        <v>-51.6038525054584+43.1268163379434i</v>
      </c>
      <c r="K636" t="str">
        <f t="shared" si="253"/>
        <v>1.87973205845869-2.24921346232417i</v>
      </c>
      <c r="L636" t="str">
        <f t="shared" si="254"/>
        <v>0.503419744155706-0.520542148171563i</v>
      </c>
      <c r="M636" t="str">
        <f t="shared" si="255"/>
        <v>2.3831518026144-2.76975561049573i</v>
      </c>
      <c r="N636" t="str">
        <f t="shared" si="256"/>
        <v>-0.62615940709391i</v>
      </c>
      <c r="O636" t="str">
        <f t="shared" si="257"/>
        <v>0.810284208670011-0.586037115872377i</v>
      </c>
      <c r="P636" t="str">
        <f t="shared" si="258"/>
        <v>0.189715791329989+0.586037115872377i</v>
      </c>
      <c r="Q636" t="str">
        <f t="shared" si="259"/>
        <v>-0.189715791329989+0.0401222912215331i</v>
      </c>
      <c r="R636" t="str">
        <f t="shared" si="260"/>
        <v>-0.331869835736163-3.15921247181222i</v>
      </c>
      <c r="S636" t="str">
        <f t="shared" si="261"/>
        <v>0.0699159929103216i</v>
      </c>
      <c r="T636" t="str">
        <f t="shared" si="262"/>
        <v>0.220879476781423-0.0232030090824792i</v>
      </c>
      <c r="U636" t="str">
        <f t="shared" si="263"/>
        <v>0.0000500000000000001-0.00283072963666575i</v>
      </c>
      <c r="V636" t="str">
        <f t="shared" si="264"/>
        <v>0.00002-0.0317041719306565i</v>
      </c>
      <c r="W636" t="str">
        <f t="shared" si="265"/>
        <v>0.000042273467383615-0.00259875934662267i</v>
      </c>
      <c r="X636" t="str">
        <f t="shared" si="266"/>
        <v>0.000076005187277376-0.00259722278260558i</v>
      </c>
      <c r="Y636" t="str">
        <f t="shared" si="267"/>
        <v>0.009+0.252332721936332i</v>
      </c>
      <c r="Z636" t="str">
        <f t="shared" si="268"/>
        <v>-0.12450156565376-0.00817680750212132i</v>
      </c>
      <c r="AA636" t="str">
        <f t="shared" si="269"/>
        <v>1.74398278538982-47.987457305044i</v>
      </c>
      <c r="AB636" t="str">
        <f t="shared" si="270"/>
        <v>0.664441467123841-0.0697984331595761i</v>
      </c>
      <c r="AC636" t="str">
        <f t="shared" si="271"/>
        <v>2.39014027826039-2.00668074321618i</v>
      </c>
      <c r="AD636" t="str">
        <f t="shared" si="272"/>
        <v>0.177438750929631+0.119768908141072i</v>
      </c>
      <c r="AE636" t="str">
        <f t="shared" si="273"/>
        <v>-0.021112074991778-0.0163622990899734i</v>
      </c>
      <c r="AF636" t="str">
        <f t="shared" si="274"/>
        <v>-3.15139516061201-1.06103521315937i</v>
      </c>
      <c r="AG636" t="str">
        <f t="shared" si="275"/>
        <v>1.02192581688457-0.0300675736451124i</v>
      </c>
      <c r="AH636" t="str">
        <f t="shared" si="276"/>
        <v>0.0459472131935729+0.0737296632782518i</v>
      </c>
      <c r="AI636">
        <f t="shared" si="277"/>
        <v>-21.222135859519305</v>
      </c>
      <c r="AJ636">
        <f t="shared" si="278"/>
        <v>58.06946237618741</v>
      </c>
      <c r="AK636"/>
      <c r="AL636"/>
      <c r="AM636"/>
      <c r="AN636"/>
    </row>
    <row r="637" spans="1:40" x14ac:dyDescent="0.35">
      <c r="A637"/>
      <c r="B637">
        <f t="shared" si="279"/>
        <v>50300</v>
      </c>
      <c r="C637" s="237" t="str">
        <f t="shared" si="247"/>
        <v>-0.0000083604989121394+0.0134756655637945i</v>
      </c>
      <c r="D637" s="208" t="str">
        <f t="shared" si="248"/>
        <v>-1.64880961687159+0.103313435989091i</v>
      </c>
      <c r="E637" t="str">
        <f t="shared" si="249"/>
        <v>36500</v>
      </c>
      <c r="F637" t="str">
        <f t="shared" si="250"/>
        <v>0.21505376344086</v>
      </c>
      <c r="G637" t="str">
        <f t="shared" si="245"/>
        <v>0.21505376344086</v>
      </c>
      <c r="H637" t="str">
        <f t="shared" si="251"/>
        <v>1.5048834226477+1.16425911259358i</v>
      </c>
      <c r="I637" t="str">
        <f t="shared" si="252"/>
        <v>197.527638094458i</v>
      </c>
      <c r="J637" t="str">
        <f t="shared" si="246"/>
        <v>-51.8136383492068+43.2127263306485i</v>
      </c>
      <c r="K637" t="str">
        <f t="shared" si="253"/>
        <v>1.87515843618611-2.2483835043544i</v>
      </c>
      <c r="L637" t="str">
        <f t="shared" si="254"/>
        <v>0.50238448843846-0.520506485294043i</v>
      </c>
      <c r="M637" t="str">
        <f t="shared" si="255"/>
        <v>2.37754292462457-2.76888998964844i</v>
      </c>
      <c r="N637" t="str">
        <f t="shared" si="256"/>
        <v>-0.627406736590113i</v>
      </c>
      <c r="O637" t="str">
        <f t="shared" si="257"/>
        <v>0.809552597146549-0.587047351116821i</v>
      </c>
      <c r="P637" t="str">
        <f t="shared" si="258"/>
        <v>0.190447402853451+0.587047351116821i</v>
      </c>
      <c r="Q637" t="str">
        <f t="shared" si="259"/>
        <v>-0.190447402853451+0.040359385473292i</v>
      </c>
      <c r="R637" t="str">
        <f t="shared" si="260"/>
        <v>-0.331863953473949-3.15279267316554i</v>
      </c>
      <c r="S637" t="str">
        <f t="shared" si="261"/>
        <v>0.0700552677965971i</v>
      </c>
      <c r="T637" t="str">
        <f t="shared" si="262"/>
        <v>0.220869735025761-0.0232488181326549i</v>
      </c>
      <c r="U637" t="str">
        <f t="shared" si="263"/>
        <v>0.0000500000000000001-0.00282510194355111i</v>
      </c>
      <c r="V637" t="str">
        <f t="shared" si="264"/>
        <v>0.00002-0.0316411417677725i</v>
      </c>
      <c r="W637" t="str">
        <f t="shared" si="265"/>
        <v>0.0000422734669250463-0.00259359305283466i</v>
      </c>
      <c r="X637" t="str">
        <f t="shared" si="266"/>
        <v>0.0000758711908854514-0.0025920612807826i</v>
      </c>
      <c r="Y637" t="str">
        <f t="shared" si="267"/>
        <v>0.009+0.252835376760907i</v>
      </c>
      <c r="Z637" t="str">
        <f t="shared" si="268"/>
        <v>-0.124002902218048-0.00813563652857728i</v>
      </c>
      <c r="AA637" t="str">
        <f t="shared" si="269"/>
        <v>1.73689558534019-47.8903347983627i</v>
      </c>
      <c r="AB637" t="str">
        <f t="shared" si="270"/>
        <v>0.664412162335009-0.0699362342488842i</v>
      </c>
      <c r="AC637" t="str">
        <f t="shared" si="271"/>
        <v>2.38602269666867-2.0059605842034i</v>
      </c>
      <c r="AD637" t="str">
        <f t="shared" si="272"/>
        <v>0.177585159426541+0.119987373255063i</v>
      </c>
      <c r="AE637" t="str">
        <f t="shared" si="273"/>
        <v>-0.0210449015029239-0.0163235508231118i</v>
      </c>
      <c r="AF637" t="str">
        <f t="shared" si="274"/>
        <v>-3.15369303951929-1.06094567660449i</v>
      </c>
      <c r="AG637" t="str">
        <f t="shared" si="275"/>
        <v>1.02191795012941-0.0300322700685409i</v>
      </c>
      <c r="AH637" t="str">
        <f t="shared" si="276"/>
        <v>0.0458366095283839+0.0735710174207659i</v>
      </c>
      <c r="AI637">
        <f t="shared" si="277"/>
        <v>-21.241467630224943</v>
      </c>
      <c r="AJ637">
        <f t="shared" si="278"/>
        <v>58.076047102707591</v>
      </c>
      <c r="AK637"/>
      <c r="AL637"/>
      <c r="AM637"/>
      <c r="AN637"/>
    </row>
    <row r="638" spans="1:40" x14ac:dyDescent="0.35">
      <c r="A638"/>
      <c r="B638">
        <f t="shared" si="279"/>
        <v>50400</v>
      </c>
      <c r="C638" s="237" t="str">
        <f t="shared" si="247"/>
        <v>-8.32735525513841E-06+0.0134489281526423i</v>
      </c>
      <c r="D638" s="208" t="str">
        <f t="shared" si="248"/>
        <v>-1.64880936277022+0.103108449170258i</v>
      </c>
      <c r="E638" t="str">
        <f t="shared" si="249"/>
        <v>36500</v>
      </c>
      <c r="F638" t="str">
        <f t="shared" si="250"/>
        <v>0.21505376344086</v>
      </c>
      <c r="G638" t="str">
        <f t="shared" si="245"/>
        <v>0.21505376344086</v>
      </c>
      <c r="H638" t="str">
        <f t="shared" si="251"/>
        <v>1.50717582267816+1.16395991435772i</v>
      </c>
      <c r="I638" t="str">
        <f t="shared" si="252"/>
        <v>197.920337176157i</v>
      </c>
      <c r="J638" t="str">
        <f t="shared" si="246"/>
        <v>-52.0238416772215+43.2986363233535i</v>
      </c>
      <c r="K638" t="str">
        <f t="shared" si="253"/>
        <v>1.87059796777909-2.2475463612923i</v>
      </c>
      <c r="L638" t="str">
        <f t="shared" si="254"/>
        <v>0.501351434343495-0.520468843181667i</v>
      </c>
      <c r="M638" t="str">
        <f t="shared" si="255"/>
        <v>2.37194940212258-2.76801520447397i</v>
      </c>
      <c r="N638" t="str">
        <f t="shared" si="256"/>
        <v>-0.628654066086316i</v>
      </c>
      <c r="O638" t="str">
        <f t="shared" si="257"/>
        <v>0.808819726096328-0.588056673014992i</v>
      </c>
      <c r="P638" t="str">
        <f t="shared" si="258"/>
        <v>0.191180273903672+0.588056673014992i</v>
      </c>
      <c r="Q638" t="str">
        <f t="shared" si="259"/>
        <v>-0.191180273903672+0.040597393071324i</v>
      </c>
      <c r="R638" t="str">
        <f t="shared" si="260"/>
        <v>-0.331858059138665-3.14639807132412i</v>
      </c>
      <c r="S638" t="str">
        <f t="shared" si="261"/>
        <v>0.0701945426828728i</v>
      </c>
      <c r="T638" t="str">
        <f t="shared" si="262"/>
        <v>0.22085997371487-0.0232946246968643i</v>
      </c>
      <c r="U638" t="str">
        <f t="shared" si="263"/>
        <v>0.0000500000000000001-0.002819496582552i</v>
      </c>
      <c r="V638" t="str">
        <f t="shared" si="264"/>
        <v>0.00002-0.0315783617245824i</v>
      </c>
      <c r="W638" t="str">
        <f t="shared" si="265"/>
        <v>0.0000422734664655649-0.00258844726066089i</v>
      </c>
      <c r="X638" t="str">
        <f t="shared" si="266"/>
        <v>0.0000757379911179107-0.00258692025125025i</v>
      </c>
      <c r="Y638" t="str">
        <f t="shared" si="267"/>
        <v>0.009+0.253338031585481i</v>
      </c>
      <c r="Z638" t="str">
        <f t="shared" si="268"/>
        <v>-0.1235072368891-0.00809478053607431i</v>
      </c>
      <c r="AA638" t="str">
        <f t="shared" si="269"/>
        <v>1.72985180987254-47.7936079901797i</v>
      </c>
      <c r="AB638" t="str">
        <f t="shared" si="270"/>
        <v>0.664382798720861-0.0700740278600005i</v>
      </c>
      <c r="AC638" t="str">
        <f t="shared" si="271"/>
        <v>2.38191640765126-2.00523373693716i</v>
      </c>
      <c r="AD638" t="str">
        <f t="shared" si="272"/>
        <v>0.177731828017755+0.120205658304796i</v>
      </c>
      <c r="AE638" t="str">
        <f t="shared" si="273"/>
        <v>-0.02097812856255-0.0162849688577397i</v>
      </c>
      <c r="AF638" t="str">
        <f t="shared" si="274"/>
        <v>-3.15598518544838-1.06085146518746i</v>
      </c>
      <c r="AG638" t="str">
        <f t="shared" si="275"/>
        <v>1.02191009284483-0.029997156571101i</v>
      </c>
      <c r="AH638" t="str">
        <f t="shared" si="276"/>
        <v>0.0457266734589331+0.0734129837756691i</v>
      </c>
      <c r="AI638">
        <f t="shared" si="277"/>
        <v>-21.260754773064654</v>
      </c>
      <c r="AJ638">
        <f t="shared" si="278"/>
        <v>58.082500266958242</v>
      </c>
      <c r="AK638"/>
      <c r="AL638"/>
      <c r="AM638"/>
      <c r="AN638"/>
    </row>
    <row r="639" spans="1:40" x14ac:dyDescent="0.35">
      <c r="A639"/>
      <c r="B639">
        <f t="shared" si="279"/>
        <v>50500</v>
      </c>
      <c r="C639" s="237" t="str">
        <f t="shared" si="247"/>
        <v>-8.29440829604093E-06+0.0134222966321058i</v>
      </c>
      <c r="D639" s="208" t="str">
        <f t="shared" si="248"/>
        <v>-1.64880911017686+0.102904274179478i</v>
      </c>
      <c r="E639" t="str">
        <f t="shared" si="249"/>
        <v>36500</v>
      </c>
      <c r="F639" t="str">
        <f t="shared" si="250"/>
        <v>0.21505376344086</v>
      </c>
      <c r="G639" t="str">
        <f t="shared" si="245"/>
        <v>0.21505376344086</v>
      </c>
      <c r="H639" t="str">
        <f t="shared" si="251"/>
        <v>1.50946249613431+1.16365688779612i</v>
      </c>
      <c r="I639" t="str">
        <f t="shared" si="252"/>
        <v>198.313036257856i</v>
      </c>
      <c r="J639" t="str">
        <f t="shared" si="246"/>
        <v>-52.2344624895022+43.3845463160585i</v>
      </c>
      <c r="K639" t="str">
        <f t="shared" si="253"/>
        <v>1.86605062359397-2.24670209967259i</v>
      </c>
      <c r="L639" t="str">
        <f t="shared" si="254"/>
        <v>0.500320580948148-0.520429234479287i</v>
      </c>
      <c r="M639" t="str">
        <f t="shared" si="255"/>
        <v>2.36637120454212-2.76713133415188i</v>
      </c>
      <c r="N639" t="str">
        <f t="shared" si="256"/>
        <v>-0.629901395582519i</v>
      </c>
      <c r="O639" t="str">
        <f t="shared" si="257"/>
        <v>0.808085596659569-0.589065079996555i</v>
      </c>
      <c r="P639" t="str">
        <f t="shared" si="258"/>
        <v>0.191914403340431+0.589065079996555i</v>
      </c>
      <c r="Q639" t="str">
        <f t="shared" si="259"/>
        <v>-0.191914403340431+0.040836315585964i</v>
      </c>
      <c r="R639" t="str">
        <f t="shared" si="260"/>
        <v>-0.331852152728094-3.14002851658965i</v>
      </c>
      <c r="S639" t="str">
        <f t="shared" si="261"/>
        <v>0.0703338175691482i</v>
      </c>
      <c r="T639" t="str">
        <f t="shared" si="262"/>
        <v>0.220850192847739-0.0233404287699069i</v>
      </c>
      <c r="U639" t="str">
        <f t="shared" si="263"/>
        <v>0.0000500000000000001-0.0028139134210024i</v>
      </c>
      <c r="V639" t="str">
        <f t="shared" si="264"/>
        <v>0.00002-0.0315158303152268i</v>
      </c>
      <c r="W639" t="str">
        <f t="shared" si="265"/>
        <v>0.000042273466005171-0.00258332184830962i</v>
      </c>
      <c r="X639" t="str">
        <f t="shared" si="266"/>
        <v>0.0000756055816728595-0.00258179957247238i</v>
      </c>
      <c r="Y639" t="str">
        <f t="shared" si="267"/>
        <v>0.009+0.253840686410055i</v>
      </c>
      <c r="Z639" t="str">
        <f t="shared" si="268"/>
        <v>-0.123014545617445-0.0080542364187703i</v>
      </c>
      <c r="AA639" t="str">
        <f t="shared" si="269"/>
        <v>1.72285110252841-47.6972744477068i</v>
      </c>
      <c r="AB639" t="str">
        <f t="shared" si="270"/>
        <v>0.664353376278355-0.0702118139772811i</v>
      </c>
      <c r="AC639" t="str">
        <f t="shared" si="271"/>
        <v>2.37782138878126-2.00450025926394i</v>
      </c>
      <c r="AD639" t="str">
        <f t="shared" si="272"/>
        <v>0.177878756541353+0.120423763104501i</v>
      </c>
      <c r="AE639" t="str">
        <f t="shared" si="273"/>
        <v>-0.020911752952449-0.0162465520589039i</v>
      </c>
      <c r="AF639" t="str">
        <f t="shared" si="274"/>
        <v>-3.15827160631117-1.06075261361664i</v>
      </c>
      <c r="AG639" t="str">
        <f t="shared" si="275"/>
        <v>1.02190224488413-0.029962231955207i</v>
      </c>
      <c r="AH639" t="str">
        <f t="shared" si="276"/>
        <v>0.0456173995350839+0.0732555585904011i</v>
      </c>
      <c r="AI639">
        <f t="shared" si="277"/>
        <v>-21.279997512449089</v>
      </c>
      <c r="AJ639">
        <f t="shared" si="278"/>
        <v>58.08882254834527</v>
      </c>
      <c r="AK639"/>
      <c r="AL639"/>
      <c r="AM639"/>
      <c r="AN639"/>
    </row>
    <row r="640" spans="1:40" x14ac:dyDescent="0.35">
      <c r="A640"/>
      <c r="B640">
        <f t="shared" si="279"/>
        <v>50600</v>
      </c>
      <c r="C640" s="237" t="str">
        <f t="shared" si="247"/>
        <v>-8.26165648146129E-06+0.0133957703743759i</v>
      </c>
      <c r="D640" s="208" t="str">
        <f t="shared" si="248"/>
        <v>-1.64880885907961+0.102700906203549i</v>
      </c>
      <c r="E640" t="str">
        <f t="shared" si="249"/>
        <v>36500</v>
      </c>
      <c r="F640" t="str">
        <f t="shared" si="250"/>
        <v>0.21505376344086</v>
      </c>
      <c r="G640" t="str">
        <f t="shared" si="245"/>
        <v>0.21505376344086</v>
      </c>
      <c r="H640" t="str">
        <f t="shared" si="251"/>
        <v>1.51174345102149+1.16335006260071i</v>
      </c>
      <c r="I640" t="str">
        <f t="shared" si="252"/>
        <v>198.705735339554i</v>
      </c>
      <c r="J640" t="str">
        <f t="shared" si="246"/>
        <v>-52.4455007860492+43.4704563087637i</v>
      </c>
      <c r="K640" t="str">
        <f t="shared" si="253"/>
        <v>1.86151637389373-2.24585078557377i</v>
      </c>
      <c r="L640" t="str">
        <f t="shared" si="254"/>
        <v>0.4992919272836-0.520387671776065i</v>
      </c>
      <c r="M640" t="str">
        <f t="shared" si="255"/>
        <v>2.36080830117733-2.76623845734983i</v>
      </c>
      <c r="N640" t="str">
        <f t="shared" si="256"/>
        <v>-0.631148725078722i</v>
      </c>
      <c r="O640" t="str">
        <f t="shared" si="257"/>
        <v>0.807350209978455-0.5900725704926i</v>
      </c>
      <c r="P640" t="str">
        <f t="shared" si="258"/>
        <v>0.192649790021545+0.5900725704926i</v>
      </c>
      <c r="Q640" t="str">
        <f t="shared" si="259"/>
        <v>-0.192649790021545+0.041076154586122i</v>
      </c>
      <c r="R640" t="str">
        <f t="shared" si="260"/>
        <v>-0.331846234240011-3.13368386044724i</v>
      </c>
      <c r="S640" t="str">
        <f t="shared" si="261"/>
        <v>0.0704730924554237i</v>
      </c>
      <c r="T640" t="str">
        <f t="shared" si="262"/>
        <v>0.220840392423367-0.0233862303465805i</v>
      </c>
      <c r="U640" t="str">
        <f t="shared" si="263"/>
        <v>0.00005-0.00280835232728499i</v>
      </c>
      <c r="V640" t="str">
        <f t="shared" si="264"/>
        <v>0.00002-0.031453546065592i</v>
      </c>
      <c r="W640" t="str">
        <f t="shared" si="265"/>
        <v>0.0000422734655438645-0.00257821669495184i</v>
      </c>
      <c r="X640" t="str">
        <f t="shared" si="266"/>
        <v>0.0000754739563105888-0.00257669912387272i</v>
      </c>
      <c r="Y640" t="str">
        <f t="shared" si="267"/>
        <v>0.009+0.25434334123463i</v>
      </c>
      <c r="Z640" t="str">
        <f t="shared" si="268"/>
        <v>-0.122524804594886-0.00801400110798791i</v>
      </c>
      <c r="AA640" t="str">
        <f t="shared" si="269"/>
        <v>1.71589311052276-47.6013317582059i</v>
      </c>
      <c r="AB640" t="str">
        <f t="shared" si="270"/>
        <v>0.664323895004481-0.0703495925850768i</v>
      </c>
      <c r="AC640" t="str">
        <f t="shared" si="271"/>
        <v>2.3737376175293-2.00376020865712i</v>
      </c>
      <c r="AD640" t="str">
        <f t="shared" si="272"/>
        <v>0.178025944835188+0.120641687467687i</v>
      </c>
      <c r="AE640" t="str">
        <f t="shared" si="273"/>
        <v>-0.0208457714867159-0.0162082993021355i</v>
      </c>
      <c r="AF640" t="str">
        <f t="shared" si="274"/>
        <v>-3.1605523101011-1.06064915639716i</v>
      </c>
      <c r="AG640" t="str">
        <f t="shared" si="275"/>
        <v>1.02189440610215-0.0299274950331067i</v>
      </c>
      <c r="AH640" t="str">
        <f t="shared" si="276"/>
        <v>0.045508782361774+0.0730987381436309i</v>
      </c>
      <c r="AI640">
        <f t="shared" si="277"/>
        <v>-21.299196071140926</v>
      </c>
      <c r="AJ640">
        <f t="shared" si="278"/>
        <v>58.095014621925522</v>
      </c>
      <c r="AK640"/>
      <c r="AL640"/>
      <c r="AM640"/>
      <c r="AN640"/>
    </row>
    <row r="641" spans="1:40" x14ac:dyDescent="0.35">
      <c r="A641"/>
      <c r="B641">
        <f t="shared" si="279"/>
        <v>50700</v>
      </c>
      <c r="C641" s="237" t="str">
        <f t="shared" si="247"/>
        <v>-8.22909827331818E-06+0.0133693487565969i</v>
      </c>
      <c r="D641" s="208" t="str">
        <f t="shared" si="248"/>
        <v>-1.64880860946669+0.102498340467243i</v>
      </c>
      <c r="E641" t="str">
        <f t="shared" si="249"/>
        <v>36500</v>
      </c>
      <c r="F641" t="str">
        <f t="shared" si="250"/>
        <v>0.21505376344086</v>
      </c>
      <c r="G641" t="str">
        <f t="shared" si="245"/>
        <v>0.21505376344086</v>
      </c>
      <c r="H641" t="str">
        <f t="shared" si="251"/>
        <v>1.51401869542526+1.16303946829908i</v>
      </c>
      <c r="I641" t="str">
        <f t="shared" si="252"/>
        <v>199.098434421253i</v>
      </c>
      <c r="J641" t="str">
        <f t="shared" si="246"/>
        <v>-52.6569565668623+43.5563663014687i</v>
      </c>
      <c r="K641" t="str">
        <f t="shared" si="253"/>
        <v>1.85699518885072-2.24499248462073i</v>
      </c>
      <c r="L641" t="str">
        <f t="shared" si="254"/>
        <v>0.498265472335417-0.52034416760553i</v>
      </c>
      <c r="M641" t="str">
        <f t="shared" si="255"/>
        <v>2.35526066118614-2.76533665222626i</v>
      </c>
      <c r="N641" t="str">
        <f t="shared" si="256"/>
        <v>-0.632396054574925i</v>
      </c>
      <c r="O641" t="str">
        <f t="shared" si="257"/>
        <v>0.806613567197123-0.591079142935642i</v>
      </c>
      <c r="P641" t="str">
        <f t="shared" si="258"/>
        <v>0.193386432802877+0.591079142935642i</v>
      </c>
      <c r="Q641" t="str">
        <f t="shared" si="259"/>
        <v>-0.193386432802877+0.041316911639283i</v>
      </c>
      <c r="R641" t="str">
        <f t="shared" si="260"/>
        <v>-0.331840303672187-3.12736395555367i</v>
      </c>
      <c r="S641" t="str">
        <f t="shared" si="261"/>
        <v>0.0706123673416993i</v>
      </c>
      <c r="T641" t="str">
        <f t="shared" si="262"/>
        <v>0.220830572440745-0.0234320294216815i</v>
      </c>
      <c r="U641" t="str">
        <f t="shared" si="263"/>
        <v>0.00005-0.00280281317082092i</v>
      </c>
      <c r="V641" t="str">
        <f t="shared" si="264"/>
        <v>0.00002-0.0313915075131943i</v>
      </c>
      <c r="W641" t="str">
        <f t="shared" si="265"/>
        <v>0.0000422734650816453-0.00257313168071187i</v>
      </c>
      <c r="X641" t="str">
        <f t="shared" si="266"/>
        <v>0.0000753431088528469-0.00257161878582557i</v>
      </c>
      <c r="Y641" t="str">
        <f t="shared" si="267"/>
        <v>0.009+0.254845996059204i</v>
      </c>
      <c r="Z641" t="str">
        <f t="shared" si="268"/>
        <v>-0.122037990251609-0.00797407157169361i</v>
      </c>
      <c r="AA641" t="str">
        <f t="shared" si="269"/>
        <v>1.70897748469845-47.5057775287818i</v>
      </c>
      <c r="AB641" t="str">
        <f t="shared" si="270"/>
        <v>0.664294354896203-0.0704873636677344i</v>
      </c>
      <c r="AC641" t="str">
        <f t="shared" si="271"/>
        <v>2.36966507126586-2.00301364221881i</v>
      </c>
      <c r="AD641" t="str">
        <f t="shared" si="272"/>
        <v>0.178173392736869+0.120859431207142i</v>
      </c>
      <c r="AE641" t="str">
        <f t="shared" si="273"/>
        <v>-0.0207801810113582-0.0161702094733274i</v>
      </c>
      <c r="AF641" t="str">
        <f t="shared" si="274"/>
        <v>-3.16282730489195-1.06054112783184i</v>
      </c>
      <c r="AG641" t="str">
        <f t="shared" si="275"/>
        <v>1.02188657635522-0.0298929446267774i</v>
      </c>
      <c r="AH641" t="str">
        <f t="shared" si="276"/>
        <v>0.0454008165983522+0.07294251874493i</v>
      </c>
      <c r="AI641">
        <f t="shared" si="277"/>
        <v>-21.318350670270206</v>
      </c>
      <c r="AJ641">
        <f t="shared" si="278"/>
        <v>58.101077158437548</v>
      </c>
      <c r="AK641"/>
      <c r="AL641"/>
      <c r="AM641"/>
      <c r="AN641"/>
    </row>
    <row r="642" spans="1:40" x14ac:dyDescent="0.35">
      <c r="A642"/>
      <c r="B642">
        <f t="shared" si="279"/>
        <v>50800</v>
      </c>
      <c r="C642" s="237" t="str">
        <f t="shared" si="247"/>
        <v>-8.19673214865382E-06+0.0133430311608171i</v>
      </c>
      <c r="D642" s="208" t="str">
        <f t="shared" si="248"/>
        <v>-1.6488083613264+0.102296572232931i</v>
      </c>
      <c r="E642" t="str">
        <f t="shared" si="249"/>
        <v>36500</v>
      </c>
      <c r="F642" t="str">
        <f t="shared" si="250"/>
        <v>0.21505376344086</v>
      </c>
      <c r="G642" t="str">
        <f t="shared" si="245"/>
        <v>0.21505376344086</v>
      </c>
      <c r="H642" t="str">
        <f t="shared" si="251"/>
        <v>1.51628823751003+1.16272513425498i</v>
      </c>
      <c r="I642" t="str">
        <f t="shared" si="252"/>
        <v>199.491133502952i</v>
      </c>
      <c r="J642" t="str">
        <f t="shared" si="246"/>
        <v>-52.8688298319416+43.6422762941738i</v>
      </c>
      <c r="K642" t="str">
        <f t="shared" si="253"/>
        <v>1.85248703854908-2.2441272619871i</v>
      </c>
      <c r="L642" t="str">
        <f t="shared" si="254"/>
        <v>0.497241215044046-0.520298734445642i</v>
      </c>
      <c r="M642" t="str">
        <f t="shared" si="255"/>
        <v>2.34972825359313-2.76442599643274i</v>
      </c>
      <c r="N642" t="str">
        <f t="shared" si="256"/>
        <v>-0.633643384071128i</v>
      </c>
      <c r="O642" t="str">
        <f t="shared" si="257"/>
        <v>0.805875669461663-0.592084795759625i</v>
      </c>
      <c r="P642" t="str">
        <f t="shared" si="258"/>
        <v>0.194124330538337+0.592084795759625i</v>
      </c>
      <c r="Q642" t="str">
        <f t="shared" si="259"/>
        <v>-0.194124330538337+0.0415585883115029i</v>
      </c>
      <c r="R642" t="str">
        <f t="shared" si="260"/>
        <v>-0.331834361022404-3.12106865572584i</v>
      </c>
      <c r="S642" t="str">
        <f t="shared" si="261"/>
        <v>0.0707516422279748i</v>
      </c>
      <c r="T642" t="str">
        <f t="shared" si="262"/>
        <v>0.220820732898861-0.0234778259900058i</v>
      </c>
      <c r="U642" t="str">
        <f t="shared" si="263"/>
        <v>0.00005-0.00279729582205946i</v>
      </c>
      <c r="V642" t="str">
        <f t="shared" si="264"/>
        <v>0.00002-0.031329713207066i</v>
      </c>
      <c r="W642" t="str">
        <f t="shared" si="265"/>
        <v>0.0000422734646185138-0.00256806668665789i</v>
      </c>
      <c r="X642" t="str">
        <f t="shared" si="266"/>
        <v>0.0000752130331821105-0.00256655843964635i</v>
      </c>
      <c r="Y642" t="str">
        <f t="shared" si="267"/>
        <v>0.009+0.255348650883778i</v>
      </c>
      <c r="Z642" t="str">
        <f t="shared" si="268"/>
        <v>-0.1215540792533-0.00793444481398387i</v>
      </c>
      <c r="AA642" t="str">
        <f t="shared" si="269"/>
        <v>1.70210387948121-47.4106093861765i</v>
      </c>
      <c r="AB642" t="str">
        <f t="shared" si="270"/>
        <v>0.664264755950477-0.0706251272095992i</v>
      </c>
      <c r="AC642" t="str">
        <f t="shared" si="271"/>
        <v>2.3656037272634-2.00226061668155i</v>
      </c>
      <c r="AD642" t="str">
        <f t="shared" si="272"/>
        <v>0.178321100083777+0.121076994134946i</v>
      </c>
      <c r="AE642" t="str">
        <f t="shared" si="273"/>
        <v>-0.0207149784039125-0.0161322814686143i</v>
      </c>
      <c r="AF642" t="str">
        <f t="shared" si="274"/>
        <v>-3.16509659883643-1.06042856202205i</v>
      </c>
      <c r="AG642" t="str">
        <f t="shared" si="275"/>
        <v>1.02187875550121-0.029858579567827i</v>
      </c>
      <c r="AH642" t="str">
        <f t="shared" si="276"/>
        <v>0.0452934969579183+0.0727868967344403i</v>
      </c>
      <c r="AI642">
        <f t="shared" si="277"/>
        <v>-21.337461529350634</v>
      </c>
      <c r="AJ642">
        <f t="shared" si="278"/>
        <v>58.107010824332363</v>
      </c>
      <c r="AK642"/>
      <c r="AL642"/>
      <c r="AM642"/>
      <c r="AN642"/>
    </row>
    <row r="643" spans="1:40" x14ac:dyDescent="0.35">
      <c r="A643"/>
      <c r="B643">
        <f t="shared" si="279"/>
        <v>50900</v>
      </c>
      <c r="C643" s="237" t="str">
        <f t="shared" si="247"/>
        <v>-8.16455659945602E-06+0.0133168169739411i</v>
      </c>
      <c r="D643" s="208" t="str">
        <f t="shared" si="248"/>
        <v>-1.64880811464719+0.102095596800215i</v>
      </c>
      <c r="E643" t="str">
        <f t="shared" si="249"/>
        <v>36500</v>
      </c>
      <c r="F643" t="str">
        <f t="shared" si="250"/>
        <v>0.21505376344086</v>
      </c>
      <c r="G643" t="str">
        <f t="shared" si="245"/>
        <v>0.21505376344086</v>
      </c>
      <c r="H643" t="str">
        <f t="shared" si="251"/>
        <v>1.518552085518+1.16240708966892i</v>
      </c>
      <c r="I643" t="str">
        <f t="shared" si="252"/>
        <v>199.883832584651i</v>
      </c>
      <c r="J643" t="str">
        <f t="shared" si="246"/>
        <v>-53.0811205812871+43.7281862868788i</v>
      </c>
      <c r="K643" t="str">
        <f t="shared" si="253"/>
        <v>1.84799189298732-2.24325518239789i</v>
      </c>
      <c r="L643" t="str">
        <f t="shared" si="254"/>
        <v>0.496219154305305-0.520251384718858i</v>
      </c>
      <c r="M643" t="str">
        <f t="shared" si="255"/>
        <v>2.34421104729262-2.76350656711675i</v>
      </c>
      <c r="N643" t="str">
        <f t="shared" si="256"/>
        <v>-0.634890713567331i</v>
      </c>
      <c r="O643" t="str">
        <f t="shared" si="257"/>
        <v>0.80513651792012-0.593089527399923i</v>
      </c>
      <c r="P643" t="str">
        <f t="shared" si="258"/>
        <v>0.19486348207988+0.593089527399923i</v>
      </c>
      <c r="Q643" t="str">
        <f t="shared" si="259"/>
        <v>-0.19486348207988+0.0418011861674079i</v>
      </c>
      <c r="R643" t="str">
        <f t="shared" si="260"/>
        <v>-0.331828406288413-3.11479781592946i</v>
      </c>
      <c r="S643" t="str">
        <f t="shared" si="261"/>
        <v>0.0708909171142504i</v>
      </c>
      <c r="T643" t="str">
        <f t="shared" si="262"/>
        <v>0.220810873796703-0.0235236200463457i</v>
      </c>
      <c r="U643" t="str">
        <f t="shared" si="263"/>
        <v>0.00005-0.00279180015246799i</v>
      </c>
      <c r="V643" t="str">
        <f t="shared" si="264"/>
        <v>0.00002-0.0312681617076415i</v>
      </c>
      <c r="W643" t="str">
        <f t="shared" si="265"/>
        <v>0.0000422734641544695-0.00256302159479275i</v>
      </c>
      <c r="X643" t="str">
        <f t="shared" si="266"/>
        <v>0.0000750837232408715-0.00256151796758242i</v>
      </c>
      <c r="Y643" t="str">
        <f t="shared" si="267"/>
        <v>0.009+0.255851305708353i</v>
      </c>
      <c r="Z643" t="str">
        <f t="shared" si="268"/>
        <v>-0.121073048498339-0.0078951178745806i</v>
      </c>
      <c r="AA643" t="str">
        <f t="shared" si="269"/>
        <v>1.69527195283542-47.3158249765679i</v>
      </c>
      <c r="AB643" t="str">
        <f t="shared" si="270"/>
        <v>0.664235098164259-0.0707628831950054i</v>
      </c>
      <c r="AC643" t="str">
        <f t="shared" si="271"/>
        <v>2.36155356269864-2.00150118841038i</v>
      </c>
      <c r="AD643" t="str">
        <f t="shared" si="272"/>
        <v>0.178469066713052+0.12129437606248i</v>
      </c>
      <c r="AE643" t="str">
        <f t="shared" si="273"/>
        <v>-0.0206501605730657-0.0160945141942543i</v>
      </c>
      <c r="AF643" t="str">
        <f t="shared" si="274"/>
        <v>-3.16736020016519-1.0603114928687i</v>
      </c>
      <c r="AG643" t="str">
        <f t="shared" si="275"/>
        <v>1.02187094339942-0.0298243986973939i</v>
      </c>
      <c r="AH643" t="str">
        <f t="shared" si="276"/>
        <v>0.0451868182066834+0.0726318684825669i</v>
      </c>
      <c r="AI643">
        <f t="shared" si="277"/>
        <v>-21.35652886629326</v>
      </c>
      <c r="AJ643">
        <f t="shared" si="278"/>
        <v>58.112816281805109</v>
      </c>
      <c r="AK643"/>
      <c r="AL643"/>
      <c r="AM643"/>
      <c r="AN643"/>
    </row>
    <row r="644" spans="1:40" x14ac:dyDescent="0.35">
      <c r="A644"/>
      <c r="B644">
        <f t="shared" si="279"/>
        <v>51000</v>
      </c>
      <c r="C644" s="237" t="str">
        <f t="shared" si="247"/>
        <v>-8.13257013248261E-06+0.0132907055876824i</v>
      </c>
      <c r="D644" s="208" t="str">
        <f t="shared" si="248"/>
        <v>-1.64880786941761+0.101895409505565i</v>
      </c>
      <c r="E644" t="str">
        <f t="shared" si="249"/>
        <v>36500</v>
      </c>
      <c r="F644" t="str">
        <f t="shared" si="250"/>
        <v>0.21505376344086</v>
      </c>
      <c r="G644" t="str">
        <f t="shared" si="245"/>
        <v>0.21505376344086</v>
      </c>
      <c r="H644" t="str">
        <f t="shared" si="251"/>
        <v>1.52081024776775+1.16208536357866i</v>
      </c>
      <c r="I644" t="str">
        <f t="shared" si="252"/>
        <v>200.276531666349i</v>
      </c>
      <c r="J644" t="str">
        <f t="shared" si="246"/>
        <v>-53.2938288148987+43.8140962795839i</v>
      </c>
      <c r="K644" t="str">
        <f t="shared" si="253"/>
        <v>1.8435097220808-2.24237631013187i</v>
      </c>
      <c r="L644" t="str">
        <f t="shared" si="254"/>
        <v>0.495199288970914-0.520202130792193i</v>
      </c>
      <c r="M644" t="str">
        <f t="shared" si="255"/>
        <v>2.33870901105171-2.76257844092406i</v>
      </c>
      <c r="N644" t="str">
        <f t="shared" si="256"/>
        <v>-0.636138043063534i</v>
      </c>
      <c r="O644" t="str">
        <f t="shared" si="257"/>
        <v>0.804396113722489-0.594093336293344i</v>
      </c>
      <c r="P644" t="str">
        <f t="shared" si="258"/>
        <v>0.195603886277511+0.594093336293344i</v>
      </c>
      <c r="Q644" t="str">
        <f t="shared" si="259"/>
        <v>-0.195603886277511+0.04204470677019i</v>
      </c>
      <c r="R644" t="str">
        <f t="shared" si="260"/>
        <v>-0.331822439467973-3.10855129226772i</v>
      </c>
      <c r="S644" t="str">
        <f t="shared" si="261"/>
        <v>0.0710301920005259i</v>
      </c>
      <c r="T644" t="str">
        <f t="shared" si="262"/>
        <v>0.220800995133259-0.023569411585493i</v>
      </c>
      <c r="U644" t="str">
        <f t="shared" si="263"/>
        <v>0.00005-0.00278632603452198i</v>
      </c>
      <c r="V644" t="str">
        <f t="shared" si="264"/>
        <v>0.00002-0.0312068515866461i</v>
      </c>
      <c r="W644" t="str">
        <f t="shared" si="265"/>
        <v>0.0000422734636895128-0.00255799628804475i</v>
      </c>
      <c r="X644" t="str">
        <f t="shared" si="266"/>
        <v>0.00007495517303093-0.00255649725280389i</v>
      </c>
      <c r="Y644" t="str">
        <f t="shared" si="267"/>
        <v>0.009+0.256353960532927i</v>
      </c>
      <c r="Z644" t="str">
        <f t="shared" si="268"/>
        <v>-0.120594875114995-0.00785608782833396i</v>
      </c>
      <c r="AA644" t="str">
        <f t="shared" si="269"/>
        <v>1.68848136622045-47.2214219653695i</v>
      </c>
      <c r="AB644" t="str">
        <f t="shared" si="270"/>
        <v>0.664205381534504-0.070900631608286i</v>
      </c>
      <c r="AC644" t="str">
        <f t="shared" si="271"/>
        <v>2.35751455465483-2.00073541340452i</v>
      </c>
      <c r="AD644" t="str">
        <f t="shared" si="272"/>
        <v>0.178617292461601+0.121511576800429i</v>
      </c>
      <c r="AE644" t="str">
        <f t="shared" si="273"/>
        <v>-0.0205857244582819-0.0160569065665115i</v>
      </c>
      <c r="AF644" t="str">
        <f t="shared" si="274"/>
        <v>-3.16961811718536-1.0601899540731i</v>
      </c>
      <c r="AG644" t="str">
        <f t="shared" si="275"/>
        <v>1.02186313991063-0.0297904008660492i</v>
      </c>
      <c r="AH644" t="str">
        <f t="shared" si="276"/>
        <v>0.0450807751633259+0.0724774303896506i</v>
      </c>
      <c r="AI644">
        <f t="shared" si="277"/>
        <v>-21.375552897422885</v>
      </c>
      <c r="AJ644">
        <f t="shared" si="278"/>
        <v>58.118494188825274</v>
      </c>
      <c r="AK644"/>
      <c r="AL644"/>
      <c r="AM644"/>
      <c r="AN644"/>
    </row>
    <row r="645" spans="1:40" x14ac:dyDescent="0.35">
      <c r="A645"/>
      <c r="B645">
        <f t="shared" si="279"/>
        <v>51100</v>
      </c>
      <c r="C645" s="237" t="str">
        <f t="shared" si="247"/>
        <v>-8.10077126908797E-06+0.0132646963985156i</v>
      </c>
      <c r="D645" s="208" t="str">
        <f t="shared" si="248"/>
        <v>-1.64880762562632+0.101696005721953i</v>
      </c>
      <c r="E645" t="str">
        <f t="shared" si="249"/>
        <v>36500</v>
      </c>
      <c r="F645" t="str">
        <f t="shared" si="250"/>
        <v>0.21505376344086</v>
      </c>
      <c r="G645" t="str">
        <f t="shared" ref="G645:G708" si="280">IF($C$11=$C$7,$C$24,F645)</f>
        <v>0.21505376344086</v>
      </c>
      <c r="H645" t="str">
        <f t="shared" si="251"/>
        <v>1.52306273265316+1.16175998485973i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0.494181617848978-0.520150984977299i</v>
      </c>
      <c r="M645" t="str">
        <f t="shared" si="255"/>
        <v>2.33322211351316-2.76164169400146i</v>
      </c>
      <c r="N645" t="str">
        <f t="shared" si="256"/>
        <v>-0.637385372559737i</v>
      </c>
      <c r="O645" t="str">
        <f t="shared" si="257"/>
        <v>0.803654458020714-0.595096220878131i</v>
      </c>
      <c r="P645" t="str">
        <f t="shared" si="258"/>
        <v>0.196345541979286+0.595096220878131i</v>
      </c>
      <c r="Q645" t="str">
        <f t="shared" si="259"/>
        <v>-0.196345541979286+0.0422891516816061i</v>
      </c>
      <c r="R645" t="str">
        <f t="shared" si="260"/>
        <v>-0.331816460558836-3.10232894197017i</v>
      </c>
      <c r="S645" t="str">
        <f t="shared" si="261"/>
        <v>0.0711694668868015i</v>
      </c>
      <c r="T645" t="str">
        <f t="shared" si="262"/>
        <v>0.220791096907512-0.0236152006022378i</v>
      </c>
      <c r="U645" t="str">
        <f t="shared" si="263"/>
        <v>0.00005-0.00278087334169512i</v>
      </c>
      <c r="V645" t="str">
        <f t="shared" si="264"/>
        <v>0.00002-0.0311457814269854i</v>
      </c>
      <c r="W645" t="str">
        <f t="shared" si="265"/>
        <v>0.0000422734632236436-0.00255299065025859i</v>
      </c>
      <c r="X645" t="str">
        <f t="shared" si="266"/>
        <v>0.0000748273766127024-0.00255149617939468i</v>
      </c>
      <c r="Y645" t="str">
        <f t="shared" si="267"/>
        <v>0.009+0.256856615357501i</v>
      </c>
      <c r="Z645" t="str">
        <f t="shared" si="268"/>
        <v>-0.120119536458696-0.00781735178473348i</v>
      </c>
      <c r="AA645" t="str">
        <f t="shared" si="269"/>
        <v>1.68173178454758-47.127398037032i</v>
      </c>
      <c r="AB645" t="str">
        <f t="shared" si="270"/>
        <v>0.664175606058153-0.0710383724337687i</v>
      </c>
      <c r="AC645" t="str">
        <f t="shared" si="271"/>
        <v>2.35348668012379-1.99996334729934i</v>
      </c>
      <c r="AD645" t="str">
        <f t="shared" si="272"/>
        <v>0.178765777166087+0.121728596158793i</v>
      </c>
      <c r="AE645" t="str">
        <f t="shared" si="273"/>
        <v>-0.0205216670294338-0.0160194575115405i</v>
      </c>
      <c r="AF645" t="str">
        <f t="shared" si="274"/>
        <v>-3.17187035827948-1.06006397913778i</v>
      </c>
      <c r="AG645" t="str">
        <f t="shared" si="275"/>
        <v>1.02185534489707-0.0297565849336982i</v>
      </c>
      <c r="AH645" t="str">
        <f t="shared" si="276"/>
        <v>0.0449753626983665+0.0723235788856564i</v>
      </c>
      <c r="AI645">
        <f t="shared" si="277"/>
        <v>-21.394533837492666</v>
      </c>
      <c r="AJ645">
        <f t="shared" si="278"/>
        <v>58.124045199165302</v>
      </c>
      <c r="AK645"/>
      <c r="AL645"/>
      <c r="AM645"/>
      <c r="AN645"/>
    </row>
    <row r="646" spans="1:40" x14ac:dyDescent="0.35">
      <c r="A646"/>
      <c r="B646">
        <f t="shared" si="279"/>
        <v>51200</v>
      </c>
      <c r="C646" s="237" t="str">
        <f t="shared" ref="C646:C709" si="282">IMPRODUCT(COMPLEX(-1,0),IMDIV(IMPRODUCT(G646,COMPLEX($C$100+$C$101,0)),COMPLEX($C$100,2*PI()*B646*$C$103*$C$102*(2*$C$100+$C$101))))</f>
        <v>-8.06915854505223E-06+0.0132387888076304i</v>
      </c>
      <c r="D646" s="208" t="str">
        <f t="shared" ref="D646:D709" si="283">IMPRODUCT(COMPLEX($C$106,0),IMSUB(C646,G646))</f>
        <v>-1.64880738326211+0.1014973808585i</v>
      </c>
      <c r="E646" t="str">
        <f t="shared" ref="E646:E709" si="284">IMDIV(COMPLEX($C$20*10^3,0),COMPLEX(1,2*PI()*B646*$C$20*1000*$C$29*10^-12))</f>
        <v>36500</v>
      </c>
      <c r="F646" t="str">
        <f t="shared" ref="F646:F709" si="285">IMDIV(COMPLEX($C$22*1000,0),IMSUM(COMPLEX($C$22*1000,0),E646))</f>
        <v>0.21505376344086</v>
      </c>
      <c r="G646" t="str">
        <f t="shared" si="280"/>
        <v>0.21505376344086</v>
      </c>
      <c r="H646" t="str">
        <f t="shared" ref="H646:H709" si="286">IMPRODUCT(COMPLEX($C$108,0),IMPRODUCT(COMPLEX(-1,0),D646),IMDIV(COMPLEX(0,2*PI()*B646*$C$109*$C$110),COMPLEX(1,2*PI()*B646*$C$109*$C$110)))</f>
        <v>1.52530954864212+1.16143098222607i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0.493166139704464-0.520097959530525i</v>
      </c>
      <c r="M646" t="str">
        <f t="shared" ref="M646:M709" si="290">IMSUM(K646,L646)</f>
        <v>2.32775032319832-2.76069640199918i</v>
      </c>
      <c r="N646" t="str">
        <f t="shared" ref="N646:N709" si="291">COMPLEX(0,-2*PI()*B646*$C$43)</f>
        <v>-0.63863270205594i</v>
      </c>
      <c r="O646" t="str">
        <f t="shared" ref="O646:O709" si="292">IMEXP(N646)</f>
        <v>0.802911551968684-0.596098179593966i</v>
      </c>
      <c r="P646" t="str">
        <f t="shared" ref="P646:P709" si="293">IMSUB(COMPLEX(1,0),O646)</f>
        <v>0.197088448031316+0.596098179593966i</v>
      </c>
      <c r="Q646" t="str">
        <f t="shared" ref="Q646:Q709" si="294">IMSUM(COMPLEX(0,2*PI()*B646*$C$43),O646,COMPLEX(-1,0))</f>
        <v>-0.197088448031316+0.042534522461974i</v>
      </c>
      <c r="R646" t="str">
        <f t="shared" ref="R646:R709" si="295">IMDIV(P646,Q646)</f>
        <v>-0.331810469558775-3.09613062338171i</v>
      </c>
      <c r="S646" t="str">
        <f t="shared" ref="S646:S709" si="296">IMDIV(COMPLEX(0,2*PI()*B646*$C$123),COMPLEX($C$124,0))</f>
        <v>0.071308741773077i</v>
      </c>
      <c r="T646" t="str">
        <f t="shared" ref="T646:T709" si="297">IMPRODUCT(R646,S646)</f>
        <v>0.220781179118442-0.0236609870913701i</v>
      </c>
      <c r="U646" t="str">
        <f t="shared" ref="U646:U709" si="298">IMDIV(COMPLEX(1,2*PI()*B646*$C$16*10^-3*$C$15*10^-6),COMPLEX(0,2*PI()*B646*$C$15*10^-6))</f>
        <v>0.00005-0.00277544194844963i</v>
      </c>
      <c r="V646" t="str">
        <f t="shared" ref="V646:V709" si="299">IMSUM(COMPLEX($C$18*10^-3,0),IMDIV(COMPLEX(1,0),COMPLEX(0,2*PI()*B646*($C$17*1*10^-6))))</f>
        <v>0.00002-0.0310849498226358i</v>
      </c>
      <c r="W646" t="str">
        <f t="shared" ref="W646:W709" si="300">IMDIV(IMPRODUCT(U646,V646),IMSUM(U646,V646))</f>
        <v>0.0000422734627568618-0.00254800456618647i</v>
      </c>
      <c r="X646" t="str">
        <f t="shared" ref="X646:X709" si="301">IMDIV(IMPRODUCT(COMPLEX($C$19,0),W646),IMSUM(COMPLEX($C$19,0),W646))</f>
        <v>0.0000747003281045321-0.00254651463234359i</v>
      </c>
      <c r="Y646" t="str">
        <f t="shared" ref="Y646:Y709" si="302">COMPLEX($C$13*10^-3,2*PI()*B646*$C$12*0.000001)</f>
        <v>0.009+0.257359270182076i</v>
      </c>
      <c r="Z646" t="str">
        <f t="shared" ref="Z646:Z709" si="303">IMPRODUCT(COMPLEX($C$6,0),IMDIV(X646,IMSUM(X646,Y646)))</f>
        <v>-0.119647010109308-0.00777890688742694i</v>
      </c>
      <c r="AA646" t="str">
        <f t="shared" ref="AA646:AA709" si="304">IMDIV(COMPLEX($C$6,0),IMSUM(X646,Y646))</f>
        <v>1.67502287613768-47.0337508948497i</v>
      </c>
      <c r="AB646" t="str">
        <f t="shared" ref="AB646:AB709" si="305">IMPRODUCT(COMPLEX($C$119,0),T646)</f>
        <v>0.664145771732139-0.0711761056557811i</v>
      </c>
      <c r="AC646" t="str">
        <f t="shared" ref="AC646:AC709" si="306">IMSUM(COMPLEX(1,0),IMPRODUCT(AB646,M646))</f>
        <v>2.34946991600806-1.99918504536813i</v>
      </c>
      <c r="AD646" t="str">
        <f t="shared" ref="AD646:AD709" si="307">IMDIV(AB646,AC646)</f>
        <v>0.17891452066294+0.121945433946894i</v>
      </c>
      <c r="AE646" t="str">
        <f t="shared" ref="AE646:AE709" si="308">IMPRODUCT(AD646,AA646,X646)</f>
        <v>-0.020457985286441-0.0159821659652736i</v>
      </c>
      <c r="AF646" t="str">
        <f t="shared" ref="AF646:AF709" si="309">IMSUB(D646,H646)</f>
        <v>-3.17411693190423-1.05993360136757i</v>
      </c>
      <c r="AG646" t="str">
        <f t="shared" ref="AG646:AG709" si="310">IMSUM(COMPLEX(1,0),IMPRODUCT(AD646,AA646,COMPLEX($C$127,0)))</f>
        <v>1.02184755822238-0.0297229497694867i</v>
      </c>
      <c r="AH646" t="str">
        <f t="shared" ref="AH646:AH709" si="311">IMDIV(IMPRODUCT(AE646,AF646),AG646)</f>
        <v>0.0448705757335475+0.0721703104298729i</v>
      </c>
      <c r="AI646">
        <f t="shared" ref="AI646:AI709" si="312">20*LOG10(IMABS(AH646))</f>
        <v>-21.413471899698191</v>
      </c>
      <c r="AJ646">
        <f t="shared" ref="AJ646:AJ709" si="313">IMARGUMENT(AH646)*180/PI()</f>
        <v>58.129469962433973</v>
      </c>
      <c r="AK646"/>
      <c r="AL646"/>
      <c r="AM646"/>
      <c r="AN646"/>
    </row>
    <row r="647" spans="1:40" x14ac:dyDescent="0.35">
      <c r="A647"/>
      <c r="B647">
        <f t="shared" si="279"/>
        <v>51300</v>
      </c>
      <c r="C647" s="237" t="str">
        <f t="shared" si="282"/>
        <v>-8.03773051041289E-06+0.0132129822208859i</v>
      </c>
      <c r="D647" s="208" t="str">
        <f t="shared" si="283"/>
        <v>-1.64880714231384+0.101299530360125i</v>
      </c>
      <c r="E647" t="str">
        <f t="shared" si="284"/>
        <v>36500</v>
      </c>
      <c r="F647" t="str">
        <f t="shared" si="285"/>
        <v>0.21505376344086</v>
      </c>
      <c r="G647" t="str">
        <f t="shared" si="280"/>
        <v>0.21505376344086</v>
      </c>
      <c r="H647" t="str">
        <f t="shared" si="286"/>
        <v>1.52755070427539+1.16109838423043i</v>
      </c>
      <c r="I647" t="str">
        <f t="shared" si="287"/>
        <v>201.454628911445i</v>
      </c>
      <c r="J647" t="str">
        <f t="shared" si="281"/>
        <v>-53.9344584213305+44.0718262576991i</v>
      </c>
      <c r="K647" t="str">
        <f t="shared" si="288"/>
        <v>1.83014075525032-2.23969957342049i</v>
      </c>
      <c r="L647" t="str">
        <f t="shared" si="289"/>
        <v>0.49215285325973-0.520043066653004i</v>
      </c>
      <c r="M647" t="str">
        <f t="shared" si="290"/>
        <v>2.32229360851005-2.75974264007349i</v>
      </c>
      <c r="N647" t="str">
        <f t="shared" si="291"/>
        <v>-0.639880031552143i</v>
      </c>
      <c r="O647" t="str">
        <f t="shared" si="292"/>
        <v>0.802167396722235-0.59709921088197i</v>
      </c>
      <c r="P647" t="str">
        <f t="shared" si="293"/>
        <v>0.197832603277765+0.59709921088197i</v>
      </c>
      <c r="Q647" t="str">
        <f t="shared" si="294"/>
        <v>-0.197832603277765+0.042780820670173i</v>
      </c>
      <c r="R647" t="str">
        <f t="shared" si="295"/>
        <v>-0.331804466465518-3.08995619595175i</v>
      </c>
      <c r="S647" t="str">
        <f t="shared" si="296"/>
        <v>0.0714480166593526i</v>
      </c>
      <c r="T647" t="str">
        <f t="shared" si="297"/>
        <v>0.22077124176503-0.0237067710476759i</v>
      </c>
      <c r="U647" t="str">
        <f t="shared" si="298"/>
        <v>0.00005-0.00277003173022653i</v>
      </c>
      <c r="V647" t="str">
        <f t="shared" si="299"/>
        <v>0.00002-0.0310243553785371i</v>
      </c>
      <c r="W647" t="str">
        <f t="shared" si="300"/>
        <v>0.0000422734622891676-0.00254303792147916i</v>
      </c>
      <c r="X647" t="str">
        <f t="shared" si="301"/>
        <v>0.0000745740216820138-0.00254155249753539i</v>
      </c>
      <c r="Y647" t="str">
        <f t="shared" si="302"/>
        <v>0.009+0.25786192500665i</v>
      </c>
      <c r="Z647" t="str">
        <f t="shared" si="303"/>
        <v>-0.119177273868473-0.00774075031374683i</v>
      </c>
      <c r="AA647" t="str">
        <f t="shared" si="304"/>
        <v>1.66835431267939-46.9404782607676i</v>
      </c>
      <c r="AB647" t="str">
        <f t="shared" si="305"/>
        <v>0.664115878553394-0.0713138312586386i</v>
      </c>
      <c r="AC647" t="str">
        <f t="shared" si="306"/>
        <v>2.34546423912311-1.99840056252397i</v>
      </c>
      <c r="AD647" t="str">
        <f t="shared" si="307"/>
        <v>0.179063522788347+0.122162089973387i</v>
      </c>
      <c r="AE647" t="str">
        <f t="shared" si="308"/>
        <v>-0.0203946762589108-0.0159450308733078i</v>
      </c>
      <c r="AF647" t="str">
        <f t="shared" si="309"/>
        <v>-3.17635784658923-1.05979885387031i</v>
      </c>
      <c r="AG647" t="str">
        <f t="shared" si="310"/>
        <v>1.02183977975161-0.0296894942517052i</v>
      </c>
      <c r="AH647" t="str">
        <f t="shared" si="311"/>
        <v>0.044766409241221+0.0720176215105988i</v>
      </c>
      <c r="AI647">
        <f t="shared" si="312"/>
        <v>-21.432367295692877</v>
      </c>
      <c r="AJ647">
        <f t="shared" si="313"/>
        <v>58.134769124103379</v>
      </c>
      <c r="AK647"/>
      <c r="AL647"/>
      <c r="AM647"/>
      <c r="AN647"/>
    </row>
    <row r="648" spans="1:40" x14ac:dyDescent="0.35">
      <c r="A648"/>
      <c r="B648">
        <f t="shared" si="279"/>
        <v>51400</v>
      </c>
      <c r="C648" s="237" t="str">
        <f t="shared" si="282"/>
        <v>-8.00648572929826E-06+0.0131872760487646i</v>
      </c>
      <c r="D648" s="208" t="str">
        <f t="shared" si="283"/>
        <v>-1.64880690277052+0.101102449707195i</v>
      </c>
      <c r="E648" t="str">
        <f t="shared" si="284"/>
        <v>36500</v>
      </c>
      <c r="F648" t="str">
        <f t="shared" si="285"/>
        <v>0.21505376344086</v>
      </c>
      <c r="G648" t="str">
        <f t="shared" si="280"/>
        <v>0.21505376344086</v>
      </c>
      <c r="H648" t="str">
        <f t="shared" si="286"/>
        <v>1.52978620816538+1.16076221926505i</v>
      </c>
      <c r="I648" t="str">
        <f t="shared" si="287"/>
        <v>201.847327993144i</v>
      </c>
      <c r="J648" t="str">
        <f t="shared" si="281"/>
        <v>-54.1488365920068+44.1577362504041i</v>
      </c>
      <c r="K648" t="str">
        <f t="shared" si="288"/>
        <v>1.82571018054058-2.23879416439855i</v>
      </c>
      <c r="L648" t="str">
        <f t="shared" si="289"/>
        <v>0.49114175719497-0.51998631849072i</v>
      </c>
      <c r="M648" t="str">
        <f t="shared" si="290"/>
        <v>2.31685193773555-2.75878048288927i</v>
      </c>
      <c r="N648" t="str">
        <f t="shared" si="291"/>
        <v>-0.641127361048346i</v>
      </c>
      <c r="O648" t="str">
        <f t="shared" si="292"/>
        <v>0.801421993439149-0.59809931318471i</v>
      </c>
      <c r="P648" t="str">
        <f t="shared" si="293"/>
        <v>0.198578006560851+0.59809931318471i</v>
      </c>
      <c r="Q648" t="str">
        <f t="shared" si="294"/>
        <v>-0.198578006560851+0.043028047863636i</v>
      </c>
      <c r="R648" t="str">
        <f t="shared" si="295"/>
        <v>-0.331798451276825-3.08380552022349i</v>
      </c>
      <c r="S648" t="str">
        <f t="shared" si="296"/>
        <v>0.0715872915456281i</v>
      </c>
      <c r="T648" t="str">
        <f t="shared" si="297"/>
        <v>0.220761284846256-0.023752552465942i</v>
      </c>
      <c r="U648" t="str">
        <f t="shared" si="298"/>
        <v>0.00005-0.00276464256343621i</v>
      </c>
      <c r="V648" t="str">
        <f t="shared" si="299"/>
        <v>0.00002-0.0309639967104855i</v>
      </c>
      <c r="W648" t="str">
        <f t="shared" si="300"/>
        <v>0.0000422734618205605-0.00253809060267734i</v>
      </c>
      <c r="X648" t="str">
        <f t="shared" si="301"/>
        <v>0.000074448451577326-0.00253660966174223i</v>
      </c>
      <c r="Y648" t="str">
        <f t="shared" si="302"/>
        <v>0.009+0.258364579831225i</v>
      </c>
      <c r="Z648" t="str">
        <f t="shared" si="303"/>
        <v>-0.118710305756968-0.00770287927424431i</v>
      </c>
      <c r="AA648" t="str">
        <f t="shared" si="304"/>
        <v>1.66172576918794-46.8475778751908i</v>
      </c>
      <c r="AB648" t="str">
        <f t="shared" si="305"/>
        <v>0.664085926518852-0.0714515492266589i</v>
      </c>
      <c r="AC648" t="str">
        <f t="shared" si="306"/>
        <v>2.3414696261994-1.99760995332164i</v>
      </c>
      <c r="AD648" t="str">
        <f t="shared" si="307"/>
        <v>0.179212783378254+0.12237856404626i</v>
      </c>
      <c r="AE648" t="str">
        <f t="shared" si="308"/>
        <v>-0.0203317370057861-0.0159080511907942i</v>
      </c>
      <c r="AF648" t="str">
        <f t="shared" si="309"/>
        <v>-3.1785931109359-1.05965976955785i</v>
      </c>
      <c r="AG648" t="str">
        <f t="shared" si="310"/>
        <v>1.02183200935118-0.0296562172676954i</v>
      </c>
      <c r="AH648" t="str">
        <f t="shared" si="311"/>
        <v>0.0446628582437477+0.0718655086448474i</v>
      </c>
      <c r="AI648">
        <f t="shared" si="312"/>
        <v>-21.451220235601799</v>
      </c>
      <c r="AJ648">
        <f t="shared" si="313"/>
        <v>58.139943325539576</v>
      </c>
      <c r="AK648"/>
      <c r="AL648"/>
      <c r="AM648"/>
      <c r="AN648"/>
    </row>
    <row r="649" spans="1:40" x14ac:dyDescent="0.35">
      <c r="A649"/>
      <c r="B649">
        <f t="shared" si="279"/>
        <v>51500</v>
      </c>
      <c r="C649" s="237" t="str">
        <f t="shared" si="282"/>
        <v>-7.97542277976357E-06+0.0131616697063277i</v>
      </c>
      <c r="D649" s="208" t="str">
        <f t="shared" si="283"/>
        <v>-1.64880666462124+0.100906134415179i</v>
      </c>
      <c r="E649" t="str">
        <f t="shared" si="284"/>
        <v>36500</v>
      </c>
      <c r="F649" t="str">
        <f t="shared" si="285"/>
        <v>0.21505376344086</v>
      </c>
      <c r="G649" t="str">
        <f t="shared" si="280"/>
        <v>0.21505376344086</v>
      </c>
      <c r="H649" t="str">
        <f t="shared" si="286"/>
        <v>1.53201606899502+1.16042251556216i</v>
      </c>
      <c r="I649" t="str">
        <f t="shared" si="287"/>
        <v>202.240027074843i</v>
      </c>
      <c r="J649" t="str">
        <f t="shared" si="281"/>
        <v>-54.3636322469493+44.2436462431093i</v>
      </c>
      <c r="K649" t="str">
        <f t="shared" si="288"/>
        <v>1.82129242890047-2.2378822774879i</v>
      </c>
      <c r="L649" t="str">
        <f t="shared" si="289"/>
        <v>0.490132850148734-0.519927727134594i</v>
      </c>
      <c r="M649" t="str">
        <f t="shared" si="290"/>
        <v>2.3114252790492-2.75781000462249i</v>
      </c>
      <c r="N649" t="str">
        <f t="shared" si="291"/>
        <v>-0.642374690544549i</v>
      </c>
      <c r="O649" t="str">
        <f t="shared" si="292"/>
        <v>0.800675343279144-0.599098484946193i</v>
      </c>
      <c r="P649" t="str">
        <f t="shared" si="293"/>
        <v>0.199324656720856+0.599098484946193i</v>
      </c>
      <c r="Q649" t="str">
        <f t="shared" si="294"/>
        <v>-0.199324656720856+0.043276205598356i</v>
      </c>
      <c r="R649" t="str">
        <f t="shared" si="295"/>
        <v>-0.331792423990408-3.07767845782318i</v>
      </c>
      <c r="S649" t="str">
        <f t="shared" si="296"/>
        <v>0.0717265664319037i</v>
      </c>
      <c r="T649" t="str">
        <f t="shared" si="297"/>
        <v>0.220751308361093-0.0237983313409504i</v>
      </c>
      <c r="U649" t="str">
        <f t="shared" si="298"/>
        <v>0.0000499999999999999-0.00275927432544894i</v>
      </c>
      <c r="V649" t="str">
        <f t="shared" si="299"/>
        <v>0.00002-0.0309038724450282i</v>
      </c>
      <c r="W649" t="str">
        <f t="shared" si="300"/>
        <v>0.0000422734613510411-0.00253316249720291i</v>
      </c>
      <c r="X649" t="str">
        <f t="shared" si="301"/>
        <v>0.0000743236120785753-0.002531686012615i</v>
      </c>
      <c r="Y649" t="str">
        <f t="shared" si="302"/>
        <v>0.009+0.258867234655799i</v>
      </c>
      <c r="Z649" t="str">
        <f t="shared" si="303"/>
        <v>-0.118246084012118-0.00766529101223096i</v>
      </c>
      <c r="AA649" t="str">
        <f t="shared" si="304"/>
        <v>1.65513692396454-46.7550474967972i</v>
      </c>
      <c r="AB649" t="str">
        <f t="shared" si="305"/>
        <v>0.664055915625422-0.0715892595441456i</v>
      </c>
      <c r="AC649" t="str">
        <f t="shared" si="306"/>
        <v>2.3374860538844-1.99681327195929i</v>
      </c>
      <c r="AD649" t="str">
        <f t="shared" si="307"/>
        <v>0.179362302268365+0.122594855972848i</v>
      </c>
      <c r="AE649" t="str">
        <f t="shared" si="308"/>
        <v>-0.0202691646149975-0.0158712258823296i</v>
      </c>
      <c r="AF649" t="str">
        <f t="shared" si="309"/>
        <v>-3.18082273361626-1.05951638114698i</v>
      </c>
      <c r="AG649" t="str">
        <f t="shared" si="310"/>
        <v>1.02182424688891-0.0296231177137584i</v>
      </c>
      <c r="AH649" t="str">
        <f t="shared" si="311"/>
        <v>0.0445599178129003+0.0717139683780482i</v>
      </c>
      <c r="AI649">
        <f t="shared" si="312"/>
        <v>-21.470030928036184</v>
      </c>
      <c r="AJ649">
        <f t="shared" si="313"/>
        <v>58.144993204032843</v>
      </c>
      <c r="AK649"/>
      <c r="AL649"/>
      <c r="AM649"/>
      <c r="AN649"/>
    </row>
    <row r="650" spans="1:40" x14ac:dyDescent="0.35">
      <c r="A650"/>
      <c r="B650">
        <f t="shared" si="279"/>
        <v>51600</v>
      </c>
      <c r="C650" s="237" t="str">
        <f t="shared" si="282"/>
        <v>-7.94454025362939E-06+0.013136162613171i</v>
      </c>
      <c r="D650" s="208" t="str">
        <f t="shared" si="283"/>
        <v>-1.64880642785521+0.100710580034311i</v>
      </c>
      <c r="E650" t="str">
        <f t="shared" si="284"/>
        <v>36500</v>
      </c>
      <c r="F650" t="str">
        <f t="shared" si="285"/>
        <v>0.21505376344086</v>
      </c>
      <c r="G650" t="str">
        <f t="shared" si="280"/>
        <v>0.21505376344086</v>
      </c>
      <c r="H650" t="str">
        <f t="shared" si="286"/>
        <v>1.53424029551654+1.16007930119453i</v>
      </c>
      <c r="I650" t="str">
        <f t="shared" si="287"/>
        <v>202.632726156542i</v>
      </c>
      <c r="J650" t="str">
        <f t="shared" si="281"/>
        <v>-54.5788453861579+44.3295562358143i</v>
      </c>
      <c r="K650" t="str">
        <f t="shared" si="288"/>
        <v>1.81688746979696-2.23696397434226i</v>
      </c>
      <c r="L650" t="str">
        <f t="shared" si="289"/>
        <v>0.489126130718393-0.519867304620562i</v>
      </c>
      <c r="M650" t="str">
        <f t="shared" si="290"/>
        <v>2.30601360051535-2.75683127896282i</v>
      </c>
      <c r="N650" t="str">
        <f t="shared" si="291"/>
        <v>-0.643622020040752i</v>
      </c>
      <c r="O650" t="str">
        <f t="shared" si="292"/>
        <v>0.799927447403884-0.600096724611879i</v>
      </c>
      <c r="P650" t="str">
        <f t="shared" si="293"/>
        <v>0.200072552596116+0.600096724611879i</v>
      </c>
      <c r="Q650" t="str">
        <f t="shared" si="294"/>
        <v>-0.200072552596116+0.043525295428873i</v>
      </c>
      <c r="R650" t="str">
        <f t="shared" si="295"/>
        <v>-0.331786384604012-3.07157487144979i</v>
      </c>
      <c r="S650" t="str">
        <f t="shared" si="296"/>
        <v>0.0718658413181791i</v>
      </c>
      <c r="T650" t="str">
        <f t="shared" si="297"/>
        <v>0.220741312308517-0.0238441076674843i</v>
      </c>
      <c r="U650" t="str">
        <f t="shared" si="298"/>
        <v>0.0000499999999999999-0.00275392689458567i</v>
      </c>
      <c r="V650" t="str">
        <f t="shared" si="299"/>
        <v>0.00002-0.0308439812193595i</v>
      </c>
      <c r="W650" t="str">
        <f t="shared" si="300"/>
        <v>0.0000422734608806089-0.0025282534933505i</v>
      </c>
      <c r="X650" t="str">
        <f t="shared" si="301"/>
        <v>0.0000741994975291421-0.00252678143867482i</v>
      </c>
      <c r="Y650" t="str">
        <f t="shared" si="302"/>
        <v>0.009+0.259369889480373i</v>
      </c>
      <c r="Z650" t="str">
        <f t="shared" si="303"/>
        <v>-0.117784587085223-0.00762798280332692i</v>
      </c>
      <c r="AA650" t="str">
        <f t="shared" si="304"/>
        <v>1.64858745855635-46.6628849023513i</v>
      </c>
      <c r="AB650" t="str">
        <f t="shared" si="305"/>
        <v>0.664025845870025-0.0717269621954056i</v>
      </c>
      <c r="AC650" t="str">
        <f t="shared" si="306"/>
        <v>2.33351349874471-1.99601057228049i</v>
      </c>
      <c r="AD650" t="str">
        <f t="shared" si="307"/>
        <v>0.179512079294142+0.122810965559839i</v>
      </c>
      <c r="AE650" t="str">
        <f t="shared" si="308"/>
        <v>-0.0202069562031199-0.0158345539218484i</v>
      </c>
      <c r="AF650" t="str">
        <f t="shared" si="309"/>
        <v>-3.18304672337175-1.05936872116022i</v>
      </c>
      <c r="AG650" t="str">
        <f t="shared" si="310"/>
        <v>1.02181649223396-0.0295901944950628i</v>
      </c>
      <c r="AH650" t="str">
        <f t="shared" si="311"/>
        <v>0.0444575830692787+0.0715629972837531i</v>
      </c>
      <c r="AI650">
        <f t="shared" si="312"/>
        <v>-21.488799580107461</v>
      </c>
      <c r="AJ650">
        <f t="shared" si="313"/>
        <v>58.149919392825794</v>
      </c>
      <c r="AK650"/>
      <c r="AL650"/>
      <c r="AM650"/>
      <c r="AN650"/>
    </row>
    <row r="651" spans="1:40" x14ac:dyDescent="0.35">
      <c r="A651"/>
      <c r="B651">
        <f t="shared" si="279"/>
        <v>51700</v>
      </c>
      <c r="C651" s="237" t="str">
        <f t="shared" si="282"/>
        <v>-7.91383675632168E-06+0.0131107541933807i</v>
      </c>
      <c r="D651" s="208" t="str">
        <f t="shared" si="283"/>
        <v>-1.64880619246172+0.100515782149252i</v>
      </c>
      <c r="E651" t="str">
        <f t="shared" si="284"/>
        <v>36500</v>
      </c>
      <c r="F651" t="str">
        <f t="shared" si="285"/>
        <v>0.21505376344086</v>
      </c>
      <c r="G651" t="str">
        <f t="shared" si="280"/>
        <v>0.21505376344086</v>
      </c>
      <c r="H651" t="str">
        <f t="shared" si="286"/>
        <v>1.53645889655038+1.15973260407603i</v>
      </c>
      <c r="I651" t="str">
        <f t="shared" si="287"/>
        <v>203.02542523824i</v>
      </c>
      <c r="J651" t="str">
        <f t="shared" si="281"/>
        <v>-54.7944760096327+44.4154662285194i</v>
      </c>
      <c r="K651" t="str">
        <f t="shared" si="288"/>
        <v>1.81249527263041-2.23603931618643i</v>
      </c>
      <c r="L651" t="str">
        <f t="shared" si="289"/>
        <v>0.488121597460601-0.519805062929658i</v>
      </c>
      <c r="M651" t="str">
        <f t="shared" si="290"/>
        <v>2.30061687009101-2.75584437911609i</v>
      </c>
      <c r="N651" t="str">
        <f t="shared" si="291"/>
        <v>-0.644869349536955i</v>
      </c>
      <c r="O651" t="str">
        <f t="shared" si="292"/>
        <v>0.799178306976967-0.601094030628676i</v>
      </c>
      <c r="P651" t="str">
        <f t="shared" si="293"/>
        <v>0.200821693023033+0.601094030628676i</v>
      </c>
      <c r="Q651" t="str">
        <f t="shared" si="294"/>
        <v>-0.200821693023033+0.043775318908279i</v>
      </c>
      <c r="R651" t="str">
        <f t="shared" si="295"/>
        <v>-0.33178033311537-3.0654946248645i</v>
      </c>
      <c r="S651" t="str">
        <f t="shared" si="296"/>
        <v>0.0720051162044548i</v>
      </c>
      <c r="T651" t="str">
        <f t="shared" si="297"/>
        <v>0.2207312966875-0.0238898814403249i</v>
      </c>
      <c r="U651" t="str">
        <f t="shared" si="298"/>
        <v>0.0000499999999999999-0.00274860015010872i</v>
      </c>
      <c r="V651" t="str">
        <f t="shared" si="299"/>
        <v>0.00002-0.0307843216812176i</v>
      </c>
      <c r="W651" t="str">
        <f t="shared" si="300"/>
        <v>0.0000422734604092642-0.00252336348027898i</v>
      </c>
      <c r="X651" t="str">
        <f t="shared" si="301"/>
        <v>0.0000740761023270452-0.00252189582930463i</v>
      </c>
      <c r="Y651" t="str">
        <f t="shared" si="302"/>
        <v>0.009+0.259872544304948i</v>
      </c>
      <c r="Z651" t="str">
        <f t="shared" si="303"/>
        <v>-0.117325793639041-0.00759095195501717i</v>
      </c>
      <c r="AA651" t="str">
        <f t="shared" si="304"/>
        <v>1.64207705771703-46.5710878865212i</v>
      </c>
      <c r="AB651" t="str">
        <f t="shared" si="305"/>
        <v>0.663995717249568-0.0718646571647399i</v>
      </c>
      <c r="AC651" t="str">
        <f t="shared" si="306"/>
        <v>2.32955193726798-1.99520190777589i</v>
      </c>
      <c r="AD651" t="str">
        <f t="shared" si="307"/>
        <v>0.179662114290807+0.123026892613281i</v>
      </c>
      <c r="AE651" t="str">
        <f t="shared" si="308"/>
        <v>-0.0201451089150345-0.0157980342925166i</v>
      </c>
      <c r="AF651" t="str">
        <f t="shared" si="309"/>
        <v>-3.1852650890121-1.05921682192678i</v>
      </c>
      <c r="AG651" t="str">
        <f t="shared" si="310"/>
        <v>1.02180874525683-0.0295574465255559i</v>
      </c>
      <c r="AH651" t="str">
        <f t="shared" si="311"/>
        <v>0.0443558491817333+0.0714125919633469i</v>
      </c>
      <c r="AI651">
        <f t="shared" si="312"/>
        <v>-21.507526397441094</v>
      </c>
      <c r="AJ651">
        <f t="shared" si="313"/>
        <v>58.154722521141714</v>
      </c>
      <c r="AK651"/>
      <c r="AL651"/>
      <c r="AM651"/>
      <c r="AN651"/>
    </row>
    <row r="652" spans="1:40" x14ac:dyDescent="0.35">
      <c r="A652"/>
      <c r="B652">
        <f t="shared" si="279"/>
        <v>51800</v>
      </c>
      <c r="C652" s="237" t="str">
        <f t="shared" si="282"/>
        <v>-7.88331090671453E-06+0.0130854438754903i</v>
      </c>
      <c r="D652" s="208" t="str">
        <f t="shared" si="283"/>
        <v>-1.64880595843021+0.100321736378759i</v>
      </c>
      <c r="E652" t="str">
        <f t="shared" si="284"/>
        <v>36500</v>
      </c>
      <c r="F652" t="str">
        <f t="shared" si="285"/>
        <v>0.21505376344086</v>
      </c>
      <c r="G652" t="str">
        <f t="shared" si="280"/>
        <v>0.21505376344086</v>
      </c>
      <c r="H652" t="str">
        <f t="shared" si="286"/>
        <v>1.53867188098405+1.15938245196225i</v>
      </c>
      <c r="I652" t="str">
        <f t="shared" si="287"/>
        <v>203.418124319939i</v>
      </c>
      <c r="J652" t="str">
        <f t="shared" si="281"/>
        <v>-55.0105241173736+44.5013762212244i</v>
      </c>
      <c r="K652" t="str">
        <f t="shared" si="288"/>
        <v>1.80811580673691-2.23510836381879i</v>
      </c>
      <c r="L652" t="str">
        <f t="shared" si="289"/>
        <v>0.487119248891804-0.519741013988104i</v>
      </c>
      <c r="M652" t="str">
        <f t="shared" si="290"/>
        <v>2.29523505562871-2.75484937780689i</v>
      </c>
      <c r="N652" t="str">
        <f t="shared" si="291"/>
        <v>-0.646116679033158i</v>
      </c>
      <c r="O652" t="str">
        <f t="shared" si="292"/>
        <v>0.798427923163929-0.602090401444945i</v>
      </c>
      <c r="P652" t="str">
        <f t="shared" si="293"/>
        <v>0.201572076836071+0.602090401444945i</v>
      </c>
      <c r="Q652" t="str">
        <f t="shared" si="294"/>
        <v>-0.201572076836071+0.044026277588213i</v>
      </c>
      <c r="R652" t="str">
        <f t="shared" si="295"/>
        <v>-0.331774269522207-3.05943758288052i</v>
      </c>
      <c r="S652" t="str">
        <f t="shared" si="296"/>
        <v>0.0721443910907302i</v>
      </c>
      <c r="T652" t="str">
        <f t="shared" si="297"/>
        <v>0.220721261497011-0.0239356526542514i</v>
      </c>
      <c r="U652" t="str">
        <f t="shared" si="298"/>
        <v>0.0000499999999999999-0.00274329397221276i</v>
      </c>
      <c r="V652" t="str">
        <f t="shared" si="299"/>
        <v>0.00002-0.0307248924887828i</v>
      </c>
      <c r="W652" t="str">
        <f t="shared" si="300"/>
        <v>0.0000422734599370069-0.00251849234800311i</v>
      </c>
      <c r="X652" t="str">
        <f t="shared" si="301"/>
        <v>0.0000739534209243042-0.00251702907474082i</v>
      </c>
      <c r="Y652" t="str">
        <f t="shared" si="302"/>
        <v>0.009+0.260375199129522i</v>
      </c>
      <c r="Z652" t="str">
        <f t="shared" si="303"/>
        <v>-0.11686968254529-0.00755419580621393i</v>
      </c>
      <c r="AA652" t="str">
        <f t="shared" si="304"/>
        <v>1.63560540936793-46.4796542616981i</v>
      </c>
      <c r="AB652" t="str">
        <f t="shared" si="305"/>
        <v>0.66396552976095-0.0720023444364436i</v>
      </c>
      <c r="AC652" t="str">
        <f t="shared" si="306"/>
        <v>2.32560134586505-1.99438733158515i</v>
      </c>
      <c r="AD652" t="str">
        <f t="shared" si="307"/>
        <v>0.179812407093333+0.123242636938585i</v>
      </c>
      <c r="AE652" t="str">
        <f t="shared" si="308"/>
        <v>-0.0200836199235941-0.0157616659866266i</v>
      </c>
      <c r="AF652" t="str">
        <f t="shared" si="309"/>
        <v>-3.18747783941426-1.05906071558349i</v>
      </c>
      <c r="AG652" t="str">
        <f t="shared" si="310"/>
        <v>1.02180100582933-0.0295248727278735i</v>
      </c>
      <c r="AH652" t="str">
        <f t="shared" si="311"/>
        <v>0.0442547113667929+0.0712627490457628i</v>
      </c>
      <c r="AI652">
        <f t="shared" si="312"/>
        <v>-21.526211584190321</v>
      </c>
      <c r="AJ652">
        <f t="shared" si="313"/>
        <v>58.159403214214969</v>
      </c>
      <c r="AK652"/>
      <c r="AL652"/>
      <c r="AM652"/>
      <c r="AN652"/>
    </row>
    <row r="653" spans="1:40" x14ac:dyDescent="0.35">
      <c r="A653"/>
      <c r="B653">
        <f t="shared" si="279"/>
        <v>51900</v>
      </c>
      <c r="C653" s="237" t="str">
        <f t="shared" si="282"/>
        <v>-7.85296133697499E-06+0.0130602310924376i</v>
      </c>
      <c r="D653" s="208" t="str">
        <f t="shared" si="283"/>
        <v>-1.64880572575018+0.100128438375355i</v>
      </c>
      <c r="E653" t="str">
        <f t="shared" si="284"/>
        <v>36500</v>
      </c>
      <c r="F653" t="str">
        <f t="shared" si="285"/>
        <v>0.21505376344086</v>
      </c>
      <c r="G653" t="str">
        <f t="shared" si="280"/>
        <v>0.21505376344086</v>
      </c>
      <c r="H653" t="str">
        <f t="shared" si="286"/>
        <v>1.54087925777093+1.15902887245096i</v>
      </c>
      <c r="I653" t="str">
        <f t="shared" si="287"/>
        <v>203.810823401638i</v>
      </c>
      <c r="J653" t="str">
        <f t="shared" si="281"/>
        <v>-55.2269897093807+44.5872862139295i</v>
      </c>
      <c r="K653" t="str">
        <f t="shared" si="288"/>
        <v>1.80374904139038-2.23417117761365i</v>
      </c>
      <c r="L653" t="str">
        <f t="shared" si="289"/>
        <v>0.486119083488669-0.519675169667394i</v>
      </c>
      <c r="M653" t="str">
        <f t="shared" si="290"/>
        <v>2.28986812487905-2.75384634728104i</v>
      </c>
      <c r="N653" t="str">
        <f t="shared" si="291"/>
        <v>-0.647364008529361i</v>
      </c>
      <c r="O653" t="str">
        <f t="shared" si="292"/>
        <v>0.79767629713224-0.6030858355105i</v>
      </c>
      <c r="P653" t="str">
        <f t="shared" si="293"/>
        <v>0.20232370286776+0.6030858355105i</v>
      </c>
      <c r="Q653" t="str">
        <f t="shared" si="294"/>
        <v>-0.20232370286776+0.0442781730188611i</v>
      </c>
      <c r="R653" t="str">
        <f t="shared" si="295"/>
        <v>-0.331768193822217-3.05340361135293i</v>
      </c>
      <c r="S653" t="str">
        <f t="shared" si="296"/>
        <v>0.0722836659770057i</v>
      </c>
      <c r="T653" t="str">
        <f t="shared" si="297"/>
        <v>0.220711206736018-0.0239814213040396i</v>
      </c>
      <c r="U653" t="str">
        <f t="shared" si="298"/>
        <v>0.0000499999999999999-0.00273800824201582i</v>
      </c>
      <c r="V653" t="str">
        <f t="shared" si="299"/>
        <v>0.00002-0.0306656923105772i</v>
      </c>
      <c r="W653" t="str">
        <f t="shared" si="300"/>
        <v>0.0000422734594638372-0.00251363998738535i</v>
      </c>
      <c r="X653" t="str">
        <f t="shared" si="301"/>
        <v>0.0000738314478263212-0.00251218106606512i</v>
      </c>
      <c r="Y653" t="str">
        <f t="shared" si="302"/>
        <v>0.009+0.260877853954096i</v>
      </c>
      <c r="Z653" t="str">
        <f t="shared" si="303"/>
        <v>-0.116416232882198-0.00751771172682668i</v>
      </c>
      <c r="AA653" t="str">
        <f t="shared" si="304"/>
        <v>1.62917220455962-46.3885818578168i</v>
      </c>
      <c r="AB653" t="str">
        <f t="shared" si="305"/>
        <v>0.663935283401066-0.0721400239948013i</v>
      </c>
      <c r="AC653" t="str">
        <f t="shared" si="306"/>
        <v>2.32166170087179-1.99356689649873i</v>
      </c>
      <c r="AD653" t="str">
        <f t="shared" si="307"/>
        <v>0.179962957536448+0.123458198340542i</v>
      </c>
      <c r="AE653" t="str">
        <f t="shared" si="308"/>
        <v>-0.0200224864292947-0.0157254480054953i</v>
      </c>
      <c r="AF653" t="str">
        <f t="shared" si="309"/>
        <v>-3.18968498352111-1.05890043407561i</v>
      </c>
      <c r="AG653" t="str">
        <f t="shared" si="310"/>
        <v>1.02179327382459-0.0294924720332523i</v>
      </c>
      <c r="AH653" t="str">
        <f t="shared" si="311"/>
        <v>0.0441541648881005+0.0711134651871974i</v>
      </c>
      <c r="AI653">
        <f t="shared" si="312"/>
        <v>-21.544855343050099</v>
      </c>
      <c r="AJ653">
        <f t="shared" si="313"/>
        <v>58.163962093319753</v>
      </c>
      <c r="AK653"/>
      <c r="AL653"/>
      <c r="AM653"/>
      <c r="AN653"/>
    </row>
    <row r="654" spans="1:40" x14ac:dyDescent="0.35">
      <c r="A654"/>
      <c r="B654">
        <f t="shared" si="279"/>
        <v>52000</v>
      </c>
      <c r="C654" s="237" t="str">
        <f t="shared" si="282"/>
        <v>-7.82278669240952E-06+0.0130351152815225i</v>
      </c>
      <c r="D654" s="208" t="str">
        <f t="shared" si="283"/>
        <v>-1.64880549441123+0.0999358838250059i</v>
      </c>
      <c r="E654" t="str">
        <f t="shared" si="284"/>
        <v>36500</v>
      </c>
      <c r="F654" t="str">
        <f t="shared" si="285"/>
        <v>0.21505376344086</v>
      </c>
      <c r="G654" t="str">
        <f t="shared" si="280"/>
        <v>0.21505376344086</v>
      </c>
      <c r="H654" t="str">
        <f t="shared" si="286"/>
        <v>1.54308103592923+1.15867189298274i</v>
      </c>
      <c r="I654" t="str">
        <f t="shared" si="287"/>
        <v>204.203522483337i</v>
      </c>
      <c r="J654" t="str">
        <f t="shared" si="281"/>
        <v>-55.443872785654+44.6731962066346i</v>
      </c>
      <c r="K654" t="str">
        <f t="shared" si="288"/>
        <v>1.79939494580485-2.23322781752375i</v>
      </c>
      <c r="L654" t="str">
        <f t="shared" si="289"/>
        <v>0.485121099688588-0.519607541784389i</v>
      </c>
      <c r="M654" t="str">
        <f t="shared" si="290"/>
        <v>2.28451604549344-2.75283535930814i</v>
      </c>
      <c r="N654" t="str">
        <f t="shared" si="291"/>
        <v>-0.648611338025564i</v>
      </c>
      <c r="O654" t="str">
        <f t="shared" si="292"/>
        <v>0.796923430051303-0.604080331276616i</v>
      </c>
      <c r="P654" t="str">
        <f t="shared" si="293"/>
        <v>0.203076569948697+0.604080331276616i</v>
      </c>
      <c r="Q654" t="str">
        <f t="shared" si="294"/>
        <v>-0.203076569948697+0.0445310067489481i</v>
      </c>
      <c r="R654" t="str">
        <f t="shared" si="295"/>
        <v>-0.331762106013142-3.04739257716867i</v>
      </c>
      <c r="S654" t="str">
        <f t="shared" si="296"/>
        <v>0.0724229408632813i</v>
      </c>
      <c r="T654" t="str">
        <f t="shared" si="297"/>
        <v>0.220701132403489-0.0240271873844674i</v>
      </c>
      <c r="U654" t="str">
        <f t="shared" si="298"/>
        <v>0.0000500000000000001-0.0027327428415504i</v>
      </c>
      <c r="V654" t="str">
        <f t="shared" si="299"/>
        <v>0.00002-0.0306067198253645i</v>
      </c>
      <c r="W654" t="str">
        <f t="shared" si="300"/>
        <v>0.0000422734589897552-0.00250880629012767i</v>
      </c>
      <c r="X654" t="str">
        <f t="shared" si="301"/>
        <v>0.0000737101775912628-0.00250735169519643i</v>
      </c>
      <c r="Y654" t="str">
        <f t="shared" si="302"/>
        <v>0.009+0.261380508778671i</v>
      </c>
      <c r="Z654" t="str">
        <f t="shared" si="303"/>
        <v>-0.115965423932076-0.00748149711733841i</v>
      </c>
      <c r="AA654" t="str">
        <f t="shared" si="304"/>
        <v>1.62277713743421-46.2978685221789i</v>
      </c>
      <c r="AB654" t="str">
        <f t="shared" si="305"/>
        <v>0.663904978166811-0.0722776958241041i</v>
      </c>
      <c r="AC654" t="str">
        <f t="shared" si="306"/>
        <v>2.31773297855114-1.99274065495976i</v>
      </c>
      <c r="AD654" t="str">
        <f t="shared" si="307"/>
        <v>0.180113765454638+0.12367357662332i</v>
      </c>
      <c r="AE654" t="str">
        <f t="shared" si="308"/>
        <v>-0.0199617056599512-0.0156893793593612i</v>
      </c>
      <c r="AF654" t="str">
        <f t="shared" si="309"/>
        <v>-3.19188653034046-1.05873600915773i</v>
      </c>
      <c r="AG654" t="str">
        <f t="shared" si="310"/>
        <v>1.02178554911703-0.0294602433814438i</v>
      </c>
      <c r="AH654" t="str">
        <f t="shared" si="311"/>
        <v>0.0440542050558642+0.0709647370708327i</v>
      </c>
      <c r="AI654">
        <f t="shared" si="312"/>
        <v>-21.563457875270199</v>
      </c>
      <c r="AJ654">
        <f t="shared" si="313"/>
        <v>58.16839977579567</v>
      </c>
      <c r="AK654"/>
      <c r="AL654"/>
      <c r="AM654"/>
      <c r="AN654"/>
    </row>
    <row r="655" spans="1:40" x14ac:dyDescent="0.35">
      <c r="A655"/>
      <c r="B655">
        <f t="shared" si="279"/>
        <v>52100</v>
      </c>
      <c r="C655" s="237" t="str">
        <f t="shared" si="282"/>
        <v>-0.000007792785631313+0.0130100958843648i</v>
      </c>
      <c r="D655" s="208" t="str">
        <f t="shared" si="283"/>
        <v>-1.6488052644031+0.0997440684467968i</v>
      </c>
      <c r="E655" t="str">
        <f t="shared" si="284"/>
        <v>36500</v>
      </c>
      <c r="F655" t="str">
        <f t="shared" si="285"/>
        <v>0.21505376344086</v>
      </c>
      <c r="G655" t="str">
        <f t="shared" si="280"/>
        <v>0.21505376344086</v>
      </c>
      <c r="H655" t="str">
        <f t="shared" si="286"/>
        <v>1.54527722454086+1.15831154084161i</v>
      </c>
      <c r="I655" t="str">
        <f t="shared" si="287"/>
        <v>204.596221565035i</v>
      </c>
      <c r="J655" t="str">
        <f t="shared" si="281"/>
        <v>-55.6611733461934+44.7591061993396i</v>
      </c>
      <c r="K655" t="str">
        <f t="shared" si="288"/>
        <v>1.79505348913659-2.23227834308262i</v>
      </c>
      <c r="L655" t="str">
        <f t="shared" si="289"/>
        <v>0.484125295890123-0.519538142101406i</v>
      </c>
      <c r="M655" t="str">
        <f t="shared" si="290"/>
        <v>2.27917878502671-2.75181648518403i</v>
      </c>
      <c r="N655" t="str">
        <f t="shared" si="291"/>
        <v>-0.649858667521767i</v>
      </c>
      <c r="O655" t="str">
        <f t="shared" si="292"/>
        <v>0.796169323092452-0.605073887196024i</v>
      </c>
      <c r="P655" t="str">
        <f t="shared" si="293"/>
        <v>0.203830676907548+0.605073887196024i</v>
      </c>
      <c r="Q655" t="str">
        <f t="shared" si="294"/>
        <v>-0.203830676907548+0.0447847803257431i</v>
      </c>
      <c r="R655" t="str">
        <f t="shared" si="295"/>
        <v>-0.331756006092659-3.04140434823662i</v>
      </c>
      <c r="S655" t="str">
        <f t="shared" si="296"/>
        <v>0.0725622157495568i</v>
      </c>
      <c r="T655" t="str">
        <f t="shared" si="297"/>
        <v>0.220691038498386-0.0240729508903068i</v>
      </c>
      <c r="U655" t="str">
        <f t="shared" si="298"/>
        <v>0.0000500000000000001-0.00272749765375472i</v>
      </c>
      <c r="V655" t="str">
        <f t="shared" si="299"/>
        <v>0.00002-0.0305479737220529i</v>
      </c>
      <c r="W655" t="str">
        <f t="shared" si="300"/>
        <v>0.0000422734585147602-0.00250399114876352i</v>
      </c>
      <c r="X655" t="str">
        <f t="shared" si="301"/>
        <v>0.0000735896048294538-0.00250254085488279i</v>
      </c>
      <c r="Y655" t="str">
        <f t="shared" si="302"/>
        <v>0.009+0.261883163603245i</v>
      </c>
      <c r="Z655" t="str">
        <f t="shared" si="303"/>
        <v>-0.115517235178928-0.00744554940838888i</v>
      </c>
      <c r="AA655" t="str">
        <f t="shared" si="304"/>
        <v>1.61641990518806-46.2075121192797i</v>
      </c>
      <c r="AB655" t="str">
        <f t="shared" si="305"/>
        <v>0.663874614055064-0.0724153599086255i</v>
      </c>
      <c r="AC655" t="str">
        <f t="shared" si="306"/>
        <v>2.31381515509501-1.99190865906572i</v>
      </c>
      <c r="AD655" t="str">
        <f t="shared" si="307"/>
        <v>0.180264830682143+0.123888771590477i</v>
      </c>
      <c r="AE655" t="str">
        <f t="shared" si="308"/>
        <v>-0.0199012748703772-0.0156534590672844i</v>
      </c>
      <c r="AF655" t="str">
        <f t="shared" si="309"/>
        <v>-3.19408248894396-1.05856747239481i</v>
      </c>
      <c r="AG655" t="str">
        <f t="shared" si="310"/>
        <v>1.02177783158233-0.0294281857206287i</v>
      </c>
      <c r="AH655" t="str">
        <f t="shared" si="311"/>
        <v>0.0439548272263077+0.0708165614065657i</v>
      </c>
      <c r="AI655">
        <f t="shared" si="312"/>
        <v>-21.582019380668186</v>
      </c>
      <c r="AJ655">
        <f t="shared" si="313"/>
        <v>58.172716875079125</v>
      </c>
      <c r="AK655"/>
      <c r="AL655"/>
      <c r="AM655"/>
      <c r="AN655"/>
    </row>
    <row r="656" spans="1:40" x14ac:dyDescent="0.35">
      <c r="A656"/>
      <c r="B656">
        <f t="shared" si="279"/>
        <v>52200</v>
      </c>
      <c r="C656" s="237" t="str">
        <f t="shared" si="282"/>
        <v>-7.76295682481968E-06+0.0129851723468634i</v>
      </c>
      <c r="D656" s="208" t="str">
        <f t="shared" si="283"/>
        <v>-1.64880503571559+0.0995529879926194i</v>
      </c>
      <c r="E656" t="str">
        <f t="shared" si="284"/>
        <v>36500</v>
      </c>
      <c r="F656" t="str">
        <f t="shared" si="285"/>
        <v>0.21505376344086</v>
      </c>
      <c r="G656" t="str">
        <f t="shared" si="280"/>
        <v>0.21505376344086</v>
      </c>
      <c r="H656" t="str">
        <f t="shared" si="286"/>
        <v>1.54746783275034+1.15794784315545i</v>
      </c>
      <c r="I656" t="str">
        <f t="shared" si="287"/>
        <v>204.988920646734i</v>
      </c>
      <c r="J656" t="str">
        <f t="shared" si="281"/>
        <v>-55.8788913909991+44.8450161920447i</v>
      </c>
      <c r="K656" t="str">
        <f t="shared" si="288"/>
        <v>1.79072464048629-2.23132281340708i</v>
      </c>
      <c r="L656" t="str">
        <f t="shared" si="289"/>
        <v>0.483131670453454-0.519466982326312i</v>
      </c>
      <c r="M656" t="str">
        <f t="shared" si="290"/>
        <v>2.27385631093974-2.75078979573339i</v>
      </c>
      <c r="N656" t="str">
        <f t="shared" si="291"/>
        <v>-0.65110599701797i</v>
      </c>
      <c r="O656" t="str">
        <f t="shared" si="292"/>
        <v>0.795413977428948-0.606066501722922i</v>
      </c>
      <c r="P656" t="str">
        <f t="shared" si="293"/>
        <v>0.204586022571052+0.606066501722922i</v>
      </c>
      <c r="Q656" t="str">
        <f t="shared" si="294"/>
        <v>-0.204586022571052+0.045039495295048i</v>
      </c>
      <c r="R656" t="str">
        <f t="shared" si="295"/>
        <v>-0.331749894058522-3.03543879347784i</v>
      </c>
      <c r="S656" t="str">
        <f t="shared" si="296"/>
        <v>0.0727014906358324i</v>
      </c>
      <c r="T656" t="str">
        <f t="shared" si="297"/>
        <v>0.220680925019672-0.024118711816334i</v>
      </c>
      <c r="U656" t="str">
        <f t="shared" si="298"/>
        <v>0.0000500000000000001-0.002722272562464i</v>
      </c>
      <c r="V656" t="str">
        <f t="shared" si="299"/>
        <v>0.00002-0.0304894526995968i</v>
      </c>
      <c r="W656" t="str">
        <f t="shared" si="300"/>
        <v>0.0000422734580388527-0.00249919445664982i</v>
      </c>
      <c r="X656" t="str">
        <f t="shared" si="301"/>
        <v>0.0000734697242027786-0.00249774843869345i</v>
      </c>
      <c r="Y656" t="str">
        <f t="shared" si="302"/>
        <v>0.009+0.262385818427819i</v>
      </c>
      <c r="Z656" t="str">
        <f t="shared" si="303"/>
        <v>-0.115071646306095-0.00740986606036375i</v>
      </c>
      <c r="AA656" t="str">
        <f t="shared" si="304"/>
        <v>1.61010020803499-46.1175105306332i</v>
      </c>
      <c r="AB656" t="str">
        <f t="shared" si="305"/>
        <v>0.663844191062705-0.0725530162326512i</v>
      </c>
      <c r="AC656" t="str">
        <f t="shared" si="306"/>
        <v>2.30990820662616-1.9910709605705i</v>
      </c>
      <c r="AD656" t="str">
        <f t="shared" si="307"/>
        <v>0.18041615305295+0.124103783044966i</v>
      </c>
      <c r="AE656" t="str">
        <f t="shared" si="308"/>
        <v>-0.0198411913420677-0.0156176861570471i</v>
      </c>
      <c r="AF656" t="str">
        <f t="shared" si="309"/>
        <v>-3.19627286846593-1.05839485516283i</v>
      </c>
      <c r="AG656" t="str">
        <f t="shared" si="310"/>
        <v>1.02177012109745-0.02939629800733i</v>
      </c>
      <c r="AH656" t="str">
        <f t="shared" si="311"/>
        <v>0.0438560268011279+0.070668934930725i</v>
      </c>
      <c r="AI656">
        <f t="shared" si="312"/>
        <v>-21.600540057643759</v>
      </c>
      <c r="AJ656">
        <f t="shared" si="313"/>
        <v>58.176914000728836</v>
      </c>
      <c r="AK656"/>
      <c r="AL656"/>
      <c r="AM656"/>
      <c r="AN656"/>
    </row>
    <row r="657" spans="1:40" x14ac:dyDescent="0.35">
      <c r="A657"/>
      <c r="B657">
        <f t="shared" si="279"/>
        <v>52300</v>
      </c>
      <c r="C657" s="237" t="str">
        <f t="shared" si="282"/>
        <v>-7.73329895675579E-06+0.0129603441191548i</v>
      </c>
      <c r="D657" s="208" t="str">
        <f t="shared" si="283"/>
        <v>-1.6488048083386+0.0993626382468535i</v>
      </c>
      <c r="E657" t="str">
        <f t="shared" si="284"/>
        <v>36500</v>
      </c>
      <c r="F657" t="str">
        <f t="shared" si="285"/>
        <v>0.21505376344086</v>
      </c>
      <c r="G657" t="str">
        <f t="shared" si="280"/>
        <v>0.21505376344086</v>
      </c>
      <c r="H657" t="str">
        <f t="shared" si="286"/>
        <v>1.54965286976366+1.15758082689672i</v>
      </c>
      <c r="I657" t="str">
        <f t="shared" si="287"/>
        <v>205.381619728433i</v>
      </c>
      <c r="J657" t="str">
        <f t="shared" si="281"/>
        <v>-56.0970269200708+44.9309261847498i</v>
      </c>
      <c r="K657" t="str">
        <f t="shared" si="288"/>
        <v>1.78640836890113-2.23036128719955i</v>
      </c>
      <c r="L657" t="str">
        <f t="shared" si="289"/>
        <v>0.482140221700865-0.519394074112624i</v>
      </c>
      <c r="M657" t="str">
        <f t="shared" si="290"/>
        <v>2.26854859060199-2.74975536131217i</v>
      </c>
      <c r="N657" t="str">
        <f t="shared" si="291"/>
        <v>-0.652353326514173i</v>
      </c>
      <c r="O657" t="str">
        <f t="shared" si="292"/>
        <v>0.794657394235984-0.607058173312967i</v>
      </c>
      <c r="P657" t="str">
        <f t="shared" si="293"/>
        <v>0.205342605764016+0.607058173312967i</v>
      </c>
      <c r="Q657" t="str">
        <f t="shared" si="294"/>
        <v>-0.205342605764016+0.045295153201206i</v>
      </c>
      <c r="R657" t="str">
        <f t="shared" si="295"/>
        <v>-0.33174376990837-3.02949578281589i</v>
      </c>
      <c r="S657" t="str">
        <f t="shared" si="296"/>
        <v>0.0728407655221079i</v>
      </c>
      <c r="T657" t="str">
        <f t="shared" si="297"/>
        <v>0.220670791966307-0.0241644701573157i</v>
      </c>
      <c r="U657" t="str">
        <f t="shared" si="298"/>
        <v>0.0000500000000000001-0.00271706745240193i</v>
      </c>
      <c r="V657" t="str">
        <f t="shared" si="299"/>
        <v>0.00002-0.0304311554669016i</v>
      </c>
      <c r="W657" t="str">
        <f t="shared" si="300"/>
        <v>0.0000422734575620328-0.00249441610795913i</v>
      </c>
      <c r="X657" t="str">
        <f t="shared" si="301"/>
        <v>0.0000733505304240909-0.002492974341011i</v>
      </c>
      <c r="Y657" t="str">
        <f t="shared" si="302"/>
        <v>0.009+0.262888473252394i</v>
      </c>
      <c r="Z657" t="str">
        <f t="shared" si="303"/>
        <v>-0.114628637193928-0.00737444456299111i</v>
      </c>
      <c r="AA657" t="str">
        <f t="shared" si="304"/>
        <v>1.60381774917015-46.0278616546045i</v>
      </c>
      <c r="AB657" t="str">
        <f t="shared" si="305"/>
        <v>0.663813709186605-0.0726906647804387i</v>
      </c>
      <c r="AC657" t="str">
        <f t="shared" si="306"/>
        <v>2.3060121092002-1.99022761088597i</v>
      </c>
      <c r="AD657" t="str">
        <f t="shared" si="307"/>
        <v>0.180567732400802+0.124318610789141i</v>
      </c>
      <c r="AE657" t="str">
        <f t="shared" si="308"/>
        <v>-0.0197814523828892-0.0155820596650563i</v>
      </c>
      <c r="AF657" t="str">
        <f t="shared" si="309"/>
        <v>-3.19845767810226-1.05821818864987i</v>
      </c>
      <c r="AG657" t="str">
        <f t="shared" si="310"/>
        <v>1.02176241754058-0.0293645792063321i</v>
      </c>
      <c r="AH657" t="str">
        <f t="shared" si="311"/>
        <v>0.0437577992269652+0.0705218544058112i</v>
      </c>
      <c r="AI657">
        <f t="shared" si="312"/>
        <v>-21.619020103190827</v>
      </c>
      <c r="AJ657">
        <f t="shared" si="313"/>
        <v>58.180991758455534</v>
      </c>
      <c r="AK657"/>
      <c r="AL657"/>
      <c r="AM657"/>
      <c r="AN657"/>
    </row>
    <row r="658" spans="1:40" x14ac:dyDescent="0.35">
      <c r="A658"/>
      <c r="B658">
        <f t="shared" ref="B658:B721" si="314">B657+100</f>
        <v>52400</v>
      </c>
      <c r="C658" s="237" t="str">
        <f t="shared" si="282"/>
        <v>-7.70381072349444E-06+0.0129356106555731i</v>
      </c>
      <c r="D658" s="208" t="str">
        <f t="shared" si="283"/>
        <v>-1.64880458226214+0.0991730150260605i</v>
      </c>
      <c r="E658" t="str">
        <f t="shared" si="284"/>
        <v>36500</v>
      </c>
      <c r="F658" t="str">
        <f t="shared" si="285"/>
        <v>0.21505376344086</v>
      </c>
      <c r="G658" t="str">
        <f t="shared" si="280"/>
        <v>0.21505376344086</v>
      </c>
      <c r="H658" t="str">
        <f t="shared" si="286"/>
        <v>1.55183234484733+1.15721051888295i</v>
      </c>
      <c r="I658" t="str">
        <f t="shared" si="287"/>
        <v>205.774318810131i</v>
      </c>
      <c r="J658" t="str">
        <f t="shared" si="281"/>
        <v>-56.3155799334088+45.0168361774548i</v>
      </c>
      <c r="K658" t="str">
        <f t="shared" si="288"/>
        <v>1.78210464337686-2.22939382275049i</v>
      </c>
      <c r="L658" t="str">
        <f t="shared" si="289"/>
        <v>0.48115094791718-0.519319429059607i</v>
      </c>
      <c r="M658" t="str">
        <f t="shared" si="290"/>
        <v>2.26325559129404-2.7487132518101i</v>
      </c>
      <c r="N658" t="str">
        <f t="shared" si="291"/>
        <v>-0.653600656010376i</v>
      </c>
      <c r="O658" t="str">
        <f t="shared" si="292"/>
        <v>0.793899574690672-0.608048900423288i</v>
      </c>
      <c r="P658" t="str">
        <f t="shared" si="293"/>
        <v>0.206100425309328+0.608048900423288i</v>
      </c>
      <c r="Q658" t="str">
        <f t="shared" si="294"/>
        <v>-0.206100425309328+0.045551755587088i</v>
      </c>
      <c r="R658" t="str">
        <f t="shared" si="295"/>
        <v>-0.331737633639948-3.02357518716721i</v>
      </c>
      <c r="S658" t="str">
        <f t="shared" si="296"/>
        <v>0.0729800404083835i</v>
      </c>
      <c r="T658" t="str">
        <f t="shared" si="297"/>
        <v>0.220660639337249-0.0242102259080249i</v>
      </c>
      <c r="U658" t="str">
        <f t="shared" si="298"/>
        <v>0.00005-0.00271188220917215i</v>
      </c>
      <c r="V658" t="str">
        <f t="shared" si="299"/>
        <v>0.00002-0.0303730807427281i</v>
      </c>
      <c r="W658" t="str">
        <f t="shared" si="300"/>
        <v>0.0000422734570843004-0.00248965599767186i</v>
      </c>
      <c r="X658" t="str">
        <f t="shared" si="301"/>
        <v>0.00007323201825663-0.0024882184570237i</v>
      </c>
      <c r="Y658" t="str">
        <f t="shared" si="302"/>
        <v>0.009+0.263391128076968i</v>
      </c>
      <c r="Z658" t="str">
        <f t="shared" si="303"/>
        <v>-0.1141881879175-0.00733928243494357i</v>
      </c>
      <c r="AA658" t="str">
        <f t="shared" si="304"/>
        <v>1.59757223473428-45.9385634062401i</v>
      </c>
      <c r="AB658" t="str">
        <f t="shared" si="305"/>
        <v>0.66378316842363-0.0728283055362644i</v>
      </c>
      <c r="AC658" t="str">
        <f t="shared" si="306"/>
        <v>2.30212683880725-1.98937866108395i</v>
      </c>
      <c r="AD658" t="str">
        <f t="shared" si="307"/>
        <v>0.180719568559193+0.124533254624767i</v>
      </c>
      <c r="AE658" t="str">
        <f t="shared" si="308"/>
        <v>-0.0197220553267727-0.0155465786362478i</v>
      </c>
      <c r="AF658" t="str">
        <f t="shared" si="309"/>
        <v>-3.20063692710947-1.05803750385689i</v>
      </c>
      <c r="AG658" t="str">
        <f t="shared" si="310"/>
        <v>1.02175472079114-0.0293330282905971i</v>
      </c>
      <c r="AH658" t="str">
        <f t="shared" si="311"/>
        <v>0.0436601399948826+0.0703753166202321i</v>
      </c>
      <c r="AI658">
        <f t="shared" si="312"/>
        <v>-21.637459712910122</v>
      </c>
      <c r="AJ658">
        <f t="shared" si="313"/>
        <v>58.184950750147266</v>
      </c>
      <c r="AK658"/>
      <c r="AL658"/>
      <c r="AM658"/>
      <c r="AN658"/>
    </row>
    <row r="659" spans="1:40" x14ac:dyDescent="0.35">
      <c r="A659"/>
      <c r="B659">
        <f t="shared" si="314"/>
        <v>52500</v>
      </c>
      <c r="C659" s="237" t="str">
        <f t="shared" si="282"/>
        <v>-7.67449083381254E-06+0.0129109714146098i</v>
      </c>
      <c r="D659" s="208" t="str">
        <f t="shared" si="283"/>
        <v>-1.64880435747632+0.0989841141786752i</v>
      </c>
      <c r="E659" t="str">
        <f t="shared" si="284"/>
        <v>36500</v>
      </c>
      <c r="F659" t="str">
        <f t="shared" si="285"/>
        <v>0.21505376344086</v>
      </c>
      <c r="G659" t="str">
        <f t="shared" si="280"/>
        <v>0.21505376344086</v>
      </c>
      <c r="H659" t="str">
        <f t="shared" si="286"/>
        <v>1.55400626732717+1.15683694577738i</v>
      </c>
      <c r="I659" t="str">
        <f t="shared" si="287"/>
        <v>206.16701789183i</v>
      </c>
      <c r="J659" t="str">
        <f t="shared" si="281"/>
        <v>-56.5345504310129+45.1027461701599i</v>
      </c>
      <c r="K659" t="str">
        <f t="shared" si="288"/>
        <v>1.77781343285993-2.22842047794083i</v>
      </c>
      <c r="L659" t="str">
        <f t="shared" si="289"/>
        <v>0.4801638473502-0.519243058712373i</v>
      </c>
      <c r="M659" t="str">
        <f t="shared" si="290"/>
        <v>2.25797728021013-2.7476635366532i</v>
      </c>
      <c r="N659" t="str">
        <f t="shared" si="291"/>
        <v>-0.654847985506579i</v>
      </c>
      <c r="O659" t="str">
        <f t="shared" si="292"/>
        <v>0.793140519972053-0.609038681512481i</v>
      </c>
      <c r="P659" t="str">
        <f t="shared" si="293"/>
        <v>0.206859480027947+0.609038681512481i</v>
      </c>
      <c r="Q659" t="str">
        <f t="shared" si="294"/>
        <v>-0.206859480027947+0.045809303994098i</v>
      </c>
      <c r="R659" t="str">
        <f t="shared" si="295"/>
        <v>-0.331731485250927-3.01767687843177i</v>
      </c>
      <c r="S659" t="str">
        <f t="shared" si="296"/>
        <v>0.073119315294659i</v>
      </c>
      <c r="T659" t="str">
        <f t="shared" si="297"/>
        <v>0.220650467131455-0.0242559790632281i</v>
      </c>
      <c r="U659" t="str">
        <f t="shared" si="298"/>
        <v>0.00005-0.00270671671924992i</v>
      </c>
      <c r="V659" t="str">
        <f t="shared" si="299"/>
        <v>0.00002-0.0303152272555991i</v>
      </c>
      <c r="W659" t="str">
        <f t="shared" si="300"/>
        <v>0.0000422734566056551-0.00248491402156855i</v>
      </c>
      <c r="X659" t="str">
        <f t="shared" si="301"/>
        <v>0.0000731141825134451-0.00248348068271767i</v>
      </c>
      <c r="Y659" t="str">
        <f t="shared" si="302"/>
        <v>0.009+0.263893782901543i</v>
      </c>
      <c r="Z659" t="str">
        <f t="shared" si="303"/>
        <v>-0.113750278744333-0.00730437722344631i</v>
      </c>
      <c r="AA659" t="str">
        <f t="shared" si="304"/>
        <v>1.59136337377845-45.8496137171013i</v>
      </c>
      <c r="AB659" t="str">
        <f t="shared" si="305"/>
        <v>0.663752568770642-0.072965938484385i</v>
      </c>
      <c r="AC659" t="str">
        <f t="shared" si="306"/>
        <v>2.298252371374-1.98852416189794i</v>
      </c>
      <c r="AD659" t="str">
        <f t="shared" si="307"/>
        <v>0.180871661361367+0.124747714353021i</v>
      </c>
      <c r="AE659" t="str">
        <f t="shared" si="308"/>
        <v>-0.0196629975334088-0.0155112421239894i</v>
      </c>
      <c r="AF659" t="str">
        <f t="shared" si="309"/>
        <v>-3.20281062480349-1.0578528315987i</v>
      </c>
      <c r="AG659" t="str">
        <f t="shared" si="310"/>
        <v>1.02174703072977-0.0293016442411823i</v>
      </c>
      <c r="AH659" t="str">
        <f t="shared" si="311"/>
        <v>0.0435630446398395+0.0702293183880315i</v>
      </c>
      <c r="AI659">
        <f t="shared" si="312"/>
        <v>-21.655859081023166</v>
      </c>
      <c r="AJ659">
        <f t="shared" si="313"/>
        <v>58.188791573898442</v>
      </c>
      <c r="AK659"/>
      <c r="AL659"/>
      <c r="AM659"/>
      <c r="AN659"/>
    </row>
    <row r="660" spans="1:40" x14ac:dyDescent="0.35">
      <c r="A660"/>
      <c r="B660">
        <f t="shared" si="314"/>
        <v>52600</v>
      </c>
      <c r="C660" s="237" t="str">
        <f t="shared" si="282"/>
        <v>-7.64533800874917E-06+0.0128864258588742i</v>
      </c>
      <c r="D660" s="208" t="str">
        <f t="shared" si="283"/>
        <v>-1.64880413397133+0.0987959315847022i</v>
      </c>
      <c r="E660" t="str">
        <f t="shared" si="284"/>
        <v>36500</v>
      </c>
      <c r="F660" t="str">
        <f t="shared" si="285"/>
        <v>0.21505376344086</v>
      </c>
      <c r="G660" t="str">
        <f t="shared" si="280"/>
        <v>0.21505376344086</v>
      </c>
      <c r="H660" t="str">
        <f t="shared" si="286"/>
        <v>1.55617464658738+1.15646013408948i</v>
      </c>
      <c r="I660" t="str">
        <f t="shared" si="287"/>
        <v>206.559716973529i</v>
      </c>
      <c r="J660" t="str">
        <f t="shared" si="281"/>
        <v>-56.7539384128831+45.188656162865i</v>
      </c>
      <c r="K660" t="str">
        <f t="shared" si="288"/>
        <v>1.77353470624943-2.22744131024429i</v>
      </c>
      <c r="L660" t="str">
        <f t="shared" si="289"/>
        <v>0.479178918211185-0.519164974561983i</v>
      </c>
      <c r="M660" t="str">
        <f t="shared" si="290"/>
        <v>2.25271362446062-2.74660628480627i</v>
      </c>
      <c r="N660" t="str">
        <f t="shared" si="291"/>
        <v>-0.656095315002782i</v>
      </c>
      <c r="O660" t="str">
        <f t="shared" si="292"/>
        <v>0.792380231261088-0.610027515040613i</v>
      </c>
      <c r="P660" t="str">
        <f t="shared" si="293"/>
        <v>0.207619768738912+0.610027515040613i</v>
      </c>
      <c r="Q660" t="str">
        <f t="shared" si="294"/>
        <v>-0.207619768738912+0.0460677999621689i</v>
      </c>
      <c r="R660" t="str">
        <f t="shared" si="295"/>
        <v>-0.331725324738976-3.01180072948361i</v>
      </c>
      <c r="S660" t="str">
        <f t="shared" si="296"/>
        <v>0.0732585901809346i</v>
      </c>
      <c r="T660" t="str">
        <f t="shared" si="297"/>
        <v>0.22064027534788-0.0243017296176901i</v>
      </c>
      <c r="U660" t="str">
        <f t="shared" si="298"/>
        <v>0.00005-0.00270157086997378i</v>
      </c>
      <c r="V660" t="str">
        <f t="shared" si="299"/>
        <v>0.00002-0.0302575937437064i</v>
      </c>
      <c r="W660" t="str">
        <f t="shared" si="300"/>
        <v>0.0000422734561260976-0.0024801900762223i</v>
      </c>
      <c r="X660" t="str">
        <f t="shared" si="301"/>
        <v>0.0000729970180568321-0.0024787609148695i</v>
      </c>
      <c r="Y660" t="str">
        <f t="shared" si="302"/>
        <v>0.009+0.264396437726117i</v>
      </c>
      <c r="Z660" t="str">
        <f t="shared" si="303"/>
        <v>-0.113314890132179-0.0072697265038925i</v>
      </c>
      <c r="AA660" t="str">
        <f t="shared" si="304"/>
        <v>1.58519087822946-45.7610105351013i</v>
      </c>
      <c r="AB660" t="str">
        <f t="shared" si="305"/>
        <v>0.663721910224498-0.0731035636090522i</v>
      </c>
      <c r="AC660" t="str">
        <f t="shared" si="306"/>
        <v>2.2943886827654-1.98766416372496i</v>
      </c>
      <c r="AD660" t="str">
        <f t="shared" si="307"/>
        <v>0.181024010640317+0.124961989774506i</v>
      </c>
      <c r="AE660" t="str">
        <f t="shared" si="308"/>
        <v>-0.019604276387951-0.0154760491899894i</v>
      </c>
      <c r="AF660" t="str">
        <f t="shared" si="309"/>
        <v>-3.20497878055871-1.05766420250478i</v>
      </c>
      <c r="AG660" t="str">
        <f t="shared" si="310"/>
        <v>1.0217393472383-0.0292704260471608i</v>
      </c>
      <c r="AH660" t="str">
        <f t="shared" si="311"/>
        <v>0.0434665087401898+0.0700838565486421i</v>
      </c>
      <c r="AI660">
        <f t="shared" si="312"/>
        <v>-21.674218400383371</v>
      </c>
      <c r="AJ660">
        <f t="shared" si="313"/>
        <v>58.192514824036017</v>
      </c>
      <c r="AK660"/>
      <c r="AL660"/>
      <c r="AM660"/>
      <c r="AN660"/>
    </row>
    <row r="661" spans="1:40" x14ac:dyDescent="0.35">
      <c r="A661"/>
      <c r="B661">
        <f t="shared" si="314"/>
        <v>52700</v>
      </c>
      <c r="C661" s="237" t="str">
        <f t="shared" si="282"/>
        <v>-7.61635098146626E-06+0.0128619734550546i</v>
      </c>
      <c r="D661" s="208" t="str">
        <f t="shared" si="283"/>
        <v>-1.64880391173745+0.0986084631554186i</v>
      </c>
      <c r="E661" t="str">
        <f t="shared" si="284"/>
        <v>36500</v>
      </c>
      <c r="F661" t="str">
        <f t="shared" si="285"/>
        <v>0.21505376344086</v>
      </c>
      <c r="G661" t="str">
        <f t="shared" si="280"/>
        <v>0.21505376344086</v>
      </c>
      <c r="H661" t="str">
        <f t="shared" si="286"/>
        <v>1.5583374920694+1.15608011017556i</v>
      </c>
      <c r="I661" t="str">
        <f t="shared" si="287"/>
        <v>206.952416055228i</v>
      </c>
      <c r="J661" t="str">
        <f t="shared" si="281"/>
        <v>-56.9737438790196+45.27456615557i</v>
      </c>
      <c r="K661" t="str">
        <f t="shared" si="288"/>
        <v>1.76926843239913-2.22645637672977i</v>
      </c>
      <c r="L661" t="str">
        <f t="shared" si="289"/>
        <v>0.478196158675255-0.519085188045555i</v>
      </c>
      <c r="M661" t="str">
        <f t="shared" si="290"/>
        <v>2.24746459107438-2.74554156477532i</v>
      </c>
      <c r="N661" t="str">
        <f t="shared" si="291"/>
        <v>-0.657342644498985i</v>
      </c>
      <c r="O661" t="str">
        <f t="shared" si="292"/>
        <v>0.791618709740656-0.611015399469228i</v>
      </c>
      <c r="P661" t="str">
        <f t="shared" si="293"/>
        <v>0.208381290259344+0.611015399469228i</v>
      </c>
      <c r="Q661" t="str">
        <f t="shared" si="294"/>
        <v>-0.208381290259344+0.046327245029757i</v>
      </c>
      <c r="R661" t="str">
        <f t="shared" si="295"/>
        <v>-0.3317191521018-3.00594661416165i</v>
      </c>
      <c r="S661" t="str">
        <f t="shared" si="296"/>
        <v>0.0733978650672101i</v>
      </c>
      <c r="T661" t="str">
        <f t="shared" si="297"/>
        <v>0.220630063985474-0.0243474775661773i</v>
      </c>
      <c r="U661" t="str">
        <f t="shared" si="298"/>
        <v>0.00005-0.0026964445495374i</v>
      </c>
      <c r="V661" t="str">
        <f t="shared" si="299"/>
        <v>0.00002-0.0302001789548189i</v>
      </c>
      <c r="W661" t="str">
        <f t="shared" si="300"/>
        <v>0.0000422734556456272-0.00247548405899124i</v>
      </c>
      <c r="X661" t="str">
        <f t="shared" si="301"/>
        <v>0.0000728805197977667-0.00247405905103859i</v>
      </c>
      <c r="Y661" t="str">
        <f t="shared" si="302"/>
        <v>0.009+0.264899092550691i</v>
      </c>
      <c r="Z661" t="str">
        <f t="shared" si="303"/>
        <v>-0.112882002726811-0.00723532787946299i</v>
      </c>
      <c r="AA661" t="str">
        <f t="shared" si="304"/>
        <v>1.57905446285551-45.6727518243421i</v>
      </c>
      <c r="AB661" t="str">
        <f t="shared" si="305"/>
        <v>0.663691192782039-0.0732411808945224i</v>
      </c>
      <c r="AC661" t="str">
        <f t="shared" si="306"/>
        <v>2.29053574878641-1.98679871662731i</v>
      </c>
      <c r="AD661" t="str">
        <f t="shared" si="307"/>
        <v>0.181176616228787+0.125176080689254i</v>
      </c>
      <c r="AE661" t="str">
        <f t="shared" si="308"/>
        <v>-0.0195458893007194-0.0154409989042028i</v>
      </c>
      <c r="AF661" t="str">
        <f t="shared" si="309"/>
        <v>-3.20714140380685-1.05747164702014i</v>
      </c>
      <c r="AG661" t="str">
        <f t="shared" si="310"/>
        <v>1.02173167019975-0.0292393727055415i</v>
      </c>
      <c r="AH661" t="str">
        <f t="shared" si="311"/>
        <v>0.0433705279171719+0.0699389279666217i</v>
      </c>
      <c r="AI661">
        <f t="shared" si="312"/>
        <v>-21.692537862489534</v>
      </c>
      <c r="AJ661">
        <f t="shared" si="313"/>
        <v>58.196121091147127</v>
      </c>
      <c r="AK661"/>
      <c r="AL661"/>
      <c r="AM661"/>
      <c r="AN661"/>
    </row>
    <row r="662" spans="1:40" x14ac:dyDescent="0.35">
      <c r="A662"/>
      <c r="B662">
        <f t="shared" si="314"/>
        <v>52800</v>
      </c>
      <c r="C662" s="237" t="str">
        <f t="shared" si="282"/>
        <v>-7.58752849711089E-06+0.0128376136738794i</v>
      </c>
      <c r="D662" s="208" t="str">
        <f t="shared" si="283"/>
        <v>-1.64880369076507+0.0984217048330754i</v>
      </c>
      <c r="E662" t="str">
        <f t="shared" si="284"/>
        <v>36500</v>
      </c>
      <c r="F662" t="str">
        <f t="shared" si="285"/>
        <v>0.21505376344086</v>
      </c>
      <c r="G662" t="str">
        <f t="shared" si="280"/>
        <v>0.21505376344086</v>
      </c>
      <c r="H662" t="str">
        <f t="shared" si="286"/>
        <v>1.56049481327095+1.1556969002394i</v>
      </c>
      <c r="I662" t="str">
        <f t="shared" si="287"/>
        <v>207.345115136926i</v>
      </c>
      <c r="J662" t="str">
        <f t="shared" si="281"/>
        <v>-57.1939668294222+45.3604761482751i</v>
      </c>
      <c r="K662" t="str">
        <f t="shared" si="288"/>
        <v>1.76501458011951-2.22546573406374i</v>
      </c>
      <c r="L662" t="str">
        <f t="shared" si="289"/>
        <v>0.477215566881867-0.519003710546368i</v>
      </c>
      <c r="M662" t="str">
        <f t="shared" si="290"/>
        <v>2.24223014700138-2.74446944461011i</v>
      </c>
      <c r="N662" t="str">
        <f t="shared" si="291"/>
        <v>-0.658589973995188i</v>
      </c>
      <c r="O662" t="str">
        <f t="shared" si="292"/>
        <v>0.790855956595556-0.612002333261344i</v>
      </c>
      <c r="P662" t="str">
        <f t="shared" si="293"/>
        <v>0.209144043404444+0.612002333261344i</v>
      </c>
      <c r="Q662" t="str">
        <f t="shared" si="294"/>
        <v>-0.209144043404444+0.046587640733844i</v>
      </c>
      <c r="R662" t="str">
        <f t="shared" si="295"/>
        <v>-0.331712967337063-3.00011440726056i</v>
      </c>
      <c r="S662" t="str">
        <f t="shared" si="296"/>
        <v>0.0735371399534857i</v>
      </c>
      <c r="T662" t="str">
        <f t="shared" si="297"/>
        <v>0.220619833043189-0.0243932229034516i</v>
      </c>
      <c r="U662" t="str">
        <f t="shared" si="298"/>
        <v>0.00005-0.00269133764698146i</v>
      </c>
      <c r="V662" t="str">
        <f t="shared" si="299"/>
        <v>0.00002-0.0301429816461923i</v>
      </c>
      <c r="W662" t="str">
        <f t="shared" si="300"/>
        <v>0.0000422734551642443-0.00247079586801107i</v>
      </c>
      <c r="X662" t="str">
        <f t="shared" si="301"/>
        <v>0.0000727646826953588-0.00246937498955984i</v>
      </c>
      <c r="Y662" t="str">
        <f t="shared" si="302"/>
        <v>0.009+0.265401747375266i</v>
      </c>
      <c r="Z662" t="str">
        <f t="shared" si="303"/>
        <v>-0.112451597359851-0.00720117898075289i</v>
      </c>
      <c r="AA662" t="str">
        <f t="shared" si="304"/>
        <v>1.57295384523244-45.5848355649533i</v>
      </c>
      <c r="AB662" t="str">
        <f t="shared" si="305"/>
        <v>0.663660416440113-0.0733787903250386i</v>
      </c>
      <c r="AC662" t="str">
        <f t="shared" si="306"/>
        <v>2.28669354518399-1.98592787033441i</v>
      </c>
      <c r="AD662" t="str">
        <f t="shared" si="307"/>
        <v>0.181329477959265+0.125389986896729i</v>
      </c>
      <c r="AE662" t="str">
        <f t="shared" si="308"/>
        <v>-0.0194878337069096-0.0154060903447391i</v>
      </c>
      <c r="AF662" t="str">
        <f t="shared" si="309"/>
        <v>-3.20929850403602-1.05727519540632i</v>
      </c>
      <c r="AG662" t="str">
        <f t="shared" si="310"/>
        <v>1.02172399949832-0.0292084832211888i</v>
      </c>
      <c r="AH662" t="str">
        <f t="shared" si="311"/>
        <v>0.0432750978344131+0.0697945295313998i</v>
      </c>
      <c r="AI662">
        <f t="shared" si="312"/>
        <v>-21.710817657498126</v>
      </c>
      <c r="AJ662">
        <f t="shared" si="313"/>
        <v>58.199610962104707</v>
      </c>
      <c r="AK662"/>
      <c r="AL662"/>
      <c r="AM662"/>
      <c r="AN662"/>
    </row>
    <row r="663" spans="1:40" x14ac:dyDescent="0.35">
      <c r="A663"/>
      <c r="B663">
        <f t="shared" si="314"/>
        <v>52900</v>
      </c>
      <c r="C663" s="237" t="str">
        <f t="shared" si="282"/>
        <v>-7.55886931267967E-06+0.0128133459900794i</v>
      </c>
      <c r="D663" s="208" t="str">
        <f t="shared" si="283"/>
        <v>-1.64880347104466+0.0982356525906088i</v>
      </c>
      <c r="E663" t="str">
        <f t="shared" si="284"/>
        <v>36500</v>
      </c>
      <c r="F663" t="str">
        <f t="shared" si="285"/>
        <v>0.21505376344086</v>
      </c>
      <c r="G663" t="str">
        <f t="shared" si="280"/>
        <v>0.21505376344086</v>
      </c>
      <c r="H663" t="str">
        <f t="shared" si="286"/>
        <v>1.56264661974495+1.15531053033277i</v>
      </c>
      <c r="I663" t="str">
        <f t="shared" si="287"/>
        <v>207.737814218625i</v>
      </c>
      <c r="J663" t="str">
        <f t="shared" si="281"/>
        <v>-57.414607264091+45.4463861409801i</v>
      </c>
      <c r="K663" t="str">
        <f t="shared" si="288"/>
        <v>1.76077311817965-2.22446943851262i</v>
      </c>
      <c r="L663" t="str">
        <f t="shared" si="289"/>
        <v>0.476237140935235-0.51892055339397i</v>
      </c>
      <c r="M663" t="str">
        <f t="shared" si="290"/>
        <v>2.23701025911488-2.74338999190659i</v>
      </c>
      <c r="N663" t="str">
        <f t="shared" si="291"/>
        <v>-0.659837303491391i</v>
      </c>
      <c r="O663" t="str">
        <f t="shared" si="292"/>
        <v>0.790091973012502-0.612988314881459i</v>
      </c>
      <c r="P663" t="str">
        <f t="shared" si="293"/>
        <v>0.209908026987498+0.612988314881459i</v>
      </c>
      <c r="Q663" t="str">
        <f t="shared" si="294"/>
        <v>-0.209908026987498+0.046848988609932i</v>
      </c>
      <c r="R663" t="str">
        <f t="shared" si="295"/>
        <v>-0.331706770442437-2.9943039845217i</v>
      </c>
      <c r="S663" t="str">
        <f t="shared" si="296"/>
        <v>0.0736764148397612i</v>
      </c>
      <c r="T663" t="str">
        <f t="shared" si="297"/>
        <v>0.220609582519971-0.0244389656242744i</v>
      </c>
      <c r="U663" t="str">
        <f t="shared" si="298"/>
        <v>0.00005-0.00268625005218565i</v>
      </c>
      <c r="V663" t="str">
        <f t="shared" si="299"/>
        <v>0.00002-0.0300860005844793i</v>
      </c>
      <c r="W663" t="str">
        <f t="shared" si="300"/>
        <v>0.0000422734546819492-0.00246612540218774i</v>
      </c>
      <c r="X663" t="str">
        <f t="shared" si="301"/>
        <v>0.0000726495017563021-0.00246470862953628i</v>
      </c>
      <c r="Y663" t="str">
        <f t="shared" si="302"/>
        <v>0.009+0.26590440219984i</v>
      </c>
      <c r="Z663" t="str">
        <f t="shared" si="303"/>
        <v>-0.112023655046631-0.00716727746540395i</v>
      </c>
      <c r="AA663" t="str">
        <f t="shared" si="304"/>
        <v>1.56688874571057-45.4972597529358i</v>
      </c>
      <c r="AB663" t="str">
        <f t="shared" si="305"/>
        <v>0.663629581195548-0.0735163918848422i</v>
      </c>
      <c r="AC663" t="str">
        <f t="shared" si="306"/>
        <v>2.28286204764859-1.98505167424453i</v>
      </c>
      <c r="AD663" t="str">
        <f t="shared" si="307"/>
        <v>0.181482595663991+0.125603708195838i</v>
      </c>
      <c r="AE663" t="str">
        <f t="shared" si="308"/>
        <v>-0.019430107066307-0.0153713225977738i</v>
      </c>
      <c r="AF663" t="str">
        <f t="shared" si="309"/>
        <v>-3.21145009078961-1.05707487774216i</v>
      </c>
      <c r="AG663" t="str">
        <f t="shared" si="310"/>
        <v>1.02171633501935-0.0291777566067476i</v>
      </c>
      <c r="AH663" t="str">
        <f t="shared" si="311"/>
        <v>0.0431802141974417+0.0696506581570344i</v>
      </c>
      <c r="AI663">
        <f t="shared" si="312"/>
        <v>-21.729057974234792</v>
      </c>
      <c r="AJ663">
        <f t="shared" si="313"/>
        <v>58.202985020094864</v>
      </c>
      <c r="AK663"/>
      <c r="AL663"/>
      <c r="AM663"/>
      <c r="AN663"/>
    </row>
    <row r="664" spans="1:40" x14ac:dyDescent="0.35">
      <c r="A664"/>
      <c r="B664">
        <f t="shared" si="314"/>
        <v>53000</v>
      </c>
      <c r="C664" s="237" t="str">
        <f t="shared" si="282"/>
        <v>-7.53037219688443E-06+0.0127891698823491i</v>
      </c>
      <c r="D664" s="208" t="str">
        <f t="shared" si="283"/>
        <v>-1.64880325256677+0.0980503024313431i</v>
      </c>
      <c r="E664" t="str">
        <f t="shared" si="284"/>
        <v>36500</v>
      </c>
      <c r="F664" t="str">
        <f t="shared" si="285"/>
        <v>0.21505376344086</v>
      </c>
      <c r="G664" t="str">
        <f t="shared" si="280"/>
        <v>0.21505376344086</v>
      </c>
      <c r="H664" t="str">
        <f t="shared" si="286"/>
        <v>1.56479292109857+1.15492102635602i</v>
      </c>
      <c r="I664" t="str">
        <f t="shared" si="287"/>
        <v>208.130513300324i</v>
      </c>
      <c r="J664" t="str">
        <f t="shared" si="281"/>
        <v>-57.6356651830259+45.5322961336853i</v>
      </c>
      <c r="K664" t="str">
        <f t="shared" si="288"/>
        <v>1.75654401530919-2.22346754594505i</v>
      </c>
      <c r="L664" t="str">
        <f t="shared" si="289"/>
        <v>0.475260878904748-0.51883572786429i</v>
      </c>
      <c r="M664" t="str">
        <f t="shared" si="290"/>
        <v>2.23180489421394-2.74230327380934i</v>
      </c>
      <c r="N664" t="str">
        <f t="shared" si="291"/>
        <v>-0.661084632987594i</v>
      </c>
      <c r="O664" t="str">
        <f t="shared" si="292"/>
        <v>0.789326760180125-0.613973342795554i</v>
      </c>
      <c r="P664" t="str">
        <f t="shared" si="293"/>
        <v>0.210673239819875+0.613973342795554i</v>
      </c>
      <c r="Q664" t="str">
        <f t="shared" si="294"/>
        <v>-0.210673239819875+0.04711129019204i</v>
      </c>
      <c r="R664" t="str">
        <f t="shared" si="295"/>
        <v>-0.331700561415595-2.98851522262425i</v>
      </c>
      <c r="S664" t="str">
        <f t="shared" si="296"/>
        <v>0.0738156897260368i</v>
      </c>
      <c r="T664" t="str">
        <f t="shared" si="297"/>
        <v>0.220599312414769-0.0244847057234058i</v>
      </c>
      <c r="U664" t="str">
        <f t="shared" si="298"/>
        <v>0.00005-0.00268118165586077i</v>
      </c>
      <c r="V664" t="str">
        <f t="shared" si="299"/>
        <v>0.00002-0.0300292345456406i</v>
      </c>
      <c r="W664" t="str">
        <f t="shared" si="300"/>
        <v>0.0000422734541987414-0.00246147256119017i</v>
      </c>
      <c r="X664" t="str">
        <f t="shared" si="301"/>
        <v>0.0000725349720343389-0.00246005987083184i</v>
      </c>
      <c r="Y664" t="str">
        <f t="shared" si="302"/>
        <v>0.009+0.266407057024414i</v>
      </c>
      <c r="Z664" t="str">
        <f t="shared" si="303"/>
        <v>-0.111598156984078-0.00713362101774204i</v>
      </c>
      <c r="AA664" t="str">
        <f t="shared" si="304"/>
        <v>1.56085888738175-45.4100224000035i</v>
      </c>
      <c r="AB664" t="str">
        <f t="shared" si="305"/>
        <v>0.663598687045185-0.0736539855581708i</v>
      </c>
      <c r="AC664" t="str">
        <f t="shared" si="306"/>
        <v>2.27904123181611-1.98417017742668i</v>
      </c>
      <c r="AD664" t="str">
        <f t="shared" si="307"/>
        <v>0.181635969174949+0.125817244384937i</v>
      </c>
      <c r="AE664" t="str">
        <f t="shared" si="308"/>
        <v>-0.0193727068630023-0.0153366947574586i</v>
      </c>
      <c r="AF664" t="str">
        <f t="shared" si="309"/>
        <v>-3.21359617366534-1.05687072392468i</v>
      </c>
      <c r="AG664" t="str">
        <f t="shared" si="310"/>
        <v>1.02170867664935-0.0291471918825639i</v>
      </c>
      <c r="AH664" t="str">
        <f t="shared" si="311"/>
        <v>0.0430858727532003+0.069507310781958i</v>
      </c>
      <c r="AI664">
        <f t="shared" si="312"/>
        <v>-21.747259000207247</v>
      </c>
      <c r="AJ664">
        <f t="shared" si="313"/>
        <v>58.206243844642252</v>
      </c>
      <c r="AK664"/>
      <c r="AL664"/>
      <c r="AM664"/>
      <c r="AN664"/>
    </row>
    <row r="665" spans="1:40" x14ac:dyDescent="0.35">
      <c r="A665"/>
      <c r="B665">
        <f t="shared" si="314"/>
        <v>53100</v>
      </c>
      <c r="C665" s="237" t="str">
        <f t="shared" si="282"/>
        <v>-7.50203593002013E-06+0.0127650848333105i</v>
      </c>
      <c r="D665" s="208" t="str">
        <f t="shared" si="283"/>
        <v>-1.64880303532206+0.0978656503887139i</v>
      </c>
      <c r="E665" t="str">
        <f t="shared" si="284"/>
        <v>36500</v>
      </c>
      <c r="F665" t="str">
        <f t="shared" si="285"/>
        <v>0.21505376344086</v>
      </c>
      <c r="G665" t="str">
        <f t="shared" si="280"/>
        <v>0.21505376344086</v>
      </c>
      <c r="H665" t="str">
        <f t="shared" si="286"/>
        <v>1.56693372699216+1.15452841405876i</v>
      </c>
      <c r="I665" t="str">
        <f t="shared" si="287"/>
        <v>208.523212382023i</v>
      </c>
      <c r="J665" t="str">
        <f t="shared" si="281"/>
        <v>-57.857140586227+45.6182061263903i</v>
      </c>
      <c r="K665" t="str">
        <f t="shared" si="288"/>
        <v>1.75232724020022-2.22246011183433i</v>
      </c>
      <c r="L665" t="str">
        <f t="shared" si="289"/>
        <v>0.474286778825438-0.518749245179746i</v>
      </c>
      <c r="M665" t="str">
        <f t="shared" si="290"/>
        <v>2.22661401902566-2.74120935701408i</v>
      </c>
      <c r="N665" t="str">
        <f t="shared" si="291"/>
        <v>-0.662331962483797i</v>
      </c>
      <c r="O665" t="str">
        <f t="shared" si="292"/>
        <v>0.788560319288966-0.614957415471091i</v>
      </c>
      <c r="P665" t="str">
        <f t="shared" si="293"/>
        <v>0.211439680711034+0.614957415471091i</v>
      </c>
      <c r="Q665" t="str">
        <f t="shared" si="294"/>
        <v>-0.211439680711034+0.047374547012706i</v>
      </c>
      <c r="R665" t="str">
        <f t="shared" si="295"/>
        <v>-0.331694340254184-2.9827479991763i</v>
      </c>
      <c r="S665" t="str">
        <f t="shared" si="296"/>
        <v>0.0739549646123123i</v>
      </c>
      <c r="T665" t="str">
        <f t="shared" si="297"/>
        <v>0.220589022726529-0.0245304431956024i</v>
      </c>
      <c r="U665" t="str">
        <f t="shared" si="298"/>
        <v>0.00005-0.00267613234954088i</v>
      </c>
      <c r="V665" t="str">
        <f t="shared" si="299"/>
        <v>0.00002-0.0299726823148579i</v>
      </c>
      <c r="W665" t="str">
        <f t="shared" si="300"/>
        <v>0.0000422734537146208-0.00245683724544308i</v>
      </c>
      <c r="X665" t="str">
        <f t="shared" si="301"/>
        <v>0.0000724210886297284-0.00245542861406424i</v>
      </c>
      <c r="Y665" t="str">
        <f t="shared" si="302"/>
        <v>0.009+0.266909711848989i</v>
      </c>
      <c r="Z665" t="str">
        <f t="shared" si="303"/>
        <v>-0.111175084548627-0.00710020734842053i</v>
      </c>
      <c r="AA665" t="str">
        <f t="shared" si="304"/>
        <v>1.55486399604703-45.3231215334288i</v>
      </c>
      <c r="AB665" t="str">
        <f t="shared" si="305"/>
        <v>0.663567733985851-0.0737915713292514i</v>
      </c>
      <c r="AC665" t="str">
        <f t="shared" si="306"/>
        <v>2.27523107326947-1.98328342862229i</v>
      </c>
      <c r="AD665" t="str">
        <f t="shared" si="307"/>
        <v>0.18178959832387+0.126030595261838i</v>
      </c>
      <c r="AE665" t="str">
        <f t="shared" si="308"/>
        <v>-0.0193156306051133-0.0153022059258342i</v>
      </c>
      <c r="AF665" t="str">
        <f t="shared" si="309"/>
        <v>-3.21573676231422-1.05666276367005i</v>
      </c>
      <c r="AG665" t="str">
        <f t="shared" si="310"/>
        <v>1.02170102427593-0.0291167880766101i</v>
      </c>
      <c r="AH665" t="str">
        <f t="shared" si="311"/>
        <v>0.0429920692895709+0.0693644843687423i</v>
      </c>
      <c r="AI665">
        <f t="shared" si="312"/>
        <v>-21.765420921616297</v>
      </c>
      <c r="AJ665">
        <f t="shared" si="313"/>
        <v>58.20938801163782</v>
      </c>
      <c r="AK665"/>
      <c r="AL665"/>
      <c r="AM665"/>
      <c r="AN665"/>
    </row>
    <row r="666" spans="1:40" x14ac:dyDescent="0.35">
      <c r="A666"/>
      <c r="B666">
        <f t="shared" si="314"/>
        <v>53200</v>
      </c>
      <c r="C666" s="237" t="str">
        <f t="shared" si="282"/>
        <v>-7.47385930383444E-06+0.0127410903294754i</v>
      </c>
      <c r="D666" s="208" t="str">
        <f t="shared" si="283"/>
        <v>-1.64880281930126+0.0976816925259781i</v>
      </c>
      <c r="E666" t="str">
        <f t="shared" si="284"/>
        <v>36500</v>
      </c>
      <c r="F666" t="str">
        <f t="shared" si="285"/>
        <v>0.21505376344086</v>
      </c>
      <c r="G666" t="str">
        <f t="shared" si="280"/>
        <v>0.21505376344086</v>
      </c>
      <c r="H666" t="str">
        <f t="shared" si="286"/>
        <v>1.5690690471383+1.15413271904032i</v>
      </c>
      <c r="I666" t="str">
        <f t="shared" si="287"/>
        <v>208.915911463721i</v>
      </c>
      <c r="J666" t="str">
        <f t="shared" si="281"/>
        <v>-58.0790334736943+45.7041161190954i</v>
      </c>
      <c r="K666" t="str">
        <f t="shared" si="288"/>
        <v>1.74812276150914-2.22144719126068i</v>
      </c>
      <c r="L666" t="str">
        <f t="shared" si="289"/>
        <v>0.473314838698362-0.518661116509363i</v>
      </c>
      <c r="M666" t="str">
        <f t="shared" si="290"/>
        <v>2.2214376002075-2.74010830777004i</v>
      </c>
      <c r="N666" t="str">
        <f t="shared" si="291"/>
        <v>-0.66357929198i</v>
      </c>
      <c r="O666" t="str">
        <f t="shared" si="292"/>
        <v>0.787792651531476-0.615940531377021i</v>
      </c>
      <c r="P666" t="str">
        <f t="shared" si="293"/>
        <v>0.212207348468524+0.615940531377021i</v>
      </c>
      <c r="Q666" t="str">
        <f t="shared" si="294"/>
        <v>-0.212207348468524+0.047638760602979i</v>
      </c>
      <c r="R666" t="str">
        <f t="shared" si="295"/>
        <v>-0.33168810695589-2.97700219270612i</v>
      </c>
      <c r="S666" t="str">
        <f t="shared" si="296"/>
        <v>0.0740942394985879i</v>
      </c>
      <c r="T666" t="str">
        <f t="shared" si="297"/>
        <v>0.220578713454189-0.024576178035623i</v>
      </c>
      <c r="U666" t="str">
        <f t="shared" si="298"/>
        <v>0.00005-0.00267110202557558i</v>
      </c>
      <c r="V666" t="str">
        <f t="shared" si="299"/>
        <v>0.00002-0.0299163426864465i</v>
      </c>
      <c r="W666" t="str">
        <f t="shared" si="300"/>
        <v>0.0000422734532295879-0.00245221935611986i</v>
      </c>
      <c r="X666" t="str">
        <f t="shared" si="301"/>
        <v>0.0000723078466887233-0.00245081476059783i</v>
      </c>
      <c r="Y666" t="str">
        <f t="shared" si="302"/>
        <v>0.009+0.267412366673563i</v>
      </c>
      <c r="Z666" t="str">
        <f t="shared" si="303"/>
        <v>-0.110754419294169-0.00706703419406941i</v>
      </c>
      <c r="AA666" t="str">
        <f t="shared" si="304"/>
        <v>1.54890380018479-45.2365551958911i</v>
      </c>
      <c r="AB666" t="str">
        <f t="shared" si="305"/>
        <v>0.663536722014352-0.0739291491823175i</v>
      </c>
      <c r="AC666" t="str">
        <f t="shared" si="306"/>
        <v>2.27143154754027-1.98239147624697i</v>
      </c>
      <c r="AD666" t="str">
        <f t="shared" si="307"/>
        <v>0.181943482942233+0.126243760623813i</v>
      </c>
      <c r="AE666" t="str">
        <f t="shared" si="308"/>
        <v>-0.0192588758245092-0.0152678552127433i</v>
      </c>
      <c r="AF666" t="str">
        <f t="shared" si="309"/>
        <v>-3.21787186643956-1.05645102651434i</v>
      </c>
      <c r="AG666" t="str">
        <f t="shared" si="310"/>
        <v>1.02169337778783-0.0290865442244103i</v>
      </c>
      <c r="AH666" t="str">
        <f t="shared" si="311"/>
        <v>0.0428987996349045+0.0692221759038511i</v>
      </c>
      <c r="AI666">
        <f t="shared" si="312"/>
        <v>-21.783543923368217</v>
      </c>
      <c r="AJ666">
        <f t="shared" si="313"/>
        <v>58.212418093362082</v>
      </c>
      <c r="AK666"/>
      <c r="AL666"/>
      <c r="AM666"/>
      <c r="AN666"/>
    </row>
    <row r="667" spans="1:40" x14ac:dyDescent="0.35">
      <c r="A667"/>
      <c r="B667">
        <f t="shared" si="314"/>
        <v>53300</v>
      </c>
      <c r="C667" s="237" t="str">
        <f t="shared" si="282"/>
        <v>-7.44584112139873E-06+0.0127171858612092i</v>
      </c>
      <c r="D667" s="208" t="str">
        <f t="shared" si="283"/>
        <v>-1.64880260449519+0.0974984249359372i</v>
      </c>
      <c r="E667" t="str">
        <f t="shared" si="284"/>
        <v>36500</v>
      </c>
      <c r="F667" t="str">
        <f t="shared" si="285"/>
        <v>0.21505376344086</v>
      </c>
      <c r="G667" t="str">
        <f t="shared" si="280"/>
        <v>0.21505376344086</v>
      </c>
      <c r="H667" t="str">
        <f t="shared" si="286"/>
        <v>1.57119889130081+1.15373396675046i</v>
      </c>
      <c r="I667" t="str">
        <f t="shared" si="287"/>
        <v>209.30861054542i</v>
      </c>
      <c r="J667" t="str">
        <f t="shared" si="281"/>
        <v>-58.3013438454277+45.7900261118004i</v>
      </c>
      <c r="K667" t="str">
        <f t="shared" si="288"/>
        <v>1.74393054785861-2.22042883891364i</v>
      </c>
      <c r="L667" t="str">
        <f t="shared" si="289"/>
        <v>0.472345056491066-0.518571352968885i</v>
      </c>
      <c r="M667" t="str">
        <f t="shared" si="290"/>
        <v>2.21627560434968-2.73900019188252i</v>
      </c>
      <c r="N667" t="str">
        <f t="shared" si="291"/>
        <v>-0.664826621476203i</v>
      </c>
      <c r="O667" t="str">
        <f t="shared" si="292"/>
        <v>0.787023758102017-0.61692268898378i</v>
      </c>
      <c r="P667" t="str">
        <f t="shared" si="293"/>
        <v>0.212976241897983+0.61692268898378i</v>
      </c>
      <c r="Q667" t="str">
        <f t="shared" si="294"/>
        <v>-0.212976241897983+0.047903932492423i</v>
      </c>
      <c r="R667" t="str">
        <f t="shared" si="295"/>
        <v>-0.331681861518329-2.97127768265362i</v>
      </c>
      <c r="S667" t="str">
        <f t="shared" si="296"/>
        <v>0.0742335143848634i</v>
      </c>
      <c r="T667" t="str">
        <f t="shared" si="297"/>
        <v>0.220568384596691-0.0246219102382191i</v>
      </c>
      <c r="U667" t="str">
        <f t="shared" si="298"/>
        <v>0.0000499999999999999-0.00266609057712234i</v>
      </c>
      <c r="V667" t="str">
        <f t="shared" si="299"/>
        <v>0.00002-0.0298602144637702i</v>
      </c>
      <c r="W667" t="str">
        <f t="shared" si="300"/>
        <v>0.0000422734527436422-0.00244761879513559i</v>
      </c>
      <c r="X667" t="str">
        <f t="shared" si="301"/>
        <v>0.0000721952414030518-0.00244621821253666i</v>
      </c>
      <c r="Y667" t="str">
        <f t="shared" si="302"/>
        <v>0.009+0.267915021498138i</v>
      </c>
      <c r="Z667" t="str">
        <f t="shared" si="303"/>
        <v>-0.110336142950014-0.00703409931694895i</v>
      </c>
      <c r="AA667" t="str">
        <f t="shared" si="304"/>
        <v>1.54297803091917-45.1503214453238i</v>
      </c>
      <c r="AB667" t="str">
        <f t="shared" si="305"/>
        <v>0.663505651127506-0.0740667191015809i</v>
      </c>
      <c r="AC667" t="str">
        <f t="shared" si="306"/>
        <v>2.2676426301107-1.98149436839243i</v>
      </c>
      <c r="AD667" t="str">
        <f t="shared" si="307"/>
        <v>0.182097622861253+0.126456740267597i</v>
      </c>
      <c r="AE667" t="str">
        <f t="shared" si="308"/>
        <v>-0.019202440076537-0.0152336417357447i</v>
      </c>
      <c r="AF667" t="str">
        <f t="shared" si="309"/>
        <v>-3.220001495796-1.05623554181452i</v>
      </c>
      <c r="AG667" t="str">
        <f t="shared" si="310"/>
        <v>1.02168573707491-0.0290564593689637i</v>
      </c>
      <c r="AH667" t="str">
        <f t="shared" si="311"/>
        <v>0.0428060596575505+0.069080382397401i</v>
      </c>
      <c r="AI667">
        <f t="shared" si="312"/>
        <v>-21.80162818908688</v>
      </c>
      <c r="AJ667">
        <f t="shared" si="313"/>
        <v>58.215334658513889</v>
      </c>
      <c r="AK667"/>
      <c r="AL667"/>
      <c r="AM667"/>
      <c r="AN667"/>
    </row>
    <row r="668" spans="1:40" x14ac:dyDescent="0.35">
      <c r="A668"/>
      <c r="B668">
        <f t="shared" si="314"/>
        <v>53400</v>
      </c>
      <c r="C668" s="237" t="str">
        <f t="shared" si="282"/>
        <v>-7.41798019698102E-06+0.0126933709226948i</v>
      </c>
      <c r="D668" s="208" t="str">
        <f t="shared" si="283"/>
        <v>-1.64880239089477+0.0973158437406602i</v>
      </c>
      <c r="E668" t="str">
        <f t="shared" si="284"/>
        <v>36500</v>
      </c>
      <c r="F668" t="str">
        <f t="shared" si="285"/>
        <v>0.21505376344086</v>
      </c>
      <c r="G668" t="str">
        <f t="shared" si="280"/>
        <v>0.21505376344086</v>
      </c>
      <c r="H668" t="str">
        <f t="shared" si="286"/>
        <v>1.57332326929378+1.15333218248991i</v>
      </c>
      <c r="I668" t="str">
        <f t="shared" si="287"/>
        <v>209.701309627119i</v>
      </c>
      <c r="J668" t="str">
        <f t="shared" si="281"/>
        <v>-58.5240717014273+45.8759361045055i</v>
      </c>
      <c r="K668" t="str">
        <f t="shared" si="288"/>
        <v>1.73975056783925-2.21940510909429i</v>
      </c>
      <c r="L668" t="str">
        <f t="shared" si="289"/>
        <v>0.471377430137983-0.518479965620895i</v>
      </c>
      <c r="M668" t="str">
        <f t="shared" si="290"/>
        <v>2.21112799797723-2.73788507471519i</v>
      </c>
      <c r="N668" t="str">
        <f t="shared" si="291"/>
        <v>-0.666073950972406i</v>
      </c>
      <c r="O668" t="str">
        <f t="shared" si="292"/>
        <v>0.786253640196857-0.617903886763299i</v>
      </c>
      <c r="P668" t="str">
        <f t="shared" si="293"/>
        <v>0.213746359803143+0.617903886763299i</v>
      </c>
      <c r="Q668" t="str">
        <f t="shared" si="294"/>
        <v>-0.213746359803143+0.048170064209107i</v>
      </c>
      <c r="R668" t="str">
        <f t="shared" si="295"/>
        <v>-0.331675603939176-2.96557434936173i</v>
      </c>
      <c r="S668" t="str">
        <f t="shared" si="296"/>
        <v>0.0743727892711388i</v>
      </c>
      <c r="T668" t="str">
        <f t="shared" si="297"/>
        <v>0.220558036152975-0.024667639798146i</v>
      </c>
      <c r="U668" t="str">
        <f t="shared" si="298"/>
        <v>0.0000499999999999999-0.00266109789813896i</v>
      </c>
      <c r="V668" t="str">
        <f t="shared" si="299"/>
        <v>0.00002-0.0298042964591564i</v>
      </c>
      <c r="W668" t="str">
        <f t="shared" si="300"/>
        <v>0.0000422734522567842-0.00244303546514002i</v>
      </c>
      <c r="X668" t="str">
        <f t="shared" si="301"/>
        <v>0.0000720832680094073-0.0024416388727175i</v>
      </c>
      <c r="Y668" t="str">
        <f t="shared" si="302"/>
        <v>0.009+0.268417676322712i</v>
      </c>
      <c r="Z668" t="str">
        <f t="shared" si="303"/>
        <v>-0.109920237418892-0.00700140050460953i</v>
      </c>
      <c r="AA668" t="str">
        <f t="shared" si="304"/>
        <v>1.5370864219891-45.0644183547664i</v>
      </c>
      <c r="AB668" t="str">
        <f t="shared" si="305"/>
        <v>0.663474521322124-0.0742042810712646i</v>
      </c>
      <c r="AC668" t="str">
        <f t="shared" si="306"/>
        <v>2.2638642964149-1.98059215282809i</v>
      </c>
      <c r="AD668" t="str">
        <f t="shared" si="307"/>
        <v>0.182252017911899+0.126669533989405i</v>
      </c>
      <c r="AE668" t="str">
        <f t="shared" si="308"/>
        <v>-0.019146320939756-0.0151995646200303i</v>
      </c>
      <c r="AF668" t="str">
        <f t="shared" si="309"/>
        <v>-3.22212566018855-1.05601633874925i</v>
      </c>
      <c r="AG668" t="str">
        <f t="shared" si="310"/>
        <v>1.0216781020281-0.0290265325606748i</v>
      </c>
      <c r="AH668" t="str">
        <f t="shared" si="311"/>
        <v>0.0427138452654079+0.0689391008829351i</v>
      </c>
      <c r="AI668">
        <f t="shared" si="312"/>
        <v>-21.819673901123991</v>
      </c>
      <c r="AJ668">
        <f t="shared" si="313"/>
        <v>58.218138272233432</v>
      </c>
      <c r="AK668"/>
      <c r="AL668"/>
      <c r="AM668"/>
      <c r="AN668"/>
    </row>
    <row r="669" spans="1:40" x14ac:dyDescent="0.35">
      <c r="A669"/>
      <c r="B669">
        <f t="shared" si="314"/>
        <v>53500</v>
      </c>
      <c r="C669" s="237" t="str">
        <f t="shared" si="282"/>
        <v>-7.39027535592072E-06+0.0126696450118969i</v>
      </c>
      <c r="D669" s="208" t="str">
        <f t="shared" si="283"/>
        <v>-1.64880217849099+0.0971339450912096i</v>
      </c>
      <c r="E669" t="str">
        <f t="shared" si="284"/>
        <v>36500</v>
      </c>
      <c r="F669" t="str">
        <f t="shared" si="285"/>
        <v>0.21505376344086</v>
      </c>
      <c r="G669" t="str">
        <f t="shared" si="280"/>
        <v>0.21505376344086</v>
      </c>
      <c r="H669" t="str">
        <f t="shared" si="286"/>
        <v>1.57544219098059+1.15292739141095i</v>
      </c>
      <c r="I669" t="str">
        <f t="shared" si="287"/>
        <v>210.094008708817i</v>
      </c>
      <c r="J669" t="str">
        <f t="shared" si="281"/>
        <v>-58.7472170416931+45.9618460972106i</v>
      </c>
      <c r="K669" t="str">
        <f t="shared" si="288"/>
        <v>1.7355827900115-2.21837605571767i</v>
      </c>
      <c r="L669" t="str">
        <f t="shared" si="289"/>
        <v>0.470411957540844-0.518386965474929i</v>
      </c>
      <c r="M669" t="str">
        <f t="shared" si="290"/>
        <v>2.20599474755234-2.7367630211926i</v>
      </c>
      <c r="N669" t="str">
        <f t="shared" si="291"/>
        <v>-0.667321280468609i</v>
      </c>
      <c r="O669" t="str">
        <f t="shared" si="292"/>
        <v>0.785482299014169-0.618884123188999i</v>
      </c>
      <c r="P669" t="str">
        <f t="shared" si="293"/>
        <v>0.214517700985831+0.618884123188999i</v>
      </c>
      <c r="Q669" t="str">
        <f t="shared" si="294"/>
        <v>-0.214517700985831+0.04843715727961i</v>
      </c>
      <c r="R669" t="str">
        <f t="shared" si="295"/>
        <v>-0.331669334216055-2.95989207406798i</v>
      </c>
      <c r="S669" t="str">
        <f t="shared" si="296"/>
        <v>0.0745120641574145i</v>
      </c>
      <c r="T669" t="str">
        <f t="shared" si="297"/>
        <v>0.220547668121976-0.0247133667101536i</v>
      </c>
      <c r="U669" t="str">
        <f t="shared" si="298"/>
        <v>0.0000499999999999999-0.00265612388337609i</v>
      </c>
      <c r="V669" t="str">
        <f t="shared" si="299"/>
        <v>0.00002-0.0297485874938122i</v>
      </c>
      <c r="W669" t="str">
        <f t="shared" si="300"/>
        <v>0.0000422734517690135-0.00243846926951083i</v>
      </c>
      <c r="X669" t="str">
        <f t="shared" si="301"/>
        <v>0.0000719719217889465-0.00243707664470309i</v>
      </c>
      <c r="Y669" t="str">
        <f t="shared" si="302"/>
        <v>0.009+0.268920331147286i</v>
      </c>
      <c r="Z669" t="str">
        <f t="shared" si="303"/>
        <v>-0.109506684774981-0.00696893556955631i</v>
      </c>
      <c r="AA669" t="str">
        <f t="shared" si="304"/>
        <v>1.53122870971768-44.978844012217i</v>
      </c>
      <c r="AB669" t="str">
        <f t="shared" si="305"/>
        <v>0.663443332595002-0.0743418350755755i</v>
      </c>
      <c r="AC669" t="str">
        <f t="shared" si="306"/>
        <v>2.26009652184076-1.97968487700291i</v>
      </c>
      <c r="AD669" t="str">
        <f t="shared" si="307"/>
        <v>0.182406667924879+0.126882141584926i</v>
      </c>
      <c r="AE669" t="str">
        <f t="shared" si="308"/>
        <v>-0.0190905160156716-0.0151656229983409i</v>
      </c>
      <c r="AF669" t="str">
        <f t="shared" si="309"/>
        <v>-3.22424436947158-1.05579344631974i</v>
      </c>
      <c r="AG669" t="str">
        <f t="shared" si="310"/>
        <v>1.02167047253942-0.0289967628572787i</v>
      </c>
      <c r="AH669" t="str">
        <f t="shared" si="311"/>
        <v>0.042622152405468+0.0687983284171831i</v>
      </c>
      <c r="AI669">
        <f t="shared" si="312"/>
        <v>-21.83768124057152</v>
      </c>
      <c r="AJ669">
        <f t="shared" si="313"/>
        <v>58.220829496127664</v>
      </c>
      <c r="AK669"/>
      <c r="AL669"/>
      <c r="AM669"/>
      <c r="AN669"/>
    </row>
    <row r="670" spans="1:40" x14ac:dyDescent="0.35">
      <c r="A670"/>
      <c r="B670">
        <f t="shared" si="314"/>
        <v>53600</v>
      </c>
      <c r="C670" s="237" t="str">
        <f t="shared" si="282"/>
        <v>-7.36272543450452E-06+0.0126460076305267i</v>
      </c>
      <c r="D670" s="208" t="str">
        <f t="shared" si="283"/>
        <v>-1.64880196727492+0.0969527251673714i</v>
      </c>
      <c r="E670" t="str">
        <f t="shared" si="284"/>
        <v>36500</v>
      </c>
      <c r="F670" t="str">
        <f t="shared" si="285"/>
        <v>0.21505376344086</v>
      </c>
      <c r="G670" t="str">
        <f t="shared" si="280"/>
        <v>0.21505376344086</v>
      </c>
      <c r="H670" t="str">
        <f t="shared" si="286"/>
        <v>1.57755566627294+1.15251961851807i</v>
      </c>
      <c r="I670" t="str">
        <f t="shared" si="287"/>
        <v>210.486707790516i</v>
      </c>
      <c r="J670" t="str">
        <f t="shared" si="281"/>
        <v>-58.9707798662251+46.0477560899156i</v>
      </c>
      <c r="K670" t="str">
        <f t="shared" si="288"/>
        <v>1.73142718290745-2.21734173231503i</v>
      </c>
      <c r="L670" t="str">
        <f t="shared" si="289"/>
        <v>0.469448636569113-0.518292363487599i</v>
      </c>
      <c r="M670" t="str">
        <f t="shared" si="290"/>
        <v>2.20087581947656-2.73563409580263i</v>
      </c>
      <c r="N670" t="str">
        <f t="shared" si="291"/>
        <v>-0.668568609964812i</v>
      </c>
      <c r="O670" t="str">
        <f t="shared" si="292"/>
        <v>0.784709735754029-0.619863396735799i</v>
      </c>
      <c r="P670" t="str">
        <f t="shared" si="293"/>
        <v>0.215290264245971+0.619863396735799i</v>
      </c>
      <c r="Q670" t="str">
        <f t="shared" si="294"/>
        <v>-0.215290264245971+0.048705213229013i</v>
      </c>
      <c r="R670" t="str">
        <f t="shared" si="295"/>
        <v>-0.331663052346617-2.95423073889617i</v>
      </c>
      <c r="S670" t="str">
        <f t="shared" si="296"/>
        <v>0.0746513390436899i</v>
      </c>
      <c r="T670" t="str">
        <f t="shared" si="297"/>
        <v>0.220537280502628-0.0247590909689924i</v>
      </c>
      <c r="U670" t="str">
        <f t="shared" si="298"/>
        <v>0.0000499999999999999-0.00265116842836979i</v>
      </c>
      <c r="V670" t="str">
        <f t="shared" si="299"/>
        <v>0.00002-0.0296930863977417i</v>
      </c>
      <c r="W670" t="str">
        <f t="shared" si="300"/>
        <v>0.0000422734512803303-0.00243392011234668i</v>
      </c>
      <c r="X670" t="str">
        <f t="shared" si="301"/>
        <v>0.0000718611980667893-0.00243253143277527i</v>
      </c>
      <c r="Y670" t="str">
        <f t="shared" si="302"/>
        <v>0.009+0.269422985971861i</v>
      </c>
      <c r="Z670" t="str">
        <f t="shared" si="303"/>
        <v>-0.109095467261948-0.00693670234891854i</v>
      </c>
      <c r="AA670" t="str">
        <f t="shared" si="304"/>
        <v>1.52540463298187-44.8935965204853i</v>
      </c>
      <c r="AB670" t="str">
        <f t="shared" si="305"/>
        <v>0.663412084942934-0.0744793810987222i</v>
      </c>
      <c r="AC670" t="str">
        <f t="shared" si="306"/>
        <v>2.25633928173149-1.97877258804716i</v>
      </c>
      <c r="AD670" t="str">
        <f t="shared" si="307"/>
        <v>0.182561572730642+0.127094562849337i</v>
      </c>
      <c r="AE670" t="str">
        <f t="shared" si="308"/>
        <v>-0.0190350229284738-0.0151318160108844i</v>
      </c>
      <c r="AF670" t="str">
        <f t="shared" si="309"/>
        <v>-3.22635763354786-1.0555668933507i</v>
      </c>
      <c r="AG670" t="str">
        <f t="shared" si="310"/>
        <v>1.02166284850194-0.0289671493237693i</v>
      </c>
      <c r="AH670" t="str">
        <f t="shared" si="311"/>
        <v>0.042530977063366+0.0686580620798351i</v>
      </c>
      <c r="AI670">
        <f t="shared" si="312"/>
        <v>-21.855650387272789</v>
      </c>
      <c r="AJ670">
        <f t="shared" si="313"/>
        <v>58.223408888297953</v>
      </c>
      <c r="AK670"/>
      <c r="AL670"/>
      <c r="AM670"/>
      <c r="AN670"/>
    </row>
    <row r="671" spans="1:40" x14ac:dyDescent="0.35">
      <c r="A671"/>
      <c r="B671">
        <f t="shared" si="314"/>
        <v>53700</v>
      </c>
      <c r="C671" s="237" t="str">
        <f t="shared" si="282"/>
        <v>-7.33532927984431E-06+0.012622458284007i</v>
      </c>
      <c r="D671" s="208" t="str">
        <f t="shared" si="283"/>
        <v>-1.64880175723774+0.096772180177387i</v>
      </c>
      <c r="E671" t="str">
        <f t="shared" si="284"/>
        <v>36500</v>
      </c>
      <c r="F671" t="str">
        <f t="shared" si="285"/>
        <v>0.21505376344086</v>
      </c>
      <c r="G671" t="str">
        <f t="shared" si="280"/>
        <v>0.21505376344086</v>
      </c>
      <c r="H671" t="str">
        <f t="shared" si="286"/>
        <v>1.57966370513001+1.15210888866852i</v>
      </c>
      <c r="I671" t="str">
        <f t="shared" si="287"/>
        <v>210.879406872215i</v>
      </c>
      <c r="J671" t="str">
        <f t="shared" si="281"/>
        <v>-59.1947601750231+46.1336660826207i</v>
      </c>
      <c r="K671" t="str">
        <f t="shared" si="288"/>
        <v>1.72728371503254-2.21630219203611i</v>
      </c>
      <c r="L671" t="str">
        <f t="shared" si="289"/>
        <v>0.468487465060388-0.518196170562717i</v>
      </c>
      <c r="M671" t="str">
        <f t="shared" si="290"/>
        <v>2.19577118009293-2.73449836259883i</v>
      </c>
      <c r="N671" t="str">
        <f t="shared" si="291"/>
        <v>-0.669815939461015i</v>
      </c>
      <c r="O671" t="str">
        <f t="shared" si="292"/>
        <v>0.783935951618414-0.620841705880115i</v>
      </c>
      <c r="P671" t="str">
        <f t="shared" si="293"/>
        <v>0.216064048381586+0.620841705880115i</v>
      </c>
      <c r="Q671" t="str">
        <f t="shared" si="294"/>
        <v>-0.216064048381586+0.0489742335809i</v>
      </c>
      <c r="R671" t="str">
        <f t="shared" si="295"/>
        <v>-0.331656758328497-2.9485902268481i</v>
      </c>
      <c r="S671" t="str">
        <f t="shared" si="296"/>
        <v>0.0747906139299656i</v>
      </c>
      <c r="T671" t="str">
        <f t="shared" si="297"/>
        <v>0.220526873293866-0.0248048125694105i</v>
      </c>
      <c r="U671" t="str">
        <f t="shared" si="298"/>
        <v>0.0000499999999999999-0.00264623142943428i</v>
      </c>
      <c r="V671" t="str">
        <f t="shared" si="299"/>
        <v>0.00002-0.0296377920096639i</v>
      </c>
      <c r="W671" t="str">
        <f t="shared" si="300"/>
        <v>0.0000422734507907345-0.00242938789846062i</v>
      </c>
      <c r="X671" t="str">
        <f t="shared" si="301"/>
        <v>0.0000717510922115306-0.00242800314192832i</v>
      </c>
      <c r="Y671" t="str">
        <f t="shared" si="302"/>
        <v>0.009+0.269925640796435i</v>
      </c>
      <c r="Z671" t="str">
        <f t="shared" si="303"/>
        <v>-0.108686567291034-0.00690469870412484i</v>
      </c>
      <c r="AA671" t="str">
        <f t="shared" si="304"/>
        <v>1.51961393318287-44.8086739970504i</v>
      </c>
      <c r="AB671" t="str">
        <f t="shared" si="305"/>
        <v>0.663380778362715-0.0746169191249061i</v>
      </c>
      <c r="AC671" t="str">
        <f t="shared" si="306"/>
        <v>2.25259255138724-1.97785533277418i</v>
      </c>
      <c r="AD671" t="str">
        <f t="shared" si="307"/>
        <v>0.182716732159382+0.127306797577304i</v>
      </c>
      <c r="AE671" t="str">
        <f t="shared" si="308"/>
        <v>-0.0189798393247803-0.0150981428052546i</v>
      </c>
      <c r="AF671" t="str">
        <f t="shared" si="309"/>
        <v>-3.22846546236775-1.05533670849113i</v>
      </c>
      <c r="AG671" t="str">
        <f t="shared" si="310"/>
        <v>1.0216552298098-0.0289376910323305i</v>
      </c>
      <c r="AH671" t="str">
        <f t="shared" si="311"/>
        <v>0.0424403152629459+0.0685182989733149i</v>
      </c>
      <c r="AI671">
        <f t="shared" si="312"/>
        <v>-21.873581519833426</v>
      </c>
      <c r="AJ671">
        <f t="shared" si="313"/>
        <v>58.225877003361781</v>
      </c>
      <c r="AK671"/>
      <c r="AL671"/>
      <c r="AM671"/>
      <c r="AN671"/>
    </row>
    <row r="672" spans="1:40" x14ac:dyDescent="0.35">
      <c r="A672"/>
      <c r="B672">
        <f t="shared" si="314"/>
        <v>53800</v>
      </c>
      <c r="C672" s="237" t="str">
        <f t="shared" si="282"/>
        <v>-7.30808574975673E-06+0.012598996481438i</v>
      </c>
      <c r="D672" s="208" t="str">
        <f t="shared" si="283"/>
        <v>-1.64880154837068+0.0965923063576914i</v>
      </c>
      <c r="E672" t="str">
        <f t="shared" si="284"/>
        <v>36500</v>
      </c>
      <c r="F672" t="str">
        <f t="shared" si="285"/>
        <v>0.21505376344086</v>
      </c>
      <c r="G672" t="str">
        <f t="shared" si="280"/>
        <v>0.21505376344086</v>
      </c>
      <c r="H672" t="str">
        <f t="shared" si="286"/>
        <v>1.58176631755737+1.1516952265729i</v>
      </c>
      <c r="I672" t="str">
        <f t="shared" si="287"/>
        <v>211.272105953914i</v>
      </c>
      <c r="J672" t="str">
        <f t="shared" si="281"/>
        <v>-59.4191579680874+46.2195760753257i</v>
      </c>
      <c r="K672" t="str">
        <f t="shared" si="288"/>
        <v>1.72315235486728-2.21525748765144i</v>
      </c>
      <c r="L672" t="str">
        <f t="shared" si="289"/>
        <v>0.46752844082079-0.51809839755141i</v>
      </c>
      <c r="M672" t="str">
        <f t="shared" si="290"/>
        <v>2.19068079568807-2.73335588520285i</v>
      </c>
      <c r="N672" t="str">
        <f t="shared" si="291"/>
        <v>-0.671063268957218i</v>
      </c>
      <c r="O672" t="str">
        <f t="shared" si="292"/>
        <v>0.783160947811203-0.621819049099864i</v>
      </c>
      <c r="P672" t="str">
        <f t="shared" si="293"/>
        <v>0.216839052188797+0.621819049099864i</v>
      </c>
      <c r="Q672" t="str">
        <f t="shared" si="294"/>
        <v>-0.216839052188797+0.0492442198573541i</v>
      </c>
      <c r="R672" t="str">
        <f t="shared" si="295"/>
        <v>-0.331650452159316-2.94297042179544i</v>
      </c>
      <c r="S672" t="str">
        <f t="shared" si="296"/>
        <v>0.074929888816241i</v>
      </c>
      <c r="T672" t="str">
        <f t="shared" si="297"/>
        <v>0.220516446494618-0.0248505315061536i</v>
      </c>
      <c r="U672" t="str">
        <f t="shared" si="298"/>
        <v>0.0000500000000000001-0.00264131278365466i</v>
      </c>
      <c r="V672" t="str">
        <f t="shared" si="299"/>
        <v>0.00002-0.0295827031769322i</v>
      </c>
      <c r="W672" t="str">
        <f t="shared" si="300"/>
        <v>0.0000422734503002264-0.0024248725333734i</v>
      </c>
      <c r="X672" t="str">
        <f t="shared" si="301"/>
        <v>0.0000716415996347564-0.00242349167786241i</v>
      </c>
      <c r="Y672" t="str">
        <f t="shared" si="302"/>
        <v>0.009+0.270428295621009i</v>
      </c>
      <c r="Z672" t="str">
        <f t="shared" si="303"/>
        <v>-0.108279967439151-0.00687292252058261i</v>
      </c>
      <c r="AA672" t="str">
        <f t="shared" si="304"/>
        <v>1.51385635421661-44.7240745739166i</v>
      </c>
      <c r="AB672" t="str">
        <f t="shared" si="305"/>
        <v>0.663349412851122-0.0747544491383214i</v>
      </c>
      <c r="AC672" t="str">
        <f t="shared" si="306"/>
        <v>2.24885630606658-1.97693315768203i</v>
      </c>
      <c r="AD672" t="str">
        <f t="shared" si="307"/>
        <v>0.182872146041033+0.127518845562993i</v>
      </c>
      <c r="AE672" t="str">
        <f t="shared" si="308"/>
        <v>-0.0189249628733822-0.0150646025363517i</v>
      </c>
      <c r="AF672" t="str">
        <f t="shared" si="309"/>
        <v>-3.23056786592805-1.05510292021521i</v>
      </c>
      <c r="AG672" t="str">
        <f t="shared" si="310"/>
        <v>1.02164761635817-0.0289083870622642i</v>
      </c>
      <c r="AH672" t="str">
        <f t="shared" si="311"/>
        <v>0.0423501630658227+0.0683790362225555i</v>
      </c>
      <c r="AI672">
        <f t="shared" si="312"/>
        <v>-21.891474815632623</v>
      </c>
      <c r="AJ672">
        <f t="shared" si="313"/>
        <v>58.22823439247933</v>
      </c>
      <c r="AK672"/>
      <c r="AL672"/>
      <c r="AM672"/>
      <c r="AN672"/>
    </row>
    <row r="673" spans="1:40" x14ac:dyDescent="0.35">
      <c r="A673"/>
      <c r="B673">
        <f t="shared" si="314"/>
        <v>53900</v>
      </c>
      <c r="C673" s="237" t="str">
        <f t="shared" si="282"/>
        <v>-7.28099371264383E-06+0.0125756217355625i</v>
      </c>
      <c r="D673" s="208" t="str">
        <f t="shared" si="283"/>
        <v>-1.64880134066506+0.0964130999726459i</v>
      </c>
      <c r="E673" t="str">
        <f t="shared" si="284"/>
        <v>36500</v>
      </c>
      <c r="F673" t="str">
        <f t="shared" si="285"/>
        <v>0.21505376344086</v>
      </c>
      <c r="G673" t="str">
        <f t="shared" si="280"/>
        <v>0.21505376344086</v>
      </c>
      <c r="H673" t="str">
        <f t="shared" si="286"/>
        <v>1.58386351360618+1.15127865679581i</v>
      </c>
      <c r="I673" t="str">
        <f t="shared" si="287"/>
        <v>211.664805035612i</v>
      </c>
      <c r="J673" t="str">
        <f t="shared" si="281"/>
        <v>-59.6439732454178+46.3054860680309i</v>
      </c>
      <c r="K673" t="str">
        <f t="shared" si="288"/>
        <v>1.71903307086901-2.21420767155462i</v>
      </c>
      <c r="L673" t="str">
        <f t="shared" si="289"/>
        <v>0.466571561625407-0.517999055252256i</v>
      </c>
      <c r="M673" t="str">
        <f t="shared" si="290"/>
        <v>2.18560463249442-2.73220672680688i</v>
      </c>
      <c r="N673" t="str">
        <f t="shared" si="291"/>
        <v>-0.672310598453421i</v>
      </c>
      <c r="O673" t="str">
        <f t="shared" si="292"/>
        <v>0.782384725538169-0.622795424874464i</v>
      </c>
      <c r="P673" t="str">
        <f t="shared" si="293"/>
        <v>0.217615274461831+0.622795424874464i</v>
      </c>
      <c r="Q673" t="str">
        <f t="shared" si="294"/>
        <v>-0.217615274461831+0.049515173578957i</v>
      </c>
      <c r="R673" t="str">
        <f t="shared" si="295"/>
        <v>-0.331644133836693-2.93737120847162i</v>
      </c>
      <c r="S673" t="str">
        <f t="shared" si="296"/>
        <v>0.0750691637025167i</v>
      </c>
      <c r="T673" t="str">
        <f t="shared" si="297"/>
        <v>0.220506000103815-0.0248962477739661i</v>
      </c>
      <c r="U673" t="str">
        <f t="shared" si="298"/>
        <v>0.0000500000000000001-0.00263641238887979i</v>
      </c>
      <c r="V673" t="str">
        <f t="shared" si="299"/>
        <v>0.00002-0.0295278187554537i</v>
      </c>
      <c r="W673" t="str">
        <f t="shared" si="300"/>
        <v>0.0000422734498088053-0.00242037392330694i</v>
      </c>
      <c r="X673" t="str">
        <f t="shared" si="301"/>
        <v>0.000071532715790563-0.002418996946977i</v>
      </c>
      <c r="Y673" t="str">
        <f t="shared" si="302"/>
        <v>0.009+0.270930950445584i</v>
      </c>
      <c r="Z673" t="str">
        <f t="shared" si="303"/>
        <v>-0.107875650447011-0.00684137170736249i</v>
      </c>
      <c r="AA673" t="str">
        <f t="shared" si="304"/>
        <v>1.5081316424448-44.6397963974741i</v>
      </c>
      <c r="AB673" t="str">
        <f t="shared" si="305"/>
        <v>0.663317988404938-0.0748919711231585i</v>
      </c>
      <c r="AC673" t="str">
        <f t="shared" si="306"/>
        <v>2.24513052098819-1.97600610895539i</v>
      </c>
      <c r="AD673" t="str">
        <f t="shared" si="307"/>
        <v>0.18302781420527+0.127730706600071i</v>
      </c>
      <c r="AE673" t="str">
        <f t="shared" si="308"/>
        <v>-0.018870391264993-0.0150311943663033i</v>
      </c>
      <c r="AF673" t="str">
        <f t="shared" si="309"/>
        <v>-3.23266485427124-1.05486555682316i</v>
      </c>
      <c r="AG673" t="str">
        <f t="shared" si="310"/>
        <v>1.02164000804327-0.0288792364999225i</v>
      </c>
      <c r="AH673" t="str">
        <f t="shared" si="311"/>
        <v>0.0422605165709546+0.0682402709747787i</v>
      </c>
      <c r="AI673">
        <f t="shared" si="312"/>
        <v>-21.90933045083397</v>
      </c>
      <c r="AJ673">
        <f t="shared" si="313"/>
        <v>58.230481603377783</v>
      </c>
      <c r="AK673"/>
      <c r="AL673"/>
      <c r="AM673"/>
      <c r="AN673"/>
    </row>
    <row r="674" spans="1:40" x14ac:dyDescent="0.35">
      <c r="A674"/>
      <c r="B674">
        <f t="shared" si="314"/>
        <v>54000</v>
      </c>
      <c r="C674" s="237" t="str">
        <f t="shared" si="282"/>
        <v>-7.25405204737569E-06+0.012552333562733i</v>
      </c>
      <c r="D674" s="208" t="str">
        <f t="shared" si="283"/>
        <v>-1.64880113411229+0.0962345573142864i</v>
      </c>
      <c r="E674" t="str">
        <f t="shared" si="284"/>
        <v>36500</v>
      </c>
      <c r="F674" t="str">
        <f t="shared" si="285"/>
        <v>0.21505376344086</v>
      </c>
      <c r="G674" t="str">
        <f t="shared" si="280"/>
        <v>0.21505376344086</v>
      </c>
      <c r="H674" t="str">
        <f t="shared" si="286"/>
        <v>1.58595530337219+1.15085920375642i</v>
      </c>
      <c r="I674" t="str">
        <f t="shared" si="287"/>
        <v>212.057504117311i</v>
      </c>
      <c r="J674" t="str">
        <f t="shared" si="281"/>
        <v>-59.8692060070144+46.3913960607359i</v>
      </c>
      <c r="K674" t="str">
        <f t="shared" si="288"/>
        <v>1.71492583147358-2.21315279576464i</v>
      </c>
      <c r="L674" t="str">
        <f t="shared" si="289"/>
        <v>0.465616825218649-0.517898154411399i</v>
      </c>
      <c r="M674" t="str">
        <f t="shared" si="290"/>
        <v>2.18054265669223-2.73105095017604i</v>
      </c>
      <c r="N674" t="str">
        <f t="shared" si="291"/>
        <v>-0.673557927949624i</v>
      </c>
      <c r="O674" t="str">
        <f t="shared" si="292"/>
        <v>0.781607286006983-0.623770831684841i</v>
      </c>
      <c r="P674" t="str">
        <f t="shared" si="293"/>
        <v>0.218392713993017+0.623770831684841i</v>
      </c>
      <c r="Q674" t="str">
        <f t="shared" si="294"/>
        <v>-0.218392713993017+0.0497870962647829i</v>
      </c>
      <c r="R674" t="str">
        <f t="shared" si="295"/>
        <v>-0.33163780335826-2.93179247246386i</v>
      </c>
      <c r="S674" t="str">
        <f t="shared" si="296"/>
        <v>0.0752084385887921i</v>
      </c>
      <c r="T674" t="str">
        <f t="shared" si="297"/>
        <v>0.220495534120381-0.0249419613675916i</v>
      </c>
      <c r="U674" t="str">
        <f t="shared" si="298"/>
        <v>0.0000500000000000001-0.0026315301437152i</v>
      </c>
      <c r="V674" t="str">
        <f t="shared" si="299"/>
        <v>0.00002-0.0294731376096102i</v>
      </c>
      <c r="W674" t="str">
        <f t="shared" si="300"/>
        <v>0.000042273449316472-0.00241589197517778i</v>
      </c>
      <c r="X674" t="str">
        <f t="shared" si="301"/>
        <v>0.0000714244361750896-0.00241451885636436i</v>
      </c>
      <c r="Y674" t="str">
        <f t="shared" si="302"/>
        <v>0.009+0.271433605270158i</v>
      </c>
      <c r="Z674" t="str">
        <f t="shared" si="303"/>
        <v>-0.107473599217274-0.00681004419688789i</v>
      </c>
      <c r="AA674" t="str">
        <f t="shared" si="304"/>
        <v>1.50243954666638-44.555837628359i</v>
      </c>
      <c r="AB674" t="str">
        <f t="shared" si="305"/>
        <v>0.663286505020926-0.0750294850636053i</v>
      </c>
      <c r="AC674" t="str">
        <f t="shared" si="306"/>
        <v>2.24141517133226-1.97507423246719i</v>
      </c>
      <c r="AD674" t="str">
        <f t="shared" si="307"/>
        <v>0.183183736481507+0.127942380481714i</v>
      </c>
      <c r="AE674" t="str">
        <f t="shared" si="308"/>
        <v>-0.0188161222120006-0.0149979174643858i</v>
      </c>
      <c r="AF674" t="str">
        <f t="shared" si="309"/>
        <v>-3.23475643748448-1.05462464644213i</v>
      </c>
      <c r="AG674" t="str">
        <f t="shared" si="310"/>
        <v>1.0216324047623-0.0288502384386387i</v>
      </c>
      <c r="AH674" t="str">
        <f t="shared" si="311"/>
        <v>0.0421713719142202+0.0681020003992762i</v>
      </c>
      <c r="AI674">
        <f t="shared" si="312"/>
        <v>-21.927148600396261</v>
      </c>
      <c r="AJ674">
        <f t="shared" si="313"/>
        <v>58.232619180375437</v>
      </c>
      <c r="AK674"/>
      <c r="AL674"/>
      <c r="AM674"/>
      <c r="AN674"/>
    </row>
    <row r="675" spans="1:40" x14ac:dyDescent="0.35">
      <c r="A675"/>
      <c r="B675">
        <f t="shared" si="314"/>
        <v>54100</v>
      </c>
      <c r="C675" s="237" t="str">
        <f t="shared" si="282"/>
        <v>-7.22725964317458E-06+0.0125291314828779i</v>
      </c>
      <c r="D675" s="208" t="str">
        <f t="shared" si="283"/>
        <v>-1.64880092870386+0.0960566747020639i</v>
      </c>
      <c r="E675" t="str">
        <f t="shared" si="284"/>
        <v>36500</v>
      </c>
      <c r="F675" t="str">
        <f t="shared" si="285"/>
        <v>0.21505376344086</v>
      </c>
      <c r="G675" t="str">
        <f t="shared" si="280"/>
        <v>0.21505376344086</v>
      </c>
      <c r="H675" t="str">
        <f t="shared" si="286"/>
        <v>1.58804169699492+1.15043689172908i</v>
      </c>
      <c r="I675" t="str">
        <f t="shared" si="287"/>
        <v>212.45020319901i</v>
      </c>
      <c r="J675" t="str">
        <f t="shared" si="281"/>
        <v>-60.0948562528772+46.477306053441i</v>
      </c>
      <c r="K675" t="str">
        <f t="shared" si="288"/>
        <v>1.71083060509699-2.21209291192803i</v>
      </c>
      <c r="L675" t="str">
        <f t="shared" si="289"/>
        <v>0.464664229314684-0.517795705722686i</v>
      </c>
      <c r="M675" t="str">
        <f t="shared" si="290"/>
        <v>2.17549483441167-2.72988861765072i</v>
      </c>
      <c r="N675" t="str">
        <f t="shared" si="291"/>
        <v>-0.674805257445827i</v>
      </c>
      <c r="O675" t="str">
        <f t="shared" si="292"/>
        <v>0.780828630427209-0.624745268013427i</v>
      </c>
      <c r="P675" t="str">
        <f t="shared" si="293"/>
        <v>0.219171369572791+0.624745268013427i</v>
      </c>
      <c r="Q675" t="str">
        <f t="shared" si="294"/>
        <v>-0.219171369572791+0.0500599894324i</v>
      </c>
      <c r="R675" t="str">
        <f t="shared" si="295"/>
        <v>-0.331631460721627-2.92623410020532i</v>
      </c>
      <c r="S675" t="str">
        <f t="shared" si="296"/>
        <v>0.0753477134750677i</v>
      </c>
      <c r="T675" t="str">
        <f t="shared" si="297"/>
        <v>0.220485048543243-0.0249876722817713i</v>
      </c>
      <c r="U675" t="str">
        <f t="shared" si="298"/>
        <v>0.00005-0.00262666594751609i</v>
      </c>
      <c r="V675" t="str">
        <f t="shared" si="299"/>
        <v>0.00002-0.0294186586121803i</v>
      </c>
      <c r="W675" t="str">
        <f t="shared" si="300"/>
        <v>0.000042273448823226-0.00241142659659069i</v>
      </c>
      <c r="X675" t="str">
        <f t="shared" si="301"/>
        <v>0.0000713167563260466-0.00241005731380318i</v>
      </c>
      <c r="Y675" t="str">
        <f t="shared" si="302"/>
        <v>0.009+0.271936260094732i</v>
      </c>
      <c r="Z675" t="str">
        <f t="shared" si="303"/>
        <v>-0.107073796812727-0.00677893794462858i</v>
      </c>
      <c r="AA675" t="str">
        <f t="shared" si="304"/>
        <v>1.49677981808931-44.4721964413167i</v>
      </c>
      <c r="AB675" t="str">
        <f t="shared" si="305"/>
        <v>0.66325496269586-0.0751669909438424i</v>
      </c>
      <c r="AC675" t="str">
        <f t="shared" si="306"/>
        <v>2.2377102322421-1.97413757378038i</v>
      </c>
      <c r="AD675" t="str">
        <f t="shared" si="307"/>
        <v>0.183339912698897+0.128153867000613i</v>
      </c>
      <c r="AE675" t="str">
        <f t="shared" si="308"/>
        <v>-0.0187621534482234-0.0149647710069483i</v>
      </c>
      <c r="AF675" t="str">
        <f t="shared" si="309"/>
        <v>-3.23684262569878-1.05438021702702i</v>
      </c>
      <c r="AG675" t="str">
        <f t="shared" si="310"/>
        <v>1.0216248064135-0.0288213919786601i</v>
      </c>
      <c r="AH675" t="str">
        <f t="shared" si="311"/>
        <v>0.0420827252680008+0.0679642216871931i</v>
      </c>
      <c r="AI675">
        <f t="shared" si="312"/>
        <v>-21.944929438084305</v>
      </c>
      <c r="AJ675">
        <f t="shared" si="313"/>
        <v>58.234647664405756</v>
      </c>
      <c r="AK675"/>
      <c r="AL675"/>
      <c r="AM675"/>
      <c r="AN675"/>
    </row>
    <row r="676" spans="1:40" x14ac:dyDescent="0.35">
      <c r="A676"/>
      <c r="B676">
        <f t="shared" si="314"/>
        <v>54200</v>
      </c>
      <c r="C676" s="237" t="str">
        <f t="shared" si="282"/>
        <v>-7.20061539950021E-06+0.0125060150194682i</v>
      </c>
      <c r="D676" s="208" t="str">
        <f t="shared" si="283"/>
        <v>-1.64880072443132+0.0958794484825896i</v>
      </c>
      <c r="E676" t="str">
        <f t="shared" si="284"/>
        <v>36500</v>
      </c>
      <c r="F676" t="str">
        <f t="shared" si="285"/>
        <v>0.21505376344086</v>
      </c>
      <c r="G676" t="str">
        <f t="shared" si="280"/>
        <v>0.21505376344086</v>
      </c>
      <c r="H676" t="str">
        <f t="shared" si="286"/>
        <v>1.59012270465668+1.15001174484394i</v>
      </c>
      <c r="I676" t="str">
        <f t="shared" si="287"/>
        <v>212.842902280709i</v>
      </c>
      <c r="J676" t="str">
        <f t="shared" si="281"/>
        <v>-60.3209239830061+46.563216046146i</v>
      </c>
      <c r="K676" t="str">
        <f t="shared" si="288"/>
        <v>1.70674736013704-2.2110280713212i</v>
      </c>
      <c r="L676" t="str">
        <f t="shared" si="289"/>
        <v>0.463713771597817-0.51769171982779i</v>
      </c>
      <c r="M676" t="str">
        <f t="shared" si="290"/>
        <v>2.17046113173486-2.72871979114899i</v>
      </c>
      <c r="N676" t="str">
        <f t="shared" si="291"/>
        <v>-0.67605258694203i</v>
      </c>
      <c r="O676" t="str">
        <f t="shared" si="292"/>
        <v>0.780048760010304-0.625718732344164i</v>
      </c>
      <c r="P676" t="str">
        <f t="shared" si="293"/>
        <v>0.219951239989696+0.625718732344164i</v>
      </c>
      <c r="Q676" t="str">
        <f t="shared" si="294"/>
        <v>-0.219951239989696+0.050333854597866i</v>
      </c>
      <c r="R676" t="str">
        <f t="shared" si="295"/>
        <v>-0.331625105924403-2.92069597896725i</v>
      </c>
      <c r="S676" t="str">
        <f t="shared" si="296"/>
        <v>0.0754869883613432i</v>
      </c>
      <c r="T676" t="str">
        <f t="shared" si="297"/>
        <v>0.220474543371323-0.0250333805112446i</v>
      </c>
      <c r="U676" t="str">
        <f t="shared" si="298"/>
        <v>0.00005-0.00262181970038046i</v>
      </c>
      <c r="V676" t="str">
        <f t="shared" si="299"/>
        <v>0.00002-0.0293643806442611i</v>
      </c>
      <c r="W676" t="str">
        <f t="shared" si="300"/>
        <v>0.0000422734483290671-0.00240697769583235i</v>
      </c>
      <c r="X676" t="str">
        <f t="shared" si="301"/>
        <v>0.0000712096718222622-0.00240561222775228i</v>
      </c>
      <c r="Y676" t="str">
        <f t="shared" si="302"/>
        <v>0.009+0.272438914919307i</v>
      </c>
      <c r="Z676" t="str">
        <f t="shared" si="303"/>
        <v>-0.106676226454482-0.00674805092879951i</v>
      </c>
      <c r="AA676" t="str">
        <f t="shared" si="304"/>
        <v>1.49115221030266-44.3888710250649i</v>
      </c>
      <c r="AB676" t="str">
        <f t="shared" si="305"/>
        <v>0.663223361426495-0.075304488748045i</v>
      </c>
      <c r="AC676" t="str">
        <f t="shared" si="306"/>
        <v>2.2340156788256-1.97319617814963i</v>
      </c>
      <c r="AD676" t="str">
        <f t="shared" si="307"/>
        <v>0.183496342686335+0.128365165948978i</v>
      </c>
      <c r="AE676" t="str">
        <f t="shared" si="308"/>
        <v>-0.0187084827286693-0.0149317541773362i</v>
      </c>
      <c r="AF676" t="str">
        <f t="shared" si="309"/>
        <v>-3.238923429088-1.05413229636135i</v>
      </c>
      <c r="AG676" t="str">
        <f t="shared" si="310"/>
        <v>1.02161721289609-0.0287926962270818i</v>
      </c>
      <c r="AH676" t="str">
        <f t="shared" si="311"/>
        <v>0.0419945728407689+0.0678269320513141i</v>
      </c>
      <c r="AI676">
        <f t="shared" si="312"/>
        <v>-21.962673136479474</v>
      </c>
      <c r="AJ676">
        <f t="shared" si="313"/>
        <v>58.236567593041059</v>
      </c>
      <c r="AK676"/>
      <c r="AL676"/>
      <c r="AM676"/>
      <c r="AN676"/>
    </row>
    <row r="677" spans="1:40" x14ac:dyDescent="0.35">
      <c r="A677"/>
      <c r="B677">
        <f t="shared" si="314"/>
        <v>54300</v>
      </c>
      <c r="C677" s="237" t="str">
        <f t="shared" si="282"/>
        <v>-7.17411822593682E-06+0.0124829836994856i</v>
      </c>
      <c r="D677" s="208" t="str">
        <f t="shared" si="283"/>
        <v>-1.64880052128633+0.0957028750293896i</v>
      </c>
      <c r="E677" t="str">
        <f t="shared" si="284"/>
        <v>36500</v>
      </c>
      <c r="F677" t="str">
        <f t="shared" si="285"/>
        <v>0.21505376344086</v>
      </c>
      <c r="G677" t="str">
        <f t="shared" si="280"/>
        <v>0.21505376344086</v>
      </c>
      <c r="H677" t="str">
        <f t="shared" si="286"/>
        <v>1.59219833658174+1.14958378708752i</v>
      </c>
      <c r="I677" t="str">
        <f t="shared" si="287"/>
        <v>213.235601362407i</v>
      </c>
      <c r="J677" t="str">
        <f t="shared" si="281"/>
        <v>-60.5474091974012+46.6491260388511i</v>
      </c>
      <c r="K677" t="str">
        <f t="shared" si="288"/>
        <v>1.70267606497494-2.20995832485264i</v>
      </c>
      <c r="L677" t="str">
        <f t="shared" si="289"/>
        <v>0.46276544972287-0.517586207316341i</v>
      </c>
      <c r="M677" t="str">
        <f t="shared" si="290"/>
        <v>2.16544151469781-2.72754453216898i</v>
      </c>
      <c r="N677" t="str">
        <f t="shared" si="291"/>
        <v>-0.677299916438233i</v>
      </c>
      <c r="O677" t="str">
        <f t="shared" si="292"/>
        <v>0.779267675969614-0.626691223162505i</v>
      </c>
      <c r="P677" t="str">
        <f t="shared" si="293"/>
        <v>0.220732324030386+0.626691223162505i</v>
      </c>
      <c r="Q677" t="str">
        <f t="shared" si="294"/>
        <v>-0.220732324030386+0.0506086932757279i</v>
      </c>
      <c r="R677" t="str">
        <f t="shared" si="295"/>
        <v>-0.331618738964178-2.91517799685127i</v>
      </c>
      <c r="S677" t="str">
        <f t="shared" si="296"/>
        <v>0.0756262632476188i</v>
      </c>
      <c r="T677" t="str">
        <f t="shared" si="297"/>
        <v>0.22046401860354-0.0250790860507483i</v>
      </c>
      <c r="U677" t="str">
        <f t="shared" si="298"/>
        <v>0.00005-0.00261699130314219i</v>
      </c>
      <c r="V677" t="str">
        <f t="shared" si="299"/>
        <v>0.00002-0.0293103025951926i</v>
      </c>
      <c r="W677" t="str">
        <f t="shared" si="300"/>
        <v>0.0000422734478339961-0.00240254518186504i</v>
      </c>
      <c r="X677" t="str">
        <f t="shared" si="301"/>
        <v>0.000071103178283226-0.00240118350734435i</v>
      </c>
      <c r="Y677" t="str">
        <f t="shared" si="302"/>
        <v>0.009+0.272941569743881i</v>
      </c>
      <c r="Z677" t="str">
        <f t="shared" si="303"/>
        <v>-0.106280871520205-0.00671738115006404i</v>
      </c>
      <c r="AA677" t="str">
        <f t="shared" si="304"/>
        <v>1.48555647924935-44.3058595821608i</v>
      </c>
      <c r="AB677" t="str">
        <f t="shared" si="305"/>
        <v>0.66319170120958-0.0754419784603806i</v>
      </c>
      <c r="AC677" t="str">
        <f t="shared" si="306"/>
        <v>2.23033148615667-1.97225009052308i</v>
      </c>
      <c r="AD677" t="str">
        <f t="shared" si="307"/>
        <v>0.183653026272451+0.128576277118546i</v>
      </c>
      <c r="AE677" t="str">
        <f t="shared" si="308"/>
        <v>-0.0186551078292977-0.0148988661658173i</v>
      </c>
      <c r="AF677" t="str">
        <f t="shared" si="309"/>
        <v>-3.24099885786807-1.05388091205813i</v>
      </c>
      <c r="AG677" t="str">
        <f t="shared" si="310"/>
        <v>1.02160962411026-0.0287641502977799i</v>
      </c>
      <c r="AH677" t="str">
        <f t="shared" si="311"/>
        <v>0.0419069108766821+0.0676901287258578i</v>
      </c>
      <c r="AI677">
        <f t="shared" si="312"/>
        <v>-21.980379866989704</v>
      </c>
      <c r="AJ677">
        <f t="shared" si="313"/>
        <v>58.238379500517993</v>
      </c>
      <c r="AK677"/>
      <c r="AL677"/>
      <c r="AM677"/>
      <c r="AN677"/>
    </row>
    <row r="678" spans="1:40" x14ac:dyDescent="0.35">
      <c r="A678"/>
      <c r="B678">
        <f t="shared" si="314"/>
        <v>54400</v>
      </c>
      <c r="C678" s="237" t="str">
        <f t="shared" si="282"/>
        <v>-7.14776704208175E-06+0.0124600370533898i</v>
      </c>
      <c r="D678" s="208" t="str">
        <f t="shared" si="283"/>
        <v>-1.64880031926058+0.0955269507426552i</v>
      </c>
      <c r="E678" t="str">
        <f t="shared" si="284"/>
        <v>36500</v>
      </c>
      <c r="F678" t="str">
        <f t="shared" si="285"/>
        <v>0.21505376344086</v>
      </c>
      <c r="G678" t="str">
        <f t="shared" si="280"/>
        <v>0.21505376344086</v>
      </c>
      <c r="H678" t="str">
        <f t="shared" si="286"/>
        <v>1.59426860303541+1.14915304230334i</v>
      </c>
      <c r="I678" t="str">
        <f t="shared" si="287"/>
        <v>213.628300444106i</v>
      </c>
      <c r="J678" t="str">
        <f t="shared" si="281"/>
        <v>-60.7743118960625+46.7350360315562i</v>
      </c>
      <c r="K678" t="str">
        <f t="shared" si="288"/>
        <v>1.69861668797698-2.20888372306519i</v>
      </c>
      <c r="L678" t="str">
        <f t="shared" si="289"/>
        <v>0.461819261315596-0.51747917872606i</v>
      </c>
      <c r="M678" t="str">
        <f t="shared" si="290"/>
        <v>2.16043594929258-2.72636290179125i</v>
      </c>
      <c r="N678" t="str">
        <f t="shared" si="291"/>
        <v>-0.678547245934436i</v>
      </c>
      <c r="O678" t="str">
        <f t="shared" si="292"/>
        <v>0.778485379520373-0.627662738955421i</v>
      </c>
      <c r="P678" t="str">
        <f t="shared" si="293"/>
        <v>0.221514620479627+0.627662738955421i</v>
      </c>
      <c r="Q678" t="str">
        <f t="shared" si="294"/>
        <v>-0.221514620479627+0.050884506979015i</v>
      </c>
      <c r="R678" t="str">
        <f t="shared" si="295"/>
        <v>-0.331612359838577-2.9096800427818i</v>
      </c>
      <c r="S678" t="str">
        <f t="shared" si="296"/>
        <v>0.0757655381338943i</v>
      </c>
      <c r="T678" t="str">
        <f t="shared" si="297"/>
        <v>0.220453474238816-0.0251247888950204i</v>
      </c>
      <c r="U678" t="str">
        <f t="shared" si="298"/>
        <v>0.00005-0.00261218065736435i</v>
      </c>
      <c r="V678" t="str">
        <f t="shared" si="299"/>
        <v>0.00002-0.0292564233624808i</v>
      </c>
      <c r="W678" t="str">
        <f t="shared" si="300"/>
        <v>0.0000422734473380127-0.00239812896432041i</v>
      </c>
      <c r="X678" t="str">
        <f t="shared" si="301"/>
        <v>0.0000709972713686397-0.00239677106237969i</v>
      </c>
      <c r="Y678" t="str">
        <f t="shared" si="302"/>
        <v>0.009+0.273444224568456i</v>
      </c>
      <c r="Z678" t="str">
        <f t="shared" si="303"/>
        <v>-0.105887715542353-0.00668692663124093i</v>
      </c>
      <c r="AA678" t="str">
        <f t="shared" si="304"/>
        <v>1.4799923831989-44.2231603288671i</v>
      </c>
      <c r="AB678" t="str">
        <f t="shared" si="305"/>
        <v>0.663159982041873-0.0755794600650203i</v>
      </c>
      <c r="AC678" t="str">
        <f t="shared" si="306"/>
        <v>2.2266576292768-1.97129935554411i</v>
      </c>
      <c r="AD678" t="str">
        <f t="shared" si="307"/>
        <v>0.183809963285614+0.128787200300585i</v>
      </c>
      <c r="AE678" t="str">
        <f t="shared" si="308"/>
        <v>-0.0186020265467844-0.0148661061695063i</v>
      </c>
      <c r="AF678" t="str">
        <f t="shared" si="309"/>
        <v>-3.24306892229599-1.05362609156068i</v>
      </c>
      <c r="AG678" t="str">
        <f t="shared" si="310"/>
        <v>1.0216020399572-0.0287357533113467i</v>
      </c>
      <c r="AH678" t="str">
        <f t="shared" si="311"/>
        <v>0.0418197356551794+0.0675538089662578i</v>
      </c>
      <c r="AI678">
        <f t="shared" si="312"/>
        <v>-21.998049799860951</v>
      </c>
      <c r="AJ678">
        <f t="shared" si="313"/>
        <v>58.240083917758596</v>
      </c>
      <c r="AK678"/>
      <c r="AL678"/>
      <c r="AM678"/>
      <c r="AN678"/>
    </row>
    <row r="679" spans="1:40" x14ac:dyDescent="0.35">
      <c r="A679"/>
      <c r="B679">
        <f t="shared" si="314"/>
        <v>54500</v>
      </c>
      <c r="C679" s="237" t="str">
        <f t="shared" si="282"/>
        <v>-7.12156077743507E-06+0.0124371746150866i</v>
      </c>
      <c r="D679" s="208" t="str">
        <f t="shared" si="283"/>
        <v>-1.64880011834588+0.0953516720489973i</v>
      </c>
      <c r="E679" t="str">
        <f t="shared" si="284"/>
        <v>36500</v>
      </c>
      <c r="F679" t="str">
        <f t="shared" si="285"/>
        <v>0.21505376344086</v>
      </c>
      <c r="G679" t="str">
        <f t="shared" si="280"/>
        <v>0.21505376344086</v>
      </c>
      <c r="H679" t="str">
        <f t="shared" si="286"/>
        <v>1.5963335143232+1.14871953419253i</v>
      </c>
      <c r="I679" t="str">
        <f t="shared" si="287"/>
        <v>214.020999525805i</v>
      </c>
      <c r="J679" t="str">
        <f t="shared" si="281"/>
        <v>-61.0016320789899+46.8209460242612i</v>
      </c>
      <c r="K679" t="str">
        <f t="shared" si="288"/>
        <v>1.69456919749598-2.20780431613823i</v>
      </c>
      <c r="L679" t="str">
        <f t="shared" si="289"/>
        <v>0.460875203973037-0.517370644542891i</v>
      </c>
      <c r="M679" t="str">
        <f t="shared" si="290"/>
        <v>2.15544440146902-2.72517496068112i</v>
      </c>
      <c r="N679" t="str">
        <f t="shared" si="291"/>
        <v>-0.679794575430639i</v>
      </c>
      <c r="O679" t="str">
        <f t="shared" si="292"/>
        <v>0.777701871879702-0.628633278211398i</v>
      </c>
      <c r="P679" t="str">
        <f t="shared" si="293"/>
        <v>0.222298128120298+0.628633278211398i</v>
      </c>
      <c r="Q679" t="str">
        <f t="shared" si="294"/>
        <v>-0.222298128120298+0.051161297219241i</v>
      </c>
      <c r="R679" t="str">
        <f t="shared" si="295"/>
        <v>-0.331605968545199-2.90420200649842i</v>
      </c>
      <c r="S679" t="str">
        <f t="shared" si="296"/>
        <v>0.0759048130201698i</v>
      </c>
      <c r="T679" t="str">
        <f t="shared" si="297"/>
        <v>0.220442910276065-0.0251704890387956i</v>
      </c>
      <c r="U679" t="str">
        <f t="shared" si="298"/>
        <v>0.00005-0.00260738766533249i</v>
      </c>
      <c r="V679" t="str">
        <f t="shared" si="299"/>
        <v>0.00002-0.029202741851724i</v>
      </c>
      <c r="W679" t="str">
        <f t="shared" si="300"/>
        <v>0.0000422734468411163-0.00239372895349339i</v>
      </c>
      <c r="X679" t="str">
        <f t="shared" si="301"/>
        <v>0.0000708919467779762-0.00239237480332017i</v>
      </c>
      <c r="Y679" t="str">
        <f t="shared" si="302"/>
        <v>0.009+0.27394687939303i</v>
      </c>
      <c r="Z679" t="str">
        <f t="shared" si="303"/>
        <v>-0.105496742206449-0.00665668541701666i</v>
      </c>
      <c r="AA679" t="str">
        <f t="shared" si="304"/>
        <v>1.47445968272083-44.1407714950215i</v>
      </c>
      <c r="AB679" t="str">
        <f t="shared" si="305"/>
        <v>0.663128203920107-0.0757169335461252i</v>
      </c>
      <c r="AC679" t="str">
        <f t="shared" si="306"/>
        <v>2.22299408319634-1.97034401755292i</v>
      </c>
      <c r="AD679" t="str">
        <f t="shared" si="307"/>
        <v>0.183967153553929+0.128997935285899i</v>
      </c>
      <c r="AE679" t="str">
        <f t="shared" si="308"/>
        <v>-0.0185492366982901-0.0148334733922932i</v>
      </c>
      <c r="AF679" t="str">
        <f t="shared" si="309"/>
        <v>-3.24513363266908-1.05336786214353i</v>
      </c>
      <c r="AG679" t="str">
        <f t="shared" si="310"/>
        <v>1.02159446033903-0.0287075043950264i</v>
      </c>
      <c r="AH679" t="str">
        <f t="shared" si="311"/>
        <v>0.0417330434905889+0.0674179700489682i</v>
      </c>
      <c r="AI679">
        <f t="shared" si="312"/>
        <v>-22.015683104186181</v>
      </c>
      <c r="AJ679">
        <f t="shared" si="313"/>
        <v>58.241681372396044</v>
      </c>
      <c r="AK679"/>
      <c r="AL679"/>
      <c r="AM679"/>
      <c r="AN679"/>
    </row>
    <row r="680" spans="1:40" x14ac:dyDescent="0.35">
      <c r="A680"/>
      <c r="B680">
        <f t="shared" si="314"/>
        <v>54600</v>
      </c>
      <c r="C680" s="237" t="str">
        <f t="shared" si="282"/>
        <v>-7.09549837129097E-06+0.0124143959218964i</v>
      </c>
      <c r="D680" s="208" t="str">
        <f t="shared" si="283"/>
        <v>-1.6487999185341+0.0951770354012058i</v>
      </c>
      <c r="E680" t="str">
        <f t="shared" si="284"/>
        <v>36500</v>
      </c>
      <c r="F680" t="str">
        <f t="shared" si="285"/>
        <v>0.21505376344086</v>
      </c>
      <c r="G680" t="str">
        <f t="shared" si="280"/>
        <v>0.21505376344086</v>
      </c>
      <c r="H680" t="str">
        <f t="shared" si="286"/>
        <v>1.59839308078998+1.14828328631445i</v>
      </c>
      <c r="I680" t="str">
        <f t="shared" si="287"/>
        <v>214.413698607503i</v>
      </c>
      <c r="J680" t="str">
        <f t="shared" si="281"/>
        <v>-61.2293697461835+46.9068560169663i</v>
      </c>
      <c r="K680" t="str">
        <f t="shared" si="288"/>
        <v>1.69053356187295-2.2067201538899i</v>
      </c>
      <c r="L680" t="str">
        <f t="shared" si="289"/>
        <v>0.459933275263929-0.517260615201134i</v>
      </c>
      <c r="M680" t="str">
        <f t="shared" si="290"/>
        <v>2.15046683713688-2.72398076909103i</v>
      </c>
      <c r="N680" t="str">
        <f t="shared" si="291"/>
        <v>-0.681041904926842i</v>
      </c>
      <c r="O680" t="str">
        <f t="shared" si="292"/>
        <v>0.776917154266606-0.629602839420439i</v>
      </c>
      <c r="P680" t="str">
        <f t="shared" si="293"/>
        <v>0.223082845733394+0.629602839420439i</v>
      </c>
      <c r="Q680" t="str">
        <f t="shared" si="294"/>
        <v>-0.223082845733394+0.051439065506403i</v>
      </c>
      <c r="R680" t="str">
        <f t="shared" si="295"/>
        <v>-0.331599565081606-2.89874377854848i</v>
      </c>
      <c r="S680" t="str">
        <f t="shared" si="296"/>
        <v>0.0760440879064454i</v>
      </c>
      <c r="T680" t="str">
        <f t="shared" si="297"/>
        <v>0.220432326714202-0.0252161864768047i</v>
      </c>
      <c r="U680" t="str">
        <f t="shared" si="298"/>
        <v>0.00005-0.002602612230048i</v>
      </c>
      <c r="V680" t="str">
        <f t="shared" si="299"/>
        <v>0.00002-0.0291492569765376i</v>
      </c>
      <c r="W680" t="str">
        <f t="shared" si="300"/>
        <v>0.0000422734463433075-0.00238934506033608i</v>
      </c>
      <c r="X680" t="str">
        <f t="shared" si="301"/>
        <v>0.0000707872002500443-0.00238799464128314i</v>
      </c>
      <c r="Y680" t="str">
        <f t="shared" si="302"/>
        <v>0.009+0.274449534217604i</v>
      </c>
      <c r="Z680" t="str">
        <f t="shared" si="303"/>
        <v>-0.105107935349376-0.00662665557366151i</v>
      </c>
      <c r="AA680" t="str">
        <f t="shared" si="304"/>
        <v>1.46895814065828-44.0586913239069i</v>
      </c>
      <c r="AB680" t="str">
        <f t="shared" si="305"/>
        <v>0.663096366841016-0.0758543988878446i</v>
      </c>
      <c r="AC680" t="str">
        <f t="shared" si="306"/>
        <v>2.21934082289611-1.96938412058832i</v>
      </c>
      <c r="AD680" t="str">
        <f t="shared" si="307"/>
        <v>0.184124596905239+0.129208481864834i</v>
      </c>
      <c r="AE680" t="str">
        <f t="shared" si="308"/>
        <v>-0.0184967361212318-0.0148009670447703i</v>
      </c>
      <c r="AF680" t="str">
        <f t="shared" si="309"/>
        <v>-3.24719299932408-1.05310625091324i</v>
      </c>
      <c r="AG680" t="str">
        <f t="shared" si="310"/>
        <v>1.02158688515885-0.0286794026826515i</v>
      </c>
      <c r="AH680" t="str">
        <f t="shared" si="311"/>
        <v>0.0416468307317346+0.0672826092712518i</v>
      </c>
      <c r="AI680">
        <f t="shared" si="312"/>
        <v>-22.033279947916409</v>
      </c>
      <c r="AJ680">
        <f t="shared" si="313"/>
        <v>58.243172388796069</v>
      </c>
      <c r="AK680"/>
      <c r="AL680"/>
      <c r="AM680"/>
      <c r="AN680"/>
    </row>
    <row r="681" spans="1:40" x14ac:dyDescent="0.35">
      <c r="A681"/>
      <c r="B681">
        <f t="shared" si="314"/>
        <v>54700</v>
      </c>
      <c r="C681" s="237" t="str">
        <f t="shared" si="282"/>
        <v>-7.06957877263053E-06+0.0123917005145231i</v>
      </c>
      <c r="D681" s="208" t="str">
        <f t="shared" si="283"/>
        <v>-1.64879971981719+0.0950030372780105i</v>
      </c>
      <c r="E681" t="str">
        <f t="shared" si="284"/>
        <v>36500</v>
      </c>
      <c r="F681" t="str">
        <f t="shared" si="285"/>
        <v>0.21505376344086</v>
      </c>
      <c r="G681" t="str">
        <f t="shared" si="280"/>
        <v>0.21505376344086</v>
      </c>
      <c r="H681" t="str">
        <f t="shared" si="286"/>
        <v>1.60044731281905+1.14784432208725i</v>
      </c>
      <c r="I681" t="str">
        <f t="shared" si="287"/>
        <v>214.806397689202i</v>
      </c>
      <c r="J681" t="str">
        <f t="shared" si="281"/>
        <v>-61.4575248976433+46.9927660096713i</v>
      </c>
      <c r="K681" t="str">
        <f t="shared" si="288"/>
        <v>1.68650974943858-2.20563128577935i</v>
      </c>
      <c r="L681" t="str">
        <f t="shared" si="289"/>
        <v>0.458993472729075-0.517149101083584i</v>
      </c>
      <c r="M681" t="str">
        <f t="shared" si="290"/>
        <v>2.14550322216765-2.72278038686293i</v>
      </c>
      <c r="N681" t="str">
        <f t="shared" si="291"/>
        <v>-0.682289234423045i</v>
      </c>
      <c r="O681" t="str">
        <f t="shared" si="292"/>
        <v>0.776131227901973-0.630571421074073i</v>
      </c>
      <c r="P681" t="str">
        <f t="shared" si="293"/>
        <v>0.223868772098027+0.630571421074073i</v>
      </c>
      <c r="Q681" t="str">
        <f t="shared" si="294"/>
        <v>-0.223868772098027+0.051717813348972i</v>
      </c>
      <c r="R681" t="str">
        <f t="shared" si="295"/>
        <v>-0.331593149445409-2.89330525027969i</v>
      </c>
      <c r="S681" t="str">
        <f t="shared" si="296"/>
        <v>0.0761833627927209i</v>
      </c>
      <c r="T681" t="str">
        <f t="shared" si="297"/>
        <v>0.220421723552142-0.0252618812037805i</v>
      </c>
      <c r="U681" t="str">
        <f t="shared" si="298"/>
        <v>0.00005-0.00259785425522159i</v>
      </c>
      <c r="V681" t="str">
        <f t="shared" si="299"/>
        <v>0.00002-0.0290959676584818i</v>
      </c>
      <c r="W681" t="str">
        <f t="shared" si="300"/>
        <v>0.0000422734458445861-0.00238497719645176i</v>
      </c>
      <c r="X681" t="str">
        <f t="shared" si="301"/>
        <v>0.0000706830275625555-0.00238363048803544i</v>
      </c>
      <c r="Y681" t="str">
        <f t="shared" si="302"/>
        <v>0.009+0.274952189042179i</v>
      </c>
      <c r="Z681" t="str">
        <f t="shared" si="303"/>
        <v>-0.104721278957687-0.00659683518874984i</v>
      </c>
      <c r="AA681" t="str">
        <f t="shared" si="304"/>
        <v>1.46348752210198-43.9769180721229i</v>
      </c>
      <c r="AB681" t="str">
        <f t="shared" si="305"/>
        <v>0.663064470801339-0.075991856074334i</v>
      </c>
      <c r="AC681" t="str">
        <f t="shared" si="306"/>
        <v>2.21569782332865-1.96841970838952i</v>
      </c>
      <c r="AD681" t="str">
        <f t="shared" si="307"/>
        <v>0.18428229316712+0.129418839827288i</v>
      </c>
      <c r="AE681" t="str">
        <f t="shared" si="308"/>
        <v>-0.0184445226730563-0.014768586344162i</v>
      </c>
      <c r="AF681" t="str">
        <f t="shared" si="309"/>
        <v>-3.24924703263624-1.05284128480924i</v>
      </c>
      <c r="AG681" t="str">
        <f t="shared" si="310"/>
        <v>1.02157931432066-0.0286514473145792i</v>
      </c>
      <c r="AH681" t="str">
        <f t="shared" si="311"/>
        <v>0.0415610937615499+0.0671477239509843i</v>
      </c>
      <c r="AI681">
        <f t="shared" si="312"/>
        <v>-22.05084049787029</v>
      </c>
      <c r="AJ681">
        <f t="shared" si="313"/>
        <v>58.244557488082712</v>
      </c>
      <c r="AK681"/>
      <c r="AL681"/>
      <c r="AM681"/>
      <c r="AN681"/>
    </row>
    <row r="682" spans="1:40" x14ac:dyDescent="0.35">
      <c r="A682"/>
      <c r="B682">
        <f t="shared" si="314"/>
        <v>54800</v>
      </c>
      <c r="C682" s="237" t="str">
        <f t="shared" si="282"/>
        <v>-7.04380094001555E-06+0.012369087937023i</v>
      </c>
      <c r="D682" s="208" t="str">
        <f t="shared" si="283"/>
        <v>-1.64879952218713+0.094829674183843i</v>
      </c>
      <c r="E682" t="str">
        <f t="shared" si="284"/>
        <v>36500</v>
      </c>
      <c r="F682" t="str">
        <f t="shared" si="285"/>
        <v>0.21505376344086</v>
      </c>
      <c r="G682" t="str">
        <f t="shared" si="280"/>
        <v>0.21505376344086</v>
      </c>
      <c r="H682" t="str">
        <f t="shared" si="286"/>
        <v>1.60249622083137+1.14740266478851i</v>
      </c>
      <c r="I682" t="str">
        <f t="shared" si="287"/>
        <v>215.199096770901i</v>
      </c>
      <c r="J682" t="str">
        <f t="shared" si="281"/>
        <v>-61.6860975333692+47.0786760023765i</v>
      </c>
      <c r="K682" t="str">
        <f t="shared" si="288"/>
        <v>1.68249772851476-2.20453776090888i</v>
      </c>
      <c r="L682" t="str">
        <f t="shared" si="289"/>
        <v>0.458055793881704-0.517036112521661i</v>
      </c>
      <c r="M682" t="str">
        <f t="shared" si="290"/>
        <v>2.14055352239646-2.72157387343054i</v>
      </c>
      <c r="N682" t="str">
        <f t="shared" si="291"/>
        <v>-0.683536563919248i</v>
      </c>
      <c r="O682" t="str">
        <f t="shared" si="292"/>
        <v>0.775344094008572-0.63153902166535i</v>
      </c>
      <c r="P682" t="str">
        <f t="shared" si="293"/>
        <v>0.224655905991428+0.63153902166535i</v>
      </c>
      <c r="Q682" t="str">
        <f t="shared" si="294"/>
        <v>-0.224655905991428+0.051997542253898i</v>
      </c>
      <c r="R682" t="str">
        <f t="shared" si="295"/>
        <v>-0.331586721634175-2.88788631383281i</v>
      </c>
      <c r="S682" t="str">
        <f t="shared" si="296"/>
        <v>0.0763226376789965i</v>
      </c>
      <c r="T682" t="str">
        <f t="shared" si="297"/>
        <v>0.220411100788794-0.0253075732144514i</v>
      </c>
      <c r="U682" t="str">
        <f t="shared" si="298"/>
        <v>0.00005-0.00259311364526681i</v>
      </c>
      <c r="V682" t="str">
        <f t="shared" si="299"/>
        <v>0.00002-0.0290428728269882i</v>
      </c>
      <c r="W682" t="str">
        <f t="shared" si="300"/>
        <v>0.0000422734453449524-0.00238062527408894i</v>
      </c>
      <c r="X682" t="str">
        <f t="shared" si="301"/>
        <v>0.0000705794245317017-0.00237928225598754i</v>
      </c>
      <c r="Y682" t="str">
        <f t="shared" si="302"/>
        <v>0.009+0.275454843866753i</v>
      </c>
      <c r="Z682" t="str">
        <f t="shared" si="303"/>
        <v>-0.104336757165946-0.00656722237088504i</v>
      </c>
      <c r="AA682" t="str">
        <f t="shared" si="304"/>
        <v>1.45804759436471-43.8954500094601i</v>
      </c>
      <c r="AB682" t="str">
        <f t="shared" si="305"/>
        <v>0.663032515797793-0.0761293050897356i</v>
      </c>
      <c r="AC682" t="str">
        <f t="shared" si="306"/>
        <v>2.21206505941971-1.96745082439762i</v>
      </c>
      <c r="AD682" t="str">
        <f t="shared" si="307"/>
        <v>0.184440242166885+0.129629008962703i</v>
      </c>
      <c r="AE682" t="str">
        <f t="shared" si="308"/>
        <v>-0.0183925942310191-0.0147363305142537i</v>
      </c>
      <c r="AF682" t="str">
        <f t="shared" si="309"/>
        <v>-3.2512957430185-1.05257299060467i</v>
      </c>
      <c r="AG682" t="str">
        <f t="shared" si="310"/>
        <v>1.02157174772942-0.0286236374376304i</v>
      </c>
      <c r="AH682" t="str">
        <f t="shared" si="311"/>
        <v>0.0414758289967011+0.0670133114264509i</v>
      </c>
      <c r="AI682">
        <f t="shared" si="312"/>
        <v>-22.068364919744241</v>
      </c>
      <c r="AJ682">
        <f t="shared" si="313"/>
        <v>58.245837188156855</v>
      </c>
      <c r="AK682"/>
      <c r="AL682"/>
      <c r="AM682"/>
      <c r="AN682"/>
    </row>
    <row r="683" spans="1:40" x14ac:dyDescent="0.35">
      <c r="A683"/>
      <c r="B683">
        <f t="shared" si="314"/>
        <v>54900</v>
      </c>
      <c r="C683" s="237" t="str">
        <f t="shared" si="282"/>
        <v>-0.0000070181638414841+0.0123465577367744i</v>
      </c>
      <c r="D683" s="208" t="str">
        <f t="shared" si="283"/>
        <v>-1.64879932563604+0.0946569426486038i</v>
      </c>
      <c r="E683" t="str">
        <f t="shared" si="284"/>
        <v>36500</v>
      </c>
      <c r="F683" t="str">
        <f t="shared" si="285"/>
        <v>0.21505376344086</v>
      </c>
      <c r="G683" t="str">
        <f t="shared" si="280"/>
        <v>0.21505376344086</v>
      </c>
      <c r="H683" t="str">
        <f t="shared" si="286"/>
        <v>1.6045398152847+1.14695833755588i</v>
      </c>
      <c r="I683" t="str">
        <f t="shared" si="287"/>
        <v>215.5917958526i</v>
      </c>
      <c r="J683" t="str">
        <f t="shared" si="281"/>
        <v>-61.9150876533613+47.1645859950815i</v>
      </c>
      <c r="K683" t="str">
        <f t="shared" si="288"/>
        <v>1.67849746741605-2.20343962802615i</v>
      </c>
      <c r="L683" t="str">
        <f t="shared" si="289"/>
        <v>0.457120236207869-0.516921659795557i</v>
      </c>
      <c r="M683" t="str">
        <f t="shared" si="290"/>
        <v>2.13561770362392-2.72036128782171i</v>
      </c>
      <c r="N683" t="str">
        <f t="shared" si="291"/>
        <v>-0.684783893415451i</v>
      </c>
      <c r="O683" t="str">
        <f t="shared" si="292"/>
        <v>0.774555753811049-0.632505639688847i</v>
      </c>
      <c r="P683" t="str">
        <f t="shared" si="293"/>
        <v>0.225444246188951+0.632505639688847i</v>
      </c>
      <c r="Q683" t="str">
        <f t="shared" si="294"/>
        <v>-0.225444246188951+0.052278253726604i</v>
      </c>
      <c r="R683" t="str">
        <f t="shared" si="295"/>
        <v>-0.33158028164548-2.88248686213442i</v>
      </c>
      <c r="S683" t="str">
        <f t="shared" si="296"/>
        <v>0.076461912565272i</v>
      </c>
      <c r="T683" t="str">
        <f t="shared" si="297"/>
        <v>0.220400458423067-0.025353262503545i</v>
      </c>
      <c r="U683" t="str">
        <f t="shared" si="298"/>
        <v>0.00005-0.00258839030529364i</v>
      </c>
      <c r="V683" t="str">
        <f t="shared" si="299"/>
        <v>0.00002-0.0289899714192888i</v>
      </c>
      <c r="W683" t="str">
        <f t="shared" si="300"/>
        <v>0.0000422734448444058-0.00237628920613545i</v>
      </c>
      <c r="X683" t="str">
        <f t="shared" si="301"/>
        <v>0.00007047638701173-0.00237494985818755i</v>
      </c>
      <c r="Y683" t="str">
        <f t="shared" si="302"/>
        <v>0.009+0.275957498691327i</v>
      </c>
      <c r="Z683" t="str">
        <f t="shared" si="303"/>
        <v>-0.103954354255081-0.00653781524942743i</v>
      </c>
      <c r="AA683" t="str">
        <f t="shared" si="304"/>
        <v>1.45263812695583-43.8142854187731i</v>
      </c>
      <c r="AB683" t="str">
        <f t="shared" si="305"/>
        <v>0.663000501827096-0.076266745918189i</v>
      </c>
      <c r="AC683" t="str">
        <f t="shared" si="306"/>
        <v>2.20844250606951-1.96647751175747i</v>
      </c>
      <c r="AD683" t="str">
        <f t="shared" si="307"/>
        <v>0.184598443731582+0.129838989060089i</v>
      </c>
      <c r="AE683" t="str">
        <f t="shared" si="308"/>
        <v>-0.0183409486919622-0.0147041987853229i</v>
      </c>
      <c r="AF683" t="str">
        <f t="shared" si="309"/>
        <v>-3.25333914092074-1.05230139490728i</v>
      </c>
      <c r="AG683" t="str">
        <f t="shared" si="310"/>
        <v>1.02156418529099-0.0285959722050268i</v>
      </c>
      <c r="AH683" t="str">
        <f t="shared" si="311"/>
        <v>0.0413910328872058+0.0668793690561534i</v>
      </c>
      <c r="AI683">
        <f t="shared" si="312"/>
        <v>-22.085853378122234</v>
      </c>
      <c r="AJ683">
        <f t="shared" si="313"/>
        <v>58.247012003723981</v>
      </c>
      <c r="AK683"/>
      <c r="AL683"/>
      <c r="AM683"/>
      <c r="AN683"/>
    </row>
    <row r="684" spans="1:40" x14ac:dyDescent="0.35">
      <c r="A684"/>
      <c r="B684">
        <f t="shared" si="314"/>
        <v>55000</v>
      </c>
      <c r="C684" s="237" t="str">
        <f t="shared" si="282"/>
        <v>-0.0000069926664544471+0.0123241094644474i</v>
      </c>
      <c r="D684" s="208" t="str">
        <f t="shared" si="283"/>
        <v>-1.64879913015607+0.0944848392274301i</v>
      </c>
      <c r="E684" t="str">
        <f t="shared" si="284"/>
        <v>36500</v>
      </c>
      <c r="F684" t="str">
        <f t="shared" si="285"/>
        <v>0.21505376344086</v>
      </c>
      <c r="G684" t="str">
        <f t="shared" si="280"/>
        <v>0.21505376344086</v>
      </c>
      <c r="H684" t="str">
        <f t="shared" si="286"/>
        <v>1.6065781066728+1.14651136338761i</v>
      </c>
      <c r="I684" t="str">
        <f t="shared" si="287"/>
        <v>215.984494934298i</v>
      </c>
      <c r="J684" t="str">
        <f t="shared" si="281"/>
        <v>-62.1444952576196+47.2504959877866i</v>
      </c>
      <c r="K684" t="str">
        <f t="shared" si="288"/>
        <v>1.67450893445119-2.20233693552638i</v>
      </c>
      <c r="L684" t="str">
        <f t="shared" si="289"/>
        <v>0.456186797166808-0.516805753134369i</v>
      </c>
      <c r="M684" t="str">
        <f t="shared" si="290"/>
        <v>2.130695731618-2.71914268866075i</v>
      </c>
      <c r="N684" t="str">
        <f t="shared" si="291"/>
        <v>-0.686031222911654i</v>
      </c>
      <c r="O684" t="str">
        <f t="shared" si="292"/>
        <v>0.773766208535928-0.633471273640671i</v>
      </c>
      <c r="P684" t="str">
        <f t="shared" si="293"/>
        <v>0.226233791464072+0.633471273640671i</v>
      </c>
      <c r="Q684" t="str">
        <f t="shared" si="294"/>
        <v>-0.226233791464072+0.052559949270983i</v>
      </c>
      <c r="R684" t="str">
        <f t="shared" si="295"/>
        <v>-0.331573829476909-2.87710678888981i</v>
      </c>
      <c r="S684" t="str">
        <f t="shared" si="296"/>
        <v>0.0766011874515476i</v>
      </c>
      <c r="T684" t="str">
        <f t="shared" si="297"/>
        <v>0.220389796453869-0.0253989490657882i</v>
      </c>
      <c r="U684" t="str">
        <f t="shared" si="298"/>
        <v>0.00005-0.0025836841411022i</v>
      </c>
      <c r="V684" t="str">
        <f t="shared" si="299"/>
        <v>0.00002-0.0289372623803446i</v>
      </c>
      <c r="W684" t="str">
        <f t="shared" si="300"/>
        <v>0.0000422734443429467-0.00237196890611272i</v>
      </c>
      <c r="X684" t="str">
        <f t="shared" si="301"/>
        <v>0.0000703739108945334-0.00237063320831556i</v>
      </c>
      <c r="Y684" t="str">
        <f t="shared" si="302"/>
        <v>0.009+0.276460153515902i</v>
      </c>
      <c r="Z684" t="str">
        <f t="shared" si="303"/>
        <v>-0.103574054650764-0.0065086119742276i</v>
      </c>
      <c r="AA684" t="str">
        <f t="shared" si="304"/>
        <v>1.44725889155646-43.7334225958582i</v>
      </c>
      <c r="AB684" t="str">
        <f t="shared" si="305"/>
        <v>0.662968428885962-0.0764041785438319i</v>
      </c>
      <c r="AC684" t="str">
        <f t="shared" si="306"/>
        <v>2.20483013815422-1.96549981331929i</v>
      </c>
      <c r="AD684" t="str">
        <f t="shared" si="307"/>
        <v>0.184756897687993+0.130048779908012i</v>
      </c>
      <c r="AE684" t="str">
        <f t="shared" si="308"/>
        <v>-0.0182895839720988-0.0146721903940708i</v>
      </c>
      <c r="AF684" t="str">
        <f t="shared" si="309"/>
        <v>-3.25537723682887-1.05202652416018i</v>
      </c>
      <c r="AG684" t="str">
        <f t="shared" si="310"/>
        <v>1.02155662691215-0.0285684507763315i</v>
      </c>
      <c r="AH684" t="str">
        <f t="shared" si="311"/>
        <v>0.0413067019160672+0.0667458942186134i</v>
      </c>
      <c r="AI684">
        <f t="shared" si="312"/>
        <v>-22.103306036485524</v>
      </c>
      <c r="AJ684">
        <f t="shared" si="313"/>
        <v>58.248082446312445</v>
      </c>
      <c r="AK684"/>
      <c r="AL684"/>
      <c r="AM684"/>
      <c r="AN684"/>
    </row>
    <row r="685" spans="1:40" x14ac:dyDescent="0.35">
      <c r="A685"/>
      <c r="B685">
        <f t="shared" si="314"/>
        <v>55100</v>
      </c>
      <c r="C685" s="237" t="str">
        <f t="shared" si="282"/>
        <v>-6.96730776558658E-06+0.0123017426739741i</v>
      </c>
      <c r="D685" s="208" t="str">
        <f t="shared" si="283"/>
        <v>-1.64879893573947+0.0943133605004681i</v>
      </c>
      <c r="E685" t="str">
        <f t="shared" si="284"/>
        <v>36500</v>
      </c>
      <c r="F685" t="str">
        <f t="shared" si="285"/>
        <v>0.21505376344086</v>
      </c>
      <c r="G685" t="str">
        <f t="shared" si="280"/>
        <v>0.21505376344086</v>
      </c>
      <c r="H685" t="str">
        <f t="shared" si="286"/>
        <v>1.60861110552458+1.14606176514326i</v>
      </c>
      <c r="I685" t="str">
        <f t="shared" si="287"/>
        <v>216.377194015997i</v>
      </c>
      <c r="J685" t="str">
        <f t="shared" si="281"/>
        <v>-62.374320346144+47.3364059804916i</v>
      </c>
      <c r="K685" t="str">
        <f t="shared" si="288"/>
        <v>1.67053209792451-2.20122973145451i</v>
      </c>
      <c r="L685" t="str">
        <f t="shared" si="289"/>
        <v>0.455255474191294-0.51668840271624i</v>
      </c>
      <c r="M685" t="str">
        <f t="shared" si="290"/>
        <v>2.1257875721158-2.71791813417075i</v>
      </c>
      <c r="N685" t="str">
        <f t="shared" si="291"/>
        <v>-0.687278552407857i</v>
      </c>
      <c r="O685" t="str">
        <f t="shared" si="292"/>
        <v>0.772975459411609-0.634435922018459i</v>
      </c>
      <c r="P685" t="str">
        <f t="shared" si="293"/>
        <v>0.227024540588391+0.634435922018459i</v>
      </c>
      <c r="Q685" t="str">
        <f t="shared" si="294"/>
        <v>-0.227024540588391+0.052842630389398i</v>
      </c>
      <c r="R685" t="str">
        <f t="shared" si="295"/>
        <v>-0.33156736512602-2.87174598857591i</v>
      </c>
      <c r="S685" t="str">
        <f t="shared" si="296"/>
        <v>0.0767404623378231i</v>
      </c>
      <c r="T685" t="str">
        <f t="shared" si="297"/>
        <v>0.220379114880104-0.0254446328959046i</v>
      </c>
      <c r="U685" t="str">
        <f t="shared" si="298"/>
        <v>0.0000499999999999999-0.00257899505917642i</v>
      </c>
      <c r="V685" t="str">
        <f t="shared" si="299"/>
        <v>0.00002-0.0288847446627759i</v>
      </c>
      <c r="W685" t="str">
        <f t="shared" si="300"/>
        <v>0.0000422734438405752-0.00236766428816994i</v>
      </c>
      <c r="X685" t="str">
        <f t="shared" si="301"/>
        <v>0.0000702719921092393-0.00236633222067786i</v>
      </c>
      <c r="Y685" t="str">
        <f t="shared" si="302"/>
        <v>0.009+0.276962808340476i</v>
      </c>
      <c r="Z685" t="str">
        <f t="shared" si="303"/>
        <v>-0.103195842921816-0.00647961071536288i</v>
      </c>
      <c r="AA685" t="str">
        <f t="shared" si="304"/>
        <v>1.44190966199478-43.6528598493308i</v>
      </c>
      <c r="AB685" t="str">
        <f t="shared" si="305"/>
        <v>0.662936296971096-0.0765416029507922i</v>
      </c>
      <c r="AC685" t="str">
        <f t="shared" si="306"/>
        <v>2.20122793052717-1.96451777164036i</v>
      </c>
      <c r="AD685" t="str">
        <f t="shared" si="307"/>
        <v>0.184915603862632+0.130258381294612i</v>
      </c>
      <c r="AE685" t="str">
        <f t="shared" si="308"/>
        <v>-0.0182384980067986-0.014640304583555i</v>
      </c>
      <c r="AF685" t="str">
        <f t="shared" si="309"/>
        <v>-3.25741004126405-1.05174840464279i</v>
      </c>
      <c r="AG685" t="str">
        <f t="shared" si="310"/>
        <v>1.02154907250056-0.0285410723173878i</v>
      </c>
      <c r="AH685" t="str">
        <f t="shared" si="311"/>
        <v>0.0412228325989055+0.0666128843121855i</v>
      </c>
      <c r="AI685">
        <f t="shared" si="312"/>
        <v>-22.120723057221863</v>
      </c>
      <c r="AJ685">
        <f t="shared" si="313"/>
        <v>58.249049024299588</v>
      </c>
      <c r="AK685"/>
      <c r="AL685"/>
      <c r="AM685"/>
      <c r="AN685"/>
    </row>
    <row r="686" spans="1:40" x14ac:dyDescent="0.35">
      <c r="A686"/>
      <c r="B686">
        <f t="shared" si="314"/>
        <v>55200</v>
      </c>
      <c r="C686" s="237" t="str">
        <f t="shared" si="282"/>
        <v>-6.94208677075472E-06+0.0122794569225188i</v>
      </c>
      <c r="D686" s="208" t="str">
        <f t="shared" si="283"/>
        <v>-1.64879874237851+0.0941425030726442i</v>
      </c>
      <c r="E686" t="str">
        <f t="shared" si="284"/>
        <v>36500</v>
      </c>
      <c r="F686" t="str">
        <f t="shared" si="285"/>
        <v>0.21505376344086</v>
      </c>
      <c r="G686" t="str">
        <f t="shared" si="280"/>
        <v>0.21505376344086</v>
      </c>
      <c r="H686" t="str">
        <f t="shared" si="286"/>
        <v>1.61063882240329+1.14560956554421i</v>
      </c>
      <c r="I686" t="str">
        <f t="shared" si="287"/>
        <v>216.769893097696i</v>
      </c>
      <c r="J686" t="str">
        <f t="shared" si="281"/>
        <v>-62.6045629189346+47.4223159731966i</v>
      </c>
      <c r="K686" t="str">
        <f t="shared" si="288"/>
        <v>1.66656692613738-2.20011806350735i</v>
      </c>
      <c r="L686" t="str">
        <f t="shared" si="289"/>
        <v>0.454326264688034-0.516569618668502i</v>
      </c>
      <c r="M686" t="str">
        <f t="shared" si="290"/>
        <v>2.12089319082541-2.71668768217585i</v>
      </c>
      <c r="N686" t="str">
        <f t="shared" si="291"/>
        <v>-0.68852588190406i</v>
      </c>
      <c r="O686" t="str">
        <f t="shared" si="292"/>
        <v>0.772183507668362-0.635399583321381i</v>
      </c>
      <c r="P686" t="str">
        <f t="shared" si="293"/>
        <v>0.227816492331638+0.635399583321381i</v>
      </c>
      <c r="Q686" t="str">
        <f t="shared" si="294"/>
        <v>-0.227816492331638+0.053126298582679i</v>
      </c>
      <c r="R686" t="str">
        <f t="shared" si="295"/>
        <v>-0.33156088859038-2.86640435643423i</v>
      </c>
      <c r="S686" t="str">
        <f t="shared" si="296"/>
        <v>0.0768797372240987i</v>
      </c>
      <c r="T686" t="str">
        <f t="shared" si="297"/>
        <v>0.220368413700675-0.0254903139886171i</v>
      </c>
      <c r="U686" t="str">
        <f t="shared" si="298"/>
        <v>0.0000499999999999999-0.00257432296667791i</v>
      </c>
      <c r="V686" t="str">
        <f t="shared" si="299"/>
        <v>0.00002-0.0288324172267926i</v>
      </c>
      <c r="W686" t="str">
        <f t="shared" si="300"/>
        <v>0.0000422734433372912-0.00236337526707841i</v>
      </c>
      <c r="X686" t="str">
        <f t="shared" si="301"/>
        <v>0.000070170626621805-0.00236204681020129i</v>
      </c>
      <c r="Y686" t="str">
        <f t="shared" si="302"/>
        <v>0.009+0.277465463165051i</v>
      </c>
      <c r="Z686" t="str">
        <f t="shared" si="303"/>
        <v>-0.102819703778625-0.00645080966287757i</v>
      </c>
      <c r="AA686" t="str">
        <f t="shared" si="304"/>
        <v>1.43659021422172-43.5725955005035i</v>
      </c>
      <c r="AB686" t="str">
        <f t="shared" si="305"/>
        <v>0.662904106079197-0.0766790191231953i</v>
      </c>
      <c r="AC686" t="str">
        <f t="shared" si="306"/>
        <v>2.19763585802026-1.9635314289867i</v>
      </c>
      <c r="AD686" t="str">
        <f t="shared" si="307"/>
        <v>0.185074562081747+0.130467793007599i</v>
      </c>
      <c r="AE686" t="str">
        <f t="shared" si="308"/>
        <v>-0.0181876887503762-0.014608540603122i</v>
      </c>
      <c r="AF686" t="str">
        <f t="shared" si="309"/>
        <v>-3.2594375647818-1.05146706247157i</v>
      </c>
      <c r="AG686" t="str">
        <f t="shared" si="310"/>
        <v>1.02154152196477-0.0285138360002602i</v>
      </c>
      <c r="AH686" t="str">
        <f t="shared" si="311"/>
        <v>0.0411394214835972+0.0664803367548601i</v>
      </c>
      <c r="AI686">
        <f t="shared" si="312"/>
        <v>-22.138104601635732</v>
      </c>
      <c r="AJ686">
        <f t="shared" si="313"/>
        <v>58.249912242930527</v>
      </c>
      <c r="AK686"/>
      <c r="AL686"/>
      <c r="AM686"/>
      <c r="AN686"/>
    </row>
    <row r="687" spans="1:40" x14ac:dyDescent="0.35">
      <c r="A687"/>
      <c r="B687">
        <f t="shared" si="314"/>
        <v>55300</v>
      </c>
      <c r="C687" s="237" t="str">
        <f t="shared" si="282"/>
        <v>-6.91700247487457E-06+0.0122572517704492i</v>
      </c>
      <c r="D687" s="208" t="str">
        <f t="shared" si="283"/>
        <v>-1.64879855006557+0.0939722635734439i</v>
      </c>
      <c r="E687" t="str">
        <f t="shared" si="284"/>
        <v>36500</v>
      </c>
      <c r="F687" t="str">
        <f t="shared" si="285"/>
        <v>0.21505376344086</v>
      </c>
      <c r="G687" t="str">
        <f t="shared" si="280"/>
        <v>0.21505376344086</v>
      </c>
      <c r="H687" t="str">
        <f t="shared" si="286"/>
        <v>1.61266126790573+1.14515478717433i</v>
      </c>
      <c r="I687" t="str">
        <f t="shared" si="287"/>
        <v>217.162592179394i</v>
      </c>
      <c r="J687" t="str">
        <f t="shared" si="281"/>
        <v>-62.8352229759913+47.5082259659018i</v>
      </c>
      <c r="K687" t="str">
        <f t="shared" si="288"/>
        <v>1.6626133873896-2.19900197903571i</v>
      </c>
      <c r="L687" t="str">
        <f t="shared" si="289"/>
        <v>0.45339916603799-0.516449411067818i</v>
      </c>
      <c r="M687" t="str">
        <f t="shared" si="290"/>
        <v>2.11601255342759-2.71545139010353i</v>
      </c>
      <c r="N687" t="str">
        <f t="shared" si="291"/>
        <v>-0.689773211400263i</v>
      </c>
      <c r="O687" t="str">
        <f t="shared" si="292"/>
        <v>0.771390354538331-0.636362256050143i</v>
      </c>
      <c r="P687" t="str">
        <f t="shared" si="293"/>
        <v>0.228609645461669+0.636362256050143i</v>
      </c>
      <c r="Q687" t="str">
        <f t="shared" si="294"/>
        <v>-0.228609645461669+0.0534109553501201i</v>
      </c>
      <c r="R687" t="str">
        <f t="shared" si="295"/>
        <v>-0.331554399867537-2.86108178846405i</v>
      </c>
      <c r="S687" t="str">
        <f t="shared" si="296"/>
        <v>0.0770190121103742i</v>
      </c>
      <c r="T687" t="str">
        <f t="shared" si="297"/>
        <v>0.220357692914484-0.0255359923386457i</v>
      </c>
      <c r="U687" t="str">
        <f t="shared" si="298"/>
        <v>0.0000499999999999999-0.0025696677714398i</v>
      </c>
      <c r="V687" t="str">
        <f t="shared" si="299"/>
        <v>0.00002-0.0287802790401258i</v>
      </c>
      <c r="W687" t="str">
        <f t="shared" si="300"/>
        <v>0.0000422734428330943-0.00235910175822593i</v>
      </c>
      <c r="X687" t="str">
        <f t="shared" si="301"/>
        <v>0.0000700698104346175-0.00235777689242758i</v>
      </c>
      <c r="Y687" t="str">
        <f t="shared" si="302"/>
        <v>0.009+0.277968117989625i</v>
      </c>
      <c r="Z687" t="str">
        <f t="shared" si="303"/>
        <v>-0.102445622071582-0.0064222070265275i</v>
      </c>
      <c r="AA687" t="str">
        <f t="shared" si="304"/>
        <v>1.43130032628701-43.4926278832677i</v>
      </c>
      <c r="AB687" t="str">
        <f t="shared" si="305"/>
        <v>0.662871856206963-0.0768164270451583i</v>
      </c>
      <c r="AC687" t="str">
        <f t="shared" si="306"/>
        <v>2.19405389544522-1.96254082733471i</v>
      </c>
      <c r="AD687" t="str">
        <f t="shared" si="307"/>
        <v>0.185233772171319+0.130677014834265i</v>
      </c>
      <c r="AE687" t="str">
        <f t="shared" si="308"/>
        <v>-0.0181371541758822-0.0145768977083425i</v>
      </c>
      <c r="AF687" t="str">
        <f t="shared" si="309"/>
        <v>-3.2614598179713-1.05118252360089i</v>
      </c>
      <c r="AG687" t="str">
        <f t="shared" si="310"/>
        <v>1.02153397521422-0.0284867410031762i</v>
      </c>
      <c r="AH687" t="str">
        <f t="shared" si="311"/>
        <v>0.0410564651499171+0.0663482489840808i</v>
      </c>
      <c r="AI687">
        <f t="shared" si="312"/>
        <v>-22.155450829957349</v>
      </c>
      <c r="AJ687">
        <f t="shared" si="313"/>
        <v>58.250672604342995</v>
      </c>
      <c r="AK687"/>
      <c r="AL687"/>
      <c r="AM687"/>
      <c r="AN687"/>
    </row>
    <row r="688" spans="1:40" x14ac:dyDescent="0.35">
      <c r="A688"/>
      <c r="B688">
        <f t="shared" si="314"/>
        <v>55400</v>
      </c>
      <c r="C688" s="237" t="str">
        <f t="shared" si="282"/>
        <v>-6.89205389184201E-06+0.012235126781307i</v>
      </c>
      <c r="D688" s="208" t="str">
        <f t="shared" si="283"/>
        <v>-1.6487983587931+0.093802638656687i</v>
      </c>
      <c r="E688" t="str">
        <f t="shared" si="284"/>
        <v>36500</v>
      </c>
      <c r="F688" t="str">
        <f t="shared" si="285"/>
        <v>0.21505376344086</v>
      </c>
      <c r="G688" t="str">
        <f t="shared" si="280"/>
        <v>0.21505376344086</v>
      </c>
      <c r="H688" t="str">
        <f t="shared" si="286"/>
        <v>1.61467845266152+1.14469745248059i</v>
      </c>
      <c r="I688" t="str">
        <f t="shared" si="287"/>
        <v>217.555291261093i</v>
      </c>
      <c r="J688" t="str">
        <f t="shared" si="281"/>
        <v>-63.0663005173143+47.5941359586068i</v>
      </c>
      <c r="K688" t="str">
        <f t="shared" si="288"/>
        <v>1.65867144998083-2.19788152504666i</v>
      </c>
      <c r="L688" t="str">
        <f t="shared" si="289"/>
        <v>0.45247417559677-0.516327789940325i</v>
      </c>
      <c r="M688" t="str">
        <f t="shared" si="290"/>
        <v>2.1111456255776-2.71420931498699i</v>
      </c>
      <c r="N688" t="str">
        <f t="shared" si="291"/>
        <v>-0.691020540896466i</v>
      </c>
      <c r="O688" t="str">
        <f t="shared" si="292"/>
        <v>0.770596001255528-0.63732393870699i</v>
      </c>
      <c r="P688" t="str">
        <f t="shared" si="293"/>
        <v>0.229403998744472+0.63732393870699i</v>
      </c>
      <c r="Q688" t="str">
        <f t="shared" si="294"/>
        <v>-0.229403998744472+0.053696602189476i</v>
      </c>
      <c r="R688" t="str">
        <f t="shared" si="295"/>
        <v>-0.331547898955055-2.85577818141552i</v>
      </c>
      <c r="S688" t="str">
        <f t="shared" si="296"/>
        <v>0.0771582869966498i</v>
      </c>
      <c r="T688" t="str">
        <f t="shared" si="297"/>
        <v>0.220346952520429-0.0255816679407104i</v>
      </c>
      <c r="U688" t="str">
        <f t="shared" si="298"/>
        <v>0.0000499999999999999-0.00256502938196066i</v>
      </c>
      <c r="V688" t="str">
        <f t="shared" si="299"/>
        <v>0.00002-0.0287283290779595i</v>
      </c>
      <c r="W688" t="str">
        <f t="shared" si="300"/>
        <v>0.0000422734423279853-0.00235484367761119i</v>
      </c>
      <c r="X688" t="str">
        <f t="shared" si="301"/>
        <v>0.0000699695395861027-0.00235352238350786i</v>
      </c>
      <c r="Y688" t="str">
        <f t="shared" si="302"/>
        <v>0.009+0.278470772814199i</v>
      </c>
      <c r="Z688" t="str">
        <f t="shared" si="303"/>
        <v>-0.102073582789549-0.00639380103552788i</v>
      </c>
      <c r="AA688" t="str">
        <f t="shared" si="304"/>
        <v>1.42603977831545-43.4129553439739i</v>
      </c>
      <c r="AB688" t="str">
        <f t="shared" si="305"/>
        <v>0.662839547351077-0.076953826700798i</v>
      </c>
      <c r="AC688" t="str">
        <f t="shared" si="306"/>
        <v>2.19048201759486-1.9615460083729i</v>
      </c>
      <c r="AD688" t="str">
        <f t="shared" si="307"/>
        <v>0.185393233957057+0.130886046561483i</v>
      </c>
      <c r="AE688" t="str">
        <f t="shared" si="308"/>
        <v>-0.018086892274897-0.0145453751609449i</v>
      </c>
      <c r="AF688" t="str">
        <f t="shared" si="309"/>
        <v>-3.26347681145462-1.0508948138239i</v>
      </c>
      <c r="AG688" t="str">
        <f t="shared" si="310"/>
        <v>1.02152643215921-0.0284597865104668i</v>
      </c>
      <c r="AH688" t="str">
        <f t="shared" si="311"/>
        <v>0.0409739602091882+0.066216618456557i</v>
      </c>
      <c r="AI688">
        <f t="shared" si="312"/>
        <v>-22.172761901352072</v>
      </c>
      <c r="AJ688">
        <f t="shared" si="313"/>
        <v>58.251330607587207</v>
      </c>
      <c r="AK688"/>
      <c r="AL688"/>
      <c r="AM688"/>
      <c r="AN688"/>
    </row>
    <row r="689" spans="1:40" x14ac:dyDescent="0.35">
      <c r="A689"/>
      <c r="B689">
        <f t="shared" si="314"/>
        <v>55500</v>
      </c>
      <c r="C689" s="237" t="str">
        <f t="shared" si="282"/>
        <v>-6.86724004442862E-06+0.0122130815217797i</v>
      </c>
      <c r="D689" s="208" t="str">
        <f t="shared" si="283"/>
        <v>-1.6487981685536+0.0936336250003111i</v>
      </c>
      <c r="E689" t="str">
        <f t="shared" si="284"/>
        <v>36500</v>
      </c>
      <c r="F689" t="str">
        <f t="shared" si="285"/>
        <v>0.21505376344086</v>
      </c>
      <c r="G689" t="str">
        <f t="shared" si="280"/>
        <v>0.21505376344086</v>
      </c>
      <c r="H689" t="str">
        <f t="shared" si="286"/>
        <v>1.61669038733221+1.14423758377366i</v>
      </c>
      <c r="I689" t="str">
        <f t="shared" si="287"/>
        <v>217.947990342792i</v>
      </c>
      <c r="J689" t="str">
        <f t="shared" si="281"/>
        <v>-63.2977955429034+47.6800459513119i</v>
      </c>
      <c r="K689" t="str">
        <f t="shared" si="288"/>
        <v>1.65474108221191-2.19675674820549i</v>
      </c>
      <c r="L689" t="str">
        <f t="shared" si="289"/>
        <v>0.451551290694971-0.516204765261779i</v>
      </c>
      <c r="M689" t="str">
        <f t="shared" si="290"/>
        <v>2.10629237290688-2.71296151346727i</v>
      </c>
      <c r="N689" t="str">
        <f t="shared" si="291"/>
        <v>-0.692267870392669i</v>
      </c>
      <c r="O689" t="str">
        <f t="shared" si="292"/>
        <v>0.769800449055831-0.638284629795706i</v>
      </c>
      <c r="P689" t="str">
        <f t="shared" si="293"/>
        <v>0.230199550944169+0.638284629795706i</v>
      </c>
      <c r="Q689" t="str">
        <f t="shared" si="294"/>
        <v>-0.230199550944169+0.053983240596963i</v>
      </c>
      <c r="R689" t="str">
        <f t="shared" si="295"/>
        <v>-0.331541385850478-2.85049343278289i</v>
      </c>
      <c r="S689" t="str">
        <f t="shared" si="296"/>
        <v>0.0772975618829252i</v>
      </c>
      <c r="T689" t="str">
        <f t="shared" si="297"/>
        <v>0.220336192517407-0.0256273407895281i</v>
      </c>
      <c r="U689" t="str">
        <f t="shared" si="298"/>
        <v>0.0000499999999999999-0.00256040770739857i</v>
      </c>
      <c r="V689" t="str">
        <f t="shared" si="299"/>
        <v>0.00002-0.028676566322864i</v>
      </c>
      <c r="W689" t="str">
        <f t="shared" si="300"/>
        <v>0.0000422734418219634-0.00235060094183833i</v>
      </c>
      <c r="X689" t="str">
        <f t="shared" si="301"/>
        <v>0.000069869810150333-0.00234928320019717i</v>
      </c>
      <c r="Y689" t="str">
        <f t="shared" si="302"/>
        <v>0.009+0.278973427638774i</v>
      </c>
      <c r="Z689" t="str">
        <f t="shared" si="303"/>
        <v>-0.101703571058338-0.00636558993830522i</v>
      </c>
      <c r="AA689" t="str">
        <f t="shared" si="304"/>
        <v>1.42080835248359-43.3335762413157i</v>
      </c>
      <c r="AB689" t="str">
        <f t="shared" si="305"/>
        <v>0.662807179508223-0.0770912180742219i</v>
      </c>
      <c r="AC689" t="str">
        <f t="shared" si="306"/>
        <v>2.18692019924441-1.96054701350344i</v>
      </c>
      <c r="AD689" t="str">
        <f t="shared" si="307"/>
        <v>0.185552947264408+0.131094887975715i</v>
      </c>
      <c r="AE689" t="str">
        <f t="shared" si="308"/>
        <v>-0.0180369010573283-0.0145139722287522i</v>
      </c>
      <c r="AF689" t="str">
        <f t="shared" si="309"/>
        <v>-3.26548855588581-1.05060395877335i</v>
      </c>
      <c r="AG689" t="str">
        <f t="shared" si="310"/>
        <v>1.02151889271088-0.0284329717125109i</v>
      </c>
      <c r="AH689" t="str">
        <f t="shared" si="311"/>
        <v>0.0408919033039339+0.0660854426480835i</v>
      </c>
      <c r="AI689">
        <f t="shared" si="312"/>
        <v>-22.190037973929357</v>
      </c>
      <c r="AJ689">
        <f t="shared" si="313"/>
        <v>58.251886748648737</v>
      </c>
      <c r="AK689"/>
      <c r="AL689"/>
      <c r="AM689"/>
      <c r="AN689"/>
    </row>
    <row r="690" spans="1:40" x14ac:dyDescent="0.35">
      <c r="A690"/>
      <c r="B690">
        <f t="shared" si="314"/>
        <v>55600</v>
      </c>
      <c r="C690" s="237" t="str">
        <f t="shared" si="282"/>
        <v>-6.84255996418609E-06+0.0121911155616719i</v>
      </c>
      <c r="D690" s="208" t="str">
        <f t="shared" si="283"/>
        <v>-1.64879797933965+0.0934652193061513i</v>
      </c>
      <c r="E690" t="str">
        <f t="shared" si="284"/>
        <v>36500</v>
      </c>
      <c r="F690" t="str">
        <f t="shared" si="285"/>
        <v>0.21505376344086</v>
      </c>
      <c r="G690" t="str">
        <f t="shared" si="280"/>
        <v>0.21505376344086</v>
      </c>
      <c r="H690" t="str">
        <f t="shared" si="286"/>
        <v>1.6186970826106+1.1437752032285i</v>
      </c>
      <c r="I690" t="str">
        <f t="shared" si="287"/>
        <v>218.340689424491i</v>
      </c>
      <c r="J690" t="str">
        <f t="shared" si="281"/>
        <v>-63.5297080527586+47.7659559440169i</v>
      </c>
      <c r="K690" t="str">
        <f t="shared" si="288"/>
        <v>1.65082225238622-2.19562769483798i</v>
      </c>
      <c r="L690" t="str">
        <f t="shared" si="289"/>
        <v>0.450630508638516-0.516080346957701i</v>
      </c>
      <c r="M690" t="str">
        <f t="shared" si="290"/>
        <v>2.10145276102474-2.71170804179568i</v>
      </c>
      <c r="N690" t="str">
        <f t="shared" si="291"/>
        <v>-0.693515199888872i</v>
      </c>
      <c r="O690" t="str">
        <f t="shared" si="292"/>
        <v>0.769003699176985-0.639244327821618i</v>
      </c>
      <c r="P690" t="str">
        <f t="shared" si="293"/>
        <v>0.230996300823015+0.639244327821618i</v>
      </c>
      <c r="Q690" t="str">
        <f t="shared" si="294"/>
        <v>-0.230996300823015+0.054270872067254i</v>
      </c>
      <c r="R690" t="str">
        <f t="shared" si="295"/>
        <v>-0.331534860551345-2.84522744079784i</v>
      </c>
      <c r="S690" t="str">
        <f t="shared" si="296"/>
        <v>0.0774368367692009i</v>
      </c>
      <c r="T690" t="str">
        <f t="shared" si="297"/>
        <v>0.220325412904314-0.0256730108798143i</v>
      </c>
      <c r="U690" t="str">
        <f t="shared" si="298"/>
        <v>0.0000500000000000001-0.00255580265756512i</v>
      </c>
      <c r="V690" t="str">
        <f t="shared" si="299"/>
        <v>0.00002-0.0286249897647294i</v>
      </c>
      <c r="W690" t="str">
        <f t="shared" si="300"/>
        <v>0.0000422734413150294-0.00234637346811143i</v>
      </c>
      <c r="X690" t="str">
        <f t="shared" si="301"/>
        <v>0.0000697706182366453-0.002345059259849i</v>
      </c>
      <c r="Y690" t="str">
        <f t="shared" si="302"/>
        <v>0.009+0.279476082463348i</v>
      </c>
      <c r="Z690" t="str">
        <f t="shared" si="303"/>
        <v>-0.101335572139209-0.00633757200225271i</v>
      </c>
      <c r="AA690" t="str">
        <f t="shared" si="304"/>
        <v>1.41560583299671-43.2544889462146i</v>
      </c>
      <c r="AB690" t="str">
        <f t="shared" si="305"/>
        <v>0.662774752675079-0.0772286011495334i</v>
      </c>
      <c r="AC690" t="str">
        <f t="shared" si="306"/>
        <v>2.18336841515271-1.95954388384392i</v>
      </c>
      <c r="AD690" t="str">
        <f t="shared" si="307"/>
        <v>0.185712911918544+0.13130353886302i</v>
      </c>
      <c r="AE690" t="str">
        <f t="shared" si="308"/>
        <v>-0.0179871785512092-0.0144826881856188i</v>
      </c>
      <c r="AF690" t="str">
        <f t="shared" si="309"/>
        <v>-3.26749506195025-1.05030998392235i</v>
      </c>
      <c r="AG690" t="str">
        <f t="shared" si="310"/>
        <v>1.02151135678124-0.0284062958056774i</v>
      </c>
      <c r="AH690" t="str">
        <f t="shared" si="311"/>
        <v>0.0408102911075334+0.0659547190533568i</v>
      </c>
      <c r="AI690">
        <f t="shared" si="312"/>
        <v>-22.207279204752233</v>
      </c>
      <c r="AJ690">
        <f t="shared" si="313"/>
        <v>58.252341520470097</v>
      </c>
      <c r="AK690"/>
      <c r="AL690"/>
      <c r="AM690"/>
      <c r="AN690"/>
    </row>
    <row r="691" spans="1:40" x14ac:dyDescent="0.35">
      <c r="A691"/>
      <c r="B691">
        <f t="shared" si="314"/>
        <v>55700</v>
      </c>
      <c r="C691" s="237" t="str">
        <f t="shared" si="282"/>
        <v>-6.81801269135183E-06+0.0121692284738779i</v>
      </c>
      <c r="D691" s="208" t="str">
        <f t="shared" si="283"/>
        <v>-1.64879779114389+0.0932974182997306i</v>
      </c>
      <c r="E691" t="str">
        <f t="shared" si="284"/>
        <v>36500</v>
      </c>
      <c r="F691" t="str">
        <f t="shared" si="285"/>
        <v>0.21505376344086</v>
      </c>
      <c r="G691" t="str">
        <f t="shared" si="280"/>
        <v>0.21505376344086</v>
      </c>
      <c r="H691" t="str">
        <f t="shared" si="286"/>
        <v>1.6206985492199+1.14331033288501i</v>
      </c>
      <c r="I691" t="str">
        <f t="shared" si="287"/>
        <v>218.733388506189i</v>
      </c>
      <c r="J691" t="str">
        <f t="shared" si="281"/>
        <v>-63.76203804688+47.8518659367221i</v>
      </c>
      <c r="K691" t="str">
        <f t="shared" si="288"/>
        <v>1.64691492881103-2.1944944109324i</v>
      </c>
      <c r="L691" t="str">
        <f t="shared" si="289"/>
        <v>0.449711826709035-0.515954544903524i</v>
      </c>
      <c r="M691" t="str">
        <f t="shared" si="290"/>
        <v>2.09662675552006-2.71044895583592i</v>
      </c>
      <c r="N691" t="str">
        <f t="shared" si="291"/>
        <v>-0.694762529385075i</v>
      </c>
      <c r="O691" t="str">
        <f t="shared" si="292"/>
        <v>0.768205752858599-0.6402030312916i</v>
      </c>
      <c r="P691" t="str">
        <f t="shared" si="293"/>
        <v>0.231794247141401+0.6402030312916i</v>
      </c>
      <c r="Q691" t="str">
        <f t="shared" si="294"/>
        <v>-0.231794247141401+0.0545594980934749i</v>
      </c>
      <c r="R691" t="str">
        <f t="shared" si="295"/>
        <v>-0.331528323055208-2.8399801044229i</v>
      </c>
      <c r="S691" t="str">
        <f t="shared" si="296"/>
        <v>0.0775761116554763i</v>
      </c>
      <c r="T691" t="str">
        <f t="shared" si="297"/>
        <v>0.220314613680042-0.0257186782062836i</v>
      </c>
      <c r="U691" t="str">
        <f t="shared" si="298"/>
        <v>0.0000500000000000001-0.00255121414291959i</v>
      </c>
      <c r="V691" t="str">
        <f t="shared" si="299"/>
        <v>0.00002-0.0285735984006993i</v>
      </c>
      <c r="W691" t="str">
        <f t="shared" si="300"/>
        <v>0.0000422734408071823-0.00234216117422917i</v>
      </c>
      <c r="X691" t="str">
        <f t="shared" si="301"/>
        <v>0.0000696719599892593-0.00234085048040997i</v>
      </c>
      <c r="Y691" t="str">
        <f t="shared" si="302"/>
        <v>0.009+0.279978737287922i</v>
      </c>
      <c r="Z691" t="str">
        <f t="shared" si="303"/>
        <v>-0.100969571427392-0.00630974551348898i</v>
      </c>
      <c r="AA691" t="str">
        <f t="shared" si="304"/>
        <v>1.41043200606599-43.1756918417043i</v>
      </c>
      <c r="AB691" t="str">
        <f t="shared" si="305"/>
        <v>0.662742266848312-0.0773659759108333i</v>
      </c>
      <c r="AC691" t="str">
        <f t="shared" si="306"/>
        <v>2.17982664006344-1.95853666022891i</v>
      </c>
      <c r="AD691" t="str">
        <f t="shared" si="307"/>
        <v>0.185873127744371+0.131511999009052i</v>
      </c>
      <c r="AE691" t="str">
        <f t="shared" si="308"/>
        <v>-0.0179377228025007-0.0144515223113668i</v>
      </c>
      <c r="AF691" t="str">
        <f t="shared" si="309"/>
        <v>-3.26949634036379-1.05001291458528i</v>
      </c>
      <c r="AG691" t="str">
        <f t="shared" si="310"/>
        <v>1.02150382428313-0.0283797579922694i</v>
      </c>
      <c r="AH691" t="str">
        <f t="shared" si="311"/>
        <v>0.0407291203238841+0.065824445185796i</v>
      </c>
      <c r="AI691">
        <f t="shared" si="312"/>
        <v>-22.224485749846252</v>
      </c>
      <c r="AJ691">
        <f t="shared" si="313"/>
        <v>58.252695412971278</v>
      </c>
      <c r="AK691"/>
      <c r="AL691"/>
      <c r="AM691"/>
      <c r="AN691"/>
    </row>
    <row r="692" spans="1:40" x14ac:dyDescent="0.35">
      <c r="A692"/>
      <c r="B692">
        <f t="shared" si="314"/>
        <v>55800</v>
      </c>
      <c r="C692" s="237" t="str">
        <f t="shared" si="282"/>
        <v>-6.79359727475545E-06+0.0121474198343536i</v>
      </c>
      <c r="D692" s="208" t="str">
        <f t="shared" si="283"/>
        <v>-1.64879760395904+0.0931302187300443i</v>
      </c>
      <c r="E692" t="str">
        <f t="shared" si="284"/>
        <v>36500</v>
      </c>
      <c r="F692" t="str">
        <f t="shared" si="285"/>
        <v>0.21505376344086</v>
      </c>
      <c r="G692" t="str">
        <f t="shared" si="280"/>
        <v>0.21505376344086</v>
      </c>
      <c r="H692" t="str">
        <f t="shared" si="286"/>
        <v>1.62269479791306+1.14284299464861i</v>
      </c>
      <c r="I692" t="str">
        <f t="shared" si="287"/>
        <v>219.126087587888i</v>
      </c>
      <c r="J692" t="str">
        <f t="shared" si="281"/>
        <v>-63.9947855252676+47.9377759294271i</v>
      </c>
      <c r="K692" t="str">
        <f t="shared" si="288"/>
        <v>1.64301907979879-2.19335694214178i</v>
      </c>
      <c r="L692" t="str">
        <f t="shared" si="289"/>
        <v>0.448795242164175-0.515827368924737i</v>
      </c>
      <c r="M692" t="str">
        <f t="shared" si="290"/>
        <v>2.09181432196297-2.70918431106652i</v>
      </c>
      <c r="N692" t="str">
        <f t="shared" si="291"/>
        <v>-0.696009858881278i</v>
      </c>
      <c r="O692" t="str">
        <f t="shared" si="292"/>
        <v>0.767406611342141-0.64116073871407i</v>
      </c>
      <c r="P692" t="str">
        <f t="shared" si="293"/>
        <v>0.232593388657859+0.64116073871407i</v>
      </c>
      <c r="Q692" t="str">
        <f t="shared" si="294"/>
        <v>-0.232593388657859+0.054849120167208i</v>
      </c>
      <c r="R692" t="str">
        <f t="shared" si="295"/>
        <v>-0.331521773359585-2.83475132334479i</v>
      </c>
      <c r="S692" t="str">
        <f t="shared" si="296"/>
        <v>0.077715386541752i</v>
      </c>
      <c r="T692" t="str">
        <f t="shared" si="297"/>
        <v>0.220303794843483-0.0257643427636472i</v>
      </c>
      <c r="U692" t="str">
        <f t="shared" si="298"/>
        <v>0.0000500000000000001-0.0025466420745631i</v>
      </c>
      <c r="V692" t="str">
        <f t="shared" si="299"/>
        <v>0.00002-0.0285223912351067i</v>
      </c>
      <c r="W692" t="str">
        <f t="shared" si="300"/>
        <v>0.0000422734402984229-0.00233796397857946i</v>
      </c>
      <c r="X692" t="str">
        <f t="shared" si="301"/>
        <v>0.0000695738315869054-0.00233665678041443i</v>
      </c>
      <c r="Y692" t="str">
        <f t="shared" si="302"/>
        <v>0.009+0.280481392112497i</v>
      </c>
      <c r="Z692" t="str">
        <f t="shared" si="303"/>
        <v>-0.100605554450621-0.00628210877662067i</v>
      </c>
      <c r="AA692" t="str">
        <f t="shared" si="304"/>
        <v>1.40528665988614-43.0971833228185i</v>
      </c>
      <c r="AB692" t="str">
        <f t="shared" si="305"/>
        <v>0.662709722024589-0.0775033423422119i</v>
      </c>
      <c r="AC692" t="str">
        <f t="shared" si="306"/>
        <v>2.1762948487064-1.95752538321171i</v>
      </c>
      <c r="AD692" t="str">
        <f t="shared" si="307"/>
        <v>0.186033594566519+0.131720268199072i</v>
      </c>
      <c r="AE692" t="str">
        <f t="shared" si="308"/>
        <v>-0.0178885318748945-0.0144204738917248i</v>
      </c>
      <c r="AF692" t="str">
        <f t="shared" si="309"/>
        <v>-3.2714924018721-1.04971277591857i</v>
      </c>
      <c r="AG692" t="str">
        <f t="shared" si="310"/>
        <v>1.0214962951302-0.0283533574804678i</v>
      </c>
      <c r="AH692" t="str">
        <f t="shared" si="311"/>
        <v>0.0406483876870655+0.065694618577367i</v>
      </c>
      <c r="AI692">
        <f t="shared" si="312"/>
        <v>-22.24165776420843</v>
      </c>
      <c r="AJ692">
        <f t="shared" si="313"/>
        <v>58.252948913072622</v>
      </c>
      <c r="AK692"/>
      <c r="AL692"/>
      <c r="AM692"/>
      <c r="AN692"/>
    </row>
    <row r="693" spans="1:40" x14ac:dyDescent="0.35">
      <c r="A693"/>
      <c r="B693">
        <f t="shared" si="314"/>
        <v>55900</v>
      </c>
      <c r="C693" s="237" t="str">
        <f t="shared" si="282"/>
        <v>-6.76931277172672E-06+0.0121256892220889i</v>
      </c>
      <c r="D693" s="208" t="str">
        <f t="shared" si="283"/>
        <v>-1.64879741777785+0.0929636173693483i</v>
      </c>
      <c r="E693" t="str">
        <f t="shared" si="284"/>
        <v>36500</v>
      </c>
      <c r="F693" t="str">
        <f t="shared" si="285"/>
        <v>0.21505376344086</v>
      </c>
      <c r="G693" t="str">
        <f t="shared" si="280"/>
        <v>0.21505376344086</v>
      </c>
      <c r="H693" t="str">
        <f t="shared" si="286"/>
        <v>1.6246858394719+1.14237321029087i</v>
      </c>
      <c r="I693" t="str">
        <f t="shared" si="287"/>
        <v>219.518786669587i</v>
      </c>
      <c r="J693" t="str">
        <f t="shared" si="281"/>
        <v>-64.2279504879214+48.0236859221322i</v>
      </c>
      <c r="K693" t="str">
        <f t="shared" si="288"/>
        <v>1.63913467366844-2.19221533378581i</v>
      </c>
      <c r="L693" t="str">
        <f t="shared" si="289"/>
        <v>0.447880752237976-0.515698828797039i</v>
      </c>
      <c r="M693" t="str">
        <f t="shared" si="290"/>
        <v>2.08701542590642-2.70791416258285i</v>
      </c>
      <c r="N693" t="str">
        <f t="shared" si="291"/>
        <v>-0.697257188377481i</v>
      </c>
      <c r="O693" t="str">
        <f t="shared" si="292"/>
        <v>0.766606275870941-0.642117448598998i</v>
      </c>
      <c r="P693" t="str">
        <f t="shared" si="293"/>
        <v>0.233393724129059+0.642117448598998i</v>
      </c>
      <c r="Q693" t="str">
        <f t="shared" si="294"/>
        <v>-0.233393724129059+0.055139739778483i</v>
      </c>
      <c r="R693" t="str">
        <f t="shared" si="295"/>
        <v>-0.331515211462008-2.82954099796807i</v>
      </c>
      <c r="S693" t="str">
        <f t="shared" si="296"/>
        <v>0.0778546614280274i</v>
      </c>
      <c r="T693" t="str">
        <f t="shared" si="297"/>
        <v>0.220292956393527-0.0258100045466155i</v>
      </c>
      <c r="U693" t="str">
        <f t="shared" si="298"/>
        <v>0.00005-0.00254208636423293i</v>
      </c>
      <c r="V693" t="str">
        <f t="shared" si="299"/>
        <v>0.00002-0.0284713672794088i</v>
      </c>
      <c r="W693" t="str">
        <f t="shared" si="300"/>
        <v>0.0000422734397887509-0.00233378180013424i</v>
      </c>
      <c r="X693" t="str">
        <f t="shared" si="301"/>
        <v>0.000069476229242453-0.00233247807897935i</v>
      </c>
      <c r="Y693" t="str">
        <f t="shared" si="302"/>
        <v>0.009+0.280984046937071i</v>
      </c>
      <c r="Z693" t="str">
        <f t="shared" si="303"/>
        <v>-0.100243506867701-0.00625466011450857i</v>
      </c>
      <c r="AA693" t="str">
        <f t="shared" si="304"/>
        <v>1.40016958461324-43.0189617964799i</v>
      </c>
      <c r="AB693" t="str">
        <f t="shared" si="305"/>
        <v>0.662677118200572-0.0776407004277572i</v>
      </c>
      <c r="AC693" t="str">
        <f t="shared" si="306"/>
        <v>2.17277301579863-1.95651009306583i</v>
      </c>
      <c r="AD693" t="str">
        <f t="shared" si="307"/>
        <v>0.186194312209356+0.131928346217948i</v>
      </c>
      <c r="AE693" t="str">
        <f t="shared" si="308"/>
        <v>-0.0178396038496229-0.0143895422182675i</v>
      </c>
      <c r="AF693" t="str">
        <f t="shared" si="309"/>
        <v>-3.27348325724975-1.04940959292152i</v>
      </c>
      <c r="AG693" t="str">
        <f t="shared" si="310"/>
        <v>1.02148876923695-0.0283270934842791i</v>
      </c>
      <c r="AH693" t="str">
        <f t="shared" si="311"/>
        <v>0.0405680899610127+0.065565236778408i</v>
      </c>
      <c r="AI693">
        <f t="shared" si="312"/>
        <v>-22.258795401815807</v>
      </c>
      <c r="AJ693">
        <f t="shared" si="313"/>
        <v>58.253102504713667</v>
      </c>
      <c r="AK693"/>
      <c r="AL693"/>
      <c r="AM693"/>
      <c r="AN693"/>
    </row>
    <row r="694" spans="1:40" x14ac:dyDescent="0.35">
      <c r="A694"/>
      <c r="B694">
        <f t="shared" si="314"/>
        <v>56000</v>
      </c>
      <c r="C694" s="237" t="str">
        <f t="shared" si="282"/>
        <v>-6.74515824800469E-06+0.0121040362190814i</v>
      </c>
      <c r="D694" s="208" t="str">
        <f t="shared" si="283"/>
        <v>-1.64879723259316+0.0927976110129574i</v>
      </c>
      <c r="E694" t="str">
        <f t="shared" si="284"/>
        <v>36500</v>
      </c>
      <c r="F694" t="str">
        <f t="shared" si="285"/>
        <v>0.21505376344086</v>
      </c>
      <c r="G694" t="str">
        <f t="shared" si="280"/>
        <v>0.21505376344086</v>
      </c>
      <c r="H694" t="str">
        <f t="shared" si="286"/>
        <v>1.6266716847065+1.14190100145008i</v>
      </c>
      <c r="I694" t="str">
        <f t="shared" si="287"/>
        <v>219.911485751285i</v>
      </c>
      <c r="J694" t="str">
        <f t="shared" si="281"/>
        <v>-64.4615329348413+48.1095959148372i</v>
      </c>
      <c r="K694" t="str">
        <f t="shared" si="288"/>
        <v>1.63526167874666-2.19106963085305i</v>
      </c>
      <c r="L694" t="str">
        <f t="shared" si="289"/>
        <v>0.446968354141195-0.515568934246486i</v>
      </c>
      <c r="M694" t="str">
        <f t="shared" si="290"/>
        <v>2.08223003288786-2.70663856509954i</v>
      </c>
      <c r="N694" t="str">
        <f t="shared" si="291"/>
        <v>-0.698504517873684i</v>
      </c>
      <c r="O694" t="str">
        <f t="shared" si="292"/>
        <v>0.765804747690185-0.643073159457905i</v>
      </c>
      <c r="P694" t="str">
        <f t="shared" si="293"/>
        <v>0.234195252309815+0.643073159457905i</v>
      </c>
      <c r="Q694" t="str">
        <f t="shared" si="294"/>
        <v>-0.234195252309815+0.055431358415779i</v>
      </c>
      <c r="R694" t="str">
        <f t="shared" si="295"/>
        <v>-0.331508637359999-2.82434902940862i</v>
      </c>
      <c r="S694" t="str">
        <f t="shared" si="296"/>
        <v>0.0779939363143029i</v>
      </c>
      <c r="T694" t="str">
        <f t="shared" si="297"/>
        <v>0.220282098329059-0.0258556635498971i</v>
      </c>
      <c r="U694" t="str">
        <f t="shared" si="298"/>
        <v>0.00005-0.0025375469242968i</v>
      </c>
      <c r="V694" t="str">
        <f t="shared" si="299"/>
        <v>0.00002-0.0284205255521242i</v>
      </c>
      <c r="W694" t="str">
        <f t="shared" si="300"/>
        <v>0.0000422734392781664-0.00232961455844419i</v>
      </c>
      <c r="X694" t="str">
        <f t="shared" si="301"/>
        <v>0.0000693791492025469-0.002328314295799i</v>
      </c>
      <c r="Y694" t="str">
        <f t="shared" si="302"/>
        <v>0.009+0.281486701761645i</v>
      </c>
      <c r="Z694" t="str">
        <f t="shared" si="303"/>
        <v>-0.0998834144670694-0.00622739786803664i</v>
      </c>
      <c r="AA694" t="str">
        <f t="shared" si="304"/>
        <v>1.39508057234282-42.9410256813879i</v>
      </c>
      <c r="AB694" t="str">
        <f t="shared" si="305"/>
        <v>0.662644455372905-0.0777780501515519i</v>
      </c>
      <c r="AC694" t="str">
        <f t="shared" si="306"/>
        <v>2.16926111604565-1.95549082978671i</v>
      </c>
      <c r="AD694" t="str">
        <f t="shared" si="307"/>
        <v>0.18635528049697+0.132136232850159i</v>
      </c>
      <c r="AE694" t="str">
        <f t="shared" si="308"/>
        <v>-0.0177909368252643-0.0143587265883538i</v>
      </c>
      <c r="AF694" t="str">
        <f t="shared" si="309"/>
        <v>-3.27546891729966-1.04910339043712i</v>
      </c>
      <c r="AG694" t="str">
        <f t="shared" si="310"/>
        <v>1.02148124651868-0.0283009652234775i</v>
      </c>
      <c r="AH694" t="str">
        <f t="shared" si="311"/>
        <v>0.0404882239391859+0.0654362973574527i</v>
      </c>
      <c r="AI694">
        <f t="shared" si="312"/>
        <v>-22.275898815634871</v>
      </c>
      <c r="AJ694">
        <f t="shared" si="313"/>
        <v>58.253156668875476</v>
      </c>
      <c r="AK694"/>
      <c r="AL694"/>
      <c r="AM694"/>
      <c r="AN694"/>
    </row>
    <row r="695" spans="1:40" x14ac:dyDescent="0.35">
      <c r="A695"/>
      <c r="B695">
        <f t="shared" si="314"/>
        <v>56100</v>
      </c>
      <c r="C695" s="237" t="str">
        <f t="shared" si="282"/>
        <v>-6.72113277764762E-06+0.0120824604103087i</v>
      </c>
      <c r="D695" s="208" t="str">
        <f t="shared" si="283"/>
        <v>-1.64879704839789+0.0926321964790334i</v>
      </c>
      <c r="E695" t="str">
        <f t="shared" si="284"/>
        <v>36500</v>
      </c>
      <c r="F695" t="str">
        <f t="shared" si="285"/>
        <v>0.21505376344086</v>
      </c>
      <c r="G695" t="str">
        <f t="shared" si="280"/>
        <v>0.21505376344086</v>
      </c>
      <c r="H695" t="str">
        <f t="shared" si="286"/>
        <v>1.6286523444544+1.14142638963194i</v>
      </c>
      <c r="I695" t="str">
        <f t="shared" si="287"/>
        <v>220.304184832984i</v>
      </c>
      <c r="J695" t="str">
        <f t="shared" si="281"/>
        <v>-64.6955328660274+48.1955059075423i</v>
      </c>
      <c r="K695" t="str">
        <f t="shared" si="288"/>
        <v>1.63140006336916-2.18991987800301i</v>
      </c>
      <c r="L695" t="str">
        <f t="shared" si="289"/>
        <v>0.446058045061635-0.515437694949639i</v>
      </c>
      <c r="M695" t="str">
        <f t="shared" si="290"/>
        <v>2.0774581084308-2.70535757295265i</v>
      </c>
      <c r="N695" t="str">
        <f t="shared" si="291"/>
        <v>-0.699751847369887i</v>
      </c>
      <c r="O695" t="str">
        <f t="shared" si="292"/>
        <v>0.765002028046914-0.644027869803868i</v>
      </c>
      <c r="P695" t="str">
        <f t="shared" si="293"/>
        <v>0.234997971953086+0.644027869803868i</v>
      </c>
      <c r="Q695" t="str">
        <f t="shared" si="294"/>
        <v>-0.234997971953086+0.0557239775660191i</v>
      </c>
      <c r="R695" t="str">
        <f t="shared" si="295"/>
        <v>-0.331502051051097-2.81917531948738i</v>
      </c>
      <c r="S695" t="str">
        <f t="shared" si="296"/>
        <v>0.0781332112005785i</v>
      </c>
      <c r="T695" t="str">
        <f t="shared" si="297"/>
        <v>0.220271220648966-0.0259013197682003i</v>
      </c>
      <c r="U695" t="str">
        <f t="shared" si="298"/>
        <v>0.00005-0.00253302366774725i</v>
      </c>
      <c r="V695" t="str">
        <f t="shared" si="299"/>
        <v>0.00002-0.0283698650787692i</v>
      </c>
      <c r="W695" t="str">
        <f t="shared" si="300"/>
        <v>0.0000422734387666693-0.00232546217363363i</v>
      </c>
      <c r="X695" t="str">
        <f t="shared" si="301"/>
        <v>0.0000692825877472439-0.00232416535113986i</v>
      </c>
      <c r="Y695" t="str">
        <f t="shared" si="302"/>
        <v>0.009+0.28198935658622i</v>
      </c>
      <c r="Z695" t="str">
        <f t="shared" si="303"/>
        <v>-0.0995252631654007-0.00620032039588469i</v>
      </c>
      <c r="AA695" t="str">
        <f t="shared" si="304"/>
        <v>1.39001941708829-42.8633734079106i</v>
      </c>
      <c r="AB695" t="str">
        <f t="shared" si="305"/>
        <v>0.662611733538241-0.0779153914976776i</v>
      </c>
      <c r="AC695" t="str">
        <f t="shared" si="306"/>
        <v>2.16575912414259-1.95446763309337i</v>
      </c>
      <c r="AD695" t="str">
        <f t="shared" si="307"/>
        <v>0.186516499253185+0.132343927879805i</v>
      </c>
      <c r="AE695" t="str">
        <f t="shared" si="308"/>
        <v>-0.0177425289175578-0.0143280263050689i</v>
      </c>
      <c r="AF695" t="str">
        <f t="shared" si="309"/>
        <v>-3.27744939285229-1.04879419315291i</v>
      </c>
      <c r="AG695" t="str">
        <f t="shared" si="310"/>
        <v>1.02147372689147-0.0282749719235548i</v>
      </c>
      <c r="AH695" t="str">
        <f t="shared" si="311"/>
        <v>0.0404087864442541+0.0653077979010673i</v>
      </c>
      <c r="AI695">
        <f t="shared" si="312"/>
        <v>-22.292968157629105</v>
      </c>
      <c r="AJ695">
        <f t="shared" si="313"/>
        <v>58.253111883601036</v>
      </c>
      <c r="AK695"/>
      <c r="AL695"/>
      <c r="AM695"/>
      <c r="AN695"/>
    </row>
    <row r="696" spans="1:40" x14ac:dyDescent="0.35">
      <c r="A696"/>
      <c r="B696">
        <f t="shared" si="314"/>
        <v>56200</v>
      </c>
      <c r="C696" s="237" t="str">
        <f t="shared" si="282"/>
        <v>-6.69723544294435E-06+0.0120609613837025i</v>
      </c>
      <c r="D696" s="208" t="str">
        <f t="shared" si="283"/>
        <v>-1.64879686518499+0.0924673706083859i</v>
      </c>
      <c r="E696" t="str">
        <f t="shared" si="284"/>
        <v>36500</v>
      </c>
      <c r="F696" t="str">
        <f t="shared" si="285"/>
        <v>0.21505376344086</v>
      </c>
      <c r="G696" t="str">
        <f t="shared" si="280"/>
        <v>0.21505376344086</v>
      </c>
      <c r="H696" t="str">
        <f t="shared" si="286"/>
        <v>1.63062782957985+1.1409493962101i</v>
      </c>
      <c r="I696" t="str">
        <f t="shared" si="287"/>
        <v>220.696883914683i</v>
      </c>
      <c r="J696" t="str">
        <f t="shared" si="281"/>
        <v>-64.9299502814796+48.2814159002474i</v>
      </c>
      <c r="K696" t="str">
        <f t="shared" si="288"/>
        <v>1.62754979588186-2.18876611956817i</v>
      </c>
      <c r="L696" t="str">
        <f t="shared" si="289"/>
        <v>0.445149822164507-0.515305120533719i</v>
      </c>
      <c r="M696" t="str">
        <f t="shared" si="290"/>
        <v>2.07269961804637-2.70407124010189i</v>
      </c>
      <c r="N696" t="str">
        <f t="shared" si="291"/>
        <v>-0.70099917686609i</v>
      </c>
      <c r="O696" t="str">
        <f t="shared" si="292"/>
        <v>0.764198118190026-0.644981578151519i</v>
      </c>
      <c r="P696" t="str">
        <f t="shared" si="293"/>
        <v>0.235801881809974+0.644981578151519i</v>
      </c>
      <c r="Q696" t="str">
        <f t="shared" si="294"/>
        <v>-0.235801881809974+0.056017598714571i</v>
      </c>
      <c r="R696" t="str">
        <f t="shared" si="295"/>
        <v>-0.331495452532804-2.81401977072407i</v>
      </c>
      <c r="S696" t="str">
        <f t="shared" si="296"/>
        <v>0.078272486086854i</v>
      </c>
      <c r="T696" t="str">
        <f t="shared" si="297"/>
        <v>0.220260323352132-0.0259469731962293i</v>
      </c>
      <c r="U696" t="str">
        <f t="shared" si="298"/>
        <v>0.00005-0.0025285165081961i</v>
      </c>
      <c r="V696" t="str">
        <f t="shared" si="299"/>
        <v>0.00002-0.0283193848917963i</v>
      </c>
      <c r="W696" t="str">
        <f t="shared" si="300"/>
        <v>0.0000422734382542595-0.00232132456639535i</v>
      </c>
      <c r="X696" t="str">
        <f t="shared" si="301"/>
        <v>0.0000691865411896589-0.00232003116583553i</v>
      </c>
      <c r="Y696" t="str">
        <f t="shared" si="302"/>
        <v>0.009+0.282492011410794i</v>
      </c>
      <c r="Z696" t="str">
        <f t="shared" si="303"/>
        <v>-0.0991690390062132-0.00617342607430457i</v>
      </c>
      <c r="AA696" t="str">
        <f t="shared" si="304"/>
        <v>1.38498591475974-42.7860034179769i</v>
      </c>
      <c r="AB696" t="str">
        <f t="shared" si="305"/>
        <v>0.662578952693223-0.0780527244502037i</v>
      </c>
      <c r="AC696" t="str">
        <f t="shared" si="306"/>
        <v>2.16226701477541-1.95344054242999i</v>
      </c>
      <c r="AD696" t="str">
        <f t="shared" si="307"/>
        <v>0.186677968301544+0.132551431090606i</v>
      </c>
      <c r="AE696" t="str">
        <f t="shared" si="308"/>
        <v>-0.0176943782592153-0.0142974406771647i</v>
      </c>
      <c r="AF696" t="str">
        <f t="shared" si="309"/>
        <v>-3.27942469476484-1.04848202560171i</v>
      </c>
      <c r="AG696" t="str">
        <f t="shared" si="310"/>
        <v>1.02146621027223-0.0282491128156642i</v>
      </c>
      <c r="AH696" t="str">
        <f t="shared" si="311"/>
        <v>0.0403297743277699+0.0651797360136717i</v>
      </c>
      <c r="AI696">
        <f t="shared" si="312"/>
        <v>-22.310003578768914</v>
      </c>
      <c r="AJ696">
        <f t="shared" si="313"/>
        <v>58.252968624016773</v>
      </c>
      <c r="AK696"/>
      <c r="AL696"/>
      <c r="AM696"/>
      <c r="AN696"/>
    </row>
    <row r="697" spans="1:40" x14ac:dyDescent="0.35">
      <c r="A697"/>
      <c r="B697">
        <f t="shared" si="314"/>
        <v>56300</v>
      </c>
      <c r="C697" s="237" t="str">
        <f t="shared" si="282"/>
        <v>-6.67346533432674E-06+0.012039538730122i</v>
      </c>
      <c r="D697" s="208" t="str">
        <f t="shared" si="283"/>
        <v>-1.64879668294749+0.0923031302642687i</v>
      </c>
      <c r="E697" t="str">
        <f t="shared" si="284"/>
        <v>36500</v>
      </c>
      <c r="F697" t="str">
        <f t="shared" si="285"/>
        <v>0.21505376344086</v>
      </c>
      <c r="G697" t="str">
        <f t="shared" si="280"/>
        <v>0.21505376344086</v>
      </c>
      <c r="H697" t="str">
        <f t="shared" si="286"/>
        <v>1.63259815097317+1.14047004242678i</v>
      </c>
      <c r="I697" t="str">
        <f t="shared" si="287"/>
        <v>221.089582996382i</v>
      </c>
      <c r="J697" t="str">
        <f t="shared" si="281"/>
        <v>-65.1647851811981+48.3673258929524i</v>
      </c>
      <c r="K697" t="str">
        <f t="shared" si="288"/>
        <v>1.62371084464215-2.18760839955605i</v>
      </c>
      <c r="L697" t="str">
        <f t="shared" si="289"/>
        <v>0.444243682592727-0.515171220576756i</v>
      </c>
      <c r="M697" t="str">
        <f t="shared" si="290"/>
        <v>2.06795452723488-2.70277962013281i</v>
      </c>
      <c r="N697" t="str">
        <f t="shared" si="291"/>
        <v>-0.702246506362293i</v>
      </c>
      <c r="O697" t="str">
        <f t="shared" si="292"/>
        <v>0.763393019370267-0.645934283017048i</v>
      </c>
      <c r="P697" t="str">
        <f t="shared" si="293"/>
        <v>0.236606980629733+0.645934283017048i</v>
      </c>
      <c r="Q697" t="str">
        <f t="shared" si="294"/>
        <v>-0.236606980629733+0.056312223345245i</v>
      </c>
      <c r="R697" t="str">
        <f t="shared" si="295"/>
        <v>-0.331488841802621-2.80888228633089i</v>
      </c>
      <c r="S697" t="str">
        <f t="shared" si="296"/>
        <v>0.0784117609731296i</v>
      </c>
      <c r="T697" t="str">
        <f t="shared" si="297"/>
        <v>0.220249406437436-0.0259926238286867i</v>
      </c>
      <c r="U697" t="str">
        <f t="shared" si="298"/>
        <v>0.00005-0.00252402535986893i</v>
      </c>
      <c r="V697" t="str">
        <f t="shared" si="299"/>
        <v>0.00002-0.028269084030532i</v>
      </c>
      <c r="W697" t="str">
        <f t="shared" si="300"/>
        <v>0.0000422734377409373-0.00231720165798565i</v>
      </c>
      <c r="X697" t="str">
        <f t="shared" si="301"/>
        <v>0.0000690910058756116-0.00231591166128168i</v>
      </c>
      <c r="Y697" t="str">
        <f t="shared" si="302"/>
        <v>0.009+0.282994666235369i</v>
      </c>
      <c r="Z697" t="str">
        <f t="shared" si="303"/>
        <v>-0.0988147281584958-0.00614671329689902i</v>
      </c>
      <c r="AA697" t="str">
        <f t="shared" si="304"/>
        <v>1.37997986314275-42.7089141649683i</v>
      </c>
      <c r="AB697" t="str">
        <f t="shared" si="305"/>
        <v>0.662546112834478-0.0781900489931948i</v>
      </c>
      <c r="AC697" t="str">
        <f t="shared" si="306"/>
        <v>2.15878476262194-1.95240959696743i</v>
      </c>
      <c r="AD697" t="str">
        <f t="shared" si="307"/>
        <v>0.186839687465325+0.13275874226591i</v>
      </c>
      <c r="AE697" t="str">
        <f t="shared" si="308"/>
        <v>-0.0176464829997389-0.0142669690190013i</v>
      </c>
      <c r="AF697" t="str">
        <f t="shared" si="309"/>
        <v>-3.28139483392066-1.04816691216251i</v>
      </c>
      <c r="AG697" t="str">
        <f t="shared" si="310"/>
        <v>1.02145869657861-0.0282233871365703i</v>
      </c>
      <c r="AH697" t="str">
        <f t="shared" si="311"/>
        <v>0.0402511844698638+0.0650521093173798i</v>
      </c>
      <c r="AI697">
        <f t="shared" si="312"/>
        <v>-22.327005229038974</v>
      </c>
      <c r="AJ697">
        <f t="shared" si="313"/>
        <v>58.252727362350747</v>
      </c>
      <c r="AK697"/>
      <c r="AL697"/>
      <c r="AM697"/>
      <c r="AN697"/>
    </row>
    <row r="698" spans="1:40" x14ac:dyDescent="0.35">
      <c r="A698"/>
      <c r="B698">
        <f t="shared" si="314"/>
        <v>56400</v>
      </c>
      <c r="C698" s="237" t="str">
        <f t="shared" si="282"/>
        <v>-6.64982155028296E-06+0.0120181920433283i</v>
      </c>
      <c r="D698" s="208" t="str">
        <f t="shared" si="283"/>
        <v>-1.64879650167848+0.0921394723321837i</v>
      </c>
      <c r="E698" t="str">
        <f t="shared" si="284"/>
        <v>36500</v>
      </c>
      <c r="F698" t="str">
        <f t="shared" si="285"/>
        <v>0.21505376344086</v>
      </c>
      <c r="G698" t="str">
        <f t="shared" si="280"/>
        <v>0.21505376344086</v>
      </c>
      <c r="H698" t="str">
        <f t="shared" si="286"/>
        <v>1.63456331954996+1.13998834939342i</v>
      </c>
      <c r="I698" t="str">
        <f t="shared" si="287"/>
        <v>221.48228207808i</v>
      </c>
      <c r="J698" t="str">
        <f t="shared" si="281"/>
        <v>-65.4000375651827+48.4532358856575i</v>
      </c>
      <c r="K698" t="str">
        <f t="shared" si="288"/>
        <v>1.61988317802008-2.18644676165126i</v>
      </c>
      <c r="L698" t="str">
        <f t="shared" si="289"/>
        <v>0.443339623467278-0.515036004607744i</v>
      </c>
      <c r="M698" t="str">
        <f t="shared" si="290"/>
        <v>2.06322280148736-2.701482766259i</v>
      </c>
      <c r="N698" t="str">
        <f t="shared" si="291"/>
        <v>-0.703493835858496i</v>
      </c>
      <c r="O698" t="str">
        <f t="shared" si="292"/>
        <v>0.762586732840235-0.646885982918209i</v>
      </c>
      <c r="P698" t="str">
        <f t="shared" si="293"/>
        <v>0.237413267159765+0.646885982918209i</v>
      </c>
      <c r="Q698" t="str">
        <f t="shared" si="294"/>
        <v>-0.237413267159765+0.056607852940287i</v>
      </c>
      <c r="R698" t="str">
        <f t="shared" si="295"/>
        <v>-0.331482218858067-2.80376277020653i</v>
      </c>
      <c r="S698" t="str">
        <f t="shared" si="296"/>
        <v>0.0785510358594051i</v>
      </c>
      <c r="T698" t="str">
        <f t="shared" si="297"/>
        <v>0.220238469903758-0.0260382716602752i</v>
      </c>
      <c r="U698" t="str">
        <f t="shared" si="298"/>
        <v>0.00005-0.00251955013759966i</v>
      </c>
      <c r="V698" t="str">
        <f t="shared" si="299"/>
        <v>0.00002-0.0282189615411162i</v>
      </c>
      <c r="W698" t="str">
        <f t="shared" si="300"/>
        <v>0.0000422734372267023-0.00231309337021925i</v>
      </c>
      <c r="X698" t="str">
        <f t="shared" si="301"/>
        <v>0.0000689959781832795-0.00231180675943108i</v>
      </c>
      <c r="Y698" t="str">
        <f t="shared" si="302"/>
        <v>0.009+0.283497321059943i</v>
      </c>
      <c r="Z698" t="str">
        <f t="shared" si="303"/>
        <v>-0.0984623169153576-0.00612018047440435i</v>
      </c>
      <c r="AA698" t="str">
        <f t="shared" si="304"/>
        <v>1.37500106187782-42.6321041136151i</v>
      </c>
      <c r="AB698" t="str">
        <f t="shared" si="305"/>
        <v>0.662513213958638-0.0783273651107158i</v>
      </c>
      <c r="AC698" t="str">
        <f t="shared" si="306"/>
        <v>2.15531234235306-1.95137483560498i</v>
      </c>
      <c r="AD698" t="str">
        <f t="shared" si="307"/>
        <v>0.18700165656753+0.132965861188699i</v>
      </c>
      <c r="AE698" t="str">
        <f t="shared" si="308"/>
        <v>-0.0175988413052396-0.014236610650491i</v>
      </c>
      <c r="AF698" t="str">
        <f t="shared" si="309"/>
        <v>-3.28335982122844-1.04784887706124i</v>
      </c>
      <c r="AG698" t="str">
        <f t="shared" si="310"/>
        <v>1.02145118572907-0.0281977941285965i</v>
      </c>
      <c r="AH698" t="str">
        <f t="shared" si="311"/>
        <v>0.0401730137789285+0.0649249154518314i</v>
      </c>
      <c r="AI698">
        <f t="shared" si="312"/>
        <v>-22.343973257447217</v>
      </c>
      <c r="AJ698">
        <f t="shared" si="313"/>
        <v>58.252388567955705</v>
      </c>
      <c r="AK698"/>
      <c r="AL698"/>
      <c r="AM698"/>
      <c r="AN698"/>
    </row>
    <row r="699" spans="1:40" x14ac:dyDescent="0.35">
      <c r="A699"/>
      <c r="B699">
        <f t="shared" si="314"/>
        <v>56500</v>
      </c>
      <c r="C699" s="237" t="str">
        <f t="shared" si="282"/>
        <v>-6.62630319727207E-06+0.0119969209199584i</v>
      </c>
      <c r="D699" s="208" t="str">
        <f t="shared" si="283"/>
        <v>-1.6487963213711+0.0919763937196811i</v>
      </c>
      <c r="E699" t="str">
        <f t="shared" si="284"/>
        <v>36500</v>
      </c>
      <c r="F699" t="str">
        <f t="shared" si="285"/>
        <v>0.21505376344086</v>
      </c>
      <c r="G699" t="str">
        <f t="shared" si="280"/>
        <v>0.21505376344086</v>
      </c>
      <c r="H699" t="str">
        <f t="shared" si="286"/>
        <v>1.63652334625045+1.13950433809122i</v>
      </c>
      <c r="I699" t="str">
        <f t="shared" si="287"/>
        <v>221.874981159779i</v>
      </c>
      <c r="J699" t="str">
        <f t="shared" si="281"/>
        <v>-65.6357074334334+48.5391458783625i</v>
      </c>
      <c r="K699" t="str">
        <f t="shared" si="288"/>
        <v>1.61606676439955-2.18528124921762i</v>
      </c>
      <c r="L699" t="str">
        <f t="shared" si="289"/>
        <v>0.44243764188752-0.514899482106795i</v>
      </c>
      <c r="M699" t="str">
        <f t="shared" si="290"/>
        <v>2.05850440628707-2.70018073132442i</v>
      </c>
      <c r="N699" t="str">
        <f t="shared" si="291"/>
        <v>-0.704741165354699i</v>
      </c>
      <c r="O699" t="str">
        <f t="shared" si="292"/>
        <v>0.761779259854375-0.647836676374317i</v>
      </c>
      <c r="P699" t="str">
        <f t="shared" si="293"/>
        <v>0.238220740145625+0.647836676374317i</v>
      </c>
      <c r="Q699" t="str">
        <f t="shared" si="294"/>
        <v>-0.238220740145625+0.056904488980382i</v>
      </c>
      <c r="R699" t="str">
        <f t="shared" si="295"/>
        <v>-0.331475583696632-2.79866112692998i</v>
      </c>
      <c r="S699" t="str">
        <f t="shared" si="296"/>
        <v>0.0786903107456807i</v>
      </c>
      <c r="T699" t="str">
        <f t="shared" si="297"/>
        <v>0.220227513749977-0.0260839166856939i</v>
      </c>
      <c r="U699" t="str">
        <f t="shared" si="298"/>
        <v>0.00005-0.00251509075682515i</v>
      </c>
      <c r="V699" t="str">
        <f t="shared" si="299"/>
        <v>0.00002-0.0281690164764416i</v>
      </c>
      <c r="W699" t="str">
        <f t="shared" si="300"/>
        <v>0.0000422734367115551-0.00230899962546444i</v>
      </c>
      <c r="X699" t="str">
        <f t="shared" si="301"/>
        <v>0.0000689014545228559-0.00230771638278872i</v>
      </c>
      <c r="Y699" t="str">
        <f t="shared" si="302"/>
        <v>0.009+0.283999975884517i</v>
      </c>
      <c r="Z699" t="str">
        <f t="shared" si="303"/>
        <v>-0.098111791692691-0.00609382603447585i</v>
      </c>
      <c r="AA699" t="str">
        <f t="shared" si="304"/>
        <v>1.37004931243976-42.5555717398905i</v>
      </c>
      <c r="AB699" t="str">
        <f t="shared" si="305"/>
        <v>0.66248025606233-0.0784646727868206i</v>
      </c>
      <c r="AC699" t="str">
        <f t="shared" si="306"/>
        <v>2.15184972863384-1.95033629697191i</v>
      </c>
      <c r="AD699" t="str">
        <f t="shared" si="307"/>
        <v>0.187163875430885+0.133172787641588i</v>
      </c>
      <c r="AE699" t="str">
        <f t="shared" si="308"/>
        <v>-0.0175514513582577-0.0142063648970406i</v>
      </c>
      <c r="AF699" t="str">
        <f t="shared" si="309"/>
        <v>-3.28531966762155-1.04752794437154i</v>
      </c>
      <c r="AG699" t="str">
        <f t="shared" si="310"/>
        <v>1.02144367764281-0.0281723330395727i</v>
      </c>
      <c r="AH699" t="str">
        <f t="shared" si="311"/>
        <v>0.0400952591913161+0.0647981520740291i</v>
      </c>
      <c r="AI699">
        <f t="shared" si="312"/>
        <v>-22.360907812032945</v>
      </c>
      <c r="AJ699">
        <f t="shared" si="313"/>
        <v>58.25195270732727</v>
      </c>
      <c r="AK699"/>
      <c r="AL699"/>
      <c r="AM699"/>
      <c r="AN699"/>
    </row>
    <row r="700" spans="1:40" x14ac:dyDescent="0.35">
      <c r="A700"/>
      <c r="B700">
        <f t="shared" si="314"/>
        <v>56600</v>
      </c>
      <c r="C700" s="237" t="str">
        <f t="shared" si="282"/>
        <v>-6.60290938963973E-06+0.0119757249595i</v>
      </c>
      <c r="D700" s="208" t="str">
        <f t="shared" si="283"/>
        <v>-1.64879614201858+0.0918138913561667i</v>
      </c>
      <c r="E700" t="str">
        <f t="shared" si="284"/>
        <v>36500</v>
      </c>
      <c r="F700" t="str">
        <f t="shared" si="285"/>
        <v>0.21505376344086</v>
      </c>
      <c r="G700" t="str">
        <f t="shared" si="280"/>
        <v>0.21505376344086</v>
      </c>
      <c r="H700" t="str">
        <f t="shared" si="286"/>
        <v>1.63847824203882+1.13901802937184i</v>
      </c>
      <c r="I700" t="str">
        <f t="shared" si="287"/>
        <v>222.267680241478i</v>
      </c>
      <c r="J700" t="str">
        <f t="shared" si="281"/>
        <v>-65.8717947859503+48.6250558710677i</v>
      </c>
      <c r="K700" t="str">
        <f t="shared" si="288"/>
        <v>1.61226157217946-2.18411190530005i</v>
      </c>
      <c r="L700" t="str">
        <f t="shared" si="289"/>
        <v>0.441537734931502-0.514761662505288i</v>
      </c>
      <c r="M700" t="str">
        <f t="shared" si="290"/>
        <v>2.05379930711096-2.69887356780534i</v>
      </c>
      <c r="N700" t="str">
        <f t="shared" si="291"/>
        <v>-0.705988494850902i</v>
      </c>
      <c r="O700" t="str">
        <f t="shared" si="292"/>
        <v>0.760970601668978-0.648786361906254i</v>
      </c>
      <c r="P700" t="str">
        <f t="shared" si="293"/>
        <v>0.239029398331022+0.648786361906254i</v>
      </c>
      <c r="Q700" t="str">
        <f t="shared" si="294"/>
        <v>-0.239029398331022+0.0572021329446479i</v>
      </c>
      <c r="R700" t="str">
        <f t="shared" si="295"/>
        <v>-0.331468936315815-2.79357726175454i</v>
      </c>
      <c r="S700" t="str">
        <f t="shared" si="296"/>
        <v>0.0788295856319562i</v>
      </c>
      <c r="T700" t="str">
        <f t="shared" si="297"/>
        <v>0.220216537974965-0.026129558899641i</v>
      </c>
      <c r="U700" t="str">
        <f t="shared" si="298"/>
        <v>0.00005-0.00251064713357988i</v>
      </c>
      <c r="V700" t="str">
        <f t="shared" si="299"/>
        <v>0.00002-0.0281192478960946i</v>
      </c>
      <c r="W700" t="str">
        <f t="shared" si="300"/>
        <v>0.0000422734361954953-0.00230492034663809i</v>
      </c>
      <c r="X700" t="str">
        <f t="shared" si="301"/>
        <v>0.0000688074313362077-0.00230364045440682i</v>
      </c>
      <c r="Y700" t="str">
        <f t="shared" si="302"/>
        <v>0.009+0.284502630709092i</v>
      </c>
      <c r="Z700" t="str">
        <f t="shared" si="303"/>
        <v>-0.0977631390278456-0.00606764842147604i</v>
      </c>
      <c r="AA700" t="str">
        <f t="shared" si="304"/>
        <v>1.36512441811749-42.4793155309076i</v>
      </c>
      <c r="AB700" t="str">
        <f t="shared" si="305"/>
        <v>0.662447239142161-0.0786019720055606i</v>
      </c>
      <c r="AC700" t="str">
        <f t="shared" si="306"/>
        <v>2.14839689612456-1.94929401942898i</v>
      </c>
      <c r="AD700" t="str">
        <f t="shared" si="307"/>
        <v>0.187326343877844+0.133379521406832i</v>
      </c>
      <c r="AE700" t="str">
        <f t="shared" si="308"/>
        <v>-0.0175043113575863-0.0141762310894949i</v>
      </c>
      <c r="AF700" t="str">
        <f t="shared" si="309"/>
        <v>-3.2872743840574-1.04720413801567i</v>
      </c>
      <c r="AG700" t="str">
        <f t="shared" si="310"/>
        <v>1.02143617223982-0.028147003122786i</v>
      </c>
      <c r="AH700" t="str">
        <f t="shared" si="311"/>
        <v>0.0400179176710345+0.0646718168581739i</v>
      </c>
      <c r="AI700">
        <f t="shared" si="312"/>
        <v>-22.377809039875416</v>
      </c>
      <c r="AJ700">
        <f t="shared" si="313"/>
        <v>58.251420244123878</v>
      </c>
      <c r="AK700"/>
      <c r="AL700"/>
      <c r="AM700"/>
      <c r="AN700"/>
    </row>
    <row r="701" spans="1:40" x14ac:dyDescent="0.35">
      <c r="A701"/>
      <c r="B701">
        <f t="shared" si="314"/>
        <v>56700</v>
      </c>
      <c r="C701" s="237" t="str">
        <f t="shared" si="282"/>
        <v>-6.57963924953461E-06+0.0119546037642661i</v>
      </c>
      <c r="D701" s="208" t="str">
        <f t="shared" si="283"/>
        <v>-1.64879596361418+0.0916519621927068i</v>
      </c>
      <c r="E701" t="str">
        <f t="shared" si="284"/>
        <v>36500</v>
      </c>
      <c r="F701" t="str">
        <f t="shared" si="285"/>
        <v>0.21505376344086</v>
      </c>
      <c r="G701" t="str">
        <f t="shared" si="280"/>
        <v>0.21505376344086</v>
      </c>
      <c r="H701" t="str">
        <f t="shared" si="286"/>
        <v>1.64042801790245+1.13852944395793i</v>
      </c>
      <c r="I701" t="str">
        <f t="shared" si="287"/>
        <v>222.660379323177i</v>
      </c>
      <c r="J701" t="str">
        <f t="shared" si="281"/>
        <v>-66.1082996227334+48.7109658637727i</v>
      </c>
      <c r="K701" t="str">
        <f t="shared" si="288"/>
        <v>1.60846756977485-2.18293877262671i</v>
      </c>
      <c r="L701" t="str">
        <f t="shared" si="289"/>
        <v>0.44063989965631-0.514622555186033i</v>
      </c>
      <c r="M701" t="str">
        <f t="shared" si="290"/>
        <v>2.04910746943116-2.69756132781274i</v>
      </c>
      <c r="N701" t="str">
        <f t="shared" si="291"/>
        <v>-0.707235824347105i</v>
      </c>
      <c r="O701" t="str">
        <f t="shared" si="292"/>
        <v>0.76016075954218-0.649735038036472i</v>
      </c>
      <c r="P701" t="str">
        <f t="shared" si="293"/>
        <v>0.23983924045782+0.649735038036472i</v>
      </c>
      <c r="Q701" t="str">
        <f t="shared" si="294"/>
        <v>-0.23983924045782+0.0575007863106329i</v>
      </c>
      <c r="R701" t="str">
        <f t="shared" si="295"/>
        <v>-0.331462276713121-2.78851108060196i</v>
      </c>
      <c r="S701" t="str">
        <f t="shared" si="296"/>
        <v>0.0789688605182318i</v>
      </c>
      <c r="T701" t="str">
        <f t="shared" si="297"/>
        <v>0.2202055425776-0.026175198296814i</v>
      </c>
      <c r="U701" t="str">
        <f t="shared" si="298"/>
        <v>0.00005-0.00250621918449067i</v>
      </c>
      <c r="V701" t="str">
        <f t="shared" si="299"/>
        <v>0.00002-0.0280696548662954i</v>
      </c>
      <c r="W701" t="str">
        <f t="shared" si="300"/>
        <v>0.0000422734356785227-0.00230085545720091i</v>
      </c>
      <c r="X701" t="str">
        <f t="shared" si="301"/>
        <v>0.0000687139050965437-0.00229957889788013i</v>
      </c>
      <c r="Y701" t="str">
        <f t="shared" si="302"/>
        <v>0.009+0.285005285533666i</v>
      </c>
      <c r="Z701" t="str">
        <f t="shared" si="303"/>
        <v>-0.0974163455783334-0.00604164609626681i</v>
      </c>
      <c r="AA701" t="str">
        <f t="shared" si="304"/>
        <v>1.36022618399417-42.4033339848177i</v>
      </c>
      <c r="AB701" t="str">
        <f t="shared" si="305"/>
        <v>0.662414163194757-0.078739262750985i</v>
      </c>
      <c r="AC701" t="str">
        <f t="shared" si="306"/>
        <v>2.14495381948182-1.94824804107016i</v>
      </c>
      <c r="AD701" t="str">
        <f t="shared" si="307"/>
        <v>0.187489061730589+0.133586062266337i</v>
      </c>
      <c r="AE701" t="str">
        <f t="shared" si="308"/>
        <v>-0.0174574195180975-0.0141462085640836i</v>
      </c>
      <c r="AF701" t="str">
        <f t="shared" si="309"/>
        <v>-3.28922398151663-1.04687748176522i</v>
      </c>
      <c r="AG701" t="str">
        <f t="shared" si="310"/>
        <v>1.02142866944081-0.0281218036369303i</v>
      </c>
      <c r="AH701" t="str">
        <f t="shared" si="311"/>
        <v>0.0399409862094508+0.0645459074955137i</v>
      </c>
      <c r="AI701">
        <f t="shared" si="312"/>
        <v>-22.394677087101119</v>
      </c>
      <c r="AJ701">
        <f t="shared" si="313"/>
        <v>58.250791639188776</v>
      </c>
      <c r="AK701"/>
      <c r="AL701"/>
      <c r="AM701"/>
      <c r="AN701"/>
    </row>
    <row r="702" spans="1:40" x14ac:dyDescent="0.35">
      <c r="A702"/>
      <c r="B702">
        <f t="shared" si="314"/>
        <v>56800</v>
      </c>
      <c r="C702" s="237" t="str">
        <f t="shared" si="282"/>
        <v>-6.55649190682616E-06+0.0119335569393705i</v>
      </c>
      <c r="D702" s="208" t="str">
        <f t="shared" si="283"/>
        <v>-1.64879578615121+0.0914906032018405i</v>
      </c>
      <c r="E702" t="str">
        <f t="shared" si="284"/>
        <v>36500</v>
      </c>
      <c r="F702" t="str">
        <f t="shared" si="285"/>
        <v>0.21505376344086</v>
      </c>
      <c r="G702" t="str">
        <f t="shared" si="280"/>
        <v>0.21505376344086</v>
      </c>
      <c r="H702" t="str">
        <f t="shared" si="286"/>
        <v>1.64237268485128+1.13803860244375i</v>
      </c>
      <c r="I702" t="str">
        <f t="shared" si="287"/>
        <v>223.053078404875i</v>
      </c>
      <c r="J702" t="str">
        <f t="shared" si="281"/>
        <v>-66.3452219437827+48.7968758564778i</v>
      </c>
      <c r="K702" t="str">
        <f t="shared" si="288"/>
        <v>1.60468472561804-2.18176189361094i</v>
      </c>
      <c r="L702" t="str">
        <f t="shared" si="289"/>
        <v>0.43974413309837-0.51448216948342i</v>
      </c>
      <c r="M702" t="str">
        <f t="shared" si="290"/>
        <v>2.04442885871641-2.69624406309436i</v>
      </c>
      <c r="N702" t="str">
        <f t="shared" si="291"/>
        <v>-0.708483153843308i</v>
      </c>
      <c r="O702" t="str">
        <f t="shared" si="292"/>
        <v>0.759349734733959-0.650682703288989i</v>
      </c>
      <c r="P702" t="str">
        <f t="shared" si="293"/>
        <v>0.240650265266041+0.650682703288989i</v>
      </c>
      <c r="Q702" t="str">
        <f t="shared" si="294"/>
        <v>-0.240650265266041+0.0578004505543189i</v>
      </c>
      <c r="R702" t="str">
        <f t="shared" si="295"/>
        <v>-0.331455604886005-2.78346249005643i</v>
      </c>
      <c r="S702" t="str">
        <f t="shared" si="296"/>
        <v>0.0791081354045073i</v>
      </c>
      <c r="T702" t="str">
        <f t="shared" si="297"/>
        <v>0.220194527556751-0.026220834871905i</v>
      </c>
      <c r="U702" t="str">
        <f t="shared" si="298"/>
        <v>0.0000499999999999999-0.00250180682677149i</v>
      </c>
      <c r="V702" t="str">
        <f t="shared" si="299"/>
        <v>0.00002-0.0280202364598408i</v>
      </c>
      <c r="W702" t="str">
        <f t="shared" si="300"/>
        <v>0.0000422734351606379-0.00229680488115261i</v>
      </c>
      <c r="X702" t="str">
        <f t="shared" si="301"/>
        <v>0.0000686208723080835-0.00229553163734112i</v>
      </c>
      <c r="Y702" t="str">
        <f t="shared" si="302"/>
        <v>0.009+0.28550794035824i</v>
      </c>
      <c r="Z702" t="str">
        <f t="shared" si="303"/>
        <v>-0.0970713981205363-0.00601581753600367i</v>
      </c>
      <c r="AA702" t="str">
        <f t="shared" si="304"/>
        <v>1.35535441692739-42.3276256107089i</v>
      </c>
      <c r="AB702" t="str">
        <f t="shared" si="305"/>
        <v>0.662381028216714-0.0788765450071268i</v>
      </c>
      <c r="AC702" t="str">
        <f t="shared" si="306"/>
        <v>2.14152047335964-1.94719839972407i</v>
      </c>
      <c r="AD702" t="str">
        <f t="shared" si="307"/>
        <v>0.187652028811019+0.133792410001652i</v>
      </c>
      <c r="AE702" t="str">
        <f t="shared" si="308"/>
        <v>-0.0174107740705687-0.0141162966623644i</v>
      </c>
      <c r="AF702" t="str">
        <f t="shared" si="309"/>
        <v>-3.29116847100249-1.04654799924191i</v>
      </c>
      <c r="AG702" t="str">
        <f t="shared" si="310"/>
        <v>1.02142116916724-0.0280967338460555i</v>
      </c>
      <c r="AH702" t="str">
        <f t="shared" si="311"/>
        <v>0.0398644618249946+0.0644204216941753i</v>
      </c>
      <c r="AI702">
        <f t="shared" si="312"/>
        <v>-22.411512098892924</v>
      </c>
      <c r="AJ702">
        <f t="shared" si="313"/>
        <v>58.250067350567186</v>
      </c>
      <c r="AK702"/>
      <c r="AL702"/>
      <c r="AM702"/>
      <c r="AN702"/>
    </row>
    <row r="703" spans="1:40" x14ac:dyDescent="0.35">
      <c r="A703"/>
      <c r="B703">
        <f t="shared" si="314"/>
        <v>56900</v>
      </c>
      <c r="C703" s="237" t="str">
        <f t="shared" si="282"/>
        <v>-6.53346649902318E-06+0.0119125840927028i</v>
      </c>
      <c r="D703" s="208" t="str">
        <f t="shared" si="283"/>
        <v>-1.64879560962309+0.0913298113773882i</v>
      </c>
      <c r="E703" t="str">
        <f t="shared" si="284"/>
        <v>36500</v>
      </c>
      <c r="F703" t="str">
        <f t="shared" si="285"/>
        <v>0.21505376344086</v>
      </c>
      <c r="G703" t="str">
        <f t="shared" si="280"/>
        <v>0.21505376344086</v>
      </c>
      <c r="H703" t="str">
        <f t="shared" si="286"/>
        <v>1.6443122539172+1.13754552529582i</v>
      </c>
      <c r="I703" t="str">
        <f t="shared" si="287"/>
        <v>223.445777486574i</v>
      </c>
      <c r="J703" t="str">
        <f t="shared" si="281"/>
        <v>-66.5825617490981+48.8827858491828i</v>
      </c>
      <c r="K703" t="str">
        <f t="shared" si="288"/>
        <v>1.60091300815976-2.18058131035332i</v>
      </c>
      <c r="L703" t="str">
        <f t="shared" si="289"/>
        <v>0.438850432273749-0.514340514683577i</v>
      </c>
      <c r="M703" t="str">
        <f t="shared" si="290"/>
        <v>2.03976344043351-2.6949218250369i</v>
      </c>
      <c r="N703" t="str">
        <f t="shared" si="291"/>
        <v>-0.709730483339511i</v>
      </c>
      <c r="O703" t="str">
        <f t="shared" si="292"/>
        <v>0.75853752850613-0.651629356189401i</v>
      </c>
      <c r="P703" t="str">
        <f t="shared" si="293"/>
        <v>0.24146247149387+0.651629356189401i</v>
      </c>
      <c r="Q703" t="str">
        <f t="shared" si="294"/>
        <v>-0.24146247149387+0.0581011271501101i</v>
      </c>
      <c r="R703" t="str">
        <f t="shared" si="295"/>
        <v>-0.331448920831985-2.77843139735882i</v>
      </c>
      <c r="S703" t="str">
        <f t="shared" si="296"/>
        <v>0.0792474102907829i</v>
      </c>
      <c r="T703" t="str">
        <f t="shared" si="297"/>
        <v>0.220183492911288-0.0262664686196095i</v>
      </c>
      <c r="U703" t="str">
        <f t="shared" si="298"/>
        <v>0.0000499999999999999-0.00249740997821829i</v>
      </c>
      <c r="V703" t="str">
        <f t="shared" si="299"/>
        <v>0.00002-0.0279709917560449i</v>
      </c>
      <c r="W703" t="str">
        <f t="shared" si="300"/>
        <v>0.0000422734346418403-0.00229276854302717i</v>
      </c>
      <c r="X703" t="str">
        <f t="shared" si="301"/>
        <v>0.000068528329505729-0.00229149859745523i</v>
      </c>
      <c r="Y703" t="str">
        <f t="shared" si="302"/>
        <v>0.009+0.286010595182815i</v>
      </c>
      <c r="Z703" t="str">
        <f t="shared" si="303"/>
        <v>-0.096728283548435-0.00599016123393328i</v>
      </c>
      <c r="AA703" t="str">
        <f t="shared" si="304"/>
        <v>1.35050892552981-42.2521889285057i</v>
      </c>
      <c r="AB703" t="str">
        <f t="shared" si="305"/>
        <v>0.662347834204633-0.0790138187580292i</v>
      </c>
      <c r="AC703" t="str">
        <f t="shared" si="306"/>
        <v>2.1380968324104-1.94614513295565i</v>
      </c>
      <c r="AD703" t="str">
        <f t="shared" si="307"/>
        <v>0.187815244940767+0.133998564393984i</v>
      </c>
      <c r="AE703" t="str">
        <f t="shared" si="308"/>
        <v>-0.0173643732615137-0.0140864947311704i</v>
      </c>
      <c r="AF703" t="str">
        <f t="shared" si="309"/>
        <v>-3.29310786354029-1.04621571391843i</v>
      </c>
      <c r="AG703" t="str">
        <f t="shared" si="310"/>
        <v>1.02141367134131-0.0280717930195204i</v>
      </c>
      <c r="AH703" t="str">
        <f t="shared" si="311"/>
        <v>0.0397883415628713+0.0642953571790161i</v>
      </c>
      <c r="AI703">
        <f t="shared" si="312"/>
        <v>-22.428314219497043</v>
      </c>
      <c r="AJ703">
        <f t="shared" si="313"/>
        <v>58.249247833526276</v>
      </c>
      <c r="AK703"/>
      <c r="AL703"/>
      <c r="AM703"/>
      <c r="AN703"/>
    </row>
    <row r="704" spans="1:40" x14ac:dyDescent="0.35">
      <c r="A704"/>
      <c r="B704">
        <f t="shared" si="314"/>
        <v>57000</v>
      </c>
      <c r="C704" s="237" t="str">
        <f t="shared" si="282"/>
        <v>-6.51056217119368E-06+0.0118916848349046i</v>
      </c>
      <c r="D704" s="208" t="str">
        <f t="shared" si="283"/>
        <v>-1.64879543402324+0.0911695837342686i</v>
      </c>
      <c r="E704" t="str">
        <f t="shared" si="284"/>
        <v>36500</v>
      </c>
      <c r="F704" t="str">
        <f t="shared" si="285"/>
        <v>0.21505376344086</v>
      </c>
      <c r="G704" t="str">
        <f t="shared" si="280"/>
        <v>0.21505376344086</v>
      </c>
      <c r="H704" t="str">
        <f t="shared" si="286"/>
        <v>1.64624673615324+1.1370502328535i</v>
      </c>
      <c r="I704" t="str">
        <f t="shared" si="287"/>
        <v>223.838476568273i</v>
      </c>
      <c r="J704" t="str">
        <f t="shared" si="281"/>
        <v>-66.8203190386797+48.9686958418878i</v>
      </c>
      <c r="K704" t="str">
        <f t="shared" si="288"/>
        <v>1.59715238587022-2.17939706464362i</v>
      </c>
      <c r="L704" t="str">
        <f t="shared" si="289"/>
        <v>0.437958794178503-0.514197600024531i</v>
      </c>
      <c r="M704" t="str">
        <f t="shared" si="290"/>
        <v>2.03511118004872-2.69359466466815i</v>
      </c>
      <c r="N704" t="str">
        <f t="shared" si="291"/>
        <v>-0.710977812835714i</v>
      </c>
      <c r="O704" t="str">
        <f t="shared" si="292"/>
        <v>0.757724142122349-0.652574995264874i</v>
      </c>
      <c r="P704" t="str">
        <f t="shared" si="293"/>
        <v>0.242275857877651+0.652574995264874i</v>
      </c>
      <c r="Q704" t="str">
        <f t="shared" si="294"/>
        <v>-0.242275857877651+0.0584028175708401i</v>
      </c>
      <c r="R704" t="str">
        <f t="shared" si="295"/>
        <v>-0.331442224548516-2.77341771040092i</v>
      </c>
      <c r="S704" t="str">
        <f t="shared" si="296"/>
        <v>0.0793866851770584i</v>
      </c>
      <c r="T704" t="str">
        <f t="shared" si="297"/>
        <v>0.220172438640076-0.0263120995346169i</v>
      </c>
      <c r="U704" t="str">
        <f t="shared" si="298"/>
        <v>0.0000499999999999999-0.00249302855720387i</v>
      </c>
      <c r="V704" t="str">
        <f t="shared" si="299"/>
        <v>0.00002-0.0279219198406834i</v>
      </c>
      <c r="W704" t="str">
        <f t="shared" si="300"/>
        <v>0.00004227343412213-0.00228874636788813i</v>
      </c>
      <c r="X704" t="str">
        <f t="shared" si="301"/>
        <v>0.000068436273254743-0.00228747970341617i</v>
      </c>
      <c r="Y704" t="str">
        <f t="shared" si="302"/>
        <v>0.009+0.286513250007389i</v>
      </c>
      <c r="Z704" t="str">
        <f t="shared" si="303"/>
        <v>-0.0963869888723539-0.00596467569919388i</v>
      </c>
      <c r="AA704" t="str">
        <f t="shared" si="304"/>
        <v>1.34568952014991-42.1770224688713i</v>
      </c>
      <c r="AB704" t="str">
        <f t="shared" si="305"/>
        <v>0.662314581155101-0.079151083987717i</v>
      </c>
      <c r="AC704" t="str">
        <f t="shared" si="306"/>
        <v>2.13468287128602-1.94508827806768i</v>
      </c>
      <c r="AD704" t="str">
        <f t="shared" si="307"/>
        <v>0.187978709941181+0.134204525224194i</v>
      </c>
      <c r="AE704" t="str">
        <f t="shared" si="308"/>
        <v>-0.0173182153530134-0.0140568021225559i</v>
      </c>
      <c r="AF704" t="str">
        <f t="shared" si="309"/>
        <v>-3.29504217017648-1.04588064911923i</v>
      </c>
      <c r="AG704" t="str">
        <f t="shared" si="310"/>
        <v>1.02140617588594-0.028046980431942i</v>
      </c>
      <c r="AH704" t="str">
        <f t="shared" si="311"/>
        <v>0.0397126224947684+0.0641707116914627i</v>
      </c>
      <c r="AI704">
        <f t="shared" si="312"/>
        <v>-22.445083592232024</v>
      </c>
      <c r="AJ704">
        <f t="shared" si="313"/>
        <v>58.248333540575985</v>
      </c>
      <c r="AK704"/>
      <c r="AL704"/>
      <c r="AM704"/>
      <c r="AN704"/>
    </row>
    <row r="705" spans="1:40" x14ac:dyDescent="0.35">
      <c r="A705"/>
      <c r="B705">
        <f t="shared" si="314"/>
        <v>57100</v>
      </c>
      <c r="C705" s="237" t="str">
        <f t="shared" si="282"/>
        <v>-0.0000064877780758852+0.0118708587793447i</v>
      </c>
      <c r="D705" s="208" t="str">
        <f t="shared" si="283"/>
        <v>-1.64879525934518+0.0910099173083094i</v>
      </c>
      <c r="E705" t="str">
        <f t="shared" si="284"/>
        <v>36500</v>
      </c>
      <c r="F705" t="str">
        <f t="shared" si="285"/>
        <v>0.21505376344086</v>
      </c>
      <c r="G705" t="str">
        <f t="shared" si="280"/>
        <v>0.21505376344086</v>
      </c>
      <c r="H705" t="str">
        <f t="shared" si="286"/>
        <v>1.64817614263309+1.13655274532958i</v>
      </c>
      <c r="I705" t="str">
        <f t="shared" si="287"/>
        <v>224.231175649972i</v>
      </c>
      <c r="J705" t="str">
        <f t="shared" si="281"/>
        <v>-67.0584938125274+49.054605834593i</v>
      </c>
      <c r="K705" t="str">
        <f t="shared" si="288"/>
        <v>1.59340282724019-2.1782091979628i</v>
      </c>
      <c r="L705" t="str">
        <f t="shared" si="289"/>
        <v>0.437069215788945-0.514053434696358i</v>
      </c>
      <c r="M705" t="str">
        <f t="shared" si="290"/>
        <v>2.03047204302913-2.69226263265916i</v>
      </c>
      <c r="N705" t="str">
        <f t="shared" si="291"/>
        <v>-0.712225142331917i</v>
      </c>
      <c r="O705" t="str">
        <f t="shared" si="292"/>
        <v>0.756909576848109-0.653519619044154i</v>
      </c>
      <c r="P705" t="str">
        <f t="shared" si="293"/>
        <v>0.243090423151891+0.653519619044154i</v>
      </c>
      <c r="Q705" t="str">
        <f t="shared" si="294"/>
        <v>-0.243090423151891+0.058705523287763i</v>
      </c>
      <c r="R705" t="str">
        <f t="shared" si="295"/>
        <v>-0.331435516033063-2.76842133771978i</v>
      </c>
      <c r="S705" t="str">
        <f t="shared" si="296"/>
        <v>0.079525960063334i</v>
      </c>
      <c r="T705" t="str">
        <f t="shared" si="297"/>
        <v>0.220161364741985-0.0263577276116159i</v>
      </c>
      <c r="U705" t="str">
        <f t="shared" si="298"/>
        <v>0.0000499999999999999-0.00248866248267287i</v>
      </c>
      <c r="V705" t="str">
        <f t="shared" si="299"/>
        <v>0.00002-0.0278730198059362i</v>
      </c>
      <c r="W705" t="str">
        <f t="shared" si="300"/>
        <v>0.0000422734336015073-0.00228473828132404i</v>
      </c>
      <c r="X705" t="str">
        <f t="shared" si="301"/>
        <v>0.0000683447001504318-0.00228347488094144i</v>
      </c>
      <c r="Y705" t="str">
        <f t="shared" si="302"/>
        <v>0.009+0.287015904831964i</v>
      </c>
      <c r="Z705" t="str">
        <f t="shared" si="303"/>
        <v>-0.0960475012177246-0.00593935945661869i</v>
      </c>
      <c r="AA705" t="str">
        <f t="shared" si="304"/>
        <v>1.34089601285307-42.1021247731087i</v>
      </c>
      <c r="AB705" t="str">
        <f t="shared" si="305"/>
        <v>0.662281269064717-0.0792883406802129i</v>
      </c>
      <c r="AC705" t="str">
        <f t="shared" si="306"/>
        <v>2.13127856463887-1.94402787210237i</v>
      </c>
      <c r="AD705" t="str">
        <f t="shared" si="307"/>
        <v>0.18814242363334+0.134410292272813i</v>
      </c>
      <c r="AE705" t="str">
        <f t="shared" si="308"/>
        <v>-0.0172722986225515-0.0140272181937456i</v>
      </c>
      <c r="AF705" t="str">
        <f t="shared" si="309"/>
        <v>-3.29697140197827-1.04554282802127i</v>
      </c>
      <c r="AG705" t="str">
        <f t="shared" si="310"/>
        <v>1.02139868272477-0.0280222953631499i</v>
      </c>
      <c r="AH705" t="str">
        <f t="shared" si="311"/>
        <v>0.0396373017185799+0.0640464829893684i</v>
      </c>
      <c r="AI705">
        <f t="shared" si="312"/>
        <v>-22.461820359495064</v>
      </c>
      <c r="AJ705">
        <f t="shared" si="313"/>
        <v>58.247324921487177</v>
      </c>
      <c r="AK705"/>
      <c r="AL705"/>
      <c r="AM705"/>
      <c r="AN705"/>
    </row>
    <row r="706" spans="1:40" x14ac:dyDescent="0.35">
      <c r="A706"/>
      <c r="B706">
        <f t="shared" si="314"/>
        <v>57200</v>
      </c>
      <c r="C706" s="237" t="str">
        <f t="shared" si="282"/>
        <v>-6.46511337304676E-06+0.0118501055420958i</v>
      </c>
      <c r="D706" s="208" t="str">
        <f t="shared" si="283"/>
        <v>-1.64879508558245+0.0908508091560678i</v>
      </c>
      <c r="E706" t="str">
        <f t="shared" si="284"/>
        <v>36500</v>
      </c>
      <c r="F706" t="str">
        <f t="shared" si="285"/>
        <v>0.21505376344086</v>
      </c>
      <c r="G706" t="str">
        <f t="shared" si="280"/>
        <v>0.21505376344086</v>
      </c>
      <c r="H706" t="str">
        <f t="shared" si="286"/>
        <v>1.65010048445029+1.1360530828109i</v>
      </c>
      <c r="I706" t="str">
        <f t="shared" si="287"/>
        <v>224.62387473167i</v>
      </c>
      <c r="J706" t="str">
        <f t="shared" si="281"/>
        <v>-67.2970860706413+49.140515827298i</v>
      </c>
      <c r="K706" t="str">
        <f t="shared" si="288"/>
        <v>1.58966430078206-2.17701775148498i</v>
      </c>
      <c r="L706" t="str">
        <f t="shared" si="289"/>
        <v>0.436181694061987-0.513908027841351i</v>
      </c>
      <c r="M706" t="str">
        <f t="shared" si="290"/>
        <v>2.02584599484405-2.69092577932633i</v>
      </c>
      <c r="N706" t="str">
        <f t="shared" si="291"/>
        <v>-0.71347247182812i</v>
      </c>
      <c r="O706" t="str">
        <f t="shared" si="292"/>
        <v>0.756093833950734-0.654463226057568i</v>
      </c>
      <c r="P706" t="str">
        <f t="shared" si="293"/>
        <v>0.243906166049266+0.654463226057568i</v>
      </c>
      <c r="Q706" t="str">
        <f t="shared" si="294"/>
        <v>-0.243906166049266+0.059009245770552i</v>
      </c>
      <c r="R706" t="str">
        <f t="shared" si="295"/>
        <v>-0.331428795283116-2.76344218849196i</v>
      </c>
      <c r="S706" t="str">
        <f t="shared" si="296"/>
        <v>0.0796652349496095i</v>
      </c>
      <c r="T706" t="str">
        <f t="shared" si="297"/>
        <v>0.220150271215875-0.0264033528452955i</v>
      </c>
      <c r="U706" t="str">
        <f t="shared" si="298"/>
        <v>0.0000500000000000001-0.00248431167413673i</v>
      </c>
      <c r="V706" t="str">
        <f t="shared" si="299"/>
        <v>0.00002-0.0278242907503314i</v>
      </c>
      <c r="W706" t="str">
        <f t="shared" si="300"/>
        <v>0.0000422734330799726-0.00228074420944375i</v>
      </c>
      <c r="X706" t="str">
        <f t="shared" si="301"/>
        <v>0.0000682536068178294-0.00227948405626758i</v>
      </c>
      <c r="Y706" t="str">
        <f t="shared" si="302"/>
        <v>0.009+0.287518559656538i</v>
      </c>
      <c r="Z706" t="str">
        <f t="shared" si="303"/>
        <v>-0.0957098078238577-0.00591421104654181i</v>
      </c>
      <c r="AA706" t="str">
        <f t="shared" si="304"/>
        <v>1.33612821740286-42.0274943930649i</v>
      </c>
      <c r="AB706" t="str">
        <f t="shared" si="305"/>
        <v>0.662247897930054-0.0794255888195407i</v>
      </c>
      <c r="AC706" t="str">
        <f t="shared" si="306"/>
        <v>2.12788388712282-1.94296395184285i</v>
      </c>
      <c r="AD706" t="str">
        <f t="shared" si="307"/>
        <v>0.188306385838043+0.13461586532003i</v>
      </c>
      <c r="AE706" t="str">
        <f t="shared" si="308"/>
        <v>-0.0172266213628488-0.0139977423070801i</v>
      </c>
      <c r="AF706" t="str">
        <f t="shared" si="309"/>
        <v>-3.29889557003274-1.04520227365483i</v>
      </c>
      <c r="AG706" t="str">
        <f t="shared" si="310"/>
        <v>1.02139119178214-0.0279977370981373i</v>
      </c>
      <c r="AH706" t="str">
        <f t="shared" si="311"/>
        <v>0.0395623763581196+0.0639226688468498i</v>
      </c>
      <c r="AI706">
        <f t="shared" si="312"/>
        <v>-22.478524662771378</v>
      </c>
      <c r="AJ706">
        <f t="shared" si="313"/>
        <v>58.246222423310087</v>
      </c>
      <c r="AK706"/>
      <c r="AL706"/>
      <c r="AM706"/>
      <c r="AN706"/>
    </row>
    <row r="707" spans="1:40" x14ac:dyDescent="0.35">
      <c r="A707"/>
      <c r="B707">
        <f t="shared" si="314"/>
        <v>57300</v>
      </c>
      <c r="C707" s="237" t="str">
        <f t="shared" si="282"/>
        <v>-6.44256722995115E-06+0.0118294247419105i</v>
      </c>
      <c r="D707" s="208" t="str">
        <f t="shared" si="283"/>
        <v>-1.64879491272869+0.0906922563546472i</v>
      </c>
      <c r="E707" t="str">
        <f t="shared" si="284"/>
        <v>36500</v>
      </c>
      <c r="F707" t="str">
        <f t="shared" si="285"/>
        <v>0.21505376344086</v>
      </c>
      <c r="G707" t="str">
        <f t="shared" si="280"/>
        <v>0.21505376344086</v>
      </c>
      <c r="H707" t="str">
        <f t="shared" si="286"/>
        <v>1.6520197727177+1.13555126525899i</v>
      </c>
      <c r="I707" t="str">
        <f t="shared" si="287"/>
        <v>225.016573813369i</v>
      </c>
      <c r="J707" t="str">
        <f t="shared" si="281"/>
        <v>-67.5360958130214+49.2264258200031i</v>
      </c>
      <c r="K707" t="str">
        <f t="shared" si="288"/>
        <v>1.58593677503093-2.17582276607943i</v>
      </c>
      <c r="L707" t="str">
        <f t="shared" si="289"/>
        <v>0.43529622593543-0.513761388554173i</v>
      </c>
      <c r="M707" t="str">
        <f t="shared" si="290"/>
        <v>2.02123300096636-2.6895841546336i</v>
      </c>
      <c r="N707" t="str">
        <f t="shared" si="291"/>
        <v>-0.714719801324323i</v>
      </c>
      <c r="O707" t="str">
        <f t="shared" si="292"/>
        <v>0.755276914699383-0.655405814837022i</v>
      </c>
      <c r="P707" t="str">
        <f t="shared" si="293"/>
        <v>0.244723085300617+0.655405814837022i</v>
      </c>
      <c r="Q707" t="str">
        <f t="shared" si="294"/>
        <v>-0.244723085300617+0.059313986487301i</v>
      </c>
      <c r="R707" t="str">
        <f t="shared" si="295"/>
        <v>-0.331422062296118-2.75848017252807i</v>
      </c>
      <c r="S707" t="str">
        <f t="shared" si="296"/>
        <v>0.0798045098358849i</v>
      </c>
      <c r="T707" t="str">
        <f t="shared" si="297"/>
        <v>0.22013915806061-0.0264489752303398i</v>
      </c>
      <c r="U707" t="str">
        <f t="shared" si="298"/>
        <v>0.0000500000000000001-0.00247997605166878i</v>
      </c>
      <c r="V707" t="str">
        <f t="shared" si="299"/>
        <v>0.00002-0.0277757317786903i</v>
      </c>
      <c r="W707" t="str">
        <f t="shared" si="300"/>
        <v>0.0000422734325575246-0.00227676407887195i</v>
      </c>
      <c r="X707" t="str">
        <f t="shared" si="301"/>
        <v>0.0000681629899113833-0.00227550715614575i</v>
      </c>
      <c r="Y707" t="str">
        <f t="shared" si="302"/>
        <v>0.009+0.288021214481112i</v>
      </c>
      <c r="Z707" t="str">
        <f t="shared" si="303"/>
        <v>-0.0953738960427344-0.00588922902460676i</v>
      </c>
      <c r="AA707" t="str">
        <f t="shared" si="304"/>
        <v>1.33138594924251-41.9531298910344i</v>
      </c>
      <c r="AB707" t="str">
        <f t="shared" si="305"/>
        <v>0.662214467747693-0.0795628283897092i</v>
      </c>
      <c r="AC707" t="str">
        <f t="shared" si="306"/>
        <v>2.12449881339422-1.94189655381482i</v>
      </c>
      <c r="AD707" t="str">
        <f t="shared" si="307"/>
        <v>0.188470596375809+0.134821244145712i</v>
      </c>
      <c r="AE707" t="str">
        <f t="shared" si="308"/>
        <v>-0.0171811818817021-0.0139683738299666i</v>
      </c>
      <c r="AF707" t="str">
        <f t="shared" si="309"/>
        <v>-3.30081468544639-1.04485900890434i</v>
      </c>
      <c r="AG707" t="str">
        <f t="shared" si="310"/>
        <v>1.02138370298311-0.0279733049270137i</v>
      </c>
      <c r="AH707" t="str">
        <f t="shared" si="311"/>
        <v>0.0394878435628464+0.0637992670541469i</v>
      </c>
      <c r="AI707">
        <f t="shared" si="312"/>
        <v>-22.495196642640813</v>
      </c>
      <c r="AJ707">
        <f t="shared" si="313"/>
        <v>58.245026490395738</v>
      </c>
      <c r="AK707"/>
      <c r="AL707"/>
      <c r="AM707"/>
      <c r="AN707"/>
    </row>
    <row r="708" spans="1:40" x14ac:dyDescent="0.35">
      <c r="A708"/>
      <c r="B708">
        <f t="shared" si="314"/>
        <v>57400</v>
      </c>
      <c r="C708" s="237" t="str">
        <f t="shared" si="282"/>
        <v>-6.42013882111858E-06+0.0118088160001985i</v>
      </c>
      <c r="D708" s="208" t="str">
        <f t="shared" si="283"/>
        <v>-1.64879474077756+0.0905342560015219i</v>
      </c>
      <c r="E708" t="str">
        <f t="shared" si="284"/>
        <v>36500</v>
      </c>
      <c r="F708" t="str">
        <f t="shared" si="285"/>
        <v>0.21505376344086</v>
      </c>
      <c r="G708" t="str">
        <f t="shared" si="280"/>
        <v>0.21505376344086</v>
      </c>
      <c r="H708" t="str">
        <f t="shared" si="286"/>
        <v>1.65393401856686+1.13504731251059i</v>
      </c>
      <c r="I708" t="str">
        <f t="shared" si="287"/>
        <v>225.409272895068i</v>
      </c>
      <c r="J708" t="str">
        <f t="shared" si="281"/>
        <v>-67.7755230396677+49.3123358127081i</v>
      </c>
      <c r="K708" t="str">
        <f t="shared" si="288"/>
        <v>1.58222021854558-2.17462428231251i</v>
      </c>
      <c r="L708" t="str">
        <f t="shared" si="289"/>
        <v>0.434412808328253-0.513613525882019i</v>
      </c>
      <c r="M708" t="str">
        <f t="shared" si="290"/>
        <v>2.01663302687383-2.68823780819453i</v>
      </c>
      <c r="N708" t="str">
        <f t="shared" si="291"/>
        <v>-0.715967130820526i</v>
      </c>
      <c r="O708" t="str">
        <f t="shared" si="292"/>
        <v>0.754458820365044-0.656347383916007i</v>
      </c>
      <c r="P708" t="str">
        <f t="shared" si="293"/>
        <v>0.245541179634956+0.656347383916007i</v>
      </c>
      <c r="Q708" t="str">
        <f t="shared" si="294"/>
        <v>-0.245541179634956+0.059619746904519i</v>
      </c>
      <c r="R708" t="str">
        <f t="shared" si="295"/>
        <v>-0.331415317069524-2.75353520026716i</v>
      </c>
      <c r="S708" t="str">
        <f t="shared" si="296"/>
        <v>0.0799437847221605i</v>
      </c>
      <c r="T708" t="str">
        <f t="shared" si="297"/>
        <v>0.220128025275049-0.0264945947614326i</v>
      </c>
      <c r="U708" t="str">
        <f t="shared" si="298"/>
        <v>0.0000500000000000001-0.00247565553589932i</v>
      </c>
      <c r="V708" t="str">
        <f t="shared" si="299"/>
        <v>0.00002-0.0277273420020724i</v>
      </c>
      <c r="W708" t="str">
        <f t="shared" si="300"/>
        <v>0.0000422734320341645-0.00227279781674467i</v>
      </c>
      <c r="X708" t="str">
        <f t="shared" si="301"/>
        <v>0.0000680728461146552-0.00227154410783725i</v>
      </c>
      <c r="Y708" t="str">
        <f t="shared" si="302"/>
        <v>0.009+0.288523869305687i</v>
      </c>
      <c r="Z708" t="str">
        <f t="shared" si="303"/>
        <v>-0.0950397533378154-0.00586441196157853i</v>
      </c>
      <c r="AA708" t="str">
        <f t="shared" si="304"/>
        <v>1.32666902547678-41.8790298396652i</v>
      </c>
      <c r="AB708" t="str">
        <f t="shared" si="305"/>
        <v>0.662180978514201-0.0797000593747264i</v>
      </c>
      <c r="AC708" t="str">
        <f t="shared" si="306"/>
        <v>2.12112331811288-1.940825714288i</v>
      </c>
      <c r="AD708" t="str">
        <f t="shared" si="307"/>
        <v>0.188635055066882+0.1350264285294i</v>
      </c>
      <c r="AE708" t="str">
        <f t="shared" si="308"/>
        <v>-0.0171359785018247-0.0139391121348276i</v>
      </c>
      <c r="AF708" t="str">
        <f t="shared" si="309"/>
        <v>-3.30272875934442-1.04451305650907i</v>
      </c>
      <c r="AG708" t="str">
        <f t="shared" si="310"/>
        <v>1.02137621625341-0.0279489981449597i</v>
      </c>
      <c r="AH708" t="str">
        <f t="shared" si="311"/>
        <v>0.0394137005075943+0.0636762754174736i</v>
      </c>
      <c r="AI708">
        <f t="shared" si="312"/>
        <v>-22.511836438785423</v>
      </c>
      <c r="AJ708">
        <f t="shared" si="313"/>
        <v>58.243737564412093</v>
      </c>
      <c r="AK708"/>
      <c r="AL708"/>
      <c r="AM708"/>
      <c r="AN708"/>
    </row>
    <row r="709" spans="1:40" x14ac:dyDescent="0.35">
      <c r="A709"/>
      <c r="B709">
        <f t="shared" si="314"/>
        <v>57500</v>
      </c>
      <c r="C709" s="237" t="str">
        <f t="shared" si="282"/>
        <v>-6.39782732824106E-06+0.0117882789410028i</v>
      </c>
      <c r="D709" s="208" t="str">
        <f t="shared" si="283"/>
        <v>-1.64879456972278+0.0903768052143548i</v>
      </c>
      <c r="E709" t="str">
        <f t="shared" si="284"/>
        <v>36500</v>
      </c>
      <c r="F709" t="str">
        <f t="shared" si="285"/>
        <v>0.21505376344086</v>
      </c>
      <c r="G709" t="str">
        <f t="shared" ref="G709:G772" si="315">IF($C$11=$C$7,$C$24,F709)</f>
        <v>0.21505376344086</v>
      </c>
      <c r="H709" t="str">
        <f t="shared" si="286"/>
        <v>1.65584323314726+1.13454124427834i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0.433531438140942-0.513464448824774i</v>
      </c>
      <c r="M709" t="str">
        <f t="shared" si="290"/>
        <v>2.01204603805043-2.68688678927433i</v>
      </c>
      <c r="N709" t="str">
        <f t="shared" si="291"/>
        <v>-0.717214460316729i</v>
      </c>
      <c r="O709" t="str">
        <f t="shared" si="292"/>
        <v>0.753639552220532-0.657287931829603i</v>
      </c>
      <c r="P709" t="str">
        <f t="shared" si="293"/>
        <v>0.246360447779468+0.657287931829603i</v>
      </c>
      <c r="Q709" t="str">
        <f t="shared" si="294"/>
        <v>-0.246360447779468+0.059926528487126i</v>
      </c>
      <c r="R709" t="str">
        <f t="shared" si="295"/>
        <v>-0.331408559600813-2.7486071827713i</v>
      </c>
      <c r="S709" t="str">
        <f t="shared" si="296"/>
        <v>0.080083059608436i</v>
      </c>
      <c r="T709" t="str">
        <f t="shared" si="297"/>
        <v>0.220116872858049-0.0265402114332578i</v>
      </c>
      <c r="U709" t="str">
        <f t="shared" si="298"/>
        <v>0.0000500000000000001-0.0024713500480108i</v>
      </c>
      <c r="V709" t="str">
        <f t="shared" si="299"/>
        <v>0.00002-0.0276791205377209i</v>
      </c>
      <c r="W709" t="str">
        <f t="shared" si="300"/>
        <v>0.0000422734315098914-0.00226884535070479i</v>
      </c>
      <c r="X709" t="str">
        <f t="shared" si="301"/>
        <v>0.000067983172140008-0.00226759483910899i</v>
      </c>
      <c r="Y709" t="str">
        <f t="shared" si="302"/>
        <v>0.009+0.289026524130261i</v>
      </c>
      <c r="Z709" t="str">
        <f t="shared" si="303"/>
        <v>-0.0947073672828571-0.00583975844315722i</v>
      </c>
      <c r="AA709" t="str">
        <f t="shared" si="304"/>
        <v>1.32197726485389-41.8051928218657i</v>
      </c>
      <c r="AB709" t="str">
        <f t="shared" si="305"/>
        <v>0.662147430226142-0.0798372817586006i</v>
      </c>
      <c r="AC709" t="str">
        <f t="shared" si="306"/>
        <v>2.11775737594303-1.93975146927768i</v>
      </c>
      <c r="AD709" t="str">
        <f t="shared" si="307"/>
        <v>0.18879976173123+0.135231418250309i</v>
      </c>
      <c r="AE709" t="str">
        <f t="shared" si="308"/>
        <v>-0.0170910095606881-0.0139099565990497i</v>
      </c>
      <c r="AF709" t="str">
        <f t="shared" si="309"/>
        <v>-3.30463780287004-1.04416443906399i</v>
      </c>
      <c r="AG709" t="str">
        <f t="shared" si="310"/>
        <v>1.02136873151949-0.0279248160521814i</v>
      </c>
      <c r="AH709" t="str">
        <f t="shared" si="311"/>
        <v>0.039339944392298+0.0635536917588648i</v>
      </c>
      <c r="AI709">
        <f t="shared" si="312"/>
        <v>-22.528444189997931</v>
      </c>
      <c r="AJ709">
        <f t="shared" si="313"/>
        <v>58.242356084362875</v>
      </c>
      <c r="AK709"/>
      <c r="AL709"/>
      <c r="AM709"/>
      <c r="AN709"/>
    </row>
    <row r="710" spans="1:40" x14ac:dyDescent="0.35">
      <c r="A710"/>
      <c r="B710">
        <f t="shared" si="314"/>
        <v>57600</v>
      </c>
      <c r="C710" s="237" t="str">
        <f t="shared" ref="C710:C773" si="317">IMPRODUCT(COMPLEX(-1,0),IMDIV(IMPRODUCT(G710,COMPLEX($C$100+$C$101,0)),COMPLEX($C$100,2*PI()*B710*$C$103*$C$102*(2*$C$100+$C$101))))</f>
        <v>-6.37563194010791E-06+0.0117678131909776i</v>
      </c>
      <c r="D710" s="208" t="str">
        <f t="shared" ref="D710:D773" si="318">IMPRODUCT(COMPLEX($C$106,0),IMSUB(C710,G710))</f>
        <v>-1.64879439955813+0.0902199011308283i</v>
      </c>
      <c r="E710" t="str">
        <f t="shared" ref="E710:E773" si="319">IMDIV(COMPLEX($C$20*10^3,0),COMPLEX(1,2*PI()*B710*$C$20*1000*$C$29*10^-12))</f>
        <v>36500</v>
      </c>
      <c r="F710" t="str">
        <f t="shared" ref="F710:F773" si="320">IMDIV(COMPLEX($C$22*1000,0),IMSUM(COMPLEX($C$22*1000,0),E710))</f>
        <v>0.21505376344086</v>
      </c>
      <c r="G710" t="str">
        <f t="shared" si="315"/>
        <v>0.21505376344086</v>
      </c>
      <c r="H710" t="str">
        <f t="shared" ref="H710:H773" si="321">IMPRODUCT(COMPLEX($C$108,0),IMPRODUCT(COMPLEX(-1,0),D710),IMDIV(COMPLEX(0,2*PI()*B710*$C$109*$C$110),COMPLEX(1,2*PI()*B710*$C$109*$C$110)))</f>
        <v>1.65774742762585+1.13403308015132i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0.432652112255751-0.513314166335178i</v>
      </c>
      <c r="M710" t="str">
        <f t="shared" ref="M710:M773" si="325">IMSUM(K710,L710)</f>
        <v>2.00747199998766-2.68553114679215i</v>
      </c>
      <c r="N710" t="str">
        <f t="shared" ref="N710:N773" si="326">COMPLEX(0,-2*PI()*B710*$C$43)</f>
        <v>-0.718461789812932i</v>
      </c>
      <c r="O710" t="str">
        <f t="shared" ref="O710:O773" si="327">IMEXP(N710)</f>
        <v>0.75281911154049-0.658227457114474i</v>
      </c>
      <c r="P710" t="str">
        <f t="shared" ref="P710:P773" si="328">IMSUB(COMPLEX(1,0),O710)</f>
        <v>0.24718088845951+0.658227457114474i</v>
      </c>
      <c r="Q710" t="str">
        <f t="shared" ref="Q710:Q773" si="329">IMSUM(COMPLEX(0,2*PI()*B710*$C$43),O710,COMPLEX(-1,0))</f>
        <v>-0.24718088845951+0.060234332698458i</v>
      </c>
      <c r="R710" t="str">
        <f t="shared" ref="R710:R773" si="330">IMDIV(P710,Q710)</f>
        <v>-0.331401789887403-2.74369603172014i</v>
      </c>
      <c r="S710" t="str">
        <f t="shared" ref="S710:S773" si="331">IMDIV(COMPLEX(0,2*PI()*B710*$C$123),COMPLEX($C$124,0))</f>
        <v>0.0802223344947116i</v>
      </c>
      <c r="T710" t="str">
        <f t="shared" ref="T710:T773" si="332">IMPRODUCT(R710,S710)</f>
        <v>0.220105700808466-0.0265858252404934i</v>
      </c>
      <c r="U710" t="str">
        <f t="shared" ref="U710:U773" si="333">IMDIV(COMPLEX(1,2*PI()*B710*$C$16*10^-3*$C$15*10^-6),COMPLEX(0,2*PI()*B710*$C$15*10^-6))</f>
        <v>0.0000500000000000001-0.002467059509733i</v>
      </c>
      <c r="V710" t="str">
        <f t="shared" ref="V710:V773" si="334">IMSUM(COMPLEX($C$18*10^-3,0),IMDIV(COMPLEX(1,0),COMPLEX(0,2*PI()*B710*($C$17*1*10^-6))))</f>
        <v>0.00002-0.0276310665090096i</v>
      </c>
      <c r="W710" t="str">
        <f t="shared" ref="W710:W773" si="335">IMDIV(IMPRODUCT(U710,V710),IMSUM(U710,V710))</f>
        <v>0.000042273430984706-0.0022649066088977i</v>
      </c>
      <c r="X710" t="str">
        <f t="shared" ref="X710:X773" si="336">IMDIV(IMPRODUCT(COMPLEX($C$19,0),W710),IMSUM(COMPLEX($C$19,0),W710))</f>
        <v>0.000067893964728315-0.00226365927822925i</v>
      </c>
      <c r="Y710" t="str">
        <f t="shared" ref="Y710:Y773" si="337">COMPLEX($C$13*10^-3,2*PI()*B710*$C$12*0.000001)</f>
        <v>0.009+0.289529178954835i</v>
      </c>
      <c r="Z710" t="str">
        <f t="shared" ref="Z710:Z773" si="338">IMPRODUCT(COMPLEX($C$6,0),IMDIV(X710,IMSUM(X710,Y710)))</f>
        <v>-0.0943767255607508-0.00581526706979507i</v>
      </c>
      <c r="AA710" t="str">
        <f t="shared" ref="AA710:AA773" si="339">IMDIV(COMPLEX($C$6,0),IMSUM(X710,Y710))</f>
        <v>1.31731048774773-41.7316174307109i</v>
      </c>
      <c r="AB710" t="str">
        <f t="shared" ref="AB710:AB773" si="340">IMPRODUCT(COMPLEX($C$119,0),T710)</f>
        <v>0.662113822880073-0.0799744955253225i</v>
      </c>
      <c r="AC710" t="str">
        <f t="shared" ref="AC710:AC773" si="341">IMSUM(COMPLEX(1,0),IMPRODUCT(AB710,M710))</f>
        <v>2.11440096155429-1.93867385454628i</v>
      </c>
      <c r="AD710" t="str">
        <f t="shared" ref="AD710:AD773" si="342">IMDIV(AB710,AC710)</f>
        <v>0.188964716188538+0.135436213087345i</v>
      </c>
      <c r="AE710" t="str">
        <f t="shared" ref="AE710:AE773" si="343">IMPRODUCT(AD710,AA710,X710)</f>
        <v>-0.0170462734103662-0.0138809066049361i</v>
      </c>
      <c r="AF710" t="str">
        <f t="shared" ref="AF710:AF773" si="344">IMSUB(D710,H710)</f>
        <v>-3.30654182718398-1.04381317902049i</v>
      </c>
      <c r="AG710" t="str">
        <f t="shared" ref="AG710:AG773" si="345">IMSUM(COMPLEX(1,0),IMPRODUCT(AD710,AA710,COMPLEX($C$127,0)))</f>
        <v>1.02136124870845-0.0279007579538629i</v>
      </c>
      <c r="AH710" t="str">
        <f t="shared" ref="AH710:AH773" si="346">IMDIV(IMPRODUCT(AE710,AF710),AG710)</f>
        <v>0.0392665724417303+0.0634315139160428i</v>
      </c>
      <c r="AI710">
        <f t="shared" ref="AI710:AI773" si="347">20*LOG10(IMABS(AH710))</f>
        <v>-22.545020034187857</v>
      </c>
      <c r="AJ710">
        <f t="shared" ref="AJ710:AJ773" si="348">IMARGUMENT(AH710)*180/PI()</f>
        <v>58.240882486607902</v>
      </c>
      <c r="AK710"/>
      <c r="AL710"/>
      <c r="AM710"/>
      <c r="AN710"/>
    </row>
    <row r="711" spans="1:40" x14ac:dyDescent="0.35">
      <c r="A711"/>
      <c r="B711">
        <f t="shared" si="314"/>
        <v>57700</v>
      </c>
      <c r="C711" s="237" t="str">
        <f t="shared" si="317"/>
        <v>-6.35355185253178E-06+0.011747418379365i</v>
      </c>
      <c r="D711" s="208" t="str">
        <f t="shared" si="318"/>
        <v>-1.64879423027747+0.090063540908465i</v>
      </c>
      <c r="E711" t="str">
        <f t="shared" si="319"/>
        <v>36500</v>
      </c>
      <c r="F711" t="str">
        <f t="shared" si="320"/>
        <v>0.21505376344086</v>
      </c>
      <c r="G711" t="str">
        <f t="shared" si="315"/>
        <v>0.21505376344086</v>
      </c>
      <c r="H711" t="str">
        <f t="shared" si="321"/>
        <v>1.65964661318637+1.13352283959573i</v>
      </c>
      <c r="I711" t="str">
        <f t="shared" si="322"/>
        <v>226.587370140164i</v>
      </c>
      <c r="J711" t="str">
        <f t="shared" si="316"/>
        <v>-68.4963096252034+49.5700657908234i</v>
      </c>
      <c r="K711" t="str">
        <f t="shared" si="323"/>
        <v>1.57113605064875-2.17100824200395i</v>
      </c>
      <c r="L711" t="str">
        <f t="shared" si="324"/>
        <v>0.431774827537026-0.513162687318984i</v>
      </c>
      <c r="M711" t="str">
        <f t="shared" si="325"/>
        <v>2.00291087818578-2.68417092932293i</v>
      </c>
      <c r="N711" t="str">
        <f t="shared" si="326"/>
        <v>-0.719709119309135i</v>
      </c>
      <c r="O711" t="str">
        <f t="shared" si="327"/>
        <v>0.751997499601385-0.65916595830888i</v>
      </c>
      <c r="P711" t="str">
        <f t="shared" si="328"/>
        <v>0.248002500398615+0.65916595830888i</v>
      </c>
      <c r="Q711" t="str">
        <f t="shared" si="329"/>
        <v>-0.248002500398615+0.0605431610002549i</v>
      </c>
      <c r="R711" t="str">
        <f t="shared" si="330"/>
        <v>-0.331395007926759-2.73880165940562i</v>
      </c>
      <c r="S711" t="str">
        <f t="shared" si="331"/>
        <v>0.0803616093809871i</v>
      </c>
      <c r="T711" t="str">
        <f t="shared" si="332"/>
        <v>0.220094509125154-0.0266314361778193i</v>
      </c>
      <c r="U711" t="str">
        <f t="shared" si="333"/>
        <v>0.00005-0.00246278384333831i</v>
      </c>
      <c r="V711" t="str">
        <f t="shared" si="334"/>
        <v>0.00002-0.0275831790453891i</v>
      </c>
      <c r="W711" t="str">
        <f t="shared" si="335"/>
        <v>0.0000422734304586081-0.00226098151996691i</v>
      </c>
      <c r="X711" t="str">
        <f t="shared" si="336"/>
        <v>0.000067805220648658-0.00225973735396325i</v>
      </c>
      <c r="Y711" t="str">
        <f t="shared" si="337"/>
        <v>0.009+0.29003183377941i</v>
      </c>
      <c r="Z711" t="str">
        <f t="shared" si="338"/>
        <v>-0.0940478159623711-0.00579093645651576i</v>
      </c>
      <c r="AA711" t="str">
        <f t="shared" si="339"/>
        <v>1.31266851614035-41.6583022693519i</v>
      </c>
      <c r="AB711" t="str">
        <f t="shared" si="340"/>
        <v>0.662080156472547-0.0801117006588881i</v>
      </c>
      <c r="AC711" t="str">
        <f t="shared" si="341"/>
        <v>2.1110540496226-1.93759290560484i</v>
      </c>
      <c r="AD711" t="str">
        <f t="shared" si="342"/>
        <v>0.189129918258214+0.135640812819095i</v>
      </c>
      <c r="AE711" t="str">
        <f t="shared" si="343"/>
        <v>-0.0170017684173813-0.013851961539656i</v>
      </c>
      <c r="AF711" t="str">
        <f t="shared" si="344"/>
        <v>-3.30844084346384-1.04345929868727i</v>
      </c>
      <c r="AG711" t="str">
        <f t="shared" si="345"/>
        <v>1.02135376774808-0.0278768231601236i</v>
      </c>
      <c r="AH711" t="str">
        <f t="shared" si="346"/>
        <v>0.0391935819052369+0.0633097397422685i</v>
      </c>
      <c r="AI711">
        <f t="shared" si="347"/>
        <v>-22.561564108389586</v>
      </c>
      <c r="AJ711">
        <f t="shared" si="348"/>
        <v>58.2393172048805</v>
      </c>
      <c r="AK711"/>
      <c r="AL711"/>
      <c r="AM711"/>
      <c r="AN711"/>
    </row>
    <row r="712" spans="1:40" x14ac:dyDescent="0.35">
      <c r="A712"/>
      <c r="B712">
        <f t="shared" si="314"/>
        <v>57800</v>
      </c>
      <c r="C712" s="237" t="str">
        <f t="shared" si="317"/>
        <v>-6.33158626827595E-06+0.011727094137973i</v>
      </c>
      <c r="D712" s="208" t="str">
        <f t="shared" si="318"/>
        <v>-1.64879406187465+0.0899077217244597i</v>
      </c>
      <c r="E712" t="str">
        <f t="shared" si="319"/>
        <v>36500</v>
      </c>
      <c r="F712" t="str">
        <f t="shared" si="320"/>
        <v>0.21505376344086</v>
      </c>
      <c r="G712" t="str">
        <f t="shared" si="315"/>
        <v>0.21505376344086</v>
      </c>
      <c r="H712" t="str">
        <f t="shared" si="321"/>
        <v>1.66154080102872+1.13301054195535i</v>
      </c>
      <c r="I712" t="str">
        <f t="shared" si="322"/>
        <v>226.980069221863i</v>
      </c>
      <c r="J712" t="str">
        <f t="shared" si="316"/>
        <v>-68.7374067889143+49.6559757835284i</v>
      </c>
      <c r="K712" t="str">
        <f t="shared" si="323"/>
        <v>1.56746305732358-2.16979616446458i</v>
      </c>
      <c r="L712" t="str">
        <f t="shared" si="324"/>
        <v>0.430899580831485-0.513010020635123i</v>
      </c>
      <c r="M712" t="str">
        <f t="shared" si="325"/>
        <v>1.99836263815506-2.6828061850997i</v>
      </c>
      <c r="N712" t="str">
        <f t="shared" si="326"/>
        <v>-0.720956448805338i</v>
      </c>
      <c r="O712" t="str">
        <f t="shared" si="327"/>
        <v>0.751174717681507-0.660103433952671i</v>
      </c>
      <c r="P712" t="str">
        <f t="shared" si="328"/>
        <v>0.248825282318493+0.660103433952671i</v>
      </c>
      <c r="Q712" t="str">
        <f t="shared" si="329"/>
        <v>-0.248825282318493+0.060853014852667i</v>
      </c>
      <c r="R712" t="str">
        <f t="shared" si="330"/>
        <v>-0.331388213716301-2.73392397872662i</v>
      </c>
      <c r="S712" t="str">
        <f t="shared" si="331"/>
        <v>0.0805008842672627i</v>
      </c>
      <c r="T712" t="str">
        <f t="shared" si="332"/>
        <v>0.220083297806966-0.0266770442399109i</v>
      </c>
      <c r="U712" t="str">
        <f t="shared" si="333"/>
        <v>0.00005-0.00245852297163704i</v>
      </c>
      <c r="V712" t="str">
        <f t="shared" si="334"/>
        <v>0.00002-0.0275354572823348i</v>
      </c>
      <c r="W712" t="str">
        <f t="shared" si="335"/>
        <v>0.0000422734299315976-0.00225707001304974i</v>
      </c>
      <c r="X712" t="str">
        <f t="shared" si="336"/>
        <v>0.0000677169366980368-0.00225582899556884i</v>
      </c>
      <c r="Y712" t="str">
        <f t="shared" si="337"/>
        <v>0.009+0.290534488603984i</v>
      </c>
      <c r="Z712" t="str">
        <f t="shared" si="338"/>
        <v>-0.0937206263854384-0.0057667652327363i</v>
      </c>
      <c r="AA712" t="str">
        <f t="shared" si="339"/>
        <v>1.30805117360464-41.5852459509254i</v>
      </c>
      <c r="AB712" t="str">
        <f t="shared" si="340"/>
        <v>0.662046431000114-0.0802488971432804i</v>
      </c>
      <c r="AC712" t="str">
        <f t="shared" si="341"/>
        <v>2.10771661483111-1.93650865771457i</v>
      </c>
      <c r="AD712" t="str">
        <f t="shared" si="342"/>
        <v>0.189295367759387+0.135845217223843i</v>
      </c>
      <c r="AE712" t="str">
        <f t="shared" si="343"/>
        <v>-0.0169574929625517-0.0138231207951974i</v>
      </c>
      <c r="AF712" t="str">
        <f t="shared" si="344"/>
        <v>-3.31033486290337-1.04310282023089i</v>
      </c>
      <c r="AG712" t="str">
        <f t="shared" si="345"/>
        <v>1.02134628856683-0.0278530109859729i</v>
      </c>
      <c r="AH712" t="str">
        <f t="shared" si="346"/>
        <v>0.0391209700564763+0.0631883671061989i</v>
      </c>
      <c r="AI712">
        <f t="shared" si="347"/>
        <v>-22.578076548769793</v>
      </c>
      <c r="AJ712">
        <f t="shared" si="348"/>
        <v>58.23766067030531</v>
      </c>
      <c r="AK712"/>
      <c r="AL712"/>
      <c r="AM712"/>
      <c r="AN712"/>
    </row>
    <row r="713" spans="1:40" x14ac:dyDescent="0.35">
      <c r="A713"/>
      <c r="B713">
        <f t="shared" si="314"/>
        <v>57900</v>
      </c>
      <c r="C713" s="237" t="str">
        <f t="shared" si="317"/>
        <v>-6.30973439698244E-06+0.0117068401011531i</v>
      </c>
      <c r="D713" s="208" t="str">
        <f t="shared" si="318"/>
        <v>-1.64879389434364+0.0897524407755071i</v>
      </c>
      <c r="E713" t="str">
        <f t="shared" si="319"/>
        <v>36500</v>
      </c>
      <c r="F713" t="str">
        <f t="shared" si="320"/>
        <v>0.21505376344086</v>
      </c>
      <c r="G713" t="str">
        <f t="shared" si="315"/>
        <v>0.21505376344086</v>
      </c>
      <c r="H713" t="str">
        <f t="shared" si="321"/>
        <v>1.66343000236843+1.13249620645232i</v>
      </c>
      <c r="I713" t="str">
        <f t="shared" si="322"/>
        <v>227.372768303561i</v>
      </c>
      <c r="J713" t="str">
        <f t="shared" si="316"/>
        <v>-68.9789214368914+49.7418857762335i</v>
      </c>
      <c r="K713" t="str">
        <f t="shared" si="323"/>
        <v>1.56380087644861-2.16858078691962i</v>
      </c>
      <c r="L713" t="str">
        <f t="shared" si="324"/>
        <v>0.430026368968493-0.51285617509586i</v>
      </c>
      <c r="M713" t="str">
        <f t="shared" si="325"/>
        <v>1.9938272454171-2.68143696201548i</v>
      </c>
      <c r="N713" t="str">
        <f t="shared" si="326"/>
        <v>-0.722203778301541i</v>
      </c>
      <c r="O713" t="str">
        <f t="shared" si="327"/>
        <v>0.750350767060963-0.661039882587294i</v>
      </c>
      <c r="P713" t="str">
        <f t="shared" si="328"/>
        <v>0.249649232939037+0.661039882587294i</v>
      </c>
      <c r="Q713" t="str">
        <f t="shared" si="329"/>
        <v>-0.249649232939037+0.0611638957142471i</v>
      </c>
      <c r="R713" t="str">
        <f t="shared" si="330"/>
        <v>-0.331381407253481-2.72906290318368i</v>
      </c>
      <c r="S713" t="str">
        <f t="shared" si="331"/>
        <v>0.0806401591535382i</v>
      </c>
      <c r="T713" t="str">
        <f t="shared" si="332"/>
        <v>0.220072066852749-0.0267226494214442i</v>
      </c>
      <c r="U713" t="str">
        <f t="shared" si="333"/>
        <v>0.00005-0.00245427681797273i</v>
      </c>
      <c r="V713" t="str">
        <f t="shared" si="334"/>
        <v>0.00002-0.0274879003612945i</v>
      </c>
      <c r="W713" t="str">
        <f t="shared" si="335"/>
        <v>0.0000422734294036745-0.00225317201777305i</v>
      </c>
      <c r="X713" t="str">
        <f t="shared" si="336"/>
        <v>0.0000676291097010796-0.0022519341327923i</v>
      </c>
      <c r="Y713" t="str">
        <f t="shared" si="337"/>
        <v>0.009+0.291037143428558i</v>
      </c>
      <c r="Z713" t="str">
        <f t="shared" si="338"/>
        <v>-0.093395144833397-0.00574275204209126i</v>
      </c>
      <c r="AA713" t="str">
        <f t="shared" si="339"/>
        <v>1.30345828528715-41.512447098463i</v>
      </c>
      <c r="AB713" t="str">
        <f t="shared" si="340"/>
        <v>0.662012646459306-0.0803860849624839i</v>
      </c>
      <c r="AC713" t="str">
        <f t="shared" si="341"/>
        <v>2.10438863187112-1.93542114588828i</v>
      </c>
      <c r="AD713" t="str">
        <f t="shared" si="342"/>
        <v>0.189461064510906+0.136049426079565i</v>
      </c>
      <c r="AE713" t="str">
        <f t="shared" si="343"/>
        <v>-0.0169134454408419-0.0137943837683183i</v>
      </c>
      <c r="AF713" t="str">
        <f t="shared" si="344"/>
        <v>-3.31222389671207-1.04274376567681i</v>
      </c>
      <c r="AG713" t="str">
        <f t="shared" si="345"/>
        <v>1.02133881109379-0.0278293207512657i</v>
      </c>
      <c r="AH713" t="str">
        <f t="shared" si="346"/>
        <v>0.0390487341931655+0.0630673938917525i</v>
      </c>
      <c r="AI713">
        <f t="shared" si="347"/>
        <v>-22.594557490633996</v>
      </c>
      <c r="AJ713">
        <f t="shared" si="348"/>
        <v>58.235913311416823</v>
      </c>
      <c r="AK713"/>
      <c r="AL713"/>
      <c r="AM713"/>
      <c r="AN713"/>
    </row>
    <row r="714" spans="1:40" x14ac:dyDescent="0.35">
      <c r="A714"/>
      <c r="B714">
        <f t="shared" si="314"/>
        <v>58000</v>
      </c>
      <c r="C714" s="237" t="str">
        <f t="shared" si="317"/>
        <v>-6.28799545510071E-06+0.0116866559057788i</v>
      </c>
      <c r="D714" s="208" t="str">
        <f t="shared" si="318"/>
        <v>-1.64879372767842+0.0895976952776375i</v>
      </c>
      <c r="E714" t="str">
        <f t="shared" si="319"/>
        <v>36500</v>
      </c>
      <c r="F714" t="str">
        <f t="shared" si="320"/>
        <v>0.21505376344086</v>
      </c>
      <c r="G714" t="str">
        <f t="shared" si="315"/>
        <v>0.21505376344086</v>
      </c>
      <c r="H714" t="str">
        <f t="shared" si="321"/>
        <v>1.665314228436+1.13197985218758i</v>
      </c>
      <c r="I714" t="str">
        <f t="shared" si="322"/>
        <v>227.76546738526i</v>
      </c>
      <c r="J714" t="str">
        <f t="shared" si="316"/>
        <v>-69.2208535691346+49.8277957689386i</v>
      </c>
      <c r="K714" t="str">
        <f t="shared" si="323"/>
        <v>1.5601494767456-2.16736214815849i</v>
      </c>
      <c r="L714" t="str">
        <f t="shared" si="324"/>
        <v>0.429155188760369-0.512701159466966i</v>
      </c>
      <c r="M714" t="str">
        <f t="shared" si="325"/>
        <v>1.98930466550597-2.68006330762546i</v>
      </c>
      <c r="N714" t="str">
        <f t="shared" si="326"/>
        <v>-0.723451107797744i</v>
      </c>
      <c r="O714" t="str">
        <f t="shared" si="327"/>
        <v>0.749525649021683-0.661975302755793i</v>
      </c>
      <c r="P714" t="str">
        <f t="shared" si="328"/>
        <v>0.250474350978317+0.661975302755793i</v>
      </c>
      <c r="Q714" t="str">
        <f t="shared" si="329"/>
        <v>-0.250474350978317+0.061475805041951i</v>
      </c>
      <c r="R714" t="str">
        <f t="shared" si="330"/>
        <v>-0.331374588535712-2.72421834687393i</v>
      </c>
      <c r="S714" t="str">
        <f t="shared" si="331"/>
        <v>0.0807794340398138i</v>
      </c>
      <c r="T714" t="str">
        <f t="shared" si="332"/>
        <v>0.220060816261353-0.026768251717091i</v>
      </c>
      <c r="U714" t="str">
        <f t="shared" si="333"/>
        <v>0.00005-0.0024500453062176i</v>
      </c>
      <c r="V714" t="str">
        <f t="shared" si="334"/>
        <v>0.00002-0.0274405074296371i</v>
      </c>
      <c r="W714" t="str">
        <f t="shared" si="335"/>
        <v>0.000042273428874839-0.00224928746424904i</v>
      </c>
      <c r="X714" t="str">
        <f t="shared" si="336"/>
        <v>0.0000675417365097585-0.00224805269586409i</v>
      </c>
      <c r="Y714" t="str">
        <f t="shared" si="337"/>
        <v>0.009+0.291539798253133i</v>
      </c>
      <c r="Z714" t="str">
        <f t="shared" si="338"/>
        <v>-0.0930713594143073-0.00571889554225984i</v>
      </c>
      <c r="AA714" t="str">
        <f t="shared" si="339"/>
        <v>1.29888967789126-41.439904344804i</v>
      </c>
      <c r="AB714" t="str">
        <f t="shared" si="340"/>
        <v>0.661978802846662-0.0805232641004703i</v>
      </c>
      <c r="AC714" t="str">
        <f t="shared" si="341"/>
        <v>2.10107007544302-1.934330404892i</v>
      </c>
      <c r="AD714" t="str">
        <f t="shared" si="342"/>
        <v>0.189627008331337+0.136253439163937i</v>
      </c>
      <c r="AE714" t="str">
        <f t="shared" si="343"/>
        <v>-0.0168696242612135-0.0137657498605004i</v>
      </c>
      <c r="AF714" t="str">
        <f t="shared" si="344"/>
        <v>-3.31410795611442-1.04238215690994i</v>
      </c>
      <c r="AG714" t="str">
        <f t="shared" si="345"/>
        <v>1.02133133525874-0.0278057517806597i</v>
      </c>
      <c r="AH714" t="str">
        <f t="shared" si="346"/>
        <v>0.0389768716368217+0.0629468179979639i</v>
      </c>
      <c r="AI714">
        <f t="shared" si="347"/>
        <v>-22.611007068434695</v>
      </c>
      <c r="AJ714">
        <f t="shared" si="348"/>
        <v>58.234075554177622</v>
      </c>
      <c r="AK714"/>
      <c r="AL714"/>
      <c r="AM714"/>
      <c r="AN714"/>
    </row>
    <row r="715" spans="1:40" x14ac:dyDescent="0.35">
      <c r="A715"/>
      <c r="B715">
        <f t="shared" si="314"/>
        <v>58100</v>
      </c>
      <c r="C715" s="237" t="str">
        <f t="shared" si="317"/>
        <v>-6.26636866581754E-06+0.0116665411912233i</v>
      </c>
      <c r="D715" s="208" t="str">
        <f t="shared" si="318"/>
        <v>-1.64879356187303+0.0894434824660453i</v>
      </c>
      <c r="E715" t="str">
        <f t="shared" si="319"/>
        <v>36500</v>
      </c>
      <c r="F715" t="str">
        <f t="shared" si="320"/>
        <v>0.21505376344086</v>
      </c>
      <c r="G715" t="str">
        <f t="shared" si="315"/>
        <v>0.21505376344086</v>
      </c>
      <c r="H715" t="str">
        <f t="shared" si="321"/>
        <v>1.66719349047634+1.13146149814157i</v>
      </c>
      <c r="I715" t="str">
        <f t="shared" si="322"/>
        <v>228.158166466959i</v>
      </c>
      <c r="J715" t="str">
        <f t="shared" si="316"/>
        <v>-69.463203185644+49.9137057616437i</v>
      </c>
      <c r="K715" t="str">
        <f t="shared" si="323"/>
        <v>1.55650882696679-2.16614028668109i</v>
      </c>
      <c r="L715" t="str">
        <f t="shared" si="324"/>
        <v>0.428286037002665-0.512544982467877i</v>
      </c>
      <c r="M715" t="str">
        <f t="shared" si="325"/>
        <v>1.98479486396946-2.67868526914897i</v>
      </c>
      <c r="N715" t="str">
        <f t="shared" si="326"/>
        <v>-0.724698437293947i</v>
      </c>
      <c r="O715" t="str">
        <f t="shared" si="327"/>
        <v>0.74869936484741-0.662909693002813i</v>
      </c>
      <c r="P715" t="str">
        <f t="shared" si="328"/>
        <v>0.25130063515259+0.662909693002813i</v>
      </c>
      <c r="Q715" t="str">
        <f t="shared" si="329"/>
        <v>-0.25130063515259+0.061788744291134i</v>
      </c>
      <c r="R715" t="str">
        <f t="shared" si="330"/>
        <v>-0.331367757560423-2.71939022448586i</v>
      </c>
      <c r="S715" t="str">
        <f t="shared" si="331"/>
        <v>0.0809187089260893i</v>
      </c>
      <c r="T715" t="str">
        <f t="shared" si="332"/>
        <v>0.220049546031624-0.0268138511215228i</v>
      </c>
      <c r="U715" t="str">
        <f t="shared" si="333"/>
        <v>0.00005-0.002445828360768i</v>
      </c>
      <c r="V715" t="str">
        <f t="shared" si="334"/>
        <v>0.00002-0.0273932776406016i</v>
      </c>
      <c r="W715" t="str">
        <f t="shared" si="335"/>
        <v>0.0000422734283450907-0.00224541628307109i</v>
      </c>
      <c r="X715" t="str">
        <f t="shared" si="336"/>
        <v>0.0000674548140031069-0.00224418461549474i</v>
      </c>
      <c r="Y715" t="str">
        <f t="shared" si="337"/>
        <v>0.009+0.292042453077707i</v>
      </c>
      <c r="Z715" t="str">
        <f t="shared" si="338"/>
        <v>-0.0927492583397518-0.00569519440479505i</v>
      </c>
      <c r="AA715" t="str">
        <f t="shared" si="339"/>
        <v>1.29434517966051-41.3676163325072i</v>
      </c>
      <c r="AB715" t="str">
        <f t="shared" si="340"/>
        <v>0.661944900158711-0.0806604345412108i</v>
      </c>
      <c r="AC715" t="str">
        <f t="shared" si="341"/>
        <v>2.09776092025709-1.93323646924636i</v>
      </c>
      <c r="AD715" t="str">
        <f t="shared" si="342"/>
        <v>0.18979319903897+0.136457256254339i</v>
      </c>
      <c r="AE715" t="str">
        <f t="shared" si="343"/>
        <v>-0.01682602784648-0.0137372184779023i</v>
      </c>
      <c r="AF715" t="str">
        <f t="shared" si="344"/>
        <v>-3.31598705234937-1.04201801567552i</v>
      </c>
      <c r="AG715" t="str">
        <f t="shared" si="345"/>
        <v>1.02132386099206-0.0277823034035728i</v>
      </c>
      <c r="AH715" t="str">
        <f t="shared" si="346"/>
        <v>0.0389053797325189+0.0628266373388564i</v>
      </c>
      <c r="AI715">
        <f t="shared" si="347"/>
        <v>-22.627425415777068</v>
      </c>
      <c r="AJ715">
        <f t="shared" si="348"/>
        <v>58.232147821995241</v>
      </c>
      <c r="AK715"/>
      <c r="AL715"/>
      <c r="AM715"/>
      <c r="AN715"/>
    </row>
    <row r="716" spans="1:40" x14ac:dyDescent="0.35">
      <c r="A716"/>
      <c r="B716">
        <f t="shared" si="314"/>
        <v>58200</v>
      </c>
      <c r="C716" s="237" t="str">
        <f t="shared" si="317"/>
        <v>-6.24485325898771E-06+0.0116464955993385i</v>
      </c>
      <c r="D716" s="208" t="str">
        <f t="shared" si="318"/>
        <v>-1.64879339692158+0.0892897995949285i</v>
      </c>
      <c r="E716" t="str">
        <f t="shared" si="319"/>
        <v>36500</v>
      </c>
      <c r="F716" t="str">
        <f t="shared" si="320"/>
        <v>0.21505376344086</v>
      </c>
      <c r="G716" t="str">
        <f t="shared" si="315"/>
        <v>0.21505376344086</v>
      </c>
      <c r="H716" t="str">
        <f t="shared" si="321"/>
        <v>1.66906779974823+1.13094116317478i</v>
      </c>
      <c r="I716" t="str">
        <f t="shared" si="322"/>
        <v>228.550865548657i</v>
      </c>
      <c r="J716" t="str">
        <f t="shared" si="316"/>
        <v>-69.7059702864196+49.9996157543487i</v>
      </c>
      <c r="K716" t="str">
        <f t="shared" si="323"/>
        <v>1.55287889589577-2.16491524069971i</v>
      </c>
      <c r="L716" t="str">
        <f t="shared" si="324"/>
        <v>0.427418910474425-0.512387652771854i</v>
      </c>
      <c r="M716" t="str">
        <f t="shared" si="325"/>
        <v>1.9802978063702-2.67730289347156i</v>
      </c>
      <c r="N716" t="str">
        <f t="shared" si="326"/>
        <v>-0.72594576679015i</v>
      </c>
      <c r="O716" t="str">
        <f t="shared" si="327"/>
        <v>0.747871915823702-0.663843051874602i</v>
      </c>
      <c r="P716" t="str">
        <f t="shared" si="328"/>
        <v>0.252128084176298+0.663843051874602i</v>
      </c>
      <c r="Q716" t="str">
        <f t="shared" si="329"/>
        <v>-0.252128084176298+0.062102714915548i</v>
      </c>
      <c r="R716" t="str">
        <f t="shared" si="330"/>
        <v>-0.331360914325046-2.71457845129427i</v>
      </c>
      <c r="S716" t="str">
        <f t="shared" si="331"/>
        <v>0.0810579838123649i</v>
      </c>
      <c r="T716" t="str">
        <f t="shared" si="332"/>
        <v>0.220038256162405-0.02685944762941i</v>
      </c>
      <c r="U716" t="str">
        <f t="shared" si="333"/>
        <v>0.00005-0.00244162590653988i</v>
      </c>
      <c r="V716" t="str">
        <f t="shared" si="334"/>
        <v>0.00002-0.0273462101532466i</v>
      </c>
      <c r="W716" t="str">
        <f t="shared" si="335"/>
        <v>0.00004227342781443-0.00224155840530957i</v>
      </c>
      <c r="X716" t="str">
        <f t="shared" si="336"/>
        <v>0.0000673683390869406-0.00224032982287068i</v>
      </c>
      <c r="Y716" t="str">
        <f t="shared" si="337"/>
        <v>0.009+0.292545107902282i</v>
      </c>
      <c r="Z716" t="str">
        <f t="shared" si="338"/>
        <v>-0.0924288299237507-0.00567164731495519i</v>
      </c>
      <c r="AA716" t="str">
        <f t="shared" si="339"/>
        <v>1.28982462036203-41.2955817137637i</v>
      </c>
      <c r="AB716" t="str">
        <f t="shared" si="340"/>
        <v>0.661910938391974-0.080797596268673i</v>
      </c>
      <c r="AC716" t="str">
        <f t="shared" si="341"/>
        <v>2.0944611410344-1.93213937322815i</v>
      </c>
      <c r="AD716" t="str">
        <f t="shared" si="342"/>
        <v>0.189959636451812+0.13666087712786i</v>
      </c>
      <c r="AE716" t="str">
        <f t="shared" si="343"/>
        <v>-0.0167826546331604-0.0137087890313133i</v>
      </c>
      <c r="AF716" t="str">
        <f t="shared" si="344"/>
        <v>-3.31786119666981-1.04165136357985i</v>
      </c>
      <c r="AG716" t="str">
        <f t="shared" si="345"/>
        <v>1.02131638822481-0.0277589749541394i</v>
      </c>
      <c r="AH716" t="str">
        <f t="shared" si="346"/>
        <v>0.0388342558486335+0.0627068498432986i</v>
      </c>
      <c r="AI716">
        <f t="shared" si="347"/>
        <v>-22.643812665427262</v>
      </c>
      <c r="AJ716">
        <f t="shared" si="348"/>
        <v>58.230130535741154</v>
      </c>
      <c r="AK716"/>
      <c r="AL716"/>
      <c r="AM716"/>
      <c r="AN716"/>
    </row>
    <row r="717" spans="1:40" x14ac:dyDescent="0.35">
      <c r="A717"/>
      <c r="B717">
        <f t="shared" si="314"/>
        <v>58300</v>
      </c>
      <c r="C717" s="237" t="str">
        <f t="shared" si="317"/>
        <v>-6.22344847106526E-06+0.0116265187744336i</v>
      </c>
      <c r="D717" s="208" t="str">
        <f t="shared" si="318"/>
        <v>-1.64879323281821+0.0891366439373243i</v>
      </c>
      <c r="E717" t="str">
        <f t="shared" si="319"/>
        <v>36500</v>
      </c>
      <c r="F717" t="str">
        <f t="shared" si="320"/>
        <v>0.21505376344086</v>
      </c>
      <c r="G717" t="str">
        <f t="shared" si="315"/>
        <v>0.21505376344086</v>
      </c>
      <c r="H717" t="str">
        <f t="shared" si="321"/>
        <v>1.6709371675237+1.13041886602837i</v>
      </c>
      <c r="I717" t="str">
        <f t="shared" si="322"/>
        <v>228.943564630356i</v>
      </c>
      <c r="J717" t="str">
        <f t="shared" si="316"/>
        <v>-69.9491548714613+50.0855257470537i</v>
      </c>
      <c r="K717" t="str">
        <f t="shared" si="323"/>
        <v>1.54925965234847-2.16368704814094i</v>
      </c>
      <c r="L717" t="str">
        <f t="shared" si="324"/>
        <v>0.426553805938502-0.512229179006155i</v>
      </c>
      <c r="M717" t="str">
        <f t="shared" si="325"/>
        <v>1.97581345828697-2.67591622714709i</v>
      </c>
      <c r="N717" t="str">
        <f t="shared" si="326"/>
        <v>-0.727193096286353i</v>
      </c>
      <c r="O717" t="str">
        <f t="shared" si="327"/>
        <v>0.74704330323793-0.664775377919009i</v>
      </c>
      <c r="P717" t="str">
        <f t="shared" si="328"/>
        <v>0.25295669676207+0.664775377919009i</v>
      </c>
      <c r="Q717" t="str">
        <f t="shared" si="329"/>
        <v>-0.25295669676207+0.062417718367344i</v>
      </c>
      <c r="R717" t="str">
        <f t="shared" si="330"/>
        <v>-0.331354058826968-2.70978294315523i</v>
      </c>
      <c r="S717" t="str">
        <f t="shared" si="331"/>
        <v>0.0811972586986404i</v>
      </c>
      <c r="T717" t="str">
        <f t="shared" si="332"/>
        <v>0.220026946652538-0.0269050412354178i</v>
      </c>
      <c r="U717" t="str">
        <f t="shared" si="333"/>
        <v>0.00005-0.00243743786896434i</v>
      </c>
      <c r="V717" t="str">
        <f t="shared" si="334"/>
        <v>0.00002-0.0272993041324006i</v>
      </c>
      <c r="W717" t="str">
        <f t="shared" si="335"/>
        <v>0.0000422734272828569-0.00223771376250779i</v>
      </c>
      <c r="X717" t="str">
        <f t="shared" si="336"/>
        <v>0.0000672823086935824-0.00223648824965015i</v>
      </c>
      <c r="Y717" t="str">
        <f t="shared" si="337"/>
        <v>0.009+0.293047762726856i</v>
      </c>
      <c r="Z717" t="str">
        <f t="shared" si="338"/>
        <v>-0.0921100625816951-0.00564825297153806i</v>
      </c>
      <c r="AA717" t="str">
        <f t="shared" si="339"/>
        <v>1.28532783127038-41.2237991503122i</v>
      </c>
      <c r="AB717" t="str">
        <f t="shared" si="340"/>
        <v>0.661876917542966-0.0809347492668091i</v>
      </c>
      <c r="AC717" t="str">
        <f t="shared" si="341"/>
        <v>2.09117071250775-1.93103915087176i</v>
      </c>
      <c r="AD717" t="str">
        <f t="shared" si="342"/>
        <v>0.190126320387587+0.136864301561295i</v>
      </c>
      <c r="AE717" t="str">
        <f t="shared" si="343"/>
        <v>-0.016739503071337-0.0136804609361077i</v>
      </c>
      <c r="AF717" t="str">
        <f t="shared" si="344"/>
        <v>-3.31973040034191-1.04128222209105i</v>
      </c>
      <c r="AG717" t="str">
        <f t="shared" si="345"/>
        <v>1.02130891688865-0.0277357657711689i</v>
      </c>
      <c r="AH717" t="str">
        <f t="shared" si="346"/>
        <v>0.0387634973766044+0.062587453454875i</v>
      </c>
      <c r="AI717">
        <f t="shared" si="347"/>
        <v>-22.660168949318575</v>
      </c>
      <c r="AJ717">
        <f t="shared" si="348"/>
        <v>58.228024113767098</v>
      </c>
      <c r="AK717"/>
      <c r="AL717"/>
      <c r="AM717"/>
      <c r="AN717"/>
    </row>
    <row r="718" spans="1:40" x14ac:dyDescent="0.35">
      <c r="A718"/>
      <c r="B718">
        <f t="shared" si="314"/>
        <v>58400</v>
      </c>
      <c r="C718" s="237" t="str">
        <f t="shared" si="317"/>
        <v>-6.20215354503582E-06+0.0116066103632539i</v>
      </c>
      <c r="D718" s="208" t="str">
        <f t="shared" si="318"/>
        <v>-1.64879306955711+0.0889840127849466i</v>
      </c>
      <c r="E718" t="str">
        <f t="shared" si="319"/>
        <v>36500</v>
      </c>
      <c r="F718" t="str">
        <f t="shared" si="320"/>
        <v>0.21505376344086</v>
      </c>
      <c r="G718" t="str">
        <f t="shared" si="315"/>
        <v>0.21505376344086</v>
      </c>
      <c r="H718" t="str">
        <f t="shared" si="321"/>
        <v>1.67280160508748+1.12989462532472i</v>
      </c>
      <c r="I718" t="str">
        <f t="shared" si="322"/>
        <v>229.336263712055i</v>
      </c>
      <c r="J718" t="str">
        <f t="shared" si="316"/>
        <v>-70.1927569407693+50.1714357397588i</v>
      </c>
      <c r="K718" t="str">
        <f t="shared" si="323"/>
        <v>1.54565106517391-2.16245574664742i</v>
      </c>
      <c r="L718" t="str">
        <f t="shared" si="324"/>
        <v>0.425690720141791-0.512069569752194i</v>
      </c>
      <c r="M718" t="str">
        <f t="shared" si="325"/>
        <v>1.9713417853157-2.67452531639961i</v>
      </c>
      <c r="N718" t="str">
        <f t="shared" si="326"/>
        <v>-0.728440425782556i</v>
      </c>
      <c r="O718" t="str">
        <f t="shared" si="327"/>
        <v>0.746213528379275-0.665706669685495i</v>
      </c>
      <c r="P718" t="str">
        <f t="shared" si="328"/>
        <v>0.253786471620725+0.665706669685495i</v>
      </c>
      <c r="Q718" t="str">
        <f t="shared" si="329"/>
        <v>-0.253786471620725+0.062733756097061i</v>
      </c>
      <c r="R718" t="str">
        <f t="shared" si="330"/>
        <v>-0.331347191063619-2.70500361650115i</v>
      </c>
      <c r="S718" t="str">
        <f t="shared" si="331"/>
        <v>0.081336533584916i</v>
      </c>
      <c r="T718" t="str">
        <f t="shared" si="332"/>
        <v>0.220015617500865-0.0269506319342136i</v>
      </c>
      <c r="U718" t="str">
        <f t="shared" si="333"/>
        <v>0.00005-0.00243326417398324i</v>
      </c>
      <c r="V718" t="str">
        <f t="shared" si="334"/>
        <v>0.00002-0.0272525587486122i</v>
      </c>
      <c r="W718" t="str">
        <f t="shared" si="335"/>
        <v>0.0000422734267503707-0.00223388228667795i</v>
      </c>
      <c r="X718" t="str">
        <f t="shared" si="336"/>
        <v>0.0000671967197815912-0.00223265982795926i</v>
      </c>
      <c r="Y718" t="str">
        <f t="shared" si="337"/>
        <v>0.009+0.29355041755143i</v>
      </c>
      <c r="Z718" t="str">
        <f t="shared" si="338"/>
        <v>-0.0917929448292936-0.00562501008671718i</v>
      </c>
      <c r="AA718" t="str">
        <f t="shared" si="339"/>
        <v>1.28085464515145-41.1522673133533i</v>
      </c>
      <c r="AB718" t="str">
        <f t="shared" si="340"/>
        <v>0.661842837608205-0.0810718935195776i</v>
      </c>
      <c r="AC718" t="str">
        <f t="shared" si="341"/>
        <v>2.0878896094224-1.92993583597071i</v>
      </c>
      <c r="AD718" t="str">
        <f t="shared" si="342"/>
        <v>0.190293250663739+0.13706752933116i</v>
      </c>
      <c r="AE718" t="str">
        <f t="shared" si="343"/>
        <v>-0.0166965716245144-0.0136522336122005i</v>
      </c>
      <c r="AF718" t="str">
        <f t="shared" si="344"/>
        <v>-3.32159467464459-1.04091061253977i</v>
      </c>
      <c r="AG718" t="str">
        <f t="shared" si="345"/>
        <v>1.02130144691587-0.0277126751981043i</v>
      </c>
      <c r="AH718" t="str">
        <f t="shared" si="346"/>
        <v>0.038693101730691+0.0624684461317539i</v>
      </c>
      <c r="AI718">
        <f t="shared" si="347"/>
        <v>-22.676494398558336</v>
      </c>
      <c r="AJ718">
        <f t="shared" si="348"/>
        <v>58.225828971923008</v>
      </c>
      <c r="AK718"/>
      <c r="AL718"/>
      <c r="AM718"/>
      <c r="AN718"/>
    </row>
    <row r="719" spans="1:40" x14ac:dyDescent="0.35">
      <c r="A719"/>
      <c r="B719">
        <f t="shared" si="314"/>
        <v>58500</v>
      </c>
      <c r="C719" s="237" t="str">
        <f t="shared" si="317"/>
        <v>-6.18096773034979E-06+0.0115867700149601i</v>
      </c>
      <c r="D719" s="208" t="str">
        <f t="shared" si="318"/>
        <v>-1.64879290713252+0.0888319034480275i</v>
      </c>
      <c r="E719" t="str">
        <f t="shared" si="319"/>
        <v>36500</v>
      </c>
      <c r="F719" t="str">
        <f t="shared" si="320"/>
        <v>0.21505376344086</v>
      </c>
      <c r="G719" t="str">
        <f t="shared" si="315"/>
        <v>0.21505376344086</v>
      </c>
      <c r="H719" t="str">
        <f t="shared" si="321"/>
        <v>1.67466112373642+1.1293684595681i</v>
      </c>
      <c r="I719" t="str">
        <f t="shared" si="322"/>
        <v>229.728962793754i</v>
      </c>
      <c r="J719" t="str">
        <f t="shared" si="316"/>
        <v>-70.4367764943433+50.2573457324639i</v>
      </c>
      <c r="K719" t="str">
        <f t="shared" si="323"/>
        <v>1.54205310325516-2.16122137357984i</v>
      </c>
      <c r="L719" t="str">
        <f t="shared" si="324"/>
        <v>0.424829649815538-0.511908833545708i</v>
      </c>
      <c r="M719" t="str">
        <f t="shared" si="325"/>
        <v>1.9668827530707-2.67313020712555i</v>
      </c>
      <c r="N719" t="str">
        <f t="shared" si="326"/>
        <v>-0.729687755278759i</v>
      </c>
      <c r="O719" t="str">
        <f t="shared" si="327"/>
        <v>0.745382592538726-0.666636925725127i</v>
      </c>
      <c r="P719" t="str">
        <f t="shared" si="328"/>
        <v>0.254617407461274+0.666636925725127i</v>
      </c>
      <c r="Q719" t="str">
        <f t="shared" si="329"/>
        <v>-0.254617407461274+0.0630508295536319i</v>
      </c>
      <c r="R719" t="str">
        <f t="shared" si="330"/>
        <v>-0.331340311032402-2.70024038833577i</v>
      </c>
      <c r="S719" t="str">
        <f t="shared" si="331"/>
        <v>0.0814758084711915i</v>
      </c>
      <c r="T719" t="str">
        <f t="shared" si="332"/>
        <v>0.220004268706221-0.026996219720461i</v>
      </c>
      <c r="U719" t="str">
        <f t="shared" si="333"/>
        <v>0.0000499999999999999-0.0024291047480448i</v>
      </c>
      <c r="V719" t="str">
        <f t="shared" si="334"/>
        <v>0.00002-0.0272059731781017i</v>
      </c>
      <c r="W719" t="str">
        <f t="shared" si="335"/>
        <v>0.0000422734262169725-0.0022300639102971i</v>
      </c>
      <c r="X719" t="str">
        <f t="shared" si="336"/>
        <v>0.0000671115693354917-0.00222884449038784i</v>
      </c>
      <c r="Y719" t="str">
        <f t="shared" si="337"/>
        <v>0.009+0.294053072376005i</v>
      </c>
      <c r="Z719" t="str">
        <f t="shared" si="338"/>
        <v>-0.0914774652815242-0.00560191738588016i</v>
      </c>
      <c r="AA719" t="str">
        <f t="shared" si="339"/>
        <v>1.27640489624654-41.0809848834657i</v>
      </c>
      <c r="AB719" t="str">
        <f t="shared" si="340"/>
        <v>0.661808698584185-0.0812090290109257i</v>
      </c>
      <c r="AC719" t="str">
        <f t="shared" si="341"/>
        <v>2.08461780653696-1.92882946207904i</v>
      </c>
      <c r="AD719" t="str">
        <f t="shared" si="342"/>
        <v>0.190460427097429+0.137270560213685i</v>
      </c>
      <c r="AE719" t="str">
        <f t="shared" si="343"/>
        <v>-0.0166538587694788-0.013624106484002i</v>
      </c>
      <c r="AF719" t="str">
        <f t="shared" si="344"/>
        <v>-3.32345403086894-1.04053655612007i</v>
      </c>
      <c r="AG719" t="str">
        <f t="shared" si="345"/>
        <v>1.02129397823939-0.0276897025829808i</v>
      </c>
      <c r="AH719" t="str">
        <f t="shared" si="346"/>
        <v>0.038623066347731+0.0623498258465528i</v>
      </c>
      <c r="AI719">
        <f t="shared" si="347"/>
        <v>-22.692789143435338</v>
      </c>
      <c r="AJ719">
        <f t="shared" si="348"/>
        <v>58.223545523575176</v>
      </c>
      <c r="AK719"/>
      <c r="AL719"/>
      <c r="AM719"/>
      <c r="AN719"/>
    </row>
    <row r="720" spans="1:40" x14ac:dyDescent="0.35">
      <c r="A720"/>
      <c r="B720">
        <f t="shared" si="314"/>
        <v>58600</v>
      </c>
      <c r="C720" s="237" t="str">
        <f t="shared" si="317"/>
        <v>-6.15989028285602E-06+0.011566997381108i</v>
      </c>
      <c r="D720" s="208" t="str">
        <f t="shared" si="318"/>
        <v>-1.64879274553876+0.0886803132551614i</v>
      </c>
      <c r="E720" t="str">
        <f t="shared" si="319"/>
        <v>36500</v>
      </c>
      <c r="F720" t="str">
        <f t="shared" si="320"/>
        <v>0.21505376344086</v>
      </c>
      <c r="G720" t="str">
        <f t="shared" si="315"/>
        <v>0.21505376344086</v>
      </c>
      <c r="H720" t="str">
        <f t="shared" si="321"/>
        <v>1.67651573477904+1.1288403871452i</v>
      </c>
      <c r="I720" t="str">
        <f t="shared" si="322"/>
        <v>230.121661875452i</v>
      </c>
      <c r="J720" t="str">
        <f t="shared" si="316"/>
        <v>-70.6812135321836+50.343255725169i</v>
      </c>
      <c r="K720" t="str">
        <f t="shared" si="323"/>
        <v>1.53846573551014-2.15998396601862i</v>
      </c>
      <c r="L720" t="str">
        <f t="shared" si="324"/>
        <v>0.423970591675595-0.511746978876924i</v>
      </c>
      <c r="M720" t="str">
        <f t="shared" si="325"/>
        <v>1.96243632718574-2.67173094489554i</v>
      </c>
      <c r="N720" t="str">
        <f t="shared" si="326"/>
        <v>-0.730935084774962i</v>
      </c>
      <c r="O720" t="str">
        <f t="shared" si="327"/>
        <v>0.744550497009078-0.667566144590583i</v>
      </c>
      <c r="P720" t="str">
        <f t="shared" si="328"/>
        <v>0.255449502990922+0.667566144590583i</v>
      </c>
      <c r="Q720" t="str">
        <f t="shared" si="329"/>
        <v>-0.255449502990922+0.063368940184379i</v>
      </c>
      <c r="R720" t="str">
        <f t="shared" si="330"/>
        <v>-0.331333418730703-2.69549317622937i</v>
      </c>
      <c r="S720" t="str">
        <f t="shared" si="331"/>
        <v>0.081615083357467i</v>
      </c>
      <c r="T720" t="str">
        <f t="shared" si="332"/>
        <v>0.219992900267444-0.0270418045888208i</v>
      </c>
      <c r="U720" t="str">
        <f t="shared" si="333"/>
        <v>0.0000499999999999999-0.00242495951809933i</v>
      </c>
      <c r="V720" t="str">
        <f t="shared" si="334"/>
        <v>0.00002-0.0271595466027125i</v>
      </c>
      <c r="W720" t="str">
        <f t="shared" si="335"/>
        <v>0.0000422734256826616-0.00222625856630324i</v>
      </c>
      <c r="X720" t="str">
        <f t="shared" si="336"/>
        <v>0.0000670268543655102-0.00222504216998565i</v>
      </c>
      <c r="Y720" t="str">
        <f t="shared" si="337"/>
        <v>0.009+0.294555727200579i</v>
      </c>
      <c r="Z720" t="str">
        <f t="shared" si="338"/>
        <v>-0.091163612651611-0.00557897360746984i</v>
      </c>
      <c r="AA720" t="str">
        <f t="shared" si="339"/>
        <v>1.2719784202568-41.0099505505238i</v>
      </c>
      <c r="AB720" t="str">
        <f t="shared" si="340"/>
        <v>0.661774500467411-0.0813461557247924i</v>
      </c>
      <c r="AC720" t="str">
        <f t="shared" si="341"/>
        <v>2.08135527862422-1.92772006251281i</v>
      </c>
      <c r="AD720" t="str">
        <f t="shared" si="342"/>
        <v>0.190627849505538+0.137473393984826i</v>
      </c>
      <c r="AE720" t="str">
        <f t="shared" si="343"/>
        <v>-0.0166113629961618-0.0135960789803751i</v>
      </c>
      <c r="AF720" t="str">
        <f t="shared" si="344"/>
        <v>-3.3253084803178-1.04016007389004i</v>
      </c>
      <c r="AG720" t="str">
        <f t="shared" si="345"/>
        <v>1.02128651079273-0.0276668472783853i</v>
      </c>
      <c r="AH720" t="str">
        <f t="shared" si="346"/>
        <v>0.0385533886869122+0.0622315905862166i</v>
      </c>
      <c r="AI720">
        <f t="shared" si="347"/>
        <v>-22.70905331342529</v>
      </c>
      <c r="AJ720">
        <f t="shared" si="348"/>
        <v>58.221174179621684</v>
      </c>
      <c r="AK720"/>
      <c r="AL720"/>
      <c r="AM720"/>
      <c r="AN720"/>
    </row>
    <row r="721" spans="1:40" x14ac:dyDescent="0.35">
      <c r="A721"/>
      <c r="B721">
        <f t="shared" si="314"/>
        <v>58700</v>
      </c>
      <c r="C721" s="237" t="str">
        <f t="shared" si="317"/>
        <v>-6.13892046473653E-06+0.0115472921156274i</v>
      </c>
      <c r="D721" s="208" t="str">
        <f t="shared" si="318"/>
        <v>-1.64879258477016+0.0885292395531434i</v>
      </c>
      <c r="E721" t="str">
        <f t="shared" si="319"/>
        <v>36500</v>
      </c>
      <c r="F721" t="str">
        <f t="shared" si="320"/>
        <v>0.21505376344086</v>
      </c>
      <c r="G721" t="str">
        <f t="shared" si="315"/>
        <v>0.21505376344086</v>
      </c>
      <c r="H721" t="str">
        <f t="shared" si="321"/>
        <v>1.67836544953484+1.12831042632573i</v>
      </c>
      <c r="I721" t="str">
        <f t="shared" si="322"/>
        <v>230.514360957151i</v>
      </c>
      <c r="J721" t="str">
        <f t="shared" si="316"/>
        <v>-70.92606805429+50.429165717874i</v>
      </c>
      <c r="K721" t="str">
        <f t="shared" si="323"/>
        <v>1.53488893089249-2.15874356076591i</v>
      </c>
      <c r="L721" t="str">
        <f t="shared" si="324"/>
        <v>0.423113542422677-0.51158401419072i</v>
      </c>
      <c r="M721" t="str">
        <f t="shared" si="325"/>
        <v>1.95800247331517-2.67032757495663i</v>
      </c>
      <c r="N721" t="str">
        <f t="shared" si="326"/>
        <v>-0.732182414271165i</v>
      </c>
      <c r="O721" t="str">
        <f t="shared" si="327"/>
        <v>0.743717243084931-0.668494324836157i</v>
      </c>
      <c r="P721" t="str">
        <f t="shared" si="328"/>
        <v>0.256282756915069+0.668494324836157i</v>
      </c>
      <c r="Q721" t="str">
        <f t="shared" si="329"/>
        <v>-0.256282756915069+0.063688089435008i</v>
      </c>
      <c r="R721" t="str">
        <f t="shared" si="330"/>
        <v>-0.331326514155932-2.69076189831389i</v>
      </c>
      <c r="S721" t="str">
        <f t="shared" si="331"/>
        <v>0.0817543582437426i</v>
      </c>
      <c r="T721" t="str">
        <f t="shared" si="332"/>
        <v>0.219981512183367-0.0270873865339545i</v>
      </c>
      <c r="U721" t="str">
        <f t="shared" si="333"/>
        <v>0.0000499999999999999-0.0024208284115949i</v>
      </c>
      <c r="V721" t="str">
        <f t="shared" si="334"/>
        <v>0.00002-0.0271132782098629i</v>
      </c>
      <c r="W721" t="str">
        <f t="shared" si="335"/>
        <v>0.000042273425147438-0.0022224661880913i</v>
      </c>
      <c r="X721" t="str">
        <f t="shared" si="336"/>
        <v>0.000066942571907311-0.00222125280025834i</v>
      </c>
      <c r="Y721" t="str">
        <f t="shared" si="337"/>
        <v>0.009+0.295058382025153i</v>
      </c>
      <c r="Z721" t="str">
        <f t="shared" si="338"/>
        <v>-0.0908513757500014-0.00555617750282687i</v>
      </c>
      <c r="AA721" t="str">
        <f t="shared" si="339"/>
        <v>1.26757505432763-40.9391630136144i</v>
      </c>
      <c r="AB721" t="str">
        <f t="shared" si="340"/>
        <v>0.661740243254373-0.0814832736451186i</v>
      </c>
      <c r="AC721" t="str">
        <f t="shared" si="341"/>
        <v>2.07810200047195-1.92660767035162i</v>
      </c>
      <c r="AD721" t="str">
        <f t="shared" si="342"/>
        <v>0.190795517704658+0.137676030420263i</v>
      </c>
      <c r="AE721" t="str">
        <f t="shared" si="343"/>
        <v>-0.0165690828075024-0.0135681505345908i</v>
      </c>
      <c r="AF721" t="str">
        <f t="shared" si="344"/>
        <v>-3.327158034305-1.03978118677259i</v>
      </c>
      <c r="AG721" t="str">
        <f t="shared" si="345"/>
        <v>1.02127904451001-0.0276441086414149i</v>
      </c>
      <c r="AH721" t="str">
        <f t="shared" si="346"/>
        <v>0.0384840662295323+0.0621137383518814i</v>
      </c>
      <c r="AI721">
        <f t="shared" si="347"/>
        <v>-22.725287037198814</v>
      </c>
      <c r="AJ721">
        <f t="shared" si="348"/>
        <v>58.21871534851099</v>
      </c>
      <c r="AK721"/>
      <c r="AL721"/>
      <c r="AM721"/>
      <c r="AN721"/>
    </row>
    <row r="722" spans="1:40" x14ac:dyDescent="0.35">
      <c r="A722"/>
      <c r="B722">
        <f t="shared" ref="B722:B783" si="349">B721+100</f>
        <v>58800</v>
      </c>
      <c r="C722" s="237" t="str">
        <f t="shared" si="317"/>
        <v>-6.11805754444206E-06+0.0115276538748027i</v>
      </c>
      <c r="D722" s="208" t="str">
        <f t="shared" si="318"/>
        <v>-1.6487924248211+0.0883786797068207i</v>
      </c>
      <c r="E722" t="str">
        <f t="shared" si="319"/>
        <v>36500</v>
      </c>
      <c r="F722" t="str">
        <f t="shared" si="320"/>
        <v>0.21505376344086</v>
      </c>
      <c r="G722" t="str">
        <f t="shared" si="315"/>
        <v>0.21505376344086</v>
      </c>
      <c r="H722" t="str">
        <f t="shared" si="321"/>
        <v>1.68021027933384+1.12777859526302i</v>
      </c>
      <c r="I722" t="str">
        <f t="shared" si="322"/>
        <v>230.90706003885i</v>
      </c>
      <c r="J722" t="str">
        <f t="shared" si="316"/>
        <v>-71.1713400606625+50.5150757105791i</v>
      </c>
      <c r="K722" t="str">
        <f t="shared" si="323"/>
        <v>1.53132265839237-2.15750019434726i</v>
      </c>
      <c r="L722" t="str">
        <f t="shared" si="324"/>
        <v>0.422258498742659-0.511419947886796i</v>
      </c>
      <c r="M722" t="str">
        <f t="shared" si="325"/>
        <v>1.95358115713503-2.66892014223406i</v>
      </c>
      <c r="N722" t="str">
        <f t="shared" si="326"/>
        <v>-0.733429743767368i</v>
      </c>
      <c r="O722" t="str">
        <f t="shared" si="327"/>
        <v>0.742882832062687-0.669421465017758i</v>
      </c>
      <c r="P722" t="str">
        <f t="shared" si="328"/>
        <v>0.257117167937313+0.669421465017758i</v>
      </c>
      <c r="Q722" t="str">
        <f t="shared" si="329"/>
        <v>-0.257117167937313+0.06400827874961i</v>
      </c>
      <c r="R722" t="str">
        <f t="shared" si="330"/>
        <v>-0.331319597305479-2.68604647327819i</v>
      </c>
      <c r="S722" t="str">
        <f t="shared" si="331"/>
        <v>0.081893633130018i</v>
      </c>
      <c r="T722" t="str">
        <f t="shared" si="332"/>
        <v>0.219970104452823-0.0271329655505202i</v>
      </c>
      <c r="U722" t="str">
        <f t="shared" si="333"/>
        <v>0.0000499999999999999-0.00241671135647314i</v>
      </c>
      <c r="V722" t="str">
        <f t="shared" si="334"/>
        <v>0.00002-0.0270671671924992i</v>
      </c>
      <c r="W722" t="str">
        <f t="shared" si="335"/>
        <v>0.000042273424611302-0.00221868670950935i</v>
      </c>
      <c r="X722" t="str">
        <f t="shared" si="336"/>
        <v>0.0000668587190217378-0.00221747631516363i</v>
      </c>
      <c r="Y722" t="str">
        <f t="shared" si="337"/>
        <v>0.009+0.295561036849728i</v>
      </c>
      <c r="Z722" t="str">
        <f t="shared" si="338"/>
        <v>-0.0905407434833634-0.00553352783603524i</v>
      </c>
      <c r="AA722" t="str">
        <f t="shared" si="339"/>
        <v>1.26319463703353-40.8686209809566i</v>
      </c>
      <c r="AB722" t="str">
        <f t="shared" si="340"/>
        <v>0.66170592694156-0.0816203827558348i</v>
      </c>
      <c r="AC722" t="str">
        <f t="shared" si="341"/>
        <v>2.0748579468837-1.92549231843994i</v>
      </c>
      <c r="AD722" t="str">
        <f t="shared" si="342"/>
        <v>0.190963431511106+0.137878469295405i</v>
      </c>
      <c r="AE722" t="str">
        <f t="shared" si="343"/>
        <v>-0.0165270167193138-0.0135403205842856i</v>
      </c>
      <c r="AF722" t="str">
        <f t="shared" si="344"/>
        <v>-3.32900270415494-1.0393999155562i</v>
      </c>
      <c r="AG722" t="str">
        <f t="shared" si="345"/>
        <v>1.02127157932595-0.0276214860336395i</v>
      </c>
      <c r="AH722" t="str">
        <f t="shared" si="346"/>
        <v>0.0384150964787737+0.0619962671587514i</v>
      </c>
      <c r="AI722">
        <f t="shared" si="347"/>
        <v>-22.741490442627359</v>
      </c>
      <c r="AJ722">
        <f t="shared" si="348"/>
        <v>58.216169436257161</v>
      </c>
      <c r="AK722"/>
      <c r="AL722"/>
      <c r="AM722"/>
      <c r="AN722"/>
    </row>
    <row r="723" spans="1:40" x14ac:dyDescent="0.35">
      <c r="A723"/>
      <c r="B723">
        <f t="shared" si="349"/>
        <v>58900</v>
      </c>
      <c r="C723" s="237" t="str">
        <f t="shared" si="317"/>
        <v>-6.09730079662808E-06+0.0115080823172521i</v>
      </c>
      <c r="D723" s="208" t="str">
        <f t="shared" si="318"/>
        <v>-1.64879226568604+0.0882286310989328i</v>
      </c>
      <c r="E723" t="str">
        <f t="shared" si="319"/>
        <v>36500</v>
      </c>
      <c r="F723" t="str">
        <f t="shared" si="320"/>
        <v>0.21505376344086</v>
      </c>
      <c r="G723" t="str">
        <f t="shared" si="315"/>
        <v>0.21505376344086</v>
      </c>
      <c r="H723" t="str">
        <f t="shared" si="321"/>
        <v>1.68205023551611+1.12724491199463i</v>
      </c>
      <c r="I723" t="str">
        <f t="shared" si="322"/>
        <v>231.299759120548i</v>
      </c>
      <c r="J723" t="str">
        <f t="shared" si="316"/>
        <v>-71.4170295513013+50.6009857032841i</v>
      </c>
      <c r="K723" t="str">
        <f t="shared" si="323"/>
        <v>1.52776688703724-2.15625390301353i</v>
      </c>
      <c r="L723" t="str">
        <f t="shared" si="324"/>
        <v>0.421405457306799-0.51125478831984i</v>
      </c>
      <c r="M723" t="str">
        <f t="shared" si="325"/>
        <v>1.94917234434404-2.66750869133337i</v>
      </c>
      <c r="N723" t="str">
        <f t="shared" si="326"/>
        <v>-0.734677073263571i</v>
      </c>
      <c r="O723" t="str">
        <f t="shared" si="327"/>
        <v>0.742047265240549-0.670347563692912i</v>
      </c>
      <c r="P723" t="str">
        <f t="shared" si="328"/>
        <v>0.257952734759451+0.670347563692912i</v>
      </c>
      <c r="Q723" t="str">
        <f t="shared" si="329"/>
        <v>-0.257952734759451+0.064329509570659i</v>
      </c>
      <c r="R723" t="str">
        <f t="shared" si="330"/>
        <v>-0.331312668176719-2.68134682036328i</v>
      </c>
      <c r="S723" t="str">
        <f t="shared" si="331"/>
        <v>0.0820329080162937i</v>
      </c>
      <c r="T723" t="str">
        <f t="shared" si="332"/>
        <v>0.219958677074643-0.0271785416331736i</v>
      </c>
      <c r="U723" t="str">
        <f t="shared" si="333"/>
        <v>0.0000499999999999999-0.00241260828116504i</v>
      </c>
      <c r="V723" t="str">
        <f t="shared" si="334"/>
        <v>0.00002-0.0270212127490484i</v>
      </c>
      <c r="W723" t="str">
        <f t="shared" si="335"/>
        <v>0.0000422734240742535-0.00221492006485469i</v>
      </c>
      <c r="X723" t="str">
        <f t="shared" si="336"/>
        <v>0.0000667752927945577-0.00221371264910749i</v>
      </c>
      <c r="Y723" t="str">
        <f t="shared" si="337"/>
        <v>0.009+0.296063691674302i</v>
      </c>
      <c r="Z723" t="str">
        <f t="shared" si="338"/>
        <v>-0.090231704853593-0.00551102338376934i</v>
      </c>
      <c r="AA723" t="str">
        <f t="shared" si="339"/>
        <v>1.2588370083629-40.7983231698206i</v>
      </c>
      <c r="AB723" t="str">
        <f t="shared" si="340"/>
        <v>0.661671551525456-0.0817574830408647i</v>
      </c>
      <c r="AC723" t="str">
        <f t="shared" si="341"/>
        <v>2.07162309267958-1.92437403938862i</v>
      </c>
      <c r="AD723" t="str">
        <f t="shared" si="342"/>
        <v>0.191131590740911+0.1380807103854i</v>
      </c>
      <c r="AE723" t="str">
        <f t="shared" si="343"/>
        <v>-0.0164851632601502-0.0135125885714201i</v>
      </c>
      <c r="AF723" t="str">
        <f t="shared" si="344"/>
        <v>-3.33084250120215-1.0390162808957i</v>
      </c>
      <c r="AG723" t="str">
        <f t="shared" si="345"/>
        <v>1.02126411517588-0.0275989788210601i</v>
      </c>
      <c r="AH723" t="str">
        <f t="shared" si="346"/>
        <v>0.0383464769594757+0.0618791750359776i</v>
      </c>
      <c r="AI723">
        <f t="shared" si="347"/>
        <v>-22.757663656789383</v>
      </c>
      <c r="AJ723">
        <f t="shared" si="348"/>
        <v>58.213536846458744</v>
      </c>
      <c r="AK723"/>
      <c r="AL723"/>
      <c r="AM723"/>
      <c r="AN723"/>
    </row>
    <row r="724" spans="1:40" x14ac:dyDescent="0.35">
      <c r="A724"/>
      <c r="B724">
        <f t="shared" si="349"/>
        <v>59000</v>
      </c>
      <c r="C724" s="237" t="str">
        <f t="shared" si="317"/>
        <v>-6.07664950209183E-06+0.0114885771039087i</v>
      </c>
      <c r="D724" s="208" t="str">
        <f t="shared" si="318"/>
        <v>-1.64879210735944+0.0880790911299667i</v>
      </c>
      <c r="E724" t="str">
        <f t="shared" si="319"/>
        <v>36500</v>
      </c>
      <c r="F724" t="str">
        <f t="shared" si="320"/>
        <v>0.21505376344086</v>
      </c>
      <c r="G724" t="str">
        <f t="shared" si="315"/>
        <v>0.21505376344086</v>
      </c>
      <c r="H724" t="str">
        <f t="shared" si="321"/>
        <v>1.68388532943106+1.1267093944429i</v>
      </c>
      <c r="I724" t="str">
        <f t="shared" si="322"/>
        <v>231.692458202247i</v>
      </c>
      <c r="J724" t="str">
        <f t="shared" si="316"/>
        <v>-71.6631365262062+50.6868956959892i</v>
      </c>
      <c r="K724" t="str">
        <f t="shared" si="323"/>
        <v>1.52422158589273-2.15500472274266i</v>
      </c>
      <c r="L724" t="str">
        <f t="shared" si="324"/>
        <v>0.420554414772037-0.511088543799692i</v>
      </c>
      <c r="M724" t="str">
        <f t="shared" si="325"/>
        <v>1.94477600066477-2.66609326654235i</v>
      </c>
      <c r="N724" t="str">
        <f t="shared" si="326"/>
        <v>-0.735924402759774i</v>
      </c>
      <c r="O724" t="str">
        <f t="shared" si="327"/>
        <v>0.741210543918516-0.671272619420767i</v>
      </c>
      <c r="P724" t="str">
        <f t="shared" si="328"/>
        <v>0.258789456081484+0.671272619420767i</v>
      </c>
      <c r="Q724" t="str">
        <f t="shared" si="329"/>
        <v>-0.258789456081484+0.064651783339007i</v>
      </c>
      <c r="R724" t="str">
        <f t="shared" si="330"/>
        <v>-0.331305726767046-2.67666285935767i</v>
      </c>
      <c r="S724" t="str">
        <f t="shared" si="331"/>
        <v>0.0821721829025691i</v>
      </c>
      <c r="T724" t="str">
        <f t="shared" si="332"/>
        <v>0.219947230047652-0.0272241147765703i</v>
      </c>
      <c r="U724" t="str">
        <f t="shared" si="333"/>
        <v>0.0000500000000000001-0.00240851911458679i</v>
      </c>
      <c r="V724" t="str">
        <f t="shared" si="334"/>
        <v>0.00002-0.0269754140833721i</v>
      </c>
      <c r="W724" t="str">
        <f t="shared" si="335"/>
        <v>0.0000422734235362923-0.00221116618887005i</v>
      </c>
      <c r="X724" t="str">
        <f t="shared" si="336"/>
        <v>0.0000666922903362068-0.00220996173694028i</v>
      </c>
      <c r="Y724" t="str">
        <f t="shared" si="337"/>
        <v>0.009+0.296566346498877i</v>
      </c>
      <c r="Z724" t="str">
        <f t="shared" si="338"/>
        <v>-0.0899242489568306-0.00548866293514339i</v>
      </c>
      <c r="AA724" t="str">
        <f t="shared" si="339"/>
        <v>1.25450200970322-40.7282683064487i</v>
      </c>
      <c r="AB724" t="str">
        <f t="shared" si="340"/>
        <v>0.661637117002525-0.0818945744841314i</v>
      </c>
      <c r="AC724" t="str">
        <f t="shared" si="341"/>
        <v>2.06839741269705-1.92325286557632i</v>
      </c>
      <c r="AD724" t="str">
        <f t="shared" si="342"/>
        <v>0.191299995209817+0.138282753465123i</v>
      </c>
      <c r="AE724" t="str">
        <f t="shared" si="343"/>
        <v>-0.0164435209711745-0.013484953942235i</v>
      </c>
      <c r="AF724" t="str">
        <f t="shared" si="344"/>
        <v>-3.3326774367905-1.03863030331293i</v>
      </c>
      <c r="AG724" t="str">
        <f t="shared" si="345"/>
        <v>1.0212566519957-0.0275765863740705i</v>
      </c>
      <c r="AH724" t="str">
        <f t="shared" si="346"/>
        <v>0.0382782052179067+0.0617624600265231i</v>
      </c>
      <c r="AI724">
        <f t="shared" si="347"/>
        <v>-22.77380680597809</v>
      </c>
      <c r="AJ724">
        <f t="shared" si="348"/>
        <v>58.210817980313216</v>
      </c>
      <c r="AK724"/>
      <c r="AL724"/>
      <c r="AM724"/>
      <c r="AN724"/>
    </row>
    <row r="725" spans="1:40" x14ac:dyDescent="0.35">
      <c r="A725"/>
      <c r="B725">
        <f t="shared" si="349"/>
        <v>59100</v>
      </c>
      <c r="C725" s="237" t="str">
        <f t="shared" si="317"/>
        <v>-0.0000060561029477101+0.0114691378980001i</v>
      </c>
      <c r="D725" s="208" t="str">
        <f t="shared" si="318"/>
        <v>-1.64879194983586+0.0879300572180008i</v>
      </c>
      <c r="E725" t="str">
        <f t="shared" si="319"/>
        <v>36500</v>
      </c>
      <c r="F725" t="str">
        <f t="shared" si="320"/>
        <v>0.21505376344086</v>
      </c>
      <c r="G725" t="str">
        <f t="shared" si="315"/>
        <v>0.21505376344086</v>
      </c>
      <c r="H725" t="str">
        <f t="shared" si="321"/>
        <v>1.68571557243716+1.12617206041556i</v>
      </c>
      <c r="I725" t="str">
        <f t="shared" si="322"/>
        <v>232.085157283946i</v>
      </c>
      <c r="J725" t="str">
        <f t="shared" si="316"/>
        <v>-71.9096609853773+50.7728056886943i</v>
      </c>
      <c r="K725" t="str">
        <f t="shared" si="323"/>
        <v>1.52068672406337-2.15375268924148i</v>
      </c>
      <c r="L725" t="str">
        <f t="shared" si="324"/>
        <v>0.419705367781235-0.510921222591513i</v>
      </c>
      <c r="M725" t="str">
        <f t="shared" si="325"/>
        <v>1.9403920918446-2.66467391183299i</v>
      </c>
      <c r="N725" t="str">
        <f t="shared" si="326"/>
        <v>-0.737171732255977i</v>
      </c>
      <c r="O725" t="str">
        <f t="shared" si="327"/>
        <v>0.740372669398386-0.672196630762092i</v>
      </c>
      <c r="P725" t="str">
        <f t="shared" si="328"/>
        <v>0.259627330601614+0.672196630762092i</v>
      </c>
      <c r="Q725" t="str">
        <f t="shared" si="329"/>
        <v>-0.259627330601614+0.064975101493885i</v>
      </c>
      <c r="R725" t="str">
        <f t="shared" si="330"/>
        <v>-0.331298773073822-2.67199451059276i</v>
      </c>
      <c r="S725" t="str">
        <f t="shared" si="331"/>
        <v>0.0823114577888448i</v>
      </c>
      <c r="T725" t="str">
        <f t="shared" si="332"/>
        <v>0.219935763370681-0.027269684975362i</v>
      </c>
      <c r="U725" t="str">
        <f t="shared" si="333"/>
        <v>0.0000500000000000001-0.00240444378613572i</v>
      </c>
      <c r="V725" t="str">
        <f t="shared" si="334"/>
        <v>0.00002-0.0269297704047201i</v>
      </c>
      <c r="W725" t="str">
        <f t="shared" si="335"/>
        <v>0.0000422734229974187-0.00220742501673986i</v>
      </c>
      <c r="X725" t="str">
        <f t="shared" si="336"/>
        <v>0.0000666097087815424-0.00220622351395309i</v>
      </c>
      <c r="Y725" t="str">
        <f t="shared" si="337"/>
        <v>0.009+0.297069001323451i</v>
      </c>
      <c r="Z725" t="str">
        <f t="shared" si="338"/>
        <v>-0.0896183649824956-0.00546644529156305i</v>
      </c>
      <c r="AA725" t="str">
        <f t="shared" si="339"/>
        <v>1.25018948382626-40.6584551259761i</v>
      </c>
      <c r="AB725" t="str">
        <f t="shared" si="340"/>
        <v>0.661602623369252-0.0820316570695462i</v>
      </c>
      <c r="AC725" t="str">
        <f t="shared" si="341"/>
        <v>2.06518088179169-1.92212882915097i</v>
      </c>
      <c r="AD725" t="str">
        <f t="shared" si="342"/>
        <v>0.191468644733284+0.138484598309202i</v>
      </c>
      <c r="AE725" t="str">
        <f t="shared" si="343"/>
        <v>-0.0164020884060299-0.0134574161472126i</v>
      </c>
      <c r="AF725" t="str">
        <f t="shared" si="344"/>
        <v>-3.33450752227302-1.03824200319756i</v>
      </c>
      <c r="AG725" t="str">
        <f t="shared" si="345"/>
        <v>1.02124918972188-0.0275543080674187i</v>
      </c>
      <c r="AH725" t="str">
        <f t="shared" si="346"/>
        <v>0.0382102788215483+0.0616461201870571i</v>
      </c>
      <c r="AI725">
        <f t="shared" si="347"/>
        <v>-22.789920015705842</v>
      </c>
      <c r="AJ725">
        <f t="shared" si="348"/>
        <v>58.208013236636511</v>
      </c>
      <c r="AK725"/>
      <c r="AL725"/>
      <c r="AM725"/>
      <c r="AN725"/>
    </row>
    <row r="726" spans="1:40" x14ac:dyDescent="0.35">
      <c r="A726"/>
      <c r="B726">
        <f t="shared" si="349"/>
        <v>59200</v>
      </c>
      <c r="C726" s="237" t="str">
        <f t="shared" si="317"/>
        <v>-6.03566042637751E-06+0.0114497643650296i</v>
      </c>
      <c r="D726" s="208" t="str">
        <f t="shared" si="318"/>
        <v>-1.64879179310986+0.0877815267985603i</v>
      </c>
      <c r="E726" t="str">
        <f t="shared" si="319"/>
        <v>36500</v>
      </c>
      <c r="F726" t="str">
        <f t="shared" si="320"/>
        <v>0.21505376344086</v>
      </c>
      <c r="G726" t="str">
        <f t="shared" si="315"/>
        <v>0.21505376344086</v>
      </c>
      <c r="H726" t="str">
        <f t="shared" si="321"/>
        <v>1.6875409759012+1.12563292760631i</v>
      </c>
      <c r="I726" t="str">
        <f t="shared" si="322"/>
        <v>232.477856365645i</v>
      </c>
      <c r="J726" t="str">
        <f t="shared" si="316"/>
        <v>-72.1566029288145+50.8587156813993i</v>
      </c>
      <c r="K726" t="str">
        <f t="shared" si="323"/>
        <v>1.51716227069333-2.15249783794747i</v>
      </c>
      <c r="L726" t="str">
        <f t="shared" si="324"/>
        <v>0.418858312963422-0.51075283291595i</v>
      </c>
      <c r="M726" t="str">
        <f t="shared" si="325"/>
        <v>1.93602058365675-2.66325067086342i</v>
      </c>
      <c r="N726" t="str">
        <f t="shared" si="326"/>
        <v>-0.73841906175218i</v>
      </c>
      <c r="O726" t="str">
        <f t="shared" si="327"/>
        <v>0.73953364298375-0.673119596279282i</v>
      </c>
      <c r="P726" t="str">
        <f t="shared" si="328"/>
        <v>0.26046635701625+0.673119596279282i</v>
      </c>
      <c r="Q726" t="str">
        <f t="shared" si="329"/>
        <v>-0.26046635701625+0.065299465472898i</v>
      </c>
      <c r="R726" t="str">
        <f t="shared" si="330"/>
        <v>-0.331291807094417-2.66734169493818i</v>
      </c>
      <c r="S726" t="str">
        <f t="shared" si="331"/>
        <v>0.0824507326751202i</v>
      </c>
      <c r="T726" t="str">
        <f t="shared" si="332"/>
        <v>0.21992427704255-0.0273152522241993i</v>
      </c>
      <c r="U726" t="str">
        <f t="shared" si="333"/>
        <v>0.0000500000000000001-0.00240038222568616i</v>
      </c>
      <c r="V726" t="str">
        <f t="shared" si="334"/>
        <v>0.00002-0.0268842809276851i</v>
      </c>
      <c r="W726" t="str">
        <f t="shared" si="335"/>
        <v>0.0000422734224576324-0.00220369648408646i</v>
      </c>
      <c r="X726" t="str">
        <f t="shared" si="336"/>
        <v>0.0000665275452895922-0.00220249791587391i</v>
      </c>
      <c r="Y726" t="str">
        <f t="shared" si="337"/>
        <v>0.009+0.297571656148025i</v>
      </c>
      <c r="Z726" t="str">
        <f t="shared" si="338"/>
        <v>-0.0893140422123234-0.00544436926657853i</v>
      </c>
      <c r="AA726" t="str">
        <f t="shared" si="339"/>
        <v>1.24589927487358-40.588882372353i</v>
      </c>
      <c r="AB726" t="str">
        <f t="shared" si="340"/>
        <v>0.661568070622087-0.0821687307810175i</v>
      </c>
      <c r="AC726" t="str">
        <f t="shared" si="341"/>
        <v>2.0619734748379-1.92100196203109i</v>
      </c>
      <c r="AD726" t="str">
        <f t="shared" si="342"/>
        <v>0.19163753912649+0.138686244691999i</v>
      </c>
      <c r="AE726" t="str">
        <f t="shared" si="343"/>
        <v>-0.0163608641307108-0.0134299746410328i</v>
      </c>
      <c r="AF726" t="str">
        <f t="shared" si="344"/>
        <v>-3.33633276901106-1.03785140080775i</v>
      </c>
      <c r="AG726" t="str">
        <f t="shared" si="345"/>
        <v>1.02124172829148-0.0275321432801689i</v>
      </c>
      <c r="AH726" t="str">
        <f t="shared" si="346"/>
        <v>0.0381426953588712+0.0615301535878156i</v>
      </c>
      <c r="AI726">
        <f t="shared" si="347"/>
        <v>-22.806003410712592</v>
      </c>
      <c r="AJ726">
        <f t="shared" si="348"/>
        <v>58.205123011875322</v>
      </c>
      <c r="AK726"/>
      <c r="AL726"/>
      <c r="AM726"/>
      <c r="AN726"/>
    </row>
    <row r="727" spans="1:40" x14ac:dyDescent="0.35">
      <c r="A727"/>
      <c r="B727">
        <f t="shared" si="349"/>
        <v>59300</v>
      </c>
      <c r="C727" s="237" t="str">
        <f t="shared" si="317"/>
        <v>-6.01532123694572E-06+0.0114304561727567i</v>
      </c>
      <c r="D727" s="208" t="str">
        <f t="shared" si="318"/>
        <v>-1.64879163717608+0.0876334973244681i</v>
      </c>
      <c r="E727" t="str">
        <f t="shared" si="319"/>
        <v>36500</v>
      </c>
      <c r="F727" t="str">
        <f t="shared" si="320"/>
        <v>0.21505376344086</v>
      </c>
      <c r="G727" t="str">
        <f t="shared" si="315"/>
        <v>0.21505376344086</v>
      </c>
      <c r="H727" t="str">
        <f t="shared" si="321"/>
        <v>1.68936155119798+1.12509201359541i</v>
      </c>
      <c r="I727" t="str">
        <f t="shared" si="322"/>
        <v>232.870555447343i</v>
      </c>
      <c r="J727" t="str">
        <f t="shared" si="316"/>
        <v>-72.4039623565179+50.9446256741044i</v>
      </c>
      <c r="K727" t="str">
        <f t="shared" si="323"/>
        <v>1.51364819496723-2.15124020403052i</v>
      </c>
      <c r="L727" t="str">
        <f t="shared" si="324"/>
        <v>0.418013246934074-0.510583382949309i</v>
      </c>
      <c r="M727" t="str">
        <f t="shared" si="325"/>
        <v>1.9316614419013-2.66182358697983i</v>
      </c>
      <c r="N727" t="str">
        <f t="shared" si="326"/>
        <v>-0.739666391248383i</v>
      </c>
      <c r="O727" t="str">
        <f t="shared" si="327"/>
        <v>0.738693465979989-0.67404151453636i</v>
      </c>
      <c r="P727" t="str">
        <f t="shared" si="328"/>
        <v>0.261306534020011+0.67404151453636i</v>
      </c>
      <c r="Q727" t="str">
        <f t="shared" si="329"/>
        <v>-0.261306534020011+0.065624876712023i</v>
      </c>
      <c r="R727" t="str">
        <f t="shared" si="330"/>
        <v>-0.331284828826218-2.66270433379733i</v>
      </c>
      <c r="S727" t="str">
        <f t="shared" si="331"/>
        <v>0.0825900075613959i</v>
      </c>
      <c r="T727" t="str">
        <f t="shared" si="332"/>
        <v>0.219912771062083-0.0273608165177331i</v>
      </c>
      <c r="U727" t="str">
        <f t="shared" si="333"/>
        <v>0.0000500000000000001-0.00239633436358551i</v>
      </c>
      <c r="V727" t="str">
        <f t="shared" si="334"/>
        <v>0.00002-0.0268389448721578i</v>
      </c>
      <c r="W727" t="str">
        <f t="shared" si="335"/>
        <v>0.0000422734219169336-0.00219998052696649i</v>
      </c>
      <c r="X727" t="str">
        <f t="shared" si="336"/>
        <v>0.0000664457970433152-0.00219878487886408i</v>
      </c>
      <c r="Y727" t="str">
        <f t="shared" si="337"/>
        <v>0.009+0.2980743109726i</v>
      </c>
      <c r="Z727" t="str">
        <f t="shared" si="338"/>
        <v>-0.0890112700194256-0.00542243368574058i</v>
      </c>
      <c r="AA727" t="str">
        <f t="shared" si="339"/>
        <v>1.24163122834216-40.5195487982679i</v>
      </c>
      <c r="AB727" t="str">
        <f t="shared" si="340"/>
        <v>0.661533458757492-0.0823057956024541i</v>
      </c>
      <c r="AC727" t="str">
        <f t="shared" si="341"/>
        <v>2.0587751667297-1.91987229590731i</v>
      </c>
      <c r="AD727" t="str">
        <f t="shared" si="342"/>
        <v>0.191806678204328+0.138887692387629i</v>
      </c>
      <c r="AE727" t="str">
        <f t="shared" si="343"/>
        <v>-0.0163198467234371-0.0134026288825353i</v>
      </c>
      <c r="AF727" t="str">
        <f t="shared" si="344"/>
        <v>-3.33815318837406-1.03745851627094i</v>
      </c>
      <c r="AG727" t="str">
        <f t="shared" si="345"/>
        <v>1.02123426764213-0.0275100913956637i</v>
      </c>
      <c r="AH727" t="str">
        <f t="shared" si="346"/>
        <v>0.0380754524391238+0.0614145583124965i</v>
      </c>
      <c r="AI727">
        <f t="shared" si="347"/>
        <v>-22.82205711497032</v>
      </c>
      <c r="AJ727">
        <f t="shared" si="348"/>
        <v>58.202147700126289</v>
      </c>
      <c r="AK727"/>
      <c r="AL727"/>
      <c r="AM727"/>
      <c r="AN727"/>
    </row>
    <row r="728" spans="1:40" x14ac:dyDescent="0.35">
      <c r="A728"/>
      <c r="B728">
        <f t="shared" si="349"/>
        <v>59400</v>
      </c>
      <c r="C728" s="237" t="str">
        <f t="shared" si="317"/>
        <v>-5.99508468416347E-06+0.0114112129911783i</v>
      </c>
      <c r="D728" s="208" t="str">
        <f t="shared" si="318"/>
        <v>-1.64879148202917+0.0874859662657003i</v>
      </c>
      <c r="E728" t="str">
        <f t="shared" si="319"/>
        <v>36500</v>
      </c>
      <c r="F728" t="str">
        <f t="shared" si="320"/>
        <v>0.21505376344086</v>
      </c>
      <c r="G728" t="str">
        <f t="shared" si="315"/>
        <v>0.21505376344086</v>
      </c>
      <c r="H728" t="str">
        <f t="shared" si="321"/>
        <v>1.69117730970963+1.12454933585023i</v>
      </c>
      <c r="I728" t="str">
        <f t="shared" si="322"/>
        <v>233.263254529042i</v>
      </c>
      <c r="J728" t="str">
        <f t="shared" si="316"/>
        <v>-72.6517392684875+51.0305356668095i</v>
      </c>
      <c r="K728" t="str">
        <f t="shared" si="323"/>
        <v>1.51014446611089-2.14997982239479i</v>
      </c>
      <c r="L728" t="str">
        <f t="shared" si="324"/>
        <v>0.417170166295351-0.510412880823719i</v>
      </c>
      <c r="M728" t="str">
        <f t="shared" si="325"/>
        <v>1.92731463240624-2.66039270321851i</v>
      </c>
      <c r="N728" t="str">
        <f t="shared" si="326"/>
        <v>-0.740913720744586i</v>
      </c>
      <c r="O728" t="str">
        <f t="shared" si="327"/>
        <v>0.737852139694279-0.674962384098976i</v>
      </c>
      <c r="P728" t="str">
        <f t="shared" si="328"/>
        <v>0.262147860305721+0.674962384098976i</v>
      </c>
      <c r="Q728" t="str">
        <f t="shared" si="329"/>
        <v>-0.262147860305721+0.0659513366456099i</v>
      </c>
      <c r="R728" t="str">
        <f t="shared" si="330"/>
        <v>-0.331277838266561-2.65808234910288i</v>
      </c>
      <c r="S728" t="str">
        <f t="shared" si="331"/>
        <v>0.0827292824476713i</v>
      </c>
      <c r="T728" t="str">
        <f t="shared" si="332"/>
        <v>0.219901245428102-0.0274063778506083i</v>
      </c>
      <c r="U728" t="str">
        <f t="shared" si="333"/>
        <v>0.0000500000000000001-0.00239230013065019i</v>
      </c>
      <c r="V728" t="str">
        <f t="shared" si="334"/>
        <v>0.00002-0.0267937614632821i</v>
      </c>
      <c r="W728" t="str">
        <f t="shared" si="335"/>
        <v>0.0000422734213753223-0.00219627708186713i</v>
      </c>
      <c r="X728" t="str">
        <f t="shared" si="336"/>
        <v>0.0000663644612493542-0.00219508433951448i</v>
      </c>
      <c r="Y728" t="str">
        <f t="shared" si="337"/>
        <v>0.009+0.298576965797174i</v>
      </c>
      <c r="Z728" t="str">
        <f t="shared" si="338"/>
        <v>-0.0887100378673488-0.00540063738645754i</v>
      </c>
      <c r="AA728" t="str">
        <f t="shared" si="339"/>
        <v>1.23738519107021-40.4504531650714i</v>
      </c>
      <c r="AB728" t="str">
        <f t="shared" si="340"/>
        <v>0.661498787771923-0.0824428515177471i</v>
      </c>
      <c r="AC728" t="str">
        <f t="shared" si="341"/>
        <v>2.05558593238148-1.91873986224376i</v>
      </c>
      <c r="AD728" t="str">
        <f t="shared" si="342"/>
        <v>0.191976061781402+0.139088941169958i</v>
      </c>
      <c r="AE728" t="str">
        <f t="shared" si="343"/>
        <v>-0.0162790347745274-0.013375378334678i</v>
      </c>
      <c r="AF728" t="str">
        <f t="shared" si="344"/>
        <v>-3.3399687917388-1.03706336958453i</v>
      </c>
      <c r="AG728" t="str">
        <f t="shared" si="345"/>
        <v>1.021226807712-0.0274881518014864i</v>
      </c>
      <c r="AH728" t="str">
        <f t="shared" si="346"/>
        <v>0.0380085476921114+0.061299332458131i</v>
      </c>
      <c r="AI728">
        <f t="shared" si="347"/>
        <v>-22.838081251690745</v>
      </c>
      <c r="AJ728">
        <f t="shared" si="348"/>
        <v>58.19908769315272</v>
      </c>
      <c r="AK728"/>
      <c r="AL728"/>
      <c r="AM728"/>
      <c r="AN728"/>
    </row>
    <row r="729" spans="1:40" x14ac:dyDescent="0.35">
      <c r="A729"/>
      <c r="B729">
        <f t="shared" si="349"/>
        <v>59500</v>
      </c>
      <c r="C729" s="237" t="str">
        <f t="shared" si="317"/>
        <v>-5.97495007861691E-06+0.0113920344925098i</v>
      </c>
      <c r="D729" s="208" t="str">
        <f t="shared" si="318"/>
        <v>-1.64879132766387+0.0873389311092418i</v>
      </c>
      <c r="E729" t="str">
        <f t="shared" si="319"/>
        <v>36500</v>
      </c>
      <c r="F729" t="str">
        <f t="shared" si="320"/>
        <v>0.21505376344086</v>
      </c>
      <c r="G729" t="str">
        <f t="shared" si="315"/>
        <v>0.21505376344086</v>
      </c>
      <c r="H729" t="str">
        <f t="shared" si="321"/>
        <v>1.69298826282528+1.12400491172589i</v>
      </c>
      <c r="I729" t="str">
        <f t="shared" si="322"/>
        <v>233.655953610741i</v>
      </c>
      <c r="J729" t="str">
        <f t="shared" si="316"/>
        <v>-72.8999336647232+51.1164456595146i</v>
      </c>
      <c r="K729" t="str">
        <f t="shared" si="323"/>
        <v>1.506651053392-2.14871672768034i</v>
      </c>
      <c r="L729" t="str">
        <f t="shared" si="324"/>
        <v>0.416329067636337-0.510241334627296i</v>
      </c>
      <c r="M729" t="str">
        <f t="shared" si="325"/>
        <v>1.92298012102834-2.65895806230764i</v>
      </c>
      <c r="N729" t="str">
        <f t="shared" si="326"/>
        <v>-0.742161050240789i</v>
      </c>
      <c r="O729" t="str">
        <f t="shared" si="327"/>
        <v>0.737009665435579-0.675882203534414i</v>
      </c>
      <c r="P729" t="str">
        <f t="shared" si="328"/>
        <v>0.262990334564421+0.675882203534414i</v>
      </c>
      <c r="Q729" t="str">
        <f t="shared" si="329"/>
        <v>-0.262990334564421+0.0662788467063751i</v>
      </c>
      <c r="R729" t="str">
        <f t="shared" si="330"/>
        <v>-0.331270835412819-2.65347566331223i</v>
      </c>
      <c r="S729" t="str">
        <f t="shared" si="331"/>
        <v>0.0828685573339469i</v>
      </c>
      <c r="T729" t="str">
        <f t="shared" si="332"/>
        <v>0.219889700139422-0.0274519362174717i</v>
      </c>
      <c r="U729" t="str">
        <f t="shared" si="333"/>
        <v>0.00005-0.00238827945816169i</v>
      </c>
      <c r="V729" t="str">
        <f t="shared" si="334"/>
        <v>0.00002-0.026748729931411i</v>
      </c>
      <c r="W729" t="str">
        <f t="shared" si="335"/>
        <v>0.0000422734208327982-0.00219258608570256i</v>
      </c>
      <c r="X729" t="str">
        <f t="shared" si="336"/>
        <v>0.0000662835351378006-0.00219139623484205i</v>
      </c>
      <c r="Y729" t="str">
        <f t="shared" si="337"/>
        <v>0.009+0.299079620621748i</v>
      </c>
      <c r="Z729" t="str">
        <f t="shared" si="338"/>
        <v>-0.0884103353091547-0.0053789792178549i</v>
      </c>
      <c r="AA729" t="str">
        <f t="shared" si="339"/>
        <v>1.23316101122317-40.3815942427002i</v>
      </c>
      <c r="AB729" t="str">
        <f t="shared" si="340"/>
        <v>0.661464057661816-0.0825798985107932i</v>
      </c>
      <c r="AC729" t="str">
        <f t="shared" si="341"/>
        <v>2.0524057467286-1.9176046922794i</v>
      </c>
      <c r="AD729" t="str">
        <f t="shared" si="342"/>
        <v>0.192145689672034+0.139289990812603i</v>
      </c>
      <c r="AE729" t="str">
        <f t="shared" si="343"/>
        <v>-0.0162384268862771-0.0133482224644976i</v>
      </c>
      <c r="AF729" t="str">
        <f t="shared" si="344"/>
        <v>-3.34177959048915-1.03666598061665i</v>
      </c>
      <c r="AG729" t="str">
        <f t="shared" si="345"/>
        <v>1.02121934843983-0.027466323889424i</v>
      </c>
      <c r="AH729" t="str">
        <f t="shared" si="346"/>
        <v>0.0379419787679936+0.0611844741349707i</v>
      </c>
      <c r="AI729">
        <f t="shared" si="347"/>
        <v>-22.854075943330393</v>
      </c>
      <c r="AJ729">
        <f t="shared" si="348"/>
        <v>58.195943380396713</v>
      </c>
      <c r="AK729"/>
      <c r="AL729"/>
      <c r="AM729"/>
      <c r="AN729"/>
    </row>
    <row r="730" spans="1:40" x14ac:dyDescent="0.35">
      <c r="A730"/>
      <c r="B730">
        <f t="shared" si="349"/>
        <v>59600</v>
      </c>
      <c r="C730" s="237" t="str">
        <f t="shared" si="317"/>
        <v>-5.95491673667103E-06+0.0113729203511663i</v>
      </c>
      <c r="D730" s="208" t="str">
        <f t="shared" si="318"/>
        <v>-1.64879117407491+0.0871923893589417i</v>
      </c>
      <c r="E730" t="str">
        <f t="shared" si="319"/>
        <v>36500</v>
      </c>
      <c r="F730" t="str">
        <f t="shared" si="320"/>
        <v>0.21505376344086</v>
      </c>
      <c r="G730" t="str">
        <f t="shared" si="315"/>
        <v>0.21505376344086</v>
      </c>
      <c r="H730" t="str">
        <f t="shared" si="321"/>
        <v>1.69479442194044+1.12345875846577i</v>
      </c>
      <c r="I730" t="str">
        <f t="shared" si="322"/>
        <v>234.04865269244i</v>
      </c>
      <c r="J730" t="str">
        <f t="shared" si="316"/>
        <v>-73.1485455452251+51.2023556522196i</v>
      </c>
      <c r="K730" t="str">
        <f t="shared" si="323"/>
        <v>1.50316792612087-2.14745095426499i</v>
      </c>
      <c r="L730" t="str">
        <f t="shared" si="324"/>
        <v>0.41548994753331-0.51006875240432i</v>
      </c>
      <c r="M730" t="str">
        <f t="shared" si="325"/>
        <v>1.91865787365418-2.65751970666931i</v>
      </c>
      <c r="N730" t="str">
        <f t="shared" si="326"/>
        <v>-0.743408379736992i</v>
      </c>
      <c r="O730" t="str">
        <f t="shared" si="327"/>
        <v>0.736166044514638-0.67680097141159i</v>
      </c>
      <c r="P730" t="str">
        <f t="shared" si="328"/>
        <v>0.263833955485362+0.67680097141159i</v>
      </c>
      <c r="Q730" t="str">
        <f t="shared" si="329"/>
        <v>-0.263833955485362+0.066607408325402i</v>
      </c>
      <c r="R730" t="str">
        <f t="shared" si="330"/>
        <v>-0.331263820262336-2.64888419940325i</v>
      </c>
      <c r="S730" t="str">
        <f t="shared" si="331"/>
        <v>0.0830078322202224i</v>
      </c>
      <c r="T730" t="str">
        <f t="shared" si="332"/>
        <v>0.219878135194863-0.0274974916129659i</v>
      </c>
      <c r="U730" t="str">
        <f t="shared" si="333"/>
        <v>0.00005-0.00238427227786276i</v>
      </c>
      <c r="V730" t="str">
        <f t="shared" si="334"/>
        <v>0.00002-0.026703849512063i</v>
      </c>
      <c r="W730" t="str">
        <f t="shared" si="335"/>
        <v>0.0000422734202893621-0.00218890747581037i</v>
      </c>
      <c r="X730" t="str">
        <f t="shared" si="336"/>
        <v>0.000066203015961961-0.00218772050228623i</v>
      </c>
      <c r="Y730" t="str">
        <f t="shared" si="337"/>
        <v>0.009+0.299582275446323i</v>
      </c>
      <c r="Z730" t="str">
        <f t="shared" si="338"/>
        <v>-0.0881121519865079-0.00535745804063671i</v>
      </c>
      <c r="AA730" t="str">
        <f t="shared" si="339"/>
        <v>1.22895853827984-40.3129708096027i</v>
      </c>
      <c r="AB730" t="str">
        <f t="shared" si="340"/>
        <v>0.661429268423622-0.0827169365654764i</v>
      </c>
      <c r="AC730" t="str">
        <f t="shared" si="341"/>
        <v>2.04923458472824-1.91646681702954i</v>
      </c>
      <c r="AD730" t="str">
        <f t="shared" si="342"/>
        <v>0.192315561690258+0.139490841088947i</v>
      </c>
      <c r="AE730" t="str">
        <f t="shared" si="343"/>
        <v>-0.0161980216728355-0.0133211607430721i</v>
      </c>
      <c r="AF730" t="str">
        <f t="shared" si="344"/>
        <v>-3.34358559601535-1.03626636910683i</v>
      </c>
      <c r="AG730" t="str">
        <f t="shared" si="345"/>
        <v>1.02121188976492-0.0274446070554307i</v>
      </c>
      <c r="AH730" t="str">
        <f t="shared" si="346"/>
        <v>0.0378757433370682+0.0610699814663718i</v>
      </c>
      <c r="AI730">
        <f t="shared" si="347"/>
        <v>-22.870041311597177</v>
      </c>
      <c r="AJ730">
        <f t="shared" si="348"/>
        <v>58.192715149000122</v>
      </c>
      <c r="AK730"/>
      <c r="AL730"/>
      <c r="AM730"/>
      <c r="AN730"/>
    </row>
    <row r="731" spans="1:40" x14ac:dyDescent="0.35">
      <c r="A731"/>
      <c r="B731">
        <f t="shared" si="349"/>
        <v>59700</v>
      </c>
      <c r="C731" s="237" t="str">
        <f t="shared" si="317"/>
        <v>-5.93498398041159E-06+0.0113538702437445i</v>
      </c>
      <c r="D731" s="208" t="str">
        <f t="shared" si="318"/>
        <v>-1.64879102125711+0.0870463385353745i</v>
      </c>
      <c r="E731" t="str">
        <f t="shared" si="319"/>
        <v>36500</v>
      </c>
      <c r="F731" t="str">
        <f t="shared" si="320"/>
        <v>0.21505376344086</v>
      </c>
      <c r="G731" t="str">
        <f t="shared" si="315"/>
        <v>0.21505376344086</v>
      </c>
      <c r="H731" t="str">
        <f t="shared" si="321"/>
        <v>1.69659579845661+1.12291089320216i</v>
      </c>
      <c r="I731" t="str">
        <f t="shared" si="322"/>
        <v>234.441351774138i</v>
      </c>
      <c r="J731" t="str">
        <f t="shared" si="316"/>
        <v>-73.3975749099932+51.2882656449247i</v>
      </c>
      <c r="K731" t="str">
        <f t="shared" si="323"/>
        <v>1.49969505365114-2.14618253626594i</v>
      </c>
      <c r="L731" t="str">
        <f t="shared" si="324"/>
        <v>0.414652802549958-0.509895142155398i</v>
      </c>
      <c r="M731" t="str">
        <f t="shared" si="325"/>
        <v>1.9143478562011-2.65607767842134i</v>
      </c>
      <c r="N731" t="str">
        <f t="shared" si="326"/>
        <v>-0.744655709233195i</v>
      </c>
      <c r="O731" t="str">
        <f t="shared" si="327"/>
        <v>0.735321278243986-0.677718686301057i</v>
      </c>
      <c r="P731" t="str">
        <f t="shared" si="328"/>
        <v>0.264678721756014+0.677718686301057i</v>
      </c>
      <c r="Q731" t="str">
        <f t="shared" si="329"/>
        <v>-0.264678721756014+0.066937022932138i</v>
      </c>
      <c r="R731" t="str">
        <f t="shared" si="330"/>
        <v>-0.331256792812462-2.64430788086979i</v>
      </c>
      <c r="S731" t="str">
        <f t="shared" si="331"/>
        <v>0.0831471071064981i</v>
      </c>
      <c r="T731" t="str">
        <f t="shared" si="332"/>
        <v>0.219866550593237-0.0275430440317328i</v>
      </c>
      <c r="U731" t="str">
        <f t="shared" si="333"/>
        <v>0.00005-0.00238027852195345i</v>
      </c>
      <c r="V731" t="str">
        <f t="shared" si="334"/>
        <v>0.00002-0.0266591194458786i</v>
      </c>
      <c r="W731" t="str">
        <f t="shared" si="335"/>
        <v>0.000042273419745013-0.00218524118994799i</v>
      </c>
      <c r="X731" t="str">
        <f t="shared" si="336"/>
        <v>0.0000661229009981175-0.0021840570797053i</v>
      </c>
      <c r="Y731" t="str">
        <f t="shared" si="337"/>
        <v>0.009+0.300084930270897i</v>
      </c>
      <c r="Z731" t="str">
        <f t="shared" si="338"/>
        <v>-0.0878154776287709-0.00533607272694862i</v>
      </c>
      <c r="AA731" t="str">
        <f t="shared" si="339"/>
        <v>1.22477762301876-40.2445816526656i</v>
      </c>
      <c r="AB731" t="str">
        <f t="shared" si="340"/>
        <v>0.661394420053766-0.0828539656656787i</v>
      </c>
      <c r="AC731" t="str">
        <f t="shared" si="341"/>
        <v>2.04607242136-1.91532626728709i</v>
      </c>
      <c r="AD731" t="str">
        <f t="shared" si="342"/>
        <v>0.192485677649824+0.139691491772126i</v>
      </c>
      <c r="AE731" t="str">
        <f t="shared" si="343"/>
        <v>-0.0161578177600849-0.0132941926454802i</v>
      </c>
      <c r="AF731" t="str">
        <f t="shared" si="344"/>
        <v>-3.34538681971372-1.03586455466679i</v>
      </c>
      <c r="AG731" t="str">
        <f t="shared" si="345"/>
        <v>1.02120443162711-0.0274230006995922i</v>
      </c>
      <c r="AH731" t="str">
        <f t="shared" si="346"/>
        <v>0.037809839089569+0.0609558525886779i</v>
      </c>
      <c r="AI731">
        <f t="shared" si="347"/>
        <v>-22.885977477456368</v>
      </c>
      <c r="AJ731">
        <f t="shared" si="348"/>
        <v>58.189403383816781</v>
      </c>
      <c r="AK731"/>
      <c r="AL731"/>
      <c r="AM731"/>
      <c r="AN731"/>
    </row>
    <row r="732" spans="1:40" x14ac:dyDescent="0.35">
      <c r="A732"/>
      <c r="B732">
        <f t="shared" si="349"/>
        <v>59800</v>
      </c>
      <c r="C732" s="237" t="str">
        <f t="shared" si="317"/>
        <v>-5.91515113758787E-06+0.0113348838490045i</v>
      </c>
      <c r="D732" s="208" t="str">
        <f t="shared" si="318"/>
        <v>-1.64879086920532+0.0869007761757012i</v>
      </c>
      <c r="E732" t="str">
        <f t="shared" si="319"/>
        <v>36500</v>
      </c>
      <c r="F732" t="str">
        <f t="shared" si="320"/>
        <v>0.21505376344086</v>
      </c>
      <c r="G732" t="str">
        <f t="shared" si="315"/>
        <v>0.21505376344086</v>
      </c>
      <c r="H732" t="str">
        <f t="shared" si="321"/>
        <v>1.69839240378074+1.12236133295678i</v>
      </c>
      <c r="I732" t="str">
        <f t="shared" si="322"/>
        <v>234.834050855837i</v>
      </c>
      <c r="J732" t="str">
        <f t="shared" si="316"/>
        <v>-73.6470217590274+51.3741756376298i</v>
      </c>
      <c r="K732" t="str">
        <f t="shared" si="323"/>
        <v>1.49623240538047-2.14491150754164i</v>
      </c>
      <c r="L732" t="str">
        <f t="shared" si="324"/>
        <v>0.41381762923765-0.509720511837632i</v>
      </c>
      <c r="M732" t="str">
        <f t="shared" si="325"/>
        <v>1.91005003461812-2.65463201937927i</v>
      </c>
      <c r="N732" t="str">
        <f t="shared" si="326"/>
        <v>-0.745903038729398i</v>
      </c>
      <c r="O732" t="str">
        <f t="shared" si="327"/>
        <v>0.734475367937937-0.678635346775006i</v>
      </c>
      <c r="P732" t="str">
        <f t="shared" si="328"/>
        <v>0.265524632062063+0.678635346775006i</v>
      </c>
      <c r="Q732" t="str">
        <f t="shared" si="329"/>
        <v>-0.265524632062063+0.067267691954392i</v>
      </c>
      <c r="R732" t="str">
        <f t="shared" si="330"/>
        <v>-0.331249753060538-2.63974663171747i</v>
      </c>
      <c r="S732" t="str">
        <f t="shared" si="331"/>
        <v>0.0832863819927735i</v>
      </c>
      <c r="T732" t="str">
        <f t="shared" si="332"/>
        <v>0.219854946333358-0.0275885934684119i</v>
      </c>
      <c r="U732" t="str">
        <f t="shared" si="333"/>
        <v>0.00005-0.0023762981230873i</v>
      </c>
      <c r="V732" t="str">
        <f t="shared" si="334"/>
        <v>0.00002-0.0266145389785778i</v>
      </c>
      <c r="W732" t="str">
        <f t="shared" si="335"/>
        <v>0.0000422734191997515-0.00218158716628916i</v>
      </c>
      <c r="X732" t="str">
        <f t="shared" si="336"/>
        <v>0.0000660431875453036-0.00218040590537299i</v>
      </c>
      <c r="Y732" t="str">
        <f t="shared" si="337"/>
        <v>0.009+0.300587585095471i</v>
      </c>
      <c r="Z732" t="str">
        <f t="shared" si="338"/>
        <v>-0.087520302052115-0.00531482216024297i</v>
      </c>
      <c r="AA732" t="str">
        <f t="shared" si="339"/>
        <v>1.22061811750465-40.1764255671401i</v>
      </c>
      <c r="AB732" t="str">
        <f t="shared" si="340"/>
        <v>0.661359512548682-0.0829909857952749i</v>
      </c>
      <c r="AC732" t="str">
        <f t="shared" si="341"/>
        <v>2.04291923162665-1.91418307362405i</v>
      </c>
      <c r="AD732" t="str">
        <f t="shared" si="342"/>
        <v>0.192656037364193+0.139891942635045i</v>
      </c>
      <c r="AE732" t="str">
        <f t="shared" si="343"/>
        <v>-0.0161178137855216-0.0132673176507641i</v>
      </c>
      <c r="AF732" t="str">
        <f t="shared" si="344"/>
        <v>-3.34718327298606-1.03546055678108i</v>
      </c>
      <c r="AG732" t="str">
        <f t="shared" si="345"/>
        <v>1.02119697396675-0.0274015042260888i</v>
      </c>
      <c r="AH732" t="str">
        <f t="shared" si="346"/>
        <v>0.0377442637354627+0.0608420856511089i</v>
      </c>
      <c r="AI732">
        <f t="shared" si="347"/>
        <v>-22.901884561136285</v>
      </c>
      <c r="AJ732">
        <f t="shared" si="348"/>
        <v>58.18600846742865</v>
      </c>
      <c r="AK732"/>
      <c r="AL732"/>
      <c r="AM732"/>
      <c r="AN732"/>
    </row>
    <row r="733" spans="1:40" x14ac:dyDescent="0.35">
      <c r="A733"/>
      <c r="B733">
        <f t="shared" si="349"/>
        <v>59900</v>
      </c>
      <c r="C733" s="237" t="str">
        <f t="shared" si="317"/>
        <v>-5.89541754155582E-06+0.0113159608478513i</v>
      </c>
      <c r="D733" s="208" t="str">
        <f t="shared" si="318"/>
        <v>-1.64879071791442+0.0867556998335267i</v>
      </c>
      <c r="E733" t="str">
        <f t="shared" si="319"/>
        <v>36500</v>
      </c>
      <c r="F733" t="str">
        <f t="shared" si="320"/>
        <v>0.21505376344086</v>
      </c>
      <c r="G733" t="str">
        <f t="shared" si="315"/>
        <v>0.21505376344086</v>
      </c>
      <c r="H733" t="str">
        <f t="shared" si="321"/>
        <v>1.70018424932481+1.12181009464139i</v>
      </c>
      <c r="I733" t="str">
        <f t="shared" si="322"/>
        <v>235.226749937536i</v>
      </c>
      <c r="J733" t="str">
        <f t="shared" si="316"/>
        <v>-73.8968860923278+51.4600856303349i</v>
      </c>
      <c r="K733" t="str">
        <f t="shared" si="323"/>
        <v>1.4927799507512-2.14363790169337i</v>
      </c>
      <c r="L733" t="str">
        <f t="shared" si="324"/>
        <v>0.412984424135659-0.509544869364793i</v>
      </c>
      <c r="M733" t="str">
        <f t="shared" si="325"/>
        <v>1.90576437488686-2.65318277105816i</v>
      </c>
      <c r="N733" t="str">
        <f t="shared" si="326"/>
        <v>-0.747150368225601i</v>
      </c>
      <c r="O733" t="str">
        <f t="shared" si="327"/>
        <v>0.733628314912583-0.679550951407268i</v>
      </c>
      <c r="P733" t="str">
        <f t="shared" si="328"/>
        <v>0.266371685087417+0.679550951407268i</v>
      </c>
      <c r="Q733" t="str">
        <f t="shared" si="329"/>
        <v>-0.266371685087417+0.067599416818333i</v>
      </c>
      <c r="R733" t="str">
        <f t="shared" si="330"/>
        <v>-0.3312427010039-2.63520037645931i</v>
      </c>
      <c r="S733" t="str">
        <f t="shared" si="331"/>
        <v>0.0834256568790491i</v>
      </c>
      <c r="T733" t="str">
        <f t="shared" si="332"/>
        <v>0.219843322414035-0.0276341399176408i</v>
      </c>
      <c r="U733" t="str">
        <f t="shared" si="333"/>
        <v>0.00005-0.00237233101436763i</v>
      </c>
      <c r="V733" t="str">
        <f t="shared" si="334"/>
        <v>0.00002-0.0265701073609174i</v>
      </c>
      <c r="W733" t="str">
        <f t="shared" si="335"/>
        <v>0.0000422734186535772-0.00217794534342053i</v>
      </c>
      <c r="X733" t="str">
        <f t="shared" si="336"/>
        <v>0.0000659638729250737-0.002176766917975i</v>
      </c>
      <c r="Y733" t="str">
        <f t="shared" si="337"/>
        <v>0.009+0.301090239920046i</v>
      </c>
      <c r="Z733" t="str">
        <f t="shared" si="338"/>
        <v>-0.0872266151586403-0.00529370523514573i</v>
      </c>
      <c r="AA733" t="str">
        <f t="shared" si="339"/>
        <v>1.2164798750751-40.1085013565694i</v>
      </c>
      <c r="AB733" t="str">
        <f t="shared" si="340"/>
        <v>0.661324545904785-0.0831279969381339i</v>
      </c>
      <c r="AC733" t="str">
        <f t="shared" si="341"/>
        <v>2.03977499055474-1.91303726639284i</v>
      </c>
      <c r="AD733" t="str">
        <f t="shared" si="342"/>
        <v>0.19282664064654+0.140092193450378i</v>
      </c>
      <c r="AE733" t="str">
        <f t="shared" si="343"/>
        <v>-0.0160780083981379-0.0132405352418921i</v>
      </c>
      <c r="AF733" t="str">
        <f t="shared" si="344"/>
        <v>-3.34897496723923-1.03505439480786i</v>
      </c>
      <c r="AG733" t="str">
        <f t="shared" si="345"/>
        <v>1.02118951672476-0.0273801170431604i</v>
      </c>
      <c r="AH733" t="str">
        <f t="shared" si="346"/>
        <v>0.0376790150042434+0.0607286788156463i</v>
      </c>
      <c r="AI733">
        <f t="shared" si="347"/>
        <v>-22.917762682134676</v>
      </c>
      <c r="AJ733">
        <f t="shared" si="348"/>
        <v>58.182530780163411</v>
      </c>
      <c r="AK733"/>
      <c r="AL733"/>
      <c r="AM733"/>
      <c r="AN733"/>
    </row>
    <row r="734" spans="1:40" x14ac:dyDescent="0.35">
      <c r="A734"/>
      <c r="B734">
        <f t="shared" si="349"/>
        <v>60000</v>
      </c>
      <c r="C734" s="237" t="str">
        <f t="shared" si="317"/>
        <v>-5.87578253122209E-06+0.0112971009233173i</v>
      </c>
      <c r="D734" s="208" t="str">
        <f t="shared" si="318"/>
        <v>-1.64879056737933+0.086611107078766i</v>
      </c>
      <c r="E734" t="str">
        <f t="shared" si="319"/>
        <v>36500</v>
      </c>
      <c r="F734" t="str">
        <f t="shared" si="320"/>
        <v>0.21505376344086</v>
      </c>
      <c r="G734" t="str">
        <f t="shared" si="315"/>
        <v>0.21505376344086</v>
      </c>
      <c r="H734" t="str">
        <f t="shared" si="321"/>
        <v>1.7019713465053+1.12125719505834i</v>
      </c>
      <c r="I734" t="str">
        <f t="shared" si="322"/>
        <v>235.619449019234i</v>
      </c>
      <c r="J734" t="str">
        <f t="shared" si="316"/>
        <v>-74.1471679098944+51.5459956230399i</v>
      </c>
      <c r="K734" t="str">
        <f t="shared" si="323"/>
        <v>1.48933765925104-2.14236175206705i</v>
      </c>
      <c r="L734" t="str">
        <f t="shared" si="324"/>
        <v>0.412153183771391-0.509368222607483i</v>
      </c>
      <c r="M734" t="str">
        <f t="shared" si="325"/>
        <v>1.90149084302243-2.65172997467453i</v>
      </c>
      <c r="N734" t="str">
        <f t="shared" si="326"/>
        <v>-0.748397697721804i</v>
      </c>
      <c r="O734" t="str">
        <f t="shared" si="327"/>
        <v>0.732780120485797-0.680465498773318i</v>
      </c>
      <c r="P734" t="str">
        <f t="shared" si="328"/>
        <v>0.267219879514203+0.680465498773318i</v>
      </c>
      <c r="Q734" t="str">
        <f t="shared" si="329"/>
        <v>-0.267219879514203+0.067932198948486i</v>
      </c>
      <c r="R734" t="str">
        <f t="shared" si="330"/>
        <v>-0.331235636639879-2.6306690401116i</v>
      </c>
      <c r="S734" t="str">
        <f t="shared" si="331"/>
        <v>0.0835649317653246i</v>
      </c>
      <c r="T734" t="str">
        <f t="shared" si="332"/>
        <v>0.219831678834078-0.0276796833740553i</v>
      </c>
      <c r="U734" t="str">
        <f t="shared" si="333"/>
        <v>0.00005-0.00236837712934368i</v>
      </c>
      <c r="V734" t="str">
        <f t="shared" si="334"/>
        <v>0.00002-0.0265258238486492i</v>
      </c>
      <c r="W734" t="str">
        <f t="shared" si="335"/>
        <v>0.0000422734181064905-0.00217431566033813i</v>
      </c>
      <c r="X734" t="str">
        <f t="shared" si="336"/>
        <v>0.0000658849544812788-0.00217314005660549i</v>
      </c>
      <c r="Y734" t="str">
        <f t="shared" si="337"/>
        <v>0.009+0.30159289474462i</v>
      </c>
      <c r="Z734" t="str">
        <f t="shared" si="338"/>
        <v>-0.0869344069355029-0.00527272085732516i</v>
      </c>
      <c r="AA734" t="str">
        <f t="shared" si="339"/>
        <v>1.2123627503274-40.0408078327183i</v>
      </c>
      <c r="AB734" t="str">
        <f t="shared" si="340"/>
        <v>0.661289520118497-0.0832649990781195i</v>
      </c>
      <c r="AC734" t="str">
        <f t="shared" si="341"/>
        <v>2.03663967319532-1.91188887572767i</v>
      </c>
      <c r="AD734" t="str">
        <f t="shared" si="342"/>
        <v>0.192997487309754+0.140292243990569i</v>
      </c>
      <c r="AE734" t="str">
        <f t="shared" si="343"/>
        <v>-0.0160384002583057-0.0132138449057205i</v>
      </c>
      <c r="AF734" t="str">
        <f t="shared" si="344"/>
        <v>-3.35076191388463-1.03464608797957i</v>
      </c>
      <c r="AG734" t="str">
        <f t="shared" si="345"/>
        <v>1.02118205984258-0.0273588385630719i</v>
      </c>
      <c r="AH734" t="str">
        <f t="shared" si="346"/>
        <v>0.0376140906447367+0.0606156302569215i</v>
      </c>
      <c r="AI734">
        <f t="shared" si="347"/>
        <v>-22.933611959224422</v>
      </c>
      <c r="AJ734">
        <f t="shared" si="348"/>
        <v>58.178970700107548</v>
      </c>
      <c r="AK734"/>
      <c r="AL734"/>
      <c r="AM734"/>
      <c r="AN734"/>
    </row>
    <row r="735" spans="1:40" x14ac:dyDescent="0.35">
      <c r="A735"/>
      <c r="B735">
        <f t="shared" si="349"/>
        <v>60100</v>
      </c>
      <c r="C735" s="237" t="str">
        <f t="shared" si="317"/>
        <v>-5.85624545098881E-06+0.0112783037605446i</v>
      </c>
      <c r="D735" s="208" t="str">
        <f t="shared" si="318"/>
        <v>-1.64879041759505+0.0864669954975086i</v>
      </c>
      <c r="E735" t="str">
        <f t="shared" si="319"/>
        <v>36500</v>
      </c>
      <c r="F735" t="str">
        <f t="shared" si="320"/>
        <v>0.21505376344086</v>
      </c>
      <c r="G735" t="str">
        <f t="shared" si="315"/>
        <v>0.21505376344086</v>
      </c>
      <c r="H735" t="str">
        <f t="shared" si="321"/>
        <v>1.70375370674285+1.12070265090116i</v>
      </c>
      <c r="I735" t="str">
        <f t="shared" si="322"/>
        <v>236.012148100933i</v>
      </c>
      <c r="J735" t="str">
        <f t="shared" si="316"/>
        <v>-74.3978672117271+51.6319056157449i</v>
      </c>
      <c r="K735" t="str">
        <f t="shared" si="323"/>
        <v>1.48590550041374-2.1410830917549i</v>
      </c>
      <c r="L735" t="str">
        <f t="shared" si="324"/>
        <v>0.411323904660649-0.50919057939331i</v>
      </c>
      <c r="M735" t="str">
        <f t="shared" si="325"/>
        <v>1.89722940507439-2.65027367114821i</v>
      </c>
      <c r="N735" t="str">
        <f t="shared" si="326"/>
        <v>-0.749645027218007i</v>
      </c>
      <c r="O735" t="str">
        <f t="shared" si="327"/>
        <v>0.731930785977224-0.681378987450275i</v>
      </c>
      <c r="P735" t="str">
        <f t="shared" si="328"/>
        <v>0.268069214022776+0.681378987450275i</v>
      </c>
      <c r="Q735" t="str">
        <f t="shared" si="329"/>
        <v>-0.268069214022776+0.0682660397677319i</v>
      </c>
      <c r="R735" t="str">
        <f t="shared" si="330"/>
        <v>-0.331228559965811-2.62615254818965i</v>
      </c>
      <c r="S735" t="str">
        <f t="shared" si="331"/>
        <v>0.0837042066516001i</v>
      </c>
      <c r="T735" t="str">
        <f t="shared" si="332"/>
        <v>0.219820015592293-0.0277252238322902i</v>
      </c>
      <c r="U735" t="str">
        <f t="shared" si="333"/>
        <v>0.00005-0.002364436402007i</v>
      </c>
      <c r="V735" t="str">
        <f t="shared" si="334"/>
        <v>0.00002-0.0264816877024784i</v>
      </c>
      <c r="W735" t="str">
        <f t="shared" si="335"/>
        <v>0.0000422734175584915-0.00217069805644404i</v>
      </c>
      <c r="X735" t="str">
        <f t="shared" si="336"/>
        <v>0.0000658064295798444-0.00216952526076382i</v>
      </c>
      <c r="Y735" t="str">
        <f t="shared" si="337"/>
        <v>0.009+0.302095549569194i</v>
      </c>
      <c r="Z735" t="str">
        <f t="shared" si="338"/>
        <v>-0.086643667454059-0.00525186794336221i</v>
      </c>
      <c r="AA735" t="str">
        <f t="shared" si="339"/>
        <v>1.20826659910548-39.973343815501i</v>
      </c>
      <c r="AB735" t="str">
        <f t="shared" si="340"/>
        <v>0.661254435186225-0.0834019921990921i</v>
      </c>
      <c r="AC735" t="str">
        <f t="shared" si="341"/>
        <v>2.0335132546246-1.91073793154594i</v>
      </c>
      <c r="AD735" t="str">
        <f t="shared" si="342"/>
        <v>0.193168577166434+0.140492094027837i</v>
      </c>
      <c r="AE735" t="str">
        <f t="shared" si="343"/>
        <v>-0.0159989880376616-0.0131872461329576i</v>
      </c>
      <c r="AF735" t="str">
        <f t="shared" si="344"/>
        <v>-3.3525441243379-1.03423565540365i</v>
      </c>
      <c r="AG735" t="str">
        <f t="shared" si="345"/>
        <v>1.02117460326215-0.0273376682020775i</v>
      </c>
      <c r="AH735" t="str">
        <f t="shared" si="346"/>
        <v>0.0375494884249054+0.0605029381621115i</v>
      </c>
      <c r="AI735">
        <f t="shared" si="347"/>
        <v>-22.949432510458614</v>
      </c>
      <c r="AJ735">
        <f t="shared" si="348"/>
        <v>58.175328603122587</v>
      </c>
      <c r="AK735"/>
      <c r="AL735"/>
      <c r="AM735"/>
      <c r="AN735"/>
    </row>
    <row r="736" spans="1:40" x14ac:dyDescent="0.35">
      <c r="A736"/>
      <c r="B736">
        <f t="shared" si="349"/>
        <v>60200</v>
      </c>
      <c r="C736" s="237" t="str">
        <f t="shared" si="317"/>
        <v>-5.83680565069864E-06+0.0112595690467672i</v>
      </c>
      <c r="D736" s="208" t="str">
        <f t="shared" si="318"/>
        <v>-1.64879026855658+0.0863233626918819i</v>
      </c>
      <c r="E736" t="str">
        <f t="shared" si="319"/>
        <v>36500</v>
      </c>
      <c r="F736" t="str">
        <f t="shared" si="320"/>
        <v>0.21505376344086</v>
      </c>
      <c r="G736" t="str">
        <f t="shared" si="315"/>
        <v>0.21505376344086</v>
      </c>
      <c r="H736" t="str">
        <f t="shared" si="321"/>
        <v>1.70553134146164+1.12014647875512i</v>
      </c>
      <c r="I736" t="str">
        <f t="shared" si="322"/>
        <v>236.404847182632i</v>
      </c>
      <c r="J736" t="str">
        <f t="shared" si="316"/>
        <v>-74.648983997826+51.71781560845i</v>
      </c>
      <c r="K736" t="str">
        <f t="shared" si="323"/>
        <v>1.48248344381966-2.1398019535971i</v>
      </c>
      <c r="L736" t="str">
        <f t="shared" si="324"/>
        <v>0.410496583307832-0.509011947507053i</v>
      </c>
      <c r="M736" t="str">
        <f t="shared" si="325"/>
        <v>1.89298002712749-2.64881390110415i</v>
      </c>
      <c r="N736" t="str">
        <f t="shared" si="326"/>
        <v>-0.75089235671421i</v>
      </c>
      <c r="O736" t="str">
        <f t="shared" si="327"/>
        <v>0.731080312708287-0.682291416016905i</v>
      </c>
      <c r="P736" t="str">
        <f t="shared" si="328"/>
        <v>0.268919687291713+0.682291416016905i</v>
      </c>
      <c r="Q736" t="str">
        <f t="shared" si="329"/>
        <v>-0.268919687291713+0.0686009406973049i</v>
      </c>
      <c r="R736" t="str">
        <f t="shared" si="330"/>
        <v>-0.331221470979003-2.62165082670366i</v>
      </c>
      <c r="S736" t="str">
        <f t="shared" si="331"/>
        <v>0.0838434815378757i</v>
      </c>
      <c r="T736" t="str">
        <f t="shared" si="332"/>
        <v>0.219808332687485-0.0277707612869761i</v>
      </c>
      <c r="U736" t="str">
        <f t="shared" si="333"/>
        <v>0.00005-0.00236050876678772i</v>
      </c>
      <c r="V736" t="str">
        <f t="shared" si="334"/>
        <v>0.00002-0.0264376981880225i</v>
      </c>
      <c r="W736" t="str">
        <f t="shared" si="335"/>
        <v>0.0000422734170095798-0.00216709247154297i</v>
      </c>
      <c r="X736" t="str">
        <f t="shared" si="336"/>
        <v>0.0000657282956085494-0.00216592247035106i</v>
      </c>
      <c r="Y736" t="str">
        <f t="shared" si="337"/>
        <v>0.009+0.302598204393769i</v>
      </c>
      <c r="Z736" t="str">
        <f t="shared" si="338"/>
        <v>-0.0863543868690108-0.00523114542062268i</v>
      </c>
      <c r="AA736" t="str">
        <f t="shared" si="339"/>
        <v>1.20419127848708-39.9061081329116i</v>
      </c>
      <c r="AB736" t="str">
        <f t="shared" si="340"/>
        <v>0.661219291104376-0.0835389762848998i</v>
      </c>
      <c r="AC736" t="str">
        <f t="shared" si="341"/>
        <v>2.03039570994453-1.9095844635495i</v>
      </c>
      <c r="AD736" t="str">
        <f t="shared" si="342"/>
        <v>0.193339910028895+0.140691743334181i</v>
      </c>
      <c r="AE736" t="str">
        <f t="shared" si="343"/>
        <v>-0.0159597704189929-0.0131607384181267i</v>
      </c>
      <c r="AF736" t="str">
        <f t="shared" si="344"/>
        <v>-3.35432161001822-1.03382311606324i</v>
      </c>
      <c r="AG736" t="str">
        <f t="shared" si="345"/>
        <v>1.02116714692596-0.0273166053803872i</v>
      </c>
      <c r="AH736" t="str">
        <f t="shared" si="346"/>
        <v>0.0374852061316496+0.0603906007308211i</v>
      </c>
      <c r="AI736">
        <f t="shared" si="347"/>
        <v>-22.965224453177516</v>
      </c>
      <c r="AJ736">
        <f t="shared" si="348"/>
        <v>58.171604862860434</v>
      </c>
      <c r="AK736"/>
      <c r="AL736"/>
      <c r="AM736"/>
      <c r="AN736"/>
    </row>
    <row r="737" spans="1:40" x14ac:dyDescent="0.35">
      <c r="A737"/>
      <c r="B737">
        <f t="shared" si="349"/>
        <v>60300</v>
      </c>
      <c r="C737" s="237" t="str">
        <f t="shared" si="317"/>
        <v>-5.81746248558081E-06+0.0112408964712939i</v>
      </c>
      <c r="D737" s="208" t="str">
        <f t="shared" si="318"/>
        <v>-1.64879012025899+0.0861802062799199i</v>
      </c>
      <c r="E737" t="str">
        <f t="shared" si="319"/>
        <v>36500</v>
      </c>
      <c r="F737" t="str">
        <f t="shared" si="320"/>
        <v>0.21505376344086</v>
      </c>
      <c r="G737" t="str">
        <f t="shared" si="315"/>
        <v>0.21505376344086</v>
      </c>
      <c r="H737" t="str">
        <f t="shared" si="321"/>
        <v>1.7073042620891+1.11958869509781i</v>
      </c>
      <c r="I737" t="str">
        <f t="shared" si="322"/>
        <v>236.797546264331i</v>
      </c>
      <c r="J737" t="str">
        <f t="shared" si="316"/>
        <v>-74.9005182681911+51.8037256011551i</v>
      </c>
      <c r="K737" t="str">
        <f t="shared" si="323"/>
        <v>1.47907145909651-2.13851837018355i</v>
      </c>
      <c r="L737" t="str">
        <f t="shared" si="324"/>
        <v>0.409671216206194-0.508832334690834i</v>
      </c>
      <c r="M737" t="str">
        <f t="shared" si="325"/>
        <v>1.8887426753027-2.64735070487438i</v>
      </c>
      <c r="N737" t="str">
        <f t="shared" si="326"/>
        <v>-0.752139686210413i</v>
      </c>
      <c r="O737" t="str">
        <f t="shared" si="327"/>
        <v>0.730228702002176-0.683202783053624i</v>
      </c>
      <c r="P737" t="str">
        <f t="shared" si="328"/>
        <v>0.269771297997824+0.683202783053624i</v>
      </c>
      <c r="Q737" t="str">
        <f t="shared" si="329"/>
        <v>-0.269771297997824+0.068936903156789i</v>
      </c>
      <c r="R737" t="str">
        <f t="shared" si="330"/>
        <v>-0.331214369676787-2.61716380215461i</v>
      </c>
      <c r="S737" t="str">
        <f t="shared" si="331"/>
        <v>0.0839827564241512i</v>
      </c>
      <c r="T737" t="str">
        <f t="shared" si="332"/>
        <v>0.219796630118456-0.0278162957327444i</v>
      </c>
      <c r="U737" t="str">
        <f t="shared" si="333"/>
        <v>0.0000499999999999999-0.00235659415855092i</v>
      </c>
      <c r="V737" t="str">
        <f t="shared" si="334"/>
        <v>0.00002-0.0263938545757704i</v>
      </c>
      <c r="W737" t="str">
        <f t="shared" si="335"/>
        <v>0.0000422734164597555-0.00216349884583892i</v>
      </c>
      <c r="X737" t="str">
        <f t="shared" si="336"/>
        <v>0.0000656505499768102-0.00216233162566672i</v>
      </c>
      <c r="Y737" t="str">
        <f t="shared" si="337"/>
        <v>0.009+0.303100859218343i</v>
      </c>
      <c r="Z737" t="str">
        <f t="shared" si="338"/>
        <v>-0.0860665554175703-0.00521055222713129i</v>
      </c>
      <c r="AA737" t="str">
        <f t="shared" si="339"/>
        <v>1.20013664677105-39.8390996209551i</v>
      </c>
      <c r="AB737" t="str">
        <f t="shared" si="340"/>
        <v>0.661184087869344-0.0836759513193929i</v>
      </c>
      <c r="AC737" t="str">
        <f t="shared" si="341"/>
        <v>2.02728701428349-1.90842850122612i</v>
      </c>
      <c r="AD737" t="str">
        <f t="shared" si="342"/>
        <v>0.193511485709162+0.140891191681378i</v>
      </c>
      <c r="AE737" t="str">
        <f t="shared" si="343"/>
        <v>-0.0159207460961254-0.0131343212595302i</v>
      </c>
      <c r="AF737" t="str">
        <f t="shared" si="344"/>
        <v>-3.35609438234809-1.03340848881789i</v>
      </c>
      <c r="AG737" t="str">
        <f t="shared" si="345"/>
        <v>1.02115969077698-0.0272956495221326i</v>
      </c>
      <c r="AH737" t="str">
        <f t="shared" si="346"/>
        <v>0.0374212415706205+0.0602786161749825i</v>
      </c>
      <c r="AI737">
        <f t="shared" si="347"/>
        <v>-22.980987904013151</v>
      </c>
      <c r="AJ737">
        <f t="shared" si="348"/>
        <v>58.167799850777556</v>
      </c>
      <c r="AK737"/>
      <c r="AL737"/>
      <c r="AM737"/>
      <c r="AN737"/>
    </row>
    <row r="738" spans="1:40" x14ac:dyDescent="0.35">
      <c r="A738"/>
      <c r="B738">
        <f t="shared" si="349"/>
        <v>60400</v>
      </c>
      <c r="C738" s="237" t="str">
        <f t="shared" si="317"/>
        <v>-5.79821531619768E-06+0.0112222857254912i</v>
      </c>
      <c r="D738" s="208" t="str">
        <f t="shared" si="318"/>
        <v>-1.64878997269735+0.0860375238954326i</v>
      </c>
      <c r="E738" t="str">
        <f t="shared" si="319"/>
        <v>36500</v>
      </c>
      <c r="F738" t="str">
        <f t="shared" si="320"/>
        <v>0.21505376344086</v>
      </c>
      <c r="G738" t="str">
        <f t="shared" si="315"/>
        <v>0.21505376344086</v>
      </c>
      <c r="H738" t="str">
        <f t="shared" si="321"/>
        <v>1.70907248005536+1.1190293162997i</v>
      </c>
      <c r="I738" t="str">
        <f t="shared" si="322"/>
        <v>237.190245346029i</v>
      </c>
      <c r="J738" t="str">
        <f t="shared" si="316"/>
        <v>-75.1524700228223+51.8896355938602i</v>
      </c>
      <c r="K738" t="str">
        <f t="shared" si="323"/>
        <v>1.47566951591988-2.13723237385547i</v>
      </c>
      <c r="L738" t="str">
        <f t="shared" si="324"/>
        <v>0.40884779983806-0.508651748644288i</v>
      </c>
      <c r="M738" t="str">
        <f t="shared" si="325"/>
        <v>1.88451731575794-2.64588412249976i</v>
      </c>
      <c r="N738" t="str">
        <f t="shared" si="326"/>
        <v>-0.753387015706616i</v>
      </c>
      <c r="O738" t="str">
        <f t="shared" si="327"/>
        <v>0.729375955183854-0.684113087142499i</v>
      </c>
      <c r="P738" t="str">
        <f t="shared" si="328"/>
        <v>0.270624044816146+0.684113087142499i</v>
      </c>
      <c r="Q738" t="str">
        <f t="shared" si="329"/>
        <v>-0.270624044816146+0.0692739285641171i</v>
      </c>
      <c r="R738" t="str">
        <f t="shared" si="330"/>
        <v>-0.33120725605647-2.61269140153021i</v>
      </c>
      <c r="S738" t="str">
        <f t="shared" si="331"/>
        <v>0.0841220313104268i</v>
      </c>
      <c r="T738" t="str">
        <f t="shared" si="332"/>
        <v>0.219784907884007-0.0278618271642229i</v>
      </c>
      <c r="U738" t="str">
        <f t="shared" si="333"/>
        <v>0.0000499999999999999-0.00235269251259306i</v>
      </c>
      <c r="V738" t="str">
        <f t="shared" si="334"/>
        <v>0.00002-0.0263501561410423i</v>
      </c>
      <c r="W738" t="str">
        <f t="shared" si="335"/>
        <v>0.0000422734159090183-0.00215991711993192i</v>
      </c>
      <c r="X738" t="str">
        <f t="shared" si="336"/>
        <v>0.0000655731901154659-0.00215875266740546i</v>
      </c>
      <c r="Y738" t="str">
        <f t="shared" si="337"/>
        <v>0.009+0.303603514042918i</v>
      </c>
      <c r="Z738" t="str">
        <f t="shared" si="338"/>
        <v>-0.0857801634186269-0.005190087311447i</v>
      </c>
      <c r="AA738" t="str">
        <f t="shared" si="339"/>
        <v>1.19610256346476-39.7723171235774i</v>
      </c>
      <c r="AB738" t="str">
        <f t="shared" si="340"/>
        <v>0.661148825477524-0.083812917286411i</v>
      </c>
      <c r="AC738" t="str">
        <f t="shared" si="341"/>
        <v>2.02418714279692-1.90727007385077i</v>
      </c>
      <c r="AD738" t="str">
        <f t="shared" si="342"/>
        <v>0.19368330401897+0.141090438840992i</v>
      </c>
      <c r="AE738" t="str">
        <f t="shared" si="343"/>
        <v>-0.0158819137738117-0.0131079941592141i</v>
      </c>
      <c r="AF738" t="str">
        <f t="shared" si="344"/>
        <v>-3.35786245275271-1.03299179240427i</v>
      </c>
      <c r="AG738" t="str">
        <f t="shared" si="345"/>
        <v>1.02115223475872-0.0272748000553321i</v>
      </c>
      <c r="AH738" t="str">
        <f t="shared" si="346"/>
        <v>0.0373575925660236+0.0601669827187429i</v>
      </c>
      <c r="AI738">
        <f t="shared" si="347"/>
        <v>-22.996722978895967</v>
      </c>
      <c r="AJ738">
        <f t="shared" si="348"/>
        <v>58.163913936152461</v>
      </c>
      <c r="AK738"/>
      <c r="AL738"/>
      <c r="AM738"/>
      <c r="AN738"/>
    </row>
    <row r="739" spans="1:40" x14ac:dyDescent="0.35">
      <c r="A739"/>
      <c r="B739">
        <f t="shared" si="349"/>
        <v>60500</v>
      </c>
      <c r="C739" s="237" t="str">
        <f t="shared" si="317"/>
        <v>-5.77906350839181E-06+0.0112037365027659i</v>
      </c>
      <c r="D739" s="208" t="str">
        <f t="shared" si="318"/>
        <v>-1.64878982586682+0.0858953131878719i</v>
      </c>
      <c r="E739" t="str">
        <f t="shared" si="319"/>
        <v>36500</v>
      </c>
      <c r="F739" t="str">
        <f t="shared" si="320"/>
        <v>0.21505376344086</v>
      </c>
      <c r="G739" t="str">
        <f t="shared" si="315"/>
        <v>0.21505376344086</v>
      </c>
      <c r="H739" t="str">
        <f t="shared" si="321"/>
        <v>1.71083600679284+1.1184683586247i</v>
      </c>
      <c r="I739" t="str">
        <f t="shared" si="322"/>
        <v>237.582944427728i</v>
      </c>
      <c r="J739" t="str">
        <f t="shared" si="316"/>
        <v>-75.4048392617197+51.9755455865652i</v>
      </c>
      <c r="K739" t="str">
        <f t="shared" si="323"/>
        <v>1.4722775840139-2.13594399670712i</v>
      </c>
      <c r="L739" t="str">
        <f t="shared" si="324"/>
        <v>0.408026330675043-0.508470197024727i</v>
      </c>
      <c r="M739" t="str">
        <f t="shared" si="325"/>
        <v>1.88030391468894-2.64441419373185i</v>
      </c>
      <c r="N739" t="str">
        <f t="shared" si="326"/>
        <v>-0.754634345202819i</v>
      </c>
      <c r="O739" t="str">
        <f t="shared" si="327"/>
        <v>0.72852207358005-0.685022326867251i</v>
      </c>
      <c r="P739" t="str">
        <f t="shared" si="328"/>
        <v>0.27147792641995+0.685022326867251i</v>
      </c>
      <c r="Q739" t="str">
        <f t="shared" si="329"/>
        <v>-0.27147792641995+0.0696120183355681i</v>
      </c>
      <c r="R739" t="str">
        <f t="shared" si="330"/>
        <v>-0.331200130115365-2.60823355230088i</v>
      </c>
      <c r="S739" t="str">
        <f t="shared" si="331"/>
        <v>0.0842613061967023i</v>
      </c>
      <c r="T739" t="str">
        <f t="shared" si="332"/>
        <v>0.219773165982937-0.0279073555760384i</v>
      </c>
      <c r="U739" t="str">
        <f t="shared" si="333"/>
        <v>0.0000499999999999999-0.00234880376463836i</v>
      </c>
      <c r="V739" t="str">
        <f t="shared" si="334"/>
        <v>0.00002-0.0263066021639496i</v>
      </c>
      <c r="W739" t="str">
        <f t="shared" si="335"/>
        <v>0.0000422734153573689-0.0021563472348147i</v>
      </c>
      <c r="X739" t="str">
        <f t="shared" si="336"/>
        <v>0.000065496213476566-0.00215518553665378i</v>
      </c>
      <c r="Y739" t="str">
        <f t="shared" si="337"/>
        <v>0.009+0.304106168867492i</v>
      </c>
      <c r="Z739" t="str">
        <f t="shared" si="338"/>
        <v>-0.0854952012719292-0.00516974963254063i</v>
      </c>
      <c r="AA739" t="str">
        <f t="shared" si="339"/>
        <v>1.19208888927175-39.7057594925995i</v>
      </c>
      <c r="AB739" t="str">
        <f t="shared" si="340"/>
        <v>0.661113503925303-0.0839498741697907i</v>
      </c>
      <c r="AC739" t="str">
        <f t="shared" si="341"/>
        <v>2.02109607066787-1.90610921048697i</v>
      </c>
      <c r="AD739" t="str">
        <f t="shared" si="342"/>
        <v>0.193855364769768+0.141289484584378i</v>
      </c>
      <c r="AE739" t="str">
        <f t="shared" si="343"/>
        <v>-0.0158432721676226-0.0130817566229331i</v>
      </c>
      <c r="AF739" t="str">
        <f t="shared" si="344"/>
        <v>-3.35962583265966-1.03257304543683i</v>
      </c>
      <c r="AG739" t="str">
        <f t="shared" si="345"/>
        <v>1.02114477881515-0.0272540564118596i</v>
      </c>
      <c r="AH739" t="str">
        <f t="shared" si="346"/>
        <v>0.0372942569604398+0.0600556985983658i</v>
      </c>
      <c r="AI739">
        <f t="shared" si="347"/>
        <v>-23.012429793059141</v>
      </c>
      <c r="AJ739">
        <f t="shared" si="348"/>
        <v>58.159947486097529</v>
      </c>
      <c r="AK739"/>
      <c r="AL739"/>
      <c r="AM739"/>
      <c r="AN739"/>
    </row>
    <row r="740" spans="1:40" x14ac:dyDescent="0.35">
      <c r="A740"/>
      <c r="B740">
        <f t="shared" si="349"/>
        <v>60600</v>
      </c>
      <c r="C740" s="237" t="str">
        <f t="shared" si="317"/>
        <v>-0.0000057600064332337+0.0111852484985486i</v>
      </c>
      <c r="D740" s="208" t="str">
        <f t="shared" si="318"/>
        <v>-1.64878967976258+0.085753571822206i</v>
      </c>
      <c r="E740" t="str">
        <f t="shared" si="319"/>
        <v>36500</v>
      </c>
      <c r="F740" t="str">
        <f t="shared" si="320"/>
        <v>0.21505376344086</v>
      </c>
      <c r="G740" t="str">
        <f t="shared" si="315"/>
        <v>0.21505376344086</v>
      </c>
      <c r="H740" t="str">
        <f t="shared" si="321"/>
        <v>1.71259485373591+1.11790583823075i</v>
      </c>
      <c r="I740" t="str">
        <f t="shared" si="322"/>
        <v>237.975643509427i</v>
      </c>
      <c r="J740" t="str">
        <f t="shared" si="316"/>
        <v>-75.6576259848833+52.0614555792703i</v>
      </c>
      <c r="K740" t="str">
        <f t="shared" si="323"/>
        <v>1.46889563315183-2.13465327058739i</v>
      </c>
      <c r="L740" t="str">
        <f t="shared" si="324"/>
        <v>0.407206805178288-0.508287687447319i</v>
      </c>
      <c r="M740" t="str">
        <f t="shared" si="325"/>
        <v>1.87610243833012-2.64294095803471i</v>
      </c>
      <c r="N740" t="str">
        <f t="shared" si="326"/>
        <v>-0.755881674699022i</v>
      </c>
      <c r="O740" t="str">
        <f t="shared" si="327"/>
        <v>0.727667058519261-0.685930500813257i</v>
      </c>
      <c r="P740" t="str">
        <f t="shared" si="328"/>
        <v>0.272332941480739+0.685930500813257i</v>
      </c>
      <c r="Q740" t="str">
        <f t="shared" si="329"/>
        <v>-0.272332941480739+0.069951173885765i</v>
      </c>
      <c r="R740" t="str">
        <f t="shared" si="330"/>
        <v>-0.331192991850767-2.60379018241577i</v>
      </c>
      <c r="S740" t="str">
        <f t="shared" si="331"/>
        <v>0.0844005810829779i</v>
      </c>
      <c r="T740" t="str">
        <f t="shared" si="332"/>
        <v>0.219761404414044-0.0279528809628147i</v>
      </c>
      <c r="U740" t="str">
        <f t="shared" si="333"/>
        <v>0.0000499999999999999-0.00234492785083533i</v>
      </c>
      <c r="V740" t="str">
        <f t="shared" si="334"/>
        <v>0.00002-0.0262631919293557i</v>
      </c>
      <c r="W740" t="str">
        <f t="shared" si="335"/>
        <v>0.0000422734148048072-0.0021527891318695i</v>
      </c>
      <c r="X740" t="str">
        <f t="shared" si="336"/>
        <v>0.00006541961753316-0.00215163017488687i</v>
      </c>
      <c r="Y740" t="str">
        <f t="shared" si="337"/>
        <v>0.009+0.304608823692066i</v>
      </c>
      <c r="Z740" t="str">
        <f t="shared" si="338"/>
        <v>-0.0852116594572734-0.00514953815967342i</v>
      </c>
      <c r="AA740" t="str">
        <f t="shared" si="339"/>
        <v>1.18809548607941-39.6394255876478i</v>
      </c>
      <c r="AB740" t="str">
        <f t="shared" si="340"/>
        <v>0.661078123209064-0.0840868219533594i</v>
      </c>
      <c r="AC740" t="str">
        <f t="shared" si="341"/>
        <v>2.01801377310772-1.90494593998808i</v>
      </c>
      <c r="AD740" t="str">
        <f t="shared" si="342"/>
        <v>0.194027667772714+0.141488328682674i</v>
      </c>
      <c r="AE740" t="str">
        <f t="shared" si="343"/>
        <v>-0.0158048200038377-0.0130556081601148i</v>
      </c>
      <c r="AF740" t="str">
        <f t="shared" si="344"/>
        <v>-3.36138453349849-1.03215226640854i</v>
      </c>
      <c r="AG740" t="str">
        <f t="shared" si="345"/>
        <v>1.02113732289079-0.0272334180274096i</v>
      </c>
      <c r="AH740" t="str">
        <f t="shared" si="346"/>
        <v>0.0372312326146344+0.0599447620621182i</v>
      </c>
      <c r="AI740">
        <f t="shared" si="347"/>
        <v>-23.028108461045345</v>
      </c>
      <c r="AJ740">
        <f t="shared" si="348"/>
        <v>58.155900865574189</v>
      </c>
      <c r="AK740"/>
      <c r="AL740"/>
      <c r="AM740"/>
      <c r="AN740"/>
    </row>
    <row r="741" spans="1:40" x14ac:dyDescent="0.35">
      <c r="A741"/>
      <c r="B741">
        <f t="shared" si="349"/>
        <v>60700</v>
      </c>
      <c r="C741" s="237" t="str">
        <f t="shared" si="317"/>
        <v>-5.74104346697034E-06+0.0111668214102771i</v>
      </c>
      <c r="D741" s="208" t="str">
        <f t="shared" si="318"/>
        <v>-1.64878953437984+0.0856122974787911i</v>
      </c>
      <c r="E741" t="str">
        <f t="shared" si="319"/>
        <v>36500</v>
      </c>
      <c r="F741" t="str">
        <f t="shared" si="320"/>
        <v>0.21505376344086</v>
      </c>
      <c r="G741" t="str">
        <f t="shared" si="315"/>
        <v>0.21505376344086</v>
      </c>
      <c r="H741" t="str">
        <f t="shared" si="321"/>
        <v>1.71434903232028+1.11734177117036i</v>
      </c>
      <c r="I741" t="str">
        <f t="shared" si="322"/>
        <v>238.368342591126i</v>
      </c>
      <c r="J741" t="str">
        <f t="shared" si="316"/>
        <v>-75.910830192313+52.1473655719753i</v>
      </c>
      <c r="K741" t="str">
        <f t="shared" si="323"/>
        <v>1.46552363315664-2.13336022710152i</v>
      </c>
      <c r="L741" t="str">
        <f t="shared" si="324"/>
        <v>0.406389219798687-0.508104227485249i</v>
      </c>
      <c r="M741" t="str">
        <f t="shared" si="325"/>
        <v>1.87191285295533-2.64146445458677i</v>
      </c>
      <c r="N741" t="str">
        <f t="shared" si="326"/>
        <v>-0.757129004195225i</v>
      </c>
      <c r="O741" t="str">
        <f t="shared" si="327"/>
        <v>0.726810911331744-0.686837607567552i</v>
      </c>
      <c r="P741" t="str">
        <f t="shared" si="328"/>
        <v>0.273189088668256+0.686837607567552i</v>
      </c>
      <c r="Q741" t="str">
        <f t="shared" si="329"/>
        <v>-0.273189088668256+0.070291396627673i</v>
      </c>
      <c r="R741" t="str">
        <f t="shared" si="330"/>
        <v>-0.331185841259978-2.59936122029877i</v>
      </c>
      <c r="S741" t="str">
        <f t="shared" si="331"/>
        <v>0.0845398559692534i</v>
      </c>
      <c r="T741" t="str">
        <f t="shared" si="332"/>
        <v>0.219749623176121-0.0279984033191746i</v>
      </c>
      <c r="U741" t="str">
        <f t="shared" si="333"/>
        <v>0.0000500000000000001-0.00234106470775323i</v>
      </c>
      <c r="V741" t="str">
        <f t="shared" si="334"/>
        <v>0.00002-0.0262199247268361i</v>
      </c>
      <c r="W741" t="str">
        <f t="shared" si="335"/>
        <v>0.0000422734142513328-0.00214924275286482i</v>
      </c>
      <c r="X741" t="str">
        <f t="shared" si="336"/>
        <v>0.000065343399779091-0.00214808652396533i</v>
      </c>
      <c r="Y741" t="str">
        <f t="shared" si="337"/>
        <v>0.009+0.305111478516641i</v>
      </c>
      <c r="Z741" t="str">
        <f t="shared" si="338"/>
        <v>-0.084929528533702-0.00512945187227771i</v>
      </c>
      <c r="AA741" t="str">
        <f t="shared" si="339"/>
        <v>1.18412221694692-39.5733142760889i</v>
      </c>
      <c r="AB741" t="str">
        <f t="shared" si="340"/>
        <v>0.661042683325177-0.0842237606209416i</v>
      </c>
      <c r="AC741" t="str">
        <f t="shared" si="341"/>
        <v>2.01494022535664-1.90378029099869i</v>
      </c>
      <c r="AD741" t="str">
        <f t="shared" si="342"/>
        <v>0.194200212838677+0.141686970906818i</v>
      </c>
      <c r="AE741" t="str">
        <f t="shared" si="343"/>
        <v>-0.0157665560193381-0.0130295482838265i</v>
      </c>
      <c r="AF741" t="str">
        <f t="shared" si="344"/>
        <v>-3.36313856670012-1.03172947369157i</v>
      </c>
      <c r="AG741" t="str">
        <f t="shared" si="345"/>
        <v>1.02112986693059-0.0272128843414652i</v>
      </c>
      <c r="AH741" t="str">
        <f t="shared" si="346"/>
        <v>0.0371685174073736+0.0598341713701753i</v>
      </c>
      <c r="AI741">
        <f t="shared" si="347"/>
        <v>-23.043759096711398</v>
      </c>
      <c r="AJ741">
        <f t="shared" si="348"/>
        <v>58.151774437411163</v>
      </c>
      <c r="AK741"/>
      <c r="AL741"/>
      <c r="AM741"/>
      <c r="AN741"/>
    </row>
    <row r="742" spans="1:40" x14ac:dyDescent="0.35">
      <c r="A742"/>
      <c r="B742">
        <f t="shared" si="349"/>
        <v>60800</v>
      </c>
      <c r="C742" s="237" t="str">
        <f t="shared" si="317"/>
        <v>-5.72217399097395E-06+0.0111484549373796i</v>
      </c>
      <c r="D742" s="208" t="str">
        <f t="shared" si="318"/>
        <v>-1.64878938971386+0.0854714878532436i</v>
      </c>
      <c r="E742" t="str">
        <f t="shared" si="319"/>
        <v>36500</v>
      </c>
      <c r="F742" t="str">
        <f t="shared" si="320"/>
        <v>0.21505376344086</v>
      </c>
      <c r="G742" t="str">
        <f t="shared" si="315"/>
        <v>0.21505376344086</v>
      </c>
      <c r="H742" t="str">
        <f t="shared" si="321"/>
        <v>1.71609855398278+1.11677617339117i</v>
      </c>
      <c r="I742" t="str">
        <f t="shared" si="322"/>
        <v>238.761041672824i</v>
      </c>
      <c r="J742" t="str">
        <f t="shared" si="316"/>
        <v>-76.1644518840089+52.2332755646805i</v>
      </c>
      <c r="K742" t="str">
        <f t="shared" si="323"/>
        <v>1.46216155390156-2.13206489761264i</v>
      </c>
      <c r="L742" t="str">
        <f t="shared" si="324"/>
        <v>0.405573570977083-0.507919824669891i</v>
      </c>
      <c r="M742" t="str">
        <f t="shared" si="325"/>
        <v>1.86773512487864-2.63998472228253i</v>
      </c>
      <c r="N742" t="str">
        <f t="shared" si="326"/>
        <v>-0.758376333691428i</v>
      </c>
      <c r="O742" t="str">
        <f t="shared" si="327"/>
        <v>0.72595363334952-0.687743645718832i</v>
      </c>
      <c r="P742" t="str">
        <f t="shared" si="328"/>
        <v>0.27404636665048+0.687743645718832i</v>
      </c>
      <c r="Q742" t="str">
        <f t="shared" si="329"/>
        <v>-0.27404636665048+0.070632687972596i</v>
      </c>
      <c r="R742" t="str">
        <f t="shared" si="330"/>
        <v>-0.331178678340294-2.59494659484468i</v>
      </c>
      <c r="S742" t="str">
        <f t="shared" si="331"/>
        <v>0.084679130855529i</v>
      </c>
      <c r="T742" t="str">
        <f t="shared" si="332"/>
        <v>0.219737822267962-0.0280439226397389i</v>
      </c>
      <c r="U742" t="str">
        <f t="shared" si="333"/>
        <v>0.0000500000000000001-0.00233721427237863i</v>
      </c>
      <c r="V742" t="str">
        <f t="shared" si="334"/>
        <v>0.00002-0.0261767998506407i</v>
      </c>
      <c r="W742" t="str">
        <f t="shared" si="335"/>
        <v>0.0000422734136969458-0.00214570803995227i</v>
      </c>
      <c r="X742" t="str">
        <f t="shared" si="336"/>
        <v>0.0000652675577287893-0.00214455452613204i</v>
      </c>
      <c r="Y742" t="str">
        <f t="shared" si="337"/>
        <v>0.009+0.305614133341215i</v>
      </c>
      <c r="Z742" t="str">
        <f t="shared" si="338"/>
        <v>-0.0846487991387138-0.00510948975983911i</v>
      </c>
      <c r="AA742" t="str">
        <f t="shared" si="339"/>
        <v>1.18016894609329-39.5074244329641i</v>
      </c>
      <c r="AB742" t="str">
        <f t="shared" si="340"/>
        <v>0.661007184270015-0.0843606901563558i</v>
      </c>
      <c r="AC742" t="str">
        <f t="shared" si="341"/>
        <v>2.01187540268425-1.90261229195586i</v>
      </c>
      <c r="AD742" t="str">
        <f t="shared" si="342"/>
        <v>0.194372999778243+0.141885411027545i</v>
      </c>
      <c r="AE742" t="str">
        <f t="shared" si="343"/>
        <v>-0.015728478961502-0.0130035765107407i</v>
      </c>
      <c r="AF742" t="str">
        <f t="shared" si="344"/>
        <v>-3.36488794369664-1.03130468553793i</v>
      </c>
      <c r="AG742" t="str">
        <f t="shared" si="345"/>
        <v>1.02112241088004-0.0271924547972677i</v>
      </c>
      <c r="AH742" t="str">
        <f t="shared" si="346"/>
        <v>0.0371061092352497+0.0597239247945137i</v>
      </c>
      <c r="AI742">
        <f t="shared" si="347"/>
        <v>-23.059381813233731</v>
      </c>
      <c r="AJ742">
        <f t="shared" si="348"/>
        <v>58.147568562312948</v>
      </c>
      <c r="AK742"/>
      <c r="AL742"/>
      <c r="AM742"/>
      <c r="AN742"/>
    </row>
    <row r="743" spans="1:40" x14ac:dyDescent="0.35">
      <c r="A743"/>
      <c r="B743">
        <f t="shared" si="349"/>
        <v>60900</v>
      </c>
      <c r="C743" s="237" t="str">
        <f t="shared" si="317"/>
        <v>-5.70339739169165E-06+0.0111301487812584i</v>
      </c>
      <c r="D743" s="208" t="str">
        <f t="shared" si="318"/>
        <v>-1.64878924575993+0.0853311406563144i</v>
      </c>
      <c r="E743" t="str">
        <f t="shared" si="319"/>
        <v>36500</v>
      </c>
      <c r="F743" t="str">
        <f t="shared" si="320"/>
        <v>0.21505376344086</v>
      </c>
      <c r="G743" t="str">
        <f t="shared" si="315"/>
        <v>0.21505376344086</v>
      </c>
      <c r="H743" t="str">
        <f t="shared" si="321"/>
        <v>1.71784343016076+1.1162090607365i</v>
      </c>
      <c r="I743" t="str">
        <f t="shared" si="322"/>
        <v>239.153740754523i</v>
      </c>
      <c r="J743" t="str">
        <f t="shared" si="316"/>
        <v>-76.4184910599709+52.3191855573855i</v>
      </c>
      <c r="K743" t="str">
        <f t="shared" si="323"/>
        <v>1.45880936531073-2.13076731324353i</v>
      </c>
      <c r="L743" t="str">
        <f t="shared" si="324"/>
        <v>0.404759855144517-0.507734486490984i</v>
      </c>
      <c r="M743" t="str">
        <f t="shared" si="325"/>
        <v>1.86356922045525-2.63850179973451i</v>
      </c>
      <c r="N743" t="str">
        <f t="shared" si="326"/>
        <v>-0.759623663187631i</v>
      </c>
      <c r="O743" t="str">
        <f t="shared" si="327"/>
        <v>0.725095225906368-0.688648613857454i</v>
      </c>
      <c r="P743" t="str">
        <f t="shared" si="328"/>
        <v>0.274904774093632+0.688648613857454i</v>
      </c>
      <c r="Q743" t="str">
        <f t="shared" si="329"/>
        <v>-0.274904774093632+0.070975049330177i</v>
      </c>
      <c r="R743" t="str">
        <f t="shared" si="330"/>
        <v>-0.331171503088995-2.59054623541527i</v>
      </c>
      <c r="S743" t="str">
        <f t="shared" si="331"/>
        <v>0.0848184057418045i</v>
      </c>
      <c r="T743" t="str">
        <f t="shared" si="332"/>
        <v>0.219726001688357-0.0280894389191256i</v>
      </c>
      <c r="U743" t="str">
        <f t="shared" si="333"/>
        <v>0.0000500000000000001-0.002333376482112i</v>
      </c>
      <c r="V743" t="str">
        <f t="shared" si="334"/>
        <v>0.00002-0.0261338165996544i</v>
      </c>
      <c r="W743" t="str">
        <f t="shared" si="335"/>
        <v>0.0000422734131416461-0.00214218493566341i</v>
      </c>
      <c r="X743" t="str">
        <f t="shared" si="336"/>
        <v>0.0000651920889170713-0.00214103412400902i</v>
      </c>
      <c r="Y743" t="str">
        <f t="shared" si="337"/>
        <v>0.009+0.306116788165789i</v>
      </c>
      <c r="Z743" t="str">
        <f t="shared" si="338"/>
        <v>-0.0843694619874792-0.00508965082178i</v>
      </c>
      <c r="AA743" t="str">
        <f t="shared" si="339"/>
        <v>1.17623553888551-39.4417549409231i</v>
      </c>
      <c r="AB743" t="str">
        <f t="shared" si="340"/>
        <v>0.660971626039936-0.0844976105434122i</v>
      </c>
      <c r="AC743" t="str">
        <f t="shared" si="341"/>
        <v>2.00881928039022-1.90144197109053i</v>
      </c>
      <c r="AD743" t="str">
        <f t="shared" si="342"/>
        <v>0.194546028401696+0.142083648815388i</v>
      </c>
      <c r="AE743" t="str">
        <f t="shared" si="343"/>
        <v>-0.0156905875880972-0.012977692361101i</v>
      </c>
      <c r="AF743" t="str">
        <f t="shared" si="344"/>
        <v>-3.36663267592069-1.03087792008019i</v>
      </c>
      <c r="AG743" t="str">
        <f t="shared" si="345"/>
        <v>1.02111495468508-0.0271721288417805i</v>
      </c>
      <c r="AH743" t="str">
        <f t="shared" si="346"/>
        <v>0.0370440060124929+0.0596140206188083i</v>
      </c>
      <c r="AI743">
        <f t="shared" si="347"/>
        <v>-23.074976723114595</v>
      </c>
      <c r="AJ743">
        <f t="shared" si="348"/>
        <v>58.143283598879755</v>
      </c>
      <c r="AK743"/>
      <c r="AL743"/>
      <c r="AM743"/>
      <c r="AN743"/>
    </row>
    <row r="744" spans="1:40" x14ac:dyDescent="0.35">
      <c r="A744"/>
      <c r="B744">
        <f t="shared" si="349"/>
        <v>61000</v>
      </c>
      <c r="C744" s="237" t="str">
        <f t="shared" si="317"/>
        <v>-5.68471306059551E-06+0.011111902645274i</v>
      </c>
      <c r="D744" s="208" t="str">
        <f t="shared" si="318"/>
        <v>-1.64878910251339+0.0851912536137674i</v>
      </c>
      <c r="E744" t="str">
        <f t="shared" si="319"/>
        <v>36500</v>
      </c>
      <c r="F744" t="str">
        <f t="shared" si="320"/>
        <v>0.21505376344086</v>
      </c>
      <c r="G744" t="str">
        <f t="shared" si="315"/>
        <v>0.21505376344086</v>
      </c>
      <c r="H744" t="str">
        <f t="shared" si="321"/>
        <v>1.71958367229187+1.11564044894598i</v>
      </c>
      <c r="I744" t="str">
        <f t="shared" si="322"/>
        <v>239.546439836222i</v>
      </c>
      <c r="J744" t="str">
        <f t="shared" si="316"/>
        <v>-76.6729477201991+52.4050955500906i</v>
      </c>
      <c r="K744" t="str">
        <f t="shared" si="323"/>
        <v>1.45546703735966-2.12946750487811i</v>
      </c>
      <c r="L744" t="str">
        <f t="shared" si="324"/>
        <v>0.40394806872241-0.507548220396788i</v>
      </c>
      <c r="M744" t="str">
        <f t="shared" si="325"/>
        <v>1.85941510608207-2.6370157252749i</v>
      </c>
      <c r="N744" t="str">
        <f t="shared" si="326"/>
        <v>-0.760870992683834i</v>
      </c>
      <c r="O744" t="str">
        <f t="shared" si="327"/>
        <v>0.724235690337824-0.689552510575442i</v>
      </c>
      <c r="P744" t="str">
        <f t="shared" si="328"/>
        <v>0.275764309662176+0.689552510575442i</v>
      </c>
      <c r="Q744" t="str">
        <f t="shared" si="329"/>
        <v>-0.275764309662176+0.071318482108392i</v>
      </c>
      <c r="R744" t="str">
        <f t="shared" si="330"/>
        <v>-0.331164315503378-2.58616007183553i</v>
      </c>
      <c r="S744" t="str">
        <f t="shared" si="331"/>
        <v>0.0849576806280801i</v>
      </c>
      <c r="T744" t="str">
        <f t="shared" si="332"/>
        <v>0.219714161436096-0.0281349521519527i</v>
      </c>
      <c r="U744" t="str">
        <f t="shared" si="333"/>
        <v>0.0000500000000000001-0.00232955127476428i</v>
      </c>
      <c r="V744" t="str">
        <f t="shared" si="334"/>
        <v>0.00002-0.0260909742773599i</v>
      </c>
      <c r="W744" t="str">
        <f t="shared" si="335"/>
        <v>0.0000422734125854339-0.00213867338290667i</v>
      </c>
      <c r="X744" t="str">
        <f t="shared" si="336"/>
        <v>0.0000651169908989401-0.00213752526059436i</v>
      </c>
      <c r="Y744" t="str">
        <f t="shared" si="337"/>
        <v>0.009+0.306619442990364i</v>
      </c>
      <c r="Z744" t="str">
        <f t="shared" si="338"/>
        <v>-0.0840915078720692-0.00506993406734496i</v>
      </c>
      <c r="AA744" t="str">
        <f t="shared" si="339"/>
        <v>1.17232186182687-39.3763046901597i</v>
      </c>
      <c r="AB744" t="str">
        <f t="shared" si="340"/>
        <v>0.660936008631302-0.0846345217659207i</v>
      </c>
      <c r="AC744" t="str">
        <f t="shared" si="341"/>
        <v>2.00577183380478-1.90026935642876i</v>
      </c>
      <c r="AD744" t="str">
        <f t="shared" si="342"/>
        <v>0.194719298519039+0.142281684040683i</v>
      </c>
      <c r="AE744" t="str">
        <f t="shared" si="343"/>
        <v>-0.0156528806671805-0.0129518953586896i</v>
      </c>
      <c r="AF744" t="str">
        <f t="shared" si="344"/>
        <v>-3.36837277480526-1.03044919533221i</v>
      </c>
      <c r="AG744" t="str">
        <f t="shared" si="345"/>
        <v>1.02110749829214-0.0271519059256611i</v>
      </c>
      <c r="AH744" t="str">
        <f t="shared" si="346"/>
        <v>0.0369822056708039+0.0595044571383388i</v>
      </c>
      <c r="AI744">
        <f t="shared" si="347"/>
        <v>-23.09054393818603</v>
      </c>
      <c r="AJ744">
        <f t="shared" si="348"/>
        <v>58.138919903618302</v>
      </c>
      <c r="AK744"/>
      <c r="AL744"/>
      <c r="AM744"/>
      <c r="AN744"/>
    </row>
    <row r="745" spans="1:40" x14ac:dyDescent="0.35">
      <c r="A745"/>
      <c r="B745">
        <f t="shared" si="349"/>
        <v>61100</v>
      </c>
      <c r="C745" s="237" t="str">
        <f t="shared" si="317"/>
        <v>-0.0000056661203941334+0.0110937162347289i</v>
      </c>
      <c r="D745" s="208" t="str">
        <f t="shared" si="318"/>
        <v>-1.64878895996961+0.0850518244662549i</v>
      </c>
      <c r="E745" t="str">
        <f t="shared" si="319"/>
        <v>36500</v>
      </c>
      <c r="F745" t="str">
        <f t="shared" si="320"/>
        <v>0.21505376344086</v>
      </c>
      <c r="G745" t="str">
        <f t="shared" si="315"/>
        <v>0.21505376344086</v>
      </c>
      <c r="H745" t="str">
        <f t="shared" si="321"/>
        <v>1.72131929181347+1.11507035365599i</v>
      </c>
      <c r="I745" t="str">
        <f t="shared" si="322"/>
        <v>239.93913891792i</v>
      </c>
      <c r="J745" t="str">
        <f t="shared" si="316"/>
        <v>-76.9278218646935+52.4910055427956i</v>
      </c>
      <c r="K745" t="str">
        <f t="shared" si="323"/>
        <v>1.4521345400758-2.12816550316309i</v>
      </c>
      <c r="L745" t="str">
        <f t="shared" si="324"/>
        <v>0.403138208122808-0.507361033794271i</v>
      </c>
      <c r="M745" t="str">
        <f t="shared" si="325"/>
        <v>1.85527274819861-2.63552653695736i</v>
      </c>
      <c r="N745" t="str">
        <f t="shared" si="326"/>
        <v>-0.762118322180037i</v>
      </c>
      <c r="O745" t="str">
        <f t="shared" si="327"/>
        <v>0.723375027981181-0.690455334466485i</v>
      </c>
      <c r="P745" t="str">
        <f t="shared" si="328"/>
        <v>0.276624972018819+0.690455334466485i</v>
      </c>
      <c r="Q745" t="str">
        <f t="shared" si="329"/>
        <v>-0.276624972018819+0.071662987713552i</v>
      </c>
      <c r="R745" t="str">
        <f t="shared" si="330"/>
        <v>-0.331157115580711-2.5817880343898i</v>
      </c>
      <c r="S745" t="str">
        <f t="shared" si="331"/>
        <v>0.0850969555143555i</v>
      </c>
      <c r="T745" t="str">
        <f t="shared" si="332"/>
        <v>0.219702301509964-0.028180462332834i</v>
      </c>
      <c r="U745" t="str">
        <f t="shared" si="333"/>
        <v>0.0000500000000000001-0.00232573858855353i</v>
      </c>
      <c r="V745" t="str">
        <f t="shared" si="334"/>
        <v>0.00002-0.0260482721917995i</v>
      </c>
      <c r="W745" t="str">
        <f t="shared" si="335"/>
        <v>0.0000422734120283095-0.00213517332496418i</v>
      </c>
      <c r="X745" t="str">
        <f t="shared" si="336"/>
        <v>0.0000650422612493829-0.00213402787925901i</v>
      </c>
      <c r="Y745" t="str">
        <f t="shared" si="337"/>
        <v>0.009+0.307122097814938i</v>
      </c>
      <c r="Z745" t="str">
        <f t="shared" si="338"/>
        <v>-0.0838149276606874-0.00505033851548728i</v>
      </c>
      <c r="AA745" t="str">
        <f t="shared" si="339"/>
        <v>1.16842778254549-39.3110725783488i</v>
      </c>
      <c r="AB745" t="str">
        <f t="shared" si="340"/>
        <v>0.660900332040457-0.0847714238076788i</v>
      </c>
      <c r="AC745" t="str">
        <f t="shared" si="341"/>
        <v>2.00273303828928-1.89909447579294i</v>
      </c>
      <c r="AD745" t="str">
        <f t="shared" si="342"/>
        <v>0.194892809939985+0.142479516473575i</v>
      </c>
      <c r="AE745" t="str">
        <f t="shared" si="343"/>
        <v>-0.0156153569769934-0.0129261850307938i</v>
      </c>
      <c r="AF745" t="str">
        <f t="shared" si="344"/>
        <v>-3.37010825178308-1.03001852918974i</v>
      </c>
      <c r="AG745" t="str">
        <f t="shared" si="345"/>
        <v>1.02110004164812-0.0271317855032289i</v>
      </c>
      <c r="AH745" t="str">
        <f t="shared" si="346"/>
        <v>0.0369207061591724+0.0593952326598837i</v>
      </c>
      <c r="AI745">
        <f t="shared" si="347"/>
        <v>-23.106083569616299</v>
      </c>
      <c r="AJ745">
        <f t="shared" si="348"/>
        <v>58.134477830957671</v>
      </c>
      <c r="AK745"/>
      <c r="AL745"/>
      <c r="AM745"/>
      <c r="AN745"/>
    </row>
    <row r="746" spans="1:40" x14ac:dyDescent="0.35">
      <c r="A746"/>
      <c r="B746">
        <f t="shared" si="349"/>
        <v>61200</v>
      </c>
      <c r="C746" s="237" t="str">
        <f t="shared" si="317"/>
        <v>-5.64761879367999E-06+0.0110755892568514i</v>
      </c>
      <c r="D746" s="208" t="str">
        <f t="shared" si="318"/>
        <v>-1.64878881812401+0.0849128509691941i</v>
      </c>
      <c r="E746" t="str">
        <f t="shared" si="319"/>
        <v>36500</v>
      </c>
      <c r="F746" t="str">
        <f t="shared" si="320"/>
        <v>0.21505376344086</v>
      </c>
      <c r="G746" t="str">
        <f t="shared" si="315"/>
        <v>0.21505376344086</v>
      </c>
      <c r="H746" t="str">
        <f t="shared" si="321"/>
        <v>1.72305030016238+1.11449879040032i</v>
      </c>
      <c r="I746" t="str">
        <f t="shared" si="322"/>
        <v>240.331837999619i</v>
      </c>
      <c r="J746" t="str">
        <f t="shared" si="316"/>
        <v>-77.1831134934541+52.5769155355007i</v>
      </c>
      <c r="K746" t="str">
        <f t="shared" si="323"/>
        <v>1.44881184353915-2.12686133850963i</v>
      </c>
      <c r="L746" t="str">
        <f t="shared" si="324"/>
        <v>0.402330269748578-0.507172934049265i</v>
      </c>
      <c r="M746" t="str">
        <f t="shared" si="325"/>
        <v>1.85114211328773-2.6340342725589i</v>
      </c>
      <c r="N746" t="str">
        <f t="shared" si="326"/>
        <v>-0.76336565167624i</v>
      </c>
      <c r="O746" t="str">
        <f t="shared" si="327"/>
        <v>0.722513240175483-0.691357084125942i</v>
      </c>
      <c r="P746" t="str">
        <f t="shared" si="328"/>
        <v>0.277486759824517+0.691357084125942i</v>
      </c>
      <c r="Q746" t="str">
        <f t="shared" si="329"/>
        <v>-0.277486759824517+0.0720085675502981i</v>
      </c>
      <c r="R746" t="str">
        <f t="shared" si="330"/>
        <v>-0.331149903318271-2.57743005381808i</v>
      </c>
      <c r="S746" t="str">
        <f t="shared" si="331"/>
        <v>0.0852362304006312i</v>
      </c>
      <c r="T746" t="str">
        <f t="shared" si="332"/>
        <v>0.219690421908749-0.0282259694563829i</v>
      </c>
      <c r="U746" t="str">
        <f t="shared" si="333"/>
        <v>0.00005-0.00232193836210165i</v>
      </c>
      <c r="V746" t="str">
        <f t="shared" si="334"/>
        <v>0.00002-0.0260057096555384i</v>
      </c>
      <c r="W746" t="str">
        <f t="shared" si="335"/>
        <v>0.000042273411470272-0.00213168470548885i</v>
      </c>
      <c r="X746" t="str">
        <f t="shared" si="336"/>
        <v>0.0000649678975631807-0.00213054192374395i</v>
      </c>
      <c r="Y746" t="str">
        <f t="shared" si="337"/>
        <v>0.009+0.307624752639512i</v>
      </c>
      <c r="Z746" t="str">
        <f t="shared" si="338"/>
        <v>-0.0835397122969199-0.00503086319475738i</v>
      </c>
      <c r="AA746" t="str">
        <f t="shared" si="339"/>
        <v>1.16455316978281-39.2460575105821i</v>
      </c>
      <c r="AB746" t="str">
        <f t="shared" si="340"/>
        <v>0.660864596263756-0.0849083166524828i</v>
      </c>
      <c r="AC746" t="str">
        <f t="shared" si="341"/>
        <v>1.99970286923681-1.89791735680331i</v>
      </c>
      <c r="AD746" t="str">
        <f t="shared" si="342"/>
        <v>0.195066562473952+0.142677145884017i</v>
      </c>
      <c r="AE746" t="str">
        <f t="shared" si="343"/>
        <v>-0.0155780153058622-0.0129005609081745i</v>
      </c>
      <c r="AF746" t="str">
        <f t="shared" si="344"/>
        <v>-3.37183911828639-1.02958593943113i</v>
      </c>
      <c r="AG746" t="str">
        <f t="shared" si="345"/>
        <v>1.02109258470038-0.0271117670324331i</v>
      </c>
      <c r="AH746" t="str">
        <f t="shared" si="346"/>
        <v>0.0368595054437088+0.059286345501629i</v>
      </c>
      <c r="AI746">
        <f t="shared" si="347"/>
        <v>-23.121595727914091</v>
      </c>
      <c r="AJ746">
        <f t="shared" si="348"/>
        <v>58.129957733263375</v>
      </c>
      <c r="AK746"/>
      <c r="AL746"/>
      <c r="AM746"/>
      <c r="AN746"/>
    </row>
    <row r="747" spans="1:40" x14ac:dyDescent="0.35">
      <c r="A747"/>
      <c r="B747">
        <f t="shared" si="349"/>
        <v>61300</v>
      </c>
      <c r="C747" s="237" t="str">
        <f t="shared" si="317"/>
        <v>-5.62920766548885E-06+0.0110575214207808i</v>
      </c>
      <c r="D747" s="208" t="str">
        <f t="shared" si="318"/>
        <v>-1.64878867697203+0.0847743308926528i</v>
      </c>
      <c r="E747" t="str">
        <f t="shared" si="319"/>
        <v>36500</v>
      </c>
      <c r="F747" t="str">
        <f t="shared" si="320"/>
        <v>0.21505376344086</v>
      </c>
      <c r="G747" t="str">
        <f t="shared" si="315"/>
        <v>0.21505376344086</v>
      </c>
      <c r="H747" t="str">
        <f t="shared" si="321"/>
        <v>1.72477670877438+1.11392577461066i</v>
      </c>
      <c r="I747" t="str">
        <f t="shared" si="322"/>
        <v>240.724537081318i</v>
      </c>
      <c r="J747" t="str">
        <f t="shared" si="316"/>
        <v>-77.4388226064808+52.6628255282058i</v>
      </c>
      <c r="K747" t="str">
        <f t="shared" si="323"/>
        <v>1.44549891788266-2.12555504109483i</v>
      </c>
      <c r="L747" t="str">
        <f t="shared" si="324"/>
        <v>0.401524249993608-0.50698392848664i</v>
      </c>
      <c r="M747" t="str">
        <f t="shared" si="325"/>
        <v>1.84702316787627-2.63253896958147i</v>
      </c>
      <c r="N747" t="str">
        <f t="shared" si="326"/>
        <v>-0.764612981172443i</v>
      </c>
      <c r="O747" t="str">
        <f t="shared" si="327"/>
        <v>0.721650328261526-0.692257758150843i</v>
      </c>
      <c r="P747" t="str">
        <f t="shared" si="328"/>
        <v>0.278349671738474+0.692257758150843i</v>
      </c>
      <c r="Q747" t="str">
        <f t="shared" si="329"/>
        <v>-0.278349671738474+0.0723552230216i</v>
      </c>
      <c r="R747" t="str">
        <f t="shared" si="330"/>
        <v>-0.331142678713328-2.57308606131228i</v>
      </c>
      <c r="S747" t="str">
        <f t="shared" si="331"/>
        <v>0.0853755052869066i</v>
      </c>
      <c r="T747" t="str">
        <f t="shared" si="332"/>
        <v>0.219678522631232-0.0282714735172101i</v>
      </c>
      <c r="U747" t="str">
        <f t="shared" si="333"/>
        <v>0.00005-0.00231815053443101i</v>
      </c>
      <c r="V747" t="str">
        <f t="shared" si="334"/>
        <v>0.00002-0.0259632859856273i</v>
      </c>
      <c r="W747" t="str">
        <f t="shared" si="335"/>
        <v>0.0000422734109113224-0.00212820746850121i</v>
      </c>
      <c r="X747" t="str">
        <f t="shared" si="336"/>
        <v>0.0000648938974547122-0.00212706733815699i</v>
      </c>
      <c r="Y747" t="str">
        <f t="shared" si="337"/>
        <v>0.009+0.308127407464087i</v>
      </c>
      <c r="Z747" t="str">
        <f t="shared" si="338"/>
        <v>-0.0832658527989833-0.00501150714319243i</v>
      </c>
      <c r="AA747" t="str">
        <f t="shared" si="339"/>
        <v>1.16069789338239-39.1812583993057i</v>
      </c>
      <c r="AB747" t="str">
        <f t="shared" si="340"/>
        <v>0.660828801297532-0.0850452002841207i</v>
      </c>
      <c r="AC747" t="str">
        <f t="shared" si="341"/>
        <v>1.99668130207264-1.89673802687901i</v>
      </c>
      <c r="AD747" t="str">
        <f t="shared" si="342"/>
        <v>0.195240555930069+0.142874572041773i</v>
      </c>
      <c r="AE747" t="str">
        <f t="shared" si="343"/>
        <v>-0.0155408544520969-0.0128750225250324i</v>
      </c>
      <c r="AF747" t="str">
        <f t="shared" si="344"/>
        <v>-3.37356538574641-1.02915144371801i</v>
      </c>
      <c r="AG747" t="str">
        <f t="shared" si="345"/>
        <v>1.02108512739674-0.0270918499748227i</v>
      </c>
      <c r="AH747" t="str">
        <f t="shared" si="346"/>
        <v>0.0367986015074702+0.0591777939930635i</v>
      </c>
      <c r="AI747">
        <f t="shared" si="347"/>
        <v>-23.137080522934717</v>
      </c>
      <c r="AJ747">
        <f t="shared" si="348"/>
        <v>58.125359960850354</v>
      </c>
      <c r="AK747"/>
      <c r="AL747"/>
      <c r="AM747"/>
      <c r="AN747"/>
    </row>
    <row r="748" spans="1:40" x14ac:dyDescent="0.35">
      <c r="A748"/>
      <c r="B748">
        <f t="shared" si="349"/>
        <v>61400</v>
      </c>
      <c r="C748" s="237" t="str">
        <f t="shared" si="317"/>
        <v>-0.0000056108864206446+0.0110395124375507i</v>
      </c>
      <c r="D748" s="208" t="str">
        <f t="shared" si="318"/>
        <v>-1.64878853650916+0.0846362620212221i</v>
      </c>
      <c r="E748" t="str">
        <f t="shared" si="319"/>
        <v>36500</v>
      </c>
      <c r="F748" t="str">
        <f t="shared" si="320"/>
        <v>0.21505376344086</v>
      </c>
      <c r="G748" t="str">
        <f t="shared" si="315"/>
        <v>0.21505376344086</v>
      </c>
      <c r="H748" t="str">
        <f t="shared" si="321"/>
        <v>1.72649852908391+1.11335132161718i</v>
      </c>
      <c r="I748" t="str">
        <f t="shared" si="322"/>
        <v>241.117236163017i</v>
      </c>
      <c r="J748" t="str">
        <f t="shared" si="316"/>
        <v>-77.6949492037737+52.7487355209108i</v>
      </c>
      <c r="K748" t="str">
        <f t="shared" si="323"/>
        <v>1.44219573329283-2.12424664086338i</v>
      </c>
      <c r="L748" t="str">
        <f t="shared" si="324"/>
        <v>0.400720145243039-0.50679402439048i</v>
      </c>
      <c r="M748" t="str">
        <f t="shared" si="325"/>
        <v>1.84291587853587-2.63104066525386i</v>
      </c>
      <c r="N748" t="str">
        <f t="shared" si="326"/>
        <v>-0.765860310668646i</v>
      </c>
      <c r="O748" t="str">
        <f t="shared" si="327"/>
        <v>0.720786293581856-0.693157355139893i</v>
      </c>
      <c r="P748" t="str">
        <f t="shared" si="328"/>
        <v>0.279213706418144+0.693157355139893i</v>
      </c>
      <c r="Q748" t="str">
        <f t="shared" si="329"/>
        <v>-0.279213706418144+0.0727029555287531i</v>
      </c>
      <c r="R748" t="str">
        <f t="shared" si="330"/>
        <v>-0.331135441763147-2.56875598851255i</v>
      </c>
      <c r="S748" t="str">
        <f t="shared" si="331"/>
        <v>0.0855147801731821i</v>
      </c>
      <c r="T748" t="str">
        <f t="shared" si="332"/>
        <v>0.219666603676196-0.0283169745099251i</v>
      </c>
      <c r="U748" t="str">
        <f t="shared" si="333"/>
        <v>0.00005-0.00231437504496125i</v>
      </c>
      <c r="V748" t="str">
        <f t="shared" si="334"/>
        <v>0.00002-0.025921000503566i</v>
      </c>
      <c r="W748" t="str">
        <f t="shared" si="335"/>
        <v>0.00004227341035146-0.00212474155838649i</v>
      </c>
      <c r="X748" t="str">
        <f t="shared" si="336"/>
        <v>0.0000648202585577616-0.00212360406696984i</v>
      </c>
      <c r="Y748" t="str">
        <f t="shared" si="337"/>
        <v>0.009+0.308630062288661i</v>
      </c>
      <c r="Z748" t="str">
        <f t="shared" si="338"/>
        <v>-0.082993340258989-0.00499226940820757i</v>
      </c>
      <c r="AA748" t="str">
        <f t="shared" si="339"/>
        <v>1.15686182427879-39.1166741642589i</v>
      </c>
      <c r="AB748" t="str">
        <f t="shared" si="340"/>
        <v>0.660792947138123-0.085182074686377i</v>
      </c>
      <c r="AC748" t="str">
        <f t="shared" si="341"/>
        <v>1.99366831225481-1.8955565132395i</v>
      </c>
      <c r="AD748" t="str">
        <f t="shared" si="342"/>
        <v>0.195414790117175+0.143071794716426i</v>
      </c>
      <c r="AE748" t="str">
        <f t="shared" si="343"/>
        <v>-0.0155038732238934-0.0128495694189778i</v>
      </c>
      <c r="AF748" t="str">
        <f t="shared" si="344"/>
        <v>-3.37528706559307-1.02871505959596i</v>
      </c>
      <c r="AG748" t="str">
        <f t="shared" si="345"/>
        <v>1.02107766968551-0.0270720337955166i</v>
      </c>
      <c r="AH748" t="str">
        <f t="shared" si="346"/>
        <v>0.0367379923502927+0.0590695764748876i</v>
      </c>
      <c r="AI748">
        <f t="shared" si="347"/>
        <v>-23.152538063884624</v>
      </c>
      <c r="AJ748">
        <f t="shared" si="348"/>
        <v>58.120684861998249</v>
      </c>
      <c r="AK748"/>
      <c r="AL748"/>
      <c r="AM748"/>
      <c r="AN748"/>
    </row>
    <row r="749" spans="1:40" x14ac:dyDescent="0.35">
      <c r="A749"/>
      <c r="B749">
        <f t="shared" si="349"/>
        <v>61500</v>
      </c>
      <c r="C749" s="237" t="str">
        <f t="shared" si="317"/>
        <v>-5.59265447501589E-06+0.0110215620200744i</v>
      </c>
      <c r="D749" s="208" t="str">
        <f t="shared" si="318"/>
        <v>-1.6487883967309+0.0844986421539038i</v>
      </c>
      <c r="E749" t="str">
        <f t="shared" si="319"/>
        <v>36500</v>
      </c>
      <c r="F749" t="str">
        <f t="shared" si="320"/>
        <v>0.21505376344086</v>
      </c>
      <c r="G749" t="str">
        <f t="shared" si="315"/>
        <v>0.21505376344086</v>
      </c>
      <c r="H749" t="str">
        <f t="shared" si="321"/>
        <v>1.72821577252357+1.11277544664904i</v>
      </c>
      <c r="I749" t="str">
        <f t="shared" si="322"/>
        <v>241.509935244715i</v>
      </c>
      <c r="J749" t="str">
        <f t="shared" si="316"/>
        <v>-77.9514932853328+52.8346455136159i</v>
      </c>
      <c r="K749" t="str">
        <f t="shared" si="323"/>
        <v>1.43890226001019-2.12293616752911i</v>
      </c>
      <c r="L749" t="str">
        <f t="shared" si="324"/>
        <v>0.399917951873441-0.506603229004239i</v>
      </c>
      <c r="M749" t="str">
        <f t="shared" si="325"/>
        <v>1.83882021188363-2.62953939653335i</v>
      </c>
      <c r="N749" t="str">
        <f t="shared" si="326"/>
        <v>-0.767107640164849i</v>
      </c>
      <c r="O749" t="str">
        <f t="shared" si="327"/>
        <v>0.719921137480762-0.694055873693469i</v>
      </c>
      <c r="P749" t="str">
        <f t="shared" si="328"/>
        <v>0.280078862519238+0.694055873693469i</v>
      </c>
      <c r="Q749" t="str">
        <f t="shared" si="329"/>
        <v>-0.280078862519238+0.07305176647138i</v>
      </c>
      <c r="R749" t="str">
        <f t="shared" si="330"/>
        <v>-0.331128192464984-2.56443976750361i</v>
      </c>
      <c r="S749" t="str">
        <f t="shared" si="331"/>
        <v>0.0856540550594577i</v>
      </c>
      <c r="T749" t="str">
        <f t="shared" si="332"/>
        <v>0.219654665042417-0.0283624724291344i</v>
      </c>
      <c r="U749" t="str">
        <f t="shared" si="333"/>
        <v>0.00005-0.00231061183350603i</v>
      </c>
      <c r="V749" t="str">
        <f t="shared" si="334"/>
        <v>0.00002-0.0258788525352675i</v>
      </c>
      <c r="W749" t="str">
        <f t="shared" si="335"/>
        <v>0.0000422734097906852-0.00212128691989169i</v>
      </c>
      <c r="X749" t="str">
        <f t="shared" si="336"/>
        <v>0.0000647469785253322-0.00212015205501524i</v>
      </c>
      <c r="Y749" t="str">
        <f t="shared" si="337"/>
        <v>0.009+0.309132717113236i</v>
      </c>
      <c r="Z749" t="str">
        <f t="shared" si="338"/>
        <v>-0.082722165842215-0.00497314904648849i</v>
      </c>
      <c r="AA749" t="str">
        <f t="shared" si="339"/>
        <v>1.1530448344865-39.0523037324118i</v>
      </c>
      <c r="AB749" t="str">
        <f t="shared" si="340"/>
        <v>0.660757033781847-0.0853189398430272i</v>
      </c>
      <c r="AC749" t="str">
        <f t="shared" si="341"/>
        <v>1.99066387527464-1.89437284290573i</v>
      </c>
      <c r="AD749" t="str">
        <f t="shared" si="342"/>
        <v>0.195589264843818+0.143268813677372i</v>
      </c>
      <c r="AE749" t="str">
        <f t="shared" si="343"/>
        <v>-0.0154670704392361-0.0128242011309984i</v>
      </c>
      <c r="AF749" t="str">
        <f t="shared" si="344"/>
        <v>-3.37700416925447-1.02827680449514i</v>
      </c>
      <c r="AG749" t="str">
        <f t="shared" si="345"/>
        <v>1.02107021151541-0.0270523179631729i</v>
      </c>
      <c r="AH749" t="str">
        <f t="shared" si="346"/>
        <v>0.036677675988628+0.0589616912989185i</v>
      </c>
      <c r="AI749">
        <f t="shared" si="347"/>
        <v>-23.167968459326215</v>
      </c>
      <c r="AJ749">
        <f t="shared" si="348"/>
        <v>58.115932782963043</v>
      </c>
      <c r="AK749"/>
      <c r="AL749"/>
      <c r="AM749"/>
      <c r="AN749"/>
    </row>
    <row r="750" spans="1:40" x14ac:dyDescent="0.35">
      <c r="A750"/>
      <c r="B750">
        <f t="shared" si="349"/>
        <v>61600</v>
      </c>
      <c r="C750" s="237" t="str">
        <f t="shared" si="317"/>
        <v>-5.57451124920883E-06+0.0110036698831293i</v>
      </c>
      <c r="D750" s="208" t="str">
        <f t="shared" si="318"/>
        <v>-1.64878825763284+0.0843614691039913i</v>
      </c>
      <c r="E750" t="str">
        <f t="shared" si="319"/>
        <v>36500</v>
      </c>
      <c r="F750" t="str">
        <f t="shared" si="320"/>
        <v>0.21505376344086</v>
      </c>
      <c r="G750" t="str">
        <f t="shared" si="315"/>
        <v>0.21505376344086</v>
      </c>
      <c r="H750" t="str">
        <f t="shared" si="321"/>
        <v>1.72992845052391+1.11219816483502i</v>
      </c>
      <c r="I750" t="str">
        <f t="shared" si="322"/>
        <v>241.902634326414i</v>
      </c>
      <c r="J750" t="str">
        <f t="shared" si="316"/>
        <v>-78.208454851158+52.9205555063209i</v>
      </c>
      <c r="K750" t="str">
        <f t="shared" si="323"/>
        <v>1.43561846832981-2.12162365057657i</v>
      </c>
      <c r="L750" t="str">
        <f t="shared" si="324"/>
        <v>0.399117666253043-0.506411549530925i</v>
      </c>
      <c r="M750" t="str">
        <f t="shared" si="325"/>
        <v>1.83473613458285-2.6280352001075i</v>
      </c>
      <c r="N750" t="str">
        <f t="shared" si="326"/>
        <v>-0.768354969661052i</v>
      </c>
      <c r="O750" t="str">
        <f t="shared" si="327"/>
        <v>0.719054861304283-0.694953312413631i</v>
      </c>
      <c r="P750" t="str">
        <f t="shared" si="328"/>
        <v>0.280945138695717+0.694953312413631i</v>
      </c>
      <c r="Q750" t="str">
        <f t="shared" si="329"/>
        <v>-0.280945138695717+0.073401657247421i</v>
      </c>
      <c r="R750" t="str">
        <f t="shared" si="330"/>
        <v>-0.331120930816101-2.56013733081122i</v>
      </c>
      <c r="S750" t="str">
        <f t="shared" si="331"/>
        <v>0.0857933299457332i</v>
      </c>
      <c r="T750" t="str">
        <f t="shared" si="332"/>
        <v>0.219642706728676-0.028407967269444i</v>
      </c>
      <c r="U750" t="str">
        <f t="shared" si="333"/>
        <v>0.00005-0.00230686084026982i</v>
      </c>
      <c r="V750" t="str">
        <f t="shared" si="334"/>
        <v>0.00002-0.0258368414110219i</v>
      </c>
      <c r="W750" t="str">
        <f t="shared" si="335"/>
        <v>0.0000422734092289976-0.00211784349812252i</v>
      </c>
      <c r="X750" t="str">
        <f t="shared" si="336"/>
        <v>0.0000646740550294566-0.00211671124748389i</v>
      </c>
      <c r="Y750" t="str">
        <f t="shared" si="337"/>
        <v>0.009+0.30963537193781i</v>
      </c>
      <c r="Z750" t="str">
        <f t="shared" si="338"/>
        <v>-0.0824523207863821-0.00495414512388545i</v>
      </c>
      <c r="AA750" t="str">
        <f t="shared" si="339"/>
        <v>1.14924679708915-38.9881460379057i</v>
      </c>
      <c r="AB750" t="str">
        <f t="shared" si="340"/>
        <v>0.660721061225038-0.0854557957378453i</v>
      </c>
      <c r="AC750" t="str">
        <f t="shared" si="341"/>
        <v>1.98766796665725-1.89318704270154i</v>
      </c>
      <c r="AD750" t="str">
        <f t="shared" si="342"/>
        <v>0.195763979918252+0.143465628693833i</v>
      </c>
      <c r="AE750" t="str">
        <f t="shared" si="343"/>
        <v>-0.0154304449257999-0.0127989172054283i</v>
      </c>
      <c r="AF750" t="str">
        <f t="shared" si="344"/>
        <v>-3.37871670815675-1.02783669573103i</v>
      </c>
      <c r="AG750" t="str">
        <f t="shared" si="345"/>
        <v>1.02106275283563-0.0270327019499594i</v>
      </c>
      <c r="AH750" t="str">
        <f t="shared" si="346"/>
        <v>0.0366176504553739+0.0588541368279948i</v>
      </c>
      <c r="AI750">
        <f t="shared" si="347"/>
        <v>-23.1833718171833</v>
      </c>
      <c r="AJ750">
        <f t="shared" si="348"/>
        <v>58.111104067993359</v>
      </c>
      <c r="AK750"/>
      <c r="AL750"/>
      <c r="AM750"/>
      <c r="AN750"/>
    </row>
    <row r="751" spans="1:40" x14ac:dyDescent="0.35">
      <c r="A751"/>
      <c r="B751">
        <f t="shared" si="349"/>
        <v>61700</v>
      </c>
      <c r="C751" s="237" t="str">
        <f t="shared" si="317"/>
        <v>-5.55645616852107E-06+0.0109858357433421i</v>
      </c>
      <c r="D751" s="208" t="str">
        <f t="shared" si="318"/>
        <v>-1.64878811921056+0.0842247406989561i</v>
      </c>
      <c r="E751" t="str">
        <f t="shared" si="319"/>
        <v>36500</v>
      </c>
      <c r="F751" t="str">
        <f t="shared" si="320"/>
        <v>0.21505376344086</v>
      </c>
      <c r="G751" t="str">
        <f t="shared" si="315"/>
        <v>0.21505376344086</v>
      </c>
      <c r="H751" t="str">
        <f t="shared" si="321"/>
        <v>1.73163657451287+1.11161949120397i</v>
      </c>
      <c r="I751" t="str">
        <f t="shared" si="322"/>
        <v>242.295333408113i</v>
      </c>
      <c r="J751" t="str">
        <f t="shared" si="316"/>
        <v>-78.4658339012494+53.0064654990261i</v>
      </c>
      <c r="K751" t="str">
        <f t="shared" si="323"/>
        <v>1.43234432860174-2.12030911926255i</v>
      </c>
      <c r="L751" t="str">
        <f t="shared" si="324"/>
        <v>0.398319284741921-0.506218993133262i</v>
      </c>
      <c r="M751" t="str">
        <f t="shared" si="325"/>
        <v>1.83066361334366-2.62652811239581i</v>
      </c>
      <c r="N751" t="str">
        <f t="shared" si="326"/>
        <v>-0.769602299157255i</v>
      </c>
      <c r="O751" t="str">
        <f t="shared" si="327"/>
        <v>0.718187466400197-0.695849669904115i</v>
      </c>
      <c r="P751" t="str">
        <f t="shared" si="328"/>
        <v>0.281812533599803+0.695849669904115i</v>
      </c>
      <c r="Q751" t="str">
        <f t="shared" si="329"/>
        <v>-0.281812533599803+0.07375262925314i</v>
      </c>
      <c r="R751" t="str">
        <f t="shared" si="330"/>
        <v>-0.331113656813743-2.5558486113985i</v>
      </c>
      <c r="S751" t="str">
        <f t="shared" si="331"/>
        <v>0.0859326048320088i</v>
      </c>
      <c r="T751" t="str">
        <f t="shared" si="332"/>
        <v>0.219630728733746-0.0284534590254568i</v>
      </c>
      <c r="U751" t="str">
        <f t="shared" si="333"/>
        <v>0.00005-0.00230312200584475i</v>
      </c>
      <c r="V751" t="str">
        <f t="shared" si="334"/>
        <v>0.00002-0.0257949664654612i</v>
      </c>
      <c r="W751" t="str">
        <f t="shared" si="335"/>
        <v>0.0000422734086663979-0.00211441123854062i</v>
      </c>
      <c r="X751" t="str">
        <f t="shared" si="336"/>
        <v>0.0000646014857610144-0.00211328158992164i</v>
      </c>
      <c r="Y751" t="str">
        <f t="shared" si="337"/>
        <v>0.009+0.310138026762384i</v>
      </c>
      <c r="Z751" t="str">
        <f t="shared" si="338"/>
        <v>-0.0821837964009414-0.00493525671530864i</v>
      </c>
      <c r="AA751" t="str">
        <f t="shared" si="339"/>
        <v>1.14546758622869-38.9242000219919i</v>
      </c>
      <c r="AB751" t="str">
        <f t="shared" si="340"/>
        <v>0.660685029464005-0.0855926423545959i</v>
      </c>
      <c r="AC751" t="str">
        <f t="shared" si="341"/>
        <v>1.98468056196205-1.89199913925476i</v>
      </c>
      <c r="AD751" t="str">
        <f t="shared" si="342"/>
        <v>0.195938935148443+0.14366223953485i</v>
      </c>
      <c r="AE751" t="str">
        <f t="shared" si="343"/>
        <v>-0.0153939955208563-0.0127737171899172i</v>
      </c>
      <c r="AF751" t="str">
        <f t="shared" si="344"/>
        <v>-3.38042469372343-1.02739475050501i</v>
      </c>
      <c r="AG751" t="str">
        <f t="shared" si="345"/>
        <v>1.0210552935958-0.0270131852315241i</v>
      </c>
      <c r="AH751" t="str">
        <f t="shared" si="346"/>
        <v>0.0365579137997137+0.0587469114358818i</v>
      </c>
      <c r="AI751">
        <f t="shared" si="347"/>
        <v>-23.198748244746071</v>
      </c>
      <c r="AJ751">
        <f t="shared" si="348"/>
        <v>58.10619905934189</v>
      </c>
      <c r="AK751"/>
      <c r="AL751"/>
      <c r="AM751"/>
      <c r="AN751"/>
    </row>
    <row r="752" spans="1:40" x14ac:dyDescent="0.35">
      <c r="A752"/>
      <c r="B752">
        <f t="shared" si="349"/>
        <v>61800</v>
      </c>
      <c r="C752" s="237" t="str">
        <f t="shared" si="317"/>
        <v>-5.53848866289606E-06+0.0109680593191734i</v>
      </c>
      <c r="D752" s="208" t="str">
        <f t="shared" si="318"/>
        <v>-1.64878798145968+0.0840884547803294i</v>
      </c>
      <c r="E752" t="str">
        <f t="shared" si="319"/>
        <v>36500</v>
      </c>
      <c r="F752" t="str">
        <f t="shared" si="320"/>
        <v>0.21505376344086</v>
      </c>
      <c r="G752" t="str">
        <f t="shared" si="315"/>
        <v>0.21505376344086</v>
      </c>
      <c r="H752" t="str">
        <f t="shared" si="321"/>
        <v>1.73334015591553+1.11103944068542i</v>
      </c>
      <c r="I752" t="str">
        <f t="shared" si="322"/>
        <v>242.688032489812i</v>
      </c>
      <c r="J752" t="str">
        <f t="shared" si="316"/>
        <v>-78.7236304356069+53.0923754917311i</v>
      </c>
      <c r="K752" t="str">
        <f t="shared" si="323"/>
        <v>1.42907981123151-2.11899260261764i</v>
      </c>
      <c r="L752" t="str">
        <f t="shared" si="324"/>
        <v>0.39752280369219-0.506025566933859i</v>
      </c>
      <c r="M752" t="str">
        <f t="shared" si="325"/>
        <v>1.8266026149237-2.6250181695515i</v>
      </c>
      <c r="N752" t="str">
        <f t="shared" si="326"/>
        <v>-0.770849628653459i</v>
      </c>
      <c r="O752" t="str">
        <f t="shared" si="327"/>
        <v>0.717318954118023-0.696744944770341i</v>
      </c>
      <c r="P752" t="str">
        <f t="shared" si="328"/>
        <v>0.282681045881977+0.696744944770341i</v>
      </c>
      <c r="Q752" t="str">
        <f t="shared" si="329"/>
        <v>-0.282681045881977+0.074104683883118i</v>
      </c>
      <c r="R752" t="str">
        <f t="shared" si="330"/>
        <v>-0.331106370455152-2.55157354266246i</v>
      </c>
      <c r="S752" t="str">
        <f t="shared" si="331"/>
        <v>0.0860718797182843i</v>
      </c>
      <c r="T752" t="str">
        <f t="shared" si="332"/>
        <v>0.2196187310564-0.0284989476917735i</v>
      </c>
      <c r="U752" t="str">
        <f t="shared" si="333"/>
        <v>0.00005-0.00229939527120746i</v>
      </c>
      <c r="V752" t="str">
        <f t="shared" si="334"/>
        <v>0.00002-0.0257532270375235i</v>
      </c>
      <c r="W752" t="str">
        <f t="shared" si="335"/>
        <v>0.0000422734081028849-0.0021109900869606i</v>
      </c>
      <c r="X752" t="str">
        <f t="shared" si="336"/>
        <v>0.0000645292684295451-0.00210986302822656i</v>
      </c>
      <c r="Y752" t="str">
        <f t="shared" si="337"/>
        <v>0.009+0.310640681586959i</v>
      </c>
      <c r="Z752" t="str">
        <f t="shared" si="338"/>
        <v>-0.081916584066369-0.00491648290462483i</v>
      </c>
      <c r="AA752" t="str">
        <f t="shared" si="339"/>
        <v>1.14170707709479-38.8604646329726i</v>
      </c>
      <c r="AB752" t="str">
        <f t="shared" si="340"/>
        <v>0.660648938495057-0.0857294796770371i</v>
      </c>
      <c r="AC752" t="str">
        <f t="shared" si="341"/>
        <v>1.98170163678322-1.89080915899856i</v>
      </c>
      <c r="AD752" t="str">
        <f t="shared" si="342"/>
        <v>0.196114130342062+0.143858645969296i</v>
      </c>
      <c r="AE752" t="str">
        <f t="shared" si="343"/>
        <v>-0.0153577210711778-0.0127486006354i</v>
      </c>
      <c r="AF752" t="str">
        <f t="shared" si="344"/>
        <v>-3.38212813737521-1.02695098590509i</v>
      </c>
      <c r="AG752" t="str">
        <f t="shared" si="345"/>
        <v>1.02104783374601-0.0269937672869656i</v>
      </c>
      <c r="AH752" t="str">
        <f t="shared" si="346"/>
        <v>0.0364984640869521+0.0586400135071792i</v>
      </c>
      <c r="AI752">
        <f t="shared" si="347"/>
        <v>-23.214097848676264</v>
      </c>
      <c r="AJ752">
        <f t="shared" si="348"/>
        <v>58.101218097280807</v>
      </c>
      <c r="AK752"/>
      <c r="AL752"/>
      <c r="AM752"/>
      <c r="AN752"/>
    </row>
    <row r="753" spans="1:40" x14ac:dyDescent="0.35">
      <c r="A753"/>
      <c r="B753">
        <f t="shared" si="349"/>
        <v>61900</v>
      </c>
      <c r="C753" s="237" t="str">
        <f t="shared" si="317"/>
        <v>-5.52060816687824E-06+0.0109503403309032i</v>
      </c>
      <c r="D753" s="208" t="str">
        <f t="shared" si="318"/>
        <v>-1.64878784437587+0.0839526092035912i</v>
      </c>
      <c r="E753" t="str">
        <f t="shared" si="319"/>
        <v>36500</v>
      </c>
      <c r="F753" t="str">
        <f t="shared" si="320"/>
        <v>0.21505376344086</v>
      </c>
      <c r="G753" t="str">
        <f t="shared" si="315"/>
        <v>0.21505376344086</v>
      </c>
      <c r="H753" t="str">
        <f t="shared" si="321"/>
        <v>1.73503920615375+1.11045802811008i</v>
      </c>
      <c r="I753" t="str">
        <f t="shared" si="322"/>
        <v>243.08073157151i</v>
      </c>
      <c r="J753" t="str">
        <f t="shared" si="316"/>
        <v>-78.9818444542307+53.1782854844361i</v>
      </c>
      <c r="K753" t="str">
        <f t="shared" si="323"/>
        <v>1.42582488668062-2.1176741294478i</v>
      </c>
      <c r="L753" t="str">
        <f t="shared" si="324"/>
        <v>0.396728219448216-0.505831278015382i</v>
      </c>
      <c r="M753" t="str">
        <f t="shared" si="325"/>
        <v>1.82255310612884-2.62350540746318i</v>
      </c>
      <c r="N753" t="str">
        <f t="shared" si="326"/>
        <v>-0.772096958149662i</v>
      </c>
      <c r="O753" t="str">
        <f t="shared" si="327"/>
        <v>0.716449325809021-0.697639135619411i</v>
      </c>
      <c r="P753" t="str">
        <f t="shared" si="328"/>
        <v>0.283550674190979+0.697639135619411i</v>
      </c>
      <c r="Q753" t="str">
        <f t="shared" si="329"/>
        <v>-0.283550674190979+0.0744578225302509i</v>
      </c>
      <c r="R753" t="str">
        <f t="shared" si="330"/>
        <v>-0.331099071737562-2.54731205843049i</v>
      </c>
      <c r="S753" t="str">
        <f t="shared" si="331"/>
        <v>0.0862111546045599i</v>
      </c>
      <c r="T753" t="str">
        <f t="shared" si="332"/>
        <v>0.219606713695411-0.0285444332629932i</v>
      </c>
      <c r="U753" t="str">
        <f t="shared" si="333"/>
        <v>0.00005-0.00229568057771601i</v>
      </c>
      <c r="V753" t="str">
        <f t="shared" si="334"/>
        <v>0.00002-0.0257116224704193i</v>
      </c>
      <c r="W753" t="str">
        <f t="shared" si="335"/>
        <v>0.0000422734075384602-0.00210757998954725i</v>
      </c>
      <c r="X753" t="str">
        <f t="shared" si="336"/>
        <v>0.0000644574007630756-0.00210645550864623i</v>
      </c>
      <c r="Y753" t="str">
        <f t="shared" si="337"/>
        <v>0.009+0.311143336411533i</v>
      </c>
      <c r="Z753" t="str">
        <f t="shared" si="338"/>
        <v>-0.0816506752334748-0.004897822784556i</v>
      </c>
      <c r="AA753" t="str">
        <f t="shared" si="339"/>
        <v>1.13796514591439-38.7969388261429i</v>
      </c>
      <c r="AB753" t="str">
        <f t="shared" si="340"/>
        <v>0.660612788314502-0.085866307688922i</v>
      </c>
      <c r="AC753" t="str">
        <f t="shared" si="341"/>
        <v>1.97873116675025-1.88961712817268i</v>
      </c>
      <c r="AD753" t="str">
        <f t="shared" si="342"/>
        <v>0.196289565306488+0.144054847765869i</v>
      </c>
      <c r="AE753" t="str">
        <f t="shared" si="343"/>
        <v>-0.0153216204329466-0.0127235670960673i</v>
      </c>
      <c r="AF753" t="str">
        <f t="shared" si="344"/>
        <v>-3.38382705052962-1.02650541890649i</v>
      </c>
      <c r="AG753" t="str">
        <f t="shared" si="345"/>
        <v>1.02104037323675-0.0269744475988053i</v>
      </c>
      <c r="AH753" t="str">
        <f t="shared" si="346"/>
        <v>0.036439299398365+0.0585334414372367i</v>
      </c>
      <c r="AI753">
        <f t="shared" si="347"/>
        <v>-23.22942073501066</v>
      </c>
      <c r="AJ753">
        <f t="shared" si="348"/>
        <v>58.096161520111949</v>
      </c>
      <c r="AK753"/>
      <c r="AL753"/>
      <c r="AM753"/>
      <c r="AN753"/>
    </row>
    <row r="754" spans="1:40" x14ac:dyDescent="0.35">
      <c r="A754"/>
      <c r="B754">
        <f t="shared" si="349"/>
        <v>62000</v>
      </c>
      <c r="C754" s="237" t="str">
        <f t="shared" si="317"/>
        <v>-5.50281411956852E-06+0.0109326785006162i</v>
      </c>
      <c r="D754" s="208" t="str">
        <f t="shared" si="318"/>
        <v>-1.64878770795485+0.0838172018380576i</v>
      </c>
      <c r="E754" t="str">
        <f t="shared" si="319"/>
        <v>36500</v>
      </c>
      <c r="F754" t="str">
        <f t="shared" si="320"/>
        <v>0.21505376344086</v>
      </c>
      <c r="G754" t="str">
        <f t="shared" si="315"/>
        <v>0.21505376344086</v>
      </c>
      <c r="H754" t="str">
        <f t="shared" si="321"/>
        <v>1.73673373664575+1.10987526821045i</v>
      </c>
      <c r="I754" t="str">
        <f t="shared" si="322"/>
        <v>243.473430653209i</v>
      </c>
      <c r="J754" t="str">
        <f t="shared" si="316"/>
        <v>-79.2404759571205+53.2641954771412i</v>
      </c>
      <c r="K754" t="str">
        <f t="shared" si="323"/>
        <v>1.42257952546696-2.11635372833584i</v>
      </c>
      <c r="L754" t="str">
        <f t="shared" si="324"/>
        <v>0.395935528346809-0.505636133420725i</v>
      </c>
      <c r="M754" t="str">
        <f t="shared" si="325"/>
        <v>1.81851505381377-2.62198986175656i</v>
      </c>
      <c r="N754" t="str">
        <f t="shared" si="326"/>
        <v>-0.773344287645864i</v>
      </c>
      <c r="O754" t="str">
        <f t="shared" si="327"/>
        <v>0.715578582826184-0.698532241060118i</v>
      </c>
      <c r="P754" t="str">
        <f t="shared" si="328"/>
        <v>0.284421417173816+0.698532241060118i</v>
      </c>
      <c r="Q754" t="str">
        <f t="shared" si="329"/>
        <v>-0.284421417173816+0.074812046585746i</v>
      </c>
      <c r="R754" t="str">
        <f t="shared" si="330"/>
        <v>-0.331091760658233-2.54306409295687i</v>
      </c>
      <c r="S754" t="str">
        <f t="shared" si="331"/>
        <v>0.0863504294908354i</v>
      </c>
      <c r="T754" t="str">
        <f t="shared" si="332"/>
        <v>0.219594676649547-0.0285899157337153i</v>
      </c>
      <c r="U754" t="str">
        <f t="shared" si="333"/>
        <v>0.00005-0.00229197786710679i</v>
      </c>
      <c r="V754" t="str">
        <f t="shared" si="334"/>
        <v>0.00002-0.025670152111596i</v>
      </c>
      <c r="W754" t="str">
        <f t="shared" si="335"/>
        <v>0.0000422734069731225-0.00210418089281267i</v>
      </c>
      <c r="X754" t="str">
        <f t="shared" si="336"/>
        <v>0.0000643858805079311-0.00210305897777473i</v>
      </c>
      <c r="Y754" t="str">
        <f t="shared" si="337"/>
        <v>0.009+0.311645991236107i</v>
      </c>
      <c r="Z754" t="str">
        <f t="shared" si="338"/>
        <v>-0.0813860614227058-0.0048792754565781i</v>
      </c>
      <c r="AA754" t="str">
        <f t="shared" si="339"/>
        <v>1.13424166994132-38.7336215637312i</v>
      </c>
      <c r="AB754" t="str">
        <f t="shared" si="340"/>
        <v>0.660576578918635-0.0860031263740048i</v>
      </c>
      <c r="AC754" t="str">
        <f t="shared" si="341"/>
        <v>1.97576912752833-1.88842307282467i</v>
      </c>
      <c r="AD754" t="str">
        <f t="shared" si="342"/>
        <v>0.19646523984881+0.144250844693105i</v>
      </c>
      <c r="AE754" t="str">
        <f t="shared" si="343"/>
        <v>-0.0152856924716602-0.0126986161293353i</v>
      </c>
      <c r="AF754" t="str">
        <f t="shared" si="344"/>
        <v>-3.3855214446006-1.02605806637239i</v>
      </c>
      <c r="AG754" t="str">
        <f t="shared" si="345"/>
        <v>1.02103291201897-0.0269552256529579i</v>
      </c>
      <c r="AH754" t="str">
        <f t="shared" si="346"/>
        <v>0.0363804178310299+0.0584271936320563i</v>
      </c>
      <c r="AI754">
        <f t="shared" si="347"/>
        <v>-23.244717009167534</v>
      </c>
      <c r="AJ754">
        <f t="shared" si="348"/>
        <v>58.091029664185399</v>
      </c>
      <c r="AK754"/>
      <c r="AL754"/>
      <c r="AM754"/>
      <c r="AN754"/>
    </row>
    <row r="755" spans="1:40" x14ac:dyDescent="0.35">
      <c r="A755"/>
      <c r="B755">
        <f t="shared" si="349"/>
        <v>62100</v>
      </c>
      <c r="C755" s="237" t="str">
        <f t="shared" si="317"/>
        <v>-5.48510596458023E-06+0.0109150735521872i</v>
      </c>
      <c r="D755" s="208" t="str">
        <f t="shared" si="318"/>
        <v>-1.64878757219233+0.0836822305667686i</v>
      </c>
      <c r="E755" t="str">
        <f t="shared" si="319"/>
        <v>36500</v>
      </c>
      <c r="F755" t="str">
        <f t="shared" si="320"/>
        <v>0.21505376344086</v>
      </c>
      <c r="G755" t="str">
        <f t="shared" si="315"/>
        <v>0.21505376344086</v>
      </c>
      <c r="H755" t="str">
        <f t="shared" si="321"/>
        <v>1.73842375880575+1.10929117562124i</v>
      </c>
      <c r="I755" t="str">
        <f t="shared" si="322"/>
        <v>243.866129734908i</v>
      </c>
      <c r="J755" t="str">
        <f t="shared" si="316"/>
        <v>-79.4995249442766+53.3501054698462i</v>
      </c>
      <c r="K755" t="str">
        <f t="shared" si="323"/>
        <v>1.41934369816526-2.11503142764295i</v>
      </c>
      <c r="L755" t="str">
        <f t="shared" si="324"/>
        <v>0.395144726717398-0.505440140153171i</v>
      </c>
      <c r="M755" t="str">
        <f t="shared" si="325"/>
        <v>1.81448842488266-2.62047156779612i</v>
      </c>
      <c r="N755" t="str">
        <f t="shared" si="326"/>
        <v>-0.774591617142067i</v>
      </c>
      <c r="O755" t="str">
        <f t="shared" si="327"/>
        <v>0.71470672652424-0.699424259702939i</v>
      </c>
      <c r="P755" t="str">
        <f t="shared" si="328"/>
        <v>0.28529327347576+0.699424259702939i</v>
      </c>
      <c r="Q755" t="str">
        <f t="shared" si="329"/>
        <v>-0.28529327347576+0.0751673574391281i</v>
      </c>
      <c r="R755" t="str">
        <f t="shared" si="330"/>
        <v>-0.331084437214365-2.53882958091932i</v>
      </c>
      <c r="S755" t="str">
        <f t="shared" si="331"/>
        <v>0.086489704377111i</v>
      </c>
      <c r="T755" t="str">
        <f t="shared" si="332"/>
        <v>0.219582619917577-0.0286353950985326i</v>
      </c>
      <c r="U755" t="str">
        <f t="shared" si="333"/>
        <v>0.0000499999999999999-0.00228828708149148i</v>
      </c>
      <c r="V755" t="str">
        <f t="shared" si="334"/>
        <v>0.00002-0.0256288153127046i</v>
      </c>
      <c r="W755" t="str">
        <f t="shared" si="335"/>
        <v>0.0000422734064068722-0.00210079274361347i</v>
      </c>
      <c r="X755" t="str">
        <f t="shared" si="336"/>
        <v>0.0000643147054285665-0.00209967338255i</v>
      </c>
      <c r="Y755" t="str">
        <f t="shared" si="337"/>
        <v>0.009+0.312148646060682i</v>
      </c>
      <c r="Z755" t="str">
        <f t="shared" si="338"/>
        <v>-0.0811227342234696-0.00486084003082222i</v>
      </c>
      <c r="AA755" t="str">
        <f t="shared" si="339"/>
        <v>1.13053652744595-38.6705118148417i</v>
      </c>
      <c r="AB755" t="str">
        <f t="shared" si="340"/>
        <v>0.660540310303752-0.0861399357160197i</v>
      </c>
      <c r="AC755" t="str">
        <f t="shared" si="341"/>
        <v>1.97281549481894-1.88722701881106i</v>
      </c>
      <c r="AD755" t="str">
        <f t="shared" si="342"/>
        <v>0.196641153775822+0.14444663651937i</v>
      </c>
      <c r="AE755" t="str">
        <f t="shared" si="343"/>
        <v>-0.0152499360620414-0.0126737472958155i</v>
      </c>
      <c r="AF755" t="str">
        <f t="shared" si="344"/>
        <v>-3.38721133099808-1.02560894505447i</v>
      </c>
      <c r="AG755" t="str">
        <f t="shared" si="345"/>
        <v>1.02102545004403-0.026936100938703i</v>
      </c>
      <c r="AH755" t="str">
        <f t="shared" si="346"/>
        <v>0.0363218174976787+0.0583212685082019i</v>
      </c>
      <c r="AI755">
        <f t="shared" si="347"/>
        <v>-23.259986775951006</v>
      </c>
      <c r="AJ755">
        <f t="shared" si="348"/>
        <v>58.085822863906365</v>
      </c>
      <c r="AK755"/>
      <c r="AL755"/>
      <c r="AM755"/>
      <c r="AN755"/>
    </row>
    <row r="756" spans="1:40" x14ac:dyDescent="0.35">
      <c r="A756"/>
      <c r="B756">
        <f t="shared" si="349"/>
        <v>62200</v>
      </c>
      <c r="C756" s="237" t="str">
        <f t="shared" si="317"/>
        <v>-5.46748314999562E-06+0.0108975252112665i</v>
      </c>
      <c r="D756" s="208" t="str">
        <f t="shared" si="318"/>
        <v>-1.64878743708408+0.0835476932863765i</v>
      </c>
      <c r="E756" t="str">
        <f t="shared" si="319"/>
        <v>36500</v>
      </c>
      <c r="F756" t="str">
        <f t="shared" si="320"/>
        <v>0.21505376344086</v>
      </c>
      <c r="G756" t="str">
        <f t="shared" si="315"/>
        <v>0.21505376344086</v>
      </c>
      <c r="H756" t="str">
        <f t="shared" si="321"/>
        <v>1.74010928404368+1.10870576488002i</v>
      </c>
      <c r="I756" t="str">
        <f t="shared" si="322"/>
        <v>244.258828816606i</v>
      </c>
      <c r="J756" t="str">
        <f t="shared" si="316"/>
        <v>-79.7589914156988+53.4360154625514i</v>
      </c>
      <c r="K756" t="str">
        <f t="shared" si="323"/>
        <v>1.41611737540754-2.11370725551023i</v>
      </c>
      <c r="L756" t="str">
        <f t="shared" si="324"/>
        <v>0.394355810882252-0.505243305176574i</v>
      </c>
      <c r="M756" t="str">
        <f t="shared" si="325"/>
        <v>1.81047318628979-2.6189505606868i</v>
      </c>
      <c r="N756" t="str">
        <f t="shared" si="326"/>
        <v>-0.77583894663827i</v>
      </c>
      <c r="O756" t="str">
        <f t="shared" si="327"/>
        <v>0.713833758259651-0.700315190160046i</v>
      </c>
      <c r="P756" t="str">
        <f t="shared" si="328"/>
        <v>0.286166241740349+0.700315190160046i</v>
      </c>
      <c r="Q756" t="str">
        <f t="shared" si="329"/>
        <v>-0.286166241740349+0.0755237564782241i</v>
      </c>
      <c r="R756" t="str">
        <f t="shared" si="330"/>
        <v>-0.331077101403202-2.53460845741564i</v>
      </c>
      <c r="S756" t="str">
        <f t="shared" si="331"/>
        <v>0.0866289792633865i</v>
      </c>
      <c r="T756" t="str">
        <f t="shared" si="332"/>
        <v>0.219570543498264-0.0286808713520401i</v>
      </c>
      <c r="U756" t="str">
        <f t="shared" si="333"/>
        <v>0.0000499999999999999-0.00228460816335403i</v>
      </c>
      <c r="V756" t="str">
        <f t="shared" si="334"/>
        <v>0.00002-0.0255876114295652i</v>
      </c>
      <c r="W756" t="str">
        <f t="shared" si="335"/>
        <v>0.0000422734058397095-0.00209741548914804i</v>
      </c>
      <c r="X756" t="str">
        <f t="shared" si="336"/>
        <v>0.0000642438733073887-0.002096298670251i</v>
      </c>
      <c r="Y756" t="str">
        <f t="shared" si="337"/>
        <v>0.009+0.312651300885256i</v>
      </c>
      <c r="Z756" t="str">
        <f t="shared" si="338"/>
        <v>-0.0808606852934618-0.00484251562597661i</v>
      </c>
      <c r="AA756" t="str">
        <f t="shared" si="339"/>
        <v>1.12684959770522-38.6076085553986i</v>
      </c>
      <c r="AB756" t="str">
        <f t="shared" si="340"/>
        <v>0.660503982466133-0.0862767356987077i</v>
      </c>
      <c r="AC756" t="str">
        <f t="shared" si="341"/>
        <v>1.9698702443602-1.88602899179866i</v>
      </c>
      <c r="AD756" t="str">
        <f t="shared" si="342"/>
        <v>0.196817306894028+0.144642223012869i</v>
      </c>
      <c r="AE756" t="str">
        <f t="shared" si="343"/>
        <v>-0.0152143500879489-0.0126489601592873i</v>
      </c>
      <c r="AF756" t="str">
        <f t="shared" si="344"/>
        <v>-3.38889672112776-1.02515807159364i</v>
      </c>
      <c r="AG756" t="str">
        <f t="shared" si="345"/>
        <v>1.02101798726373-0.0269170729486585i</v>
      </c>
      <c r="AH756" t="str">
        <f t="shared" si="346"/>
        <v>0.0362634965265418+0.0582156644927174i</v>
      </c>
      <c r="AI756">
        <f t="shared" si="347"/>
        <v>-23.275230139555166</v>
      </c>
      <c r="AJ756">
        <f t="shared" si="348"/>
        <v>58.080541451752659</v>
      </c>
      <c r="AK756"/>
      <c r="AL756"/>
      <c r="AM756"/>
      <c r="AN756"/>
    </row>
    <row r="757" spans="1:40" x14ac:dyDescent="0.35">
      <c r="A757"/>
      <c r="B757">
        <f t="shared" si="349"/>
        <v>62300</v>
      </c>
      <c r="C757" s="237" t="str">
        <f t="shared" si="317"/>
        <v>-0.000005449945128323+0.0108800332052662i</v>
      </c>
      <c r="D757" s="208" t="str">
        <f t="shared" si="318"/>
        <v>-1.64878730262591+0.0834135879070409i</v>
      </c>
      <c r="E757" t="str">
        <f t="shared" si="319"/>
        <v>36500</v>
      </c>
      <c r="F757" t="str">
        <f t="shared" si="320"/>
        <v>0.21505376344086</v>
      </c>
      <c r="G757" t="str">
        <f t="shared" si="315"/>
        <v>0.21505376344086</v>
      </c>
      <c r="H757" t="str">
        <f t="shared" si="321"/>
        <v>1.74179032376482+1.1081190504277i</v>
      </c>
      <c r="I757" t="str">
        <f t="shared" si="322"/>
        <v>244.651527898305i</v>
      </c>
      <c r="J757" t="str">
        <f t="shared" si="316"/>
        <v>-80.0188753713872+53.5219254552564i</v>
      </c>
      <c r="K757" t="str">
        <f t="shared" si="323"/>
        <v>1.41290052788354-2.1123812398602i</v>
      </c>
      <c r="L757" t="str">
        <f t="shared" si="324"/>
        <v>0.393568777156637-0.505045635415515i</v>
      </c>
      <c r="M757" t="str">
        <f t="shared" si="325"/>
        <v>1.80646930504018-2.61742687527572i</v>
      </c>
      <c r="N757" t="str">
        <f t="shared" si="326"/>
        <v>-0.777086276134473i</v>
      </c>
      <c r="O757" t="str">
        <f t="shared" si="327"/>
        <v>0.712959679390607-0.701205031045302i</v>
      </c>
      <c r="P757" t="str">
        <f t="shared" si="328"/>
        <v>0.287040320609393+0.701205031045302i</v>
      </c>
      <c r="Q757" t="str">
        <f t="shared" si="329"/>
        <v>-0.287040320609393+0.075881245089171i</v>
      </c>
      <c r="R757" t="str">
        <f t="shared" si="330"/>
        <v>-0.331069753221968-2.53040065796032i</v>
      </c>
      <c r="S757" t="str">
        <f t="shared" si="331"/>
        <v>0.0867682541496621i</v>
      </c>
      <c r="T757" t="str">
        <f t="shared" si="332"/>
        <v>0.219558447390373-0.0287263444888296i</v>
      </c>
      <c r="U757" t="str">
        <f t="shared" si="333"/>
        <v>0.0000499999999999999-0.00228094105554769i</v>
      </c>
      <c r="V757" t="str">
        <f t="shared" si="334"/>
        <v>0.00002-0.0255465398221341i</v>
      </c>
      <c r="W757" t="str">
        <f t="shared" si="335"/>
        <v>0.0000422734052716343-0.00209404907695378i</v>
      </c>
      <c r="X757" t="str">
        <f t="shared" si="336"/>
        <v>0.0000641733819445837-0.00209293478849504i</v>
      </c>
      <c r="Y757" t="str">
        <f t="shared" si="337"/>
        <v>0.009+0.313153955709831i</v>
      </c>
      <c r="Z757" t="str">
        <f t="shared" si="338"/>
        <v>-0.0805999063579994-0.0048243013691899i</v>
      </c>
      <c r="AA757" t="str">
        <f t="shared" si="339"/>
        <v>1.12318076099249-38.5449107680875i</v>
      </c>
      <c r="AB757" t="str">
        <f t="shared" si="340"/>
        <v>0.660467595402062-0.0864135263057999i</v>
      </c>
      <c r="AC757" t="str">
        <f t="shared" si="341"/>
        <v>1.96693335192738-1.8848290172658i</v>
      </c>
      <c r="AD757" t="str">
        <f t="shared" si="342"/>
        <v>0.196993699009632+0.14483760394165i</v>
      </c>
      <c r="AE757" t="str">
        <f t="shared" si="343"/>
        <v>-0.0151789334422864-0.0126242542866679i</v>
      </c>
      <c r="AF757" t="str">
        <f t="shared" si="344"/>
        <v>-3.39057762639073-1.02470546252066i</v>
      </c>
      <c r="AG757" t="str">
        <f t="shared" si="345"/>
        <v>1.02101052363026-0.0268981411787502i</v>
      </c>
      <c r="AH757" t="str">
        <f t="shared" si="346"/>
        <v>0.0362054530611949+0.0581103800230351i</v>
      </c>
      <c r="AI757">
        <f t="shared" si="347"/>
        <v>-23.290447203569315</v>
      </c>
      <c r="AJ757">
        <f t="shared" si="348"/>
        <v>58.075185758286707</v>
      </c>
      <c r="AK757"/>
      <c r="AL757"/>
      <c r="AM757"/>
      <c r="AN757"/>
    </row>
    <row r="758" spans="1:40" x14ac:dyDescent="0.35">
      <c r="A758"/>
      <c r="B758">
        <f t="shared" si="349"/>
        <v>62400</v>
      </c>
      <c r="C758" s="237" t="str">
        <f t="shared" si="317"/>
        <v>-5.43249135645404E-06+0.0108625972633455i</v>
      </c>
      <c r="D758" s="208" t="str">
        <f t="shared" si="318"/>
        <v>-1.64878716881366+0.0832799123523155i</v>
      </c>
      <c r="E758" t="str">
        <f t="shared" si="319"/>
        <v>36500</v>
      </c>
      <c r="F758" t="str">
        <f t="shared" si="320"/>
        <v>0.21505376344086</v>
      </c>
      <c r="G758" t="str">
        <f t="shared" si="315"/>
        <v>0.21505376344086</v>
      </c>
      <c r="H758" t="str">
        <f t="shared" si="321"/>
        <v>1.74346688936943+1.10753104660909i</v>
      </c>
      <c r="I758" t="str">
        <f t="shared" si="322"/>
        <v>245.044226980004i</v>
      </c>
      <c r="J758" t="str">
        <f t="shared" si="316"/>
        <v>-80.2791768113417+53.6078354479615i</v>
      </c>
      <c r="K758" t="str">
        <f t="shared" si="323"/>
        <v>1.40969312634111-2.11105340839824i</v>
      </c>
      <c r="L758" t="str">
        <f t="shared" si="324"/>
        <v>0.392783621849033-0.504847137755479i</v>
      </c>
      <c r="M758" t="str">
        <f t="shared" si="325"/>
        <v>1.80247674819014-2.61590054615372i</v>
      </c>
      <c r="N758" t="str">
        <f t="shared" si="326"/>
        <v>-0.778333605630677i</v>
      </c>
      <c r="O758" t="str">
        <f t="shared" si="327"/>
        <v>0.712084491277027-0.702093780974264i</v>
      </c>
      <c r="P758" t="str">
        <f t="shared" si="328"/>
        <v>0.287915508722973+0.702093780974264i</v>
      </c>
      <c r="Q758" t="str">
        <f t="shared" si="329"/>
        <v>-0.287915508722973+0.076239824656413i</v>
      </c>
      <c r="R758" t="str">
        <f t="shared" si="330"/>
        <v>-0.331062392667857-2.52620611848117i</v>
      </c>
      <c r="S758" t="str">
        <f t="shared" si="331"/>
        <v>0.0869075290359376i</v>
      </c>
      <c r="T758" t="str">
        <f t="shared" si="332"/>
        <v>0.219546331592665-0.0287718145034888i</v>
      </c>
      <c r="U758" t="str">
        <f t="shared" si="333"/>
        <v>0.0000499999999999999-0.002277285701292i</v>
      </c>
      <c r="V758" t="str">
        <f t="shared" si="334"/>
        <v>0.00002-0.0255055998544704i</v>
      </c>
      <c r="W758" t="str">
        <f t="shared" si="335"/>
        <v>0.0000422734047026464-0.00209069345490438i</v>
      </c>
      <c r="X758" t="str">
        <f t="shared" si="336"/>
        <v>0.0000641032291579458-0.00208958168523499i</v>
      </c>
      <c r="Y758" t="str">
        <f t="shared" si="337"/>
        <v>0.009+0.313656610534405i</v>
      </c>
      <c r="Z758" t="str">
        <f t="shared" si="338"/>
        <v>-0.080340389209363-0.00480619639597572i</v>
      </c>
      <c r="AA758" t="str">
        <f t="shared" si="339"/>
        <v>1.11952989856775-38.4824174423012i</v>
      </c>
      <c r="AB758" t="str">
        <f t="shared" si="340"/>
        <v>0.660431149107813-0.0865503075210153i</v>
      </c>
      <c r="AC758" t="str">
        <f t="shared" si="341"/>
        <v>1.96400479333333-1.88362712050339i</v>
      </c>
      <c r="AD758" t="str">
        <f t="shared" si="342"/>
        <v>0.197170329928555+0.145032779073604i</v>
      </c>
      <c r="AE758" t="str">
        <f t="shared" si="343"/>
        <v>-0.0151436850269167-0.0125996292479849i</v>
      </c>
      <c r="AF758" t="str">
        <f t="shared" si="344"/>
        <v>-3.39225405818309-1.02425113425677i</v>
      </c>
      <c r="AG758" t="str">
        <f t="shared" si="345"/>
        <v>1.02100305909627-0.0268793051281879i</v>
      </c>
      <c r="AH758" t="str">
        <f t="shared" si="346"/>
        <v>0.0361476852604101+0.0580054135468892i</v>
      </c>
      <c r="AI758">
        <f t="shared" si="347"/>
        <v>-23.305638070982482</v>
      </c>
      <c r="AJ758">
        <f t="shared" si="348"/>
        <v>58.069756112167582</v>
      </c>
      <c r="AK758"/>
      <c r="AL758"/>
      <c r="AM758"/>
      <c r="AN758"/>
    </row>
    <row r="759" spans="1:40" x14ac:dyDescent="0.35">
      <c r="A759"/>
      <c r="B759">
        <f t="shared" si="349"/>
        <v>62500</v>
      </c>
      <c r="C759" s="237" t="str">
        <f t="shared" si="317"/>
        <v>-5.41512129562178E-06+0.0108452171163972i</v>
      </c>
      <c r="D759" s="208" t="str">
        <f t="shared" si="318"/>
        <v>-1.6487870356432+0.0831466645590452i</v>
      </c>
      <c r="E759" t="str">
        <f t="shared" si="319"/>
        <v>36500</v>
      </c>
      <c r="F759" t="str">
        <f t="shared" si="320"/>
        <v>0.21505376344086</v>
      </c>
      <c r="G759" t="str">
        <f t="shared" si="315"/>
        <v>0.21505376344086</v>
      </c>
      <c r="H759" t="str">
        <f t="shared" si="321"/>
        <v>1.74513899225245+1.1069417676734i</v>
      </c>
      <c r="I759" t="str">
        <f t="shared" si="322"/>
        <v>245.436926061703i</v>
      </c>
      <c r="J759" t="str">
        <f t="shared" si="316"/>
        <v>-80.5398957355625+53.6937454406665i</v>
      </c>
      <c r="K759" t="str">
        <f t="shared" si="323"/>
        <v>1.40649514158665-2.1097237886141i</v>
      </c>
      <c r="L759" t="str">
        <f t="shared" si="324"/>
        <v>0.392000341261303-0.504647819043024i</v>
      </c>
      <c r="M759" t="str">
        <f t="shared" si="325"/>
        <v>1.79849548284795-2.61437160765712i</v>
      </c>
      <c r="N759" t="str">
        <f t="shared" si="326"/>
        <v>-0.77958093512688i</v>
      </c>
      <c r="O759" t="str">
        <f t="shared" si="327"/>
        <v>0.711208195280556-0.702981438564188i</v>
      </c>
      <c r="P759" t="str">
        <f t="shared" si="328"/>
        <v>0.288791804719444+0.702981438564188i</v>
      </c>
      <c r="Q759" t="str">
        <f t="shared" si="329"/>
        <v>-0.288791804719444+0.0765994965626919i</v>
      </c>
      <c r="R759" t="str">
        <f t="shared" si="330"/>
        <v>-0.331055019738099-2.52202477531607i</v>
      </c>
      <c r="S759" t="str">
        <f t="shared" si="331"/>
        <v>0.0870468039222132i</v>
      </c>
      <c r="T759" t="str">
        <f t="shared" si="332"/>
        <v>0.219534196103902-0.0288172813906067i</v>
      </c>
      <c r="U759" t="str">
        <f t="shared" si="333"/>
        <v>0.0000499999999999999-0.00227364204416993i</v>
      </c>
      <c r="V759" t="str">
        <f t="shared" si="334"/>
        <v>0.00002-0.0254647908947033i</v>
      </c>
      <c r="W759" t="str">
        <f t="shared" si="335"/>
        <v>0.000042273404132746-0.00208734857120715i</v>
      </c>
      <c r="X759" t="str">
        <f t="shared" si="336"/>
        <v>0.0000640334127827101-0.00208623930875666i</v>
      </c>
      <c r="Y759" t="str">
        <f t="shared" si="337"/>
        <v>0.009+0.314159265358979i</v>
      </c>
      <c r="Z759" t="str">
        <f t="shared" si="338"/>
        <v>-0.0800821257061464-0.00478819985011849i</v>
      </c>
      <c r="AA759" t="str">
        <f t="shared" si="339"/>
        <v>1.11589689266774-38.4201275740829i</v>
      </c>
      <c r="AB759" t="str">
        <f t="shared" si="340"/>
        <v>0.66039464357966-0.0866870793280766i</v>
      </c>
      <c r="AC759" t="str">
        <f t="shared" si="341"/>
        <v>1.96108454442896-1.88242332661633i</v>
      </c>
      <c r="AD759" t="str">
        <f t="shared" si="342"/>
        <v>0.197347199456417+0.145227748176466i</v>
      </c>
      <c r="AE759" t="str">
        <f t="shared" si="343"/>
        <v>-0.0151086037525731-0.0125750846163468i</v>
      </c>
      <c r="AF759" t="str">
        <f t="shared" si="344"/>
        <v>-3.39392602789565-1.02379510311435i</v>
      </c>
      <c r="AG759" t="str">
        <f t="shared" si="345"/>
        <v>1.02099559361477-0.0268605642994351i</v>
      </c>
      <c r="AH759" t="str">
        <f t="shared" si="346"/>
        <v>0.0360901912980078+0.0579007635222304i</v>
      </c>
      <c r="AI759">
        <f t="shared" si="347"/>
        <v>-23.320802844187941</v>
      </c>
      <c r="AJ759">
        <f t="shared" si="348"/>
        <v>58.06425284016364</v>
      </c>
      <c r="AK759"/>
      <c r="AL759"/>
      <c r="AM759"/>
      <c r="AN759"/>
    </row>
    <row r="760" spans="1:40" x14ac:dyDescent="0.35">
      <c r="A760"/>
      <c r="B760">
        <f t="shared" si="349"/>
        <v>62600</v>
      </c>
      <c r="C760" s="237" t="str">
        <f t="shared" si="317"/>
        <v>-5.39783441135914E-06+0.0108278924970334i</v>
      </c>
      <c r="D760" s="208" t="str">
        <f t="shared" si="318"/>
        <v>-1.64878690311041+0.0830138424772561i</v>
      </c>
      <c r="E760" t="str">
        <f t="shared" si="319"/>
        <v>36500</v>
      </c>
      <c r="F760" t="str">
        <f t="shared" si="320"/>
        <v>0.21505376344086</v>
      </c>
      <c r="G760" t="str">
        <f t="shared" si="315"/>
        <v>0.21505376344086</v>
      </c>
      <c r="H760" t="str">
        <f t="shared" si="321"/>
        <v>1.74680664380309+1.10635122777478i</v>
      </c>
      <c r="I760" t="str">
        <f t="shared" si="322"/>
        <v>245.829625143401i</v>
      </c>
      <c r="J760" t="str">
        <f t="shared" si="316"/>
        <v>-80.8010321440493+53.7796554333717i</v>
      </c>
      <c r="K760" t="str">
        <f t="shared" si="323"/>
        <v>1.4033065444855-2.10839240778339i</v>
      </c>
      <c r="L760" t="str">
        <f t="shared" si="324"/>
        <v>0.391218931688872-0.504447686085942i</v>
      </c>
      <c r="M760" t="str">
        <f t="shared" si="325"/>
        <v>1.79452547617437-2.61284009386933i</v>
      </c>
      <c r="N760" t="str">
        <f t="shared" si="326"/>
        <v>-0.780828264623083i</v>
      </c>
      <c r="O760" t="str">
        <f t="shared" si="327"/>
        <v>0.710330792764562-0.703868002434028i</v>
      </c>
      <c r="P760" t="str">
        <f t="shared" si="328"/>
        <v>0.289669207235438+0.703868002434028i</v>
      </c>
      <c r="Q760" t="str">
        <f t="shared" si="329"/>
        <v>-0.289669207235438+0.0769602621890549i</v>
      </c>
      <c r="R760" t="str">
        <f t="shared" si="330"/>
        <v>-0.331047634429883-2.51785656520964i</v>
      </c>
      <c r="S760" t="str">
        <f t="shared" si="331"/>
        <v>0.0871860788084887i</v>
      </c>
      <c r="T760" t="str">
        <f t="shared" si="332"/>
        <v>0.219522040922838-0.0288627451447675i</v>
      </c>
      <c r="U760" t="str">
        <f t="shared" si="333"/>
        <v>0.0000500000000000001-0.00227001002812493i</v>
      </c>
      <c r="V760" t="str">
        <f t="shared" si="334"/>
        <v>0.00002-0.0254241123149993i</v>
      </c>
      <c r="W760" t="str">
        <f t="shared" si="335"/>
        <v>0.0000422734035619334-0.00208401437440033i</v>
      </c>
      <c r="X760" t="str">
        <f t="shared" si="336"/>
        <v>0.0000639639306713841-0.00208290760767611i</v>
      </c>
      <c r="Y760" t="str">
        <f t="shared" si="337"/>
        <v>0.009+0.314661920183554i</v>
      </c>
      <c r="Z760" t="str">
        <f t="shared" si="338"/>
        <v>-0.0798251077726132-0.00477031088358042i</v>
      </c>
      <c r="AA760" t="str">
        <f t="shared" si="339"/>
        <v>1.11228162649635-38.3580401660721i</v>
      </c>
      <c r="AB760" t="str">
        <f t="shared" si="340"/>
        <v>0.660358078813857-0.0868238417106924i</v>
      </c>
      <c r="AC760" t="str">
        <f t="shared" si="341"/>
        <v>1.95817258110357-1.88121766052454i</v>
      </c>
      <c r="AD760" t="str">
        <f t="shared" si="342"/>
        <v>0.197524307398546+0.145422511017822i</v>
      </c>
      <c r="AE760" t="str">
        <f t="shared" si="343"/>
        <v>-0.0150736885387738-0.0125506199679166i</v>
      </c>
      <c r="AF760" t="str">
        <f t="shared" si="344"/>
        <v>-3.3955935469135-1.02333738529752i</v>
      </c>
      <c r="AG760" t="str">
        <f t="shared" si="345"/>
        <v>1.02098812713921-0.0268419181981834i</v>
      </c>
      <c r="AH760" t="str">
        <f t="shared" si="346"/>
        <v>0.0360329693627059+0.0577964284171395i</v>
      </c>
      <c r="AI760">
        <f t="shared" si="347"/>
        <v>-23.335941624988195</v>
      </c>
      <c r="AJ760">
        <f t="shared" si="348"/>
        <v>58.058676267167286</v>
      </c>
      <c r="AK760"/>
      <c r="AL760"/>
      <c r="AM760"/>
      <c r="AN760"/>
    </row>
    <row r="761" spans="1:40" x14ac:dyDescent="0.35">
      <c r="A761"/>
      <c r="B761">
        <f t="shared" si="349"/>
        <v>62700</v>
      </c>
      <c r="C761" s="237" t="str">
        <f t="shared" si="317"/>
        <v>-5.38063017345767E-06+0.0108106231395723i</v>
      </c>
      <c r="D761" s="208" t="str">
        <f t="shared" si="318"/>
        <v>-1.64878677121125+0.0828814440700543i</v>
      </c>
      <c r="E761" t="str">
        <f t="shared" si="319"/>
        <v>36500</v>
      </c>
      <c r="F761" t="str">
        <f t="shared" si="320"/>
        <v>0.21505376344086</v>
      </c>
      <c r="G761" t="str">
        <f t="shared" si="315"/>
        <v>0.21505376344086</v>
      </c>
      <c r="H761" t="str">
        <f t="shared" si="321"/>
        <v>1.74846985540464+1.10575944097287i</v>
      </c>
      <c r="I761" t="str">
        <f t="shared" si="322"/>
        <v>246.2223242251i</v>
      </c>
      <c r="J761" t="str">
        <f t="shared" si="316"/>
        <v>-81.0625860368024+53.8655654260767i</v>
      </c>
      <c r="K761" t="str">
        <f t="shared" si="323"/>
        <v>1.40012730596234-2.10705929296907i</v>
      </c>
      <c r="L761" t="str">
        <f t="shared" si="324"/>
        <v>0.390439389420929-0.504246745653436i</v>
      </c>
      <c r="M761" t="str">
        <f t="shared" si="325"/>
        <v>1.79056669538327-2.61130603862251i</v>
      </c>
      <c r="N761" t="str">
        <f t="shared" si="326"/>
        <v>-0.782075594119286i</v>
      </c>
      <c r="O761" t="str">
        <f t="shared" si="327"/>
        <v>0.709452285094134-0.704753471204443i</v>
      </c>
      <c r="P761" t="str">
        <f t="shared" si="328"/>
        <v>0.290547714905866+0.704753471204443i</v>
      </c>
      <c r="Q761" t="str">
        <f t="shared" si="329"/>
        <v>-0.290547714905866+0.077322122914843i</v>
      </c>
      <c r="R761" t="str">
        <f t="shared" si="330"/>
        <v>-0.331040236740429-2.51370142531002i</v>
      </c>
      <c r="S761" t="str">
        <f t="shared" si="331"/>
        <v>0.0873253536947643i</v>
      </c>
      <c r="T761" t="str">
        <f t="shared" si="332"/>
        <v>0.219509866048231-0.0289082057605565i</v>
      </c>
      <c r="U761" t="str">
        <f t="shared" si="333"/>
        <v>0.0000500000000000001-0.00226638959745807i</v>
      </c>
      <c r="V761" t="str">
        <f t="shared" si="334"/>
        <v>0.00002-0.0253835634915304i</v>
      </c>
      <c r="W761" t="str">
        <f t="shared" si="335"/>
        <v>0.0000422734029902076-0.00208069081335048i</v>
      </c>
      <c r="X761" t="str">
        <f t="shared" si="336"/>
        <v>0.0000638947806935821-0.00207958653093706i</v>
      </c>
      <c r="Y761" t="str">
        <f t="shared" si="337"/>
        <v>0.009+0.315164575008128i</v>
      </c>
      <c r="Z761" t="str">
        <f t="shared" si="338"/>
        <v>-0.0795693273980642-0.00475252865640985i</v>
      </c>
      <c r="AA761" t="str">
        <f t="shared" si="339"/>
        <v>1.10868398421508-38.2961542274504i</v>
      </c>
      <c r="AB761" t="str">
        <f t="shared" si="340"/>
        <v>0.660321454806666-0.0869605946525744i</v>
      </c>
      <c r="AC761" t="str">
        <f t="shared" si="341"/>
        <v>1.95526887928537-1.88001014696427i</v>
      </c>
      <c r="AD761" t="str">
        <f t="shared" si="342"/>
        <v>0.197701653559978+0.145617067365109i</v>
      </c>
      <c r="AE761" t="str">
        <f t="shared" si="343"/>
        <v>-0.0150389383137375-0.0125262348818837i</v>
      </c>
      <c r="AF761" t="str">
        <f t="shared" si="344"/>
        <v>-3.39725662661589-1.02287799690282i</v>
      </c>
      <c r="AG761" t="str">
        <f t="shared" si="345"/>
        <v>1.02098065962344-0.0268233663333265i</v>
      </c>
      <c r="AH761" t="str">
        <f t="shared" si="346"/>
        <v>0.0359760176579811+0.0576924067097474i</v>
      </c>
      <c r="AI761">
        <f t="shared" si="347"/>
        <v>-23.351054514598619</v>
      </c>
      <c r="AJ761">
        <f t="shared" si="348"/>
        <v>58.053026716204862</v>
      </c>
      <c r="AK761"/>
      <c r="AL761"/>
      <c r="AM761"/>
      <c r="AN761"/>
    </row>
    <row r="762" spans="1:40" x14ac:dyDescent="0.35">
      <c r="A762"/>
      <c r="B762">
        <f t="shared" si="349"/>
        <v>62800</v>
      </c>
      <c r="C762" s="237" t="str">
        <f t="shared" si="317"/>
        <v>-5.36350805592697E-06+0.010793408780024i</v>
      </c>
      <c r="D762" s="208" t="str">
        <f t="shared" si="318"/>
        <v>-1.64878663994169+0.0827494673135174i</v>
      </c>
      <c r="E762" t="str">
        <f t="shared" si="319"/>
        <v>36500</v>
      </c>
      <c r="F762" t="str">
        <f t="shared" si="320"/>
        <v>0.21505376344086</v>
      </c>
      <c r="G762" t="str">
        <f t="shared" si="315"/>
        <v>0.21505376344086</v>
      </c>
      <c r="H762" t="str">
        <f t="shared" si="321"/>
        <v>1.75012863843402+1.10516642123332i</v>
      </c>
      <c r="I762" t="str">
        <f t="shared" si="322"/>
        <v>246.615023306799i</v>
      </c>
      <c r="J762" t="str">
        <f t="shared" si="316"/>
        <v>-81.3245574138216+53.9514754187818i</v>
      </c>
      <c r="K762" t="str">
        <f t="shared" si="323"/>
        <v>1.39695739700155-2.10572447102282i</v>
      </c>
      <c r="L762" t="str">
        <f t="shared" si="324"/>
        <v>0.389661710740579-0.504045004476283i</v>
      </c>
      <c r="M762" t="str">
        <f t="shared" si="325"/>
        <v>1.78661910774213-2.6097694754991i</v>
      </c>
      <c r="N762" t="str">
        <f t="shared" si="326"/>
        <v>-0.783322923615488i</v>
      </c>
      <c r="O762" t="str">
        <f t="shared" si="327"/>
        <v>0.708572673636082-0.705637843497792i</v>
      </c>
      <c r="P762" t="str">
        <f t="shared" si="328"/>
        <v>0.291427326363918+0.705637843497792i</v>
      </c>
      <c r="Q762" t="str">
        <f t="shared" si="329"/>
        <v>-0.291427326363918+0.077685080117696i</v>
      </c>
      <c r="R762" t="str">
        <f t="shared" si="330"/>
        <v>-0.331032826666928-2.50955929316569i</v>
      </c>
      <c r="S762" t="str">
        <f t="shared" si="331"/>
        <v>0.0874646285810398i</v>
      </c>
      <c r="T762" t="str">
        <f t="shared" si="332"/>
        <v>0.219497671478834-0.0289536632325546i</v>
      </c>
      <c r="U762" t="str">
        <f t="shared" si="333"/>
        <v>0.0000500000000000001-0.00226278069682517i</v>
      </c>
      <c r="V762" t="str">
        <f t="shared" si="334"/>
        <v>0.00002-0.0253431438044419i</v>
      </c>
      <c r="W762" t="str">
        <f t="shared" si="335"/>
        <v>0.0000422734024175697-0.00207737783724984i</v>
      </c>
      <c r="X762" t="str">
        <f t="shared" si="336"/>
        <v>0.0000638259607358646-0.0020762760278082i</v>
      </c>
      <c r="Y762" t="str">
        <f t="shared" si="337"/>
        <v>0.009+0.315667229832702i</v>
      </c>
      <c r="Z762" t="str">
        <f t="shared" si="338"/>
        <v>-0.0793147766362037-0.00473485233665051i</v>
      </c>
      <c r="AA762" t="str">
        <f t="shared" si="339"/>
        <v>1.10510385093351-38.2344687738868i</v>
      </c>
      <c r="AB762" t="str">
        <f t="shared" si="340"/>
        <v>0.660284771554337-0.0870973381374208i</v>
      </c>
      <c r="AC762" t="str">
        <f t="shared" si="341"/>
        <v>1.95237341494186-1.8788008104892i</v>
      </c>
      <c r="AD762" t="str">
        <f t="shared" si="342"/>
        <v>0.197879237745452+0.145811416985617i</v>
      </c>
      <c r="AE762" t="str">
        <f t="shared" si="343"/>
        <v>-0.0150043520142981-0.0125019289404362i</v>
      </c>
      <c r="AF762" t="str">
        <f t="shared" si="344"/>
        <v>-3.39891527837571-1.0224169539198i</v>
      </c>
      <c r="AG762" t="str">
        <f t="shared" si="345"/>
        <v>1.0209731910217-0.0268049082169324i</v>
      </c>
      <c r="AH762" t="str">
        <f t="shared" si="346"/>
        <v>0.0359193344019193+0.057588696888146i</v>
      </c>
      <c r="AI762">
        <f t="shared" si="347"/>
        <v>-23.366141613652953</v>
      </c>
      <c r="AJ762">
        <f t="shared" si="348"/>
        <v>58.047304508450715</v>
      </c>
      <c r="AK762"/>
      <c r="AL762"/>
      <c r="AM762"/>
      <c r="AN762"/>
    </row>
    <row r="763" spans="1:40" x14ac:dyDescent="0.35">
      <c r="A763"/>
      <c r="B763">
        <f t="shared" si="349"/>
        <v>62900</v>
      </c>
      <c r="C763" s="237" t="str">
        <f t="shared" si="317"/>
        <v>-5.34646753695453E-06+0.0107762491560778i</v>
      </c>
      <c r="D763" s="208" t="str">
        <f t="shared" si="318"/>
        <v>-1.64878650929771+0.0826179101965965i</v>
      </c>
      <c r="E763" t="str">
        <f t="shared" si="319"/>
        <v>36500</v>
      </c>
      <c r="F763" t="str">
        <f t="shared" si="320"/>
        <v>0.21505376344086</v>
      </c>
      <c r="G763" t="str">
        <f t="shared" si="315"/>
        <v>0.21505376344086</v>
      </c>
      <c r="H763" t="str">
        <f t="shared" si="321"/>
        <v>1.75178300426153+1.10457218242825i</v>
      </c>
      <c r="I763" t="str">
        <f t="shared" si="322"/>
        <v>247.007722388497i</v>
      </c>
      <c r="J763" t="str">
        <f t="shared" si="316"/>
        <v>-81.586946275107+54.0373854114868i</v>
      </c>
      <c r="K763" t="str">
        <f t="shared" si="323"/>
        <v>1.3937967886476-2.10438796858657i</v>
      </c>
      <c r="L763" t="str">
        <f t="shared" si="324"/>
        <v>0.388885891925049-0.503842469247005i</v>
      </c>
      <c r="M763" t="str">
        <f t="shared" si="325"/>
        <v>1.78268268057265-2.60823043783357i</v>
      </c>
      <c r="N763" t="str">
        <f t="shared" si="326"/>
        <v>-0.784570253111692i</v>
      </c>
      <c r="O763" t="str">
        <f t="shared" si="327"/>
        <v>0.707691959758931-0.706521117938143i</v>
      </c>
      <c r="P763" t="str">
        <f t="shared" si="328"/>
        <v>0.292308040241069+0.706521117938143i</v>
      </c>
      <c r="Q763" t="str">
        <f t="shared" si="329"/>
        <v>-0.292308040241069+0.0780491351735491i</v>
      </c>
      <c r="R763" t="str">
        <f t="shared" si="330"/>
        <v>-0.331025404206563-2.5054301067222i</v>
      </c>
      <c r="S763" t="str">
        <f t="shared" si="331"/>
        <v>0.0876039034673152i</v>
      </c>
      <c r="T763" t="str">
        <f t="shared" si="332"/>
        <v>0.219485457213397-0.0289991175553407i</v>
      </c>
      <c r="U763" t="str">
        <f t="shared" si="333"/>
        <v>0.0000500000000000001-0.00225918327123404i</v>
      </c>
      <c r="V763" t="str">
        <f t="shared" si="334"/>
        <v>0.00002-0.0253028526378212i</v>
      </c>
      <c r="W763" t="str">
        <f t="shared" si="335"/>
        <v>0.0000422734018440191-0.00207407539561378i</v>
      </c>
      <c r="X763" t="str">
        <f t="shared" si="336"/>
        <v>0.000063757468701575-0.00207297604788075i</v>
      </c>
      <c r="Y763" t="str">
        <f t="shared" si="337"/>
        <v>0.009+0.316169884657277i</v>
      </c>
      <c r="Z763" t="str">
        <f t="shared" si="338"/>
        <v>-0.0790614476045237-0.00471728110025224i</v>
      </c>
      <c r="AA763" t="str">
        <f t="shared" si="339"/>
        <v>1.10154111270004-38.1729828274853i</v>
      </c>
      <c r="AB763" t="str">
        <f t="shared" si="340"/>
        <v>0.660248029053109-0.0872340721489243i</v>
      </c>
      <c r="AC763" t="str">
        <f t="shared" si="341"/>
        <v>1.94948616408021-1.87758967547165i</v>
      </c>
      <c r="AD763" t="str">
        <f t="shared" si="342"/>
        <v>0.198057059759417+0.146005559646494i</v>
      </c>
      <c r="AE763" t="str">
        <f t="shared" si="343"/>
        <v>-0.014969928585823-0.0124777017287351i</v>
      </c>
      <c r="AF763" t="str">
        <f t="shared" si="344"/>
        <v>-3.40056951355924-1.02195427223165i</v>
      </c>
      <c r="AG763" t="str">
        <f t="shared" si="345"/>
        <v>1.02096572128862-0.0267865433642187i</v>
      </c>
      <c r="AH763" t="str">
        <f t="shared" si="346"/>
        <v>0.0358629178270786+0.0574852974503123i</v>
      </c>
      <c r="AI763">
        <f t="shared" si="347"/>
        <v>-23.38120302220673</v>
      </c>
      <c r="AJ763">
        <f t="shared" si="348"/>
        <v>58.041509963239122</v>
      </c>
      <c r="AK763"/>
      <c r="AL763"/>
      <c r="AM763"/>
      <c r="AN763"/>
    </row>
    <row r="764" spans="1:40" x14ac:dyDescent="0.35">
      <c r="A764"/>
      <c r="B764">
        <f t="shared" si="349"/>
        <v>63000</v>
      </c>
      <c r="C764" s="237" t="str">
        <f t="shared" si="317"/>
        <v>-5.32950809886584E-06+0.010759144007088i</v>
      </c>
      <c r="D764" s="208" t="str">
        <f t="shared" si="318"/>
        <v>-1.64878637927535+0.082486770721008i</v>
      </c>
      <c r="E764" t="str">
        <f t="shared" si="319"/>
        <v>36500</v>
      </c>
      <c r="F764" t="str">
        <f t="shared" si="320"/>
        <v>0.21505376344086</v>
      </c>
      <c r="G764" t="str">
        <f t="shared" si="315"/>
        <v>0.21505376344086</v>
      </c>
      <c r="H764" t="str">
        <f t="shared" si="321"/>
        <v>1.7534329642505+1.10397673833688i</v>
      </c>
      <c r="I764" t="str">
        <f t="shared" si="322"/>
        <v>247.400421470196i</v>
      </c>
      <c r="J764" t="str">
        <f t="shared" si="316"/>
        <v>-81.8497526206585+54.1232954041918i</v>
      </c>
      <c r="K764" t="str">
        <f t="shared" si="323"/>
        <v>1.39064545200544-2.10304981209392i</v>
      </c>
      <c r="L764" t="str">
        <f t="shared" si="324"/>
        <v>0.388111929245849-0.503639146620037i</v>
      </c>
      <c r="M764" t="str">
        <f t="shared" si="325"/>
        <v>1.77875738125129-2.60668895871396i</v>
      </c>
      <c r="N764" t="str">
        <f t="shared" si="326"/>
        <v>-0.785817582607894i</v>
      </c>
      <c r="O764" t="str">
        <f t="shared" si="327"/>
        <v>0.706810144832926-0.707403293151268i</v>
      </c>
      <c r="P764" t="str">
        <f t="shared" si="328"/>
        <v>0.293189855167074+0.707403293151268i</v>
      </c>
      <c r="Q764" t="str">
        <f t="shared" si="329"/>
        <v>-0.293189855167074+0.078414289456626i</v>
      </c>
      <c r="R764" t="str">
        <f t="shared" si="330"/>
        <v>-0.331017969356522-2.50131380431915i</v>
      </c>
      <c r="S764" t="str">
        <f t="shared" si="331"/>
        <v>0.0877431783535909i</v>
      </c>
      <c r="T764" t="str">
        <f t="shared" si="332"/>
        <v>0.219473223250674-0.0290445687234928i</v>
      </c>
      <c r="U764" t="str">
        <f t="shared" si="333"/>
        <v>0.00005-0.0022555972660416i</v>
      </c>
      <c r="V764" t="str">
        <f t="shared" si="334"/>
        <v>0.00002-0.0252626893796659i</v>
      </c>
      <c r="W764" t="str">
        <f t="shared" si="335"/>
        <v>0.0000422734012695561-0.00207078343827814i</v>
      </c>
      <c r="X764" t="str">
        <f t="shared" si="336"/>
        <v>0.000063689302510678-0.0020696865410657i</v>
      </c>
      <c r="Y764" t="str">
        <f t="shared" si="337"/>
        <v>0.009+0.316672539481851i</v>
      </c>
      <c r="Z764" t="str">
        <f t="shared" si="338"/>
        <v>-0.0788093324836832-0.00469981413098248i</v>
      </c>
      <c r="AA764" t="str">
        <f t="shared" si="339"/>
        <v>1.09799565649265-38.1116954167317i</v>
      </c>
      <c r="AB764" t="str">
        <f t="shared" si="340"/>
        <v>0.660211227299235-0.0873707966707746i</v>
      </c>
      <c r="AC764" t="str">
        <f t="shared" si="341"/>
        <v>1.94660710274774-1.87637676610385i</v>
      </c>
      <c r="AD764" t="str">
        <f t="shared" si="342"/>
        <v>0.198235119406021+0.146199495114749i</v>
      </c>
      <c r="AE764" t="str">
        <f t="shared" si="343"/>
        <v>-0.0149356669821289-0.0124535528348863i</v>
      </c>
      <c r="AF764" t="str">
        <f t="shared" si="344"/>
        <v>-3.40221934352585-1.02148996761587i</v>
      </c>
      <c r="AG764" t="str">
        <f t="shared" si="345"/>
        <v>1.02095825037923-0.0267682712935252i</v>
      </c>
      <c r="AH764" t="str">
        <f t="shared" si="346"/>
        <v>0.0358067661803426+0.0573822069040196i</v>
      </c>
      <c r="AI764">
        <f t="shared" si="347"/>
        <v>-23.396238839742836</v>
      </c>
      <c r="AJ764">
        <f t="shared" si="348"/>
        <v>58.035643398077802</v>
      </c>
      <c r="AK764"/>
      <c r="AL764"/>
      <c r="AM764"/>
      <c r="AN764"/>
    </row>
    <row r="765" spans="1:40" x14ac:dyDescent="0.35">
      <c r="A765"/>
      <c r="B765">
        <f t="shared" si="349"/>
        <v>63100</v>
      </c>
      <c r="C765" s="237" t="str">
        <f t="shared" si="317"/>
        <v>-5.31262922808518E-06+0.0107420930740615i</v>
      </c>
      <c r="D765" s="208" t="str">
        <f t="shared" si="318"/>
        <v>-1.64878624987068+0.0823560469011382i</v>
      </c>
      <c r="E765" t="str">
        <f t="shared" si="319"/>
        <v>36500</v>
      </c>
      <c r="F765" t="str">
        <f t="shared" si="320"/>
        <v>0.21505376344086</v>
      </c>
      <c r="G765" t="str">
        <f t="shared" si="315"/>
        <v>0.21505376344086</v>
      </c>
      <c r="H765" t="str">
        <f t="shared" si="321"/>
        <v>1.75507852975703+1.10338010264597i</v>
      </c>
      <c r="I765" t="str">
        <f t="shared" si="322"/>
        <v>247.793120551895i</v>
      </c>
      <c r="J765" t="str">
        <f t="shared" si="316"/>
        <v>-82.1129764504763+54.209205396897i</v>
      </c>
      <c r="K765" t="str">
        <f t="shared" si="323"/>
        <v>1.38750335824082-2.10171002777154i</v>
      </c>
      <c r="L765" t="str">
        <f t="shared" si="324"/>
        <v>0.38733981896894-0.503435043211888i</v>
      </c>
      <c r="M765" t="str">
        <f t="shared" si="325"/>
        <v>1.77484317720976-2.60514507098343i</v>
      </c>
      <c r="N765" t="str">
        <f t="shared" si="326"/>
        <v>-0.787064912104098i</v>
      </c>
      <c r="O765" t="str">
        <f t="shared" si="327"/>
        <v>0.705927230230017-0.708284367764654i</v>
      </c>
      <c r="P765" t="str">
        <f t="shared" si="328"/>
        <v>0.294072769769983+0.708284367764654i</v>
      </c>
      <c r="Q765" t="str">
        <f t="shared" si="329"/>
        <v>-0.294072769769983+0.078780544339444i</v>
      </c>
      <c r="R765" t="str">
        <f t="shared" si="330"/>
        <v>-0.331010522113988-2.49721032468691i</v>
      </c>
      <c r="S765" t="str">
        <f t="shared" si="331"/>
        <v>0.0878824532398663i</v>
      </c>
      <c r="T765" t="str">
        <f t="shared" si="332"/>
        <v>0.219460969589409-0.0290900167315863i</v>
      </c>
      <c r="U765" t="str">
        <f t="shared" si="333"/>
        <v>0.00005-0.0022520226269512i</v>
      </c>
      <c r="V765" t="str">
        <f t="shared" si="334"/>
        <v>0.00002-0.0252226534218535i</v>
      </c>
      <c r="W765" t="str">
        <f t="shared" si="335"/>
        <v>0.0000422734006941804-0.00206750191539682i</v>
      </c>
      <c r="X765" t="str">
        <f t="shared" si="336"/>
        <v>0.0000636214600996061-0.00206640745759148i</v>
      </c>
      <c r="Y765" t="str">
        <f t="shared" si="337"/>
        <v>0.009+0.317175194306425i</v>
      </c>
      <c r="Z765" t="str">
        <f t="shared" si="338"/>
        <v>-0.0785584235169067-0.00468245062033936i</v>
      </c>
      <c r="AA765" t="str">
        <f t="shared" si="339"/>
        <v>1.09446737020973-38.0506055764416i</v>
      </c>
      <c r="AB765" t="str">
        <f t="shared" si="340"/>
        <v>0.660174366288936-0.0875075116866535i</v>
      </c>
      <c r="AC765" t="str">
        <f t="shared" si="341"/>
        <v>1.94373620703219-1.87516210639889i</v>
      </c>
      <c r="AD765" t="str">
        <f t="shared" si="342"/>
        <v>0.198413416489122+0.14639322315725i</v>
      </c>
      <c r="AE765" t="str">
        <f t="shared" si="343"/>
        <v>-0.0149015661654027-0.0124294818499154i</v>
      </c>
      <c r="AF765" t="str">
        <f t="shared" si="344"/>
        <v>-3.40386477962771-1.02102405574483i</v>
      </c>
      <c r="AG765" t="str">
        <f t="shared" si="345"/>
        <v>1.02095077824896-0.0267500915262897i</v>
      </c>
      <c r="AH765" t="str">
        <f t="shared" si="346"/>
        <v>0.0357508777227889+0.0572794237667625i</v>
      </c>
      <c r="AI765">
        <f t="shared" si="347"/>
        <v>-23.411249165174773</v>
      </c>
      <c r="AJ765">
        <f t="shared" si="348"/>
        <v>58.029705128657589</v>
      </c>
      <c r="AK765"/>
      <c r="AL765"/>
      <c r="AM765"/>
      <c r="AN765"/>
    </row>
    <row r="766" spans="1:40" x14ac:dyDescent="0.35">
      <c r="A766"/>
      <c r="B766">
        <f t="shared" si="349"/>
        <v>63200</v>
      </c>
      <c r="C766" s="237" t="str">
        <f t="shared" si="317"/>
        <v>-5.29583041509677E-06+0.0107250960996443i</v>
      </c>
      <c r="D766" s="208" t="str">
        <f t="shared" si="318"/>
        <v>-1.64878612107978+0.0822257367639397i</v>
      </c>
      <c r="E766" t="str">
        <f t="shared" si="319"/>
        <v>36500</v>
      </c>
      <c r="F766" t="str">
        <f t="shared" si="320"/>
        <v>0.21505376344086</v>
      </c>
      <c r="G766" t="str">
        <f t="shared" si="315"/>
        <v>0.21505376344086</v>
      </c>
      <c r="H766" t="str">
        <f t="shared" si="321"/>
        <v>1.75671971212962+1.10278228895036i</v>
      </c>
      <c r="I766" t="str">
        <f t="shared" si="322"/>
        <v>248.185819633594i</v>
      </c>
      <c r="J766" t="str">
        <f t="shared" si="316"/>
        <v>-82.3766177645601+54.295115389602i</v>
      </c>
      <c r="K766" t="str">
        <f t="shared" si="323"/>
        <v>1.38437047858066-2.10036864164063i</v>
      </c>
      <c r="L766" t="str">
        <f t="shared" si="324"/>
        <v>0.386569557354924-0.50323016560132i</v>
      </c>
      <c r="M766" t="str">
        <f t="shared" si="325"/>
        <v>1.77094003593558-2.60359880724195i</v>
      </c>
      <c r="N766" t="str">
        <f t="shared" si="326"/>
        <v>-0.788312241600301i</v>
      </c>
      <c r="O766" t="str">
        <f t="shared" si="327"/>
        <v>0.705043217323874-0.709164340407497i</v>
      </c>
      <c r="P766" t="str">
        <f t="shared" si="328"/>
        <v>0.294956782676126+0.709164340407497i</v>
      </c>
      <c r="Q766" t="str">
        <f t="shared" si="329"/>
        <v>-0.294956782676126+0.079147901192804i</v>
      </c>
      <c r="R766" t="str">
        <f t="shared" si="330"/>
        <v>-0.331003062476136-2.49311960694367i</v>
      </c>
      <c r="S766" t="str">
        <f t="shared" si="331"/>
        <v>0.0880217281261419i</v>
      </c>
      <c r="T766" t="str">
        <f t="shared" si="332"/>
        <v>0.219448696228349-0.0291354615741948i</v>
      </c>
      <c r="U766" t="str">
        <f t="shared" si="333"/>
        <v>0.00005-0.00224845930000982i</v>
      </c>
      <c r="V766" t="str">
        <f t="shared" si="334"/>
        <v>0.00002-0.02518274416011i</v>
      </c>
      <c r="W766" t="str">
        <f t="shared" si="335"/>
        <v>0.0000422734001178923-0.00206423077743918i</v>
      </c>
      <c r="X766" t="str">
        <f t="shared" si="336"/>
        <v>0.0000635539394210994-0.00206313874800131i</v>
      </c>
      <c r="Y766" t="str">
        <f t="shared" si="337"/>
        <v>0.009+0.317677849131i</v>
      </c>
      <c r="Z766" t="str">
        <f t="shared" si="338"/>
        <v>-0.0783087130093794-0.00466518976746548i</v>
      </c>
      <c r="AA766" t="str">
        <f t="shared" si="339"/>
        <v>1.09095614266113-37.9897123477085i</v>
      </c>
      <c r="AB766" t="str">
        <f t="shared" si="340"/>
        <v>0.660137446018442-0.0876442171802376i</v>
      </c>
      <c r="AC766" t="str">
        <f t="shared" si="341"/>
        <v>1.9408734530622-1.87394572019208i</v>
      </c>
      <c r="AD766" t="str">
        <f t="shared" si="342"/>
        <v>0.198591950812285+0.14658674354073i</v>
      </c>
      <c r="AE766" t="str">
        <f t="shared" si="343"/>
        <v>-0.0148676251061197-0.012405488367741i</v>
      </c>
      <c r="AF766" t="str">
        <f t="shared" si="344"/>
        <v>-3.4055058332094-1.02055655218642i</v>
      </c>
      <c r="AG766" t="str">
        <f t="shared" si="345"/>
        <v>1.02094330485359-0.0267320035870225i</v>
      </c>
      <c r="AH766" t="str">
        <f t="shared" si="346"/>
        <v>0.0356952507295478+0.0571769465656747i</v>
      </c>
      <c r="AI766">
        <f t="shared" si="347"/>
        <v>-23.426234096851474</v>
      </c>
      <c r="AJ766">
        <f t="shared" si="348"/>
        <v>58.023695468866514</v>
      </c>
      <c r="AK766"/>
      <c r="AL766"/>
      <c r="AM766"/>
      <c r="AN766"/>
    </row>
    <row r="767" spans="1:40" x14ac:dyDescent="0.35">
      <c r="A767"/>
      <c r="B767">
        <f t="shared" si="349"/>
        <v>63300</v>
      </c>
      <c r="C767" s="237" t="str">
        <f t="shared" si="317"/>
        <v>-5.27911115440616E-06+0.0107081528281086i</v>
      </c>
      <c r="D767" s="208" t="str">
        <f t="shared" si="318"/>
        <v>-1.64878599289877+0.0820958383488326i</v>
      </c>
      <c r="E767" t="str">
        <f t="shared" si="319"/>
        <v>36500</v>
      </c>
      <c r="F767" t="str">
        <f t="shared" si="320"/>
        <v>0.21505376344086</v>
      </c>
      <c r="G767" t="str">
        <f t="shared" si="315"/>
        <v>0.21505376344086</v>
      </c>
      <c r="H767" t="str">
        <f t="shared" si="321"/>
        <v>1.75835652270891+1.10218331075349i</v>
      </c>
      <c r="I767" t="str">
        <f t="shared" si="322"/>
        <v>248.578518715292i</v>
      </c>
      <c r="J767" t="str">
        <f t="shared" si="316"/>
        <v>-82.6406765629102+54.3810253823071i</v>
      </c>
      <c r="K767" t="str">
        <f t="shared" si="323"/>
        <v>1.38124678431336-2.09902567951833i</v>
      </c>
      <c r="L767" t="str">
        <f t="shared" si="324"/>
        <v>0.385801140659207-0.503024520329507i</v>
      </c>
      <c r="M767" t="str">
        <f t="shared" si="325"/>
        <v>1.76704792497257-2.60205019984784i</v>
      </c>
      <c r="N767" t="str">
        <f t="shared" si="326"/>
        <v>-0.789559571096504i</v>
      </c>
      <c r="O767" t="str">
        <f t="shared" si="327"/>
        <v>0.704158107489869-0.710043209710709i</v>
      </c>
      <c r="P767" t="str">
        <f t="shared" si="328"/>
        <v>0.295841892510131+0.710043209710709i</v>
      </c>
      <c r="Q767" t="str">
        <f t="shared" si="329"/>
        <v>-0.295841892510131+0.079516361385795i</v>
      </c>
      <c r="R767" t="str">
        <f t="shared" si="330"/>
        <v>-0.330995590440142-2.4890415905923i</v>
      </c>
      <c r="S767" t="str">
        <f t="shared" si="331"/>
        <v>0.0881610030124174i</v>
      </c>
      <c r="T767" t="str">
        <f t="shared" si="332"/>
        <v>0.21943640316624-0.0291809032458902i</v>
      </c>
      <c r="U767" t="str">
        <f t="shared" si="333"/>
        <v>0.00005-0.00224490723160538i</v>
      </c>
      <c r="V767" t="str">
        <f t="shared" si="334"/>
        <v>0.00002-0.0251429609939803i</v>
      </c>
      <c r="W767" t="str">
        <f t="shared" si="335"/>
        <v>0.0000422733995406913-0.00206096997518759i</v>
      </c>
      <c r="X767" t="str">
        <f t="shared" si="336"/>
        <v>0.000063486738444054-0.00205988036315082i</v>
      </c>
      <c r="Y767" t="str">
        <f t="shared" si="337"/>
        <v>0.009+0.318180503955574i</v>
      </c>
      <c r="Z767" t="str">
        <f t="shared" si="338"/>
        <v>-0.0780601933276566-0.00464803077906323i</v>
      </c>
      <c r="AA767" t="str">
        <f t="shared" si="339"/>
        <v>1.08746186355922-37.9290147778528i</v>
      </c>
      <c r="AB767" t="str">
        <f t="shared" si="340"/>
        <v>0.660100466483982-0.0877809131351983i</v>
      </c>
      <c r="AC767" t="str">
        <f t="shared" si="341"/>
        <v>1.93801881700768-1.87272763114205i</v>
      </c>
      <c r="AD767" t="str">
        <f t="shared" si="342"/>
        <v>0.198770722178774+0.14678005603179i</v>
      </c>
      <c r="AE767" t="str">
        <f t="shared" si="343"/>
        <v>-0.0148338427829646-0.0123815719851494i</v>
      </c>
      <c r="AF767" t="str">
        <f t="shared" si="344"/>
        <v>-3.40714251560768-1.02008747240466i</v>
      </c>
      <c r="AG767" t="str">
        <f t="shared" si="345"/>
        <v>1.02093583014931-0.0267140070032803i</v>
      </c>
      <c r="AH767" t="str">
        <f t="shared" si="346"/>
        <v>0.0356398834896663+0.0570747738374499i</v>
      </c>
      <c r="AI767">
        <f t="shared" si="347"/>
        <v>-23.441193732561594</v>
      </c>
      <c r="AJ767">
        <f t="shared" si="348"/>
        <v>58.017614730802109</v>
      </c>
      <c r="AK767"/>
      <c r="AL767"/>
      <c r="AM767"/>
      <c r="AN767"/>
    </row>
    <row r="768" spans="1:40" x14ac:dyDescent="0.35">
      <c r="A768"/>
      <c r="B768">
        <f t="shared" si="349"/>
        <v>63400</v>
      </c>
      <c r="C768" s="237" t="str">
        <f t="shared" si="317"/>
        <v>-5.26247094450235E-06+0.0106912630053401i</v>
      </c>
      <c r="D768" s="208" t="str">
        <f t="shared" si="318"/>
        <v>-1.64878586532384+0.0819663497076075i</v>
      </c>
      <c r="E768" t="str">
        <f t="shared" si="319"/>
        <v>36500</v>
      </c>
      <c r="F768" t="str">
        <f t="shared" si="320"/>
        <v>0.21505376344086</v>
      </c>
      <c r="G768" t="str">
        <f t="shared" si="315"/>
        <v>0.21505376344086</v>
      </c>
      <c r="H768" t="str">
        <f t="shared" si="321"/>
        <v>1.75998897282744+1.10158318146794i</v>
      </c>
      <c r="I768" t="str">
        <f t="shared" si="322"/>
        <v>248.971217796991i</v>
      </c>
      <c r="J768" t="str">
        <f t="shared" si="316"/>
        <v>-82.9051528455264+54.4669353750121i</v>
      </c>
      <c r="K768" t="str">
        <f t="shared" si="323"/>
        <v>1.37813224678923-2.09768116701911i</v>
      </c>
      <c r="L768" t="str">
        <f t="shared" si="324"/>
        <v>0.385034565132155-0.5028181139002i</v>
      </c>
      <c r="M768" t="str">
        <f t="shared" si="325"/>
        <v>1.76316681192139-2.60049928091931i</v>
      </c>
      <c r="N768" t="str">
        <f t="shared" si="326"/>
        <v>-0.790806900592707i</v>
      </c>
      <c r="O768" t="str">
        <f t="shared" si="327"/>
        <v>0.703271902105084-0.710920974306918i</v>
      </c>
      <c r="P768" t="str">
        <f t="shared" si="328"/>
        <v>0.296728097894916+0.710920974306918i</v>
      </c>
      <c r="Q768" t="str">
        <f t="shared" si="329"/>
        <v>-0.296728097894916+0.0798859262857889i</v>
      </c>
      <c r="R768" t="str">
        <f t="shared" si="330"/>
        <v>-0.330988106003168-2.48497621551732i</v>
      </c>
      <c r="S768" t="str">
        <f t="shared" si="331"/>
        <v>0.088300277898693i</v>
      </c>
      <c r="T768" t="str">
        <f t="shared" si="332"/>
        <v>0.219424090401822-0.0292263417412418i</v>
      </c>
      <c r="U768" t="str">
        <f t="shared" si="333"/>
        <v>0.00005-0.00224136636846405i</v>
      </c>
      <c r="V768" t="str">
        <f t="shared" si="334"/>
        <v>0.00002-0.0251033033267974i</v>
      </c>
      <c r="W768" t="str">
        <f t="shared" si="335"/>
        <v>0.0000422733989625782-0.00205771945973491i</v>
      </c>
      <c r="X768" t="str">
        <f t="shared" si="336"/>
        <v>0.0000634198551533683-0.00205663225420549i</v>
      </c>
      <c r="Y768" t="str">
        <f t="shared" si="337"/>
        <v>0.009+0.318683158780149i</v>
      </c>
      <c r="Z768" t="str">
        <f t="shared" si="338"/>
        <v>-0.077812856899072-0.00463097286931052i</v>
      </c>
      <c r="AA768" t="str">
        <f t="shared" si="339"/>
        <v>1.08398442351-37.8685119203707i</v>
      </c>
      <c r="AB768" t="str">
        <f t="shared" si="340"/>
        <v>0.660063427681765-0.0879175995351991i</v>
      </c>
      <c r="AC768" t="str">
        <f t="shared" si="341"/>
        <v>1.93517227508013-1.87150786273182i</v>
      </c>
      <c r="AD768" t="str">
        <f t="shared" si="342"/>
        <v>0.198949730391563+0.146973160396901i</v>
      </c>
      <c r="AE768" t="str">
        <f t="shared" si="343"/>
        <v>-0.0148002181827528-0.0123577323017684i</v>
      </c>
      <c r="AF768" t="str">
        <f t="shared" si="344"/>
        <v>-3.40877483815128-1.01961683176033i</v>
      </c>
      <c r="AG768" t="str">
        <f t="shared" si="345"/>
        <v>1.02092835409268-0.0266961013056422i</v>
      </c>
      <c r="AH768" t="str">
        <f t="shared" si="346"/>
        <v>0.035584774305977+0.0569729041282637i</v>
      </c>
      <c r="AI768">
        <f t="shared" si="347"/>
        <v>-23.456128169537504</v>
      </c>
      <c r="AJ768">
        <f t="shared" si="348"/>
        <v>58.01146322478121</v>
      </c>
      <c r="AK768"/>
      <c r="AL768"/>
      <c r="AM768"/>
      <c r="AN768"/>
    </row>
    <row r="769" spans="1:40" x14ac:dyDescent="0.35">
      <c r="A769"/>
      <c r="B769">
        <f t="shared" si="349"/>
        <v>63500</v>
      </c>
      <c r="C769" s="237" t="str">
        <f t="shared" si="317"/>
        <v>-5.24590928782012E-06+0.0106744263788252i</v>
      </c>
      <c r="D769" s="208" t="str">
        <f t="shared" si="318"/>
        <v>-1.64878573835114+0.0818372689043266i</v>
      </c>
      <c r="E769" t="str">
        <f t="shared" si="319"/>
        <v>36500</v>
      </c>
      <c r="F769" t="str">
        <f t="shared" si="320"/>
        <v>0.21505376344086</v>
      </c>
      <c r="G769" t="str">
        <f t="shared" si="315"/>
        <v>0.21505376344086</v>
      </c>
      <c r="H769" t="str">
        <f t="shared" si="321"/>
        <v>1.76161707380917+1.10098191441586i</v>
      </c>
      <c r="I769" t="str">
        <f t="shared" si="322"/>
        <v>249.36391687869i</v>
      </c>
      <c r="J769" t="str">
        <f t="shared" si="316"/>
        <v>-83.1700466124088+54.5528453677173i</v>
      </c>
      <c r="K769" t="str">
        <f t="shared" si="323"/>
        <v>1.37502683742069-2.09633512955618i</v>
      </c>
      <c r="L769" t="str">
        <f t="shared" si="324"/>
        <v>0.384269827019287-0.502610952779907i</v>
      </c>
      <c r="M769" t="str">
        <f t="shared" si="325"/>
        <v>1.75929666443998-2.59894608233609i</v>
      </c>
      <c r="N769" t="str">
        <f t="shared" si="326"/>
        <v>-0.79205423008891i</v>
      </c>
      <c r="O769" t="str">
        <f t="shared" si="327"/>
        <v>0.702384602548303-0.711797632830471i</v>
      </c>
      <c r="P769" t="str">
        <f t="shared" si="328"/>
        <v>0.297615397451697+0.711797632830471i</v>
      </c>
      <c r="Q769" t="str">
        <f t="shared" si="329"/>
        <v>-0.297615397451697+0.0802565972584389i</v>
      </c>
      <c r="R769" t="str">
        <f t="shared" si="330"/>
        <v>-0.330980609162382-2.48092342198191i</v>
      </c>
      <c r="S769" t="str">
        <f t="shared" si="331"/>
        <v>0.0884395527849685i</v>
      </c>
      <c r="T769" t="str">
        <f t="shared" si="332"/>
        <v>0.219411757933834-0.0292717770548175i</v>
      </c>
      <c r="U769" t="str">
        <f t="shared" si="333"/>
        <v>0.00005-0.00223783665764757i</v>
      </c>
      <c r="V769" t="str">
        <f t="shared" si="334"/>
        <v>0.00002-0.0250637705656528i</v>
      </c>
      <c r="W769" t="str">
        <f t="shared" si="335"/>
        <v>0.0000422733983835522-0.00205447918248207i</v>
      </c>
      <c r="X769" t="str">
        <f t="shared" si="336"/>
        <v>0.00006335328754979-0.00205339437263824i</v>
      </c>
      <c r="Y769" t="str">
        <f t="shared" si="337"/>
        <v>0.009+0.319185813604723i</v>
      </c>
      <c r="Z769" t="str">
        <f t="shared" si="338"/>
        <v>-0.07756669621116-0.00461401525977838i</v>
      </c>
      <c r="AA769" t="str">
        <f t="shared" si="339"/>
        <v>1.08052371400456-37.8082028348848i</v>
      </c>
      <c r="AB769" t="str">
        <f t="shared" si="340"/>
        <v>0.660026329607998-0.0880542763638994i</v>
      </c>
      <c r="AC769" t="str">
        <f t="shared" si="341"/>
        <v>1.93233380353302-1.87028643827006i</v>
      </c>
      <c r="AD769" t="str">
        <f t="shared" si="342"/>
        <v>0.199128975253327+0.147166056402404i</v>
      </c>
      <c r="AE769" t="str">
        <f t="shared" si="343"/>
        <v>-0.0147667503003523-0.0123339689200426i</v>
      </c>
      <c r="AF769" t="str">
        <f t="shared" si="344"/>
        <v>-3.41040281216031-1.01914464551153i</v>
      </c>
      <c r="AG769" t="str">
        <f t="shared" si="345"/>
        <v>1.02092087664062-0.0266782860276852i</v>
      </c>
      <c r="AH769" t="str">
        <f t="shared" si="346"/>
        <v>0.0355299214949602+0.0568713359936934i</v>
      </c>
      <c r="AI769">
        <f t="shared" si="347"/>
        <v>-23.471037504460131</v>
      </c>
      <c r="AJ769">
        <f t="shared" si="348"/>
        <v>58.005241259354655</v>
      </c>
      <c r="AK769"/>
      <c r="AL769"/>
      <c r="AM769"/>
      <c r="AN769"/>
    </row>
    <row r="770" spans="1:40" x14ac:dyDescent="0.35">
      <c r="A770"/>
      <c r="B770">
        <f t="shared" si="349"/>
        <v>63600</v>
      </c>
      <c r="C770" s="237" t="str">
        <f t="shared" si="317"/>
        <v>-5.22942569070288E-06+0.0106576426976384i</v>
      </c>
      <c r="D770" s="208" t="str">
        <f t="shared" si="318"/>
        <v>-1.64878561197689+0.0817085940152278i</v>
      </c>
      <c r="E770" t="str">
        <f t="shared" si="319"/>
        <v>36500</v>
      </c>
      <c r="F770" t="str">
        <f t="shared" si="320"/>
        <v>0.21505376344086</v>
      </c>
      <c r="G770" t="str">
        <f t="shared" si="315"/>
        <v>0.21505376344086</v>
      </c>
      <c r="H770" t="str">
        <f t="shared" si="321"/>
        <v>1.76324083696943+1.10037952282958i</v>
      </c>
      <c r="I770" t="str">
        <f t="shared" si="322"/>
        <v>249.756615960389i</v>
      </c>
      <c r="J770" t="str">
        <f t="shared" si="316"/>
        <v>-83.4353578635573+54.6387553604223i</v>
      </c>
      <c r="K770" t="str">
        <f t="shared" si="323"/>
        <v>1.37193052768267-2.09498759234288i</v>
      </c>
      <c r="L770" t="str">
        <f t="shared" si="324"/>
        <v>0.383506922561414-0.502403043398042i</v>
      </c>
      <c r="M770" t="str">
        <f t="shared" si="325"/>
        <v>1.75543745024408-2.59739063574092i</v>
      </c>
      <c r="N770" t="str">
        <f t="shared" si="326"/>
        <v>-0.793301559585113i</v>
      </c>
      <c r="O770" t="str">
        <f t="shared" si="327"/>
        <v>0.701496210200016-0.712673183917436i</v>
      </c>
      <c r="P770" t="str">
        <f t="shared" si="328"/>
        <v>0.298503789799984+0.712673183917436i</v>
      </c>
      <c r="Q770" t="str">
        <f t="shared" si="329"/>
        <v>-0.298503789799984+0.080628375667677i</v>
      </c>
      <c r="R770" t="str">
        <f t="shared" si="330"/>
        <v>-0.330973099914932-2.47688315062495i</v>
      </c>
      <c r="S770" t="str">
        <f t="shared" si="331"/>
        <v>0.0885788276712441i</v>
      </c>
      <c r="T770" t="str">
        <f t="shared" si="332"/>
        <v>0.219399405761016-0.0293172091811822i</v>
      </c>
      <c r="U770" t="str">
        <f t="shared" si="333"/>
        <v>0.00005-0.00223431804655064i</v>
      </c>
      <c r="V770" t="str">
        <f t="shared" si="334"/>
        <v>0.00002-0.0250243621213672i</v>
      </c>
      <c r="W770" t="str">
        <f t="shared" si="335"/>
        <v>0.0000422733978036139-0.00205124909513572i</v>
      </c>
      <c r="X770" t="str">
        <f t="shared" si="336"/>
        <v>0.0000632870336497712-0.00205016667022711i</v>
      </c>
      <c r="Y770" t="str">
        <f t="shared" si="337"/>
        <v>0.009+0.319688468429297i</v>
      </c>
      <c r="Z770" t="str">
        <f t="shared" si="338"/>
        <v>-0.0773217038110825-0.00459715717934904i</v>
      </c>
      <c r="AA770" t="str">
        <f t="shared" si="339"/>
        <v>1.07707962741028-37.7480865870934i</v>
      </c>
      <c r="AB770" t="str">
        <f t="shared" si="340"/>
        <v>0.659989172258891-0.0881909436049496i</v>
      </c>
      <c r="AC770" t="str">
        <f t="shared" si="341"/>
        <v>1.9295033786622-1.86906338089214i</v>
      </c>
      <c r="AD770" t="str">
        <f t="shared" si="342"/>
        <v>0.199308456566448+0.147358743814518i</v>
      </c>
      <c r="AE770" t="str">
        <f t="shared" si="343"/>
        <v>-0.0147334381386081-0.0123102814452088i</v>
      </c>
      <c r="AF770" t="str">
        <f t="shared" si="344"/>
        <v>-3.41202644894632-1.01867092881435i</v>
      </c>
      <c r="AG770" t="str">
        <f t="shared" si="345"/>
        <v>1.02091339775043-0.0266605607059591i</v>
      </c>
      <c r="AH770" t="str">
        <f t="shared" si="346"/>
        <v>0.0354753233866195+0.056770067998648i</v>
      </c>
      <c r="AI770">
        <f t="shared" si="347"/>
        <v>-23.485921833461894</v>
      </c>
      <c r="AJ770">
        <f t="shared" si="348"/>
        <v>57.998949141317098</v>
      </c>
      <c r="AK770"/>
      <c r="AL770"/>
      <c r="AM770"/>
      <c r="AN770"/>
    </row>
    <row r="771" spans="1:40" x14ac:dyDescent="0.35">
      <c r="A771"/>
      <c r="B771">
        <f t="shared" si="349"/>
        <v>63700</v>
      </c>
      <c r="C771" s="237" t="str">
        <f t="shared" si="317"/>
        <v>-5.21301966336582E-06+0.0106409117124298i</v>
      </c>
      <c r="D771" s="208" t="str">
        <f t="shared" si="318"/>
        <v>-1.64878548619734+0.0815803231286285i</v>
      </c>
      <c r="E771" t="str">
        <f t="shared" si="319"/>
        <v>36500</v>
      </c>
      <c r="F771" t="str">
        <f t="shared" si="320"/>
        <v>0.21505376344086</v>
      </c>
      <c r="G771" t="str">
        <f t="shared" si="315"/>
        <v>0.21505376344086</v>
      </c>
      <c r="H771" t="str">
        <f t="shared" si="321"/>
        <v>1.76486027361445+1.09977601985206i</v>
      </c>
      <c r="I771" t="str">
        <f t="shared" si="322"/>
        <v>250.149315042087i</v>
      </c>
      <c r="J771" t="str">
        <f t="shared" si="316"/>
        <v>-83.701086598972+54.7246653531274i</v>
      </c>
      <c r="K771" t="str">
        <f t="shared" si="323"/>
        <v>1.36884328911289-2.09363858039403i</v>
      </c>
      <c r="L771" t="str">
        <f t="shared" si="324"/>
        <v>0.382745847994823-0.502194392147104i</v>
      </c>
      <c r="M771" t="str">
        <f t="shared" si="325"/>
        <v>1.75158913710771-2.59583297254113i</v>
      </c>
      <c r="N771" t="str">
        <f t="shared" si="326"/>
        <v>-0.794548889081316i</v>
      </c>
      <c r="O771" t="str">
        <f t="shared" si="327"/>
        <v>0.70060672644241-0.713547626205603i</v>
      </c>
      <c r="P771" t="str">
        <f t="shared" si="328"/>
        <v>0.29939327355759+0.713547626205603i</v>
      </c>
      <c r="Q771" t="str">
        <f t="shared" si="329"/>
        <v>-0.29939327355759+0.0810012628757131i</v>
      </c>
      <c r="R771" t="str">
        <f t="shared" si="330"/>
        <v>-0.33096557825797-2.47285534245804i</v>
      </c>
      <c r="S771" t="str">
        <f t="shared" si="331"/>
        <v>0.0887181025575196i</v>
      </c>
      <c r="T771" t="str">
        <f t="shared" si="332"/>
        <v>0.219387033882103-0.0293626381148994i</v>
      </c>
      <c r="U771" t="str">
        <f t="shared" si="333"/>
        <v>0.00005-0.00223081048289829i</v>
      </c>
      <c r="V771" t="str">
        <f t="shared" si="334"/>
        <v>0.00002-0.0249850774084608i</v>
      </c>
      <c r="W771" t="str">
        <f t="shared" si="335"/>
        <v>0.0000422733972227631-0.00204802914970568i</v>
      </c>
      <c r="X771" t="str">
        <f t="shared" si="336"/>
        <v>0.0000632210914853154-0.00204694909905269i</v>
      </c>
      <c r="Y771" t="str">
        <f t="shared" si="337"/>
        <v>0.009+0.320191123253872i</v>
      </c>
      <c r="Z771" t="str">
        <f t="shared" si="338"/>
        <v>-0.0770778723050561-0.00458039786413517i</v>
      </c>
      <c r="AA771" t="str">
        <f t="shared" si="339"/>
        <v>1.07365205696243-37.6881622487218i</v>
      </c>
      <c r="AB771" t="str">
        <f t="shared" si="340"/>
        <v>0.659951955630639-0.0883276012419957i</v>
      </c>
      <c r="AC771" t="str">
        <f t="shared" si="341"/>
        <v>1.92668097680618-1.86783871356127i</v>
      </c>
      <c r="AD771" t="str">
        <f t="shared" si="342"/>
        <v>0.199488174133012+0.147551222399335i</v>
      </c>
      <c r="AE771" t="str">
        <f t="shared" si="343"/>
        <v>-0.0147002807082646-0.0122866694852699i</v>
      </c>
      <c r="AF771" t="str">
        <f t="shared" si="344"/>
        <v>-3.41364575981179-1.01819569672343i</v>
      </c>
      <c r="AG771" t="str">
        <f t="shared" si="345"/>
        <v>1.02090591737978-0.0266429248799633i</v>
      </c>
      <c r="AH771" t="str">
        <f t="shared" si="346"/>
        <v>0.0354209783243461+0.0566690987172822i</v>
      </c>
      <c r="AI771">
        <f t="shared" si="347"/>
        <v>-23.500781252132313</v>
      </c>
      <c r="AJ771">
        <f t="shared" si="348"/>
        <v>57.992587175718576</v>
      </c>
      <c r="AK771"/>
      <c r="AL771"/>
      <c r="AM771"/>
      <c r="AN771"/>
    </row>
    <row r="772" spans="1:40" x14ac:dyDescent="0.35">
      <c r="A772"/>
      <c r="B772">
        <f t="shared" si="349"/>
        <v>63800</v>
      </c>
      <c r="C772" s="237" t="str">
        <f t="shared" si="317"/>
        <v>-5.19669071985953E-06+0.0106242331754131i</v>
      </c>
      <c r="D772" s="208" t="str">
        <f t="shared" si="318"/>
        <v>-1.64878536100878+0.0814524543448338i</v>
      </c>
      <c r="E772" t="str">
        <f t="shared" si="319"/>
        <v>36500</v>
      </c>
      <c r="F772" t="str">
        <f t="shared" si="320"/>
        <v>0.21505376344086</v>
      </c>
      <c r="G772" t="str">
        <f t="shared" si="315"/>
        <v>0.21505376344086</v>
      </c>
      <c r="H772" t="str">
        <f t="shared" si="321"/>
        <v>1.76647539504122+1.09917141853741i</v>
      </c>
      <c r="I772" t="str">
        <f t="shared" si="322"/>
        <v>250.542014123786i</v>
      </c>
      <c r="J772" t="str">
        <f t="shared" si="316"/>
        <v>-83.9672328186529+54.8105753458324i</v>
      </c>
      <c r="K772" t="str">
        <f t="shared" si="323"/>
        <v>1.3657650933122-2.09228811852738i</v>
      </c>
      <c r="L772" t="str">
        <f t="shared" si="324"/>
        <v>0.381986599551432-0.50198500538284i</v>
      </c>
      <c r="M772" t="str">
        <f t="shared" si="325"/>
        <v>1.74775169286363-2.59427312391022i</v>
      </c>
      <c r="N772" t="str">
        <f t="shared" si="326"/>
        <v>-0.795796218577519i</v>
      </c>
      <c r="O772" t="str">
        <f t="shared" si="327"/>
        <v>0.69971615265937-0.714420958334488i</v>
      </c>
      <c r="P772" t="str">
        <f t="shared" si="328"/>
        <v>0.30028384734063+0.714420958334488i</v>
      </c>
      <c r="Q772" t="str">
        <f t="shared" si="329"/>
        <v>-0.30028384734063+0.081375260243031i</v>
      </c>
      <c r="R772" t="str">
        <f t="shared" si="330"/>
        <v>-0.33095804418865-2.46883993886259i</v>
      </c>
      <c r="S772" t="str">
        <f t="shared" si="331"/>
        <v>0.0888573774437952i</v>
      </c>
      <c r="T772" t="str">
        <f t="shared" si="332"/>
        <v>0.219374642295829-0.0294080638505311i</v>
      </c>
      <c r="U772" t="str">
        <f t="shared" si="333"/>
        <v>0.00005-0.00222731391474328i</v>
      </c>
      <c r="V772" t="str">
        <f t="shared" si="334"/>
        <v>0.00002-0.0249459158451246i</v>
      </c>
      <c r="W772" t="str">
        <f t="shared" si="335"/>
        <v>0.0000422733966409996-0.0020448192985027i</v>
      </c>
      <c r="X772" t="str">
        <f t="shared" si="336"/>
        <v>0.0000631554591038352-0.00204374161149592i</v>
      </c>
      <c r="Y772" t="str">
        <f t="shared" si="337"/>
        <v>0.009+0.320693778078446i</v>
      </c>
      <c r="Z772" t="str">
        <f t="shared" si="338"/>
        <v>-0.0768351943577962-0.00456373655740039i</v>
      </c>
      <c r="AA772" t="str">
        <f t="shared" si="339"/>
        <v>1.07024089675574-37.6284288974736i</v>
      </c>
      <c r="AB772" t="str">
        <f t="shared" si="340"/>
        <v>0.659914679719432-0.0884642492586793i</v>
      </c>
      <c r="AC772" t="str">
        <f t="shared" si="341"/>
        <v>1.92386657434651-1.86661245906971i</v>
      </c>
      <c r="AD772" t="str">
        <f t="shared" si="342"/>
        <v>0.199668127754805+0.147743491922828i</v>
      </c>
      <c r="AE772" t="str">
        <f t="shared" si="343"/>
        <v>-0.0146672770278915-0.0122631326509722i</v>
      </c>
      <c r="AF772" t="str">
        <f t="shared" si="344"/>
        <v>-3.41526075605-1.01771896419258i</v>
      </c>
      <c r="AG772" t="str">
        <f t="shared" si="345"/>
        <v>1.02089843548668-0.0266253780921215i</v>
      </c>
      <c r="AH772" t="str">
        <f t="shared" si="346"/>
        <v>0.0353668846647951+0.0565684267329316i</v>
      </c>
      <c r="AI772">
        <f t="shared" si="347"/>
        <v>-23.515615855520629</v>
      </c>
      <c r="AJ772">
        <f t="shared" si="348"/>
        <v>57.986155665877689</v>
      </c>
      <c r="AK772"/>
      <c r="AL772"/>
      <c r="AM772"/>
      <c r="AN772"/>
    </row>
    <row r="773" spans="1:40" x14ac:dyDescent="0.35">
      <c r="A773"/>
      <c r="B773">
        <f t="shared" si="349"/>
        <v>63900</v>
      </c>
      <c r="C773" s="237" t="str">
        <f t="shared" si="317"/>
        <v>-5.18043837803412E-06+0.0106076068403527i</v>
      </c>
      <c r="D773" s="208" t="str">
        <f t="shared" si="318"/>
        <v>-1.64878523640749+0.0813249857760374i</v>
      </c>
      <c r="E773" t="str">
        <f t="shared" si="319"/>
        <v>36500</v>
      </c>
      <c r="F773" t="str">
        <f t="shared" si="320"/>
        <v>0.21505376344086</v>
      </c>
      <c r="G773" t="str">
        <f t="shared" ref="G773:G836" si="350">IF($C$11=$C$7,$C$24,F773)</f>
        <v>0.21505376344086</v>
      </c>
      <c r="H773" t="str">
        <f t="shared" si="321"/>
        <v>1.76808621253706+1.09856573185138i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0.381229173458938-0.501774889424408i</v>
      </c>
      <c r="M773" t="str">
        <f t="shared" si="325"/>
        <v>1.74392508540376-2.59271112078929i</v>
      </c>
      <c r="N773" t="str">
        <f t="shared" si="326"/>
        <v>-0.797043548073722i</v>
      </c>
      <c r="O773" t="str">
        <f t="shared" si="327"/>
        <v>0.69882449023648-0.715293178945335i</v>
      </c>
      <c r="P773" t="str">
        <f t="shared" si="328"/>
        <v>0.30117550976352+0.715293178945335i</v>
      </c>
      <c r="Q773" t="str">
        <f t="shared" si="329"/>
        <v>-0.30117550976352+0.0817503691283871i</v>
      </c>
      <c r="R773" t="str">
        <f t="shared" si="330"/>
        <v>-0.330950497704109-2.46483688158693i</v>
      </c>
      <c r="S773" t="str">
        <f t="shared" si="331"/>
        <v>0.0889966523300707i</v>
      </c>
      <c r="T773" t="str">
        <f t="shared" si="332"/>
        <v>0.219362231000928-0.0294534863826365i</v>
      </c>
      <c r="U773" t="str">
        <f t="shared" si="333"/>
        <v>0.0000499999999999999-0.00222382829046355i</v>
      </c>
      <c r="V773" t="str">
        <f t="shared" si="334"/>
        <v>0.00002-0.0249068768531917i</v>
      </c>
      <c r="W773" t="str">
        <f t="shared" si="335"/>
        <v>0.0000422733960583234-0.00204161949413605i</v>
      </c>
      <c r="X773" t="str">
        <f t="shared" si="336"/>
        <v>0.0000630901345680065-0.00204054416023564i</v>
      </c>
      <c r="Y773" t="str">
        <f t="shared" si="337"/>
        <v>0.009+0.32119643290302i</v>
      </c>
      <c r="Z773" t="str">
        <f t="shared" si="338"/>
        <v>-0.0765936626919578-0.00454717250948046i</v>
      </c>
      <c r="AA773" t="str">
        <f t="shared" si="339"/>
        <v>1.06684604173604-37.5688856169825i</v>
      </c>
      <c r="AB773" t="str">
        <f t="shared" si="340"/>
        <v>0.659877344521463-0.0886008876386337i</v>
      </c>
      <c r="AC773" t="str">
        <f t="shared" si="341"/>
        <v>1.92106014770811-1.86538464003976i</v>
      </c>
      <c r="AD773" t="str">
        <f t="shared" si="342"/>
        <v>0.199848317233322+0.147935552150852i</v>
      </c>
      <c r="AE773" t="str">
        <f t="shared" si="343"/>
        <v>-0.0146344261238093-0.0122396705557802i</v>
      </c>
      <c r="AF773" t="str">
        <f t="shared" si="344"/>
        <v>-3.41687144894455-1.01724074607534i</v>
      </c>
      <c r="AG773" t="str">
        <f t="shared" si="345"/>
        <v>1.02089095202954-0.0266079198877602i</v>
      </c>
      <c r="AH773" t="str">
        <f t="shared" si="346"/>
        <v>0.0353130407777541+0.0564680506380279i</v>
      </c>
      <c r="AI773">
        <f t="shared" si="347"/>
        <v>-23.530425738141297</v>
      </c>
      <c r="AJ773">
        <f t="shared" si="348"/>
        <v>57.979654913391705</v>
      </c>
      <c r="AK773"/>
      <c r="AL773"/>
      <c r="AM773"/>
      <c r="AN773"/>
    </row>
    <row r="774" spans="1:40" x14ac:dyDescent="0.35">
      <c r="A774"/>
      <c r="B774">
        <f t="shared" si="349"/>
        <v>64000</v>
      </c>
      <c r="C774" s="237" t="str">
        <f t="shared" ref="C774:C837" si="352">IMPRODUCT(COMPLEX(-1,0),IMDIV(IMPRODUCT(G774,COMPLEX($C$100+$C$101,0)),COMPLEX($C$100,2*PI()*B774*$C$103*$C$102*(2*$C$100+$C$101))))</f>
        <v>-5.16426215950347E-06+0.0105910324625523i</v>
      </c>
      <c r="D774" s="208" t="str">
        <f t="shared" ref="D774:D837" si="353">IMPRODUCT(COMPLEX($C$106,0),IMSUB(C774,G774))</f>
        <v>-1.64878511238981+0.0811979155462343i</v>
      </c>
      <c r="E774" t="str">
        <f t="shared" ref="E774:E837" si="354">IMDIV(COMPLEX($C$20*10^3,0),COMPLEX(1,2*PI()*B774*$C$20*1000*$C$29*10^-12))</f>
        <v>36500</v>
      </c>
      <c r="F774" t="str">
        <f t="shared" ref="F774:F837" si="355">IMDIV(COMPLEX($C$22*1000,0),IMSUM(COMPLEX($C$22*1000,0),E774))</f>
        <v>0.21505376344086</v>
      </c>
      <c r="G774" t="str">
        <f t="shared" si="350"/>
        <v>0.21505376344086</v>
      </c>
      <c r="H774" t="str">
        <f t="shared" ref="H774:H837" si="356">IMPRODUCT(COMPLEX($C$108,0),IMPRODUCT(COMPLEX(-1,0),D774),IMDIV(COMPLEX(0,2*PI()*B774*$C$109*$C$110),COMPLEX(1,2*PI()*B774*$C$109*$C$110)))</f>
        <v>1.76969273737952+1.09795897267189i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0.380473565941001-0.501564050554546i</v>
      </c>
      <c r="M774" t="str">
        <f t="shared" ref="M774:M837" si="360">IMSUM(K774,L774)</f>
        <v>1.74010928267967-2.59114699388864i</v>
      </c>
      <c r="N774" t="str">
        <f t="shared" ref="N774:N837" si="361">COMPLEX(0,-2*PI()*B774*$C$43)</f>
        <v>-0.798290877569925i</v>
      </c>
      <c r="O774" t="str">
        <f t="shared" ref="O774:O837" si="362">IMEXP(N774)</f>
        <v>0.697931740561015-0.716164286681116i</v>
      </c>
      <c r="P774" t="str">
        <f t="shared" ref="P774:P837" si="363">IMSUB(COMPLEX(1,0),O774)</f>
        <v>0.302068259438985+0.716164286681116i</v>
      </c>
      <c r="Q774" t="str">
        <f t="shared" ref="Q774:Q837" si="364">IMSUM(COMPLEX(0,2*PI()*B774*$C$43),O774,COMPLEX(-1,0))</f>
        <v>-0.302068259438985+0.082126590888809i</v>
      </c>
      <c r="R774" t="str">
        <f t="shared" ref="R774:R837" si="365">IMDIV(P774,Q774)</f>
        <v>-0.330942938801487-2.46084611274345i</v>
      </c>
      <c r="S774" t="str">
        <f t="shared" ref="S774:S837" si="366">IMDIV(COMPLEX(0,2*PI()*B774*$C$123),COMPLEX($C$124,0))</f>
        <v>0.0891359272163463i</v>
      </c>
      <c r="T774" t="str">
        <f t="shared" ref="T774:T837" si="367">IMPRODUCT(R774,S774)</f>
        <v>0.219349799996129-0.0294989057057731i</v>
      </c>
      <c r="U774" t="str">
        <f t="shared" ref="U774:U837" si="368">IMDIV(COMPLEX(1,2*PI()*B774*$C$16*10^-3*$C$15*10^-6),COMPLEX(0,2*PI()*B774*$C$15*10^-6))</f>
        <v>0.0000499999999999999-0.0022203535587597i</v>
      </c>
      <c r="V774" t="str">
        <f t="shared" ref="V774:V837" si="369">IMSUM(COMPLEX($C$18*10^-3,0),IMDIV(COMPLEX(1,0),COMPLEX(0,2*PI()*B774*($C$17*1*10^-6))))</f>
        <v>0.00002-0.0248679598581087i</v>
      </c>
      <c r="W774" t="str">
        <f t="shared" ref="W774:W837" si="370">IMDIV(IMPRODUCT(U774,V774),IMSUM(U774,V774))</f>
        <v>0.000042273395474735-0.00203842968951117i</v>
      </c>
      <c r="X774" t="str">
        <f t="shared" ref="X774:X837" si="371">IMDIV(IMPRODUCT(COMPLEX($C$19,0),W774),IMSUM(COMPLEX($C$19,0),W774))</f>
        <v>0.0000630251159556251-0.00203735669824628i</v>
      </c>
      <c r="Y774" t="str">
        <f t="shared" ref="Y774:Y837" si="372">COMPLEX($C$13*10^-3,2*PI()*B774*$C$12*0.000001)</f>
        <v>0.009+0.321699087727595i</v>
      </c>
      <c r="Z774" t="str">
        <f t="shared" ref="Z774:Z837" si="373">IMPRODUCT(COMPLEX($C$6,0),IMDIV(X774,IMSUM(X774,Y774)))</f>
        <v>-0.0763532700875868-0.00453070497770555i</v>
      </c>
      <c r="AA774" t="str">
        <f t="shared" ref="AA774:AA837" si="374">IMDIV(COMPLEX($C$6,0),IMSUM(X774,Y774))</f>
        <v>1.06346738769204-37.5095314967636i</v>
      </c>
      <c r="AB774" t="str">
        <f t="shared" ref="AB774:AB837" si="375">IMPRODUCT(COMPLEX($C$119,0),T774)</f>
        <v>0.659839950032908-0.088737516365487i</v>
      </c>
      <c r="AC774" t="str">
        <f t="shared" ref="AC774:AC837" si="376">IMSUM(COMPLEX(1,0),IMPRODUCT(AB774,M774))</f>
        <v>1.91826167335958-1.86415527892492i</v>
      </c>
      <c r="AD774" t="str">
        <f t="shared" ref="AD774:AD837" si="377">IMDIV(AB774,AC774)</f>
        <v>0.200028742369761+0.148127402849148i</v>
      </c>
      <c r="AE774" t="str">
        <f t="shared" ref="AE774:AE837" si="378">IMPRODUCT(AD774,AA774,X774)</f>
        <v>-0.0146017270300155-0.0122162828158526i</v>
      </c>
      <c r="AF774" t="str">
        <f t="shared" ref="AF774:AF837" si="379">IMSUB(D774,H774)</f>
        <v>-3.41847784976933-1.01676105712566i</v>
      </c>
      <c r="AG774" t="str">
        <f t="shared" ref="AG774:AG837" si="380">IMSUM(COMPLEX(1,0),IMPRODUCT(AD774,AA774,COMPLEX($C$127,0)))</f>
        <v>1.02088346696707-0.0265905498150832i</v>
      </c>
      <c r="AH774" t="str">
        <f t="shared" ref="AH774:AH837" si="381">IMDIV(IMPRODUCT(AE774,AF774),AG774)</f>
        <v>0.0352594450460234+0.0563679690340341i</v>
      </c>
      <c r="AI774">
        <f t="shared" ref="AI774:AI837" si="382">20*LOG10(IMABS(AH774))</f>
        <v>-23.545210993976575</v>
      </c>
      <c r="AJ774">
        <f t="shared" ref="AJ774:AJ837" si="383">IMARGUMENT(AH774)*180/PI()</f>
        <v>57.973085218148057</v>
      </c>
      <c r="AK774"/>
      <c r="AL774"/>
      <c r="AM774"/>
      <c r="AN774"/>
    </row>
    <row r="775" spans="1:40" x14ac:dyDescent="0.35">
      <c r="A775"/>
      <c r="B775">
        <f t="shared" si="349"/>
        <v>64100</v>
      </c>
      <c r="C775" s="237" t="str">
        <f t="shared" si="352"/>
        <v>-5.14816158961012E-06+0.0105745097988424i</v>
      </c>
      <c r="D775" s="208" t="str">
        <f t="shared" si="353"/>
        <v>-1.64878498895212+0.0810712417911251i</v>
      </c>
      <c r="E775" t="str">
        <f t="shared" si="354"/>
        <v>36500</v>
      </c>
      <c r="F775" t="str">
        <f t="shared" si="355"/>
        <v>0.21505376344086</v>
      </c>
      <c r="G775" t="str">
        <f t="shared" si="350"/>
        <v>0.21505376344086</v>
      </c>
      <c r="H775" t="str">
        <f t="shared" si="356"/>
        <v>1.77129498083597+1.09735115378953i</v>
      </c>
      <c r="I775" t="str">
        <f t="shared" si="357"/>
        <v>251.720111368882i</v>
      </c>
      <c r="J775" t="str">
        <f t="shared" si="351"/>
        <v>-84.7681763832925+55.0683053239476i</v>
      </c>
      <c r="K775" t="str">
        <f t="shared" si="358"/>
        <v>1.35658447948564-2.08822827866953i</v>
      </c>
      <c r="L775" t="str">
        <f t="shared" si="359"/>
        <v>0.379719773217372-0.501352495019733i</v>
      </c>
      <c r="M775" t="str">
        <f t="shared" si="360"/>
        <v>1.73630425270301-2.58958077368926i</v>
      </c>
      <c r="N775" t="str">
        <f t="shared" si="361"/>
        <v>-0.799538207066128i</v>
      </c>
      <c r="O775" t="str">
        <f t="shared" si="362"/>
        <v>0.697037905021942-0.717034280186535i</v>
      </c>
      <c r="P775" t="str">
        <f t="shared" si="363"/>
        <v>0.302962094978058+0.717034280186535i</v>
      </c>
      <c r="Q775" t="str">
        <f t="shared" si="364"/>
        <v>-0.302962094978058+0.082503926879593i</v>
      </c>
      <c r="R775" t="str">
        <f t="shared" si="365"/>
        <v>-0.330935367477917-2.45686757480573i</v>
      </c>
      <c r="S775" t="str">
        <f t="shared" si="366"/>
        <v>0.0892752021026218i</v>
      </c>
      <c r="T775" t="str">
        <f t="shared" si="367"/>
        <v>0.21933734928016-0.0295443218144965i</v>
      </c>
      <c r="U775" t="str">
        <f t="shared" si="368"/>
        <v>0.0000499999999999999-0.00221688966865243i</v>
      </c>
      <c r="V775" t="str">
        <f t="shared" si="369"/>
        <v>0.00002-0.0248291642889073i</v>
      </c>
      <c r="W775" t="str">
        <f t="shared" si="370"/>
        <v>0.0000422733948902338-0.00203524983782741i</v>
      </c>
      <c r="X775" t="str">
        <f t="shared" si="371"/>
        <v>0.0000629604013594667-0.00203417917879562i</v>
      </c>
      <c r="Y775" t="str">
        <f t="shared" si="372"/>
        <v>0.009+0.322201742552169i</v>
      </c>
      <c r="Z775" t="str">
        <f t="shared" si="373"/>
        <v>-0.0761140093815806-0.00451433322632387i</v>
      </c>
      <c r="AA775" t="str">
        <f t="shared" si="374"/>
        <v>1.06010483124725-37.4503656321679i</v>
      </c>
      <c r="AB775" t="str">
        <f t="shared" si="375"/>
        <v>0.659802496249941-0.0888741354228614i</v>
      </c>
      <c r="AC775" t="str">
        <f t="shared" si="376"/>
        <v>1.91547112781354-1.86292439801104i</v>
      </c>
      <c r="AD775" t="str">
        <f t="shared" si="377"/>
        <v>0.200209402965022+0.148319043783341i</v>
      </c>
      <c r="AE775" t="str">
        <f t="shared" si="378"/>
        <v>-0.0145691787881126-0.0121929690500197i</v>
      </c>
      <c r="AF775" t="str">
        <f t="shared" si="379"/>
        <v>-3.42007996978809-1.0162799119984i</v>
      </c>
      <c r="AG775" t="str">
        <f t="shared" si="380"/>
        <v>1.02087598025838-0.0265732674251499i</v>
      </c>
      <c r="AH775" t="str">
        <f t="shared" si="381"/>
        <v>0.0352060958652872+0.0562681805313665i</v>
      </c>
      <c r="AI775">
        <f t="shared" si="382"/>
        <v>-23.559971716481371</v>
      </c>
      <c r="AJ775">
        <f t="shared" si="383"/>
        <v>57.966446878336995</v>
      </c>
      <c r="AK775"/>
      <c r="AL775"/>
      <c r="AM775"/>
      <c r="AN775"/>
    </row>
    <row r="776" spans="1:40" x14ac:dyDescent="0.35">
      <c r="A776"/>
      <c r="B776">
        <f t="shared" si="349"/>
        <v>64200</v>
      </c>
      <c r="C776" s="237" t="str">
        <f t="shared" si="352"/>
        <v>-5.13213619739051E-06+0.0105580386075685i</v>
      </c>
      <c r="D776" s="208" t="str">
        <f t="shared" si="353"/>
        <v>-1.64878486609077+0.0809449626580252i</v>
      </c>
      <c r="E776" t="str">
        <f t="shared" si="354"/>
        <v>36500</v>
      </c>
      <c r="F776" t="str">
        <f t="shared" si="355"/>
        <v>0.21505376344086</v>
      </c>
      <c r="G776" t="str">
        <f t="shared" si="350"/>
        <v>0.21505376344086</v>
      </c>
      <c r="H776" t="str">
        <f t="shared" si="356"/>
        <v>1.77289295416338+1.09674228790798i</v>
      </c>
      <c r="I776" t="str">
        <f t="shared" si="357"/>
        <v>252.112810450581i</v>
      </c>
      <c r="J776" t="str">
        <f t="shared" si="351"/>
        <v>-85.0359925400381+55.1542153166527i</v>
      </c>
      <c r="K776" t="str">
        <f t="shared" si="358"/>
        <v>1.35354217204186-2.08687226141401i</v>
      </c>
      <c r="L776" t="str">
        <f t="shared" si="359"/>
        <v>0.378967791504074-0.501140229030361i</v>
      </c>
      <c r="M776" t="str">
        <f t="shared" si="360"/>
        <v>1.73250996354593-2.58801249044437i</v>
      </c>
      <c r="N776" t="str">
        <f t="shared" si="361"/>
        <v>-0.800785536562331i</v>
      </c>
      <c r="O776" t="str">
        <f t="shared" si="362"/>
        <v>0.696142985009918-0.717903158108029i</v>
      </c>
      <c r="P776" t="str">
        <f t="shared" si="363"/>
        <v>0.303857014990082+0.717903158108029i</v>
      </c>
      <c r="Q776" t="str">
        <f t="shared" si="364"/>
        <v>-0.303857014990082+0.082882378454302i</v>
      </c>
      <c r="R776" t="str">
        <f t="shared" si="365"/>
        <v>-0.330927783730521-2.45290121060576i</v>
      </c>
      <c r="S776" t="str">
        <f t="shared" si="366"/>
        <v>0.0894144769888973i</v>
      </c>
      <c r="T776" t="str">
        <f t="shared" si="367"/>
        <v>0.219324878851747-0.0295897347033595i</v>
      </c>
      <c r="U776" t="str">
        <f t="shared" si="368"/>
        <v>0.0000500000000000001-0.00221343656948008i</v>
      </c>
      <c r="V776" t="str">
        <f t="shared" si="369"/>
        <v>0.00002-0.0247904895781769i</v>
      </c>
      <c r="W776" t="str">
        <f t="shared" si="370"/>
        <v>0.0000422733943048203-0.00203207989257569i</v>
      </c>
      <c r="X776" t="str">
        <f t="shared" si="371"/>
        <v>0.0000628959888871448-0.00203101155544238i</v>
      </c>
      <c r="Y776" t="str">
        <f t="shared" si="372"/>
        <v>0.009+0.322704397376744i</v>
      </c>
      <c r="Z776" t="str">
        <f t="shared" si="373"/>
        <v>-0.075875873467143-0.00449805652642534i</v>
      </c>
      <c r="AA776" t="str">
        <f t="shared" si="374"/>
        <v>1.05675826985182-37.3913871243331i</v>
      </c>
      <c r="AB776" t="str">
        <f t="shared" si="375"/>
        <v>0.65976498316873-0.0890107447943709i</v>
      </c>
      <c r="AC776" t="str">
        <f t="shared" si="376"/>
        <v>1.91268848762695-1.86169201941738i</v>
      </c>
      <c r="AD776" t="str">
        <f t="shared" si="377"/>
        <v>0.200390298819708+0.148510474718947i</v>
      </c>
      <c r="AE776" t="str">
        <f t="shared" si="378"/>
        <v>-0.014536780447235-0.0121697288797585i</v>
      </c>
      <c r="AF776" t="str">
        <f t="shared" si="379"/>
        <v>-3.42167782025415-1.01579732524995i</v>
      </c>
      <c r="AG776" t="str">
        <f t="shared" si="380"/>
        <v>1.02086849186291-0.0265560722718508i</v>
      </c>
      <c r="AH776" t="str">
        <f t="shared" si="381"/>
        <v>0.0351529916439912+0.0561686837493196i</v>
      </c>
      <c r="AI776">
        <f t="shared" si="382"/>
        <v>-23.574707998587478</v>
      </c>
      <c r="AJ776">
        <f t="shared" si="383"/>
        <v>57.959740190461389</v>
      </c>
      <c r="AK776"/>
      <c r="AL776"/>
      <c r="AM776"/>
      <c r="AN776"/>
    </row>
    <row r="777" spans="1:40" x14ac:dyDescent="0.35">
      <c r="A777"/>
      <c r="B777">
        <f t="shared" si="349"/>
        <v>64300</v>
      </c>
      <c r="C777" s="237" t="str">
        <f t="shared" si="352"/>
        <v>-5.11618551554037E-06+0.0105416186485796i</v>
      </c>
      <c r="D777" s="208" t="str">
        <f t="shared" si="353"/>
        <v>-1.64878474380222+0.080819076305777i</v>
      </c>
      <c r="E777" t="str">
        <f t="shared" si="354"/>
        <v>36500</v>
      </c>
      <c r="F777" t="str">
        <f t="shared" si="355"/>
        <v>0.21505376344086</v>
      </c>
      <c r="G777" t="str">
        <f t="shared" si="350"/>
        <v>0.21505376344086</v>
      </c>
      <c r="H777" t="str">
        <f t="shared" si="356"/>
        <v>1.77448666860814+1.09613238764467i</v>
      </c>
      <c r="I777" t="str">
        <f t="shared" si="357"/>
        <v>252.50550953228i</v>
      </c>
      <c r="J777" t="str">
        <f t="shared" si="351"/>
        <v>-85.3042261810498+55.2401253093577i</v>
      </c>
      <c r="K777" t="str">
        <f t="shared" si="358"/>
        <v>1.35050876632798-2.08551491541995i</v>
      </c>
      <c r="L777" t="str">
        <f t="shared" si="359"/>
        <v>0.378217617013542-0.500927258760895i</v>
      </c>
      <c r="M777" t="str">
        <f t="shared" si="360"/>
        <v>1.72872638334152-2.58644217418084i</v>
      </c>
      <c r="N777" t="str">
        <f t="shared" si="361"/>
        <v>-0.802032866058534i</v>
      </c>
      <c r="O777" t="str">
        <f t="shared" si="362"/>
        <v>0.695246981917287-0.718770919093771i</v>
      </c>
      <c r="P777" t="str">
        <f t="shared" si="363"/>
        <v>0.304753018082713+0.718770919093771i</v>
      </c>
      <c r="Q777" t="str">
        <f t="shared" si="364"/>
        <v>-0.304753018082713+0.083261946964763i</v>
      </c>
      <c r="R777" t="str">
        <f t="shared" si="365"/>
        <v>-0.330920187556423-2.44894696333115i</v>
      </c>
      <c r="S777" t="str">
        <f t="shared" si="366"/>
        <v>0.0895537518751729i</v>
      </c>
      <c r="T777" t="str">
        <f t="shared" si="367"/>
        <v>0.219312388709616-0.0296351443669136i</v>
      </c>
      <c r="U777" t="str">
        <f t="shared" si="368"/>
        <v>0.0000500000000000001-0.00220999421089613i</v>
      </c>
      <c r="V777" t="str">
        <f t="shared" si="369"/>
        <v>0.00002-0.0247519351620366i</v>
      </c>
      <c r="W777" t="str">
        <f t="shared" si="370"/>
        <v>0.0000422733937184939-0.00202891980753628i</v>
      </c>
      <c r="X777" t="str">
        <f t="shared" si="371"/>
        <v>0.0000628318766609751-0.00202785378203412i</v>
      </c>
      <c r="Y777" t="str">
        <f t="shared" si="372"/>
        <v>0.009+0.323207052201318i</v>
      </c>
      <c r="Z777" t="str">
        <f t="shared" si="373"/>
        <v>-0.0756388552932631-0.00448187415586751i</v>
      </c>
      <c r="AA777" t="str">
        <f t="shared" si="374"/>
        <v>1.05342760177475-37.3325950801394i</v>
      </c>
      <c r="AB777" t="str">
        <f t="shared" si="375"/>
        <v>0.659727410785442-0.0891473444636256i</v>
      </c>
      <c r="AC777" t="str">
        <f t="shared" si="376"/>
        <v>1.90991372940143-1.8604581650977i</v>
      </c>
      <c r="AD777" t="str">
        <f t="shared" si="377"/>
        <v>0.200571429734125+0.148701695421372i</v>
      </c>
      <c r="AE777" t="str">
        <f t="shared" si="378"/>
        <v>-0.0145045310639796-0.0121465619291708i</v>
      </c>
      <c r="AF777" t="str">
        <f t="shared" si="379"/>
        <v>-3.42327141241036-1.01531331133889i</v>
      </c>
      <c r="AG777" t="str">
        <f t="shared" si="380"/>
        <v>1.02086100174044-0.0265389639118865i</v>
      </c>
      <c r="AH777" t="str">
        <f t="shared" si="381"/>
        <v>0.0351001308032265+0.056069477316004i</v>
      </c>
      <c r="AI777">
        <f t="shared" si="382"/>
        <v>-23.589419932706019</v>
      </c>
      <c r="AJ777">
        <f t="shared" si="383"/>
        <v>57.952965449348511</v>
      </c>
      <c r="AK777"/>
      <c r="AL777"/>
      <c r="AM777"/>
      <c r="AN777"/>
    </row>
    <row r="778" spans="1:40" x14ac:dyDescent="0.35">
      <c r="A778"/>
      <c r="B778">
        <f t="shared" si="349"/>
        <v>64400</v>
      </c>
      <c r="C778" s="237" t="str">
        <f t="shared" si="352"/>
        <v>-5.10030908038077E-06+0.0105252496832162i</v>
      </c>
      <c r="D778" s="208" t="str">
        <f t="shared" si="353"/>
        <v>-1.64878462208287+0.0806935809046576i</v>
      </c>
      <c r="E778" t="str">
        <f t="shared" si="354"/>
        <v>36500</v>
      </c>
      <c r="F778" t="str">
        <f t="shared" si="355"/>
        <v>0.21505376344086</v>
      </c>
      <c r="G778" t="str">
        <f t="shared" si="350"/>
        <v>0.21505376344086</v>
      </c>
      <c r="H778" t="str">
        <f t="shared" si="356"/>
        <v>1.77607613540565+1.09552146553108i</v>
      </c>
      <c r="I778" t="str">
        <f t="shared" si="357"/>
        <v>252.898208613978i</v>
      </c>
      <c r="J778" t="str">
        <f t="shared" si="351"/>
        <v>-85.5728773063277+55.3260353020628i</v>
      </c>
      <c r="K778" t="str">
        <f t="shared" si="358"/>
        <v>1.34748423432941-2.08415626435069i</v>
      </c>
      <c r="L778" t="str">
        <f t="shared" si="359"/>
        <v>0.377469245954768-0.500713590350036i</v>
      </c>
      <c r="M778" t="str">
        <f t="shared" si="360"/>
        <v>1.72495348028418-2.58486985470073i</v>
      </c>
      <c r="N778" t="str">
        <f t="shared" si="361"/>
        <v>-0.803280195554737i</v>
      </c>
      <c r="O778" t="str">
        <f t="shared" si="362"/>
        <v>0.694349897138078-0.719637561793672i</v>
      </c>
      <c r="P778" t="str">
        <f t="shared" si="363"/>
        <v>0.305650102861922+0.719637561793672i</v>
      </c>
      <c r="Q778" t="str">
        <f t="shared" si="364"/>
        <v>-0.305650102861922+0.083642633761065i</v>
      </c>
      <c r="R778" t="str">
        <f t="shared" si="365"/>
        <v>-0.33091257895274-2.44500477652235i</v>
      </c>
      <c r="S778" t="str">
        <f t="shared" si="366"/>
        <v>0.0896930267614484i</v>
      </c>
      <c r="T778" t="str">
        <f t="shared" si="367"/>
        <v>0.219299878852488-0.029680550799708i</v>
      </c>
      <c r="U778" t="str">
        <f t="shared" si="368"/>
        <v>0.0000500000000000001-0.00220656254286678i</v>
      </c>
      <c r="V778" t="str">
        <f t="shared" si="369"/>
        <v>0.00002-0.024713500480108i</v>
      </c>
      <c r="W778" t="str">
        <f t="shared" si="370"/>
        <v>0.0000422733931312554-0.00202576953677649i</v>
      </c>
      <c r="X778" t="str">
        <f t="shared" si="371"/>
        <v>0.0000627680628178361-0.00202470581270482i</v>
      </c>
      <c r="Y778" t="str">
        <f t="shared" si="372"/>
        <v>0.009+0.323709707025892i</v>
      </c>
      <c r="Z778" t="str">
        <f t="shared" si="373"/>
        <v>-0.0754029478641798-0.00446578539920111i</v>
      </c>
      <c r="AA778" t="str">
        <f t="shared" si="374"/>
        <v>1.05011272609588-37.2739886121618i</v>
      </c>
      <c r="AB778" t="str">
        <f t="shared" si="375"/>
        <v>0.65968977909623-0.0892839344142285i</v>
      </c>
      <c r="AC778" t="str">
        <f t="shared" si="376"/>
        <v>1.90714682978353-1.85922285684132i</v>
      </c>
      <c r="AD778" t="str">
        <f t="shared" si="377"/>
        <v>0.200752795508286+0.148892705655914i</v>
      </c>
      <c r="AE778" t="str">
        <f t="shared" si="378"/>
        <v>-0.0144724297023339-0.0121234678249593i</v>
      </c>
      <c r="AF778" t="str">
        <f t="shared" si="379"/>
        <v>-3.42486075748852-1.01482788462642i</v>
      </c>
      <c r="AG778" t="str">
        <f t="shared" si="380"/>
        <v>1.0208535098511-0.0265219419047442i</v>
      </c>
      <c r="AH778" t="str">
        <f t="shared" si="381"/>
        <v>0.0350475117766027+0.0559705598682624i</v>
      </c>
      <c r="AI778">
        <f t="shared" si="382"/>
        <v>-23.604107610733248</v>
      </c>
      <c r="AJ778">
        <f t="shared" si="383"/>
        <v>57.946122948160301</v>
      </c>
      <c r="AK778"/>
      <c r="AL778"/>
      <c r="AM778"/>
      <c r="AN778"/>
    </row>
    <row r="779" spans="1:40" x14ac:dyDescent="0.35">
      <c r="A779"/>
      <c r="B779">
        <f t="shared" si="349"/>
        <v>64500</v>
      </c>
      <c r="C779" s="237" t="str">
        <f t="shared" si="352"/>
        <v>-5.08450643182446E-06+0.0105089314742988i</v>
      </c>
      <c r="D779" s="208" t="str">
        <f t="shared" si="353"/>
        <v>-1.64878450092924+0.0805684746362908i</v>
      </c>
      <c r="E779" t="str">
        <f t="shared" si="354"/>
        <v>36500</v>
      </c>
      <c r="F779" t="str">
        <f t="shared" si="355"/>
        <v>0.21505376344086</v>
      </c>
      <c r="G779" t="str">
        <f t="shared" si="350"/>
        <v>0.21505376344086</v>
      </c>
      <c r="H779" t="str">
        <f t="shared" si="356"/>
        <v>1.77766136578024+1.09490953401339i</v>
      </c>
      <c r="I779" t="str">
        <f t="shared" si="357"/>
        <v>253.290907695677i</v>
      </c>
      <c r="J779" t="str">
        <f t="shared" si="351"/>
        <v>-85.8419459158717+55.4119452947679i</v>
      </c>
      <c r="K779" t="str">
        <f t="shared" si="358"/>
        <v>1.34446854809661-2.08279633168188i</v>
      </c>
      <c r="L779" t="str">
        <f t="shared" si="359"/>
        <v>0.37672267453347-0.500499229900888i</v>
      </c>
      <c r="M779" t="str">
        <f t="shared" si="360"/>
        <v>1.72119122263008-2.58329556158277i</v>
      </c>
      <c r="N779" t="str">
        <f t="shared" si="361"/>
        <v>-0.80452752505094i</v>
      </c>
      <c r="O779" t="str">
        <f t="shared" si="362"/>
        <v>0.693451732068003-0.720503084859383i</v>
      </c>
      <c r="P779" t="str">
        <f t="shared" si="363"/>
        <v>0.306548267931997+0.720503084859383i</v>
      </c>
      <c r="Q779" t="str">
        <f t="shared" si="364"/>
        <v>-0.306548267931997+0.0840244401915571i</v>
      </c>
      <c r="R779" t="str">
        <f t="shared" si="365"/>
        <v>-0.330904957916587-2.44107459406991i</v>
      </c>
      <c r="S779" t="str">
        <f t="shared" si="366"/>
        <v>0.089832301647724i</v>
      </c>
      <c r="T779" t="str">
        <f t="shared" si="367"/>
        <v>0.219287349279084-0.0297259539962903i</v>
      </c>
      <c r="U779" t="str">
        <f t="shared" si="368"/>
        <v>0.0000500000000000001-0.00220314151566854i</v>
      </c>
      <c r="V779" t="str">
        <f t="shared" si="369"/>
        <v>0.00002-0.0246751849754877i</v>
      </c>
      <c r="W779" t="str">
        <f t="shared" si="370"/>
        <v>0.0000422733925431042-0.00202262903464854i</v>
      </c>
      <c r="X779" t="str">
        <f t="shared" si="371"/>
        <v>0.0000627045455090358-0.00202156760187285i</v>
      </c>
      <c r="Y779" t="str">
        <f t="shared" si="372"/>
        <v>0.009+0.324212361850467i</v>
      </c>
      <c r="Z779" t="str">
        <f t="shared" si="373"/>
        <v>-0.0751681442388707-0.00444978954759748i</v>
      </c>
      <c r="AA779" t="str">
        <f t="shared" si="374"/>
        <v>1.04681354269816-37.2155668386252i</v>
      </c>
      <c r="AB779" t="str">
        <f t="shared" si="375"/>
        <v>0.659652088097246-0.0894205146297779i</v>
      </c>
      <c r="AC779" t="str">
        <f t="shared" si="376"/>
        <v>1.90438776546503-1.85798611627426i</v>
      </c>
      <c r="AD779" t="str">
        <f t="shared" si="377"/>
        <v>0.200934395941903+0.149083505187771i</v>
      </c>
      <c r="AE779" t="str">
        <f t="shared" si="378"/>
        <v>-0.0144404754336076-0.0121004461964059i</v>
      </c>
      <c r="AF779" t="str">
        <f t="shared" si="379"/>
        <v>-3.42644586670948-1.0143410593771i</v>
      </c>
      <c r="AG779" t="str">
        <f t="shared" si="380"/>
        <v>1.02084601615536-0.0265050058126749i</v>
      </c>
      <c r="AH779" t="str">
        <f t="shared" si="381"/>
        <v>0.034995133010135+0.0558719300516119i</v>
      </c>
      <c r="AI779">
        <f t="shared" si="382"/>
        <v>-23.618771124052557</v>
      </c>
      <c r="AJ779">
        <f t="shared" si="383"/>
        <v>57.939212978405948</v>
      </c>
      <c r="AK779"/>
      <c r="AL779"/>
      <c r="AM779"/>
      <c r="AN779"/>
    </row>
    <row r="780" spans="1:40" x14ac:dyDescent="0.35">
      <c r="A780"/>
      <c r="B780">
        <f t="shared" si="349"/>
        <v>64600</v>
      </c>
      <c r="C780" s="237" t="str">
        <f t="shared" si="352"/>
        <v>-5.06877711334241E-06+0.0104926637861167i</v>
      </c>
      <c r="D780" s="208" t="str">
        <f t="shared" si="353"/>
        <v>-1.64878438033779+0.0804437556935614i</v>
      </c>
      <c r="E780" t="str">
        <f t="shared" si="354"/>
        <v>36500</v>
      </c>
      <c r="F780" t="str">
        <f t="shared" si="355"/>
        <v>0.21505376344086</v>
      </c>
      <c r="G780" t="str">
        <f t="shared" si="350"/>
        <v>0.21505376344086</v>
      </c>
      <c r="H780" t="str">
        <f t="shared" si="356"/>
        <v>1.77924237094473+1.09429660545287i</v>
      </c>
      <c r="I780" t="str">
        <f t="shared" si="357"/>
        <v>253.683606777376i</v>
      </c>
      <c r="J780" t="str">
        <f t="shared" si="351"/>
        <v>-86.1114320096819+55.497855287473i</v>
      </c>
      <c r="K780" t="str">
        <f t="shared" si="358"/>
        <v>1.34146167974527-2.08143514070269i</v>
      </c>
      <c r="L780" t="str">
        <f t="shared" si="359"/>
        <v>0.37597789895223-0.500284183481123i</v>
      </c>
      <c r="M780" t="str">
        <f t="shared" si="360"/>
        <v>1.7174395786975-2.58171932418381i</v>
      </c>
      <c r="N780" t="str">
        <f t="shared" si="361"/>
        <v>-0.805774854547143i</v>
      </c>
      <c r="O780" t="str">
        <f t="shared" si="362"/>
        <v>0.692552488104454-0.721367486944296i</v>
      </c>
      <c r="P780" t="str">
        <f t="shared" si="363"/>
        <v>0.307447511895546+0.721367486944296i</v>
      </c>
      <c r="Q780" t="str">
        <f t="shared" si="364"/>
        <v>-0.307447511895546+0.0844073676028471i</v>
      </c>
      <c r="R780" t="str">
        <f t="shared" si="365"/>
        <v>-0.33089732444507-2.43715636021182i</v>
      </c>
      <c r="S780" t="str">
        <f t="shared" si="366"/>
        <v>0.0899715765339994i</v>
      </c>
      <c r="T780" t="str">
        <f t="shared" si="367"/>
        <v>0.219274799988121-0.0297713539512052i</v>
      </c>
      <c r="U780" t="str">
        <f t="shared" si="368"/>
        <v>0.0000500000000000001-0.00219973107988577i</v>
      </c>
      <c r="V780" t="str">
        <f t="shared" si="369"/>
        <v>0.00002-0.0246369880947207i</v>
      </c>
      <c r="W780" t="str">
        <f t="shared" si="370"/>
        <v>0.0000422733919540401-0.00201949825578723i</v>
      </c>
      <c r="X780" t="str">
        <f t="shared" si="371"/>
        <v>0.0000626413229001757-0.0020184391042386i</v>
      </c>
      <c r="Y780" t="str">
        <f t="shared" si="372"/>
        <v>0.009+0.324715016675041i</v>
      </c>
      <c r="Z780" t="str">
        <f t="shared" si="373"/>
        <v>-0.0749344375305326-0.00443388589877644i</v>
      </c>
      <c r="AA780" t="str">
        <f t="shared" si="374"/>
        <v>1.04352995226002-37.1573288833599i</v>
      </c>
      <c r="AB780" t="str">
        <f t="shared" si="375"/>
        <v>0.65961433778463-0.0895570850938635i</v>
      </c>
      <c r="AC780" t="str">
        <f t="shared" si="376"/>
        <v>1.90163651318326-1.85674796486027i</v>
      </c>
      <c r="AD780" t="str">
        <f t="shared" si="377"/>
        <v>0.201116230834392+0.149274093782036i</v>
      </c>
      <c r="AE780" t="str">
        <f t="shared" si="378"/>
        <v>-0.0144086673363631-0.0120774966753485i</v>
      </c>
      <c r="AF780" t="str">
        <f t="shared" si="379"/>
        <v>-3.42802675128252-1.01385284975931i</v>
      </c>
      <c r="AG780" t="str">
        <f t="shared" si="380"/>
        <v>1.02083852061401-0.0264881552006727i</v>
      </c>
      <c r="AH780" t="str">
        <f t="shared" si="381"/>
        <v>0.034942992962122+0.055773586520165i</v>
      </c>
      <c r="AI780">
        <f t="shared" si="382"/>
        <v>-23.633410563539673</v>
      </c>
      <c r="AJ780">
        <f t="shared" si="383"/>
        <v>57.93223582995207</v>
      </c>
      <c r="AK780"/>
      <c r="AL780"/>
      <c r="AM780"/>
      <c r="AN780"/>
    </row>
    <row r="781" spans="1:40" x14ac:dyDescent="0.35">
      <c r="A781"/>
      <c r="B781">
        <f t="shared" si="349"/>
        <v>64700</v>
      </c>
      <c r="C781" s="237" t="str">
        <f t="shared" si="352"/>
        <v>-0.0000050531206719309+0.0104764463844161i</v>
      </c>
      <c r="D781" s="208" t="str">
        <f t="shared" si="353"/>
        <v>-1.64878426030508+0.0803194222805235i</v>
      </c>
      <c r="E781" t="str">
        <f t="shared" si="354"/>
        <v>36500</v>
      </c>
      <c r="F781" t="str">
        <f t="shared" si="355"/>
        <v>0.21505376344086</v>
      </c>
      <c r="G781" t="str">
        <f t="shared" si="350"/>
        <v>0.21505376344086</v>
      </c>
      <c r="H781" t="str">
        <f t="shared" si="356"/>
        <v>1.78081916210039+1.09368269212643i</v>
      </c>
      <c r="I781" t="str">
        <f t="shared" si="357"/>
        <v>254.076305859075i</v>
      </c>
      <c r="J781" t="str">
        <f t="shared" si="351"/>
        <v>-86.3813355877583+55.583765280178i</v>
      </c>
      <c r="K781" t="str">
        <f t="shared" si="358"/>
        <v>1.33846360145664-2.08007271451718i</v>
      </c>
      <c r="L781" t="str">
        <f t="shared" si="359"/>
        <v>0.375234915410632-0.500068457123141i</v>
      </c>
      <c r="M781" t="str">
        <f t="shared" si="360"/>
        <v>1.71369851686727-2.58014117164032i</v>
      </c>
      <c r="N781" t="str">
        <f t="shared" si="361"/>
        <v>-0.807022184043346i</v>
      </c>
      <c r="O781" t="str">
        <f t="shared" si="362"/>
        <v>0.691652166646504-0.722230766703549i</v>
      </c>
      <c r="P781" t="str">
        <f t="shared" si="363"/>
        <v>0.308347833353496+0.722230766703549i</v>
      </c>
      <c r="Q781" t="str">
        <f t="shared" si="364"/>
        <v>-0.308347833353496+0.084791417339797i</v>
      </c>
      <c r="R781" t="str">
        <f t="shared" si="365"/>
        <v>-0.330889678535294-2.43325001953078i</v>
      </c>
      <c r="S781" t="str">
        <f t="shared" si="366"/>
        <v>0.0901108514202751i</v>
      </c>
      <c r="T781" t="str">
        <f t="shared" si="367"/>
        <v>0.21926223097832-0.0298167506589965i</v>
      </c>
      <c r="U781" t="str">
        <f t="shared" si="368"/>
        <v>0.00005-0.00219633118640836i</v>
      </c>
      <c r="V781" t="str">
        <f t="shared" si="369"/>
        <v>0.00002-0.0245989092877736i</v>
      </c>
      <c r="W781" t="str">
        <f t="shared" si="370"/>
        <v>0.0000422733913640638-0.00201637715510789i</v>
      </c>
      <c r="X781" t="str">
        <f t="shared" si="371"/>
        <v>0.0000625783931710217-0.00201532027478242i</v>
      </c>
      <c r="Y781" t="str">
        <f t="shared" si="372"/>
        <v>0.009+0.325217671499615i</v>
      </c>
      <c r="Z781" t="str">
        <f t="shared" si="373"/>
        <v>-0.0747018209060755-0.00441807375693521i</v>
      </c>
      <c r="AA781" t="str">
        <f t="shared" si="374"/>
        <v>1.04026185624768-37.0992738757559i</v>
      </c>
      <c r="AB781" t="str">
        <f t="shared" si="375"/>
        <v>0.659576528154536-0.089693645790072i</v>
      </c>
      <c r="AC781" t="str">
        <f t="shared" si="376"/>
        <v>1.8988930497214-1.85550842390196i</v>
      </c>
      <c r="AD781" t="str">
        <f t="shared" si="377"/>
        <v>0.201298299984872+0.149464471203706i</v>
      </c>
      <c r="AE781" t="str">
        <f t="shared" si="378"/>
        <v>-0.0143770044963481-0.0120546188961594i</v>
      </c>
      <c r="AF781" t="str">
        <f t="shared" si="379"/>
        <v>-3.42960342240547-1.01336326984591i</v>
      </c>
      <c r="AG781" t="str">
        <f t="shared" si="380"/>
        <v>1.0208310231882-0.0264713896364515i</v>
      </c>
      <c r="AH781" t="str">
        <f t="shared" si="381"/>
        <v>0.034891090103034+0.0556755279365667i</v>
      </c>
      <c r="AI781">
        <f t="shared" si="382"/>
        <v>-23.648026019565435</v>
      </c>
      <c r="AJ781">
        <f t="shared" si="383"/>
        <v>57.925191791033221</v>
      </c>
      <c r="AK781"/>
      <c r="AL781"/>
      <c r="AM781"/>
      <c r="AN781"/>
    </row>
    <row r="782" spans="1:40" x14ac:dyDescent="0.35">
      <c r="A782"/>
      <c r="B782">
        <f t="shared" si="349"/>
        <v>64800</v>
      </c>
      <c r="C782" s="237" t="str">
        <f t="shared" si="352"/>
        <v>-0.000005037536658079+0.0104602790363897i</v>
      </c>
      <c r="D782" s="208" t="str">
        <f t="shared" si="353"/>
        <v>-1.64878414082764+0.0801954726123211i</v>
      </c>
      <c r="E782" t="str">
        <f t="shared" si="354"/>
        <v>36500</v>
      </c>
      <c r="F782" t="str">
        <f t="shared" si="355"/>
        <v>0.21505376344086</v>
      </c>
      <c r="G782" t="str">
        <f t="shared" si="350"/>
        <v>0.21505376344086</v>
      </c>
      <c r="H782" t="str">
        <f t="shared" si="356"/>
        <v>1.78239175043651+1.09306780622707i</v>
      </c>
      <c r="I782" t="str">
        <f t="shared" si="357"/>
        <v>254.469004940773i</v>
      </c>
      <c r="J782" t="str">
        <f t="shared" si="351"/>
        <v>-86.6516566501008+55.669675272883i</v>
      </c>
      <c r="K782" t="str">
        <f t="shared" si="358"/>
        <v>1.33547428547767-2.07870907604553i</v>
      </c>
      <c r="L782" t="str">
        <f t="shared" si="359"/>
        <v>0.374493720105429-0.499852056824237i</v>
      </c>
      <c r="M782" t="str">
        <f t="shared" si="360"/>
        <v>1.7099680055831-2.57856113286977i</v>
      </c>
      <c r="N782" t="str">
        <f t="shared" si="361"/>
        <v>-0.808269513539549i</v>
      </c>
      <c r="O782" t="str">
        <f t="shared" si="362"/>
        <v>0.6907507690949-0.723092922794024i</v>
      </c>
      <c r="P782" t="str">
        <f t="shared" si="363"/>
        <v>0.3092492309051+0.723092922794024i</v>
      </c>
      <c r="Q782" t="str">
        <f t="shared" si="364"/>
        <v>-0.3092492309051+0.085176590745525i</v>
      </c>
      <c r="R782" t="str">
        <f t="shared" si="365"/>
        <v>-0.330882020184353-2.42935551695152i</v>
      </c>
      <c r="S782" t="str">
        <f t="shared" si="366"/>
        <v>0.0902501263065505i</v>
      </c>
      <c r="T782" t="str">
        <f t="shared" si="367"/>
        <v>0.21924964224839-0.0298621441142044i</v>
      </c>
      <c r="U782" t="str">
        <f t="shared" si="368"/>
        <v>0.00005-0.00219294178642933i</v>
      </c>
      <c r="V782" t="str">
        <f t="shared" si="369"/>
        <v>0.00002-0.0245609480080086i</v>
      </c>
      <c r="W782" t="str">
        <f t="shared" si="370"/>
        <v>0.000042273390773175-0.00201326568780411i</v>
      </c>
      <c r="X782" t="str">
        <f t="shared" si="371"/>
        <v>0.0000625157545153695-0.00201221106876241i</v>
      </c>
      <c r="Y782" t="str">
        <f t="shared" si="372"/>
        <v>0.009+0.32572032632419i</v>
      </c>
      <c r="Z782" t="str">
        <f t="shared" si="373"/>
        <v>-0.0744702875856203-0.0044023524326782i</v>
      </c>
      <c r="AA782" t="str">
        <f t="shared" si="374"/>
        <v>1.03700915690771-37.0414009507193i</v>
      </c>
      <c r="AB782" t="str">
        <f t="shared" si="375"/>
        <v>0.65953865920308-0.0898301967019795i</v>
      </c>
      <c r="AC782" t="str">
        <f t="shared" si="376"/>
        <v>1.89615735190867-1.85426751454172i</v>
      </c>
      <c r="AD782" t="str">
        <f t="shared" si="377"/>
        <v>0.201480603192165+0.149654637217676i</v>
      </c>
      <c r="AE782" t="str">
        <f t="shared" si="378"/>
        <v>-0.014345486006428-0.0120318124957225i</v>
      </c>
      <c r="AF782" t="str">
        <f t="shared" si="379"/>
        <v>-3.43117589126415-1.01287233361475i</v>
      </c>
      <c r="AG782" t="str">
        <f t="shared" si="380"/>
        <v>1.02082352383939-0.0264547086904245i</v>
      </c>
      <c r="AH782" t="str">
        <f t="shared" si="381"/>
        <v>0.0348394229153955+0.0555777529719211i</v>
      </c>
      <c r="AI782">
        <f t="shared" si="382"/>
        <v>-23.662617582000259</v>
      </c>
      <c r="AJ782">
        <f t="shared" si="383"/>
        <v>57.91808114826226</v>
      </c>
      <c r="AK782"/>
      <c r="AL782"/>
      <c r="AM782"/>
      <c r="AN782"/>
    </row>
    <row r="783" spans="1:40" x14ac:dyDescent="0.35">
      <c r="A783"/>
      <c r="B783">
        <f t="shared" si="349"/>
        <v>64900</v>
      </c>
      <c r="C783" s="237" t="str">
        <f t="shared" si="352"/>
        <v>-0.0000050220246257361+0.0104441615106646i</v>
      </c>
      <c r="D783" s="208" t="str">
        <f t="shared" si="353"/>
        <v>-1.64878402190206+0.0800719049150953i</v>
      </c>
      <c r="E783" t="str">
        <f t="shared" si="354"/>
        <v>36500</v>
      </c>
      <c r="F783" t="str">
        <f t="shared" si="355"/>
        <v>0.21505376344086</v>
      </c>
      <c r="G783" t="str">
        <f t="shared" si="350"/>
        <v>0.21505376344086</v>
      </c>
      <c r="H783" t="str">
        <f t="shared" si="356"/>
        <v>1.78396014713031+1.09245195986437i</v>
      </c>
      <c r="I783" t="str">
        <f t="shared" si="357"/>
        <v>254.861704022472i</v>
      </c>
      <c r="J783" t="str">
        <f t="shared" si="351"/>
        <v>-86.9223951967095+55.7555852655882i</v>
      </c>
      <c r="K783" t="str">
        <f t="shared" si="358"/>
        <v>1.33249370412132-2.07734424802542i</v>
      </c>
      <c r="L783" t="str">
        <f t="shared" si="359"/>
        <v>0.373754309230664-0.499634988546758i</v>
      </c>
      <c r="M783" t="str">
        <f t="shared" si="360"/>
        <v>1.70624801335198-2.57697923657218i</v>
      </c>
      <c r="N783" t="str">
        <f t="shared" si="361"/>
        <v>-0.809516843035752i</v>
      </c>
      <c r="O783" t="str">
        <f t="shared" si="362"/>
        <v>0.689848296852064-0.723953953874352i</v>
      </c>
      <c r="P783" t="str">
        <f t="shared" si="363"/>
        <v>0.310151703147936+0.723953953874352i</v>
      </c>
      <c r="Q783" t="str">
        <f t="shared" si="364"/>
        <v>-0.310151703147936+0.0855628891614i</v>
      </c>
      <c r="R783" t="str">
        <f t="shared" si="365"/>
        <v>-0.330874349389339-2.42547279773823i</v>
      </c>
      <c r="S783" t="str">
        <f t="shared" si="366"/>
        <v>0.0903894011928262i</v>
      </c>
      <c r="T783" t="str">
        <f t="shared" si="367"/>
        <v>0.219237033797047-0.0299075343113683i</v>
      </c>
      <c r="U783" t="str">
        <f t="shared" si="368"/>
        <v>0.00005-0.00218956283144254i</v>
      </c>
      <c r="V783" t="str">
        <f t="shared" si="369"/>
        <v>0.00002-0.0245231037121565i</v>
      </c>
      <c r="W783" t="str">
        <f t="shared" si="370"/>
        <v>0.0000422733901813736-0.00201016380934565i</v>
      </c>
      <c r="X783" t="str">
        <f t="shared" si="371"/>
        <v>0.0000624534051409166-0.00200911144171226i</v>
      </c>
      <c r="Y783" t="str">
        <f t="shared" si="372"/>
        <v>0.009+0.326222981148764i</v>
      </c>
      <c r="Z783" t="str">
        <f t="shared" si="373"/>
        <v>-0.0742398308419993-0.00438672124294758i</v>
      </c>
      <c r="AA783" t="str">
        <f t="shared" si="374"/>
        <v>1.03377175725954-36.9837092486283i</v>
      </c>
      <c r="AB783" t="str">
        <f t="shared" si="375"/>
        <v>0.659500730926399-0.0899667378131597i</v>
      </c>
      <c r="AC783" t="str">
        <f t="shared" si="376"/>
        <v>1.8934293966207-1.85302525776297i</v>
      </c>
      <c r="AD783" t="str">
        <f t="shared" si="377"/>
        <v>0.201663140254792+0.149844591588752i</v>
      </c>
      <c r="AE783" t="str">
        <f t="shared" si="378"/>
        <v>-0.014314110966519-0.0120090771134126i</v>
      </c>
      <c r="AF783" t="str">
        <f t="shared" si="379"/>
        <v>-3.43274416903237-1.01238005494927i</v>
      </c>
      <c r="AG783" t="str">
        <f t="shared" si="380"/>
        <v>1.02081602252936-0.0264381119356814i</v>
      </c>
      <c r="AH783" t="str">
        <f t="shared" si="381"/>
        <v>0.0347879898936723+0.055480260305729i</v>
      </c>
      <c r="AI783">
        <f t="shared" si="382"/>
        <v>-23.677185340217235</v>
      </c>
      <c r="AJ783">
        <f t="shared" si="383"/>
        <v>57.910904186643023</v>
      </c>
      <c r="AK783"/>
      <c r="AL783"/>
      <c r="AM783"/>
      <c r="AN783"/>
    </row>
    <row r="784" spans="1:40" x14ac:dyDescent="0.35">
      <c r="A784"/>
      <c r="B784">
        <f>B783+100</f>
        <v>65000</v>
      </c>
      <c r="C784" s="237" t="str">
        <f t="shared" si="352"/>
        <v>-5.00658413228016E-06+0.010428093577292i</v>
      </c>
      <c r="D784" s="208" t="str">
        <f t="shared" si="353"/>
        <v>-1.64878390352494+0.0799487174259054i</v>
      </c>
      <c r="E784" t="str">
        <f t="shared" si="354"/>
        <v>36500</v>
      </c>
      <c r="F784" t="str">
        <f t="shared" si="355"/>
        <v>0.21505376344086</v>
      </c>
      <c r="G784" t="str">
        <f t="shared" si="350"/>
        <v>0.21505376344086</v>
      </c>
      <c r="H784" t="str">
        <f t="shared" si="356"/>
        <v>1.78552436334658+1.09183516506497i</v>
      </c>
      <c r="I784" t="str">
        <f t="shared" si="357"/>
        <v>255.254403104171i</v>
      </c>
      <c r="J784" t="str">
        <f t="shared" si="351"/>
        <v>-87.1935512275844+55.8414952582932i</v>
      </c>
      <c r="K784" t="str">
        <f t="shared" si="358"/>
        <v>1.32952182976671-2.07597825301318i</v>
      </c>
      <c r="L784" t="str">
        <f t="shared" si="359"/>
        <v>0.373016678977829-0.499417258218274i</v>
      </c>
      <c r="M784" t="str">
        <f t="shared" si="360"/>
        <v>1.70253850874454-2.57539551123145i</v>
      </c>
      <c r="N784" t="str">
        <f t="shared" si="361"/>
        <v>-0.810764172531955i</v>
      </c>
      <c r="O784" t="str">
        <f t="shared" si="362"/>
        <v>0.688944751322089-0.724813858604914i</v>
      </c>
      <c r="P784" t="str">
        <f t="shared" si="363"/>
        <v>0.311055248677911+0.724813858604914i</v>
      </c>
      <c r="Q784" t="str">
        <f t="shared" si="364"/>
        <v>-0.311055248677911+0.085950313927041i</v>
      </c>
      <c r="R784" t="str">
        <f t="shared" si="365"/>
        <v>-0.330866666147341-2.4216018074919i</v>
      </c>
      <c r="S784" t="str">
        <f t="shared" si="366"/>
        <v>0.0905286760791016i</v>
      </c>
      <c r="T784" t="str">
        <f t="shared" si="367"/>
        <v>0.219224405623001-0.0299529212450249i</v>
      </c>
      <c r="U784" t="str">
        <f t="shared" si="368"/>
        <v>0.00005-0.00218619427324032i</v>
      </c>
      <c r="V784" t="str">
        <f t="shared" si="369"/>
        <v>0.00002-0.0244853758602916i</v>
      </c>
      <c r="W784" t="str">
        <f t="shared" si="370"/>
        <v>0.0000422733895886595-0.0020070714754763i</v>
      </c>
      <c r="X784" t="str">
        <f t="shared" si="371"/>
        <v>0.0000623913432691339-0.0020060213494392i</v>
      </c>
      <c r="Y784" t="str">
        <f t="shared" si="372"/>
        <v>0.009+0.326725635973338i</v>
      </c>
      <c r="Z784" t="str">
        <f t="shared" si="373"/>
        <v>-0.0740104440002672-0.00437117951095482i</v>
      </c>
      <c r="AA784" t="str">
        <f t="shared" si="374"/>
        <v>1.03054956108813-36.92619791529i</v>
      </c>
      <c r="AB784" t="str">
        <f t="shared" si="375"/>
        <v>0.659462743320613-0.0901032691071779i</v>
      </c>
      <c r="AC784" t="str">
        <f t="shared" si="376"/>
        <v>1.89070916077975-1.85178167439103i</v>
      </c>
      <c r="AD784" t="str">
        <f t="shared" si="377"/>
        <v>0.201845910970981+0.150034334081641i</v>
      </c>
      <c r="AE784" t="str">
        <f t="shared" si="378"/>
        <v>-0.0142828784835233-0.0119864123910731i</v>
      </c>
      <c r="AF784" t="str">
        <f t="shared" si="379"/>
        <v>-3.43430826687152-1.01188644763906i</v>
      </c>
      <c r="AG784" t="str">
        <f t="shared" si="380"/>
        <v>1.02080851922023-0.0264215989479691i</v>
      </c>
      <c r="AH784" t="str">
        <f t="shared" si="381"/>
        <v>0.0347367895441598+0.0553830486258168i</v>
      </c>
      <c r="AI784">
        <f t="shared" si="382"/>
        <v>-23.691729383096181</v>
      </c>
      <c r="AJ784">
        <f t="shared" si="383"/>
        <v>57.903661189578663</v>
      </c>
      <c r="AK784"/>
      <c r="AL784"/>
      <c r="AM784"/>
      <c r="AN784"/>
    </row>
    <row r="785" spans="1:40" x14ac:dyDescent="0.35">
      <c r="A785"/>
      <c r="B785">
        <f t="shared" ref="B785:B848" si="384">B784+100</f>
        <v>65100</v>
      </c>
      <c r="C785" s="237" t="str">
        <f t="shared" si="352"/>
        <v>-4.99121473848609E-06+0.010412075007736i</v>
      </c>
      <c r="D785" s="208" t="str">
        <f t="shared" si="353"/>
        <v>-1.64878378569292+0.0798259083926427i</v>
      </c>
      <c r="E785" t="str">
        <f t="shared" si="354"/>
        <v>36500</v>
      </c>
      <c r="F785" t="str">
        <f t="shared" si="355"/>
        <v>0.21505376344086</v>
      </c>
      <c r="G785" t="str">
        <f t="shared" si="350"/>
        <v>0.21505376344086</v>
      </c>
      <c r="H785" t="str">
        <f t="shared" si="356"/>
        <v>1.78708441023758+1.09121743377309i</v>
      </c>
      <c r="I785" t="str">
        <f t="shared" si="357"/>
        <v>255.647102185869i</v>
      </c>
      <c r="J785" t="str">
        <f t="shared" si="351"/>
        <v>-87.4651247427254+55.9274052509983i</v>
      </c>
      <c r="K785" t="str">
        <f t="shared" si="358"/>
        <v>1.32655863485939-2.07461111338515i</v>
      </c>
      <c r="L785" t="str">
        <f t="shared" si="359"/>
        <v>0.372280825536004-0.499198871731735i</v>
      </c>
      <c r="M785" t="str">
        <f t="shared" si="360"/>
        <v>1.69883946039539-2.57380998511689i</v>
      </c>
      <c r="N785" t="str">
        <f t="shared" si="361"/>
        <v>-0.812011502028158i</v>
      </c>
      <c r="O785" t="str">
        <f t="shared" si="362"/>
        <v>0.688040133910741-0.725672635647845i</v>
      </c>
      <c r="P785" t="str">
        <f t="shared" si="363"/>
        <v>0.311959866089259+0.725672635647845i</v>
      </c>
      <c r="Q785" t="str">
        <f t="shared" si="364"/>
        <v>-0.311959866089259+0.086338866380313i</v>
      </c>
      <c r="R785" t="str">
        <f t="shared" si="365"/>
        <v>-0.330858970455439-2.41774249214776i</v>
      </c>
      <c r="S785" t="str">
        <f t="shared" si="366"/>
        <v>0.0906679509653773i</v>
      </c>
      <c r="T785" t="str">
        <f t="shared" si="367"/>
        <v>0.219211757724962-0.029998304909709i</v>
      </c>
      <c r="U785" t="str">
        <f t="shared" si="368"/>
        <v>0.00005-0.00218283606391123i</v>
      </c>
      <c r="V785" t="str">
        <f t="shared" si="369"/>
        <v>0.00002-0.0244477639158057i</v>
      </c>
      <c r="W785" t="str">
        <f t="shared" si="370"/>
        <v>0.0000422733889950328-0.00200398864221178i</v>
      </c>
      <c r="X785" t="str">
        <f t="shared" si="371"/>
        <v>0.0000623295671351405-0.00200294074802184i</v>
      </c>
      <c r="Y785" t="str">
        <f t="shared" si="372"/>
        <v>0.009+0.327228290797913i</v>
      </c>
      <c r="Z785" t="str">
        <f t="shared" si="373"/>
        <v>-0.0737821204372124-0.00435572656611316i</v>
      </c>
      <c r="AA785" t="str">
        <f t="shared" si="374"/>
        <v>1.02734247293672-36.8688661018968i</v>
      </c>
      <c r="AB785" t="str">
        <f t="shared" si="375"/>
        <v>0.659424696381841-0.0902397905675941i</v>
      </c>
      <c r="AC785" t="str">
        <f t="shared" si="376"/>
        <v>1.88799662135499-1.8505367850943i</v>
      </c>
      <c r="AD785" t="str">
        <f t="shared" si="377"/>
        <v>0.20202891513866+0.150223864460965i</v>
      </c>
      <c r="AE785" t="str">
        <f t="shared" si="378"/>
        <v>-0.0142517876712632-0.0119638179729949i</v>
      </c>
      <c r="AF785" t="str">
        <f t="shared" si="379"/>
        <v>-3.4358681959305-1.01139152538045i</v>
      </c>
      <c r="AG785" t="str">
        <f t="shared" si="380"/>
        <v>1.02080101387444-0.0264051693056684i</v>
      </c>
      <c r="AH785" t="str">
        <f t="shared" si="381"/>
        <v>0.0346858203848718+0.055286116628272i</v>
      </c>
      <c r="AI785">
        <f t="shared" si="382"/>
        <v>-23.706249799027081</v>
      </c>
      <c r="AJ785">
        <f t="shared" si="383"/>
        <v>57.896352438883085</v>
      </c>
      <c r="AK785"/>
      <c r="AL785"/>
      <c r="AM785"/>
      <c r="AN785"/>
    </row>
    <row r="786" spans="1:40" x14ac:dyDescent="0.35">
      <c r="A786"/>
      <c r="B786">
        <f t="shared" si="384"/>
        <v>65200</v>
      </c>
      <c r="C786" s="237" t="str">
        <f t="shared" si="352"/>
        <v>-4.97591600849449E-06+0.0103961055748626i</v>
      </c>
      <c r="D786" s="208" t="str">
        <f t="shared" si="353"/>
        <v>-1.64878366840266+0.0797034760739466i</v>
      </c>
      <c r="E786" t="str">
        <f t="shared" si="354"/>
        <v>36500</v>
      </c>
      <c r="F786" t="str">
        <f t="shared" si="355"/>
        <v>0.21505376344086</v>
      </c>
      <c r="G786" t="str">
        <f t="shared" si="350"/>
        <v>0.21505376344086</v>
      </c>
      <c r="H786" t="str">
        <f t="shared" si="356"/>
        <v>1.78864029894269+1.09059877785096i</v>
      </c>
      <c r="I786" t="str">
        <f t="shared" si="357"/>
        <v>256.039801267568i</v>
      </c>
      <c r="J786" t="str">
        <f t="shared" si="351"/>
        <v>-87.7371157421326+56.0133152437033i</v>
      </c>
      <c r="K786" t="str">
        <f t="shared" si="358"/>
        <v>1.32360409191152-2.07324285133893i</v>
      </c>
      <c r="L786" t="str">
        <f t="shared" si="359"/>
        <v>0.371546745091978-0.49897983494563i</v>
      </c>
      <c r="M786" t="str">
        <f t="shared" si="360"/>
        <v>1.6951508370035-2.57222268628456i</v>
      </c>
      <c r="N786" t="str">
        <f t="shared" si="361"/>
        <v>-0.813258831524361i</v>
      </c>
      <c r="O786" t="str">
        <f t="shared" si="362"/>
        <v>0.687134446025449-0.726530283667033i</v>
      </c>
      <c r="P786" t="str">
        <f t="shared" si="363"/>
        <v>0.312865553974551+0.726530283667033i</v>
      </c>
      <c r="Q786" t="str">
        <f t="shared" si="364"/>
        <v>-0.312865553974551+0.086728547857328i</v>
      </c>
      <c r="R786" t="str">
        <f t="shared" si="365"/>
        <v>-0.330851262310721-2.41389479797267i</v>
      </c>
      <c r="S786" t="str">
        <f t="shared" si="366"/>
        <v>0.0908072258516527i</v>
      </c>
      <c r="T786" t="str">
        <f t="shared" si="367"/>
        <v>0.219199090101634-0.030043685299954i</v>
      </c>
      <c r="U786" t="str">
        <f t="shared" si="368"/>
        <v>0.00005-0.00217948815583774i</v>
      </c>
      <c r="V786" t="str">
        <f t="shared" si="369"/>
        <v>0.00002-0.0244102673453827i</v>
      </c>
      <c r="W786" t="str">
        <f t="shared" si="370"/>
        <v>0.0000422733884004937-0.00200091526583765i</v>
      </c>
      <c r="X786" t="str">
        <f t="shared" si="371"/>
        <v>0.0000622680749875754-0.00199986959380812i</v>
      </c>
      <c r="Y786" t="str">
        <f t="shared" si="372"/>
        <v>0.009+0.327730945622487i</v>
      </c>
      <c r="Z786" t="str">
        <f t="shared" si="373"/>
        <v>-0.0735548535808775-0.00434036174397066i</v>
      </c>
      <c r="AA786" t="str">
        <f t="shared" si="374"/>
        <v>1.02415039809961-36.8117129649846i</v>
      </c>
      <c r="AB786" t="str">
        <f t="shared" si="375"/>
        <v>0.659386590106185-0.0903763021779637i</v>
      </c>
      <c r="AC786" t="str">
        <f t="shared" si="376"/>
        <v>1.88529175536272-1.8492906103852i</v>
      </c>
      <c r="AD786" t="str">
        <f t="shared" si="377"/>
        <v>0.202212152555459+0.150413182491253i</v>
      </c>
      <c r="AE786" t="str">
        <f t="shared" si="378"/>
        <v>-0.0142208376504169-0.0119412935058956i</v>
      </c>
      <c r="AF786" t="str">
        <f t="shared" si="379"/>
        <v>-3.43742396734535-1.01089530177701i</v>
      </c>
      <c r="AG786" t="str">
        <f t="shared" si="380"/>
        <v>1.02079350645474-0.0263888225897749i</v>
      </c>
      <c r="AH786" t="str">
        <f t="shared" si="381"/>
        <v>0.0346350809454303+0.055189463017377i</v>
      </c>
      <c r="AI786">
        <f t="shared" si="382"/>
        <v>-23.720746675913766</v>
      </c>
      <c r="AJ786">
        <f t="shared" si="383"/>
        <v>57.888978214791457</v>
      </c>
      <c r="AK786"/>
      <c r="AL786"/>
      <c r="AM786"/>
      <c r="AN786"/>
    </row>
    <row r="787" spans="1:40" x14ac:dyDescent="0.35">
      <c r="A787"/>
      <c r="B787">
        <f t="shared" si="384"/>
        <v>65300</v>
      </c>
      <c r="C787" s="237" t="str">
        <f t="shared" si="352"/>
        <v>-4.96068750978075E-06+0.0103801850529291i</v>
      </c>
      <c r="D787" s="208" t="str">
        <f t="shared" si="353"/>
        <v>-1.64878355165084+0.0795814187391231i</v>
      </c>
      <c r="E787" t="str">
        <f t="shared" si="354"/>
        <v>36500</v>
      </c>
      <c r="F787" t="str">
        <f t="shared" si="355"/>
        <v>0.21505376344086</v>
      </c>
      <c r="G787" t="str">
        <f t="shared" si="350"/>
        <v>0.21505376344086</v>
      </c>
      <c r="H787" t="str">
        <f t="shared" si="356"/>
        <v>1.79019204058827+1.08997920907929i</v>
      </c>
      <c r="I787" t="str">
        <f t="shared" si="357"/>
        <v>256.432500349267i</v>
      </c>
      <c r="J787" t="str">
        <f t="shared" si="351"/>
        <v>-88.009524225806+56.0992252364084i</v>
      </c>
      <c r="K787" t="str">
        <f t="shared" si="358"/>
        <v>1.32065817350207-2.07187348889456i</v>
      </c>
      <c r="L787" t="str">
        <f t="shared" si="359"/>
        <v>0.370814433830414-0.498760153684159i</v>
      </c>
      <c r="M787" t="str">
        <f t="shared" si="360"/>
        <v>1.69147260733248-2.57063364257872i</v>
      </c>
      <c r="N787" t="str">
        <f t="shared" si="361"/>
        <v>-0.814506161020564i</v>
      </c>
      <c r="O787" t="str">
        <f t="shared" si="362"/>
        <v>0.686227689075312-0.727386801328122i</v>
      </c>
      <c r="P787" t="str">
        <f t="shared" si="363"/>
        <v>0.313772310924688+0.727386801328122i</v>
      </c>
      <c r="Q787" t="str">
        <f t="shared" si="364"/>
        <v>-0.313772310924688+0.087119359692442i</v>
      </c>
      <c r="R787" t="str">
        <f t="shared" si="365"/>
        <v>-0.330843541710245-2.41005867156266i</v>
      </c>
      <c r="S787" t="str">
        <f t="shared" si="366"/>
        <v>0.0909465007379282i</v>
      </c>
      <c r="T787" t="str">
        <f t="shared" si="367"/>
        <v>0.219186402751724-0.0300890624102896i</v>
      </c>
      <c r="U787" t="str">
        <f t="shared" si="368"/>
        <v>0.00005-0.00217615050169404i</v>
      </c>
      <c r="V787" t="str">
        <f t="shared" si="369"/>
        <v>0.00002-0.0243728856189733i</v>
      </c>
      <c r="W787" t="str">
        <f t="shared" si="370"/>
        <v>0.0000422733878050422-0.00199785130290724i</v>
      </c>
      <c r="X787" t="str">
        <f t="shared" si="371"/>
        <v>0.0000622068650884746-0.00199680784341322i</v>
      </c>
      <c r="Y787" t="str">
        <f t="shared" si="372"/>
        <v>0.009+0.328233600447062i</v>
      </c>
      <c r="Z787" t="str">
        <f t="shared" si="373"/>
        <v>-0.0733286369100812-0.00432508438614422i</v>
      </c>
      <c r="AA787" t="str">
        <f t="shared" si="374"/>
        <v>1.02097324261507-36.7547376663903i</v>
      </c>
      <c r="AB787" t="str">
        <f t="shared" si="375"/>
        <v>0.659348424489755-0.0905128039218314i</v>
      </c>
      <c r="AC787" t="str">
        <f t="shared" si="376"/>
        <v>1.88259453986666-1.84804317062127i</v>
      </c>
      <c r="AD787" t="str">
        <f t="shared" si="377"/>
        <v>0.202395623018709+0.150602287936952i</v>
      </c>
      <c r="AE787" t="str">
        <f t="shared" si="378"/>
        <v>-0.0141900275484549-0.0119188386388984i</v>
      </c>
      <c r="AF787" t="str">
        <f t="shared" si="379"/>
        <v>-3.43897559223911-1.01039779034017i</v>
      </c>
      <c r="AG787" t="str">
        <f t="shared" si="380"/>
        <v>1.02078599692419-0.0263725583838773i</v>
      </c>
      <c r="AH787" t="str">
        <f t="shared" si="381"/>
        <v>0.0345845697669571+0.055093086505545i</v>
      </c>
      <c r="AI787">
        <f t="shared" si="382"/>
        <v>-23.735220101177347</v>
      </c>
      <c r="AJ787">
        <f t="shared" si="383"/>
        <v>57.88153879597084</v>
      </c>
      <c r="AK787"/>
      <c r="AL787"/>
      <c r="AM787"/>
      <c r="AN787"/>
    </row>
    <row r="788" spans="1:40" x14ac:dyDescent="0.35">
      <c r="A788"/>
      <c r="B788">
        <f t="shared" si="384"/>
        <v>65400</v>
      </c>
      <c r="C788" s="237" t="str">
        <f t="shared" si="352"/>
        <v>-4.94552881312448E-06+0.0103643132175738i</v>
      </c>
      <c r="D788" s="208" t="str">
        <f t="shared" si="353"/>
        <v>-1.64878343543416+0.0794597346680658i</v>
      </c>
      <c r="E788" t="str">
        <f t="shared" si="354"/>
        <v>36500</v>
      </c>
      <c r="F788" t="str">
        <f t="shared" si="355"/>
        <v>0.21505376344086</v>
      </c>
      <c r="G788" t="str">
        <f t="shared" si="350"/>
        <v>0.21505376344086</v>
      </c>
      <c r="H788" t="str">
        <f t="shared" si="356"/>
        <v>1.79173964628736+1.08935873915779i</v>
      </c>
      <c r="I788" t="str">
        <f t="shared" si="357"/>
        <v>256.825199430966i</v>
      </c>
      <c r="J788" t="str">
        <f t="shared" si="351"/>
        <v>-88.2823501937455+56.1851352291135i</v>
      </c>
      <c r="K788" t="str">
        <f t="shared" si="358"/>
        <v>1.31772085227702-2.07050304789585i</v>
      </c>
      <c r="L788" t="str">
        <f t="shared" si="359"/>
        <v>0.37008388793396-0.498539833737379i</v>
      </c>
      <c r="M788" t="str">
        <f t="shared" si="360"/>
        <v>1.68780474021098-2.56904288163323i</v>
      </c>
      <c r="N788" t="str">
        <f t="shared" si="361"/>
        <v>-0.815753490516767i</v>
      </c>
      <c r="O788" t="str">
        <f t="shared" si="362"/>
        <v>0.685319864471089-0.728242187298517i</v>
      </c>
      <c r="P788" t="str">
        <f t="shared" si="363"/>
        <v>0.314680135528911+0.728242187298517i</v>
      </c>
      <c r="Q788" t="str">
        <f t="shared" si="364"/>
        <v>-0.314680135528911+0.0875113032182501i</v>
      </c>
      <c r="R788" t="str">
        <f t="shared" si="365"/>
        <v>-0.330835808651093-2.40623405984033i</v>
      </c>
      <c r="S788" t="str">
        <f t="shared" si="366"/>
        <v>0.0910857756242038i</v>
      </c>
      <c r="T788" t="str">
        <f t="shared" si="367"/>
        <v>0.219173695673933-0.0301344362352455i</v>
      </c>
      <c r="U788" t="str">
        <f t="shared" si="368"/>
        <v>0.00005-0.00217282305444375i</v>
      </c>
      <c r="V788" t="str">
        <f t="shared" si="369"/>
        <v>0.00002-0.0243356182097699i</v>
      </c>
      <c r="W788" t="str">
        <f t="shared" si="370"/>
        <v>0.0000422733872086779-0.00199479671023963i</v>
      </c>
      <c r="X788" t="str">
        <f t="shared" si="371"/>
        <v>0.0000621459357131493-0.00199375545371758i</v>
      </c>
      <c r="Y788" t="str">
        <f t="shared" si="372"/>
        <v>0.009+0.328736255271636i</v>
      </c>
      <c r="Z788" t="str">
        <f t="shared" si="373"/>
        <v>-0.0731034639539514-0.00430989384025463i</v>
      </c>
      <c r="AA788" t="str">
        <f t="shared" si="374"/>
        <v>1.01781091325833-36.6979393732102i</v>
      </c>
      <c r="AB788" t="str">
        <f t="shared" si="375"/>
        <v>0.659310199528643-0.0906492957827413i</v>
      </c>
      <c r="AC788" t="str">
        <f t="shared" si="376"/>
        <v>1.87990495197817-1.84679448600614i</v>
      </c>
      <c r="AD788" t="str">
        <f t="shared" si="377"/>
        <v>0.202579326325446+0.150791180562421i</v>
      </c>
      <c r="AE788" t="str">
        <f t="shared" si="378"/>
        <v>-0.0141593564995773-0.0118964530235117i</v>
      </c>
      <c r="AF788" t="str">
        <f t="shared" si="379"/>
        <v>-3.44052308172152-1.00989900448972i</v>
      </c>
      <c r="AG788" t="str">
        <f t="shared" si="380"/>
        <v>1.02077848524617-0.0263563762741379i</v>
      </c>
      <c r="AH788" t="str">
        <f t="shared" si="381"/>
        <v>0.0345342854019668+0.0549969858132541i</v>
      </c>
      <c r="AI788">
        <f t="shared" si="382"/>
        <v>-23.74967016175988</v>
      </c>
      <c r="AJ788">
        <f t="shared" si="383"/>
        <v>57.874034459529554</v>
      </c>
      <c r="AK788"/>
      <c r="AL788"/>
      <c r="AM788"/>
      <c r="AN788"/>
    </row>
    <row r="789" spans="1:40" x14ac:dyDescent="0.35">
      <c r="A789"/>
      <c r="B789">
        <f t="shared" si="384"/>
        <v>65500</v>
      </c>
      <c r="C789" s="237" t="str">
        <f t="shared" si="352"/>
        <v>-4.93043949257934E-06+0.0103484898458049i</v>
      </c>
      <c r="D789" s="208" t="str">
        <f t="shared" si="353"/>
        <v>-1.64878331974937+0.0793384221511709i</v>
      </c>
      <c r="E789" t="str">
        <f t="shared" si="354"/>
        <v>36500</v>
      </c>
      <c r="F789" t="str">
        <f t="shared" si="355"/>
        <v>0.21505376344086</v>
      </c>
      <c r="G789" t="str">
        <f t="shared" si="350"/>
        <v>0.21505376344086</v>
      </c>
      <c r="H789" t="str">
        <f t="shared" si="356"/>
        <v>1.7932831271396+1.0887373797056i</v>
      </c>
      <c r="I789" t="str">
        <f t="shared" si="357"/>
        <v>257.217898512664i</v>
      </c>
      <c r="J789" t="str">
        <f t="shared" si="351"/>
        <v>-88.5555936459512+56.2710452218186i</v>
      </c>
      <c r="K789" t="str">
        <f t="shared" si="358"/>
        <v>1.31479210094953-2.06913155001158i</v>
      </c>
      <c r="L789" t="str">
        <f t="shared" si="359"/>
        <v>0.369355103583402-0.498318880861381i</v>
      </c>
      <c r="M789" t="str">
        <f t="shared" si="360"/>
        <v>1.68414720453293-2.56745043087296i</v>
      </c>
      <c r="N789" t="str">
        <f t="shared" si="361"/>
        <v>-0.81700082001297i</v>
      </c>
      <c r="O789" t="str">
        <f t="shared" si="362"/>
        <v>0.684410973625202-0.729096440247381i</v>
      </c>
      <c r="P789" t="str">
        <f t="shared" si="363"/>
        <v>0.315589026374798+0.729096440247381i</v>
      </c>
      <c r="Q789" t="str">
        <f t="shared" si="364"/>
        <v>-0.315589026374798+0.0879043797655891i</v>
      </c>
      <c r="R789" t="str">
        <f t="shared" si="365"/>
        <v>-0.330828063130317-2.40242091005243i</v>
      </c>
      <c r="S789" t="str">
        <f t="shared" si="366"/>
        <v>0.0912250505104795i</v>
      </c>
      <c r="T789" t="str">
        <f t="shared" si="367"/>
        <v>0.219160968866965-0.0301798067693473i</v>
      </c>
      <c r="U789" t="str">
        <f t="shared" si="368"/>
        <v>0.00005-0.00216950576733772i</v>
      </c>
      <c r="V789" t="str">
        <f t="shared" si="369"/>
        <v>0.00002-0.0242984645941825i</v>
      </c>
      <c r="W789" t="str">
        <f t="shared" si="370"/>
        <v>0.0000422733866114012-0.00199175144491756i</v>
      </c>
      <c r="X789" t="str">
        <f t="shared" si="371"/>
        <v>0.0000620852851500635-0.00199071238186478i</v>
      </c>
      <c r="Y789" t="str">
        <f t="shared" si="372"/>
        <v>0.009+0.32923891009621i</v>
      </c>
      <c r="Z789" t="str">
        <f t="shared" si="373"/>
        <v>-0.0728793282914538-0.00429478945986188i</v>
      </c>
      <c r="AA789" t="str">
        <f t="shared" si="374"/>
        <v>1.01466331753456-36.6413172577579i</v>
      </c>
      <c r="AB789" t="str">
        <f t="shared" si="375"/>
        <v>0.659271915218952-0.0907857777442258i</v>
      </c>
      <c r="AC789" t="str">
        <f t="shared" si="376"/>
        <v>1.87722296885652-1.84554457659063i</v>
      </c>
      <c r="AD789" t="str">
        <f t="shared" si="377"/>
        <v>0.202763262272402+0.150979860131944i</v>
      </c>
      <c r="AE789" t="str">
        <f t="shared" si="378"/>
        <v>-0.0141288236446505-0.0118741363136085i</v>
      </c>
      <c r="AF789" t="str">
        <f t="shared" si="379"/>
        <v>-3.44206644688897-1.00939895755443i</v>
      </c>
      <c r="AG789" t="str">
        <f t="shared" si="380"/>
        <v>1.02077097138437-0.0263402758492708i</v>
      </c>
      <c r="AH789" t="str">
        <f t="shared" si="381"/>
        <v>0.0344842264142588+0.0549011596689854i</v>
      </c>
      <c r="AI789">
        <f t="shared" si="382"/>
        <v>-23.764096944127768</v>
      </c>
      <c r="AJ789">
        <f t="shared" si="383"/>
        <v>57.866465481029451</v>
      </c>
      <c r="AK789"/>
      <c r="AL789"/>
      <c r="AM789"/>
      <c r="AN789"/>
    </row>
    <row r="790" spans="1:40" x14ac:dyDescent="0.35">
      <c r="A790"/>
      <c r="B790">
        <f t="shared" si="384"/>
        <v>65600</v>
      </c>
      <c r="C790" s="237" t="str">
        <f t="shared" si="352"/>
        <v>-4.91541912544298E-06+0.0103327147159902i</v>
      </c>
      <c r="D790" s="208" t="str">
        <f t="shared" si="353"/>
        <v>-1.64878320459322+0.0792174794892582i</v>
      </c>
      <c r="E790" t="str">
        <f t="shared" si="354"/>
        <v>36500</v>
      </c>
      <c r="F790" t="str">
        <f t="shared" si="355"/>
        <v>0.21505376344086</v>
      </c>
      <c r="G790" t="str">
        <f t="shared" si="350"/>
        <v>0.21505376344086</v>
      </c>
      <c r="H790" t="str">
        <f t="shared" si="356"/>
        <v>1.79482249423083+1.0881151422618i</v>
      </c>
      <c r="I790" t="str">
        <f t="shared" si="357"/>
        <v>257.610597594363i</v>
      </c>
      <c r="J790" t="str">
        <f t="shared" si="351"/>
        <v>-88.8292545824231+56.3569552145236i</v>
      </c>
      <c r="K790" t="str">
        <f t="shared" si="358"/>
        <v>1.3118718923002-2.06775901673674i</v>
      </c>
      <c r="L790" t="str">
        <f t="shared" si="359"/>
        <v>0.368628076957793-0.498097300778441i</v>
      </c>
      <c r="M790" t="str">
        <f t="shared" si="360"/>
        <v>1.68049996925799-2.56585631751518i</v>
      </c>
      <c r="N790" t="str">
        <f t="shared" si="361"/>
        <v>-0.818248149509173i</v>
      </c>
      <c r="O790" t="str">
        <f t="shared" si="362"/>
        <v>0.683501017951731-0.729949558845642i</v>
      </c>
      <c r="P790" t="str">
        <f t="shared" si="363"/>
        <v>0.316498982048269+0.729949558845642i</v>
      </c>
      <c r="Q790" t="str">
        <f t="shared" si="364"/>
        <v>-0.316498982048269+0.088298590663531i</v>
      </c>
      <c r="R790" t="str">
        <f t="shared" si="365"/>
        <v>-0.330820305144984-2.39861916976733i</v>
      </c>
      <c r="S790" t="str">
        <f t="shared" si="366"/>
        <v>0.0913643253967549i</v>
      </c>
      <c r="T790" t="str">
        <f t="shared" si="367"/>
        <v>0.219148222329516-0.0302251740071201i</v>
      </c>
      <c r="U790" t="str">
        <f t="shared" si="368"/>
        <v>0.00005-0.00216619859391191i</v>
      </c>
      <c r="V790" t="str">
        <f t="shared" si="369"/>
        <v>0.00002-0.0242614242518133i</v>
      </c>
      <c r="W790" t="str">
        <f t="shared" si="370"/>
        <v>0.0000422733860132117-0.00198871546428553i</v>
      </c>
      <c r="X790" t="str">
        <f t="shared" si="371"/>
        <v>0.0000620249117007133-0.00198767858525966i</v>
      </c>
      <c r="Y790" t="str">
        <f t="shared" si="372"/>
        <v>0.009+0.329741564920785i</v>
      </c>
      <c r="Z790" t="str">
        <f t="shared" si="373"/>
        <v>-0.0726562235509375-0.00427977060440186i</v>
      </c>
      <c r="AA790" t="str">
        <f t="shared" si="374"/>
        <v>1.01153036367207-36.5848704975242i</v>
      </c>
      <c r="AB790" t="str">
        <f t="shared" si="375"/>
        <v>0.659233571556757-0.0909222497898154i</v>
      </c>
      <c r="AC790" t="str">
        <f t="shared" si="376"/>
        <v>1.87454856770907-1.84429346227365i</v>
      </c>
      <c r="AD790" t="str">
        <f t="shared" si="377"/>
        <v>0.202947430656016+0.151168326409715i</v>
      </c>
      <c r="AE790" t="str">
        <f t="shared" si="378"/>
        <v>-0.0140984281311469-0.0118518881654058i</v>
      </c>
      <c r="AF790" t="str">
        <f t="shared" si="379"/>
        <v>-3.44360569882405-1.00889766277254i</v>
      </c>
      <c r="AG790" t="str">
        <f t="shared" si="380"/>
        <v>1.02076345530278-0.0263242567005235i</v>
      </c>
      <c r="AH790" t="str">
        <f t="shared" si="381"/>
        <v>0.0344343913788147+0.0548056068091561i</v>
      </c>
      <c r="AI790">
        <f t="shared" si="382"/>
        <v>-23.778500534275466</v>
      </c>
      <c r="AJ790">
        <f t="shared" si="383"/>
        <v>57.858832134492566</v>
      </c>
      <c r="AK790"/>
      <c r="AL790"/>
      <c r="AM790"/>
      <c r="AN790"/>
    </row>
    <row r="791" spans="1:40" x14ac:dyDescent="0.35">
      <c r="A791"/>
      <c r="B791">
        <f t="shared" si="384"/>
        <v>65700</v>
      </c>
      <c r="C791" s="237" t="str">
        <f t="shared" si="352"/>
        <v>-4.90046729222758E-06+0.0103169876078471i</v>
      </c>
      <c r="D791" s="208" t="str">
        <f t="shared" si="353"/>
        <v>-1.6487830899625+0.0790969049934945i</v>
      </c>
      <c r="E791" t="str">
        <f t="shared" si="354"/>
        <v>36500</v>
      </c>
      <c r="F791" t="str">
        <f t="shared" si="355"/>
        <v>0.21505376344086</v>
      </c>
      <c r="G791" t="str">
        <f t="shared" si="350"/>
        <v>0.21505376344086</v>
      </c>
      <c r="H791" t="str">
        <f t="shared" si="356"/>
        <v>1.79635775863305+1.08749203828583i</v>
      </c>
      <c r="I791" t="str">
        <f t="shared" si="357"/>
        <v>258.003296676062i</v>
      </c>
      <c r="J791" t="str">
        <f t="shared" si="351"/>
        <v>-89.1033330031611+56.4428652072286i</v>
      </c>
      <c r="K791" t="str">
        <f t="shared" si="358"/>
        <v>1.30896019917713-2.0663854693937i</v>
      </c>
      <c r="L791" t="str">
        <f t="shared" si="359"/>
        <v>0.367902804234566-0.497875099177177i</v>
      </c>
      <c r="M791" t="str">
        <f t="shared" si="360"/>
        <v>1.6768630034117-2.56426056857088i</v>
      </c>
      <c r="N791" t="str">
        <f t="shared" si="361"/>
        <v>-0.819495479005376i</v>
      </c>
      <c r="O791" t="str">
        <f t="shared" si="362"/>
        <v>0.682589998866413-0.730801541765992i</v>
      </c>
      <c r="P791" t="str">
        <f t="shared" si="363"/>
        <v>0.317410001133587+0.730801541765992i</v>
      </c>
      <c r="Q791" t="str">
        <f t="shared" si="364"/>
        <v>-0.317410001133587+0.088693937239384i</v>
      </c>
      <c r="R791" t="str">
        <f t="shared" si="365"/>
        <v>-0.330812534692145-2.3948287868726i</v>
      </c>
      <c r="S791" t="str">
        <f t="shared" si="366"/>
        <v>0.0915036002830304i</v>
      </c>
      <c r="T791" t="str">
        <f t="shared" si="367"/>
        <v>0.219135456060285-0.0302705379430862i</v>
      </c>
      <c r="U791" t="str">
        <f t="shared" si="368"/>
        <v>0.0000499999999999999-0.0021629014879851i</v>
      </c>
      <c r="V791" t="str">
        <f t="shared" si="369"/>
        <v>0.00002-0.0242244966654331i</v>
      </c>
      <c r="W791" t="str">
        <f t="shared" si="370"/>
        <v>0.0000422733854141097-0.00198568872594765i</v>
      </c>
      <c r="X791" t="str">
        <f t="shared" si="371"/>
        <v>0.0000619648136795088-0.00198465402156617i</v>
      </c>
      <c r="Y791" t="str">
        <f t="shared" si="372"/>
        <v>0.009+0.330244219745359i</v>
      </c>
      <c r="Z791" t="str">
        <f t="shared" si="373"/>
        <v>-0.072434143409673-0.00426483663912343i</v>
      </c>
      <c r="AA791" t="str">
        <f t="shared" si="374"/>
        <v>1.0084119606155-36.5285982751365i</v>
      </c>
      <c r="AB791" t="str">
        <f t="shared" si="375"/>
        <v>0.659195168538147-0.0910587119030322i</v>
      </c>
      <c r="AC791" t="str">
        <f t="shared" si="376"/>
        <v>1.87188172579156-1.84304116280333i</v>
      </c>
      <c r="AD791" t="str">
        <f t="shared" si="377"/>
        <v>0.203131831272424+0.15135657915986i</v>
      </c>
      <c r="AE791" t="str">
        <f t="shared" si="378"/>
        <v>-0.0140681691130829-0.0118297082374457i</v>
      </c>
      <c r="AF791" t="str">
        <f t="shared" si="379"/>
        <v>-3.44514084859555-1.00839513329234i</v>
      </c>
      <c r="AG791" t="str">
        <f t="shared" si="380"/>
        <v>1.02075593696569-0.0263083184216559i</v>
      </c>
      <c r="AH791" t="str">
        <f t="shared" si="381"/>
        <v>0.0343847788816925+0.0547103259780627i</v>
      </c>
      <c r="AI791">
        <f t="shared" si="382"/>
        <v>-23.79288101772838</v>
      </c>
      <c r="AJ791">
        <f t="shared" si="383"/>
        <v>57.851134692415151</v>
      </c>
      <c r="AK791"/>
      <c r="AL791"/>
      <c r="AM791"/>
      <c r="AN791"/>
    </row>
    <row r="792" spans="1:40" x14ac:dyDescent="0.35">
      <c r="A792"/>
      <c r="B792">
        <f t="shared" si="384"/>
        <v>65800</v>
      </c>
      <c r="C792" s="237" t="str">
        <f t="shared" si="352"/>
        <v>-4.88558357663044E-06+0.0103013083024321i</v>
      </c>
      <c r="D792" s="208" t="str">
        <f t="shared" si="353"/>
        <v>-1.64878297585402+0.0789766969853128i</v>
      </c>
      <c r="E792" t="str">
        <f t="shared" si="354"/>
        <v>36500</v>
      </c>
      <c r="F792" t="str">
        <f t="shared" si="355"/>
        <v>0.21505376344086</v>
      </c>
      <c r="G792" t="str">
        <f t="shared" si="350"/>
        <v>0.21505376344086</v>
      </c>
      <c r="H792" t="str">
        <f t="shared" si="356"/>
        <v>1.79788893140409+1.08686807915801i</v>
      </c>
      <c r="I792" t="str">
        <f t="shared" si="357"/>
        <v>258.39599575776i</v>
      </c>
      <c r="J792" t="str">
        <f t="shared" si="351"/>
        <v>-89.3778289081653+56.5287751999337i</v>
      </c>
      <c r="K792" t="str">
        <f t="shared" si="358"/>
        <v>1.30605699449619-2.06501092913348i</v>
      </c>
      <c r="L792" t="str">
        <f t="shared" si="359"/>
        <v>0.367179281589696-0.497652281712719i</v>
      </c>
      <c r="M792" t="str">
        <f t="shared" si="360"/>
        <v>1.67323627608589-2.5626632108462i</v>
      </c>
      <c r="N792" t="str">
        <f t="shared" si="361"/>
        <v>-0.820742808501579i</v>
      </c>
      <c r="O792" t="str">
        <f t="shared" si="362"/>
        <v>0.68167791778664-0.731652387682888i</v>
      </c>
      <c r="P792" t="str">
        <f t="shared" si="363"/>
        <v>0.31832208221336+0.731652387682888i</v>
      </c>
      <c r="Q792" t="str">
        <f t="shared" si="364"/>
        <v>-0.31832208221336+0.089090420818691i</v>
      </c>
      <c r="R792" t="str">
        <f t="shared" si="365"/>
        <v>-0.330804751768835-2.39104970957259i</v>
      </c>
      <c r="S792" t="str">
        <f t="shared" si="366"/>
        <v>0.091642875169306i</v>
      </c>
      <c r="T792" t="str">
        <f t="shared" si="367"/>
        <v>0.219122670057966-0.0303158985717646i</v>
      </c>
      <c r="U792" t="str">
        <f t="shared" si="368"/>
        <v>0.0000499999999999999-0.00215961440365685i</v>
      </c>
      <c r="V792" t="str">
        <f t="shared" si="369"/>
        <v>0.00002-0.0241876813209567i</v>
      </c>
      <c r="W792" t="str">
        <f t="shared" si="370"/>
        <v>0.0000422733848140956-0.00198267118776582i</v>
      </c>
      <c r="X792" t="str">
        <f t="shared" si="371"/>
        <v>0.0000619049894136574-0.00198163864870558i</v>
      </c>
      <c r="Y792" t="str">
        <f t="shared" si="372"/>
        <v>0.009+0.330746874569933i</v>
      </c>
      <c r="Z792" t="str">
        <f t="shared" si="373"/>
        <v>-0.0722130815934077-0.00424998693502652i</v>
      </c>
      <c r="AA792" t="str">
        <f t="shared" si="374"/>
        <v>1.00530801801903-36.472499778318i</v>
      </c>
      <c r="AB792" t="str">
        <f t="shared" si="375"/>
        <v>0.659156706159191-0.0911951640673886i</v>
      </c>
      <c r="AC792" t="str">
        <f t="shared" si="376"/>
        <v>1.86922242040827-1.84178769777788i</v>
      </c>
      <c r="AD792" t="str">
        <f t="shared" si="377"/>
        <v>0.203316463917469+0.151544618146424i</v>
      </c>
      <c r="AE792" t="str">
        <f t="shared" si="378"/>
        <v>-0.0140380457509594-0.0118075961905746i</v>
      </c>
      <c r="AF792" t="str">
        <f t="shared" si="379"/>
        <v>-3.44667190725811-1.0078913821727i</v>
      </c>
      <c r="AG792" t="str">
        <f t="shared" si="380"/>
        <v>1.0207484163377-0.026292460608922i</v>
      </c>
      <c r="AH792" t="str">
        <f t="shared" si="381"/>
        <v>0.034335387519925+0.0546153159278138i</v>
      </c>
      <c r="AI792">
        <f t="shared" si="382"/>
        <v>-23.807238479546783</v>
      </c>
      <c r="AJ792">
        <f t="shared" si="383"/>
        <v>57.843373425774374</v>
      </c>
      <c r="AK792"/>
      <c r="AL792"/>
      <c r="AM792"/>
      <c r="AN792"/>
    </row>
    <row r="793" spans="1:40" x14ac:dyDescent="0.35">
      <c r="A793"/>
      <c r="B793">
        <f t="shared" si="384"/>
        <v>65900</v>
      </c>
      <c r="C793" s="237" t="str">
        <f t="shared" si="352"/>
        <v>-4.87076756550507E-06+0.0102856765821304i</v>
      </c>
      <c r="D793" s="208" t="str">
        <f t="shared" si="353"/>
        <v>-1.64878286226459+0.0788568537963331i</v>
      </c>
      <c r="E793" t="str">
        <f t="shared" si="354"/>
        <v>36500</v>
      </c>
      <c r="F793" t="str">
        <f t="shared" si="355"/>
        <v>0.21505376344086</v>
      </c>
      <c r="G793" t="str">
        <f t="shared" si="350"/>
        <v>0.21505376344086</v>
      </c>
      <c r="H793" t="str">
        <f t="shared" si="356"/>
        <v>1.79941602358748+1.08624327617993i</v>
      </c>
      <c r="I793" t="str">
        <f t="shared" si="357"/>
        <v>258.788694839459i</v>
      </c>
      <c r="J793" t="str">
        <f t="shared" si="351"/>
        <v>-89.6527422974357+56.6146851926388i</v>
      </c>
      <c r="K793" t="str">
        <f t="shared" si="358"/>
        <v>1.30316225124113-2.06363541693698i</v>
      </c>
      <c r="L793" t="str">
        <f t="shared" si="359"/>
        <v>0.366457505197807-0.497428854006865i</v>
      </c>
      <c r="M793" t="str">
        <f t="shared" si="360"/>
        <v>1.66961975643894-2.56106427094385i</v>
      </c>
      <c r="N793" t="str">
        <f t="shared" si="361"/>
        <v>-0.821990137997782i</v>
      </c>
      <c r="O793" t="str">
        <f t="shared" si="362"/>
        <v>0.680764776131454-0.73250209527256i</v>
      </c>
      <c r="P793" t="str">
        <f t="shared" si="363"/>
        <v>0.319235223868546+0.73250209527256i</v>
      </c>
      <c r="Q793" t="str">
        <f t="shared" si="364"/>
        <v>-0.319235223868546+0.0894880427252219i</v>
      </c>
      <c r="R793" t="str">
        <f t="shared" si="365"/>
        <v>-0.330796956372118-2.38728188638601i</v>
      </c>
      <c r="S793" t="str">
        <f t="shared" si="366"/>
        <v>0.0917821500555815i</v>
      </c>
      <c r="T793" t="str">
        <f t="shared" si="367"/>
        <v>0.219109864321252-0.0303612558876754i</v>
      </c>
      <c r="U793" t="str">
        <f t="shared" si="368"/>
        <v>0.0000499999999999999-0.00215633729530532i</v>
      </c>
      <c r="V793" t="str">
        <f t="shared" si="369"/>
        <v>0.00002-0.0241509777074196i</v>
      </c>
      <c r="W793" t="str">
        <f t="shared" si="370"/>
        <v>0.0000422733842131685-0.00197966280785769i</v>
      </c>
      <c r="X793" t="str">
        <f t="shared" si="371"/>
        <v>0.0000618454372430442-0.0019786324248544i</v>
      </c>
      <c r="Y793" t="str">
        <f t="shared" si="372"/>
        <v>0.009+0.331249529394508i</v>
      </c>
      <c r="Z793" t="str">
        <f t="shared" si="373"/>
        <v>-0.0719930318759142-0.00423522086880061i</v>
      </c>
      <c r="AA793" t="str">
        <f t="shared" si="374"/>
        <v>1.0022184462398-36.4165741998477i</v>
      </c>
      <c r="AB793" t="str">
        <f t="shared" si="375"/>
        <v>0.659118184415959-0.0913316062664002i</v>
      </c>
      <c r="AC793" t="str">
        <f t="shared" si="376"/>
        <v>1.86657062891226-1.84053308664678i</v>
      </c>
      <c r="AD793" t="str">
        <f t="shared" si="377"/>
        <v>0.203501328386687+0.151732443133381i</v>
      </c>
      <c r="AE793" t="str">
        <f t="shared" si="378"/>
        <v>-0.014008057211701-0.0117855516879238i</v>
      </c>
      <c r="AF793" t="str">
        <f t="shared" si="379"/>
        <v>-3.44819888585207-1.0073864223836i</v>
      </c>
      <c r="AG793" t="str">
        <f t="shared" si="380"/>
        <v>1.0207408933837-0.0262766828610474i</v>
      </c>
      <c r="AH793" t="str">
        <f t="shared" si="381"/>
        <v>0.0342862159014154+0.0545205754182697i</v>
      </c>
      <c r="AI793">
        <f t="shared" si="382"/>
        <v>-23.821573004329252</v>
      </c>
      <c r="AJ793">
        <f t="shared" si="383"/>
        <v>57.835548604040639</v>
      </c>
      <c r="AK793"/>
      <c r="AL793"/>
      <c r="AM793"/>
      <c r="AN793"/>
    </row>
    <row r="794" spans="1:40" x14ac:dyDescent="0.35">
      <c r="A794"/>
      <c r="B794">
        <f t="shared" si="384"/>
        <v>66000</v>
      </c>
      <c r="C794" s="237" t="str">
        <f t="shared" si="352"/>
        <v>-4.85601884883249E-06+0.0102700922306462i</v>
      </c>
      <c r="D794" s="208" t="str">
        <f t="shared" si="353"/>
        <v>-1.6487827491911+0.0787373737682876i</v>
      </c>
      <c r="E794" t="str">
        <f t="shared" si="354"/>
        <v>36500</v>
      </c>
      <c r="F794" t="str">
        <f t="shared" si="355"/>
        <v>0.21505376344086</v>
      </c>
      <c r="G794" t="str">
        <f t="shared" si="350"/>
        <v>0.21505376344086</v>
      </c>
      <c r="H794" t="str">
        <f t="shared" si="356"/>
        <v>1.80093904621224+1.085617640575i</v>
      </c>
      <c r="I794" t="str">
        <f t="shared" si="357"/>
        <v>259.181393921158i</v>
      </c>
      <c r="J794" t="str">
        <f t="shared" si="351"/>
        <v>-89.9280731709722+56.7005951853439i</v>
      </c>
      <c r="K794" t="str">
        <f t="shared" si="358"/>
        <v>1.30027594246376-2.06225895361607i</v>
      </c>
      <c r="L794" t="str">
        <f t="shared" si="359"/>
        <v>0.365737471232295-0.49720482164823i</v>
      </c>
      <c r="M794" t="str">
        <f t="shared" si="360"/>
        <v>1.66601341369605-2.5594637752643i</v>
      </c>
      <c r="N794" t="str">
        <f t="shared" si="361"/>
        <v>-0.823237467493985i</v>
      </c>
      <c r="O794" t="str">
        <f t="shared" si="362"/>
        <v>0.679850575321551-0.733350663213006i</v>
      </c>
      <c r="P794" t="str">
        <f t="shared" si="363"/>
        <v>0.320149424678449+0.733350663213006i</v>
      </c>
      <c r="Q794" t="str">
        <f t="shared" si="364"/>
        <v>-0.320149424678449+0.0898868042809789i</v>
      </c>
      <c r="R794" t="str">
        <f t="shared" si="365"/>
        <v>-0.330789148499017-2.38352526614356i</v>
      </c>
      <c r="S794" t="str">
        <f t="shared" si="366"/>
        <v>0.0919214249418571i</v>
      </c>
      <c r="T794" t="str">
        <f t="shared" si="367"/>
        <v>0.219097038848835-0.0304066098853332i</v>
      </c>
      <c r="U794" t="str">
        <f t="shared" si="368"/>
        <v>0.0000500000000000001-0.00215307011758516i</v>
      </c>
      <c r="V794" t="str">
        <f t="shared" si="369"/>
        <v>0.00002-0.0241143853169538i</v>
      </c>
      <c r="W794" t="str">
        <f t="shared" si="370"/>
        <v>0.0000422733836113294-0.00197666354459475i</v>
      </c>
      <c r="X794" t="str">
        <f t="shared" si="371"/>
        <v>0.0000617861555201213-0.00197563530844252i</v>
      </c>
      <c r="Y794" t="str">
        <f t="shared" si="372"/>
        <v>0.009+0.331752184219082i</v>
      </c>
      <c r="Z794" t="str">
        <f t="shared" si="373"/>
        <v>-0.0717739880785546-0.0042205378227647i</v>
      </c>
      <c r="AA794" t="str">
        <f t="shared" si="374"/>
        <v>0.999143156331334-36.3608207375225i</v>
      </c>
      <c r="AB794" t="str">
        <f t="shared" si="375"/>
        <v>0.659079603304515-0.0914680384835658i</v>
      </c>
      <c r="AC794" t="str">
        <f t="shared" si="376"/>
        <v>1.86392632870563-1.83927734871156i</v>
      </c>
      <c r="AD794" t="str">
        <f t="shared" si="377"/>
        <v>0.203686424475325+0.151920053884634i</v>
      </c>
      <c r="AE794" t="str">
        <f t="shared" si="378"/>
        <v>-0.0139782026685988-0.0117635743948909i</v>
      </c>
      <c r="AF794" t="str">
        <f t="shared" si="379"/>
        <v>-3.44972179540334-1.00688026680671i</v>
      </c>
      <c r="AG794" t="str">
        <f t="shared" si="380"/>
        <v>1.02073336806889-0.0262609847792145i</v>
      </c>
      <c r="AH794" t="str">
        <f t="shared" si="381"/>
        <v>0.0342372626448421+0.0544261032169858i</v>
      </c>
      <c r="AI794">
        <f t="shared" si="382"/>
        <v>-23.835884676215148</v>
      </c>
      <c r="AJ794">
        <f t="shared" si="383"/>
        <v>57.827660495185377</v>
      </c>
      <c r="AK794"/>
      <c r="AL794"/>
      <c r="AM794"/>
      <c r="AN794"/>
    </row>
    <row r="795" spans="1:40" x14ac:dyDescent="0.35">
      <c r="A795"/>
      <c r="B795">
        <f t="shared" si="384"/>
        <v>66100</v>
      </c>
      <c r="C795" s="237" t="str">
        <f t="shared" si="352"/>
        <v>-4.84133701969292E-06+0.0102545550329928i</v>
      </c>
      <c r="D795" s="208" t="str">
        <f t="shared" si="353"/>
        <v>-1.64878263663041+0.0786182552529448i</v>
      </c>
      <c r="E795" t="str">
        <f t="shared" si="354"/>
        <v>36500</v>
      </c>
      <c r="F795" t="str">
        <f t="shared" si="355"/>
        <v>0.21505376344086</v>
      </c>
      <c r="G795" t="str">
        <f t="shared" si="350"/>
        <v>0.21505376344086</v>
      </c>
      <c r="H795" t="str">
        <f t="shared" si="356"/>
        <v>1.80245801029263+1.08499118348884i</v>
      </c>
      <c r="I795" t="str">
        <f t="shared" si="357"/>
        <v>259.574093002857i</v>
      </c>
      <c r="J795" t="str">
        <f t="shared" si="351"/>
        <v>-90.2038215287749+56.7865051780489i</v>
      </c>
      <c r="K795" t="str">
        <f t="shared" si="358"/>
        <v>1.29739804128411-2.0608815598149i</v>
      </c>
      <c r="L795" t="str">
        <f t="shared" si="359"/>
        <v>0.365019175865478-0.496980190192421i</v>
      </c>
      <c r="M795" t="str">
        <f t="shared" si="360"/>
        <v>1.66241721714959-2.55786175000732i</v>
      </c>
      <c r="N795" t="str">
        <f t="shared" si="361"/>
        <v>-0.824484796990188i</v>
      </c>
      <c r="O795" t="str">
        <f t="shared" si="362"/>
        <v>0.678935316779271-0.734198090183998i</v>
      </c>
      <c r="P795" t="str">
        <f t="shared" si="363"/>
        <v>0.321064683220729+0.734198090183998i</v>
      </c>
      <c r="Q795" t="str">
        <f t="shared" si="364"/>
        <v>-0.321064683220729+0.09028670680619i</v>
      </c>
      <c r="R795" t="str">
        <f t="shared" si="365"/>
        <v>-0.330781328146572-2.37977979798558i</v>
      </c>
      <c r="S795" t="str">
        <f t="shared" si="366"/>
        <v>0.0920606998281326i</v>
      </c>
      <c r="T795" t="str">
        <f t="shared" si="367"/>
        <v>0.219084193639405-0.0304519605592526i</v>
      </c>
      <c r="U795" t="str">
        <f t="shared" si="368"/>
        <v>0.0000500000000000001-0.00214981282542543i</v>
      </c>
      <c r="V795" t="str">
        <f t="shared" si="369"/>
        <v>0.00002-0.0240779036447648i</v>
      </c>
      <c r="W795" t="str">
        <f t="shared" si="370"/>
        <v>0.0000422733830085773-0.00197367335660039i</v>
      </c>
      <c r="X795" t="str">
        <f t="shared" si="371"/>
        <v>0.0000617271426097887-0.00197264725815122i</v>
      </c>
      <c r="Y795" t="str">
        <f t="shared" si="372"/>
        <v>0.009+0.332254839043657i</v>
      </c>
      <c r="Z795" t="str">
        <f t="shared" si="373"/>
        <v>-0.0715559440698373-0.00420593718480688i</v>
      </c>
      <c r="AA795" t="str">
        <f t="shared" si="374"/>
        <v>0.996082060036943-36.3052385941158i</v>
      </c>
      <c r="AB795" t="str">
        <f t="shared" si="375"/>
        <v>0.65904096282092-0.0916044607023846i</v>
      </c>
      <c r="AC795" t="str">
        <f t="shared" si="376"/>
        <v>1.86128949723966-1.83802050312697i</v>
      </c>
      <c r="AD795" t="str">
        <f t="shared" si="377"/>
        <v>0.203871751978321+0.152107450164015i</v>
      </c>
      <c r="AE795" t="str">
        <f t="shared" si="378"/>
        <v>-0.0139484813012495-0.0117416639791192i</v>
      </c>
      <c r="AF795" t="str">
        <f t="shared" si="379"/>
        <v>-3.45124064692304-1.0063729282359i</v>
      </c>
      <c r="AG795" t="str">
        <f t="shared" si="380"/>
        <v>1.02072584035872-0.0262453659670386i</v>
      </c>
      <c r="AH795" t="str">
        <f t="shared" si="381"/>
        <v>0.0341885263795517+0.0543318980991464i</v>
      </c>
      <c r="AI795">
        <f t="shared" si="382"/>
        <v>-23.850173578889141</v>
      </c>
      <c r="AJ795">
        <f t="shared" si="383"/>
        <v>57.819709365693562</v>
      </c>
      <c r="AK795"/>
      <c r="AL795"/>
      <c r="AM795"/>
      <c r="AN795"/>
    </row>
    <row r="796" spans="1:40" x14ac:dyDescent="0.35">
      <c r="A796"/>
      <c r="B796">
        <f t="shared" si="384"/>
        <v>66200</v>
      </c>
      <c r="C796" s="237" t="str">
        <f t="shared" si="352"/>
        <v>-4.82672167423763E-06+0.0102390647754822i</v>
      </c>
      <c r="D796" s="208" t="str">
        <f t="shared" si="353"/>
        <v>-1.64878252457943+0.0784994966120302i</v>
      </c>
      <c r="E796" t="str">
        <f t="shared" si="354"/>
        <v>36500</v>
      </c>
      <c r="F796" t="str">
        <f t="shared" si="355"/>
        <v>0.21505376344086</v>
      </c>
      <c r="G796" t="str">
        <f t="shared" si="350"/>
        <v>0.21505376344086</v>
      </c>
      <c r="H796" t="str">
        <f t="shared" si="356"/>
        <v>1.80397292682803+1.08436391598976i</v>
      </c>
      <c r="I796" t="str">
        <f t="shared" si="357"/>
        <v>259.966792084555i</v>
      </c>
      <c r="J796" t="str">
        <f t="shared" si="351"/>
        <v>-90.4799873708437+56.872415170754i</v>
      </c>
      <c r="K796" t="str">
        <f t="shared" si="358"/>
        <v>1.29452852089057-2.05950325601097i</v>
      </c>
      <c r="L796" t="str">
        <f t="shared" si="359"/>
        <v>0.36430261526869-0.496754965162181i</v>
      </c>
      <c r="M796" t="str">
        <f t="shared" si="360"/>
        <v>1.65883113615926-2.55625822117315i</v>
      </c>
      <c r="N796" t="str">
        <f t="shared" si="361"/>
        <v>-0.825732126486391i</v>
      </c>
      <c r="O796" t="str">
        <f t="shared" si="362"/>
        <v>0.678019001928603-0.735044374867083i</v>
      </c>
      <c r="P796" t="str">
        <f t="shared" si="363"/>
        <v>0.321980998071397+0.735044374867083i</v>
      </c>
      <c r="Q796" t="str">
        <f t="shared" si="364"/>
        <v>-0.321980998071397+0.0906877516193081i</v>
      </c>
      <c r="R796" t="str">
        <f t="shared" si="365"/>
        <v>-0.330773495311804-2.37604543135967i</v>
      </c>
      <c r="S796" t="str">
        <f t="shared" si="366"/>
        <v>0.0921999747144082i</v>
      </c>
      <c r="T796" t="str">
        <f t="shared" si="367"/>
        <v>0.219071328691647-0.0304973079039448i</v>
      </c>
      <c r="U796" t="str">
        <f t="shared" si="368"/>
        <v>0.0000500000000000001-0.00214656537402751i</v>
      </c>
      <c r="V796" t="str">
        <f t="shared" si="369"/>
        <v>0.00002-0.024041532189108i</v>
      </c>
      <c r="W796" t="str">
        <f t="shared" si="370"/>
        <v>0.0000422733824049127-0.00197069220274801i</v>
      </c>
      <c r="X796" t="str">
        <f t="shared" si="371"/>
        <v>0.0000616683968892872-0.00196966823291138i</v>
      </c>
      <c r="Y796" t="str">
        <f t="shared" si="372"/>
        <v>0.009+0.332757493868231i</v>
      </c>
      <c r="Z796" t="str">
        <f t="shared" si="373"/>
        <v>-0.0713388937649938-0.00419141834832598i</v>
      </c>
      <c r="AA796" t="str">
        <f t="shared" si="374"/>
        <v>0.993035069783416-36.2498269773408i</v>
      </c>
      <c r="AB796" t="str">
        <f t="shared" si="375"/>
        <v>0.659002262961216-0.0917408729063454i</v>
      </c>
      <c r="AC796" t="str">
        <f t="shared" si="376"/>
        <v>1.85866011201503-1.83676256890179i</v>
      </c>
      <c r="AD796" t="str">
        <f t="shared" si="377"/>
        <v>0.20405731069032+0.152294631735288i</v>
      </c>
      <c r="AE796" t="str">
        <f t="shared" si="378"/>
        <v>-0.0139188922955002-0.01171982011048i</v>
      </c>
      <c r="AF796" t="str">
        <f t="shared" si="379"/>
        <v>-3.45275545140746-1.00586441937773i</v>
      </c>
      <c r="AG796" t="str">
        <f t="shared" si="380"/>
        <v>1.02071831021899-0.0262298260305523i</v>
      </c>
      <c r="AH796" t="str">
        <f t="shared" si="381"/>
        <v>0.0341400057454671+0.0542379588475073i</v>
      </c>
      <c r="AI796">
        <f t="shared" si="382"/>
        <v>-23.864439795583756</v>
      </c>
      <c r="AJ796">
        <f t="shared" si="383"/>
        <v>57.811695480569512</v>
      </c>
      <c r="AK796"/>
      <c r="AL796"/>
      <c r="AM796"/>
      <c r="AN796"/>
    </row>
    <row r="797" spans="1:40" x14ac:dyDescent="0.35">
      <c r="A797"/>
      <c r="B797">
        <f t="shared" si="384"/>
        <v>66300</v>
      </c>
      <c r="C797" s="237" t="str">
        <f t="shared" si="352"/>
        <v>-4.81217241166118E-06+0.0102236212457158i</v>
      </c>
      <c r="D797" s="208" t="str">
        <f t="shared" si="353"/>
        <v>-1.64878241303509+0.0783810962171545i</v>
      </c>
      <c r="E797" t="str">
        <f t="shared" si="354"/>
        <v>36500</v>
      </c>
      <c r="F797" t="str">
        <f t="shared" si="355"/>
        <v>0.21505376344086</v>
      </c>
      <c r="G797" t="str">
        <f t="shared" si="350"/>
        <v>0.21505376344086</v>
      </c>
      <c r="H797" t="str">
        <f t="shared" si="356"/>
        <v>1.80548380680268+1.08373584906926i</v>
      </c>
      <c r="I797" t="str">
        <f t="shared" si="357"/>
        <v>260.359491166254i</v>
      </c>
      <c r="J797" t="str">
        <f t="shared" si="351"/>
        <v>-90.7565706971788+56.9583251634591i</v>
      </c>
      <c r="K797" t="str">
        <f t="shared" si="358"/>
        <v>1.29166735454003-2.05812406251643i</v>
      </c>
      <c r="L797" t="str">
        <f t="shared" si="359"/>
        <v>0.363587785612429-0.496529152047556i</v>
      </c>
      <c r="M797" t="str">
        <f t="shared" si="360"/>
        <v>1.65525514015246-2.55465321456399i</v>
      </c>
      <c r="N797" t="str">
        <f t="shared" si="361"/>
        <v>-0.826979455982594i</v>
      </c>
      <c r="O797" t="str">
        <f t="shared" si="362"/>
        <v>0.677101632195176-0.735889515945586i</v>
      </c>
      <c r="P797" t="str">
        <f t="shared" si="363"/>
        <v>0.322898367804824+0.735889515945586i</v>
      </c>
      <c r="Q797" t="str">
        <f t="shared" si="364"/>
        <v>-0.322898367804824+0.091089940037008i</v>
      </c>
      <c r="R797" t="str">
        <f t="shared" si="365"/>
        <v>-0.330765649991749-2.37232211601843i</v>
      </c>
      <c r="S797" t="str">
        <f t="shared" si="366"/>
        <v>0.0923392496006837i</v>
      </c>
      <c r="T797" t="str">
        <f t="shared" si="367"/>
        <v>0.219058444004248-0.0305426519139205i</v>
      </c>
      <c r="U797" t="str">
        <f t="shared" si="368"/>
        <v>0.0000500000000000001-0.00214332771886306i</v>
      </c>
      <c r="V797" t="str">
        <f t="shared" si="369"/>
        <v>0.00002-0.0240052704512662i</v>
      </c>
      <c r="W797" t="str">
        <f t="shared" si="370"/>
        <v>0.0000422733818003355-0.00196772004215914i</v>
      </c>
      <c r="X797" t="str">
        <f t="shared" si="371"/>
        <v>0.0000616099167480821-0.00196669819190148i</v>
      </c>
      <c r="Y797" t="str">
        <f t="shared" si="372"/>
        <v>0.009+0.333260148692805i</v>
      </c>
      <c r="Z797" t="str">
        <f t="shared" si="373"/>
        <v>-0.0711228311255431-0.00417698071217267i</v>
      </c>
      <c r="AA797" t="str">
        <f t="shared" si="374"/>
        <v>0.99000209867456-36.1945850998112i</v>
      </c>
      <c r="AB797" t="str">
        <f t="shared" si="375"/>
        <v>0.658963503721455-0.0918772750789354i</v>
      </c>
      <c r="AC797" t="str">
        <f t="shared" si="376"/>
        <v>1.85603815058203-1.83550356489997i</v>
      </c>
      <c r="AD797" t="str">
        <f t="shared" si="377"/>
        <v>0.204243100405666+0.152481598362156i</v>
      </c>
      <c r="AE797" t="str">
        <f t="shared" si="378"/>
        <v>-0.0138894348433896-0.0116980424610533i</v>
      </c>
      <c r="AF797" t="str">
        <f t="shared" si="379"/>
        <v>-3.45426621983777-1.00535475285211i</v>
      </c>
      <c r="AG797" t="str">
        <f t="shared" si="380"/>
        <v>1.02071077761574-0.0262143645781856i</v>
      </c>
      <c r="AH797" t="str">
        <f t="shared" si="381"/>
        <v>0.0340916993929862+0.0541442842523397i</v>
      </c>
      <c r="AI797">
        <f t="shared" si="382"/>
        <v>-23.878683409082562</v>
      </c>
      <c r="AJ797">
        <f t="shared" si="383"/>
        <v>57.803619103350904</v>
      </c>
      <c r="AK797"/>
      <c r="AL797"/>
      <c r="AM797"/>
      <c r="AN797"/>
    </row>
    <row r="798" spans="1:40" x14ac:dyDescent="0.35">
      <c r="A798"/>
      <c r="B798">
        <f t="shared" si="384"/>
        <v>66400</v>
      </c>
      <c r="C798" s="237" t="str">
        <f t="shared" si="352"/>
        <v>-4.79768883417406E-06+0.0102082242325745i</v>
      </c>
      <c r="D798" s="208" t="str">
        <f t="shared" si="353"/>
        <v>-1.64878230199432+0.0782630524497379i</v>
      </c>
      <c r="E798" t="str">
        <f t="shared" si="354"/>
        <v>36500</v>
      </c>
      <c r="F798" t="str">
        <f t="shared" si="355"/>
        <v>0.21505376344086</v>
      </c>
      <c r="G798" t="str">
        <f t="shared" si="350"/>
        <v>0.21505376344086</v>
      </c>
      <c r="H798" t="str">
        <f t="shared" si="356"/>
        <v>1.80699066118553+1.08310699364237i</v>
      </c>
      <c r="I798" t="str">
        <f t="shared" si="357"/>
        <v>260.752190247953i</v>
      </c>
      <c r="J798" t="str">
        <f t="shared" si="351"/>
        <v>-91.03357150778+57.0442351561642i</v>
      </c>
      <c r="K798" t="str">
        <f t="shared" si="358"/>
        <v>1.28881451555804-2.05674399947914i</v>
      </c>
      <c r="L798" t="str">
        <f t="shared" si="359"/>
        <v>0.362874683066471-0.496302756306051i</v>
      </c>
      <c r="M798" t="str">
        <f t="shared" si="360"/>
        <v>1.65168919862451-2.55304675578519i</v>
      </c>
      <c r="N798" t="str">
        <f t="shared" si="361"/>
        <v>-0.828226785478797i</v>
      </c>
      <c r="O798" t="str">
        <f t="shared" si="362"/>
        <v>0.676183209006262-0.73673351210461i</v>
      </c>
      <c r="P798" t="str">
        <f t="shared" si="363"/>
        <v>0.323816790993738+0.73673351210461i</v>
      </c>
      <c r="Q798" t="str">
        <f t="shared" si="364"/>
        <v>-0.323816790993738+0.091493273374187i</v>
      </c>
      <c r="R798" t="str">
        <f t="shared" si="365"/>
        <v>-0.330757792183419-2.3686098020171i</v>
      </c>
      <c r="S798" t="str">
        <f t="shared" si="366"/>
        <v>0.0924785244869593i</v>
      </c>
      <c r="T798" t="str">
        <f t="shared" si="367"/>
        <v>0.21904553957589-0.0305879925836869i</v>
      </c>
      <c r="U798" t="str">
        <f t="shared" si="368"/>
        <v>0.0000500000000000001-0.002140099815672i</v>
      </c>
      <c r="V798" t="str">
        <f t="shared" si="369"/>
        <v>0.00002-0.0239691179355264i</v>
      </c>
      <c r="W798" t="str">
        <f t="shared" si="370"/>
        <v>0.000042273381194846-0.00196475683420157i</v>
      </c>
      <c r="X798" t="str">
        <f t="shared" si="371"/>
        <v>0.0000615517005877554-0.00196373709454581i</v>
      </c>
      <c r="Y798" t="str">
        <f t="shared" si="372"/>
        <v>0.009+0.33376280351738i</v>
      </c>
      <c r="Z798" t="str">
        <f t="shared" si="373"/>
        <v>-0.0709077501588739-0.00416262368059217i</v>
      </c>
      <c r="AA798" t="str">
        <f t="shared" si="374"/>
        <v>0.986983060484944-36.1395121790029i</v>
      </c>
      <c r="AB798" t="str">
        <f t="shared" si="375"/>
        <v>0.658924685097672-0.0920136672036314i</v>
      </c>
      <c r="AC798" t="str">
        <f t="shared" si="376"/>
        <v>1.85342359054075-1.83424350984146i</v>
      </c>
      <c r="AD798" t="str">
        <f t="shared" si="377"/>
        <v>0.204429120918404+0.152668349808254i</v>
      </c>
      <c r="AE798" t="str">
        <f t="shared" si="378"/>
        <v>-0.0138601081430917-0.0116763307051088i</v>
      </c>
      <c r="AF798" t="str">
        <f t="shared" si="379"/>
        <v>-3.45577296317985-1.00484394119263i</v>
      </c>
      <c r="AG798" t="str">
        <f t="shared" si="380"/>
        <v>1.02070324251531-0.0261989812207469i</v>
      </c>
      <c r="AH798" t="str">
        <f t="shared" si="381"/>
        <v>0.0340436059828861+0.0540508731113653i</v>
      </c>
      <c r="AI798">
        <f t="shared" si="382"/>
        <v>-23.892904501724097</v>
      </c>
      <c r="AJ798">
        <f t="shared" si="383"/>
        <v>57.795480496114813</v>
      </c>
      <c r="AK798"/>
      <c r="AL798"/>
      <c r="AM798"/>
      <c r="AN798"/>
    </row>
    <row r="799" spans="1:40" x14ac:dyDescent="0.35">
      <c r="A799"/>
      <c r="B799">
        <f t="shared" si="384"/>
        <v>66500</v>
      </c>
      <c r="C799" s="237" t="str">
        <f t="shared" si="352"/>
        <v>-4.78327054697532E-06+0.010192873526209i</v>
      </c>
      <c r="D799" s="208" t="str">
        <f t="shared" si="353"/>
        <v>-1.64878219145412+0.0781453637009357i</v>
      </c>
      <c r="E799" t="str">
        <f t="shared" si="354"/>
        <v>36500</v>
      </c>
      <c r="F799" t="str">
        <f t="shared" si="355"/>
        <v>0.21505376344086</v>
      </c>
      <c r="G799" t="str">
        <f t="shared" si="350"/>
        <v>0.21505376344086</v>
      </c>
      <c r="H799" t="str">
        <f t="shared" si="356"/>
        <v>1.80849350093006+1.08247736054824i</v>
      </c>
      <c r="I799" t="str">
        <f t="shared" si="357"/>
        <v>261.144889329652i</v>
      </c>
      <c r="J799" t="str">
        <f t="shared" si="351"/>
        <v>-91.3109898026473+57.1301451488692i</v>
      </c>
      <c r="K799" t="str">
        <f t="shared" si="358"/>
        <v>1.28596997733891-2.05536308688388i</v>
      </c>
      <c r="L799" t="str">
        <f t="shared" si="359"/>
        <v>0.362163303799973-0.496075783362779i</v>
      </c>
      <c r="M799" t="str">
        <f t="shared" si="360"/>
        <v>1.64813328113888-2.55143887024666i</v>
      </c>
      <c r="N799" t="str">
        <f t="shared" si="361"/>
        <v>-0.829474114975i</v>
      </c>
      <c r="O799" t="str">
        <f t="shared" si="362"/>
        <v>0.675263733790774-0.737576362031039i</v>
      </c>
      <c r="P799" t="str">
        <f t="shared" si="363"/>
        <v>0.324736266209226+0.737576362031039i</v>
      </c>
      <c r="Q799" t="str">
        <f t="shared" si="364"/>
        <v>-0.324736266209226+0.091897752943961i</v>
      </c>
      <c r="R799" t="str">
        <f t="shared" si="365"/>
        <v>-0.330749921883816-2.36490843971136i</v>
      </c>
      <c r="S799" t="str">
        <f t="shared" si="366"/>
        <v>0.0926177993732348i</v>
      </c>
      <c r="T799" t="str">
        <f t="shared" si="367"/>
        <v>0.219032615405257-0.0306333299077484i</v>
      </c>
      <c r="U799" t="str">
        <f t="shared" si="368"/>
        <v>0.00005-0.00213688162046046i</v>
      </c>
      <c r="V799" t="str">
        <f t="shared" si="369"/>
        <v>0.00002-0.0239330741491572i</v>
      </c>
      <c r="W799" t="str">
        <f t="shared" si="370"/>
        <v>0.0000422733805884438-0.00196180253848749i</v>
      </c>
      <c r="X799" t="str">
        <f t="shared" si="371"/>
        <v>0.0000614937468218962-0.00196078490051266i</v>
      </c>
      <c r="Y799" t="str">
        <f t="shared" si="372"/>
        <v>0.009+0.334265458341954i</v>
      </c>
      <c r="Z799" t="str">
        <f t="shared" si="373"/>
        <v>-0.0706936449178279-0.00414834666316729i</v>
      </c>
      <c r="AA799" t="str">
        <f t="shared" si="374"/>
        <v>0.983977869653673-36.0846074372174i</v>
      </c>
      <c r="AB799" t="str">
        <f t="shared" si="375"/>
        <v>0.658885807085908-0.0921500492639018i</v>
      </c>
      <c r="AC799" t="str">
        <f t="shared" si="376"/>
        <v>1.85081640954127-1.83298242230325i</v>
      </c>
      <c r="AD799" t="str">
        <f t="shared" si="377"/>
        <v>0.204615372022278+0.15285488583716i</v>
      </c>
      <c r="AE799" t="str">
        <f t="shared" si="378"/>
        <v>-0.0138309113988608-0.0116546845190887i</v>
      </c>
      <c r="AF799" t="str">
        <f t="shared" si="379"/>
        <v>-3.45727569238418-1.0043319968473i</v>
      </c>
      <c r="AG799" t="str">
        <f t="shared" si="380"/>
        <v>1.02069570488432-0.0261836755714051i</v>
      </c>
      <c r="AH799" t="str">
        <f t="shared" si="381"/>
        <v>0.0339957241862301+0.0539577242297072i</v>
      </c>
      <c r="AI799">
        <f t="shared" si="382"/>
        <v>-23.907103155403846</v>
      </c>
      <c r="AJ799">
        <f t="shared" si="383"/>
        <v>57.787279919489691</v>
      </c>
      <c r="AK799"/>
      <c r="AL799"/>
      <c r="AM799"/>
      <c r="AN799"/>
    </row>
    <row r="800" spans="1:40" x14ac:dyDescent="0.35">
      <c r="A800"/>
      <c r="B800">
        <f t="shared" si="384"/>
        <v>66600</v>
      </c>
      <c r="C800" s="237" t="str">
        <f t="shared" si="352"/>
        <v>-4.76891715822575E-06+0.0101775689180303i</v>
      </c>
      <c r="D800" s="208" t="str">
        <f t="shared" si="353"/>
        <v>-1.64878208141147+0.0780280283715657i</v>
      </c>
      <c r="E800" t="str">
        <f t="shared" si="354"/>
        <v>36500</v>
      </c>
      <c r="F800" t="str">
        <f t="shared" si="355"/>
        <v>0.21505376344086</v>
      </c>
      <c r="G800" t="str">
        <f t="shared" si="350"/>
        <v>0.21505376344086</v>
      </c>
      <c r="H800" t="str">
        <f t="shared" si="356"/>
        <v>1.8099923369741+1.08184696055048i</v>
      </c>
      <c r="I800" t="str">
        <f t="shared" si="357"/>
        <v>261.53758841135i</v>
      </c>
      <c r="J800" t="str">
        <f t="shared" si="351"/>
        <v>-91.5888255817808+57.2160551415743i</v>
      </c>
      <c r="K800" t="str">
        <f t="shared" si="358"/>
        <v>1.28313371334586-2.05398134455348i</v>
      </c>
      <c r="L800" t="str">
        <f t="shared" si="359"/>
        <v>0.361453643981624-0.495848238610631i</v>
      </c>
      <c r="M800" t="str">
        <f t="shared" si="360"/>
        <v>1.64458735732748-2.54982958316411i</v>
      </c>
      <c r="N800" t="str">
        <f t="shared" si="361"/>
        <v>-0.830721444471203i</v>
      </c>
      <c r="O800" t="str">
        <f t="shared" si="362"/>
        <v>0.674343207979257-0.738418064413543i</v>
      </c>
      <c r="P800" t="str">
        <f t="shared" si="363"/>
        <v>0.325656792020743+0.738418064413543i</v>
      </c>
      <c r="Q800" t="str">
        <f t="shared" si="364"/>
        <v>-0.325656792020743+0.09230338005766i</v>
      </c>
      <c r="R800" t="str">
        <f t="shared" si="365"/>
        <v>-0.330742039089968-2.36121797975499i</v>
      </c>
      <c r="S800" t="str">
        <f t="shared" si="366"/>
        <v>0.0927570742595104i</v>
      </c>
      <c r="T800" t="str">
        <f t="shared" si="367"/>
        <v>0.219019671491025-0.0306786638806101i</v>
      </c>
      <c r="U800" t="str">
        <f t="shared" si="368"/>
        <v>0.00005-0.00213367308949881i</v>
      </c>
      <c r="V800" t="str">
        <f t="shared" si="369"/>
        <v>0.00002-0.0238971386023867i</v>
      </c>
      <c r="W800" t="str">
        <f t="shared" si="370"/>
        <v>0.0000422733799811291-0.00195885711487166i</v>
      </c>
      <c r="X800" t="str">
        <f t="shared" si="371"/>
        <v>0.0000614360538759915-0.00195784156971234i</v>
      </c>
      <c r="Y800" t="str">
        <f t="shared" si="372"/>
        <v>0.009+0.334768113166528i</v>
      </c>
      <c r="Z800" t="str">
        <f t="shared" si="373"/>
        <v>-0.0704805095002793-0.00413414907476203i</v>
      </c>
      <c r="AA800" t="str">
        <f t="shared" si="374"/>
        <v>0.980986441278205-36.0298701015433i</v>
      </c>
      <c r="AB800" t="str">
        <f t="shared" si="375"/>
        <v>0.65884686968218-0.092286421243217i</v>
      </c>
      <c r="AC800" t="str">
        <f t="shared" si="376"/>
        <v>1.8482165852838-1.83172032072028i</v>
      </c>
      <c r="AD800" t="str">
        <f t="shared" si="377"/>
        <v>0.204801853510735+0.153041206212389i</v>
      </c>
      <c r="AE800" t="str">
        <f t="shared" si="378"/>
        <v>-0.0138018438209747-0.0116331035815874i</v>
      </c>
      <c r="AF800" t="str">
        <f t="shared" si="379"/>
        <v>-3.45877441838557-1.00381893217891i</v>
      </c>
      <c r="AG800" t="str">
        <f t="shared" si="380"/>
        <v>1.02068816468968-0.026168447245671i</v>
      </c>
      <c r="AH800" t="str">
        <f t="shared" si="381"/>
        <v>0.0339480526842696+0.0538648364198207i</v>
      </c>
      <c r="AI800">
        <f t="shared" si="382"/>
        <v>-23.921279451579053</v>
      </c>
      <c r="AJ800">
        <f t="shared" si="383"/>
        <v>57.779017632661997</v>
      </c>
      <c r="AK800"/>
      <c r="AL800"/>
      <c r="AM800"/>
      <c r="AN800"/>
    </row>
    <row r="801" spans="1:40" x14ac:dyDescent="0.35">
      <c r="A801"/>
      <c r="B801">
        <f t="shared" si="384"/>
        <v>66700</v>
      </c>
      <c r="C801" s="237" t="str">
        <f t="shared" si="352"/>
        <v>-4.75462827902136E-06+0.0101623102007006i</v>
      </c>
      <c r="D801" s="208" t="str">
        <f t="shared" si="353"/>
        <v>-1.6487819718634+0.077911044872038i</v>
      </c>
      <c r="E801" t="str">
        <f t="shared" si="354"/>
        <v>36500</v>
      </c>
      <c r="F801" t="str">
        <f t="shared" si="355"/>
        <v>0.21505376344086</v>
      </c>
      <c r="G801" t="str">
        <f t="shared" si="350"/>
        <v>0.21505376344086</v>
      </c>
      <c r="H801" t="str">
        <f t="shared" si="356"/>
        <v>1.81148718023959+1.08121580433768i</v>
      </c>
      <c r="I801" t="str">
        <f t="shared" si="357"/>
        <v>261.930287493049i</v>
      </c>
      <c r="J801" t="str">
        <f t="shared" si="351"/>
        <v>-91.8670788451805+57.3019651342794i</v>
      </c>
      <c r="K801" t="str">
        <f t="shared" si="358"/>
        <v>1.28030569711115-2.05259879215i</v>
      </c>
      <c r="L801" t="str">
        <f t="shared" si="359"/>
        <v>0.360745699779728-0.495620127410418i</v>
      </c>
      <c r="M801" t="str">
        <f t="shared" si="360"/>
        <v>1.64105139689088-2.54821891956042i</v>
      </c>
      <c r="N801" t="str">
        <f t="shared" si="361"/>
        <v>-0.831968773967406i</v>
      </c>
      <c r="O801" t="str">
        <f t="shared" si="362"/>
        <v>0.673421633003896-0.739258617942575i</v>
      </c>
      <c r="P801" t="str">
        <f t="shared" si="363"/>
        <v>0.326578366996104+0.739258617942575i</v>
      </c>
      <c r="Q801" t="str">
        <f t="shared" si="364"/>
        <v>-0.326578366996104+0.092710156024831i</v>
      </c>
      <c r="R801" t="str">
        <f t="shared" si="365"/>
        <v>-0.330734143798864-2.35753837309772i</v>
      </c>
      <c r="S801" t="str">
        <f t="shared" si="366"/>
        <v>0.0928963491457858i</v>
      </c>
      <c r="T801" t="str">
        <f t="shared" si="367"/>
        <v>0.219006707831874-0.0307239944967718i</v>
      </c>
      <c r="U801" t="str">
        <f t="shared" si="368"/>
        <v>0.00005-0.00213047417931965i</v>
      </c>
      <c r="V801" t="str">
        <f t="shared" si="369"/>
        <v>0.00002-0.0238613108083801i</v>
      </c>
      <c r="W801" t="str">
        <f t="shared" si="370"/>
        <v>0.000042273379372902-0.00195592052344959i</v>
      </c>
      <c r="X801" t="str">
        <f t="shared" si="371"/>
        <v>0.0000613786201873212-0.00195490706229555i</v>
      </c>
      <c r="Y801" t="str">
        <f t="shared" si="372"/>
        <v>0.009+0.335270767991103i</v>
      </c>
      <c r="Z801" t="str">
        <f t="shared" si="373"/>
        <v>-0.0702683380487342-0.0041200303354663i</v>
      </c>
      <c r="AA801" t="str">
        <f t="shared" si="374"/>
        <v>0.978008691108295-35.9752994038205i</v>
      </c>
      <c r="AB801" t="str">
        <f t="shared" si="375"/>
        <v>0.658807872882518-0.0924227831250314i</v>
      </c>
      <c r="AC801" t="str">
        <f t="shared" si="376"/>
        <v>1.84562409551893-1.83045722338646i</v>
      </c>
      <c r="AD801" t="str">
        <f t="shared" si="377"/>
        <v>0.204988565176921+0.153227310697402i</v>
      </c>
      <c r="AE801" t="str">
        <f t="shared" si="378"/>
        <v>-0.0137729046256816-0.0116115875733361i</v>
      </c>
      <c r="AF801" t="str">
        <f t="shared" si="379"/>
        <v>-3.46026915210299-1.00330475946564i</v>
      </c>
      <c r="AG801" t="str">
        <f t="shared" si="380"/>
        <v>1.02068062189856-0.02615329586138i</v>
      </c>
      <c r="AH801" t="str">
        <f t="shared" si="381"/>
        <v>0.0339005901683544+0.0537722085014493i</v>
      </c>
      <c r="AI801">
        <f t="shared" si="382"/>
        <v>-23.935433471270116</v>
      </c>
      <c r="AJ801">
        <f t="shared" si="383"/>
        <v>57.770693893388945</v>
      </c>
      <c r="AK801"/>
      <c r="AL801"/>
      <c r="AM801"/>
      <c r="AN801"/>
    </row>
    <row r="802" spans="1:40" x14ac:dyDescent="0.35">
      <c r="A802"/>
      <c r="B802">
        <f t="shared" si="384"/>
        <v>66800</v>
      </c>
      <c r="C802" s="237" t="str">
        <f t="shared" si="352"/>
        <v>-4.74040352336683E-06+0.0101470971681234i</v>
      </c>
      <c r="D802" s="208" t="str">
        <f t="shared" si="353"/>
        <v>-1.64878186280694+0.0777944116222794i</v>
      </c>
      <c r="E802" t="str">
        <f t="shared" si="354"/>
        <v>36500</v>
      </c>
      <c r="F802" t="str">
        <f t="shared" si="355"/>
        <v>0.21505376344086</v>
      </c>
      <c r="G802" t="str">
        <f t="shared" si="350"/>
        <v>0.21505376344086</v>
      </c>
      <c r="H802" t="str">
        <f t="shared" si="356"/>
        <v>1.81297804163251+1.0805839025238i</v>
      </c>
      <c r="I802" t="str">
        <f t="shared" si="357"/>
        <v>262.322986574748i</v>
      </c>
      <c r="J802" t="str">
        <f t="shared" si="351"/>
        <v>-92.1457495928464+57.3878751269844i</v>
      </c>
      <c r="K802" t="str">
        <f t="shared" si="358"/>
        <v>1.27748590223616-2.05121544917585i</v>
      </c>
      <c r="L802" t="str">
        <f t="shared" si="359"/>
        <v>0.360039467362349-0.495391455091039i</v>
      </c>
      <c r="M802" t="str">
        <f t="shared" si="360"/>
        <v>1.63752536959851-2.54660690426689i</v>
      </c>
      <c r="N802" t="str">
        <f t="shared" si="361"/>
        <v>-0.833216103463609i</v>
      </c>
      <c r="O802" t="str">
        <f t="shared" si="362"/>
        <v>0.672499010298503-0.740098021310376i</v>
      </c>
      <c r="P802" t="str">
        <f t="shared" si="363"/>
        <v>0.327500989701497+0.740098021310376i</v>
      </c>
      <c r="Q802" t="str">
        <f t="shared" si="364"/>
        <v>-0.327500989701497+0.0931180821532329i</v>
      </c>
      <c r="R802" t="str">
        <f t="shared" si="365"/>
        <v>-0.330726236007514-2.35386957098295i</v>
      </c>
      <c r="S802" t="str">
        <f t="shared" si="366"/>
        <v>0.0930356240320615i</v>
      </c>
      <c r="T802" t="str">
        <f t="shared" si="367"/>
        <v>0.21899372442648-0.0307693217507339i</v>
      </c>
      <c r="U802" t="str">
        <f t="shared" si="368"/>
        <v>0.00005-0.00212728484671588i</v>
      </c>
      <c r="V802" t="str">
        <f t="shared" si="369"/>
        <v>0.00002-0.0238255902832179i</v>
      </c>
      <c r="W802" t="str">
        <f t="shared" si="370"/>
        <v>0.0000422733787637619-0.00195299272455573i</v>
      </c>
      <c r="X802" t="str">
        <f t="shared" si="371"/>
        <v>0.0000613214442048497-0.00195198133865143i</v>
      </c>
      <c r="Y802" t="str">
        <f t="shared" si="372"/>
        <v>0.009+0.335773422815677i</v>
      </c>
      <c r="Z802" t="str">
        <f t="shared" si="373"/>
        <v>-0.0700571247499182-0.00410598987054071i</v>
      </c>
      <c r="AA802" t="str">
        <f t="shared" si="374"/>
        <v>0.975044535539929-35.9208945806026i</v>
      </c>
      <c r="AB802" t="str">
        <f t="shared" si="375"/>
        <v>0.658768816682938-0.0925591348928015i</v>
      </c>
      <c r="AC802" t="str">
        <f t="shared" si="376"/>
        <v>1.84303891804772-1.82919314845555i</v>
      </c>
      <c r="AD802" t="str">
        <f t="shared" si="377"/>
        <v>0.205175506813681+0.153413199055604i</v>
      </c>
      <c r="AE802" t="str">
        <f t="shared" si="378"/>
        <v>-0.0137440930351442-0.0115901361771825i</v>
      </c>
      <c r="AF802" t="str">
        <f t="shared" si="379"/>
        <v>-3.46175990443945-1.00278949090152i</v>
      </c>
      <c r="AG802" t="str">
        <f t="shared" si="380"/>
        <v>1.02067307647841-0.0261382210386726i</v>
      </c>
      <c r="AH802" t="str">
        <f t="shared" si="381"/>
        <v>0.0338533353398373+0.053679839301558i</v>
      </c>
      <c r="AI802">
        <f t="shared" si="382"/>
        <v>-23.949565295065113</v>
      </c>
      <c r="AJ802">
        <f t="shared" si="383"/>
        <v>57.762308958005192</v>
      </c>
      <c r="AK802"/>
      <c r="AL802"/>
      <c r="AM802"/>
      <c r="AN802"/>
    </row>
    <row r="803" spans="1:40" x14ac:dyDescent="0.35">
      <c r="A803"/>
      <c r="B803">
        <f t="shared" si="384"/>
        <v>66900</v>
      </c>
      <c r="C803" s="237" t="str">
        <f t="shared" si="352"/>
        <v>-4.72624250814957E-06+0.0101319296154344i</v>
      </c>
      <c r="D803" s="208" t="str">
        <f t="shared" si="353"/>
        <v>-1.64878175423916+0.0776781270516638i</v>
      </c>
      <c r="E803" t="str">
        <f t="shared" si="354"/>
        <v>36500</v>
      </c>
      <c r="F803" t="str">
        <f t="shared" si="355"/>
        <v>0.21505376344086</v>
      </c>
      <c r="G803" t="str">
        <f t="shared" si="350"/>
        <v>0.21505376344086</v>
      </c>
      <c r="H803" t="str">
        <f t="shared" si="356"/>
        <v>1.81446493204259+1.07995126564866i</v>
      </c>
      <c r="I803" t="str">
        <f t="shared" si="357"/>
        <v>262.715685656446i</v>
      </c>
      <c r="J803" t="str">
        <f t="shared" si="351"/>
        <v>-92.4248378247784+57.4737851196895i</v>
      </c>
      <c r="K803" t="str">
        <f t="shared" si="358"/>
        <v>1.27467430239157-2.04983133497489i</v>
      </c>
      <c r="L803" t="str">
        <f t="shared" si="359"/>
        <v>0.359334942897411-0.495162226949632i</v>
      </c>
      <c r="M803" t="str">
        <f t="shared" si="360"/>
        <v>1.63400924528898-2.54499356192452i</v>
      </c>
      <c r="N803" t="str">
        <f t="shared" si="361"/>
        <v>-0.834463432959812i</v>
      </c>
      <c r="O803" t="str">
        <f t="shared" si="362"/>
        <v>0.671575341298525-0.740936273210976i</v>
      </c>
      <c r="P803" t="str">
        <f t="shared" si="363"/>
        <v>0.328424658701475+0.740936273210976i</v>
      </c>
      <c r="Q803" t="str">
        <f t="shared" si="364"/>
        <v>-0.328424658701475+0.093527159748836i</v>
      </c>
      <c r="R803" t="str">
        <f t="shared" si="365"/>
        <v>-0.330718315712898-2.35021152494557i</v>
      </c>
      <c r="S803" t="str">
        <f t="shared" si="366"/>
        <v>0.093174898918337i</v>
      </c>
      <c r="T803" t="str">
        <f t="shared" si="367"/>
        <v>0.218980721273514-0.0308146456369919i</v>
      </c>
      <c r="U803" t="str">
        <f t="shared" si="368"/>
        <v>0.00005-0.00212410504873873i</v>
      </c>
      <c r="V803" t="str">
        <f t="shared" si="369"/>
        <v>0.00002-0.0237899765458738i</v>
      </c>
      <c r="W803" t="str">
        <f t="shared" si="370"/>
        <v>0.0000422733781537096-0.00195007367876172i</v>
      </c>
      <c r="X803" t="str">
        <f t="shared" si="371"/>
        <v>0.000061264524389125-0.0019490643594059i</v>
      </c>
      <c r="Y803" t="str">
        <f t="shared" si="372"/>
        <v>0.009+0.336276077640251i</v>
      </c>
      <c r="Z803" t="str">
        <f t="shared" si="373"/>
        <v>-0.0698468638343821-0.00409202711036275i</v>
      </c>
      <c r="AA803" t="str">
        <f t="shared" si="374"/>
        <v>0.9720938916094-35.8666548731215i</v>
      </c>
      <c r="AB803" t="str">
        <f t="shared" si="375"/>
        <v>0.658729701079443-0.0926954765299687i</v>
      </c>
      <c r="AC803" t="str">
        <f t="shared" si="376"/>
        <v>1.84046103072196-1.82792811394208i</v>
      </c>
      <c r="AD803" t="str">
        <f t="shared" si="377"/>
        <v>0.205362678213563+0.153598871050343i</v>
      </c>
      <c r="AE803" t="str">
        <f t="shared" si="378"/>
        <v>-0.0137154082773876-0.0115687490780747i</v>
      </c>
      <c r="AF803" t="str">
        <f t="shared" si="379"/>
        <v>-3.46324668628175-1.002273138597i</v>
      </c>
      <c r="AG803" t="str">
        <f t="shared" si="380"/>
        <v>1.02066552839695-0.0261232223999787i</v>
      </c>
      <c r="AH803" t="str">
        <f t="shared" si="381"/>
        <v>0.0338062869099847+0.0535877276542832i</v>
      </c>
      <c r="AI803">
        <f t="shared" si="382"/>
        <v>-23.963675003122052</v>
      </c>
      <c r="AJ803">
        <f t="shared" si="383"/>
        <v>57.753863081433323</v>
      </c>
      <c r="AK803"/>
      <c r="AL803"/>
      <c r="AM803"/>
      <c r="AN803"/>
    </row>
    <row r="804" spans="1:40" x14ac:dyDescent="0.35">
      <c r="A804"/>
      <c r="B804">
        <f t="shared" si="384"/>
        <v>67000</v>
      </c>
      <c r="C804" s="237" t="str">
        <f t="shared" si="352"/>
        <v>-4.71214485311396E-06+0.0101168073389926i</v>
      </c>
      <c r="D804" s="208" t="str">
        <f t="shared" si="353"/>
        <v>-1.64878164615713+0.0775621895989433i</v>
      </c>
      <c r="E804" t="str">
        <f t="shared" si="354"/>
        <v>36500</v>
      </c>
      <c r="F804" t="str">
        <f t="shared" si="355"/>
        <v>0.21505376344086</v>
      </c>
      <c r="G804" t="str">
        <f t="shared" si="350"/>
        <v>0.21505376344086</v>
      </c>
      <c r="H804" t="str">
        <f t="shared" si="356"/>
        <v>1.81594786234323+1.07931790417832i</v>
      </c>
      <c r="I804" t="str">
        <f t="shared" si="357"/>
        <v>263.108384738145i</v>
      </c>
      <c r="J804" t="str">
        <f t="shared" si="351"/>
        <v>-92.7043435409767+57.5596951123945i</v>
      </c>
      <c r="K804" t="str">
        <f t="shared" si="358"/>
        <v>1.27187087131738-2.04844646873361i</v>
      </c>
      <c r="L804" t="str">
        <f t="shared" si="359"/>
        <v>0.358632122552805-0.494932448251722i</v>
      </c>
      <c r="M804" t="str">
        <f t="shared" si="360"/>
        <v>1.63050299387019-2.54337891698533i</v>
      </c>
      <c r="N804" t="str">
        <f t="shared" si="361"/>
        <v>-0.835710762456015i</v>
      </c>
      <c r="O804" t="str">
        <f t="shared" si="362"/>
        <v>0.670650627441033-0.741773372340197i</v>
      </c>
      <c r="P804" t="str">
        <f t="shared" si="363"/>
        <v>0.329349372558967+0.741773372340197i</v>
      </c>
      <c r="Q804" t="str">
        <f t="shared" si="364"/>
        <v>-0.329349372558967+0.093937390115818i</v>
      </c>
      <c r="R804" t="str">
        <f t="shared" si="365"/>
        <v>-0.330710382912011-2.34656418680981i</v>
      </c>
      <c r="S804" t="str">
        <f t="shared" si="366"/>
        <v>0.0933141738046124i</v>
      </c>
      <c r="T804" t="str">
        <f t="shared" si="367"/>
        <v>0.21896769837165-0.0308599661500413i</v>
      </c>
      <c r="U804" t="str">
        <f t="shared" si="368"/>
        <v>0.00005-0.00212093474269583i</v>
      </c>
      <c r="V804" t="str">
        <f t="shared" si="369"/>
        <v>0.00002-0.0237544691181933i</v>
      </c>
      <c r="W804" t="str">
        <f t="shared" si="370"/>
        <v>0.0000422733775427448-0.00194716334687454i</v>
      </c>
      <c r="X804" t="str">
        <f t="shared" si="371"/>
        <v>0.0000612078592121704-0.00194615608541976i</v>
      </c>
      <c r="Y804" t="str">
        <f t="shared" si="372"/>
        <v>0.009+0.336778732464826i</v>
      </c>
      <c r="Z804" t="str">
        <f t="shared" si="373"/>
        <v>-0.0696375495760982-0.00407814149037276i</v>
      </c>
      <c r="AA804" t="str">
        <f t="shared" si="374"/>
        <v>0.969156676987366-35.8125795272506i</v>
      </c>
      <c r="AB804" t="str">
        <f t="shared" si="375"/>
        <v>0.658690526068044-0.0928318080199747i</v>
      </c>
      <c r="AC804" t="str">
        <f t="shared" si="376"/>
        <v>1.83789041144424-1.82666213772239i</v>
      </c>
      <c r="AD804" t="str">
        <f t="shared" si="377"/>
        <v>0.205550079168812+0.153784326444923i</v>
      </c>
      <c r="AE804" t="str">
        <f t="shared" si="378"/>
        <v>-0.013686849586245-0.0115474259630429i</v>
      </c>
      <c r="AF804" t="str">
        <f t="shared" si="379"/>
        <v>-3.46472950850036-1.00175571457938i</v>
      </c>
      <c r="AG804" t="str">
        <f t="shared" si="380"/>
        <v>1.02065797762218-0.0261082995699978i</v>
      </c>
      <c r="AH804" t="str">
        <f t="shared" si="381"/>
        <v>0.0337594435998845+0.0534958724008733i</v>
      </c>
      <c r="AI804">
        <f t="shared" si="382"/>
        <v>-23.977762675172571</v>
      </c>
      <c r="AJ804">
        <f t="shared" si="383"/>
        <v>57.745356517192278</v>
      </c>
      <c r="AK804"/>
      <c r="AL804"/>
      <c r="AM804"/>
      <c r="AN804"/>
    </row>
    <row r="805" spans="1:40" x14ac:dyDescent="0.35">
      <c r="A805"/>
      <c r="B805">
        <f t="shared" si="384"/>
        <v>67100</v>
      </c>
      <c r="C805" s="237" t="str">
        <f t="shared" si="352"/>
        <v>-4.69811018083571E-06+0.0101017301363709i</v>
      </c>
      <c r="D805" s="208" t="str">
        <f t="shared" si="353"/>
        <v>-1.64878153855798+0.0774465977121769i</v>
      </c>
      <c r="E805" t="str">
        <f t="shared" si="354"/>
        <v>36500</v>
      </c>
      <c r="F805" t="str">
        <f t="shared" si="355"/>
        <v>0.21505376344086</v>
      </c>
      <c r="G805" t="str">
        <f t="shared" si="350"/>
        <v>0.21505376344086</v>
      </c>
      <c r="H805" t="str">
        <f t="shared" si="356"/>
        <v>1.81742684339131+1.07868382850562i</v>
      </c>
      <c r="I805" t="str">
        <f t="shared" si="357"/>
        <v>263.501083819844i</v>
      </c>
      <c r="J805" t="str">
        <f t="shared" si="351"/>
        <v>-92.984266741441+57.6456051050996i</v>
      </c>
      <c r="K805" t="str">
        <f t="shared" si="358"/>
        <v>1.2690755828231-2.0470608694822i</v>
      </c>
      <c r="L805" t="str">
        <f t="shared" si="359"/>
        <v>0.357931002496519-0.494702124231386i</v>
      </c>
      <c r="M805" t="str">
        <f t="shared" si="360"/>
        <v>1.62700658531962-2.54176299371359i</v>
      </c>
      <c r="N805" t="str">
        <f t="shared" si="361"/>
        <v>-0.836958091952218i</v>
      </c>
      <c r="O805" t="str">
        <f t="shared" si="362"/>
        <v>0.669724870164726-0.742609317395655i</v>
      </c>
      <c r="P805" t="str">
        <f t="shared" si="363"/>
        <v>0.330275129835274+0.742609317395655i</v>
      </c>
      <c r="Q805" t="str">
        <f t="shared" si="364"/>
        <v>-0.330275129835274+0.094348774556563i</v>
      </c>
      <c r="R805" t="str">
        <f t="shared" si="365"/>
        <v>-0.330702437601836-2.34292750868707i</v>
      </c>
      <c r="S805" t="str">
        <f t="shared" si="366"/>
        <v>0.093453448690888i</v>
      </c>
      <c r="T805" t="str">
        <f t="shared" si="367"/>
        <v>0.218954655719557-0.0309052832843748i</v>
      </c>
      <c r="U805" t="str">
        <f t="shared" si="368"/>
        <v>0.00005-0.00211777388614934i</v>
      </c>
      <c r="V805" t="str">
        <f t="shared" si="369"/>
        <v>0.00002-0.0237190675248726i</v>
      </c>
      <c r="W805" t="str">
        <f t="shared" si="370"/>
        <v>0.0000422733769308676-0.00194426168993489i</v>
      </c>
      <c r="X805" t="str">
        <f t="shared" si="371"/>
        <v>0.0000611514471573865-0.00194325647778713i</v>
      </c>
      <c r="Y805" t="str">
        <f t="shared" si="372"/>
        <v>0.009+0.3372813872894i</v>
      </c>
      <c r="Z805" t="str">
        <f t="shared" si="373"/>
        <v>-0.0694291762920776-0.00406433245102153i</v>
      </c>
      <c r="AA805" t="str">
        <f t="shared" si="374"/>
        <v>0.966232809973065-35.7586677934699i</v>
      </c>
      <c r="AB805" t="str">
        <f t="shared" si="375"/>
        <v>0.658651291644737-0.0929681293462525i</v>
      </c>
      <c r="AC805" t="str">
        <f t="shared" si="376"/>
        <v>1.83532703816818-1.82539523753545i</v>
      </c>
      <c r="AD805" t="str">
        <f t="shared" si="377"/>
        <v>0.205737709471375+0.15396956500259i</v>
      </c>
      <c r="AE805" t="str">
        <f t="shared" si="378"/>
        <v>-0.0136584162013066-0.0115261665211827i</v>
      </c>
      <c r="AF805" t="str">
        <f t="shared" si="379"/>
        <v>-3.46620838194929-1.00123723079344i</v>
      </c>
      <c r="AG805" t="str">
        <f t="shared" si="380"/>
        <v>1.02065042412235-0.0260934521756834i</v>
      </c>
      <c r="AH805" t="str">
        <f t="shared" si="381"/>
        <v>0.0337128041403595+0.0534042723896403i</v>
      </c>
      <c r="AI805">
        <f t="shared" si="382"/>
        <v>-23.991828390523999</v>
      </c>
      <c r="AJ805">
        <f t="shared" si="383"/>
        <v>57.736789517407416</v>
      </c>
      <c r="AK805"/>
      <c r="AL805"/>
      <c r="AM805"/>
      <c r="AN805"/>
    </row>
    <row r="806" spans="1:40" x14ac:dyDescent="0.35">
      <c r="A806"/>
      <c r="B806">
        <f t="shared" si="384"/>
        <v>67200</v>
      </c>
      <c r="C806" s="237" t="str">
        <f t="shared" si="352"/>
        <v>-4.68413811669665E-06+0.0100866978063468i</v>
      </c>
      <c r="D806" s="208" t="str">
        <f t="shared" si="353"/>
        <v>-1.64878143143882+0.0773313498486588i</v>
      </c>
      <c r="E806" t="str">
        <f t="shared" si="354"/>
        <v>36500</v>
      </c>
      <c r="F806" t="str">
        <f t="shared" si="355"/>
        <v>0.21505376344086</v>
      </c>
      <c r="G806" t="str">
        <f t="shared" si="350"/>
        <v>0.21505376344086</v>
      </c>
      <c r="H806" t="str">
        <f t="shared" si="356"/>
        <v>1.818901886027+1.0780490489505i</v>
      </c>
      <c r="I806" t="str">
        <f t="shared" si="357"/>
        <v>263.893782901543i</v>
      </c>
      <c r="J806" t="str">
        <f t="shared" si="351"/>
        <v>-93.2646074261715+57.7315150978046i</v>
      </c>
      <c r="K806" t="str">
        <f t="shared" si="358"/>
        <v>1.26628841078779-2.0456745560957i</v>
      </c>
      <c r="L806" t="str">
        <f t="shared" si="359"/>
        <v>0.357231578896738-0.494471260091403i</v>
      </c>
      <c r="M806" t="str">
        <f t="shared" si="360"/>
        <v>1.62351998968453-2.5401458161871i</v>
      </c>
      <c r="N806" t="str">
        <f t="shared" si="361"/>
        <v>-0.838205421448421i</v>
      </c>
      <c r="O806" t="str">
        <f t="shared" si="362"/>
        <v>0.668798070909925-0.743444107076761i</v>
      </c>
      <c r="P806" t="str">
        <f t="shared" si="363"/>
        <v>0.331201929090075+0.743444107076761i</v>
      </c>
      <c r="Q806" t="str">
        <f t="shared" si="364"/>
        <v>-0.331201929090075+0.09476131437166i</v>
      </c>
      <c r="R806" t="str">
        <f t="shared" si="365"/>
        <v>-0.330694479779354-2.33930144297376i</v>
      </c>
      <c r="S806" t="str">
        <f t="shared" si="366"/>
        <v>0.0935927235771635i</v>
      </c>
      <c r="T806" t="str">
        <f t="shared" si="367"/>
        <v>0.218941593315903-0.030950597034483i</v>
      </c>
      <c r="U806" t="str">
        <f t="shared" si="368"/>
        <v>0.00005-0.002114622436914i</v>
      </c>
      <c r="V806" t="str">
        <f t="shared" si="369"/>
        <v>0.00002-0.0236837712934368i</v>
      </c>
      <c r="W806" t="str">
        <f t="shared" si="370"/>
        <v>0.0000422733763180774-0.0019413686692153i</v>
      </c>
      <c r="X806" t="str">
        <f t="shared" si="371"/>
        <v>0.0000610952867194453-0.00194036549783351i</v>
      </c>
      <c r="Y806" t="str">
        <f t="shared" si="372"/>
        <v>0.009+0.337784042113975i</v>
      </c>
      <c r="Z806" t="str">
        <f t="shared" si="373"/>
        <v>-0.0692217383419726-0.00405059943771749i</v>
      </c>
      <c r="AA806" t="str">
        <f t="shared" si="374"/>
        <v>0.9633222094885-35.7049189268304i</v>
      </c>
      <c r="AB806" t="str">
        <f t="shared" si="375"/>
        <v>0.658611997805515-0.0931044404922291i</v>
      </c>
      <c r="AC806" t="str">
        <f t="shared" si="376"/>
        <v>1.83277088889854-1.82412743098383i</v>
      </c>
      <c r="AD806" t="str">
        <f t="shared" si="377"/>
        <v>0.205925568912899+0.15415458648655i</v>
      </c>
      <c r="AE806" t="str">
        <f t="shared" si="378"/>
        <v>-0.0136301073678665-0.0115049704436372i</v>
      </c>
      <c r="AF806" t="str">
        <f t="shared" si="379"/>
        <v>-3.46768331746582-1.00071769910184i</v>
      </c>
      <c r="AG806" t="str">
        <f t="shared" si="380"/>
        <v>1.02064286786599-0.0260786798462249i</v>
      </c>
      <c r="AH806" t="str">
        <f t="shared" si="381"/>
        <v>0.0336663672718758+0.053312926475898i</v>
      </c>
      <c r="AI806">
        <f t="shared" si="382"/>
        <v>-24.005872228063446</v>
      </c>
      <c r="AJ806">
        <f t="shared" si="383"/>
        <v>57.728162332818236</v>
      </c>
      <c r="AK806"/>
      <c r="AL806"/>
      <c r="AM806"/>
      <c r="AN806"/>
    </row>
    <row r="807" spans="1:40" x14ac:dyDescent="0.35">
      <c r="A807"/>
      <c r="B807">
        <f t="shared" si="384"/>
        <v>67300</v>
      </c>
      <c r="C807" s="237" t="str">
        <f t="shared" si="352"/>
        <v>-4.67022828885979E-06+0.0100717101488943i</v>
      </c>
      <c r="D807" s="208" t="str">
        <f t="shared" si="353"/>
        <v>-1.64878132479681+0.0772164444748563i</v>
      </c>
      <c r="E807" t="str">
        <f t="shared" si="354"/>
        <v>36500</v>
      </c>
      <c r="F807" t="str">
        <f t="shared" si="355"/>
        <v>0.21505376344086</v>
      </c>
      <c r="G807" t="str">
        <f t="shared" si="350"/>
        <v>0.21505376344086</v>
      </c>
      <c r="H807" t="str">
        <f t="shared" si="356"/>
        <v>1.8203730010736+1.07741357576053i</v>
      </c>
      <c r="I807" t="str">
        <f t="shared" si="357"/>
        <v>264.286481983241i</v>
      </c>
      <c r="J807" t="str">
        <f t="shared" si="351"/>
        <v>-93.5453655951682+57.8174250905098i</v>
      </c>
      <c r="K807" t="str">
        <f t="shared" si="358"/>
        <v>1.26350932916016-2.04428754729503i</v>
      </c>
      <c r="L807" t="str">
        <f t="shared" si="359"/>
        <v>0.356533847921947-0.494239861003406i</v>
      </c>
      <c r="M807" t="str">
        <f t="shared" si="360"/>
        <v>1.62004317708211-2.53852740829844i</v>
      </c>
      <c r="N807" t="str">
        <f t="shared" si="361"/>
        <v>-0.839452750944624i</v>
      </c>
      <c r="O807" t="str">
        <f t="shared" si="362"/>
        <v>0.667870231118573-0.744277740084724i</v>
      </c>
      <c r="P807" t="str">
        <f t="shared" si="363"/>
        <v>0.332129768881427+0.744277740084724i</v>
      </c>
      <c r="Q807" t="str">
        <f t="shared" si="364"/>
        <v>-0.332129768881427+0.0951750108599i</v>
      </c>
      <c r="R807" t="str">
        <f t="shared" si="365"/>
        <v>-0.330686509441539-2.33568594234922i</v>
      </c>
      <c r="S807" t="str">
        <f t="shared" si="366"/>
        <v>0.0937319984634391i</v>
      </c>
      <c r="T807" t="str">
        <f t="shared" si="367"/>
        <v>0.218928511159353-0.0309959073948544i</v>
      </c>
      <c r="U807" t="str">
        <f t="shared" si="368"/>
        <v>0.00005-0.00211148035305529i</v>
      </c>
      <c r="V807" t="str">
        <f t="shared" si="369"/>
        <v>0.00002-0.0236485799542192i</v>
      </c>
      <c r="W807" t="str">
        <f t="shared" si="370"/>
        <v>0.0000422733757043751-0.00193848424621851i</v>
      </c>
      <c r="X807" t="str">
        <f t="shared" si="371"/>
        <v>0.0000610393764041944-0.00193748310711418i</v>
      </c>
      <c r="Y807" t="str">
        <f t="shared" si="372"/>
        <v>0.009+0.338286696938549i</v>
      </c>
      <c r="Z807" t="str">
        <f t="shared" si="373"/>
        <v>-0.0690152301276985-0.00403694190077546i</v>
      </c>
      <c r="AA807" t="str">
        <f t="shared" si="374"/>
        <v>0.960424795072776-35.6513321869197i</v>
      </c>
      <c r="AB807" t="str">
        <f t="shared" si="375"/>
        <v>0.658572644546363-0.0932407414413248i</v>
      </c>
      <c r="AC807" t="str">
        <f t="shared" si="376"/>
        <v>1.83022194169139-1.82285873553462i</v>
      </c>
      <c r="AD807" t="str">
        <f t="shared" si="377"/>
        <v>0.206113657284729+0.154339390659957i</v>
      </c>
      <c r="AE807" t="str">
        <f t="shared" si="378"/>
        <v>-0.0136019223368718-0.0114838374235805i</v>
      </c>
      <c r="AF807" t="str">
        <f t="shared" si="379"/>
        <v>-3.46915432587041-1.00019713128567i</v>
      </c>
      <c r="AG807" t="str">
        <f t="shared" si="380"/>
        <v>1.02063530882188-0.0260639822130306i</v>
      </c>
      <c r="AH807" t="str">
        <f t="shared" si="381"/>
        <v>0.0336201317444567+0.0532218335219123i</v>
      </c>
      <c r="AI807">
        <f t="shared" si="382"/>
        <v>-24.019894266260252</v>
      </c>
      <c r="AJ807">
        <f t="shared" si="383"/>
        <v>57.71947521278824</v>
      </c>
      <c r="AK807"/>
      <c r="AL807"/>
      <c r="AM807"/>
      <c r="AN807"/>
    </row>
    <row r="808" spans="1:40" x14ac:dyDescent="0.35">
      <c r="A808"/>
      <c r="B808">
        <f t="shared" si="384"/>
        <v>67400</v>
      </c>
      <c r="C808" s="237" t="str">
        <f t="shared" si="352"/>
        <v>-4.65638032824447E-06+0.0100567669651742i</v>
      </c>
      <c r="D808" s="208" t="str">
        <f t="shared" si="353"/>
        <v>-1.64878121862911+0.0771018800663356i</v>
      </c>
      <c r="E808" t="str">
        <f t="shared" si="354"/>
        <v>36500</v>
      </c>
      <c r="F808" t="str">
        <f t="shared" si="355"/>
        <v>0.21505376344086</v>
      </c>
      <c r="G808" t="str">
        <f t="shared" si="350"/>
        <v>0.21505376344086</v>
      </c>
      <c r="H808" t="str">
        <f t="shared" si="356"/>
        <v>1.82184019933742+1.07677741911126i</v>
      </c>
      <c r="I808" t="str">
        <f t="shared" si="357"/>
        <v>264.67918106494i</v>
      </c>
      <c r="J808" t="str">
        <f t="shared" si="351"/>
        <v>-93.826541248431+57.9033350832148i</v>
      </c>
      <c r="K808" t="str">
        <f t="shared" si="358"/>
        <v>1.26073831195869-2.04289986164821i</v>
      </c>
      <c r="L808" t="str">
        <f t="shared" si="359"/>
        <v>0.355837805741056-0.494007932108037i</v>
      </c>
      <c r="M808" t="str">
        <f t="shared" si="360"/>
        <v>1.61657611769975-2.53690779375625i</v>
      </c>
      <c r="N808" t="str">
        <f t="shared" si="361"/>
        <v>-0.840700080440827i</v>
      </c>
      <c r="O808" t="str">
        <f t="shared" si="362"/>
        <v>0.666941352234232-0.745110215122551i</v>
      </c>
      <c r="P808" t="str">
        <f t="shared" si="363"/>
        <v>0.333058647765768+0.745110215122551i</v>
      </c>
      <c r="Q808" t="str">
        <f t="shared" si="364"/>
        <v>-0.333058647765768+0.095589865318276i</v>
      </c>
      <c r="R808" t="str">
        <f t="shared" si="365"/>
        <v>-0.330678526585351-2.3320809597736i</v>
      </c>
      <c r="S808" t="str">
        <f t="shared" si="366"/>
        <v>0.0938712733497146i</v>
      </c>
      <c r="T808" t="str">
        <f t="shared" si="367"/>
        <v>0.218915409248572-0.0310412143599743i</v>
      </c>
      <c r="U808" t="str">
        <f t="shared" si="368"/>
        <v>0.0000499999999999999-0.00210834759288755i</v>
      </c>
      <c r="V808" t="str">
        <f t="shared" si="369"/>
        <v>0.00002-0.0236134930403406i</v>
      </c>
      <c r="W808" t="str">
        <f t="shared" si="370"/>
        <v>0.0000422733750897598-0.00193560838267571i</v>
      </c>
      <c r="X808" t="str">
        <f t="shared" si="371"/>
        <v>0.0000609837147285527-0.00193460926741246i</v>
      </c>
      <c r="Y808" t="str">
        <f t="shared" si="372"/>
        <v>0.009+0.338789351763123i</v>
      </c>
      <c r="Z808" t="str">
        <f t="shared" si="373"/>
        <v>-0.068809646093051-0.0040233592953653i</v>
      </c>
      <c r="AA808" t="str">
        <f t="shared" si="374"/>
        <v>0.957540486876397-35.5979068378261i</v>
      </c>
      <c r="AB808" t="str">
        <f t="shared" si="375"/>
        <v>0.658533231863264-0.0933770321769507i</v>
      </c>
      <c r="AC808" t="str">
        <f t="shared" si="376"/>
        <v>1.82768017465425-1.82158916852035i</v>
      </c>
      <c r="AD808" t="str">
        <f t="shared" si="377"/>
        <v>0.20630197437791+0.154523977285927i</v>
      </c>
      <c r="AE808" t="str">
        <f t="shared" si="378"/>
        <v>-0.0135738603648715-0.0114627671562009i</v>
      </c>
      <c r="AF808" t="str">
        <f t="shared" si="379"/>
        <v>-3.47062141796653-0.999675539044924i</v>
      </c>
      <c r="AG808" t="str">
        <f t="shared" si="380"/>
        <v>1.02062774695906-0.0260493589097103i</v>
      </c>
      <c r="AH808" t="str">
        <f t="shared" si="381"/>
        <v>0.0335740963175954+0.0531309923968479i</v>
      </c>
      <c r="AI808">
        <f t="shared" si="382"/>
        <v>-24.03389458316893</v>
      </c>
      <c r="AJ808">
        <f t="shared" si="383"/>
        <v>57.710728405314242</v>
      </c>
      <c r="AK808"/>
      <c r="AL808"/>
      <c r="AM808"/>
      <c r="AN808"/>
    </row>
    <row r="809" spans="1:40" x14ac:dyDescent="0.35">
      <c r="A809"/>
      <c r="B809">
        <f t="shared" si="384"/>
        <v>67500</v>
      </c>
      <c r="C809" s="237" t="str">
        <f t="shared" si="352"/>
        <v>-4.64259386850196E-06+0.0100418680575255i</v>
      </c>
      <c r="D809" s="208" t="str">
        <f t="shared" si="353"/>
        <v>-1.64878111293292+0.0769876551076955i</v>
      </c>
      <c r="E809" t="str">
        <f t="shared" si="354"/>
        <v>36500</v>
      </c>
      <c r="F809" t="str">
        <f t="shared" si="355"/>
        <v>0.21505376344086</v>
      </c>
      <c r="G809" t="str">
        <f t="shared" si="350"/>
        <v>0.21505376344086</v>
      </c>
      <c r="H809" t="str">
        <f t="shared" si="356"/>
        <v>1.82330349160759+1.07614058910672i</v>
      </c>
      <c r="I809" t="str">
        <f t="shared" si="357"/>
        <v>265.071880146639i</v>
      </c>
      <c r="J809" t="str">
        <f t="shared" si="351"/>
        <v>-94.10813438596+57.9892450759199i</v>
      </c>
      <c r="K809" t="str">
        <f t="shared" si="358"/>
        <v>1.25797533327169-2.0415115175713i</v>
      </c>
      <c r="L809" t="str">
        <f t="shared" si="359"/>
        <v>0.355143448523489-0.493775478515097i</v>
      </c>
      <c r="M809" t="str">
        <f t="shared" si="360"/>
        <v>1.61311878179518-2.5352869960864i</v>
      </c>
      <c r="N809" t="str">
        <f t="shared" si="361"/>
        <v>-0.84194740993703i</v>
      </c>
      <c r="O809" t="str">
        <f t="shared" si="362"/>
        <v>0.666011435702079-0.745941530895053i</v>
      </c>
      <c r="P809" t="str">
        <f t="shared" si="363"/>
        <v>0.333988564297921+0.745941530895053i</v>
      </c>
      <c r="Q809" t="str">
        <f t="shared" si="364"/>
        <v>-0.333988564297921+0.096005879041977i</v>
      </c>
      <c r="R809" t="str">
        <f t="shared" si="365"/>
        <v>-0.330670531207765-2.32848644848578i</v>
      </c>
      <c r="S809" t="str">
        <f t="shared" si="366"/>
        <v>0.0940105482359902i</v>
      </c>
      <c r="T809" t="str">
        <f t="shared" si="367"/>
        <v>0.218902287582222-0.0310865179243281i</v>
      </c>
      <c r="U809" t="str">
        <f t="shared" si="368"/>
        <v>0.0000499999999999999-0.00210522411497216i</v>
      </c>
      <c r="V809" t="str">
        <f t="shared" si="369"/>
        <v>0.00002-0.0235785100876882i</v>
      </c>
      <c r="W809" t="str">
        <f t="shared" si="370"/>
        <v>0.0000422733744742321-0.00193274104054491i</v>
      </c>
      <c r="X809" t="str">
        <f t="shared" si="371"/>
        <v>0.0000609283002204181-0.0019317439407381i</v>
      </c>
      <c r="Y809" t="str">
        <f t="shared" si="372"/>
        <v>0.009+0.339292006587698i</v>
      </c>
      <c r="Z809" t="str">
        <f t="shared" si="373"/>
        <v>-0.0686049807233338-0.0040098510814618i</v>
      </c>
      <c r="AA809" t="str">
        <f t="shared" si="374"/>
        <v>0.954669205655719-35.5446421481056i</v>
      </c>
      <c r="AB809" t="str">
        <f t="shared" si="375"/>
        <v>0.658493759752193-0.0935133126825178i</v>
      </c>
      <c r="AC809" t="str">
        <f t="shared" si="376"/>
        <v>1.82514556594624-1.82031874713983i</v>
      </c>
      <c r="AD809" t="str">
        <f t="shared" si="377"/>
        <v>0.206490519983191+0.154708346127529i</v>
      </c>
      <c r="AE809" t="str">
        <f t="shared" si="378"/>
        <v>-0.0135459207139673-0.0114417593386842i</v>
      </c>
      <c r="AF809" t="str">
        <f t="shared" si="379"/>
        <v>-3.47208460454051-0.999152933999024i</v>
      </c>
      <c r="AG809" t="str">
        <f t="shared" si="380"/>
        <v>1.02062018224684-0.0260348095720599i</v>
      </c>
      <c r="AH809" t="str">
        <f t="shared" si="381"/>
        <v>0.0335282597601718+0.0530404019767147i</v>
      </c>
      <c r="AI809">
        <f t="shared" si="382"/>
        <v>-24.047873256432041</v>
      </c>
      <c r="AJ809">
        <f t="shared" si="383"/>
        <v>57.701922157032968</v>
      </c>
      <c r="AK809"/>
      <c r="AL809"/>
      <c r="AM809"/>
      <c r="AN809"/>
    </row>
    <row r="810" spans="1:40" x14ac:dyDescent="0.35">
      <c r="A810"/>
      <c r="B810">
        <f t="shared" si="384"/>
        <v>67600</v>
      </c>
      <c r="C810" s="237" t="str">
        <f t="shared" si="352"/>
        <v>-4.62886854599118E-06+0.0100270132294571i</v>
      </c>
      <c r="D810" s="208" t="str">
        <f t="shared" si="353"/>
        <v>-1.64878100770545+0.0768737680925045i</v>
      </c>
      <c r="E810" t="str">
        <f t="shared" si="354"/>
        <v>36500</v>
      </c>
      <c r="F810" t="str">
        <f t="shared" si="355"/>
        <v>0.21505376344086</v>
      </c>
      <c r="G810" t="str">
        <f t="shared" si="350"/>
        <v>0.21505376344086</v>
      </c>
      <c r="H810" t="str">
        <f t="shared" si="356"/>
        <v>1.82476288865592+1.07550309577984i</v>
      </c>
      <c r="I810" t="str">
        <f t="shared" si="357"/>
        <v>265.464579228338i</v>
      </c>
      <c r="J810" t="str">
        <f t="shared" si="351"/>
        <v>-94.3901450077553+58.0751550686249i</v>
      </c>
      <c r="K810" t="str">
        <f t="shared" si="358"/>
        <v>1.25522036725738-2.04012253332959i</v>
      </c>
      <c r="L810" t="str">
        <f t="shared" si="359"/>
        <v>0.354450772439303-0.493542505303704i</v>
      </c>
      <c r="M810" t="str">
        <f t="shared" si="360"/>
        <v>1.60967113969668-2.53366503863329i</v>
      </c>
      <c r="N810" t="str">
        <f t="shared" si="361"/>
        <v>-0.843194739433233i</v>
      </c>
      <c r="O810" t="str">
        <f t="shared" si="362"/>
        <v>0.665080482968909-0.746771686108842i</v>
      </c>
      <c r="P810" t="str">
        <f t="shared" si="363"/>
        <v>0.334919517031091+0.746771686108842i</v>
      </c>
      <c r="Q810" t="str">
        <f t="shared" si="364"/>
        <v>-0.334919517031091+0.0964230533243909i</v>
      </c>
      <c r="R810" t="str">
        <f t="shared" si="365"/>
        <v>-0.330662523305723-2.32490236200133i</v>
      </c>
      <c r="S810" t="str">
        <f t="shared" si="366"/>
        <v>0.0941498231222657i</v>
      </c>
      <c r="T810" t="str">
        <f t="shared" si="367"/>
        <v>0.218889146158963-0.0311318180823959i</v>
      </c>
      <c r="U810" t="str">
        <f t="shared" si="368"/>
        <v>0.0000499999999999999-0.00210210987811569i</v>
      </c>
      <c r="V810" t="str">
        <f t="shared" si="369"/>
        <v>0.00002-0.0235436306348958i</v>
      </c>
      <c r="W810" t="str">
        <f t="shared" si="370"/>
        <v>0.000042273373857792-0.00192988218200917i</v>
      </c>
      <c r="X810" t="str">
        <f t="shared" si="371"/>
        <v>0.0000608731314185637-0.00192888708932545i</v>
      </c>
      <c r="Y810" t="str">
        <f t="shared" si="372"/>
        <v>0.009+0.339794661412272i</v>
      </c>
      <c r="Z810" t="str">
        <f t="shared" si="373"/>
        <v>-0.0684012285449808-0.00399641672379449i</v>
      </c>
      <c r="AA810" t="str">
        <f t="shared" si="374"/>
        <v>0.951810872767412-35.4915373907476i</v>
      </c>
      <c r="AB810" t="str">
        <f t="shared" si="375"/>
        <v>0.658454228209121-0.0936495829414215i</v>
      </c>
      <c r="AC810" t="str">
        <f t="shared" si="376"/>
        <v>1.82261809377821-1.81904748845915i</v>
      </c>
      <c r="AD810" t="str">
        <f t="shared" si="377"/>
        <v>0.206679293891014+0.154892496947796i</v>
      </c>
      <c r="AE810" t="str">
        <f t="shared" si="378"/>
        <v>-0.0135181026517621-0.011420813670197i</v>
      </c>
      <c r="AF810" t="str">
        <f t="shared" si="379"/>
        <v>-3.47354389636137-0.998629327687335i</v>
      </c>
      <c r="AG810" t="str">
        <f t="shared" si="380"/>
        <v>1.02061261465477-0.0260203338380429i</v>
      </c>
      <c r="AH810" t="str">
        <f t="shared" si="381"/>
        <v>0.0334826208503633+0.0529500611443157i</v>
      </c>
      <c r="AI810">
        <f t="shared" si="382"/>
        <v>-24.061830363283402</v>
      </c>
      <c r="AJ810">
        <f t="shared" si="383"/>
        <v>57.693056713233169</v>
      </c>
      <c r="AK810"/>
      <c r="AL810"/>
      <c r="AM810"/>
      <c r="AN810"/>
    </row>
    <row r="811" spans="1:40" x14ac:dyDescent="0.35">
      <c r="A811"/>
      <c r="B811">
        <f t="shared" si="384"/>
        <v>67700</v>
      </c>
      <c r="C811" s="237" t="str">
        <f t="shared" si="352"/>
        <v>-4.61520399975479E-06+0.0100122022856385i</v>
      </c>
      <c r="D811" s="208" t="str">
        <f t="shared" si="353"/>
        <v>-1.64878090294393+0.0767602175232285i</v>
      </c>
      <c r="E811" t="str">
        <f t="shared" si="354"/>
        <v>36500</v>
      </c>
      <c r="F811" t="str">
        <f t="shared" si="355"/>
        <v>0.21505376344086</v>
      </c>
      <c r="G811" t="str">
        <f t="shared" si="350"/>
        <v>0.21505376344086</v>
      </c>
      <c r="H811" t="str">
        <f t="shared" si="356"/>
        <v>1.82621840123673+1.07486494909282i</v>
      </c>
      <c r="I811" t="str">
        <f t="shared" si="357"/>
        <v>265.857278310036i</v>
      </c>
      <c r="J811" t="str">
        <f t="shared" si="351"/>
        <v>-94.6725731138166+58.1610650613299i</v>
      </c>
      <c r="K811" t="str">
        <f t="shared" si="358"/>
        <v>1.25247338814397-2.03873292703863i</v>
      </c>
      <c r="L811" t="str">
        <f t="shared" si="359"/>
        <v>0.35375977365929-0.493309017522441i</v>
      </c>
      <c r="M811" t="str">
        <f t="shared" si="360"/>
        <v>1.60623316180326-2.53204194456107i</v>
      </c>
      <c r="N811" t="str">
        <f t="shared" si="361"/>
        <v>-0.844442068929436i</v>
      </c>
      <c r="O811" t="str">
        <f t="shared" si="362"/>
        <v>0.664148495483124-0.747600679472339i</v>
      </c>
      <c r="P811" t="str">
        <f t="shared" si="363"/>
        <v>0.335851504516876+0.747600679472339i</v>
      </c>
      <c r="Q811" t="str">
        <f t="shared" si="364"/>
        <v>-0.335851504516876+0.096841389457097i</v>
      </c>
      <c r="R811" t="str">
        <f t="shared" si="365"/>
        <v>-0.330654502876199-2.32132865411041i</v>
      </c>
      <c r="S811" t="str">
        <f t="shared" si="366"/>
        <v>0.0942890980085413i</v>
      </c>
      <c r="T811" t="str">
        <f t="shared" si="367"/>
        <v>0.218875984977452-0.0311771148286594i</v>
      </c>
      <c r="U811" t="str">
        <f t="shared" si="368"/>
        <v>0.0000499999999999999-0.00209900484136811i</v>
      </c>
      <c r="V811" t="str">
        <f t="shared" si="369"/>
        <v>0.00002-0.0235088542233228i</v>
      </c>
      <c r="W811" t="str">
        <f t="shared" si="370"/>
        <v>0.0000422733732404394-0.00192703176947503i</v>
      </c>
      <c r="X811" t="str">
        <f t="shared" si="371"/>
        <v>0.0000608182068725468-0.00192603867563195i</v>
      </c>
      <c r="Y811" t="str">
        <f t="shared" si="372"/>
        <v>0.009+0.340297316236846i</v>
      </c>
      <c r="Z811" t="str">
        <f t="shared" si="373"/>
        <v>-0.0681983841251935-0.00398305569179874i</v>
      </c>
      <c r="AA811" t="str">
        <f t="shared" si="374"/>
        <v>0.948965410162993-35.4385918431406i</v>
      </c>
      <c r="AB811" t="str">
        <f t="shared" si="375"/>
        <v>0.658414637230005-0.0937858429370617i</v>
      </c>
      <c r="AC811" t="str">
        <f t="shared" si="376"/>
        <v>1.82009773641284-1.81777540941251i</v>
      </c>
      <c r="AD811" t="str">
        <f t="shared" si="377"/>
        <v>0.206868295891525+0.155076429509718i</v>
      </c>
      <c r="AE811" t="str">
        <f t="shared" si="378"/>
        <v>-0.0134904054513119-0.0113999298518707i</v>
      </c>
      <c r="AF811" t="str">
        <f t="shared" si="379"/>
        <v>-3.47499930418066-0.998104731569591i</v>
      </c>
      <c r="AG811" t="str">
        <f t="shared" si="380"/>
        <v>1.02060504415267-0.0260059313477752i</v>
      </c>
      <c r="AH811" t="str">
        <f t="shared" si="381"/>
        <v>0.0334371783755638+0.0528599687891937i</v>
      </c>
      <c r="AI811">
        <f t="shared" si="382"/>
        <v>-24.075765980550887</v>
      </c>
      <c r="AJ811">
        <f t="shared" si="383"/>
        <v>57.684132317861433</v>
      </c>
      <c r="AK811"/>
      <c r="AL811"/>
      <c r="AM811"/>
      <c r="AN811"/>
    </row>
    <row r="812" spans="1:40" x14ac:dyDescent="0.35">
      <c r="A812"/>
      <c r="B812">
        <f t="shared" si="384"/>
        <v>67800</v>
      </c>
      <c r="C812" s="237" t="str">
        <f t="shared" si="352"/>
        <v>-4.60159987149537E-06+0.00999743503189185i</v>
      </c>
      <c r="D812" s="208" t="str">
        <f t="shared" si="353"/>
        <v>-1.64878079864561+0.0766470019111709i</v>
      </c>
      <c r="E812" t="str">
        <f t="shared" si="354"/>
        <v>36500</v>
      </c>
      <c r="F812" t="str">
        <f t="shared" si="355"/>
        <v>0.21505376344086</v>
      </c>
      <c r="G812" t="str">
        <f t="shared" si="350"/>
        <v>0.21505376344086</v>
      </c>
      <c r="H812" t="str">
        <f t="shared" si="356"/>
        <v>1.82767004008672+1.07422615893763i</v>
      </c>
      <c r="I812" t="str">
        <f t="shared" si="357"/>
        <v>266.249977391735i</v>
      </c>
      <c r="J812" t="str">
        <f t="shared" si="351"/>
        <v>-94.9554187041441+58.2469750540351i</v>
      </c>
      <c r="K812" t="str">
        <f t="shared" si="358"/>
        <v>1.24973437022974-2.03734271666531i</v>
      </c>
      <c r="L812" t="str">
        <f t="shared" si="359"/>
        <v>0.353070448355066-0.493075020189505i</v>
      </c>
      <c r="M812" t="str">
        <f t="shared" si="360"/>
        <v>1.60280481858481-2.53041773685481i</v>
      </c>
      <c r="N812" t="str">
        <f t="shared" si="361"/>
        <v>-0.845689398425639i</v>
      </c>
      <c r="O812" t="str">
        <f t="shared" si="362"/>
        <v>0.66321547469474-0.748428509695769i</v>
      </c>
      <c r="P812" t="str">
        <f t="shared" si="363"/>
        <v>0.33678452530526+0.748428509695769i</v>
      </c>
      <c r="Q812" t="str">
        <f t="shared" si="364"/>
        <v>-0.33678452530526+0.0972608887298699i</v>
      </c>
      <c r="R812" t="str">
        <f t="shared" si="365"/>
        <v>-0.330646469916128-2.31776527887582i</v>
      </c>
      <c r="S812" t="str">
        <f t="shared" si="366"/>
        <v>0.0944283728948168i</v>
      </c>
      <c r="T812" t="str">
        <f t="shared" si="367"/>
        <v>0.218862804036345-0.031222408157595i</v>
      </c>
      <c r="U812" t="str">
        <f t="shared" si="368"/>
        <v>0.0000500000000000001-0.00209590896402096i</v>
      </c>
      <c r="V812" t="str">
        <f t="shared" si="369"/>
        <v>0.00002-0.0234741803970347i</v>
      </c>
      <c r="W812" t="str">
        <f t="shared" si="370"/>
        <v>0.0000422733726221744-0.00192418976557078i</v>
      </c>
      <c r="X812" t="str">
        <f t="shared" si="371"/>
        <v>0.000060763525142609-0.00192319866233639i</v>
      </c>
      <c r="Y812" t="str">
        <f t="shared" si="372"/>
        <v>0.009+0.340799971061421i</v>
      </c>
      <c r="Z812" t="str">
        <f t="shared" si="373"/>
        <v>-0.0679964420715722-0.00396976745956672i</v>
      </c>
      <c r="AA812" t="str">
        <f t="shared" si="374"/>
        <v>0.946132740383385-35.3858047870394i</v>
      </c>
      <c r="AB812" t="str">
        <f t="shared" si="375"/>
        <v>0.658374986810805-0.0939220926528227i</v>
      </c>
      <c r="AC812" t="str">
        <f t="shared" si="376"/>
        <v>1.81758447216485-1.81650252680313i</v>
      </c>
      <c r="AD812" t="str">
        <f t="shared" si="377"/>
        <v>0.207057525774567+0.155260143576253i</v>
      </c>
      <c r="AE812" t="str">
        <f t="shared" si="378"/>
        <v>-0.0134628283910768-0.011379107586785i</v>
      </c>
      <c r="AF812" t="str">
        <f t="shared" si="379"/>
        <v>-3.47645083873233-0.997579157026459i</v>
      </c>
      <c r="AG812" t="str">
        <f t="shared" si="380"/>
        <v>1.02059747071059-0.0259916017435082i</v>
      </c>
      <c r="AH812" t="str">
        <f t="shared" si="381"/>
        <v>0.0333919311323001+0.0527701238075829i</v>
      </c>
      <c r="AI812">
        <f t="shared" si="382"/>
        <v>-24.08968018465902</v>
      </c>
      <c r="AJ812">
        <f t="shared" si="383"/>
        <v>57.675149213532599</v>
      </c>
      <c r="AK812"/>
      <c r="AL812"/>
      <c r="AM812"/>
      <c r="AN812"/>
    </row>
    <row r="813" spans="1:40" x14ac:dyDescent="0.35">
      <c r="A813"/>
      <c r="B813">
        <f t="shared" si="384"/>
        <v>67900</v>
      </c>
      <c r="C813" s="237" t="str">
        <f t="shared" si="352"/>
        <v>-4.58805580555197E-06+0.00998271127518312i</v>
      </c>
      <c r="D813" s="208" t="str">
        <f t="shared" si="353"/>
        <v>-1.64878069480777+0.0765341197764039i</v>
      </c>
      <c r="E813" t="str">
        <f t="shared" si="354"/>
        <v>36500</v>
      </c>
      <c r="F813" t="str">
        <f t="shared" si="355"/>
        <v>0.21505376344086</v>
      </c>
      <c r="G813" t="str">
        <f t="shared" si="350"/>
        <v>0.21505376344086</v>
      </c>
      <c r="H813" t="str">
        <f t="shared" si="356"/>
        <v>1.82911781592483+1.07358673513637i</v>
      </c>
      <c r="I813" t="str">
        <f t="shared" si="357"/>
        <v>266.642676473434i</v>
      </c>
      <c r="J813" t="str">
        <f t="shared" si="351"/>
        <v>-95.2386817787378+58.3328850467401i</v>
      </c>
      <c r="K813" t="str">
        <f t="shared" si="358"/>
        <v>1.24700328788308-2.03595192002891i</v>
      </c>
      <c r="L813" t="str">
        <f t="shared" si="359"/>
        <v>0.352382792699198-0.492840518292865i</v>
      </c>
      <c r="M813" t="str">
        <f t="shared" si="360"/>
        <v>1.59938608058228-2.52879243832177i</v>
      </c>
      <c r="N813" t="str">
        <f t="shared" si="361"/>
        <v>-0.846936727921842i</v>
      </c>
      <c r="O813" t="str">
        <f t="shared" si="362"/>
        <v>0.66228142205538-0.74925517549117i</v>
      </c>
      <c r="P813" t="str">
        <f t="shared" si="363"/>
        <v>0.33771857794462+0.74925517549117i</v>
      </c>
      <c r="Q813" t="str">
        <f t="shared" si="364"/>
        <v>-0.33771857794462+0.097681552430672i</v>
      </c>
      <c r="R813" t="str">
        <f t="shared" si="365"/>
        <v>-0.33063842442246-2.31421219063095i</v>
      </c>
      <c r="S813" t="str">
        <f t="shared" si="366"/>
        <v>0.0945676477810924i</v>
      </c>
      <c r="T813" t="str">
        <f t="shared" si="367"/>
        <v>0.218849603334298-0.0312676980636785i</v>
      </c>
      <c r="U813" t="str">
        <f t="shared" si="368"/>
        <v>0.0000500000000000001-0.00209282220560561i</v>
      </c>
      <c r="V813" t="str">
        <f t="shared" si="369"/>
        <v>0.00002-0.0234396087027828i</v>
      </c>
      <c r="W813" t="str">
        <f t="shared" si="370"/>
        <v>0.0000422733720029964-0.0019213561331449i</v>
      </c>
      <c r="X813" t="str">
        <f t="shared" si="371"/>
        <v>0.0000607090847995854-0.00192036701233734i</v>
      </c>
      <c r="Y813" t="str">
        <f t="shared" si="372"/>
        <v>0.009+0.341302625885995i</v>
      </c>
      <c r="Z813" t="str">
        <f t="shared" si="373"/>
        <v>-0.0677953970317595-0.00395655150579972i</v>
      </c>
      <c r="AA813" t="str">
        <f t="shared" si="374"/>
        <v>0.94331278655363-35.3331755085322i</v>
      </c>
      <c r="AB813" t="str">
        <f t="shared" si="375"/>
        <v>0.658335276947476-0.0940583320720866i</v>
      </c>
      <c r="AC813" t="str">
        <f t="shared" si="376"/>
        <v>1.81507827940102-1.81522885730413i</v>
      </c>
      <c r="AD813" t="str">
        <f t="shared" si="377"/>
        <v>0.207246983329684+0.155443638910323i</v>
      </c>
      <c r="AE813" t="str">
        <f t="shared" si="378"/>
        <v>-0.0134353707548727-0.0113583465799523i</v>
      </c>
      <c r="AF813" t="str">
        <f t="shared" si="379"/>
        <v>-3.4778985107326-0.997052615359966i</v>
      </c>
      <c r="AG813" t="str">
        <f t="shared" si="380"/>
        <v>1.02058989429884-0.0259773446696131i</v>
      </c>
      <c r="AH813" t="str">
        <f t="shared" si="381"/>
        <v>0.0333468779261498+0.0526805251023557i</v>
      </c>
      <c r="AI813">
        <f t="shared" si="382"/>
        <v>-24.103573051632033</v>
      </c>
      <c r="AJ813">
        <f t="shared" si="383"/>
        <v>57.666107641537181</v>
      </c>
      <c r="AK813"/>
      <c r="AL813"/>
      <c r="AM813"/>
      <c r="AN813"/>
    </row>
    <row r="814" spans="1:40" x14ac:dyDescent="0.35">
      <c r="A814"/>
      <c r="B814">
        <f t="shared" si="384"/>
        <v>68000</v>
      </c>
      <c r="C814" s="237" t="str">
        <f t="shared" si="352"/>
        <v>-4.57457144887692E-06+0.00996803082361381i</v>
      </c>
      <c r="D814" s="208" t="str">
        <f t="shared" si="353"/>
        <v>-1.6487805914277+0.0764215696477059i</v>
      </c>
      <c r="E814" t="str">
        <f t="shared" si="354"/>
        <v>36500</v>
      </c>
      <c r="F814" t="str">
        <f t="shared" si="355"/>
        <v>0.21505376344086</v>
      </c>
      <c r="G814" t="str">
        <f t="shared" si="350"/>
        <v>0.21505376344086</v>
      </c>
      <c r="H814" t="str">
        <f t="shared" si="356"/>
        <v>1.83056173945209+1.07294668744173i</v>
      </c>
      <c r="I814" t="str">
        <f t="shared" si="357"/>
        <v>267.035375555132i</v>
      </c>
      <c r="J814" t="str">
        <f t="shared" si="351"/>
        <v>-95.5223623375976+58.4187950394452i</v>
      </c>
      <c r="K814" t="str">
        <f t="shared" si="358"/>
        <v>1.24428011554258-2.03456055480213i</v>
      </c>
      <c r="L814" t="str">
        <f t="shared" si="359"/>
        <v>0.351696802865277-0.492605516790404i</v>
      </c>
      <c r="M814" t="str">
        <f t="shared" si="360"/>
        <v>1.59597691840786-2.52716607159253i</v>
      </c>
      <c r="N814" t="str">
        <f t="shared" si="361"/>
        <v>-0.848184057418045i</v>
      </c>
      <c r="O814" t="str">
        <f t="shared" si="362"/>
        <v>0.661346339018271-0.750080675572388i</v>
      </c>
      <c r="P814" t="str">
        <f t="shared" si="363"/>
        <v>0.338653660981729+0.750080675572388i</v>
      </c>
      <c r="Q814" t="str">
        <f t="shared" si="364"/>
        <v>-0.338653660981729+0.098103381845657i</v>
      </c>
      <c r="R814" t="str">
        <f t="shared" si="365"/>
        <v>-0.330630366392125-2.31066934397778i</v>
      </c>
      <c r="S814" t="str">
        <f t="shared" si="366"/>
        <v>0.0947069226673679i</v>
      </c>
      <c r="T814" t="str">
        <f t="shared" si="367"/>
        <v>0.218836382869961-0.0313129845413825i</v>
      </c>
      <c r="U814" t="str">
        <f t="shared" si="368"/>
        <v>0.0000500000000000001-0.00208974452589148i</v>
      </c>
      <c r="V814" t="str">
        <f t="shared" si="369"/>
        <v>0.00002-0.0234051386899846i</v>
      </c>
      <c r="W814" t="str">
        <f t="shared" si="370"/>
        <v>0.0000422733713829062-0.0019185308352644i</v>
      </c>
      <c r="X814" t="str">
        <f t="shared" si="371"/>
        <v>0.0000606548844248109-0.00191754368875152i</v>
      </c>
      <c r="Y814" t="str">
        <f t="shared" si="372"/>
        <v>0.009+0.34180528071057i</v>
      </c>
      <c r="Z814" t="str">
        <f t="shared" si="373"/>
        <v>-0.0675952436930808-0.00394340731376046i</v>
      </c>
      <c r="AA814" t="str">
        <f t="shared" si="374"/>
        <v>0.940505472377522-35.2807032980072i</v>
      </c>
      <c r="AB814" t="str">
        <f t="shared" si="375"/>
        <v>0.658295507635957-0.0941945611782262i</v>
      </c>
      <c r="AC814" t="str">
        <f t="shared" si="376"/>
        <v>1.81257913654041-1.81395441745938i</v>
      </c>
      <c r="AD814" t="str">
        <f t="shared" si="377"/>
        <v>0.207436668346119+0.155626915274816i</v>
      </c>
      <c r="AE814" t="str">
        <f t="shared" si="378"/>
        <v>-0.013408031831824-0.0113376465383018i</v>
      </c>
      <c r="AF814" t="str">
        <f t="shared" si="379"/>
        <v>-3.47934233087979-0.996525117794024i</v>
      </c>
      <c r="AG814" t="str">
        <f t="shared" si="380"/>
        <v>1.02058231488798-0.0259631597725645i</v>
      </c>
      <c r="AH814" t="str">
        <f t="shared" si="381"/>
        <v>0.0333020175716606+0.0525911715829738i</v>
      </c>
      <c r="AI814">
        <f t="shared" si="382"/>
        <v>-24.117444657096478</v>
      </c>
      <c r="AJ814">
        <f t="shared" si="383"/>
        <v>57.657007841850074</v>
      </c>
      <c r="AK814"/>
      <c r="AL814"/>
      <c r="AM814"/>
      <c r="AN814"/>
    </row>
    <row r="815" spans="1:40" x14ac:dyDescent="0.35">
      <c r="A815"/>
      <c r="B815">
        <f t="shared" si="384"/>
        <v>68100</v>
      </c>
      <c r="C815" s="237" t="str">
        <f t="shared" si="352"/>
        <v>-4.56114645101271E-06+0.0099533934864125i</v>
      </c>
      <c r="D815" s="208" t="str">
        <f t="shared" si="353"/>
        <v>-1.64878048850272+0.0763093500624959i</v>
      </c>
      <c r="E815" t="str">
        <f t="shared" si="354"/>
        <v>36500</v>
      </c>
      <c r="F815" t="str">
        <f t="shared" si="355"/>
        <v>0.21505376344086</v>
      </c>
      <c r="G815" t="str">
        <f t="shared" si="350"/>
        <v>0.21505376344086</v>
      </c>
      <c r="H815" t="str">
        <f t="shared" si="356"/>
        <v>1.83200182135149+1.07230602553741i</v>
      </c>
      <c r="I815" t="str">
        <f t="shared" si="357"/>
        <v>267.428074636831i</v>
      </c>
      <c r="J815" t="str">
        <f t="shared" si="351"/>
        <v>-95.8064603807237+58.5047050321502i</v>
      </c>
      <c r="K815" t="str">
        <f t="shared" si="358"/>
        <v>1.24156482771707-2.03316863851222i</v>
      </c>
      <c r="L815" t="str">
        <f t="shared" si="359"/>
        <v>0.351012475028039-0.492370020610075i</v>
      </c>
      <c r="M815" t="str">
        <f t="shared" si="360"/>
        <v>1.59257730274511-2.5255386591223i</v>
      </c>
      <c r="N815" t="str">
        <f t="shared" si="361"/>
        <v>-0.849431386914248i</v>
      </c>
      <c r="O815" t="str">
        <f t="shared" si="362"/>
        <v>0.660410227038244-0.750905008655086i</v>
      </c>
      <c r="P815" t="str">
        <f t="shared" si="363"/>
        <v>0.339589772961756+0.750905008655086i</v>
      </c>
      <c r="Q815" t="str">
        <f t="shared" si="364"/>
        <v>-0.339589772961756+0.098526378259162i</v>
      </c>
      <c r="R815" t="str">
        <f t="shared" si="365"/>
        <v>-0.330622295822063-2.30713669378494i</v>
      </c>
      <c r="S815" t="str">
        <f t="shared" si="366"/>
        <v>0.0948461975536435i</v>
      </c>
      <c r="T815" t="str">
        <f t="shared" si="367"/>
        <v>0.218823142641986-0.0313582675851785i</v>
      </c>
      <c r="U815" t="str">
        <f t="shared" si="368"/>
        <v>0.0000500000000000001-0.0020866758848843i</v>
      </c>
      <c r="V815" t="str">
        <f t="shared" si="369"/>
        <v>0.00002-0.0233707699107042i</v>
      </c>
      <c r="W815" t="str">
        <f t="shared" si="370"/>
        <v>0.0000422733707619035-0.00191571383521322i</v>
      </c>
      <c r="X815" t="str">
        <f t="shared" si="371"/>
        <v>0.0000606009226100257-0.00191472865491218i</v>
      </c>
      <c r="Y815" t="str">
        <f t="shared" si="372"/>
        <v>0.009+0.342307935535144i</v>
      </c>
      <c r="Z815" t="str">
        <f t="shared" si="373"/>
        <v>-0.0673959767821922-0.00393033437122607i</v>
      </c>
      <c r="AA815" t="str">
        <f t="shared" si="374"/>
        <v>0.937710722132404-35.2283874501207i</v>
      </c>
      <c r="AB815" t="str">
        <f t="shared" si="375"/>
        <v>0.658255678872194-0.0943307799546109i</v>
      </c>
      <c r="AC815" t="str">
        <f t="shared" si="376"/>
        <v>1.8100870220544-1.81267922368448i</v>
      </c>
      <c r="AD815" t="str">
        <f t="shared" si="377"/>
        <v>0.207626580612813+0.155809972432591i</v>
      </c>
      <c r="AE815" t="str">
        <f t="shared" si="378"/>
        <v>-0.0133808109163155-0.0113170071706636i</v>
      </c>
      <c r="AF815" t="str">
        <f t="shared" si="379"/>
        <v>-3.48078230985421-0.995996675474914i</v>
      </c>
      <c r="AG815" t="str">
        <f t="shared" si="380"/>
        <v>1.0205747324488-0.0259490467009243i</v>
      </c>
      <c r="AH815" t="str">
        <f t="shared" si="381"/>
        <v>0.0332573488922678+0.052502062165438i</v>
      </c>
      <c r="AI815">
        <f t="shared" si="382"/>
        <v>-24.131295076284168</v>
      </c>
      <c r="AJ815">
        <f t="shared" si="383"/>
        <v>57.647850053140509</v>
      </c>
      <c r="AK815"/>
      <c r="AL815"/>
      <c r="AM815"/>
      <c r="AN815"/>
    </row>
    <row r="816" spans="1:40" x14ac:dyDescent="0.35">
      <c r="A816"/>
      <c r="B816">
        <f t="shared" si="384"/>
        <v>68200</v>
      </c>
      <c r="C816" s="237" t="str">
        <f t="shared" si="352"/>
        <v>-0.0000045477804640693+0.00993879907392669i</v>
      </c>
      <c r="D816" s="208" t="str">
        <f t="shared" si="353"/>
        <v>-1.64878038603015+0.0761974595667713i</v>
      </c>
      <c r="E816" t="str">
        <f t="shared" si="354"/>
        <v>36500</v>
      </c>
      <c r="F816" t="str">
        <f t="shared" si="355"/>
        <v>0.21505376344086</v>
      </c>
      <c r="G816" t="str">
        <f t="shared" si="350"/>
        <v>0.21505376344086</v>
      </c>
      <c r="H816" t="str">
        <f t="shared" si="356"/>
        <v>1.83343807228777+1.07166475903849i</v>
      </c>
      <c r="I816" t="str">
        <f t="shared" si="357"/>
        <v>267.82077371853i</v>
      </c>
      <c r="J816" t="str">
        <f t="shared" si="351"/>
        <v>-96.0909759081159+58.5906150248554i</v>
      </c>
      <c r="K816" t="str">
        <f t="shared" si="358"/>
        <v>1.23885739898571-2.03177618854191i</v>
      </c>
      <c r="L816" t="str">
        <f t="shared" si="359"/>
        <v>0.350329805363458-0.492134034650052i</v>
      </c>
      <c r="M816" t="str">
        <f t="shared" si="360"/>
        <v>1.58918720434917-2.52391022319196i</v>
      </c>
      <c r="N816" t="str">
        <f t="shared" si="361"/>
        <v>-0.850678716410451i</v>
      </c>
      <c r="O816" t="str">
        <f t="shared" si="362"/>
        <v>0.659473087571731-0.751728173456741i</v>
      </c>
      <c r="P816" t="str">
        <f t="shared" si="363"/>
        <v>0.340526912428269+0.751728173456741i</v>
      </c>
      <c r="Q816" t="str">
        <f t="shared" si="364"/>
        <v>-0.340526912428269+0.09895054295371i</v>
      </c>
      <c r="R816" t="str">
        <f t="shared" si="365"/>
        <v>-0.3306142127092-2.30361419518573i</v>
      </c>
      <c r="S816" t="str">
        <f t="shared" si="366"/>
        <v>0.094985472439919i</v>
      </c>
      <c r="T816" t="str">
        <f t="shared" si="367"/>
        <v>0.21880988264902-0.0314035471895352i</v>
      </c>
      <c r="U816" t="str">
        <f t="shared" si="368"/>
        <v>0.0000500000000000001-0.00208361624282435i</v>
      </c>
      <c r="V816" t="str">
        <f t="shared" si="369"/>
        <v>0.00002-0.0233365019196327i</v>
      </c>
      <c r="W816" t="str">
        <f t="shared" si="370"/>
        <v>0.000042273370139988-0.00191290509649063i</v>
      </c>
      <c r="X816" t="str">
        <f t="shared" si="371"/>
        <v>0.0000605471979572847-0.00191192187436751i</v>
      </c>
      <c r="Y816" t="str">
        <f t="shared" si="372"/>
        <v>0.009+0.342810590359718i</v>
      </c>
      <c r="Z816" t="str">
        <f t="shared" si="373"/>
        <v>-0.0671975910647308-0.00391733217044182i</v>
      </c>
      <c r="AA816" t="str">
        <f t="shared" si="374"/>
        <v>0.934928460663988-35.1762272637647i</v>
      </c>
      <c r="AB816" t="str">
        <f t="shared" si="375"/>
        <v>0.658215790652117-0.0944669883846015i</v>
      </c>
      <c r="AC816" t="str">
        <f t="shared" si="376"/>
        <v>1.80760191446686-1.81140329226747i</v>
      </c>
      <c r="AD816" t="str">
        <f t="shared" si="377"/>
        <v>0.207816719918409+0.155992810146474i</v>
      </c>
      <c r="AE816" t="str">
        <f t="shared" si="378"/>
        <v>-0.0133537073079465-0.011296428187753i</v>
      </c>
      <c r="AF816" t="str">
        <f t="shared" si="379"/>
        <v>-3.48221845831792-0.995467299471719i</v>
      </c>
      <c r="AG816" t="str">
        <f t="shared" si="380"/>
        <v>1.02056714695235-0.0259350051053266i</v>
      </c>
      <c r="AH816" t="str">
        <f t="shared" si="381"/>
        <v>0.033212870720216+0.0524131957722351i</v>
      </c>
      <c r="AI816">
        <f t="shared" si="382"/>
        <v>-24.145124384035277</v>
      </c>
      <c r="AJ816">
        <f t="shared" si="383"/>
        <v>57.638634512777507</v>
      </c>
      <c r="AK816"/>
      <c r="AL816"/>
      <c r="AM816"/>
      <c r="AN816"/>
    </row>
    <row r="817" spans="1:40" x14ac:dyDescent="0.35">
      <c r="A817"/>
      <c r="B817">
        <f t="shared" si="384"/>
        <v>68300</v>
      </c>
      <c r="C817" s="237" t="str">
        <f t="shared" si="352"/>
        <v>-4.53447314270161E-06+0.00992424739761465i</v>
      </c>
      <c r="D817" s="208" t="str">
        <f t="shared" si="353"/>
        <v>-1.64878028400736+0.0760858967150457i</v>
      </c>
      <c r="E817" t="str">
        <f t="shared" si="354"/>
        <v>36500</v>
      </c>
      <c r="F817" t="str">
        <f t="shared" si="355"/>
        <v>0.21505376344086</v>
      </c>
      <c r="G817" t="str">
        <f t="shared" si="350"/>
        <v>0.21505376344086</v>
      </c>
      <c r="H817" t="str">
        <f t="shared" si="356"/>
        <v>1.83487050290743+1.0710228974919i</v>
      </c>
      <c r="I817" t="str">
        <f t="shared" si="357"/>
        <v>268.213472800229i</v>
      </c>
      <c r="J817" t="str">
        <f t="shared" si="351"/>
        <v>-96.3759089197742+58.6765250175604i</v>
      </c>
      <c r="K817" t="str">
        <f t="shared" si="358"/>
        <v>1.23615780399797-2.03038322213053i</v>
      </c>
      <c r="L817" t="str">
        <f t="shared" si="359"/>
        <v>0.349648790048828-0.49189756377887i</v>
      </c>
      <c r="M817" t="str">
        <f t="shared" si="360"/>
        <v>1.5858065940468-2.5222807859094i</v>
      </c>
      <c r="N817" t="str">
        <f t="shared" si="361"/>
        <v>-0.851926045906654i</v>
      </c>
      <c r="O817" t="str">
        <f t="shared" si="362"/>
        <v>0.658534922076762-0.752550168696648i</v>
      </c>
      <c r="P817" t="str">
        <f t="shared" si="363"/>
        <v>0.341465077923238+0.752550168696648i</v>
      </c>
      <c r="Q817" t="str">
        <f t="shared" si="364"/>
        <v>-0.341465077923238+0.099375877210006i</v>
      </c>
      <c r="R817" t="str">
        <f t="shared" si="365"/>
        <v>-0.330606117050462-2.30010180357621i</v>
      </c>
      <c r="S817" t="str">
        <f t="shared" si="366"/>
        <v>0.0951247473261946i</v>
      </c>
      <c r="T817" t="str">
        <f t="shared" si="367"/>
        <v>0.218796602889711-0.0314488233489195i</v>
      </c>
      <c r="U817" t="str">
        <f t="shared" si="368"/>
        <v>0.00005-0.00208056556018478i</v>
      </c>
      <c r="V817" t="str">
        <f t="shared" si="369"/>
        <v>0.00002-0.0233023342740696i</v>
      </c>
      <c r="W817" t="str">
        <f t="shared" si="370"/>
        <v>0.0000422733695171602-0.0019101045828097i</v>
      </c>
      <c r="X817" t="str">
        <f t="shared" si="371"/>
        <v>0.0000604937090788686-0.00190912331087912i</v>
      </c>
      <c r="Y817" t="str">
        <f t="shared" si="372"/>
        <v>0.009+0.343313245184293i</v>
      </c>
      <c r="Z817" t="str">
        <f t="shared" si="373"/>
        <v>-0.067000081344969-0.00390440020807519i</v>
      </c>
      <c r="AA817" t="str">
        <f t="shared" si="374"/>
        <v>0.932158613381185-35.1242220420345i</v>
      </c>
      <c r="AB817" t="str">
        <f t="shared" si="375"/>
        <v>0.658175842971659-0.0946031864515537i</v>
      </c>
      <c r="AC817" t="str">
        <f t="shared" si="376"/>
        <v>1.80512379235421-1.81012663936985i</v>
      </c>
      <c r="AD817" t="str">
        <f t="shared" si="377"/>
        <v>0.208007086051246+0.156175428179268i</v>
      </c>
      <c r="AE817" t="str">
        <f t="shared" si="378"/>
        <v>-0.0133267203114841-0.0112759093021559i</v>
      </c>
      <c r="AF817" t="str">
        <f t="shared" si="379"/>
        <v>-3.48365078691479-0.994937000776854i</v>
      </c>
      <c r="AG817" t="str">
        <f t="shared" si="380"/>
        <v>1.0205595583699-0.0259210346384612i</v>
      </c>
      <c r="AH817" t="str">
        <f t="shared" si="381"/>
        <v>0.0331685818964815+0.0523245713322962i</v>
      </c>
      <c r="AI817">
        <f t="shared" si="382"/>
        <v>-24.158932654800118</v>
      </c>
      <c r="AJ817">
        <f t="shared" si="383"/>
        <v>57.629361456841039</v>
      </c>
      <c r="AK817"/>
      <c r="AL817"/>
      <c r="AM817"/>
      <c r="AN817"/>
    </row>
    <row r="818" spans="1:40" x14ac:dyDescent="0.35">
      <c r="A818"/>
      <c r="B818">
        <f t="shared" si="384"/>
        <v>68400</v>
      </c>
      <c r="C818" s="237" t="str">
        <f t="shared" si="352"/>
        <v>-4.52122414408709E-06+0.00990973827003714i</v>
      </c>
      <c r="D818" s="208" t="str">
        <f t="shared" si="353"/>
        <v>-1.6487801824317+0.0759746600702848i</v>
      </c>
      <c r="E818" t="str">
        <f t="shared" si="354"/>
        <v>36500</v>
      </c>
      <c r="F818" t="str">
        <f t="shared" si="355"/>
        <v>0.21505376344086</v>
      </c>
      <c r="G818" t="str">
        <f t="shared" si="350"/>
        <v>0.21505376344086</v>
      </c>
      <c r="H818" t="str">
        <f t="shared" si="356"/>
        <v>1.83629912383842+1.07038045037681i</v>
      </c>
      <c r="I818" t="str">
        <f t="shared" si="357"/>
        <v>268.606171881927i</v>
      </c>
      <c r="J818" t="str">
        <f t="shared" si="351"/>
        <v>-96.6612594156987+58.7624350102655i</v>
      </c>
      <c r="K818" t="str">
        <f t="shared" si="358"/>
        <v>1.23346601747374-2.02898975637496i</v>
      </c>
      <c r="L818" t="str">
        <f t="shared" si="359"/>
        <v>0.348969425262883-0.491660612835586i</v>
      </c>
      <c r="M818" t="str">
        <f t="shared" si="360"/>
        <v>1.58243544273662-2.52065036921055i</v>
      </c>
      <c r="N818" t="str">
        <f t="shared" si="361"/>
        <v>-0.853173375402857i</v>
      </c>
      <c r="O818" t="str">
        <f t="shared" si="362"/>
        <v>0.657595732012963-0.753370993095922i</v>
      </c>
      <c r="P818" t="str">
        <f t="shared" si="363"/>
        <v>0.342404267987037+0.753370993095922i</v>
      </c>
      <c r="Q818" t="str">
        <f t="shared" si="364"/>
        <v>-0.342404267987037+0.0998023823069349i</v>
      </c>
      <c r="R818" t="str">
        <f t="shared" si="365"/>
        <v>-0.33059800884277-2.29659947461324i</v>
      </c>
      <c r="S818" t="str">
        <f t="shared" si="366"/>
        <v>0.0952640222124701i</v>
      </c>
      <c r="T818" t="str">
        <f t="shared" si="367"/>
        <v>0.218783303362703-0.031494096057796i</v>
      </c>
      <c r="U818" t="str">
        <f t="shared" si="368"/>
        <v>0.00005-0.00207752379766989i</v>
      </c>
      <c r="V818" t="str">
        <f t="shared" si="369"/>
        <v>0.00002-0.0232682665339028i</v>
      </c>
      <c r="W818" t="str">
        <f t="shared" si="370"/>
        <v>0.0000422733688934197-0.00190731225809568i</v>
      </c>
      <c r="X818" t="str">
        <f t="shared" si="371"/>
        <v>0.0000604404545971919-0.00190633292842041i</v>
      </c>
      <c r="Y818" t="str">
        <f t="shared" si="372"/>
        <v>0.009+0.343815900008867i</v>
      </c>
      <c r="Z818" t="str">
        <f t="shared" si="373"/>
        <v>-0.0668034424654732-0.00389153798517071i</v>
      </c>
      <c r="AA818" t="str">
        <f t="shared" si="374"/>
        <v>0.929401106251095-35.0723710921985i</v>
      </c>
      <c r="AB818" t="str">
        <f t="shared" si="375"/>
        <v>0.65813583582674-0.094739374138816i</v>
      </c>
      <c r="AC818" t="str">
        <f t="shared" si="376"/>
        <v>1.80265263434554-1.80884928102731i</v>
      </c>
      <c r="AD818" t="str">
        <f t="shared" si="377"/>
        <v>0.208197678799364+0.156357826293749i</v>
      </c>
      <c r="AE818" t="str">
        <f t="shared" si="378"/>
        <v>-0.0132998492368175-0.011255450228313i</v>
      </c>
      <c r="AF818" t="str">
        <f t="shared" si="379"/>
        <v>-3.48507930627012-0.994405790306525i</v>
      </c>
      <c r="AG818" t="str">
        <f t="shared" si="380"/>
        <v>1.02055196667298-0.0259071349550591i</v>
      </c>
      <c r="AH818" t="str">
        <f t="shared" si="381"/>
        <v>0.0331244812706902+0.0522361877809408i</v>
      </c>
      <c r="AI818">
        <f t="shared" si="382"/>
        <v>-24.172719962643008</v>
      </c>
      <c r="AJ818">
        <f t="shared" si="383"/>
        <v>57.620031120129696</v>
      </c>
      <c r="AK818"/>
      <c r="AL818"/>
      <c r="AM818"/>
      <c r="AN818"/>
    </row>
    <row r="819" spans="1:40" x14ac:dyDescent="0.35">
      <c r="A819"/>
      <c r="B819">
        <f t="shared" si="384"/>
        <v>68500</v>
      </c>
      <c r="C819" s="237" t="str">
        <f t="shared" si="352"/>
        <v>-4.50803312790374E-06+0.00989527150484949i</v>
      </c>
      <c r="D819" s="208" t="str">
        <f t="shared" si="353"/>
        <v>-1.64878008130058+0.0758637482038461i</v>
      </c>
      <c r="E819" t="str">
        <f t="shared" si="354"/>
        <v>36500</v>
      </c>
      <c r="F819" t="str">
        <f t="shared" si="355"/>
        <v>0.21505376344086</v>
      </c>
      <c r="G819" t="str">
        <f t="shared" si="350"/>
        <v>0.21505376344086</v>
      </c>
      <c r="H819" t="str">
        <f t="shared" si="356"/>
        <v>1.8377239456902+1.06973742710502i</v>
      </c>
      <c r="I819" t="str">
        <f t="shared" si="357"/>
        <v>268.998870963626i</v>
      </c>
      <c r="J819" t="str">
        <f t="shared" si="351"/>
        <v>-96.9470273958894+58.8483450029705i</v>
      </c>
      <c r="K819" t="str">
        <f t="shared" si="358"/>
        <v>1.23078201420335-2.02759580823075i</v>
      </c>
      <c r="L819" t="str">
        <f t="shared" si="359"/>
        <v>0.348291707185869-0.491423186629916i</v>
      </c>
      <c r="M819" t="str">
        <f t="shared" si="360"/>
        <v>1.57907372138922-2.51901899486067i</v>
      </c>
      <c r="N819" t="str">
        <f t="shared" si="361"/>
        <v>-0.85442070489906i</v>
      </c>
      <c r="O819" t="str">
        <f t="shared" si="362"/>
        <v>0.656655518841556-0.754190645377498i</v>
      </c>
      <c r="P819" t="str">
        <f t="shared" si="363"/>
        <v>0.343344481158444+0.754190645377498i</v>
      </c>
      <c r="Q819" t="str">
        <f t="shared" si="364"/>
        <v>-0.343344481158444+0.100230059521562i</v>
      </c>
      <c r="R819" t="str">
        <f t="shared" si="365"/>
        <v>-0.330589888083026-2.2931071642126i</v>
      </c>
      <c r="S819" t="str">
        <f t="shared" si="366"/>
        <v>0.0954032970987455i</v>
      </c>
      <c r="T819" t="str">
        <f t="shared" si="367"/>
        <v>0.218769984066636-0.0315393653106259i</v>
      </c>
      <c r="U819" t="str">
        <f t="shared" si="368"/>
        <v>0.00005-0.00207449091621344i</v>
      </c>
      <c r="V819" t="str">
        <f t="shared" si="369"/>
        <v>0.00002-0.0232342982615905i</v>
      </c>
      <c r="W819" t="str">
        <f t="shared" si="370"/>
        <v>0.0000422733682687665-0.00190452808648448i</v>
      </c>
      <c r="X819" t="str">
        <f t="shared" si="371"/>
        <v>0.0000603874331447151-0.00190355069117507i</v>
      </c>
      <c r="Y819" t="str">
        <f t="shared" si="372"/>
        <v>0.009+0.344318554833441i</v>
      </c>
      <c r="Z819" t="str">
        <f t="shared" si="373"/>
        <v>-0.0666076693067634-0.00387874500710496i</v>
      </c>
      <c r="AA819" t="str">
        <f t="shared" si="374"/>
        <v>0.926655865793923-35.0206737256655i</v>
      </c>
      <c r="AB819" t="str">
        <f t="shared" si="375"/>
        <v>0.658095769213269-0.0948755514297268i</v>
      </c>
      <c r="AC819" t="str">
        <f t="shared" si="376"/>
        <v>1.80018841912274-1.80757123315066i</v>
      </c>
      <c r="AD819" t="str">
        <f t="shared" si="377"/>
        <v>0.208388497950499+0.156540004252664i</v>
      </c>
      <c r="AE819" t="str">
        <f t="shared" si="378"/>
        <v>-0.0132730933989128-0.0112350506825044i</v>
      </c>
      <c r="AF819" t="str">
        <f t="shared" si="379"/>
        <v>-3.48650402699078-0.993873678901174i</v>
      </c>
      <c r="AG819" t="str">
        <f t="shared" si="380"/>
        <v>1.02054437183333-0.0258933057118764i</v>
      </c>
      <c r="AH819" t="str">
        <f t="shared" si="381"/>
        <v>0.0330805677010468+0.052148044059833i</v>
      </c>
      <c r="AI819">
        <f t="shared" si="382"/>
        <v>-24.186486381243995</v>
      </c>
      <c r="AJ819">
        <f t="shared" si="383"/>
        <v>57.610643736166203</v>
      </c>
      <c r="AK819"/>
      <c r="AL819"/>
      <c r="AM819"/>
      <c r="AN819"/>
    </row>
    <row r="820" spans="1:40" x14ac:dyDescent="0.35">
      <c r="A820"/>
      <c r="B820">
        <f t="shared" si="384"/>
        <v>68600</v>
      </c>
      <c r="C820" s="237" t="str">
        <f t="shared" si="352"/>
        <v>-4.49489975630828E-06+0.00988084691679361i</v>
      </c>
      <c r="D820" s="208" t="str">
        <f t="shared" si="353"/>
        <v>-1.64877998061139+0.0757531596954177i</v>
      </c>
      <c r="E820" t="str">
        <f t="shared" si="354"/>
        <v>36500</v>
      </c>
      <c r="F820" t="str">
        <f t="shared" si="355"/>
        <v>0.21505376344086</v>
      </c>
      <c r="G820" t="str">
        <f t="shared" si="350"/>
        <v>0.21505376344086</v>
      </c>
      <c r="H820" t="str">
        <f t="shared" si="356"/>
        <v>1.83914497905343+1.06909383702142i</v>
      </c>
      <c r="I820" t="str">
        <f t="shared" si="357"/>
        <v>269.391570045325i</v>
      </c>
      <c r="J820" t="str">
        <f t="shared" si="351"/>
        <v>-97.2332128603462+58.9342549956757i</v>
      </c>
      <c r="K820" t="str">
        <f t="shared" si="358"/>
        <v>1.22810576904759-2.02620139451301i</v>
      </c>
      <c r="L820" t="str">
        <f t="shared" si="359"/>
        <v>0.347615631999656-0.491185289942389i</v>
      </c>
      <c r="M820" t="str">
        <f t="shared" si="360"/>
        <v>1.57572140104725-2.5173866844554i</v>
      </c>
      <c r="N820" t="str">
        <f t="shared" si="361"/>
        <v>-0.855668034395263i</v>
      </c>
      <c r="O820" t="str">
        <f t="shared" si="362"/>
        <v>0.655714284025353-0.755009124266137i</v>
      </c>
      <c r="P820" t="str">
        <f t="shared" si="363"/>
        <v>0.344285715974647+0.755009124266137i</v>
      </c>
      <c r="Q820" t="str">
        <f t="shared" si="364"/>
        <v>-0.344285715974647+0.100658910129126i</v>
      </c>
      <c r="R820" t="str">
        <f t="shared" si="365"/>
        <v>-0.330581754768148-2.28962482854712i</v>
      </c>
      <c r="S820" t="str">
        <f t="shared" si="366"/>
        <v>0.0955425719850212i</v>
      </c>
      <c r="T820" t="str">
        <f t="shared" si="367"/>
        <v>0.218756645000155-0.0315846311018704i</v>
      </c>
      <c r="U820" t="str">
        <f t="shared" si="368"/>
        <v>0.00005-0.00207146687697698i</v>
      </c>
      <c r="V820" t="str">
        <f t="shared" si="369"/>
        <v>0.00002-0.0232004290221422i</v>
      </c>
      <c r="W820" t="str">
        <f t="shared" si="370"/>
        <v>0.0000422733676432011-0.00190175203232113i</v>
      </c>
      <c r="X820" t="str">
        <f t="shared" si="371"/>
        <v>0.0000603346433638591-0.00190077656353556i</v>
      </c>
      <c r="Y820" t="str">
        <f t="shared" si="372"/>
        <v>0.009+0.344821209658016i</v>
      </c>
      <c r="Z820" t="str">
        <f t="shared" si="373"/>
        <v>-0.0664127567869802-0.00386602078354259i</v>
      </c>
      <c r="AA820" t="str">
        <f t="shared" si="374"/>
        <v>0.923922819078031-34.9691292579542i</v>
      </c>
      <c r="AB820" t="str">
        <f t="shared" si="375"/>
        <v>0.658055643127171-0.0950117183076246i</v>
      </c>
      <c r="AC820" t="str">
        <f t="shared" si="376"/>
        <v>1.79773112542055-1.80629251152667i</v>
      </c>
      <c r="AD820" t="str">
        <f t="shared" si="377"/>
        <v>0.208579543292092+0.156721961818748i</v>
      </c>
      <c r="AE820" t="str">
        <f t="shared" si="378"/>
        <v>-0.0132464521177683-0.011214710382836i</v>
      </c>
      <c r="AF820" t="str">
        <f t="shared" si="379"/>
        <v>-3.48792495966482-0.993340677326002i</v>
      </c>
      <c r="AG820" t="str">
        <f t="shared" si="380"/>
        <v>1.02053677382295-0.0258795465676798i</v>
      </c>
      <c r="AH820" t="str">
        <f t="shared" si="381"/>
        <v>0.033036840054252+0.0520601391169335i</v>
      </c>
      <c r="AI820">
        <f t="shared" si="382"/>
        <v>-24.200231983902007</v>
      </c>
      <c r="AJ820">
        <f t="shared" si="383"/>
        <v>57.601199537210348</v>
      </c>
      <c r="AK820"/>
      <c r="AL820"/>
      <c r="AM820"/>
      <c r="AN820"/>
    </row>
    <row r="821" spans="1:40" x14ac:dyDescent="0.35">
      <c r="A821"/>
      <c r="B821">
        <f t="shared" si="384"/>
        <v>68700</v>
      </c>
      <c r="C821" s="237" t="str">
        <f t="shared" si="352"/>
        <v>-4.48182369391441E-06+0.00986646432169002i</v>
      </c>
      <c r="D821" s="208" t="str">
        <f t="shared" si="353"/>
        <v>-1.64877988036158+0.0756428931329569i</v>
      </c>
      <c r="E821" t="str">
        <f t="shared" si="354"/>
        <v>36500</v>
      </c>
      <c r="F821" t="str">
        <f t="shared" si="355"/>
        <v>0.21505376344086</v>
      </c>
      <c r="G821" t="str">
        <f t="shared" si="350"/>
        <v>0.21505376344086</v>
      </c>
      <c r="H821" t="str">
        <f t="shared" si="356"/>
        <v>1.84056223449999+1.06844968940435i</v>
      </c>
      <c r="I821" t="str">
        <f t="shared" si="357"/>
        <v>269.784269127023i</v>
      </c>
      <c r="J821" t="str">
        <f t="shared" si="351"/>
        <v>-97.5198158090693+59.0201649883807i</v>
      </c>
      <c r="K821" t="str">
        <f t="shared" si="358"/>
        <v>1.22543725693777-2.02480653189752i</v>
      </c>
      <c r="L821" t="str">
        <f t="shared" si="359"/>
        <v>0.34694119588782-0.490946927524496i</v>
      </c>
      <c r="M821" t="str">
        <f t="shared" si="360"/>
        <v>1.57237845282559-2.51575345942202i</v>
      </c>
      <c r="N821" t="str">
        <f t="shared" si="361"/>
        <v>-0.856915363891466i</v>
      </c>
      <c r="O821" t="str">
        <f t="shared" si="362"/>
        <v>0.654772029028756-0.755826428488424i</v>
      </c>
      <c r="P821" t="str">
        <f t="shared" si="363"/>
        <v>0.345227970971244+0.755826428488424i</v>
      </c>
      <c r="Q821" t="str">
        <f t="shared" si="364"/>
        <v>-0.345227970971244+0.101088935403042i</v>
      </c>
      <c r="R821" t="str">
        <f t="shared" si="365"/>
        <v>-0.330573608895037-2.28615242404476i</v>
      </c>
      <c r="S821" t="str">
        <f t="shared" si="366"/>
        <v>0.0956818468712966i</v>
      </c>
      <c r="T821" t="str">
        <f t="shared" si="367"/>
        <v>0.218743286161894-0.0316298934259868i</v>
      </c>
      <c r="U821" t="str">
        <f t="shared" si="368"/>
        <v>0.00005-0.00206845164134819i</v>
      </c>
      <c r="V821" t="str">
        <f t="shared" si="369"/>
        <v>0.00002-0.0231666583830997i</v>
      </c>
      <c r="W821" t="str">
        <f t="shared" si="370"/>
        <v>0.000042273367016723-0.00189898406015826i</v>
      </c>
      <c r="X821" t="str">
        <f t="shared" si="371"/>
        <v>0.0000602820839069134-0.00189801051010152i</v>
      </c>
      <c r="Y821" t="str">
        <f t="shared" si="372"/>
        <v>0.009+0.34532386448259i</v>
      </c>
      <c r="Z821" t="str">
        <f t="shared" si="373"/>
        <v>-0.0662186998615504-0.0038533648283923i</v>
      </c>
      <c r="AA821" t="str">
        <f t="shared" si="374"/>
        <v>0.921201893715036-34.9177370086626i</v>
      </c>
      <c r="AB821" t="str">
        <f t="shared" si="375"/>
        <v>0.658015457564335-0.0951478747558359i</v>
      </c>
      <c r="AC821" t="str">
        <f t="shared" si="376"/>
        <v>1.79528073202668-1.80501313181886i</v>
      </c>
      <c r="AD821" t="str">
        <f t="shared" si="377"/>
        <v>0.208770814611278+0.156903698754705i</v>
      </c>
      <c r="AE821" t="str">
        <f t="shared" si="378"/>
        <v>-0.0132199247183695-0.0111944290492228i</v>
      </c>
      <c r="AF821" t="str">
        <f t="shared" si="379"/>
        <v>-3.48934211486157-0.992806796271393i</v>
      </c>
      <c r="AG821" t="str">
        <f t="shared" si="380"/>
        <v>1.02052917261404-0.0258658571832308i</v>
      </c>
      <c r="AH821" t="str">
        <f t="shared" si="381"/>
        <v>0.0329932972054316+0.05197247190645i</v>
      </c>
      <c r="AI821">
        <f t="shared" si="382"/>
        <v>-24.213956843537442</v>
      </c>
      <c r="AJ821">
        <f t="shared" si="383"/>
        <v>57.591698754262254</v>
      </c>
      <c r="AK821"/>
      <c r="AL821"/>
      <c r="AM821"/>
      <c r="AN821"/>
    </row>
    <row r="822" spans="1:40" x14ac:dyDescent="0.35">
      <c r="A822"/>
      <c r="B822">
        <f t="shared" si="384"/>
        <v>68800</v>
      </c>
      <c r="C822" s="237" t="str">
        <f t="shared" si="352"/>
        <v>-4.46880460777146E-06+0.00985212353643006i</v>
      </c>
      <c r="D822" s="208" t="str">
        <f t="shared" si="353"/>
        <v>-1.64877978054859+0.0755329471126305i</v>
      </c>
      <c r="E822" t="str">
        <f t="shared" si="354"/>
        <v>36500</v>
      </c>
      <c r="F822" t="str">
        <f t="shared" si="355"/>
        <v>0.21505376344086</v>
      </c>
      <c r="G822" t="str">
        <f t="shared" si="350"/>
        <v>0.21505376344086</v>
      </c>
      <c r="H822" t="str">
        <f t="shared" si="356"/>
        <v>1.84197572258274+1.06780499346602i</v>
      </c>
      <c r="I822" t="str">
        <f t="shared" si="357"/>
        <v>270.176968208722i</v>
      </c>
      <c r="J822" t="str">
        <f t="shared" si="351"/>
        <v>-97.8068362420584+59.1060749810857i</v>
      </c>
      <c r="K822" t="str">
        <f t="shared" si="358"/>
        <v>1.22277645287577-2.02341123692169i</v>
      </c>
      <c r="L822" t="str">
        <f t="shared" si="359"/>
        <v>0.346268395035731-0.490708104098828i</v>
      </c>
      <c r="M822" t="str">
        <f t="shared" si="360"/>
        <v>1.5690448479115-2.51411934102052i</v>
      </c>
      <c r="N822" t="str">
        <f t="shared" si="361"/>
        <v>-0.858162693387669i</v>
      </c>
      <c r="O822" t="str">
        <f t="shared" si="362"/>
        <v>0.653828755317754-0.756642556772772i</v>
      </c>
      <c r="P822" t="str">
        <f t="shared" si="363"/>
        <v>0.346171244682246+0.756642556772772i</v>
      </c>
      <c r="Q822" t="str">
        <f t="shared" si="364"/>
        <v>-0.346171244682246+0.101520136614897i</v>
      </c>
      <c r="R822" t="str">
        <f t="shared" si="365"/>
        <v>-0.330565450460589-2.28268990738682i</v>
      </c>
      <c r="S822" t="str">
        <f t="shared" si="366"/>
        <v>0.0958211217575723i</v>
      </c>
      <c r="T822" t="str">
        <f t="shared" si="367"/>
        <v>0.218729907550494-0.0316751522774308i</v>
      </c>
      <c r="U822" t="str">
        <f t="shared" si="368"/>
        <v>0.00005-0.00206544517093926i</v>
      </c>
      <c r="V822" t="str">
        <f t="shared" si="369"/>
        <v>0.00002-0.0231329859145196i</v>
      </c>
      <c r="W822" t="str">
        <f t="shared" si="370"/>
        <v>0.0000422733663893325-0.0018962241347546i</v>
      </c>
      <c r="X822" t="str">
        <f t="shared" si="371"/>
        <v>0.000060229753435956-0.00189525249567837i</v>
      </c>
      <c r="Y822" t="str">
        <f t="shared" si="372"/>
        <v>0.009+0.345826519307164i</v>
      </c>
      <c r="Z822" t="str">
        <f t="shared" si="373"/>
        <v>-0.0660254935228615-0.00384077665976393i</v>
      </c>
      <c r="AA822" t="str">
        <f t="shared" si="374"/>
        <v>0.918493017854918-34.8664963014373i</v>
      </c>
      <c r="AB822" t="str">
        <f t="shared" si="375"/>
        <v>0.657975212520675-0.0952840207576827i</v>
      </c>
      <c r="AC822" t="str">
        <f t="shared" si="376"/>
        <v>1.79283721778195-1.80373310956845i</v>
      </c>
      <c r="AD822" t="str">
        <f t="shared" si="377"/>
        <v>0.208962311694889+0.157085214823226i</v>
      </c>
      <c r="AE822" t="str">
        <f t="shared" si="378"/>
        <v>-0.013193510530646-0.0111742064033763i</v>
      </c>
      <c r="AF822" t="str">
        <f t="shared" si="379"/>
        <v>-3.49075550313133-0.99227204635339i</v>
      </c>
      <c r="AG822" t="str">
        <f t="shared" si="380"/>
        <v>1.02052156817907-0.0258522372212711i</v>
      </c>
      <c r="AH822" t="str">
        <f t="shared" si="381"/>
        <v>0.0329499380380576+0.0518850413887924i</v>
      </c>
      <c r="AI822">
        <f t="shared" si="382"/>
        <v>-24.227661032694851</v>
      </c>
      <c r="AJ822">
        <f t="shared" si="383"/>
        <v>57.582141617074669</v>
      </c>
      <c r="AK822"/>
      <c r="AL822"/>
      <c r="AM822"/>
      <c r="AN822"/>
    </row>
    <row r="823" spans="1:40" x14ac:dyDescent="0.35">
      <c r="A823"/>
      <c r="B823">
        <f t="shared" si="384"/>
        <v>68900</v>
      </c>
      <c r="C823" s="237" t="str">
        <f t="shared" si="352"/>
        <v>-4.45584216734323E-06+0.00983782437896815i</v>
      </c>
      <c r="D823" s="208" t="str">
        <f t="shared" si="353"/>
        <v>-1.64877968116987+0.0754233202387559i</v>
      </c>
      <c r="E823" t="str">
        <f t="shared" si="354"/>
        <v>36500</v>
      </c>
      <c r="F823" t="str">
        <f t="shared" si="355"/>
        <v>0.21505376344086</v>
      </c>
      <c r="G823" t="str">
        <f t="shared" si="350"/>
        <v>0.21505376344086</v>
      </c>
      <c r="H823" t="str">
        <f t="shared" si="356"/>
        <v>1.8433854538355+1.06715975835289i</v>
      </c>
      <c r="I823" t="str">
        <f t="shared" si="357"/>
        <v>270.569667290421i</v>
      </c>
      <c r="J823" t="str">
        <f t="shared" si="351"/>
        <v>-98.0942741593138+59.1919849737908i</v>
      </c>
      <c r="K823" t="str">
        <f t="shared" si="358"/>
        <v>1.22012333193398-2.02201552598553i</v>
      </c>
      <c r="L823" t="str">
        <f t="shared" si="359"/>
        <v>0.345597225630653-0.490468824359232i</v>
      </c>
      <c r="M823" t="str">
        <f t="shared" si="360"/>
        <v>1.56572055756463-2.51248435034476i</v>
      </c>
      <c r="N823" t="str">
        <f t="shared" si="361"/>
        <v>-0.859410022883872i</v>
      </c>
      <c r="O823" t="str">
        <f t="shared" si="362"/>
        <v>0.652884464359921-0.757457507849423i</v>
      </c>
      <c r="P823" t="str">
        <f t="shared" si="363"/>
        <v>0.347115535640079+0.757457507849423i</v>
      </c>
      <c r="Q823" t="str">
        <f t="shared" si="364"/>
        <v>-0.347115535640079+0.101952515034449i</v>
      </c>
      <c r="R823" t="str">
        <f t="shared" si="365"/>
        <v>-0.330557279461698-2.27923723550603i</v>
      </c>
      <c r="S823" t="str">
        <f t="shared" si="366"/>
        <v>0.0959603966438477i</v>
      </c>
      <c r="T823" t="str">
        <f t="shared" si="367"/>
        <v>0.218716509164586-0.0317204076506558i</v>
      </c>
      <c r="U823" t="str">
        <f t="shared" si="368"/>
        <v>0.00005-0.00206244742758521i</v>
      </c>
      <c r="V823" t="str">
        <f t="shared" si="369"/>
        <v>0.00002-0.0230994111889544i</v>
      </c>
      <c r="W823" t="str">
        <f t="shared" si="370"/>
        <v>0.000042273365761029-0.00189347222107345i</v>
      </c>
      <c r="X823" t="str">
        <f t="shared" si="371"/>
        <v>0.0000601776506227621-0.00189250248527571i</v>
      </c>
      <c r="Y823" t="str">
        <f t="shared" si="372"/>
        <v>0.009+0.346329174131739i</v>
      </c>
      <c r="Z823" t="str">
        <f t="shared" si="373"/>
        <v>-0.0658331327999348-0.00382825579992547i</v>
      </c>
      <c r="AA823" t="str">
        <f t="shared" si="374"/>
        <v>0.915796120181229-34.8154064639434i</v>
      </c>
      <c r="AB823" t="str">
        <f t="shared" si="375"/>
        <v>0.657934907992072-0.0954201562964797i</v>
      </c>
      <c r="AC823" t="str">
        <f t="shared" si="376"/>
        <v>1.79040056158022-1.80245246019503i</v>
      </c>
      <c r="AD823" t="str">
        <f t="shared" si="377"/>
        <v>0.209154034329463+0.157266509786983i</v>
      </c>
      <c r="AE823" t="str">
        <f t="shared" si="378"/>
        <v>-0.0131672088894276-0.0111540421687883i</v>
      </c>
      <c r="AF823" t="str">
        <f t="shared" si="379"/>
        <v>-3.49216513500537-0.991736438114134i</v>
      </c>
      <c r="AG823" t="str">
        <f t="shared" si="380"/>
        <v>1.0205139604907-0.0258386863465084i</v>
      </c>
      <c r="AH823" t="str">
        <f t="shared" si="381"/>
        <v>0.0329067614438794+0.0517978465305251i</v>
      </c>
      <c r="AI823">
        <f t="shared" si="382"/>
        <v>-24.241344623545288</v>
      </c>
      <c r="AJ823">
        <f t="shared" si="383"/>
        <v>57.572528354156098</v>
      </c>
      <c r="AK823"/>
      <c r="AL823"/>
      <c r="AM823"/>
      <c r="AN823"/>
    </row>
    <row r="824" spans="1:40" x14ac:dyDescent="0.35">
      <c r="A824"/>
      <c r="B824">
        <f t="shared" si="384"/>
        <v>69000</v>
      </c>
      <c r="C824" s="237" t="str">
        <f t="shared" si="352"/>
        <v>-4.44293604448694E-06+0.009823566668314i</v>
      </c>
      <c r="D824" s="208" t="str">
        <f t="shared" si="353"/>
        <v>-1.64877958222293+0.0753140111237407i</v>
      </c>
      <c r="E824" t="str">
        <f t="shared" si="354"/>
        <v>36500</v>
      </c>
      <c r="F824" t="str">
        <f t="shared" si="355"/>
        <v>0.21505376344086</v>
      </c>
      <c r="G824" t="str">
        <f t="shared" si="350"/>
        <v>0.21505376344086</v>
      </c>
      <c r="H824" t="str">
        <f t="shared" si="356"/>
        <v>1.84479143877288+1.06651399314615i</v>
      </c>
      <c r="I824" t="str">
        <f t="shared" si="357"/>
        <v>270.96236637212i</v>
      </c>
      <c r="J824" t="str">
        <f t="shared" si="351"/>
        <v>-98.3821295608353+59.2778949664958i</v>
      </c>
      <c r="K824" t="str">
        <f t="shared" si="358"/>
        <v>1.21747786925542-2.02061941535265i</v>
      </c>
      <c r="L824" t="str">
        <f t="shared" si="359"/>
        <v>0.344927683861831-0.490229092970951i</v>
      </c>
      <c r="M824" t="str">
        <f t="shared" si="360"/>
        <v>1.56240555311725-2.5108485083236i</v>
      </c>
      <c r="N824" t="str">
        <f t="shared" si="361"/>
        <v>-0.860657352380075i</v>
      </c>
      <c r="O824" t="str">
        <f t="shared" si="362"/>
        <v>0.651939157624414-0.758271280450453i</v>
      </c>
      <c r="P824" t="str">
        <f t="shared" si="363"/>
        <v>0.348060842375586+0.758271280450453i</v>
      </c>
      <c r="Q824" t="str">
        <f t="shared" si="364"/>
        <v>-0.348060842375586+0.102386071929622i</v>
      </c>
      <c r="R824" t="str">
        <f t="shared" si="365"/>
        <v>-0.33054909589526-2.2757943655848i</v>
      </c>
      <c r="S824" t="str">
        <f t="shared" si="366"/>
        <v>0.0960996715301234i</v>
      </c>
      <c r="T824" t="str">
        <f t="shared" si="367"/>
        <v>0.218703091002805-0.0317656595401137i</v>
      </c>
      <c r="U824" t="str">
        <f t="shared" si="368"/>
        <v>0.00005-0.00205945837334233i</v>
      </c>
      <c r="V824" t="str">
        <f t="shared" si="369"/>
        <v>0.00002-0.0230659337814341i</v>
      </c>
      <c r="W824" t="str">
        <f t="shared" si="370"/>
        <v>0.0000422733651318135-0.00189072828428123i</v>
      </c>
      <c r="X824" t="str">
        <f t="shared" si="371"/>
        <v>0.0000601257741487259-0.00188976044410592i</v>
      </c>
      <c r="Y824" t="str">
        <f t="shared" si="372"/>
        <v>0.009+0.346831828956313i</v>
      </c>
      <c r="Z824" t="str">
        <f t="shared" si="373"/>
        <v>-0.0656416127581049-0.00381580177526107i</v>
      </c>
      <c r="AA824" t="str">
        <f t="shared" si="374"/>
        <v>0.913111129906314-34.7644668278346i</v>
      </c>
      <c r="AB824" t="str">
        <f t="shared" si="375"/>
        <v>0.65789454397442-0.0955562813555376i</v>
      </c>
      <c r="AC824" t="str">
        <f t="shared" si="376"/>
        <v>1.78797074236867-1.80117119899753i</v>
      </c>
      <c r="AD824" t="str">
        <f t="shared" si="377"/>
        <v>0.209345982301231+0.157447583408632i</v>
      </c>
      <c r="AE824" t="str">
        <f t="shared" si="378"/>
        <v>-0.0131410191344012-0.0111339360707176i</v>
      </c>
      <c r="AF824" t="str">
        <f t="shared" si="379"/>
        <v>-3.49357102099581-0.991199982022409i</v>
      </c>
      <c r="AG824" t="str">
        <f t="shared" si="380"/>
        <v>1.02050634952184-0.0258252042256008i</v>
      </c>
      <c r="AH824" t="str">
        <f t="shared" si="381"/>
        <v>0.0328637663228452+0.0517108863043229i</v>
      </c>
      <c r="AI824">
        <f t="shared" si="382"/>
        <v>-24.255007687889055</v>
      </c>
      <c r="AJ824">
        <f t="shared" si="383"/>
        <v>57.562859192783918</v>
      </c>
      <c r="AK824"/>
      <c r="AL824"/>
      <c r="AM824"/>
      <c r="AN824"/>
    </row>
    <row r="825" spans="1:40" x14ac:dyDescent="0.35">
      <c r="A825"/>
      <c r="B825">
        <f t="shared" si="384"/>
        <v>69100</v>
      </c>
      <c r="C825" s="237" t="str">
        <f t="shared" si="352"/>
        <v>-4.43008591343249E-06+0.00980935022452499i</v>
      </c>
      <c r="D825" s="208" t="str">
        <f t="shared" si="353"/>
        <v>-1.64877948370526+0.075205018388025i</v>
      </c>
      <c r="E825" t="str">
        <f t="shared" si="354"/>
        <v>36500</v>
      </c>
      <c r="F825" t="str">
        <f t="shared" si="355"/>
        <v>0.21505376344086</v>
      </c>
      <c r="G825" t="str">
        <f t="shared" si="350"/>
        <v>0.21505376344086</v>
      </c>
      <c r="H825" t="str">
        <f t="shared" si="356"/>
        <v>1.84619368789014+1.065867706862i</v>
      </c>
      <c r="I825" t="str">
        <f t="shared" si="357"/>
        <v>271.355065453818i</v>
      </c>
      <c r="J825" t="str">
        <f t="shared" si="351"/>
        <v>-98.670402446623+59.363804959201i</v>
      </c>
      <c r="K825" t="str">
        <f t="shared" si="358"/>
        <v>1.21484004005372-2.01922292115127i</v>
      </c>
      <c r="L825" t="str">
        <f t="shared" si="359"/>
        <v>0.344259765920565-0.48998891457077i</v>
      </c>
      <c r="M825" t="str">
        <f t="shared" si="360"/>
        <v>1.55909980597429-2.50921183572204i</v>
      </c>
      <c r="N825" t="str">
        <f t="shared" si="361"/>
        <v>-0.861904681876278i</v>
      </c>
      <c r="O825" t="str">
        <f t="shared" si="362"/>
        <v>0.650992836581971-0.759083873309768i</v>
      </c>
      <c r="P825" t="str">
        <f t="shared" si="363"/>
        <v>0.349007163418029+0.759083873309768i</v>
      </c>
      <c r="Q825" t="str">
        <f t="shared" si="364"/>
        <v>-0.349007163418029+0.10282080856651i</v>
      </c>
      <c r="R825" t="str">
        <f t="shared" si="365"/>
        <v>-0.330540899758147-2.27236125505335i</v>
      </c>
      <c r="S825" t="str">
        <f t="shared" si="366"/>
        <v>0.0962389464163988i</v>
      </c>
      <c r="T825" t="str">
        <f t="shared" si="367"/>
        <v>0.21868965306378-0.0318109079402526i</v>
      </c>
      <c r="U825" t="str">
        <f t="shared" si="368"/>
        <v>0.0000499999999999999-0.00205647797048655i</v>
      </c>
      <c r="V825" t="str">
        <f t="shared" si="369"/>
        <v>0.00002-0.0230325532694494i</v>
      </c>
      <c r="W825" t="str">
        <f t="shared" si="370"/>
        <v>0.0000422733645016851-0.001887992289746i</v>
      </c>
      <c r="X825" t="str">
        <f t="shared" si="371"/>
        <v>0.0000600741227047721-0.00188702633758263i</v>
      </c>
      <c r="Y825" t="str">
        <f t="shared" si="372"/>
        <v>0.009+0.347334483780888i</v>
      </c>
      <c r="Z825" t="str">
        <f t="shared" si="373"/>
        <v>-0.0654509284986992-0.00380341411622914i</v>
      </c>
      <c r="AA825" t="str">
        <f t="shared" si="374"/>
        <v>0.910437976766594-34.7136767287235i</v>
      </c>
      <c r="AB825" t="str">
        <f t="shared" si="375"/>
        <v>0.657854120463594-0.0956923959181551i</v>
      </c>
      <c r="AC825" t="str">
        <f t="shared" si="376"/>
        <v>1.78554773914774-1.79988934115497i</v>
      </c>
      <c r="AD825" t="str">
        <f t="shared" si="377"/>
        <v>0.209538155396123+0.157628435450816i</v>
      </c>
      <c r="AE825" t="str">
        <f t="shared" si="378"/>
        <v>-0.0131149406100682-0.0111138878361754i</v>
      </c>
      <c r="AF825" t="str">
        <f t="shared" si="379"/>
        <v>-3.4949731715954-0.990662688473975i</v>
      </c>
      <c r="AG825" t="str">
        <f t="shared" si="380"/>
        <v>1.02049873524561-0.0258117905271428i</v>
      </c>
      <c r="AH825" t="str">
        <f t="shared" si="381"/>
        <v>0.0328209515830318+0.0516241596889225i</v>
      </c>
      <c r="AI825">
        <f t="shared" si="382"/>
        <v>-24.268650297158455</v>
      </c>
      <c r="AJ825">
        <f t="shared" si="383"/>
        <v>57.553134359008922</v>
      </c>
      <c r="AK825"/>
      <c r="AL825"/>
      <c r="AM825"/>
      <c r="AN825"/>
    </row>
    <row r="826" spans="1:40" x14ac:dyDescent="0.35">
      <c r="A826"/>
      <c r="B826">
        <f t="shared" si="384"/>
        <v>69200</v>
      </c>
      <c r="C826" s="237" t="str">
        <f t="shared" si="352"/>
        <v>-4.41729145076196E-06+0.00979517486869873i</v>
      </c>
      <c r="D826" s="208" t="str">
        <f t="shared" si="353"/>
        <v>-1.64877938561439+0.0750963406600236i</v>
      </c>
      <c r="E826" t="str">
        <f t="shared" si="354"/>
        <v>36500</v>
      </c>
      <c r="F826" t="str">
        <f t="shared" si="355"/>
        <v>0.21505376344086</v>
      </c>
      <c r="G826" t="str">
        <f t="shared" si="350"/>
        <v>0.21505376344086</v>
      </c>
      <c r="H826" t="str">
        <f t="shared" si="356"/>
        <v>1.84759221166316+1.06522090845215i</v>
      </c>
      <c r="I826" t="str">
        <f t="shared" si="357"/>
        <v>271.747764535517i</v>
      </c>
      <c r="J826" t="str">
        <f t="shared" si="351"/>
        <v>-98.9590928166768+59.449714951906i</v>
      </c>
      <c r="K826" t="str">
        <f t="shared" si="358"/>
        <v>1.21220981961311-2.01782605937516i</v>
      </c>
      <c r="L826" t="str">
        <f t="shared" si="359"/>
        <v>0.343593468000321-0.489748293767164i</v>
      </c>
      <c r="M826" t="str">
        <f t="shared" si="360"/>
        <v>1.55580328761343-2.50757435314232i</v>
      </c>
      <c r="N826" t="str">
        <f t="shared" si="361"/>
        <v>-0.863152011372481i</v>
      </c>
      <c r="O826" t="str">
        <f t="shared" si="362"/>
        <v>0.650045502704906-0.759895285163111i</v>
      </c>
      <c r="P826" t="str">
        <f t="shared" si="363"/>
        <v>0.349954497295094+0.759895285163111i</v>
      </c>
      <c r="Q826" t="str">
        <f t="shared" si="364"/>
        <v>-0.349954497295094+0.10325672620937i</v>
      </c>
      <c r="R826" t="str">
        <f t="shared" si="365"/>
        <v>-0.330532691047241-2.26893786158797i</v>
      </c>
      <c r="S826" t="str">
        <f t="shared" si="366"/>
        <v>0.0963782213026744i</v>
      </c>
      <c r="T826" t="str">
        <f t="shared" si="367"/>
        <v>0.218676195346142-0.0318561528455195i</v>
      </c>
      <c r="U826" t="str">
        <f t="shared" si="368"/>
        <v>0.0000499999999999999-0.00205350618151186i</v>
      </c>
      <c r="V826" t="str">
        <f t="shared" si="369"/>
        <v>0.00002-0.0229992692329329i</v>
      </c>
      <c r="W826" t="str">
        <f t="shared" si="370"/>
        <v>0.0000422733638706443-0.00188526420303604i</v>
      </c>
      <c r="X826" t="str">
        <f t="shared" si="371"/>
        <v>0.0000600226949912776-0.00188430013131939i</v>
      </c>
      <c r="Y826" t="str">
        <f t="shared" si="372"/>
        <v>0.009+0.347837138605462i</v>
      </c>
      <c r="Z826" t="str">
        <f t="shared" si="373"/>
        <v>-0.0652610751587286-0.00379109235732133i</v>
      </c>
      <c r="AA826" t="str">
        <f t="shared" si="374"/>
        <v>0.907776591017914-34.6630355061523i</v>
      </c>
      <c r="AB826" t="str">
        <f t="shared" si="375"/>
        <v>0.657813637455476-0.0958284999676281i</v>
      </c>
      <c r="AC826" t="str">
        <f t="shared" si="376"/>
        <v>1.78313153097125-1.79860690172731i</v>
      </c>
      <c r="AD826" t="str">
        <f t="shared" si="377"/>
        <v>0.209730553399771+0.157809065676168i</v>
      </c>
      <c r="AE826" t="str">
        <f t="shared" si="378"/>
        <v>-0.0130889726657033-0.0110938971939118i</v>
      </c>
      <c r="AF826" t="str">
        <f t="shared" si="379"/>
        <v>-3.49637159727755-0.990124567792126i</v>
      </c>
      <c r="AG826" t="str">
        <f t="shared" si="380"/>
        <v>1.02049111763535-0.025798444921651i</v>
      </c>
      <c r="AH826" t="str">
        <f t="shared" si="381"/>
        <v>0.0327783161405755+0.0515376656690834i</v>
      </c>
      <c r="AI826">
        <f t="shared" si="382"/>
        <v>-24.282272522419362</v>
      </c>
      <c r="AJ826">
        <f t="shared" si="383"/>
        <v>57.543354077664006</v>
      </c>
      <c r="AK826"/>
      <c r="AL826"/>
      <c r="AM826"/>
      <c r="AN826"/>
    </row>
    <row r="827" spans="1:40" x14ac:dyDescent="0.35">
      <c r="A827"/>
      <c r="B827">
        <f t="shared" si="384"/>
        <v>69300</v>
      </c>
      <c r="C827" s="237" t="str">
        <f t="shared" si="352"/>
        <v>-4.40455233538914E-06+0.00978104042296537i</v>
      </c>
      <c r="D827" s="208" t="str">
        <f t="shared" si="353"/>
        <v>-1.64877928794783+0.0749879765760679i</v>
      </c>
      <c r="E827" t="str">
        <f t="shared" si="354"/>
        <v>36500</v>
      </c>
      <c r="F827" t="str">
        <f t="shared" si="355"/>
        <v>0.21505376344086</v>
      </c>
      <c r="G827" t="str">
        <f t="shared" si="350"/>
        <v>0.21505376344086</v>
      </c>
      <c r="H827" t="str">
        <f t="shared" si="356"/>
        <v>1.84898702054819+1.06457360680414i</v>
      </c>
      <c r="I827" t="str">
        <f t="shared" si="357"/>
        <v>272.140463617216i</v>
      </c>
      <c r="J827" t="str">
        <f t="shared" si="351"/>
        <v>-99.248200670997+59.5356249446111i</v>
      </c>
      <c r="K827" t="str">
        <f t="shared" si="358"/>
        <v>1.20958718328849-2.01642884588462i</v>
      </c>
      <c r="L827" t="str">
        <f t="shared" si="359"/>
        <v>0.342928786296789-0.489507235140436i</v>
      </c>
      <c r="M827" t="str">
        <f t="shared" si="360"/>
        <v>1.55251596958528-2.50593608102506i</v>
      </c>
      <c r="N827" t="str">
        <f t="shared" si="361"/>
        <v>-0.864399340868684i</v>
      </c>
      <c r="O827" t="str">
        <f t="shared" si="362"/>
        <v>0.649097157467111-0.760705514748064i</v>
      </c>
      <c r="P827" t="str">
        <f t="shared" si="363"/>
        <v>0.350902842532889+0.760705514748064i</v>
      </c>
      <c r="Q827" t="str">
        <f t="shared" si="364"/>
        <v>-0.350902842532889+0.10369382612062i</v>
      </c>
      <c r="R827" t="str">
        <f t="shared" si="365"/>
        <v>-0.33052446975942-2.2655241431092i</v>
      </c>
      <c r="S827" t="str">
        <f t="shared" si="366"/>
        <v>0.0965174961889499i</v>
      </c>
      <c r="T827" t="str">
        <f t="shared" si="367"/>
        <v>0.218662717848516-0.0319013942503595i</v>
      </c>
      <c r="U827" t="str">
        <f t="shared" si="368"/>
        <v>0.0000499999999999999-0.00205054296912873i</v>
      </c>
      <c r="V827" t="str">
        <f t="shared" si="369"/>
        <v>0.00002-0.0229660812542418i</v>
      </c>
      <c r="W827" t="str">
        <f t="shared" si="370"/>
        <v>0.000042273363238691-0.00188254398991833i</v>
      </c>
      <c r="X827" t="str">
        <f t="shared" si="371"/>
        <v>0.0000599714897179863-0.00188158179112805i</v>
      </c>
      <c r="Y827" t="str">
        <f t="shared" si="372"/>
        <v>0.009+0.348339793430036i</v>
      </c>
      <c r="Z827" t="str">
        <f t="shared" si="373"/>
        <v>-0.0650720479105684-0.00377883603702156i</v>
      </c>
      <c r="AA827" t="str">
        <f t="shared" si="374"/>
        <v>0.905126903430917-34.6125425035636i</v>
      </c>
      <c r="AB827" t="str">
        <f t="shared" si="375"/>
        <v>0.657773094945931-0.0959645934872464i</v>
      </c>
      <c r="AC827" t="str">
        <f t="shared" si="376"/>
        <v>1.7807220969465-1.79732389565624i</v>
      </c>
      <c r="AD827" t="str">
        <f t="shared" si="377"/>
        <v>0.209923176097502+0.157989473847305i</v>
      </c>
      <c r="AE827" t="str">
        <f t="shared" si="378"/>
        <v>-0.0130631146553111-0.0110739638744006i</v>
      </c>
      <c r="AF827" t="str">
        <f t="shared" si="379"/>
        <v>-3.49776630849602-0.989585630228072i</v>
      </c>
      <c r="AG827" t="str">
        <f t="shared" si="380"/>
        <v>1.02048349666464-0.0257851670815495i</v>
      </c>
      <c r="AH827" t="str">
        <f t="shared" si="381"/>
        <v>0.0327358589195941+0.0514514032355318i</v>
      </c>
      <c r="AI827">
        <f t="shared" si="382"/>
        <v>-24.295874434375655</v>
      </c>
      <c r="AJ827">
        <f t="shared" si="383"/>
        <v>57.533518572371783</v>
      </c>
      <c r="AK827"/>
      <c r="AL827"/>
      <c r="AM827"/>
      <c r="AN827"/>
    </row>
    <row r="828" spans="1:40" x14ac:dyDescent="0.35">
      <c r="A828"/>
      <c r="B828">
        <f t="shared" si="384"/>
        <v>69400</v>
      </c>
      <c r="C828" s="237" t="str">
        <f t="shared" si="352"/>
        <v>-4.39186824853946E-06+0.00976694671048025i</v>
      </c>
      <c r="D828" s="208" t="str">
        <f t="shared" si="353"/>
        <v>-1.64877919070317+0.0748799247803486i</v>
      </c>
      <c r="E828" t="str">
        <f t="shared" si="354"/>
        <v>36500</v>
      </c>
      <c r="F828" t="str">
        <f t="shared" si="355"/>
        <v>0.21505376344086</v>
      </c>
      <c r="G828" t="str">
        <f t="shared" si="350"/>
        <v>0.21505376344086</v>
      </c>
      <c r="H828" t="str">
        <f t="shared" si="356"/>
        <v>1.85037812498193+1.0639258107418i</v>
      </c>
      <c r="I828" t="str">
        <f t="shared" si="357"/>
        <v>272.533162698915i</v>
      </c>
      <c r="J828" t="str">
        <f t="shared" si="351"/>
        <v>-99.537726009583+59.6215349373161i</v>
      </c>
      <c r="K828" t="str">
        <f t="shared" si="358"/>
        <v>1.20697210650538-2.01503129640744i</v>
      </c>
      <c r="L828" t="str">
        <f t="shared" si="359"/>
        <v>0.342265717007992-0.48926574324287i</v>
      </c>
      <c r="M828" t="str">
        <f t="shared" si="360"/>
        <v>1.54923782351337-2.50429703965031i</v>
      </c>
      <c r="N828" t="str">
        <f t="shared" si="361"/>
        <v>-0.865646670364887i</v>
      </c>
      <c r="O828" t="str">
        <f t="shared" si="362"/>
        <v>0.64814780234405-0.761514560804045i</v>
      </c>
      <c r="P828" t="str">
        <f t="shared" si="363"/>
        <v>0.35185219765595+0.761514560804045i</v>
      </c>
      <c r="Q828" t="str">
        <f t="shared" si="364"/>
        <v>-0.35185219765595+0.104132109560842i</v>
      </c>
      <c r="R828" t="str">
        <f t="shared" si="365"/>
        <v>-0.330516235891544-2.26212005778012i</v>
      </c>
      <c r="S828" t="str">
        <f t="shared" si="366"/>
        <v>0.0966567710752255i</v>
      </c>
      <c r="T828" t="str">
        <f t="shared" si="367"/>
        <v>0.218649220569529-0.0319466321492142i</v>
      </c>
      <c r="U828" t="str">
        <f t="shared" si="368"/>
        <v>0.0000499999999999999-0.00204758829626255i</v>
      </c>
      <c r="V828" t="str">
        <f t="shared" si="369"/>
        <v>0.00002-0.0229329889181406i</v>
      </c>
      <c r="W828" t="str">
        <f t="shared" si="370"/>
        <v>0.0000422733626058253-0.00187983161635714i</v>
      </c>
      <c r="X828" t="str">
        <f t="shared" si="371"/>
        <v>0.0000599205056039291-0.00187887128301744i</v>
      </c>
      <c r="Y828" t="str">
        <f t="shared" si="372"/>
        <v>0.009+0.348842448254611i</v>
      </c>
      <c r="Z828" t="str">
        <f t="shared" si="373"/>
        <v>-0.0648838419616528-0.00376664469776575i</v>
      </c>
      <c r="AA828" t="str">
        <f t="shared" si="374"/>
        <v>0.902488845286461-34.5621970682712i</v>
      </c>
      <c r="AB828" t="str">
        <f t="shared" si="375"/>
        <v>0.657732492930828-0.0961006764602895i</v>
      </c>
      <c r="AC828" t="str">
        <f t="shared" si="376"/>
        <v>1.77831941623428-1.79604033776599i</v>
      </c>
      <c r="AD828" t="str">
        <f t="shared" si="377"/>
        <v>0.210116023274345+0.158169659726841i</v>
      </c>
      <c r="AE828" t="str">
        <f t="shared" si="378"/>
        <v>-0.0130373659375861-0.0110540876098267i</v>
      </c>
      <c r="AF828" t="str">
        <f t="shared" si="379"/>
        <v>-3.4991573156851-0.989045885961451i</v>
      </c>
      <c r="AG828" t="str">
        <f t="shared" si="380"/>
        <v>1.02047587230726-0.0257719566811562i</v>
      </c>
      <c r="AH828" t="str">
        <f t="shared" si="381"/>
        <v>0.0326935788521243+0.0513653713849287i</v>
      </c>
      <c r="AI828">
        <f t="shared" si="382"/>
        <v>-24.309456103369605</v>
      </c>
      <c r="AJ828">
        <f t="shared" si="383"/>
        <v>57.523628065552344</v>
      </c>
      <c r="AK828"/>
      <c r="AL828"/>
      <c r="AM828"/>
      <c r="AN828"/>
    </row>
    <row r="829" spans="1:40" x14ac:dyDescent="0.35">
      <c r="A829"/>
      <c r="B829">
        <f t="shared" si="384"/>
        <v>69500</v>
      </c>
      <c r="C829" s="237" t="str">
        <f t="shared" si="352"/>
        <v>-4.37923887373012E-06+0.00975289355541659i</v>
      </c>
      <c r="D829" s="208" t="str">
        <f t="shared" si="353"/>
        <v>-1.64877909387796+0.0747721839248606i</v>
      </c>
      <c r="E829" t="str">
        <f t="shared" si="354"/>
        <v>36500</v>
      </c>
      <c r="F829" t="str">
        <f t="shared" si="355"/>
        <v>0.21505376344086</v>
      </c>
      <c r="G829" t="str">
        <f t="shared" si="350"/>
        <v>0.21505376344086</v>
      </c>
      <c r="H829" t="str">
        <f t="shared" si="356"/>
        <v>1.85176553538123+1.06327752902558i</v>
      </c>
      <c r="I829" t="str">
        <f t="shared" si="357"/>
        <v>272.925861780613i</v>
      </c>
      <c r="J829" t="str">
        <f t="shared" si="351"/>
        <v>-99.827668832435+59.7074449300212i</v>
      </c>
      <c r="K829" t="str">
        <f t="shared" si="358"/>
        <v>1.20436456475996-2.01363342653983i</v>
      </c>
      <c r="L829" t="str">
        <f t="shared" si="359"/>
        <v>0.34160425633436-0.489023822598867i</v>
      </c>
      <c r="M829" t="str">
        <f t="shared" si="360"/>
        <v>1.54596882109432-2.5026572491387i</v>
      </c>
      <c r="N829" t="str">
        <f t="shared" si="361"/>
        <v>-0.86689399986109i</v>
      </c>
      <c r="O829" t="str">
        <f t="shared" si="362"/>
        <v>0.64719743881276-0.762322422072317i</v>
      </c>
      <c r="P829" t="str">
        <f t="shared" si="363"/>
        <v>0.35280256118724+0.762322422072317i</v>
      </c>
      <c r="Q829" t="str">
        <f t="shared" si="364"/>
        <v>-0.35280256118724+0.104571577788773i</v>
      </c>
      <c r="R829" t="str">
        <f t="shared" si="365"/>
        <v>-0.33050798944048-2.25872556400456i</v>
      </c>
      <c r="S829" t="str">
        <f t="shared" si="366"/>
        <v>0.096796045961501i</v>
      </c>
      <c r="T829" t="str">
        <f t="shared" si="367"/>
        <v>0.218635703507803-0.031991866536524i</v>
      </c>
      <c r="U829" t="str">
        <f t="shared" si="368"/>
        <v>0.0000500000000000001-0.0020446421260521i</v>
      </c>
      <c r="V829" t="str">
        <f t="shared" si="369"/>
        <v>0.00002-0.0228999918117835i</v>
      </c>
      <c r="W829" t="str">
        <f t="shared" si="370"/>
        <v>0.000042273361972047-0.00187712704851269i</v>
      </c>
      <c r="X829" t="str">
        <f t="shared" si="371"/>
        <v>0.0000598697413773456-0.00187616857319198i</v>
      </c>
      <c r="Y829" t="str">
        <f t="shared" si="372"/>
        <v>0.009+0.349345103079185i</v>
      </c>
      <c r="Z829" t="str">
        <f t="shared" si="373"/>
        <v>-0.0646964525541724-0.00375451788590225i</v>
      </c>
      <c r="AA829" t="str">
        <f t="shared" si="374"/>
        <v>0.899862348371141-34.5119985514324i</v>
      </c>
      <c r="AB829" t="str">
        <f t="shared" si="375"/>
        <v>0.657691831406021-0.0962367488700332i</v>
      </c>
      <c r="AC829" t="str">
        <f t="shared" si="376"/>
        <v>1.775923468049-1.79475624276414i</v>
      </c>
      <c r="AD829" t="str">
        <f t="shared" si="377"/>
        <v>0.210309094715023+0.158349623077378i</v>
      </c>
      <c r="AE829" t="str">
        <f t="shared" si="378"/>
        <v>-0.0130117258758715-0.0110342681340721i</v>
      </c>
      <c r="AF829" t="str">
        <f t="shared" si="379"/>
        <v>-3.50054462925919-0.988505345100719i</v>
      </c>
      <c r="AG829" t="str">
        <f t="shared" si="380"/>
        <v>1.0204682445372-0.0257588133966681i</v>
      </c>
      <c r="AH829" t="str">
        <f t="shared" si="381"/>
        <v>0.0326514748780469+0.0512795691198191i</v>
      </c>
      <c r="AI829">
        <f t="shared" si="382"/>
        <v>-24.323017599385551</v>
      </c>
      <c r="AJ829">
        <f t="shared" si="383"/>
        <v>57.513682778431658</v>
      </c>
      <c r="AK829"/>
      <c r="AL829"/>
      <c r="AM829"/>
      <c r="AN829"/>
    </row>
    <row r="830" spans="1:40" x14ac:dyDescent="0.35">
      <c r="A830"/>
      <c r="B830">
        <f t="shared" si="384"/>
        <v>69600</v>
      </c>
      <c r="C830" s="237" t="str">
        <f t="shared" si="352"/>
        <v>-4.36666389675017E-06+0.00973888078295803i</v>
      </c>
      <c r="D830" s="208" t="str">
        <f t="shared" si="353"/>
        <v>-1.6487789974698+0.0746647526693449i</v>
      </c>
      <c r="E830" t="str">
        <f t="shared" si="354"/>
        <v>36500</v>
      </c>
      <c r="F830" t="str">
        <f t="shared" si="355"/>
        <v>0.21505376344086</v>
      </c>
      <c r="G830" t="str">
        <f t="shared" si="350"/>
        <v>0.21505376344086</v>
      </c>
      <c r="H830" t="str">
        <f t="shared" si="356"/>
        <v>1.85314926214313+1.06262877035295i</v>
      </c>
      <c r="I830" t="str">
        <f t="shared" si="357"/>
        <v>273.318560862312i</v>
      </c>
      <c r="J830" t="str">
        <f t="shared" si="351"/>
        <v>-100.118029139554+59.7933549227263i</v>
      </c>
      <c r="K830" t="str">
        <f t="shared" si="358"/>
        <v>1.20176453361904-2.0122352517474i</v>
      </c>
      <c r="L830" t="str">
        <f t="shared" si="359"/>
        <v>0.340944400478799-0.488781477705088i</v>
      </c>
      <c r="M830" t="str">
        <f t="shared" si="360"/>
        <v>1.54270893409784-2.50101672945249i</v>
      </c>
      <c r="N830" t="str">
        <f t="shared" si="361"/>
        <v>-0.868141329357293i</v>
      </c>
      <c r="O830" t="str">
        <f t="shared" si="362"/>
        <v>0.646246068351845-0.763129097295984i</v>
      </c>
      <c r="P830" t="str">
        <f t="shared" si="363"/>
        <v>0.353753931648155+0.763129097295984i</v>
      </c>
      <c r="Q830" t="str">
        <f t="shared" si="364"/>
        <v>-0.353753931648155+0.105012232061309i</v>
      </c>
      <c r="R830" t="str">
        <f t="shared" si="365"/>
        <v>-0.330499730403086-2.2553406204254i</v>
      </c>
      <c r="S830" t="str">
        <f t="shared" si="366"/>
        <v>0.0969353208477765i</v>
      </c>
      <c r="T830" t="str">
        <f t="shared" si="367"/>
        <v>0.218622166661959-0.0320370974067268i</v>
      </c>
      <c r="U830" t="str">
        <f t="shared" si="368"/>
        <v>0.0000500000000000001-0.002041704421848i</v>
      </c>
      <c r="V830" t="str">
        <f t="shared" si="369"/>
        <v>0.00002-0.0228670895246976i</v>
      </c>
      <c r="W830" t="str">
        <f t="shared" si="370"/>
        <v>0.0000422733613373559-0.00187443025273963i</v>
      </c>
      <c r="X830" t="str">
        <f t="shared" si="371"/>
        <v>0.000059819195775602-0.00187347362805018i</v>
      </c>
      <c r="Y830" t="str">
        <f t="shared" si="372"/>
        <v>0.009+0.349847757903759i</v>
      </c>
      <c r="Z830" t="str">
        <f t="shared" si="373"/>
        <v>-0.0645098749647659-0.00374245515165215i</v>
      </c>
      <c r="AA830" t="str">
        <f t="shared" si="374"/>
        <v>0.897247344972754-34.4619463080185i</v>
      </c>
      <c r="AB830" t="str">
        <f t="shared" si="375"/>
        <v>0.657651110367363-0.0963728106997457i</v>
      </c>
      <c r="AC830" t="str">
        <f t="shared" si="376"/>
        <v>1.77353423165867-1.7934716252424i</v>
      </c>
      <c r="AD830" t="str">
        <f t="shared" si="377"/>
        <v>0.210502390203963+0.158529363661517i</v>
      </c>
      <c r="AE830" t="str">
        <f t="shared" si="378"/>
        <v>-0.0129861938381188-0.0110145051827023i</v>
      </c>
      <c r="AF830" t="str">
        <f t="shared" si="379"/>
        <v>-3.50192825961293-0.987964017683605i</v>
      </c>
      <c r="AG830" t="str">
        <f t="shared" si="380"/>
        <v>1.02046061332868-0.0257457369061483i</v>
      </c>
      <c r="AH830" t="str">
        <f t="shared" si="381"/>
        <v>0.0326095459450212+0.0511939954485899i</v>
      </c>
      <c r="AI830">
        <f t="shared" si="382"/>
        <v>-24.33655899205197</v>
      </c>
      <c r="AJ830">
        <f t="shared" si="383"/>
        <v>57.503682931047194</v>
      </c>
      <c r="AK830"/>
      <c r="AL830"/>
      <c r="AM830"/>
      <c r="AN830"/>
    </row>
    <row r="831" spans="1:40" x14ac:dyDescent="0.35">
      <c r="A831"/>
      <c r="B831">
        <f t="shared" si="384"/>
        <v>69700</v>
      </c>
      <c r="C831" s="237" t="str">
        <f t="shared" si="352"/>
        <v>-4.35414300564109E-06+0.00972490821929147i</v>
      </c>
      <c r="D831" s="208" t="str">
        <f t="shared" si="353"/>
        <v>-1.64877890147631+0.0745576296812346i</v>
      </c>
      <c r="E831" t="str">
        <f t="shared" si="354"/>
        <v>36500</v>
      </c>
      <c r="F831" t="str">
        <f t="shared" si="355"/>
        <v>0.21505376344086</v>
      </c>
      <c r="G831" t="str">
        <f t="shared" si="350"/>
        <v>0.21505376344086</v>
      </c>
      <c r="H831" t="str">
        <f t="shared" si="356"/>
        <v>1.85452931564468+1.06197954335886i</v>
      </c>
      <c r="I831" t="str">
        <f t="shared" si="357"/>
        <v>273.711259944011i</v>
      </c>
      <c r="J831" t="str">
        <f t="shared" si="351"/>
        <v>-100.408806930939+59.8792649154313i</v>
      </c>
      <c r="K831" t="str">
        <f t="shared" si="358"/>
        <v>1.19917198872013-2.01083678736611i</v>
      </c>
      <c r="L831" t="str">
        <f t="shared" si="359"/>
        <v>0.340286145646799-0.488538713030601i</v>
      </c>
      <c r="M831" t="str">
        <f t="shared" si="360"/>
        <v>1.53945813436693-2.49937550039671i</v>
      </c>
      <c r="N831" t="str">
        <f t="shared" si="361"/>
        <v>-0.869388658853496i</v>
      </c>
      <c r="O831" t="str">
        <f t="shared" si="362"/>
        <v>0.645293692441475-0.763934585219996i</v>
      </c>
      <c r="P831" t="str">
        <f t="shared" si="363"/>
        <v>0.354706307558525+0.763934585219996i</v>
      </c>
      <c r="Q831" t="str">
        <f t="shared" si="364"/>
        <v>-0.354706307558525+0.1054540736335i</v>
      </c>
      <c r="R831" t="str">
        <f t="shared" si="365"/>
        <v>-0.330491458776218-2.25196518592281i</v>
      </c>
      <c r="S831" t="str">
        <f t="shared" si="366"/>
        <v>0.0970745957340521i</v>
      </c>
      <c r="T831" t="str">
        <f t="shared" si="367"/>
        <v>0.218608610030616-0.0320823247542585i</v>
      </c>
      <c r="U831" t="str">
        <f t="shared" si="368"/>
        <v>0.0000500000000000001-0.0020387751472112i</v>
      </c>
      <c r="V831" t="str">
        <f t="shared" si="369"/>
        <v>0.00002-0.0228342816487655i</v>
      </c>
      <c r="W831" t="str">
        <f t="shared" si="370"/>
        <v>0.0000422733607017525-0.00187174119558572i</v>
      </c>
      <c r="X831" t="str">
        <f t="shared" si="371"/>
        <v>0.0000597688675451151-0.00187078641418332i</v>
      </c>
      <c r="Y831" t="str">
        <f t="shared" si="372"/>
        <v>0.009+0.350350412728334i</v>
      </c>
      <c r="Z831" t="str">
        <f t="shared" si="373"/>
        <v>-0.064324104504225-0.00373045604907058i</v>
      </c>
      <c r="AA831" t="str">
        <f t="shared" si="374"/>
        <v>0.894643767875913-34.4120396967875i</v>
      </c>
      <c r="AB831" t="str">
        <f t="shared" si="375"/>
        <v>0.657610329810699-0.0965088619326895i</v>
      </c>
      <c r="AC831" t="str">
        <f t="shared" si="376"/>
        <v>1.77115168638507-1.79218649967744i</v>
      </c>
      <c r="AD831" t="str">
        <f t="shared" si="377"/>
        <v>0.210695909525287+0.158708881241849i</v>
      </c>
      <c r="AE831" t="str">
        <f t="shared" si="378"/>
        <v>-0.0129607691968474-0.0109947984929523i</v>
      </c>
      <c r="AF831" t="str">
        <f t="shared" si="379"/>
        <v>-3.50330821712099-0.987421913677625i</v>
      </c>
      <c r="AG831" t="str">
        <f t="shared" si="380"/>
        <v>1.02045297865612-0.0257327268895118i</v>
      </c>
      <c r="AH831" t="str">
        <f t="shared" si="381"/>
        <v>0.0325677910084143+0.0511086493854253i</v>
      </c>
      <c r="AI831">
        <f t="shared" si="382"/>
        <v>-24.350080350644202</v>
      </c>
      <c r="AJ831">
        <f t="shared" si="383"/>
        <v>57.49362874225681</v>
      </c>
      <c r="AK831"/>
      <c r="AL831"/>
      <c r="AM831"/>
      <c r="AN831"/>
    </row>
    <row r="832" spans="1:40" x14ac:dyDescent="0.35">
      <c r="A832"/>
      <c r="B832">
        <f t="shared" si="384"/>
        <v>69800</v>
      </c>
      <c r="C832" s="237" t="str">
        <f t="shared" si="352"/>
        <v>-4.34167589067747E-06+0.00971097569159994i</v>
      </c>
      <c r="D832" s="208" t="str">
        <f t="shared" si="353"/>
        <v>-1.64877880589509+0.0744508136355996i</v>
      </c>
      <c r="E832" t="str">
        <f t="shared" si="354"/>
        <v>36500</v>
      </c>
      <c r="F832" t="str">
        <f t="shared" si="355"/>
        <v>0.21505376344086</v>
      </c>
      <c r="G832" t="str">
        <f t="shared" si="350"/>
        <v>0.21505376344086</v>
      </c>
      <c r="H832" t="str">
        <f t="shared" si="356"/>
        <v>1.85590570624287+1.06132985661599i</v>
      </c>
      <c r="I832" t="str">
        <f t="shared" si="357"/>
        <v>274.103959025709i</v>
      </c>
      <c r="J832" t="str">
        <f t="shared" si="351"/>
        <v>-100.700002206589+59.9651749081364i</v>
      </c>
      <c r="K832" t="str">
        <f t="shared" si="358"/>
        <v>1.19658690577138-2.00943804860317i</v>
      </c>
      <c r="L832" t="str">
        <f t="shared" si="359"/>
        <v>0.339629488046488-0.488295533017017i</v>
      </c>
      <c r="M832" t="str">
        <f t="shared" si="360"/>
        <v>1.53621639381787-2.49773358162019i</v>
      </c>
      <c r="N832" t="str">
        <f t="shared" si="361"/>
        <v>-0.870635988349699i</v>
      </c>
      <c r="O832" t="str">
        <f t="shared" si="362"/>
        <v>0.644340312563388-0.76473888459115i</v>
      </c>
      <c r="P832" t="str">
        <f t="shared" si="363"/>
        <v>0.355659687436612+0.76473888459115i</v>
      </c>
      <c r="Q832" t="str">
        <f t="shared" si="364"/>
        <v>-0.355659687436612+0.105897103758549i</v>
      </c>
      <c r="R832" t="str">
        <f t="shared" si="365"/>
        <v>-0.330483174556717-2.24859921961263i</v>
      </c>
      <c r="S832" t="str">
        <f t="shared" si="366"/>
        <v>0.0972138706203276i</v>
      </c>
      <c r="T832" t="str">
        <f t="shared" si="367"/>
        <v>0.218595033612392-0.0321275485735518i</v>
      </c>
      <c r="U832" t="str">
        <f t="shared" si="368"/>
        <v>0.0000500000000000001-0.00203585426591147i</v>
      </c>
      <c r="V832" t="str">
        <f t="shared" si="369"/>
        <v>0.00002-0.0228015677782085i</v>
      </c>
      <c r="W832" t="str">
        <f t="shared" si="370"/>
        <v>0.0000422733600652366-0.00186905984379043i</v>
      </c>
      <c r="X832" t="str">
        <f t="shared" si="371"/>
        <v>0.0000597187554412739-0.00186810689837407i</v>
      </c>
      <c r="Y832" t="str">
        <f t="shared" si="372"/>
        <v>0.009+0.350853067552908i</v>
      </c>
      <c r="Z832" t="str">
        <f t="shared" si="373"/>
        <v>-0.0641391365171981-0.00371852013600832i</v>
      </c>
      <c r="AA832" t="str">
        <f t="shared" si="374"/>
        <v>0.892051550357667-34.3622780802563i</v>
      </c>
      <c r="AB832" t="str">
        <f t="shared" si="375"/>
        <v>0.657569489731872-0.0966449025521171i</v>
      </c>
      <c r="AC832" t="str">
        <f t="shared" si="376"/>
        <v>1.76877581160372-1.79090088043164i</v>
      </c>
      <c r="AD832" t="str">
        <f t="shared" si="377"/>
        <v>0.210889652462814+0.158888175580967i</v>
      </c>
      <c r="AE832" t="str">
        <f t="shared" si="378"/>
        <v>-0.0129354513291054-0.0109751478037149i</v>
      </c>
      <c r="AF832" t="str">
        <f t="shared" si="379"/>
        <v>-3.50468451213796-0.986879042980391i</v>
      </c>
      <c r="AG832" t="str">
        <f t="shared" si="380"/>
        <v>1.02044534049417-0.0257197830285115i</v>
      </c>
      <c r="AH832" t="str">
        <f t="shared" si="381"/>
        <v>0.0325262090312338+0.0510235299502671i</v>
      </c>
      <c r="AI832">
        <f t="shared" si="382"/>
        <v>-24.363581744086535</v>
      </c>
      <c r="AJ832">
        <f t="shared" si="383"/>
        <v>57.483520429747578</v>
      </c>
      <c r="AK832"/>
      <c r="AL832"/>
      <c r="AM832"/>
      <c r="AN832"/>
    </row>
    <row r="833" spans="1:40" x14ac:dyDescent="0.35">
      <c r="A833"/>
      <c r="B833">
        <f t="shared" si="384"/>
        <v>69900</v>
      </c>
      <c r="C833" s="237" t="str">
        <f t="shared" si="352"/>
        <v>-4.32926224434775E-06+0.00969708302805532i</v>
      </c>
      <c r="D833" s="208" t="str">
        <f t="shared" si="353"/>
        <v>-1.6487787107238+0.0743443032150908i</v>
      </c>
      <c r="E833" t="str">
        <f t="shared" si="354"/>
        <v>36500</v>
      </c>
      <c r="F833" t="str">
        <f t="shared" si="355"/>
        <v>0.21505376344086</v>
      </c>
      <c r="G833" t="str">
        <f t="shared" si="350"/>
        <v>0.21505376344086</v>
      </c>
      <c r="H833" t="str">
        <f t="shared" si="356"/>
        <v>1.85727844427449+1.06067971863525i</v>
      </c>
      <c r="I833" t="str">
        <f t="shared" si="357"/>
        <v>274.496658107408i</v>
      </c>
      <c r="J833" t="str">
        <f t="shared" si="351"/>
        <v>-100.991614966506+60.0510849008414i</v>
      </c>
      <c r="K833" t="str">
        <f t="shared" si="358"/>
        <v>1.19400926055151-2.00803905053797i</v>
      </c>
      <c r="L833" t="str">
        <f t="shared" si="359"/>
        <v>0.33897442388873-0.48805194207864i</v>
      </c>
      <c r="M833" t="str">
        <f t="shared" si="360"/>
        <v>1.53298368444024-2.49609099261661i</v>
      </c>
      <c r="N833" t="str">
        <f t="shared" si="361"/>
        <v>-0.871883317845902i</v>
      </c>
      <c r="O833" t="str">
        <f t="shared" si="362"/>
        <v>0.64338593020088-0.765541994158092i</v>
      </c>
      <c r="P833" t="str">
        <f t="shared" si="363"/>
        <v>0.35661406979912+0.765541994158092i</v>
      </c>
      <c r="Q833" t="str">
        <f t="shared" si="364"/>
        <v>-0.35661406979912+0.10634132368781i</v>
      </c>
      <c r="R833" t="str">
        <f t="shared" si="365"/>
        <v>-0.330474877741428-2.24524268084461i</v>
      </c>
      <c r="S833" t="str">
        <f t="shared" si="366"/>
        <v>0.0973531455066032i</v>
      </c>
      <c r="T833" t="str">
        <f t="shared" si="367"/>
        <v>0.218581437405901-0.0321727688590381i</v>
      </c>
      <c r="U833" t="str">
        <f t="shared" si="368"/>
        <v>0.0000500000000000001-0.00203294174192591i</v>
      </c>
      <c r="V833" t="str">
        <f t="shared" si="369"/>
        <v>0.00002-0.0227689475095702i</v>
      </c>
      <c r="W833" t="str">
        <f t="shared" si="370"/>
        <v>0.0000422733594278079-0.00186638616428355i</v>
      </c>
      <c r="X833" t="str">
        <f t="shared" si="371"/>
        <v>0.0000596688582283607-0.00186543504759509i</v>
      </c>
      <c r="Y833" t="str">
        <f t="shared" si="372"/>
        <v>0.009+0.351355722377482i</v>
      </c>
      <c r="Z833" t="str">
        <f t="shared" si="373"/>
        <v>-0.0639549663818946-0.00370664697407354i</v>
      </c>
      <c r="AA833" t="str">
        <f t="shared" si="374"/>
        <v>0.889470626183126-34.3126608246722i</v>
      </c>
      <c r="AB833" t="str">
        <f t="shared" si="375"/>
        <v>0.657528590126712-0.0967809325412772i</v>
      </c>
      <c r="AC833" t="str">
        <f t="shared" si="376"/>
        <v>1.76640658674393-1.78961478175387i</v>
      </c>
      <c r="AD833" t="str">
        <f t="shared" si="377"/>
        <v>0.211083618800067+0.159067246441464i</v>
      </c>
      <c r="AE833" t="str">
        <f t="shared" si="378"/>
        <v>-0.0129102396164305-0.0109555528555261i</v>
      </c>
      <c r="AF833" t="str">
        <f t="shared" si="379"/>
        <v>-3.50605715499829-0.986335415420159i</v>
      </c>
      <c r="AG833" t="str">
        <f t="shared" si="380"/>
        <v>1.02043769881767-0.0257069050067256i</v>
      </c>
      <c r="AH833" t="str">
        <f t="shared" si="381"/>
        <v>0.0324847989840641+0.0509386361687707i</v>
      </c>
      <c r="AI833">
        <f t="shared" si="382"/>
        <v>-24.377063240954509</v>
      </c>
      <c r="AJ833">
        <f t="shared" si="383"/>
        <v>57.473358210039876</v>
      </c>
      <c r="AK833"/>
      <c r="AL833"/>
      <c r="AM833"/>
      <c r="AN833"/>
    </row>
    <row r="834" spans="1:40" x14ac:dyDescent="0.35">
      <c r="A834"/>
      <c r="B834">
        <f t="shared" si="384"/>
        <v>70000</v>
      </c>
      <c r="C834" s="237" t="str">
        <f t="shared" si="352"/>
        <v>-4.31690176133532E-06+0.00968323005781141i</v>
      </c>
      <c r="D834" s="208" t="str">
        <f t="shared" si="353"/>
        <v>-1.6487786159601+0.0742380971098875i</v>
      </c>
      <c r="E834" t="str">
        <f t="shared" si="354"/>
        <v>36500</v>
      </c>
      <c r="F834" t="str">
        <f t="shared" si="355"/>
        <v>0.21505376344086</v>
      </c>
      <c r="G834" t="str">
        <f t="shared" si="350"/>
        <v>0.21505376344086</v>
      </c>
      <c r="H834" t="str">
        <f t="shared" si="356"/>
        <v>1.85864754005614+1.06002913786613i</v>
      </c>
      <c r="I834" t="str">
        <f t="shared" si="357"/>
        <v>274.889357189107i</v>
      </c>
      <c r="J834" t="str">
        <f t="shared" si="351"/>
        <v>-101.28364521069+60.1369948935466i</v>
      </c>
      <c r="K834" t="str">
        <f t="shared" si="358"/>
        <v>1.19143902890992-2.00663980812302i</v>
      </c>
      <c r="L834" t="str">
        <f t="shared" si="359"/>
        <v>0.3383209493872-0.487807944602598i</v>
      </c>
      <c r="M834" t="str">
        <f t="shared" si="360"/>
        <v>1.52975997829712-2.49444775272562i</v>
      </c>
      <c r="N834" t="str">
        <f t="shared" si="361"/>
        <v>-0.873130647342105i</v>
      </c>
      <c r="O834" t="str">
        <f t="shared" si="362"/>
        <v>0.642430546838809-0.766343912671321i</v>
      </c>
      <c r="P834" t="str">
        <f t="shared" si="363"/>
        <v>0.357569453161191+0.766343912671321i</v>
      </c>
      <c r="Q834" t="str">
        <f t="shared" si="364"/>
        <v>-0.357569453161191+0.106786734670784i</v>
      </c>
      <c r="R834" t="str">
        <f t="shared" si="365"/>
        <v>-0.330466568327195-2.24189552920078i</v>
      </c>
      <c r="S834" t="str">
        <f t="shared" si="366"/>
        <v>0.0974924203928787i</v>
      </c>
      <c r="T834" t="str">
        <f t="shared" si="367"/>
        <v>0.218567821409758-0.0322179856051469i</v>
      </c>
      <c r="U834" t="str">
        <f t="shared" si="368"/>
        <v>0.00005-0.00203003753943744i</v>
      </c>
      <c r="V834" t="str">
        <f t="shared" si="369"/>
        <v>0.00002-0.0227364204416993i</v>
      </c>
      <c r="W834" t="str">
        <f t="shared" si="370"/>
        <v>0.0000422733587894667-0.00186372012418383i</v>
      </c>
      <c r="X834" t="str">
        <f t="shared" si="371"/>
        <v>0.0000596191746794779-0.00186277082900766i</v>
      </c>
      <c r="Y834" t="str">
        <f t="shared" si="372"/>
        <v>0.009+0.351858377202057i</v>
      </c>
      <c r="Z834" t="str">
        <f t="shared" si="373"/>
        <v>-0.0637715895097954-0.00369483612859446i</v>
      </c>
      <c r="AA834" t="str">
        <f t="shared" si="374"/>
        <v>0.886900929601199-34.2631872999865i</v>
      </c>
      <c r="AB834" t="str">
        <f t="shared" si="375"/>
        <v>0.657487630991054-0.096916951883413i</v>
      </c>
      <c r="AC834" t="str">
        <f t="shared" si="376"/>
        <v>1.7640439912889-1.78832821778032i</v>
      </c>
      <c r="AD834" t="str">
        <f t="shared" si="377"/>
        <v>0.211277808320262+0.159246093585932i</v>
      </c>
      <c r="AE834" t="str">
        <f t="shared" si="378"/>
        <v>-0.0128851334448101-0.0109360133905525i</v>
      </c>
      <c r="AF834" t="str">
        <f t="shared" si="379"/>
        <v>-3.50742615601624-0.985791040756242i</v>
      </c>
      <c r="AG834" t="str">
        <f t="shared" si="380"/>
        <v>1.02043005360166-0.0256940925095432i</v>
      </c>
      <c r="AH834" t="str">
        <f t="shared" si="381"/>
        <v>0.0324435598449957+0.0508539670722629i</v>
      </c>
      <c r="AI834">
        <f t="shared" si="382"/>
        <v>-24.390524909477666</v>
      </c>
      <c r="AJ834">
        <f t="shared" si="383"/>
        <v>57.463142298498418</v>
      </c>
      <c r="AK834"/>
      <c r="AL834"/>
      <c r="AM834"/>
      <c r="AN834"/>
    </row>
    <row r="835" spans="1:40" x14ac:dyDescent="0.35">
      <c r="A835"/>
      <c r="B835">
        <f t="shared" si="384"/>
        <v>70100</v>
      </c>
      <c r="C835" s="237" t="str">
        <f t="shared" si="352"/>
        <v>-4.30459413849971E-06+0.00966941661099686i</v>
      </c>
      <c r="D835" s="208" t="str">
        <f t="shared" si="353"/>
        <v>-1.64877852160165+0.0741321940176426i</v>
      </c>
      <c r="E835" t="str">
        <f t="shared" si="354"/>
        <v>36500</v>
      </c>
      <c r="F835" t="str">
        <f t="shared" si="355"/>
        <v>0.21505376344086</v>
      </c>
      <c r="G835" t="str">
        <f t="shared" si="350"/>
        <v>0.21505376344086</v>
      </c>
      <c r="H835" t="str">
        <f t="shared" si="356"/>
        <v>1.86001300388396+1.05937812269703i</v>
      </c>
      <c r="I835" t="str">
        <f t="shared" si="357"/>
        <v>275.282056270806i</v>
      </c>
      <c r="J835" t="str">
        <f t="shared" si="351"/>
        <v>-101.576092939139+60.2229048862516i</v>
      </c>
      <c r="K835" t="str">
        <f t="shared" si="358"/>
        <v>1.18887618676665-2.00524033618491i</v>
      </c>
      <c r="L835" t="str">
        <f t="shared" si="359"/>
        <v>0.337669060758444-0.487563544948988i</v>
      </c>
      <c r="M835" t="str">
        <f t="shared" si="360"/>
        <v>1.52654524752509-2.4928038811339i</v>
      </c>
      <c r="N835" t="str">
        <f t="shared" si="361"/>
        <v>-0.874377976838308i</v>
      </c>
      <c r="O835" t="str">
        <f t="shared" si="362"/>
        <v>0.64147416396359-0.767144638883186i</v>
      </c>
      <c r="P835" t="str">
        <f t="shared" si="363"/>
        <v>0.35852583603641+0.767144638883186i</v>
      </c>
      <c r="Q835" t="str">
        <f t="shared" si="364"/>
        <v>-0.35852583603641+0.107233337955122i</v>
      </c>
      <c r="R835" t="str">
        <f t="shared" si="365"/>
        <v>-0.330458246310842-2.23855772449377i</v>
      </c>
      <c r="S835" t="str">
        <f t="shared" si="366"/>
        <v>0.0976316952791543i</v>
      </c>
      <c r="T835" t="str">
        <f t="shared" si="367"/>
        <v>0.218554185622573-0.0322631988063038i</v>
      </c>
      <c r="U835" t="str">
        <f t="shared" si="368"/>
        <v>0.00005-0.00202714162283339i</v>
      </c>
      <c r="V835" t="str">
        <f t="shared" si="369"/>
        <v>0.00002-0.022703986175734i</v>
      </c>
      <c r="W835" t="str">
        <f t="shared" si="370"/>
        <v>0.0000422733581502132-0.00186106169079766i</v>
      </c>
      <c r="X835" t="str">
        <f t="shared" si="371"/>
        <v>0.0000595697035764704-0.00186011420996038i</v>
      </c>
      <c r="Y835" t="str">
        <f t="shared" si="372"/>
        <v>0.009+0.352361032026631i</v>
      </c>
      <c r="Z835" t="str">
        <f t="shared" si="373"/>
        <v>-0.0635890013453664-0.00368308716858204i</v>
      </c>
      <c r="AA835" t="str">
        <f t="shared" si="374"/>
        <v>0.884342395340339-34.213856879827i</v>
      </c>
      <c r="AB835" t="str">
        <f t="shared" si="375"/>
        <v>0.657446612320716-0.0970529605617556i</v>
      </c>
      <c r="AC835" t="str">
        <f t="shared" si="376"/>
        <v>1.76168800477578-1.7870412025352i</v>
      </c>
      <c r="AD835" t="str">
        <f t="shared" si="377"/>
        <v>0.211472220806315+0.159424716776962i</v>
      </c>
      <c r="AE835" t="str">
        <f t="shared" si="378"/>
        <v>-0.0128601322046443-0.0109165291525782i</v>
      </c>
      <c r="AF835" t="str">
        <f t="shared" si="379"/>
        <v>-3.50879152548561-0.985245928679387i</v>
      </c>
      <c r="AG835" t="str">
        <f t="shared" si="380"/>
        <v>1.02042240482142-0.0256813452241519i</v>
      </c>
      <c r="AH835" t="str">
        <f t="shared" si="381"/>
        <v>0.0324024905995628+0.050769521697697i</v>
      </c>
      <c r="AI835">
        <f t="shared" si="382"/>
        <v>-24.403966817542056</v>
      </c>
      <c r="AJ835">
        <f t="shared" si="383"/>
        <v>57.452872909335433</v>
      </c>
      <c r="AK835"/>
      <c r="AL835"/>
      <c r="AM835"/>
      <c r="AN835"/>
    </row>
    <row r="836" spans="1:40" x14ac:dyDescent="0.35">
      <c r="A836"/>
      <c r="B836">
        <f t="shared" si="384"/>
        <v>70200</v>
      </c>
      <c r="C836" s="237" t="str">
        <f t="shared" si="352"/>
        <v>-4.29233907485812E-06+0.0096556425187083i</v>
      </c>
      <c r="D836" s="208" t="str">
        <f t="shared" si="353"/>
        <v>-1.64877842764617+0.0740265926434303i</v>
      </c>
      <c r="E836" t="str">
        <f t="shared" si="354"/>
        <v>36500</v>
      </c>
      <c r="F836" t="str">
        <f t="shared" si="355"/>
        <v>0.21505376344086</v>
      </c>
      <c r="G836" t="str">
        <f t="shared" si="350"/>
        <v>0.21505376344086</v>
      </c>
      <c r="H836" t="str">
        <f t="shared" si="356"/>
        <v>1.86137484603374+1.0587266814557i</v>
      </c>
      <c r="I836" t="str">
        <f t="shared" si="357"/>
        <v>275.674755352504i</v>
      </c>
      <c r="J836" t="str">
        <f t="shared" si="351"/>
        <v>-101.868958151854+60.3088148789567i</v>
      </c>
      <c r="K836" t="str">
        <f t="shared" si="358"/>
        <v>1.18632071011229-2.0038406494251i</v>
      </c>
      <c r="L836" t="str">
        <f t="shared" si="359"/>
        <v>0.33701875422198-0.487318747451017i</v>
      </c>
      <c r="M836" t="str">
        <f t="shared" si="360"/>
        <v>1.52333946433427-2.49115939687612i</v>
      </c>
      <c r="N836" t="str">
        <f t="shared" si="361"/>
        <v>-0.875625306334511i</v>
      </c>
      <c r="O836" t="str">
        <f t="shared" si="362"/>
        <v>0.640516783063192-0.767944171547893i</v>
      </c>
      <c r="P836" t="str">
        <f t="shared" si="363"/>
        <v>0.359483216936808+0.767944171547893i</v>
      </c>
      <c r="Q836" t="str">
        <f t="shared" si="364"/>
        <v>-0.359483216936808+0.107681134786618i</v>
      </c>
      <c r="R836" t="str">
        <f t="shared" si="365"/>
        <v>-0.3304499116892-2.23522922676519i</v>
      </c>
      <c r="S836" t="str">
        <f t="shared" si="366"/>
        <v>0.0977709701654298i</v>
      </c>
      <c r="T836" t="str">
        <f t="shared" si="367"/>
        <v>0.218540530042956-0.0323084084569337i</v>
      </c>
      <c r="U836" t="str">
        <f t="shared" si="368"/>
        <v>0.00005-0.002024253956704i</v>
      </c>
      <c r="V836" t="str">
        <f t="shared" si="369"/>
        <v>0.00002-0.0226716443150848i</v>
      </c>
      <c r="W836" t="str">
        <f t="shared" si="370"/>
        <v>0.000042273357510047-0.00185841083161773i</v>
      </c>
      <c r="X836" t="str">
        <f t="shared" si="371"/>
        <v>0.0000595204437098522-0.00185746515798783i</v>
      </c>
      <c r="Y836" t="str">
        <f t="shared" si="372"/>
        <v>0.009+0.352863686851206i</v>
      </c>
      <c r="Z836" t="str">
        <f t="shared" si="373"/>
        <v>-0.0634071973657741-0.00367139966669344i</v>
      </c>
      <c r="AA836" t="str">
        <f t="shared" si="374"/>
        <v>0.881794958604335-34.164668941471i</v>
      </c>
      <c r="AB836" t="str">
        <f t="shared" si="375"/>
        <v>0.657405534111516-0.0971889585595343i</v>
      </c>
      <c r="AC836" t="str">
        <f t="shared" si="376"/>
        <v>1.75933860679563-1.78575374993155i</v>
      </c>
      <c r="AD836" t="str">
        <f t="shared" si="377"/>
        <v>0.211666856040841+0.159603115777154i</v>
      </c>
      <c r="AE836" t="str">
        <f t="shared" si="378"/>
        <v>-0.012835235290707-0.0108970998869929i</v>
      </c>
      <c r="AF836" t="str">
        <f t="shared" si="379"/>
        <v>-3.51015327367991-0.98470008881227i</v>
      </c>
      <c r="AG836" t="str">
        <f t="shared" si="380"/>
        <v>1.02041475245239-0.0256686628395239i</v>
      </c>
      <c r="AH836" t="str">
        <f t="shared" si="381"/>
        <v>0.0323615902406793+0.0506852990876204i</v>
      </c>
      <c r="AI836">
        <f t="shared" si="382"/>
        <v>-24.417389032691439</v>
      </c>
      <c r="AJ836">
        <f t="shared" si="383"/>
        <v>57.442550255621761</v>
      </c>
      <c r="AK836"/>
      <c r="AL836"/>
      <c r="AM836"/>
      <c r="AN836"/>
    </row>
    <row r="837" spans="1:40" x14ac:dyDescent="0.35">
      <c r="A837"/>
      <c r="B837">
        <f t="shared" si="384"/>
        <v>70300</v>
      </c>
      <c r="C837" s="237" t="str">
        <f t="shared" si="352"/>
        <v>-4.28013627156684E-06+0.00964190761300333i</v>
      </c>
      <c r="D837" s="208" t="str">
        <f t="shared" si="353"/>
        <v>-1.64877833409135+0.0739212916996922i</v>
      </c>
      <c r="E837" t="str">
        <f t="shared" si="354"/>
        <v>36500</v>
      </c>
      <c r="F837" t="str">
        <f t="shared" si="355"/>
        <v>0.21505376344086</v>
      </c>
      <c r="G837" t="str">
        <f t="shared" ref="G837:G900" si="385">IF($C$11=$C$7,$C$24,F837)</f>
        <v>0.21505376344086</v>
      </c>
      <c r="H837" t="str">
        <f t="shared" si="356"/>
        <v>1.86273307676066+1.05807482240959i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0.336370026000363-0.487073556415142i</v>
      </c>
      <c r="M837" t="str">
        <f t="shared" si="360"/>
        <v>1.52014260100836-2.48951431883609i</v>
      </c>
      <c r="N837" t="str">
        <f t="shared" si="361"/>
        <v>-0.876872635830714i</v>
      </c>
      <c r="O837" t="str">
        <f t="shared" si="362"/>
        <v>0.639558405627138-0.768742509421505i</v>
      </c>
      <c r="P837" t="str">
        <f t="shared" si="363"/>
        <v>0.360441594372862+0.768742509421505i</v>
      </c>
      <c r="Q837" t="str">
        <f t="shared" si="364"/>
        <v>-0.360441594372862+0.108130126409209i</v>
      </c>
      <c r="R837" t="str">
        <f t="shared" si="365"/>
        <v>-0.330441564459094-2.23190999628397i</v>
      </c>
      <c r="S837" t="str">
        <f t="shared" si="366"/>
        <v>0.0979102450517054i</v>
      </c>
      <c r="T837" t="str">
        <f t="shared" si="367"/>
        <v>0.218526854669514-0.0323536145514588i</v>
      </c>
      <c r="U837" t="str">
        <f t="shared" si="368"/>
        <v>0.00005-0.00202137450584098i</v>
      </c>
      <c r="V837" t="str">
        <f t="shared" si="369"/>
        <v>0.00002-0.022639394465419i</v>
      </c>
      <c r="W837" t="str">
        <f t="shared" si="370"/>
        <v>0.0000422733568689683-0.00185576751432167i</v>
      </c>
      <c r="X837" t="str">
        <f t="shared" si="371"/>
        <v>0.0000594713938787317-0.00185482364080923i</v>
      </c>
      <c r="Y837" t="str">
        <f t="shared" si="372"/>
        <v>0.009+0.35336634167578i</v>
      </c>
      <c r="Z837" t="str">
        <f t="shared" si="373"/>
        <v>-0.0632261730806029-0.00365977319919554i</v>
      </c>
      <c r="AA837" t="str">
        <f t="shared" si="374"/>
        <v>0.87925855506815-34.1156228658188i</v>
      </c>
      <c r="AB837" t="str">
        <f t="shared" si="375"/>
        <v>0.657364396359264-0.0973249458599702i</v>
      </c>
      <c r="AC837" t="str">
        <f t="shared" si="376"/>
        <v>1.75699577699352-1.784465873772i</v>
      </c>
      <c r="AD837" t="str">
        <f t="shared" si="377"/>
        <v>0.211861713806154+0.15978129034911i</v>
      </c>
      <c r="AE837" t="str">
        <f t="shared" si="378"/>
        <v>-0.0128104421021085-0.0108777253407783i</v>
      </c>
      <c r="AF837" t="str">
        <f t="shared" si="379"/>
        <v>-3.51151141085201-0.984153530709898i</v>
      </c>
      <c r="AG837" t="str">
        <f t="shared" si="380"/>
        <v>1.02040709647025-0.0256560450464038i</v>
      </c>
      <c r="AH837" t="str">
        <f t="shared" si="381"/>
        <v>0.0323208577685711+0.0506012982901243i</v>
      </c>
      <c r="AI837">
        <f t="shared" si="382"/>
        <v>-24.430791622130975</v>
      </c>
      <c r="AJ837">
        <f t="shared" si="383"/>
        <v>57.432174549292178</v>
      </c>
      <c r="AK837"/>
      <c r="AL837"/>
      <c r="AM837"/>
      <c r="AN837"/>
    </row>
    <row r="838" spans="1:40" x14ac:dyDescent="0.35">
      <c r="A838"/>
      <c r="B838">
        <f t="shared" si="384"/>
        <v>70400</v>
      </c>
      <c r="C838" s="237" t="str">
        <f t="shared" ref="C838:C901" si="387">IMPRODUCT(COMPLEX(-1,0),IMDIV(IMPRODUCT(G838,COMPLEX($C$100+$C$101,0)),COMPLEX($C$100,2*PI()*B838*$C$103*$C$102*(2*$C$100+$C$101))))</f>
        <v>-4.26798543190313E-06+0.00962821172689379i</v>
      </c>
      <c r="D838" s="208" t="str">
        <f t="shared" ref="D838:D901" si="388">IMPRODUCT(COMPLEX($C$106,0),IMSUB(C838,G838))</f>
        <v>-1.64877824093491+0.0738162899061857i</v>
      </c>
      <c r="E838" t="str">
        <f t="shared" ref="E838:E901" si="389">IMDIV(COMPLEX($C$20*10^3,0),COMPLEX(1,2*PI()*B838*$C$20*1000*$C$29*10^-12))</f>
        <v>36500</v>
      </c>
      <c r="F838" t="str">
        <f t="shared" ref="F838:F901" si="390">IMDIV(COMPLEX($C$22*1000,0),IMSUM(COMPLEX($C$22*1000,0),E838))</f>
        <v>0.21505376344086</v>
      </c>
      <c r="G838" t="str">
        <f t="shared" si="385"/>
        <v>0.21505376344086</v>
      </c>
      <c r="H838" t="str">
        <f t="shared" ref="H838:H901" si="391">IMPRODUCT(COMPLEX($C$108,0),IMPRODUCT(COMPLEX(-1,0),D838),IMDIV(COMPLEX(0,2*PI()*B838*$C$109*$C$110),COMPLEX(1,2*PI()*B838*$C$109*$C$110)))</f>
        <v>1.86408770629928+1.05742255376618i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0.335722872319247-0.486827976121201i</v>
      </c>
      <c r="M838" t="str">
        <f t="shared" ref="M838:M901" si="395">IMSUM(K838,L838)</f>
        <v>1.51695462990477-2.48786866574776i</v>
      </c>
      <c r="N838" t="str">
        <f t="shared" ref="N838:N901" si="396">COMPLEX(0,-2*PI()*B838*$C$43)</f>
        <v>-0.878119965326917i</v>
      </c>
      <c r="O838" t="str">
        <f t="shared" ref="O838:O901" si="397">IMEXP(N838)</f>
        <v>0.638599033146501-0.769539651261943i</v>
      </c>
      <c r="P838" t="str">
        <f t="shared" ref="P838:P901" si="398">IMSUB(COMPLEX(1,0),O838)</f>
        <v>0.361400966853499+0.769539651261943i</v>
      </c>
      <c r="Q838" t="str">
        <f t="shared" ref="Q838:Q901" si="399">IMSUM(COMPLEX(0,2*PI()*B838*$C$43),O838,COMPLEX(-1,0))</f>
        <v>-0.361400966853499+0.108580314064974i</v>
      </c>
      <c r="R838" t="str">
        <f t="shared" ref="R838:R901" si="400">IMDIV(P838,Q838)</f>
        <v>-0.330433204617339-2.22859999354479i</v>
      </c>
      <c r="S838" t="str">
        <f t="shared" ref="S838:S901" si="401">IMDIV(COMPLEX(0,2*PI()*B838*$C$123),COMPLEX($C$124,0))</f>
        <v>0.0980495199379809i</v>
      </c>
      <c r="T838" t="str">
        <f t="shared" ref="T838:T901" si="402">IMPRODUCT(R838,S838)</f>
        <v>0.218513159500854-0.0323988170842987i</v>
      </c>
      <c r="U838" t="str">
        <f t="shared" ref="U838:U901" si="403">IMDIV(COMPLEX(1,2*PI()*B838*$C$16*10^-3*$C$15*10^-6),COMPLEX(0,2*PI()*B838*$C$15*10^-6))</f>
        <v>0.00005-0.00201850323523609i</v>
      </c>
      <c r="V838" t="str">
        <f t="shared" ref="V838:V901" si="404">IMSUM(COMPLEX($C$18*10^-3,0),IMDIV(COMPLEX(1,0),COMPLEX(0,2*PI()*B838*($C$17*1*10^-6))))</f>
        <v>0.00002-0.0226072362346442i</v>
      </c>
      <c r="W838" t="str">
        <f t="shared" ref="W838:W901" si="405">IMDIV(IMPRODUCT(U838,V838),IMSUM(U838,V838))</f>
        <v>0.0000422733562269769-0.00185313170677078i</v>
      </c>
      <c r="X838" t="str">
        <f t="shared" ref="X838:X901" si="406">IMDIV(IMPRODUCT(COMPLEX($C$19,0),W838),IMSUM(COMPLEX($C$19,0),W838))</f>
        <v>0.0000594225528907391-0.00185218962632712i</v>
      </c>
      <c r="Y838" t="str">
        <f t="shared" ref="Y838:Y901" si="407">COMPLEX($C$13*10^-3,2*PI()*B838*$C$12*0.000001)</f>
        <v>0.009+0.353868996500354i</v>
      </c>
      <c r="Z838" t="str">
        <f t="shared" ref="Z838:Z901" si="408">IMPRODUCT(COMPLEX($C$6,0),IMDIV(X838,IMSUM(X838,Y838)))</f>
        <v>-0.0630459240315767-0.00364820734592922i</v>
      </c>
      <c r="AA838" t="str">
        <f t="shared" ref="AA838:AA901" si="409">IMDIV(COMPLEX($C$6,0),IMSUM(X838,Y838))</f>
        <v>0.876733120873802-34.0667180373674i</v>
      </c>
      <c r="AB838" t="str">
        <f t="shared" ref="AB838:AB901" si="410">IMPRODUCT(COMPLEX($C$119,0),T838)</f>
        <v>0.657323199059771-0.0974609224462765i</v>
      </c>
      <c r="AC838" t="str">
        <f t="shared" ref="AC838:AC901" si="411">IMSUM(COMPLEX(1,0),IMPRODUCT(AB838,M838))</f>
        <v>1.75465949506857-1.78317758774955i</v>
      </c>
      <c r="AD838" t="str">
        <f t="shared" ref="AD838:AD901" si="412">IMDIV(AB838,AC838)</f>
        <v>0.212056793884263+0.159959240255442i</v>
      </c>
      <c r="AE838" t="str">
        <f t="shared" ref="AE838:AE901" si="413">IMPRODUCT(AD838,AA838,X838)</f>
        <v>-0.0127857520422578-0.0108584052624961i</v>
      </c>
      <c r="AF838" t="str">
        <f t="shared" ref="AF838:AF901" si="414">IMSUB(D838,H838)</f>
        <v>-3.51286594723419-0.983606263859994i</v>
      </c>
      <c r="AG838" t="str">
        <f t="shared" ref="AG838:AG901" si="415">IMSUM(COMPLEX(1,0),IMPRODUCT(AD838,AA838,COMPLEX($C$127,0)))</f>
        <v>1.02039943685085-0.0256434915372945i</v>
      </c>
      <c r="AH838" t="str">
        <f t="shared" ref="AH838:AH901" si="416">IMDIV(IMPRODUCT(AE838,AF838),AG838)</f>
        <v>0.0322802921907152+0.0505175183588084i</v>
      </c>
      <c r="AI838">
        <f t="shared" ref="AI838:AI901" si="417">20*LOG10(IMABS(AH838))</f>
        <v>-24.444174652728734</v>
      </c>
      <c r="AJ838">
        <f t="shared" ref="AJ838:AJ901" si="418">IMARGUMENT(AH838)*180/PI()</f>
        <v>57.421746001153132</v>
      </c>
      <c r="AK838"/>
      <c r="AL838"/>
      <c r="AM838"/>
      <c r="AN838"/>
    </row>
    <row r="839" spans="1:40" x14ac:dyDescent="0.35">
      <c r="A839"/>
      <c r="B839">
        <f t="shared" si="384"/>
        <v>70500</v>
      </c>
      <c r="C839" s="237" t="str">
        <f t="shared" si="387"/>
        <v>-4.25588626124723E-06+0.00961455469433901i</v>
      </c>
      <c r="D839" s="208" t="str">
        <f t="shared" si="388"/>
        <v>-1.64877814817459+0.0737115859899324i</v>
      </c>
      <c r="E839" t="str">
        <f t="shared" si="389"/>
        <v>36500</v>
      </c>
      <c r="F839" t="str">
        <f t="shared" si="390"/>
        <v>0.21505376344086</v>
      </c>
      <c r="G839" t="str">
        <f t="shared" si="385"/>
        <v>0.21505376344086</v>
      </c>
      <c r="H839" t="str">
        <f t="shared" si="391"/>
        <v>1.86543874486346+1.05676988367344i</v>
      </c>
      <c r="I839" t="str">
        <f t="shared" si="392"/>
        <v>276.852852597601i</v>
      </c>
      <c r="J839" t="str">
        <f t="shared" si="386"/>
        <v>-102.750058695598+60.5665448570719i</v>
      </c>
      <c r="K839" t="str">
        <f t="shared" si="393"/>
        <v>1.17869823404712-1.99964044537366i</v>
      </c>
      <c r="L839" t="str">
        <f t="shared" si="394"/>
        <v>0.335077289407481-0.486582010822563i</v>
      </c>
      <c r="M839" t="str">
        <f t="shared" si="395"/>
        <v>1.5137755234546-2.48622245619622i</v>
      </c>
      <c r="N839" t="str">
        <f t="shared" si="396"/>
        <v>-0.87936729482312i</v>
      </c>
      <c r="O839" t="str">
        <f t="shared" si="397"/>
        <v>0.637638667113903-0.77033559582899i</v>
      </c>
      <c r="P839" t="str">
        <f t="shared" si="398"/>
        <v>0.362361332886097+0.77033559582899i</v>
      </c>
      <c r="Q839" t="str">
        <f t="shared" si="399"/>
        <v>-0.362361332886097+0.10903169899413i</v>
      </c>
      <c r="R839" t="str">
        <f t="shared" si="400"/>
        <v>-0.330424832160748-2.22529917926644i</v>
      </c>
      <c r="S839" t="str">
        <f t="shared" si="401"/>
        <v>0.0981887948242565i</v>
      </c>
      <c r="T839" t="str">
        <f t="shared" si="402"/>
        <v>0.218499444535579-0.0324440160498711i</v>
      </c>
      <c r="U839" t="str">
        <f t="shared" si="403"/>
        <v>0.00005-0.00201564011007973i</v>
      </c>
      <c r="V839" t="str">
        <f t="shared" si="404"/>
        <v>0.00002-0.0225751692328929i</v>
      </c>
      <c r="W839" t="str">
        <f t="shared" si="405"/>
        <v>0.0000422733555840732-0.00185050337700869i</v>
      </c>
      <c r="X839" t="str">
        <f t="shared" si="406"/>
        <v>0.0000593739195619537-0.00184956308262608i</v>
      </c>
      <c r="Y839" t="str">
        <f t="shared" si="407"/>
        <v>0.009+0.354371651324929i</v>
      </c>
      <c r="Z839" t="str">
        <f t="shared" si="408"/>
        <v>-0.0628664457922822-0.00363670169027371i</v>
      </c>
      <c r="AA839" t="str">
        <f t="shared" si="409"/>
        <v>0.874218592626274-34.0179538441838i</v>
      </c>
      <c r="AB839" t="str">
        <f t="shared" si="410"/>
        <v>0.657281942208833-0.0975968883016607i</v>
      </c>
      <c r="AC839" t="str">
        <f t="shared" si="411"/>
        <v>1.75232974077397-1.78188890544825i</v>
      </c>
      <c r="AD839" t="str">
        <f t="shared" si="412"/>
        <v>0.212252096056879+0.160136965258768i</v>
      </c>
      <c r="AE839" t="str">
        <f t="shared" si="413"/>
        <v>-0.0127611645188262-0.0108391394022751i</v>
      </c>
      <c r="AF839" t="str">
        <f t="shared" si="414"/>
        <v>-3.51421689303805-0.983058297683508i</v>
      </c>
      <c r="AG839" t="str">
        <f t="shared" si="415"/>
        <v>1.02039177357025-0.0256310020064455i</v>
      </c>
      <c r="AH839" t="str">
        <f t="shared" si="416"/>
        <v>0.0322398925217767+0.0504339583527388i</v>
      </c>
      <c r="AI839">
        <f t="shared" si="417"/>
        <v>-24.457538191018134</v>
      </c>
      <c r="AJ839">
        <f t="shared" si="418"/>
        <v>57.411264820889052</v>
      </c>
      <c r="AK839"/>
      <c r="AL839"/>
      <c r="AM839"/>
      <c r="AN839"/>
    </row>
    <row r="840" spans="1:40" x14ac:dyDescent="0.35">
      <c r="A840"/>
      <c r="B840">
        <f t="shared" si="384"/>
        <v>70600</v>
      </c>
      <c r="C840" s="237" t="str">
        <f t="shared" si="387"/>
        <v>-4.24383846706438E-06+0.00960093635023901i</v>
      </c>
      <c r="D840" s="208" t="str">
        <f t="shared" si="388"/>
        <v>-1.64877805580817+0.0736071786851658i</v>
      </c>
      <c r="E840" t="str">
        <f t="shared" si="389"/>
        <v>36500</v>
      </c>
      <c r="F840" t="str">
        <f t="shared" si="390"/>
        <v>0.21505376344086</v>
      </c>
      <c r="G840" t="str">
        <f t="shared" si="385"/>
        <v>0.21505376344086</v>
      </c>
      <c r="H840" t="str">
        <f t="shared" si="391"/>
        <v>1.86678620264629+1.05611682022015i</v>
      </c>
      <c r="I840" t="str">
        <f t="shared" si="392"/>
        <v>277.245551679299i</v>
      </c>
      <c r="J840" t="str">
        <f t="shared" si="386"/>
        <v>-103.044593845378+60.6524548497769i</v>
      </c>
      <c r="K840" t="str">
        <f t="shared" si="393"/>
        <v>1.17617198066552-1.99824004387249i</v>
      </c>
      <c r="L840" t="str">
        <f t="shared" si="394"/>
        <v>0.334433273497159-0.486335664746256i</v>
      </c>
      <c r="M840" t="str">
        <f t="shared" si="395"/>
        <v>1.51060525416268-2.48457570861875i</v>
      </c>
      <c r="N840" t="str">
        <f t="shared" si="396"/>
        <v>-0.880614624319323i</v>
      </c>
      <c r="O840" t="str">
        <f t="shared" si="397"/>
        <v>0.636677309023509-0.771130341884291i</v>
      </c>
      <c r="P840" t="str">
        <f t="shared" si="398"/>
        <v>0.363322690976491+0.771130341884291i</v>
      </c>
      <c r="Q840" t="str">
        <f t="shared" si="399"/>
        <v>-0.363322690976491+0.109484282435032i</v>
      </c>
      <c r="R840" t="str">
        <f t="shared" si="400"/>
        <v>-0.330416447086134-2.22200751439025i</v>
      </c>
      <c r="S840" t="str">
        <f t="shared" si="401"/>
        <v>0.0983280697105319i</v>
      </c>
      <c r="T840" t="str">
        <f t="shared" si="402"/>
        <v>0.21848570977229-0.0324892114425917i</v>
      </c>
      <c r="U840" t="str">
        <f t="shared" si="403"/>
        <v>0.00005-0.0020127850957595i</v>
      </c>
      <c r="V840" t="str">
        <f t="shared" si="404"/>
        <v>0.00002-0.0225431930725064i</v>
      </c>
      <c r="W840" t="str">
        <f t="shared" si="405"/>
        <v>0.0000422733549402569-0.00184788249326009i</v>
      </c>
      <c r="X840" t="str">
        <f t="shared" si="406"/>
        <v>0.0000593254927168317-0.00184694397797144i</v>
      </c>
      <c r="Y840" t="str">
        <f t="shared" si="407"/>
        <v>0.009+0.354874306149503i</v>
      </c>
      <c r="Z840" t="str">
        <f t="shared" si="408"/>
        <v>-0.0626877339678974-0.00362525581911172i</v>
      </c>
      <c r="AA840" t="str">
        <f t="shared" si="409"/>
        <v>0.871714907389511-33.96932967788i</v>
      </c>
      <c r="AB840" t="str">
        <f t="shared" si="410"/>
        <v>0.657240625802242-0.0977328434093244i</v>
      </c>
      <c r="AC840" t="str">
        <f t="shared" si="411"/>
        <v>1.75000649391699-1.78059984034402i</v>
      </c>
      <c r="AD840" t="str">
        <f t="shared" si="412"/>
        <v>0.212447620105409+0.160314465121717i</v>
      </c>
      <c r="AE840" t="str">
        <f t="shared" si="413"/>
        <v>-0.0127366789437105-0.0108199275117995i</v>
      </c>
      <c r="AF840" t="str">
        <f t="shared" si="414"/>
        <v>-3.51556425845446-0.982509641534984i</v>
      </c>
      <c r="AG840" t="str">
        <f t="shared" si="415"/>
        <v>1.02038410660472-0.02561857614984i</v>
      </c>
      <c r="AH840" t="str">
        <f t="shared" si="416"/>
        <v>0.0321996577835459+0.0503506173364093i</v>
      </c>
      <c r="AI840">
        <f t="shared" si="417"/>
        <v>-24.470882303200177</v>
      </c>
      <c r="AJ840">
        <f t="shared" si="418"/>
        <v>57.400731217070465</v>
      </c>
      <c r="AK840"/>
      <c r="AL840"/>
      <c r="AM840"/>
      <c r="AN840"/>
    </row>
    <row r="841" spans="1:40" x14ac:dyDescent="0.35">
      <c r="A841"/>
      <c r="B841">
        <f t="shared" si="384"/>
        <v>70700</v>
      </c>
      <c r="C841" s="237" t="str">
        <f t="shared" si="387"/>
        <v>-4.23184175888722E-06+0.0095873565304279i</v>
      </c>
      <c r="D841" s="208" t="str">
        <f t="shared" si="388"/>
        <v>-1.64877796383341+0.0735030667332806i</v>
      </c>
      <c r="E841" t="str">
        <f t="shared" si="389"/>
        <v>36500</v>
      </c>
      <c r="F841" t="str">
        <f t="shared" si="390"/>
        <v>0.21505376344086</v>
      </c>
      <c r="G841" t="str">
        <f t="shared" si="385"/>
        <v>0.21505376344086</v>
      </c>
      <c r="H841" t="str">
        <f t="shared" si="391"/>
        <v>1.86813008981992+1.05546337143623i</v>
      </c>
      <c r="I841" t="str">
        <f t="shared" si="392"/>
        <v>277.638250760998i</v>
      </c>
      <c r="J841" t="str">
        <f t="shared" si="386"/>
        <v>-103.339546479424+60.738364842482i</v>
      </c>
      <c r="K841" t="str">
        <f t="shared" si="393"/>
        <v>1.17365297378396-1.99683949921273i</v>
      </c>
      <c r="L841" t="str">
        <f t="shared" si="394"/>
        <v>0.333790820823709-0.48608894209311i</v>
      </c>
      <c r="M841" t="str">
        <f t="shared" si="395"/>
        <v>1.50744379460767-2.48292844130584i</v>
      </c>
      <c r="N841" t="str">
        <f t="shared" si="396"/>
        <v>-0.881861953815526i</v>
      </c>
      <c r="O841" t="str">
        <f t="shared" si="397"/>
        <v>0.635714960371031-0.771923888191354i</v>
      </c>
      <c r="P841" t="str">
        <f t="shared" si="398"/>
        <v>0.364285039628969+0.771923888191354i</v>
      </c>
      <c r="Q841" t="str">
        <f t="shared" si="399"/>
        <v>-0.364285039628969+0.109938065624172i</v>
      </c>
      <c r="R841" t="str">
        <f t="shared" si="400"/>
        <v>-0.330408049390286-2.2187249600785i</v>
      </c>
      <c r="S841" t="str">
        <f t="shared" si="401"/>
        <v>0.0984673445968076i</v>
      </c>
      <c r="T841" t="str">
        <f t="shared" si="402"/>
        <v>0.218471955209588-0.0325344032568723i</v>
      </c>
      <c r="U841" t="str">
        <f t="shared" si="403"/>
        <v>0.00005-0.00200993815785885i</v>
      </c>
      <c r="V841" t="str">
        <f t="shared" si="404"/>
        <v>0.00002-0.0225113073680191i</v>
      </c>
      <c r="W841" t="str">
        <f t="shared" si="405"/>
        <v>0.000042273354295528-0.00184526902392946i</v>
      </c>
      <c r="X841" t="str">
        <f t="shared" si="406"/>
        <v>0.0000592772711881356-0.001844332280808i</v>
      </c>
      <c r="Y841" t="str">
        <f t="shared" si="407"/>
        <v>0.009+0.355376960974077i</v>
      </c>
      <c r="Z841" t="str">
        <f t="shared" si="408"/>
        <v>-0.0625097841949198-0.0036138693227946i</v>
      </c>
      <c r="AA841" t="str">
        <f t="shared" si="409"/>
        <v>0.869222002682395-33.9208449335862i</v>
      </c>
      <c r="AB841" t="str">
        <f t="shared" si="410"/>
        <v>0.657199249835789-0.0978687877524573i</v>
      </c>
      <c r="AC841" t="str">
        <f t="shared" si="411"/>
        <v>1.74768973435908-1.77931040580536i</v>
      </c>
      <c r="AD841" t="str">
        <f t="shared" si="412"/>
        <v>0.21264336581096+0.160491739606928i</v>
      </c>
      <c r="AE841" t="str">
        <f t="shared" si="413"/>
        <v>-0.0127122947329971-0.0108007693442964i</v>
      </c>
      <c r="AF841" t="str">
        <f t="shared" si="414"/>
        <v>-3.51690805365333-0.981960304702949i</v>
      </c>
      <c r="AG841" t="str">
        <f t="shared" si="415"/>
        <v>1.02037643593071-0.0256062136651818i</v>
      </c>
      <c r="AH841" t="str">
        <f t="shared" si="416"/>
        <v>0.0321595870048778+0.0502674943797011i</v>
      </c>
      <c r="AI841">
        <f t="shared" si="417"/>
        <v>-24.484207055145664</v>
      </c>
      <c r="AJ841">
        <f t="shared" si="418"/>
        <v>57.390145397159728</v>
      </c>
      <c r="AK841"/>
      <c r="AL841"/>
      <c r="AM841"/>
      <c r="AN841"/>
    </row>
    <row r="842" spans="1:40" x14ac:dyDescent="0.35">
      <c r="A842"/>
      <c r="B842">
        <f t="shared" si="384"/>
        <v>70800</v>
      </c>
      <c r="C842" s="237" t="str">
        <f t="shared" si="387"/>
        <v>-4.21989584829829E-06+0.00957381507166734i</v>
      </c>
      <c r="D842" s="208" t="str">
        <f t="shared" si="388"/>
        <v>-1.6487778722481+0.073399248882783i</v>
      </c>
      <c r="E842" t="str">
        <f t="shared" si="389"/>
        <v>36500</v>
      </c>
      <c r="F842" t="str">
        <f t="shared" si="390"/>
        <v>0.21505376344086</v>
      </c>
      <c r="G842" t="str">
        <f t="shared" si="385"/>
        <v>0.21505376344086</v>
      </c>
      <c r="H842" t="str">
        <f t="shared" si="391"/>
        <v>1.86947041653557+1.05480954529319i</v>
      </c>
      <c r="I842" t="str">
        <f t="shared" si="392"/>
        <v>278.030949842697i</v>
      </c>
      <c r="J842" t="str">
        <f t="shared" si="386"/>
        <v>-103.634916597737+60.824274835187i</v>
      </c>
      <c r="K842" t="str">
        <f t="shared" si="393"/>
        <v>1.17114118981606-1.99543882536432i</v>
      </c>
      <c r="L842" t="str">
        <f t="shared" si="394"/>
        <v>0.333149927625958-0.485841847037895i</v>
      </c>
      <c r="M842" t="str">
        <f t="shared" si="395"/>
        <v>1.50429111744202-2.48128067240222i</v>
      </c>
      <c r="N842" t="str">
        <f t="shared" si="396"/>
        <v>-0.883109283311729i</v>
      </c>
      <c r="O842" t="str">
        <f t="shared" si="397"/>
        <v>0.63475162265372-0.772716233515557i</v>
      </c>
      <c r="P842" t="str">
        <f t="shared" si="398"/>
        <v>0.36524837734628+0.772716233515557i</v>
      </c>
      <c r="Q842" t="str">
        <f t="shared" si="399"/>
        <v>-0.36524837734628+0.110393049796172i</v>
      </c>
      <c r="R842" t="str">
        <f t="shared" si="400"/>
        <v>-0.330399639070012-2.21545147771289i</v>
      </c>
      <c r="S842" t="str">
        <f t="shared" si="401"/>
        <v>0.098606619483083i</v>
      </c>
      <c r="T842" t="str">
        <f t="shared" si="402"/>
        <v>0.218458180846069-0.0325795914871246i</v>
      </c>
      <c r="U842" t="str">
        <f t="shared" si="403"/>
        <v>0.00005-0.00200709926215566i</v>
      </c>
      <c r="V842" t="str">
        <f t="shared" si="404"/>
        <v>0.00002-0.0224795117361434i</v>
      </c>
      <c r="W842" t="str">
        <f t="shared" si="405"/>
        <v>0.0000422733536498865-0.00184266293759976i</v>
      </c>
      <c r="X842" t="str">
        <f t="shared" si="406"/>
        <v>0.0000592292538168648-0.00184172795975876i</v>
      </c>
      <c r="Y842" t="str">
        <f t="shared" si="407"/>
        <v>0.009+0.355879615798652i</v>
      </c>
      <c r="Z842" t="str">
        <f t="shared" si="408"/>
        <v>-0.0623325921408982-0.00360254179510819i</v>
      </c>
      <c r="AA842" t="str">
        <f t="shared" si="409"/>
        <v>0.866739816474786-33.8724990099259i</v>
      </c>
      <c r="AB842" t="str">
        <f t="shared" si="410"/>
        <v>0.657157814305251-0.0980047213142489i</v>
      </c>
      <c r="AC842" t="str">
        <f t="shared" si="411"/>
        <v>1.74537944201579-1.77802061509411i</v>
      </c>
      <c r="AD842" t="str">
        <f t="shared" si="412"/>
        <v>0.212839332954335+0.160668788477056i</v>
      </c>
      <c r="AE842" t="str">
        <f t="shared" si="413"/>
        <v>-0.0126880113069254-0.0107816646545235i</v>
      </c>
      <c r="AF842" t="str">
        <f t="shared" si="414"/>
        <v>-3.51824828878367-0.981410296410407i</v>
      </c>
      <c r="AG842" t="str">
        <f t="shared" si="415"/>
        <v>1.02036876152485-0.0255939142518828i</v>
      </c>
      <c r="AH842" t="str">
        <f t="shared" si="416"/>
        <v>0.0321196792216291+0.0501845885578438i</v>
      </c>
      <c r="AI842">
        <f t="shared" si="417"/>
        <v>-24.497512512397549</v>
      </c>
      <c r="AJ842">
        <f t="shared" si="418"/>
        <v>57.379507567519681</v>
      </c>
      <c r="AK842"/>
      <c r="AL842"/>
      <c r="AM842"/>
      <c r="AN842"/>
    </row>
    <row r="843" spans="1:40" x14ac:dyDescent="0.35">
      <c r="A843"/>
      <c r="B843">
        <f t="shared" si="384"/>
        <v>70900</v>
      </c>
      <c r="C843" s="237" t="str">
        <f t="shared" si="387"/>
        <v>-4.20800044891263E-06+0.00956031181163986i</v>
      </c>
      <c r="D843" s="208" t="str">
        <f t="shared" si="388"/>
        <v>-1.64877778105004+0.073295723889239i</v>
      </c>
      <c r="E843" t="str">
        <f t="shared" si="389"/>
        <v>36500</v>
      </c>
      <c r="F843" t="str">
        <f t="shared" si="390"/>
        <v>0.21505376344086</v>
      </c>
      <c r="G843" t="str">
        <f t="shared" si="385"/>
        <v>0.21505376344086</v>
      </c>
      <c r="H843" t="str">
        <f t="shared" si="391"/>
        <v>1.87080719292341+1.0541553497044i</v>
      </c>
      <c r="I843" t="str">
        <f t="shared" si="392"/>
        <v>278.423648924395i</v>
      </c>
      <c r="J843" t="str">
        <f t="shared" si="386"/>
        <v>-103.930704200316+60.9101848278922i</v>
      </c>
      <c r="K843" t="str">
        <f t="shared" si="393"/>
        <v>1.16863660524586-1.99403803617833i</v>
      </c>
      <c r="L843" t="str">
        <f t="shared" si="394"/>
        <v>0.332510590146188-0.485594383729446i</v>
      </c>
      <c r="M843" t="str">
        <f t="shared" si="395"/>
        <v>1.50114719539205-2.47963241990778i</v>
      </c>
      <c r="N843" t="str">
        <f t="shared" si="396"/>
        <v>-0.884356612807932i</v>
      </c>
      <c r="O843" t="str">
        <f t="shared" si="397"/>
        <v>0.633787297370367-0.773507376624145i</v>
      </c>
      <c r="P843" t="str">
        <f t="shared" si="398"/>
        <v>0.366212702629633+0.773507376624145i</v>
      </c>
      <c r="Q843" t="str">
        <f t="shared" si="399"/>
        <v>-0.366212702629633+0.110849236183787i</v>
      </c>
      <c r="R843" t="str">
        <f t="shared" si="400"/>
        <v>-0.330391216122102-2.21218702889297i</v>
      </c>
      <c r="S843" t="str">
        <f t="shared" si="401"/>
        <v>0.0987458943693585i</v>
      </c>
      <c r="T843" t="str">
        <f t="shared" si="402"/>
        <v>0.21844438668033-0.032624776127757i</v>
      </c>
      <c r="U843" t="str">
        <f t="shared" si="403"/>
        <v>0.0000499999999999999-0.00200426837462088i</v>
      </c>
      <c r="V843" t="str">
        <f t="shared" si="404"/>
        <v>0.00002-0.0224478057957539i</v>
      </c>
      <c r="W843" t="str">
        <f t="shared" si="405"/>
        <v>0.0000422733530033326-0.00184006420303122i</v>
      </c>
      <c r="X843" t="str">
        <f t="shared" si="406"/>
        <v>0.0000591814394521843-0.00183913098362367i</v>
      </c>
      <c r="Y843" t="str">
        <f t="shared" si="407"/>
        <v>0.009+0.356382270623226i</v>
      </c>
      <c r="Z843" t="str">
        <f t="shared" si="408"/>
        <v>-0.0621561535041691-0.00359127283323888i</v>
      </c>
      <c r="AA843" t="str">
        <f t="shared" si="409"/>
        <v>0.864268287183647-33.8242913089906i</v>
      </c>
      <c r="AB843" t="str">
        <f t="shared" si="410"/>
        <v>0.657116319206409-0.0981406440778788i</v>
      </c>
      <c r="AC843" t="str">
        <f t="shared" si="411"/>
        <v>1.74307559685691-1.77673048136616i</v>
      </c>
      <c r="AD843" t="str">
        <f t="shared" si="412"/>
        <v>0.213035521316038+0.160845611494768i</v>
      </c>
      <c r="AE843" t="str">
        <f t="shared" si="413"/>
        <v>-0.0126638280898535-0.0107626131987579i</v>
      </c>
      <c r="AF843" t="str">
        <f t="shared" si="414"/>
        <v>-3.51958497397345-0.980859625815161i</v>
      </c>
      <c r="AG843" t="str">
        <f t="shared" si="415"/>
        <v>1.020361083364-0.0255816776110517i</v>
      </c>
      <c r="AH843" t="str">
        <f t="shared" si="416"/>
        <v>0.0320799334766001+0.0501018989513766i</v>
      </c>
      <c r="AI843">
        <f t="shared" si="417"/>
        <v>-24.510798740172962</v>
      </c>
      <c r="AJ843">
        <f t="shared" si="418"/>
        <v>57.368817933418768</v>
      </c>
      <c r="AK843"/>
      <c r="AL843"/>
      <c r="AM843"/>
      <c r="AN843"/>
    </row>
    <row r="844" spans="1:40" x14ac:dyDescent="0.35">
      <c r="A844"/>
      <c r="B844">
        <f t="shared" si="384"/>
        <v>71000</v>
      </c>
      <c r="C844" s="237" t="str">
        <f t="shared" si="387"/>
        <v>-4.19615527636065E-06+0.00954684658894247i</v>
      </c>
      <c r="D844" s="208" t="str">
        <f t="shared" si="388"/>
        <v>-1.64877769023704+0.0731924905152256i</v>
      </c>
      <c r="E844" t="str">
        <f t="shared" si="389"/>
        <v>36500</v>
      </c>
      <c r="F844" t="str">
        <f t="shared" si="390"/>
        <v>0.21505376344086</v>
      </c>
      <c r="G844" t="str">
        <f t="shared" si="385"/>
        <v>0.21505376344086</v>
      </c>
      <c r="H844" t="str">
        <f t="shared" si="391"/>
        <v>1.87214042909247+1.05350079252551i</v>
      </c>
      <c r="I844" t="str">
        <f t="shared" si="392"/>
        <v>278.816348006094i</v>
      </c>
      <c r="J844" t="str">
        <f t="shared" si="386"/>
        <v>-104.22690928716+60.9960948205972i</v>
      </c>
      <c r="K844" t="str">
        <f t="shared" si="393"/>
        <v>1.16613919662778-1.99263714538791i</v>
      </c>
      <c r="L844" t="str">
        <f t="shared" si="394"/>
        <v>0.331872804630231-0.485346556290818i</v>
      </c>
      <c r="M844" t="str">
        <f t="shared" si="395"/>
        <v>1.49801200125801-2.47798370167873i</v>
      </c>
      <c r="N844" t="str">
        <f t="shared" si="396"/>
        <v>-0.885603942304135i</v>
      </c>
      <c r="O844" t="str">
        <f t="shared" si="397"/>
        <v>0.632821986021297-0.774297316286232i</v>
      </c>
      <c r="P844" t="str">
        <f t="shared" si="398"/>
        <v>0.367178013978703+0.774297316286232i</v>
      </c>
      <c r="Q844" t="str">
        <f t="shared" si="399"/>
        <v>-0.367178013978703+0.111306626017903i</v>
      </c>
      <c r="R844" t="str">
        <f t="shared" si="400"/>
        <v>-0.330382780543343-2.2089315754346i</v>
      </c>
      <c r="S844" t="str">
        <f t="shared" si="401"/>
        <v>0.0988851692556341i</v>
      </c>
      <c r="T844" t="str">
        <f t="shared" si="402"/>
        <v>0.218430572710965-0.0326699571731755i</v>
      </c>
      <c r="U844" t="str">
        <f t="shared" si="403"/>
        <v>0.0000499999999999999-0.00200144546141719i</v>
      </c>
      <c r="V844" t="str">
        <f t="shared" si="404"/>
        <v>0.00002-0.0224161891678726i</v>
      </c>
      <c r="W844" t="str">
        <f t="shared" si="405"/>
        <v>0.0000422733523558661-0.00183747278916007i</v>
      </c>
      <c r="X844" t="str">
        <f t="shared" si="406"/>
        <v>0.000059133826951356-0.00183654132137838i</v>
      </c>
      <c r="Y844" t="str">
        <f t="shared" si="407"/>
        <v>0.009+0.3568849254478i</v>
      </c>
      <c r="Z844" t="str">
        <f t="shared" si="408"/>
        <v>-0.0619804640135926-0.00358006203774005i</v>
      </c>
      <c r="AA844" t="str">
        <f t="shared" si="409"/>
        <v>0.861807353669126-33.7762212363147i</v>
      </c>
      <c r="AB844" t="str">
        <f t="shared" si="410"/>
        <v>0.657074764535031-0.0982765560265193i</v>
      </c>
      <c r="AC844" t="str">
        <f t="shared" si="411"/>
        <v>1.74077817890643-1.77544001767223i</v>
      </c>
      <c r="AD844" t="str">
        <f t="shared" si="412"/>
        <v>0.213231930676267+0.161022208422744i</v>
      </c>
      <c r="AE844" t="str">
        <f t="shared" si="413"/>
        <v>-0.0126397445102219-0.0107436147347832i</v>
      </c>
      <c r="AF844" t="str">
        <f t="shared" si="414"/>
        <v>-3.52091811932951-0.980308302010284i</v>
      </c>
      <c r="AG844" t="str">
        <f t="shared" si="415"/>
        <v>1.02035340142518-0.0255695034454802i</v>
      </c>
      <c r="AH844" t="str">
        <f t="shared" si="416"/>
        <v>0.0320403488194729+0.0500194246461082i</v>
      </c>
      <c r="AI844">
        <f t="shared" si="417"/>
        <v>-24.524065803365779</v>
      </c>
      <c r="AJ844">
        <f t="shared" si="418"/>
        <v>57.358076699038591</v>
      </c>
      <c r="AK844"/>
      <c r="AL844"/>
      <c r="AM844"/>
      <c r="AN844"/>
    </row>
    <row r="845" spans="1:40" x14ac:dyDescent="0.35">
      <c r="A845"/>
      <c r="B845">
        <f t="shared" si="384"/>
        <v>71100</v>
      </c>
      <c r="C845" s="237" t="str">
        <f t="shared" si="387"/>
        <v>-4.18436004827121E-06+0.00953341924308028i</v>
      </c>
      <c r="D845" s="208" t="str">
        <f t="shared" si="388"/>
        <v>-1.64877759980696+0.0730895475302822i</v>
      </c>
      <c r="E845" t="str">
        <f t="shared" si="389"/>
        <v>36500</v>
      </c>
      <c r="F845" t="str">
        <f t="shared" si="390"/>
        <v>0.21505376344086</v>
      </c>
      <c r="G845" t="str">
        <f t="shared" si="385"/>
        <v>0.21505376344086</v>
      </c>
      <c r="H845" t="str">
        <f t="shared" si="391"/>
        <v>1.87347013513064+1.05284588155484i</v>
      </c>
      <c r="I845" t="str">
        <f t="shared" si="392"/>
        <v>279.209047087793i</v>
      </c>
      <c r="J845" t="str">
        <f t="shared" si="386"/>
        <v>-104.523531858271+61.0820048133023i</v>
      </c>
      <c r="K845" t="str">
        <f t="shared" si="393"/>
        <v>1.16364894058646-1.99123616660899i</v>
      </c>
      <c r="L845" t="str">
        <f t="shared" si="394"/>
        <v>0.331236567327505-0.485098368819401i</v>
      </c>
      <c r="M845" t="str">
        <f t="shared" si="395"/>
        <v>1.49488550791397-2.47633453542839i</v>
      </c>
      <c r="N845" t="str">
        <f t="shared" si="396"/>
        <v>-0.886851271800338i</v>
      </c>
      <c r="O845" t="str">
        <f t="shared" si="397"/>
        <v>0.631855690108373-0.775086051272806i</v>
      </c>
      <c r="P845" t="str">
        <f t="shared" si="398"/>
        <v>0.368144309891627+0.775086051272806i</v>
      </c>
      <c r="Q845" t="str">
        <f t="shared" si="399"/>
        <v>-0.368144309891627+0.111765220527532i</v>
      </c>
      <c r="R845" t="str">
        <f t="shared" si="400"/>
        <v>-0.330374332330513-2.20568507936846i</v>
      </c>
      <c r="S845" t="str">
        <f t="shared" si="401"/>
        <v>0.0990244441419096i</v>
      </c>
      <c r="T845" t="str">
        <f t="shared" si="402"/>
        <v>0.218416738936566-0.0327151346177836i</v>
      </c>
      <c r="U845" t="str">
        <f t="shared" si="403"/>
        <v>0.0000499999999999999-0.00199863048889762i</v>
      </c>
      <c r="V845" t="str">
        <f t="shared" si="404"/>
        <v>0.00002-0.0223846614756533i</v>
      </c>
      <c r="W845" t="str">
        <f t="shared" si="405"/>
        <v>0.0000422733517074873-0.00183488866509729i</v>
      </c>
      <c r="X845" t="str">
        <f t="shared" si="406"/>
        <v>0.0000590864151796728-0.00183395894217302i</v>
      </c>
      <c r="Y845" t="str">
        <f t="shared" si="407"/>
        <v>0.009+0.357387580272375i</v>
      </c>
      <c r="Z845" t="str">
        <f t="shared" si="408"/>
        <v>-0.0618055194282941-0.00356890901249911i</v>
      </c>
      <c r="AA845" t="str">
        <f t="shared" si="409"/>
        <v>0.859356955230747-33.7282882008504i</v>
      </c>
      <c r="AB845" t="str">
        <f t="shared" si="410"/>
        <v>0.657033150286883-0.0984124571433352i</v>
      </c>
      <c r="AC845" t="str">
        <f t="shared" si="411"/>
        <v>1.73848716824252-1.7741492369585i</v>
      </c>
      <c r="AD845" t="str">
        <f t="shared" si="412"/>
        <v>0.213428560814923+0.161198579023689i</v>
      </c>
      <c r="AE845" t="str">
        <f t="shared" si="413"/>
        <v>-0.0126157600005199-0.0107246690218791i</v>
      </c>
      <c r="AF845" t="str">
        <f t="shared" si="414"/>
        <v>-3.5222477349376-0.979756334024558i</v>
      </c>
      <c r="AG845" t="str">
        <f t="shared" si="415"/>
        <v>1.0203457156856-0.0255573914596321i</v>
      </c>
      <c r="AH845" t="str">
        <f t="shared" si="416"/>
        <v>0.0320009243067553+0.0499371647330856i</v>
      </c>
      <c r="AI845">
        <f t="shared" si="417"/>
        <v>-24.537313766547626</v>
      </c>
      <c r="AJ845">
        <f t="shared" si="418"/>
        <v>57.347284067481951</v>
      </c>
      <c r="AK845"/>
      <c r="AL845"/>
      <c r="AM845"/>
      <c r="AN845"/>
    </row>
    <row r="846" spans="1:40" x14ac:dyDescent="0.35">
      <c r="A846"/>
      <c r="B846">
        <f t="shared" si="384"/>
        <v>71200</v>
      </c>
      <c r="C846" s="237" t="str">
        <f t="shared" si="387"/>
        <v>-4.17261448425462E-06+0.00952002961445998i</v>
      </c>
      <c r="D846" s="208" t="str">
        <f t="shared" si="388"/>
        <v>-1.64877750975764+0.0729868937108599i</v>
      </c>
      <c r="E846" t="str">
        <f t="shared" si="389"/>
        <v>36500</v>
      </c>
      <c r="F846" t="str">
        <f t="shared" si="390"/>
        <v>0.21505376344086</v>
      </c>
      <c r="G846" t="str">
        <f t="shared" si="385"/>
        <v>0.21505376344086</v>
      </c>
      <c r="H846" t="str">
        <f t="shared" si="391"/>
        <v>1.8747963211045+1.05219062453365i</v>
      </c>
      <c r="I846" t="str">
        <f t="shared" si="392"/>
        <v>279.601746169492i</v>
      </c>
      <c r="J846" t="str">
        <f t="shared" si="386"/>
        <v>-104.820571913649+61.1679148060073i</v>
      </c>
      <c r="K846" t="str">
        <f t="shared" si="393"/>
        <v>1.16116581381687-1.98983511334128i</v>
      </c>
      <c r="L846" t="str">
        <f t="shared" si="394"/>
        <v>0.33060187449111-0.484849825387069i</v>
      </c>
      <c r="M846" t="str">
        <f t="shared" si="395"/>
        <v>1.49176768830798-2.47468493872835i</v>
      </c>
      <c r="N846" t="str">
        <f t="shared" si="396"/>
        <v>-0.888098601296541i</v>
      </c>
      <c r="O846" t="str">
        <f t="shared" si="397"/>
        <v>0.630888411134987-0.77587358035673i</v>
      </c>
      <c r="P846" t="str">
        <f t="shared" si="398"/>
        <v>0.369111588865013+0.77587358035673i</v>
      </c>
      <c r="Q846" t="str">
        <f t="shared" si="399"/>
        <v>-0.369111588865013+0.112225020939811i</v>
      </c>
      <c r="R846" t="str">
        <f t="shared" si="400"/>
        <v>-0.330365871480395-2.20244750293852i</v>
      </c>
      <c r="S846" t="str">
        <f t="shared" si="401"/>
        <v>0.0991637190281852i</v>
      </c>
      <c r="T846" t="str">
        <f t="shared" si="402"/>
        <v>0.218402885355723-0.0327603084559834i</v>
      </c>
      <c r="U846" t="str">
        <f t="shared" si="403"/>
        <v>0.0000499999999999999-0.00199582342360422i</v>
      </c>
      <c r="V846" t="str">
        <f t="shared" si="404"/>
        <v>0.00002-0.0223532223443673i</v>
      </c>
      <c r="W846" t="str">
        <f t="shared" si="405"/>
        <v>0.0000422733510581957-0.00183231180012737i</v>
      </c>
      <c r="X846" t="str">
        <f t="shared" si="406"/>
        <v>0.000059039203010386-0.0018313838153309i</v>
      </c>
      <c r="Y846" t="str">
        <f t="shared" si="407"/>
        <v>0.009+0.357890235096949i</v>
      </c>
      <c r="Z846" t="str">
        <f t="shared" si="408"/>
        <v>-0.0616313155374038-0.00355781336470451i</v>
      </c>
      <c r="AA846" t="str">
        <f t="shared" si="409"/>
        <v>0.856917031603613-33.6804916149436i</v>
      </c>
      <c r="AB846" t="str">
        <f t="shared" si="410"/>
        <v>0.656991476457724-0.0985483474114872i</v>
      </c>
      <c r="AC846" t="str">
        <f t="shared" si="411"/>
        <v>1.73620254499761-1.77285815206744i</v>
      </c>
      <c r="AD846" t="str">
        <f t="shared" si="412"/>
        <v>0.213625411511602+0.161374723060323i</v>
      </c>
      <c r="AE846" t="str">
        <f t="shared" si="413"/>
        <v>-0.0125918739972498-0.0107057758208084i</v>
      </c>
      <c r="AF846" t="str">
        <f t="shared" si="414"/>
        <v>-3.52357383086214-0.97920373082279i</v>
      </c>
      <c r="AG846" t="str">
        <f t="shared" si="415"/>
        <v>1.02033802612266-0.0255453413596307i</v>
      </c>
      <c r="AH846" t="str">
        <f t="shared" si="416"/>
        <v>0.0319616590017177+0.0498551183085461i</v>
      </c>
      <c r="AI846">
        <f t="shared" si="417"/>
        <v>-24.550542693971718</v>
      </c>
      <c r="AJ846">
        <f t="shared" si="418"/>
        <v>57.336440240777911</v>
      </c>
      <c r="AK846"/>
      <c r="AL846"/>
      <c r="AM846"/>
      <c r="AN846"/>
    </row>
    <row r="847" spans="1:40" x14ac:dyDescent="0.35">
      <c r="A847"/>
      <c r="B847">
        <f t="shared" si="384"/>
        <v>71300</v>
      </c>
      <c r="C847" s="237" t="str">
        <f t="shared" si="387"/>
        <v>-4.16091830588612E-06+0.0095066775443836i</v>
      </c>
      <c r="D847" s="208" t="str">
        <f t="shared" si="388"/>
        <v>-1.64877742008694+0.0728845278402743i</v>
      </c>
      <c r="E847" t="str">
        <f t="shared" si="389"/>
        <v>36500</v>
      </c>
      <c r="F847" t="str">
        <f t="shared" si="390"/>
        <v>0.21505376344086</v>
      </c>
      <c r="G847" t="str">
        <f t="shared" si="385"/>
        <v>0.21505376344086</v>
      </c>
      <c r="H847" t="str">
        <f t="shared" si="391"/>
        <v>1.87611899705931+1.05153502914654i</v>
      </c>
      <c r="I847" t="str">
        <f t="shared" si="392"/>
        <v>279.99444525119i</v>
      </c>
      <c r="J847" t="str">
        <f t="shared" si="386"/>
        <v>-105.118029453292+61.2538247987124i</v>
      </c>
      <c r="K847" t="str">
        <f t="shared" si="393"/>
        <v>1.15868979308419-1.98843399896904i</v>
      </c>
      <c r="L847" t="str">
        <f t="shared" si="394"/>
        <v>0.329968722377879-0.484600930040312i</v>
      </c>
      <c r="M847" t="str">
        <f t="shared" si="395"/>
        <v>1.48865851546207-2.47303492900935i</v>
      </c>
      <c r="N847" t="str">
        <f t="shared" si="396"/>
        <v>-0.889345930792744i</v>
      </c>
      <c r="O847" t="str">
        <f t="shared" si="397"/>
        <v>0.629920150606061-0.776659902312741i</v>
      </c>
      <c r="P847" t="str">
        <f t="shared" si="398"/>
        <v>0.370079849393939+0.776659902312741i</v>
      </c>
      <c r="Q847" t="str">
        <f t="shared" si="399"/>
        <v>-0.370079849393939+0.112686028480003i</v>
      </c>
      <c r="R847" t="str">
        <f t="shared" si="400"/>
        <v>-0.330357397989759-2.19921880860051i</v>
      </c>
      <c r="S847" t="str">
        <f t="shared" si="401"/>
        <v>0.0993029939144607i</v>
      </c>
      <c r="T847" t="str">
        <f t="shared" si="402"/>
        <v>0.218389011967024-0.0328054786821741i</v>
      </c>
      <c r="U847" t="str">
        <f t="shared" si="403"/>
        <v>0.0000500000000000001-0.00199302423226677i</v>
      </c>
      <c r="V847" t="str">
        <f t="shared" si="404"/>
        <v>0.00002-0.0223218714013879i</v>
      </c>
      <c r="W847" t="str">
        <f t="shared" si="405"/>
        <v>0.0000422733504079915-0.00182974216370717i</v>
      </c>
      <c r="X847" t="str">
        <f t="shared" si="406"/>
        <v>0.0000589921893246443-0.00182881591034744i</v>
      </c>
      <c r="Y847" t="str">
        <f t="shared" si="407"/>
        <v>0.009+0.358392889921524i</v>
      </c>
      <c r="Z847" t="str">
        <f t="shared" si="408"/>
        <v>-0.061457848159807-0.00354677470481359i</v>
      </c>
      <c r="AA847" t="str">
        <f t="shared" si="409"/>
        <v>0.854487522954621-33.6328308943087i</v>
      </c>
      <c r="AB847" t="str">
        <f t="shared" si="410"/>
        <v>0.656949743043305-0.098684226814127i</v>
      </c>
      <c r="AC847" t="str">
        <f t="shared" si="411"/>
        <v>1.73392428935842-1.77156677573845i</v>
      </c>
      <c r="AD847" t="str">
        <f t="shared" si="412"/>
        <v>0.213822482545599+0.161550640295383i</v>
      </c>
      <c r="AE847" t="str">
        <f t="shared" si="413"/>
        <v>-0.0125680859408943-0.0106869348938064i</v>
      </c>
      <c r="AF847" t="str">
        <f t="shared" si="414"/>
        <v>-3.52489641714625-0.978650501306266i</v>
      </c>
      <c r="AG847" t="str">
        <f t="shared" si="415"/>
        <v>1.02033033271397-0.0255333528532468i</v>
      </c>
      <c r="AH847" t="str">
        <f t="shared" si="416"/>
        <v>0.0319225519743393+0.0497732844738856i</v>
      </c>
      <c r="AI847">
        <f t="shared" si="417"/>
        <v>-24.563752649573875</v>
      </c>
      <c r="AJ847">
        <f t="shared" si="418"/>
        <v>57.325545419888059</v>
      </c>
      <c r="AK847"/>
      <c r="AL847"/>
      <c r="AM847"/>
      <c r="AN847"/>
    </row>
    <row r="848" spans="1:40" x14ac:dyDescent="0.35">
      <c r="A848"/>
      <c r="B848">
        <f t="shared" si="384"/>
        <v>71400</v>
      </c>
      <c r="C848" s="237" t="str">
        <f t="shared" si="387"/>
        <v>-4.14927123668937E-06+0.00949336287504229i</v>
      </c>
      <c r="D848" s="208" t="str">
        <f t="shared" si="388"/>
        <v>-1.64877733079274+0.0727824487086576i</v>
      </c>
      <c r="E848" t="str">
        <f t="shared" si="389"/>
        <v>36500</v>
      </c>
      <c r="F848" t="str">
        <f t="shared" si="390"/>
        <v>0.21505376344086</v>
      </c>
      <c r="G848" t="str">
        <f t="shared" si="385"/>
        <v>0.21505376344086</v>
      </c>
      <c r="H848" t="str">
        <f t="shared" si="391"/>
        <v>1.8774381730189+1.05087910302183i</v>
      </c>
      <c r="I848" t="str">
        <f t="shared" si="392"/>
        <v>280.387144332889i</v>
      </c>
      <c r="J848" t="str">
        <f t="shared" si="386"/>
        <v>-105.415904477201+61.3397347914175i</v>
      </c>
      <c r="K848" t="str">
        <f t="shared" si="393"/>
        <v>1.15622085522376-1.98703283676194i</v>
      </c>
      <c r="L848" t="str">
        <f t="shared" si="394"/>
        <v>0.329337107248435-0.48435168680036i</v>
      </c>
      <c r="M848" t="str">
        <f t="shared" si="395"/>
        <v>1.4855579624722-2.4713845235623i</v>
      </c>
      <c r="N848" t="str">
        <f t="shared" si="396"/>
        <v>-0.890593260288947i</v>
      </c>
      <c r="O848" t="str">
        <f t="shared" si="397"/>
        <v>0.628950910028045-0.777445015917456i</v>
      </c>
      <c r="P848" t="str">
        <f t="shared" si="398"/>
        <v>0.371049089971955+0.777445015917456i</v>
      </c>
      <c r="Q848" t="str">
        <f t="shared" si="399"/>
        <v>-0.371049089971955+0.113148244371491i</v>
      </c>
      <c r="R848" t="str">
        <f t="shared" si="400"/>
        <v>-0.330348911855373-2.19599895902052i</v>
      </c>
      <c r="S848" t="str">
        <f t="shared" si="401"/>
        <v>0.0994422688007363i</v>
      </c>
      <c r="T848" t="str">
        <f t="shared" si="402"/>
        <v>0.218375118769056-0.0328506452907527i</v>
      </c>
      <c r="U848" t="str">
        <f t="shared" si="403"/>
        <v>0.0000500000000000001-0.00199023288180141i</v>
      </c>
      <c r="V848" t="str">
        <f t="shared" si="404"/>
        <v>0.00002-0.0222906082761758i</v>
      </c>
      <c r="W848" t="str">
        <f t="shared" si="405"/>
        <v>0.000042273349756875-0.00182717972546461i</v>
      </c>
      <c r="X848" t="str">
        <f t="shared" si="406"/>
        <v>0.0000589453730114237-0.00182625519688881i</v>
      </c>
      <c r="Y848" t="str">
        <f t="shared" si="407"/>
        <v>0.009+0.358895544746098i</v>
      </c>
      <c r="Z848" t="str">
        <f t="shared" si="408"/>
        <v>-0.061285113143887-0.00353579264652047i</v>
      </c>
      <c r="AA848" t="str">
        <f t="shared" si="409"/>
        <v>0.852068369878795-33.5853054580055i</v>
      </c>
      <c r="AB848" t="str">
        <f t="shared" si="410"/>
        <v>0.656907950039376-0.0988200953344001i</v>
      </c>
      <c r="AC848" t="str">
        <f t="shared" si="411"/>
        <v>1.7316523815659-1.77027512060863i</v>
      </c>
      <c r="AD848" t="str">
        <f t="shared" si="412"/>
        <v>0.214019773695905+0.161726330491633i</v>
      </c>
      <c r="AE848" t="str">
        <f t="shared" si="413"/>
        <v>-0.0125443952758816-0.0106681460045693i</v>
      </c>
      <c r="AF848" t="str">
        <f t="shared" si="414"/>
        <v>-3.52621550381164-0.978096654313172i</v>
      </c>
      <c r="AG848" t="str">
        <f t="shared" si="415"/>
        <v>1.02032263543729-0.0255214256498869i</v>
      </c>
      <c r="AH848" t="str">
        <f t="shared" si="416"/>
        <v>0.0318836023012478+0.0496916623356223i</v>
      </c>
      <c r="AI848">
        <f t="shared" si="417"/>
        <v>-24.576943696974812</v>
      </c>
      <c r="AJ848">
        <f t="shared" si="418"/>
        <v>57.314599804716046</v>
      </c>
      <c r="AK848"/>
      <c r="AL848"/>
      <c r="AM848"/>
      <c r="AN848"/>
    </row>
    <row r="849" spans="1:40" x14ac:dyDescent="0.35">
      <c r="A849"/>
      <c r="B849">
        <f t="shared" ref="B849:B912" si="419">B848+100</f>
        <v>71500</v>
      </c>
      <c r="C849" s="237" t="str">
        <f t="shared" si="387"/>
        <v>-4.13767300212003E-06+0.00948008544950999i</v>
      </c>
      <c r="D849" s="208" t="str">
        <f t="shared" si="388"/>
        <v>-1.64877724187294+0.0726806551129099i</v>
      </c>
      <c r="E849" t="str">
        <f t="shared" si="389"/>
        <v>36500</v>
      </c>
      <c r="F849" t="str">
        <f t="shared" si="390"/>
        <v>0.21505376344086</v>
      </c>
      <c r="G849" t="str">
        <f t="shared" si="385"/>
        <v>0.21505376344086</v>
      </c>
      <c r="H849" t="str">
        <f t="shared" si="391"/>
        <v>1.87875385898567+1.05022285373185i</v>
      </c>
      <c r="I849" t="str">
        <f t="shared" si="392"/>
        <v>280.779843414588i</v>
      </c>
      <c r="J849" t="str">
        <f t="shared" si="386"/>
        <v>-105.714196985377+61.4256447841226i</v>
      </c>
      <c r="K849" t="str">
        <f t="shared" si="393"/>
        <v>1.15375897714098-1.98563163987585i</v>
      </c>
      <c r="L849" t="str">
        <f t="shared" si="394"/>
        <v>0.328707025367273-0.484102099663328i</v>
      </c>
      <c r="M849" t="str">
        <f t="shared" si="395"/>
        <v>1.48246600250825-2.46973373953918i</v>
      </c>
      <c r="N849" t="str">
        <f t="shared" si="396"/>
        <v>-0.89184058978515i</v>
      </c>
      <c r="O849" t="str">
        <f t="shared" si="397"/>
        <v>0.627980690908914-0.77822891994937i</v>
      </c>
      <c r="P849" t="str">
        <f t="shared" si="398"/>
        <v>0.372019309091086+0.77822891994937i</v>
      </c>
      <c r="Q849" t="str">
        <f t="shared" si="399"/>
        <v>-0.372019309091086+0.11361166983578i</v>
      </c>
      <c r="R849" t="str">
        <f t="shared" si="400"/>
        <v>-0.330340413073989-2.19278791707345i</v>
      </c>
      <c r="S849" t="str">
        <f t="shared" si="401"/>
        <v>0.0995815436870118i</v>
      </c>
      <c r="T849" t="str">
        <f t="shared" si="402"/>
        <v>0.218361205760401-0.032895808276113i</v>
      </c>
      <c r="U849" t="str">
        <f t="shared" si="403"/>
        <v>0.0000500000000000001-0.00198744933930938i</v>
      </c>
      <c r="V849" t="str">
        <f t="shared" si="404"/>
        <v>0.00002-0.0222594326002651i</v>
      </c>
      <c r="W849" t="str">
        <f t="shared" si="405"/>
        <v>0.0000422733491048457-0.00182462445519757i</v>
      </c>
      <c r="X849" t="str">
        <f t="shared" si="406"/>
        <v>0.0000588987529674628-0.00182370164479088i</v>
      </c>
      <c r="Y849" t="str">
        <f t="shared" si="407"/>
        <v>0.009+0.359398199570672i</v>
      </c>
      <c r="Z849" t="str">
        <f t="shared" si="408"/>
        <v>-0.061113106367279-0.00352486680672436i</v>
      </c>
      <c r="AA849" t="str">
        <f t="shared" si="409"/>
        <v>0.849659513395541-33.537914728414i</v>
      </c>
      <c r="AB849" t="str">
        <f t="shared" si="410"/>
        <v>0.656866097441672-0.0989559529554419i</v>
      </c>
      <c r="AC849" t="str">
        <f t="shared" si="411"/>
        <v>1.72938680191524-1.76898319921338i</v>
      </c>
      <c r="AD849" t="str">
        <f t="shared" si="412"/>
        <v>0.214217284741216+0.161901793411859i</v>
      </c>
      <c r="AE849" t="str">
        <f t="shared" si="413"/>
        <v>-0.012520801450553-0.0106494089182431i</v>
      </c>
      <c r="AF849" t="str">
        <f t="shared" si="414"/>
        <v>-3.52753110085861-0.97754219861894i</v>
      </c>
      <c r="AG849" t="str">
        <f t="shared" si="415"/>
        <v>1.02031493427057-0.0255095594605823i</v>
      </c>
      <c r="AH849" t="str">
        <f t="shared" si="416"/>
        <v>0.0318448090656663+0.0496102510053596i</v>
      </c>
      <c r="AI849">
        <f t="shared" si="417"/>
        <v>-24.590115899481923</v>
      </c>
      <c r="AJ849">
        <f t="shared" si="418"/>
        <v>57.303603594110932</v>
      </c>
      <c r="AK849"/>
      <c r="AL849"/>
      <c r="AM849"/>
      <c r="AN849"/>
    </row>
    <row r="850" spans="1:40" x14ac:dyDescent="0.35">
      <c r="A850"/>
      <c r="B850">
        <f t="shared" si="419"/>
        <v>71600</v>
      </c>
      <c r="C850" s="237" t="str">
        <f t="shared" si="387"/>
        <v>-4.12612332954962E-06+0.00946684511173732i</v>
      </c>
      <c r="D850" s="208" t="str">
        <f t="shared" si="388"/>
        <v>-1.64877715332546+0.0725791458566528i</v>
      </c>
      <c r="E850" t="str">
        <f t="shared" si="389"/>
        <v>36500</v>
      </c>
      <c r="F850" t="str">
        <f t="shared" si="390"/>
        <v>0.21505376344086</v>
      </c>
      <c r="G850" t="str">
        <f t="shared" si="385"/>
        <v>0.21505376344086</v>
      </c>
      <c r="H850" t="str">
        <f t="shared" si="391"/>
        <v>1.88006606494043+1.04956628879338i</v>
      </c>
      <c r="I850" t="str">
        <f t="shared" si="392"/>
        <v>281.172542496286i</v>
      </c>
      <c r="J850" t="str">
        <f t="shared" si="386"/>
        <v>-106.012906977819+61.5115547768276i</v>
      </c>
      <c r="K850" t="str">
        <f t="shared" si="393"/>
        <v>1.15130413581138-1.98423042135377i</v>
      </c>
      <c r="L850" t="str">
        <f t="shared" si="394"/>
        <v>0.328078473002816-0.483852172600346i</v>
      </c>
      <c r="M850" t="str">
        <f t="shared" si="395"/>
        <v>1.4793826088142-2.46808259395412i</v>
      </c>
      <c r="N850" t="str">
        <f t="shared" si="396"/>
        <v>-0.893087919281353i</v>
      </c>
      <c r="O850" t="str">
        <f t="shared" si="397"/>
        <v>0.627009494758162-0.779011613188862i</v>
      </c>
      <c r="P850" t="str">
        <f t="shared" si="398"/>
        <v>0.372990505241838+0.779011613188862i</v>
      </c>
      <c r="Q850" t="str">
        <f t="shared" si="399"/>
        <v>-0.372990505241838+0.114076306092491i</v>
      </c>
      <c r="R850" t="str">
        <f t="shared" si="400"/>
        <v>-0.330331901642378-2.18958564584159i</v>
      </c>
      <c r="S850" t="str">
        <f t="shared" si="401"/>
        <v>0.0997208185732874i</v>
      </c>
      <c r="T850" t="str">
        <f t="shared" si="402"/>
        <v>0.218347272939644-0.0329409676326486i</v>
      </c>
      <c r="U850" t="str">
        <f t="shared" si="403"/>
        <v>0.0000500000000000001-0.00198467357207571i</v>
      </c>
      <c r="V850" t="str">
        <f t="shared" si="404"/>
        <v>0.00002-0.022228344007248i</v>
      </c>
      <c r="W850" t="str">
        <f t="shared" si="405"/>
        <v>0.0000422733484519043-0.00182207632287262i</v>
      </c>
      <c r="X850" t="str">
        <f t="shared" si="406"/>
        <v>0.0000588523280971984-0.0018211552240579i</v>
      </c>
      <c r="Y850" t="str">
        <f t="shared" si="407"/>
        <v>0.009+0.359900854395247i</v>
      </c>
      <c r="Z850" t="str">
        <f t="shared" si="408"/>
        <v>-0.0609418237366196-0.0035139968054983i</v>
      </c>
      <c r="AA850" t="str">
        <f t="shared" si="409"/>
        <v>0.847260894945039-33.4906581312114i</v>
      </c>
      <c r="AB850" t="str">
        <f t="shared" si="410"/>
        <v>0.656824185245936-0.0990917996603876i</v>
      </c>
      <c r="AC850" t="str">
        <f t="shared" si="411"/>
        <v>1.727127530756-1.76769102398727i</v>
      </c>
      <c r="AD850" t="str">
        <f t="shared" si="412"/>
        <v>0.214415015459918+0.162077028818868i</v>
      </c>
      <c r="AE850" t="str">
        <f t="shared" si="413"/>
        <v>-0.0124973039171287-0.0106307234014115i</v>
      </c>
      <c r="AF850" t="str">
        <f t="shared" si="414"/>
        <v>-3.52884321826589-0.976987142936727i</v>
      </c>
      <c r="AG850" t="str">
        <f t="shared" si="415"/>
        <v>1.02030722919196-0.0254977539979755i</v>
      </c>
      <c r="AH850" t="str">
        <f t="shared" si="416"/>
        <v>0.0318061713573514+0.0495290495997442i</v>
      </c>
      <c r="AI850">
        <f t="shared" si="417"/>
        <v>-24.603269320092508</v>
      </c>
      <c r="AJ850">
        <f t="shared" si="418"/>
        <v>57.292556985875528</v>
      </c>
      <c r="AK850"/>
      <c r="AL850"/>
      <c r="AM850"/>
      <c r="AN850"/>
    </row>
    <row r="851" spans="1:40" x14ac:dyDescent="0.35">
      <c r="A851"/>
      <c r="B851">
        <f t="shared" si="419"/>
        <v>71700</v>
      </c>
      <c r="C851" s="237" t="str">
        <f t="shared" si="387"/>
        <v>-4.11462194824957E-06+0.00945364170654553i</v>
      </c>
      <c r="D851" s="208" t="str">
        <f t="shared" si="388"/>
        <v>-1.6487770651482+0.0724779197501824i</v>
      </c>
      <c r="E851" t="str">
        <f t="shared" si="389"/>
        <v>36500</v>
      </c>
      <c r="F851" t="str">
        <f t="shared" si="390"/>
        <v>0.21505376344086</v>
      </c>
      <c r="G851" t="str">
        <f t="shared" si="385"/>
        <v>0.21505376344086</v>
      </c>
      <c r="H851" t="str">
        <f t="shared" si="391"/>
        <v>1.8813748008424+1.04890941566788i</v>
      </c>
      <c r="I851" t="str">
        <f t="shared" si="392"/>
        <v>281.565241577985i</v>
      </c>
      <c r="J851" t="str">
        <f t="shared" si="386"/>
        <v>-106.312034454527+61.5974647695326i</v>
      </c>
      <c r="K851" t="str">
        <f t="shared" si="393"/>
        <v>1.14885630828045-1.98282919412656i</v>
      </c>
      <c r="L851" t="str">
        <f t="shared" si="394"/>
        <v>0.327451446427465-0.483601909557684i</v>
      </c>
      <c r="M851" t="str">
        <f t="shared" si="395"/>
        <v>1.47630775470791-2.46643110368424i</v>
      </c>
      <c r="N851" t="str">
        <f t="shared" si="396"/>
        <v>-0.894335248777556i</v>
      </c>
      <c r="O851" t="str">
        <f t="shared" si="397"/>
        <v>0.626037323086809-0.779793094418194i</v>
      </c>
      <c r="P851" t="str">
        <f t="shared" si="398"/>
        <v>0.373962676913191+0.779793094418194i</v>
      </c>
      <c r="Q851" t="str">
        <f t="shared" si="399"/>
        <v>-0.373962676913191+0.114542154359362i</v>
      </c>
      <c r="R851" t="str">
        <f t="shared" si="400"/>
        <v>-0.330323377557282-2.18639210861319i</v>
      </c>
      <c r="S851" t="str">
        <f t="shared" si="401"/>
        <v>0.0998600934595629i</v>
      </c>
      <c r="T851" t="str">
        <f t="shared" si="402"/>
        <v>0.218333320305364-0.0329861233547487i</v>
      </c>
      <c r="U851" t="str">
        <f t="shared" si="403"/>
        <v>0.0000500000000000001-0.00198190554756794i</v>
      </c>
      <c r="V851" t="str">
        <f t="shared" si="404"/>
        <v>0.00002-0.0221973421327609i</v>
      </c>
      <c r="W851" t="str">
        <f t="shared" si="405"/>
        <v>0.0000422733477980502-0.0018195352986239i</v>
      </c>
      <c r="X851" t="str">
        <f t="shared" si="406"/>
        <v>0.0000588060973126997-0.00181861590486144i</v>
      </c>
      <c r="Y851" t="str">
        <f t="shared" si="407"/>
        <v>0.009+0.360403509219821i</v>
      </c>
      <c r="Z851" t="str">
        <f t="shared" si="408"/>
        <v>-0.0607712611873055-0.00350318226605821i</v>
      </c>
      <c r="AA851" t="str">
        <f t="shared" si="409"/>
        <v>0.844872456384639-33.4435350953485i</v>
      </c>
      <c r="AB851" t="str">
        <f t="shared" si="410"/>
        <v>0.656782213447893-0.0992276354323589i</v>
      </c>
      <c r="AC851" t="str">
        <f t="shared" si="411"/>
        <v>1.72487454849194-1.76639860726459i</v>
      </c>
      <c r="AD851" t="str">
        <f t="shared" si="412"/>
        <v>0.214612965630098+0.162252036475497i</v>
      </c>
      <c r="AE851" t="str">
        <f t="shared" si="413"/>
        <v>-0.0124739021316761-0.0106120892220862i</v>
      </c>
      <c r="AF851" t="str">
        <f t="shared" si="414"/>
        <v>-3.5301518659906-0.976431495917698i</v>
      </c>
      <c r="AG851" t="str">
        <f t="shared" si="415"/>
        <v>1.02029952017977-0.0254860089763107i</v>
      </c>
      <c r="AH851" t="str">
        <f t="shared" si="416"/>
        <v>0.0317676882725428+0.0494480572404378i</v>
      </c>
      <c r="AI851">
        <f t="shared" si="417"/>
        <v>-24.616404021494411</v>
      </c>
      <c r="AJ851">
        <f t="shared" si="418"/>
        <v>57.281460176772732</v>
      </c>
      <c r="AK851"/>
      <c r="AL851"/>
      <c r="AM851"/>
      <c r="AN851"/>
    </row>
    <row r="852" spans="1:40" x14ac:dyDescent="0.35">
      <c r="A852"/>
      <c r="B852">
        <f t="shared" si="419"/>
        <v>71800</v>
      </c>
      <c r="C852" s="237" t="str">
        <f t="shared" si="387"/>
        <v>-4.10316858937524E-06+0.00944047507962031i</v>
      </c>
      <c r="D852" s="208" t="str">
        <f t="shared" si="388"/>
        <v>-1.64877697733911+0.0723769756104224i</v>
      </c>
      <c r="E852" t="str">
        <f t="shared" si="389"/>
        <v>36500</v>
      </c>
      <c r="F852" t="str">
        <f t="shared" si="390"/>
        <v>0.21505376344086</v>
      </c>
      <c r="G852" t="str">
        <f t="shared" si="385"/>
        <v>0.21505376344086</v>
      </c>
      <c r="H852" t="str">
        <f t="shared" si="391"/>
        <v>1.88268007662914+1.04825224176193i</v>
      </c>
      <c r="I852" t="str">
        <f t="shared" si="392"/>
        <v>281.957940659684i</v>
      </c>
      <c r="J852" t="str">
        <f t="shared" si="386"/>
        <v>-106.611579415501+61.6833747622378i</v>
      </c>
      <c r="K852" t="str">
        <f t="shared" si="393"/>
        <v>1.1464154716636-1.98142797101378i</v>
      </c>
      <c r="L852" t="str">
        <f t="shared" si="394"/>
        <v>0.326825941917682-0.483351314456893i</v>
      </c>
      <c r="M852" t="str">
        <f t="shared" si="395"/>
        <v>1.47324141358128-2.46477928547067i</v>
      </c>
      <c r="N852" t="str">
        <f t="shared" si="396"/>
        <v>-0.895582578273759i</v>
      </c>
      <c r="O852" t="str">
        <f t="shared" si="397"/>
        <v>0.625064177407387-0.780573362421513i</v>
      </c>
      <c r="P852" t="str">
        <f t="shared" si="398"/>
        <v>0.374935822592613+0.780573362421513i</v>
      </c>
      <c r="Q852" t="str">
        <f t="shared" si="399"/>
        <v>-0.374935822592613+0.115009215852246i</v>
      </c>
      <c r="R852" t="str">
        <f t="shared" si="400"/>
        <v>-0.330314840815452-2.18320726888097i</v>
      </c>
      <c r="S852" t="str">
        <f t="shared" si="401"/>
        <v>0.0999993683458385i</v>
      </c>
      <c r="T852" t="str">
        <f t="shared" si="402"/>
        <v>0.21831934785614-0.0330312754368014i</v>
      </c>
      <c r="U852" t="str">
        <f t="shared" si="403"/>
        <v>0.00005-0.00197914523343483i</v>
      </c>
      <c r="V852" t="str">
        <f t="shared" si="404"/>
        <v>0.00002-0.0221664266144701i</v>
      </c>
      <c r="W852" t="str">
        <f t="shared" si="405"/>
        <v>0.0000422733471432831-0.0018170013527519i</v>
      </c>
      <c r="X852" t="str">
        <f t="shared" si="406"/>
        <v>0.000058760059533605-0.00181608365753912i</v>
      </c>
      <c r="Y852" t="str">
        <f t="shared" si="407"/>
        <v>0.009+0.360906164044395i</v>
      </c>
      <c r="Z852" t="str">
        <f t="shared" si="408"/>
        <v>-0.060601414683247-0.00349242281473224i</v>
      </c>
      <c r="AA852" t="str">
        <f t="shared" si="409"/>
        <v>0.842494139985268-33.3965450530258i</v>
      </c>
      <c r="AB852" t="str">
        <f t="shared" si="410"/>
        <v>0.65674018204327-0.0993634602544744i</v>
      </c>
      <c r="AC852" t="str">
        <f t="shared" si="411"/>
        <v>1.72262783558114-1.76510596128012i</v>
      </c>
      <c r="AD852" t="str">
        <f t="shared" si="412"/>
        <v>0.214811135029544+0.162426816144608i</v>
      </c>
      <c r="AE852" t="str">
        <f t="shared" si="413"/>
        <v>-0.0124505955540766-0.0105935061496946i</v>
      </c>
      <c r="AF852" t="str">
        <f t="shared" si="414"/>
        <v>-3.53145705396825-0.975875266151508i</v>
      </c>
      <c r="AG852" t="str">
        <f t="shared" si="415"/>
        <v>1.02029180721249-0.0254743241114215i</v>
      </c>
      <c r="AH852" t="str">
        <f t="shared" si="416"/>
        <v>0.0317293589139053+0.0493672730540751i</v>
      </c>
      <c r="AI852">
        <f t="shared" si="417"/>
        <v>-24.629520066069055</v>
      </c>
      <c r="AJ852">
        <f t="shared" si="418"/>
        <v>57.270313362531077</v>
      </c>
      <c r="AK852"/>
      <c r="AL852"/>
      <c r="AM852"/>
      <c r="AN852"/>
    </row>
    <row r="853" spans="1:40" x14ac:dyDescent="0.35">
      <c r="A853"/>
      <c r="B853">
        <f t="shared" si="419"/>
        <v>71900</v>
      </c>
      <c r="C853" s="237" t="str">
        <f t="shared" si="387"/>
        <v>-4.09176298595026E-06+0.00942734507750584i</v>
      </c>
      <c r="D853" s="208" t="str">
        <f t="shared" si="388"/>
        <v>-1.64877688989615+0.0722763122608781i</v>
      </c>
      <c r="E853" t="str">
        <f t="shared" si="389"/>
        <v>36500</v>
      </c>
      <c r="F853" t="str">
        <f t="shared" si="390"/>
        <v>0.21505376344086</v>
      </c>
      <c r="G853" t="str">
        <f t="shared" si="385"/>
        <v>0.21505376344086</v>
      </c>
      <c r="H853" t="str">
        <f t="shared" si="391"/>
        <v>1.88398190221649+1.04759477442757i</v>
      </c>
      <c r="I853" t="str">
        <f t="shared" si="392"/>
        <v>282.350639741383i</v>
      </c>
      <c r="J853" t="str">
        <f t="shared" si="386"/>
        <v>-106.911541860741+61.7692847549428i</v>
      </c>
      <c r="K853" t="str">
        <f t="shared" si="393"/>
        <v>1.14398160314615-1.98002676472452i</v>
      </c>
      <c r="L853" t="str">
        <f t="shared" si="394"/>
        <v>0.326201955754029-0.48310039119493i</v>
      </c>
      <c r="M853" t="str">
        <f t="shared" si="395"/>
        <v>1.47018355890018-2.46312715591945i</v>
      </c>
      <c r="N853" t="str">
        <f t="shared" si="396"/>
        <v>-0.896829907769962i</v>
      </c>
      <c r="O853" t="str">
        <f t="shared" si="397"/>
        <v>0.624090059233947-0.781352415984854i</v>
      </c>
      <c r="P853" t="str">
        <f t="shared" si="398"/>
        <v>0.375909940766053+0.781352415984854i</v>
      </c>
      <c r="Q853" t="str">
        <f t="shared" si="399"/>
        <v>-0.375909940766053+0.115477491785108i</v>
      </c>
      <c r="R853" t="str">
        <f t="shared" si="400"/>
        <v>-0.330306291413625-2.18003109034074i</v>
      </c>
      <c r="S853" t="str">
        <f t="shared" si="401"/>
        <v>0.100138643232114i</v>
      </c>
      <c r="T853" t="str">
        <f t="shared" si="402"/>
        <v>0.218305355590548-0.0330764238731917i</v>
      </c>
      <c r="U853" t="str">
        <f t="shared" si="403"/>
        <v>0.00005-0.00197639259750516i</v>
      </c>
      <c r="V853" t="str">
        <f t="shared" si="404"/>
        <v>0.00002-0.0221355970920578i</v>
      </c>
      <c r="W853" t="str">
        <f t="shared" si="405"/>
        <v>0.0000422733464876036-0.0018144744557224i</v>
      </c>
      <c r="X853" t="str">
        <f t="shared" si="406"/>
        <v>0.0000587142136870612-0.00181355845259357i</v>
      </c>
      <c r="Y853" t="str">
        <f t="shared" si="407"/>
        <v>0.009+0.36140881886897i</v>
      </c>
      <c r="Z853" t="str">
        <f t="shared" si="408"/>
        <v>-0.0604322802166316-0.00348171808093063i</v>
      </c>
      <c r="AA853" t="str">
        <f t="shared" si="409"/>
        <v>0.840125888427894-33.3496874396709i</v>
      </c>
      <c r="AB853" t="str">
        <f t="shared" si="410"/>
        <v>0.656698091027781-0.0994992741098431i</v>
      </c>
      <c r="AC853" t="str">
        <f t="shared" si="411"/>
        <v>1.72038737253595-1.76381309816978i</v>
      </c>
      <c r="AD853" t="str">
        <f t="shared" si="412"/>
        <v>0.215009523435738+0.162601367589095i</v>
      </c>
      <c r="AE853" t="str">
        <f t="shared" si="413"/>
        <v>-0.0124273836479939-0.0105749739550702i</v>
      </c>
      <c r="AF853" t="str">
        <f t="shared" si="414"/>
        <v>-3.53275879211264-0.975318462166692i</v>
      </c>
      <c r="AG853" t="str">
        <f t="shared" si="415"/>
        <v>1.02028409026879-0.0254626991207193i</v>
      </c>
      <c r="AH853" t="str">
        <f t="shared" si="416"/>
        <v>0.0316911823904744+0.0492866961722338i</v>
      </c>
      <c r="AI853">
        <f t="shared" si="417"/>
        <v>-24.642617515892773</v>
      </c>
      <c r="AJ853">
        <f t="shared" si="418"/>
        <v>57.25911673785383</v>
      </c>
      <c r="AK853"/>
      <c r="AL853"/>
      <c r="AM853"/>
      <c r="AN853"/>
    </row>
    <row r="854" spans="1:40" x14ac:dyDescent="0.35">
      <c r="A854"/>
      <c r="B854">
        <f t="shared" si="419"/>
        <v>72000</v>
      </c>
      <c r="C854" s="237" t="str">
        <f t="shared" si="387"/>
        <v>-4.08040487285101E-06+0.00941425154759891i</v>
      </c>
      <c r="D854" s="208" t="str">
        <f t="shared" si="388"/>
        <v>-1.64877680281729+0.0721759285315917i</v>
      </c>
      <c r="E854" t="str">
        <f t="shared" si="389"/>
        <v>36500</v>
      </c>
      <c r="F854" t="str">
        <f t="shared" si="390"/>
        <v>0.21505376344086</v>
      </c>
      <c r="G854" t="str">
        <f t="shared" si="385"/>
        <v>0.21505376344086</v>
      </c>
      <c r="H854" t="str">
        <f t="shared" si="391"/>
        <v>1.88528028749848+1.04693702096257i</v>
      </c>
      <c r="I854" t="str">
        <f t="shared" si="392"/>
        <v>282.743338823081i</v>
      </c>
      <c r="J854" t="str">
        <f t="shared" si="386"/>
        <v>-107.211921790248+61.8551947476479i</v>
      </c>
      <c r="K854" t="str">
        <f t="shared" si="393"/>
        <v>1.14155467998316-1.97862558785817i</v>
      </c>
      <c r="L854" t="str">
        <f t="shared" si="394"/>
        <v>0.325579484221246-0.482849143644292i</v>
      </c>
      <c r="M854" t="str">
        <f t="shared" si="395"/>
        <v>1.46713416420441-2.46147473150246i</v>
      </c>
      <c r="N854" t="str">
        <f t="shared" si="396"/>
        <v>-0.898077237266165i</v>
      </c>
      <c r="O854" t="str">
        <f t="shared" si="397"/>
        <v>0.623114970082052-0.782130253896142i</v>
      </c>
      <c r="P854" t="str">
        <f t="shared" si="398"/>
        <v>0.376885029917948+0.782130253896142i</v>
      </c>
      <c r="Q854" t="str">
        <f t="shared" si="399"/>
        <v>-0.376885029917948+0.115946983370023i</v>
      </c>
      <c r="R854" t="str">
        <f t="shared" si="400"/>
        <v>-0.33029772934854-2.17686353688999i</v>
      </c>
      <c r="S854" t="str">
        <f t="shared" si="401"/>
        <v>0.10027791811839i</v>
      </c>
      <c r="T854" t="str">
        <f t="shared" si="402"/>
        <v>0.218291343507163-0.033121568658303i</v>
      </c>
      <c r="U854" t="str">
        <f t="shared" si="403"/>
        <v>0.00005-0.0019736476077864i</v>
      </c>
      <c r="V854" t="str">
        <f t="shared" si="404"/>
        <v>0.00002-0.0221048532072077i</v>
      </c>
      <c r="W854" t="str">
        <f t="shared" si="405"/>
        <v>0.0000422733458310118-0.0018119545781652i</v>
      </c>
      <c r="X854" t="str">
        <f t="shared" si="406"/>
        <v>0.0000586685587076582-0.00181104026069121i</v>
      </c>
      <c r="Y854" t="str">
        <f t="shared" si="407"/>
        <v>0.009+0.361911473693544i</v>
      </c>
      <c r="Z854" t="str">
        <f t="shared" si="408"/>
        <v>-0.0602638538076852-0.00347106769711568i</v>
      </c>
      <c r="AA854" t="str">
        <f t="shared" si="409"/>
        <v>0.83776764480004-33.3029616939152i</v>
      </c>
      <c r="AB854" t="str">
        <f t="shared" si="410"/>
        <v>0.656655940397141-0.0996350769815695i</v>
      </c>
      <c r="AC854" t="str">
        <f t="shared" si="411"/>
        <v>1.71815313992299-1.76252002997134i</v>
      </c>
      <c r="AD854" t="str">
        <f t="shared" si="412"/>
        <v>0.215208130625865+0.162775690571879i</v>
      </c>
      <c r="AE854" t="str">
        <f t="shared" si="413"/>
        <v>-0.0124042658808426-0.0105564924104408i</v>
      </c>
      <c r="AF854" t="str">
        <f t="shared" si="414"/>
        <v>-3.53405709031577-0.974761092430978i</v>
      </c>
      <c r="AG854" t="str">
        <f t="shared" si="415"/>
        <v>1.02027636932752-0.0254511337231829i</v>
      </c>
      <c r="AH854" t="str">
        <f t="shared" si="416"/>
        <v>0.031653157817605+0.0492063257313943i</v>
      </c>
      <c r="AI854">
        <f t="shared" si="417"/>
        <v>-24.655696432739202</v>
      </c>
      <c r="AJ854">
        <f t="shared" si="418"/>
        <v>57.247870496420553</v>
      </c>
      <c r="AK854"/>
      <c r="AL854"/>
      <c r="AM854"/>
      <c r="AN854"/>
    </row>
    <row r="855" spans="1:40" x14ac:dyDescent="0.35">
      <c r="A855"/>
      <c r="B855">
        <f t="shared" si="419"/>
        <v>72100</v>
      </c>
      <c r="C855" s="237" t="str">
        <f t="shared" si="387"/>
        <v>-4.06909398679115E-06+0.00940119433814284i</v>
      </c>
      <c r="D855" s="208" t="str">
        <f t="shared" si="388"/>
        <v>-1.64877671610049+0.0720758232590951i</v>
      </c>
      <c r="E855" t="str">
        <f t="shared" si="389"/>
        <v>36500</v>
      </c>
      <c r="F855" t="str">
        <f t="shared" si="390"/>
        <v>0.21505376344086</v>
      </c>
      <c r="G855" t="str">
        <f t="shared" si="385"/>
        <v>0.21505376344086</v>
      </c>
      <c r="H855" t="str">
        <f t="shared" si="391"/>
        <v>1.88657524234728+1.04627898861083i</v>
      </c>
      <c r="I855" t="str">
        <f t="shared" si="392"/>
        <v>283.13603790478i</v>
      </c>
      <c r="J855" t="str">
        <f t="shared" si="386"/>
        <v>-107.512719204021+61.9411047403529i</v>
      </c>
      <c r="K855" t="str">
        <f t="shared" si="393"/>
        <v>1.13913467949952-1.9772244529053i</v>
      </c>
      <c r="L855" t="str">
        <f t="shared" si="394"/>
        <v>0.324958523608299-0.482597575653146i</v>
      </c>
      <c r="M855" t="str">
        <f t="shared" si="395"/>
        <v>1.46409320310782-2.45982202855845i</v>
      </c>
      <c r="N855" t="str">
        <f t="shared" si="396"/>
        <v>-0.899324566762368i</v>
      </c>
      <c r="O855" t="str">
        <f t="shared" si="397"/>
        <v>0.622138911468775-0.782906874945193i</v>
      </c>
      <c r="P855" t="str">
        <f t="shared" si="398"/>
        <v>0.377861088531225+0.782906874945193i</v>
      </c>
      <c r="Q855" t="str">
        <f t="shared" si="399"/>
        <v>-0.377861088531225+0.116417691817175i</v>
      </c>
      <c r="R855" t="str">
        <f t="shared" si="400"/>
        <v>-0.330289154616931-2.17370457262648i</v>
      </c>
      <c r="S855" t="str">
        <f t="shared" si="401"/>
        <v>0.100417193004665i</v>
      </c>
      <c r="T855" t="str">
        <f t="shared" si="402"/>
        <v>0.218277311604556-0.033166709786516i</v>
      </c>
      <c r="U855" t="str">
        <f t="shared" si="403"/>
        <v>0.00005-0.00197091023246353i</v>
      </c>
      <c r="V855" t="str">
        <f t="shared" si="404"/>
        <v>0.00002-0.0220741946035916i</v>
      </c>
      <c r="W855" t="str">
        <f t="shared" si="405"/>
        <v>0.0000422733451735076-0.00180944169087308i</v>
      </c>
      <c r="X855" t="str">
        <f t="shared" si="406"/>
        <v>0.0000586230935373672-0.00180852905266111i</v>
      </c>
      <c r="Y855" t="str">
        <f t="shared" si="407"/>
        <v>0.009+0.362414128518118i</v>
      </c>
      <c r="Z855" t="str">
        <f t="shared" si="408"/>
        <v>-0.060096131504435-0.00346047129877216i</v>
      </c>
      <c r="AA855" t="str">
        <f t="shared" si="409"/>
        <v>0.835419352592309-33.2563672575711i</v>
      </c>
      <c r="AB855" t="str">
        <f t="shared" si="410"/>
        <v>0.656613730147051-0.0997708688527498i</v>
      </c>
      <c r="AC855" t="str">
        <f t="shared" si="411"/>
        <v>1.71592511836316-1.76122676862512i</v>
      </c>
      <c r="AD855" t="str">
        <f t="shared" si="412"/>
        <v>0.215406956376801+0.162949784855914i</v>
      </c>
      <c r="AE855" t="str">
        <f t="shared" si="413"/>
        <v>-0.0123812417237554-0.0105380612894182i</v>
      </c>
      <c r="AF855" t="str">
        <f t="shared" si="414"/>
        <v>-3.53535195844777-0.974203165351735i</v>
      </c>
      <c r="AG855" t="str">
        <f t="shared" si="415"/>
        <v>1.0202686443677-0.0254396276393458i</v>
      </c>
      <c r="AH855" t="str">
        <f t="shared" si="416"/>
        <v>0.0316152843169116+0.0491261608729056i</v>
      </c>
      <c r="AI855">
        <f t="shared" si="417"/>
        <v>-24.66875687808168</v>
      </c>
      <c r="AJ855">
        <f t="shared" si="418"/>
        <v>57.236574830898931</v>
      </c>
      <c r="AK855"/>
      <c r="AL855"/>
      <c r="AM855"/>
      <c r="AN855"/>
    </row>
    <row r="856" spans="1:40" x14ac:dyDescent="0.35">
      <c r="A856"/>
      <c r="B856">
        <f t="shared" si="419"/>
        <v>72200</v>
      </c>
      <c r="C856" s="237" t="str">
        <f t="shared" si="387"/>
        <v>-4.05783006630639E-06+0.00938817329822176i</v>
      </c>
      <c r="D856" s="208" t="str">
        <f t="shared" si="388"/>
        <v>-1.64877662974377+0.0719759952863668i</v>
      </c>
      <c r="E856" t="str">
        <f t="shared" si="389"/>
        <v>36500</v>
      </c>
      <c r="F856" t="str">
        <f t="shared" si="390"/>
        <v>0.21505376344086</v>
      </c>
      <c r="G856" t="str">
        <f t="shared" si="385"/>
        <v>0.21505376344086</v>
      </c>
      <c r="H856" t="str">
        <f t="shared" si="391"/>
        <v>1.88786677661322+1.04562068456274i</v>
      </c>
      <c r="I856" t="str">
        <f t="shared" si="392"/>
        <v>283.528736986479i</v>
      </c>
      <c r="J856" t="str">
        <f t="shared" si="386"/>
        <v>-107.813934102059+62.027014733058i</v>
      </c>
      <c r="K856" t="str">
        <f t="shared" si="393"/>
        <v>1.13672157908975-1.97582337224838i</v>
      </c>
      <c r="L856" t="str">
        <f t="shared" si="394"/>
        <v>0.324339070208435-0.482345691045453i</v>
      </c>
      <c r="M856" t="str">
        <f t="shared" si="395"/>
        <v>1.46106064929819-2.45816906329383i</v>
      </c>
      <c r="N856" t="str">
        <f t="shared" si="396"/>
        <v>-0.900571896258571i</v>
      </c>
      <c r="O856" t="str">
        <f t="shared" si="397"/>
        <v>0.621161884912698-0.783682277923716i</v>
      </c>
      <c r="P856" t="str">
        <f t="shared" si="398"/>
        <v>0.378838115087302+0.783682277923716i</v>
      </c>
      <c r="Q856" t="str">
        <f t="shared" si="399"/>
        <v>-0.378838115087302+0.116889618334855i</v>
      </c>
      <c r="R856" t="str">
        <f t="shared" si="400"/>
        <v>-0.330280567215521-2.17055416184685i</v>
      </c>
      <c r="S856" t="str">
        <f t="shared" si="401"/>
        <v>0.100556467890941i</v>
      </c>
      <c r="T856" t="str">
        <f t="shared" si="402"/>
        <v>0.218263259881301-0.0332118472522093i</v>
      </c>
      <c r="U856" t="str">
        <f t="shared" si="403"/>
        <v>0.00005-0.0019681804398978i</v>
      </c>
      <c r="V856" t="str">
        <f t="shared" si="404"/>
        <v>0.00002-0.0220436209268553i</v>
      </c>
      <c r="W856" t="str">
        <f t="shared" si="405"/>
        <v>0.0000422733445150906-0.00180693576480061i</v>
      </c>
      <c r="X856" t="str">
        <f t="shared" si="406"/>
        <v>0.0000585778171254812-0.00180602479949391i</v>
      </c>
      <c r="Y856" t="str">
        <f t="shared" si="407"/>
        <v>0.009+0.362916783342693i</v>
      </c>
      <c r="Z856" t="str">
        <f t="shared" si="408"/>
        <v>-0.0599291093824789-0.00344992852437808i</v>
      </c>
      <c r="AA856" t="str">
        <f t="shared" si="409"/>
        <v>0.83308095569494-33.2099035756096i</v>
      </c>
      <c r="AB856" t="str">
        <f t="shared" si="410"/>
        <v>0.656571460273221-0.0999066497064739i</v>
      </c>
      <c r="AC856" t="str">
        <f t="shared" si="411"/>
        <v>1.71370328853166-1.75993332597463i</v>
      </c>
      <c r="AD856" t="str">
        <f t="shared" si="412"/>
        <v>0.215606000465126+0.163123650204187i</v>
      </c>
      <c r="AE856" t="str">
        <f t="shared" si="413"/>
        <v>-0.0123583106515533-0.0105196803669877i</v>
      </c>
      <c r="AF856" t="str">
        <f t="shared" si="414"/>
        <v>-3.53664340635699-0.973644689276373i</v>
      </c>
      <c r="AG856" t="str">
        <f t="shared" si="415"/>
        <v>1.02026091536851-0.0254281805912873i</v>
      </c>
      <c r="AH856" t="str">
        <f t="shared" si="416"/>
        <v>0.0315775610162227+0.0490462007429555i</v>
      </c>
      <c r="AI856">
        <f t="shared" si="417"/>
        <v>-24.681798913094028</v>
      </c>
      <c r="AJ856">
        <f t="shared" si="418"/>
        <v>57.225229932947563</v>
      </c>
      <c r="AK856"/>
      <c r="AL856"/>
      <c r="AM856"/>
      <c r="AN856"/>
    </row>
    <row r="857" spans="1:40" x14ac:dyDescent="0.35">
      <c r="A857"/>
      <c r="B857">
        <f t="shared" si="419"/>
        <v>72300</v>
      </c>
      <c r="C857" s="237" t="str">
        <f t="shared" si="387"/>
        <v>-4.04661285173935E-06+0.00937518827775469i</v>
      </c>
      <c r="D857" s="208" t="str">
        <f t="shared" si="388"/>
        <v>-1.64877654374513+0.071876443462786i</v>
      </c>
      <c r="E857" t="str">
        <f t="shared" si="389"/>
        <v>36500</v>
      </c>
      <c r="F857" t="str">
        <f t="shared" si="390"/>
        <v>0.21505376344086</v>
      </c>
      <c r="G857" t="str">
        <f t="shared" si="385"/>
        <v>0.21505376344086</v>
      </c>
      <c r="H857" t="str">
        <f t="shared" si="391"/>
        <v>1.8891549001246+1.04496211595544i</v>
      </c>
      <c r="I857" t="str">
        <f t="shared" si="392"/>
        <v>283.921436068178i</v>
      </c>
      <c r="J857" t="str">
        <f t="shared" si="386"/>
        <v>-108.115566484364+62.1129247257631i</v>
      </c>
      <c r="K857" t="str">
        <f t="shared" si="393"/>
        <v>1.13431535621792-1.97442235816254i</v>
      </c>
      <c r="L857" t="str">
        <f t="shared" si="394"/>
        <v>0.323721120319253-0.482093493621107i</v>
      </c>
      <c r="M857" t="str">
        <f t="shared" si="395"/>
        <v>1.45803647653717-2.45651585178365i</v>
      </c>
      <c r="N857" t="str">
        <f t="shared" si="396"/>
        <v>-0.901819225754774i</v>
      </c>
      <c r="O857" t="str">
        <f t="shared" si="397"/>
        <v>0.62018389193391-0.784456461625314i</v>
      </c>
      <c r="P857" t="str">
        <f t="shared" si="398"/>
        <v>0.37981610806609+0.784456461625314i</v>
      </c>
      <c r="Q857" t="str">
        <f t="shared" si="399"/>
        <v>-0.37981610806609+0.11736276412946i</v>
      </c>
      <c r="R857" t="str">
        <f t="shared" si="400"/>
        <v>-0.330271967141023-2.16741226904525i</v>
      </c>
      <c r="S857" t="str">
        <f t="shared" si="401"/>
        <v>0.100695742777216i</v>
      </c>
      <c r="T857" t="str">
        <f t="shared" si="402"/>
        <v>0.218249188335963-0.0332569810497576i</v>
      </c>
      <c r="U857" t="str">
        <f t="shared" si="403"/>
        <v>0.00005-0.00196545819862546i</v>
      </c>
      <c r="V857" t="str">
        <f t="shared" si="404"/>
        <v>0.00002-0.0220131318246052i</v>
      </c>
      <c r="W857" t="str">
        <f t="shared" si="405"/>
        <v>0.0000422733438557612-0.00180443677106306i</v>
      </c>
      <c r="X857" t="str">
        <f t="shared" si="406"/>
        <v>0.0000585327284285523-0.00180352747234066i</v>
      </c>
      <c r="Y857" t="str">
        <f t="shared" si="407"/>
        <v>0.009+0.363419438167267i</v>
      </c>
      <c r="Z857" t="str">
        <f t="shared" si="408"/>
        <v>-0.0597627835447534-0.00343943901537576i</v>
      </c>
      <c r="AA857" t="str">
        <f t="shared" si="409"/>
        <v>0.83075239839444-33.1635700961379i</v>
      </c>
      <c r="AB857" t="str">
        <f t="shared" si="410"/>
        <v>0.656529130771334-0.10004241952582i</v>
      </c>
      <c r="AC857" t="str">
        <f t="shared" si="411"/>
        <v>1.71148763115788-1.7586397137672i</v>
      </c>
      <c r="AD857" t="str">
        <f t="shared" si="412"/>
        <v>0.215805262667116+0.163297286379718i</v>
      </c>
      <c r="AE857" t="str">
        <f t="shared" si="413"/>
        <v>-0.0123354721427141-0.0105013494194974i</v>
      </c>
      <c r="AF857" t="str">
        <f t="shared" si="414"/>
        <v>-3.53793144386973-0.973085672492654i</v>
      </c>
      <c r="AG857" t="str">
        <f t="shared" si="415"/>
        <v>1.02025318230933-0.0254167923026197i</v>
      </c>
      <c r="AH857" t="str">
        <f t="shared" si="416"/>
        <v>0.0315399870495231+0.0489664444925285i</v>
      </c>
      <c r="AI857">
        <f t="shared" si="417"/>
        <v>-24.694822598653889</v>
      </c>
      <c r="AJ857">
        <f t="shared" si="418"/>
        <v>57.213835993222354</v>
      </c>
      <c r="AK857"/>
      <c r="AL857"/>
      <c r="AM857"/>
      <c r="AN857"/>
    </row>
    <row r="858" spans="1:40" x14ac:dyDescent="0.35">
      <c r="A858"/>
      <c r="B858">
        <f t="shared" si="419"/>
        <v>72400</v>
      </c>
      <c r="C858" s="237" t="str">
        <f t="shared" si="387"/>
        <v>-4.03544208522471E-06+0.0093622391274899i</v>
      </c>
      <c r="D858" s="208" t="str">
        <f t="shared" si="388"/>
        <v>-1.64877645810258+0.0717771666440893i</v>
      </c>
      <c r="E858" t="str">
        <f t="shared" si="389"/>
        <v>36500</v>
      </c>
      <c r="F858" t="str">
        <f t="shared" si="390"/>
        <v>0.21505376344086</v>
      </c>
      <c r="G858" t="str">
        <f t="shared" si="385"/>
        <v>0.21505376344086</v>
      </c>
      <c r="H858" t="str">
        <f t="shared" si="391"/>
        <v>1.89043962268773+1.0443032898732i</v>
      </c>
      <c r="I858" t="str">
        <f t="shared" si="392"/>
        <v>284.314135149876i</v>
      </c>
      <c r="J858" t="str">
        <f t="shared" si="386"/>
        <v>-108.417616350936+62.1988347184682i</v>
      </c>
      <c r="K858" t="str">
        <f t="shared" si="393"/>
        <v>1.13191598841768-1.97302142281646i</v>
      </c>
      <c r="L858" t="str">
        <f t="shared" si="394"/>
        <v>0.32310467024274-0.481840987156052i</v>
      </c>
      <c r="M858" t="str">
        <f t="shared" si="395"/>
        <v>1.45502065866042-2.45486240997251i</v>
      </c>
      <c r="N858" t="str">
        <f t="shared" si="396"/>
        <v>-0.903066555250977i</v>
      </c>
      <c r="O858" t="str">
        <f t="shared" si="397"/>
        <v>0.619204934054001-0.785229424845491i</v>
      </c>
      <c r="P858" t="str">
        <f t="shared" si="398"/>
        <v>0.380795065945999+0.785229424845491i</v>
      </c>
      <c r="Q858" t="str">
        <f t="shared" si="399"/>
        <v>-0.380795065945999+0.117837130405486i</v>
      </c>
      <c r="R858" t="str">
        <f t="shared" si="400"/>
        <v>-0.33026335439017-2.16427885891198i</v>
      </c>
      <c r="S858" t="str">
        <f t="shared" si="401"/>
        <v>0.100835017663492i</v>
      </c>
      <c r="T858" t="str">
        <f t="shared" si="402"/>
        <v>0.218235096967112-0.0333021111735369i</v>
      </c>
      <c r="U858" t="str">
        <f t="shared" si="403"/>
        <v>0.00005-0.00196274347735664i</v>
      </c>
      <c r="V858" t="str">
        <f t="shared" si="404"/>
        <v>0.00002-0.0219827269463944i</v>
      </c>
      <c r="W858" t="str">
        <f t="shared" si="405"/>
        <v>0.0000422733431955192-0.00180194468093529i</v>
      </c>
      <c r="X858" t="str">
        <f t="shared" si="406"/>
        <v>0.0000584878264103335-0.00180103704251176i</v>
      </c>
      <c r="Y858" t="str">
        <f t="shared" si="407"/>
        <v>0.009+0.363922092991842i</v>
      </c>
      <c r="Z858" t="str">
        <f t="shared" si="408"/>
        <v>-0.0595971501213052-0.00342900241614324i</v>
      </c>
      <c r="AA858" t="str">
        <f t="shared" si="409"/>
        <v>0.828433625370179-33.1173662703769i</v>
      </c>
      <c r="AB858" t="str">
        <f t="shared" si="410"/>
        <v>0.65648674163709-0.10017817829387i</v>
      </c>
      <c r="AC858" t="str">
        <f t="shared" si="411"/>
        <v>1.70927812702549-1.75734594365477i</v>
      </c>
      <c r="AD858" t="str">
        <f t="shared" si="412"/>
        <v>0.216004742758749+0.163470693145565i</v>
      </c>
      <c r="AE858" t="str">
        <f t="shared" si="413"/>
        <v>-0.0123127256793423-0.0104830682246482i</v>
      </c>
      <c r="AF858" t="str">
        <f t="shared" si="414"/>
        <v>-3.53921608079031-0.972526123229111i</v>
      </c>
      <c r="AG858" t="str">
        <f t="shared" si="415"/>
        <v>1.02024544516968-0.0254054624984787i</v>
      </c>
      <c r="AH858" t="str">
        <f t="shared" si="416"/>
        <v>0.0315025615569052+0.0488868912773788i</v>
      </c>
      <c r="AI858">
        <f t="shared" si="417"/>
        <v>-24.707827995343536</v>
      </c>
      <c r="AJ858">
        <f t="shared" si="418"/>
        <v>57.202393201383749</v>
      </c>
      <c r="AK858"/>
      <c r="AL858"/>
      <c r="AM858"/>
      <c r="AN858"/>
    </row>
    <row r="859" spans="1:40" x14ac:dyDescent="0.35">
      <c r="A859"/>
      <c r="B859">
        <f t="shared" si="419"/>
        <v>72500</v>
      </c>
      <c r="C859" s="237" t="str">
        <f t="shared" si="387"/>
        <v>-4.02431751067422E-06+0.00934932569899907i</v>
      </c>
      <c r="D859" s="208" t="str">
        <f t="shared" si="388"/>
        <v>-1.64877637281418+0.0716781636923262i</v>
      </c>
      <c r="E859" t="str">
        <f t="shared" si="389"/>
        <v>36500</v>
      </c>
      <c r="F859" t="str">
        <f t="shared" si="390"/>
        <v>0.21505376344086</v>
      </c>
      <c r="G859" t="str">
        <f t="shared" si="385"/>
        <v>0.21505376344086</v>
      </c>
      <c r="H859" t="str">
        <f t="shared" si="391"/>
        <v>1.89172095408689+1.0436442133478i</v>
      </c>
      <c r="I859" t="str">
        <f t="shared" si="392"/>
        <v>284.706834231575i</v>
      </c>
      <c r="J859" t="str">
        <f t="shared" si="386"/>
        <v>-108.720083701773+62.2847447111732i</v>
      </c>
      <c r="K859" t="str">
        <f t="shared" si="393"/>
        <v>1.12952345329214-1.97162057827312i</v>
      </c>
      <c r="L859" t="str">
        <f t="shared" si="394"/>
        <v>0.322489716285348-0.481588175402423i</v>
      </c>
      <c r="M859" t="str">
        <f t="shared" si="395"/>
        <v>1.45201316957749-2.45320875367554i</v>
      </c>
      <c r="N859" t="str">
        <f t="shared" si="396"/>
        <v>-0.90431388474718i</v>
      </c>
      <c r="O859" t="str">
        <f t="shared" si="397"/>
        <v>0.618225012796065-0.786001166381644i</v>
      </c>
      <c r="P859" t="str">
        <f t="shared" si="398"/>
        <v>0.381774987203935+0.786001166381644i</v>
      </c>
      <c r="Q859" t="str">
        <f t="shared" si="399"/>
        <v>-0.381774987203935+0.118312718365536i</v>
      </c>
      <c r="R859" t="str">
        <f t="shared" si="400"/>
        <v>-0.330254728959653-2.16115389633213i</v>
      </c>
      <c r="S859" t="str">
        <f t="shared" si="401"/>
        <v>0.100974292549767i</v>
      </c>
      <c r="T859" t="str">
        <f t="shared" si="402"/>
        <v>0.218220985773309-0.033347237617916i</v>
      </c>
      <c r="U859" t="str">
        <f t="shared" si="403"/>
        <v>0.00005-0.00196003624497408i</v>
      </c>
      <c r="V859" t="str">
        <f t="shared" si="404"/>
        <v>0.00002-0.0219524059437097i</v>
      </c>
      <c r="W859" t="str">
        <f t="shared" si="405"/>
        <v>0.0000422733425343648-0.00179945946585062i</v>
      </c>
      <c r="X859" t="str">
        <f t="shared" si="406"/>
        <v>0.000058443110041718-0.00179855348147579i</v>
      </c>
      <c r="Y859" t="str">
        <f t="shared" si="407"/>
        <v>0.009+0.364424747816416i</v>
      </c>
      <c r="Z859" t="str">
        <f t="shared" si="408"/>
        <v>-0.0594322052690648-0.00341861837396592i</v>
      </c>
      <c r="AA859" t="str">
        <f t="shared" si="409"/>
        <v>0.826124581691103-33.0712915526396i</v>
      </c>
      <c r="AB859" t="str">
        <f t="shared" si="410"/>
        <v>0.656444292866158-0.100313925993685i</v>
      </c>
      <c r="AC859" t="str">
        <f t="shared" si="411"/>
        <v>1.70707475697238-1.75605202719446i</v>
      </c>
      <c r="AD859" t="str">
        <f t="shared" si="412"/>
        <v>0.216204440515691+0.163643870264821i</v>
      </c>
      <c r="AE859" t="str">
        <f t="shared" si="413"/>
        <v>-0.0122900707471377-0.010464836561483i</v>
      </c>
      <c r="AF859" t="str">
        <f t="shared" si="414"/>
        <v>-3.54049732690107-0.971966049655474i</v>
      </c>
      <c r="AG859" t="str">
        <f t="shared" si="415"/>
        <v>1.02023770392927-0.0253941909055113i</v>
      </c>
      <c r="AH859" t="str">
        <f t="shared" si="416"/>
        <v>0.0314652836845137+0.0488075402579923i</v>
      </c>
      <c r="AI859">
        <f t="shared" si="417"/>
        <v>-24.720815163452635</v>
      </c>
      <c r="AJ859">
        <f t="shared" si="418"/>
        <v>57.190901746103819</v>
      </c>
      <c r="AK859"/>
      <c r="AL859"/>
      <c r="AM859"/>
      <c r="AN859"/>
    </row>
    <row r="860" spans="1:40" x14ac:dyDescent="0.35">
      <c r="A860"/>
      <c r="B860">
        <f t="shared" si="419"/>
        <v>72600</v>
      </c>
      <c r="C860" s="237" t="str">
        <f t="shared" si="387"/>
        <v>-4.01323887376212E-06+0.00933644784467163i</v>
      </c>
      <c r="D860" s="208" t="str">
        <f t="shared" si="388"/>
        <v>-1.64877628787796+0.0715794334758159i</v>
      </c>
      <c r="E860" t="str">
        <f t="shared" si="389"/>
        <v>36500</v>
      </c>
      <c r="F860" t="str">
        <f t="shared" si="390"/>
        <v>0.21505376344086</v>
      </c>
      <c r="G860" t="str">
        <f t="shared" si="385"/>
        <v>0.21505376344086</v>
      </c>
      <c r="H860" t="str">
        <f t="shared" si="391"/>
        <v>1.89299890408421+1.04298489335875i</v>
      </c>
      <c r="I860" t="str">
        <f t="shared" si="392"/>
        <v>285.099533313274i</v>
      </c>
      <c r="J860" t="str">
        <f t="shared" si="386"/>
        <v>-109.022968536876+62.3706547038782i</v>
      </c>
      <c r="K860" t="str">
        <f t="shared" si="393"/>
        <v>1.12713772851374-1.97021983649048i</v>
      </c>
      <c r="L860" t="str">
        <f t="shared" si="394"/>
        <v>0.321876254758038-0.481335062088662i</v>
      </c>
      <c r="M860" t="str">
        <f t="shared" si="395"/>
        <v>1.44901398327178-2.45155489857914i</v>
      </c>
      <c r="N860" t="str">
        <f t="shared" si="396"/>
        <v>-0.905561214243383i</v>
      </c>
      <c r="O860" t="str">
        <f t="shared" si="397"/>
        <v>0.617244129684692-0.786771685033077i</v>
      </c>
      <c r="P860" t="str">
        <f t="shared" si="398"/>
        <v>0.382755870315308+0.786771685033077i</v>
      </c>
      <c r="Q860" t="str">
        <f t="shared" si="399"/>
        <v>-0.382755870315308+0.118789529210306i</v>
      </c>
      <c r="R860" t="str">
        <f t="shared" si="400"/>
        <v>-0.330246090846199-2.15803734638425i</v>
      </c>
      <c r="S860" t="str">
        <f t="shared" si="401"/>
        <v>0.101113567436043i</v>
      </c>
      <c r="T860" t="str">
        <f t="shared" si="402"/>
        <v>0.218206854753123-0.0333923603772667i</v>
      </c>
      <c r="U860" t="str">
        <f t="shared" si="403"/>
        <v>0.00005-0.00195733647053197i</v>
      </c>
      <c r="V860" t="str">
        <f t="shared" si="404"/>
        <v>0.00002-0.021922168469958i</v>
      </c>
      <c r="W860" t="str">
        <f t="shared" si="405"/>
        <v>0.0000422733418722976-0.00179698109739981i</v>
      </c>
      <c r="X860" t="str">
        <f t="shared" si="406"/>
        <v>0.0000583985783006799-0.0017960767608585i</v>
      </c>
      <c r="Y860" t="str">
        <f t="shared" si="407"/>
        <v>0.009+0.36492740264099i</v>
      </c>
      <c r="Z860" t="str">
        <f t="shared" si="408"/>
        <v>-0.0592679451716237-0.0034082865390086i</v>
      </c>
      <c r="AA860" t="str">
        <f t="shared" si="409"/>
        <v>0.8238252128124-33.025345400309i</v>
      </c>
      <c r="AB860" t="str">
        <f t="shared" si="410"/>
        <v>0.656401784454235-0.100449662608333i</v>
      </c>
      <c r="AC860" t="str">
        <f t="shared" si="411"/>
        <v>1.70487750189066-1.75475797584928i</v>
      </c>
      <c r="AD860" t="str">
        <f t="shared" si="412"/>
        <v>0.216404355713317+0.163816817500619i</v>
      </c>
      <c r="AE860" t="str">
        <f t="shared" si="413"/>
        <v>-0.0122675068353668-0.0104466542103771i</v>
      </c>
      <c r="AF860" t="str">
        <f t="shared" si="414"/>
        <v>-3.54177519196217-0.971405459882934i</v>
      </c>
      <c r="AG860" t="str">
        <f t="shared" si="415"/>
        <v>1.02022995856795-0.0253829772518666i</v>
      </c>
      <c r="AH860" t="str">
        <f t="shared" si="416"/>
        <v>0.0314281525844989+0.0487283905995559i</v>
      </c>
      <c r="AI860">
        <f t="shared" si="417"/>
        <v>-24.733784162979468</v>
      </c>
      <c r="AJ860">
        <f t="shared" si="418"/>
        <v>57.179361815070294</v>
      </c>
      <c r="AK860"/>
      <c r="AL860"/>
      <c r="AM860"/>
      <c r="AN860"/>
    </row>
    <row r="861" spans="1:40" x14ac:dyDescent="0.35">
      <c r="A861"/>
      <c r="B861">
        <f t="shared" si="419"/>
        <v>72700</v>
      </c>
      <c r="C861" s="237" t="str">
        <f t="shared" si="387"/>
        <v>-4.00220592191064E-06+0.00932360541770928i</v>
      </c>
      <c r="D861" s="208" t="str">
        <f t="shared" si="388"/>
        <v>-1.648776203292+0.0714809748691045i</v>
      </c>
      <c r="E861" t="str">
        <f t="shared" si="389"/>
        <v>36500</v>
      </c>
      <c r="F861" t="str">
        <f t="shared" si="390"/>
        <v>0.21505376344086</v>
      </c>
      <c r="G861" t="str">
        <f t="shared" si="385"/>
        <v>0.21505376344086</v>
      </c>
      <c r="H861" t="str">
        <f t="shared" si="391"/>
        <v>1.89427348241968+1.04232533683372i</v>
      </c>
      <c r="I861" t="str">
        <f t="shared" si="392"/>
        <v>285.492232394972i</v>
      </c>
      <c r="J861" t="str">
        <f t="shared" si="386"/>
        <v>-109.326270856246+62.4565646965833i</v>
      </c>
      <c r="K861" t="str">
        <f t="shared" si="393"/>
        <v>1.1247587918242-1.96881920932233i</v>
      </c>
      <c r="L861" t="str">
        <f t="shared" si="394"/>
        <v>0.321264281976324-0.48108165091965i</v>
      </c>
      <c r="M861" t="str">
        <f t="shared" si="395"/>
        <v>1.44602307380052-2.44990086024198i</v>
      </c>
      <c r="N861" t="str">
        <f t="shared" si="396"/>
        <v>-0.906808543739586i</v>
      </c>
      <c r="O861" t="str">
        <f t="shared" si="397"/>
        <v>0.616262286245972-0.787540979600991i</v>
      </c>
      <c r="P861" t="str">
        <f t="shared" si="398"/>
        <v>0.383737713754028+0.787540979600991i</v>
      </c>
      <c r="Q861" t="str">
        <f t="shared" si="399"/>
        <v>-0.383737713754028+0.119267564138595i</v>
      </c>
      <c r="R861" t="str">
        <f t="shared" si="400"/>
        <v>-0.330237440046488-2.15492917433899i</v>
      </c>
      <c r="S861" t="str">
        <f t="shared" si="401"/>
        <v>0.101252842322318i</v>
      </c>
      <c r="T861" t="str">
        <f t="shared" si="402"/>
        <v>0.218192703905109-0.033437479445953i</v>
      </c>
      <c r="U861" t="str">
        <f t="shared" si="403"/>
        <v>0.0000499999999999999-0.00195464412325476i</v>
      </c>
      <c r="V861" t="str">
        <f t="shared" si="404"/>
        <v>0.00002-0.0218920141804533i</v>
      </c>
      <c r="W861" t="str">
        <f t="shared" si="405"/>
        <v>0.000042273341209318-0.00179450954732988i</v>
      </c>
      <c r="X861" t="str">
        <f t="shared" si="406"/>
        <v>0.0000583542301722172-0.00179360685244168i</v>
      </c>
      <c r="Y861" t="str">
        <f t="shared" si="407"/>
        <v>0.009+0.365430057465565i</v>
      </c>
      <c r="Z861" t="str">
        <f t="shared" si="408"/>
        <v>-0.0591043660390099-0.00339800656428784i</v>
      </c>
      <c r="AA861" t="str">
        <f t="shared" si="409"/>
        <v>0.821535464572245-32.9795272738163i</v>
      </c>
      <c r="AB861" t="str">
        <f t="shared" si="410"/>
        <v>0.656359216396974-0.100585388120862i</v>
      </c>
      <c r="AC861" t="str">
        <f t="shared" si="411"/>
        <v>1.70268634272658-1.75346380098865i</v>
      </c>
      <c r="AD861" t="str">
        <f t="shared" si="412"/>
        <v>0.216604488126697+0.163989534616133i</v>
      </c>
      <c r="AE861" t="str">
        <f t="shared" si="413"/>
        <v>-0.0122450334368325-0.0104285209530275i</v>
      </c>
      <c r="AF861" t="str">
        <f t="shared" si="414"/>
        <v>-3.54304968571168-0.970844361964615i</v>
      </c>
      <c r="AG861" t="str">
        <f t="shared" si="415"/>
        <v>1.02022220906575-0.0253718212671845i</v>
      </c>
      <c r="AH861" t="str">
        <f t="shared" si="416"/>
        <v>0.0313911674149645+0.0486494414719224i</v>
      </c>
      <c r="AI861">
        <f t="shared" si="417"/>
        <v>-24.746735053633209</v>
      </c>
      <c r="AJ861">
        <f t="shared" si="418"/>
        <v>57.167773594993072</v>
      </c>
      <c r="AK861"/>
      <c r="AL861"/>
      <c r="AM861"/>
      <c r="AN861"/>
    </row>
    <row r="862" spans="1:40" x14ac:dyDescent="0.35">
      <c r="A862"/>
      <c r="B862">
        <f t="shared" si="419"/>
        <v>72800</v>
      </c>
      <c r="C862" s="237" t="str">
        <f t="shared" si="387"/>
        <v>-3.99121840427551E-06+0.00931079827212021i</v>
      </c>
      <c r="D862" s="208" t="str">
        <f t="shared" si="388"/>
        <v>-1.64877611905436+0.0713827867529216i</v>
      </c>
      <c r="E862" t="str">
        <f t="shared" si="389"/>
        <v>36500</v>
      </c>
      <c r="F862" t="str">
        <f t="shared" si="390"/>
        <v>0.21505376344086</v>
      </c>
      <c r="G862" t="str">
        <f t="shared" si="385"/>
        <v>0.21505376344086</v>
      </c>
      <c r="H862" t="str">
        <f t="shared" si="391"/>
        <v>1.89554469881109+1.04166555064881i</v>
      </c>
      <c r="I862" t="str">
        <f t="shared" si="392"/>
        <v>285.884931476671i</v>
      </c>
      <c r="J862" t="str">
        <f t="shared" si="386"/>
        <v>-109.629990659882+62.5424746892884i</v>
      </c>
      <c r="K862" t="str">
        <f t="shared" si="393"/>
        <v>1.12238662103449-1.96741870851909i</v>
      </c>
      <c r="L862" t="str">
        <f t="shared" si="394"/>
        <v>0.320653794260346-0.480827945576834i</v>
      </c>
      <c r="M862" t="str">
        <f t="shared" si="395"/>
        <v>1.44304041529484-2.44824665409592i</v>
      </c>
      <c r="N862" t="str">
        <f t="shared" si="396"/>
        <v>-0.908055873235789i</v>
      </c>
      <c r="O862" t="str">
        <f t="shared" si="397"/>
        <v>0.615279484007485-0.788309048888494i</v>
      </c>
      <c r="P862" t="str">
        <f t="shared" si="398"/>
        <v>0.384720515992515+0.788309048888494i</v>
      </c>
      <c r="Q862" t="str">
        <f t="shared" si="399"/>
        <v>-0.384720515992515+0.119746824347295i</v>
      </c>
      <c r="R862" t="str">
        <f t="shared" si="400"/>
        <v>-0.330228776557226-2.15182934565782i</v>
      </c>
      <c r="S862" t="str">
        <f t="shared" si="401"/>
        <v>0.101392117208594i</v>
      </c>
      <c r="T862" t="str">
        <f t="shared" si="402"/>
        <v>0.21817853322783-0.0334825948183409i</v>
      </c>
      <c r="U862" t="str">
        <f t="shared" si="403"/>
        <v>0.0000499999999999999-0.001951959172536i</v>
      </c>
      <c r="V862" t="str">
        <f t="shared" si="404"/>
        <v>0.00002-0.0218619427324032i</v>
      </c>
      <c r="W862" t="str">
        <f t="shared" si="405"/>
        <v>0.0000422733405454259-0.00179204478754312i</v>
      </c>
      <c r="X862" t="str">
        <f t="shared" si="406"/>
        <v>0.0000583100646482929-0.00179114372816212i</v>
      </c>
      <c r="Y862" t="str">
        <f t="shared" si="407"/>
        <v>0.009+0.365932712290139i</v>
      </c>
      <c r="Z862" t="str">
        <f t="shared" si="408"/>
        <v>-0.0589414641074719-0.00338777810564456i</v>
      </c>
      <c r="AA862" t="str">
        <f t="shared" si="409"/>
        <v>0.819255283188588-32.9338366366202i</v>
      </c>
      <c r="AB862" t="str">
        <f t="shared" si="410"/>
        <v>0.656316588690052-0.100721102514322i</v>
      </c>
      <c r="AC862" t="str">
        <f t="shared" si="411"/>
        <v>1.70050126048064-1.75216951388929i</v>
      </c>
      <c r="AD862" t="str">
        <f t="shared" si="412"/>
        <v>0.216804837530598+0.164162021374574i</v>
      </c>
      <c r="AE862" t="str">
        <f t="shared" si="413"/>
        <v>-0.0122226500478449-0.0104104365724435i</v>
      </c>
      <c r="AF862" t="str">
        <f t="shared" si="414"/>
        <v>-3.54432081786545-0.970282763895888i</v>
      </c>
      <c r="AG862" t="str">
        <f t="shared" si="415"/>
        <v>1.02021445540289-0.025360722682585i</v>
      </c>
      <c r="AH862" t="str">
        <f t="shared" si="416"/>
        <v>0.0313543273399166+0.0485706920495774i</v>
      </c>
      <c r="AI862">
        <f t="shared" si="417"/>
        <v>-24.759667894835921</v>
      </c>
      <c r="AJ862">
        <f t="shared" si="418"/>
        <v>57.156137271610966</v>
      </c>
      <c r="AK862"/>
      <c r="AL862"/>
      <c r="AM862"/>
      <c r="AN862"/>
    </row>
    <row r="863" spans="1:40" x14ac:dyDescent="0.35">
      <c r="A863"/>
      <c r="B863">
        <f t="shared" si="419"/>
        <v>72900</v>
      </c>
      <c r="C863" s="237" t="str">
        <f t="shared" si="387"/>
        <v>-3.98027607173173E-06+0.00929802626271366i</v>
      </c>
      <c r="D863" s="208" t="str">
        <f t="shared" si="388"/>
        <v>-1.64877603516315+0.0712848680141381i</v>
      </c>
      <c r="E863" t="str">
        <f t="shared" si="389"/>
        <v>36500</v>
      </c>
      <c r="F863" t="str">
        <f t="shared" si="390"/>
        <v>0.21505376344086</v>
      </c>
      <c r="G863" t="str">
        <f t="shared" si="385"/>
        <v>0.21505376344086</v>
      </c>
      <c r="H863" t="str">
        <f t="shared" si="391"/>
        <v>1.89681256295394+1.04100554162892i</v>
      </c>
      <c r="I863" t="str">
        <f t="shared" si="392"/>
        <v>286.27763055837i</v>
      </c>
      <c r="J863" t="str">
        <f t="shared" si="386"/>
        <v>-109.934127947784+62.6283846819935i</v>
      </c>
      <c r="K863" t="str">
        <f t="shared" si="393"/>
        <v>1.12002119402469-1.96601834572849i</v>
      </c>
      <c r="L863" t="str">
        <f t="shared" si="394"/>
        <v>0.320044787934913-0.480573949718353i</v>
      </c>
      <c r="M863" t="str">
        <f t="shared" si="395"/>
        <v>1.4400659819596-2.44659229544684i</v>
      </c>
      <c r="N863" t="str">
        <f t="shared" si="396"/>
        <v>-0.909303202731992i</v>
      </c>
      <c r="O863" t="str">
        <f t="shared" si="397"/>
        <v>0.614295724498307-0.789075891700602i</v>
      </c>
      <c r="P863" t="str">
        <f t="shared" si="398"/>
        <v>0.385704275501693+0.789075891700602i</v>
      </c>
      <c r="Q863" t="str">
        <f t="shared" si="399"/>
        <v>-0.385704275501693+0.12022731103139i</v>
      </c>
      <c r="R863" t="str">
        <f t="shared" si="400"/>
        <v>-0.330220100375101-2.14873782599171i</v>
      </c>
      <c r="S863" t="str">
        <f t="shared" si="401"/>
        <v>0.101531392094869i</v>
      </c>
      <c r="T863" t="str">
        <f t="shared" si="402"/>
        <v>0.218164342719841-0.0335277064887914i</v>
      </c>
      <c r="U863" t="str">
        <f t="shared" si="403"/>
        <v>0.0000499999999999999-0.00194928158793719i</v>
      </c>
      <c r="V863" t="str">
        <f t="shared" si="404"/>
        <v>0.00002-0.0218319537848965i</v>
      </c>
      <c r="W863" t="str">
        <f t="shared" si="405"/>
        <v>0.0000422733398806213-0.00178958679009596i</v>
      </c>
      <c r="X863" t="str">
        <f t="shared" si="406"/>
        <v>0.0000582660807277773-0.00178868736011048i</v>
      </c>
      <c r="Y863" t="str">
        <f t="shared" si="407"/>
        <v>0.009+0.366435367114713i</v>
      </c>
      <c r="Z863" t="str">
        <f t="shared" si="408"/>
        <v>-0.058779235639256-0.00337760082171696i</v>
      </c>
      <c r="AA863" t="str">
        <f t="shared" si="409"/>
        <v>0.816984615255925-32.8882729551845i</v>
      </c>
      <c r="AB863" t="str">
        <f t="shared" si="410"/>
        <v>0.656273901329122-0.100856805771752i</v>
      </c>
      <c r="AC863" t="str">
        <f t="shared" si="411"/>
        <v>1.69832223620743-1.75087512573568i</v>
      </c>
      <c r="AD863" t="str">
        <f t="shared" si="412"/>
        <v>0.217005403699482+0.164334277539196i</v>
      </c>
      <c r="AE863" t="str">
        <f t="shared" si="413"/>
        <v>-0.0122003561681911-0.0103924008529357i</v>
      </c>
      <c r="AF863" t="str">
        <f t="shared" si="414"/>
        <v>-3.54558859811709-0.969720673614782i</v>
      </c>
      <c r="AG863" t="str">
        <f t="shared" si="415"/>
        <v>1.0202066975597-0.0253496812306576i</v>
      </c>
      <c r="AH863" t="str">
        <f t="shared" si="416"/>
        <v>0.0313176315292141+0.0484921415116072i</v>
      </c>
      <c r="AI863">
        <f t="shared" si="417"/>
        <v>-24.772582745724364</v>
      </c>
      <c r="AJ863">
        <f t="shared" si="418"/>
        <v>57.144453029698028</v>
      </c>
      <c r="AK863"/>
      <c r="AL863"/>
      <c r="AM863"/>
      <c r="AN863"/>
    </row>
    <row r="864" spans="1:40" x14ac:dyDescent="0.35">
      <c r="A864"/>
      <c r="B864">
        <f t="shared" si="419"/>
        <v>73000</v>
      </c>
      <c r="C864" s="237" t="str">
        <f t="shared" si="387"/>
        <v>-3.96937867685954E-06+0.00928528924509452i</v>
      </c>
      <c r="D864" s="208" t="str">
        <f t="shared" si="388"/>
        <v>-1.64877595161645+0.0711872175457247i</v>
      </c>
      <c r="E864" t="str">
        <f t="shared" si="389"/>
        <v>36500</v>
      </c>
      <c r="F864" t="str">
        <f t="shared" si="390"/>
        <v>0.21505376344086</v>
      </c>
      <c r="G864" t="str">
        <f t="shared" si="385"/>
        <v>0.21505376344086</v>
      </c>
      <c r="H864" t="str">
        <f t="shared" si="391"/>
        <v>1.89807708452147+1.04034531654802i</v>
      </c>
      <c r="I864" t="str">
        <f t="shared" si="392"/>
        <v>286.670329640069i</v>
      </c>
      <c r="J864" t="str">
        <f t="shared" si="386"/>
        <v>-110.238682719952+62.7142946746985i</v>
      </c>
      <c r="K864" t="str">
        <f t="shared" si="393"/>
        <v>1.1176624887439-1.96461813249633i</v>
      </c>
      <c r="L864" t="str">
        <f t="shared" si="394"/>
        <v>0.319437259329543-0.480319666979161i</v>
      </c>
      <c r="M864" t="str">
        <f t="shared" si="395"/>
        <v>1.43709974807344-2.44493779947549i</v>
      </c>
      <c r="N864" t="str">
        <f t="shared" si="396"/>
        <v>-0.910550532228195i</v>
      </c>
      <c r="O864" t="str">
        <f t="shared" si="397"/>
        <v>0.613311009248999-0.789841506844236i</v>
      </c>
      <c r="P864" t="str">
        <f t="shared" si="398"/>
        <v>0.386688990751001+0.789841506844236i</v>
      </c>
      <c r="Q864" t="str">
        <f t="shared" si="399"/>
        <v>-0.386688990751001+0.120709025383959i</v>
      </c>
      <c r="R864" t="str">
        <f t="shared" si="400"/>
        <v>-0.330211411496801-2.14565458117979i</v>
      </c>
      <c r="S864" t="str">
        <f t="shared" si="401"/>
        <v>0.101670666981145i</v>
      </c>
      <c r="T864" t="str">
        <f t="shared" si="402"/>
        <v>0.218150132379699-0.0335728144516651i</v>
      </c>
      <c r="U864" t="str">
        <f t="shared" si="403"/>
        <v>0.0000500000000000001-0.00194661133918659i</v>
      </c>
      <c r="V864" t="str">
        <f t="shared" si="404"/>
        <v>0.00002-0.0218020469988898i</v>
      </c>
      <c r="W864" t="str">
        <f t="shared" si="405"/>
        <v>0.000042273339214904-0.00178713552719798i</v>
      </c>
      <c r="X864" t="str">
        <f t="shared" si="406"/>
        <v>0.0000582222774163933-0.00178623772053036i</v>
      </c>
      <c r="Y864" t="str">
        <f t="shared" si="407"/>
        <v>0.009+0.366938021939288i</v>
      </c>
      <c r="Z864" t="str">
        <f t="shared" si="408"/>
        <v>-0.0586176769223968-0.0033674743739138i</v>
      </c>
      <c r="AA864" t="str">
        <f t="shared" si="409"/>
        <v>0.814723407742138-32.8428356989581i</v>
      </c>
      <c r="AB864" t="str">
        <f t="shared" si="410"/>
        <v>0.656231154309843-0.100992497876186i</v>
      </c>
      <c r="AC864" t="str">
        <f t="shared" si="411"/>
        <v>1.69614925101568-1.74958064762074i</v>
      </c>
      <c r="AD864" t="str">
        <f t="shared" si="412"/>
        <v>0.217206186407516+0.1645063028733i</v>
      </c>
      <c r="AE864" t="str">
        <f t="shared" si="413"/>
        <v>-0.0121781513011085-0.0103744135801079i</v>
      </c>
      <c r="AF864" t="str">
        <f t="shared" si="414"/>
        <v>-3.54685303613792-0.969158099002295i</v>
      </c>
      <c r="AG864" t="str">
        <f t="shared" si="415"/>
        <v>1.02019893551672-0.0253386966454525i</v>
      </c>
      <c r="AH864" t="str">
        <f t="shared" si="416"/>
        <v>0.0312810791585225+0.0484137890416683i</v>
      </c>
      <c r="AI864">
        <f t="shared" si="417"/>
        <v>-24.785479665151389</v>
      </c>
      <c r="AJ864">
        <f t="shared" si="418"/>
        <v>57.132721053068202</v>
      </c>
      <c r="AK864"/>
      <c r="AL864"/>
      <c r="AM864"/>
      <c r="AN864"/>
    </row>
    <row r="865" spans="1:40" x14ac:dyDescent="0.35">
      <c r="A865"/>
      <c r="B865">
        <f t="shared" si="419"/>
        <v>73100</v>
      </c>
      <c r="C865" s="237" t="str">
        <f t="shared" si="387"/>
        <v>-3.95852597393028E-06+0.00927258707565771i</v>
      </c>
      <c r="D865" s="208" t="str">
        <f t="shared" si="388"/>
        <v>-1.64877586841239+0.0710898342467091i</v>
      </c>
      <c r="E865" t="str">
        <f t="shared" si="389"/>
        <v>36500</v>
      </c>
      <c r="F865" t="str">
        <f t="shared" si="390"/>
        <v>0.21505376344086</v>
      </c>
      <c r="G865" t="str">
        <f t="shared" si="385"/>
        <v>0.21505376344086</v>
      </c>
      <c r="H865" t="str">
        <f t="shared" si="391"/>
        <v>1.89933827316457+1.03968488212954i</v>
      </c>
      <c r="I865" t="str">
        <f t="shared" si="392"/>
        <v>287.063028721767i</v>
      </c>
      <c r="J865" t="str">
        <f t="shared" si="386"/>
        <v>-110.543654976386+62.8002046674036i</v>
      </c>
      <c r="K865" t="str">
        <f t="shared" si="393"/>
        <v>1.11531048321017-1.96321808026727i</v>
      </c>
      <c r="L865" t="str">
        <f t="shared" si="394"/>
        <v>0.318831204778538-0.480065100971154i</v>
      </c>
      <c r="M865" t="str">
        <f t="shared" si="395"/>
        <v>1.43414168798871-2.44328318123842i</v>
      </c>
      <c r="N865" t="str">
        <f t="shared" si="396"/>
        <v>-0.911797861724398i</v>
      </c>
      <c r="O865" t="str">
        <f t="shared" si="397"/>
        <v>0.612325339791613-0.790605893128229i</v>
      </c>
      <c r="P865" t="str">
        <f t="shared" si="398"/>
        <v>0.387674660208387+0.790605893128229i</v>
      </c>
      <c r="Q865" t="str">
        <f t="shared" si="399"/>
        <v>-0.387674660208387+0.121191968596169i</v>
      </c>
      <c r="R865" t="str">
        <f t="shared" si="400"/>
        <v>-0.330202709919001-2.14257957724814i</v>
      </c>
      <c r="S865" t="str">
        <f t="shared" si="401"/>
        <v>0.101809941867421i</v>
      </c>
      <c r="T865" t="str">
        <f t="shared" si="402"/>
        <v>0.218135902205957-0.0336179187013184i</v>
      </c>
      <c r="U865" t="str">
        <f t="shared" si="403"/>
        <v>0.0000500000000000001-0.00194394839617812i</v>
      </c>
      <c r="V865" t="str">
        <f t="shared" si="404"/>
        <v>0.00002-0.021772222037195i</v>
      </c>
      <c r="W865" t="str">
        <f t="shared" si="405"/>
        <v>0.0000422733385482743-0.0017846909712108i</v>
      </c>
      <c r="X865" t="str">
        <f t="shared" si="406"/>
        <v>0.0000581786537266578-0.00178379478181712i</v>
      </c>
      <c r="Y865" t="str">
        <f t="shared" si="407"/>
        <v>0.009+0.367440676763862i</v>
      </c>
      <c r="Z865" t="str">
        <f t="shared" si="408"/>
        <v>-0.0584567842704984-0.0033573984263879i</v>
      </c>
      <c r="AA865" t="str">
        <f t="shared" si="409"/>
        <v>0.812471607985368-32.7975243403532i</v>
      </c>
      <c r="AB865" t="str">
        <f t="shared" si="410"/>
        <v>0.656188347627863-0.101128178810648i</v>
      </c>
      <c r="AC865" t="str">
        <f t="shared" si="411"/>
        <v>1.69398228606822-1.74828609054651i</v>
      </c>
      <c r="AD865" t="str">
        <f t="shared" si="412"/>
        <v>0.217407185428561+0.16467809714023i</v>
      </c>
      <c r="AE865" t="str">
        <f t="shared" si="413"/>
        <v>-0.0121560349532544-0.0103564745408459i</v>
      </c>
      <c r="AF865" t="str">
        <f t="shared" si="414"/>
        <v>-3.54811414157696-0.968595047882831i</v>
      </c>
      <c r="AG865" t="str">
        <f t="shared" si="415"/>
        <v>1.02019116925462-0.0253277686624682i</v>
      </c>
      <c r="AH865" t="str">
        <f t="shared" si="416"/>
        <v>0.0312446694092626+0.0483356338279535i</v>
      </c>
      <c r="AI865">
        <f t="shared" si="417"/>
        <v>-24.798358711688234</v>
      </c>
      <c r="AJ865">
        <f t="shared" si="418"/>
        <v>57.12094152458252</v>
      </c>
      <c r="AK865"/>
      <c r="AL865"/>
      <c r="AM865"/>
      <c r="AN865"/>
    </row>
    <row r="866" spans="1:40" x14ac:dyDescent="0.35">
      <c r="A866"/>
      <c r="B866">
        <f t="shared" si="419"/>
        <v>73200</v>
      </c>
      <c r="C866" s="237" t="str">
        <f t="shared" si="387"/>
        <v>-3.94771771889265E-06+0.00925991961158292i</v>
      </c>
      <c r="D866" s="208" t="str">
        <f t="shared" si="388"/>
        <v>-1.64877578554911+0.0709927170221357i</v>
      </c>
      <c r="E866" t="str">
        <f t="shared" si="389"/>
        <v>36500</v>
      </c>
      <c r="F866" t="str">
        <f t="shared" si="390"/>
        <v>0.21505376344086</v>
      </c>
      <c r="G866" t="str">
        <f t="shared" si="385"/>
        <v>0.21505376344086</v>
      </c>
      <c r="H866" t="str">
        <f t="shared" si="391"/>
        <v>1.90059613851176+1.03902424504662i</v>
      </c>
      <c r="I866" t="str">
        <f t="shared" si="392"/>
        <v>287.455727803466i</v>
      </c>
      <c r="J866" t="str">
        <f t="shared" si="386"/>
        <v>-110.849044717087+62.8861146601086i</v>
      </c>
      <c r="K866" t="str">
        <f t="shared" si="393"/>
        <v>1.11296515551041-1.96181820038555i</v>
      </c>
      <c r="L866" t="str">
        <f t="shared" si="394"/>
        <v>0.318226620621008-0.479810255283292i</v>
      </c>
      <c r="M866" t="str">
        <f t="shared" si="395"/>
        <v>1.43119177613142-2.44162845566884i</v>
      </c>
      <c r="N866" t="str">
        <f t="shared" si="396"/>
        <v>-0.913045191220601i</v>
      </c>
      <c r="O866" t="str">
        <f t="shared" si="397"/>
        <v>0.611338717659683-0.791369049363326i</v>
      </c>
      <c r="P866" t="str">
        <f t="shared" si="398"/>
        <v>0.388661282340317+0.791369049363326i</v>
      </c>
      <c r="Q866" t="str">
        <f t="shared" si="399"/>
        <v>-0.388661282340317+0.121676141857275i</v>
      </c>
      <c r="R866" t="str">
        <f t="shared" si="400"/>
        <v>-0.330193995638382-2.13951278040844i</v>
      </c>
      <c r="S866" t="str">
        <f t="shared" si="401"/>
        <v>0.101949216753696i</v>
      </c>
      <c r="T866" t="str">
        <f t="shared" si="402"/>
        <v>0.218121652197163-0.0336630192321064i</v>
      </c>
      <c r="U866" t="str">
        <f t="shared" si="403"/>
        <v>0.0000500000000000001-0.00194129272897023i</v>
      </c>
      <c r="V866" t="str">
        <f t="shared" si="404"/>
        <v>0.00002-0.0217424785644666i</v>
      </c>
      <c r="W866" t="str">
        <f t="shared" si="405"/>
        <v>0.0000422733378807324-0.00178225309464709i</v>
      </c>
      <c r="X866" t="str">
        <f t="shared" si="406"/>
        <v>0.0000581352086778276-0.00178135851651694i</v>
      </c>
      <c r="Y866" t="str">
        <f t="shared" si="407"/>
        <v>0.009+0.367943331588437i</v>
      </c>
      <c r="Z866" t="str">
        <f t="shared" si="408"/>
        <v>-0.058296554022526-0.00334737264600991i</v>
      </c>
      <c r="AA866" t="str">
        <f t="shared" si="409"/>
        <v>0.810229163690882-32.7523383547251i</v>
      </c>
      <c r="AB866" t="str">
        <f t="shared" si="410"/>
        <v>0.656145481278813-0.101263848558156i</v>
      </c>
      <c r="AC866" t="str">
        <f t="shared" si="411"/>
        <v>1.6918213225819-1.74699146542473i</v>
      </c>
      <c r="AD866" t="str">
        <f t="shared" si="412"/>
        <v>0.217608400536177+0.164849660103377i</v>
      </c>
      <c r="AE866" t="str">
        <f t="shared" si="413"/>
        <v>-0.0121340066346786-0.0103385835233083i</v>
      </c>
      <c r="AF866" t="str">
        <f t="shared" si="414"/>
        <v>-3.54937192406087-0.968031528024484i</v>
      </c>
      <c r="AG866" t="str">
        <f t="shared" si="415"/>
        <v>1.02018339875424-0.0253168970186431i</v>
      </c>
      <c r="AH866" t="str">
        <f t="shared" si="416"/>
        <v>0.0312084014685641+0.0482576750631597i</v>
      </c>
      <c r="AI866">
        <f t="shared" si="417"/>
        <v>-24.811219943626259</v>
      </c>
      <c r="AJ866">
        <f t="shared" si="418"/>
        <v>57.10911462615335</v>
      </c>
      <c r="AK866"/>
      <c r="AL866"/>
      <c r="AM866"/>
      <c r="AN866"/>
    </row>
    <row r="867" spans="1:40" x14ac:dyDescent="0.35">
      <c r="A867"/>
      <c r="B867">
        <f t="shared" si="419"/>
        <v>73300</v>
      </c>
      <c r="C867" s="237" t="str">
        <f t="shared" si="387"/>
        <v>-3.93695366935897E-06+0.00924728671082922i</v>
      </c>
      <c r="D867" s="208" t="str">
        <f t="shared" si="388"/>
        <v>-1.64877570302472+0.0708958647830241i</v>
      </c>
      <c r="E867" t="str">
        <f t="shared" si="389"/>
        <v>36500</v>
      </c>
      <c r="F867" t="str">
        <f t="shared" si="390"/>
        <v>0.21505376344086</v>
      </c>
      <c r="G867" t="str">
        <f t="shared" si="385"/>
        <v>0.21505376344086</v>
      </c>
      <c r="H867" t="str">
        <f t="shared" si="391"/>
        <v>1.90185069016911+1.03836341192246i</v>
      </c>
      <c r="I867" t="str">
        <f t="shared" si="392"/>
        <v>287.848426885165i</v>
      </c>
      <c r="J867" t="str">
        <f t="shared" si="386"/>
        <v>-111.154851942053+62.9720246528138i</v>
      </c>
      <c r="K867" t="str">
        <f t="shared" si="393"/>
        <v>1.11062648380033-1.96041850409574i</v>
      </c>
      <c r="L867" t="str">
        <f t="shared" si="394"/>
        <v>0.317623503200943-0.479555133481727i</v>
      </c>
      <c r="M867" t="str">
        <f t="shared" si="395"/>
        <v>1.42824998700127-2.43997363757747i</v>
      </c>
      <c r="N867" t="str">
        <f t="shared" si="396"/>
        <v>-0.914292520716804i</v>
      </c>
      <c r="O867" t="str">
        <f t="shared" si="397"/>
        <v>0.610351144388226-0.792130974362184i</v>
      </c>
      <c r="P867" t="str">
        <f t="shared" si="398"/>
        <v>0.389648855611774+0.792130974362184i</v>
      </c>
      <c r="Q867" t="str">
        <f t="shared" si="399"/>
        <v>-0.389648855611774+0.12216154635462i</v>
      </c>
      <c r="R867" t="str">
        <f t="shared" si="400"/>
        <v>-0.330185268651608-2.13645415705675i</v>
      </c>
      <c r="S867" t="str">
        <f t="shared" si="401"/>
        <v>0.102088491639972i</v>
      </c>
      <c r="T867" t="str">
        <f t="shared" si="402"/>
        <v>0.218107382351871-0.0337081160383816i</v>
      </c>
      <c r="U867" t="str">
        <f t="shared" si="403"/>
        <v>0.0000500000000000001-0.00193864430778473i</v>
      </c>
      <c r="V867" t="str">
        <f t="shared" si="404"/>
        <v>0.00002-0.021712816247189i</v>
      </c>
      <c r="W867" t="str">
        <f t="shared" si="405"/>
        <v>0.0000422733372122776-0.00177982187016951i</v>
      </c>
      <c r="X867" t="str">
        <f t="shared" si="406"/>
        <v>0.0000580919412958436-0.00177892889732575i</v>
      </c>
      <c r="Y867" t="str">
        <f t="shared" si="407"/>
        <v>0.009+0.368445986413011i</v>
      </c>
      <c r="Z867" t="str">
        <f t="shared" si="408"/>
        <v>-0.0581369825425964-0.0033373967023425i</v>
      </c>
      <c r="AA867" t="str">
        <f t="shared" si="409"/>
        <v>0.807996022928028-32.7072772203516i</v>
      </c>
      <c r="AB867" t="str">
        <f t="shared" si="410"/>
        <v>0.656102555258344-0.101399507101724i</v>
      </c>
      <c r="AC867" t="str">
        <f t="shared" si="411"/>
        <v>1.68966634182767-1.74569678307755i</v>
      </c>
      <c r="AD867" t="str">
        <f t="shared" si="412"/>
        <v>0.217809831503622+0.165020991526178i</v>
      </c>
      <c r="AE867" t="str">
        <f t="shared" si="413"/>
        <v>-0.0121120658587952-0.0103207403169173i</v>
      </c>
      <c r="AF867" t="str">
        <f t="shared" si="414"/>
        <v>-3.55062639319383-0.967467547139436i</v>
      </c>
      <c r="AG867" t="str">
        <f t="shared" si="415"/>
        <v>1.02017562399657-0.0253060814523444i</v>
      </c>
      <c r="AH867" t="str">
        <f t="shared" si="416"/>
        <v>0.0311722745292165+0.0481799119444581i</v>
      </c>
      <c r="AI867">
        <f t="shared" si="417"/>
        <v>-24.824063418978668</v>
      </c>
      <c r="AJ867">
        <f t="shared" si="418"/>
        <v>57.097240538752416</v>
      </c>
      <c r="AK867"/>
      <c r="AL867"/>
      <c r="AM867"/>
      <c r="AN867"/>
    </row>
    <row r="868" spans="1:40" x14ac:dyDescent="0.35">
      <c r="A868"/>
      <c r="B868">
        <f t="shared" si="419"/>
        <v>73400</v>
      </c>
      <c r="C868" s="237" t="str">
        <f t="shared" si="387"/>
        <v>-3.92623358459156E-06+0.00923468823212974i</v>
      </c>
      <c r="D868" s="208" t="str">
        <f t="shared" si="388"/>
        <v>-1.64877562083741+0.070799276446328i</v>
      </c>
      <c r="E868" t="str">
        <f t="shared" si="389"/>
        <v>36500</v>
      </c>
      <c r="F868" t="str">
        <f t="shared" si="390"/>
        <v>0.21505376344086</v>
      </c>
      <c r="G868" t="str">
        <f t="shared" si="385"/>
        <v>0.21505376344086</v>
      </c>
      <c r="H868" t="str">
        <f t="shared" si="391"/>
        <v>1.90310193772026+1.03770238933068i</v>
      </c>
      <c r="I868" t="str">
        <f t="shared" si="392"/>
        <v>288.241125966864i</v>
      </c>
      <c r="J868" t="str">
        <f t="shared" si="386"/>
        <v>-111.461076651286+63.0579346455188i</v>
      </c>
      <c r="K868" t="str">
        <f t="shared" si="393"/>
        <v>1.10829444630425-1.95901900254343i</v>
      </c>
      <c r="L868" t="str">
        <f t="shared" si="394"/>
        <v>0.317021848867248-0.479299739109926i</v>
      </c>
      <c r="M868" t="str">
        <f t="shared" si="395"/>
        <v>1.4253162951715-2.43831874165336i</v>
      </c>
      <c r="N868" t="str">
        <f t="shared" si="396"/>
        <v>-0.915539850213007i</v>
      </c>
      <c r="O868" t="str">
        <f t="shared" si="397"/>
        <v>0.609362621513739-0.792891666939377i</v>
      </c>
      <c r="P868" t="str">
        <f t="shared" si="398"/>
        <v>0.390637378486261+0.792891666939377i</v>
      </c>
      <c r="Q868" t="str">
        <f t="shared" si="399"/>
        <v>-0.390637378486261+0.12264818327363i</v>
      </c>
      <c r="R868" t="str">
        <f t="shared" si="400"/>
        <v>-0.330176528955344-2.13340367377223i</v>
      </c>
      <c r="S868" t="str">
        <f t="shared" si="401"/>
        <v>0.102227766526247i</v>
      </c>
      <c r="T868" t="str">
        <f t="shared" si="402"/>
        <v>0.218093092668625-0.0337532091144935i</v>
      </c>
      <c r="U868" t="str">
        <f t="shared" si="403"/>
        <v>0.0000500000000000001-0.00193600310300573i</v>
      </c>
      <c r="V868" t="str">
        <f t="shared" si="404"/>
        <v>0.00002-0.0216832347536642i</v>
      </c>
      <c r="W868" t="str">
        <f t="shared" si="405"/>
        <v>0.0000422733365429102-0.00177739727058968i</v>
      </c>
      <c r="X868" t="str">
        <f t="shared" si="406"/>
        <v>0.0000580488506132757-0.00177650589708818i</v>
      </c>
      <c r="Y868" t="str">
        <f t="shared" si="407"/>
        <v>0.009+0.368948641237585i</v>
      </c>
      <c r="Z868" t="str">
        <f t="shared" si="408"/>
        <v>-0.0579780662197685-0.00332747026761458i</v>
      </c>
      <c r="AA868" t="str">
        <f t="shared" si="409"/>
        <v>0.805772134127158-32.6623404184122i</v>
      </c>
      <c r="AB868" t="str">
        <f t="shared" si="410"/>
        <v>0.656059569562076-0.101535154424352i</v>
      </c>
      <c r="AC868" t="str">
        <f t="shared" si="411"/>
        <v>1.68751732513046-1.74440205423803i</v>
      </c>
      <c r="AD868" t="str">
        <f t="shared" si="412"/>
        <v>0.218011478103855+0.165192091172119i</v>
      </c>
      <c r="AE868" t="str">
        <f t="shared" si="413"/>
        <v>-0.0120902121423546-0.0103029447123485i</v>
      </c>
      <c r="AF868" t="str">
        <f t="shared" si="414"/>
        <v>-3.55187755855767-0.966903112884352i</v>
      </c>
      <c r="AG868" t="str">
        <f t="shared" si="415"/>
        <v>1.02016784496277-0.0252953217033588i</v>
      </c>
      <c r="AH868" t="str">
        <f t="shared" si="416"/>
        <v>0.0311362877896226+0.0481023436734605i</v>
      </c>
      <c r="AI868">
        <f t="shared" si="417"/>
        <v>-24.836889195482549</v>
      </c>
      <c r="AJ868">
        <f t="shared" si="418"/>
        <v>57.085319442414701</v>
      </c>
      <c r="AK868"/>
      <c r="AL868"/>
      <c r="AM868"/>
      <c r="AN868"/>
    </row>
    <row r="869" spans="1:40" x14ac:dyDescent="0.35">
      <c r="A869"/>
      <c r="B869">
        <f t="shared" si="419"/>
        <v>73500</v>
      </c>
      <c r="C869" s="237" t="str">
        <f t="shared" si="387"/>
        <v>-3.91555722548927E-06+0.00922212403498636i</v>
      </c>
      <c r="D869" s="208" t="str">
        <f t="shared" si="388"/>
        <v>-1.64877553898532+0.0707029509348955i</v>
      </c>
      <c r="E869" t="str">
        <f t="shared" si="389"/>
        <v>36500</v>
      </c>
      <c r="F869" t="str">
        <f t="shared" si="390"/>
        <v>0.21505376344086</v>
      </c>
      <c r="G869" t="str">
        <f t="shared" si="385"/>
        <v>0.21505376344086</v>
      </c>
      <c r="H869" t="str">
        <f t="shared" si="391"/>
        <v>1.90434989072634+1.03704118379555i</v>
      </c>
      <c r="I869" t="str">
        <f t="shared" si="392"/>
        <v>288.633825048562i</v>
      </c>
      <c r="J869" t="str">
        <f t="shared" si="386"/>
        <v>-111.767718844785+63.1438446382239i</v>
      </c>
      <c r="K869" t="str">
        <f t="shared" si="393"/>
        <v>1.10596902131512-1.95761970677601i</v>
      </c>
      <c r="L869" t="str">
        <f t="shared" si="394"/>
        <v>0.316421653973786-0.479044075688785i</v>
      </c>
      <c r="M869" t="str">
        <f t="shared" si="395"/>
        <v>1.42239067528891-2.43666378246479i</v>
      </c>
      <c r="N869" t="str">
        <f t="shared" si="396"/>
        <v>-0.91678717970921i</v>
      </c>
      <c r="O869" t="str">
        <f t="shared" si="397"/>
        <v>0.608373150574196-0.793651125911396i</v>
      </c>
      <c r="P869" t="str">
        <f t="shared" si="398"/>
        <v>0.391626849425804+0.793651125911396i</v>
      </c>
      <c r="Q869" t="str">
        <f t="shared" si="399"/>
        <v>-0.391626849425804+0.123136053797814i</v>
      </c>
      <c r="R869" t="str">
        <f t="shared" si="400"/>
        <v>-0.33016777654625-2.13036129731591i</v>
      </c>
      <c r="S869" t="str">
        <f t="shared" si="401"/>
        <v>0.102367041412523i</v>
      </c>
      <c r="T869" t="str">
        <f t="shared" si="402"/>
        <v>0.218078783145974-0.0337982984547906i</v>
      </c>
      <c r="U869" t="str">
        <f t="shared" si="403"/>
        <v>0.0000500000000000001-0.00193336908517852i</v>
      </c>
      <c r="V869" t="str">
        <f t="shared" si="404"/>
        <v>0.00002-0.0216537337539993i</v>
      </c>
      <c r="W869" t="str">
        <f t="shared" si="405"/>
        <v>0.0000422733358726302-0.00177497926886723i</v>
      </c>
      <c r="X869" t="str">
        <f t="shared" si="406"/>
        <v>0.0000580059356692711-0.00177408948879667i</v>
      </c>
      <c r="Y869" t="str">
        <f t="shared" si="407"/>
        <v>0.009+0.36945129606216i</v>
      </c>
      <c r="Z869" t="str">
        <f t="shared" si="408"/>
        <v>-0.0578198014678422-0.00331759301669629i</v>
      </c>
      <c r="AA869" t="str">
        <f t="shared" si="409"/>
        <v>0.80355744607663-32.6175274329682i</v>
      </c>
      <c r="AB869" t="str">
        <f t="shared" si="410"/>
        <v>0.656016524185645-0.10167079050904i</v>
      </c>
      <c r="AC869" t="str">
        <f t="shared" si="411"/>
        <v>1.68537425386916-1.74310728955091i</v>
      </c>
      <c r="AD869" t="str">
        <f t="shared" si="412"/>
        <v>0.21821334010953+0.165362958804739i</v>
      </c>
      <c r="AE869" t="str">
        <f t="shared" si="413"/>
        <v>-0.0120684450054169-0.0102851965015223i</v>
      </c>
      <c r="AF869" t="str">
        <f t="shared" si="414"/>
        <v>-3.55312542971166-0.966338232860654i</v>
      </c>
      <c r="AG869" t="str">
        <f t="shared" si="415"/>
        <v>1.02016006163415-0.025284617512882i</v>
      </c>
      <c r="AH869" t="str">
        <f t="shared" si="416"/>
        <v>0.0311004404537533+0.0480249694561911i</v>
      </c>
      <c r="AI869">
        <f t="shared" si="417"/>
        <v>-24.849697330600193</v>
      </c>
      <c r="AJ869">
        <f t="shared" si="418"/>
        <v>57.0733515162445</v>
      </c>
      <c r="AK869"/>
      <c r="AL869"/>
      <c r="AM869"/>
      <c r="AN869"/>
    </row>
    <row r="870" spans="1:40" x14ac:dyDescent="0.35">
      <c r="A870"/>
      <c r="B870">
        <f t="shared" si="419"/>
        <v>73600</v>
      </c>
      <c r="C870" s="237" t="str">
        <f t="shared" si="387"/>
        <v>-3.90492435457423E-06+0.00920959397966462i</v>
      </c>
      <c r="D870" s="208" t="str">
        <f t="shared" si="388"/>
        <v>-1.64877545746665+0.0706068871774288i</v>
      </c>
      <c r="E870" t="str">
        <f t="shared" si="389"/>
        <v>36500</v>
      </c>
      <c r="F870" t="str">
        <f t="shared" si="390"/>
        <v>0.21505376344086</v>
      </c>
      <c r="G870" t="str">
        <f t="shared" si="385"/>
        <v>0.21505376344086</v>
      </c>
      <c r="H870" t="str">
        <f t="shared" si="391"/>
        <v>1.90559455872597+1.03637980179238i</v>
      </c>
      <c r="I870" t="str">
        <f t="shared" si="392"/>
        <v>289.026524130261i</v>
      </c>
      <c r="J870" t="str">
        <f t="shared" si="386"/>
        <v>-112.07477852255+63.2297546309289i</v>
      </c>
      <c r="K870" t="str">
        <f t="shared" si="393"/>
        <v>1.10365018719434-1.95622062774339i</v>
      </c>
      <c r="L870" t="str">
        <f t="shared" si="394"/>
        <v>0.315822914879447-0.478788146716765i</v>
      </c>
      <c r="M870" t="str">
        <f t="shared" si="395"/>
        <v>1.41947310207379-2.43500877446015i</v>
      </c>
      <c r="N870" t="str">
        <f t="shared" si="396"/>
        <v>-0.918034509205413i</v>
      </c>
      <c r="O870" t="str">
        <f t="shared" si="397"/>
        <v>0.607382733109047-0.794409350096652i</v>
      </c>
      <c r="P870" t="str">
        <f t="shared" si="398"/>
        <v>0.392617266890953+0.794409350096652i</v>
      </c>
      <c r="Q870" t="str">
        <f t="shared" si="399"/>
        <v>-0.392617266890953+0.123625159108761i</v>
      </c>
      <c r="R870" t="str">
        <f t="shared" si="400"/>
        <v>-0.33015901142098-2.12732699462946i</v>
      </c>
      <c r="S870" t="str">
        <f t="shared" si="401"/>
        <v>0.102506316298798i</v>
      </c>
      <c r="T870" t="str">
        <f t="shared" si="402"/>
        <v>0.218064453782459-0.0338433840536174i</v>
      </c>
      <c r="U870" t="str">
        <f t="shared" si="403"/>
        <v>0.00005-0.00193074222500843i</v>
      </c>
      <c r="V870" t="str">
        <f t="shared" si="404"/>
        <v>0.00002-0.0216243129200945i</v>
      </c>
      <c r="W870" t="str">
        <f t="shared" si="405"/>
        <v>0.0000422733352014376-0.00177256783810868i</v>
      </c>
      <c r="X870" t="str">
        <f t="shared" si="406"/>
        <v>0.0000579631955094977-0.00177167964559028i</v>
      </c>
      <c r="Y870" t="str">
        <f t="shared" si="407"/>
        <v>0.009+0.369953950886734i</v>
      </c>
      <c r="Z870" t="str">
        <f t="shared" si="408"/>
        <v>-0.0576621847251494-0.00330776462707352i</v>
      </c>
      <c r="AA870" t="str">
        <f t="shared" si="409"/>
        <v>0.801351907919818-32.5728377509428i</v>
      </c>
      <c r="AB870" t="str">
        <f t="shared" si="410"/>
        <v>0.65597341912466-0.101806415338776i</v>
      </c>
      <c r="AC870" t="str">
        <f t="shared" si="411"/>
        <v>1.68323710947658-1.74181249957312i</v>
      </c>
      <c r="AD870" t="str">
        <f t="shared" si="412"/>
        <v>0.218415417292999+0.165533594187626i</v>
      </c>
      <c r="AE870" t="str">
        <f t="shared" si="413"/>
        <v>-0.0120467639713233-0.0102674954775941i</v>
      </c>
      <c r="AF870" t="str">
        <f t="shared" si="414"/>
        <v>-3.55437001619262-0.965772914614951i</v>
      </c>
      <c r="AG870" t="str">
        <f t="shared" si="415"/>
        <v>1.02015227399216-0.0252739686235093i</v>
      </c>
      <c r="AH870" t="str">
        <f t="shared" si="416"/>
        <v>0.0310647317310983+0.0479477885030549i</v>
      </c>
      <c r="AI870">
        <f t="shared" si="417"/>
        <v>-24.862487881521218</v>
      </c>
      <c r="AJ870">
        <f t="shared" si="418"/>
        <v>57.061336938423182</v>
      </c>
      <c r="AK870"/>
      <c r="AL870"/>
      <c r="AM870"/>
      <c r="AN870"/>
    </row>
    <row r="871" spans="1:40" x14ac:dyDescent="0.35">
      <c r="A871"/>
      <c r="B871">
        <f t="shared" si="419"/>
        <v>73700</v>
      </c>
      <c r="C871" s="237" t="str">
        <f t="shared" si="387"/>
        <v>-3.89433473597855E-06+0.0091970979271884i</v>
      </c>
      <c r="D871" s="208" t="str">
        <f t="shared" si="388"/>
        <v>-1.64877537627957+0.0705110841084444i</v>
      </c>
      <c r="E871" t="str">
        <f t="shared" si="389"/>
        <v>36500</v>
      </c>
      <c r="F871" t="str">
        <f t="shared" si="390"/>
        <v>0.21505376344086</v>
      </c>
      <c r="G871" t="str">
        <f t="shared" si="385"/>
        <v>0.21505376344086</v>
      </c>
      <c r="H871" t="str">
        <f t="shared" si="391"/>
        <v>1.90683595123517+1.03571824974777i</v>
      </c>
      <c r="I871" t="str">
        <f t="shared" si="392"/>
        <v>289.41922321196i</v>
      </c>
      <c r="J871" t="str">
        <f t="shared" si="386"/>
        <v>-112.382255684582+63.315664623634i</v>
      </c>
      <c r="K871" t="str">
        <f t="shared" si="393"/>
        <v>1.10133792237169-1.95482177629865i</v>
      </c>
      <c r="L871" t="str">
        <f t="shared" si="394"/>
        <v>0.315225627948164-0.478531955670003i</v>
      </c>
      <c r="M871" t="str">
        <f t="shared" si="395"/>
        <v>1.41656355031985-2.43335373196865i</v>
      </c>
      <c r="N871" t="str">
        <f t="shared" si="396"/>
        <v>-0.919281838701616i</v>
      </c>
      <c r="O871" t="str">
        <f t="shared" si="397"/>
        <v>0.606391370659212-0.795166338315476i</v>
      </c>
      <c r="P871" t="str">
        <f t="shared" si="398"/>
        <v>0.393608629340788+0.795166338315476i</v>
      </c>
      <c r="Q871" t="str">
        <f t="shared" si="399"/>
        <v>-0.393608629340788+0.12411550038614i</v>
      </c>
      <c r="R871" t="str">
        <f t="shared" si="400"/>
        <v>-0.330150233576187-2.12430073283391i</v>
      </c>
      <c r="S871" t="str">
        <f t="shared" si="401"/>
        <v>0.102645591185074i</v>
      </c>
      <c r="T871" t="str">
        <f t="shared" si="402"/>
        <v>0.218050104576623-0.033888465905318i</v>
      </c>
      <c r="U871" t="str">
        <f t="shared" si="403"/>
        <v>0.00005-0.00192812249335985i</v>
      </c>
      <c r="V871" t="str">
        <f t="shared" si="404"/>
        <v>0.00002-0.0215949719256303i</v>
      </c>
      <c r="W871" t="str">
        <f t="shared" si="405"/>
        <v>0.0000422733345293327-0.0017701629515666i</v>
      </c>
      <c r="X871" t="str">
        <f t="shared" si="406"/>
        <v>0.0000579206291860934-0.00176927634075388i</v>
      </c>
      <c r="Y871" t="str">
        <f t="shared" si="407"/>
        <v>0.009+0.370456605711308i</v>
      </c>
      <c r="Z871" t="str">
        <f t="shared" si="408"/>
        <v>-0.0575052124543584-0.00329798477882352i</v>
      </c>
      <c r="AA871" t="str">
        <f t="shared" si="409"/>
        <v>0.799155469152149-32.528270862101i</v>
      </c>
      <c r="AB871" t="str">
        <f t="shared" si="410"/>
        <v>0.65593025437474-0.101942028896546i</v>
      </c>
      <c r="AC871" t="str">
        <f t="shared" si="411"/>
        <v>1.68110587343942-1.74051769477442i</v>
      </c>
      <c r="AD871" t="str">
        <f t="shared" si="412"/>
        <v>0.218617709426317+0.165703997084422i</v>
      </c>
      <c r="AE871" t="str">
        <f t="shared" si="413"/>
        <v>-0.0120251685666709-0.0102498414349453i</v>
      </c>
      <c r="AF871" t="str">
        <f t="shared" si="414"/>
        <v>-3.55561132751474-0.965207165639326i</v>
      </c>
      <c r="AG871" t="str">
        <f t="shared" si="415"/>
        <v>1.02014448201842-0.0252633747792262i</v>
      </c>
      <c r="AH871" t="str">
        <f t="shared" si="416"/>
        <v>0.0310291608366241+0.0478708000288059i</v>
      </c>
      <c r="AI871">
        <f t="shared" si="417"/>
        <v>-24.875260905164176</v>
      </c>
      <c r="AJ871">
        <f t="shared" si="418"/>
        <v>57.049275886211007</v>
      </c>
      <c r="AK871"/>
      <c r="AL871"/>
      <c r="AM871"/>
      <c r="AN871"/>
    </row>
    <row r="872" spans="1:40" x14ac:dyDescent="0.35">
      <c r="A872"/>
      <c r="B872">
        <f t="shared" si="419"/>
        <v>73800</v>
      </c>
      <c r="C872" s="237" t="str">
        <f t="shared" si="387"/>
        <v>-3.88378813543127E-06+0.00918463573933483i</v>
      </c>
      <c r="D872" s="208" t="str">
        <f t="shared" si="388"/>
        <v>-1.6487752954223+0.0704155406682337i</v>
      </c>
      <c r="E872" t="str">
        <f t="shared" si="389"/>
        <v>36500</v>
      </c>
      <c r="F872" t="str">
        <f t="shared" si="390"/>
        <v>0.21505376344086</v>
      </c>
      <c r="G872" t="str">
        <f t="shared" si="385"/>
        <v>0.21505376344086</v>
      </c>
      <c r="H872" t="str">
        <f t="shared" si="391"/>
        <v>1.90807407774738+1.03505653403999i</v>
      </c>
      <c r="I872" t="str">
        <f t="shared" si="392"/>
        <v>289.811922293658i</v>
      </c>
      <c r="J872" t="str">
        <f t="shared" si="386"/>
        <v>-112.690150330879+63.4015746163391i</v>
      </c>
      <c r="K872" t="str">
        <f t="shared" si="393"/>
        <v>1.09903220534528-1.95342316319885i</v>
      </c>
      <c r="L872" t="str">
        <f t="shared" si="394"/>
        <v>0.314629789548986-0.478275506002439i</v>
      </c>
      <c r="M872" t="str">
        <f t="shared" si="395"/>
        <v>1.41366199489427-2.43169866920129i</v>
      </c>
      <c r="N872" t="str">
        <f t="shared" si="396"/>
        <v>-0.920529168197819i</v>
      </c>
      <c r="O872" t="str">
        <f t="shared" si="397"/>
        <v>0.605399064767085-0.795922089390123i</v>
      </c>
      <c r="P872" t="str">
        <f t="shared" si="398"/>
        <v>0.394600935232915+0.795922089390123i</v>
      </c>
      <c r="Q872" t="str">
        <f t="shared" si="399"/>
        <v>-0.394600935232915+0.124607078807696i</v>
      </c>
      <c r="R872" t="str">
        <f t="shared" si="400"/>
        <v>-0.33014144300851-2.12128247922852i</v>
      </c>
      <c r="S872" t="str">
        <f t="shared" si="401"/>
        <v>0.102784866071349i</v>
      </c>
      <c r="T872" t="str">
        <f t="shared" si="402"/>
        <v>0.218035735527003-0.0339335440042316i</v>
      </c>
      <c r="U872" t="str">
        <f t="shared" si="403"/>
        <v>0.00005-0.00192550986125502i</v>
      </c>
      <c r="V872" t="str">
        <f t="shared" si="404"/>
        <v>0.00002-0.0215657104460563i</v>
      </c>
      <c r="W872" t="str">
        <f t="shared" si="405"/>
        <v>0.0000422733338563155-0.00176776458263844i</v>
      </c>
      <c r="X872" t="str">
        <f t="shared" si="406"/>
        <v>0.0000578782357576116-0.00176687954771703i</v>
      </c>
      <c r="Y872" t="str">
        <f t="shared" si="407"/>
        <v>0.009+0.370959260535883i</v>
      </c>
      <c r="Z872" t="str">
        <f t="shared" si="408"/>
        <v>-0.0573488811422693-0.00328825315459006i</v>
      </c>
      <c r="AA872" t="str">
        <f t="shared" si="409"/>
        <v>0.796968079618162-32.4838262590296i</v>
      </c>
      <c r="AB872" t="str">
        <f t="shared" si="410"/>
        <v>0.655887029931484-0.10207763116532i</v>
      </c>
      <c r="AC872" t="str">
        <f t="shared" si="411"/>
        <v>1.67898052729829-1.73922288553802i</v>
      </c>
      <c r="AD872" t="str">
        <f t="shared" si="412"/>
        <v>0.21882021628123+0.165874167258818i</v>
      </c>
      <c r="AE872" t="str">
        <f t="shared" si="413"/>
        <v>-0.0120036583212841-0.0102322341691737i</v>
      </c>
      <c r="AF872" t="str">
        <f t="shared" si="414"/>
        <v>-3.55684937316968-0.964640993371756i</v>
      </c>
      <c r="AG872" t="str">
        <f t="shared" si="415"/>
        <v>1.02013668569469-0.0252528357253973i</v>
      </c>
      <c r="AH872" t="str">
        <f t="shared" si="416"/>
        <v>0.030993726990724+0.0477940032525171i</v>
      </c>
      <c r="AI872">
        <f t="shared" si="417"/>
        <v>-24.888016458178647</v>
      </c>
      <c r="AJ872">
        <f t="shared" si="418"/>
        <v>57.037168535956681</v>
      </c>
      <c r="AK872"/>
      <c r="AL872"/>
      <c r="AM872"/>
      <c r="AN872"/>
    </row>
    <row r="873" spans="1:40" x14ac:dyDescent="0.35">
      <c r="A873"/>
      <c r="B873">
        <f t="shared" si="419"/>
        <v>73900</v>
      </c>
      <c r="C873" s="237" t="str">
        <f t="shared" si="387"/>
        <v>-3.87328432024545E-06+0.00917220727862925i</v>
      </c>
      <c r="D873" s="208" t="str">
        <f t="shared" si="388"/>
        <v>-1.64877521489305+0.0703202558028243i</v>
      </c>
      <c r="E873" t="str">
        <f t="shared" si="389"/>
        <v>36500</v>
      </c>
      <c r="F873" t="str">
        <f t="shared" si="390"/>
        <v>0.21505376344086</v>
      </c>
      <c r="G873" t="str">
        <f t="shared" si="385"/>
        <v>0.21505376344086</v>
      </c>
      <c r="H873" t="str">
        <f t="shared" si="391"/>
        <v>1.90930894773344+1.0343946609992i</v>
      </c>
      <c r="I873" t="str">
        <f t="shared" si="392"/>
        <v>290.204621375357i</v>
      </c>
      <c r="J873" t="str">
        <f t="shared" si="386"/>
        <v>-112.998462461443+63.4874846090441i</v>
      </c>
      <c r="K873" t="str">
        <f t="shared" si="393"/>
        <v>1.09673301468132-1.95202479910565i</v>
      </c>
      <c r="L873" t="str">
        <f t="shared" si="394"/>
        <v>0.31403539605611-0.478018801145936i</v>
      </c>
      <c r="M873" t="str">
        <f t="shared" si="395"/>
        <v>1.41076841073743-2.43004360025159i</v>
      </c>
      <c r="N873" t="str">
        <f t="shared" si="396"/>
        <v>-0.921776497694022i</v>
      </c>
      <c r="O873" t="str">
        <f t="shared" si="397"/>
        <v>0.604405816976525-0.796676602144772i</v>
      </c>
      <c r="P873" t="str">
        <f t="shared" si="398"/>
        <v>0.395594183023475+0.796676602144772i</v>
      </c>
      <c r="Q873" t="str">
        <f t="shared" si="399"/>
        <v>-0.395594183023475+0.12509989554925i</v>
      </c>
      <c r="R873" t="str">
        <f t="shared" si="400"/>
        <v>-0.33013263971459-2.11827220128952i</v>
      </c>
      <c r="S873" t="str">
        <f t="shared" si="401"/>
        <v>0.102924140957625i</v>
      </c>
      <c r="T873" t="str">
        <f t="shared" si="402"/>
        <v>0.218021346632141-0.0339786183446973i</v>
      </c>
      <c r="U873" t="str">
        <f t="shared" si="403"/>
        <v>0.00005-0.00192290429987308i</v>
      </c>
      <c r="V873" t="str">
        <f t="shared" si="404"/>
        <v>0.00002-0.0215365281585785i</v>
      </c>
      <c r="W873" t="str">
        <f t="shared" si="405"/>
        <v>0.0000422733331823854-0.00176537270486571i</v>
      </c>
      <c r="X873" t="str">
        <f t="shared" si="406"/>
        <v>0.0000578360142889704-0.00176448924005309i</v>
      </c>
      <c r="Y873" t="str">
        <f t="shared" si="407"/>
        <v>0.009+0.371461915360457i</v>
      </c>
      <c r="Z873" t="str">
        <f t="shared" si="408"/>
        <v>-0.0571931872996211-0.00327856943955941i</v>
      </c>
      <c r="AA873" t="str">
        <f t="shared" si="409"/>
        <v>0.794789689508641-32.4395034371182i</v>
      </c>
      <c r="AB873" t="str">
        <f t="shared" si="410"/>
        <v>0.655843745790505-0.102213222128071i</v>
      </c>
      <c r="AC873" t="str">
        <f t="shared" si="411"/>
        <v>1.67686105264754-1.73792808216122i</v>
      </c>
      <c r="AD873" t="str">
        <f t="shared" si="412"/>
        <v>0.21902293762919+0.166044104474569i</v>
      </c>
      <c r="AE873" t="str">
        <f t="shared" si="413"/>
        <v>-0.0119822327681902-0.0102146734770855i</v>
      </c>
      <c r="AF873" t="str">
        <f t="shared" si="414"/>
        <v>-3.55808416262649-0.964074405196376i</v>
      </c>
      <c r="AG873" t="str">
        <f t="shared" si="415"/>
        <v>1.02012888500288-0.0252423512087589i</v>
      </c>
      <c r="AH873" t="str">
        <f t="shared" si="416"/>
        <v>0.0309584294191799+0.0477173973975547i</v>
      </c>
      <c r="AI873">
        <f t="shared" si="417"/>
        <v>-24.90075459694588</v>
      </c>
      <c r="AJ873">
        <f t="shared" si="418"/>
        <v>57.025015063099694</v>
      </c>
      <c r="AK873"/>
      <c r="AL873"/>
      <c r="AM873"/>
      <c r="AN873"/>
    </row>
    <row r="874" spans="1:40" x14ac:dyDescent="0.35">
      <c r="A874"/>
      <c r="B874">
        <f t="shared" si="419"/>
        <v>74000</v>
      </c>
      <c r="C874" s="237" t="str">
        <f t="shared" si="387"/>
        <v>-3.86282305930525E-06+0.00915981240834007i</v>
      </c>
      <c r="D874" s="208" t="str">
        <f t="shared" si="388"/>
        <v>-1.64877513469005+0.0702252284639406i</v>
      </c>
      <c r="E874" t="str">
        <f t="shared" si="389"/>
        <v>36500</v>
      </c>
      <c r="F874" t="str">
        <f t="shared" si="390"/>
        <v>0.21505376344086</v>
      </c>
      <c r="G874" t="str">
        <f t="shared" si="385"/>
        <v>0.21505376344086</v>
      </c>
      <c r="H874" t="str">
        <f t="shared" si="391"/>
        <v>1.91054057064147+1.03373263690784i</v>
      </c>
      <c r="I874" t="str">
        <f t="shared" si="392"/>
        <v>290.597320457056i</v>
      </c>
      <c r="J874" t="str">
        <f t="shared" si="386"/>
        <v>-113.307192076273+63.5733946017492i</v>
      </c>
      <c r="K874" t="str">
        <f t="shared" si="393"/>
        <v>1.09444032901416-1.95062669458608i</v>
      </c>
      <c r="L874" t="str">
        <f t="shared" si="394"/>
        <v>0.313442443848918-0.477761844510395i</v>
      </c>
      <c r="M874" t="str">
        <f t="shared" si="395"/>
        <v>1.40788277286308-2.42838853909648i</v>
      </c>
      <c r="N874" t="str">
        <f t="shared" si="396"/>
        <v>-0.923023827190225i</v>
      </c>
      <c r="O874" t="str">
        <f t="shared" si="397"/>
        <v>0.603411628832857-0.797429875405529i</v>
      </c>
      <c r="P874" t="str">
        <f t="shared" si="398"/>
        <v>0.396588371167143+0.797429875405529i</v>
      </c>
      <c r="Q874" t="str">
        <f t="shared" si="399"/>
        <v>-0.396588371167143+0.125593951784696i</v>
      </c>
      <c r="R874" t="str">
        <f t="shared" si="400"/>
        <v>-0.330123823691062-2.11526986666891i</v>
      </c>
      <c r="S874" t="str">
        <f t="shared" si="401"/>
        <v>0.1030634158439i</v>
      </c>
      <c r="T874" t="str">
        <f t="shared" si="402"/>
        <v>0.218006937890569-0.0340236889210503i</v>
      </c>
      <c r="U874" t="str">
        <f t="shared" si="403"/>
        <v>0.00005-0.00192030578054893i</v>
      </c>
      <c r="V874" t="str">
        <f t="shared" si="404"/>
        <v>0.00002-0.021507424742148i</v>
      </c>
      <c r="W874" t="str">
        <f t="shared" si="405"/>
        <v>0.0000422733325075428-0.00176298729193291i</v>
      </c>
      <c r="X874" t="str">
        <f t="shared" si="406"/>
        <v>0.0000577939638514009-0.00176210539147817i</v>
      </c>
      <c r="Y874" t="str">
        <f t="shared" si="407"/>
        <v>0.009+0.371964570185031i</v>
      </c>
      <c r="Z874" t="str">
        <f t="shared" si="408"/>
        <v>-0.0570381274608916-0.00326893332143621i</v>
      </c>
      <c r="AA874" t="str">
        <f t="shared" si="409"/>
        <v>0.792620249357704-32.3953018945394i</v>
      </c>
      <c r="AB874" t="str">
        <f t="shared" si="410"/>
        <v>0.655800401947387-0.102348801767757i</v>
      </c>
      <c r="AC874" t="str">
        <f t="shared" si="411"/>
        <v>1.67474743113533-1.7366332948559i</v>
      </c>
      <c r="AD874" t="str">
        <f t="shared" si="412"/>
        <v>0.219225873241344+0.166213808495477i</v>
      </c>
      <c r="AE874" t="str">
        <f t="shared" si="413"/>
        <v>-0.0119608914435914-0.0101971591566848i</v>
      </c>
      <c r="AF874" t="str">
        <f t="shared" si="414"/>
        <v>-3.55931570533152-0.963507408443899i</v>
      </c>
      <c r="AG874" t="str">
        <f t="shared" si="415"/>
        <v>1.02012107992507-0.0252319209774078i</v>
      </c>
      <c r="AH874" t="str">
        <f t="shared" si="416"/>
        <v>0.0309232673531096+0.0476409816915396i</v>
      </c>
      <c r="AI874">
        <f t="shared" si="417"/>
        <v>-24.913475377582323</v>
      </c>
      <c r="AJ874">
        <f t="shared" si="418"/>
        <v>57.012815642177877</v>
      </c>
      <c r="AK874"/>
      <c r="AL874"/>
      <c r="AM874"/>
      <c r="AN874"/>
    </row>
    <row r="875" spans="1:40" x14ac:dyDescent="0.35">
      <c r="A875"/>
      <c r="B875">
        <f t="shared" si="419"/>
        <v>74100</v>
      </c>
      <c r="C875" s="237" t="str">
        <f t="shared" si="387"/>
        <v>-3.85240412305328E-06+0.00914745099247377i</v>
      </c>
      <c r="D875" s="208" t="str">
        <f t="shared" si="388"/>
        <v>-1.64877505481154+0.0701304576089656i</v>
      </c>
      <c r="E875" t="str">
        <f t="shared" si="389"/>
        <v>36500</v>
      </c>
      <c r="F875" t="str">
        <f t="shared" si="390"/>
        <v>0.21505376344086</v>
      </c>
      <c r="G875" t="str">
        <f t="shared" si="385"/>
        <v>0.21505376344086</v>
      </c>
      <c r="H875" t="str">
        <f t="shared" si="391"/>
        <v>1.91176895589695+1.0330704680009i</v>
      </c>
      <c r="I875" t="str">
        <f t="shared" si="392"/>
        <v>290.990019538755i</v>
      </c>
      <c r="J875" t="str">
        <f t="shared" si="386"/>
        <v>-113.616339175369+63.6593045944542i</v>
      </c>
      <c r="K875" t="str">
        <f t="shared" si="393"/>
        <v>1.09215412704608-1.94922886011319i</v>
      </c>
      <c r="L875" t="str">
        <f t="shared" si="394"/>
        <v>0.312850929312037-0.477504639483884i</v>
      </c>
      <c r="M875" t="str">
        <f t="shared" si="395"/>
        <v>1.40500505635812-2.42673349959707i</v>
      </c>
      <c r="N875" t="str">
        <f t="shared" si="396"/>
        <v>-0.924271156686428i</v>
      </c>
      <c r="O875" t="str">
        <f t="shared" si="397"/>
        <v>0.602416501882871-0.798181908000429i</v>
      </c>
      <c r="P875" t="str">
        <f t="shared" si="398"/>
        <v>0.397583498117129+0.798181908000429i</v>
      </c>
      <c r="Q875" t="str">
        <f t="shared" si="399"/>
        <v>-0.397583498117129+0.126089248685999i</v>
      </c>
      <c r="R875" t="str">
        <f t="shared" si="400"/>
        <v>-0.330114994934553-2.11227544319332i</v>
      </c>
      <c r="S875" t="str">
        <f t="shared" si="401"/>
        <v>0.103202690730176i</v>
      </c>
      <c r="T875" t="str">
        <f t="shared" si="402"/>
        <v>0.217992509300826-0.0340687557276243i</v>
      </c>
      <c r="U875" t="str">
        <f t="shared" si="403"/>
        <v>0.00005-0.00191771427477221i</v>
      </c>
      <c r="V875" t="str">
        <f t="shared" si="404"/>
        <v>0.00002-0.0214783998774488i</v>
      </c>
      <c r="W875" t="str">
        <f t="shared" si="405"/>
        <v>0.0000422733318317875-0.00176060831766659i</v>
      </c>
      <c r="X875" t="str">
        <f t="shared" si="406"/>
        <v>0.0000577520835223965-0.00175972797585024i</v>
      </c>
      <c r="Y875" t="str">
        <f t="shared" si="407"/>
        <v>0.009+0.372467225009606i</v>
      </c>
      <c r="Z875" t="str">
        <f t="shared" si="408"/>
        <v>-0.0568836981841068-0.00325934449041986i</v>
      </c>
      <c r="AA875" t="str">
        <f t="shared" si="409"/>
        <v>0.790459710039976-32.3512211322298i</v>
      </c>
      <c r="AB875" t="str">
        <f t="shared" si="410"/>
        <v>0.655756998397736-0.102484370067334i</v>
      </c>
      <c r="AC875" t="str">
        <f t="shared" si="411"/>
        <v>1.67263964446354-1.73533853374929i</v>
      </c>
      <c r="AD875" t="str">
        <f t="shared" si="412"/>
        <v>0.219429022888536+0.166383279085409i</v>
      </c>
      <c r="AE875" t="str">
        <f t="shared" si="413"/>
        <v>-0.01193963388684-0.0101796910071664i</v>
      </c>
      <c r="AF875" t="str">
        <f t="shared" si="414"/>
        <v>-3.56054401070849-0.962940010391934i</v>
      </c>
      <c r="AG875" t="str">
        <f t="shared" si="415"/>
        <v>1.02011327044346-0.0252215447807923i</v>
      </c>
      <c r="AH875" t="str">
        <f t="shared" si="416"/>
        <v>0.0308882400289292+0.0475647553663285i</v>
      </c>
      <c r="AI875">
        <f t="shared" si="417"/>
        <v>-24.926178855939412</v>
      </c>
      <c r="AJ875">
        <f t="shared" si="418"/>
        <v>57.000570446833294</v>
      </c>
      <c r="AK875"/>
      <c r="AL875"/>
      <c r="AM875"/>
      <c r="AN875"/>
    </row>
    <row r="876" spans="1:40" x14ac:dyDescent="0.35">
      <c r="A876"/>
      <c r="B876">
        <f t="shared" si="419"/>
        <v>74200</v>
      </c>
      <c r="C876" s="237" t="str">
        <f t="shared" si="387"/>
        <v>-3.84202728347801E-06+0.00913512289577002i</v>
      </c>
      <c r="D876" s="208" t="str">
        <f t="shared" si="388"/>
        <v>-1.64877497525576+0.0700359422009035i</v>
      </c>
      <c r="E876" t="str">
        <f t="shared" si="389"/>
        <v>36500</v>
      </c>
      <c r="F876" t="str">
        <f t="shared" si="390"/>
        <v>0.21505376344086</v>
      </c>
      <c r="G876" t="str">
        <f t="shared" si="385"/>
        <v>0.21505376344086</v>
      </c>
      <c r="H876" t="str">
        <f t="shared" si="391"/>
        <v>1.91299411290261+1.0324081604662i</v>
      </c>
      <c r="I876" t="str">
        <f t="shared" si="392"/>
        <v>291.382718620453i</v>
      </c>
      <c r="J876" t="str">
        <f t="shared" si="386"/>
        <v>-113.925903758731+63.7452145871594i</v>
      </c>
      <c r="K876" t="str">
        <f t="shared" si="393"/>
        <v>1.08987438754724-1.94783130606676i</v>
      </c>
      <c r="L876" t="str">
        <f t="shared" si="394"/>
        <v>0.312260848835374-0.477247189432752i</v>
      </c>
      <c r="M876" t="str">
        <f t="shared" si="395"/>
        <v>1.40213523638261-2.42507849549951i</v>
      </c>
      <c r="N876" t="str">
        <f t="shared" si="396"/>
        <v>-0.925518486182631i</v>
      </c>
      <c r="O876" t="str">
        <f t="shared" si="397"/>
        <v>0.601420437674815-0.798932698759435i</v>
      </c>
      <c r="P876" t="str">
        <f t="shared" si="398"/>
        <v>0.398579562325185+0.798932698759435i</v>
      </c>
      <c r="Q876" t="str">
        <f t="shared" si="399"/>
        <v>-0.398579562325185+0.126585787423196i</v>
      </c>
      <c r="R876" t="str">
        <f t="shared" si="400"/>
        <v>-0.330106153441681-2.10928889886277i</v>
      </c>
      <c r="S876" t="str">
        <f t="shared" si="401"/>
        <v>0.103341965616451i</v>
      </c>
      <c r="T876" t="str">
        <f t="shared" si="402"/>
        <v>0.217978060861438-0.0341138187587491i</v>
      </c>
      <c r="U876" t="str">
        <f t="shared" si="403"/>
        <v>0.00005-0.00191512975418627i</v>
      </c>
      <c r="V876" t="str">
        <f t="shared" si="404"/>
        <v>0.00002-0.0214494532468862i</v>
      </c>
      <c r="W876" t="str">
        <f t="shared" si="405"/>
        <v>0.0000422733311551202-0.00175823575603443i</v>
      </c>
      <c r="X876" t="str">
        <f t="shared" si="406"/>
        <v>0.000057710372385662-0.00175735696716816i</v>
      </c>
      <c r="Y876" t="str">
        <f t="shared" si="407"/>
        <v>0.009+0.37296987983418i</v>
      </c>
      <c r="Z876" t="str">
        <f t="shared" si="408"/>
        <v>-0.0567298960506491-0.00324980263918104i</v>
      </c>
      <c r="AA876" t="str">
        <f t="shared" si="409"/>
        <v>0.788308022767778-32.3072606538708i</v>
      </c>
      <c r="AB876" t="str">
        <f t="shared" si="410"/>
        <v>0.655713535137118-0.102619927009744i</v>
      </c>
      <c r="AC876" t="str">
        <f t="shared" si="411"/>
        <v>1.6705376743877-1.73404380888436i</v>
      </c>
      <c r="AD876" t="str">
        <f t="shared" si="412"/>
        <v>0.219632386341311+0.166552516008287i</v>
      </c>
      <c r="AE876" t="str">
        <f t="shared" si="413"/>
        <v>-0.0119184596404126-0.0101622688289058i</v>
      </c>
      <c r="AF876" t="str">
        <f t="shared" si="414"/>
        <v>-3.56176908815837-0.962372218265297i</v>
      </c>
      <c r="AG876" t="str">
        <f t="shared" si="415"/>
        <v>1.02010545654041-0.0252112223697036i</v>
      </c>
      <c r="AH876" t="str">
        <f t="shared" si="416"/>
        <v>0.0308533466883071+0.0474887176579775i</v>
      </c>
      <c r="AI876">
        <f t="shared" si="417"/>
        <v>-24.938865087606384</v>
      </c>
      <c r="AJ876">
        <f t="shared" si="418"/>
        <v>56.988279649815809</v>
      </c>
      <c r="AK876"/>
      <c r="AL876"/>
      <c r="AM876"/>
      <c r="AN876"/>
    </row>
    <row r="877" spans="1:40" x14ac:dyDescent="0.35">
      <c r="A877"/>
      <c r="B877">
        <f t="shared" si="419"/>
        <v>74300</v>
      </c>
      <c r="C877" s="237" t="str">
        <f t="shared" si="387"/>
        <v>-3.83169231410124E-06+0.00912282798369661i</v>
      </c>
      <c r="D877" s="208" t="str">
        <f t="shared" si="388"/>
        <v>-1.648774896021+0.0699416812083407i</v>
      </c>
      <c r="E877" t="str">
        <f t="shared" si="389"/>
        <v>36500</v>
      </c>
      <c r="F877" t="str">
        <f t="shared" si="390"/>
        <v>0.21505376344086</v>
      </c>
      <c r="G877" t="str">
        <f t="shared" si="385"/>
        <v>0.21505376344086</v>
      </c>
      <c r="H877" t="str">
        <f t="shared" si="391"/>
        <v>1.9142160510385+1.03174572044474i</v>
      </c>
      <c r="I877" t="str">
        <f t="shared" si="392"/>
        <v>291.775417702152i</v>
      </c>
      <c r="J877" t="str">
        <f t="shared" si="386"/>
        <v>-114.235885826359+63.8311245798644i</v>
      </c>
      <c r="K877" t="str">
        <f t="shared" si="393"/>
        <v>1.08760108935555-1.94643404273402i</v>
      </c>
      <c r="L877" t="str">
        <f t="shared" si="394"/>
        <v>0.311672198814148-0.476989497701741i</v>
      </c>
      <c r="M877" t="str">
        <f t="shared" si="395"/>
        <v>1.3992732881697-2.42342354043576i</v>
      </c>
      <c r="N877" t="str">
        <f t="shared" si="396"/>
        <v>-0.926765815678834i</v>
      </c>
      <c r="O877" t="str">
        <f t="shared" si="397"/>
        <v>0.600423437758396-0.799682246514445i</v>
      </c>
      <c r="P877" t="str">
        <f t="shared" si="398"/>
        <v>0.399576562241604+0.799682246514445i</v>
      </c>
      <c r="Q877" t="str">
        <f t="shared" si="399"/>
        <v>-0.399576562241604+0.127083569164389i</v>
      </c>
      <c r="R877" t="str">
        <f t="shared" si="400"/>
        <v>-0.330097299209073-2.10631020184954i</v>
      </c>
      <c r="S877" t="str">
        <f t="shared" si="401"/>
        <v>0.103481240502727i</v>
      </c>
      <c r="T877" t="str">
        <f t="shared" si="402"/>
        <v>0.21796359257094-0.0341588780087547i</v>
      </c>
      <c r="U877" t="str">
        <f t="shared" si="403"/>
        <v>0.00005-0.00191255219058709i</v>
      </c>
      <c r="V877" t="str">
        <f t="shared" si="404"/>
        <v>0.00002-0.0214205845345754i</v>
      </c>
      <c r="W877" t="str">
        <f t="shared" si="405"/>
        <v>0.0000422733304775398-0.0017558695811442i</v>
      </c>
      <c r="X877" t="str">
        <f t="shared" si="406"/>
        <v>0.0000576688295310605-0.00175499233957065i</v>
      </c>
      <c r="Y877" t="str">
        <f t="shared" si="407"/>
        <v>0.009+0.373472534658755i</v>
      </c>
      <c r="Z877" t="str">
        <f t="shared" si="408"/>
        <v>-0.056576717665063-0.00324030746283826i</v>
      </c>
      <c r="AA877" t="str">
        <f t="shared" si="409"/>
        <v>0.786165139088318-32.2634199658698i</v>
      </c>
      <c r="AB877" t="str">
        <f t="shared" si="410"/>
        <v>0.655670012161125-0.102755472577931i</v>
      </c>
      <c r="AC877" t="str">
        <f t="shared" si="411"/>
        <v>1.668441502717-1.73274913022062i</v>
      </c>
      <c r="AD877" t="str">
        <f t="shared" si="412"/>
        <v>0.219835963369911+0.166721519028094i</v>
      </c>
      <c r="AE877" t="str">
        <f t="shared" si="413"/>
        <v>-0.0118973682498841-0.0101448924234507i</v>
      </c>
      <c r="AF877" t="str">
        <f t="shared" si="414"/>
        <v>-3.5629909470595-0.961804039236399i</v>
      </c>
      <c r="AG877" t="str">
        <f t="shared" si="415"/>
        <v>1.02009763819842-0.0252009534962656i</v>
      </c>
      <c r="AH877" t="str">
        <f t="shared" si="416"/>
        <v>0.0308185865781211+0.0474128678067158i</v>
      </c>
      <c r="AI877">
        <f t="shared" si="417"/>
        <v>-24.951534127911579</v>
      </c>
      <c r="AJ877">
        <f t="shared" si="418"/>
        <v>56.975943422989644</v>
      </c>
      <c r="AK877"/>
      <c r="AL877"/>
      <c r="AM877"/>
      <c r="AN877"/>
    </row>
    <row r="878" spans="1:40" x14ac:dyDescent="0.35">
      <c r="A878"/>
      <c r="B878">
        <f t="shared" si="419"/>
        <v>74400</v>
      </c>
      <c r="C878" s="237" t="str">
        <f t="shared" si="387"/>
        <v>-3.82139898996581E-06+0.00911056612244463i</v>
      </c>
      <c r="D878" s="208" t="str">
        <f t="shared" si="388"/>
        <v>-1.64877481710552+0.0698476736054088i</v>
      </c>
      <c r="E878" t="str">
        <f t="shared" si="389"/>
        <v>36500</v>
      </c>
      <c r="F878" t="str">
        <f t="shared" si="390"/>
        <v>0.21505376344086</v>
      </c>
      <c r="G878" t="str">
        <f t="shared" si="385"/>
        <v>0.21505376344086</v>
      </c>
      <c r="H878" t="str">
        <f t="shared" si="391"/>
        <v>1.91543477966181+1.03108315403097i</v>
      </c>
      <c r="I878" t="str">
        <f t="shared" si="392"/>
        <v>292.168116783851i</v>
      </c>
      <c r="J878" t="str">
        <f t="shared" si="386"/>
        <v>-114.546285378254+63.9170345725694i</v>
      </c>
      <c r="K878" t="str">
        <f t="shared" si="393"/>
        <v>1.08533421137654-1.94503708031025i</v>
      </c>
      <c r="L878" t="str">
        <f t="shared" si="394"/>
        <v>0.311084975648952-0.476731567614121i</v>
      </c>
      <c r="M878" t="str">
        <f t="shared" si="395"/>
        <v>1.39641918702549-2.42176864792437i</v>
      </c>
      <c r="N878" t="str">
        <f t="shared" si="396"/>
        <v>-0.928013145175037i</v>
      </c>
      <c r="O878" t="str">
        <f t="shared" si="397"/>
        <v>0.599425503684777-0.80043055009929i</v>
      </c>
      <c r="P878" t="str">
        <f t="shared" si="398"/>
        <v>0.400574496315223+0.80043055009929i</v>
      </c>
      <c r="Q878" t="str">
        <f t="shared" si="399"/>
        <v>-0.400574496315223+0.127582595075747i</v>
      </c>
      <c r="R878" t="str">
        <f t="shared" si="400"/>
        <v>-0.330088432233342-2.10333932049704i</v>
      </c>
      <c r="S878" t="str">
        <f t="shared" si="401"/>
        <v>0.103620515389003i</v>
      </c>
      <c r="T878" t="str">
        <f t="shared" si="402"/>
        <v>0.217949104427859-0.0342039334719669i</v>
      </c>
      <c r="U878" t="str">
        <f t="shared" si="403"/>
        <v>0.0000499999999999999-0.00190998155592232i</v>
      </c>
      <c r="V878" t="str">
        <f t="shared" si="404"/>
        <v>0.00002-0.02139179342633i</v>
      </c>
      <c r="W878" t="str">
        <f t="shared" si="405"/>
        <v>0.000042273329799047-0.00175350976724294i</v>
      </c>
      <c r="X878" t="str">
        <f t="shared" si="406"/>
        <v>0.0000576274540545708-0.00175263406733548i</v>
      </c>
      <c r="Y878" t="str">
        <f t="shared" si="407"/>
        <v>0.009+0.373975189483329i</v>
      </c>
      <c r="Z878" t="str">
        <f t="shared" si="408"/>
        <v>-0.0564241596548719-0.00323085865893528i</v>
      </c>
      <c r="AA878" t="str">
        <f t="shared" si="409"/>
        <v>0.784031010880945-32.2196985773413i</v>
      </c>
      <c r="AB878" t="str">
        <f t="shared" si="410"/>
        <v>0.655626429465327-0.102891006754827i</v>
      </c>
      <c r="AC878" t="str">
        <f t="shared" si="411"/>
        <v>1.66635111131418-1.73145450763454i</v>
      </c>
      <c r="AD878" t="str">
        <f t="shared" si="412"/>
        <v>0.220039753744279+0.166890287908876i</v>
      </c>
      <c r="AE878" t="str">
        <f t="shared" si="413"/>
        <v>-0.0118763592639033-0.0101275615935127i</v>
      </c>
      <c r="AF878" t="str">
        <f t="shared" si="414"/>
        <v>-3.56420959676733-0.961235480425561i</v>
      </c>
      <c r="AG878" t="str">
        <f t="shared" si="415"/>
        <v>1.02008981540015-0.0251907379139264i</v>
      </c>
      <c r="AH878" t="str">
        <f t="shared" si="416"/>
        <v>0.0307839589504149+0.0473372050569153i</v>
      </c>
      <c r="AI878">
        <f t="shared" si="417"/>
        <v>-24.964186031924378</v>
      </c>
      <c r="AJ878">
        <f t="shared" si="418"/>
        <v>56.96356193733849</v>
      </c>
      <c r="AK878"/>
      <c r="AL878"/>
      <c r="AM878"/>
      <c r="AN878"/>
    </row>
    <row r="879" spans="1:40" x14ac:dyDescent="0.35">
      <c r="A879"/>
      <c r="B879">
        <f t="shared" si="419"/>
        <v>74500</v>
      </c>
      <c r="C879" s="237" t="str">
        <f t="shared" si="387"/>
        <v>-3.81114708762327E-06+0.00909833717892361i</v>
      </c>
      <c r="D879" s="208" t="str">
        <f t="shared" si="388"/>
        <v>-1.6487747385076+0.0697539183717477i</v>
      </c>
      <c r="E879" t="str">
        <f t="shared" si="389"/>
        <v>36500</v>
      </c>
      <c r="F879" t="str">
        <f t="shared" si="390"/>
        <v>0.21505376344086</v>
      </c>
      <c r="G879" t="str">
        <f t="shared" si="385"/>
        <v>0.21505376344086</v>
      </c>
      <c r="H879" t="str">
        <f t="shared" si="391"/>
        <v>1.91665030810699+1.03042046727306i</v>
      </c>
      <c r="I879" t="str">
        <f t="shared" si="392"/>
        <v>292.56081586555i</v>
      </c>
      <c r="J879" t="str">
        <f t="shared" si="386"/>
        <v>-114.857102414414+64.0029445652745i</v>
      </c>
      <c r="K879" t="str">
        <f t="shared" si="393"/>
        <v>1.08307373258334-1.94364042889957i</v>
      </c>
      <c r="L879" t="str">
        <f t="shared" si="394"/>
        <v>0.310499175745774-0.476473402471789i</v>
      </c>
      <c r="M879" t="str">
        <f t="shared" si="395"/>
        <v>1.39357290832911-2.42011383137136i</v>
      </c>
      <c r="N879" t="str">
        <f t="shared" si="396"/>
        <v>-0.92926047467124i</v>
      </c>
      <c r="O879" t="str">
        <f t="shared" si="397"/>
        <v>0.598426637006575-0.801177608349735i</v>
      </c>
      <c r="P879" t="str">
        <f t="shared" si="398"/>
        <v>0.401573362993425+0.801177608349735i</v>
      </c>
      <c r="Q879" t="str">
        <f t="shared" si="399"/>
        <v>-0.401573362993425+0.128082866321505i</v>
      </c>
      <c r="R879" t="str">
        <f t="shared" si="400"/>
        <v>-0.330079552511088-2.10037622331859i</v>
      </c>
      <c r="S879" t="str">
        <f t="shared" si="401"/>
        <v>0.103759790275278i</v>
      </c>
      <c r="T879" t="str">
        <f t="shared" si="402"/>
        <v>0.217934596430717-0.0342489851427081i</v>
      </c>
      <c r="U879" t="str">
        <f t="shared" si="403"/>
        <v>0.0000499999999999999-0.00190741782229021i</v>
      </c>
      <c r="V879" t="str">
        <f t="shared" si="404"/>
        <v>0.00002-0.0213630796096504i</v>
      </c>
      <c r="W879" t="str">
        <f t="shared" si="405"/>
        <v>0.0000422733291196419-0.00175115628871591i</v>
      </c>
      <c r="X879" t="str">
        <f t="shared" si="406"/>
        <v>0.0000575862450582308-0.00175028212487843i</v>
      </c>
      <c r="Y879" t="str">
        <f t="shared" si="407"/>
        <v>0.009+0.374477844307903i</v>
      </c>
      <c r="Z879" t="str">
        <f t="shared" si="408"/>
        <v>-0.0562722186703883-0.00322145592741805i</v>
      </c>
      <c r="AA879" t="str">
        <f t="shared" si="409"/>
        <v>0.781905590354394-32.1760960000882i</v>
      </c>
      <c r="AB879" t="str">
        <f t="shared" si="410"/>
        <v>0.655582787045277-0.103026529523351i</v>
      </c>
      <c r="AC879" t="str">
        <f t="shared" si="411"/>
        <v>1.66426648209554-1.73015995092017i</v>
      </c>
      <c r="AD879" t="str">
        <f t="shared" si="412"/>
        <v>0.220243757234053+0.167058822414733i</v>
      </c>
      <c r="AE879" t="str">
        <f t="shared" si="413"/>
        <v>-0.0118554322341671-0.0101102761429579i</v>
      </c>
      <c r="AF879" t="str">
        <f t="shared" si="414"/>
        <v>-3.56542504661459-0.960666548901312i</v>
      </c>
      <c r="AG879" t="str">
        <f t="shared" si="415"/>
        <v>1.02008198812837-0.0251805753774484i</v>
      </c>
      <c r="AH879" t="str">
        <f t="shared" si="416"/>
        <v>0.030749463062357+0.0472617286570631i</v>
      </c>
      <c r="AI879">
        <f t="shared" si="417"/>
        <v>-24.976820854456591</v>
      </c>
      <c r="AJ879">
        <f t="shared" si="418"/>
        <v>56.951135362970319</v>
      </c>
      <c r="AK879"/>
      <c r="AL879"/>
      <c r="AM879"/>
      <c r="AN879"/>
    </row>
    <row r="880" spans="1:40" x14ac:dyDescent="0.35">
      <c r="A880"/>
      <c r="B880">
        <f t="shared" si="419"/>
        <v>74600</v>
      </c>
      <c r="C880" s="237" t="str">
        <f t="shared" si="387"/>
        <v>-0.0000038009363851219+0.00908614102075675i</v>
      </c>
      <c r="D880" s="208" t="str">
        <f t="shared" si="388"/>
        <v>-1.64877466022555+0.0696604144924684i</v>
      </c>
      <c r="E880" t="str">
        <f t="shared" si="389"/>
        <v>36500</v>
      </c>
      <c r="F880" t="str">
        <f t="shared" si="390"/>
        <v>0.21505376344086</v>
      </c>
      <c r="G880" t="str">
        <f t="shared" si="385"/>
        <v>0.21505376344086</v>
      </c>
      <c r="H880" t="str">
        <f t="shared" si="391"/>
        <v>1.91786264568569+1.02975766617327i</v>
      </c>
      <c r="I880" t="str">
        <f t="shared" si="392"/>
        <v>292.953514947248i</v>
      </c>
      <c r="J880" t="str">
        <f t="shared" si="386"/>
        <v>-115.168336934841+64.0888545579796i</v>
      </c>
      <c r="K880" t="str">
        <f t="shared" si="393"/>
        <v>1.08081963201639-1.94224409851551i</v>
      </c>
      <c r="L880" t="str">
        <f t="shared" si="394"/>
        <v>0.309914795516049-0.476215005555401i</v>
      </c>
      <c r="M880" t="str">
        <f t="shared" si="395"/>
        <v>1.39073442753244-2.41845910407091i</v>
      </c>
      <c r="N880" t="str">
        <f t="shared" si="396"/>
        <v>-0.930507804167443i</v>
      </c>
      <c r="O880" t="str">
        <f t="shared" si="397"/>
        <v>0.597426839277857-0.801923420103485i</v>
      </c>
      <c r="P880" t="str">
        <f t="shared" si="398"/>
        <v>0.402573160722143+0.801923420103485i</v>
      </c>
      <c r="Q880" t="str">
        <f t="shared" si="399"/>
        <v>-0.402573160722143+0.128584384063958i</v>
      </c>
      <c r="R880" t="str">
        <f t="shared" si="400"/>
        <v>-0.330070660038922-2.09742087899634i</v>
      </c>
      <c r="S880" t="str">
        <f t="shared" si="401"/>
        <v>0.103899065161554i</v>
      </c>
      <c r="T880" t="str">
        <f t="shared" si="402"/>
        <v>0.217920068578045-0.0342940330153011i</v>
      </c>
      <c r="U880" t="str">
        <f t="shared" si="403"/>
        <v>0.0000499999999999999-0.00190486096193862i</v>
      </c>
      <c r="V880" t="str">
        <f t="shared" si="404"/>
        <v>0.00002-0.0213344427737125i</v>
      </c>
      <c r="W880" t="str">
        <f t="shared" si="405"/>
        <v>0.0000422733284393245-0.00174880912008574i</v>
      </c>
      <c r="X880" t="str">
        <f t="shared" si="406"/>
        <v>0.0000575452016500939-0.00174793648675245i</v>
      </c>
      <c r="Y880" t="str">
        <f t="shared" si="407"/>
        <v>0.009+0.374980499132478i</v>
      </c>
      <c r="Z880" t="str">
        <f t="shared" si="408"/>
        <v>-0.0561208913845309-0.00321209897061252i</v>
      </c>
      <c r="AA880" t="str">
        <f t="shared" si="409"/>
        <v>0.779788830044099-32.1326117485839i</v>
      </c>
      <c r="AB880" t="str">
        <f t="shared" si="410"/>
        <v>0.655539084896557-0.103162040866427i</v>
      </c>
      <c r="AC880" t="str">
        <f t="shared" si="411"/>
        <v>1.66218759703081-1.72886546978984i</v>
      </c>
      <c r="AD880" t="str">
        <f t="shared" si="412"/>
        <v>0.220447973608573+0.167227122309844i</v>
      </c>
      <c r="AE880" t="str">
        <f t="shared" si="413"/>
        <v>-0.0118345867153967-0.0100930358768001i</v>
      </c>
      <c r="AF880" t="str">
        <f t="shared" si="414"/>
        <v>-3.56663730591124-0.960097251680802i</v>
      </c>
      <c r="AG880" t="str">
        <f t="shared" si="415"/>
        <v>1.02007415636604-0.0251704656429007i</v>
      </c>
      <c r="AH880" t="str">
        <f t="shared" si="416"/>
        <v>0.0307150981761973+0.0471864378597358i</v>
      </c>
      <c r="AI880">
        <f t="shared" si="417"/>
        <v>-24.989438650063921</v>
      </c>
      <c r="AJ880">
        <f t="shared" si="418"/>
        <v>56.938663869125286</v>
      </c>
      <c r="AK880"/>
      <c r="AL880"/>
      <c r="AM880"/>
      <c r="AN880"/>
    </row>
    <row r="881" spans="1:40" x14ac:dyDescent="0.35">
      <c r="A881"/>
      <c r="B881">
        <f t="shared" si="419"/>
        <v>74700</v>
      </c>
      <c r="C881" s="237" t="str">
        <f t="shared" si="387"/>
        <v>-3.79076666199451E-06+0.00907397751627602i</v>
      </c>
      <c r="D881" s="208" t="str">
        <f t="shared" si="388"/>
        <v>-1.64877458225767+0.0695671609581162i</v>
      </c>
      <c r="E881" t="str">
        <f t="shared" si="389"/>
        <v>36500</v>
      </c>
      <c r="F881" t="str">
        <f t="shared" si="390"/>
        <v>0.21505376344086</v>
      </c>
      <c r="G881" t="str">
        <f t="shared" si="385"/>
        <v>0.21505376344086</v>
      </c>
      <c r="H881" t="str">
        <f t="shared" si="391"/>
        <v>1.91907180168666+1.0290947566882i</v>
      </c>
      <c r="I881" t="str">
        <f t="shared" si="392"/>
        <v>293.346214028947i</v>
      </c>
      <c r="J881" t="str">
        <f t="shared" si="386"/>
        <v>-115.479988939534+64.1747645506847i</v>
      </c>
      <c r="K881" t="str">
        <f t="shared" si="393"/>
        <v>1.07857188878354-1.94084809908175i</v>
      </c>
      <c r="L881" t="str">
        <f t="shared" si="394"/>
        <v>0.309331831376699-0.475956380124481i</v>
      </c>
      <c r="M881" t="str">
        <f t="shared" si="395"/>
        <v>1.38790372016024-2.41680447920623i</v>
      </c>
      <c r="N881" t="str">
        <f t="shared" si="396"/>
        <v>-0.931755133663646i</v>
      </c>
      <c r="O881" t="str">
        <f t="shared" si="397"/>
        <v>0.596426112054139-0.802667984200182i</v>
      </c>
      <c r="P881" t="str">
        <f t="shared" si="398"/>
        <v>0.403573887945861+0.802667984200182i</v>
      </c>
      <c r="Q881" t="str">
        <f t="shared" si="399"/>
        <v>-0.403573887945861+0.129087149463464i</v>
      </c>
      <c r="R881" t="str">
        <f t="shared" si="400"/>
        <v>-0.330061754813434-2.09447325638013i</v>
      </c>
      <c r="S881" t="str">
        <f t="shared" si="401"/>
        <v>0.104038340047829i</v>
      </c>
      <c r="T881" t="str">
        <f t="shared" si="402"/>
        <v>0.21790552086836-0.0343390770840632i</v>
      </c>
      <c r="U881" t="str">
        <f t="shared" si="403"/>
        <v>0.0000499999999999999-0.001902310947264i</v>
      </c>
      <c r="V881" t="str">
        <f t="shared" si="404"/>
        <v>0.00002-0.0213058826093568i</v>
      </c>
      <c r="W881" t="str">
        <f t="shared" si="405"/>
        <v>0.0000422733277580941-0.00174646823601146i</v>
      </c>
      <c r="X881" t="str">
        <f t="shared" si="406"/>
        <v>0.0000575043229441759-0.00174559712764663i</v>
      </c>
      <c r="Y881" t="str">
        <f t="shared" si="407"/>
        <v>0.009+0.375483153957052i</v>
      </c>
      <c r="Z881" t="str">
        <f t="shared" si="408"/>
        <v>-0.055970174492639-0.0032027874932021i</v>
      </c>
      <c r="AA881" t="str">
        <f t="shared" si="409"/>
        <v>0.777680682809497-32.0892453399535i</v>
      </c>
      <c r="AB881" t="str">
        <f t="shared" si="410"/>
        <v>0.655495323014705-0.103297540766959i</v>
      </c>
      <c r="AC881" t="str">
        <f t="shared" si="411"/>
        <v>1.66011443814317-1.72757107387454i</v>
      </c>
      <c r="AD881" t="str">
        <f t="shared" si="412"/>
        <v>0.220652402636875+0.167395187358439i</v>
      </c>
      <c r="AE881" t="str">
        <f t="shared" si="413"/>
        <v>-0.0118138222653121-0.0100758406011902i</v>
      </c>
      <c r="AF881" t="str">
        <f t="shared" si="414"/>
        <v>-3.56784638394433-0.959527595730084i</v>
      </c>
      <c r="AG881" t="str">
        <f t="shared" si="415"/>
        <v>1.02006632009621-0.0251604084676486i</v>
      </c>
      <c r="AH881" t="str">
        <f t="shared" si="416"/>
        <v>0.030680863559226+0.0471113319215668i</v>
      </c>
      <c r="AI881">
        <f t="shared" si="417"/>
        <v>-25.0020394730481</v>
      </c>
      <c r="AJ881">
        <f t="shared" si="418"/>
        <v>56.926147624178029</v>
      </c>
      <c r="AK881"/>
      <c r="AL881"/>
      <c r="AM881"/>
      <c r="AN881"/>
    </row>
    <row r="882" spans="1:40" x14ac:dyDescent="0.35">
      <c r="A882"/>
      <c r="B882">
        <f t="shared" si="419"/>
        <v>74800</v>
      </c>
      <c r="C882" s="237" t="str">
        <f t="shared" si="387"/>
        <v>-3.78063769924668E-06+0.00906184653451753i</v>
      </c>
      <c r="D882" s="208" t="str">
        <f t="shared" si="388"/>
        <v>-1.64877450460229+0.0694741567646344i</v>
      </c>
      <c r="E882" t="str">
        <f t="shared" si="389"/>
        <v>36500</v>
      </c>
      <c r="F882" t="str">
        <f t="shared" si="390"/>
        <v>0.21505376344086</v>
      </c>
      <c r="G882" t="str">
        <f t="shared" si="385"/>
        <v>0.21505376344086</v>
      </c>
      <c r="H882" t="str">
        <f t="shared" si="391"/>
        <v>1.92027778537587+1.02843174472905i</v>
      </c>
      <c r="I882" t="str">
        <f t="shared" si="392"/>
        <v>293.738913110646i</v>
      </c>
      <c r="J882" t="str">
        <f t="shared" si="386"/>
        <v>-115.792058428493+64.2606745433897i</v>
      </c>
      <c r="K882" t="str">
        <f t="shared" si="393"/>
        <v>1.07633048205977-1.93945244043276i</v>
      </c>
      <c r="L882" t="str">
        <f t="shared" si="394"/>
        <v>0.308750279750156-0.475697529417536i</v>
      </c>
      <c r="M882" t="str">
        <f t="shared" si="395"/>
        <v>1.38508076180993-2.4151499698503i</v>
      </c>
      <c r="N882" t="str">
        <f t="shared" si="396"/>
        <v>-0.933002463159849i</v>
      </c>
      <c r="O882" t="str">
        <f t="shared" si="397"/>
        <v>0.595424456892384-0.803411299481411i</v>
      </c>
      <c r="P882" t="str">
        <f t="shared" si="398"/>
        <v>0.404575543107616+0.803411299481411i</v>
      </c>
      <c r="Q882" t="str">
        <f t="shared" si="399"/>
        <v>-0.404575543107616+0.129591163678438i</v>
      </c>
      <c r="R882" t="str">
        <f t="shared" si="400"/>
        <v>-0.330052836831218-2.09153332448634i</v>
      </c>
      <c r="S882" t="str">
        <f t="shared" si="401"/>
        <v>0.104177614934105i</v>
      </c>
      <c r="T882" t="str">
        <f t="shared" si="402"/>
        <v>0.217890953300186-0.0343841173433116i</v>
      </c>
      <c r="U882" t="str">
        <f t="shared" si="403"/>
        <v>0.0000500000000000001-0.00189976775081044i</v>
      </c>
      <c r="V882" t="str">
        <f t="shared" si="404"/>
        <v>0.00002-0.0212773988090769i</v>
      </c>
      <c r="W882" t="str">
        <f t="shared" si="405"/>
        <v>0.0000422733270759516-0.00174413361128767i</v>
      </c>
      <c r="X882" t="str">
        <f t="shared" si="406"/>
        <v>0.0000574636080604142-0.00174326402238546i</v>
      </c>
      <c r="Y882" t="str">
        <f t="shared" si="407"/>
        <v>0.009+0.375985808781626i</v>
      </c>
      <c r="Z882" t="str">
        <f t="shared" si="408"/>
        <v>-0.0558200647122955-0.003193521202206i</v>
      </c>
      <c r="AA882" t="str">
        <f t="shared" si="409"/>
        <v>0.775581101831347-32.0459962939554i</v>
      </c>
      <c r="AB882" t="str">
        <f t="shared" si="410"/>
        <v>0.655451501395282-0.103433029207853i</v>
      </c>
      <c r="AC882" t="str">
        <f t="shared" si="411"/>
        <v>1.65804698750917-1.72627677272467i</v>
      </c>
      <c r="AD882" t="str">
        <f t="shared" si="412"/>
        <v>0.220857044087696+0.16756301732482i</v>
      </c>
      <c r="AE882" t="str">
        <f t="shared" si="413"/>
        <v>-0.0117931384446091-0.0100586901234096i</v>
      </c>
      <c r="AF882" t="str">
        <f t="shared" si="414"/>
        <v>-3.56905228997816-0.958957587964416i</v>
      </c>
      <c r="AG882" t="str">
        <f t="shared" si="415"/>
        <v>1.0200584793021-0.0251504036103455i</v>
      </c>
      <c r="AH882" t="str">
        <f t="shared" si="416"/>
        <v>0.030646758483735+0.0470364101032226i</v>
      </c>
      <c r="AI882">
        <f t="shared" si="417"/>
        <v>-25.014623377457777</v>
      </c>
      <c r="AJ882">
        <f t="shared" si="418"/>
        <v>56.913586795642964</v>
      </c>
      <c r="AK882"/>
      <c r="AL882"/>
      <c r="AM882"/>
      <c r="AN882"/>
    </row>
    <row r="883" spans="1:40" x14ac:dyDescent="0.35">
      <c r="A883"/>
      <c r="B883">
        <f t="shared" si="419"/>
        <v>74900</v>
      </c>
      <c r="C883" s="237" t="str">
        <f t="shared" si="387"/>
        <v>-3.77054927934495E-06+0.00904974794521681i</v>
      </c>
      <c r="D883" s="208" t="str">
        <f t="shared" si="388"/>
        <v>-1.64877442725773+0.0693814009133289i</v>
      </c>
      <c r="E883" t="str">
        <f t="shared" si="389"/>
        <v>36500</v>
      </c>
      <c r="F883" t="str">
        <f t="shared" si="390"/>
        <v>0.21505376344086</v>
      </c>
      <c r="G883" t="str">
        <f t="shared" si="385"/>
        <v>0.21505376344086</v>
      </c>
      <c r="H883" t="str">
        <f t="shared" si="391"/>
        <v>1.92148060599635+1.02776863616198i</v>
      </c>
      <c r="I883" t="str">
        <f t="shared" si="392"/>
        <v>294.131612192344i</v>
      </c>
      <c r="J883" t="str">
        <f t="shared" si="386"/>
        <v>-116.104545401718+64.3465845360948i</v>
      </c>
      <c r="K883" t="str">
        <f t="shared" si="393"/>
        <v>1.07409539108714-1.93805713231444i</v>
      </c>
      <c r="L883" t="str">
        <f t="shared" si="394"/>
        <v>0.308170137064427-0.475438456652178i</v>
      </c>
      <c r="M883" t="str">
        <f t="shared" si="395"/>
        <v>1.38226552815157-2.41349558896662i</v>
      </c>
      <c r="N883" t="str">
        <f t="shared" si="396"/>
        <v>-0.934249792656052i</v>
      </c>
      <c r="O883" t="str">
        <f t="shared" si="397"/>
        <v>0.594421875350996-0.8041533647907i</v>
      </c>
      <c r="P883" t="str">
        <f t="shared" si="398"/>
        <v>0.405578124649004+0.8041533647907i</v>
      </c>
      <c r="Q883" t="str">
        <f t="shared" si="399"/>
        <v>-0.405578124649004+0.130096427865352i</v>
      </c>
      <c r="R883" t="str">
        <f t="shared" si="400"/>
        <v>-0.330043906088869-2.0886010524968i</v>
      </c>
      <c r="S883" t="str">
        <f t="shared" si="401"/>
        <v>0.10431688982038i</v>
      </c>
      <c r="T883" t="str">
        <f t="shared" si="402"/>
        <v>0.217876365872038-0.0344291537873604i</v>
      </c>
      <c r="U883" t="str">
        <f t="shared" si="403"/>
        <v>0.0000500000000000001-0.00189723134526864i</v>
      </c>
      <c r="V883" t="str">
        <f t="shared" si="404"/>
        <v>0.00002-0.0212489910670087i</v>
      </c>
      <c r="W883" t="str">
        <f t="shared" si="405"/>
        <v>0.000042273326392896-0.00174180522084351i</v>
      </c>
      <c r="X883" t="str">
        <f t="shared" si="406"/>
        <v>0.0000574230561246125-0.00174093714592774i</v>
      </c>
      <c r="Y883" t="str">
        <f t="shared" si="407"/>
        <v>0.009+0.376488463606201i</v>
      </c>
      <c r="Z883" t="str">
        <f t="shared" si="408"/>
        <v>-0.0556705587831421-0.00318429980695716i</v>
      </c>
      <c r="AA883" t="str">
        <f t="shared" si="409"/>
        <v>0.773490040609144-32.0028641329641i</v>
      </c>
      <c r="AB883" t="str">
        <f t="shared" si="410"/>
        <v>0.655407620033819-0.103568506172005i</v>
      </c>
      <c r="AC883" t="str">
        <f t="shared" si="411"/>
        <v>1.65598522725861-1.72498257581045i</v>
      </c>
      <c r="AD883" t="str">
        <f t="shared" si="412"/>
        <v>0.22106189772947+0.167730611973356i</v>
      </c>
      <c r="AE883" t="str">
        <f t="shared" si="413"/>
        <v>-0.0117725348169338-0.0100415842518606i</v>
      </c>
      <c r="AF883" t="str">
        <f t="shared" si="414"/>
        <v>-3.57025503325408-0.958387235248651i</v>
      </c>
      <c r="AG883" t="str">
        <f t="shared" si="415"/>
        <v>1.02005063396707-0.0251404508309241i</v>
      </c>
      <c r="AH883" t="str">
        <f t="shared" si="416"/>
        <v>0.0306127822269713+0.0469616716693706i</v>
      </c>
      <c r="AI883">
        <f t="shared" si="417"/>
        <v>-25.027190417091202</v>
      </c>
      <c r="AJ883">
        <f t="shared" si="418"/>
        <v>56.900981550181847</v>
      </c>
      <c r="AK883"/>
      <c r="AL883"/>
      <c r="AM883"/>
      <c r="AN883"/>
    </row>
    <row r="884" spans="1:40" x14ac:dyDescent="0.35">
      <c r="A884"/>
      <c r="B884">
        <f t="shared" si="419"/>
        <v>75000</v>
      </c>
      <c r="C884" s="237" t="str">
        <f t="shared" si="387"/>
        <v>-3.76050118620507E-06+0.00903768161880412i</v>
      </c>
      <c r="D884" s="208" t="str">
        <f t="shared" si="388"/>
        <v>-1.64877435022235+0.0692888924108316i</v>
      </c>
      <c r="E884" t="str">
        <f t="shared" si="389"/>
        <v>36500</v>
      </c>
      <c r="F884" t="str">
        <f t="shared" si="390"/>
        <v>0.21505376344086</v>
      </c>
      <c r="G884" t="str">
        <f t="shared" si="385"/>
        <v>0.21505376344086</v>
      </c>
      <c r="H884" t="str">
        <f t="shared" si="391"/>
        <v>1.92268027276829+1.02710543680838i</v>
      </c>
      <c r="I884" t="str">
        <f t="shared" si="392"/>
        <v>294.524311274043i</v>
      </c>
      <c r="J884" t="str">
        <f t="shared" si="386"/>
        <v>-116.41744985921+64.4324945287998i</v>
      </c>
      <c r="K884" t="str">
        <f t="shared" si="393"/>
        <v>1.07186659517466-1.93666218438482i</v>
      </c>
      <c r="L884" t="str">
        <f t="shared" si="394"/>
        <v>0.3075913997531-0.475179165025231i</v>
      </c>
      <c r="M884" t="str">
        <f t="shared" si="395"/>
        <v>1.37945799492776-2.41184134941005i</v>
      </c>
      <c r="N884" t="str">
        <f t="shared" si="396"/>
        <v>-0.935497122152255i</v>
      </c>
      <c r="O884" t="str">
        <f t="shared" si="397"/>
        <v>0.593418368989824-0.80489417897352i</v>
      </c>
      <c r="P884" t="str">
        <f t="shared" si="398"/>
        <v>0.406581631010176+0.80489417897352i</v>
      </c>
      <c r="Q884" t="str">
        <f t="shared" si="399"/>
        <v>-0.406581631010176+0.130602943178735i</v>
      </c>
      <c r="R884" t="str">
        <f t="shared" si="400"/>
        <v>-0.330034962582959-2.08567640975771i</v>
      </c>
      <c r="S884" t="str">
        <f t="shared" si="401"/>
        <v>0.104456164706656i</v>
      </c>
      <c r="T884" t="str">
        <f t="shared" si="402"/>
        <v>0.217861758582438-0.0344741864105206i</v>
      </c>
      <c r="U884" t="str">
        <f t="shared" si="403"/>
        <v>0.0000500000000000001-0.00189470170347495i</v>
      </c>
      <c r="V884" t="str">
        <f t="shared" si="404"/>
        <v>0.00002-0.0212206590789194i</v>
      </c>
      <c r="W884" t="str">
        <f t="shared" si="405"/>
        <v>0.000042273325708928-0.00173948303974187i</v>
      </c>
      <c r="X884" t="str">
        <f t="shared" si="406"/>
        <v>0.0000573826662684002-0.00173861647336582i</v>
      </c>
      <c r="Y884" t="str">
        <f t="shared" si="407"/>
        <v>0.009+0.376991118430775i</v>
      </c>
      <c r="Z884" t="str">
        <f t="shared" si="408"/>
        <v>-0.0555216534667056-0.00317512301908099i</v>
      </c>
      <c r="AA884" t="str">
        <f t="shared" si="409"/>
        <v>0.771407452958471-31.959848381952i</v>
      </c>
      <c r="AB884" t="str">
        <f t="shared" si="410"/>
        <v>0.655363678925872-0.103703971642302i</v>
      </c>
      <c r="AC884" t="str">
        <f t="shared" si="411"/>
        <v>1.65392913957461-1.72368849252265i</v>
      </c>
      <c r="AD884" t="str">
        <f t="shared" si="412"/>
        <v>0.221266963330332+0.167897971068485i</v>
      </c>
      <c r="AE884" t="str">
        <f t="shared" si="413"/>
        <v>-0.0117520109488604-0.0100245227960597i</v>
      </c>
      <c r="AF884" t="str">
        <f t="shared" si="414"/>
        <v>-3.57145462299064-0.957816544397548i</v>
      </c>
      <c r="AG884" t="str">
        <f t="shared" si="415"/>
        <v>1.02004278407461-0.0251305498905877i</v>
      </c>
      <c r="AH884" t="str">
        <f t="shared" si="416"/>
        <v>0.0305789340711031+0.0468871158886593i</v>
      </c>
      <c r="AI884">
        <f t="shared" si="417"/>
        <v>-25.039740645496266</v>
      </c>
      <c r="AJ884">
        <f t="shared" si="418"/>
        <v>56.888332053607584</v>
      </c>
      <c r="AK884"/>
      <c r="AL884"/>
      <c r="AM884"/>
      <c r="AN884"/>
    </row>
    <row r="885" spans="1:40" x14ac:dyDescent="0.35">
      <c r="A885"/>
      <c r="B885">
        <f t="shared" si="419"/>
        <v>75100</v>
      </c>
      <c r="C885" s="237" t="str">
        <f t="shared" si="387"/>
        <v>-3.75049320518047E-06+0.00902564742639981i</v>
      </c>
      <c r="D885" s="208" t="str">
        <f t="shared" si="388"/>
        <v>-1.6487742734945+0.0691966302690652i</v>
      </c>
      <c r="E885" t="str">
        <f t="shared" si="389"/>
        <v>36500</v>
      </c>
      <c r="F885" t="str">
        <f t="shared" si="390"/>
        <v>0.21505376344086</v>
      </c>
      <c r="G885" t="str">
        <f t="shared" si="385"/>
        <v>0.21505376344086</v>
      </c>
      <c r="H885" t="str">
        <f t="shared" si="391"/>
        <v>1.92387679488891+1.02644215244511i</v>
      </c>
      <c r="I885" t="str">
        <f t="shared" si="392"/>
        <v>294.917010355742i</v>
      </c>
      <c r="J885" t="str">
        <f t="shared" si="386"/>
        <v>-116.730771800968+64.518404521505i</v>
      </c>
      <c r="K885" t="str">
        <f t="shared" si="393"/>
        <v>1.06964407369821-1.93526760621467i</v>
      </c>
      <c r="L885" t="str">
        <f t="shared" si="394"/>
        <v>0.307014064255409-0.474919657712854i</v>
      </c>
      <c r="M885" t="str">
        <f t="shared" si="395"/>
        <v>1.37665813795362-2.41018726392752i</v>
      </c>
      <c r="N885" t="str">
        <f t="shared" si="396"/>
        <v>-0.936744451648458i</v>
      </c>
      <c r="O885" t="str">
        <f t="shared" si="397"/>
        <v>0.592413939370153-0.80563374087729i</v>
      </c>
      <c r="P885" t="str">
        <f t="shared" si="398"/>
        <v>0.407586060629847+0.80563374087729i</v>
      </c>
      <c r="Q885" t="str">
        <f t="shared" si="399"/>
        <v>-0.407586060629847+0.131110710771168i</v>
      </c>
      <c r="R885" t="str">
        <f t="shared" si="400"/>
        <v>-0.330026006310069-2.08275936577849i</v>
      </c>
      <c r="S885" t="str">
        <f t="shared" si="401"/>
        <v>0.104595439592931i</v>
      </c>
      <c r="T885" t="str">
        <f t="shared" si="402"/>
        <v>0.217847131429895-0.0345192152071011i</v>
      </c>
      <c r="U885" t="str">
        <f t="shared" si="403"/>
        <v>0.0000500000000000001-0.0018921787984104i</v>
      </c>
      <c r="V885" t="str">
        <f t="shared" si="404"/>
        <v>0.00002-0.0211924025421964i</v>
      </c>
      <c r="W885" t="str">
        <f t="shared" si="405"/>
        <v>0.0000422733250240477-0.00173716704317845i</v>
      </c>
      <c r="X885" t="str">
        <f t="shared" si="406"/>
        <v>0.0000573424376291827-0.00173630197992464i</v>
      </c>
      <c r="Y885" t="str">
        <f t="shared" si="407"/>
        <v>0.009+0.37749377325535i</v>
      </c>
      <c r="Z885" t="str">
        <f t="shared" si="408"/>
        <v>-0.0553733455462192-0.00316599055247387i</v>
      </c>
      <c r="AA885" t="str">
        <f t="shared" si="409"/>
        <v>0.769333293008428-31.9169485684713i</v>
      </c>
      <c r="AB885" t="str">
        <f t="shared" si="410"/>
        <v>0.655319678066955-0.103839425601622i</v>
      </c>
      <c r="AC885" t="str">
        <f t="shared" si="411"/>
        <v>1.65187870669344-1.72239453217296i</v>
      </c>
      <c r="AD885" t="str">
        <f t="shared" si="412"/>
        <v>0.221472240658113+0.16806509437471i</v>
      </c>
      <c r="AE885" t="str">
        <f t="shared" si="413"/>
        <v>-0.0117315664098662-0.0100075055666276i</v>
      </c>
      <c r="AF885" t="str">
        <f t="shared" si="414"/>
        <v>-3.57265106838341-0.957245522176045i</v>
      </c>
      <c r="AG885" t="str">
        <f t="shared" si="415"/>
        <v>1.02003492960833-0.0251207005518012i</v>
      </c>
      <c r="AH885" t="str">
        <f t="shared" si="416"/>
        <v>0.0305452133031759+0.0468127420336825i</v>
      </c>
      <c r="AI885">
        <f t="shared" si="417"/>
        <v>-25.05227411597355</v>
      </c>
      <c r="AJ885">
        <f t="shared" si="418"/>
        <v>56.875638470887829</v>
      </c>
      <c r="AK885"/>
      <c r="AL885"/>
      <c r="AM885"/>
      <c r="AN885"/>
    </row>
    <row r="886" spans="1:40" x14ac:dyDescent="0.35">
      <c r="A886"/>
      <c r="B886">
        <f t="shared" si="419"/>
        <v>75200</v>
      </c>
      <c r="C886" s="237" t="str">
        <f t="shared" si="387"/>
        <v>-3.74052512305086E-06+0.00901364523980982i</v>
      </c>
      <c r="D886" s="208" t="str">
        <f t="shared" si="388"/>
        <v>-1.64877419707254+0.0691046135052086i</v>
      </c>
      <c r="E886" t="str">
        <f t="shared" si="389"/>
        <v>36500</v>
      </c>
      <c r="F886" t="str">
        <f t="shared" si="390"/>
        <v>0.21505376344086</v>
      </c>
      <c r="G886" t="str">
        <f t="shared" si="385"/>
        <v>0.21505376344086</v>
      </c>
      <c r="H886" t="str">
        <f t="shared" si="391"/>
        <v>1.92507018153254+1.02577878880485i</v>
      </c>
      <c r="I886" t="str">
        <f t="shared" si="392"/>
        <v>295.309709437441i</v>
      </c>
      <c r="J886" t="str">
        <f t="shared" si="386"/>
        <v>-117.044511226991+64.60431451421i</v>
      </c>
      <c r="K886" t="str">
        <f t="shared" si="393"/>
        <v>1.06742780610034-1.93387340728819i</v>
      </c>
      <c r="L886" t="str">
        <f t="shared" si="394"/>
        <v>0.306438127016255-0.47465993787065i</v>
      </c>
      <c r="M886" t="str">
        <f t="shared" si="395"/>
        <v>1.37386593311659-2.40853334515884i</v>
      </c>
      <c r="N886" t="str">
        <f t="shared" si="396"/>
        <v>-0.937991781144661i</v>
      </c>
      <c r="O886" t="str">
        <f t="shared" si="397"/>
        <v>0.591408588054705-0.806372049351377i</v>
      </c>
      <c r="P886" t="str">
        <f t="shared" si="398"/>
        <v>0.408591411945295+0.806372049351377i</v>
      </c>
      <c r="Q886" t="str">
        <f t="shared" si="399"/>
        <v>-0.408591411945295+0.131619731793284i</v>
      </c>
      <c r="R886" t="str">
        <f t="shared" si="400"/>
        <v>-0.330017037266774-2.07984989023074i</v>
      </c>
      <c r="S886" t="str">
        <f t="shared" si="401"/>
        <v>0.104734714479207i</v>
      </c>
      <c r="T886" t="str">
        <f t="shared" si="402"/>
        <v>0.217832484412927-0.0345642401714094i</v>
      </c>
      <c r="U886" t="str">
        <f t="shared" si="403"/>
        <v>0.0000500000000000001-0.00188966260319975i</v>
      </c>
      <c r="V886" t="str">
        <f t="shared" si="404"/>
        <v>0.00002-0.0211642211558371i</v>
      </c>
      <c r="W886" t="str">
        <f t="shared" si="405"/>
        <v>0.0000422733243382546-0.0017348572064809i</v>
      </c>
      <c r="X886" t="str">
        <f t="shared" si="406"/>
        <v>0.0000573023693500956-0.0017339936409609i</v>
      </c>
      <c r="Y886" t="str">
        <f t="shared" si="407"/>
        <v>0.009+0.377996428079924i</v>
      </c>
      <c r="Z886" t="str">
        <f t="shared" si="408"/>
        <v>-0.0552256318264495-0.00315690212328223i</v>
      </c>
      <c r="AA886" t="str">
        <f t="shared" si="409"/>
        <v>0.76726751519909-31.8741642226369i</v>
      </c>
      <c r="AB886" t="str">
        <f t="shared" si="410"/>
        <v>0.65527561745261-0.103974868032844i</v>
      </c>
      <c r="AC886" t="str">
        <f t="shared" si="411"/>
        <v>1.64983391090448-1.72110070399478i</v>
      </c>
      <c r="AD886" t="str">
        <f t="shared" si="412"/>
        <v>0.221677729480343+0.168231981656611i</v>
      </c>
      <c r="AE886" t="str">
        <f t="shared" si="413"/>
        <v>-0.011711200772309-0.00999053237528289i</v>
      </c>
      <c r="AF886" t="str">
        <f t="shared" si="414"/>
        <v>-3.57384437860508-0.956674175299641i</v>
      </c>
      <c r="AG886" t="str">
        <f t="shared" si="415"/>
        <v>1.02002707055201-0.0251109025782825i</v>
      </c>
      <c r="AH886" t="str">
        <f t="shared" si="416"/>
        <v>0.0305116192150721+0.0467385493809583i</v>
      </c>
      <c r="AI886">
        <f t="shared" si="417"/>
        <v>-25.064790881577167</v>
      </c>
      <c r="AJ886">
        <f t="shared" si="418"/>
        <v>56.862900966153994</v>
      </c>
      <c r="AK886"/>
      <c r="AL886"/>
      <c r="AM886"/>
      <c r="AN886"/>
    </row>
    <row r="887" spans="1:40" x14ac:dyDescent="0.35">
      <c r="A887"/>
      <c r="B887">
        <f t="shared" si="419"/>
        <v>75300</v>
      </c>
      <c r="C887" s="237" t="str">
        <f t="shared" si="387"/>
        <v>-3.73059672801075E-06+0.00900167493152102i</v>
      </c>
      <c r="D887" s="208" t="str">
        <f t="shared" si="388"/>
        <v>-1.64877412095484+0.0690128411416612i</v>
      </c>
      <c r="E887" t="str">
        <f t="shared" si="389"/>
        <v>36500</v>
      </c>
      <c r="F887" t="str">
        <f t="shared" si="390"/>
        <v>0.21505376344086</v>
      </c>
      <c r="G887" t="str">
        <f t="shared" si="385"/>
        <v>0.21505376344086</v>
      </c>
      <c r="H887" t="str">
        <f t="shared" si="391"/>
        <v>1.92626044185054+1.02511535157634i</v>
      </c>
      <c r="I887" t="str">
        <f t="shared" si="392"/>
        <v>295.702408519139i</v>
      </c>
      <c r="J887" t="str">
        <f t="shared" si="386"/>
        <v>-117.358668137281+64.6902245069151i</v>
      </c>
      <c r="K887" t="str">
        <f t="shared" si="393"/>
        <v>1.06521777189018-1.93247959700356i</v>
      </c>
      <c r="L887" t="str">
        <f t="shared" si="394"/>
        <v>0.30586358448624-0.474400008633779i</v>
      </c>
      <c r="M887" t="str">
        <f t="shared" si="395"/>
        <v>1.37108135637642-2.40687960563734i</v>
      </c>
      <c r="N887" t="str">
        <f t="shared" si="396"/>
        <v>-0.939239110640864i</v>
      </c>
      <c r="O887" t="str">
        <f t="shared" si="397"/>
        <v>0.590402316607638-0.807109103247098i</v>
      </c>
      <c r="P887" t="str">
        <f t="shared" si="398"/>
        <v>0.409597683392362+0.807109103247098i</v>
      </c>
      <c r="Q887" t="str">
        <f t="shared" si="399"/>
        <v>-0.409597683392362+0.132130007393766i</v>
      </c>
      <c r="R887" t="str">
        <f t="shared" si="400"/>
        <v>-0.330008055449634-2.07694795294715i</v>
      </c>
      <c r="S887" t="str">
        <f t="shared" si="401"/>
        <v>0.104873989365482i</v>
      </c>
      <c r="T887" t="str">
        <f t="shared" si="402"/>
        <v>0.217817817530039-0.0346092612977483i</v>
      </c>
      <c r="U887" t="str">
        <f t="shared" si="403"/>
        <v>0.00005-0.0018871530911105i</v>
      </c>
      <c r="V887" t="str">
        <f t="shared" si="404"/>
        <v>0.00002-0.0211361146204376i</v>
      </c>
      <c r="W887" t="str">
        <f t="shared" si="405"/>
        <v>0.0000422733236515493-0.0017325535051079i</v>
      </c>
      <c r="X887" t="str">
        <f t="shared" si="406"/>
        <v>0.0000572624605799596-0.00173169143196211i</v>
      </c>
      <c r="Y887" t="str">
        <f t="shared" si="407"/>
        <v>0.009+0.378499082904498i</v>
      </c>
      <c r="Z887" t="str">
        <f t="shared" si="408"/>
        <v>-0.0550785091335217-0.00314785744988158i</v>
      </c>
      <c r="AA887" t="str">
        <f t="shared" si="409"/>
        <v>0.765210074278944-31.8314948771091i</v>
      </c>
      <c r="AB887" t="str">
        <f t="shared" si="410"/>
        <v>0.65523149707834-0.104110298918828i</v>
      </c>
      <c r="AC887" t="str">
        <f t="shared" si="411"/>
        <v>1.64779473455019-1.71980701714346i</v>
      </c>
      <c r="AD887" t="str">
        <f t="shared" si="412"/>
        <v>0.221883429564255+0.168398632678834i</v>
      </c>
      <c r="AE887" t="str">
        <f t="shared" si="413"/>
        <v>-0.011690913611404-0.00997360303483287i</v>
      </c>
      <c r="AF887" t="str">
        <f t="shared" si="414"/>
        <v>-3.57503456280538-0.956102510434679i</v>
      </c>
      <c r="AG887" t="str">
        <f t="shared" si="415"/>
        <v>1.02001920688955-0.025101155734995i</v>
      </c>
      <c r="AH887" t="str">
        <f t="shared" si="416"/>
        <v>0.0304781511034748+0.0466645372108994i</v>
      </c>
      <c r="AI887">
        <f t="shared" si="417"/>
        <v>-25.077290995116442</v>
      </c>
      <c r="AJ887">
        <f t="shared" si="418"/>
        <v>56.850119702701996</v>
      </c>
      <c r="AK887"/>
      <c r="AL887"/>
      <c r="AM887"/>
      <c r="AN887"/>
    </row>
    <row r="888" spans="1:40" x14ac:dyDescent="0.35">
      <c r="A888"/>
      <c r="B888">
        <f t="shared" si="419"/>
        <v>75400</v>
      </c>
      <c r="C888" s="237" t="str">
        <f t="shared" si="387"/>
        <v>-3.72070780965829E-06+0.00898973637469674i</v>
      </c>
      <c r="D888" s="208" t="str">
        <f t="shared" si="388"/>
        <v>-1.6487740451398+0.0689213122060084i</v>
      </c>
      <c r="E888" t="str">
        <f t="shared" si="389"/>
        <v>36500</v>
      </c>
      <c r="F888" t="str">
        <f t="shared" si="390"/>
        <v>0.21505376344086</v>
      </c>
      <c r="G888" t="str">
        <f t="shared" si="385"/>
        <v>0.21505376344086</v>
      </c>
      <c r="H888" t="str">
        <f t="shared" si="391"/>
        <v>1.92744758497134+1.02445184640468i</v>
      </c>
      <c r="I888" t="str">
        <f t="shared" si="392"/>
        <v>296.095107600838i</v>
      </c>
      <c r="J888" t="str">
        <f t="shared" si="386"/>
        <v>-117.673242531838+64.7761344996201i</v>
      </c>
      <c r="K888" t="str">
        <f t="shared" si="393"/>
        <v>1.06301395064335-1.93108618467371i</v>
      </c>
      <c r="L888" t="str">
        <f t="shared" si="394"/>
        <v>0.305290433121711-0.474139873117074i</v>
      </c>
      <c r="M888" t="str">
        <f t="shared" si="395"/>
        <v>1.36830438376506-2.40522605779078i</v>
      </c>
      <c r="N888" t="str">
        <f t="shared" si="396"/>
        <v>-0.940486440137068i</v>
      </c>
      <c r="O888" t="str">
        <f t="shared" si="397"/>
        <v>0.589395126594537-0.807844901417722i</v>
      </c>
      <c r="P888" t="str">
        <f t="shared" si="398"/>
        <v>0.410604873405463+0.807844901417722i</v>
      </c>
      <c r="Q888" t="str">
        <f t="shared" si="399"/>
        <v>-0.410604873405463+0.132641538719346i</v>
      </c>
      <c r="R888" t="str">
        <f t="shared" si="400"/>
        <v>-0.329999060855215-2.07405352392042i</v>
      </c>
      <c r="S888" t="str">
        <f t="shared" si="401"/>
        <v>0.105013264251758i</v>
      </c>
      <c r="T888" t="str">
        <f t="shared" si="402"/>
        <v>0.217803130779745-0.0346542785804207i</v>
      </c>
      <c r="U888" t="str">
        <f t="shared" si="403"/>
        <v>0.00005-0.001884650235552i</v>
      </c>
      <c r="V888" t="str">
        <f t="shared" si="404"/>
        <v>0.00002-0.0211080826381824i</v>
      </c>
      <c r="W888" t="str">
        <f t="shared" si="405"/>
        <v>0.0000422733229639313-0.00173025591464837i</v>
      </c>
      <c r="X888" t="str">
        <f t="shared" si="406"/>
        <v>0.0000572227104732363-0.00172939532854585i</v>
      </c>
      <c r="Y888" t="str">
        <f t="shared" si="407"/>
        <v>0.009+0.379001737729073i</v>
      </c>
      <c r="Z888" t="str">
        <f t="shared" si="408"/>
        <v>-0.0549319743147516-0.00313885625285603i</v>
      </c>
      <c r="AA888" t="str">
        <f t="shared" si="409"/>
        <v>0.763160925302401-31.7889400670757i</v>
      </c>
      <c r="AB888" t="str">
        <f t="shared" si="410"/>
        <v>0.655187316939674-0.104245718242437i</v>
      </c>
      <c r="AC888" t="str">
        <f t="shared" si="411"/>
        <v>1.645761160026-1.71851348069719i</v>
      </c>
      <c r="AD888" t="str">
        <f t="shared" si="412"/>
        <v>0.222089340676778+0.168565047206105i</v>
      </c>
      <c r="AE888" t="str">
        <f t="shared" si="413"/>
        <v>-0.011670704505201-0.00995671735916664i</v>
      </c>
      <c r="AF888" t="str">
        <f t="shared" si="414"/>
        <v>-3.57622163011114-0.955530534198672i</v>
      </c>
      <c r="AG888" t="str">
        <f t="shared" si="415"/>
        <v>1.02001133860496-0.0250914597881378i</v>
      </c>
      <c r="AH888" t="str">
        <f t="shared" si="416"/>
        <v>0.0304448082698293+0.0465907048077919i</v>
      </c>
      <c r="AI888">
        <f t="shared" si="417"/>
        <v>-25.089774509156733</v>
      </c>
      <c r="AJ888">
        <f t="shared" si="418"/>
        <v>56.837294842999832</v>
      </c>
      <c r="AK888"/>
      <c r="AL888"/>
      <c r="AM888"/>
      <c r="AN888"/>
    </row>
    <row r="889" spans="1:40" x14ac:dyDescent="0.35">
      <c r="A889"/>
      <c r="B889">
        <f t="shared" si="419"/>
        <v>75500</v>
      </c>
      <c r="C889" s="237" t="str">
        <f t="shared" si="387"/>
        <v>-3.71085815898412E-06+0.00897782944317233i</v>
      </c>
      <c r="D889" s="208" t="str">
        <f t="shared" si="388"/>
        <v>-1.64877396962581+0.0688300257309879i</v>
      </c>
      <c r="E889" t="str">
        <f t="shared" si="389"/>
        <v>36500</v>
      </c>
      <c r="F889" t="str">
        <f t="shared" si="390"/>
        <v>0.21505376344086</v>
      </c>
      <c r="G889" t="str">
        <f t="shared" si="385"/>
        <v>0.21505376344086</v>
      </c>
      <c r="H889" t="str">
        <f t="shared" si="391"/>
        <v>1.92863162000038+1.02378827889163i</v>
      </c>
      <c r="I889" t="str">
        <f t="shared" si="392"/>
        <v>296.487806682537i</v>
      </c>
      <c r="J889" t="str">
        <f t="shared" si="386"/>
        <v>-117.98823441066+64.8620444923252i</v>
      </c>
      <c r="K889" t="str">
        <f t="shared" si="393"/>
        <v>1.06081632200185-1.92969317952687i</v>
      </c>
      <c r="L889" t="str">
        <f t="shared" si="394"/>
        <v>0.304718669384792-0.473879534415152i</v>
      </c>
      <c r="M889" t="str">
        <f t="shared" si="395"/>
        <v>1.36553499138664-2.40357271394202i</v>
      </c>
      <c r="N889" t="str">
        <f t="shared" si="396"/>
        <v>-0.94173376963327i</v>
      </c>
      <c r="O889" t="str">
        <f t="shared" si="397"/>
        <v>0.588387019582424-0.808579442718471i</v>
      </c>
      <c r="P889" t="str">
        <f t="shared" si="398"/>
        <v>0.411612980417576+0.808579442718471i</v>
      </c>
      <c r="Q889" t="str">
        <f t="shared" si="399"/>
        <v>-0.411612980417576+0.133154326914799i</v>
      </c>
      <c r="R889" t="str">
        <f t="shared" si="400"/>
        <v>-0.32999005348007-2.07116657330223i</v>
      </c>
      <c r="S889" t="str">
        <f t="shared" si="401"/>
        <v>0.105152539138033i</v>
      </c>
      <c r="T889" t="str">
        <f t="shared" si="402"/>
        <v>0.217788424160548-0.0346992920137247i</v>
      </c>
      <c r="U889" t="str">
        <f t="shared" si="403"/>
        <v>0.00005-0.00188215401007445i</v>
      </c>
      <c r="V889" t="str">
        <f t="shared" si="404"/>
        <v>0.00002-0.0210801249128338i</v>
      </c>
      <c r="W889" t="str">
        <f t="shared" si="405"/>
        <v>0.0000422733222754009-0.00172796441082053i</v>
      </c>
      <c r="X889" t="str">
        <f t="shared" si="406"/>
        <v>0.0000571831181899813-0.00172710530645876i</v>
      </c>
      <c r="Y889" t="str">
        <f t="shared" si="407"/>
        <v>0.009+0.379504392553647i</v>
      </c>
      <c r="Z889" t="str">
        <f t="shared" si="408"/>
        <v>-0.0547860242384716-0.00312989825497776i</v>
      </c>
      <c r="AA889" t="str">
        <f t="shared" si="409"/>
        <v>0.761120023627307-31.7464993302356i</v>
      </c>
      <c r="AB889" t="str">
        <f t="shared" si="410"/>
        <v>0.65514307703211-0.104381125986518i</v>
      </c>
      <c r="AC889" t="str">
        <f t="shared" si="411"/>
        <v>1.64373316978032-1.71722010365732i</v>
      </c>
      <c r="AD889" t="str">
        <f t="shared" si="412"/>
        <v>0.222295462584536+0.168731225003215i</v>
      </c>
      <c r="AE889" t="str">
        <f t="shared" si="413"/>
        <v>-0.0116505730345608-0.00993987516324595i</v>
      </c>
      <c r="AF889" t="str">
        <f t="shared" si="414"/>
        <v>-3.57740558962619-0.954958253160642i</v>
      </c>
      <c r="AG889" t="str">
        <f t="shared" si="415"/>
        <v>1.02000346568243-0.0250818145051377i</v>
      </c>
      <c r="AH889" t="str">
        <f t="shared" si="416"/>
        <v>0.030411590020299+0.0465170514597596i</v>
      </c>
      <c r="AI889">
        <f t="shared" si="417"/>
        <v>-25.102241476022673</v>
      </c>
      <c r="AJ889">
        <f t="shared" si="418"/>
        <v>56.824426548692102</v>
      </c>
      <c r="AK889"/>
      <c r="AL889"/>
      <c r="AM889"/>
      <c r="AN889"/>
    </row>
    <row r="890" spans="1:40" x14ac:dyDescent="0.35">
      <c r="A890"/>
      <c r="B890">
        <f t="shared" si="419"/>
        <v>75600</v>
      </c>
      <c r="C890" s="237" t="str">
        <f t="shared" si="387"/>
        <v>-3.70104756836025E-06+0.00896595401145065i</v>
      </c>
      <c r="D890" s="208" t="str">
        <f t="shared" si="388"/>
        <v>-1.64877389441128+0.068738980754455i</v>
      </c>
      <c r="E890" t="str">
        <f t="shared" si="389"/>
        <v>36500</v>
      </c>
      <c r="F890" t="str">
        <f t="shared" si="390"/>
        <v>0.21505376344086</v>
      </c>
      <c r="G890" t="str">
        <f t="shared" si="385"/>
        <v>0.21505376344086</v>
      </c>
      <c r="H890" t="str">
        <f t="shared" si="391"/>
        <v>1.92981255602014+1.02312465459585i</v>
      </c>
      <c r="I890" t="str">
        <f t="shared" si="392"/>
        <v>296.880505764235i</v>
      </c>
      <c r="J890" t="str">
        <f t="shared" si="386"/>
        <v>-118.303643773748+64.9479544850303i</v>
      </c>
      <c r="K890" t="str">
        <f t="shared" si="393"/>
        <v>1.05862486567382-1.92830059070718i</v>
      </c>
      <c r="L890" t="str">
        <f t="shared" si="394"/>
        <v>0.304148289743408-0.473618995602525i</v>
      </c>
      <c r="M890" t="str">
        <f t="shared" si="395"/>
        <v>1.36277315541723-2.40191958630971i</v>
      </c>
      <c r="N890" t="str">
        <f t="shared" si="396"/>
        <v>-0.942981099129473i</v>
      </c>
      <c r="O890" t="str">
        <f t="shared" si="397"/>
        <v>0.587377997139738-0.809312726006523i</v>
      </c>
      <c r="P890" t="str">
        <f t="shared" si="398"/>
        <v>0.412622002860262+0.809312726006523i</v>
      </c>
      <c r="Q890" t="str">
        <f t="shared" si="399"/>
        <v>-0.412622002860262+0.13366837312295i</v>
      </c>
      <c r="R890" t="str">
        <f t="shared" si="400"/>
        <v>-0.329981033320751-2.06828707140214i</v>
      </c>
      <c r="S890" t="str">
        <f t="shared" si="401"/>
        <v>0.105291814024309i</v>
      </c>
      <c r="T890" t="str">
        <f t="shared" si="402"/>
        <v>0.217773697670957-0.0347443015919578i</v>
      </c>
      <c r="U890" t="str">
        <f t="shared" si="403"/>
        <v>0.00005-0.001879664388368i</v>
      </c>
      <c r="V890" t="str">
        <f t="shared" si="404"/>
        <v>0.00002-0.0210522411497216i</v>
      </c>
      <c r="W890" t="str">
        <f t="shared" si="405"/>
        <v>0.0000422733215859577-0.00172567896947106i</v>
      </c>
      <c r="X890" t="str">
        <f t="shared" si="406"/>
        <v>0.0000571436828958-0.00172482134157575i</v>
      </c>
      <c r="Y890" t="str">
        <f t="shared" si="407"/>
        <v>0.009+0.380007047378221i</v>
      </c>
      <c r="Z890" t="str">
        <f t="shared" si="408"/>
        <v>-0.0546406557938642-0.00312098318118683i</v>
      </c>
      <c r="AA890" t="str">
        <f t="shared" si="409"/>
        <v>0.759087324912469-31.7041722067814i</v>
      </c>
      <c r="AB890" t="str">
        <f t="shared" si="410"/>
        <v>0.655098777351162-0.104516522133917i</v>
      </c>
      <c r="AC890" t="str">
        <f t="shared" si="411"/>
        <v>1.64171074631438-1.71592689494897i</v>
      </c>
      <c r="AD890" t="str">
        <f t="shared" si="412"/>
        <v>0.22250179505386+0.168897165835039i</v>
      </c>
      <c r="AE890" t="str">
        <f t="shared" si="413"/>
        <v>-0.0116305187831336-0.00992307626309856i</v>
      </c>
      <c r="AF890" t="str">
        <f t="shared" si="414"/>
        <v>-3.57858645043142-0.954385673841395i</v>
      </c>
      <c r="AG890" t="str">
        <f t="shared" si="415"/>
        <v>1.01999558810623-0.0250722196546417i</v>
      </c>
      <c r="AH890" t="str">
        <f t="shared" si="416"/>
        <v>0.0303784956657334+0.0464435764587476i</v>
      </c>
      <c r="AI890">
        <f t="shared" si="417"/>
        <v>-25.114691947797869</v>
      </c>
      <c r="AJ890">
        <f t="shared" si="418"/>
        <v>56.811514980604947</v>
      </c>
      <c r="AK890"/>
      <c r="AL890"/>
      <c r="AM890"/>
      <c r="AN890"/>
    </row>
    <row r="891" spans="1:40" x14ac:dyDescent="0.35">
      <c r="A891"/>
      <c r="B891">
        <f t="shared" si="419"/>
        <v>75700</v>
      </c>
      <c r="C891" s="237" t="str">
        <f t="shared" si="387"/>
        <v>-0.0000036912758315292+0.00895410995469767i</v>
      </c>
      <c r="D891" s="208" t="str">
        <f t="shared" si="388"/>
        <v>-1.64877381949464+0.0686481763193488i</v>
      </c>
      <c r="E891" t="str">
        <f t="shared" si="389"/>
        <v>36500</v>
      </c>
      <c r="F891" t="str">
        <f t="shared" si="390"/>
        <v>0.21505376344086</v>
      </c>
      <c r="G891" t="str">
        <f t="shared" si="385"/>
        <v>0.21505376344086</v>
      </c>
      <c r="H891" t="str">
        <f t="shared" si="391"/>
        <v>1.93099040209008+1.02246097903323i</v>
      </c>
      <c r="I891" t="str">
        <f t="shared" si="392"/>
        <v>297.273204845934i</v>
      </c>
      <c r="J891" t="str">
        <f t="shared" si="386"/>
        <v>-118.619470621103+65.0338644777353i</v>
      </c>
      <c r="K891" t="str">
        <f t="shared" si="393"/>
        <v>1.05643956143351-1.92690842727539i</v>
      </c>
      <c r="L891" t="str">
        <f t="shared" si="394"/>
        <v>0.303579290671335-0.473358259733715i</v>
      </c>
      <c r="M891" t="str">
        <f t="shared" si="395"/>
        <v>1.36001885210485-2.4002666870091i</v>
      </c>
      <c r="N891" t="str">
        <f t="shared" si="396"/>
        <v>-0.944228428625676i</v>
      </c>
      <c r="O891" t="str">
        <f t="shared" si="397"/>
        <v>0.586368060836349-0.810044750141015i</v>
      </c>
      <c r="P891" t="str">
        <f t="shared" si="398"/>
        <v>0.413631939163651+0.810044750141015i</v>
      </c>
      <c r="Q891" t="str">
        <f t="shared" si="399"/>
        <v>-0.413631939163651+0.134183678484661i</v>
      </c>
      <c r="R891" t="str">
        <f t="shared" si="400"/>
        <v>-0.329972000373807-2.06541498868661i</v>
      </c>
      <c r="S891" t="str">
        <f t="shared" si="401"/>
        <v>0.105431088910585i</v>
      </c>
      <c r="T891" t="str">
        <f t="shared" si="402"/>
        <v>0.217758951309473-0.0347893073094144i</v>
      </c>
      <c r="U891" t="str">
        <f t="shared" si="403"/>
        <v>0.00005-0.00187718134426183i</v>
      </c>
      <c r="V891" t="str">
        <f t="shared" si="404"/>
        <v>0.00002-0.0210244310557325i</v>
      </c>
      <c r="W891" t="str">
        <f t="shared" si="405"/>
        <v>0.0000422733208956021-0.0017233995665743i</v>
      </c>
      <c r="X891" t="str">
        <f t="shared" si="406"/>
        <v>0.0000571044037618068-0.00172254340989922i</v>
      </c>
      <c r="Y891" t="str">
        <f t="shared" si="407"/>
        <v>0.009+0.380509702202796i</v>
      </c>
      <c r="Z891" t="str">
        <f t="shared" si="408"/>
        <v>-0.0544958658907981-0.00311211075857134i</v>
      </c>
      <c r="AA891" t="str">
        <f t="shared" si="409"/>
        <v>0.757062785115223-31.6619582393824i</v>
      </c>
      <c r="AB891" t="str">
        <f t="shared" si="410"/>
        <v>0.65505441789232-0.104651906667472i</v>
      </c>
      <c r="AC891" t="str">
        <f t="shared" si="411"/>
        <v>1.6396938721822-1.71463386342155i</v>
      </c>
      <c r="AD891" t="str">
        <f t="shared" si="412"/>
        <v>0.222708337850777+0.169062869466523i</v>
      </c>
      <c r="AE891" t="str">
        <f t="shared" si="413"/>
        <v>-0.0116105413373368-0.0099063204758101i</v>
      </c>
      <c r="AF891" t="str">
        <f t="shared" si="414"/>
        <v>-3.57976422158472-0.953812802713881i</v>
      </c>
      <c r="AG891" t="str">
        <f t="shared" si="415"/>
        <v>1.01998770586079-0.0250626750065079i</v>
      </c>
      <c r="AH891" t="str">
        <f t="shared" si="416"/>
        <v>0.0303455245216279+0.0463702791004919i</v>
      </c>
      <c r="AI891">
        <f t="shared" si="417"/>
        <v>-25.127125976327239</v>
      </c>
      <c r="AJ891">
        <f t="shared" si="418"/>
        <v>56.798560298750559</v>
      </c>
      <c r="AK891"/>
      <c r="AL891"/>
      <c r="AM891"/>
      <c r="AN891"/>
    </row>
    <row r="892" spans="1:40" x14ac:dyDescent="0.35">
      <c r="A892"/>
      <c r="B892">
        <f t="shared" si="419"/>
        <v>75800</v>
      </c>
      <c r="C892" s="237" t="str">
        <f t="shared" si="387"/>
        <v>-3.68154274359315E-06+0.00894229714873816i</v>
      </c>
      <c r="D892" s="208" t="str">
        <f t="shared" si="388"/>
        <v>-1.6487737448743+0.0685576114736593i</v>
      </c>
      <c r="E892" t="str">
        <f t="shared" si="389"/>
        <v>36500</v>
      </c>
      <c r="F892" t="str">
        <f t="shared" si="390"/>
        <v>0.21505376344086</v>
      </c>
      <c r="G892" t="str">
        <f t="shared" si="385"/>
        <v>0.21505376344086</v>
      </c>
      <c r="H892" t="str">
        <f t="shared" si="391"/>
        <v>1.93216516724668+1.02179725767709i</v>
      </c>
      <c r="I892" t="str">
        <f t="shared" si="392"/>
        <v>297.665903927633i</v>
      </c>
      <c r="J892" t="str">
        <f t="shared" si="386"/>
        <v>-118.935714952724+65.1197744704404i</v>
      </c>
      <c r="K892" t="str">
        <f t="shared" si="393"/>
        <v>1.05426038912117-1.9255166982094i</v>
      </c>
      <c r="L892" t="str">
        <f t="shared" si="394"/>
        <v>0.303011668648214-0.473097329843359i</v>
      </c>
      <c r="M892" t="str">
        <f t="shared" si="395"/>
        <v>1.35727205776938-2.39861402805276i</v>
      </c>
      <c r="N892" t="str">
        <f t="shared" si="396"/>
        <v>-0.945475758121879i</v>
      </c>
      <c r="O892" t="str">
        <f t="shared" si="397"/>
        <v>0.585357212243548-0.81077551398304i</v>
      </c>
      <c r="P892" t="str">
        <f t="shared" si="398"/>
        <v>0.414642787756452+0.81077551398304i</v>
      </c>
      <c r="Q892" t="str">
        <f t="shared" si="399"/>
        <v>-0.414642787756452+0.134700244138839i</v>
      </c>
      <c r="R892" t="str">
        <f t="shared" si="400"/>
        <v>-0.329962954635771-2.06255029577792i</v>
      </c>
      <c r="S892" t="str">
        <f t="shared" si="401"/>
        <v>0.10557036379686i</v>
      </c>
      <c r="T892" t="str">
        <f t="shared" si="402"/>
        <v>0.217744185074596-0.0348343091603852i</v>
      </c>
      <c r="U892" t="str">
        <f t="shared" si="403"/>
        <v>0.00005-0.00187470485172323i</v>
      </c>
      <c r="V892" t="str">
        <f t="shared" si="404"/>
        <v>0.00002-0.0209966943393002i</v>
      </c>
      <c r="W892" t="str">
        <f t="shared" si="405"/>
        <v>0.0000422733202043338-0.00172112617823137i</v>
      </c>
      <c r="X892" t="str">
        <f t="shared" si="406"/>
        <v>0.0000570652799645781-0.00172027148755814i</v>
      </c>
      <c r="Y892" t="str">
        <f t="shared" si="407"/>
        <v>0.009+0.38101235702737i</v>
      </c>
      <c r="Z892" t="str">
        <f t="shared" si="408"/>
        <v>-0.0543516514596607-0.00310328071634761i</v>
      </c>
      <c r="AA892" t="str">
        <f t="shared" si="409"/>
        <v>0.755046360489034-31.6198569731685i</v>
      </c>
      <c r="AB892" t="str">
        <f t="shared" si="410"/>
        <v>0.655009998651074-0.104787279570007i</v>
      </c>
      <c r="AC892" t="str">
        <f t="shared" si="411"/>
        <v>1.63768252999056-1.71334101784932i</v>
      </c>
      <c r="AD892" t="str">
        <f t="shared" si="412"/>
        <v>0.22291509074101+0.169228335662691i</v>
      </c>
      <c r="AE892" t="str">
        <f t="shared" si="413"/>
        <v>-0.0115906402863324-0.0098896076195165i</v>
      </c>
      <c r="AF892" t="str">
        <f t="shared" si="414"/>
        <v>-3.58093891212098-0.953239646203431i</v>
      </c>
      <c r="AG892" t="str">
        <f t="shared" si="415"/>
        <v>1.01997981893067-0.0250531803317975i</v>
      </c>
      <c r="AH892" t="str">
        <f t="shared" si="416"/>
        <v>0.030312675908086+0.0462971586844934i</v>
      </c>
      <c r="AI892">
        <f t="shared" si="417"/>
        <v>-25.139543613218557</v>
      </c>
      <c r="AJ892">
        <f t="shared" si="418"/>
        <v>56.785562662332019</v>
      </c>
      <c r="AK892"/>
      <c r="AL892"/>
      <c r="AM892"/>
      <c r="AN892"/>
    </row>
    <row r="893" spans="1:40" x14ac:dyDescent="0.35">
      <c r="A893"/>
      <c r="B893">
        <f t="shared" si="419"/>
        <v>75900</v>
      </c>
      <c r="C893" s="237" t="str">
        <f t="shared" si="387"/>
        <v>-3.67184810100314E-06+0.00893051547005129i</v>
      </c>
      <c r="D893" s="208" t="str">
        <f t="shared" si="388"/>
        <v>-1.6487736705487+0.0684672852703933i</v>
      </c>
      <c r="E893" t="str">
        <f t="shared" si="389"/>
        <v>36500</v>
      </c>
      <c r="F893" t="str">
        <f t="shared" si="390"/>
        <v>0.21505376344086</v>
      </c>
      <c r="G893" t="str">
        <f t="shared" si="385"/>
        <v>0.21505376344086</v>
      </c>
      <c r="H893" t="str">
        <f t="shared" si="391"/>
        <v>1.93333686050336+1.02113349595853i</v>
      </c>
      <c r="I893" t="str">
        <f t="shared" si="392"/>
        <v>298.058603009332i</v>
      </c>
      <c r="J893" t="str">
        <f t="shared" si="386"/>
        <v>-119.252376768611+65.2056844631454i</v>
      </c>
      <c r="K893" t="str">
        <f t="shared" si="393"/>
        <v>1.05208732864283-1.92412541240495i</v>
      </c>
      <c r="L893" t="str">
        <f t="shared" si="394"/>
        <v>0.302445420159599-0.472836208946326i</v>
      </c>
      <c r="M893" t="str">
        <f t="shared" si="395"/>
        <v>1.35453274880243-2.39696162135128i</v>
      </c>
      <c r="N893" t="str">
        <f t="shared" si="396"/>
        <v>-0.946723087618083i</v>
      </c>
      <c r="O893" t="str">
        <f t="shared" si="397"/>
        <v>0.584345452934041-0.811505016395654i</v>
      </c>
      <c r="P893" t="str">
        <f t="shared" si="398"/>
        <v>0.415654547065959+0.811505016395654i</v>
      </c>
      <c r="Q893" t="str">
        <f t="shared" si="399"/>
        <v>-0.415654547065959+0.135218071222429i</v>
      </c>
      <c r="R893" t="str">
        <f t="shared" si="400"/>
        <v>-0.329953896103186-2.05969296345313i</v>
      </c>
      <c r="S893" t="str">
        <f t="shared" si="401"/>
        <v>0.105709638683136i</v>
      </c>
      <c r="T893" t="str">
        <f t="shared" si="402"/>
        <v>0.217729398964828-0.0348793071391608i</v>
      </c>
      <c r="U893" t="str">
        <f t="shared" si="403"/>
        <v>0.00005-0.00187223488485667i</v>
      </c>
      <c r="V893" t="str">
        <f t="shared" si="404"/>
        <v>0.00002-0.0209690307103946i</v>
      </c>
      <c r="W893" t="str">
        <f t="shared" si="405"/>
        <v>0.0000422733195121531-0.00171885878066931i</v>
      </c>
      <c r="X893" t="str">
        <f t="shared" si="406"/>
        <v>0.0000570263106861097-0.00171800555080719i</v>
      </c>
      <c r="Y893" t="str">
        <f t="shared" si="407"/>
        <v>0.009+0.381515011851944i</v>
      </c>
      <c r="Z893" t="str">
        <f t="shared" si="408"/>
        <v>-0.0542080094511926-0.0030944927858405i</v>
      </c>
      <c r="AA893" t="str">
        <f t="shared" si="409"/>
        <v>0.753038007581073-31.577867955713i</v>
      </c>
      <c r="AB893" t="str">
        <f t="shared" si="410"/>
        <v>0.654965519622916-0.104922640824348i</v>
      </c>
      <c r="AC893" t="str">
        <f t="shared" si="411"/>
        <v>1.63567670239885-1.71204836693194i</v>
      </c>
      <c r="AD893" t="str">
        <f t="shared" si="412"/>
        <v>0.223122053489984+0.16939356418865i</v>
      </c>
      <c r="AE893" t="str">
        <f t="shared" si="413"/>
        <v>-0.011570815222005-0.00987293751339622i</v>
      </c>
      <c r="AF893" t="str">
        <f t="shared" si="414"/>
        <v>-3.58211053105206-0.952666210688137i</v>
      </c>
      <c r="AG893" t="str">
        <f t="shared" si="415"/>
        <v>1.01997192730056-0.0250437354027669i</v>
      </c>
      <c r="AH893" t="str">
        <f t="shared" si="416"/>
        <v>0.0302799491497804+0.0462242145139931i</v>
      </c>
      <c r="AI893">
        <f t="shared" si="417"/>
        <v>-25.151944909844026</v>
      </c>
      <c r="AJ893">
        <f t="shared" si="418"/>
        <v>56.772522229750074</v>
      </c>
      <c r="AK893"/>
      <c r="AL893"/>
      <c r="AM893"/>
      <c r="AN893"/>
    </row>
    <row r="894" spans="1:40" x14ac:dyDescent="0.35">
      <c r="A894"/>
      <c r="B894">
        <f t="shared" si="419"/>
        <v>76000</v>
      </c>
      <c r="C894" s="237" t="str">
        <f t="shared" si="387"/>
        <v>-3.66219170154845E-06+0.00891876479576628i</v>
      </c>
      <c r="D894" s="208" t="str">
        <f t="shared" si="388"/>
        <v>-1.64877359651631+0.0683771967675415i</v>
      </c>
      <c r="E894" t="str">
        <f t="shared" si="389"/>
        <v>36500</v>
      </c>
      <c r="F894" t="str">
        <f t="shared" si="390"/>
        <v>0.21505376344086</v>
      </c>
      <c r="G894" t="str">
        <f t="shared" si="385"/>
        <v>0.21505376344086</v>
      </c>
      <c r="H894" t="str">
        <f t="shared" si="391"/>
        <v>1.93450549085061+1.0204696992667i</v>
      </c>
      <c r="I894" t="str">
        <f t="shared" si="392"/>
        <v>298.45130209103i</v>
      </c>
      <c r="J894" t="str">
        <f t="shared" si="386"/>
        <v>-119.569456068764+65.2915944558506i</v>
      </c>
      <c r="K894" t="str">
        <f t="shared" si="393"/>
        <v>1.04992035997025-1.92273457867615i</v>
      </c>
      <c r="L894" t="str">
        <f t="shared" si="394"/>
        <v>0.301880541696984-0.472574900037826i</v>
      </c>
      <c r="M894" t="str">
        <f t="shared" si="395"/>
        <v>1.35180090166723-2.39530947871398i</v>
      </c>
      <c r="N894" t="str">
        <f t="shared" si="396"/>
        <v>-0.947970417114285i</v>
      </c>
      <c r="O894" t="str">
        <f t="shared" si="397"/>
        <v>0.583332784481958-0.812233256243873i</v>
      </c>
      <c r="P894" t="str">
        <f t="shared" si="398"/>
        <v>0.416667215518042+0.812233256243873i</v>
      </c>
      <c r="Q894" t="str">
        <f t="shared" si="399"/>
        <v>-0.416667215518042+0.135737160870412i</v>
      </c>
      <c r="R894" t="str">
        <f t="shared" si="400"/>
        <v>-0.329944824772578-2.05684296264312i</v>
      </c>
      <c r="S894" t="str">
        <f t="shared" si="401"/>
        <v>0.105848913569411i</v>
      </c>
      <c r="T894" t="str">
        <f t="shared" si="402"/>
        <v>0.217714592978663-0.0349243012400271i</v>
      </c>
      <c r="U894" t="str">
        <f t="shared" si="403"/>
        <v>0.00005-0.00186977141790291i</v>
      </c>
      <c r="V894" t="str">
        <f t="shared" si="404"/>
        <v>0.00002-0.0209414398805126i</v>
      </c>
      <c r="W894" t="str">
        <f t="shared" si="405"/>
        <v>0.0000422733188190603-0.00171659735024031i</v>
      </c>
      <c r="X894" t="str">
        <f t="shared" si="406"/>
        <v>0.0000569874951137762-0.00171574557602603i</v>
      </c>
      <c r="Y894" t="str">
        <f t="shared" si="407"/>
        <v>0.009+0.382017666676519i</v>
      </c>
      <c r="Z894" t="str">
        <f t="shared" si="408"/>
        <v>-0.0540649368363301-0.00308574670046428i</v>
      </c>
      <c r="AA894" t="str">
        <f t="shared" si="409"/>
        <v>0.751037683229862-31.5359907370162i</v>
      </c>
      <c r="AB894" t="str">
        <f t="shared" si="410"/>
        <v>0.654920980803316-0.105057990413305i</v>
      </c>
      <c r="AC894" t="str">
        <f t="shared" si="411"/>
        <v>1.63367637211908-1.71075591929489i</v>
      </c>
      <c r="AD894" t="str">
        <f t="shared" si="412"/>
        <v>0.223329225862824+0.169558554809579i</v>
      </c>
      <c r="AE894" t="str">
        <f t="shared" si="413"/>
        <v>-0.0115510657389409-0.00985630997766275i</v>
      </c>
      <c r="AF894" t="str">
        <f t="shared" si="414"/>
        <v>-3.58327908736692-0.952092502499158i</v>
      </c>
      <c r="AG894" t="str">
        <f t="shared" si="415"/>
        <v>1.01996403095525-0.0250343399928593i</v>
      </c>
      <c r="AH894" t="str">
        <f t="shared" si="416"/>
        <v>0.0302473435759221+0.0461514458959496i</v>
      </c>
      <c r="AI894">
        <f t="shared" si="417"/>
        <v>-25.164329917340883</v>
      </c>
      <c r="AJ894">
        <f t="shared" si="418"/>
        <v>56.759439158604415</v>
      </c>
      <c r="AK894"/>
      <c r="AL894"/>
      <c r="AM894"/>
      <c r="AN894"/>
    </row>
    <row r="895" spans="1:40" x14ac:dyDescent="0.35">
      <c r="A895"/>
      <c r="B895">
        <f t="shared" si="419"/>
        <v>76100</v>
      </c>
      <c r="C895" s="237" t="str">
        <f t="shared" si="387"/>
        <v>-3.65257334434616E-06+0.0089070450036583i</v>
      </c>
      <c r="D895" s="208" t="str">
        <f t="shared" si="388"/>
        <v>-1.64877352277556+0.068287345028047i</v>
      </c>
      <c r="E895" t="str">
        <f t="shared" si="389"/>
        <v>36500</v>
      </c>
      <c r="F895" t="str">
        <f t="shared" si="390"/>
        <v>0.21505376344086</v>
      </c>
      <c r="G895" t="str">
        <f t="shared" si="385"/>
        <v>0.21505376344086</v>
      </c>
      <c r="H895" t="str">
        <f t="shared" si="391"/>
        <v>1.9356710672558+1.01980587294898i</v>
      </c>
      <c r="I895" t="str">
        <f t="shared" si="392"/>
        <v>298.844001172729i</v>
      </c>
      <c r="J895" t="str">
        <f t="shared" si="386"/>
        <v>-119.886952853183+65.3775044485556i</v>
      </c>
      <c r="K895" t="str">
        <f t="shared" si="393"/>
        <v>1.04775946314075-1.92134420575619i</v>
      </c>
      <c r="L895" t="str">
        <f t="shared" si="394"/>
        <v>0.301317029757821-0.472313406093513i</v>
      </c>
      <c r="M895" t="str">
        <f t="shared" si="395"/>
        <v>1.34907649289857-2.3936576118497i</v>
      </c>
      <c r="N895" t="str">
        <f t="shared" si="396"/>
        <v>-0.949217746610489i</v>
      </c>
      <c r="O895" t="str">
        <f t="shared" si="397"/>
        <v>0.582319208462837-0.812960232394682i</v>
      </c>
      <c r="P895" t="str">
        <f t="shared" si="398"/>
        <v>0.417680791537163+0.812960232394682i</v>
      </c>
      <c r="Q895" t="str">
        <f t="shared" si="399"/>
        <v>-0.417680791537163+0.136257514215807i</v>
      </c>
      <c r="R895" t="str">
        <f t="shared" si="400"/>
        <v>-0.329935740640472-2.05400026443153i</v>
      </c>
      <c r="S895" t="str">
        <f t="shared" si="401"/>
        <v>0.105988188455687i</v>
      </c>
      <c r="T895" t="str">
        <f t="shared" si="402"/>
        <v>0.2176997671146-0.034969291457269i</v>
      </c>
      <c r="U895" t="str">
        <f t="shared" si="403"/>
        <v>0.00005-0.00186731442523812i</v>
      </c>
      <c r="V895" t="str">
        <f t="shared" si="404"/>
        <v>0.00002-0.020913921562667i</v>
      </c>
      <c r="W895" t="str">
        <f t="shared" si="405"/>
        <v>0.0000422733181250544-0.00171434186342085i</v>
      </c>
      <c r="X895" t="str">
        <f t="shared" si="406"/>
        <v>0.000056948832440285-0.00171349153971841i</v>
      </c>
      <c r="Y895" t="str">
        <f t="shared" si="407"/>
        <v>0.009+0.382520321501093i</v>
      </c>
      <c r="Z895" t="str">
        <f t="shared" si="408"/>
        <v>-0.0539224306060423-0.00307704219570329i</v>
      </c>
      <c r="AA895" t="str">
        <f t="shared" si="409"/>
        <v>0.749045344562936-31.4942248694898i</v>
      </c>
      <c r="AB895" t="str">
        <f t="shared" si="410"/>
        <v>0.654876382187759-0.105193328319687i</v>
      </c>
      <c r="AC895" t="str">
        <f t="shared" si="411"/>
        <v>1.63168152191574-1.70946368349017i</v>
      </c>
      <c r="AD895" t="str">
        <f t="shared" si="412"/>
        <v>0.223536607624353+0.169723307290746i</v>
      </c>
      <c r="AE895" t="str">
        <f t="shared" si="413"/>
        <v>-0.0115313914344063-0.00983972483355773i</v>
      </c>
      <c r="AF895" t="str">
        <f t="shared" si="414"/>
        <v>-3.58444459003136-0.951518527920933i</v>
      </c>
      <c r="AG895" t="str">
        <f t="shared" si="415"/>
        <v>1.01995612987969-0.0250249938766974i</v>
      </c>
      <c r="AH895" t="str">
        <f t="shared" si="416"/>
        <v>0.0302148585202177+0.0460788521410103i</v>
      </c>
      <c r="AI895">
        <f t="shared" si="417"/>
        <v>-25.176698686613875</v>
      </c>
      <c r="AJ895">
        <f t="shared" si="418"/>
        <v>56.746313605701658</v>
      </c>
      <c r="AK895"/>
      <c r="AL895"/>
      <c r="AM895"/>
      <c r="AN895"/>
    </row>
    <row r="896" spans="1:40" x14ac:dyDescent="0.35">
      <c r="A896"/>
      <c r="B896">
        <f t="shared" si="419"/>
        <v>76200</v>
      </c>
      <c r="C896" s="237" t="str">
        <f t="shared" si="387"/>
        <v>-3.64299282983051E-06+0.00889535597214402i</v>
      </c>
      <c r="D896" s="208" t="str">
        <f t="shared" si="388"/>
        <v>-1.64877344932496+0.0681977291197708i</v>
      </c>
      <c r="E896" t="str">
        <f t="shared" si="389"/>
        <v>36500</v>
      </c>
      <c r="F896" t="str">
        <f t="shared" si="390"/>
        <v>0.21505376344086</v>
      </c>
      <c r="G896" t="str">
        <f t="shared" si="385"/>
        <v>0.21505376344086</v>
      </c>
      <c r="H896" t="str">
        <f t="shared" si="391"/>
        <v>1.93683359866335+1.0191420223114i</v>
      </c>
      <c r="I896" t="str">
        <f t="shared" si="392"/>
        <v>299.236700254428i</v>
      </c>
      <c r="J896" t="str">
        <f t="shared" si="386"/>
        <v>-120.204867121869+65.4634144412607i</v>
      </c>
      <c r="K896" t="str">
        <f t="shared" si="393"/>
        <v>1.04560461825707-1.91995430229781i</v>
      </c>
      <c r="L896" t="str">
        <f t="shared" si="394"/>
        <v>0.300754880845574-0.472051730069603i</v>
      </c>
      <c r="M896" t="str">
        <f t="shared" si="395"/>
        <v>1.34635949910264-2.39200603236741i</v>
      </c>
      <c r="N896" t="str">
        <f t="shared" si="396"/>
        <v>-0.950465076106691i</v>
      </c>
      <c r="O896" t="str">
        <f t="shared" si="397"/>
        <v>0.581304726453632-0.813685943717026i</v>
      </c>
      <c r="P896" t="str">
        <f t="shared" si="398"/>
        <v>0.418695273546368+0.813685943717026i</v>
      </c>
      <c r="Q896" t="str">
        <f t="shared" si="399"/>
        <v>-0.418695273546368+0.136779132389665i</v>
      </c>
      <c r="R896" t="str">
        <f t="shared" si="400"/>
        <v>-0.32992664370339-2.05116484005378i</v>
      </c>
      <c r="S896" t="str">
        <f t="shared" si="401"/>
        <v>0.106127463341962i</v>
      </c>
      <c r="T896" t="str">
        <f t="shared" si="402"/>
        <v>0.217684921371129-0.0350142777851681i</v>
      </c>
      <c r="U896" t="str">
        <f t="shared" si="403"/>
        <v>0.0000499999999999999-0.00186486388137298i</v>
      </c>
      <c r="V896" t="str">
        <f t="shared" si="404"/>
        <v>0.00002-0.0208864754713774i</v>
      </c>
      <c r="W896" t="str">
        <f t="shared" si="405"/>
        <v>0.0000422733174301362-0.00171209229681089i</v>
      </c>
      <c r="X896" t="str">
        <f t="shared" si="406"/>
        <v>0.0000569103218636386-0.00171124341851138i</v>
      </c>
      <c r="Y896" t="str">
        <f t="shared" si="407"/>
        <v>0.009+0.383022976325668i</v>
      </c>
      <c r="Z896" t="str">
        <f t="shared" si="408"/>
        <v>-0.0537804877711718-0.00306837900909314i</v>
      </c>
      <c r="AA896" t="str">
        <f t="shared" si="409"/>
        <v>0.747060948994497-31.4525699079397i</v>
      </c>
      <c r="AB896" t="str">
        <f t="shared" si="410"/>
        <v>0.654831723771702-0.105328654526293i</v>
      </c>
      <c r="AC896" t="str">
        <f t="shared" si="411"/>
        <v>1.62969213460575-1.70817166799664i</v>
      </c>
      <c r="AD896" t="str">
        <f t="shared" si="412"/>
        <v>0.223744198539094+0.169887821397494i</v>
      </c>
      <c r="AE896" t="str">
        <f t="shared" si="413"/>
        <v>-0.0115117919083258-0.00982318190334268i</v>
      </c>
      <c r="AF896" t="str">
        <f t="shared" si="414"/>
        <v>-3.58560704798831-0.950944293191629i</v>
      </c>
      <c r="AG896" t="str">
        <f t="shared" si="415"/>
        <v>1.01994822405894-0.0250156968300749i</v>
      </c>
      <c r="AH896" t="str">
        <f t="shared" si="416"/>
        <v>0.0301824933208377+0.0460064325634895i</v>
      </c>
      <c r="AI896">
        <f t="shared" si="417"/>
        <v>-25.189051268335984</v>
      </c>
      <c r="AJ896">
        <f t="shared" si="418"/>
        <v>56.733145727058009</v>
      </c>
      <c r="AK896"/>
      <c r="AL896"/>
      <c r="AM896"/>
      <c r="AN896"/>
    </row>
    <row r="897" spans="1:40" x14ac:dyDescent="0.35">
      <c r="A897"/>
      <c r="B897">
        <f t="shared" si="419"/>
        <v>76300</v>
      </c>
      <c r="C897" s="237" t="str">
        <f t="shared" si="387"/>
        <v>-3.63344995974272E-06+0.00888369758027756i</v>
      </c>
      <c r="D897" s="208" t="str">
        <f t="shared" si="388"/>
        <v>-1.64877337616295+0.0681083481154613i</v>
      </c>
      <c r="E897" t="str">
        <f t="shared" si="389"/>
        <v>36500</v>
      </c>
      <c r="F897" t="str">
        <f t="shared" si="390"/>
        <v>0.21505376344086</v>
      </c>
      <c r="G897" t="str">
        <f t="shared" si="385"/>
        <v>0.21505376344086</v>
      </c>
      <c r="H897" t="str">
        <f t="shared" si="391"/>
        <v>1.93799309399458+1.01847815261874i</v>
      </c>
      <c r="I897" t="str">
        <f t="shared" si="392"/>
        <v>299.629399336127i</v>
      </c>
      <c r="J897" t="str">
        <f t="shared" si="386"/>
        <v>-120.52319887482+65.5493244339657i</v>
      </c>
      <c r="K897" t="str">
        <f t="shared" si="393"/>
        <v>1.04345580548728-1.91856487687406i</v>
      </c>
      <c r="L897" t="str">
        <f t="shared" si="394"/>
        <v>0.300194091469723-0.471789874902973i</v>
      </c>
      <c r="M897" t="str">
        <f t="shared" si="395"/>
        <v>1.343649896957-2.39035475177703i</v>
      </c>
      <c r="N897" t="str">
        <f t="shared" si="396"/>
        <v>-0.951712405602894i</v>
      </c>
      <c r="O897" t="str">
        <f t="shared" si="397"/>
        <v>0.580289340032705-0.814410389081824i</v>
      </c>
      <c r="P897" t="str">
        <f t="shared" si="398"/>
        <v>0.419710659967295+0.814410389081824i</v>
      </c>
      <c r="Q897" t="str">
        <f t="shared" si="399"/>
        <v>-0.419710659967295+0.13730201652107i</v>
      </c>
      <c r="R897" t="str">
        <f t="shared" si="400"/>
        <v>-0.329917533957845-2.04833666089607i</v>
      </c>
      <c r="S897" t="str">
        <f t="shared" si="401"/>
        <v>0.106266738228238i</v>
      </c>
      <c r="T897" t="str">
        <f t="shared" si="402"/>
        <v>0.217670055746746-0.0350592602180041i</v>
      </c>
      <c r="U897" t="str">
        <f t="shared" si="403"/>
        <v>0.0000499999999999999-0.00186241976095178i</v>
      </c>
      <c r="V897" t="str">
        <f t="shared" si="404"/>
        <v>0.00002-0.02085910132266i</v>
      </c>
      <c r="W897" t="str">
        <f t="shared" si="405"/>
        <v>0.0000422733167343052-0.00170984862713307i</v>
      </c>
      <c r="X897" t="str">
        <f t="shared" si="406"/>
        <v>0.0000568719625870893-0.00170900118915447i</v>
      </c>
      <c r="Y897" t="str">
        <f t="shared" si="407"/>
        <v>0.009+0.383525631150242i</v>
      </c>
      <c r="Z897" t="str">
        <f t="shared" si="408"/>
        <v>-0.0536391053622787-0.00305975688020192i</v>
      </c>
      <c r="AA897" t="str">
        <f t="shared" si="409"/>
        <v>0.745084454223128-31.4110254095508i</v>
      </c>
      <c r="AB897" t="str">
        <f t="shared" si="410"/>
        <v>0.654787005550622-0.105463969015913i</v>
      </c>
      <c r="AC897" t="str">
        <f t="shared" si="411"/>
        <v>1.62770819305842-1.70687988122069i</v>
      </c>
      <c r="AD897" t="str">
        <f t="shared" si="412"/>
        <v>0.223951998371268+0.170052096895256i</v>
      </c>
      <c r="AE897" t="str">
        <f t="shared" si="413"/>
        <v>-0.0114922667632613-0.00980668101029254i</v>
      </c>
      <c r="AF897" t="str">
        <f t="shared" si="414"/>
        <v>-3.58676647015753-0.950369804503279i</v>
      </c>
      <c r="AG897" t="str">
        <f t="shared" si="415"/>
        <v>1.01994031347819-0.0250064486299487i</v>
      </c>
      <c r="AH897" t="str">
        <f t="shared" si="416"/>
        <v>0.0301502473203763+0.0459341864813417i</v>
      </c>
      <c r="AI897">
        <f t="shared" si="417"/>
        <v>-25.201387712950492</v>
      </c>
      <c r="AJ897">
        <f t="shared" si="418"/>
        <v>56.719935677906577</v>
      </c>
      <c r="AK897"/>
      <c r="AL897"/>
      <c r="AM897"/>
      <c r="AN897"/>
    </row>
    <row r="898" spans="1:40" x14ac:dyDescent="0.35">
      <c r="A898"/>
      <c r="B898">
        <f t="shared" si="419"/>
        <v>76400</v>
      </c>
      <c r="C898" s="237" t="str">
        <f t="shared" si="387"/>
        <v>-3.62394453712062E-06+0.00887206970774622i</v>
      </c>
      <c r="D898" s="208" t="str">
        <f t="shared" si="388"/>
        <v>-1.64877330328804+0.0680192010927211i</v>
      </c>
      <c r="E898" t="str">
        <f t="shared" si="389"/>
        <v>36500</v>
      </c>
      <c r="F898" t="str">
        <f t="shared" si="390"/>
        <v>0.21505376344086</v>
      </c>
      <c r="G898" t="str">
        <f t="shared" si="385"/>
        <v>0.21505376344086</v>
      </c>
      <c r="H898" t="str">
        <f t="shared" si="391"/>
        <v>1.9391495621478+1.01781426909495i</v>
      </c>
      <c r="I898" t="str">
        <f t="shared" si="392"/>
        <v>300.022098417825i</v>
      </c>
      <c r="J898" t="str">
        <f t="shared" si="386"/>
        <v>-120.841948112038+65.6352344266708i</v>
      </c>
      <c r="K898" t="str">
        <f t="shared" si="393"/>
        <v>1.04131300506458-1.9171759379787i</v>
      </c>
      <c r="L898" t="str">
        <f t="shared" si="394"/>
        <v>0.299634658145814-0.471527843511281i</v>
      </c>
      <c r="M898" t="str">
        <f t="shared" si="395"/>
        <v>1.34094766321039-2.38870378148998i</v>
      </c>
      <c r="N898" t="str">
        <f t="shared" si="396"/>
        <v>-0.952959735099098i</v>
      </c>
      <c r="O898" t="str">
        <f t="shared" si="397"/>
        <v>0.579273050779824-0.815133567361961i</v>
      </c>
      <c r="P898" t="str">
        <f t="shared" si="398"/>
        <v>0.420726949220176+0.815133567361961i</v>
      </c>
      <c r="Q898" t="str">
        <f t="shared" si="399"/>
        <v>-0.420726949220176+0.137826167737137i</v>
      </c>
      <c r="R898" t="str">
        <f t="shared" si="400"/>
        <v>-0.329908411400347-2.04551569849438i</v>
      </c>
      <c r="S898" t="str">
        <f t="shared" si="401"/>
        <v>0.106406013114513i</v>
      </c>
      <c r="T898" t="str">
        <f t="shared" si="402"/>
        <v>0.217655170239935-0.0351042387500535i</v>
      </c>
      <c r="U898" t="str">
        <f t="shared" si="403"/>
        <v>0.0000499999999999999-0.00185998203875158i</v>
      </c>
      <c r="V898" t="str">
        <f t="shared" si="404"/>
        <v>0.00002-0.0208317988340177i</v>
      </c>
      <c r="W898" t="str">
        <f t="shared" si="405"/>
        <v>0.0000422733160375618-0.0017076108312319i</v>
      </c>
      <c r="X898" t="str">
        <f t="shared" si="406"/>
        <v>0.0000568337538191004-0.0017067648285189i</v>
      </c>
      <c r="Y898" t="str">
        <f t="shared" si="407"/>
        <v>0.009+0.384028285974816i</v>
      </c>
      <c r="Z898" t="str">
        <f t="shared" si="408"/>
        <v>-0.0534982804294832-0.00305117555061163i</v>
      </c>
      <c r="AA898" t="str">
        <f t="shared" si="409"/>
        <v>0.743115818229496-31.3695909338705i</v>
      </c>
      <c r="AB898" t="str">
        <f t="shared" si="410"/>
        <v>0.654742227519958-0.105599271771332i</v>
      </c>
      <c r="AC898" t="str">
        <f t="shared" si="411"/>
        <v>1.62572968019528-1.70558833149658i</v>
      </c>
      <c r="AD898" t="str">
        <f t="shared" si="412"/>
        <v>0.224160006884799+0.170216133549542i</v>
      </c>
      <c r="AE898" t="str">
        <f t="shared" si="413"/>
        <v>-0.0114728156043919-0.00979022197868759i</v>
      </c>
      <c r="AF898" t="str">
        <f t="shared" si="414"/>
        <v>-3.58792286543584-0.949795068002229i</v>
      </c>
      <c r="AG898" t="str">
        <f t="shared" si="415"/>
        <v>1.01993239812274-0.0249972490544314i</v>
      </c>
      <c r="AH898" t="str">
        <f t="shared" si="416"/>
        <v>0.030118119865822+0.0458621132161391i</v>
      </c>
      <c r="AI898">
        <f t="shared" si="417"/>
        <v>-25.213708070671661</v>
      </c>
      <c r="AJ898">
        <f t="shared" si="418"/>
        <v>56.706683612697944</v>
      </c>
      <c r="AK898"/>
      <c r="AL898"/>
      <c r="AM898"/>
      <c r="AN898"/>
    </row>
    <row r="899" spans="1:40" x14ac:dyDescent="0.35">
      <c r="A899"/>
      <c r="B899">
        <f t="shared" si="419"/>
        <v>76500</v>
      </c>
      <c r="C899" s="237" t="str">
        <f t="shared" si="387"/>
        <v>-3.61447636628858E-06+0.00886047223486645i</v>
      </c>
      <c r="D899" s="208" t="str">
        <f t="shared" si="388"/>
        <v>-1.64877323069873+0.0679302871339761i</v>
      </c>
      <c r="E899" t="str">
        <f t="shared" si="389"/>
        <v>36500</v>
      </c>
      <c r="F899" t="str">
        <f t="shared" si="390"/>
        <v>0.21505376344086</v>
      </c>
      <c r="G899" t="str">
        <f t="shared" si="385"/>
        <v>0.21505376344086</v>
      </c>
      <c r="H899" t="str">
        <f t="shared" si="391"/>
        <v>1.94030301199828+1.01715037692332i</v>
      </c>
      <c r="I899" t="str">
        <f t="shared" si="392"/>
        <v>300.414797499524i</v>
      </c>
      <c r="J899" t="str">
        <f t="shared" si="386"/>
        <v>-121.161114833522+65.7211444193759i</v>
      </c>
      <c r="K899" t="str">
        <f t="shared" si="393"/>
        <v>1.03917619728725-1.915787494027i</v>
      </c>
      <c r="L899" t="str">
        <f t="shared" si="394"/>
        <v>0.299076577395482-0.471265638793062i</v>
      </c>
      <c r="M899" t="str">
        <f t="shared" si="395"/>
        <v>1.33825277468273-2.38705313282006i</v>
      </c>
      <c r="N899" t="str">
        <f t="shared" si="396"/>
        <v>-0.9542070645953i</v>
      </c>
      <c r="O899" t="str">
        <f t="shared" si="397"/>
        <v>0.578255860276165-0.815855477432291i</v>
      </c>
      <c r="P899" t="str">
        <f t="shared" si="398"/>
        <v>0.421744139723835+0.815855477432291i</v>
      </c>
      <c r="Q899" t="str">
        <f t="shared" si="399"/>
        <v>-0.421744139723835+0.138351587163009i</v>
      </c>
      <c r="R899" t="str">
        <f t="shared" si="400"/>
        <v>-0.329899276027397-2.04270192453351i</v>
      </c>
      <c r="S899" t="str">
        <f t="shared" si="401"/>
        <v>0.106545288000789i</v>
      </c>
      <c r="T899" t="str">
        <f t="shared" si="402"/>
        <v>0.217640264849189-0.0351492133755908i</v>
      </c>
      <c r="U899" t="str">
        <f t="shared" si="403"/>
        <v>0.0000499999999999999-0.00185755068968132i</v>
      </c>
      <c r="V899" t="str">
        <f t="shared" si="404"/>
        <v>0.00002-0.0208045677244308i</v>
      </c>
      <c r="W899" t="str">
        <f t="shared" si="405"/>
        <v>0.0000422733153399061-0.00170537888607296i</v>
      </c>
      <c r="X899" t="str">
        <f t="shared" si="406"/>
        <v>0.0000567956947733048-0.0017045343135968i</v>
      </c>
      <c r="Y899" t="str">
        <f t="shared" si="407"/>
        <v>0.009+0.384530940799391i</v>
      </c>
      <c r="Z899" t="str">
        <f t="shared" si="408"/>
        <v>-0.0533580100423118-0.00304263476389986i</v>
      </c>
      <c r="AA899" t="str">
        <f t="shared" si="409"/>
        <v>0.74115499927409-31.3282660427931i</v>
      </c>
      <c r="AB899" t="str">
        <f t="shared" si="410"/>
        <v>0.654697389675177-0.105734562775326i</v>
      </c>
      <c r="AC899" t="str">
        <f t="shared" si="411"/>
        <v>1.62375657899014-1.70429702708719i</v>
      </c>
      <c r="AD899" t="str">
        <f t="shared" si="412"/>
        <v>0.224368223843304+0.170379931125951i</v>
      </c>
      <c r="AE899" t="str">
        <f t="shared" si="413"/>
        <v>-0.011453438039492-0.00977380463380699i</v>
      </c>
      <c r="AF899" t="str">
        <f t="shared" si="414"/>
        <v>-3.58907624269701-0.949220089789344i</v>
      </c>
      <c r="AG899" t="str">
        <f t="shared" si="415"/>
        <v>1.01992447797804-0.0249880978827829i</v>
      </c>
      <c r="AH899" t="str">
        <f t="shared" si="416"/>
        <v>0.0300861103085159+0.0457902120930456i</v>
      </c>
      <c r="AI899">
        <f t="shared" si="417"/>
        <v>-25.226012391486933</v>
      </c>
      <c r="AJ899">
        <f t="shared" si="418"/>
        <v>56.693389685109494</v>
      </c>
      <c r="AK899"/>
      <c r="AL899"/>
      <c r="AM899"/>
      <c r="AN899"/>
    </row>
    <row r="900" spans="1:40" x14ac:dyDescent="0.35">
      <c r="A900"/>
      <c r="B900">
        <f t="shared" si="419"/>
        <v>76600</v>
      </c>
      <c r="C900" s="237" t="str">
        <f t="shared" si="387"/>
        <v>-3.60504525284735E-06+0.00884890504257963i</v>
      </c>
      <c r="D900" s="208" t="str">
        <f t="shared" si="388"/>
        <v>-1.64877315839353+0.0678416053264439i</v>
      </c>
      <c r="E900" t="str">
        <f t="shared" si="389"/>
        <v>36500</v>
      </c>
      <c r="F900" t="str">
        <f t="shared" si="390"/>
        <v>0.21505376344086</v>
      </c>
      <c r="G900" t="str">
        <f t="shared" si="385"/>
        <v>0.21505376344086</v>
      </c>
      <c r="H900" t="str">
        <f t="shared" si="391"/>
        <v>1.94145345239824+1.01648648124679i</v>
      </c>
      <c r="I900" t="str">
        <f t="shared" si="392"/>
        <v>300.807496581223i</v>
      </c>
      <c r="J900" t="str">
        <f t="shared" si="386"/>
        <v>-121.480699039272+65.8070544120809i</v>
      </c>
      <c r="K900" t="str">
        <f t="shared" si="393"/>
        <v>1.03704536251842-1.91439955335617i</v>
      </c>
      <c r="L900" t="str">
        <f t="shared" si="394"/>
        <v>0.298519845746466-0.471003263627839i</v>
      </c>
      <c r="M900" t="str">
        <f t="shared" si="395"/>
        <v>1.33556520826489-2.38540281698401i</v>
      </c>
      <c r="N900" t="str">
        <f t="shared" si="396"/>
        <v>-0.955454394091504i</v>
      </c>
      <c r="O900" t="str">
        <f t="shared" si="397"/>
        <v>0.577237770104302-0.816576118169649i</v>
      </c>
      <c r="P900" t="str">
        <f t="shared" si="398"/>
        <v>0.422762229895698+0.816576118169649i</v>
      </c>
      <c r="Q900" t="str">
        <f t="shared" si="399"/>
        <v>-0.422762229895698+0.138878275921855i</v>
      </c>
      <c r="R900" t="str">
        <f t="shared" si="400"/>
        <v>-0.329890127835499-2.03989531084612i</v>
      </c>
      <c r="S900" t="str">
        <f t="shared" si="401"/>
        <v>0.106684562887064i</v>
      </c>
      <c r="T900" t="str">
        <f t="shared" si="402"/>
        <v>0.21762533957299-0.0351941840888879i</v>
      </c>
      <c r="U900" t="str">
        <f t="shared" si="403"/>
        <v>0.0000500000000000001-0.00185512568878095i</v>
      </c>
      <c r="V900" t="str">
        <f t="shared" si="404"/>
        <v>0.00002-0.0207774077143467i</v>
      </c>
      <c r="W900" t="str">
        <f t="shared" si="405"/>
        <v>0.0000422733146413382-0.00170315276874209i</v>
      </c>
      <c r="X900" t="str">
        <f t="shared" si="406"/>
        <v>0.0000567577846684631-0.00170230962150033i</v>
      </c>
      <c r="Y900" t="str">
        <f t="shared" si="407"/>
        <v>0.009+0.385033595623965i</v>
      </c>
      <c r="Z900" t="str">
        <f t="shared" si="408"/>
        <v>-0.0532182912895423-0.00303413426562161i</v>
      </c>
      <c r="AA900" t="str">
        <f t="shared" si="409"/>
        <v>0.739201955895004-31.2870503005444i</v>
      </c>
      <c r="AB900" t="str">
        <f t="shared" si="410"/>
        <v>0.654652492011712-0.105869842010663i</v>
      </c>
      <c r="AC900" t="str">
        <f t="shared" si="411"/>
        <v>1.62178887246886-1.70300597618428i</v>
      </c>
      <c r="AD900" t="str">
        <f t="shared" si="412"/>
        <v>0.224576649010106+0.170543489390169i</v>
      </c>
      <c r="AE900" t="str">
        <f t="shared" si="413"/>
        <v>-0.0114341336789117-0.00975742880192102i</v>
      </c>
      <c r="AF900" t="str">
        <f t="shared" si="414"/>
        <v>-3.59022661079177-0.948644875920346i</v>
      </c>
      <c r="AG900" t="str">
        <f t="shared" si="415"/>
        <v>1.01991655302962-0.024978994895404i</v>
      </c>
      <c r="AH900" t="str">
        <f t="shared" si="416"/>
        <v>0.0300542180041221+0.0457184824407952i</v>
      </c>
      <c r="AI900">
        <f t="shared" si="417"/>
        <v>-25.238300725157579</v>
      </c>
      <c r="AJ900">
        <f t="shared" si="418"/>
        <v>56.680054048046927</v>
      </c>
      <c r="AK900"/>
      <c r="AL900"/>
      <c r="AM900"/>
      <c r="AN900"/>
    </row>
    <row r="901" spans="1:40" x14ac:dyDescent="0.35">
      <c r="A901"/>
      <c r="B901">
        <f t="shared" si="419"/>
        <v>76700</v>
      </c>
      <c r="C901" s="237" t="str">
        <f t="shared" si="387"/>
        <v>-3.59565100366414E-06+0.00883736801244802i</v>
      </c>
      <c r="D901" s="208" t="str">
        <f t="shared" si="388"/>
        <v>-1.64877308637096+0.0677531547621015i</v>
      </c>
      <c r="E901" t="str">
        <f t="shared" si="389"/>
        <v>36500</v>
      </c>
      <c r="F901" t="str">
        <f t="shared" si="390"/>
        <v>0.21505376344086</v>
      </c>
      <c r="G901" t="str">
        <f t="shared" ref="G901:G964" si="420">IF($C$11=$C$7,$C$24,F901)</f>
        <v>0.21505376344086</v>
      </c>
      <c r="H901" t="str">
        <f t="shared" si="391"/>
        <v>1.94260089217685+1.01582258716816i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0.297964459732654-0.470740720876234i</v>
      </c>
      <c r="M901" t="str">
        <f t="shared" si="395"/>
        <v>1.33288494091865-2.38375284510221i</v>
      </c>
      <c r="N901" t="str">
        <f t="shared" si="396"/>
        <v>-0.956701723587707i</v>
      </c>
      <c r="O901" t="str">
        <f t="shared" si="397"/>
        <v>0.576218781848214-0.817295488452837i</v>
      </c>
      <c r="P901" t="str">
        <f t="shared" si="398"/>
        <v>0.423781218151786+0.817295488452837i</v>
      </c>
      <c r="Q901" t="str">
        <f t="shared" si="399"/>
        <v>-0.423781218151786+0.13940623513487i</v>
      </c>
      <c r="R901" t="str">
        <f t="shared" si="400"/>
        <v>-0.329880966821141-2.03709582941172i</v>
      </c>
      <c r="S901" t="str">
        <f t="shared" si="401"/>
        <v>0.10682383777334i</v>
      </c>
      <c r="T901" t="str">
        <f t="shared" si="402"/>
        <v>0.217610394409825-0.0352391508842141i</v>
      </c>
      <c r="U901" t="str">
        <f t="shared" si="403"/>
        <v>0.0000500000000000001-0.00185270701122061i</v>
      </c>
      <c r="V901" t="str">
        <f t="shared" si="404"/>
        <v>0.00002-0.0207503185256709i</v>
      </c>
      <c r="W901" t="str">
        <f t="shared" si="405"/>
        <v>0.0000422733139418572-0.00170093245644471i</v>
      </c>
      <c r="X901" t="str">
        <f t="shared" si="406"/>
        <v>0.0000567200227284248-0.00170009072946108i</v>
      </c>
      <c r="Y901" t="str">
        <f t="shared" si="407"/>
        <v>0.009+0.385536250448539i</v>
      </c>
      <c r="Z901" t="str">
        <f t="shared" si="408"/>
        <v>-0.0530791212790571-0.00302567380329133i</v>
      </c>
      <c r="AA901" t="str">
        <f t="shared" si="409"/>
        <v>0.737256646905696-31.2459432736659i</v>
      </c>
      <c r="AB901" t="str">
        <f t="shared" si="410"/>
        <v>0.654607534525012-0.106005109460106i</v>
      </c>
      <c r="AC901" t="str">
        <f t="shared" si="411"/>
        <v>1.61982654370938-1.70171518690915i</v>
      </c>
      <c r="AD901" t="str">
        <f t="shared" si="412"/>
        <v>0.224785282148226+0.170706808107967i</v>
      </c>
      <c r="AE901" t="str">
        <f t="shared" si="413"/>
        <v>-0.011414902135557-0.00974109431028483i</v>
      </c>
      <c r="AF901" t="str">
        <f t="shared" si="414"/>
        <v>-3.59137397854781-0.948069432406059i</v>
      </c>
      <c r="AG901" t="str">
        <f t="shared" si="415"/>
        <v>1.01990862326318-0.0249699398738279i</v>
      </c>
      <c r="AH901" t="str">
        <f t="shared" si="416"/>
        <v>0.0300224423125925+0.0456469235916665i</v>
      </c>
      <c r="AI901">
        <f t="shared" si="417"/>
        <v>-25.250573121220398</v>
      </c>
      <c r="AJ901">
        <f t="shared" si="418"/>
        <v>56.666676853648532</v>
      </c>
      <c r="AK901"/>
      <c r="AL901"/>
      <c r="AM901"/>
      <c r="AN901"/>
    </row>
    <row r="902" spans="1:40" x14ac:dyDescent="0.35">
      <c r="A902"/>
      <c r="B902">
        <f t="shared" si="419"/>
        <v>76800</v>
      </c>
      <c r="C902" s="237" t="str">
        <f t="shared" ref="C902:C965" si="422">IMPRODUCT(COMPLEX(-1,0),IMDIV(IMPRODUCT(G902,COMPLEX($C$100+$C$101,0)),COMPLEX($C$100,2*PI()*B902*$C$103*$C$102*(2*$C$100+$C$101))))</f>
        <v>-3.58629342686272E-06+0.00882586102665084i</v>
      </c>
      <c r="D902" s="208" t="str">
        <f t="shared" ref="D902:D965" si="423">IMPRODUCT(COMPLEX($C$106,0),IMSUB(C902,G902))</f>
        <v>-1.64877301462953+0.0676649345376565i</v>
      </c>
      <c r="E902" t="str">
        <f t="shared" ref="E902:E965" si="424">IMDIV(COMPLEX($C$20*10^3,0),COMPLEX(1,2*PI()*B902*$C$20*1000*$C$29*10^-12))</f>
        <v>36500</v>
      </c>
      <c r="F902" t="str">
        <f t="shared" ref="F902:F965" si="425">IMDIV(COMPLEX($C$22*1000,0),IMSUM(COMPLEX($C$22*1000,0),E902))</f>
        <v>0.21505376344086</v>
      </c>
      <c r="G902" t="str">
        <f t="shared" si="420"/>
        <v>0.21505376344086</v>
      </c>
      <c r="H902" t="str">
        <f t="shared" ref="H902:H965" si="426">IMPRODUCT(COMPLEX($C$108,0),IMPRODUCT(COMPLEX(-1,0),D902),IMDIV(COMPLEX(0,2*PI()*B902*$C$109*$C$110),COMPLEX(1,2*PI()*B902*$C$109*$C$110)))</f>
        <v>1.9437453401402+1.01515869975042i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0.297410415894107-0.47047801338007i</v>
      </c>
      <c r="M902" t="str">
        <f t="shared" ref="M902:M965" si="430">IMSUM(K902,L902)</f>
        <v>1.33021194967661-2.38210322819946i</v>
      </c>
      <c r="N902" t="str">
        <f t="shared" ref="N902:N965" si="431">COMPLEX(0,-2*PI()*B902*$C$43)</f>
        <v>-0.95794905308391i</v>
      </c>
      <c r="O902" t="str">
        <f t="shared" ref="O902:O965" si="432">IMEXP(N902)</f>
        <v>0.575198897093271-0.818013587162637i</v>
      </c>
      <c r="P902" t="str">
        <f t="shared" ref="P902:P965" si="433">IMSUB(COMPLEX(1,0),O902)</f>
        <v>0.424801102906729+0.818013587162637i</v>
      </c>
      <c r="Q902" t="str">
        <f t="shared" ref="Q902:Q965" si="434">IMSUM(COMPLEX(0,2*PI()*B902*$C$43),O902,COMPLEX(-1,0))</f>
        <v>-0.424801102906729+0.139935465921273i</v>
      </c>
      <c r="R902" t="str">
        <f t="shared" ref="R902:R965" si="435">IMDIV(P902,Q902)</f>
        <v>-0.329871792980818-2.03430345235576i</v>
      </c>
      <c r="S902" t="str">
        <f t="shared" ref="S902:S965" si="436">IMDIV(COMPLEX(0,2*PI()*B902*$C$123),COMPLEX($C$124,0))</f>
        <v>0.106963112659616i</v>
      </c>
      <c r="T902" t="str">
        <f t="shared" ref="T902:T965" si="437">IMPRODUCT(R902,S902)</f>
        <v>0.217595429358175-0.0352841137558368i</v>
      </c>
      <c r="U902" t="str">
        <f t="shared" ref="U902:U965" si="438">IMDIV(COMPLEX(1,2*PI()*B902*$C$16*10^-3*$C$15*10^-6),COMPLEX(0,2*PI()*B902*$C$15*10^-6))</f>
        <v>0.0000500000000000001-0.00185029463229975i</v>
      </c>
      <c r="V902" t="str">
        <f t="shared" ref="V902:V965" si="439">IMSUM(COMPLEX($C$18*10^-3,0),IMDIV(COMPLEX(1,0),COMPLEX(0,2*PI()*B902*($C$17*1*10^-6))))</f>
        <v>0.00002-0.0207232998817572i</v>
      </c>
      <c r="W902" t="str">
        <f t="shared" ref="W902:W965" si="440">IMDIV(IMPRODUCT(U902,V902),IMSUM(U902,V902))</f>
        <v>0.0000422733132414639-0.00169871792650486i</v>
      </c>
      <c r="X902" t="str">
        <f t="shared" ref="X902:X965" si="441">IMDIV(IMPRODUCT(COMPLEX($C$19,0),W902),IMSUM(COMPLEX($C$19,0),W902))</f>
        <v>0.0000566824081820897-0.0016978776148291i</v>
      </c>
      <c r="Y902" t="str">
        <f t="shared" ref="Y902:Y965" si="442">COMPLEX($C$13*10^-3,2*PI()*B902*$C$12*0.000001)</f>
        <v>0.009+0.386038905273114i</v>
      </c>
      <c r="Z902" t="str">
        <f t="shared" ref="Z902:Z965" si="443">IMPRODUCT(COMPLEX($C$6,0),IMDIV(X902,IMSUM(X902,Y902)))</f>
        <v>-0.0529404971376857-0.00301725312636518i</v>
      </c>
      <c r="AA902" t="str">
        <f t="shared" ref="AA902:AA965" si="444">IMDIV(COMPLEX($C$6,0),IMSUM(X902,Y902))</f>
        <v>0.735319031392785-31.2049445309991i</v>
      </c>
      <c r="AB902" t="str">
        <f t="shared" ref="AB902:AB965" si="445">IMPRODUCT(COMPLEX($C$119,0),T902)</f>
        <v>0.654562517210507-0.106140365106408i</v>
      </c>
      <c r="AC902" t="str">
        <f t="shared" ref="AC902:AC965" si="446">IMSUM(COMPLEX(1,0),IMPRODUCT(AB902,M902))</f>
        <v>1.61786957584157-1.7004246673131i</v>
      </c>
      <c r="AD902" t="str">
        <f t="shared" ref="AD902:AD965" si="447">IMDIV(AB902,AC902)</f>
        <v>0.224994123020382+0.170869887045208i</v>
      </c>
      <c r="AE902" t="str">
        <f t="shared" ref="AE902:AE965" si="448">IMPRODUCT(AD902,AA902,X902)</f>
        <v>-0.0113957430248678-0.00972480098713054i</v>
      </c>
      <c r="AF902" t="str">
        <f t="shared" ref="AF902:AF965" si="449">IMSUB(D902,H902)</f>
        <v>-3.59251835476973-0.947493765212764i</v>
      </c>
      <c r="AG902" t="str">
        <f t="shared" ref="AG902:AG965" si="450">IMSUM(COMPLEX(1,0),IMPRODUCT(AD902,AA902,COMPLEX($C$127,0)))</f>
        <v>1.0199006886645-0.0249609326007122i</v>
      </c>
      <c r="AH902" t="str">
        <f t="shared" ref="AH902:AH965" si="451">IMDIV(IMPRODUCT(AE902,AF902),AG902)</f>
        <v>0.029990782598128+0.0455755348814588i</v>
      </c>
      <c r="AI902">
        <f t="shared" ref="AI902:AI965" si="452">20*LOG10(IMABS(AH902))</f>
        <v>-25.262829628989508</v>
      </c>
      <c r="AJ902">
        <f t="shared" ref="AJ902:AJ965" si="453">IMARGUMENT(AH902)*180/PI()</f>
        <v>56.65325825329365</v>
      </c>
      <c r="AK902"/>
      <c r="AL902"/>
      <c r="AM902"/>
      <c r="AN902"/>
    </row>
    <row r="903" spans="1:40" x14ac:dyDescent="0.35">
      <c r="A903"/>
      <c r="B903">
        <f t="shared" si="419"/>
        <v>76900</v>
      </c>
      <c r="C903" s="237" t="str">
        <f t="shared" si="422"/>
        <v>-3.57697233181362E-06+0.00881438396798006i</v>
      </c>
      <c r="D903" s="208" t="str">
        <f t="shared" si="423"/>
        <v>-1.64877294316781+0.0675769437545138i</v>
      </c>
      <c r="E903" t="str">
        <f t="shared" si="424"/>
        <v>36500</v>
      </c>
      <c r="F903" t="str">
        <f t="shared" si="425"/>
        <v>0.21505376344086</v>
      </c>
      <c r="G903" t="str">
        <f t="shared" si="420"/>
        <v>0.21505376344086</v>
      </c>
      <c r="H903" t="str">
        <f t="shared" si="426"/>
        <v>1.94488680507143+1.01449482401696i</v>
      </c>
      <c r="I903" t="str">
        <f t="shared" si="427"/>
        <v>301.985593826319i</v>
      </c>
      <c r="J903" t="str">
        <f t="shared" si="421"/>
        <v>-122.44195656212+66.0647843901962i</v>
      </c>
      <c r="K903" t="str">
        <f t="shared" si="428"/>
        <v>1.03068850086495-1.91023883324306i</v>
      </c>
      <c r="L903" t="str">
        <f t="shared" si="429"/>
        <v>0.29685771077707-0.47021514396247i</v>
      </c>
      <c r="M903" t="str">
        <f t="shared" si="430"/>
        <v>1.32754621164202-2.38045397720553i</v>
      </c>
      <c r="N903" t="str">
        <f t="shared" si="431"/>
        <v>-0.959196382580113i</v>
      </c>
      <c r="O903" t="str">
        <f t="shared" si="432"/>
        <v>0.574178117426243-0.818730413181809i</v>
      </c>
      <c r="P903" t="str">
        <f t="shared" si="433"/>
        <v>0.425821882573757+0.818730413181809i</v>
      </c>
      <c r="Q903" t="str">
        <f t="shared" si="434"/>
        <v>-0.425821882573757+0.140465969398304i</v>
      </c>
      <c r="R903" t="str">
        <f t="shared" si="435"/>
        <v>-0.329862606311005-2.03151815194865i</v>
      </c>
      <c r="S903" t="str">
        <f t="shared" si="436"/>
        <v>0.107102387545891i</v>
      </c>
      <c r="T903" t="str">
        <f t="shared" si="437"/>
        <v>0.217580444416517-0.0353290726980189i</v>
      </c>
      <c r="U903" t="str">
        <f t="shared" si="438"/>
        <v>0.0000500000000000001-0.00184788852744631i</v>
      </c>
      <c r="V903" t="str">
        <f t="shared" si="439"/>
        <v>0.00002-0.0206963515073986i</v>
      </c>
      <c r="W903" t="str">
        <f t="shared" si="440"/>
        <v>0.0000422733125401579-0.0016965091563646i</v>
      </c>
      <c r="X903" t="str">
        <f t="shared" si="441"/>
        <v>0.0000566449402633657-0.00169567025507222i</v>
      </c>
      <c r="Y903" t="str">
        <f t="shared" si="442"/>
        <v>0.009+0.386541560097688i</v>
      </c>
      <c r="Z903" t="str">
        <f t="shared" si="443"/>
        <v>-0.0528024160110608-0.00300887198622335i</v>
      </c>
      <c r="AA903" t="str">
        <f t="shared" si="444"/>
        <v>0.733389068713902-31.164053643671i</v>
      </c>
      <c r="AB903" t="str">
        <f t="shared" si="445"/>
        <v>0.654517440063616-0.106275608932313i</v>
      </c>
      <c r="AC903" t="str">
        <f t="shared" si="446"/>
        <v>1.61591795204722-1.69913442537786i</v>
      </c>
      <c r="AD903" t="str">
        <f t="shared" si="447"/>
        <v>0.225203171388996+0.171032725967837i</v>
      </c>
      <c r="AE903" t="str">
        <f t="shared" si="448"/>
        <v>-0.0113766559648-0.00970854866166051i</v>
      </c>
      <c r="AF903" t="str">
        <f t="shared" si="449"/>
        <v>-3.59365974823924-0.946917880262446i</v>
      </c>
      <c r="AG903" t="str">
        <f t="shared" si="450"/>
        <v>1.0198927492195-0.0249519728598332i</v>
      </c>
      <c r="AH903" t="str">
        <f t="shared" si="451"/>
        <v>0.0299592382291526+0.04550431564947i</v>
      </c>
      <c r="AI903">
        <f t="shared" si="452"/>
        <v>-25.275070297556891</v>
      </c>
      <c r="AJ903">
        <f t="shared" si="453"/>
        <v>56.639798397601034</v>
      </c>
      <c r="AK903"/>
      <c r="AL903"/>
      <c r="AM903"/>
      <c r="AN903"/>
    </row>
    <row r="904" spans="1:40" x14ac:dyDescent="0.35">
      <c r="A904"/>
      <c r="B904">
        <f t="shared" si="419"/>
        <v>77000</v>
      </c>
      <c r="C904" s="237" t="str">
        <f t="shared" si="422"/>
        <v>-3.56768752912438E-06+0.00880293671983656i</v>
      </c>
      <c r="D904" s="208" t="str">
        <f t="shared" si="423"/>
        <v>-1.64877287198432+0.067489181518747i</v>
      </c>
      <c r="E904" t="str">
        <f t="shared" si="424"/>
        <v>36500</v>
      </c>
      <c r="F904" t="str">
        <f t="shared" si="425"/>
        <v>0.21505376344086</v>
      </c>
      <c r="G904" t="str">
        <f t="shared" si="420"/>
        <v>0.21505376344086</v>
      </c>
      <c r="H904" t="str">
        <f t="shared" si="426"/>
        <v>1.94602529573052+1.01383096495185i</v>
      </c>
      <c r="I904" t="str">
        <f t="shared" si="427"/>
        <v>302.378292908018i</v>
      </c>
      <c r="J904" t="str">
        <f t="shared" si="421"/>
        <v>-122.763210704934+66.1506943829012i</v>
      </c>
      <c r="K904" t="str">
        <f t="shared" si="428"/>
        <v>1.02858136305469-1.90885298752797i</v>
      </c>
      <c r="L904" t="str">
        <f t="shared" si="429"/>
        <v>0.296306340934023-0.469952115427979i</v>
      </c>
      <c r="M904" t="str">
        <f t="shared" si="430"/>
        <v>1.32488770398871-2.37880510295595i</v>
      </c>
      <c r="N904" t="str">
        <f t="shared" si="431"/>
        <v>-0.960443712076316i</v>
      </c>
      <c r="O904" t="str">
        <f t="shared" si="432"/>
        <v>0.573156444435289-0.819445965395094i</v>
      </c>
      <c r="P904" t="str">
        <f t="shared" si="433"/>
        <v>0.426843555564711+0.819445965395094i</v>
      </c>
      <c r="Q904" t="str">
        <f t="shared" si="434"/>
        <v>-0.426843555564711+0.140997746681222i</v>
      </c>
      <c r="R904" t="str">
        <f t="shared" si="435"/>
        <v>-0.32985340680819-2.02873990060485i</v>
      </c>
      <c r="S904" t="str">
        <f t="shared" si="436"/>
        <v>0.107241662432167i</v>
      </c>
      <c r="T904" t="str">
        <f t="shared" si="437"/>
        <v>0.217565439583333-0.0353740277050242i</v>
      </c>
      <c r="U904" t="str">
        <f t="shared" si="438"/>
        <v>0.0000500000000000001-0.00184548867221586i</v>
      </c>
      <c r="V904" t="str">
        <f t="shared" si="439"/>
        <v>0.00002-0.0206694731288176i</v>
      </c>
      <c r="W904" t="str">
        <f t="shared" si="440"/>
        <v>0.0000422733118379393-0.00169430612358315i</v>
      </c>
      <c r="X904" t="str">
        <f t="shared" si="441"/>
        <v>0.0000566076182111325-0.00169346862777532i</v>
      </c>
      <c r="Y904" t="str">
        <f t="shared" si="442"/>
        <v>0.009+0.387044214922262i</v>
      </c>
      <c r="Z904" t="str">
        <f t="shared" si="443"/>
        <v>-0.05266487506347-0.00300053013615272i</v>
      </c>
      <c r="AA904" t="str">
        <f t="shared" si="444"/>
        <v>0.731466718495503-31.1232701850781i</v>
      </c>
      <c r="AB904" t="str">
        <f t="shared" si="445"/>
        <v>0.654472303079773-0.106410840920565i</v>
      </c>
      <c r="AC904" t="str">
        <f t="shared" si="446"/>
        <v>1.61397165555989-1.69784446901625i</v>
      </c>
      <c r="AD904" t="str">
        <f t="shared" si="447"/>
        <v>0.225412427016186+0.171195324641897i</v>
      </c>
      <c r="AE904" t="str">
        <f t="shared" si="448"/>
        <v>-0.0113576405758045-0.00969233716404108i</v>
      </c>
      <c r="AF904" t="str">
        <f t="shared" si="449"/>
        <v>-3.59479816771484-0.946341783433103i</v>
      </c>
      <c r="AG904" t="str">
        <f t="shared" si="450"/>
        <v>1.01988480491421-0.0249430604360762i</v>
      </c>
      <c r="AH904" t="str">
        <f t="shared" si="451"/>
        <v>0.0299278085782719+0.0454332652384729i</v>
      </c>
      <c r="AI904">
        <f t="shared" si="452"/>
        <v>-25.287295175794483</v>
      </c>
      <c r="AJ904">
        <f t="shared" si="453"/>
        <v>56.626297436440126</v>
      </c>
      <c r="AK904"/>
      <c r="AL904"/>
      <c r="AM904"/>
      <c r="AN904"/>
    </row>
    <row r="905" spans="1:40" x14ac:dyDescent="0.35">
      <c r="A905"/>
      <c r="B905">
        <f t="shared" si="419"/>
        <v>77100</v>
      </c>
      <c r="C905" s="237" t="str">
        <f t="shared" si="422"/>
        <v>-3.55843883063003E-06+0.00879151916622618i</v>
      </c>
      <c r="D905" s="208" t="str">
        <f t="shared" si="423"/>
        <v>-1.64877280107763+0.0674016469410674i</v>
      </c>
      <c r="E905" t="str">
        <f t="shared" si="424"/>
        <v>36500</v>
      </c>
      <c r="F905" t="str">
        <f t="shared" si="425"/>
        <v>0.21505376344086</v>
      </c>
      <c r="G905" t="str">
        <f t="shared" si="420"/>
        <v>0.21505376344086</v>
      </c>
      <c r="H905" t="str">
        <f t="shared" si="426"/>
        <v>1.9471608208545+1.01316712750008i</v>
      </c>
      <c r="I905" t="str">
        <f t="shared" si="427"/>
        <v>302.770991989716i</v>
      </c>
      <c r="J905" t="str">
        <f t="shared" si="421"/>
        <v>-123.084882332015+66.2366043756063i</v>
      </c>
      <c r="K905" t="str">
        <f t="shared" si="428"/>
        <v>1.02648010103723-1.90746768562993i</v>
      </c>
      <c r="L905" t="str">
        <f t="shared" si="429"/>
        <v>0.295756302923679-0.469688930562648i</v>
      </c>
      <c r="M905" t="str">
        <f t="shared" si="430"/>
        <v>1.32223640396091-2.37715661619258i</v>
      </c>
      <c r="N905" t="str">
        <f t="shared" si="431"/>
        <v>-0.961691041572519i</v>
      </c>
      <c r="O905" t="str">
        <f t="shared" si="432"/>
        <v>0.572133879709961-0.820160242689213i</v>
      </c>
      <c r="P905" t="str">
        <f t="shared" si="433"/>
        <v>0.427866120290039+0.820160242689213i</v>
      </c>
      <c r="Q905" t="str">
        <f t="shared" si="434"/>
        <v>-0.427866120290039+0.141530798883306i</v>
      </c>
      <c r="R905" t="str">
        <f t="shared" si="435"/>
        <v>-0.329844194468834-2.0259686708819i</v>
      </c>
      <c r="S905" t="str">
        <f t="shared" si="436"/>
        <v>0.107380937318442i</v>
      </c>
      <c r="T905" t="str">
        <f t="shared" si="437"/>
        <v>0.217550414857097-0.0354189787711099i</v>
      </c>
      <c r="U905" t="str">
        <f t="shared" si="438"/>
        <v>0.00005-0.0018430950422908i</v>
      </c>
      <c r="V905" t="str">
        <f t="shared" si="439"/>
        <v>0.00002-0.020642664473657i</v>
      </c>
      <c r="W905" t="str">
        <f t="shared" si="440"/>
        <v>0.0000422733111348084-0.00169210880583614i</v>
      </c>
      <c r="X905" t="str">
        <f t="shared" si="441"/>
        <v>0.0000565704412692014-0.00169127271063948i</v>
      </c>
      <c r="Y905" t="str">
        <f t="shared" si="442"/>
        <v>0.009+0.387546869746837i</v>
      </c>
      <c r="Z905" t="str">
        <f t="shared" si="443"/>
        <v>-0.0525278714777069-0.00299222733132958i</v>
      </c>
      <c r="AA905" t="str">
        <f t="shared" si="444"/>
        <v>0.729551940630744-31.0825937308718i</v>
      </c>
      <c r="AB905" t="str">
        <f t="shared" si="445"/>
        <v>0.654427106254387-0.106546061053889i</v>
      </c>
      <c r="AC905" t="str">
        <f t="shared" si="446"/>
        <v>1.61203066966483-1.69655480607247i</v>
      </c>
      <c r="AD905" t="str">
        <f t="shared" si="447"/>
        <v>0.225621889663772+0.171357682833522i</v>
      </c>
      <c r="AE905" t="str">
        <f t="shared" si="448"/>
        <v>-0.0113386964808082-0.00967616632539509i</v>
      </c>
      <c r="AF905" t="str">
        <f t="shared" si="449"/>
        <v>-3.59593362193213-0.945765480559013i</v>
      </c>
      <c r="AG905" t="str">
        <f t="shared" si="450"/>
        <v>1.01987685573478-0.0249341951154299i</v>
      </c>
      <c r="AH905" t="str">
        <f t="shared" si="451"/>
        <v>0.0298964930222459+0.0453623829946924i</v>
      </c>
      <c r="AI905">
        <f t="shared" si="452"/>
        <v>-25.299504312354991</v>
      </c>
      <c r="AJ905">
        <f t="shared" si="453"/>
        <v>56.612755518930342</v>
      </c>
      <c r="AK905"/>
      <c r="AL905"/>
      <c r="AM905"/>
      <c r="AN905"/>
    </row>
    <row r="906" spans="1:40" x14ac:dyDescent="0.35">
      <c r="A906"/>
      <c r="B906">
        <f t="shared" si="419"/>
        <v>77200</v>
      </c>
      <c r="C906" s="237" t="str">
        <f t="shared" si="422"/>
        <v>-3.54922604938346E-06+0.00878013119175571i</v>
      </c>
      <c r="D906" s="208" t="str">
        <f t="shared" si="423"/>
        <v>-1.6487727304463+0.0673143391367938i</v>
      </c>
      <c r="E906" t="str">
        <f t="shared" si="424"/>
        <v>36500</v>
      </c>
      <c r="F906" t="str">
        <f t="shared" si="425"/>
        <v>0.21505376344086</v>
      </c>
      <c r="G906" t="str">
        <f t="shared" si="420"/>
        <v>0.21505376344086</v>
      </c>
      <c r="H906" t="str">
        <f t="shared" si="426"/>
        <v>1.9482933891573+1.01250331656785i</v>
      </c>
      <c r="I906" t="str">
        <f t="shared" si="427"/>
        <v>303.163691071415i</v>
      </c>
      <c r="J906" t="str">
        <f t="shared" si="421"/>
        <v>-123.406971443362+66.3225143683113i</v>
      </c>
      <c r="K906" t="str">
        <f t="shared" si="428"/>
        <v>1.0243846955622-1.90608293543019i</v>
      </c>
      <c r="L906" t="str">
        <f t="shared" si="429"/>
        <v>0.295207593311034-0.469425592134155i</v>
      </c>
      <c r="M906" t="str">
        <f t="shared" si="430"/>
        <v>1.31959228887323-2.37550852756435i</v>
      </c>
      <c r="N906" t="str">
        <f t="shared" si="431"/>
        <v>-0.962938371068722i</v>
      </c>
      <c r="O906" t="str">
        <f t="shared" si="432"/>
        <v>0.571110424841194-0.820873243952872i</v>
      </c>
      <c r="P906" t="str">
        <f t="shared" si="433"/>
        <v>0.428889575158806+0.820873243952872i</v>
      </c>
      <c r="Q906" t="str">
        <f t="shared" si="434"/>
        <v>-0.428889575158806+0.14206512711585i</v>
      </c>
      <c r="R906" t="str">
        <f t="shared" si="435"/>
        <v>-0.329834969289417-2.02320443547953i</v>
      </c>
      <c r="S906" t="str">
        <f t="shared" si="436"/>
        <v>0.107520212204718i</v>
      </c>
      <c r="T906" t="str">
        <f t="shared" si="437"/>
        <v>0.217535370236286-0.0354639258905348i</v>
      </c>
      <c r="U906" t="str">
        <f t="shared" si="438"/>
        <v>0.00005-0.00184070761347954i</v>
      </c>
      <c r="V906" t="str">
        <f t="shared" si="439"/>
        <v>0.00002-0.0206159252709709i</v>
      </c>
      <c r="W906" t="str">
        <f t="shared" si="440"/>
        <v>0.0000422733104307649-0.00168991718091491i</v>
      </c>
      <c r="X906" t="str">
        <f t="shared" si="441"/>
        <v>0.0000565334086862777-0.00168908248148132i</v>
      </c>
      <c r="Y906" t="str">
        <f t="shared" si="442"/>
        <v>0.009+0.388049524571411i</v>
      </c>
      <c r="Z906" t="str">
        <f t="shared" si="443"/>
        <v>-0.0523914024549301-0.00298396332880266i</v>
      </c>
      <c r="AA906" t="str">
        <f t="shared" si="444"/>
        <v>0.727644695277374-31.0420238589435i</v>
      </c>
      <c r="AB906" t="str">
        <f t="shared" si="445"/>
        <v>0.654381849582877-0.106681269315013i</v>
      </c>
      <c r="AC906" t="str">
        <f t="shared" si="446"/>
        <v>1.61009497769896-1.69526544432276i</v>
      </c>
      <c r="AD906" t="str">
        <f t="shared" si="447"/>
        <v>0.225831559093271+0.171519800308934i</v>
      </c>
      <c r="AE906" t="str">
        <f t="shared" si="448"/>
        <v>-0.0113198233051945-0.00966003597779526i</v>
      </c>
      <c r="AF906" t="str">
        <f t="shared" si="449"/>
        <v>-3.5970661196036-0.945188977431056i</v>
      </c>
      <c r="AG906" t="str">
        <f t="shared" si="450"/>
        <v>1.01986890166749-0.0249253766849781i</v>
      </c>
      <c r="AH906" t="str">
        <f t="shared" si="451"/>
        <v>0.0298652909419527+0.0452916682677817i</v>
      </c>
      <c r="AI906">
        <f t="shared" si="452"/>
        <v>-25.311697755673638</v>
      </c>
      <c r="AJ906">
        <f t="shared" si="453"/>
        <v>56.59917279344802</v>
      </c>
      <c r="AK906"/>
      <c r="AL906"/>
      <c r="AM906"/>
      <c r="AN906"/>
    </row>
    <row r="907" spans="1:40" x14ac:dyDescent="0.35">
      <c r="A907"/>
      <c r="B907">
        <f t="shared" si="419"/>
        <v>77300</v>
      </c>
      <c r="C907" s="237" t="str">
        <f t="shared" si="422"/>
        <v>-3.54004899964599E-06+0.00876877268162907i</v>
      </c>
      <c r="D907" s="208" t="str">
        <f t="shared" si="423"/>
        <v>-1.64877266008893+0.0672272572258229i</v>
      </c>
      <c r="E907" t="str">
        <f t="shared" si="424"/>
        <v>36500</v>
      </c>
      <c r="F907" t="str">
        <f t="shared" si="425"/>
        <v>0.21505376344086</v>
      </c>
      <c r="G907" t="str">
        <f t="shared" si="420"/>
        <v>0.21505376344086</v>
      </c>
      <c r="H907" t="str">
        <f t="shared" si="426"/>
        <v>1.94942300932987+1.01183953702277i</v>
      </c>
      <c r="I907" t="str">
        <f t="shared" si="427"/>
        <v>303.556390153114i</v>
      </c>
      <c r="J907" t="str">
        <f t="shared" si="421"/>
        <v>-123.729478038976+66.4084243610164i</v>
      </c>
      <c r="K907" t="str">
        <f t="shared" si="428"/>
        <v>1.02229512744309-1.90469874473597i</v>
      </c>
      <c r="L907" t="str">
        <f t="shared" si="429"/>
        <v>0.29466020866738-0.469162102891901i</v>
      </c>
      <c r="M907" t="str">
        <f t="shared" si="430"/>
        <v>1.31695533611047-2.37386084762787i</v>
      </c>
      <c r="N907" t="str">
        <f t="shared" si="431"/>
        <v>-0.964185700564925i</v>
      </c>
      <c r="O907" t="str">
        <f t="shared" si="432"/>
        <v>0.570086081421313-0.821584968076761i</v>
      </c>
      <c r="P907" t="str">
        <f t="shared" si="433"/>
        <v>0.429913918578687+0.821584968076761i</v>
      </c>
      <c r="Q907" t="str">
        <f t="shared" si="434"/>
        <v>-0.429913918578687+0.142600732488164i</v>
      </c>
      <c r="R907" t="str">
        <f t="shared" si="435"/>
        <v>-0.329825731266388-2.02044716723869i</v>
      </c>
      <c r="S907" t="str">
        <f t="shared" si="436"/>
        <v>0.107659487090993i</v>
      </c>
      <c r="T907" t="str">
        <f t="shared" si="437"/>
        <v>0.217520305719367-0.035508869057551i</v>
      </c>
      <c r="U907" t="str">
        <f t="shared" si="438"/>
        <v>0.00005-0.00183832636171566i</v>
      </c>
      <c r="V907" t="str">
        <f t="shared" si="439"/>
        <v>0.00002-0.0205892552512154i</v>
      </c>
      <c r="W907" t="str">
        <f t="shared" si="440"/>
        <v>0.0000422733097258084-0.00168773122672569i</v>
      </c>
      <c r="X907" t="str">
        <f t="shared" si="441"/>
        <v>0.0000564965197159216-0.00168689791823219i</v>
      </c>
      <c r="Y907" t="str">
        <f t="shared" si="442"/>
        <v>0.009+0.388552179395986i</v>
      </c>
      <c r="Z907" t="str">
        <f t="shared" si="443"/>
        <v>-0.0522554652145162-0.00297573788747611i</v>
      </c>
      <c r="AA907" t="str">
        <f t="shared" si="444"/>
        <v>0.725744942855607-31.0015601494095i</v>
      </c>
      <c r="AB907" t="str">
        <f t="shared" si="445"/>
        <v>0.654336533060632-0.106816465686648i</v>
      </c>
      <c r="AC907" t="str">
        <f t="shared" si="446"/>
        <v>1.60816456305071-1.69397639147569i</v>
      </c>
      <c r="AD907" t="str">
        <f t="shared" si="447"/>
        <v>0.226041435065906+0.171681676834448i</v>
      </c>
      <c r="AE907" t="str">
        <f t="shared" si="448"/>
        <v>-0.0113010206767841-0.00964394595425738i</v>
      </c>
      <c r="AF907" t="str">
        <f t="shared" si="449"/>
        <v>-3.5981956694188-0.944612279796947i</v>
      </c>
      <c r="AG907" t="str">
        <f t="shared" si="450"/>
        <v>1.0198609426987-0.0249166049328937i</v>
      </c>
      <c r="AH907" t="str">
        <f t="shared" si="451"/>
        <v>0.0298342017223593+0.0452211204108016i</v>
      </c>
      <c r="AI907">
        <f t="shared" si="452"/>
        <v>-25.323875553968954</v>
      </c>
      <c r="AJ907">
        <f t="shared" si="453"/>
        <v>56.585549407628974</v>
      </c>
      <c r="AK907"/>
      <c r="AL907"/>
      <c r="AM907"/>
      <c r="AN907"/>
    </row>
    <row r="908" spans="1:40" x14ac:dyDescent="0.35">
      <c r="A908"/>
      <c r="B908">
        <f t="shared" si="419"/>
        <v>77400</v>
      </c>
      <c r="C908" s="237" t="str">
        <f t="shared" si="422"/>
        <v>-3.53090749687808E-06+0.00875744352164347i</v>
      </c>
      <c r="D908" s="208" t="str">
        <f t="shared" si="423"/>
        <v>-1.64877259000407+0.0671404003326i</v>
      </c>
      <c r="E908" t="str">
        <f t="shared" si="424"/>
        <v>36500</v>
      </c>
      <c r="F908" t="str">
        <f t="shared" si="425"/>
        <v>0.21505376344086</v>
      </c>
      <c r="G908" t="str">
        <f t="shared" si="420"/>
        <v>0.21505376344086</v>
      </c>
      <c r="H908" t="str">
        <f t="shared" si="426"/>
        <v>1.95054969004006+1.01117579369415i</v>
      </c>
      <c r="I908" t="str">
        <f t="shared" si="427"/>
        <v>303.949089234813i</v>
      </c>
      <c r="J908" t="str">
        <f t="shared" si="421"/>
        <v>-124.052402118855+66.4943343537215i</v>
      </c>
      <c r="K908" t="str">
        <f t="shared" si="428"/>
        <v>1.02021137755719-1.90331512128105i</v>
      </c>
      <c r="L908" t="str">
        <f t="shared" si="429"/>
        <v>0.294114145570319-0.468898465567111i</v>
      </c>
      <c r="M908" t="str">
        <f t="shared" si="430"/>
        <v>1.31432552312751-2.37221358684816i</v>
      </c>
      <c r="N908" t="str">
        <f t="shared" si="431"/>
        <v>-0.965433030061128i</v>
      </c>
      <c r="O908" t="str">
        <f t="shared" si="432"/>
        <v>0.569060851044021-0.822295413953559i</v>
      </c>
      <c r="P908" t="str">
        <f t="shared" si="433"/>
        <v>0.430939148955979+0.822295413953559i</v>
      </c>
      <c r="Q908" t="str">
        <f t="shared" si="434"/>
        <v>-0.430939148955979+0.143137616107569i</v>
      </c>
      <c r="R908" t="str">
        <f t="shared" si="435"/>
        <v>-0.329816480396217-2.0176968391407i</v>
      </c>
      <c r="S908" t="str">
        <f t="shared" si="436"/>
        <v>0.107798761977269i</v>
      </c>
      <c r="T908" t="str">
        <f t="shared" si="437"/>
        <v>0.217505221304816-0.0355538082664124i</v>
      </c>
      <c r="U908" t="str">
        <f t="shared" si="438"/>
        <v>0.00005-0.00183595126305712i</v>
      </c>
      <c r="V908" t="str">
        <f t="shared" si="439"/>
        <v>0.00002-0.0205626541462397i</v>
      </c>
      <c r="W908" t="str">
        <f t="shared" si="440"/>
        <v>0.0000422733090199402-0.00168555092128891i</v>
      </c>
      <c r="X908" t="str">
        <f t="shared" si="441"/>
        <v>0.0000564597736165136-0.00168471899893747i</v>
      </c>
      <c r="Y908" t="str">
        <f t="shared" si="442"/>
        <v>0.009+0.38905483422056i</v>
      </c>
      <c r="Z908" t="str">
        <f t="shared" si="443"/>
        <v>-0.0521200569939197-0.00296755076809298i</v>
      </c>
      <c r="AA908" t="str">
        <f t="shared" si="444"/>
        <v>0.723852644046082-30.9612021845966i</v>
      </c>
      <c r="AB908" t="str">
        <f t="shared" si="445"/>
        <v>0.654291156683066-0.106951650151508i</v>
      </c>
      <c r="AC908" t="str">
        <f t="shared" si="446"/>
        <v>1.60623940915994-1.6926876551729i</v>
      </c>
      <c r="AD908" t="str">
        <f t="shared" si="447"/>
        <v>0.226251517342596+0.171843312176483i</v>
      </c>
      <c r="AE908" t="str">
        <f t="shared" si="448"/>
        <v>-0.0112822882258159-0.00962789608873444i</v>
      </c>
      <c r="AF908" t="str">
        <f t="shared" si="449"/>
        <v>-3.59932228004413-0.94403539336155i</v>
      </c>
      <c r="AG908" t="str">
        <f t="shared" si="450"/>
        <v>1.01985297881492-0.0249078796484298i</v>
      </c>
      <c r="AH908" t="str">
        <f t="shared" si="451"/>
        <v>0.029803224752484+0.0451507387801968i</v>
      </c>
      <c r="AI908">
        <f t="shared" si="452"/>
        <v>-25.336037755244696</v>
      </c>
      <c r="AJ908">
        <f t="shared" si="453"/>
        <v>56.571885508376852</v>
      </c>
      <c r="AK908"/>
      <c r="AL908"/>
      <c r="AM908"/>
      <c r="AN908"/>
    </row>
    <row r="909" spans="1:40" x14ac:dyDescent="0.35">
      <c r="A909"/>
      <c r="B909">
        <f t="shared" si="419"/>
        <v>77500</v>
      </c>
      <c r="C909" s="237" t="str">
        <f t="shared" si="422"/>
        <v>-3.52180135772995E-06+0.00874614359818554i</v>
      </c>
      <c r="D909" s="208" t="str">
        <f t="shared" si="423"/>
        <v>-1.64877252019034+0.0670537675860892i</v>
      </c>
      <c r="E909" t="str">
        <f t="shared" si="424"/>
        <v>36500</v>
      </c>
      <c r="F909" t="str">
        <f t="shared" si="425"/>
        <v>0.21505376344086</v>
      </c>
      <c r="G909" t="str">
        <f t="shared" si="420"/>
        <v>0.21505376344086</v>
      </c>
      <c r="H909" t="str">
        <f t="shared" si="426"/>
        <v>1.95167343993277+1.01051209137325i</v>
      </c>
      <c r="I909" t="str">
        <f t="shared" si="427"/>
        <v>304.341788316511i</v>
      </c>
      <c r="J909" t="str">
        <f t="shared" si="421"/>
        <v>-124.375743683001+66.5802443464265i</v>
      </c>
      <c r="K909" t="str">
        <f t="shared" si="428"/>
        <v>1.0181334268454-1.90193207272625i</v>
      </c>
      <c r="L909" t="str">
        <f t="shared" si="429"/>
        <v>0.29356940060381-0.468634682872942i</v>
      </c>
      <c r="M909" t="str">
        <f t="shared" si="430"/>
        <v>1.31170282744921-2.37056675559919i</v>
      </c>
      <c r="N909" t="str">
        <f t="shared" si="431"/>
        <v>-0.966680359557331i</v>
      </c>
      <c r="O909" t="str">
        <f t="shared" si="432"/>
        <v>0.568034735304404-0.823004580477931i</v>
      </c>
      <c r="P909" t="str">
        <f t="shared" si="433"/>
        <v>0.431965264695596+0.823004580477931i</v>
      </c>
      <c r="Q909" t="str">
        <f t="shared" si="434"/>
        <v>-0.431965264695596+0.1436757790794i</v>
      </c>
      <c r="R909" t="str">
        <f t="shared" si="435"/>
        <v>-0.329807216675345-2.0149534243063i</v>
      </c>
      <c r="S909" t="str">
        <f t="shared" si="436"/>
        <v>0.107938036863544i</v>
      </c>
      <c r="T909" t="str">
        <f t="shared" si="437"/>
        <v>0.217490116991098-0.0355987435113662i</v>
      </c>
      <c r="U909" t="str">
        <f t="shared" si="438"/>
        <v>0.00005-0.00183358229368543i</v>
      </c>
      <c r="V909" t="str">
        <f t="shared" si="439"/>
        <v>0.00002-0.0205361216892768i</v>
      </c>
      <c r="W909" t="str">
        <f t="shared" si="440"/>
        <v>0.000042273308313159-0.0016833762427384i</v>
      </c>
      <c r="X909" t="str">
        <f t="shared" si="441"/>
        <v>0.0000564231696512118-0.00168254570175574i</v>
      </c>
      <c r="Y909" t="str">
        <f t="shared" si="442"/>
        <v>0.009+0.389557489045134i</v>
      </c>
      <c r="Z909" t="str">
        <f t="shared" si="443"/>
        <v>-0.0519851750485292-0.00295940173321849i</v>
      </c>
      <c r="AA909" t="str">
        <f t="shared" si="444"/>
        <v>0.721967759787776-30.9209495490276i</v>
      </c>
      <c r="AB909" t="str">
        <f t="shared" si="445"/>
        <v>0.654245720445563-0.107086822692287i</v>
      </c>
      <c r="AC909" t="str">
        <f t="shared" si="446"/>
        <v>1.60431949951791-1.69139924298932i</v>
      </c>
      <c r="AD909" t="str">
        <f t="shared" si="447"/>
        <v>0.226461805683958+0.172004706101544i</v>
      </c>
      <c r="AE909" t="str">
        <f t="shared" si="448"/>
        <v>-0.0112636255849279-0.00961188621610849i</v>
      </c>
      <c r="AF909" t="str">
        <f t="shared" si="449"/>
        <v>-3.60044596012311-0.943458323787161i</v>
      </c>
      <c r="AG909" t="str">
        <f t="shared" si="450"/>
        <v>1.01984501000276-0.0248992006219137i</v>
      </c>
      <c r="AH909" t="str">
        <f t="shared" si="451"/>
        <v>0.0297723594253693+0.0450805227357721i</v>
      </c>
      <c r="AI909">
        <f t="shared" si="452"/>
        <v>-25.348184407290965</v>
      </c>
      <c r="AJ909">
        <f t="shared" si="453"/>
        <v>56.558181241862322</v>
      </c>
      <c r="AK909"/>
      <c r="AL909"/>
      <c r="AM909"/>
      <c r="AN909"/>
    </row>
    <row r="910" spans="1:40" x14ac:dyDescent="0.35">
      <c r="A910"/>
      <c r="B910">
        <f t="shared" si="419"/>
        <v>77600</v>
      </c>
      <c r="C910" s="237" t="str">
        <f t="shared" si="422"/>
        <v>-3.51273040003245E-06+0.0087348727982275i</v>
      </c>
      <c r="D910" s="208" t="str">
        <f t="shared" si="423"/>
        <v>-1.64877245064633+0.0669673581197442i</v>
      </c>
      <c r="E910" t="str">
        <f t="shared" si="424"/>
        <v>36500</v>
      </c>
      <c r="F910" t="str">
        <f t="shared" si="425"/>
        <v>0.21505376344086</v>
      </c>
      <c r="G910" t="str">
        <f t="shared" si="420"/>
        <v>0.21505376344086</v>
      </c>
      <c r="H910" t="str">
        <f t="shared" si="426"/>
        <v>1.95279426762985+1.0098484348135i</v>
      </c>
      <c r="I910" t="str">
        <f t="shared" si="427"/>
        <v>304.73448739821i</v>
      </c>
      <c r="J910" t="str">
        <f t="shared" si="421"/>
        <v>-124.699502731413+66.6661543391316i</v>
      </c>
      <c r="K910" t="str">
        <f t="shared" si="428"/>
        <v>1.01606125631212-1.90054960666008i</v>
      </c>
      <c r="L910" t="str">
        <f t="shared" si="429"/>
        <v>0.293025970358169-0.46837075750458i</v>
      </c>
      <c r="M910" t="str">
        <f t="shared" si="430"/>
        <v>1.30908722667029-2.36892036416466i</v>
      </c>
      <c r="N910" t="str">
        <f t="shared" si="431"/>
        <v>-0.967927689053534i</v>
      </c>
      <c r="O910" t="str">
        <f t="shared" si="432"/>
        <v>0.567007735798924-0.823712466546536i</v>
      </c>
      <c r="P910" t="str">
        <f t="shared" si="433"/>
        <v>0.432992264201076+0.823712466546536i</v>
      </c>
      <c r="Q910" t="str">
        <f t="shared" si="434"/>
        <v>-0.432992264201076+0.144215222506998i</v>
      </c>
      <c r="R910" t="str">
        <f t="shared" si="435"/>
        <v>-0.329797940100227-2.01221689599478i</v>
      </c>
      <c r="S910" t="str">
        <f t="shared" si="436"/>
        <v>0.10807731174982i</v>
      </c>
      <c r="T910" t="str">
        <f t="shared" si="437"/>
        <v>0.217474992776683-0.0356436747866607i</v>
      </c>
      <c r="U910" t="str">
        <f t="shared" si="438"/>
        <v>0.00005-0.00183121942990491i</v>
      </c>
      <c r="V910" t="str">
        <f t="shared" si="439"/>
        <v>0.00002-0.020509657614935i</v>
      </c>
      <c r="W910" t="str">
        <f t="shared" si="440"/>
        <v>0.0000422733076054653-0.00168120716932077i</v>
      </c>
      <c r="X910" t="str">
        <f t="shared" si="441"/>
        <v>0.0000563867070879211-0.00168037800495824i</v>
      </c>
      <c r="Y910" t="str">
        <f t="shared" si="442"/>
        <v>0.009+0.390060143869709i</v>
      </c>
      <c r="Z910" t="str">
        <f t="shared" si="443"/>
        <v>-0.0518508166515323-0.00295129054722383i</v>
      </c>
      <c r="AA910" t="str">
        <f t="shared" si="444"/>
        <v>0.720090251275962-30.8808018294059i</v>
      </c>
      <c r="AB910" t="str">
        <f t="shared" si="445"/>
        <v>0.654200224343519-0.107221983291685i</v>
      </c>
      <c r="AC910" t="str">
        <f t="shared" si="446"/>
        <v>1.60240481766714-1.69011116243385i</v>
      </c>
      <c r="AD910" t="str">
        <f t="shared" si="447"/>
        <v>0.226672299850314+0.172165858376238i</v>
      </c>
      <c r="AE910" t="str">
        <f t="shared" si="448"/>
        <v>-0.0112450323891393-0.00959591617218571i</v>
      </c>
      <c r="AF910" t="str">
        <f t="shared" si="449"/>
        <v>-3.60156671827618-0.942881076693756i</v>
      </c>
      <c r="AG910" t="str">
        <f t="shared" si="450"/>
        <v>1.01983703624894-0.0248905676447396i</v>
      </c>
      <c r="AH910" t="str">
        <f t="shared" si="451"/>
        <v>0.0297416051380493+0.0450104716406738i</v>
      </c>
      <c r="AI910">
        <f t="shared" si="452"/>
        <v>-25.360315557685066</v>
      </c>
      <c r="AJ910">
        <f t="shared" si="453"/>
        <v>56.544436753530221</v>
      </c>
      <c r="AK910"/>
      <c r="AL910"/>
      <c r="AM910"/>
      <c r="AN910"/>
    </row>
    <row r="911" spans="1:40" x14ac:dyDescent="0.35">
      <c r="A911"/>
      <c r="B911">
        <f t="shared" si="419"/>
        <v>77700</v>
      </c>
      <c r="C911" s="237" t="str">
        <f t="shared" si="422"/>
        <v>-3.50369444278795E-06+0.00872363100932353i</v>
      </c>
      <c r="D911" s="208" t="str">
        <f t="shared" si="423"/>
        <v>-1.64877238137066+0.0668811710714804i</v>
      </c>
      <c r="E911" t="str">
        <f t="shared" si="424"/>
        <v>36500</v>
      </c>
      <c r="F911" t="str">
        <f t="shared" si="425"/>
        <v>0.21505376344086</v>
      </c>
      <c r="G911" t="str">
        <f t="shared" si="420"/>
        <v>0.21505376344086</v>
      </c>
      <c r="H911" t="str">
        <f t="shared" si="426"/>
        <v>1.95391218173011+1.00918482873079i</v>
      </c>
      <c r="I911" t="str">
        <f t="shared" si="427"/>
        <v>305.127186479909i</v>
      </c>
      <c r="J911" t="str">
        <f t="shared" si="421"/>
        <v>-125.023679264091+66.7520643318366i</v>
      </c>
      <c r="K911" t="str">
        <f t="shared" si="428"/>
        <v>1.01399484702507-1.89916773059916i</v>
      </c>
      <c r="L911" t="str">
        <f t="shared" si="429"/>
        <v>0.292483851430105-0.468106692139345i</v>
      </c>
      <c r="M911" t="str">
        <f t="shared" si="430"/>
        <v>1.30647869845517-2.36727442273851i</v>
      </c>
      <c r="N911" t="str">
        <f t="shared" si="431"/>
        <v>-0.969175018549737i</v>
      </c>
      <c r="O911" t="str">
        <f t="shared" si="432"/>
        <v>0.565979854125418-0.824419071058021i</v>
      </c>
      <c r="P911" t="str">
        <f t="shared" si="433"/>
        <v>0.434020145874582+0.824419071058021i</v>
      </c>
      <c r="Q911" t="str">
        <f t="shared" si="434"/>
        <v>-0.434020145874582+0.144755947491716i</v>
      </c>
      <c r="R911" t="str">
        <f t="shared" si="435"/>
        <v>-0.329788650667299-2.00948722760304i</v>
      </c>
      <c r="S911" t="str">
        <f t="shared" si="436"/>
        <v>0.108216586636095i</v>
      </c>
      <c r="T911" t="str">
        <f t="shared" si="437"/>
        <v>0.217459848660031-0.0356886020865386i</v>
      </c>
      <c r="U911" t="str">
        <f t="shared" si="438"/>
        <v>0.00005-0.00182886264814184i</v>
      </c>
      <c r="V911" t="str">
        <f t="shared" si="439"/>
        <v>0.00002-0.0204832616591886i</v>
      </c>
      <c r="W911" t="str">
        <f t="shared" si="440"/>
        <v>0.0000422733068968593-0.00167904367939455i</v>
      </c>
      <c r="X911" t="str">
        <f t="shared" si="441"/>
        <v>0.000056350385199252-0.00167821588692791i</v>
      </c>
      <c r="Y911" t="str">
        <f t="shared" si="442"/>
        <v>0.009+0.390562798694283i</v>
      </c>
      <c r="Z911" t="str">
        <f t="shared" si="443"/>
        <v>-0.0517169790937718-0.0029432169762699i</v>
      </c>
      <c r="AA911" t="str">
        <f t="shared" si="444"/>
        <v>0.718220079960222-30.8407586146029i</v>
      </c>
      <c r="AB911" t="str">
        <f t="shared" si="445"/>
        <v>0.654154668372303-0.107357131932382i</v>
      </c>
      <c r="AC911" t="str">
        <f t="shared" si="446"/>
        <v>1.60049534720133-1.68882342094964i</v>
      </c>
      <c r="AD911" t="str">
        <f t="shared" si="447"/>
        <v>0.226882999601682+0.172326768767265i</v>
      </c>
      <c r="AE911" t="str">
        <f t="shared" si="448"/>
        <v>-0.0112265082758309-0.0095799857936886i</v>
      </c>
      <c r="AF911" t="str">
        <f t="shared" si="449"/>
        <v>-3.60268456310077-0.94230365765931i</v>
      </c>
      <c r="AG911" t="str">
        <f t="shared" si="450"/>
        <v>1.01982905754029-0.0248819805093617i</v>
      </c>
      <c r="AH911" t="str">
        <f t="shared" si="451"/>
        <v>0.0297109612915154+0.0449405848613642i</v>
      </c>
      <c r="AI911">
        <f t="shared" si="452"/>
        <v>-25.372431253793572</v>
      </c>
      <c r="AJ911">
        <f t="shared" si="453"/>
        <v>56.530652188104362</v>
      </c>
      <c r="AK911"/>
      <c r="AL911"/>
      <c r="AM911"/>
      <c r="AN911"/>
    </row>
    <row r="912" spans="1:40" x14ac:dyDescent="0.35">
      <c r="A912"/>
      <c r="B912">
        <f t="shared" si="419"/>
        <v>77800</v>
      </c>
      <c r="C912" s="237" t="str">
        <f t="shared" si="422"/>
        <v>-3.49469330616127E-06+0.00871241811960586i</v>
      </c>
      <c r="D912" s="208" t="str">
        <f t="shared" si="423"/>
        <v>-1.64877231236194+0.0667952055836449i</v>
      </c>
      <c r="E912" t="str">
        <f t="shared" si="424"/>
        <v>36500</v>
      </c>
      <c r="F912" t="str">
        <f t="shared" si="425"/>
        <v>0.21505376344086</v>
      </c>
      <c r="G912" t="str">
        <f t="shared" si="420"/>
        <v>0.21505376344086</v>
      </c>
      <c r="H912" t="str">
        <f t="shared" si="426"/>
        <v>1.95502719080941+1.00852127780366i</v>
      </c>
      <c r="I912" t="str">
        <f t="shared" si="427"/>
        <v>305.519885561607i</v>
      </c>
      <c r="J912" t="str">
        <f t="shared" si="421"/>
        <v>-125.348273281035+66.8379743245417i</v>
      </c>
      <c r="K912" t="str">
        <f t="shared" si="428"/>
        <v>1.01193418011515-1.89778645198885i</v>
      </c>
      <c r="L912" t="str">
        <f t="shared" si="429"/>
        <v>0.291943040422743-0.467842489436794i</v>
      </c>
      <c r="M912" t="str">
        <f t="shared" si="430"/>
        <v>1.30387722053789-2.36562894142564i</v>
      </c>
      <c r="N912" t="str">
        <f t="shared" si="431"/>
        <v>-0.97042234804594i</v>
      </c>
      <c r="O912" t="str">
        <f t="shared" si="432"/>
        <v>0.564951091883097-0.82512439291303i</v>
      </c>
      <c r="P912" t="str">
        <f t="shared" si="433"/>
        <v>0.435048908116903+0.82512439291303i</v>
      </c>
      <c r="Q912" t="str">
        <f t="shared" si="434"/>
        <v>-0.435048908116903+0.14529795513291i</v>
      </c>
      <c r="R912" t="str">
        <f t="shared" si="435"/>
        <v>-0.329779348372995-2.00676439266477i</v>
      </c>
      <c r="S912" t="str">
        <f t="shared" si="436"/>
        <v>0.108355861522371i</v>
      </c>
      <c r="T912" t="str">
        <f t="shared" si="437"/>
        <v>0.217444684639609-0.035733525405242i</v>
      </c>
      <c r="U912" t="str">
        <f t="shared" si="438"/>
        <v>0.00005-0.00182651192494371i</v>
      </c>
      <c r="V912" t="str">
        <f t="shared" si="439"/>
        <v>0.00002-0.0204569335593696i</v>
      </c>
      <c r="W912" t="str">
        <f t="shared" si="440"/>
        <v>0.0000422733061873402-0.00167688575142958i</v>
      </c>
      <c r="X912" t="str">
        <f t="shared" si="441"/>
        <v>0.0000563142032624868-0.0016760593261589i</v>
      </c>
      <c r="Y912" t="str">
        <f t="shared" si="442"/>
        <v>0.009+0.391065453518857i</v>
      </c>
      <c r="Z912" t="str">
        <f t="shared" si="443"/>
        <v>-0.0515836596836137-0.00293518078829134i</v>
      </c>
      <c r="AA912" t="str">
        <f t="shared" si="444"/>
        <v>0.7163572075424-30.8008194956421i</v>
      </c>
      <c r="AB912" t="str">
        <f t="shared" si="445"/>
        <v>0.654109052527302-0.107492268597057i</v>
      </c>
      <c r="AC912" t="str">
        <f t="shared" si="446"/>
        <v>1.59859107176527-1.68753602591473i</v>
      </c>
      <c r="AD912" t="str">
        <f t="shared" si="447"/>
        <v>0.227093904697785+0.172487437041429i</v>
      </c>
      <c r="AE912" t="str">
        <f t="shared" si="448"/>
        <v>-0.0112080528847279-0.00956409491825082i</v>
      </c>
      <c r="AF912" t="str">
        <f t="shared" si="449"/>
        <v>-3.60379950317135-0.941726072220015i</v>
      </c>
      <c r="AG912" t="str">
        <f t="shared" si="450"/>
        <v>1.01982107386377-0.0248734390092872i</v>
      </c>
      <c r="AH912" t="str">
        <f t="shared" si="451"/>
        <v>0.0296804272906893+0.0448708617676029i</v>
      </c>
      <c r="AI912">
        <f t="shared" si="452"/>
        <v>-25.384531542772809</v>
      </c>
      <c r="AJ912">
        <f t="shared" si="453"/>
        <v>56.51682768958996</v>
      </c>
      <c r="AK912"/>
      <c r="AL912"/>
      <c r="AM912"/>
      <c r="AN912"/>
    </row>
    <row r="913" spans="1:40" x14ac:dyDescent="0.35">
      <c r="A913"/>
      <c r="B913">
        <f t="shared" ref="B913:B976" si="454">B912+100</f>
        <v>77900</v>
      </c>
      <c r="C913" s="237" t="str">
        <f t="shared" si="422"/>
        <v>-3.48572681147077E-06+0.00870123401778114i</v>
      </c>
      <c r="D913" s="208" t="str">
        <f t="shared" si="423"/>
        <v>-1.64877224361881+0.0667094608029888i</v>
      </c>
      <c r="E913" t="str">
        <f t="shared" si="424"/>
        <v>36500</v>
      </c>
      <c r="F913" t="str">
        <f t="shared" si="425"/>
        <v>0.21505376344086</v>
      </c>
      <c r="G913" t="str">
        <f t="shared" si="420"/>
        <v>0.21505376344086</v>
      </c>
      <c r="H913" t="str">
        <f t="shared" si="426"/>
        <v>1.95613930342059+1.00785778667363i</v>
      </c>
      <c r="I913" t="str">
        <f t="shared" si="427"/>
        <v>305.912584643306i</v>
      </c>
      <c r="J913" t="str">
        <f t="shared" si="421"/>
        <v>-125.673284782245+66.9238843172468i</v>
      </c>
      <c r="K913" t="str">
        <f t="shared" si="428"/>
        <v>1.00987923677633-1.89640577820377i</v>
      </c>
      <c r="L913" t="str">
        <f t="shared" si="429"/>
        <v>0.29140353394563-0.467578152038812i</v>
      </c>
      <c r="M913" t="str">
        <f t="shared" si="430"/>
        <v>1.30128277072196-2.36398393024258i</v>
      </c>
      <c r="N913" t="str">
        <f t="shared" si="431"/>
        <v>-0.971669677542143i</v>
      </c>
      <c r="O913" t="str">
        <f t="shared" si="432"/>
        <v>0.563921450672539-0.825828431014202i</v>
      </c>
      <c r="P913" t="str">
        <f t="shared" si="433"/>
        <v>0.436078549327461+0.825828431014202i</v>
      </c>
      <c r="Q913" t="str">
        <f t="shared" si="434"/>
        <v>-0.436078549327461+0.145841246527941i</v>
      </c>
      <c r="R913" t="str">
        <f t="shared" si="435"/>
        <v>-0.329770033213754-2.00404836484954i</v>
      </c>
      <c r="S913" t="str">
        <f t="shared" si="436"/>
        <v>0.108495136408646i</v>
      </c>
      <c r="T913" t="str">
        <f t="shared" si="437"/>
        <v>0.217429500713875-0.03577844473701i</v>
      </c>
      <c r="U913" t="str">
        <f t="shared" si="438"/>
        <v>0.00005-0.00182416723697845i</v>
      </c>
      <c r="V913" t="str">
        <f t="shared" si="439"/>
        <v>0.00002-0.0204306730541586i</v>
      </c>
      <c r="W913" t="str">
        <f t="shared" si="440"/>
        <v>0.0000422733054769092-0.00167473336400626i</v>
      </c>
      <c r="X913" t="str">
        <f t="shared" si="441"/>
        <v>0.0000562781605595439-0.00167390830125569i</v>
      </c>
      <c r="Y913" t="str">
        <f t="shared" si="442"/>
        <v>0.009+0.391568108343432i</v>
      </c>
      <c r="Z913" t="str">
        <f t="shared" si="443"/>
        <v>-0.0514508557468072-0.00292718175298063i</v>
      </c>
      <c r="AA913" t="str">
        <f t="shared" si="444"/>
        <v>0.71450159597464-30.7609840656858i</v>
      </c>
      <c r="AB913" t="str">
        <f t="shared" si="445"/>
        <v>0.654063376803878-0.10762739326838i</v>
      </c>
      <c r="AC913" t="str">
        <f t="shared" si="446"/>
        <v>1.59669197505476-1.68624898464242i</v>
      </c>
      <c r="AD913" t="str">
        <f t="shared" si="447"/>
        <v>0.227305014898041+0.172647862965628i</v>
      </c>
      <c r="AE913" t="str">
        <f t="shared" si="448"/>
        <v>-0.0111896658578809-0.00954824338440959i</v>
      </c>
      <c r="AF913" t="str">
        <f t="shared" si="449"/>
        <v>-3.6049115470394-0.941148325870641i</v>
      </c>
      <c r="AG913" t="str">
        <f t="shared" si="450"/>
        <v>1.01981308520643-0.0248649429390688i</v>
      </c>
      <c r="AH913" t="str">
        <f t="shared" si="451"/>
        <v>0.0296500025443893+0.0448013017324232i</v>
      </c>
      <c r="AI913">
        <f t="shared" si="452"/>
        <v>-25.396616471570624</v>
      </c>
      <c r="AJ913">
        <f t="shared" si="453"/>
        <v>56.502963401279203</v>
      </c>
      <c r="AK913"/>
      <c r="AL913"/>
      <c r="AM913"/>
      <c r="AN913"/>
    </row>
    <row r="914" spans="1:40" x14ac:dyDescent="0.35">
      <c r="A914"/>
      <c r="B914">
        <f t="shared" si="454"/>
        <v>78000</v>
      </c>
      <c r="C914" s="237" t="str">
        <f t="shared" si="422"/>
        <v>-3.47679478117948E-06+0.00869007859312682i</v>
      </c>
      <c r="D914" s="208" t="str">
        <f t="shared" si="423"/>
        <v>-1.64877217513991+0.066623935880639i</v>
      </c>
      <c r="E914" t="str">
        <f t="shared" si="424"/>
        <v>36500</v>
      </c>
      <c r="F914" t="str">
        <f t="shared" si="425"/>
        <v>0.21505376344086</v>
      </c>
      <c r="G914" t="str">
        <f t="shared" si="420"/>
        <v>0.21505376344086</v>
      </c>
      <c r="H914" t="str">
        <f t="shared" si="426"/>
        <v>1.95724852809352+1.00719435994534i</v>
      </c>
      <c r="I914" t="str">
        <f t="shared" si="427"/>
        <v>306.305283725005i</v>
      </c>
      <c r="J914" t="str">
        <f t="shared" si="421"/>
        <v>-125.998713767721+67.0097943099519i</v>
      </c>
      <c r="K914" t="str">
        <f t="shared" si="428"/>
        <v>1.00782999826544-1.89502571654829i</v>
      </c>
      <c r="L914" t="str">
        <f t="shared" si="429"/>
        <v>0.290865328614776-0.467313682569725i</v>
      </c>
      <c r="M914" t="str">
        <f t="shared" si="430"/>
        <v>1.29869532688022-2.36233939911802i</v>
      </c>
      <c r="N914" t="str">
        <f t="shared" si="431"/>
        <v>-0.972917007038346i</v>
      </c>
      <c r="O914" t="str">
        <f t="shared" si="432"/>
        <v>0.562890932095693-0.826531184266173i</v>
      </c>
      <c r="P914" t="str">
        <f t="shared" si="433"/>
        <v>0.437109067904307+0.826531184266173i</v>
      </c>
      <c r="Q914" t="str">
        <f t="shared" si="434"/>
        <v>-0.437109067904307+0.146385822772173i</v>
      </c>
      <c r="R914" t="str">
        <f t="shared" si="435"/>
        <v>-0.329760705185997-2.00133911796191i</v>
      </c>
      <c r="S914" t="str">
        <f t="shared" si="436"/>
        <v>0.108634411294922i</v>
      </c>
      <c r="T914" t="str">
        <f t="shared" si="437"/>
        <v>0.217414296881291-0.0358233600760791i</v>
      </c>
      <c r="U914" t="str">
        <f t="shared" si="438"/>
        <v>0.0000499999999999999-0.0018218285610336i</v>
      </c>
      <c r="V914" t="str">
        <f t="shared" si="439"/>
        <v>0.00002-0.0204044798835763i</v>
      </c>
      <c r="W914" t="str">
        <f t="shared" si="440"/>
        <v>0.000042273304765565-0.00167258649581477i</v>
      </c>
      <c r="X914" t="str">
        <f t="shared" si="441"/>
        <v>0.0000562422563769382-0.00167176279093243i</v>
      </c>
      <c r="Y914" t="str">
        <f t="shared" si="442"/>
        <v>0.009+0.392070763168006i</v>
      </c>
      <c r="Z914" t="str">
        <f t="shared" si="443"/>
        <v>-0.051318564626351-0.00291921964177231i</v>
      </c>
      <c r="AA914" t="str">
        <f t="shared" si="444"/>
        <v>0.712653207457429-30.721251920021i</v>
      </c>
      <c r="AB914" t="str">
        <f t="shared" si="445"/>
        <v>0.654017641197405-0.107762505929014i</v>
      </c>
      <c r="AC914" t="str">
        <f t="shared" si="446"/>
        <v>1.5947980408165-1.68496230438177i</v>
      </c>
      <c r="AD914" t="str">
        <f t="shared" si="447"/>
        <v>0.227516329961572+0.172808046306867i</v>
      </c>
      <c r="AE914" t="str">
        <f t="shared" si="448"/>
        <v>-0.0111713468396478-0.00953243103160016i</v>
      </c>
      <c r="AF914" t="str">
        <f t="shared" si="449"/>
        <v>-3.60602070323343-0.940570424064701i</v>
      </c>
      <c r="AG914" t="str">
        <f t="shared" si="450"/>
        <v>1.01980509155544-0.0248564920942988i</v>
      </c>
      <c r="AH914" t="str">
        <f t="shared" si="451"/>
        <v>0.0296196864653001+0.0447319041321111i</v>
      </c>
      <c r="AI914">
        <f t="shared" si="452"/>
        <v>-25.408686086927602</v>
      </c>
      <c r="AJ914">
        <f t="shared" si="453"/>
        <v>56.489059465755467</v>
      </c>
      <c r="AK914"/>
      <c r="AL914"/>
      <c r="AM914"/>
      <c r="AN914"/>
    </row>
    <row r="915" spans="1:40" x14ac:dyDescent="0.35">
      <c r="A915"/>
      <c r="B915">
        <f t="shared" si="454"/>
        <v>78100</v>
      </c>
      <c r="C915" s="237" t="str">
        <f t="shared" si="422"/>
        <v>-3.46789703888629E-06+0.00867895173548736i</v>
      </c>
      <c r="D915" s="208" t="str">
        <f t="shared" si="423"/>
        <v>-1.64877210692389+0.0665386299720698i</v>
      </c>
      <c r="E915" t="str">
        <f t="shared" si="424"/>
        <v>36500</v>
      </c>
      <c r="F915" t="str">
        <f t="shared" si="425"/>
        <v>0.21505376344086</v>
      </c>
      <c r="G915" t="str">
        <f t="shared" si="420"/>
        <v>0.21505376344086</v>
      </c>
      <c r="H915" t="str">
        <f t="shared" si="426"/>
        <v>1.95835487333508+1.00653100218687i</v>
      </c>
      <c r="I915" t="str">
        <f t="shared" si="427"/>
        <v>306.697982806704i</v>
      </c>
      <c r="J915" t="str">
        <f t="shared" si="421"/>
        <v>-126.324560237464+67.0957043026569i</v>
      </c>
      <c r="K915" t="str">
        <f t="shared" si="428"/>
        <v>1.00578644590207-1.89364627425708i</v>
      </c>
      <c r="L915" t="str">
        <f t="shared" si="429"/>
        <v>0.290328421052666-0.467049083636393i</v>
      </c>
      <c r="M915" t="str">
        <f t="shared" si="430"/>
        <v>1.29611486695474-2.36069535789347i</v>
      </c>
      <c r="N915" t="str">
        <f t="shared" si="431"/>
        <v>-0.974164336534549i</v>
      </c>
      <c r="O915" t="str">
        <f t="shared" si="432"/>
        <v>0.56185953775587-0.827232651575577i</v>
      </c>
      <c r="P915" t="str">
        <f t="shared" si="433"/>
        <v>0.43814046224413+0.827232651575577i</v>
      </c>
      <c r="Q915" t="str">
        <f t="shared" si="434"/>
        <v>-0.43814046224413+0.146931684958972i</v>
      </c>
      <c r="R915" t="str">
        <f t="shared" si="435"/>
        <v>-0.329751364286145-1.99863662594059i</v>
      </c>
      <c r="S915" t="str">
        <f t="shared" si="436"/>
        <v>0.108773686181198i</v>
      </c>
      <c r="T915" t="str">
        <f t="shared" si="437"/>
        <v>0.21739907314031-0.035868271416683i</v>
      </c>
      <c r="U915" t="str">
        <f t="shared" si="438"/>
        <v>0.0000499999999999999-0.00181949587401563i</v>
      </c>
      <c r="V915" t="str">
        <f t="shared" si="439"/>
        <v>0.00002-0.0203783537889751i</v>
      </c>
      <c r="W915" t="str">
        <f t="shared" si="440"/>
        <v>0.0000422733040533092-0.00167044512565452i</v>
      </c>
      <c r="X915" t="str">
        <f t="shared" si="441"/>
        <v>0.0000562064900057537-0.00166962277401232i</v>
      </c>
      <c r="Y915" t="str">
        <f t="shared" si="442"/>
        <v>0.009+0.392573417992581i</v>
      </c>
      <c r="Z915" t="str">
        <f t="shared" si="443"/>
        <v>-0.0511867836823626-0.00291129422782774i</v>
      </c>
      <c r="AA915" t="str">
        <f t="shared" si="444"/>
        <v>0.710812004437628-30.6816226560456i</v>
      </c>
      <c r="AB915" t="str">
        <f t="shared" si="445"/>
        <v>0.65397184570323-0.107897606561613i</v>
      </c>
      <c r="AC915" t="str">
        <f t="shared" si="446"/>
        <v>1.59290925284797-1.68367599231798i</v>
      </c>
      <c r="AD915" t="str">
        <f t="shared" si="447"/>
        <v>0.227727849647201+0.17296798683225i</v>
      </c>
      <c r="AE915" t="str">
        <f t="shared" si="448"/>
        <v>-0.0111530954766772-0.00951665770014966i</v>
      </c>
      <c r="AF915" t="str">
        <f t="shared" si="449"/>
        <v>-3.60712698025897-0.9399923722148i</v>
      </c>
      <c r="AG915" t="str">
        <f t="shared" si="450"/>
        <v>1.01979709289807-0.0248480862716021i</v>
      </c>
      <c r="AH915" t="str">
        <f t="shared" si="451"/>
        <v>0.0295894784699457+0.0446626683461869i</v>
      </c>
      <c r="AI915">
        <f t="shared" si="452"/>
        <v>-25.420740435377624</v>
      </c>
      <c r="AJ915">
        <f t="shared" si="453"/>
        <v>56.475116024896259</v>
      </c>
      <c r="AK915"/>
      <c r="AL915"/>
      <c r="AM915"/>
      <c r="AN915"/>
    </row>
    <row r="916" spans="1:40" x14ac:dyDescent="0.35">
      <c r="A916"/>
      <c r="B916">
        <f t="shared" si="454"/>
        <v>78200</v>
      </c>
      <c r="C916" s="237" t="str">
        <f t="shared" si="422"/>
        <v>-3.45903340931724E-06+0.00866785333527069i</v>
      </c>
      <c r="D916" s="208" t="str">
        <f t="shared" si="423"/>
        <v>-1.6487720389694+0.0664535422370753i</v>
      </c>
      <c r="E916" t="str">
        <f t="shared" si="424"/>
        <v>36500</v>
      </c>
      <c r="F916" t="str">
        <f t="shared" si="425"/>
        <v>0.21505376344086</v>
      </c>
      <c r="G916" t="str">
        <f t="shared" si="420"/>
        <v>0.21505376344086</v>
      </c>
      <c r="H916" t="str">
        <f t="shared" si="426"/>
        <v>1.9594583476292+1.00586771792995i</v>
      </c>
      <c r="I916" t="str">
        <f t="shared" si="427"/>
        <v>307.090681888402i</v>
      </c>
      <c r="J916" t="str">
        <f t="shared" si="421"/>
        <v>-126.650824191473+67.181614295362i</v>
      </c>
      <c r="K916" t="str">
        <f t="shared" si="428"/>
        <v>1.00374856106842-1.89226745849566i</v>
      </c>
      <c r="L916" t="str">
        <f t="shared" si="429"/>
        <v>0.289792807888271-0.466784357828303i</v>
      </c>
      <c r="M916" t="str">
        <f t="shared" si="430"/>
        <v>1.29354136895669-2.35905181632396i</v>
      </c>
      <c r="N916" t="str">
        <f t="shared" si="431"/>
        <v>-0.975411666030752i</v>
      </c>
      <c r="O916" t="str">
        <f t="shared" si="432"/>
        <v>0.560827269257746-0.82793283185105i</v>
      </c>
      <c r="P916" t="str">
        <f t="shared" si="433"/>
        <v>0.439172730742254+0.82793283185105i</v>
      </c>
      <c r="Q916" t="str">
        <f t="shared" si="434"/>
        <v>-0.439172730742254+0.147478834179702i</v>
      </c>
      <c r="R916" t="str">
        <f t="shared" si="435"/>
        <v>-0.32974201051061-1.99594086285761i</v>
      </c>
      <c r="S916" t="str">
        <f t="shared" si="436"/>
        <v>0.108912961067473i</v>
      </c>
      <c r="T916" t="str">
        <f t="shared" si="437"/>
        <v>0.217383829489389-0.0359131787530523i</v>
      </c>
      <c r="U916" t="str">
        <f t="shared" si="438"/>
        <v>0.0000499999999999999-0.00181716915294912i</v>
      </c>
      <c r="V916" t="str">
        <f t="shared" si="439"/>
        <v>0.00002-0.0203522945130301i</v>
      </c>
      <c r="W916" t="str">
        <f t="shared" si="440"/>
        <v>0.0000422733033401404-0.0016683092324333i</v>
      </c>
      <c r="X916" t="str">
        <f t="shared" si="441"/>
        <v>0.000056170860741598-0.00166748822942676i</v>
      </c>
      <c r="Y916" t="str">
        <f t="shared" si="442"/>
        <v>0.009+0.393076072817155i</v>
      </c>
      <c r="Z916" t="str">
        <f t="shared" si="443"/>
        <v>-0.0510555102919414-0.00290340528601932i</v>
      </c>
      <c r="AA916" t="str">
        <f t="shared" si="444"/>
        <v>0.708977949606564-30.6420958732541i</v>
      </c>
      <c r="AB916" t="str">
        <f t="shared" si="445"/>
        <v>0.653925990316709-0.108032695148822i</v>
      </c>
      <c r="AC916" t="str">
        <f t="shared" si="446"/>
        <v>1.59102559499743-1.68239005557296i</v>
      </c>
      <c r="AD916" t="str">
        <f t="shared" si="447"/>
        <v>0.22793957371345+0.173127684308982i</v>
      </c>
      <c r="AE916" t="str">
        <f t="shared" si="448"/>
        <v>-0.0111349114178888-0.00950092323126982i</v>
      </c>
      <c r="AF916" t="str">
        <f t="shared" si="449"/>
        <v>-3.6082303865986-0.939414175692875i</v>
      </c>
      <c r="AG916" t="str">
        <f t="shared" si="450"/>
        <v>1.01978908922171-0.0248397252686288i</v>
      </c>
      <c r="AH916" t="str">
        <f t="shared" si="451"/>
        <v>0.0295593779786536+0.0445935937573774i</v>
      </c>
      <c r="AI916">
        <f t="shared" si="452"/>
        <v>-25.432779563250513</v>
      </c>
      <c r="AJ916">
        <f t="shared" si="453"/>
        <v>56.461133219878683</v>
      </c>
      <c r="AK916"/>
      <c r="AL916"/>
      <c r="AM916"/>
      <c r="AN916"/>
    </row>
    <row r="917" spans="1:40" x14ac:dyDescent="0.35">
      <c r="A917"/>
      <c r="B917">
        <f t="shared" si="454"/>
        <v>78300</v>
      </c>
      <c r="C917" s="237" t="str">
        <f t="shared" si="422"/>
        <v>-3.45020371831694E-06+0.00865678328344464i</v>
      </c>
      <c r="D917" s="208" t="str">
        <f t="shared" si="423"/>
        <v>-1.6487719712751+0.0663686718397423i</v>
      </c>
      <c r="E917" t="str">
        <f t="shared" si="424"/>
        <v>36500</v>
      </c>
      <c r="F917" t="str">
        <f t="shared" si="425"/>
        <v>0.21505376344086</v>
      </c>
      <c r="G917" t="str">
        <f t="shared" si="420"/>
        <v>0.21505376344086</v>
      </c>
      <c r="H917" t="str">
        <f t="shared" si="426"/>
        <v>1.96055895943683+1.00520451167018i</v>
      </c>
      <c r="I917" t="str">
        <f t="shared" si="427"/>
        <v>307.483380970101i</v>
      </c>
      <c r="J917" t="str">
        <f t="shared" si="421"/>
        <v>-126.977505629748+67.2675242880671i</v>
      </c>
      <c r="K917" t="str">
        <f t="shared" si="428"/>
        <v>1.00171632520912-1.89088927636088i</v>
      </c>
      <c r="L917" t="str">
        <f t="shared" si="429"/>
        <v>0.289258485757087-0.466519507717684i</v>
      </c>
      <c r="M917" t="str">
        <f t="shared" si="430"/>
        <v>1.29097481096621-2.35740878407856i</v>
      </c>
      <c r="N917" t="str">
        <f t="shared" si="431"/>
        <v>-0.976658995526955i</v>
      </c>
      <c r="O917" t="str">
        <f t="shared" si="432"/>
        <v>0.559794128207356-0.828631724003231i</v>
      </c>
      <c r="P917" t="str">
        <f t="shared" si="433"/>
        <v>0.440205871792644+0.828631724003231i</v>
      </c>
      <c r="Q917" t="str">
        <f t="shared" si="434"/>
        <v>-0.440205871792644+0.148027271523724i</v>
      </c>
      <c r="R917" t="str">
        <f t="shared" si="435"/>
        <v>-0.329732643855807-1.99325180291739i</v>
      </c>
      <c r="S917" t="str">
        <f t="shared" si="436"/>
        <v>0.109052235953749i</v>
      </c>
      <c r="T917" t="str">
        <f t="shared" si="437"/>
        <v>0.217368565926983-0.0359580820794169i</v>
      </c>
      <c r="U917" t="str">
        <f t="shared" si="438"/>
        <v>0.0000500000000000001-0.001814848374976i</v>
      </c>
      <c r="V917" t="str">
        <f t="shared" si="439"/>
        <v>0.00002-0.0203263017997312i</v>
      </c>
      <c r="W917" t="str">
        <f t="shared" si="440"/>
        <v>0.0000422733026260589-0.00166617879516666i</v>
      </c>
      <c r="X917" t="str">
        <f t="shared" si="441"/>
        <v>0.0000561353678845766-0.00166535913621479i</v>
      </c>
      <c r="Y917" t="str">
        <f t="shared" si="442"/>
        <v>0.009+0.393578727641729i</v>
      </c>
      <c r="Z917" t="str">
        <f t="shared" si="443"/>
        <v>-0.0509247418490406-0.00289555259291555i</v>
      </c>
      <c r="AA917" t="str">
        <f t="shared" si="444"/>
        <v>0.707151005898086-30.6026711732246i</v>
      </c>
      <c r="AB917" t="str">
        <f t="shared" si="445"/>
        <v>0.653880075033196-0.108167771673283i</v>
      </c>
      <c r="AC917" t="str">
        <f t="shared" si="446"/>
        <v>1.58914705116375-1.68110450120576i</v>
      </c>
      <c r="AD917" t="str">
        <f t="shared" si="447"/>
        <v>0.22815150191854+0.173287138504373i</v>
      </c>
      <c r="AE917" t="str">
        <f t="shared" si="448"/>
        <v>-0.0111167943144573-0.00948522746705193i</v>
      </c>
      <c r="AF917" t="str">
        <f t="shared" si="449"/>
        <v>-3.60933093071193-0.938835839830438i</v>
      </c>
      <c r="AG917" t="str">
        <f t="shared" si="450"/>
        <v>1.01978108051384-0.024831408884048i</v>
      </c>
      <c r="AH917" t="str">
        <f t="shared" si="451"/>
        <v>0.0295293844155298+0.0445246797516016i</v>
      </c>
      <c r="AI917">
        <f t="shared" si="452"/>
        <v>-25.444803516671989</v>
      </c>
      <c r="AJ917">
        <f t="shared" si="453"/>
        <v>56.447111191183197</v>
      </c>
      <c r="AK917"/>
      <c r="AL917"/>
      <c r="AM917"/>
      <c r="AN917"/>
    </row>
    <row r="918" spans="1:40" x14ac:dyDescent="0.35">
      <c r="A918"/>
      <c r="B918">
        <f t="shared" si="454"/>
        <v>78400</v>
      </c>
      <c r="C918" s="237" t="str">
        <f t="shared" si="422"/>
        <v>-3.44140779283993E-06+0.00864574147153328i</v>
      </c>
      <c r="D918" s="208" t="str">
        <f t="shared" si="423"/>
        <v>-1.64877190383967+0.0662840179484218i</v>
      </c>
      <c r="E918" t="str">
        <f t="shared" si="424"/>
        <v>36500</v>
      </c>
      <c r="F918" t="str">
        <f t="shared" si="425"/>
        <v>0.21505376344086</v>
      </c>
      <c r="G918" t="str">
        <f t="shared" si="420"/>
        <v>0.21505376344086</v>
      </c>
      <c r="H918" t="str">
        <f t="shared" si="426"/>
        <v>1.96165671719604+1.0045413878673i</v>
      </c>
      <c r="I918" t="str">
        <f t="shared" si="427"/>
        <v>307.8760800518i</v>
      </c>
      <c r="J918" t="str">
        <f t="shared" si="421"/>
        <v>-127.304604552289+67.3534342807721i</v>
      </c>
      <c r="K918" t="str">
        <f t="shared" si="428"/>
        <v>0.999689719831092-1.88951173488145i</v>
      </c>
      <c r="L918" t="str">
        <f t="shared" si="429"/>
        <v>0.288725451301133-0.466254535859587i</v>
      </c>
      <c r="M918" t="str">
        <f t="shared" si="430"/>
        <v>1.28841517113222-2.35576627074104i</v>
      </c>
      <c r="N918" t="str">
        <f t="shared" si="431"/>
        <v>-0.977906325023158i</v>
      </c>
      <c r="O918" t="str">
        <f t="shared" si="432"/>
        <v>0.558760116212092-0.82932932694476i</v>
      </c>
      <c r="P918" t="str">
        <f t="shared" si="433"/>
        <v>0.441239883787908+0.82932932694476i</v>
      </c>
      <c r="Q918" t="str">
        <f t="shared" si="434"/>
        <v>-0.441239883787908+0.148576998078398i</v>
      </c>
      <c r="R918" t="str">
        <f t="shared" si="435"/>
        <v>-0.329723264318133-1.99056942045598i</v>
      </c>
      <c r="S918" t="str">
        <f t="shared" si="436"/>
        <v>0.109191510840024i</v>
      </c>
      <c r="T918" t="str">
        <f t="shared" si="437"/>
        <v>0.217353282451539-0.0360029813900015i</v>
      </c>
      <c r="U918" t="str">
        <f t="shared" si="438"/>
        <v>0.0000500000000000001-0.00181253351735486i</v>
      </c>
      <c r="V918" t="str">
        <f t="shared" si="439"/>
        <v>0.00002-0.0203003753943744i</v>
      </c>
      <c r="W918" t="str">
        <f t="shared" si="440"/>
        <v>0.000042273301911065-0.00166405379297724i</v>
      </c>
      <c r="X918" t="str">
        <f t="shared" si="441"/>
        <v>0.0000561000107392549-0.00166323547352235i</v>
      </c>
      <c r="Y918" t="str">
        <f t="shared" si="442"/>
        <v>0.009+0.394081382466304i</v>
      </c>
      <c r="Z918" t="str">
        <f t="shared" si="443"/>
        <v>-0.0507944757643368-0.00288773592676591i</v>
      </c>
      <c r="AA918" t="str">
        <f t="shared" si="444"/>
        <v>0.705331136486697-30.5633481596046i</v>
      </c>
      <c r="AB918" t="str">
        <f t="shared" si="445"/>
        <v>0.653834099848019-0.108302836117624i</v>
      </c>
      <c r="AC918" t="str">
        <f t="shared" si="446"/>
        <v>1.58727360529627-1.67981933621289i</v>
      </c>
      <c r="AD918" t="str">
        <f t="shared" si="447"/>
        <v>0.228363634020397+0.173446349185839i</v>
      </c>
      <c r="AE918" t="str">
        <f t="shared" si="448"/>
        <v>-0.0110987438197946-0.00946957025046031i</v>
      </c>
      <c r="AF918" t="str">
        <f t="shared" si="449"/>
        <v>-3.61042862103571-0.938257369918878i</v>
      </c>
      <c r="AG918" t="str">
        <f t="shared" si="450"/>
        <v>1.01977306676208-0.0248231369175413i</v>
      </c>
      <c r="AH918" t="str">
        <f t="shared" si="451"/>
        <v>0.029499497208428+0.0444559257179465i</v>
      </c>
      <c r="AI918">
        <f t="shared" si="452"/>
        <v>-25.456812341565445</v>
      </c>
      <c r="AJ918">
        <f t="shared" si="453"/>
        <v>56.433050078596892</v>
      </c>
      <c r="AK918"/>
      <c r="AL918"/>
      <c r="AM918"/>
      <c r="AN918"/>
    </row>
    <row r="919" spans="1:40" x14ac:dyDescent="0.35">
      <c r="A919"/>
      <c r="B919">
        <f t="shared" si="454"/>
        <v>78500</v>
      </c>
      <c r="C919" s="237" t="str">
        <f t="shared" si="422"/>
        <v>-3.43264546094228E-06+0.00863472779161343i</v>
      </c>
      <c r="D919" s="208" t="str">
        <f t="shared" si="423"/>
        <v>-1.6487718366618+0.066199579735703i</v>
      </c>
      <c r="E919" t="str">
        <f t="shared" si="424"/>
        <v>36500</v>
      </c>
      <c r="F919" t="str">
        <f t="shared" si="425"/>
        <v>0.21505376344086</v>
      </c>
      <c r="G919" t="str">
        <f t="shared" si="420"/>
        <v>0.21505376344086</v>
      </c>
      <c r="H919" t="str">
        <f t="shared" si="426"/>
        <v>1.96275162932194+1.00387835094545i</v>
      </c>
      <c r="I919" t="str">
        <f t="shared" si="427"/>
        <v>308.268779133498i</v>
      </c>
      <c r="J919" t="str">
        <f t="shared" si="421"/>
        <v>-127.632120959096+67.4393442734772i</v>
      </c>
      <c r="K919" t="str">
        <f t="shared" si="428"/>
        <v>0.997668726503418-1.88813484101847i</v>
      </c>
      <c r="L919" t="str">
        <f t="shared" si="429"/>
        <v>0.288193701168991-0.465989444791995i</v>
      </c>
      <c r="M919" t="str">
        <f t="shared" si="430"/>
        <v>1.28586242767241-2.35412428581046i</v>
      </c>
      <c r="N919" t="str">
        <f t="shared" si="431"/>
        <v>-0.979153654519361i</v>
      </c>
      <c r="O919" t="str">
        <f t="shared" si="432"/>
        <v>0.557725234880702-0.830025639590287i</v>
      </c>
      <c r="P919" t="str">
        <f t="shared" si="433"/>
        <v>0.442274765119298+0.830025639590287i</v>
      </c>
      <c r="Q919" t="str">
        <f t="shared" si="434"/>
        <v>-0.442274765119298+0.149128014929074i</v>
      </c>
      <c r="R919" t="str">
        <f t="shared" si="435"/>
        <v>-0.329713871893994-1.98789368994016i</v>
      </c>
      <c r="S919" t="str">
        <f t="shared" si="436"/>
        <v>0.1093307857263i</v>
      </c>
      <c r="T919" t="str">
        <f t="shared" si="437"/>
        <v>0.217337979061512-0.036047876679031i</v>
      </c>
      <c r="U919" t="str">
        <f t="shared" si="438"/>
        <v>0.0000500000000000001-0.00181022455746014i</v>
      </c>
      <c r="V919" t="str">
        <f t="shared" si="439"/>
        <v>0.00002-0.0202745150435536i</v>
      </c>
      <c r="W919" t="str">
        <f t="shared" si="440"/>
        <v>0.0000422733011951585-0.00166193420509403i</v>
      </c>
      <c r="X919" t="str">
        <f t="shared" si="441"/>
        <v>0.0000560647886146234-0.0016611172206016i</v>
      </c>
      <c r="Y919" t="str">
        <f t="shared" si="442"/>
        <v>0.009+0.394584037290878i</v>
      </c>
      <c r="Z919" t="str">
        <f t="shared" si="443"/>
        <v>-0.0506647094651012-0.00287995506748596i</v>
      </c>
      <c r="AA919" t="str">
        <f t="shared" si="444"/>
        <v>0.703518304785686-30.5241264380983i</v>
      </c>
      <c r="AB919" t="str">
        <f t="shared" si="445"/>
        <v>0.653788064756531-0.108437888464471i</v>
      </c>
      <c r="AC919" t="str">
        <f t="shared" si="446"/>
        <v>1.58540524139486-1.67853456752897i</v>
      </c>
      <c r="AD919" t="str">
        <f t="shared" si="447"/>
        <v>0.228575969776646+0.173605316120899i</v>
      </c>
      <c r="AE919" t="str">
        <f t="shared" si="448"/>
        <v>-0.0110807595895327-0.00945395142532619i</v>
      </c>
      <c r="AF919" t="str">
        <f t="shared" si="449"/>
        <v>-3.61152346598374-0.937678771209747i</v>
      </c>
      <c r="AG919" t="str">
        <f t="shared" si="450"/>
        <v>1.01976504795411-0.0248149091697963i</v>
      </c>
      <c r="AH919" t="str">
        <f t="shared" si="451"/>
        <v>0.0294697157889213+0.0443873310486499i</v>
      </c>
      <c r="AI919">
        <f t="shared" si="452"/>
        <v>-25.468806083652638</v>
      </c>
      <c r="AJ919">
        <f t="shared" si="453"/>
        <v>56.418950021218777</v>
      </c>
      <c r="AK919"/>
      <c r="AL919"/>
      <c r="AM919"/>
      <c r="AN919"/>
    </row>
    <row r="920" spans="1:40" x14ac:dyDescent="0.35">
      <c r="A920"/>
      <c r="B920">
        <f t="shared" si="454"/>
        <v>78600</v>
      </c>
      <c r="C920" s="237" t="str">
        <f t="shared" si="422"/>
        <v>-3.42391655177313E-06+0.00862374213631113i</v>
      </c>
      <c r="D920" s="208" t="str">
        <f t="shared" si="423"/>
        <v>-1.64877176974016+0.0661153563783854i</v>
      </c>
      <c r="E920" t="str">
        <f t="shared" si="424"/>
        <v>36500</v>
      </c>
      <c r="F920" t="str">
        <f t="shared" si="425"/>
        <v>0.21505376344086</v>
      </c>
      <c r="G920" t="str">
        <f t="shared" si="420"/>
        <v>0.21505376344086</v>
      </c>
      <c r="H920" t="str">
        <f t="shared" si="426"/>
        <v>1.96384370420672+1.00321540529331i</v>
      </c>
      <c r="I920" t="str">
        <f t="shared" si="427"/>
        <v>308.661478215197i</v>
      </c>
      <c r="J920" t="str">
        <f t="shared" si="421"/>
        <v>-127.96005485017+67.5252542661822i</v>
      </c>
      <c r="K920" t="str">
        <f t="shared" si="428"/>
        <v>0.995653326857154-1.88675860166589i</v>
      </c>
      <c r="L920" t="str">
        <f t="shared" si="429"/>
        <v>0.287663232015809-0.465724237035918i</v>
      </c>
      <c r="M920" t="str">
        <f t="shared" si="430"/>
        <v>1.28331655887296-2.35248283870181i</v>
      </c>
      <c r="N920" t="str">
        <f t="shared" si="431"/>
        <v>-0.980400984015564i</v>
      </c>
      <c r="O920" t="str">
        <f t="shared" si="432"/>
        <v>0.556689485823286-0.830720660856467i</v>
      </c>
      <c r="P920" t="str">
        <f t="shared" si="433"/>
        <v>0.443310514176714+0.830720660856467i</v>
      </c>
      <c r="Q920" t="str">
        <f t="shared" si="434"/>
        <v>-0.443310514176714+0.149680323159097i</v>
      </c>
      <c r="R920" t="str">
        <f t="shared" si="435"/>
        <v>-0.329704466579782-1.98522458596664i</v>
      </c>
      <c r="S920" t="str">
        <f t="shared" si="436"/>
        <v>0.109470060612575i</v>
      </c>
      <c r="T920" t="str">
        <f t="shared" si="437"/>
        <v>0.217322655755342-0.0360927679407254i</v>
      </c>
      <c r="U920" t="str">
        <f t="shared" si="438"/>
        <v>0.0000500000000000001-0.00180792147278144i</v>
      </c>
      <c r="V920" t="str">
        <f t="shared" si="439"/>
        <v>0.00002-0.0202487204951521i</v>
      </c>
      <c r="W920" t="str">
        <f t="shared" si="440"/>
        <v>0.00004227330047834-0.00165982001085175i</v>
      </c>
      <c r="X920" t="str">
        <f t="shared" si="441"/>
        <v>0.0000560297008240663-0.00165900435681025i</v>
      </c>
      <c r="Y920" t="str">
        <f t="shared" si="442"/>
        <v>0.009+0.395086692115452i</v>
      </c>
      <c r="Z920" t="str">
        <f t="shared" si="443"/>
        <v>-0.0505354403950714-0.00287220979664252i</v>
      </c>
      <c r="AA920" t="str">
        <f t="shared" si="444"/>
        <v>0.701712474445223-30.4850056164522i</v>
      </c>
      <c r="AB920" t="str">
        <f t="shared" si="445"/>
        <v>0.653741969754039-0.108572928696438i</v>
      </c>
      <c r="AC920" t="str">
        <f t="shared" si="446"/>
        <v>1.58354194350962-1.67725020202697i</v>
      </c>
      <c r="AD920" t="str">
        <f t="shared" si="447"/>
        <v>0.22878850894461+0.17376403907718i</v>
      </c>
      <c r="AE920" t="str">
        <f t="shared" si="448"/>
        <v>-0.011062841281506-0.00943837083634164i</v>
      </c>
      <c r="AF920" t="str">
        <f t="shared" si="449"/>
        <v>-3.61261547394688-0.937100048914925i</v>
      </c>
      <c r="AG920" t="str">
        <f t="shared" si="450"/>
        <v>1.01975702407775-0.0248067254424991i</v>
      </c>
      <c r="AH920" t="str">
        <f t="shared" si="451"/>
        <v>0.0294400395922697+0.0443188951390739i</v>
      </c>
      <c r="AI920">
        <f t="shared" si="452"/>
        <v>-25.480784788456031</v>
      </c>
      <c r="AJ920">
        <f t="shared" si="453"/>
        <v>56.404811157463413</v>
      </c>
      <c r="AK920"/>
      <c r="AL920"/>
      <c r="AM920"/>
      <c r="AN920"/>
    </row>
    <row r="921" spans="1:40" x14ac:dyDescent="0.35">
      <c r="A921"/>
      <c r="B921">
        <f t="shared" si="454"/>
        <v>78700</v>
      </c>
      <c r="C921" s="237" t="str">
        <f t="shared" si="422"/>
        <v>-3.41522089556642E-06+0.00861278439879822i</v>
      </c>
      <c r="D921" s="208" t="str">
        <f t="shared" si="423"/>
        <v>-1.64877170307346+0.066031347057453i</v>
      </c>
      <c r="E921" t="str">
        <f t="shared" si="424"/>
        <v>36500</v>
      </c>
      <c r="F921" t="str">
        <f t="shared" si="425"/>
        <v>0.21505376344086</v>
      </c>
      <c r="G921" t="str">
        <f t="shared" si="420"/>
        <v>0.21505376344086</v>
      </c>
      <c r="H921" t="str">
        <f t="shared" si="426"/>
        <v>1.96493295021968+1.00255255526442i</v>
      </c>
      <c r="I921" t="str">
        <f t="shared" si="427"/>
        <v>309.054177296896i</v>
      </c>
      <c r="J921" t="str">
        <f t="shared" si="421"/>
        <v>-128.288406225509+67.6111642588873i</v>
      </c>
      <c r="K921" t="str">
        <f t="shared" si="428"/>
        <v>0.993643502585231-1.88538302365109i</v>
      </c>
      <c r="L921" t="str">
        <f t="shared" si="429"/>
        <v>0.287134040503321-0.465458915095483i</v>
      </c>
      <c r="M921" t="str">
        <f t="shared" si="430"/>
        <v>1.28077754308855-2.35084193874657i</v>
      </c>
      <c r="N921" t="str">
        <f t="shared" si="431"/>
        <v>-0.981648313511767i</v>
      </c>
      <c r="O921" t="str">
        <f t="shared" si="432"/>
        <v>0.555652870651294-0.831414389661964i</v>
      </c>
      <c r="P921" t="str">
        <f t="shared" si="433"/>
        <v>0.444347129348706+0.831414389661964i</v>
      </c>
      <c r="Q921" t="str">
        <f t="shared" si="434"/>
        <v>-0.444347129348706+0.150233923849803i</v>
      </c>
      <c r="R921" t="str">
        <f t="shared" si="435"/>
        <v>-0.329695048371885-1.98256208326124i</v>
      </c>
      <c r="S921" t="str">
        <f t="shared" si="436"/>
        <v>0.109609335498851i</v>
      </c>
      <c r="T921" t="str">
        <f t="shared" si="437"/>
        <v>0.217307312531482-0.0361376551693039i</v>
      </c>
      <c r="U921" t="str">
        <f t="shared" si="438"/>
        <v>0.00005-0.00180562424092275i</v>
      </c>
      <c r="V921" t="str">
        <f t="shared" si="439"/>
        <v>0.00002-0.0202229914983349i</v>
      </c>
      <c r="W921" t="str">
        <f t="shared" si="440"/>
        <v>0.0000422732997606083-0.00165771118969013i</v>
      </c>
      <c r="X921" t="str">
        <f t="shared" si="441"/>
        <v>0.0000559947466853241-0.00165689686161089i</v>
      </c>
      <c r="Y921" t="str">
        <f t="shared" si="442"/>
        <v>0.009+0.395589346940027i</v>
      </c>
      <c r="Z921" t="str">
        <f t="shared" si="443"/>
        <v>-0.0504066660143254-0.00286449989743906i</v>
      </c>
      <c r="AA921" t="str">
        <f t="shared" si="444"/>
        <v>0.699913609350557-30.4459853044428i</v>
      </c>
      <c r="AB921" t="str">
        <f t="shared" si="445"/>
        <v>0.653695814835888-0.108707956796135i</v>
      </c>
      <c r="AC921" t="str">
        <f t="shared" si="446"/>
        <v>1.58168369574097-1.67596624651885i</v>
      </c>
      <c r="AD921" t="str">
        <f t="shared" si="447"/>
        <v>0.229001251281319+0.173922517822418i</v>
      </c>
      <c r="AE921" t="str">
        <f t="shared" si="448"/>
        <v>-0.0110449885557354-0.00942282832905393i</v>
      </c>
      <c r="AF921" t="str">
        <f t="shared" si="449"/>
        <v>-3.61370465329314-0.936521208206967i</v>
      </c>
      <c r="AG921" t="str">
        <f t="shared" si="450"/>
        <v>1.01974899512091-0.0247985855383293i</v>
      </c>
      <c r="AH921" t="str">
        <f t="shared" si="451"/>
        <v>0.0294104680573964+0.0442506173876909i</v>
      </c>
      <c r="AI921">
        <f t="shared" si="452"/>
        <v>-25.492748501298685</v>
      </c>
      <c r="AJ921">
        <f t="shared" si="453"/>
        <v>56.390633625064225</v>
      </c>
      <c r="AK921"/>
      <c r="AL921"/>
      <c r="AM921"/>
      <c r="AN921"/>
    </row>
    <row r="922" spans="1:40" x14ac:dyDescent="0.35">
      <c r="A922"/>
      <c r="B922">
        <f t="shared" si="454"/>
        <v>78800</v>
      </c>
      <c r="C922" s="237" t="str">
        <f t="shared" si="422"/>
        <v>-3.40655832363257E-06+0.00860185447278872i</v>
      </c>
      <c r="D922" s="208" t="str">
        <f t="shared" si="423"/>
        <v>-1.64877163666041+0.0659475509580469i</v>
      </c>
      <c r="E922" t="str">
        <f t="shared" si="424"/>
        <v>36500</v>
      </c>
      <c r="F922" t="str">
        <f t="shared" si="425"/>
        <v>0.21505376344086</v>
      </c>
      <c r="G922" t="str">
        <f t="shared" si="420"/>
        <v>0.21505376344086</v>
      </c>
      <c r="H922" t="str">
        <f t="shared" si="426"/>
        <v>1.96601937570726+1.00188980517741i</v>
      </c>
      <c r="I922" t="str">
        <f t="shared" si="427"/>
        <v>309.446876378595i</v>
      </c>
      <c r="J922" t="str">
        <f t="shared" si="421"/>
        <v>-128.617175085115+67.6970742515924i</v>
      </c>
      <c r="K922" t="str">
        <f t="shared" si="428"/>
        <v>0.991639235442218-1.8840081137353i</v>
      </c>
      <c r="L922" t="str">
        <f t="shared" si="429"/>
        <v>0.286606123299874-0.465193481458042i</v>
      </c>
      <c r="M922" t="str">
        <f t="shared" si="430"/>
        <v>1.27824535874209-2.34920159519334i</v>
      </c>
      <c r="N922" t="str">
        <f t="shared" si="431"/>
        <v>-0.98289564300797i</v>
      </c>
      <c r="O922" t="str">
        <f t="shared" si="432"/>
        <v>0.554615390977523-0.832106824927454i</v>
      </c>
      <c r="P922" t="str">
        <f t="shared" si="433"/>
        <v>0.445384609022477+0.832106824927454i</v>
      </c>
      <c r="Q922" t="str">
        <f t="shared" si="434"/>
        <v>-0.445384609022477+0.150788818080516i</v>
      </c>
      <c r="R922" t="str">
        <f t="shared" si="435"/>
        <v>-0.32968561726669-1.97990615667804i</v>
      </c>
      <c r="S922" t="str">
        <f t="shared" si="436"/>
        <v>0.109748610385126i</v>
      </c>
      <c r="T922" t="str">
        <f t="shared" si="437"/>
        <v>0.21729194938837-0.0361825383589817i</v>
      </c>
      <c r="U922" t="str">
        <f t="shared" si="438"/>
        <v>0.00005-0.00180333283960179i</v>
      </c>
      <c r="V922" t="str">
        <f t="shared" si="439"/>
        <v>0.00002-0.02019732780354i</v>
      </c>
      <c r="W922" t="str">
        <f t="shared" si="440"/>
        <v>0.0000422732990419644-0.00165560772115329i</v>
      </c>
      <c r="X922" t="str">
        <f t="shared" si="441"/>
        <v>0.0000559599255204665-0.00165479471457034i</v>
      </c>
      <c r="Y922" t="str">
        <f t="shared" si="442"/>
        <v>0.009+0.396092001764601i</v>
      </c>
      <c r="Z922" t="str">
        <f t="shared" si="443"/>
        <v>-0.0502783837991567-0.00285682515470141i</v>
      </c>
      <c r="AA922" t="str">
        <f t="shared" si="444"/>
        <v>0.698121673620175-30.407065113863i</v>
      </c>
      <c r="AB922" t="str">
        <f t="shared" si="445"/>
        <v>0.653649599997381-0.10884297274616i</v>
      </c>
      <c r="AC922" t="str">
        <f t="shared" si="446"/>
        <v>1.57983048223941-1.67468270775581i</v>
      </c>
      <c r="AD922" t="str">
        <f t="shared" si="447"/>
        <v>0.229214196543497+0.174080752124454i</v>
      </c>
      <c r="AE922" t="str">
        <f t="shared" si="448"/>
        <v>-0.0110272010744108-0.00940732374985929i</v>
      </c>
      <c r="AF922" t="str">
        <f t="shared" si="449"/>
        <v>-3.61479101236767-0.935942254219363i</v>
      </c>
      <c r="AG922" t="str">
        <f t="shared" si="450"/>
        <v>1.01974096107161-0.0247904892609522i</v>
      </c>
      <c r="AH922" t="str">
        <f t="shared" si="451"/>
        <v>0.0293810006268559+0.0441824971960607i</v>
      </c>
      <c r="AI922">
        <f t="shared" si="452"/>
        <v>-25.504697267306156</v>
      </c>
      <c r="AJ922">
        <f t="shared" si="453"/>
        <v>56.376417561078966</v>
      </c>
      <c r="AK922"/>
      <c r="AL922"/>
      <c r="AM922"/>
      <c r="AN922"/>
    </row>
    <row r="923" spans="1:40" x14ac:dyDescent="0.35">
      <c r="A923"/>
      <c r="B923">
        <f t="shared" si="454"/>
        <v>78900</v>
      </c>
      <c r="C923" s="237" t="str">
        <f t="shared" si="422"/>
        <v>-3.39792866835032E-06+0.00859095225253555i</v>
      </c>
      <c r="D923" s="208" t="str">
        <f t="shared" si="423"/>
        <v>-1.64877157049972+0.0658639672694392i</v>
      </c>
      <c r="E923" t="str">
        <f t="shared" si="424"/>
        <v>36500</v>
      </c>
      <c r="F923" t="str">
        <f t="shared" si="425"/>
        <v>0.21505376344086</v>
      </c>
      <c r="G923" t="str">
        <f t="shared" si="420"/>
        <v>0.21505376344086</v>
      </c>
      <c r="H923" t="str">
        <f t="shared" si="426"/>
        <v>1.96710298899303+1.00122715931614i</v>
      </c>
      <c r="I923" t="str">
        <f t="shared" si="427"/>
        <v>309.839575460293i</v>
      </c>
      <c r="J923" t="str">
        <f t="shared" si="421"/>
        <v>-128.946361428987+67.7829842442975i</v>
      </c>
      <c r="K923" t="str">
        <f t="shared" si="428"/>
        <v>0.989640507244258-1.88263387861416i</v>
      </c>
      <c r="L923" t="str">
        <f t="shared" si="429"/>
        <v>0.286079477080431-0.464927938594255i</v>
      </c>
      <c r="M923" t="str">
        <f t="shared" si="430"/>
        <v>1.27571998432469-2.34756181720841i</v>
      </c>
      <c r="N923" t="str">
        <f t="shared" si="431"/>
        <v>-0.984142972504173i</v>
      </c>
      <c r="O923" t="str">
        <f t="shared" si="432"/>
        <v>0.553577048416118-0.832797965575625i</v>
      </c>
      <c r="P923" t="str">
        <f t="shared" si="433"/>
        <v>0.446422951583882+0.832797965575625i</v>
      </c>
      <c r="Q923" t="str">
        <f t="shared" si="434"/>
        <v>-0.446422951583882+0.151345006928548i</v>
      </c>
      <c r="R923" t="str">
        <f t="shared" si="435"/>
        <v>-0.329676173260568-1.9772567811986i</v>
      </c>
      <c r="S923" t="str">
        <f t="shared" si="436"/>
        <v>0.109887885271402i</v>
      </c>
      <c r="T923" t="str">
        <f t="shared" si="437"/>
        <v>0.217276566324453-0.0362274175039721i</v>
      </c>
      <c r="U923" t="str">
        <f t="shared" si="438"/>
        <v>0.00005-0.00180104724664919i</v>
      </c>
      <c r="V923" t="str">
        <f t="shared" si="439"/>
        <v>0.00002-0.0201717291624709i</v>
      </c>
      <c r="W923" t="str">
        <f t="shared" si="440"/>
        <v>0.0000422732983224077-0.00165350958488904i</v>
      </c>
      <c r="X923" t="str">
        <f t="shared" si="441"/>
        <v>0.0000559252366558533-0.00165269789535897i</v>
      </c>
      <c r="Y923" t="str">
        <f t="shared" si="442"/>
        <v>0.009+0.396594656589175i</v>
      </c>
      <c r="Z923" t="str">
        <f t="shared" si="443"/>
        <v>-0.0501505912419499-0.00284918535486325i</v>
      </c>
      <c r="AA923" t="str">
        <f t="shared" si="444"/>
        <v>0.696336631603988-30.3682446585092i</v>
      </c>
      <c r="AB923" t="str">
        <f t="shared" si="445"/>
        <v>0.653603325233846-0.108977976529106i</v>
      </c>
      <c r="AC923" t="str">
        <f t="shared" si="446"/>
        <v>1.57798228720552-1.67339959242887i</v>
      </c>
      <c r="AD923" t="str">
        <f t="shared" si="447"/>
        <v>0.229427344487576+0.174238741751245i</v>
      </c>
      <c r="AE923" t="str">
        <f t="shared" si="448"/>
        <v>-0.011009478501875-0.00939185694599752i</v>
      </c>
      <c r="AF923" t="str">
        <f t="shared" si="449"/>
        <v>-3.61587455949275-0.935363192046701i</v>
      </c>
      <c r="AG923" t="str">
        <f t="shared" si="450"/>
        <v>1.01973292191796-0.0247824364150138i</v>
      </c>
      <c r="AH923" t="str">
        <f t="shared" si="451"/>
        <v>0.0293516367468088+0.0441145339688116i</v>
      </c>
      <c r="AI923">
        <f t="shared" si="452"/>
        <v>-25.516631131407248</v>
      </c>
      <c r="AJ923">
        <f t="shared" si="453"/>
        <v>56.36216310189166</v>
      </c>
      <c r="AK923"/>
      <c r="AL923"/>
      <c r="AM923"/>
      <c r="AN923"/>
    </row>
    <row r="924" spans="1:40" x14ac:dyDescent="0.35">
      <c r="A924"/>
      <c r="B924">
        <f t="shared" si="454"/>
        <v>79000</v>
      </c>
      <c r="C924" s="237" t="str">
        <f t="shared" si="422"/>
        <v>-3.38933176315869E-06+0.00858007763282706i</v>
      </c>
      <c r="D924" s="208" t="str">
        <f t="shared" si="423"/>
        <v>-1.64877150459011+0.0657805951850075i</v>
      </c>
      <c r="E924" t="str">
        <f t="shared" si="424"/>
        <v>36500</v>
      </c>
      <c r="F924" t="str">
        <f t="shared" si="425"/>
        <v>0.21505376344086</v>
      </c>
      <c r="G924" t="str">
        <f t="shared" si="420"/>
        <v>0.21505376344086</v>
      </c>
      <c r="H924" t="str">
        <f t="shared" si="426"/>
        <v>1.96818379837767+1.00056462193007i</v>
      </c>
      <c r="I924" t="str">
        <f t="shared" si="427"/>
        <v>310.232274541992i</v>
      </c>
      <c r="J924" t="str">
        <f t="shared" si="421"/>
        <v>-129.275965257125+67.8688942370025i</v>
      </c>
      <c r="K924" t="str">
        <f t="shared" si="428"/>
        <v>0.987647299868868-1.88126032491818i</v>
      </c>
      <c r="L924" t="str">
        <f t="shared" si="429"/>
        <v>0.285554098526601-0.464662288958196i</v>
      </c>
      <c r="M924" t="str">
        <f t="shared" si="430"/>
        <v>1.27320139839547-2.34592261387638i</v>
      </c>
      <c r="N924" t="str">
        <f t="shared" si="431"/>
        <v>-0.985390302000376i</v>
      </c>
      <c r="O924" t="str">
        <f t="shared" si="432"/>
        <v>0.552537844582561-0.833487810531178i</v>
      </c>
      <c r="P924" t="str">
        <f t="shared" si="433"/>
        <v>0.447462155417439+0.833487810531178i</v>
      </c>
      <c r="Q924" t="str">
        <f t="shared" si="434"/>
        <v>-0.447462155417439+0.151902491469198i</v>
      </c>
      <c r="R924" t="str">
        <f t="shared" si="435"/>
        <v>-0.329666716349898-1.97461393193111i</v>
      </c>
      <c r="S924" t="str">
        <f t="shared" si="436"/>
        <v>0.110027160157677i</v>
      </c>
      <c r="T924" t="str">
        <f t="shared" si="437"/>
        <v>0.217261163338165-0.0362722925984857i</v>
      </c>
      <c r="U924" t="str">
        <f t="shared" si="438"/>
        <v>0.00005-0.00179876744000786i</v>
      </c>
      <c r="V924" t="str">
        <f t="shared" si="439"/>
        <v>0.00002-0.020146195328088i</v>
      </c>
      <c r="W924" t="str">
        <f t="shared" si="440"/>
        <v>0.0000422732976019387-0.00165141676064825i</v>
      </c>
      <c r="X924" t="str">
        <f t="shared" si="441"/>
        <v>0.0000558906794221057-0.00165060638375002i</v>
      </c>
      <c r="Y924" t="str">
        <f t="shared" si="442"/>
        <v>0.009+0.39709731141375i</v>
      </c>
      <c r="Z924" t="str">
        <f t="shared" si="443"/>
        <v>-0.0500232858510558-0.00284158028595197i</v>
      </c>
      <c r="AA924" t="str">
        <f t="shared" si="444"/>
        <v>0.694558447881534-30.329523554168i</v>
      </c>
      <c r="AB924" t="str">
        <f t="shared" si="445"/>
        <v>0.653556990540571-0.109112968127558i</v>
      </c>
      <c r="AC924" t="str">
        <f t="shared" si="446"/>
        <v>1.57613909488978-1.6721169071692i</v>
      </c>
      <c r="AD924" t="str">
        <f t="shared" si="447"/>
        <v>0.229640694869682+0.174396486470848i</v>
      </c>
      <c r="AE924" t="str">
        <f t="shared" si="448"/>
        <v>-0.0109918205046063-0.00937642776554502i</v>
      </c>
      <c r="AF924" t="str">
        <f t="shared" si="449"/>
        <v>-3.61695530296778-0.934784026745062i</v>
      </c>
      <c r="AG924" t="str">
        <f t="shared" si="450"/>
        <v>1.01972487764819-0.0247744268061326i</v>
      </c>
      <c r="AH924" t="str">
        <f t="shared" si="451"/>
        <v>0.0293223758669888+0.0440467271136165i</v>
      </c>
      <c r="AI924">
        <f t="shared" si="452"/>
        <v>-25.5285501383362</v>
      </c>
      <c r="AJ924">
        <f t="shared" si="453"/>
        <v>56.347870383218627</v>
      </c>
      <c r="AK924"/>
      <c r="AL924"/>
      <c r="AM924"/>
      <c r="AN924"/>
    </row>
    <row r="925" spans="1:40" x14ac:dyDescent="0.35">
      <c r="A925"/>
      <c r="B925">
        <f t="shared" si="454"/>
        <v>79100</v>
      </c>
      <c r="C925" s="237" t="str">
        <f t="shared" si="422"/>
        <v>-3.38076744254882E-06+0.00856923050898361i</v>
      </c>
      <c r="D925" s="208" t="str">
        <f t="shared" si="423"/>
        <v>-1.64877143893032+0.0656974339022077i</v>
      </c>
      <c r="E925" t="str">
        <f t="shared" si="424"/>
        <v>36500</v>
      </c>
      <c r="F925" t="str">
        <f t="shared" si="425"/>
        <v>0.21505376344086</v>
      </c>
      <c r="G925" t="str">
        <f t="shared" si="420"/>
        <v>0.21505376344086</v>
      </c>
      <c r="H925" t="str">
        <f t="shared" si="426"/>
        <v>1.9692618121391+0.999902197234344i</v>
      </c>
      <c r="I925" t="str">
        <f t="shared" si="427"/>
        <v>310.624973623691i</v>
      </c>
      <c r="J925" t="str">
        <f t="shared" si="421"/>
        <v>-129.60598656953+67.9548042297076i</v>
      </c>
      <c r="K925" t="str">
        <f t="shared" si="428"/>
        <v>0.985659595254774-1.87988745921325i</v>
      </c>
      <c r="L925" t="str">
        <f t="shared" si="429"/>
        <v>0.28502998432665-0.464396534987444i</v>
      </c>
      <c r="M925" t="str">
        <f t="shared" si="430"/>
        <v>1.27068957958142-2.34428399420069i</v>
      </c>
      <c r="N925" t="str">
        <f t="shared" si="431"/>
        <v>-0.986637631496579i</v>
      </c>
      <c r="O925" t="str">
        <f t="shared" si="432"/>
        <v>0.55149778109368-0.834176358720833i</v>
      </c>
      <c r="P925" t="str">
        <f t="shared" si="433"/>
        <v>0.44850221890632+0.834176358720833i</v>
      </c>
      <c r="Q925" t="str">
        <f t="shared" si="434"/>
        <v>-0.44850221890632+0.152461272775746i</v>
      </c>
      <c r="R925" t="str">
        <f t="shared" si="435"/>
        <v>-0.329657246531045-1.97197758410965i</v>
      </c>
      <c r="S925" t="str">
        <f t="shared" si="436"/>
        <v>0.110166435043953i</v>
      </c>
      <c r="T925" t="str">
        <f t="shared" si="437"/>
        <v>0.217245740427947-0.0363171636367308i</v>
      </c>
      <c r="U925" t="str">
        <f t="shared" si="438"/>
        <v>0.00005-0.00179649339773225i</v>
      </c>
      <c r="V925" t="str">
        <f t="shared" si="439"/>
        <v>0.00002-0.0201207260546012i</v>
      </c>
      <c r="W925" t="str">
        <f t="shared" si="440"/>
        <v>0.0000422732968805572-0.00164932922828417i</v>
      </c>
      <c r="X925" t="str">
        <f t="shared" si="441"/>
        <v>0.0000558562531540726-0.00164852015961901i</v>
      </c>
      <c r="Y925" t="str">
        <f t="shared" si="442"/>
        <v>0.009+0.397599966238324i</v>
      </c>
      <c r="Z925" t="str">
        <f t="shared" si="443"/>
        <v>-0.0498964651506728-0.00283400973757481i</v>
      </c>
      <c r="AA925" t="str">
        <f t="shared" si="444"/>
        <v>0.69278708726022-30.2909014186039i</v>
      </c>
      <c r="AB925" t="str">
        <f t="shared" si="445"/>
        <v>0.653510595912868-0.109247947524093i</v>
      </c>
      <c r="AC925" t="str">
        <f t="shared" si="446"/>
        <v>1.57430088959252-1.67083465854861i</v>
      </c>
      <c r="AD925" t="str">
        <f t="shared" si="447"/>
        <v>0.22985424744565+0.174553986051443i</v>
      </c>
      <c r="AE925" t="str">
        <f t="shared" si="448"/>
        <v>-0.0109742267512037-0.00936103605741074i</v>
      </c>
      <c r="AF925" t="str">
        <f t="shared" si="449"/>
        <v>-3.61803325106942-0.934204763332136i</v>
      </c>
      <c r="AG925" t="str">
        <f t="shared" si="450"/>
        <v>1.01971682825061-0.0247664602408955i</v>
      </c>
      <c r="AH925" t="str">
        <f t="shared" si="451"/>
        <v>0.0292932174406825+0.0439790760411814i</v>
      </c>
      <c r="AI925">
        <f t="shared" si="452"/>
        <v>-25.540454332632081</v>
      </c>
      <c r="AJ925">
        <f t="shared" si="453"/>
        <v>56.333539540110621</v>
      </c>
      <c r="AK925"/>
      <c r="AL925"/>
      <c r="AM925"/>
      <c r="AN925"/>
    </row>
    <row r="926" spans="1:40" x14ac:dyDescent="0.35">
      <c r="A926"/>
      <c r="B926">
        <f t="shared" si="454"/>
        <v>79200</v>
      </c>
      <c r="C926" s="237" t="str">
        <f t="shared" si="422"/>
        <v>-0.0000033722355420561+0.00855841077685425i</v>
      </c>
      <c r="D926" s="208" t="str">
        <f t="shared" si="423"/>
        <v>-1.64877137351908+0.0656144826225493i</v>
      </c>
      <c r="E926" t="str">
        <f t="shared" si="424"/>
        <v>36500</v>
      </c>
      <c r="F926" t="str">
        <f t="shared" si="425"/>
        <v>0.21505376344086</v>
      </c>
      <c r="G926" t="str">
        <f t="shared" si="420"/>
        <v>0.21505376344086</v>
      </c>
      <c r="H926" t="str">
        <f t="shared" si="426"/>
        <v>1.97033703853235+0.999239889410121i</v>
      </c>
      <c r="I926" t="str">
        <f t="shared" si="427"/>
        <v>311.01767270539i</v>
      </c>
      <c r="J926" t="str">
        <f t="shared" si="421"/>
        <v>-129.9364253662+68.0407142224127i</v>
      </c>
      <c r="K926" t="str">
        <f t="shared" si="428"/>
        <v>0.983677375401812-1.87851528800111i</v>
      </c>
      <c r="L926" t="str">
        <f t="shared" si="429"/>
        <v>0.284507131175508-0.464130679103171i</v>
      </c>
      <c r="M926" t="str">
        <f t="shared" si="430"/>
        <v>1.26818450657732-2.34264596710428i</v>
      </c>
      <c r="N926" t="str">
        <f t="shared" si="431"/>
        <v>-0.987884960992782i</v>
      </c>
      <c r="O926" t="str">
        <f t="shared" si="432"/>
        <v>0.550456859567636-0.834863609073324i</v>
      </c>
      <c r="P926" t="str">
        <f t="shared" si="433"/>
        <v>0.449543140432364+0.834863609073324i</v>
      </c>
      <c r="Q926" t="str">
        <f t="shared" si="434"/>
        <v>-0.449543140432364+0.153021351919458i</v>
      </c>
      <c r="R926" t="str">
        <f t="shared" si="435"/>
        <v>-0.329647763800371-1.96934771309336i</v>
      </c>
      <c r="S926" t="str">
        <f t="shared" si="436"/>
        <v>0.110305709930228i</v>
      </c>
      <c r="T926" t="str">
        <f t="shared" si="437"/>
        <v>0.217230297592234-0.036362030612912i</v>
      </c>
      <c r="U926" t="str">
        <f t="shared" si="438"/>
        <v>0.00005-0.00179422509798764i</v>
      </c>
      <c r="V926" t="str">
        <f t="shared" si="439"/>
        <v>0.00002-0.0200953210974615i</v>
      </c>
      <c r="W926" t="str">
        <f t="shared" si="440"/>
        <v>0.0000422732961582632-0.00164724696775182i</v>
      </c>
      <c r="X926" t="str">
        <f t="shared" si="441"/>
        <v>0.0000558219571907995-0.00164643920294308i</v>
      </c>
      <c r="Y926" t="str">
        <f t="shared" si="442"/>
        <v>0.009+0.398102621062899i</v>
      </c>
      <c r="Z926" t="str">
        <f t="shared" si="443"/>
        <v>-0.0497701266807238-0.0028264735009048i</v>
      </c>
      <c r="AA926" t="str">
        <f t="shared" si="444"/>
        <v>0.691022514773534-30.2523778715461i</v>
      </c>
      <c r="AB926" t="str">
        <f t="shared" si="445"/>
        <v>0.653464141346028-0.109382914701278i</v>
      </c>
      <c r="AC926" t="str">
        <f t="shared" si="446"/>
        <v>1.57246765566382-1.66955285307996i</v>
      </c>
      <c r="AD926" t="str">
        <f t="shared" si="447"/>
        <v>0.23006800197101+0.174711240261314i</v>
      </c>
      <c r="AE926" t="str">
        <f t="shared" si="448"/>
        <v>-0.0109566969123693-0.00934568167132912i</v>
      </c>
      <c r="AF926" t="str">
        <f t="shared" si="449"/>
        <v>-3.61910841205143-0.933625406787572i</v>
      </c>
      <c r="AG926" t="str">
        <f t="shared" si="450"/>
        <v>1.01970877371366-0.02475853652685i</v>
      </c>
      <c r="AH926" t="str">
        <f t="shared" si="451"/>
        <v>0.0292641609246947+0.0439115801652172i</v>
      </c>
      <c r="AI926">
        <f t="shared" si="452"/>
        <v>-25.552343758641772</v>
      </c>
      <c r="AJ926">
        <f t="shared" si="453"/>
        <v>56.319170706958076</v>
      </c>
      <c r="AK926"/>
      <c r="AL926"/>
      <c r="AM926"/>
      <c r="AN926"/>
    </row>
    <row r="927" spans="1:40" x14ac:dyDescent="0.35">
      <c r="A927"/>
      <c r="B927">
        <f t="shared" si="454"/>
        <v>79300</v>
      </c>
      <c r="C927" s="237" t="str">
        <f t="shared" si="422"/>
        <v>-3.36373589825226E-06+0.00854761833281342i</v>
      </c>
      <c r="D927" s="208" t="str">
        <f t="shared" si="423"/>
        <v>-1.64877130835515+0.0655317405515696i</v>
      </c>
      <c r="E927" t="str">
        <f t="shared" si="424"/>
        <v>36500</v>
      </c>
      <c r="F927" t="str">
        <f t="shared" si="425"/>
        <v>0.21505376344086</v>
      </c>
      <c r="G927" t="str">
        <f t="shared" si="420"/>
        <v>0.21505376344086</v>
      </c>
      <c r="H927" t="str">
        <f t="shared" si="426"/>
        <v>1.97140948578973+0.998577702604755i</v>
      </c>
      <c r="I927" t="str">
        <f t="shared" si="427"/>
        <v>311.410371787088i</v>
      </c>
      <c r="J927" t="str">
        <f t="shared" si="421"/>
        <v>-130.267281647137+68.1266242151177i</v>
      </c>
      <c r="K927" t="str">
        <f t="shared" si="428"/>
        <v>0.981700622370683-1.87714381771985i</v>
      </c>
      <c r="L927" t="str">
        <f t="shared" si="429"/>
        <v>0.283985535774803-0.463864723710249i</v>
      </c>
      <c r="M927" t="str">
        <f t="shared" si="430"/>
        <v>1.26568615814549-2.3410085414301i</v>
      </c>
      <c r="N927" t="str">
        <f t="shared" si="431"/>
        <v>-0.989132290488985i</v>
      </c>
      <c r="O927" t="str">
        <f t="shared" si="432"/>
        <v>0.549415081623928-0.835549560519406i</v>
      </c>
      <c r="P927" t="str">
        <f t="shared" si="433"/>
        <v>0.450584918376072+0.835549560519406i</v>
      </c>
      <c r="Q927" t="str">
        <f t="shared" si="434"/>
        <v>-0.450584918376072+0.153582729969579i</v>
      </c>
      <c r="R927" t="str">
        <f t="shared" si="435"/>
        <v>-0.329638268154231-1.96672429436563i</v>
      </c>
      <c r="S927" t="str">
        <f t="shared" si="436"/>
        <v>0.110444984816504i</v>
      </c>
      <c r="T927" t="str">
        <f t="shared" si="437"/>
        <v>0.217214834829462-0.0364068935212327i</v>
      </c>
      <c r="U927" t="str">
        <f t="shared" si="438"/>
        <v>0.00005-0.00179196251904944i</v>
      </c>
      <c r="V927" t="str">
        <f t="shared" si="439"/>
        <v>0.00002-0.0200699802133538i</v>
      </c>
      <c r="W927" t="str">
        <f t="shared" si="440"/>
        <v>0.0000422732954350565-0.00164516995910732i</v>
      </c>
      <c r="X927" t="str">
        <f t="shared" si="441"/>
        <v>0.0000557877908754946-0.00164436349380027i</v>
      </c>
      <c r="Y927" t="str">
        <f t="shared" si="442"/>
        <v>0.009+0.398605275887473i</v>
      </c>
      <c r="Z927" t="str">
        <f t="shared" si="443"/>
        <v>-0.0496442679967352-0.00281897136866707i</v>
      </c>
      <c r="AA927" t="str">
        <f t="shared" si="444"/>
        <v>0.689264695679325-30.2139525346762i</v>
      </c>
      <c r="AB927" t="str">
        <f t="shared" si="445"/>
        <v>0.653417626835347-0.109517869641675i</v>
      </c>
      <c r="AC927" t="str">
        <f t="shared" si="446"/>
        <v>1.57063937750338-1.66827149721758i</v>
      </c>
      <c r="AD927" t="str">
        <f t="shared" si="447"/>
        <v>0.230281958200996+0.174868248868863i</v>
      </c>
      <c r="AE927" t="str">
        <f t="shared" si="448"/>
        <v>-0.010939230660893-0.00933036445785483i</v>
      </c>
      <c r="AF927" t="str">
        <f t="shared" si="449"/>
        <v>-3.62018079414488-0.933045962053185i</v>
      </c>
      <c r="AG927" t="str">
        <f t="shared" si="450"/>
        <v>1.01970071402585-0.0247506554724985i</v>
      </c>
      <c r="AH927" t="str">
        <f t="shared" si="451"/>
        <v>0.0292352057793263+0.0438442389024266i</v>
      </c>
      <c r="AI927">
        <f t="shared" si="452"/>
        <v>-25.564218460519811</v>
      </c>
      <c r="AJ927">
        <f t="shared" si="453"/>
        <v>56.304764017494122</v>
      </c>
      <c r="AK927"/>
      <c r="AL927"/>
      <c r="AM927"/>
      <c r="AN927"/>
    </row>
    <row r="928" spans="1:40" x14ac:dyDescent="0.35">
      <c r="A928"/>
      <c r="B928">
        <f t="shared" si="454"/>
        <v>79400</v>
      </c>
      <c r="C928" s="237" t="str">
        <f t="shared" si="422"/>
        <v>-3.35526834873748E-06+0.00853685307375756i</v>
      </c>
      <c r="D928" s="208" t="str">
        <f t="shared" si="423"/>
        <v>-1.64877124343727+0.065449206898808i</v>
      </c>
      <c r="E928" t="str">
        <f t="shared" si="424"/>
        <v>36500</v>
      </c>
      <c r="F928" t="str">
        <f t="shared" si="425"/>
        <v>0.21505376344086</v>
      </c>
      <c r="G928" t="str">
        <f t="shared" si="420"/>
        <v>0.21505376344086</v>
      </c>
      <c r="H928" t="str">
        <f t="shared" si="426"/>
        <v>1.97247916212071+0.997915640932016i</v>
      </c>
      <c r="I928" t="str">
        <f t="shared" si="427"/>
        <v>311.803070868787i</v>
      </c>
      <c r="J928" t="str">
        <f t="shared" si="421"/>
        <v>-130.598555412339+68.2125342078228i</v>
      </c>
      <c r="K928" t="str">
        <f t="shared" si="428"/>
        <v>0.97972931828291-1.87577305474439i</v>
      </c>
      <c r="L928" t="str">
        <f t="shared" si="429"/>
        <v>0.283465194832862-0.463598671197333i</v>
      </c>
      <c r="M928" t="str">
        <f t="shared" si="430"/>
        <v>1.26319451311577-2.33937172594172i</v>
      </c>
      <c r="N928" t="str">
        <f t="shared" si="431"/>
        <v>-0.990379619985188i</v>
      </c>
      <c r="O928" t="str">
        <f t="shared" si="432"/>
        <v>0.548372448883384-0.836234211991856i</v>
      </c>
      <c r="P928" t="str">
        <f t="shared" si="433"/>
        <v>0.451627551116616+0.836234211991856i</v>
      </c>
      <c r="Q928" t="str">
        <f t="shared" si="434"/>
        <v>-0.451627551116616+0.154145407993332i</v>
      </c>
      <c r="R928" t="str">
        <f t="shared" si="435"/>
        <v>-0.329628759588986-1.96410730353337i</v>
      </c>
      <c r="S928" t="str">
        <f t="shared" si="436"/>
        <v>0.11058425970278i</v>
      </c>
      <c r="T928" t="str">
        <f t="shared" si="437"/>
        <v>0.217199352138061-0.0364517523558937i</v>
      </c>
      <c r="U928" t="str">
        <f t="shared" si="438"/>
        <v>0.00005-0.00178970563930253i</v>
      </c>
      <c r="V928" t="str">
        <f t="shared" si="439"/>
        <v>0.00002-0.0200447031601883i</v>
      </c>
      <c r="W928" t="str">
        <f t="shared" si="440"/>
        <v>0.0000422732947109375-0.00164309818250727i</v>
      </c>
      <c r="X928" t="str">
        <f t="shared" si="441"/>
        <v>0.0000557537535555007-0.00164229301236903i</v>
      </c>
      <c r="Y928" t="str">
        <f t="shared" si="442"/>
        <v>0.009+0.399107930712047i</v>
      </c>
      <c r="Z928" t="str">
        <f t="shared" si="443"/>
        <v>-0.0495188866697225-0.00281150313512534i</v>
      </c>
      <c r="AA928" t="str">
        <f t="shared" si="444"/>
        <v>0.687513595458051-30.1756250316152i</v>
      </c>
      <c r="AB928" t="str">
        <f t="shared" si="445"/>
        <v>0.653371052376102-0.10965281232784i</v>
      </c>
      <c r="AC928" t="str">
        <f t="shared" si="446"/>
        <v>1.56881603956043-1.66699059735768i</v>
      </c>
      <c r="AD928" t="str">
        <f t="shared" si="447"/>
        <v>0.230496115890545+0.175025011642602i</v>
      </c>
      <c r="AE928" t="str">
        <f t="shared" si="448"/>
        <v>-0.0109218276716366-0.00931508426835733i</v>
      </c>
      <c r="AF928" t="str">
        <f t="shared" si="449"/>
        <v>-3.62125040555798-0.932466434033208i</v>
      </c>
      <c r="AG928" t="str">
        <f t="shared" si="450"/>
        <v>1.0196926491758-0.0247428168872925i</v>
      </c>
      <c r="AH928" t="str">
        <f t="shared" si="451"/>
        <v>0.0292063514683454+0.043777051672482i</v>
      </c>
      <c r="AI928">
        <f t="shared" si="452"/>
        <v>-25.576078482230109</v>
      </c>
      <c r="AJ928">
        <f t="shared" si="453"/>
        <v>56.290319604798469</v>
      </c>
      <c r="AK928"/>
      <c r="AL928"/>
      <c r="AM928"/>
      <c r="AN928"/>
    </row>
    <row r="929" spans="1:40" x14ac:dyDescent="0.35">
      <c r="A929"/>
      <c r="B929">
        <f t="shared" si="454"/>
        <v>79500</v>
      </c>
      <c r="C929" s="237" t="str">
        <f t="shared" si="422"/>
        <v>-3.34683273213271E-06+0.00852611489710186i</v>
      </c>
      <c r="D929" s="208" t="str">
        <f t="shared" si="423"/>
        <v>-1.64877117876421+0.0653668808777809i</v>
      </c>
      <c r="E929" t="str">
        <f t="shared" si="424"/>
        <v>36500</v>
      </c>
      <c r="F929" t="str">
        <f t="shared" si="425"/>
        <v>0.21505376344086</v>
      </c>
      <c r="G929" t="str">
        <f t="shared" si="420"/>
        <v>0.21505376344086</v>
      </c>
      <c r="H929" t="str">
        <f t="shared" si="426"/>
        <v>1.97354607571206+0.997253708472325i</v>
      </c>
      <c r="I929" t="str">
        <f t="shared" si="427"/>
        <v>312.195769950486i</v>
      </c>
      <c r="J929" t="str">
        <f t="shared" si="421"/>
        <v>-130.930246661808+68.2984442005278i</v>
      </c>
      <c r="K929" t="str">
        <f t="shared" si="428"/>
        <v>0.977763445320561-1.87440300538692i</v>
      </c>
      <c r="L929" t="str">
        <f t="shared" si="429"/>
        <v>0.282946105064725-0.463332523936957i</v>
      </c>
      <c r="M929" t="str">
        <f t="shared" si="430"/>
        <v>1.26070955038529-2.33773552932388i</v>
      </c>
      <c r="N929" t="str">
        <f t="shared" si="431"/>
        <v>-0.991626949481391i</v>
      </c>
      <c r="O929" t="str">
        <f t="shared" si="432"/>
        <v>0.547328962968166-0.836917562425471i</v>
      </c>
      <c r="P929" t="str">
        <f t="shared" si="433"/>
        <v>0.452671037031834+0.836917562425471i</v>
      </c>
      <c r="Q929" t="str">
        <f t="shared" si="434"/>
        <v>-0.452671037031834+0.15470938705592i</v>
      </c>
      <c r="R929" t="str">
        <f t="shared" si="435"/>
        <v>-0.329619238100972-1.96149671632619i</v>
      </c>
      <c r="S929" t="str">
        <f t="shared" si="436"/>
        <v>0.110723534589055i</v>
      </c>
      <c r="T929" t="str">
        <f t="shared" si="437"/>
        <v>0.217183849516461-0.0364966071110909i</v>
      </c>
      <c r="U929" t="str">
        <f t="shared" si="438"/>
        <v>0.00005-0.00178745443724052i</v>
      </c>
      <c r="V929" t="str">
        <f t="shared" si="439"/>
        <v>0.00002-0.0200194896970938i</v>
      </c>
      <c r="W929" t="str">
        <f t="shared" si="440"/>
        <v>0.0000422732939859056-0.0016410316182081i</v>
      </c>
      <c r="X929" t="str">
        <f t="shared" si="441"/>
        <v>0.0000557198445822607-0.00164022773892744i</v>
      </c>
      <c r="Y929" t="str">
        <f t="shared" si="442"/>
        <v>0.009+0.399610585536622i</v>
      </c>
      <c r="Z929" t="str">
        <f t="shared" si="443"/>
        <v>-0.0493939802860668-0.00280406859606827i</v>
      </c>
      <c r="AA929" t="str">
        <f t="shared" si="444"/>
        <v>0.685769179811071-30.1373949879115i</v>
      </c>
      <c r="AB929" t="str">
        <f t="shared" si="445"/>
        <v>0.653324417963569-0.109787742742313i</v>
      </c>
      <c r="AC929" t="str">
        <f t="shared" si="446"/>
        <v>1.56699762633361-1.66571015983876i</v>
      </c>
      <c r="AD929" t="str">
        <f t="shared" si="447"/>
        <v>0.230710474794293+0.175181528351162i</v>
      </c>
      <c r="AE929" t="str">
        <f t="shared" si="448"/>
        <v>-0.0109044876215177-0.00929984095501504i</v>
      </c>
      <c r="AF929" t="str">
        <f t="shared" si="449"/>
        <v>-3.62231725447627-0.931886827594544i</v>
      </c>
      <c r="AG929" t="str">
        <f t="shared" si="450"/>
        <v>1.01968457915223-0.0247350205816258i</v>
      </c>
      <c r="AH929" t="str">
        <f t="shared" si="451"/>
        <v>0.0291775974589604+0.0437100178980073i</v>
      </c>
      <c r="AI929">
        <f t="shared" si="452"/>
        <v>-25.587923867546966</v>
      </c>
      <c r="AJ929">
        <f t="shared" si="453"/>
        <v>56.275837601301923</v>
      </c>
      <c r="AK929"/>
      <c r="AL929"/>
      <c r="AM929"/>
      <c r="AN929"/>
    </row>
    <row r="930" spans="1:40" x14ac:dyDescent="0.35">
      <c r="A930"/>
      <c r="B930">
        <f t="shared" si="454"/>
        <v>79600</v>
      </c>
      <c r="C930" s="237" t="str">
        <f t="shared" si="422"/>
        <v>-3.33842888807196E-06+0.00851540370077709i</v>
      </c>
      <c r="D930" s="208" t="str">
        <f t="shared" si="423"/>
        <v>-1.64877111433474+0.0652847617059577i</v>
      </c>
      <c r="E930" t="str">
        <f t="shared" si="424"/>
        <v>36500</v>
      </c>
      <c r="F930" t="str">
        <f t="shared" si="425"/>
        <v>0.21505376344086</v>
      </c>
      <c r="G930" t="str">
        <f t="shared" si="420"/>
        <v>0.21505376344086</v>
      </c>
      <c r="H930" t="str">
        <f t="shared" si="426"/>
        <v>1.97461023472775+0.996591909272981i</v>
      </c>
      <c r="I930" t="str">
        <f t="shared" si="427"/>
        <v>312.588469032184i</v>
      </c>
      <c r="J930" t="str">
        <f t="shared" si="421"/>
        <v>-131.262355395543+68.3843541932329i</v>
      </c>
      <c r="K930" t="str">
        <f t="shared" si="428"/>
        <v>0.975802985726192-1.87303367589744i</v>
      </c>
      <c r="L930" t="str">
        <f t="shared" si="429"/>
        <v>0.282428263192172-0.46306628428563i</v>
      </c>
      <c r="M930" t="str">
        <f t="shared" si="430"/>
        <v>1.25823124891836-2.33609996018307i</v>
      </c>
      <c r="N930" t="str">
        <f t="shared" si="431"/>
        <v>-0.992874278977594i</v>
      </c>
      <c r="O930" t="str">
        <f t="shared" si="432"/>
        <v>0.54628462550176-0.837599610757074i</v>
      </c>
      <c r="P930" t="str">
        <f t="shared" si="433"/>
        <v>0.45371537449824+0.837599610757074i</v>
      </c>
      <c r="Q930" t="str">
        <f t="shared" si="434"/>
        <v>-0.45371537449824+0.15527466822052i</v>
      </c>
      <c r="R930" t="str">
        <f t="shared" si="435"/>
        <v>-0.329609703686537-1.95889250859563i</v>
      </c>
      <c r="S930" t="str">
        <f t="shared" si="436"/>
        <v>0.110862809475331i</v>
      </c>
      <c r="T930" t="str">
        <f t="shared" si="437"/>
        <v>0.217168326963091-0.0365414577810209i</v>
      </c>
      <c r="U930" t="str">
        <f t="shared" si="438"/>
        <v>0.00005-0.00178520889146509i</v>
      </c>
      <c r="V930" t="str">
        <f t="shared" si="439"/>
        <v>0.00002-0.019994339584409i</v>
      </c>
      <c r="W930" t="str">
        <f t="shared" si="440"/>
        <v>0.0000422732932599613-0.00163897024656545i</v>
      </c>
      <c r="X930" t="str">
        <f t="shared" si="441"/>
        <v>0.0000556860633112893-0.00163816765385267i</v>
      </c>
      <c r="Y930" t="str">
        <f t="shared" si="442"/>
        <v>0.009+0.400113240361196i</v>
      </c>
      <c r="Z930" t="str">
        <f t="shared" si="443"/>
        <v>-0.049269546447403-0.00279666754879633i</v>
      </c>
      <c r="AA930" t="str">
        <f t="shared" si="444"/>
        <v>0.684031414658967-30.0992620310284i</v>
      </c>
      <c r="AB930" t="str">
        <f t="shared" si="445"/>
        <v>0.653277723593024-0.109922660867637i</v>
      </c>
      <c r="AC930" t="str">
        <f t="shared" si="446"/>
        <v>1.56518412237089-1.66443019094207i</v>
      </c>
      <c r="AD930" t="str">
        <f t="shared" si="447"/>
        <v>0.23092503466658+0.17533779876329i</v>
      </c>
      <c r="AE930" t="str">
        <f t="shared" si="448"/>
        <v>-0.0108872101894945-0.00928463437081i</v>
      </c>
      <c r="AF930" t="str">
        <f t="shared" si="449"/>
        <v>-3.62338134906249-0.931307147567023i</v>
      </c>
      <c r="AG930" t="str">
        <f t="shared" si="450"/>
        <v>1.01967650394397-0.0247272663668293i</v>
      </c>
      <c r="AH930" t="str">
        <f t="shared" si="451"/>
        <v>0.0291489432217938+0.0436431370045578i</v>
      </c>
      <c r="AI930">
        <f t="shared" si="452"/>
        <v>-25.599754660056352</v>
      </c>
      <c r="AJ930">
        <f t="shared" si="453"/>
        <v>56.261318138789257</v>
      </c>
      <c r="AK930"/>
      <c r="AL930"/>
      <c r="AM930"/>
      <c r="AN930"/>
    </row>
    <row r="931" spans="1:40" x14ac:dyDescent="0.35">
      <c r="A931"/>
      <c r="B931">
        <f t="shared" si="454"/>
        <v>79700</v>
      </c>
      <c r="C931" s="237" t="str">
        <f t="shared" si="422"/>
        <v>-3.33005665719464E-06+0.00850471938322619i</v>
      </c>
      <c r="D931" s="208" t="str">
        <f t="shared" si="423"/>
        <v>-1.64877105014763+0.0652028486047341i</v>
      </c>
      <c r="E931" t="str">
        <f t="shared" si="424"/>
        <v>36500</v>
      </c>
      <c r="F931" t="str">
        <f t="shared" si="425"/>
        <v>0.21505376344086</v>
      </c>
      <c r="G931" t="str">
        <f t="shared" si="420"/>
        <v>0.21505376344086</v>
      </c>
      <c r="H931" t="str">
        <f t="shared" si="426"/>
        <v>1.97567164730909+0.995930247348347i</v>
      </c>
      <c r="I931" t="str">
        <f t="shared" si="427"/>
        <v>312.981168113883i</v>
      </c>
      <c r="J931" t="str">
        <f t="shared" si="421"/>
        <v>-131.594881613545+68.470264185938i</v>
      </c>
      <c r="K931" t="str">
        <f t="shared" si="428"/>
        <v>0.973847921802635-1.87166507246417i</v>
      </c>
      <c r="L931" t="str">
        <f t="shared" si="429"/>
        <v>0.281911665943718-0.46279995458392i</v>
      </c>
      <c r="M931" t="str">
        <f t="shared" si="430"/>
        <v>1.25575958774635-2.33446502704809i</v>
      </c>
      <c r="N931" t="str">
        <f t="shared" si="431"/>
        <v>-0.994121608473797i</v>
      </c>
      <c r="O931" t="str">
        <f t="shared" si="432"/>
        <v>0.54523943810898-0.838280355925513i</v>
      </c>
      <c r="P931" t="str">
        <f t="shared" si="433"/>
        <v>0.45476056189102+0.838280355925513i</v>
      </c>
      <c r="Q931" t="str">
        <f t="shared" si="434"/>
        <v>-0.45476056189102+0.155841252548284i</v>
      </c>
      <c r="R931" t="str">
        <f t="shared" si="435"/>
        <v>-0.32960015634201-1.95629465631446i</v>
      </c>
      <c r="S931" t="str">
        <f t="shared" si="436"/>
        <v>0.111002084361606i</v>
      </c>
      <c r="T931" t="str">
        <f t="shared" si="437"/>
        <v>0.217152784476377-0.0365863043598743i</v>
      </c>
      <c r="U931" t="str">
        <f t="shared" si="438"/>
        <v>0.0000499999999999999-0.00178296898068533i</v>
      </c>
      <c r="V931" t="str">
        <f t="shared" si="439"/>
        <v>0.00002-0.0199692525836757i</v>
      </c>
      <c r="W931" t="str">
        <f t="shared" si="440"/>
        <v>0.0000422732925331046-0.00163691404803358i</v>
      </c>
      <c r="X931" t="str">
        <f t="shared" si="441"/>
        <v>0.0000556524091021413-0.00163611273762038i</v>
      </c>
      <c r="Y931" t="str">
        <f t="shared" si="442"/>
        <v>0.009+0.40061589518577i</v>
      </c>
      <c r="Z931" t="str">
        <f t="shared" si="443"/>
        <v>-0.049145582770502-0.0027892997921085i</v>
      </c>
      <c r="AA931" t="str">
        <f t="shared" si="444"/>
        <v>0.682300266139818-30.0612257903316i</v>
      </c>
      <c r="AB931" t="str">
        <f t="shared" si="445"/>
        <v>0.653230969259731-0.110057566686335i</v>
      </c>
      <c r="AC931" t="str">
        <f t="shared" si="446"/>
        <v>1.56337551226949-1.66315069689197i</v>
      </c>
      <c r="AD931" t="str">
        <f t="shared" si="447"/>
        <v>0.231139795261447+0.175493822647846i</v>
      </c>
      <c r="AE931" t="str">
        <f t="shared" si="448"/>
        <v>-0.0108699950565504-0.00926946436952229i</v>
      </c>
      <c r="AF931" t="str">
        <f t="shared" si="449"/>
        <v>-3.62444269745672-0.930727398743613i</v>
      </c>
      <c r="AG931" t="str">
        <f t="shared" si="450"/>
        <v>1.01966842353992-0.0247195540551644i</v>
      </c>
      <c r="AH931" t="str">
        <f t="shared" si="451"/>
        <v>0.0291203882308582+0.0435764084206045i</v>
      </c>
      <c r="AI931">
        <f t="shared" si="452"/>
        <v>-25.611570903156391</v>
      </c>
      <c r="AJ931">
        <f t="shared" si="453"/>
        <v>56.246761348402813</v>
      </c>
      <c r="AK931"/>
      <c r="AL931"/>
      <c r="AM931"/>
      <c r="AN931"/>
    </row>
    <row r="932" spans="1:40" x14ac:dyDescent="0.35">
      <c r="A932"/>
      <c r="B932">
        <f t="shared" si="454"/>
        <v>79800</v>
      </c>
      <c r="C932" s="237" t="str">
        <f t="shared" si="422"/>
        <v>-3.32171588113803E-06+0.0084940618434012i</v>
      </c>
      <c r="D932" s="208" t="str">
        <f t="shared" si="423"/>
        <v>-1.64877098620168+0.0651211407994092i</v>
      </c>
      <c r="E932" t="str">
        <f t="shared" si="424"/>
        <v>36500</v>
      </c>
      <c r="F932" t="str">
        <f t="shared" si="425"/>
        <v>0.21505376344086</v>
      </c>
      <c r="G932" t="str">
        <f t="shared" si="420"/>
        <v>0.21505376344086</v>
      </c>
      <c r="H932" t="str">
        <f t="shared" si="426"/>
        <v>1.97673032157468+0.995268726680126i</v>
      </c>
      <c r="I932" t="str">
        <f t="shared" si="427"/>
        <v>313.373867195582i</v>
      </c>
      <c r="J932" t="str">
        <f t="shared" si="421"/>
        <v>-131.927825315812+68.5561741786431i</v>
      </c>
      <c r="K932" t="str">
        <f t="shared" si="428"/>
        <v>0.971898235912884-1.87029720121407i</v>
      </c>
      <c r="L932" t="str">
        <f t="shared" si="429"/>
        <v>0.281396310054647-0.462533537156554i</v>
      </c>
      <c r="M932" t="str">
        <f t="shared" si="430"/>
        <v>1.25329454596753-2.33283073837062i</v>
      </c>
      <c r="N932" t="str">
        <f t="shared" si="431"/>
        <v>-0.99536893797i</v>
      </c>
      <c r="O932" t="str">
        <f t="shared" si="432"/>
        <v>0.544193402415958-0.838959796871663i</v>
      </c>
      <c r="P932" t="str">
        <f t="shared" si="433"/>
        <v>0.455806597584042+0.838959796871663i</v>
      </c>
      <c r="Q932" t="str">
        <f t="shared" si="434"/>
        <v>-0.455806597584042+0.156409141098337i</v>
      </c>
      <c r="R932" t="str">
        <f t="shared" si="435"/>
        <v>-0.329590596063726-1.9537031355758i</v>
      </c>
      <c r="S932" t="str">
        <f t="shared" si="436"/>
        <v>0.111141359247882i</v>
      </c>
      <c r="T932" t="str">
        <f t="shared" si="437"/>
        <v>0.217137222054744-0.0366311468418421i</v>
      </c>
      <c r="U932" t="str">
        <f t="shared" si="438"/>
        <v>0.0000499999999999999-0.00178073468371705i</v>
      </c>
      <c r="V932" t="str">
        <f t="shared" si="439"/>
        <v>0.00002-0.019944228457631i</v>
      </c>
      <c r="W932" t="str">
        <f t="shared" si="440"/>
        <v>0.0000422732918053353-0.00163486300316469i</v>
      </c>
      <c r="X932" t="str">
        <f t="shared" si="441"/>
        <v>0.0000556188813183803-0.001634062970804i</v>
      </c>
      <c r="Y932" t="str">
        <f t="shared" si="442"/>
        <v>0.009+0.401118550010345i</v>
      </c>
      <c r="Z932" t="str">
        <f t="shared" si="443"/>
        <v>-0.0490220868871558-0.00278196512628917i</v>
      </c>
      <c r="AA932" t="str">
        <f t="shared" si="444"/>
        <v>0.680575700607575-30.0232858970773i</v>
      </c>
      <c r="AB932" t="str">
        <f t="shared" si="445"/>
        <v>0.653184154958953-0.110192460180934i</v>
      </c>
      <c r="AC932" t="str">
        <f t="shared" si="446"/>
        <v>1.5615717806757-1.66187168385639i</v>
      </c>
      <c r="AD932" t="str">
        <f t="shared" si="447"/>
        <v>0.231354756332635+0.175649599773813i</v>
      </c>
      <c r="AE932" t="str">
        <f t="shared" si="448"/>
        <v>-0.0108528419056778-0.00925433080572451i</v>
      </c>
      <c r="AF932" t="str">
        <f t="shared" si="449"/>
        <v>-3.62550130777636-0.930147585880717i</v>
      </c>
      <c r="AG932" t="str">
        <f t="shared" si="450"/>
        <v>1.01966033792909-0.024711883459817i</v>
      </c>
      <c r="AH932" t="str">
        <f t="shared" si="451"/>
        <v>0.0290919319635259+0.0435098315775125i</v>
      </c>
      <c r="AI932">
        <f t="shared" si="452"/>
        <v>-25.623372640059287</v>
      </c>
      <c r="AJ932">
        <f t="shared" si="453"/>
        <v>56.232167360648404</v>
      </c>
      <c r="AK932"/>
      <c r="AL932"/>
      <c r="AM932"/>
      <c r="AN932"/>
    </row>
    <row r="933" spans="1:40" x14ac:dyDescent="0.35">
      <c r="A933"/>
      <c r="B933">
        <f t="shared" si="454"/>
        <v>79900</v>
      </c>
      <c r="C933" s="237" t="str">
        <f t="shared" si="422"/>
        <v>-3.31340640252985E-06+0.00848343098076006i</v>
      </c>
      <c r="D933" s="208" t="str">
        <f t="shared" si="423"/>
        <v>-1.64877092249568+0.0650396375191605i</v>
      </c>
      <c r="E933" t="str">
        <f t="shared" si="424"/>
        <v>36500</v>
      </c>
      <c r="F933" t="str">
        <f t="shared" si="425"/>
        <v>0.21505376344086</v>
      </c>
      <c r="G933" t="str">
        <f t="shared" si="420"/>
        <v>0.21505376344086</v>
      </c>
      <c r="H933" t="str">
        <f t="shared" si="426"/>
        <v>1.97778626562046+0.994607351217512i</v>
      </c>
      <c r="I933" t="str">
        <f t="shared" si="427"/>
        <v>313.766566277281i</v>
      </c>
      <c r="J933" t="str">
        <f t="shared" si="421"/>
        <v>-132.261186502346+68.6420841713481i</v>
      </c>
      <c r="K933" t="str">
        <f t="shared" si="428"/>
        <v>0.969953910479862-1.86893006821324i</v>
      </c>
      <c r="L933" t="str">
        <f t="shared" si="429"/>
        <v>0.280882192267012-0.462267034312509i</v>
      </c>
      <c r="M933" t="str">
        <f t="shared" si="430"/>
        <v>1.25083610274687-2.33119710252575i</v>
      </c>
      <c r="N933" t="str">
        <f t="shared" si="431"/>
        <v>-0.996616267466203i</v>
      </c>
      <c r="O933" t="str">
        <f t="shared" si="432"/>
        <v>0.543146520050151-0.839637932538431i</v>
      </c>
      <c r="P933" t="str">
        <f t="shared" si="433"/>
        <v>0.456853479949849+0.839637932538431i</v>
      </c>
      <c r="Q933" t="str">
        <f t="shared" si="434"/>
        <v>-0.456853479949849+0.156978334927772i</v>
      </c>
      <c r="R933" t="str">
        <f t="shared" si="435"/>
        <v>-0.329581022848011-1.9511179225925i</v>
      </c>
      <c r="S933" t="str">
        <f t="shared" si="436"/>
        <v>0.111280634134157i</v>
      </c>
      <c r="T933" t="str">
        <f t="shared" si="437"/>
        <v>0.217121639696612-0.0366759852211107i</v>
      </c>
      <c r="U933" t="str">
        <f t="shared" si="438"/>
        <v>0.0000499999999999999-0.00177850597948211i</v>
      </c>
      <c r="V933" t="str">
        <f t="shared" si="439"/>
        <v>0.00002-0.0199192669701997i</v>
      </c>
      <c r="W933" t="str">
        <f t="shared" si="440"/>
        <v>0.0000422732910766538-0.00163281709260837i</v>
      </c>
      <c r="X933" t="str">
        <f t="shared" si="441"/>
        <v>0.0000555854793275507-0.00163201833407424i</v>
      </c>
      <c r="Y933" t="str">
        <f t="shared" si="442"/>
        <v>0.009+0.401621204834919i</v>
      </c>
      <c r="Z933" t="str">
        <f t="shared" si="443"/>
        <v>-0.0488990564440652-0.00277466335309532i</v>
      </c>
      <c r="AA933" t="str">
        <f t="shared" si="444"/>
        <v>0.678857684630381-29.9854419844002i</v>
      </c>
      <c r="AB933" t="str">
        <f t="shared" si="445"/>
        <v>0.653137280685936-0.110327341333944i</v>
      </c>
      <c r="AC933" t="str">
        <f t="shared" si="446"/>
        <v>1.55977291228482-1.66059315794718i</v>
      </c>
      <c r="AD933" t="str">
        <f t="shared" si="447"/>
        <v>0.231569917633587+0.175805129910289i</v>
      </c>
      <c r="AE933" t="str">
        <f t="shared" si="448"/>
        <v>-0.0108357504218641-0.00923923353477665i</v>
      </c>
      <c r="AF933" t="str">
        <f t="shared" si="449"/>
        <v>-3.62655718811614-0.929567713698351i</v>
      </c>
      <c r="AG933" t="str">
        <f t="shared" si="450"/>
        <v>1.01965224710059-0.0247042543948919i</v>
      </c>
      <c r="AH933" t="str">
        <f t="shared" si="451"/>
        <v>0.0290635739005078+0.0434434059095238i</v>
      </c>
      <c r="AI933">
        <f t="shared" si="452"/>
        <v>-25.635159913791821</v>
      </c>
      <c r="AJ933">
        <f t="shared" si="453"/>
        <v>56.217536305395612</v>
      </c>
      <c r="AK933"/>
      <c r="AL933"/>
      <c r="AM933"/>
      <c r="AN933"/>
    </row>
    <row r="934" spans="1:40" x14ac:dyDescent="0.35">
      <c r="A934"/>
      <c r="B934">
        <f t="shared" si="454"/>
        <v>80000</v>
      </c>
      <c r="C934" s="237" t="str">
        <f t="shared" si="422"/>
        <v>-3.30512806498072E-06+0.00847282669526338i</v>
      </c>
      <c r="D934" s="208" t="str">
        <f t="shared" si="423"/>
        <v>-1.64877085902843+0.0649583379970193i</v>
      </c>
      <c r="E934" t="str">
        <f t="shared" si="424"/>
        <v>36500</v>
      </c>
      <c r="F934" t="str">
        <f t="shared" si="425"/>
        <v>0.21505376344086</v>
      </c>
      <c r="G934" t="str">
        <f t="shared" si="420"/>
        <v>0.21505376344086</v>
      </c>
      <c r="H934" t="str">
        <f t="shared" si="426"/>
        <v>1.97883948751969+0.993946124877458i</v>
      </c>
      <c r="I934" t="str">
        <f t="shared" si="427"/>
        <v>314.159265358979i</v>
      </c>
      <c r="J934" t="str">
        <f t="shared" si="421"/>
        <v>-132.594965173146+68.7279941640532i</v>
      </c>
      <c r="K934" t="str">
        <f t="shared" si="428"/>
        <v>0.96801492798635-1.86756367946743i</v>
      </c>
      <c r="L934" t="str">
        <f t="shared" si="429"/>
        <v>0.280369309329647-0.462000448345093i</v>
      </c>
      <c r="M934" t="str">
        <f t="shared" si="430"/>
        <v>1.248384237316-2.32956412781252i</v>
      </c>
      <c r="N934" t="str">
        <f t="shared" si="431"/>
        <v>-0.997863596962406i</v>
      </c>
      <c r="O934" t="str">
        <f t="shared" si="432"/>
        <v>0.542098792640329-0.840314761870751i</v>
      </c>
      <c r="P934" t="str">
        <f t="shared" si="433"/>
        <v>0.457901207359671+0.840314761870751i</v>
      </c>
      <c r="Q934" t="str">
        <f t="shared" si="434"/>
        <v>-0.457901207359671+0.157548835091655i</v>
      </c>
      <c r="R934" t="str">
        <f t="shared" si="435"/>
        <v>-0.329571436691184-1.94853899369629i</v>
      </c>
      <c r="S934" t="str">
        <f t="shared" si="436"/>
        <v>0.111419909020433i</v>
      </c>
      <c r="T934" t="str">
        <f t="shared" si="437"/>
        <v>0.217106037400407-0.0367208194918651i</v>
      </c>
      <c r="U934" t="str">
        <f t="shared" si="438"/>
        <v>0.0000499999999999999-0.00177628284700776i</v>
      </c>
      <c r="V934" t="str">
        <f t="shared" si="439"/>
        <v>0.00002-0.0198943678864869i</v>
      </c>
      <c r="W934" t="str">
        <f t="shared" si="440"/>
        <v>0.0000422732903470593-0.00163077629711094i</v>
      </c>
      <c r="X934" t="str">
        <f t="shared" si="441"/>
        <v>0.000055552202501146-0.00162997880819839i</v>
      </c>
      <c r="Y934" t="str">
        <f t="shared" si="442"/>
        <v>0.009+0.402123859659494i</v>
      </c>
      <c r="Z934" t="str">
        <f t="shared" si="443"/>
        <v>-0.0487764891027263-0.0027673942757436i</v>
      </c>
      <c r="AA934" t="str">
        <f t="shared" si="444"/>
        <v>0.67714618498894-29.9476936873012i</v>
      </c>
      <c r="AB934" t="str">
        <f t="shared" si="445"/>
        <v>0.653090346435946-0.110462210127875i</v>
      </c>
      <c r="AC934" t="str">
        <f t="shared" si="446"/>
        <v>1.55797889184109-1.65931512522056i</v>
      </c>
      <c r="AD934" t="str">
        <f t="shared" si="447"/>
        <v>0.231785278917453+0.175960412826494i</v>
      </c>
      <c r="AE934" t="str">
        <f t="shared" si="448"/>
        <v>-0.010818720292076-0.0092241724128205i</v>
      </c>
      <c r="AF934" t="str">
        <f t="shared" si="449"/>
        <v>-3.62761034654812-0.928987786880439i</v>
      </c>
      <c r="AG934" t="str">
        <f t="shared" si="450"/>
        <v>1.01964415104362-0.0246966666754075i</v>
      </c>
      <c r="AH934" t="str">
        <f t="shared" si="451"/>
        <v>0.0290353135258248+0.0433771308537391i</v>
      </c>
      <c r="AI934">
        <f t="shared" si="452"/>
        <v>-25.646932767196692</v>
      </c>
      <c r="AJ934">
        <f t="shared" si="453"/>
        <v>56.202868311884366</v>
      </c>
      <c r="AK934"/>
      <c r="AL934"/>
      <c r="AM934"/>
      <c r="AN934"/>
    </row>
    <row r="935" spans="1:40" x14ac:dyDescent="0.35">
      <c r="A935"/>
      <c r="B935">
        <f t="shared" si="454"/>
        <v>80100</v>
      </c>
      <c r="C935" s="237" t="str">
        <f t="shared" si="422"/>
        <v>-3.29688071307688E-06+0.00846224888737133i</v>
      </c>
      <c r="D935" s="208" t="str">
        <f t="shared" si="423"/>
        <v>-1.64877079579873+0.0648772414698469i</v>
      </c>
      <c r="E935" t="str">
        <f t="shared" si="424"/>
        <v>36500</v>
      </c>
      <c r="F935" t="str">
        <f t="shared" si="425"/>
        <v>0.21505376344086</v>
      </c>
      <c r="G935" t="str">
        <f t="shared" si="420"/>
        <v>0.21505376344086</v>
      </c>
      <c r="H935" t="str">
        <f t="shared" si="426"/>
        <v>1.97988999532303+0.993285051544849i</v>
      </c>
      <c r="I935" t="str">
        <f t="shared" si="427"/>
        <v>314.551964440678i</v>
      </c>
      <c r="J935" t="str">
        <f t="shared" si="421"/>
        <v>-132.929161328212+68.8139041567583i</v>
      </c>
      <c r="K935" t="str">
        <f t="shared" si="428"/>
        <v>0.966081270974783-1.8661980409225i</v>
      </c>
      <c r="L935" t="str">
        <f t="shared" si="429"/>
        <v>0.279857657998191-0.461733781532047i</v>
      </c>
      <c r="M935" t="str">
        <f t="shared" si="430"/>
        <v>1.24593892897297-2.32793182245455i</v>
      </c>
      <c r="N935" t="str">
        <f t="shared" si="431"/>
        <v>-0.999110926458609i</v>
      </c>
      <c r="O935" t="str">
        <f t="shared" si="432"/>
        <v>0.54105022181658-0.840990283815592i</v>
      </c>
      <c r="P935" t="str">
        <f t="shared" si="433"/>
        <v>0.45894977818342+0.840990283815592i</v>
      </c>
      <c r="Q935" t="str">
        <f t="shared" si="434"/>
        <v>-0.45894977818342+0.158120642643017i</v>
      </c>
      <c r="R935" t="str">
        <f t="shared" si="435"/>
        <v>-0.329561837589557-1.9459663253371i</v>
      </c>
      <c r="S935" t="str">
        <f t="shared" si="436"/>
        <v>0.111559183906708i</v>
      </c>
      <c r="T935" t="str">
        <f t="shared" si="437"/>
        <v>0.217090415164542-0.036765649648286i</v>
      </c>
      <c r="U935" t="str">
        <f t="shared" si="438"/>
        <v>0.0000500000000000001-0.00177406526542598i</v>
      </c>
      <c r="V935" t="str">
        <f t="shared" si="439"/>
        <v>0.00002-0.0198695309727709i</v>
      </c>
      <c r="W935" t="str">
        <f t="shared" si="440"/>
        <v>0.0000422732896165527-0.00162874059751488i</v>
      </c>
      <c r="X935" t="str">
        <f t="shared" si="441"/>
        <v>0.0000555190502145803-0.00162794437403976i</v>
      </c>
      <c r="Y935" t="str">
        <f t="shared" si="442"/>
        <v>0.009+0.402626514484068i</v>
      </c>
      <c r="Z935" t="str">
        <f t="shared" si="443"/>
        <v>-0.0486543825393188-0.00276015769889778i</v>
      </c>
      <c r="AA935" t="str">
        <f t="shared" si="444"/>
        <v>0.675441168674899-29.9100406426358i</v>
      </c>
      <c r="AB935" t="str">
        <f t="shared" si="445"/>
        <v>0.653043352204208-0.110597066545219i</v>
      </c>
      <c r="AC935" t="str">
        <f t="shared" si="446"/>
        <v>1.55618970413749-1.65803759167747i</v>
      </c>
      <c r="AD935" t="str">
        <f t="shared" si="447"/>
        <v>0.232000839937078+0.176115448291766i</v>
      </c>
      <c r="AE935" t="str">
        <f t="shared" si="448"/>
        <v>-0.0108017512052445-0.00920914729677429i</v>
      </c>
      <c r="AF935" t="str">
        <f t="shared" si="449"/>
        <v>-3.62866079112176-0.928407810075002i</v>
      </c>
      <c r="AG935" t="str">
        <f t="shared" si="450"/>
        <v>1.01963604974748-0.0246891201172885i</v>
      </c>
      <c r="AH935" t="str">
        <f t="shared" si="451"/>
        <v>0.0290071503267836+0.0433110058500982i</v>
      </c>
      <c r="AI935">
        <f t="shared" si="452"/>
        <v>-25.65869124293371</v>
      </c>
      <c r="AJ935">
        <f t="shared" si="453"/>
        <v>56.188163508726724</v>
      </c>
      <c r="AK935"/>
      <c r="AL935"/>
      <c r="AM935"/>
      <c r="AN935"/>
    </row>
    <row r="936" spans="1:40" x14ac:dyDescent="0.35">
      <c r="A936"/>
      <c r="B936">
        <f t="shared" si="454"/>
        <v>80200</v>
      </c>
      <c r="C936" s="237" t="str">
        <f t="shared" si="422"/>
        <v>-3.28866419237291E-06+0.00845169745804059i</v>
      </c>
      <c r="D936" s="208" t="str">
        <f t="shared" si="423"/>
        <v>-1.6487707328054+0.0647963471783112i</v>
      </c>
      <c r="E936" t="str">
        <f t="shared" si="424"/>
        <v>36500</v>
      </c>
      <c r="F936" t="str">
        <f t="shared" si="425"/>
        <v>0.21505376344086</v>
      </c>
      <c r="G936" t="str">
        <f t="shared" si="420"/>
        <v>0.21505376344086</v>
      </c>
      <c r="H936" t="str">
        <f t="shared" si="426"/>
        <v>1.98093779705851+0.992624135072755i</v>
      </c>
      <c r="I936" t="str">
        <f t="shared" si="427"/>
        <v>314.944663522377i</v>
      </c>
      <c r="J936" t="str">
        <f t="shared" si="421"/>
        <v>-133.263774967544+68.8998141494634i</v>
      </c>
      <c r="K936" t="str">
        <f t="shared" si="428"/>
        <v>0.964152922047088-1.86483315846482i</v>
      </c>
      <c r="L936" t="str">
        <f t="shared" si="429"/>
        <v>0.279347235035081-0.461467036135626i</v>
      </c>
      <c r="M936" t="str">
        <f t="shared" si="430"/>
        <v>1.24350015708217-2.32630019460045i</v>
      </c>
      <c r="N936" t="str">
        <f t="shared" si="431"/>
        <v>-1.00035825595481i</v>
      </c>
      <c r="O936" t="str">
        <f t="shared" si="432"/>
        <v>0.540000809210302-0.841664497321955i</v>
      </c>
      <c r="P936" t="str">
        <f t="shared" si="433"/>
        <v>0.459999190789698+0.841664497321955i</v>
      </c>
      <c r="Q936" t="str">
        <f t="shared" si="434"/>
        <v>-0.459999190789698+0.158693758632855i</v>
      </c>
      <c r="R936" t="str">
        <f t="shared" si="435"/>
        <v>-0.329552225539446-1.94339989408228i</v>
      </c>
      <c r="S936" t="str">
        <f t="shared" si="436"/>
        <v>0.111698458792984i</v>
      </c>
      <c r="T936" t="str">
        <f t="shared" si="437"/>
        <v>0.217074772987439-0.036810475684554i</v>
      </c>
      <c r="U936" t="str">
        <f t="shared" si="438"/>
        <v>0.0000500000000000001-0.00177185321397283i</v>
      </c>
      <c r="V936" t="str">
        <f t="shared" si="439"/>
        <v>0.00002-0.0198447559964957i</v>
      </c>
      <c r="W936" t="str">
        <f t="shared" si="440"/>
        <v>0.0000422732888851331-0.00162670997475822i</v>
      </c>
      <c r="X936" t="str">
        <f t="shared" si="441"/>
        <v>0.0000554860218471587-0.00162591501255709i</v>
      </c>
      <c r="Y936" t="str">
        <f t="shared" si="442"/>
        <v>0.009+0.403129169308642i</v>
      </c>
      <c r="Z936" t="str">
        <f t="shared" si="443"/>
        <v>-0.0485327344445963-0.00275295342865604i</v>
      </c>
      <c r="AA936" t="str">
        <f t="shared" si="444"/>
        <v>0.673742602889218-29.8724824891019i</v>
      </c>
      <c r="AB936" t="str">
        <f t="shared" si="445"/>
        <v>0.652996297985977-0.110731910568473i</v>
      </c>
      <c r="AC936" t="str">
        <f t="shared" si="446"/>
        <v>1.55440533401572-1.65676056326406i</v>
      </c>
      <c r="AD936" t="str">
        <f t="shared" si="447"/>
        <v>0.232216600445015+0.176270236075569i</v>
      </c>
      <c r="AE936" t="str">
        <f t="shared" si="448"/>
        <v>-0.0107848428522506-0.00919415804432784i</v>
      </c>
      <c r="AF936" t="str">
        <f t="shared" si="449"/>
        <v>-3.62970852986391-0.927827787894444i</v>
      </c>
      <c r="AG936" t="str">
        <f t="shared" si="450"/>
        <v>1.01962794320155-0.0246816145373615i</v>
      </c>
      <c r="AH936" t="str">
        <f t="shared" si="451"/>
        <v>0.0289790837939525+0.0432450303413651i</v>
      </c>
      <c r="AI936">
        <f t="shared" si="452"/>
        <v>-25.670435383480349</v>
      </c>
      <c r="AJ936">
        <f t="shared" si="453"/>
        <v>56.173422023911662</v>
      </c>
      <c r="AK936"/>
      <c r="AL936"/>
      <c r="AM936"/>
      <c r="AN936"/>
    </row>
    <row r="937" spans="1:40" x14ac:dyDescent="0.35">
      <c r="A937"/>
      <c r="B937">
        <f t="shared" si="454"/>
        <v>80300</v>
      </c>
      <c r="C937" s="237" t="str">
        <f t="shared" si="422"/>
        <v>-3.28047834938442E-06+0.00844117230872117i</v>
      </c>
      <c r="D937" s="208" t="str">
        <f t="shared" si="423"/>
        <v>-1.64877067004727+0.0647156543668623i</v>
      </c>
      <c r="E937" t="str">
        <f t="shared" si="424"/>
        <v>36500</v>
      </c>
      <c r="F937" t="str">
        <f t="shared" si="425"/>
        <v>0.21505376344086</v>
      </c>
      <c r="G937" t="str">
        <f t="shared" si="420"/>
        <v>0.21505376344086</v>
      </c>
      <c r="H937" t="str">
        <f t="shared" si="426"/>
        <v>1.98198290073164+0.991963379282609i</v>
      </c>
      <c r="I937" t="str">
        <f t="shared" si="427"/>
        <v>315.337362604076i</v>
      </c>
      <c r="J937" t="str">
        <f t="shared" si="421"/>
        <v>-133.598806091142+68.9857241421684i</v>
      </c>
      <c r="K937" t="str">
        <f t="shared" si="428"/>
        <v>0.962229863864541-1.86346903792179i</v>
      </c>
      <c r="L937" t="str">
        <f t="shared" si="429"/>
        <v>0.278838037209586-0.461200214402695i</v>
      </c>
      <c r="M937" t="str">
        <f t="shared" si="430"/>
        <v>1.24106790107413-2.32466925232448i</v>
      </c>
      <c r="N937" t="str">
        <f t="shared" si="431"/>
        <v>-1.00160558545101i</v>
      </c>
      <c r="O937" t="str">
        <f t="shared" si="432"/>
        <v>0.538950556454205-0.842337401340878i</v>
      </c>
      <c r="P937" t="str">
        <f t="shared" si="433"/>
        <v>0.461049443545795+0.842337401340878i</v>
      </c>
      <c r="Q937" t="str">
        <f t="shared" si="434"/>
        <v>-0.461049443545795+0.159268184110132i</v>
      </c>
      <c r="R937" t="str">
        <f t="shared" si="435"/>
        <v>-0.329542600537146-1.9408396766159i</v>
      </c>
      <c r="S937" t="str">
        <f t="shared" si="436"/>
        <v>0.111837733679259i</v>
      </c>
      <c r="T937" t="str">
        <f t="shared" si="437"/>
        <v>0.217059110867508-0.0368552975948438i</v>
      </c>
      <c r="U937" t="str">
        <f t="shared" si="438"/>
        <v>0.0000500000000000001-0.00176964667198781i</v>
      </c>
      <c r="V937" t="str">
        <f t="shared" si="439"/>
        <v>0.00002-0.0198200427262634i</v>
      </c>
      <c r="W937" t="str">
        <f t="shared" si="440"/>
        <v>0.0000422732881528015-0.00162468440987392i</v>
      </c>
      <c r="X937" t="str">
        <f t="shared" si="441"/>
        <v>0.0000554531167820481-0.00162389070480388i</v>
      </c>
      <c r="Y937" t="str">
        <f t="shared" si="442"/>
        <v>0.009+0.403631824133217i</v>
      </c>
      <c r="Z937" t="str">
        <f t="shared" si="443"/>
        <v>-0.048411542523774-0.00274578127253868i</v>
      </c>
      <c r="AA937" t="str">
        <f t="shared" si="444"/>
        <v>0.6720504550406-29.8350188672286i</v>
      </c>
      <c r="AB937" t="str">
        <f t="shared" si="445"/>
        <v>0.652949183776468-0.110866742180111i</v>
      </c>
      <c r="AC937" t="str">
        <f t="shared" si="446"/>
        <v>1.55262576636604-1.65548404587192i</v>
      </c>
      <c r="AD937" t="str">
        <f t="shared" si="447"/>
        <v>0.232432560193516+0.176424775947485i</v>
      </c>
      <c r="AE937" t="str">
        <f t="shared" si="448"/>
        <v>-0.0107679949259097-0.00917920451393657i</v>
      </c>
      <c r="AF937" t="str">
        <f t="shared" si="449"/>
        <v>-3.63075357077891-0.927247724915747i</v>
      </c>
      <c r="AG937" t="str">
        <f t="shared" si="450"/>
        <v>1.01961983139532-0.0246741497533486i</v>
      </c>
      <c r="AH937" t="str">
        <f t="shared" si="451"/>
        <v>0.0289511134211344+0.0431792037731059i</v>
      </c>
      <c r="AI937">
        <f t="shared" si="452"/>
        <v>-25.682165231133599</v>
      </c>
      <c r="AJ937">
        <f t="shared" si="453"/>
        <v>56.15864398480808</v>
      </c>
      <c r="AK937"/>
      <c r="AL937"/>
      <c r="AM937"/>
      <c r="AN937"/>
    </row>
    <row r="938" spans="1:40" x14ac:dyDescent="0.35">
      <c r="A938"/>
      <c r="B938">
        <f t="shared" si="454"/>
        <v>80400</v>
      </c>
      <c r="C938" s="237" t="str">
        <f t="shared" si="422"/>
        <v>-3.27232303158097E-06+0.00843067334135339i</v>
      </c>
      <c r="D938" s="208" t="str">
        <f t="shared" si="423"/>
        <v>-1.64877060752317+0.0646351622837093i</v>
      </c>
      <c r="E938" t="str">
        <f t="shared" si="424"/>
        <v>36500</v>
      </c>
      <c r="F938" t="str">
        <f t="shared" si="425"/>
        <v>0.21505376344086</v>
      </c>
      <c r="G938" t="str">
        <f t="shared" si="420"/>
        <v>0.21505376344086</v>
      </c>
      <c r="H938" t="str">
        <f t="shared" si="426"/>
        <v>1.98302531432533+0.99130278796444i</v>
      </c>
      <c r="I938" t="str">
        <f t="shared" si="427"/>
        <v>315.730061685774i</v>
      </c>
      <c r="J938" t="str">
        <f t="shared" si="421"/>
        <v>-133.934254699006+69.0716341348734i</v>
      </c>
      <c r="K938" t="str">
        <f t="shared" si="428"/>
        <v>0.960312079147596-1.86210568506223i</v>
      </c>
      <c r="L938" t="str">
        <f t="shared" si="429"/>
        <v>0.278330061297804-0.460933318564816i</v>
      </c>
      <c r="M938" t="str">
        <f t="shared" si="430"/>
        <v>1.2386421404454-2.32303900362705i</v>
      </c>
      <c r="N938" t="str">
        <f t="shared" si="431"/>
        <v>-1.00285291494722i</v>
      </c>
      <c r="O938" t="str">
        <f t="shared" si="432"/>
        <v>0.537899465182294-0.843008994825442i</v>
      </c>
      <c r="P938" t="str">
        <f t="shared" si="433"/>
        <v>0.462100534817706+0.843008994825442i</v>
      </c>
      <c r="Q938" t="str">
        <f t="shared" si="434"/>
        <v>-0.462100534817706+0.159843920121778i</v>
      </c>
      <c r="R938" t="str">
        <f t="shared" si="435"/>
        <v>-0.329532962578958-1.93828564973798i</v>
      </c>
      <c r="S938" t="str">
        <f t="shared" si="436"/>
        <v>0.111977008565535i</v>
      </c>
      <c r="T938" t="str">
        <f t="shared" si="437"/>
        <v>0.217043428803163-0.0369001153733301i</v>
      </c>
      <c r="U938" t="str">
        <f t="shared" si="438"/>
        <v>0.0000500000000000001-0.0017674456189132i</v>
      </c>
      <c r="V938" t="str">
        <f t="shared" si="439"/>
        <v>0.00002-0.0197953909318278i</v>
      </c>
      <c r="W938" t="str">
        <f t="shared" si="440"/>
        <v>0.0000422732874195572-0.00162266388398933i</v>
      </c>
      <c r="X938" t="str">
        <f t="shared" si="441"/>
        <v>0.0000554203344062484-0.00162187143192793i</v>
      </c>
      <c r="Y938" t="str">
        <f t="shared" si="442"/>
        <v>0.009+0.404134478957791i</v>
      </c>
      <c r="Z938" t="str">
        <f t="shared" si="443"/>
        <v>-0.0482908044964249-0.0027386410394758i</v>
      </c>
      <c r="AA938" t="str">
        <f t="shared" si="444"/>
        <v>0.670364692743898-29.7976494193643i</v>
      </c>
      <c r="AB938" t="str">
        <f t="shared" si="445"/>
        <v>0.652902009570911-0.111001561362611i</v>
      </c>
      <c r="AC938" t="str">
        <f t="shared" si="446"/>
        <v>1.55085098612717-1.65420804533867i</v>
      </c>
      <c r="AD938" t="str">
        <f t="shared" si="447"/>
        <v>0.232648718934537+0.176579067677222i</v>
      </c>
      <c r="AE938" t="str">
        <f t="shared" si="448"/>
        <v>-0.0107512071209582-0.00916428656481729i</v>
      </c>
      <c r="AF938" t="str">
        <f t="shared" si="449"/>
        <v>-3.6317959218485-0.926667625680731i</v>
      </c>
      <c r="AG938" t="str">
        <f t="shared" si="450"/>
        <v>1.01961171431836-0.0246667255838621i</v>
      </c>
      <c r="AH938" t="str">
        <f t="shared" si="451"/>
        <v>0.0289232387053445+0.0431135255936753i</v>
      </c>
      <c r="AI938">
        <f t="shared" si="452"/>
        <v>-25.693880828010197</v>
      </c>
      <c r="AJ938">
        <f t="shared" si="453"/>
        <v>56.143829518168879</v>
      </c>
      <c r="AK938"/>
      <c r="AL938"/>
      <c r="AM938"/>
      <c r="AN938"/>
    </row>
    <row r="939" spans="1:40" x14ac:dyDescent="0.35">
      <c r="A939"/>
      <c r="B939">
        <f t="shared" si="454"/>
        <v>80500</v>
      </c>
      <c r="C939" s="237" t="str">
        <f t="shared" si="422"/>
        <v>-3.26419808737888E-06+0.00842020045836479i</v>
      </c>
      <c r="D939" s="208" t="str">
        <f t="shared" si="423"/>
        <v>-1.64877054523193+0.0645548701807968i</v>
      </c>
      <c r="E939" t="str">
        <f t="shared" si="424"/>
        <v>36500</v>
      </c>
      <c r="F939" t="str">
        <f t="shared" si="425"/>
        <v>0.21505376344086</v>
      </c>
      <c r="G939" t="str">
        <f t="shared" si="420"/>
        <v>0.21505376344086</v>
      </c>
      <c r="H939" t="str">
        <f t="shared" si="426"/>
        <v>1.98406504579996+0.990642364877065i</v>
      </c>
      <c r="I939" t="str">
        <f t="shared" si="427"/>
        <v>316.122760767473i</v>
      </c>
      <c r="J939" t="str">
        <f t="shared" si="421"/>
        <v>-134.270120791137+69.1575441275785i</v>
      </c>
      <c r="K939" t="str">
        <f t="shared" si="428"/>
        <v>0.95839955067573-1.86074310559685i</v>
      </c>
      <c r="L939" t="str">
        <f t="shared" si="429"/>
        <v>0.27782330408267-0.46066635083833i</v>
      </c>
      <c r="M939" t="str">
        <f t="shared" si="430"/>
        <v>1.2362228547584-2.32140945643518i</v>
      </c>
      <c r="N939" t="str">
        <f t="shared" si="431"/>
        <v>-1.00410024444342i</v>
      </c>
      <c r="O939" t="str">
        <f t="shared" si="432"/>
        <v>0.536847537029905-0.843679276730752i</v>
      </c>
      <c r="P939" t="str">
        <f t="shared" si="433"/>
        <v>0.463152462970095+0.843679276730752i</v>
      </c>
      <c r="Q939" t="str">
        <f t="shared" si="434"/>
        <v>-0.463152462970095+0.160420967712668i</v>
      </c>
      <c r="R939" t="str">
        <f t="shared" si="435"/>
        <v>-0.329523311661183-1.93573779036388i</v>
      </c>
      <c r="S939" t="str">
        <f t="shared" si="436"/>
        <v>0.112116283451811i</v>
      </c>
      <c r="T939" t="str">
        <f t="shared" si="437"/>
        <v>0.217027726792819-0.0369449290141846i</v>
      </c>
      <c r="U939" t="str">
        <f t="shared" si="438"/>
        <v>0.0000500000000000001-0.00176525003429343i</v>
      </c>
      <c r="V939" t="str">
        <f t="shared" si="439"/>
        <v>0.00002-0.0197708003840864i</v>
      </c>
      <c r="W939" t="str">
        <f t="shared" si="440"/>
        <v>0.0000422732866854001-0.00162064837832558i</v>
      </c>
      <c r="X939" t="str">
        <f t="shared" si="441"/>
        <v>0.0000553876741105647-0.00161985717517067i</v>
      </c>
      <c r="Y939" t="str">
        <f t="shared" si="442"/>
        <v>0.009+0.404637133782365i</v>
      </c>
      <c r="Z939" t="str">
        <f t="shared" si="443"/>
        <v>-0.0481705180963679-0.00273153253979508i</v>
      </c>
      <c r="AA939" t="str">
        <f t="shared" si="444"/>
        <v>0.668685283818545-29.7603737896654i</v>
      </c>
      <c r="AB939" t="str">
        <f t="shared" si="445"/>
        <v>0.652854775364539-0.11113636809844i</v>
      </c>
      <c r="AC939" t="str">
        <f t="shared" si="446"/>
        <v>1.54908097828622-1.65293256744824i</v>
      </c>
      <c r="AD939" t="str">
        <f t="shared" si="447"/>
        <v>0.232865076419737+0.176733111034613i</v>
      </c>
      <c r="AE939" t="str">
        <f t="shared" si="448"/>
        <v>-0.0107344791340388-0.00914940405694262i</v>
      </c>
      <c r="AF939" t="str">
        <f t="shared" si="449"/>
        <v>-3.63283559103189-0.926087494696268i</v>
      </c>
      <c r="AG939" t="str">
        <f t="shared" si="450"/>
        <v>1.01960359196033-0.024659341848399i</v>
      </c>
      <c r="AH939" t="str">
        <f t="shared" si="451"/>
        <v>0.028895459146786+0.0430479952541976i</v>
      </c>
      <c r="AI939">
        <f t="shared" si="452"/>
        <v>-25.705582216047887</v>
      </c>
      <c r="AJ939">
        <f t="shared" si="453"/>
        <v>56.128978750133605</v>
      </c>
      <c r="AK939"/>
      <c r="AL939"/>
      <c r="AM939"/>
      <c r="AN939"/>
    </row>
    <row r="940" spans="1:40" x14ac:dyDescent="0.35">
      <c r="A940"/>
      <c r="B940">
        <f t="shared" si="454"/>
        <v>80600</v>
      </c>
      <c r="C940" s="237" t="str">
        <f t="shared" si="422"/>
        <v>-0.0000032561033661343+0.00840975356266721i</v>
      </c>
      <c r="D940" s="208" t="str">
        <f t="shared" si="423"/>
        <v>-1.6487704831724+0.064474777313782i</v>
      </c>
      <c r="E940" t="str">
        <f t="shared" si="424"/>
        <v>36500</v>
      </c>
      <c r="F940" t="str">
        <f t="shared" si="425"/>
        <v>0.21505376344086</v>
      </c>
      <c r="G940" t="str">
        <f t="shared" si="420"/>
        <v>0.21505376344086</v>
      </c>
      <c r="H940" t="str">
        <f t="shared" si="426"/>
        <v>1.98510210309344+0.989982113748304i</v>
      </c>
      <c r="I940" t="str">
        <f t="shared" si="427"/>
        <v>316.515459849172i</v>
      </c>
      <c r="J940" t="str">
        <f t="shared" si="421"/>
        <v>-134.606404367534+69.2434541202835i</v>
      </c>
      <c r="K940" t="str">
        <f t="shared" si="428"/>
        <v>0.956492261287298-1.85938130517871i</v>
      </c>
      <c r="L940" t="str">
        <f t="shared" si="429"/>
        <v>0.27731776235398-0.460399313424457i</v>
      </c>
      <c r="M940" t="str">
        <f t="shared" si="430"/>
        <v>1.23381002364128-2.31978061860317i</v>
      </c>
      <c r="N940" t="str">
        <f t="shared" si="431"/>
        <v>-1.00534757393962i</v>
      </c>
      <c r="O940" t="str">
        <f t="shared" si="432"/>
        <v>0.535794773633653-0.844348246013967i</v>
      </c>
      <c r="P940" t="str">
        <f t="shared" si="433"/>
        <v>0.464205226366347+0.844348246013967i</v>
      </c>
      <c r="Q940" t="str">
        <f t="shared" si="434"/>
        <v>-0.464205226366347+0.160999327925653i</v>
      </c>
      <c r="R940" t="str">
        <f t="shared" si="435"/>
        <v>-0.329513647780101-1.93319607552344i</v>
      </c>
      <c r="S940" t="str">
        <f t="shared" si="436"/>
        <v>0.112255558338086i</v>
      </c>
      <c r="T940" t="str">
        <f t="shared" si="437"/>
        <v>0.21701200483488-0.0369897385115747i</v>
      </c>
      <c r="U940" t="str">
        <f t="shared" si="438"/>
        <v>0.0000500000000000001-0.00176305989777445i</v>
      </c>
      <c r="V940" t="str">
        <f t="shared" si="439"/>
        <v>0.00002-0.0197462708550739i</v>
      </c>
      <c r="W940" t="str">
        <f t="shared" si="440"/>
        <v>0.0000422732859503309-0.00161863787419696i</v>
      </c>
      <c r="X940" t="str">
        <f t="shared" si="441"/>
        <v>0.0000553551352895775-0.00161784791586655i</v>
      </c>
      <c r="Y940" t="str">
        <f t="shared" si="442"/>
        <v>0.009+0.40513978860694i</v>
      </c>
      <c r="Z940" t="str">
        <f t="shared" si="443"/>
        <v>-0.0480506810715612-0.0027244555852097i</v>
      </c>
      <c r="AA940" t="str">
        <f t="shared" si="444"/>
        <v>0.667012196287002-29.7231916240841i</v>
      </c>
      <c r="AB940" t="str">
        <f t="shared" si="445"/>
        <v>0.652807481152549-0.111271162370052i</v>
      </c>
      <c r="AC940" t="str">
        <f t="shared" si="446"/>
        <v>1.54731572787854-1.65165761793122i</v>
      </c>
      <c r="AD940" t="str">
        <f t="shared" si="447"/>
        <v>0.233081632400473+0.176886905789611i</v>
      </c>
      <c r="AE940" t="str">
        <f t="shared" si="448"/>
        <v>-0.010717810663685-0.00913455685103517i</v>
      </c>
      <c r="AF940" t="str">
        <f t="shared" si="449"/>
        <v>-3.63387258626584-0.925507336434522i</v>
      </c>
      <c r="AG940" t="str">
        <f t="shared" si="450"/>
        <v>1.01959546431099-0.0246519983673338i</v>
      </c>
      <c r="AH940" t="str">
        <f t="shared" si="451"/>
        <v>0.028867774248822+0.0429826122085449i</v>
      </c>
      <c r="AI940">
        <f t="shared" si="452"/>
        <v>-25.717269437007396</v>
      </c>
      <c r="AJ940">
        <f t="shared" si="453"/>
        <v>56.114091806232942</v>
      </c>
      <c r="AK940"/>
      <c r="AL940"/>
      <c r="AM940"/>
      <c r="AN940"/>
    </row>
    <row r="941" spans="1:40" x14ac:dyDescent="0.35">
      <c r="A941"/>
      <c r="B941">
        <f t="shared" si="454"/>
        <v>80700</v>
      </c>
      <c r="C941" s="237" t="str">
        <f t="shared" si="422"/>
        <v>-3.24803871813609E-06+0.00839933255765365i</v>
      </c>
      <c r="D941" s="208" t="str">
        <f t="shared" si="423"/>
        <v>-1.64877042134343+0.0643948829420113i</v>
      </c>
      <c r="E941" t="str">
        <f t="shared" si="424"/>
        <v>36500</v>
      </c>
      <c r="F941" t="str">
        <f t="shared" si="425"/>
        <v>0.21505376344086</v>
      </c>
      <c r="G941" t="str">
        <f t="shared" si="420"/>
        <v>0.21505376344086</v>
      </c>
      <c r="H941" t="str">
        <f t="shared" si="426"/>
        <v>1.98613649412116+0.9893220382752i</v>
      </c>
      <c r="I941" t="str">
        <f t="shared" si="427"/>
        <v>316.90815893087i</v>
      </c>
      <c r="J941" t="str">
        <f t="shared" si="421"/>
        <v>-134.943105428197+69.3293641129887i</v>
      </c>
      <c r="K941" t="str">
        <f t="shared" si="428"/>
        <v>0.954590193879345-1.85802028940361i</v>
      </c>
      <c r="L941" t="str">
        <f t="shared" si="429"/>
        <v>0.276813432908394-0.460132208509375i</v>
      </c>
      <c r="M941" t="str">
        <f t="shared" si="430"/>
        <v>1.23140362678774-2.31815249791299i</v>
      </c>
      <c r="N941" t="str">
        <f t="shared" si="431"/>
        <v>-1.00659490343583i</v>
      </c>
      <c r="O941" t="str">
        <f t="shared" si="432"/>
        <v>0.534741176631451-0.84501590163429i</v>
      </c>
      <c r="P941" t="str">
        <f t="shared" si="433"/>
        <v>0.465258823368549+0.84501590163429i</v>
      </c>
      <c r="Q941" t="str">
        <f t="shared" si="434"/>
        <v>-0.465258823368549+0.16157900180154i</v>
      </c>
      <c r="R941" t="str">
        <f t="shared" si="435"/>
        <v>-0.329503970931998-1.93066048236034i</v>
      </c>
      <c r="S941" t="str">
        <f t="shared" si="436"/>
        <v>0.112394833224362i</v>
      </c>
      <c r="T941" t="str">
        <f t="shared" si="437"/>
        <v>0.216996262927757-0.0370345438596669i</v>
      </c>
      <c r="U941" t="str">
        <f t="shared" si="438"/>
        <v>0.00005-0.00176087518910311i</v>
      </c>
      <c r="V941" t="str">
        <f t="shared" si="439"/>
        <v>0.00002-0.0197218021179548i</v>
      </c>
      <c r="W941" t="str">
        <f t="shared" si="440"/>
        <v>0.0000422732852143485-0.00161663235301043i</v>
      </c>
      <c r="X941" t="str">
        <f t="shared" si="441"/>
        <v>0.0000553227173416157-0.00161584363544256i</v>
      </c>
      <c r="Y941" t="str">
        <f t="shared" si="442"/>
        <v>0.009+0.405642443431514i</v>
      </c>
      <c r="Z941" t="str">
        <f t="shared" si="443"/>
        <v>-0.0479312911839996-0.00271740998880652i</v>
      </c>
      <c r="AA941" t="str">
        <f t="shared" si="444"/>
        <v>0.665345398373229-29.6861025703582i</v>
      </c>
      <c r="AB941" t="str">
        <f t="shared" si="445"/>
        <v>0.652760126930163-0.111405944159901i</v>
      </c>
      <c r="AC941" t="str">
        <f t="shared" si="446"/>
        <v>1.5455552199876-1.65038320246537i</v>
      </c>
      <c r="AD941" t="str">
        <f t="shared" si="447"/>
        <v>0.233298386627811+0.177040451712302i</v>
      </c>
      <c r="AE941" t="str">
        <f t="shared" si="448"/>
        <v>-0.0107012014103091-0.00911974480856402i</v>
      </c>
      <c r="AF941" t="str">
        <f t="shared" si="449"/>
        <v>-3.63490691546459-0.924927155333189i</v>
      </c>
      <c r="AG941" t="str">
        <f t="shared" si="450"/>
        <v>1.01958733136018-0.0246446949619157i</v>
      </c>
      <c r="AH941" t="str">
        <f t="shared" si="451"/>
        <v>0.0288401835179577+0.0429173759133284i</v>
      </c>
      <c r="AI941">
        <f t="shared" si="452"/>
        <v>-25.728942532471713</v>
      </c>
      <c r="AJ941">
        <f t="shared" si="453"/>
        <v>56.099168811391856</v>
      </c>
      <c r="AK941"/>
      <c r="AL941"/>
      <c r="AM941"/>
      <c r="AN941"/>
    </row>
    <row r="942" spans="1:40" x14ac:dyDescent="0.35">
      <c r="A942"/>
      <c r="B942">
        <f t="shared" si="454"/>
        <v>80800</v>
      </c>
      <c r="C942" s="237" t="str">
        <f t="shared" si="422"/>
        <v>-0.000003240003994599+0.00838893734719538i</v>
      </c>
      <c r="D942" s="208" t="str">
        <f t="shared" si="423"/>
        <v>-1.64877035974389+0.0643151863284979i</v>
      </c>
      <c r="E942" t="str">
        <f t="shared" si="424"/>
        <v>36500</v>
      </c>
      <c r="F942" t="str">
        <f t="shared" si="425"/>
        <v>0.21505376344086</v>
      </c>
      <c r="G942" t="str">
        <f t="shared" si="420"/>
        <v>0.21505376344086</v>
      </c>
      <c r="H942" t="str">
        <f t="shared" si="426"/>
        <v>1.98716822677613+0.988662142124196i</v>
      </c>
      <c r="I942" t="str">
        <f t="shared" si="427"/>
        <v>317.300858012569i</v>
      </c>
      <c r="J942" t="str">
        <f t="shared" si="421"/>
        <v>-135.280223973126+69.4152741056937i</v>
      </c>
      <c r="K942" t="str">
        <f t="shared" si="428"/>
        <v>0.952693331407468-1.85666006381058i</v>
      </c>
      <c r="L942" t="str">
        <f t="shared" si="429"/>
        <v>0.276310312549437-0.459865038264305i</v>
      </c>
      <c r="M942" t="str">
        <f t="shared" si="430"/>
        <v>1.2290036439569-2.31652510207488i</v>
      </c>
      <c r="N942" t="str">
        <f t="shared" si="431"/>
        <v>-1.00784223293203i</v>
      </c>
      <c r="O942" t="str">
        <f t="shared" si="432"/>
        <v>0.533686747662534-0.84568224255295i</v>
      </c>
      <c r="P942" t="str">
        <f t="shared" si="433"/>
        <v>0.466313252337466+0.84568224255295i</v>
      </c>
      <c r="Q942" t="str">
        <f t="shared" si="434"/>
        <v>-0.466313252337466+0.16215999037908i</v>
      </c>
      <c r="R942" t="str">
        <f t="shared" si="435"/>
        <v>-0.329494281113147-1.92813098813143i</v>
      </c>
      <c r="S942" t="str">
        <f t="shared" si="436"/>
        <v>0.112534108110637i</v>
      </c>
      <c r="T942" t="str">
        <f t="shared" si="437"/>
        <v>0.216980501069852-0.0370793450526235i</v>
      </c>
      <c r="U942" t="str">
        <f t="shared" si="438"/>
        <v>0.00005-0.00175869588812649i</v>
      </c>
      <c r="V942" t="str">
        <f t="shared" si="439"/>
        <v>0.00002-0.0196973939470167i</v>
      </c>
      <c r="W942" t="str">
        <f t="shared" si="440"/>
        <v>0.0000422732844774538-0.00161463179626495i</v>
      </c>
      <c r="X942" t="str">
        <f t="shared" si="441"/>
        <v>0.0000552904196687296-0.00161384431541758i</v>
      </c>
      <c r="Y942" t="str">
        <f t="shared" si="442"/>
        <v>0.009+0.406145098256088i</v>
      </c>
      <c r="Z942" t="str">
        <f t="shared" si="443"/>
        <v>-0.0478123462096061-0.00271039556503412i</v>
      </c>
      <c r="AA942" t="str">
        <f t="shared" si="444"/>
        <v>0.663684858501145-29.649106277999i</v>
      </c>
      <c r="AB942" t="str">
        <f t="shared" si="445"/>
        <v>0.652712712692572-0.111540713450424i</v>
      </c>
      <c r="AC942" t="str">
        <f t="shared" si="446"/>
        <v>1.54379943974492-1.64910932667586i</v>
      </c>
      <c r="AD942" t="str">
        <f t="shared" si="447"/>
        <v>0.233515338852515+0.177193748572892i</v>
      </c>
      <c r="AE942" t="str">
        <f t="shared" si="448"/>
        <v>-0.0106846510761862-0.0091049677917383i</v>
      </c>
      <c r="AF942" t="str">
        <f t="shared" si="449"/>
        <v>-3.63593858652002-0.924346955795698i</v>
      </c>
      <c r="AG942" t="str">
        <f t="shared" si="450"/>
        <v>1.01957919309785-0.0246374314542608i</v>
      </c>
      <c r="AH942" t="str">
        <f t="shared" si="451"/>
        <v>0.0288126864638115+0.0428522858278723i</v>
      </c>
      <c r="AI942">
        <f t="shared" si="452"/>
        <v>-25.740601543848804</v>
      </c>
      <c r="AJ942">
        <f t="shared" si="453"/>
        <v>56.084209889932382</v>
      </c>
      <c r="AK942"/>
      <c r="AL942"/>
      <c r="AM942"/>
      <c r="AN942"/>
    </row>
    <row r="943" spans="1:40" x14ac:dyDescent="0.35">
      <c r="A943"/>
      <c r="B943">
        <f t="shared" si="454"/>
        <v>80900</v>
      </c>
      <c r="C943" s="237" t="str">
        <f t="shared" si="422"/>
        <v>-3.23199904765678E-06+0.00837856783563902i</v>
      </c>
      <c r="D943" s="208" t="str">
        <f t="shared" si="423"/>
        <v>-1.64877029837263+0.0642356867398992i</v>
      </c>
      <c r="E943" t="str">
        <f t="shared" si="424"/>
        <v>36500</v>
      </c>
      <c r="F943" t="str">
        <f t="shared" si="425"/>
        <v>0.21505376344086</v>
      </c>
      <c r="G943" t="str">
        <f t="shared" si="420"/>
        <v>0.21505376344086</v>
      </c>
      <c r="H943" t="str">
        <f t="shared" si="426"/>
        <v>1.98819730892886+0.988002428931361i</v>
      </c>
      <c r="I943" t="str">
        <f t="shared" si="427"/>
        <v>317.693557094268i</v>
      </c>
      <c r="J943" t="str">
        <f t="shared" si="421"/>
        <v>-135.617760002321+69.5011840983988i</v>
      </c>
      <c r="K943" t="str">
        <f t="shared" si="428"/>
        <v>0.950801656885641-1.85530063388225i</v>
      </c>
      <c r="L943" t="str">
        <f t="shared" si="429"/>
        <v>0.27580839808753-0.459597804845608i</v>
      </c>
      <c r="M943" t="str">
        <f t="shared" si="430"/>
        <v>1.22661005497317-2.31489843872786i</v>
      </c>
      <c r="N943" t="str">
        <f t="shared" si="431"/>
        <v>-1.00908956242823i</v>
      </c>
      <c r="O943" t="str">
        <f t="shared" si="432"/>
        <v>0.532631488367406-0.84634726773324i</v>
      </c>
      <c r="P943" t="str">
        <f t="shared" si="433"/>
        <v>0.467368511632594+0.84634726773324i</v>
      </c>
      <c r="Q943" t="str">
        <f t="shared" si="434"/>
        <v>-0.467368511632594+0.16274229469499i</v>
      </c>
      <c r="R943" t="str">
        <f t="shared" si="435"/>
        <v>-0.329484578319827-1.92560757020597i</v>
      </c>
      <c r="S943" t="str">
        <f t="shared" si="436"/>
        <v>0.112673382996913i</v>
      </c>
      <c r="T943" t="str">
        <f t="shared" si="437"/>
        <v>0.216964719259572-0.0371241420846062i</v>
      </c>
      <c r="U943" t="str">
        <f t="shared" si="438"/>
        <v>0.00005-0.00175652197479136i</v>
      </c>
      <c r="V943" t="str">
        <f t="shared" si="439"/>
        <v>0.00002-0.0196730461176632i</v>
      </c>
      <c r="W943" t="str">
        <f t="shared" si="440"/>
        <v>0.0000422732837396471-0.00161263618555098i</v>
      </c>
      <c r="X943" t="str">
        <f t="shared" si="441"/>
        <v>0.0000552582416766617-0.00161184993740184i</v>
      </c>
      <c r="Y943" t="str">
        <f t="shared" si="442"/>
        <v>0.009+0.406647753080663i</v>
      </c>
      <c r="Z943" t="str">
        <f t="shared" si="443"/>
        <v>-0.0476938439381296-0.00270341212969122i</v>
      </c>
      <c r="AA943" t="str">
        <f t="shared" si="444"/>
        <v>0.662030545293121-29.6122023982803i</v>
      </c>
      <c r="AB943" t="str">
        <f t="shared" si="445"/>
        <v>0.652665238434986-0.11167547022406i</v>
      </c>
      <c r="AC943" t="str">
        <f t="shared" si="446"/>
        <v>1.54204837232994-1.64783599613578i</v>
      </c>
      <c r="AD943" t="str">
        <f t="shared" si="447"/>
        <v>0.233732488825056+0.177346796141721i</v>
      </c>
      <c r="AE943" t="str">
        <f t="shared" si="448"/>
        <v>-0.0106681593654414-0.00909022566350309i</v>
      </c>
      <c r="AF943" t="str">
        <f t="shared" si="449"/>
        <v>-3.63696760730149-0.923766742191462i</v>
      </c>
      <c r="AG943" t="str">
        <f t="shared" si="450"/>
        <v>1.01957104951401-0.0246302076673481i</v>
      </c>
      <c r="AH943" t="str">
        <f t="shared" si="451"/>
        <v>0.0287852825990937+0.0427873414142034i</v>
      </c>
      <c r="AI943">
        <f t="shared" si="452"/>
        <v>-25.752246512371517</v>
      </c>
      <c r="AJ943">
        <f t="shared" si="453"/>
        <v>56.069215165579138</v>
      </c>
      <c r="AK943"/>
      <c r="AL943"/>
      <c r="AM943"/>
      <c r="AN943"/>
    </row>
    <row r="944" spans="1:40" x14ac:dyDescent="0.35">
      <c r="A944"/>
      <c r="B944">
        <f t="shared" si="454"/>
        <v>81000</v>
      </c>
      <c r="C944" s="237" t="str">
        <f t="shared" si="422"/>
        <v>-3.22402373035536E-06+0.00836822392780348i</v>
      </c>
      <c r="D944" s="208" t="str">
        <f t="shared" si="423"/>
        <v>-1.64877023722852+0.0641563834464934i</v>
      </c>
      <c r="E944" t="str">
        <f t="shared" si="424"/>
        <v>36500</v>
      </c>
      <c r="F944" t="str">
        <f t="shared" si="425"/>
        <v>0.21505376344086</v>
      </c>
      <c r="G944" t="str">
        <f t="shared" si="420"/>
        <v>0.21505376344086</v>
      </c>
      <c r="H944" t="str">
        <f t="shared" si="426"/>
        <v>1.98922374842751+0.987342902302574i</v>
      </c>
      <c r="I944" t="str">
        <f t="shared" si="427"/>
        <v>318.086256175967i</v>
      </c>
      <c r="J944" t="str">
        <f t="shared" si="421"/>
        <v>-135.955713515782+69.5870940911038i</v>
      </c>
      <c r="K944" t="str">
        <f t="shared" si="428"/>
        <v>0.948915153386056-1.85394200504533i</v>
      </c>
      <c r="L944" t="str">
        <f t="shared" si="429"/>
        <v>0.275307686339973-0.459330510394862i</v>
      </c>
      <c r="M944" t="str">
        <f t="shared" si="430"/>
        <v>1.22422283972603-2.31327251544019i</v>
      </c>
      <c r="N944" t="str">
        <f t="shared" si="431"/>
        <v>-1.01033689192444i</v>
      </c>
      <c r="O944" t="str">
        <f t="shared" si="432"/>
        <v>0.531575400387865-0.847010976140499i</v>
      </c>
      <c r="P944" t="str">
        <f t="shared" si="433"/>
        <v>0.468424599612135+0.847010976140499i</v>
      </c>
      <c r="Q944" t="str">
        <f t="shared" si="434"/>
        <v>-0.468424599612135+0.163325915783941i</v>
      </c>
      <c r="R944" t="str">
        <f t="shared" si="435"/>
        <v>-0.3294748625483-1.92309020606494i</v>
      </c>
      <c r="S944" t="str">
        <f t="shared" si="436"/>
        <v>0.112812657883188i</v>
      </c>
      <c r="T944" t="str">
        <f t="shared" si="437"/>
        <v>0.216948917495314-0.0371689349497718i</v>
      </c>
      <c r="U944" t="str">
        <f t="shared" si="438"/>
        <v>0.00005-0.00175435342914347i</v>
      </c>
      <c r="V944" t="str">
        <f t="shared" si="439"/>
        <v>0.00002-0.0196487584064069i</v>
      </c>
      <c r="W944" t="str">
        <f t="shared" si="440"/>
        <v>0.0000422732830009273-0.00161064550254989i</v>
      </c>
      <c r="X944" t="str">
        <f t="shared" si="441"/>
        <v>0.0000552261827748196-0.00160986048309637i</v>
      </c>
      <c r="Y944" t="str">
        <f t="shared" si="442"/>
        <v>0.009+0.407150407905237i</v>
      </c>
      <c r="Z944" t="str">
        <f t="shared" si="443"/>
        <v>-0.047575782173042-0.00269645949991499i</v>
      </c>
      <c r="AA944" t="str">
        <f t="shared" si="444"/>
        <v>0.660382427568491-29.5753905842275i</v>
      </c>
      <c r="AB944" t="str">
        <f t="shared" si="445"/>
        <v>0.652617704152581-0.11181021446323i</v>
      </c>
      <c r="AC944" t="str">
        <f t="shared" si="446"/>
        <v>1.54030200296989-1.64656321636639i</v>
      </c>
      <c r="AD944" t="str">
        <f t="shared" si="447"/>
        <v>0.233949836295603+0.177499594189253i</v>
      </c>
      <c r="AE944" t="str">
        <f t="shared" si="448"/>
        <v>-0.0106517259840358-0.00907551828753411i</v>
      </c>
      <c r="AF944" t="str">
        <f t="shared" si="449"/>
        <v>-3.63799398565603-0.923186518856081i</v>
      </c>
      <c r="AG944" t="str">
        <f t="shared" si="450"/>
        <v>1.01956290059879-0.0246230234250126i</v>
      </c>
      <c r="AH944" t="str">
        <f t="shared" si="451"/>
        <v>0.0287579714395834+0.0427225421370297i</v>
      </c>
      <c r="AI944">
        <f t="shared" si="452"/>
        <v>-25.763877479099161</v>
      </c>
      <c r="AJ944">
        <f t="shared" si="453"/>
        <v>56.05418476145978</v>
      </c>
      <c r="AK944"/>
      <c r="AL944"/>
      <c r="AM944"/>
      <c r="AN944"/>
    </row>
    <row r="945" spans="1:40" x14ac:dyDescent="0.35">
      <c r="A945"/>
      <c r="B945">
        <f t="shared" si="454"/>
        <v>81100</v>
      </c>
      <c r="C945" s="237" t="str">
        <f t="shared" si="422"/>
        <v>-0.0000032160778966461+0.00835790552897713i</v>
      </c>
      <c r="D945" s="208" t="str">
        <f t="shared" si="423"/>
        <v>-1.64877017631047+0.064077275722158i</v>
      </c>
      <c r="E945" t="str">
        <f t="shared" si="424"/>
        <v>36500</v>
      </c>
      <c r="F945" t="str">
        <f t="shared" si="425"/>
        <v>0.21505376344086</v>
      </c>
      <c r="G945" t="str">
        <f t="shared" si="420"/>
        <v>0.21505376344086</v>
      </c>
      <c r="H945" t="str">
        <f t="shared" si="426"/>
        <v>1.99024755309789+0.986683565813771i</v>
      </c>
      <c r="I945" t="str">
        <f t="shared" si="427"/>
        <v>318.478955257665i</v>
      </c>
      <c r="J945" t="str">
        <f t="shared" si="421"/>
        <v>-136.29408451351+69.6730040838089i</v>
      </c>
      <c r="K945" t="str">
        <f t="shared" si="428"/>
        <v>0.947033804038958-1.852584182671i</v>
      </c>
      <c r="L945" t="str">
        <f t="shared" si="429"/>
        <v>0.274808174130978-0.45906315703895i</v>
      </c>
      <c r="M945" t="str">
        <f t="shared" si="430"/>
        <v>1.22184197816994-2.31164733970995i</v>
      </c>
      <c r="N945" t="str">
        <f t="shared" si="431"/>
        <v>-1.01158422142064i</v>
      </c>
      <c r="O945" t="str">
        <f t="shared" si="432"/>
        <v>0.53051848536702-0.847673366742098i</v>
      </c>
      <c r="P945" t="str">
        <f t="shared" si="433"/>
        <v>0.46948151463298+0.847673366742098i</v>
      </c>
      <c r="Q945" t="str">
        <f t="shared" si="434"/>
        <v>-0.46948151463298+0.163910854678542i</v>
      </c>
      <c r="R945" t="str">
        <f t="shared" si="435"/>
        <v>-0.329465133794832-1.92057887330043i</v>
      </c>
      <c r="S945" t="str">
        <f t="shared" si="436"/>
        <v>0.112951932769464i</v>
      </c>
      <c r="T945" t="str">
        <f t="shared" si="437"/>
        <v>0.216933095775483-0.0372137236422763i</v>
      </c>
      <c r="U945" t="str">
        <f t="shared" si="438"/>
        <v>0.00005-0.00175219023132701i</v>
      </c>
      <c r="V945" t="str">
        <f t="shared" si="439"/>
        <v>0.00002-0.0196245305908626i</v>
      </c>
      <c r="W945" t="str">
        <f t="shared" si="440"/>
        <v>0.0000422732822612955-0.00160865972903338i</v>
      </c>
      <c r="X945" t="str">
        <f t="shared" si="441"/>
        <v>0.0000551942423762502-0.0016078759342924i</v>
      </c>
      <c r="Y945" t="str">
        <f t="shared" si="442"/>
        <v>0.009+0.407653062729812i</v>
      </c>
      <c r="Z945" t="str">
        <f t="shared" si="443"/>
        <v>-0.0474581587314349-0.00268953749416966i</v>
      </c>
      <c r="AA945" t="str">
        <f t="shared" si="444"/>
        <v>0.658740474342049-29.5386704906062i</v>
      </c>
      <c r="AB945" t="str">
        <f t="shared" si="445"/>
        <v>0.65257010984056-0.111944946150356i</v>
      </c>
      <c r="AC945" t="str">
        <f t="shared" si="446"/>
        <v>1.53856031693972-1.64529099283764i</v>
      </c>
      <c r="AD945" t="str">
        <f t="shared" si="447"/>
        <v>0.234167381014033+0.177652142486085i</v>
      </c>
      <c r="AE945" t="str">
        <f t="shared" si="448"/>
        <v>-0.0106353506397525-0.00906084552823287i</v>
      </c>
      <c r="AF945" t="str">
        <f t="shared" si="449"/>
        <v>-3.63901772940836-0.922606290091613i</v>
      </c>
      <c r="AG945" t="str">
        <f t="shared" si="450"/>
        <v>1.01955474634238-0.0246158785519416i</v>
      </c>
      <c r="AH945" t="str">
        <f t="shared" si="451"/>
        <v>0.0287307525041048+0.0426578874637274i</v>
      </c>
      <c r="AI945">
        <f t="shared" si="452"/>
        <v>-25.775494484918063</v>
      </c>
      <c r="AJ945">
        <f t="shared" si="453"/>
        <v>56.039118800111389</v>
      </c>
      <c r="AK945"/>
      <c r="AL945"/>
      <c r="AM945"/>
      <c r="AN945"/>
    </row>
    <row r="946" spans="1:40" x14ac:dyDescent="0.35">
      <c r="A946"/>
      <c r="B946">
        <f t="shared" si="454"/>
        <v>81200</v>
      </c>
      <c r="C946" s="237" t="str">
        <f t="shared" si="422"/>
        <v>-3.20816140137915E-06+0.00834761254491495i</v>
      </c>
      <c r="D946" s="208" t="str">
        <f t="shared" si="423"/>
        <v>-1.64877011561734+0.063998362844348i</v>
      </c>
      <c r="E946" t="str">
        <f t="shared" si="424"/>
        <v>36500</v>
      </c>
      <c r="F946" t="str">
        <f t="shared" si="425"/>
        <v>0.21505376344086</v>
      </c>
      <c r="G946" t="str">
        <f t="shared" si="420"/>
        <v>0.21505376344086</v>
      </c>
      <c r="H946" t="str">
        <f t="shared" si="426"/>
        <v>1.99126873074343+0.986024423011069i</v>
      </c>
      <c r="I946" t="str">
        <f t="shared" si="427"/>
        <v>318.871654339364i</v>
      </c>
      <c r="J946" t="str">
        <f t="shared" si="421"/>
        <v>-136.632872995504+69.758914076514i</v>
      </c>
      <c r="K946" t="str">
        <f t="shared" si="428"/>
        <v>0.945157592032516-1.85122717207539i</v>
      </c>
      <c r="L946" t="str">
        <f t="shared" si="429"/>
        <v>0.274309858291666-0.458795746890152i</v>
      </c>
      <c r="M946" t="str">
        <f t="shared" si="430"/>
        <v>1.21946745032418-2.31002291896554i</v>
      </c>
      <c r="N946" t="str">
        <f t="shared" si="431"/>
        <v>-1.01283155091684i</v>
      </c>
      <c r="O946" t="str">
        <f t="shared" si="432"/>
        <v>0.529460744949245-0.848334438507474i</v>
      </c>
      <c r="P946" t="str">
        <f t="shared" si="433"/>
        <v>0.470539255050755+0.848334438507474i</v>
      </c>
      <c r="Q946" t="str">
        <f t="shared" si="434"/>
        <v>-0.470539255050755+0.164497112409366i</v>
      </c>
      <c r="R946" t="str">
        <f t="shared" si="435"/>
        <v>-0.329455392055671-1.91807354961485i</v>
      </c>
      <c r="S946" t="str">
        <f t="shared" si="436"/>
        <v>0.113091207655739i</v>
      </c>
      <c r="T946" t="str">
        <f t="shared" si="437"/>
        <v>0.216917254098473-0.0372585081562708i</v>
      </c>
      <c r="U946" t="str">
        <f t="shared" si="438"/>
        <v>0.00005-0.001750032361584i</v>
      </c>
      <c r="V946" t="str">
        <f t="shared" si="439"/>
        <v>0.00002-0.0196003624497408i</v>
      </c>
      <c r="W946" t="str">
        <f t="shared" si="440"/>
        <v>0.0000422732815207509-0.00160667884686298i</v>
      </c>
      <c r="X946" t="str">
        <f t="shared" si="441"/>
        <v>0.0000551624198976108-0.00160589627287084i</v>
      </c>
      <c r="Y946" t="str">
        <f t="shared" si="442"/>
        <v>0.009+0.408155717554386i</v>
      </c>
      <c r="Z946" t="str">
        <f t="shared" si="443"/>
        <v>-0.047340971443919-0.00268264593223507i</v>
      </c>
      <c r="AA946" t="str">
        <f t="shared" si="444"/>
        <v>0.657104654822594-29.502041773912i</v>
      </c>
      <c r="AB946" t="str">
        <f t="shared" si="445"/>
        <v>0.652522455494092-0.112079665267843i</v>
      </c>
      <c r="AC946" t="str">
        <f t="shared" si="446"/>
        <v>1.53682329956195-1.64401933096839i</v>
      </c>
      <c r="AD946" t="str">
        <f t="shared" si="447"/>
        <v>0.234385122729921+0.177804440802943i</v>
      </c>
      <c r="AE946" t="str">
        <f t="shared" si="448"/>
        <v>-0.0106190330421833-0.00904620725072197i</v>
      </c>
      <c r="AF946" t="str">
        <f t="shared" si="449"/>
        <v>-3.64003884636077-0.922026060166721i</v>
      </c>
      <c r="AG946" t="str">
        <f t="shared" si="450"/>
        <v>1.01954658673507-0.024608772873668i</v>
      </c>
      <c r="AH946" t="str">
        <f t="shared" si="451"/>
        <v>0.0287036253145035+0.0425933768643204i</v>
      </c>
      <c r="AI946">
        <f t="shared" si="452"/>
        <v>-25.787097570543118</v>
      </c>
      <c r="AJ946">
        <f t="shared" si="453"/>
        <v>56.024017403482155</v>
      </c>
      <c r="AK946"/>
      <c r="AL946"/>
      <c r="AM946"/>
      <c r="AN946"/>
    </row>
    <row r="947" spans="1:40" x14ac:dyDescent="0.35">
      <c r="A947"/>
      <c r="B947">
        <f t="shared" si="454"/>
        <v>81300</v>
      </c>
      <c r="C947" s="237" t="str">
        <f t="shared" si="422"/>
        <v>-3.20027410029676E-06+0.00833734488183558i</v>
      </c>
      <c r="D947" s="208" t="str">
        <f t="shared" si="423"/>
        <v>-1.64877005514803+0.0639196440940728i</v>
      </c>
      <c r="E947" t="str">
        <f t="shared" si="424"/>
        <v>36500</v>
      </c>
      <c r="F947" t="str">
        <f t="shared" si="425"/>
        <v>0.21505376344086</v>
      </c>
      <c r="G947" t="str">
        <f t="shared" si="420"/>
        <v>0.21505376344086</v>
      </c>
      <c r="H947" t="str">
        <f t="shared" si="426"/>
        <v>1.99228728914527+0.985365477411035i</v>
      </c>
      <c r="I947" t="str">
        <f t="shared" si="427"/>
        <v>319.264353421063i</v>
      </c>
      <c r="J947" t="str">
        <f t="shared" si="421"/>
        <v>-136.972078961764+69.844824069219i</v>
      </c>
      <c r="K947" t="str">
        <f t="shared" si="428"/>
        <v>0.943286500612617-1.84987097851992i</v>
      </c>
      <c r="L947" t="str">
        <f t="shared" si="429"/>
        <v>0.273812735660067-0.458528282046216i</v>
      </c>
      <c r="M947" t="str">
        <f t="shared" si="430"/>
        <v>1.21709923627268-2.30839926056614i</v>
      </c>
      <c r="N947" t="str">
        <f t="shared" si="431"/>
        <v>-1.01407888041304i</v>
      </c>
      <c r="O947" t="str">
        <f t="shared" si="432"/>
        <v>0.528402180780204-0.848994190408112i</v>
      </c>
      <c r="P947" t="str">
        <f t="shared" si="433"/>
        <v>0.471597819219796+0.848994190408112i</v>
      </c>
      <c r="Q947" t="str">
        <f t="shared" si="434"/>
        <v>-0.471597819219796+0.165084690004928i</v>
      </c>
      <c r="R947" t="str">
        <f t="shared" si="435"/>
        <v>-0.329445637327074-1.91557421282029i</v>
      </c>
      <c r="S947" t="str">
        <f t="shared" si="436"/>
        <v>0.113230482542015i</v>
      </c>
      <c r="T947" t="str">
        <f t="shared" si="437"/>
        <v>0.216901392462682-0.0373032884859063i</v>
      </c>
      <c r="U947" t="str">
        <f t="shared" si="438"/>
        <v>0.00005-0.00174787980025364i</v>
      </c>
      <c r="V947" t="str">
        <f t="shared" si="439"/>
        <v>0.00002-0.0195762537628408i</v>
      </c>
      <c r="W947" t="str">
        <f t="shared" si="440"/>
        <v>0.0000422732807792937-0.00160470283798943i</v>
      </c>
      <c r="X947" t="str">
        <f t="shared" si="441"/>
        <v>0.0000551307147591446-0.00160392148080173i</v>
      </c>
      <c r="Y947" t="str">
        <f t="shared" si="442"/>
        <v>0.009+0.40865837237896i</v>
      </c>
      <c r="Z947" t="str">
        <f t="shared" si="443"/>
        <v>-0.0472242181545239-0.00267578463519554i</v>
      </c>
      <c r="AA947" t="str">
        <f t="shared" si="444"/>
        <v>0.655474938411451-29.4655040923585i</v>
      </c>
      <c r="AB947" t="str">
        <f t="shared" si="445"/>
        <v>0.652474741108358-0.112214371798096i</v>
      </c>
      <c r="AC947" t="str">
        <f t="shared" si="446"/>
        <v>1.53509093620658-1.6427482361269i</v>
      </c>
      <c r="AD947" t="str">
        <f t="shared" si="447"/>
        <v>0.234603061192549+0.177956488910682i</v>
      </c>
      <c r="AE947" t="str">
        <f t="shared" si="448"/>
        <v>-0.0106027729027155-0.00903160332083999i</v>
      </c>
      <c r="AF947" t="str">
        <f t="shared" si="449"/>
        <v>-3.6410573442933-0.921445833316962i</v>
      </c>
      <c r="AG947" t="str">
        <f t="shared" si="450"/>
        <v>1.01953842176723-0.0246017062165657i</v>
      </c>
      <c r="AH947" t="str">
        <f t="shared" si="451"/>
        <v>0.028676589395626+0.0425290098114666i</v>
      </c>
      <c r="AI947">
        <f t="shared" si="452"/>
        <v>-25.79868677651821</v>
      </c>
      <c r="AJ947">
        <f t="shared" si="453"/>
        <v>56.008880692934511</v>
      </c>
      <c r="AK947"/>
      <c r="AL947"/>
      <c r="AM947"/>
      <c r="AN947"/>
    </row>
    <row r="948" spans="1:40" x14ac:dyDescent="0.35">
      <c r="A948"/>
      <c r="B948">
        <f t="shared" si="454"/>
        <v>81400</v>
      </c>
      <c r="C948" s="237" t="str">
        <f t="shared" si="422"/>
        <v>-3.19241585002677E-06+0.00832710244641846i</v>
      </c>
      <c r="D948" s="208" t="str">
        <f t="shared" si="423"/>
        <v>-1.64876999490144+0.0638411187558749i</v>
      </c>
      <c r="E948" t="str">
        <f t="shared" si="424"/>
        <v>36500</v>
      </c>
      <c r="F948" t="str">
        <f t="shared" si="425"/>
        <v>0.21505376344086</v>
      </c>
      <c r="G948" t="str">
        <f t="shared" si="420"/>
        <v>0.21505376344086</v>
      </c>
      <c r="H948" t="str">
        <f t="shared" si="426"/>
        <v>1.9933032360623+0.984706732500838i</v>
      </c>
      <c r="I948" t="str">
        <f t="shared" si="427"/>
        <v>319.657052502761i</v>
      </c>
      <c r="J948" t="str">
        <f t="shared" si="421"/>
        <v>-137.31170241229+69.9307340619241i</v>
      </c>
      <c r="K948" t="str">
        <f t="shared" si="428"/>
        <v>0.941420513082726-1.84851560721175i</v>
      </c>
      <c r="L948" t="str">
        <f t="shared" si="429"/>
        <v>0.273316803081148-0.458260764590458i</v>
      </c>
      <c r="M948" t="str">
        <f t="shared" si="430"/>
        <v>1.21473731616387-2.30677637180221i</v>
      </c>
      <c r="N948" t="str">
        <f t="shared" si="431"/>
        <v>-1.01532620990925i</v>
      </c>
      <c r="O948" t="str">
        <f t="shared" si="432"/>
        <v>0.527342794506835-0.849652621417554i</v>
      </c>
      <c r="P948" t="str">
        <f t="shared" si="433"/>
        <v>0.472657205493165+0.849652621417554i</v>
      </c>
      <c r="Q948" t="str">
        <f t="shared" si="434"/>
        <v>-0.472657205493165+0.165673588491696i</v>
      </c>
      <c r="R948" t="str">
        <f t="shared" si="435"/>
        <v>-0.329435869605282-1.91308084083787i</v>
      </c>
      <c r="S948" t="str">
        <f t="shared" si="436"/>
        <v>0.11336975742829i</v>
      </c>
      <c r="T948" t="str">
        <f t="shared" si="437"/>
        <v>0.216885510866498-0.0373480646253286i</v>
      </c>
      <c r="U948" t="str">
        <f t="shared" si="438"/>
        <v>0.00005-0.00174573252777176i</v>
      </c>
      <c r="V948" t="str">
        <f t="shared" si="439"/>
        <v>0.00002-0.0195522043110437i</v>
      </c>
      <c r="W948" t="str">
        <f t="shared" si="440"/>
        <v>0.000042273280036924-0.00160273168445217i</v>
      </c>
      <c r="X948" t="str">
        <f t="shared" si="441"/>
        <v>0.0000550991263846526-0.00160195154014365i</v>
      </c>
      <c r="Y948" t="str">
        <f t="shared" si="442"/>
        <v>0.009+0.409161027203535i</v>
      </c>
      <c r="Z948" t="str">
        <f t="shared" si="443"/>
        <v>-0.0471078967205966-0.00266895342542861i</v>
      </c>
      <c r="AA948" t="str">
        <f t="shared" si="444"/>
        <v>0.653851294701037-29.4290571058676i</v>
      </c>
      <c r="AB948" t="str">
        <f t="shared" si="445"/>
        <v>0.652426966678508-0.112349065723504i</v>
      </c>
      <c r="AC948" t="str">
        <f t="shared" si="446"/>
        <v>1.53336321229095-1.64147771363106i</v>
      </c>
      <c r="AD948" t="str">
        <f t="shared" si="447"/>
        <v>0.234821196150902+0.178108286580289i</v>
      </c>
      <c r="AE948" t="str">
        <f t="shared" si="448"/>
        <v>-0.0105865699345179-0.00901703360513685i</v>
      </c>
      <c r="AF948" t="str">
        <f t="shared" si="449"/>
        <v>-3.64207323096374-0.920865613744963i</v>
      </c>
      <c r="AG948" t="str">
        <f t="shared" si="450"/>
        <v>1.01953025142933-0.0245946784078442i</v>
      </c>
      <c r="AH948" t="str">
        <f t="shared" si="451"/>
        <v>0.0286496442752947+0.0424647857804386i</v>
      </c>
      <c r="AI948">
        <f t="shared" si="452"/>
        <v>-25.810262143217813</v>
      </c>
      <c r="AJ948">
        <f t="shared" si="453"/>
        <v>55.993708789248991</v>
      </c>
      <c r="AK948"/>
      <c r="AL948"/>
      <c r="AM948"/>
      <c r="AN948"/>
    </row>
    <row r="949" spans="1:40" x14ac:dyDescent="0.35">
      <c r="A949"/>
      <c r="B949">
        <f t="shared" si="454"/>
        <v>81500</v>
      </c>
      <c r="C949" s="237" t="str">
        <f t="shared" si="422"/>
        <v>-3.18458650807605E-06+0.00831688514580113i</v>
      </c>
      <c r="D949" s="208" t="str">
        <f t="shared" si="423"/>
        <v>-1.64876993487649+0.0637627861178087i</v>
      </c>
      <c r="E949" t="str">
        <f t="shared" si="424"/>
        <v>36500</v>
      </c>
      <c r="F949" t="str">
        <f t="shared" si="425"/>
        <v>0.21505376344086</v>
      </c>
      <c r="G949" t="str">
        <f t="shared" si="420"/>
        <v>0.21505376344086</v>
      </c>
      <c r="H949" t="str">
        <f t="shared" si="426"/>
        <v>1.99431657923112+0.98404819173849i</v>
      </c>
      <c r="I949" t="str">
        <f t="shared" si="427"/>
        <v>320.04975158446i</v>
      </c>
      <c r="J949" t="str">
        <f t="shared" si="421"/>
        <v>-137.651743347082+70.0166440546292i</v>
      </c>
      <c r="K949" t="str">
        <f t="shared" si="428"/>
        <v>0.939559612803726-1.84716106330423i</v>
      </c>
      <c r="L949" t="str">
        <f t="shared" si="429"/>
        <v>0.272822057406801-0.457993196591833i</v>
      </c>
      <c r="M949" t="str">
        <f t="shared" si="430"/>
        <v>1.21238167021053-2.30515425989606i</v>
      </c>
      <c r="N949" t="str">
        <f t="shared" si="431"/>
        <v>-1.01657353940545i</v>
      </c>
      <c r="O949" t="str">
        <f t="shared" si="432"/>
        <v>0.526282587777381-0.850309730511384i</v>
      </c>
      <c r="P949" t="str">
        <f t="shared" si="433"/>
        <v>0.473717412222619+0.850309730511384i</v>
      </c>
      <c r="Q949" t="str">
        <f t="shared" si="434"/>
        <v>-0.473717412222619+0.166263808894066i</v>
      </c>
      <c r="R949" t="str">
        <f t="shared" si="435"/>
        <v>-0.329426088886541-1.9105934116971i</v>
      </c>
      <c r="S949" t="str">
        <f t="shared" si="436"/>
        <v>0.113509032314566i</v>
      </c>
      <c r="T949" t="str">
        <f t="shared" si="437"/>
        <v>0.216869609308323-0.0373928365686835i</v>
      </c>
      <c r="U949" t="str">
        <f t="shared" si="438"/>
        <v>0.0000499999999999999-0.00174359052467019i</v>
      </c>
      <c r="V949" t="str">
        <f t="shared" si="439"/>
        <v>0.00002-0.0195282138763062i</v>
      </c>
      <c r="W949" t="str">
        <f t="shared" si="440"/>
        <v>0.0000422732792936418-0.00160076536837881i</v>
      </c>
      <c r="X949" t="str">
        <f t="shared" si="441"/>
        <v>0.000055067654201469-0.00159998643304324i</v>
      </c>
      <c r="Y949" t="str">
        <f t="shared" si="442"/>
        <v>0.009+0.409663682028109i</v>
      </c>
      <c r="Z949" t="str">
        <f t="shared" si="443"/>
        <v>-0.0469920050127062-0.00266215212659411i</v>
      </c>
      <c r="AA949" t="str">
        <f t="shared" si="444"/>
        <v>0.652233693473433-29.3927004760584i</v>
      </c>
      <c r="AB949" t="str">
        <f t="shared" si="445"/>
        <v>0.652379132199735-0.112483747026458i</v>
      </c>
      <c r="AC949" t="str">
        <f t="shared" si="446"/>
        <v>1.5316401132797-1.64020776874899i</v>
      </c>
      <c r="AD949" t="str">
        <f t="shared" si="447"/>
        <v>0.235039527353667+0.178259833582889i</v>
      </c>
      <c r="AE949" t="str">
        <f t="shared" si="448"/>
        <v>-0.0105704238525286-0.00900249797086955i</v>
      </c>
      <c r="AF949" t="str">
        <f t="shared" si="449"/>
        <v>-3.64308651410761-0.920285405620681i</v>
      </c>
      <c r="AG949" t="str">
        <f t="shared" si="450"/>
        <v>1.01952207571192-0.0245876892755435i</v>
      </c>
      <c r="AH949" t="str">
        <f t="shared" si="451"/>
        <v>0.0286227894842873+0.0424007042491119i</v>
      </c>
      <c r="AI949">
        <f t="shared" si="452"/>
        <v>-25.821823710847148</v>
      </c>
      <c r="AJ949">
        <f t="shared" si="453"/>
        <v>55.978501812628785</v>
      </c>
      <c r="AK949"/>
      <c r="AL949"/>
      <c r="AM949"/>
      <c r="AN949"/>
    </row>
    <row r="950" spans="1:40" x14ac:dyDescent="0.35">
      <c r="A950"/>
      <c r="B950">
        <f t="shared" si="454"/>
        <v>81600</v>
      </c>
      <c r="C950" s="237" t="str">
        <f t="shared" si="422"/>
        <v>-3.17678593282405E-06+0.00830669288757628i</v>
      </c>
      <c r="D950" s="208" t="str">
        <f t="shared" si="423"/>
        <v>-1.64876987507208+0.0636846454714182i</v>
      </c>
      <c r="E950" t="str">
        <f t="shared" si="424"/>
        <v>36500</v>
      </c>
      <c r="F950" t="str">
        <f t="shared" si="425"/>
        <v>0.21505376344086</v>
      </c>
      <c r="G950" t="str">
        <f t="shared" si="420"/>
        <v>0.21505376344086</v>
      </c>
      <c r="H950" t="str">
        <f t="shared" si="426"/>
        <v>1.99532732636614+0.983389858552985i</v>
      </c>
      <c r="I950" t="str">
        <f t="shared" si="427"/>
        <v>320.442450666159i</v>
      </c>
      <c r="J950" t="str">
        <f t="shared" si="421"/>
        <v>-137.992201766141+70.1025540473343i</v>
      </c>
      <c r="K950" t="str">
        <f t="shared" si="428"/>
        <v>0.937703783193733-1.84580735189724i</v>
      </c>
      <c r="L950" t="str">
        <f t="shared" si="429"/>
        <v>0.272328495495866-0.45772558010503i</v>
      </c>
      <c r="M950" t="str">
        <f t="shared" si="430"/>
        <v>1.2100322786896-2.30353293200227i</v>
      </c>
      <c r="N950" t="str">
        <f t="shared" si="431"/>
        <v>-1.01782086890165i</v>
      </c>
      <c r="O950" t="str">
        <f t="shared" si="432"/>
        <v>0.525221562241336-0.850965516667256i</v>
      </c>
      <c r="P950" t="str">
        <f t="shared" si="433"/>
        <v>0.474778437758664+0.850965516667256i</v>
      </c>
      <c r="Q950" t="str">
        <f t="shared" si="434"/>
        <v>-0.474778437758664+0.166855352234394i</v>
      </c>
      <c r="R950" t="str">
        <f t="shared" si="435"/>
        <v>-0.329416295167081-1.90811190353511i</v>
      </c>
      <c r="S950" t="str">
        <f t="shared" si="436"/>
        <v>0.113648307200841i</v>
      </c>
      <c r="T950" t="str">
        <f t="shared" si="437"/>
        <v>0.21685368778654-0.0374376043101113i</v>
      </c>
      <c r="U950" t="str">
        <f t="shared" si="438"/>
        <v>0.0000499999999999999-0.00174145377157624i</v>
      </c>
      <c r="V950" t="str">
        <f t="shared" si="439"/>
        <v>0.00002-0.0195042822416539i</v>
      </c>
      <c r="W950" t="str">
        <f t="shared" si="440"/>
        <v>0.0000422732785494473-0.00159880387198456i</v>
      </c>
      <c r="X950" t="str">
        <f t="shared" si="441"/>
        <v>0.0000550362976404344-0.00159802614173463i</v>
      </c>
      <c r="Y950" t="str">
        <f t="shared" si="442"/>
        <v>0.009+0.410166336852683i</v>
      </c>
      <c r="Z950" t="str">
        <f t="shared" si="443"/>
        <v>-0.0468765409145441-0.00265538056362325i</v>
      </c>
      <c r="AA950" t="str">
        <f t="shared" si="444"/>
        <v>0.650622104698951-29.3564338662365i</v>
      </c>
      <c r="AB950" t="str">
        <f t="shared" si="445"/>
        <v>0.652331237667176-0.112618415689331i</v>
      </c>
      <c r="AC950" t="str">
        <f t="shared" si="446"/>
        <v>1.52992162468452-1.63893840669911i</v>
      </c>
      <c r="AD950" t="str">
        <f t="shared" si="447"/>
        <v>0.235258054549236+0.178411129689739i</v>
      </c>
      <c r="AE950" t="str">
        <f t="shared" si="448"/>
        <v>-0.0105543343734411-0.00898799628599694i</v>
      </c>
      <c r="AF950" t="str">
        <f t="shared" si="449"/>
        <v>-3.64409720143822-0.919705213081567i</v>
      </c>
      <c r="AG950" t="str">
        <f t="shared" si="450"/>
        <v>1.01951389460561-0.0245807386485286i</v>
      </c>
      <c r="AH950" t="str">
        <f t="shared" si="451"/>
        <v>0.028596024556315+0.0423367646979458i</v>
      </c>
      <c r="AI950">
        <f t="shared" si="452"/>
        <v>-25.833371519443553</v>
      </c>
      <c r="AJ950">
        <f t="shared" si="453"/>
        <v>55.963259882700925</v>
      </c>
      <c r="AK950"/>
      <c r="AL950"/>
      <c r="AM950"/>
      <c r="AN950"/>
    </row>
    <row r="951" spans="1:40" x14ac:dyDescent="0.35">
      <c r="A951"/>
      <c r="B951">
        <f t="shared" si="454"/>
        <v>81700</v>
      </c>
      <c r="C951" s="237" t="str">
        <f t="shared" si="422"/>
        <v>-3.16901398351638E-06+0.008296525579789i</v>
      </c>
      <c r="D951" s="208" t="str">
        <f t="shared" si="423"/>
        <v>-1.64876981548714+0.0636066961117157i</v>
      </c>
      <c r="E951" t="str">
        <f t="shared" si="424"/>
        <v>36500</v>
      </c>
      <c r="F951" t="str">
        <f t="shared" si="425"/>
        <v>0.21505376344086</v>
      </c>
      <c r="G951" t="str">
        <f t="shared" si="420"/>
        <v>0.21505376344086</v>
      </c>
      <c r="H951" t="str">
        <f t="shared" si="426"/>
        <v>1.99633548515958+0.982731736344546i</v>
      </c>
      <c r="I951" t="str">
        <f t="shared" si="427"/>
        <v>320.835149747858i</v>
      </c>
      <c r="J951" t="str">
        <f t="shared" si="421"/>
        <v>-138.333077669465+70.1884640400393i</v>
      </c>
      <c r="K951" t="str">
        <f t="shared" si="428"/>
        <v>0.935853007727984-1.84445447803769i</v>
      </c>
      <c r="L951" t="str">
        <f t="shared" si="429"/>
        <v>0.271836114214128-0.457457917170546i</v>
      </c>
      <c r="M951" t="str">
        <f t="shared" si="430"/>
        <v>1.20768912194211-2.30191239520824i</v>
      </c>
      <c r="N951" t="str">
        <f t="shared" si="431"/>
        <v>-1.01906819839786i</v>
      </c>
      <c r="O951" t="str">
        <f t="shared" si="432"/>
        <v>0.524159719549467-0.851619978864883i</v>
      </c>
      <c r="P951" t="str">
        <f t="shared" si="433"/>
        <v>0.475840280450533+0.851619978864883i</v>
      </c>
      <c r="Q951" t="str">
        <f t="shared" si="434"/>
        <v>-0.475840280450533+0.167448219532977i</v>
      </c>
      <c r="R951" t="str">
        <f t="shared" si="435"/>
        <v>-0.329406488443133-1.90563629459604i</v>
      </c>
      <c r="S951" t="str">
        <f t="shared" si="436"/>
        <v>0.113787582087117i</v>
      </c>
      <c r="T951" t="str">
        <f t="shared" si="437"/>
        <v>0.216837746299536-0.037482367843752i</v>
      </c>
      <c r="U951" t="str">
        <f t="shared" si="438"/>
        <v>0.0000499999999999999-0.00173932224921201i</v>
      </c>
      <c r="V951" t="str">
        <f t="shared" si="439"/>
        <v>0.00002-0.0194804091911745i</v>
      </c>
      <c r="W951" t="str">
        <f t="shared" si="440"/>
        <v>0.0000422732778043398-0.00159684717757168i</v>
      </c>
      <c r="X951" t="str">
        <f t="shared" si="441"/>
        <v>0.0000550050561358679-0.00159607064853886i</v>
      </c>
      <c r="Y951" t="str">
        <f t="shared" si="442"/>
        <v>0.009+0.410668991677258i</v>
      </c>
      <c r="Z951" t="str">
        <f t="shared" si="443"/>
        <v>-0.0467615023228247-0.00264863856270758i</v>
      </c>
      <c r="AA951" t="str">
        <f t="shared" si="444"/>
        <v>0.649016498534719-29.3202569413833i</v>
      </c>
      <c r="AB951" t="str">
        <f t="shared" si="445"/>
        <v>0.652283283075978-0.112753071694494i</v>
      </c>
      <c r="AC951" t="str">
        <f t="shared" si="446"/>
        <v>1.52820773206419-1.63766963265072i</v>
      </c>
      <c r="AD951" t="str">
        <f t="shared" si="447"/>
        <v>0.2354767774857+0.178562174672223i</v>
      </c>
      <c r="AE951" t="str">
        <f t="shared" si="448"/>
        <v>-0.010538301215691-0.00897352841917452i</v>
      </c>
      <c r="AF951" t="str">
        <f t="shared" si="449"/>
        <v>-3.64510530064672-0.91912504023283i</v>
      </c>
      <c r="AG951" t="str">
        <f t="shared" si="450"/>
        <v>1.01950570810114-0.024573826356484i</v>
      </c>
      <c r="AH951" t="str">
        <f t="shared" si="451"/>
        <v>0.0285693490279964+0.0422729666099633i</v>
      </c>
      <c r="AI951">
        <f t="shared" si="452"/>
        <v>-25.844905608878381</v>
      </c>
      <c r="AJ951">
        <f t="shared" si="453"/>
        <v>55.947983118520916</v>
      </c>
      <c r="AK951"/>
      <c r="AL951"/>
      <c r="AM951"/>
      <c r="AN951"/>
    </row>
    <row r="952" spans="1:40" x14ac:dyDescent="0.35">
      <c r="A952"/>
      <c r="B952">
        <f t="shared" si="454"/>
        <v>81800</v>
      </c>
      <c r="C952" s="237" t="str">
        <f t="shared" si="422"/>
        <v>-3.16127052025855E-06+0.00828638313093412i</v>
      </c>
      <c r="D952" s="208" t="str">
        <f t="shared" si="423"/>
        <v>-1.64876975612058+0.0635289373371616i</v>
      </c>
      <c r="E952" t="str">
        <f t="shared" si="424"/>
        <v>36500</v>
      </c>
      <c r="F952" t="str">
        <f t="shared" si="425"/>
        <v>0.21505376344086</v>
      </c>
      <c r="G952" t="str">
        <f t="shared" si="420"/>
        <v>0.21505376344086</v>
      </c>
      <c r="H952" t="str">
        <f t="shared" si="426"/>
        <v>1.99734106328147+0.982073828484773i</v>
      </c>
      <c r="I952" t="str">
        <f t="shared" si="427"/>
        <v>321.227848829556i</v>
      </c>
      <c r="J952" t="str">
        <f t="shared" si="421"/>
        <v>-138.674371057056+70.2743740327444i</v>
      </c>
      <c r="K952" t="str">
        <f t="shared" si="428"/>
        <v>0.934007269938599-1.84310244671979i</v>
      </c>
      <c r="L952" t="str">
        <f t="shared" si="429"/>
        <v>0.271344910434323-0.457190209814773i</v>
      </c>
      <c r="M952" t="str">
        <f t="shared" si="430"/>
        <v>1.20535218037292-2.30029265653456i</v>
      </c>
      <c r="N952" t="str">
        <f t="shared" si="431"/>
        <v>-1.02031552789406i</v>
      </c>
      <c r="O952" t="str">
        <f t="shared" si="432"/>
        <v>0.523097061353839-0.852273116086022i</v>
      </c>
      <c r="P952" t="str">
        <f t="shared" si="433"/>
        <v>0.476902938646161+0.852273116086022i</v>
      </c>
      <c r="Q952" t="str">
        <f t="shared" si="434"/>
        <v>-0.476902938646161+0.168042411808038i</v>
      </c>
      <c r="R952" t="str">
        <f t="shared" si="435"/>
        <v>-0.32939666871092-1.9031665632305i</v>
      </c>
      <c r="S952" t="str">
        <f t="shared" si="436"/>
        <v>0.113926856973393i</v>
      </c>
      <c r="T952" t="str">
        <f t="shared" si="437"/>
        <v>0.216821784845705-0.0375271271637411i</v>
      </c>
      <c r="U952" t="str">
        <f t="shared" si="438"/>
        <v>0.0000499999999999999-0.0017371959383939i</v>
      </c>
      <c r="V952" t="str">
        <f t="shared" si="439"/>
        <v>0.00002-0.0194565945100117i</v>
      </c>
      <c r="W952" t="str">
        <f t="shared" si="440"/>
        <v>0.0000422732770583202-0.001594895267529i</v>
      </c>
      <c r="X952" t="str">
        <f t="shared" si="441"/>
        <v>0.0000549739291255469-0.00159411993586344i</v>
      </c>
      <c r="Y952" t="str">
        <f t="shared" si="442"/>
        <v>0.009+0.411171646501832i</v>
      </c>
      <c r="Z952" t="str">
        <f t="shared" si="443"/>
        <v>-0.0466468871471941-0.00264192595128869i</v>
      </c>
      <c r="AA952" t="str">
        <f t="shared" si="444"/>
        <v>0.647416845323307-29.2841693681464i</v>
      </c>
      <c r="AB952" t="str">
        <f t="shared" si="445"/>
        <v>0.652235268421311-0.112887715024306i</v>
      </c>
      <c r="AC952" t="str">
        <f t="shared" si="446"/>
        <v>1.52649842102437-1.63640145172425i</v>
      </c>
      <c r="AD952" t="str">
        <f t="shared" si="447"/>
        <v>0.235695695910864+0.178712968301874i</v>
      </c>
      <c r="AE952" t="str">
        <f t="shared" si="448"/>
        <v>-0.0105223240994449-0.00895909423975156i</v>
      </c>
      <c r="AF952" t="str">
        <f t="shared" si="449"/>
        <v>-3.64611081940205-0.918544891147611i</v>
      </c>
      <c r="AG952" t="str">
        <f t="shared" si="450"/>
        <v>1.0194975161893-0.0245669522299106i</v>
      </c>
      <c r="AH952" t="str">
        <f t="shared" si="451"/>
        <v>0.0285427624388432+0.0422093094707449i</v>
      </c>
      <c r="AI952">
        <f t="shared" si="452"/>
        <v>-25.856426018855888</v>
      </c>
      <c r="AJ952">
        <f t="shared" si="453"/>
        <v>55.932671638575151</v>
      </c>
      <c r="AK952"/>
      <c r="AL952"/>
      <c r="AM952"/>
      <c r="AN952"/>
    </row>
    <row r="953" spans="1:40" x14ac:dyDescent="0.35">
      <c r="A953"/>
      <c r="B953">
        <f t="shared" si="454"/>
        <v>81900</v>
      </c>
      <c r="C953" s="237" t="str">
        <f t="shared" si="422"/>
        <v>-3.15355540400953E-06+0.00827626544995331i</v>
      </c>
      <c r="D953" s="208" t="str">
        <f t="shared" si="423"/>
        <v>-1.64876969697136+0.0634513684496421i</v>
      </c>
      <c r="E953" t="str">
        <f t="shared" si="424"/>
        <v>36500</v>
      </c>
      <c r="F953" t="str">
        <f t="shared" si="425"/>
        <v>0.21505376344086</v>
      </c>
      <c r="G953" t="str">
        <f t="shared" si="420"/>
        <v>0.21505376344086</v>
      </c>
      <c r="H953" t="str">
        <f t="shared" si="426"/>
        <v>1.99834406837979+0.981416138316882i</v>
      </c>
      <c r="I953" t="str">
        <f t="shared" si="427"/>
        <v>321.620547911255i</v>
      </c>
      <c r="J953" t="str">
        <f t="shared" si="421"/>
        <v>-139.016081928913+70.3602840254494i</v>
      </c>
      <c r="K953" t="str">
        <f t="shared" si="428"/>
        <v>0.932166553414499-1.84175126288562i</v>
      </c>
      <c r="L953" t="str">
        <f t="shared" si="429"/>
        <v>0.270854881036155-0.456922460050083i</v>
      </c>
      <c r="M953" t="str">
        <f t="shared" si="430"/>
        <v>1.20302143445065-2.2986737229357i</v>
      </c>
      <c r="N953" t="str">
        <f t="shared" si="431"/>
        <v>-1.02156285739026i</v>
      </c>
      <c r="O953" t="str">
        <f t="shared" si="432"/>
        <v>0.522033589307759-0.852924927314508i</v>
      </c>
      <c r="P953" t="str">
        <f t="shared" si="433"/>
        <v>0.477966410692241+0.852924927314508i</v>
      </c>
      <c r="Q953" t="str">
        <f t="shared" si="434"/>
        <v>-0.477966410692241+0.168637930075752i</v>
      </c>
      <c r="R953" t="str">
        <f t="shared" si="435"/>
        <v>-0.329386835966663-1.90070268789471i</v>
      </c>
      <c r="S953" t="str">
        <f t="shared" si="436"/>
        <v>0.114066131859668i</v>
      </c>
      <c r="T953" t="str">
        <f t="shared" si="437"/>
        <v>0.216805803423423-0.0375718822642122i</v>
      </c>
      <c r="U953" t="str">
        <f t="shared" si="438"/>
        <v>0.0000500000000000001-0.001735074820032i</v>
      </c>
      <c r="V953" t="str">
        <f t="shared" si="439"/>
        <v>0.00002-0.0194328379843584i</v>
      </c>
      <c r="W953" t="str">
        <f t="shared" si="440"/>
        <v>0.000042273276311388-0.00159294812433136i</v>
      </c>
      <c r="X953" t="str">
        <f t="shared" si="441"/>
        <v>0.0000549429160506766-0.00159217398620175i</v>
      </c>
      <c r="Y953" t="str">
        <f t="shared" si="442"/>
        <v>0.009+0.411674301326406i</v>
      </c>
      <c r="Z953" t="str">
        <f t="shared" si="443"/>
        <v>-0.0465326933101313-0.00263524255804723i</v>
      </c>
      <c r="AA953" t="str">
        <f t="shared" si="444"/>
        <v>0.645823115591327-29.2481708148283i</v>
      </c>
      <c r="AB953" t="str">
        <f t="shared" si="445"/>
        <v>0.652187193698287-0.11302234566112i</v>
      </c>
      <c r="AC953" t="str">
        <f t="shared" si="446"/>
        <v>1.52479367721749-1.63513386899165i</v>
      </c>
      <c r="AD953" t="str">
        <f t="shared" si="447"/>
        <v>0.235914809572223+0.178863510350349i</v>
      </c>
      <c r="AE953" t="str">
        <f t="shared" si="448"/>
        <v>-0.0105064027465853-0.00894469361776462i</v>
      </c>
      <c r="AF953" t="str">
        <f t="shared" si="449"/>
        <v>-3.64711376535115-0.91796476986724i</v>
      </c>
      <c r="AG953" t="str">
        <f t="shared" si="450"/>
        <v>1.01948931886097-0.0245601161001175i</v>
      </c>
      <c r="AH953" t="str">
        <f t="shared" si="451"/>
        <v>0.0285162643312315+0.0421457927684045i</v>
      </c>
      <c r="AI953">
        <f t="shared" si="452"/>
        <v>-25.867932788916011</v>
      </c>
      <c r="AJ953">
        <f t="shared" si="453"/>
        <v>55.917325560785677</v>
      </c>
      <c r="AK953"/>
      <c r="AL953"/>
      <c r="AM953"/>
      <c r="AN953"/>
    </row>
    <row r="954" spans="1:40" x14ac:dyDescent="0.35">
      <c r="A954"/>
      <c r="B954">
        <f t="shared" si="454"/>
        <v>82000</v>
      </c>
      <c r="C954" s="237" t="str">
        <f t="shared" si="422"/>
        <v>-0.0000031458684965756+0.00826617244623243i</v>
      </c>
      <c r="D954" s="208" t="str">
        <f t="shared" si="423"/>
        <v>-1.6487696380384+0.0633739887544486i</v>
      </c>
      <c r="E954" t="str">
        <f t="shared" si="424"/>
        <v>36500</v>
      </c>
      <c r="F954" t="str">
        <f t="shared" si="425"/>
        <v>0.21505376344086</v>
      </c>
      <c r="G954" t="str">
        <f t="shared" si="420"/>
        <v>0.21505376344086</v>
      </c>
      <c r="H954" t="str">
        <f t="shared" si="426"/>
        <v>1.99934450808034+0.980758669155851i</v>
      </c>
      <c r="I954" t="str">
        <f t="shared" si="427"/>
        <v>322.013246992954i</v>
      </c>
      <c r="J954" t="str">
        <f t="shared" si="421"/>
        <v>-139.358210285036+70.4461940181545i</v>
      </c>
      <c r="K954" t="str">
        <f t="shared" si="428"/>
        <v>0.930330841801189-1.84040093142538i</v>
      </c>
      <c r="L954" t="str">
        <f t="shared" si="429"/>
        <v>0.270366022906287-0.4566546698749i</v>
      </c>
      <c r="M954" t="str">
        <f t="shared" si="430"/>
        <v>1.20069686470748-2.29705560130028i</v>
      </c>
      <c r="N954" t="str">
        <f t="shared" si="431"/>
        <v>-1.02281018688647i</v>
      </c>
      <c r="O954" t="str">
        <f t="shared" si="432"/>
        <v>0.520969305065801-0.853575411536237i</v>
      </c>
      <c r="P954" t="str">
        <f t="shared" si="433"/>
        <v>0.479030694934199+0.853575411536237i</v>
      </c>
      <c r="Q954" t="str">
        <f t="shared" si="434"/>
        <v>-0.479030694934199+0.169234775350233i</v>
      </c>
      <c r="R954" t="str">
        <f t="shared" si="435"/>
        <v>-0.329376990206571-1.89824464714999i</v>
      </c>
      <c r="S954" t="str">
        <f t="shared" si="436"/>
        <v>0.114205406745944i</v>
      </c>
      <c r="T954" t="str">
        <f t="shared" si="437"/>
        <v>0.216789802031076-0.0376166331392963i</v>
      </c>
      <c r="U954" t="str">
        <f t="shared" si="438"/>
        <v>0.0000500000000000001-0.00173295887512952i</v>
      </c>
      <c r="V954" t="str">
        <f t="shared" si="439"/>
        <v>0.00002-0.0194091394014507i</v>
      </c>
      <c r="W954" t="str">
        <f t="shared" si="440"/>
        <v>0.0000422732755635436-0.00159100573053908i</v>
      </c>
      <c r="X954" t="str">
        <f t="shared" si="441"/>
        <v>0.0000549120163558676-0.00159023278213254i</v>
      </c>
      <c r="Y954" t="str">
        <f t="shared" si="442"/>
        <v>0.009+0.412176956150981i</v>
      </c>
      <c r="Z954" t="str">
        <f t="shared" si="443"/>
        <v>-0.0464189187468539-0.00262858821289259i</v>
      </c>
      <c r="AA954" t="str">
        <f t="shared" si="444"/>
        <v>0.644235280048049-29.2122609513763i</v>
      </c>
      <c r="AB954" t="str">
        <f t="shared" si="445"/>
        <v>0.652139058902054-0.113156963587282i</v>
      </c>
      <c r="AC954" t="str">
        <f t="shared" si="446"/>
        <v>1.52309348634269-1.63386688947672i</v>
      </c>
      <c r="AD954" t="str">
        <f t="shared" si="447"/>
        <v>0.236134118216988+0.179013800589447i</v>
      </c>
      <c r="AE954" t="str">
        <f t="shared" si="448"/>
        <v>-0.0104905368806998-0.008930326423934i</v>
      </c>
      <c r="AF954" t="str">
        <f t="shared" si="449"/>
        <v>-3.64811414611874-0.917384680401402i</v>
      </c>
      <c r="AG954" t="str">
        <f t="shared" si="450"/>
        <v>1.01948111610711-0.0245533177992198i</v>
      </c>
      <c r="AH954" t="str">
        <f t="shared" si="451"/>
        <v>0.0284898542503848+0.0420824159935761i</v>
      </c>
      <c r="AI954">
        <f t="shared" si="452"/>
        <v>-25.879425958434563</v>
      </c>
      <c r="AJ954">
        <f t="shared" si="453"/>
        <v>55.901945002510807</v>
      </c>
      <c r="AK954"/>
      <c r="AL954"/>
      <c r="AM954"/>
      <c r="AN954"/>
    </row>
    <row r="955" spans="1:40" x14ac:dyDescent="0.35">
      <c r="A955"/>
      <c r="B955">
        <f t="shared" si="454"/>
        <v>82100</v>
      </c>
      <c r="C955" s="237" t="str">
        <f t="shared" si="422"/>
        <v>-3.13820966060418E-06+0.00825610402959888i</v>
      </c>
      <c r="D955" s="208" t="str">
        <f t="shared" si="423"/>
        <v>-1.64876957932066+0.0632967975602581i</v>
      </c>
      <c r="E955" t="str">
        <f t="shared" si="424"/>
        <v>36500</v>
      </c>
      <c r="F955" t="str">
        <f t="shared" si="425"/>
        <v>0.21505376344086</v>
      </c>
      <c r="G955" t="str">
        <f t="shared" si="420"/>
        <v>0.21505376344086</v>
      </c>
      <c r="H955" t="str">
        <f t="shared" si="426"/>
        <v>2.00034238998695+0.980101424288641i</v>
      </c>
      <c r="I955" t="str">
        <f t="shared" si="427"/>
        <v>322.405946074653i</v>
      </c>
      <c r="J955" t="str">
        <f t="shared" si="421"/>
        <v>-139.700756125425+70.5321040108596i</v>
      </c>
      <c r="K955" t="str">
        <f t="shared" si="428"/>
        <v>0.928500118800611-1.83905145717787i</v>
      </c>
      <c r="L955" t="str">
        <f t="shared" si="429"/>
        <v>0.269878332938361-0.456386841273794i</v>
      </c>
      <c r="M955" t="str">
        <f t="shared" si="430"/>
        <v>1.19837845173897-2.29543829845166i</v>
      </c>
      <c r="N955" t="str">
        <f t="shared" si="431"/>
        <v>-1.02405751638267i</v>
      </c>
      <c r="O955" t="str">
        <f t="shared" si="432"/>
        <v>0.519904210283829-0.854224567739156i</v>
      </c>
      <c r="P955" t="str">
        <f t="shared" si="433"/>
        <v>0.480095789716171+0.854224567739156i</v>
      </c>
      <c r="Q955" t="str">
        <f t="shared" si="434"/>
        <v>-0.480095789716171+0.169832948643514i</v>
      </c>
      <c r="R955" t="str">
        <f t="shared" si="435"/>
        <v>-0.329367131426853-1.89579241966216i</v>
      </c>
      <c r="S955" t="str">
        <f t="shared" si="436"/>
        <v>0.114344681632219i</v>
      </c>
      <c r="T955" t="str">
        <f t="shared" si="437"/>
        <v>0.216773780667044-0.0376613797831207i</v>
      </c>
      <c r="U955" t="str">
        <f t="shared" si="438"/>
        <v>0.0000500000000000001-0.00173084808478223i</v>
      </c>
      <c r="V955" t="str">
        <f t="shared" si="439"/>
        <v>0.00002-0.0193854985495609i</v>
      </c>
      <c r="W955" t="str">
        <f t="shared" si="440"/>
        <v>0.000042273274814786-0.00158906806879746i</v>
      </c>
      <c r="X955" t="str">
        <f t="shared" si="441"/>
        <v>0.00005488122948911-0.00158829630631945i</v>
      </c>
      <c r="Y955" t="str">
        <f t="shared" si="442"/>
        <v>0.009+0.412679610975555i</v>
      </c>
      <c r="Z955" t="str">
        <f t="shared" si="443"/>
        <v>-0.0463055614052266-0.00262196274695249i</v>
      </c>
      <c r="AA955" t="str">
        <f t="shared" si="444"/>
        <v>0.642653309584069-29.1764394493727i</v>
      </c>
      <c r="AB955" t="str">
        <f t="shared" si="445"/>
        <v>0.652090864027736-0.113291568785124i</v>
      </c>
      <c r="AC955" t="str">
        <f t="shared" si="446"/>
        <v>1.52139783414564-1.6326005181555i</v>
      </c>
      <c r="AD955" t="str">
        <f t="shared" si="447"/>
        <v>0.236353621592065+0.179163838791108i</v>
      </c>
      <c r="AE955" t="str">
        <f t="shared" si="448"/>
        <v>-0.0104747262270678-0.00891599252965946i</v>
      </c>
      <c r="AF955" t="str">
        <f t="shared" si="449"/>
        <v>-3.64911196930761-0.916804626728383i</v>
      </c>
      <c r="AG955" t="str">
        <f t="shared" si="450"/>
        <v>1.01947290791878-0.0245465571601315i</v>
      </c>
      <c r="AH955" t="str">
        <f t="shared" si="451"/>
        <v>0.0284635317443512+0.0420191786394006i</v>
      </c>
      <c r="AI955">
        <f t="shared" si="452"/>
        <v>-25.890905566623967</v>
      </c>
      <c r="AJ955">
        <f t="shared" si="453"/>
        <v>55.886530080551374</v>
      </c>
      <c r="AK955"/>
      <c r="AL955"/>
      <c r="AM955"/>
      <c r="AN955"/>
    </row>
    <row r="956" spans="1:40" x14ac:dyDescent="0.35">
      <c r="A956"/>
      <c r="B956">
        <f t="shared" si="454"/>
        <v>82200</v>
      </c>
      <c r="C956" s="237" t="str">
        <f t="shared" si="422"/>
        <v>-3.13057875957763E-06+0.00824606011031879i</v>
      </c>
      <c r="D956" s="208" t="str">
        <f t="shared" si="423"/>
        <v>-1.64876952081709+0.0632197941791107i</v>
      </c>
      <c r="E956" t="str">
        <f t="shared" si="424"/>
        <v>36500</v>
      </c>
      <c r="F956" t="str">
        <f t="shared" si="425"/>
        <v>0.21505376344086</v>
      </c>
      <c r="G956" t="str">
        <f t="shared" si="420"/>
        <v>0.21505376344086</v>
      </c>
      <c r="H956" t="str">
        <f t="shared" si="426"/>
        <v>2.00133772168136+0.979444406974366i</v>
      </c>
      <c r="I956" t="str">
        <f t="shared" si="427"/>
        <v>322.798645156351i</v>
      </c>
      <c r="J956" t="str">
        <f t="shared" si="421"/>
        <v>-140.043719450081+70.6180140035647i</v>
      </c>
      <c r="K956" t="str">
        <f t="shared" si="428"/>
        <v>0.926674368170968-1.83770284493083i</v>
      </c>
      <c r="L956" t="str">
        <f t="shared" si="429"/>
        <v>0.269391808032997-0.456118976217557i</v>
      </c>
      <c r="M956" t="str">
        <f t="shared" si="430"/>
        <v>1.19606617620397-2.29382182114839i</v>
      </c>
      <c r="N956" t="str">
        <f t="shared" si="431"/>
        <v>-1.02530484587887i</v>
      </c>
      <c r="O956" t="str">
        <f t="shared" si="432"/>
        <v>0.518838306618941-0.854872394913294i</v>
      </c>
      <c r="P956" t="str">
        <f t="shared" si="433"/>
        <v>0.481161693381059+0.854872394913294i</v>
      </c>
      <c r="Q956" t="str">
        <f t="shared" si="434"/>
        <v>-0.481161693381059+0.170432450965576i</v>
      </c>
      <c r="R956" t="str">
        <f t="shared" si="435"/>
        <v>-0.329357259623714-1.89334598420077i</v>
      </c>
      <c r="S956" t="str">
        <f t="shared" si="436"/>
        <v>0.114483956518495i</v>
      </c>
      <c r="T956" t="str">
        <f t="shared" si="437"/>
        <v>0.216757739329708-0.0377061221898119i</v>
      </c>
      <c r="U956" t="str">
        <f t="shared" si="438"/>
        <v>0.0000500000000000001-0.00172874243017787i</v>
      </c>
      <c r="V956" t="str">
        <f t="shared" si="439"/>
        <v>0.00002-0.0193619152179921i</v>
      </c>
      <c r="W956" t="str">
        <f t="shared" si="440"/>
        <v>0.000042273274065116-0.00158713512183621i</v>
      </c>
      <c r="X956" t="str">
        <f t="shared" si="441"/>
        <v>0.0000548505549017497-0.00158636454151037i</v>
      </c>
      <c r="Y956" t="str">
        <f t="shared" si="442"/>
        <v>0.009+0.41318226580013i</v>
      </c>
      <c r="Z956" t="str">
        <f t="shared" si="443"/>
        <v>-0.0461926192456642-0.00261536599256263i</v>
      </c>
      <c r="AA956" t="str">
        <f t="shared" si="444"/>
        <v>0.641077175269942-29.1407059820244i</v>
      </c>
      <c r="AB956" t="str">
        <f t="shared" si="445"/>
        <v>0.652042609070465-0.11342616123698i</v>
      </c>
      <c r="AC956" t="str">
        <f t="shared" si="446"/>
        <v>1.51970670641849-1.63133475995657i</v>
      </c>
      <c r="AD956" t="str">
        <f t="shared" si="447"/>
        <v>0.236573319444073+0.179313624727405i</v>
      </c>
      <c r="AE956" t="str">
        <f t="shared" si="448"/>
        <v>-0.0104589705126478-0.00890169180701463i</v>
      </c>
      <c r="AF956" t="str">
        <f t="shared" si="449"/>
        <v>-3.65010724249845-0.916224612795255i</v>
      </c>
      <c r="AG956" t="str">
        <f t="shared" si="450"/>
        <v>1.0194646942871-0.0245398340165627i</v>
      </c>
      <c r="AH956" t="str">
        <f t="shared" si="451"/>
        <v>0.0284372963639817+0.0419560802015055i</v>
      </c>
      <c r="AI956">
        <f t="shared" si="452"/>
        <v>-25.902371652534931</v>
      </c>
      <c r="AJ956">
        <f t="shared" si="453"/>
        <v>55.871080911151466</v>
      </c>
      <c r="AK956"/>
      <c r="AL956"/>
      <c r="AM956"/>
      <c r="AN956"/>
    </row>
    <row r="957" spans="1:40" x14ac:dyDescent="0.35">
      <c r="A957"/>
      <c r="B957">
        <f t="shared" si="454"/>
        <v>82300</v>
      </c>
      <c r="C957" s="237" t="str">
        <f t="shared" si="422"/>
        <v>-0.0000031229756578072+0.00823604059909444i</v>
      </c>
      <c r="D957" s="208" t="str">
        <f t="shared" si="423"/>
        <v>-1.64876946252664+0.0631429779263907i</v>
      </c>
      <c r="E957" t="str">
        <f t="shared" si="424"/>
        <v>36500</v>
      </c>
      <c r="F957" t="str">
        <f t="shared" si="425"/>
        <v>0.21505376344086</v>
      </c>
      <c r="G957" t="str">
        <f t="shared" si="420"/>
        <v>0.21505376344086</v>
      </c>
      <c r="H957" t="str">
        <f t="shared" si="426"/>
        <v>2.00233051072333+0.978787620444478i</v>
      </c>
      <c r="I957" t="str">
        <f t="shared" si="427"/>
        <v>323.19134423805i</v>
      </c>
      <c r="J957" t="str">
        <f t="shared" si="421"/>
        <v>-140.387100259002+70.7039239962697i</v>
      </c>
      <c r="K957" t="str">
        <f t="shared" si="428"/>
        <v>0.924853573726615-1.83635509942142i</v>
      </c>
      <c r="L957" t="str">
        <f t="shared" si="429"/>
        <v>0.268906445097792-0.455851076663277i</v>
      </c>
      <c r="M957" t="str">
        <f t="shared" si="430"/>
        <v>1.19376001882441-2.2922061760847i</v>
      </c>
      <c r="N957" t="str">
        <f t="shared" si="431"/>
        <v>-1.02655217537508i</v>
      </c>
      <c r="O957" t="str">
        <f t="shared" si="432"/>
        <v>0.517771595729494-0.855518892050745i</v>
      </c>
      <c r="P957" t="str">
        <f t="shared" si="433"/>
        <v>0.482228404270506+0.855518892050745i</v>
      </c>
      <c r="Q957" t="str">
        <f t="shared" si="434"/>
        <v>-0.482228404270506+0.171033283324335i</v>
      </c>
      <c r="R957" t="str">
        <f t="shared" si="435"/>
        <v>-0.329347374793348-1.89090531963853i</v>
      </c>
      <c r="S957" t="str">
        <f t="shared" si="436"/>
        <v>0.11462323140477i</v>
      </c>
      <c r="T957" t="str">
        <f t="shared" si="437"/>
        <v>0.216741678017438-0.0377508603534914i</v>
      </c>
      <c r="U957" t="str">
        <f t="shared" si="438"/>
        <v>0.00005-0.00172664189259563i</v>
      </c>
      <c r="V957" t="str">
        <f t="shared" si="439"/>
        <v>0.00002-0.0193383891970711i</v>
      </c>
      <c r="W957" t="str">
        <f t="shared" si="440"/>
        <v>0.000042273273314534-0.00158520687246904i</v>
      </c>
      <c r="X957" t="str">
        <f t="shared" si="441"/>
        <v>0.0000548199920484635-0.00158443747053711i</v>
      </c>
      <c r="Y957" t="str">
        <f t="shared" si="442"/>
        <v>0.009+0.413684920624704i</v>
      </c>
      <c r="Z957" t="str">
        <f t="shared" si="443"/>
        <v>-0.0460800902410451-0.00260879778325662i</v>
      </c>
      <c r="AA957" t="str">
        <f t="shared" si="444"/>
        <v>0.63950684835485-29.1050602241527i</v>
      </c>
      <c r="AB957" t="str">
        <f t="shared" si="445"/>
        <v>0.651994294025337-0.113560740925165i</v>
      </c>
      <c r="AC957" t="str">
        <f t="shared" si="446"/>
        <v>1.51802008899968-1.6300696197614i</v>
      </c>
      <c r="AD957" t="str">
        <f t="shared" si="447"/>
        <v>0.236793211519326+0.179463158170551i</v>
      </c>
      <c r="AE957" t="str">
        <f t="shared" si="448"/>
        <v>-0.0104432694660658-0.00888742412874376i</v>
      </c>
      <c r="AF957" t="str">
        <f t="shared" si="449"/>
        <v>-3.65109997324997-0.915644642518087i</v>
      </c>
      <c r="AG957" t="str">
        <f t="shared" si="450"/>
        <v>1.01945647520327-0.0245331482030123i</v>
      </c>
      <c r="AH957" t="str">
        <f t="shared" si="451"/>
        <v>0.0284111476629117+0.0418931201779945i</v>
      </c>
      <c r="AI957">
        <f t="shared" si="452"/>
        <v>-25.913824255056458</v>
      </c>
      <c r="AJ957">
        <f t="shared" si="453"/>
        <v>55.855597610002597</v>
      </c>
      <c r="AK957"/>
      <c r="AL957"/>
      <c r="AM957"/>
      <c r="AN957"/>
    </row>
    <row r="958" spans="1:40" x14ac:dyDescent="0.35">
      <c r="A958"/>
      <c r="B958">
        <f t="shared" si="454"/>
        <v>82400</v>
      </c>
      <c r="C958" s="237" t="str">
        <f t="shared" si="422"/>
        <v>-0.000003115400220427+0.00822604540706163i</v>
      </c>
      <c r="D958" s="208" t="str">
        <f t="shared" si="423"/>
        <v>-1.64876940444828+0.0630663481208059i</v>
      </c>
      <c r="E958" t="str">
        <f t="shared" si="424"/>
        <v>36500</v>
      </c>
      <c r="F958" t="str">
        <f t="shared" si="425"/>
        <v>0.21505376344086</v>
      </c>
      <c r="G958" t="str">
        <f t="shared" si="420"/>
        <v>0.21505376344086</v>
      </c>
      <c r="H958" t="str">
        <f t="shared" si="426"/>
        <v>2.00332076465068+0.978131067902974i</v>
      </c>
      <c r="I958" t="str">
        <f t="shared" si="427"/>
        <v>323.584043319749i</v>
      </c>
      <c r="J958" t="str">
        <f t="shared" si="421"/>
        <v>-140.73089855219+70.7898339889747i</v>
      </c>
      <c r="K958" t="str">
        <f t="shared" si="428"/>
        <v>0.923037719337804-1.83500822533649i</v>
      </c>
      <c r="L958" t="str">
        <f t="shared" si="429"/>
        <v>0.268422241047337-0.455583144554429i</v>
      </c>
      <c r="M958" t="str">
        <f t="shared" si="430"/>
        <v>1.19145996038514-2.29059136989092i</v>
      </c>
      <c r="N958" t="str">
        <f t="shared" si="431"/>
        <v>-1.02779950487128i</v>
      </c>
      <c r="O958" t="str">
        <f t="shared" si="432"/>
        <v>0.516704079275126-0.85616405814566i</v>
      </c>
      <c r="P958" t="str">
        <f t="shared" si="433"/>
        <v>0.483295920724874+0.85616405814566i</v>
      </c>
      <c r="Q958" t="str">
        <f t="shared" si="434"/>
        <v>-0.483295920724874+0.17163544672562i</v>
      </c>
      <c r="R958" t="str">
        <f t="shared" si="435"/>
        <v>-0.329337476931951-1.88847040495078i</v>
      </c>
      <c r="S958" t="str">
        <f t="shared" si="436"/>
        <v>0.114762506291046i</v>
      </c>
      <c r="T958" t="str">
        <f t="shared" si="437"/>
        <v>0.216725596728618-0.0377955942682802i</v>
      </c>
      <c r="U958" t="str">
        <f t="shared" si="438"/>
        <v>0.00005-0.00172454645340559i</v>
      </c>
      <c r="V958" t="str">
        <f t="shared" si="439"/>
        <v>0.00002-0.0193149202781426i</v>
      </c>
      <c r="W958" t="str">
        <f t="shared" si="440"/>
        <v>0.0000422732725630389-0.00158328330359306i</v>
      </c>
      <c r="X958" t="str">
        <f t="shared" si="441"/>
        <v>0.0000547895403872341-0.00158251507631475i</v>
      </c>
      <c r="Y958" t="str">
        <f t="shared" si="442"/>
        <v>0.009+0.414187575449278i</v>
      </c>
      <c r="Z958" t="str">
        <f t="shared" si="443"/>
        <v>-0.045967972376615-0.00260225795375569i</v>
      </c>
      <c r="AA958" t="str">
        <f t="shared" si="444"/>
        <v>0.637942300265272-29.0695018521836i</v>
      </c>
      <c r="AB958" t="str">
        <f t="shared" si="445"/>
        <v>0.65194591888749-0.113695307831993i</v>
      </c>
      <c r="AC958" t="str">
        <f t="shared" si="446"/>
        <v>1.51633796777389-1.62880510240477i</v>
      </c>
      <c r="AD958" t="str">
        <f t="shared" si="447"/>
        <v>0.237013297563849+0.179612438892909i</v>
      </c>
      <c r="AE958" t="str">
        <f t="shared" si="448"/>
        <v>-0.0104276228176029-0.00887318936825708i</v>
      </c>
      <c r="AF958" t="str">
        <f t="shared" si="449"/>
        <v>-3.65209016909896-0.915064719782168i</v>
      </c>
      <c r="AG958" t="str">
        <f t="shared" si="450"/>
        <v>1.0194482506586-0.0245264995547651i</v>
      </c>
      <c r="AH958" t="str">
        <f t="shared" si="451"/>
        <v>0.0283850851975383+0.0418302980694302i</v>
      </c>
      <c r="AI958">
        <f t="shared" si="452"/>
        <v>-25.925263412917218</v>
      </c>
      <c r="AJ958">
        <f t="shared" si="453"/>
        <v>55.840080292247436</v>
      </c>
      <c r="AK958"/>
      <c r="AL958"/>
      <c r="AM958"/>
      <c r="AN958"/>
    </row>
    <row r="959" spans="1:40" x14ac:dyDescent="0.35">
      <c r="A959"/>
      <c r="B959">
        <f t="shared" si="454"/>
        <v>82500</v>
      </c>
      <c r="C959" s="237" t="str">
        <f t="shared" si="422"/>
        <v>-0.000003107852313388+0.00821607444578697i</v>
      </c>
      <c r="D959" s="208" t="str">
        <f t="shared" si="423"/>
        <v>-1.64876934658099+0.0629899040843668i</v>
      </c>
      <c r="E959" t="str">
        <f t="shared" si="424"/>
        <v>36500</v>
      </c>
      <c r="F959" t="str">
        <f t="shared" si="425"/>
        <v>0.21505376344086</v>
      </c>
      <c r="G959" t="str">
        <f t="shared" si="420"/>
        <v>0.21505376344086</v>
      </c>
      <c r="H959" t="str">
        <f t="shared" si="426"/>
        <v>2.00430849097929+0.97747475252657i</v>
      </c>
      <c r="I959" t="str">
        <f t="shared" si="427"/>
        <v>323.976742401447i</v>
      </c>
      <c r="J959" t="str">
        <f t="shared" si="421"/>
        <v>-141.075114329644+70.8757439816799i</v>
      </c>
      <c r="K959" t="str">
        <f t="shared" si="428"/>
        <v>0.921226788930604-1.83366222731304i</v>
      </c>
      <c r="L959" t="str">
        <f t="shared" si="429"/>
        <v>0.267939192803217-0.455315181820951i</v>
      </c>
      <c r="M959" t="str">
        <f t="shared" si="430"/>
        <v>1.18916598173382-2.28897740913399i</v>
      </c>
      <c r="N959" t="str">
        <f t="shared" si="431"/>
        <v>-1.02904683436748i</v>
      </c>
      <c r="O959" t="str">
        <f t="shared" si="432"/>
        <v>0.515635758916704-0.856807892194274i</v>
      </c>
      <c r="P959" t="str">
        <f t="shared" si="433"/>
        <v>0.484364241083296+0.856807892194274i</v>
      </c>
      <c r="Q959" t="str">
        <f t="shared" si="434"/>
        <v>-0.484364241083296+0.172238942173206i</v>
      </c>
      <c r="R959" t="str">
        <f t="shared" si="435"/>
        <v>-0.329327566035705-1.8860412192147i</v>
      </c>
      <c r="S959" t="str">
        <f t="shared" si="436"/>
        <v>0.114901781177321i</v>
      </c>
      <c r="T959" t="str">
        <f t="shared" si="437"/>
        <v>0.216709495461615-0.0378403239282943i</v>
      </c>
      <c r="U959" t="str">
        <f t="shared" si="438"/>
        <v>0.00005-0.00172245609406813i</v>
      </c>
      <c r="V959" t="str">
        <f t="shared" si="439"/>
        <v>0.00002-0.0192915082535631i</v>
      </c>
      <c r="W959" t="str">
        <f t="shared" si="440"/>
        <v>0.0000422732718106317-0.0015813643981883i</v>
      </c>
      <c r="X959" t="str">
        <f t="shared" si="441"/>
        <v>0.0000547591993793275-0.00158059734184116i</v>
      </c>
      <c r="Y959" t="str">
        <f t="shared" si="442"/>
        <v>0.009+0.414690230273853i</v>
      </c>
      <c r="Z959" t="str">
        <f t="shared" si="443"/>
        <v>-0.045856263649898-0.00259574633995884i</v>
      </c>
      <c r="AA959" t="str">
        <f t="shared" si="444"/>
        <v>0.636383502603668-29.0340305441375i</v>
      </c>
      <c r="AB959" t="str">
        <f t="shared" si="445"/>
        <v>0.651897483652013-0.113829861939767i</v>
      </c>
      <c r="AC959" t="str">
        <f t="shared" si="446"/>
        <v>1.51466032867188-1.62754121267498i</v>
      </c>
      <c r="AD959" t="str">
        <f t="shared" si="447"/>
        <v>0.237233577323369+0.17976146666697i</v>
      </c>
      <c r="AE959" t="str">
        <f t="shared" si="448"/>
        <v>-0.0104120302991825-0.0088589873996254i</v>
      </c>
      <c r="AF959" t="str">
        <f t="shared" si="449"/>
        <v>-3.65307783756028-0.914484848442203i</v>
      </c>
      <c r="AG959" t="str">
        <f t="shared" si="450"/>
        <v>1.01944002064444-0.0245198879078858i</v>
      </c>
      <c r="AH959" t="str">
        <f t="shared" si="451"/>
        <v>0.0283591085270006+0.0417676133788173i</v>
      </c>
      <c r="AI959">
        <f t="shared" si="452"/>
        <v>-25.936689164686655</v>
      </c>
      <c r="AJ959">
        <f t="shared" si="453"/>
        <v>55.824529072481212</v>
      </c>
      <c r="AK959"/>
      <c r="AL959"/>
      <c r="AM959"/>
      <c r="AN959"/>
    </row>
    <row r="960" spans="1:40" x14ac:dyDescent="0.35">
      <c r="A960"/>
      <c r="B960">
        <f t="shared" si="454"/>
        <v>82600</v>
      </c>
      <c r="C960" s="237" t="str">
        <f t="shared" si="422"/>
        <v>-3.10033180345212E-06+0.00820612762726533i</v>
      </c>
      <c r="D960" s="208" t="str">
        <f t="shared" si="423"/>
        <v>-1.64876928892375+0.0629136451423676i</v>
      </c>
      <c r="E960" t="str">
        <f t="shared" si="424"/>
        <v>36500</v>
      </c>
      <c r="F960" t="str">
        <f t="shared" si="425"/>
        <v>0.21505376344086</v>
      </c>
      <c r="G960" t="str">
        <f t="shared" si="420"/>
        <v>0.21505376344086</v>
      </c>
      <c r="H960" t="str">
        <f t="shared" si="426"/>
        <v>2.00529369720318+0.976818677464877i</v>
      </c>
      <c r="I960" t="str">
        <f t="shared" si="427"/>
        <v>324.369441483146i</v>
      </c>
      <c r="J960" t="str">
        <f t="shared" si="421"/>
        <v>-141.419747591364+70.9616539743849i</v>
      </c>
      <c r="K960" t="str">
        <f t="shared" si="428"/>
        <v>0.919420766486698-1.83231710993859i</v>
      </c>
      <c r="L960" t="str">
        <f t="shared" si="429"/>
        <v>0.267457297294007-0.455047190379317i</v>
      </c>
      <c r="M960" t="str">
        <f t="shared" si="430"/>
        <v>1.18687806378071-2.28736430031791i</v>
      </c>
      <c r="N960" t="str">
        <f t="shared" si="431"/>
        <v>-1.03029416386368i</v>
      </c>
      <c r="O960" t="str">
        <f t="shared" si="432"/>
        <v>0.514566636316354-0.857450393194891i</v>
      </c>
      <c r="P960" t="str">
        <f t="shared" si="433"/>
        <v>0.485433363683646+0.857450393194891i</v>
      </c>
      <c r="Q960" t="str">
        <f t="shared" si="434"/>
        <v>-0.485433363683646+0.172843770668789i</v>
      </c>
      <c r="R960" t="str">
        <f t="shared" si="435"/>
        <v>-0.329317642100792-1.88361774160879i</v>
      </c>
      <c r="S960" t="str">
        <f t="shared" si="436"/>
        <v>0.115041056063597i</v>
      </c>
      <c r="T960" t="str">
        <f t="shared" si="437"/>
        <v>0.216693374214803-0.0378850493276488i</v>
      </c>
      <c r="U960" t="str">
        <f t="shared" si="438"/>
        <v>0.00005-0.00172037079613342i</v>
      </c>
      <c r="V960" t="str">
        <f t="shared" si="439"/>
        <v>0.00002-0.0192681529166943i</v>
      </c>
      <c r="W960" t="str">
        <f t="shared" si="440"/>
        <v>0.0000422732710573118-0.00157945013931719i</v>
      </c>
      <c r="X960" t="str">
        <f t="shared" si="441"/>
        <v>0.0000547289684892677-0.00157868425019655i</v>
      </c>
      <c r="Y960" t="str">
        <f t="shared" si="442"/>
        <v>0.009+0.415192885098427i</v>
      </c>
      <c r="Z960" t="str">
        <f t="shared" si="443"/>
        <v>-0.0457449620706082-0.00258926277893288i</v>
      </c>
      <c r="AA960" t="str">
        <f t="shared" si="444"/>
        <v>0.6348304271472-28.9986459796199i</v>
      </c>
      <c r="AB960" t="str">
        <f t="shared" si="445"/>
        <v>0.651848988314013-0.113964403230781i</v>
      </c>
      <c r="AC960" t="str">
        <f t="shared" si="446"/>
        <v>1.51298715767043-1.62627795531429i</v>
      </c>
      <c r="AD960" t="str">
        <f t="shared" si="447"/>
        <v>0.237454050543315+0.179910241265373i</v>
      </c>
      <c r="AE960" t="str">
        <f t="shared" si="448"/>
        <v>-0.0103964916443589-0.00884481809757709i</v>
      </c>
      <c r="AF960" t="str">
        <f t="shared" si="449"/>
        <v>-3.65406298612693-0.913905032322509i</v>
      </c>
      <c r="AG960" t="str">
        <f t="shared" si="450"/>
        <v>1.01943178515225-0.0245133130992146i</v>
      </c>
      <c r="AH960" t="str">
        <f t="shared" si="451"/>
        <v>0.0283332172131586+0.0417050656115899i</v>
      </c>
      <c r="AI960">
        <f t="shared" si="452"/>
        <v>-25.948101548775604</v>
      </c>
      <c r="AJ960">
        <f t="shared" si="453"/>
        <v>55.808944064756965</v>
      </c>
      <c r="AK960"/>
      <c r="AL960"/>
      <c r="AM960"/>
      <c r="AN960"/>
    </row>
    <row r="961" spans="1:40" x14ac:dyDescent="0.35">
      <c r="A961"/>
      <c r="B961">
        <f t="shared" si="454"/>
        <v>82700</v>
      </c>
      <c r="C961" s="237" t="str">
        <f t="shared" si="422"/>
        <v>-3.09283855818637E-06+0.00819620486391725i</v>
      </c>
      <c r="D961" s="208" t="str">
        <f t="shared" si="423"/>
        <v>-1.64876923147554+0.0628375706233656i</v>
      </c>
      <c r="E961" t="str">
        <f t="shared" si="424"/>
        <v>36500</v>
      </c>
      <c r="F961" t="str">
        <f t="shared" si="425"/>
        <v>0.21505376344086</v>
      </c>
      <c r="G961" t="str">
        <f t="shared" si="420"/>
        <v>0.21505376344086</v>
      </c>
      <c r="H961" t="str">
        <f t="shared" si="426"/>
        <v>2.00627639079447+0.976162845840578i</v>
      </c>
      <c r="I961" t="str">
        <f t="shared" si="427"/>
        <v>324.762140564845i</v>
      </c>
      <c r="J961" t="str">
        <f t="shared" si="421"/>
        <v>-141.76479833735+71.04756396709i</v>
      </c>
      <c r="K961" t="str">
        <f t="shared" si="428"/>
        <v>0.917619636043225-1.83097287775155i</v>
      </c>
      <c r="L961" t="str">
        <f t="shared" si="429"/>
        <v>0.266976551455293-0.454779172132626i</v>
      </c>
      <c r="M961" t="str">
        <f t="shared" si="430"/>
        <v>1.18459618749852-2.28575204988418i</v>
      </c>
      <c r="N961" t="str">
        <f t="shared" si="431"/>
        <v>-1.03154149335989i</v>
      </c>
      <c r="O961" t="str">
        <f t="shared" si="432"/>
        <v>0.513496713137441-0.858091560147893i</v>
      </c>
      <c r="P961" t="str">
        <f t="shared" si="433"/>
        <v>0.486503286862559+0.858091560147893i</v>
      </c>
      <c r="Q961" t="str">
        <f t="shared" si="434"/>
        <v>-0.486503286862559+0.173449933211997i</v>
      </c>
      <c r="R961" t="str">
        <f t="shared" si="435"/>
        <v>-0.329307705123387-1.88119995141224i</v>
      </c>
      <c r="S961" t="str">
        <f t="shared" si="436"/>
        <v>0.115180330949872i</v>
      </c>
      <c r="T961" t="str">
        <f t="shared" si="437"/>
        <v>0.216677232986545-0.0379297704604546i</v>
      </c>
      <c r="U961" t="str">
        <f t="shared" si="438"/>
        <v>0.00005-0.00171829054124088i</v>
      </c>
      <c r="V961" t="str">
        <f t="shared" si="439"/>
        <v>0.00002-0.0192448540618979i</v>
      </c>
      <c r="W961" t="str">
        <f t="shared" si="440"/>
        <v>0.0000422732703030792-0.00157754051012413i</v>
      </c>
      <c r="X961" t="str">
        <f t="shared" si="441"/>
        <v>0.0000546988471848139-0.00157677578454294i</v>
      </c>
      <c r="Y961" t="str">
        <f t="shared" si="442"/>
        <v>0.009+0.415695539923001i</v>
      </c>
      <c r="Z961" t="str">
        <f t="shared" si="443"/>
        <v>-0.0456340656605587-0.00258280710890263i</v>
      </c>
      <c r="AA961" t="str">
        <f t="shared" si="444"/>
        <v>0.6332830458464-28.9633478398111i</v>
      </c>
      <c r="AB961" t="str">
        <f t="shared" si="445"/>
        <v>0.651800432868568-0.114098931687322i</v>
      </c>
      <c r="AC961" t="str">
        <f t="shared" si="446"/>
        <v>1.5113184407921-1.62501533501918i</v>
      </c>
      <c r="AD961" t="str">
        <f t="shared" si="447"/>
        <v>0.237674716968826+0.1800587624609i</v>
      </c>
      <c r="AE961" t="str">
        <f t="shared" si="448"/>
        <v>-0.0103810065883059-0.00883068133749316i</v>
      </c>
      <c r="AF961" t="str">
        <f t="shared" si="449"/>
        <v>-3.65504562227001-0.913325275217212i</v>
      </c>
      <c r="AG961" t="str">
        <f t="shared" si="450"/>
        <v>1.01942354417355-0.0245067749663626i</v>
      </c>
      <c r="AH961" t="str">
        <f t="shared" si="451"/>
        <v>0.0283074108205758+0.0416426542755963i</v>
      </c>
      <c r="AI961">
        <f t="shared" si="452"/>
        <v>-25.959500603436968</v>
      </c>
      <c r="AJ961">
        <f t="shared" si="453"/>
        <v>55.793325382585948</v>
      </c>
      <c r="AK961"/>
      <c r="AL961"/>
      <c r="AM961"/>
      <c r="AN961"/>
    </row>
    <row r="962" spans="1:40" x14ac:dyDescent="0.35">
      <c r="A962"/>
      <c r="B962">
        <f t="shared" si="454"/>
        <v>82800</v>
      </c>
      <c r="C962" s="237" t="str">
        <f t="shared" si="422"/>
        <v>-3.08537244595695E-06+0.00818630606858637i</v>
      </c>
      <c r="D962" s="208" t="str">
        <f t="shared" si="423"/>
        <v>-1.64876917423535+0.0627616798591622i</v>
      </c>
      <c r="E962" t="str">
        <f t="shared" si="424"/>
        <v>36500</v>
      </c>
      <c r="F962" t="str">
        <f t="shared" si="425"/>
        <v>0.21505376344086</v>
      </c>
      <c r="G962" t="str">
        <f t="shared" si="420"/>
        <v>0.21505376344086</v>
      </c>
      <c r="H962" t="str">
        <f t="shared" si="426"/>
        <v>2.00725657920347+0.975507260749638i</v>
      </c>
      <c r="I962" t="str">
        <f t="shared" si="427"/>
        <v>325.154839646544i</v>
      </c>
      <c r="J962" t="str">
        <f t="shared" si="421"/>
        <v>-142.110266567603+71.133473959795i</v>
      </c>
      <c r="K962" t="str">
        <f t="shared" si="428"/>
        <v>0.915823381692603-1.82962953524159i</v>
      </c>
      <c r="L962" t="str">
        <f t="shared" si="429"/>
        <v>0.266496952229656-0.454511128970674i</v>
      </c>
      <c r="M962" t="str">
        <f t="shared" si="430"/>
        <v>1.18232033392226-2.28414066421226i</v>
      </c>
      <c r="N962" t="str">
        <f t="shared" si="431"/>
        <v>-1.03278882285609i</v>
      </c>
      <c r="O962" t="str">
        <f t="shared" si="432"/>
        <v>0.512425991044601-0.858731392055722i</v>
      </c>
      <c r="P962" t="str">
        <f t="shared" si="433"/>
        <v>0.487574008955399+0.858731392055722i</v>
      </c>
      <c r="Q962" t="str">
        <f t="shared" si="434"/>
        <v>-0.487574008955399+0.174057430800368i</v>
      </c>
      <c r="R962" t="str">
        <f t="shared" si="435"/>
        <v>-0.32929775509966-1.87878782800437i</v>
      </c>
      <c r="S962" t="str">
        <f t="shared" si="436"/>
        <v>0.115319605836148i</v>
      </c>
      <c r="T962" t="str">
        <f t="shared" si="437"/>
        <v>0.216661071775217-0.0379744873208212i</v>
      </c>
      <c r="U962" t="str">
        <f t="shared" si="438"/>
        <v>0.00005-0.00171621531111861i</v>
      </c>
      <c r="V962" t="str">
        <f t="shared" si="439"/>
        <v>0.00002-0.0192216114845284i</v>
      </c>
      <c r="W962" t="str">
        <f t="shared" si="440"/>
        <v>0.0000422732695479343-0.00157563549383492i</v>
      </c>
      <c r="X962" t="str">
        <f t="shared" si="441"/>
        <v>0.0000546688349369378-0.00157487192812365i</v>
      </c>
      <c r="Y962" t="str">
        <f t="shared" si="442"/>
        <v>0.009+0.416198194747576i</v>
      </c>
      <c r="Z962" t="str">
        <f t="shared" si="443"/>
        <v>-0.0455235724535744-0.00257637916924126i</v>
      </c>
      <c r="AA962" t="str">
        <f t="shared" si="444"/>
        <v>0.631741330823931-28.9281358074566i</v>
      </c>
      <c r="AB962" t="str">
        <f t="shared" si="445"/>
        <v>0.651751817310791-0.114233447291669i</v>
      </c>
      <c r="AC962" t="str">
        <f t="shared" si="446"/>
        <v>1.50965416410528-1.62375335644079i</v>
      </c>
      <c r="AD962" t="str">
        <f t="shared" si="447"/>
        <v>0.237895576344742+0.180207030026481i</v>
      </c>
      <c r="AE962" t="str">
        <f t="shared" si="448"/>
        <v>-0.0103655748678036-0.00881657699540319i</v>
      </c>
      <c r="AF962" t="str">
        <f t="shared" si="449"/>
        <v>-3.65602575343882-0.912745580890476i</v>
      </c>
      <c r="AG962" t="str">
        <f t="shared" si="450"/>
        <v>1.01941529769994-0.0245002733477064i</v>
      </c>
      <c r="AH962" t="str">
        <f t="shared" si="451"/>
        <v>0.0282816889164947+0.0415803788810838i</v>
      </c>
      <c r="AI962">
        <f t="shared" si="452"/>
        <v>-25.970886366767125</v>
      </c>
      <c r="AJ962">
        <f t="shared" si="453"/>
        <v>55.777673138944692</v>
      </c>
      <c r="AK962"/>
      <c r="AL962"/>
      <c r="AM962"/>
      <c r="AN962"/>
    </row>
    <row r="963" spans="1:40" x14ac:dyDescent="0.35">
      <c r="A963"/>
      <c r="B963">
        <f t="shared" si="454"/>
        <v>82900</v>
      </c>
      <c r="C963" s="237" t="str">
        <f t="shared" si="422"/>
        <v>-3.07793333592352E-06+0.00817643115453681i</v>
      </c>
      <c r="D963" s="208" t="str">
        <f t="shared" si="423"/>
        <v>-1.64876911720217+0.0626859721847822i</v>
      </c>
      <c r="E963" t="str">
        <f t="shared" si="424"/>
        <v>36500</v>
      </c>
      <c r="F963" t="str">
        <f t="shared" si="425"/>
        <v>0.21505376344086</v>
      </c>
      <c r="G963" t="str">
        <f t="shared" si="420"/>
        <v>0.21505376344086</v>
      </c>
      <c r="H963" t="str">
        <f t="shared" si="426"/>
        <v>2.00823426985873+0.974851925261445i</v>
      </c>
      <c r="I963" t="str">
        <f t="shared" si="427"/>
        <v>325.547538728242i</v>
      </c>
      <c r="J963" t="str">
        <f t="shared" si="421"/>
        <v>-142.456152282121+71.2193839525002i</v>
      </c>
      <c r="K963" t="str">
        <f t="shared" si="428"/>
        <v>0.914031987582415-1.82828708685003i</v>
      </c>
      <c r="L963" t="str">
        <f t="shared" si="429"/>
        <v>0.266018496566692-0.454243062770035i</v>
      </c>
      <c r="M963" t="str">
        <f t="shared" si="430"/>
        <v>1.18005048414911-2.28253014962007i</v>
      </c>
      <c r="N963" t="str">
        <f t="shared" si="431"/>
        <v>-1.03403615235229i</v>
      </c>
      <c r="O963" t="str">
        <f t="shared" si="432"/>
        <v>0.511354471703687-0.859369887922915i</v>
      </c>
      <c r="P963" t="str">
        <f t="shared" si="433"/>
        <v>0.488645528296313+0.859369887922915i</v>
      </c>
      <c r="Q963" t="str">
        <f t="shared" si="434"/>
        <v>-0.488645528296313+0.174666264429375i</v>
      </c>
      <c r="R963" t="str">
        <f t="shared" si="435"/>
        <v>-0.329287792025784-1.87638135086393i</v>
      </c>
      <c r="S963" t="str">
        <f t="shared" si="436"/>
        <v>0.115458880722423i</v>
      </c>
      <c r="T963" t="str">
        <f t="shared" si="437"/>
        <v>0.216644890579177-0.038019199902855i</v>
      </c>
      <c r="U963" t="str">
        <f t="shared" si="438"/>
        <v>0.00005-0.00171414508758288i</v>
      </c>
      <c r="V963" t="str">
        <f t="shared" si="439"/>
        <v>0.00002-0.0191984249809283i</v>
      </c>
      <c r="W963" t="str">
        <f t="shared" si="440"/>
        <v>0.0000422732687918769-0.00157373507375629i</v>
      </c>
      <c r="X963" t="str">
        <f t="shared" si="441"/>
        <v>0.0000546389312197985-0.00157297266426283i</v>
      </c>
      <c r="Y963" t="str">
        <f t="shared" si="442"/>
        <v>0.009+0.41670084957215i</v>
      </c>
      <c r="Z963" t="str">
        <f t="shared" si="443"/>
        <v>-0.0454134804954042-0.00256997880046054i</v>
      </c>
      <c r="AA963" t="str">
        <f t="shared" si="444"/>
        <v>0.630205254373293-28.8930095668582i</v>
      </c>
      <c r="AB963" t="str">
        <f t="shared" si="445"/>
        <v>0.651703141635742-0.114367950026094i</v>
      </c>
      <c r="AC963" t="str">
        <f t="shared" si="446"/>
        <v>1.50799431372395-1.62249202418513i</v>
      </c>
      <c r="AD963" t="str">
        <f t="shared" si="447"/>
        <v>0.238116628415607+0.180355043735178i</v>
      </c>
      <c r="AE963" t="str">
        <f t="shared" si="448"/>
        <v>-0.0103501962212281-0.00880250494798055i</v>
      </c>
      <c r="AF963" t="str">
        <f t="shared" si="449"/>
        <v>-3.6570033870609-0.912165953076663i</v>
      </c>
      <c r="AG963" t="str">
        <f t="shared" si="450"/>
        <v>1.01940704572312-0.0244938080823844i</v>
      </c>
      <c r="AH963" t="str">
        <f t="shared" si="451"/>
        <v>0.0282560510708215+0.0415182389406817i</v>
      </c>
      <c r="AI963">
        <f t="shared" si="452"/>
        <v>-25.982258876706673</v>
      </c>
      <c r="AJ963">
        <f t="shared" si="453"/>
        <v>55.761987446272386</v>
      </c>
      <c r="AK963"/>
      <c r="AL963"/>
      <c r="AM963"/>
      <c r="AN963"/>
    </row>
    <row r="964" spans="1:40" x14ac:dyDescent="0.35">
      <c r="A964"/>
      <c r="B964">
        <f t="shared" si="454"/>
        <v>83000</v>
      </c>
      <c r="C964" s="237" t="str">
        <f t="shared" si="422"/>
        <v>-3.07052109803349E-06+0.00816658003545078i</v>
      </c>
      <c r="D964" s="208" t="str">
        <f t="shared" si="423"/>
        <v>-1.64876906037501+0.062610446938456i</v>
      </c>
      <c r="E964" t="str">
        <f t="shared" si="424"/>
        <v>36500</v>
      </c>
      <c r="F964" t="str">
        <f t="shared" si="425"/>
        <v>0.21505376344086</v>
      </c>
      <c r="G964" t="str">
        <f t="shared" si="420"/>
        <v>0.21505376344086</v>
      </c>
      <c r="H964" t="str">
        <f t="shared" si="426"/>
        <v>2.00920947016703+0.974196842419034i</v>
      </c>
      <c r="I964" t="str">
        <f t="shared" si="427"/>
        <v>325.940237809941i</v>
      </c>
      <c r="J964" t="str">
        <f t="shared" si="421"/>
        <v>-142.802455480906+71.3052939452052i</v>
      </c>
      <c r="K964" t="str">
        <f t="shared" si="428"/>
        <v>0.912245437915173-1.8269455369702i</v>
      </c>
      <c r="L964" t="str">
        <f t="shared" si="429"/>
        <v>0.265541181423011-0.453974975394139i</v>
      </c>
      <c r="M964" t="str">
        <f t="shared" si="430"/>
        <v>1.17778661933818-2.28092051236434i</v>
      </c>
      <c r="N964" t="str">
        <f t="shared" si="431"/>
        <v>-1.0352834818485i</v>
      </c>
      <c r="O964" t="str">
        <f t="shared" si="432"/>
        <v>0.510282156781795-0.860007046756083i</v>
      </c>
      <c r="P964" t="str">
        <f t="shared" si="433"/>
        <v>0.489717843218205+0.860007046756083i</v>
      </c>
      <c r="Q964" t="str">
        <f t="shared" si="434"/>
        <v>-0.489717843218205+0.175276435092417i</v>
      </c>
      <c r="R964" t="str">
        <f t="shared" si="435"/>
        <v>-0.329277815897904-1.87398049956855i</v>
      </c>
      <c r="S964" t="str">
        <f t="shared" si="436"/>
        <v>0.115598155608699i</v>
      </c>
      <c r="T964" t="str">
        <f t="shared" si="437"/>
        <v>0.216628689396793-0.0380639082006584i</v>
      </c>
      <c r="U964" t="str">
        <f t="shared" si="438"/>
        <v>0.00005-0.0017120798525376i</v>
      </c>
      <c r="V964" t="str">
        <f t="shared" si="439"/>
        <v>0.00002-0.0191752943484211i</v>
      </c>
      <c r="W964" t="str">
        <f t="shared" si="440"/>
        <v>0.0000422732680349069-0.00157183923327545i</v>
      </c>
      <c r="X964" t="str">
        <f t="shared" si="441"/>
        <v>0.0000546091355107214-0.001571077976365i</v>
      </c>
      <c r="Y964" t="str">
        <f t="shared" si="442"/>
        <v>0.009+0.417203504396724i</v>
      </c>
      <c r="Z964" t="str">
        <f t="shared" si="443"/>
        <v>-0.0453037878436351-0.00256360584420149i</v>
      </c>
      <c r="AA964" t="str">
        <f t="shared" si="444"/>
        <v>0.62867478895757-28.8579688038631i</v>
      </c>
      <c r="AB964" t="str">
        <f t="shared" si="445"/>
        <v>0.651654405838514-0.114502439872856i</v>
      </c>
      <c r="AC964" t="str">
        <f t="shared" si="446"/>
        <v>1.50633887580761-1.62123134281349i</v>
      </c>
      <c r="AD964" t="str">
        <f t="shared" si="447"/>
        <v>0.238337872925674+0.180502803360213i</v>
      </c>
      <c r="AE964" t="str">
        <f t="shared" si="448"/>
        <v>-0.010334870388539-0.0087884650725393i</v>
      </c>
      <c r="AF964" t="str">
        <f t="shared" si="449"/>
        <v>-3.65797853054204-0.911586395480578i</v>
      </c>
      <c r="AG964" t="str">
        <f t="shared" si="450"/>
        <v>1.01939878823483-0.0244873790102912i</v>
      </c>
      <c r="AH964" t="str">
        <f t="shared" si="451"/>
        <v>0.0282304968561039+0.041456233969393i</v>
      </c>
      <c r="AI964">
        <f t="shared" si="452"/>
        <v>-25.993618171040687</v>
      </c>
      <c r="AJ964">
        <f t="shared" si="453"/>
        <v>55.746268416480291</v>
      </c>
      <c r="AK964"/>
      <c r="AL964"/>
      <c r="AM964"/>
      <c r="AN964"/>
    </row>
    <row r="965" spans="1:40" x14ac:dyDescent="0.35">
      <c r="A965"/>
      <c r="B965">
        <f t="shared" si="454"/>
        <v>83100</v>
      </c>
      <c r="C965" s="237" t="str">
        <f t="shared" si="422"/>
        <v>-3.06313560301628E-06+0.00815675262542591i</v>
      </c>
      <c r="D965" s="208" t="str">
        <f t="shared" si="423"/>
        <v>-1.64876900375288+0.0625351034615987i</v>
      </c>
      <c r="E965" t="str">
        <f t="shared" si="424"/>
        <v>36500</v>
      </c>
      <c r="F965" t="str">
        <f t="shared" si="425"/>
        <v>0.21505376344086</v>
      </c>
      <c r="G965" t="str">
        <f t="shared" ref="G965:G1028" si="455">IF($C$11=$C$7,$C$24,F965)</f>
        <v>0.21505376344086</v>
      </c>
      <c r="H965" t="str">
        <f t="shared" si="426"/>
        <v>2.01018218751344+0.973542015239223i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0.265065003762229-0.453706868693344i</v>
      </c>
      <c r="M965" t="str">
        <f t="shared" si="430"/>
        <v>1.17552872071045-2.27931175864116i</v>
      </c>
      <c r="N965" t="str">
        <f t="shared" si="431"/>
        <v>-1.0365308113447i</v>
      </c>
      <c r="O965" t="str">
        <f t="shared" si="432"/>
        <v>0.509209047947281-0.860642867563907i</v>
      </c>
      <c r="P965" t="str">
        <f t="shared" si="433"/>
        <v>0.490790952052719+0.860642867563907i</v>
      </c>
      <c r="Q965" t="str">
        <f t="shared" si="434"/>
        <v>-0.490790952052719+0.175887943780793i</v>
      </c>
      <c r="R965" t="str">
        <f t="shared" si="435"/>
        <v>-0.329267826712187-1.8715852537942i</v>
      </c>
      <c r="S965" t="str">
        <f t="shared" si="436"/>
        <v>0.115737430494975i</v>
      </c>
      <c r="T965" t="str">
        <f t="shared" si="437"/>
        <v>0.216612468226426-0.0381086122083332i</v>
      </c>
      <c r="U965" t="str">
        <f t="shared" si="438"/>
        <v>0.00005-0.00171001958797378i</v>
      </c>
      <c r="V965" t="str">
        <f t="shared" si="439"/>
        <v>0.00002-0.0191522193853063i</v>
      </c>
      <c r="W965" t="str">
        <f t="shared" si="440"/>
        <v>0.0000422732672770243-0.00156994795585954i</v>
      </c>
      <c r="X965" t="str">
        <f t="shared" si="441"/>
        <v>0.0000545794472901737-0.0015691878479145i</v>
      </c>
      <c r="Y965" t="str">
        <f t="shared" si="442"/>
        <v>0.009+0.417706159221299i</v>
      </c>
      <c r="Z965" t="str">
        <f t="shared" si="443"/>
        <v>-0.0451944925676042-0.00255726014322476i</v>
      </c>
      <c r="AA965" t="str">
        <f t="shared" si="444"/>
        <v>0.627149907208184-28.8230132058556i</v>
      </c>
      <c r="AB965" t="str">
        <f t="shared" si="445"/>
        <v>0.651605609914175-0.114636916814211i</v>
      </c>
      <c r="AC965" t="str">
        <f t="shared" si="446"/>
        <v>1.50468783656116-1.61997131684272i</v>
      </c>
      <c r="AD965" t="str">
        <f t="shared" si="447"/>
        <v>0.238559309618898+0.180650308674943i</v>
      </c>
      <c r="AE965" t="str">
        <f t="shared" si="448"/>
        <v>-0.0103195971112684-0.00877445724702875i</v>
      </c>
      <c r="AF965" t="str">
        <f t="shared" si="449"/>
        <v>-3.65895119126632-0.911006911777624i</v>
      </c>
      <c r="AG965" t="str">
        <f t="shared" si="450"/>
        <v>1.01939052522692-0.0244809859720737i</v>
      </c>
      <c r="AH965" t="str">
        <f t="shared" si="451"/>
        <v>0.0282050258475126+0.0413943634845722i</v>
      </c>
      <c r="AI965">
        <f t="shared" si="452"/>
        <v>-26.00496428740059</v>
      </c>
      <c r="AJ965">
        <f t="shared" si="453"/>
        <v>55.730516160949009</v>
      </c>
      <c r="AK965"/>
      <c r="AL965"/>
      <c r="AM965"/>
      <c r="AN965"/>
    </row>
    <row r="966" spans="1:40" x14ac:dyDescent="0.35">
      <c r="A966"/>
      <c r="B966">
        <f t="shared" si="454"/>
        <v>83200</v>
      </c>
      <c r="C966" s="237" t="str">
        <f t="shared" ref="C966:C1029" si="457">IMPRODUCT(COMPLEX(-1,0),IMDIV(IMPRODUCT(G966,COMPLEX($C$100+$C$101,0)),COMPLEX($C$100,2*PI()*B966*$C$103*$C$102*(2*$C$100+$C$101))))</f>
        <v>-0.0000030557767223777+0.00814694883897285i</v>
      </c>
      <c r="D966" s="208" t="str">
        <f t="shared" ref="D966:D1029" si="458">IMPRODUCT(COMPLEX($C$106,0),IMSUB(C966,G966))</f>
        <v>-1.6487689473348+0.0624599410987919i</v>
      </c>
      <c r="E966" t="str">
        <f t="shared" ref="E966:E1029" si="459">IMDIV(COMPLEX($C$20*10^3,0),COMPLEX(1,2*PI()*B966*$C$20*1000*$C$29*10^-12))</f>
        <v>36500</v>
      </c>
      <c r="F966" t="str">
        <f t="shared" ref="F966:F1029" si="460">IMDIV(COMPLEX($C$22*1000,0),IMSUM(COMPLEX($C$22*1000,0),E966))</f>
        <v>0.21505376344086</v>
      </c>
      <c r="G966" t="str">
        <f t="shared" si="455"/>
        <v>0.21505376344086</v>
      </c>
      <c r="H966" t="str">
        <f t="shared" ref="H966:H1029" si="461">IMPRODUCT(COMPLEX($C$108,0),IMPRODUCT(COMPLEX(-1,0),D966),IMDIV(COMPLEX(0,2*PI()*B966*$C$109*$C$110),COMPLEX(1,2*PI()*B966*$C$109*$C$110)))</f>
        <v>2.01115242926138+0.972887446712829i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0.264589960554989-0.453438744505022i</v>
      </c>
      <c r="M966" t="str">
        <f t="shared" ref="M966:M1029" si="465">IMSUM(K966,L966)</f>
        <v>1.1732767695485-2.27770389458637i</v>
      </c>
      <c r="N966" t="str">
        <f t="shared" ref="N966:N1029" si="466">COMPLEX(0,-2*PI()*B966*$C$43)</f>
        <v>-1.0377781408409i</v>
      </c>
      <c r="O966" t="str">
        <f t="shared" ref="O966:O1029" si="467">IMEXP(N966)</f>
        <v>0.508135146869712-0.86127734935716i</v>
      </c>
      <c r="P966" t="str">
        <f t="shared" ref="P966:P1029" si="468">IMSUB(COMPLEX(1,0),O966)</f>
        <v>0.491864853130288+0.86127734935716i</v>
      </c>
      <c r="Q966" t="str">
        <f t="shared" ref="Q966:Q1029" si="469">IMSUM(COMPLEX(0,2*PI()*B966*$C$43),O966,COMPLEX(-1,0))</f>
        <v>-0.491864853130288+0.17650079148374i</v>
      </c>
      <c r="R966" t="str">
        <f t="shared" ref="R966:R1029" si="470">IMDIV(P966,Q966)</f>
        <v>-0.329257824464773-1.86919559331448i</v>
      </c>
      <c r="S966" t="str">
        <f t="shared" ref="S966:S1029" si="471">IMDIV(COMPLEX(0,2*PI()*B966*$C$123),COMPLEX($C$124,0))</f>
        <v>0.11587670538125i</v>
      </c>
      <c r="T966" t="str">
        <f t="shared" ref="T966:T1029" si="472">IMPRODUCT(R966,S966)</f>
        <v>0.216596227066433-0.0381533119199758i</v>
      </c>
      <c r="U966" t="str">
        <f t="shared" ref="U966:U1029" si="473">IMDIV(COMPLEX(1,2*PI()*B966*$C$16*10^-3*$C$15*10^-6),COMPLEX(0,2*PI()*B966*$C$15*10^-6))</f>
        <v>0.00005-0.001707964275969i</v>
      </c>
      <c r="V966" t="str">
        <f t="shared" ref="V966:V1029" si="474">IMSUM(COMPLEX($C$18*10^-3,0),IMDIV(COMPLEX(1,0),COMPLEX(0,2*PI()*B966*($C$17*1*10^-6))))</f>
        <v>0.00002-0.0191291998908528i</v>
      </c>
      <c r="W966" t="str">
        <f t="shared" ref="W966:W1029" si="475">IMDIV(IMPRODUCT(U966,V966),IMSUM(U966,V966))</f>
        <v>0.0000422732665182293-0.0015680612250552i</v>
      </c>
      <c r="X966" t="str">
        <f t="shared" ref="X966:X1029" si="476">IMDIV(IMPRODUCT(COMPLEX($C$19,0),W966),IMSUM(COMPLEX($C$19,0),W966))</f>
        <v>0.0000545498660417429-0.00156730226247506i</v>
      </c>
      <c r="Y966" t="str">
        <f t="shared" ref="Y966:Y1029" si="477">COMPLEX($C$13*10^-3,2*PI()*B966*$C$12*0.000001)</f>
        <v>0.009+0.418208814045873i</v>
      </c>
      <c r="Z966" t="str">
        <f t="shared" ref="Z966:Z1029" si="478">IMPRODUCT(COMPLEX($C$6,0),IMDIV(X966,IMSUM(X966,Y966)))</f>
        <v>-0.0450855927483154-0.00255094154140148i</v>
      </c>
      <c r="AA966" t="str">
        <f t="shared" ref="AA966:AA1029" si="479">IMDIV(COMPLEX($C$6,0),IMSUM(X966,Y966))</f>
        <v>0.62563058192367-28.7881424617474i</v>
      </c>
      <c r="AB966" t="str">
        <f t="shared" ref="AB966:AB1029" si="480">IMPRODUCT(COMPLEX($C$119,0),T966)</f>
        <v>0.651556753857782-0.114771380832401i</v>
      </c>
      <c r="AC966" t="str">
        <f t="shared" ref="AC966:AC1029" si="481">IMSUM(COMPLEX(1,0),IMPRODUCT(AB966,M966))</f>
        <v>1.50304118223475-1.61871195074558i</v>
      </c>
      <c r="AD966" t="str">
        <f t="shared" ref="AD966:AD1029" si="482">IMDIV(AB966,AC966)</f>
        <v>0.238780938238938+0.180797559452877i</v>
      </c>
      <c r="AE966" t="str">
        <f t="shared" ref="AE966:AE1029" si="483">IMPRODUCT(AD966,AA966,X966)</f>
        <v>-0.0103043761325091-0.0087604813500303i</v>
      </c>
      <c r="AF966" t="str">
        <f t="shared" ref="AF966:AF1029" si="484">IMSUB(D966,H966)</f>
        <v>-3.65992137659618-0.910427505614037i</v>
      </c>
      <c r="AG966" t="str">
        <f t="shared" ref="AG966:AG1029" si="485">IMSUM(COMPLEX(1,0),IMPRODUCT(AD966,AA966,COMPLEX($C$127,0)))</f>
        <v>1.0193822566913-0.0244746288091258i</v>
      </c>
      <c r="AH966" t="str">
        <f t="shared" ref="AH966:AH1029" si="486">IMDIV(IMPRODUCT(AE966,AF966),AG966)</f>
        <v>0.0281796376228219+0.0413326270059169i</v>
      </c>
      <c r="AI966">
        <f t="shared" ref="AI966:AI1029" si="487">20*LOG10(IMABS(AH966))</f>
        <v>-26.016297263264182</v>
      </c>
      <c r="AJ966">
        <f t="shared" ref="AJ966:AJ1029" si="488">IMARGUMENT(AH966)*180/PI()</f>
        <v>55.714730790535327</v>
      </c>
      <c r="AK966"/>
      <c r="AL966"/>
      <c r="AM966"/>
      <c r="AN966"/>
    </row>
    <row r="967" spans="1:40" x14ac:dyDescent="0.35">
      <c r="A967"/>
      <c r="B967">
        <f t="shared" si="454"/>
        <v>83300</v>
      </c>
      <c r="C967" s="237" t="str">
        <f t="shared" si="457"/>
        <v>-3.04844432839439E-06+0.00813716859101274i</v>
      </c>
      <c r="D967" s="208" t="str">
        <f t="shared" si="458"/>
        <v>-1.64876889111978+0.0623849591977644i</v>
      </c>
      <c r="E967" t="str">
        <f t="shared" si="459"/>
        <v>36500</v>
      </c>
      <c r="F967" t="str">
        <f t="shared" si="460"/>
        <v>0.21505376344086</v>
      </c>
      <c r="G967" t="str">
        <f t="shared" si="455"/>
        <v>0.21505376344086</v>
      </c>
      <c r="H967" t="str">
        <f t="shared" si="461"/>
        <v>2.01212020275258+0.972233139804795i</v>
      </c>
      <c r="I967" t="str">
        <f t="shared" si="462"/>
        <v>327.118335055037i</v>
      </c>
      <c r="J967" t="str">
        <f t="shared" si="456"/>
        <v>-143.843869982857+71.5630239233203i</v>
      </c>
      <c r="K967" t="str">
        <f t="shared" si="463"/>
        <v>0.906914698417514-1.82292632162235i</v>
      </c>
      <c r="L967" t="str">
        <f t="shared" si="464"/>
        <v>0.264116048778945-0.453170604653626i</v>
      </c>
      <c r="M967" t="str">
        <f t="shared" si="465"/>
        <v>1.17103074719646-2.27609692627598i</v>
      </c>
      <c r="N967" t="str">
        <f t="shared" si="466"/>
        <v>-1.0390254703371i</v>
      </c>
      <c r="O967" t="str">
        <f t="shared" si="467"/>
        <v>0.507060455219898-0.861910491148698i</v>
      </c>
      <c r="P967" t="str">
        <f t="shared" si="468"/>
        <v>0.492939544780102+0.861910491148698i</v>
      </c>
      <c r="Q967" t="str">
        <f t="shared" si="469"/>
        <v>-0.492939544780102+0.177114979188402i</v>
      </c>
      <c r="R967" t="str">
        <f t="shared" si="470"/>
        <v>-0.329247809151808-1.86681149800014i</v>
      </c>
      <c r="S967" t="str">
        <f t="shared" si="471"/>
        <v>0.116015980267526i</v>
      </c>
      <c r="T967" t="str">
        <f t="shared" si="472"/>
        <v>0.216579965915175-0.0381980073296823i</v>
      </c>
      <c r="U967" t="str">
        <f t="shared" si="473"/>
        <v>0.0000499999999999999-0.00170591389868692i</v>
      </c>
      <c r="V967" t="str">
        <f t="shared" si="474"/>
        <v>0.00002-0.0191062356652936i</v>
      </c>
      <c r="W967" t="str">
        <f t="shared" si="475"/>
        <v>0.0000422732657585218-0.00156617902448809i</v>
      </c>
      <c r="X967" t="str">
        <f t="shared" si="476"/>
        <v>0.0000545203912521139-0.00156542120368932i</v>
      </c>
      <c r="Y967" t="str">
        <f t="shared" si="477"/>
        <v>0.009+0.418711468870448i</v>
      </c>
      <c r="Z967" t="str">
        <f t="shared" si="478"/>
        <v>-0.0449770864783536-0.00254464988370383i</v>
      </c>
      <c r="AA967" t="str">
        <f t="shared" si="479"/>
        <v>0.624116786068421-28.7533562619676i</v>
      </c>
      <c r="AB967" t="str">
        <f t="shared" si="480"/>
        <v>0.651507837664406-0.114905831909667i</v>
      </c>
      <c r="AC967" t="str">
        <f t="shared" si="481"/>
        <v>1.50139889912372-1.61745324895107i</v>
      </c>
      <c r="AD967" t="str">
        <f t="shared" si="482"/>
        <v>0.239002758529161+0.180944555467671i</v>
      </c>
      <c r="AE967" t="str">
        <f t="shared" si="483"/>
        <v>-0.0102892071969035-0.00874653726075283i</v>
      </c>
      <c r="AF967" t="str">
        <f t="shared" si="484"/>
        <v>-3.66088909387236-0.909848180607031i</v>
      </c>
      <c r="AG967" t="str">
        <f t="shared" si="485"/>
        <v>1.01937398261995-0.0244683073635842i</v>
      </c>
      <c r="AH967" t="str">
        <f t="shared" si="486"/>
        <v>0.02815433176239+0.0412710240554503i</v>
      </c>
      <c r="AI967">
        <f t="shared" si="487"/>
        <v>-26.027617135957005</v>
      </c>
      <c r="AJ967">
        <f t="shared" si="488"/>
        <v>55.698912415573723</v>
      </c>
      <c r="AK967"/>
      <c r="AL967"/>
      <c r="AM967"/>
      <c r="AN967"/>
    </row>
    <row r="968" spans="1:40" x14ac:dyDescent="0.35">
      <c r="A968"/>
      <c r="B968">
        <f t="shared" si="454"/>
        <v>83400</v>
      </c>
      <c r="C968" s="237" t="str">
        <f t="shared" si="457"/>
        <v>-3.04113829410827E-06+0.00812741179687482i</v>
      </c>
      <c r="D968" s="208" t="str">
        <f t="shared" si="458"/>
        <v>-1.64876883510685+0.0623101571093736i</v>
      </c>
      <c r="E968" t="str">
        <f t="shared" si="459"/>
        <v>36500</v>
      </c>
      <c r="F968" t="str">
        <f t="shared" si="460"/>
        <v>0.21505376344086</v>
      </c>
      <c r="G968" t="str">
        <f t="shared" si="455"/>
        <v>0.21505376344086</v>
      </c>
      <c r="H968" t="str">
        <f t="shared" si="461"/>
        <v>2.01308551530721+0.971579097454404i</v>
      </c>
      <c r="I968" t="str">
        <f t="shared" si="462"/>
        <v>327.511034136736i</v>
      </c>
      <c r="J968" t="str">
        <f t="shared" si="456"/>
        <v>-144.191843118707+71.6489339160255i</v>
      </c>
      <c r="K968" t="str">
        <f t="shared" si="463"/>
        <v>0.905147369640967-1.82158840877587i</v>
      </c>
      <c r="L968" t="str">
        <f t="shared" si="464"/>
        <v>0.263643265418781-0.452902450950776i</v>
      </c>
      <c r="M968" t="str">
        <f t="shared" si="465"/>
        <v>1.16879063505975-2.27449085972665i</v>
      </c>
      <c r="N968" t="str">
        <f t="shared" si="466"/>
        <v>-1.04027279983331i</v>
      </c>
      <c r="O968" t="str">
        <f t="shared" si="467"/>
        <v>0.505984974669867-0.862542291953464i</v>
      </c>
      <c r="P968" t="str">
        <f t="shared" si="468"/>
        <v>0.494015025330133+0.862542291953464i</v>
      </c>
      <c r="Q968" t="str">
        <f t="shared" si="469"/>
        <v>-0.494015025330133+0.177730507879846i</v>
      </c>
      <c r="R968" t="str">
        <f t="shared" si="470"/>
        <v>-0.329237780769432-1.86443294781841i</v>
      </c>
      <c r="S968" t="str">
        <f t="shared" si="471"/>
        <v>0.116155255153801i</v>
      </c>
      <c r="T968" t="str">
        <f t="shared" si="472"/>
        <v>0.216563684771001-0.0382426984315446i</v>
      </c>
      <c r="U968" t="str">
        <f t="shared" si="473"/>
        <v>0.0000499999999999999-0.00170386843837675i</v>
      </c>
      <c r="V968" t="str">
        <f t="shared" si="474"/>
        <v>0.00002-0.0190833265098196i</v>
      </c>
      <c r="W968" t="str">
        <f t="shared" si="475"/>
        <v>0.0000422732649979017-0.00156430133786239i</v>
      </c>
      <c r="X968" t="str">
        <f t="shared" si="476"/>
        <v>0.0000544910224110473-0.00156354465527835i</v>
      </c>
      <c r="Y968" t="str">
        <f t="shared" si="477"/>
        <v>0.009+0.419214123695022i</v>
      </c>
      <c r="Z968" t="str">
        <f t="shared" si="478"/>
        <v>-0.0448689718618021-0.002538385016196i</v>
      </c>
      <c r="AA968" t="str">
        <f t="shared" si="479"/>
        <v>0.622608492771507-28.7186542984544i</v>
      </c>
      <c r="AB968" t="str">
        <f t="shared" si="480"/>
        <v>0.651458861329081-0.115040270028235i</v>
      </c>
      <c r="AC968" t="str">
        <f t="shared" si="481"/>
        <v>1.49976097356841-1.61619521584467i</v>
      </c>
      <c r="AD968" t="str">
        <f t="shared" si="482"/>
        <v>0.239224770232639+0.181091296493126i</v>
      </c>
      <c r="AE968" t="str">
        <f t="shared" si="483"/>
        <v>-0.0102740900506327-0.00873262485902879i</v>
      </c>
      <c r="AF968" t="str">
        <f t="shared" si="484"/>
        <v>-3.66185435041406-0.90926894034503i</v>
      </c>
      <c r="AG968" t="str">
        <f t="shared" si="485"/>
        <v>1.01936570300494-0.0244620214783245i</v>
      </c>
      <c r="AH968" t="str">
        <f t="shared" si="486"/>
        <v>0.0281291078491419+0.0412095541575082i</v>
      </c>
      <c r="AI968">
        <f t="shared" si="487"/>
        <v>-26.038923942652854</v>
      </c>
      <c r="AJ968">
        <f t="shared" si="488"/>
        <v>55.683061145878227</v>
      </c>
      <c r="AK968"/>
      <c r="AL968"/>
      <c r="AM968"/>
      <c r="AN968"/>
    </row>
    <row r="969" spans="1:40" x14ac:dyDescent="0.35">
      <c r="A969"/>
      <c r="B969">
        <f t="shared" si="454"/>
        <v>83500</v>
      </c>
      <c r="C969" s="237" t="str">
        <f t="shared" si="457"/>
        <v>-3.03385849332099E-06+0.00811767837229389i</v>
      </c>
      <c r="D969" s="208" t="str">
        <f t="shared" si="458"/>
        <v>-1.64876877929504+0.0622355341875865i</v>
      </c>
      <c r="E969" t="str">
        <f t="shared" si="459"/>
        <v>36500</v>
      </c>
      <c r="F969" t="str">
        <f t="shared" si="460"/>
        <v>0.21505376344086</v>
      </c>
      <c r="G969" t="str">
        <f t="shared" si="455"/>
        <v>0.21505376344086</v>
      </c>
      <c r="H969" t="str">
        <f t="shared" si="461"/>
        <v>2.01404837422386+0.970925322575451i</v>
      </c>
      <c r="I969" t="str">
        <f t="shared" si="462"/>
        <v>327.903733218435i</v>
      </c>
      <c r="J969" t="str">
        <f t="shared" si="456"/>
        <v>-144.540233738822+71.7348439087305i</v>
      </c>
      <c r="K969" t="str">
        <f t="shared" si="463"/>
        <v>0.903384807138797-1.8202514157008i</v>
      </c>
      <c r="L969" t="str">
        <f t="shared" si="464"/>
        <v>0.263171607466205-0.452634285195327i</v>
      </c>
      <c r="M969" t="str">
        <f t="shared" si="465"/>
        <v>1.166556414605-2.27288570089613i</v>
      </c>
      <c r="N969" t="str">
        <f t="shared" si="466"/>
        <v>-1.04152012932951i</v>
      </c>
      <c r="O969" t="str">
        <f t="shared" si="467"/>
        <v>0.504908706892902-0.863172750788472i</v>
      </c>
      <c r="P969" t="str">
        <f t="shared" si="468"/>
        <v>0.495091293107098+0.863172750788472i</v>
      </c>
      <c r="Q969" t="str">
        <f t="shared" si="469"/>
        <v>-0.495091293107098+0.178347378541038i</v>
      </c>
      <c r="R969" t="str">
        <f t="shared" si="470"/>
        <v>-0.329227739313774-1.86205992283256i</v>
      </c>
      <c r="S969" t="str">
        <f t="shared" si="471"/>
        <v>0.116294530040077i</v>
      </c>
      <c r="T969" t="str">
        <f t="shared" si="472"/>
        <v>0.216547383632275-0.0382873852196523i</v>
      </c>
      <c r="U969" t="str">
        <f t="shared" si="473"/>
        <v>0.0000499999999999999-0.0017018278773727i</v>
      </c>
      <c r="V969" t="str">
        <f t="shared" si="474"/>
        <v>0.00002-0.0190604722265743i</v>
      </c>
      <c r="W969" t="str">
        <f t="shared" si="475"/>
        <v>0.0000422732642363691-0.00156242814896033i</v>
      </c>
      <c r="X969" t="str">
        <f t="shared" si="476"/>
        <v>0.0000544617590113559-0.00156167260104115i</v>
      </c>
      <c r="Y969" t="str">
        <f t="shared" si="477"/>
        <v>0.009+0.419716778519596i</v>
      </c>
      <c r="Z969" t="str">
        <f t="shared" si="478"/>
        <v>-0.0447612470141573-0.00253214678602501i</v>
      </c>
      <c r="AA969" t="str">
        <f t="shared" si="479"/>
        <v>0.621105675325444-28.6840362646454i</v>
      </c>
      <c r="AB969" t="str">
        <f t="shared" si="480"/>
        <v>0.651409824846884-0.115174695170326i</v>
      </c>
      <c r="AC969" t="str">
        <f t="shared" si="481"/>
        <v>1.49812739195415-1.61493785576885i</v>
      </c>
      <c r="AD969" t="str">
        <f t="shared" si="482"/>
        <v>0.239446973092146+0.1812377823032i</v>
      </c>
      <c r="AE969" t="str">
        <f t="shared" si="483"/>
        <v>-0.0102590244414045-0.0087187440253103i</v>
      </c>
      <c r="AF969" t="str">
        <f t="shared" si="484"/>
        <v>-3.6628171535189-0.908689788387865i</v>
      </c>
      <c r="AG969" t="str">
        <f t="shared" si="485"/>
        <v>1.01935741783841-0.0244557709969552i</v>
      </c>
      <c r="AH969" t="str">
        <f t="shared" si="486"/>
        <v>0.0281039654685471+0.0411482168387252i</v>
      </c>
      <c r="AI969">
        <f t="shared" si="487"/>
        <v>-26.050217720374945</v>
      </c>
      <c r="AJ969">
        <f t="shared" si="488"/>
        <v>55.667177090748929</v>
      </c>
      <c r="AK969"/>
      <c r="AL969"/>
      <c r="AM969"/>
      <c r="AN969"/>
    </row>
    <row r="970" spans="1:40" x14ac:dyDescent="0.35">
      <c r="A970"/>
      <c r="B970">
        <f t="shared" si="454"/>
        <v>83600</v>
      </c>
      <c r="C970" s="237" t="str">
        <f t="shared" si="457"/>
        <v>-3.02660480058855E-06+0.00810796823340794i</v>
      </c>
      <c r="D970" s="208" t="str">
        <f t="shared" si="458"/>
        <v>-1.6487687236834+0.0621610897894609i</v>
      </c>
      <c r="E970" t="str">
        <f t="shared" si="459"/>
        <v>36500</v>
      </c>
      <c r="F970" t="str">
        <f t="shared" si="460"/>
        <v>0.21505376344086</v>
      </c>
      <c r="G970" t="str">
        <f t="shared" si="455"/>
        <v>0.21505376344086</v>
      </c>
      <c r="H970" t="str">
        <f t="shared" si="461"/>
        <v>2.0150087867796+0.970271818056399i</v>
      </c>
      <c r="I970" t="str">
        <f t="shared" si="462"/>
        <v>328.296432300133i</v>
      </c>
      <c r="J970" t="str">
        <f t="shared" si="456"/>
        <v>-144.889041843204+71.8207539014356i</v>
      </c>
      <c r="K970" t="str">
        <f t="shared" si="463"/>
        <v>0.901626995439872-1.81891534651015i</v>
      </c>
      <c r="L970" t="str">
        <f t="shared" si="464"/>
        <v>0.262701071919942-0.452366109173445i</v>
      </c>
      <c r="M970" t="str">
        <f t="shared" si="465"/>
        <v>1.16432806735981-2.27128145568359i</v>
      </c>
      <c r="N970" t="str">
        <f t="shared" si="466"/>
        <v>-1.04276745882571i</v>
      </c>
      <c r="O970" t="str">
        <f t="shared" si="467"/>
        <v>0.503831653563485-0.863801866672841i</v>
      </c>
      <c r="P970" t="str">
        <f t="shared" si="468"/>
        <v>0.496168346436515+0.863801866672841i</v>
      </c>
      <c r="Q970" t="str">
        <f t="shared" si="469"/>
        <v>-0.496168346436515+0.178965592152869i</v>
      </c>
      <c r="R970" t="str">
        <f t="shared" si="470"/>
        <v>-0.329217684780965-1.85969240320115i</v>
      </c>
      <c r="S970" t="str">
        <f t="shared" si="471"/>
        <v>0.116433804926352i</v>
      </c>
      <c r="T970" t="str">
        <f t="shared" si="472"/>
        <v>0.216531062497341-0.0383320676880921i</v>
      </c>
      <c r="U970" t="str">
        <f t="shared" si="473"/>
        <v>0.0000500000000000001-0.00169979219809355i</v>
      </c>
      <c r="V970" t="str">
        <f t="shared" si="474"/>
        <v>0.00002-0.0190376726186478i</v>
      </c>
      <c r="W970" t="str">
        <f t="shared" si="475"/>
        <v>0.000042273263473924-0.00156055944164177i</v>
      </c>
      <c r="X970" t="str">
        <f t="shared" si="476"/>
        <v>0.000054432600548884-0.00155980502485425i</v>
      </c>
      <c r="Y970" t="str">
        <f t="shared" si="477"/>
        <v>0.009+0.420219433344171i</v>
      </c>
      <c r="Z970" t="str">
        <f t="shared" si="478"/>
        <v>-0.0446539100622485-0.00252593504141182i</v>
      </c>
      <c r="AA970" t="str">
        <f t="shared" si="479"/>
        <v>0.619608307185006-28.6495018554681i</v>
      </c>
      <c r="AB970" t="str">
        <f t="shared" si="480"/>
        <v>0.651360728212834-0.115309107318152i</v>
      </c>
      <c r="AC970" t="str">
        <f t="shared" si="481"/>
        <v>1.49649814071098-1.6136811730231i</v>
      </c>
      <c r="AD970" t="str">
        <f t="shared" si="482"/>
        <v>0.23966936685017+0.181384012671992i</v>
      </c>
      <c r="AE970" t="str">
        <f t="shared" si="483"/>
        <v>-0.0102440101184435-0.00870489464066471i</v>
      </c>
      <c r="AF970" t="str">
        <f t="shared" si="484"/>
        <v>-3.663777510463-0.908110728266938i</v>
      </c>
      <c r="AG970" t="str">
        <f t="shared" si="485"/>
        <v>1.01934912711256-0.0244495557638151i</v>
      </c>
      <c r="AH970" t="str">
        <f t="shared" si="486"/>
        <v>0.0280789042086062+0.0410870116280202i</v>
      </c>
      <c r="AI970">
        <f t="shared" si="487"/>
        <v>-26.061498505996305</v>
      </c>
      <c r="AJ970">
        <f t="shared" si="488"/>
        <v>55.651260358969523</v>
      </c>
      <c r="AK970"/>
      <c r="AL970"/>
      <c r="AM970"/>
      <c r="AN970"/>
    </row>
    <row r="971" spans="1:40" x14ac:dyDescent="0.35">
      <c r="A971"/>
      <c r="B971">
        <f t="shared" si="454"/>
        <v>83700</v>
      </c>
      <c r="C971" s="237" t="str">
        <f t="shared" si="457"/>
        <v>-3.01937709121589E-06+0.00809828129675577i</v>
      </c>
      <c r="D971" s="208" t="str">
        <f t="shared" si="458"/>
        <v>-1.64876866827096+0.0620868232751276i</v>
      </c>
      <c r="E971" t="str">
        <f t="shared" si="459"/>
        <v>36500</v>
      </c>
      <c r="F971" t="str">
        <f t="shared" si="460"/>
        <v>0.21505376344086</v>
      </c>
      <c r="G971" t="str">
        <f t="shared" si="455"/>
        <v>0.21505376344086</v>
      </c>
      <c r="H971" t="str">
        <f t="shared" si="461"/>
        <v>2.01596676022999+0.969618586760552i</v>
      </c>
      <c r="I971" t="str">
        <f t="shared" si="462"/>
        <v>328.689131381832i</v>
      </c>
      <c r="J971" t="str">
        <f t="shared" si="456"/>
        <v>-145.238267431852+71.9066638941406i</v>
      </c>
      <c r="K971" t="str">
        <f t="shared" si="463"/>
        <v>0.899873919126919-1.81758020527155i</v>
      </c>
      <c r="L971" t="str">
        <f t="shared" si="464"/>
        <v>0.262231655785755-0.452097924658686i</v>
      </c>
      <c r="M971" t="str">
        <f t="shared" si="465"/>
        <v>1.16210557491267-2.26967812993024i</v>
      </c>
      <c r="N971" t="str">
        <f t="shared" si="466"/>
        <v>-1.04401478832192i</v>
      </c>
      <c r="O971" t="str">
        <f t="shared" si="467"/>
        <v>0.50275381635732-0.864429638627778i</v>
      </c>
      <c r="P971" t="str">
        <f t="shared" si="468"/>
        <v>0.49724618364268+0.864429638627778i</v>
      </c>
      <c r="Q971" t="str">
        <f t="shared" si="469"/>
        <v>-0.49724618364268+0.179585149694142i</v>
      </c>
      <c r="R971" t="str">
        <f t="shared" si="470"/>
        <v>-0.329207617167125-1.85733036917755i</v>
      </c>
      <c r="S971" t="str">
        <f t="shared" si="471"/>
        <v>0.116573079812628i</v>
      </c>
      <c r="T971" t="str">
        <f t="shared" si="472"/>
        <v>0.216514721364552-0.0383767458309483i</v>
      </c>
      <c r="U971" t="str">
        <f t="shared" si="473"/>
        <v>0.0000500000000000001-0.00169776138304207i</v>
      </c>
      <c r="V971" t="str">
        <f t="shared" si="474"/>
        <v>0.00002-0.0190149274900711i</v>
      </c>
      <c r="W971" t="str">
        <f t="shared" si="475"/>
        <v>0.0000422732627105664-0.0015586951998437i</v>
      </c>
      <c r="X971" t="str">
        <f t="shared" si="476"/>
        <v>0.0000544035465224863-0.00155794191067121i</v>
      </c>
      <c r="Y971" t="str">
        <f t="shared" si="477"/>
        <v>0.009+0.420722088168745i</v>
      </c>
      <c r="Z971" t="str">
        <f t="shared" si="478"/>
        <v>-0.044546959144156-0.00251974963164238i</v>
      </c>
      <c r="AA971" t="str">
        <f t="shared" si="479"/>
        <v>0.618116361966058-28.6150507673317i</v>
      </c>
      <c r="AB971" t="str">
        <f t="shared" si="480"/>
        <v>0.651311571421976-0.115443506453917i</v>
      </c>
      <c r="AC971" t="str">
        <f t="shared" si="481"/>
        <v>1.49487320631369-1.61242517186452i</v>
      </c>
      <c r="AD971" t="str">
        <f t="shared" si="482"/>
        <v>0.239891951248893+0.181529987373758i</v>
      </c>
      <c r="AE971" t="str">
        <f t="shared" si="483"/>
        <v>-0.0102290468324792-0.0086910765867713i</v>
      </c>
      <c r="AF971" t="str">
        <f t="shared" si="484"/>
        <v>-3.66473542850095-0.907531763485424i</v>
      </c>
      <c r="AG971" t="str">
        <f t="shared" si="485"/>
        <v>1.01934083081968-0.0244433756239668i</v>
      </c>
      <c r="AH971" t="str">
        <f t="shared" si="486"/>
        <v>0.0280539236598269+0.0410259380565829i</v>
      </c>
      <c r="AI971">
        <f t="shared" si="487"/>
        <v>-26.072766336241106</v>
      </c>
      <c r="AJ971">
        <f t="shared" si="488"/>
        <v>55.635311058815702</v>
      </c>
      <c r="AK971"/>
      <c r="AL971"/>
      <c r="AM971"/>
      <c r="AN971"/>
    </row>
    <row r="972" spans="1:40" x14ac:dyDescent="0.35">
      <c r="A972"/>
      <c r="B972">
        <f t="shared" si="454"/>
        <v>83800</v>
      </c>
      <c r="C972" s="237" t="str">
        <f t="shared" si="457"/>
        <v>-3.01217524125146E-06+0.00808861747927453i</v>
      </c>
      <c r="D972" s="208" t="str">
        <f t="shared" si="458"/>
        <v>-1.64876861305678+0.0620127340077714i</v>
      </c>
      <c r="E972" t="str">
        <f t="shared" si="459"/>
        <v>36500</v>
      </c>
      <c r="F972" t="str">
        <f t="shared" si="460"/>
        <v>0.21505376344086</v>
      </c>
      <c r="G972" t="str">
        <f t="shared" si="455"/>
        <v>0.21505376344086</v>
      </c>
      <c r="H972" t="str">
        <f t="shared" si="461"/>
        <v>2.01692230180917+0.968965631526234i</v>
      </c>
      <c r="I972" t="str">
        <f t="shared" si="462"/>
        <v>329.081830463531i</v>
      </c>
      <c r="J972" t="str">
        <f t="shared" si="456"/>
        <v>-145.587910504766+71.9925738868457i</v>
      </c>
      <c r="K972" t="str">
        <f t="shared" si="463"/>
        <v>0.898125562836305-1.81624599600746i</v>
      </c>
      <c r="L972" t="str">
        <f t="shared" si="464"/>
        <v>0.261763356076433-0.451829733412069i</v>
      </c>
      <c r="M972" t="str">
        <f t="shared" si="465"/>
        <v>1.15988891891274-2.26807572941953i</v>
      </c>
      <c r="N972" t="str">
        <f t="shared" si="466"/>
        <v>-1.04526211781812i</v>
      </c>
      <c r="O972" t="str">
        <f t="shared" si="467"/>
        <v>0.501675196951357-0.865056065676565i</v>
      </c>
      <c r="P972" t="str">
        <f t="shared" si="468"/>
        <v>0.498324803048643+0.865056065676565i</v>
      </c>
      <c r="Q972" t="str">
        <f t="shared" si="469"/>
        <v>-0.498324803048643+0.180206052141555i</v>
      </c>
      <c r="R972" t="str">
        <f t="shared" si="470"/>
        <v>-0.329197536468365-1.85497380110944i</v>
      </c>
      <c r="S972" t="str">
        <f t="shared" si="471"/>
        <v>0.116712354698903i</v>
      </c>
      <c r="T972" t="str">
        <f t="shared" si="472"/>
        <v>0.216498360232257-0.0384214196423009i</v>
      </c>
      <c r="U972" t="str">
        <f t="shared" si="473"/>
        <v>0.0000500000000000001-0.00169573541480455i</v>
      </c>
      <c r="V972" t="str">
        <f t="shared" si="474"/>
        <v>0.00002-0.0189922366458109i</v>
      </c>
      <c r="W972" t="str">
        <f t="shared" si="475"/>
        <v>0.0000422732619462964-0.00155683540757974i</v>
      </c>
      <c r="X972" t="str">
        <f t="shared" si="476"/>
        <v>0.0000543745964340048-0.00155608324252213i</v>
      </c>
      <c r="Y972" t="str">
        <f t="shared" si="477"/>
        <v>0.009+0.42122474299332i</v>
      </c>
      <c r="Z972" t="str">
        <f t="shared" si="478"/>
        <v>-0.0444403924091274-0.00251359040705878i</v>
      </c>
      <c r="AA972" t="str">
        <f t="shared" si="479"/>
        <v>0.61662981344435-28.5806826981174i</v>
      </c>
      <c r="AB972" t="str">
        <f t="shared" si="480"/>
        <v>0.651262354469346-0.115577892559814i</v>
      </c>
      <c r="AC972" t="str">
        <f t="shared" si="481"/>
        <v>1.49325257528164-1.61116985650796i</v>
      </c>
      <c r="AD972" t="str">
        <f t="shared" si="482"/>
        <v>0.240114726030211+0.181675706182902i</v>
      </c>
      <c r="AE972" t="str">
        <f t="shared" si="483"/>
        <v>-0.0102141343357357-0.00867728974591659i</v>
      </c>
      <c r="AF972" t="str">
        <f t="shared" si="484"/>
        <v>-3.66569091486595-0.906952897518463i</v>
      </c>
      <c r="AG972" t="str">
        <f t="shared" si="485"/>
        <v>1.01933252895214-0.0244372304231942i</v>
      </c>
      <c r="AH972" t="str">
        <f t="shared" si="486"/>
        <v>0.0280290234152094+0.0409649956578589i</v>
      </c>
      <c r="AI972">
        <f t="shared" si="487"/>
        <v>-26.084021247685296</v>
      </c>
      <c r="AJ972">
        <f t="shared" si="488"/>
        <v>55.619329298053707</v>
      </c>
      <c r="AK972"/>
      <c r="AL972"/>
      <c r="AM972"/>
      <c r="AN972"/>
    </row>
    <row r="973" spans="1:40" x14ac:dyDescent="0.35">
      <c r="A973"/>
      <c r="B973">
        <f t="shared" si="454"/>
        <v>83900</v>
      </c>
      <c r="C973" s="237" t="str">
        <f t="shared" si="457"/>
        <v>-3.00499912748198E-06+0.00807897669829736i</v>
      </c>
      <c r="D973" s="208" t="str">
        <f t="shared" si="458"/>
        <v>-1.6487685580399+0.0619388213536131i</v>
      </c>
      <c r="E973" t="str">
        <f t="shared" si="459"/>
        <v>36500</v>
      </c>
      <c r="F973" t="str">
        <f t="shared" si="460"/>
        <v>0.21505376344086</v>
      </c>
      <c r="G973" t="str">
        <f t="shared" si="455"/>
        <v>0.21505376344086</v>
      </c>
      <c r="H973" t="str">
        <f t="shared" si="461"/>
        <v>2.01787541872984+0.968312955166951i</v>
      </c>
      <c r="I973" t="str">
        <f t="shared" si="462"/>
        <v>329.47452954523i</v>
      </c>
      <c r="J973" t="str">
        <f t="shared" si="456"/>
        <v>-145.937971061947+72.0784838795508i</v>
      </c>
      <c r="K973" t="str">
        <f t="shared" si="463"/>
        <v>0.896381911257881-1.81491272269559i</v>
      </c>
      <c r="L973" t="str">
        <f t="shared" si="464"/>
        <v>0.261296169811789-0.451561537182147i</v>
      </c>
      <c r="M973" t="str">
        <f t="shared" si="465"/>
        <v>1.15767808106967-2.26647425987774i</v>
      </c>
      <c r="N973" t="str">
        <f t="shared" si="466"/>
        <v>-1.04650944731432i</v>
      </c>
      <c r="O973" t="str">
        <f t="shared" si="467"/>
        <v>0.500595797023735-0.865681146844594i</v>
      </c>
      <c r="P973" t="str">
        <f t="shared" si="468"/>
        <v>0.499404202976265+0.865681146844594i</v>
      </c>
      <c r="Q973" t="str">
        <f t="shared" si="469"/>
        <v>-0.499404202976265+0.180828300469726i</v>
      </c>
      <c r="R973" t="str">
        <f t="shared" si="470"/>
        <v>-0.329187442680805-1.85262267943811i</v>
      </c>
      <c r="S973" t="str">
        <f t="shared" si="471"/>
        <v>0.116851629585179i</v>
      </c>
      <c r="T973" t="str">
        <f t="shared" si="472"/>
        <v>0.216481979098804-0.0384660891162298i</v>
      </c>
      <c r="U973" t="str">
        <f t="shared" si="473"/>
        <v>0.0000500000000000001-0.00169371427605031i</v>
      </c>
      <c r="V973" t="str">
        <f t="shared" si="474"/>
        <v>0.00002-0.0189695998917635i</v>
      </c>
      <c r="W973" t="str">
        <f t="shared" si="475"/>
        <v>0.0000422732611811137-0.00155498004893977i</v>
      </c>
      <c r="X973" t="str">
        <f t="shared" si="476"/>
        <v>0.0000543457497882473-0.00155422900451323i</v>
      </c>
      <c r="Y973" t="str">
        <f t="shared" si="477"/>
        <v>0.009+0.421727397817894i</v>
      </c>
      <c r="Z973" t="str">
        <f t="shared" si="478"/>
        <v>-0.0443342080175003-0.00250745721905053i</v>
      </c>
      <c r="AA973" t="str">
        <f t="shared" si="479"/>
        <v>0.615148635554382-28.5463973471697i</v>
      </c>
      <c r="AB973" t="str">
        <f t="shared" si="480"/>
        <v>0.651213077349971-0.115712265618033i</v>
      </c>
      <c r="AC973" t="str">
        <f t="shared" si="481"/>
        <v>1.49163623417858-1.60991523112639i</v>
      </c>
      <c r="AD973" t="str">
        <f t="shared" si="482"/>
        <v>0.240337690935725+0.181821168873984i</v>
      </c>
      <c r="AE973" t="str">
        <f t="shared" si="483"/>
        <v>-0.0101992723819208-0.00866353400099097i</v>
      </c>
      <c r="AF973" t="str">
        <f t="shared" si="484"/>
        <v>-3.66664397676974-0.906374133813338i</v>
      </c>
      <c r="AG973" t="str">
        <f t="shared" si="485"/>
        <v>1.01932422150235-0.0244311200079971i</v>
      </c>
      <c r="AH973" t="str">
        <f t="shared" si="486"/>
        <v>0.0280042030702273+0.0409041839675386i</v>
      </c>
      <c r="AI973">
        <f t="shared" si="487"/>
        <v>-26.095263276757137</v>
      </c>
      <c r="AJ973">
        <f t="shared" si="488"/>
        <v>55.603315183945774</v>
      </c>
      <c r="AK973"/>
      <c r="AL973"/>
      <c r="AM973"/>
      <c r="AN973"/>
    </row>
    <row r="974" spans="1:40" x14ac:dyDescent="0.35">
      <c r="A974"/>
      <c r="B974">
        <f t="shared" si="454"/>
        <v>84000</v>
      </c>
      <c r="C974" s="237" t="str">
        <f t="shared" si="457"/>
        <v>-2.99784862742717E-06+0.00806935887155111i</v>
      </c>
      <c r="D974" s="208" t="str">
        <f t="shared" si="458"/>
        <v>-1.6487685032194+0.0618650846818919i</v>
      </c>
      <c r="E974" t="str">
        <f t="shared" si="459"/>
        <v>36500</v>
      </c>
      <c r="F974" t="str">
        <f t="shared" si="460"/>
        <v>0.21505376344086</v>
      </c>
      <c r="G974" t="str">
        <f t="shared" si="455"/>
        <v>0.21505376344086</v>
      </c>
      <c r="H974" t="str">
        <f t="shared" si="461"/>
        <v>2.01882611818335+0.967660560471571i</v>
      </c>
      <c r="I974" t="str">
        <f t="shared" si="462"/>
        <v>329.867228626928i</v>
      </c>
      <c r="J974" t="str">
        <f t="shared" si="456"/>
        <v>-146.288449103393+72.1643938722559i</v>
      </c>
      <c r="K974" t="str">
        <f t="shared" si="463"/>
        <v>0.894642949134857-1.81358038926923i</v>
      </c>
      <c r="L974" t="str">
        <f t="shared" si="464"/>
        <v>0.260830094018675-0.451293337705086i</v>
      </c>
      <c r="M974" t="str">
        <f t="shared" si="465"/>
        <v>1.15547304315353-2.26487372697432i</v>
      </c>
      <c r="N974" t="str">
        <f t="shared" si="466"/>
        <v>-1.04775677681053i</v>
      </c>
      <c r="O974" t="str">
        <f t="shared" si="467"/>
        <v>0.499515618253811-0.866304881159349i</v>
      </c>
      <c r="P974" t="str">
        <f t="shared" si="468"/>
        <v>0.500484381746189+0.866304881159349i</v>
      </c>
      <c r="Q974" t="str">
        <f t="shared" si="469"/>
        <v>-0.500484381746189+0.181451895651181i</v>
      </c>
      <c r="R974" t="str">
        <f t="shared" si="470"/>
        <v>-0.329177335800543-1.85027698469796i</v>
      </c>
      <c r="S974" t="str">
        <f t="shared" si="471"/>
        <v>0.116990904471454i</v>
      </c>
      <c r="T974" t="str">
        <f t="shared" si="472"/>
        <v>0.216465577962529-0.0385107542468091i</v>
      </c>
      <c r="U974" t="str">
        <f t="shared" si="473"/>
        <v>0.0000500000000000001-0.0016916979495312i</v>
      </c>
      <c r="V974" t="str">
        <f t="shared" si="474"/>
        <v>0.00002-0.0189470170347495i</v>
      </c>
      <c r="W974" t="str">
        <f t="shared" si="475"/>
        <v>0.0000422732604150185-0.00155312910808941i</v>
      </c>
      <c r="X974" t="str">
        <f t="shared" si="476"/>
        <v>0.0000543170060929683-0.0015523791808264i</v>
      </c>
      <c r="Y974" t="str">
        <f t="shared" si="477"/>
        <v>0.009+0.422230052642468i</v>
      </c>
      <c r="Z974" t="str">
        <f t="shared" si="478"/>
        <v>-0.0442284041406206-0.00250134992004595i</v>
      </c>
      <c r="AA974" t="str">
        <f t="shared" si="479"/>
        <v>0.61367280238823-28.5121944152875i</v>
      </c>
      <c r="AB974" t="str">
        <f t="shared" si="480"/>
        <v>0.651163740058848-0.115846625610749i</v>
      </c>
      <c r="AC974" t="str">
        <f t="shared" si="481"/>
        <v>1.49002416961262-1.60866129985114i</v>
      </c>
      <c r="AD974" t="str">
        <f t="shared" si="482"/>
        <v>0.24056084570674+0.181966375221708i</v>
      </c>
      <c r="AE974" t="str">
        <f t="shared" si="483"/>
        <v>-0.0101844607262153-0.00864980923548426i</v>
      </c>
      <c r="AF974" t="str">
        <f t="shared" si="484"/>
        <v>-3.66759462140275-0.905795475789679i</v>
      </c>
      <c r="AG974" t="str">
        <f t="shared" si="485"/>
        <v>1.01931590846282-0.0244250442255872i</v>
      </c>
      <c r="AH974" t="str">
        <f t="shared" si="486"/>
        <v>0.0279794622228093+0.04084350252354i</v>
      </c>
      <c r="AI974">
        <f t="shared" si="487"/>
        <v>-26.106492459738604</v>
      </c>
      <c r="AJ974">
        <f t="shared" si="488"/>
        <v>55.587268823250831</v>
      </c>
      <c r="AK974"/>
      <c r="AL974"/>
      <c r="AM974"/>
      <c r="AN974"/>
    </row>
    <row r="975" spans="1:40" x14ac:dyDescent="0.35">
      <c r="A975"/>
      <c r="B975">
        <f t="shared" si="454"/>
        <v>84100</v>
      </c>
      <c r="C975" s="237" t="str">
        <f t="shared" si="457"/>
        <v>-2.99072361933446E-06+0.0080597639171539i</v>
      </c>
      <c r="D975" s="208" t="str">
        <f t="shared" si="458"/>
        <v>-1.64876844859434+0.0617915233648466i</v>
      </c>
      <c r="E975" t="str">
        <f t="shared" si="459"/>
        <v>36500</v>
      </c>
      <c r="F975" t="str">
        <f t="shared" si="460"/>
        <v>0.21505376344086</v>
      </c>
      <c r="G975" t="str">
        <f t="shared" si="455"/>
        <v>0.21505376344086</v>
      </c>
      <c r="H975" t="str">
        <f t="shared" si="461"/>
        <v>2.01977440733971+0.96700845020448i</v>
      </c>
      <c r="I975" t="str">
        <f t="shared" si="462"/>
        <v>330.259927708627i</v>
      </c>
      <c r="J975" t="str">
        <f t="shared" si="456"/>
        <v>-146.639344629106+72.2503038649609i</v>
      </c>
      <c r="K975" t="str">
        <f t="shared" si="463"/>
        <v>0.892908661263576-1.8122489996176i</v>
      </c>
      <c r="L975" t="str">
        <f t="shared" si="464"/>
        <v>0.260365125730965-0.451025136704731i</v>
      </c>
      <c r="M975" t="str">
        <f t="shared" si="465"/>
        <v>1.15327378699454-2.26327413632233i</v>
      </c>
      <c r="N975" t="str">
        <f t="shared" si="466"/>
        <v>-1.04900410630673i</v>
      </c>
      <c r="O975" t="str">
        <f t="shared" si="467"/>
        <v>0.498434662322176-0.866927267650394i</v>
      </c>
      <c r="P975" t="str">
        <f t="shared" si="468"/>
        <v>0.501565337677824+0.866927267650394i</v>
      </c>
      <c r="Q975" t="str">
        <f t="shared" si="469"/>
        <v>-0.501565337677824+0.182076838656336i</v>
      </c>
      <c r="R975" t="str">
        <f t="shared" si="470"/>
        <v>-0.329167215823679-1.84793669751604i</v>
      </c>
      <c r="S975" t="str">
        <f t="shared" si="471"/>
        <v>0.11713017935773i</v>
      </c>
      <c r="T975" t="str">
        <f t="shared" si="472"/>
        <v>0.216449156821785-0.0385554150281121i</v>
      </c>
      <c r="U975" t="str">
        <f t="shared" si="473"/>
        <v>0.00005-0.0016896864180811i</v>
      </c>
      <c r="V975" t="str">
        <f t="shared" si="474"/>
        <v>0.00002-0.0189244878825084i</v>
      </c>
      <c r="W975" t="str">
        <f t="shared" si="475"/>
        <v>0.0000422732596480107-0.00155128256926962i</v>
      </c>
      <c r="X975" t="str">
        <f t="shared" si="476"/>
        <v>0.0000542883648588465-0.00155053375571878i</v>
      </c>
      <c r="Y975" t="str">
        <f t="shared" si="477"/>
        <v>0.009+0.422732707467043i</v>
      </c>
      <c r="Z975" t="str">
        <f t="shared" si="478"/>
        <v>-0.0441229789607662-0.00249526836350358i</v>
      </c>
      <c r="AA975" t="str">
        <f t="shared" si="479"/>
        <v>0.612202288194409-28.4780736047153i</v>
      </c>
      <c r="AB975" t="str">
        <f t="shared" si="480"/>
        <v>0.651114342591022-0.115980972520132i</v>
      </c>
      <c r="AC975" t="str">
        <f t="shared" si="481"/>
        <v>1.48841636823608-1.60740806677238i</v>
      </c>
      <c r="AD975" t="str">
        <f t="shared" si="482"/>
        <v>0.240784190084267+0.182111325000949i</v>
      </c>
      <c r="AE975" t="str">
        <f t="shared" si="483"/>
        <v>-0.0101696991252626-0.00863611533348322i</v>
      </c>
      <c r="AF975" t="str">
        <f t="shared" si="484"/>
        <v>-3.66854285593405-0.905216926839633i</v>
      </c>
      <c r="AG975" t="str">
        <f t="shared" si="485"/>
        <v>1.01930758982613-0.0244190029238833i</v>
      </c>
      <c r="AH975" t="str">
        <f t="shared" si="486"/>
        <v>0.027954800473321+0.0407829508660009i</v>
      </c>
      <c r="AI975">
        <f t="shared" si="487"/>
        <v>-26.117708832765381</v>
      </c>
      <c r="AJ975">
        <f t="shared" si="488"/>
        <v>55.571190322231381</v>
      </c>
      <c r="AK975"/>
      <c r="AL975"/>
      <c r="AM975"/>
      <c r="AN975"/>
    </row>
    <row r="976" spans="1:40" x14ac:dyDescent="0.35">
      <c r="A976"/>
      <c r="B976">
        <f t="shared" si="454"/>
        <v>84200</v>
      </c>
      <c r="C976" s="237" t="str">
        <f t="shared" si="457"/>
        <v>-2.98362398217385E-06+0.00805019175361282i</v>
      </c>
      <c r="D976" s="208" t="str">
        <f t="shared" si="458"/>
        <v>-1.64876839416379+0.0617181367776983i</v>
      </c>
      <c r="E976" t="str">
        <f t="shared" si="459"/>
        <v>36500</v>
      </c>
      <c r="F976" t="str">
        <f t="shared" si="460"/>
        <v>0.21505376344086</v>
      </c>
      <c r="G976" t="str">
        <f t="shared" si="455"/>
        <v>0.21505376344086</v>
      </c>
      <c r="H976" t="str">
        <f t="shared" si="461"/>
        <v>2.02072029334762+0.966356627105742i</v>
      </c>
      <c r="I976" t="str">
        <f t="shared" si="462"/>
        <v>330.652626790326i</v>
      </c>
      <c r="J976" t="str">
        <f t="shared" si="456"/>
        <v>-146.990657639084+72.3362138576659i</v>
      </c>
      <c r="K976" t="str">
        <f t="shared" si="463"/>
        <v>0.891179032493417-1.81091855758618i</v>
      </c>
      <c r="L976" t="str">
        <f t="shared" si="464"/>
        <v>0.259901261989573-0.45075693589269i</v>
      </c>
      <c r="M976" t="str">
        <f t="shared" si="465"/>
        <v>1.15108029448299-2.26167549347887i</v>
      </c>
      <c r="N976" t="str">
        <f t="shared" si="466"/>
        <v>-1.05025143580293i</v>
      </c>
      <c r="O976" t="str">
        <f t="shared" si="467"/>
        <v>0.497352930910606-0.867548305349408i</v>
      </c>
      <c r="P976" t="str">
        <f t="shared" si="468"/>
        <v>0.502647069089394+0.867548305349408i</v>
      </c>
      <c r="Q976" t="str">
        <f t="shared" si="469"/>
        <v>-0.502647069089394+0.182703130453522i</v>
      </c>
      <c r="R976" t="str">
        <f t="shared" si="470"/>
        <v>-0.329157082746314-1.84560179861135i</v>
      </c>
      <c r="S976" t="str">
        <f t="shared" si="471"/>
        <v>0.117269454244006i</v>
      </c>
      <c r="T976" t="str">
        <f t="shared" si="472"/>
        <v>0.216432715674909-0.0386000714542094i</v>
      </c>
      <c r="U976" t="str">
        <f t="shared" si="473"/>
        <v>0.00005-0.00168767966461545i</v>
      </c>
      <c r="V976" t="str">
        <f t="shared" si="474"/>
        <v>0.00002-0.018902012243693i</v>
      </c>
      <c r="W976" t="str">
        <f t="shared" si="475"/>
        <v>0.0000422732588800905-0.00154944041679619i</v>
      </c>
      <c r="X976" t="str">
        <f t="shared" si="476"/>
        <v>0.0000542598255994641-0.00154869271352221i</v>
      </c>
      <c r="Y976" t="str">
        <f t="shared" si="477"/>
        <v>0.009+0.423235362291617i</v>
      </c>
      <c r="Z976" t="str">
        <f t="shared" si="478"/>
        <v>-0.0440179306710641-0.00248921240390363i</v>
      </c>
      <c r="AA976" t="str">
        <f t="shared" si="479"/>
        <v>0.610737067376738-28.4440346191345i</v>
      </c>
      <c r="AB976" t="str">
        <f t="shared" si="480"/>
        <v>0.65106488494149-0.116115306328347i</v>
      </c>
      <c r="AC976" t="str">
        <f t="shared" si="481"/>
        <v>1.48681281674537-1.60615553593922i</v>
      </c>
      <c r="AD976" t="str">
        <f t="shared" si="482"/>
        <v>0.241007723809024+0.182256017986718i</v>
      </c>
      <c r="AE976" t="str">
        <f t="shared" si="483"/>
        <v>-0.010154987337158-0.00862245217966557i</v>
      </c>
      <c r="AF976" t="str">
        <f t="shared" si="484"/>
        <v>-3.66948868751141-0.904638490328044i</v>
      </c>
      <c r="AG976" t="str">
        <f t="shared" si="485"/>
        <v>1.01929926558492-0.0244129959515079i</v>
      </c>
      <c r="AH976" t="str">
        <f t="shared" si="486"/>
        <v>0.0279302174245483+0.0407225285372581i</v>
      </c>
      <c r="AI976">
        <f t="shared" si="487"/>
        <v>-26.12891243182866</v>
      </c>
      <c r="AJ976">
        <f t="shared" si="488"/>
        <v>55.555079786650317</v>
      </c>
      <c r="AK976"/>
      <c r="AL976"/>
      <c r="AM976"/>
      <c r="AN976"/>
    </row>
    <row r="977" spans="1:40" x14ac:dyDescent="0.35">
      <c r="A977"/>
      <c r="B977">
        <f t="shared" ref="B977:B1008" si="489">B976+100</f>
        <v>84300</v>
      </c>
      <c r="C977" s="237" t="str">
        <f t="shared" si="457"/>
        <v>-0.0000029765495956328+0.0080406422998217i</v>
      </c>
      <c r="D977" s="208" t="str">
        <f t="shared" si="458"/>
        <v>-1.64876833992683+0.0616449242986331i</v>
      </c>
      <c r="E977" t="str">
        <f t="shared" si="459"/>
        <v>36500</v>
      </c>
      <c r="F977" t="str">
        <f t="shared" si="460"/>
        <v>0.21505376344086</v>
      </c>
      <c r="G977" t="str">
        <f t="shared" si="455"/>
        <v>0.21505376344086</v>
      </c>
      <c r="H977" t="str">
        <f t="shared" si="461"/>
        <v>2.02166378333455+0.965705093891285i</v>
      </c>
      <c r="I977" t="str">
        <f t="shared" si="462"/>
        <v>331.045325872024i</v>
      </c>
      <c r="J977" t="str">
        <f t="shared" si="456"/>
        <v>-147.342388133329+72.4221238503711i</v>
      </c>
      <c r="K977" t="str">
        <f t="shared" si="463"/>
        <v>0.88945404772656-1.80958906697702i</v>
      </c>
      <c r="L977" t="str">
        <f t="shared" si="464"/>
        <v>0.259438499842441-0.450488736968396i</v>
      </c>
      <c r="M977" t="str">
        <f t="shared" si="465"/>
        <v>1.148892547569-2.26007780394542i</v>
      </c>
      <c r="N977" t="str">
        <f t="shared" si="466"/>
        <v>-1.05149876529914i</v>
      </c>
      <c r="O977" t="str">
        <f t="shared" si="467"/>
        <v>0.496270425702084-0.868167993290165i</v>
      </c>
      <c r="P977" t="str">
        <f t="shared" si="468"/>
        <v>0.503729574297916+0.868167993290165i</v>
      </c>
      <c r="Q977" t="str">
        <f t="shared" si="469"/>
        <v>-0.503729574297916+0.183330772008975i</v>
      </c>
      <c r="R977" t="str">
        <f t="shared" si="470"/>
        <v>-0.32914693656453-1.84327226879435i</v>
      </c>
      <c r="S977" t="str">
        <f t="shared" si="471"/>
        <v>0.117408729130281i</v>
      </c>
      <c r="T977" t="str">
        <f t="shared" si="472"/>
        <v>0.216416254520234-0.0386447235191667i</v>
      </c>
      <c r="U977" t="str">
        <f t="shared" si="473"/>
        <v>0.00005-0.00168567767213073i</v>
      </c>
      <c r="V977" t="str">
        <f t="shared" si="474"/>
        <v>0.00002-0.0188795899278642i</v>
      </c>
      <c r="W977" t="str">
        <f t="shared" si="475"/>
        <v>0.0000422732581112578-0.00154760263505935i</v>
      </c>
      <c r="X977" t="str">
        <f t="shared" si="476"/>
        <v>0.0000542313878312863-0.00154685603864289i</v>
      </c>
      <c r="Y977" t="str">
        <f t="shared" si="477"/>
        <v>0.009+0.423738017116191i</v>
      </c>
      <c r="Z977" t="str">
        <f t="shared" si="478"/>
        <v>-0.0439132574754168-0.00248318189673967i</v>
      </c>
      <c r="AA977" t="str">
        <f t="shared" si="479"/>
        <v>0.60927711449322-28.4100771636546i</v>
      </c>
      <c r="AB977" t="str">
        <f t="shared" si="480"/>
        <v>0.651015367105238-0.116249627017542i</v>
      </c>
      <c r="AC977" t="str">
        <f t="shared" si="481"/>
        <v>1.48521350188082-1.60490371136006i</v>
      </c>
      <c r="AD977" t="str">
        <f t="shared" si="482"/>
        <v>0.241231446621435+0.182400453954191i</v>
      </c>
      <c r="AE977" t="str">
        <f t="shared" si="483"/>
        <v>-0.0101403251214382-0.00860881965929796i</v>
      </c>
      <c r="AF977" t="str">
        <f t="shared" si="484"/>
        <v>-3.67043212326138-0.904060169592652i</v>
      </c>
      <c r="AG977" t="str">
        <f t="shared" si="485"/>
        <v>1.01929093573191-0.0244070231577821i</v>
      </c>
      <c r="AH977" t="str">
        <f t="shared" si="486"/>
        <v>0.0279057126816786+0.04066223508184i</v>
      </c>
      <c r="AI977">
        <f t="shared" si="487"/>
        <v>-26.140103292775215</v>
      </c>
      <c r="AJ977">
        <f t="shared" si="488"/>
        <v>55.538937321778796</v>
      </c>
      <c r="AK977"/>
      <c r="AL977"/>
      <c r="AM977"/>
      <c r="AN977"/>
    </row>
    <row r="978" spans="1:40" x14ac:dyDescent="0.35">
      <c r="A978"/>
      <c r="B978">
        <f t="shared" si="489"/>
        <v>84400</v>
      </c>
      <c r="C978" s="237" t="str">
        <f t="shared" si="457"/>
        <v>-2.96950034011107E-06+0.00803111547505871i</v>
      </c>
      <c r="D978" s="208" t="str">
        <f t="shared" si="458"/>
        <v>-1.64876828588253+0.0615718853087835i</v>
      </c>
      <c r="E978" t="str">
        <f t="shared" si="459"/>
        <v>36500</v>
      </c>
      <c r="F978" t="str">
        <f t="shared" si="460"/>
        <v>0.21505376344086</v>
      </c>
      <c r="G978" t="str">
        <f t="shared" si="455"/>
        <v>0.21505376344086</v>
      </c>
      <c r="H978" t="str">
        <f t="shared" si="461"/>
        <v>2.02260488440672+0.965053853253034i</v>
      </c>
      <c r="I978" t="str">
        <f t="shared" si="462"/>
        <v>331.438024953723i</v>
      </c>
      <c r="J978" t="str">
        <f t="shared" si="456"/>
        <v>-147.69453611184+72.5080338430761i</v>
      </c>
      <c r="K978" t="str">
        <f t="shared" si="463"/>
        <v>0.887733691917896-1.80826053154915i</v>
      </c>
      <c r="L978" t="str">
        <f t="shared" si="464"/>
        <v>0.258976836344538-0.450220541619181i</v>
      </c>
      <c r="M978" t="str">
        <f t="shared" si="465"/>
        <v>1.14671052826243-2.25848107316833i</v>
      </c>
      <c r="N978" t="str">
        <f t="shared" si="466"/>
        <v>-1.05274609479534i</v>
      </c>
      <c r="O978" t="str">
        <f t="shared" si="467"/>
        <v>0.495187148380821-0.868786330508527i</v>
      </c>
      <c r="P978" t="str">
        <f t="shared" si="468"/>
        <v>0.504812851619179+0.868786330508527i</v>
      </c>
      <c r="Q978" t="str">
        <f t="shared" si="469"/>
        <v>-0.504812851619179+0.183959764286813i</v>
      </c>
      <c r="R978" t="str">
        <f t="shared" si="470"/>
        <v>-0.329136777274418-1.84094808896649i</v>
      </c>
      <c r="S978" t="str">
        <f t="shared" si="471"/>
        <v>0.117548004016557i</v>
      </c>
      <c r="T978" t="str">
        <f t="shared" si="472"/>
        <v>0.216399773356106-0.0386893712170499i</v>
      </c>
      <c r="U978" t="str">
        <f t="shared" si="473"/>
        <v>0.00005-0.00168368042370404i</v>
      </c>
      <c r="V978" t="str">
        <f t="shared" si="474"/>
        <v>0.00002-0.0188572207454852i</v>
      </c>
      <c r="W978" t="str">
        <f t="shared" si="475"/>
        <v>0.0000422732573415125-0.0015457692085233i</v>
      </c>
      <c r="X978" t="str">
        <f t="shared" si="476"/>
        <v>0.00005420305107364-0.00154502371556087i</v>
      </c>
      <c r="Y978" t="str">
        <f t="shared" si="477"/>
        <v>0.009+0.424240671940766i</v>
      </c>
      <c r="Z978" t="str">
        <f t="shared" si="478"/>
        <v>-0.0438089575884224-0.00247717669851017i</v>
      </c>
      <c r="AA978" t="str">
        <f t="shared" si="479"/>
        <v>0.607822404254904-28.3762009448047i</v>
      </c>
      <c r="AB978" t="str">
        <f t="shared" si="480"/>
        <v>0.650965789077289-0.116383934569867i</v>
      </c>
      <c r="AC978" t="str">
        <f t="shared" si="481"/>
        <v>1.48361841042668-1.60365259700302i</v>
      </c>
      <c r="AD978" t="str">
        <f t="shared" si="482"/>
        <v>0.241455358261633+0.1825446326787i</v>
      </c>
      <c r="AE978" t="str">
        <f t="shared" si="483"/>
        <v>-0.0101257122390715-0.00859521765823148i</v>
      </c>
      <c r="AF978" t="str">
        <f t="shared" si="484"/>
        <v>-3.67137317028925-0.903481967944251i</v>
      </c>
      <c r="AG978" t="str">
        <f t="shared" si="485"/>
        <v>1.01928260025989-0.0244010843927222i</v>
      </c>
      <c r="AH978" t="str">
        <f t="shared" si="486"/>
        <v>0.0278812858522844+0.0406020700464504i</v>
      </c>
      <c r="AI978">
        <f t="shared" si="487"/>
        <v>-26.151281451308542</v>
      </c>
      <c r="AJ978">
        <f t="shared" si="488"/>
        <v>55.522763032395986</v>
      </c>
      <c r="AK978"/>
      <c r="AL978"/>
      <c r="AM978"/>
      <c r="AN978"/>
    </row>
    <row r="979" spans="1:40" x14ac:dyDescent="0.35">
      <c r="A979"/>
      <c r="B979">
        <f t="shared" si="489"/>
        <v>84500</v>
      </c>
      <c r="C979" s="237" t="str">
        <f t="shared" si="457"/>
        <v>-2.96247609671569E-06+0.00802161119898413i</v>
      </c>
      <c r="D979" s="208" t="str">
        <f t="shared" si="458"/>
        <v>-1.64876823203+0.0614990191922117i</v>
      </c>
      <c r="E979" t="str">
        <f t="shared" si="459"/>
        <v>36500</v>
      </c>
      <c r="F979" t="str">
        <f t="shared" si="460"/>
        <v>0.21505376344086</v>
      </c>
      <c r="G979" t="str">
        <f t="shared" si="455"/>
        <v>0.21505376344086</v>
      </c>
      <c r="H979" t="str">
        <f t="shared" si="461"/>
        <v>2.02354360364922+0.964402907859126i</v>
      </c>
      <c r="I979" t="str">
        <f t="shared" si="462"/>
        <v>331.830724035422i</v>
      </c>
      <c r="J979" t="str">
        <f t="shared" si="456"/>
        <v>-148.047101574618+72.5939438357812i</v>
      </c>
      <c r="K979" t="str">
        <f t="shared" si="463"/>
        <v>0.886017950074803-1.80693295501883i</v>
      </c>
      <c r="L979" t="str">
        <f t="shared" si="464"/>
        <v>0.258516268557873-0.449952351520357i</v>
      </c>
      <c r="M979" t="str">
        <f t="shared" si="465"/>
        <v>1.14453421863268-2.25688530653919i</v>
      </c>
      <c r="N979" t="str">
        <f t="shared" si="466"/>
        <v>-1.05399342429154i</v>
      </c>
      <c r="O979" t="str">
        <f t="shared" si="467"/>
        <v>0.494103100632205-0.869403316042469i</v>
      </c>
      <c r="P979" t="str">
        <f t="shared" si="468"/>
        <v>0.505896899367795+0.869403316042469i</v>
      </c>
      <c r="Q979" t="str">
        <f t="shared" si="469"/>
        <v>-0.505896899367795+0.184590108249071i</v>
      </c>
      <c r="R979" t="str">
        <f t="shared" si="470"/>
        <v>-0.329126604872048-1.83862924011956i</v>
      </c>
      <c r="S979" t="str">
        <f t="shared" si="471"/>
        <v>0.117687278902832i</v>
      </c>
      <c r="T979" t="str">
        <f t="shared" si="472"/>
        <v>0.216383272180853-0.0387340145419189i</v>
      </c>
      <c r="U979" t="str">
        <f t="shared" si="473"/>
        <v>0.00005-0.00168168790249255i</v>
      </c>
      <c r="V979" t="str">
        <f t="shared" si="474"/>
        <v>0.00002-0.0188349045079166i</v>
      </c>
      <c r="W979" t="str">
        <f t="shared" si="475"/>
        <v>0.0000422732565708546-0.00154394012172579i</v>
      </c>
      <c r="X979" t="str">
        <f t="shared" si="476"/>
        <v>0.000054174814848696-0.00154319572882971i</v>
      </c>
      <c r="Y979" t="str">
        <f t="shared" si="477"/>
        <v>0.009+0.42474332676534i</v>
      </c>
      <c r="Z979" t="str">
        <f t="shared" si="478"/>
        <v>-0.0437050292353019-0.00247119666671045i</v>
      </c>
      <c r="AA979" t="str">
        <f t="shared" si="479"/>
        <v>0.606372911524815-28.3424056705249i</v>
      </c>
      <c r="AB979" t="str">
        <f t="shared" si="480"/>
        <v>0.650916150852615-0.116518228967452i</v>
      </c>
      <c r="AC979" t="str">
        <f t="shared" si="481"/>
        <v>1.48202752921088-1.60240219679604i</v>
      </c>
      <c r="AD979" t="str">
        <f t="shared" si="482"/>
        <v>0.241679458469454+0.18268855393573i</v>
      </c>
      <c r="AE979" t="str">
        <f t="shared" si="483"/>
        <v>-0.0101111484524473-0.0085816460628982i</v>
      </c>
      <c r="AF979" t="str">
        <f t="shared" si="484"/>
        <v>-3.67231183567922-0.902903888666914i</v>
      </c>
      <c r="AG979" t="str">
        <f t="shared" si="485"/>
        <v>1.0192742591617-0.0243951795070348i</v>
      </c>
      <c r="AH979" t="str">
        <f t="shared" si="486"/>
        <v>0.0278569365463072+0.0405420329799595i</v>
      </c>
      <c r="AI979">
        <f t="shared" si="487"/>
        <v>-26.162446942988922</v>
      </c>
      <c r="AJ979">
        <f t="shared" si="488"/>
        <v>55.506557022793373</v>
      </c>
      <c r="AK979"/>
      <c r="AL979"/>
      <c r="AM979"/>
      <c r="AN979"/>
    </row>
    <row r="980" spans="1:40" x14ac:dyDescent="0.35">
      <c r="A980"/>
      <c r="B980">
        <f t="shared" si="489"/>
        <v>84600</v>
      </c>
      <c r="C980" s="237" t="str">
        <f t="shared" si="457"/>
        <v>-2.95547674725599E-06+0.00801212939163814i</v>
      </c>
      <c r="D980" s="208" t="str">
        <f t="shared" si="458"/>
        <v>-1.64876817836832+0.0614263253358924i</v>
      </c>
      <c r="E980" t="str">
        <f t="shared" si="459"/>
        <v>36500</v>
      </c>
      <c r="F980" t="str">
        <f t="shared" si="460"/>
        <v>0.21505376344086</v>
      </c>
      <c r="G980" t="str">
        <f t="shared" si="455"/>
        <v>0.21505376344086</v>
      </c>
      <c r="H980" t="str">
        <f t="shared" si="461"/>
        <v>2.02447994812598+0.963752260354005i</v>
      </c>
      <c r="I980" t="str">
        <f t="shared" si="462"/>
        <v>332.223423117121i</v>
      </c>
      <c r="J980" t="str">
        <f t="shared" si="456"/>
        <v>-148.400084521661+72.6798538284862i</v>
      </c>
      <c r="K980" t="str">
        <f t="shared" si="463"/>
        <v>0.884306807257041-1.80560634105995i</v>
      </c>
      <c r="L980" t="str">
        <f t="shared" si="464"/>
        <v>0.258056793551476-0.449684168335273i</v>
      </c>
      <c r="M980" t="str">
        <f t="shared" si="465"/>
        <v>1.14236360080852-2.25529050939522i</v>
      </c>
      <c r="N980" t="str">
        <f t="shared" si="466"/>
        <v>-1.05524075378774i</v>
      </c>
      <c r="O980" t="str">
        <f t="shared" si="467"/>
        <v>0.493018284142831-0.870018948932067i</v>
      </c>
      <c r="P980" t="str">
        <f t="shared" si="468"/>
        <v>0.506981715857169+0.870018948932067i</v>
      </c>
      <c r="Q980" t="str">
        <f t="shared" si="469"/>
        <v>-0.506981715857169+0.185221804855673i</v>
      </c>
      <c r="R980" t="str">
        <f t="shared" si="470"/>
        <v>-0.329116419353497-1.83631570333523i</v>
      </c>
      <c r="S980" t="str">
        <f t="shared" si="471"/>
        <v>0.117826553789108i</v>
      </c>
      <c r="T980" t="str">
        <f t="shared" si="472"/>
        <v>0.216366750992812-0.0387786534878334i</v>
      </c>
      <c r="U980" t="str">
        <f t="shared" si="473"/>
        <v>0.00005-0.00167970009173311i</v>
      </c>
      <c r="V980" t="str">
        <f t="shared" si="474"/>
        <v>0.00002-0.0188126410274108i</v>
      </c>
      <c r="W980" t="str">
        <f t="shared" si="475"/>
        <v>0.0000422732557992843-0.00154211535927771i</v>
      </c>
      <c r="X980" t="str">
        <f t="shared" si="476"/>
        <v>0.0000541466786814464-0.00154137206307595i</v>
      </c>
      <c r="Y980" t="str">
        <f t="shared" si="477"/>
        <v>0.009+0.425245981589914i</v>
      </c>
      <c r="Z980" t="str">
        <f t="shared" si="478"/>
        <v>-0.0436014706518192-0.00246524165982431i</v>
      </c>
      <c r="AA980" t="str">
        <f t="shared" si="479"/>
        <v>0.60492861131682-28.3086910501578i</v>
      </c>
      <c r="AB980" t="str">
        <f t="shared" si="480"/>
        <v>0.650866452426213-0.116652510192428i</v>
      </c>
      <c r="AC980" t="str">
        <f t="shared" si="481"/>
        <v>1.48044084510496-1.60115251462735i</v>
      </c>
      <c r="AD980" t="str">
        <f t="shared" si="482"/>
        <v>0.241903746984443+0.18283221750093i</v>
      </c>
      <c r="AE980" t="str">
        <f t="shared" si="483"/>
        <v>-0.0100966335253659-0.00856810476030747i</v>
      </c>
      <c r="AF980" t="str">
        <f t="shared" si="484"/>
        <v>-3.6732481264943-0.902325935018113i</v>
      </c>
      <c r="AG980" t="str">
        <f t="shared" si="485"/>
        <v>1.01926591243028-0.0243893083521132i</v>
      </c>
      <c r="AH980" t="str">
        <f t="shared" si="486"/>
        <v>0.027832664376037+0.0404821234333859i</v>
      </c>
      <c r="AI980">
        <f t="shared" si="487"/>
        <v>-26.173599803235305</v>
      </c>
      <c r="AJ980">
        <f t="shared" si="488"/>
        <v>55.490319396777458</v>
      </c>
      <c r="AK980"/>
      <c r="AL980"/>
      <c r="AM980"/>
      <c r="AN980"/>
    </row>
    <row r="981" spans="1:40" x14ac:dyDescent="0.35">
      <c r="A981"/>
      <c r="B981">
        <f t="shared" si="489"/>
        <v>84700</v>
      </c>
      <c r="C981" s="237" t="str">
        <f t="shared" si="457"/>
        <v>-2.94850217423855E-06+0.00800266997343851i</v>
      </c>
      <c r="D981" s="208" t="str">
        <f t="shared" si="458"/>
        <v>-1.64876812489659+0.0613538031296953i</v>
      </c>
      <c r="E981" t="str">
        <f t="shared" si="459"/>
        <v>36500</v>
      </c>
      <c r="F981" t="str">
        <f t="shared" si="460"/>
        <v>0.21505376344086</v>
      </c>
      <c r="G981" t="str">
        <f t="shared" si="455"/>
        <v>0.21505376344086</v>
      </c>
      <c r="H981" t="str">
        <f t="shared" si="461"/>
        <v>2.02541392487984+0.963101913358631i</v>
      </c>
      <c r="I981" t="str">
        <f t="shared" si="462"/>
        <v>332.616122198819i</v>
      </c>
      <c r="J981" t="str">
        <f t="shared" si="456"/>
        <v>-148.753484952971+72.7657638211913i</v>
      </c>
      <c r="K981" t="str">
        <f t="shared" si="463"/>
        <v>0.882600248576515-1.80428069330429i</v>
      </c>
      <c r="L981" t="str">
        <f t="shared" si="464"/>
        <v>0.257598408401413-0.449415993715397i</v>
      </c>
      <c r="M981" t="str">
        <f t="shared" si="465"/>
        <v>1.14019865697793-2.25369668701969i</v>
      </c>
      <c r="N981" t="str">
        <f t="shared" si="466"/>
        <v>-1.05648808328395i</v>
      </c>
      <c r="O981" t="str">
        <f t="shared" si="467"/>
        <v>0.491932700600481-0.870633228219506i</v>
      </c>
      <c r="P981" t="str">
        <f t="shared" si="468"/>
        <v>0.508067299399519+0.870633228219506i</v>
      </c>
      <c r="Q981" t="str">
        <f t="shared" si="469"/>
        <v>-0.508067299399519+0.185854855064444i</v>
      </c>
      <c r="R981" t="str">
        <f t="shared" si="470"/>
        <v>-0.329106220714833-1.83400745978447i</v>
      </c>
      <c r="S981" t="str">
        <f t="shared" si="471"/>
        <v>0.117965828675383i</v>
      </c>
      <c r="T981" t="str">
        <f t="shared" si="472"/>
        <v>0.216350209790309-0.0388232880488488i</v>
      </c>
      <c r="U981" t="str">
        <f t="shared" si="473"/>
        <v>0.00005-0.00167771697474169i</v>
      </c>
      <c r="V981" t="str">
        <f t="shared" si="474"/>
        <v>0.00002-0.0187904301171069i</v>
      </c>
      <c r="W981" t="str">
        <f t="shared" si="475"/>
        <v>0.0000422732550268015-0.00154029490586254i</v>
      </c>
      <c r="X981" t="str">
        <f t="shared" si="476"/>
        <v>0.0000541186420996841-0.00153955270299864i</v>
      </c>
      <c r="Y981" t="str">
        <f t="shared" si="477"/>
        <v>0.009+0.425748636414489i</v>
      </c>
      <c r="Z981" t="str">
        <f t="shared" si="478"/>
        <v>-0.0434982800842063-0.00245931153731596i</v>
      </c>
      <c r="AA981" t="str">
        <f t="shared" si="479"/>
        <v>0.603489478794564-28.27505679444i</v>
      </c>
      <c r="AB981" t="str">
        <f t="shared" si="480"/>
        <v>0.650816693793047-0.116786778226913i</v>
      </c>
      <c r="AC981" t="str">
        <f t="shared" si="481"/>
        <v>1.47885834502395-1.5999035543456i</v>
      </c>
      <c r="AD981" t="str">
        <f t="shared" si="482"/>
        <v>0.24212822354585+0.182975623150097i</v>
      </c>
      <c r="AE981" t="str">
        <f t="shared" si="483"/>
        <v>-0.0100821672230281-0.00855459363804124i</v>
      </c>
      <c r="AF981" t="str">
        <f t="shared" si="484"/>
        <v>-3.67418204977643-0.901748110228936i</v>
      </c>
      <c r="AG981" t="str">
        <f t="shared" si="485"/>
        <v>1.01925756005863-0.0243834707800327i</v>
      </c>
      <c r="AH981" t="str">
        <f t="shared" si="486"/>
        <v>0.0278084689560976+0.0404223409598836i</v>
      </c>
      <c r="AI981">
        <f t="shared" si="487"/>
        <v>-26.184740067325851</v>
      </c>
      <c r="AJ981">
        <f t="shared" si="488"/>
        <v>55.474050257670172</v>
      </c>
      <c r="AK981"/>
      <c r="AL981"/>
      <c r="AM981"/>
      <c r="AN981"/>
    </row>
    <row r="982" spans="1:40" x14ac:dyDescent="0.35">
      <c r="A982"/>
      <c r="B982">
        <f t="shared" si="489"/>
        <v>84800</v>
      </c>
      <c r="C982" s="237" t="str">
        <f t="shared" si="457"/>
        <v>-2.94155226086231E-06+0.00799323286517838i</v>
      </c>
      <c r="D982" s="208" t="str">
        <f t="shared" si="458"/>
        <v>-1.64876807161393+0.0612814519663676i</v>
      </c>
      <c r="E982" t="str">
        <f t="shared" si="459"/>
        <v>36500</v>
      </c>
      <c r="F982" t="str">
        <f t="shared" si="460"/>
        <v>0.21505376344086</v>
      </c>
      <c r="G982" t="str">
        <f t="shared" si="455"/>
        <v>0.21505376344086</v>
      </c>
      <c r="H982" t="str">
        <f t="shared" si="461"/>
        <v>2.0263455409326+0.962451869470638i</v>
      </c>
      <c r="I982" t="str">
        <f t="shared" si="462"/>
        <v>333.008821280518i</v>
      </c>
      <c r="J982" t="str">
        <f t="shared" si="456"/>
        <v>-149.107302868546+72.8516738138964i</v>
      </c>
      <c r="K982" t="str">
        <f t="shared" si="463"/>
        <v>0.8808982591972-1.80295601534192i</v>
      </c>
      <c r="L982" t="str">
        <f t="shared" si="464"/>
        <v>0.257141110190778-0.449147829300386i</v>
      </c>
      <c r="M982" t="str">
        <f t="shared" si="465"/>
        <v>1.13803936938798-2.25210384464231i</v>
      </c>
      <c r="N982" t="str">
        <f t="shared" si="466"/>
        <v>-1.05773541278015i</v>
      </c>
      <c r="O982" t="str">
        <f t="shared" si="467"/>
        <v>0.490846351694156-0.87124615294906i</v>
      </c>
      <c r="P982" t="str">
        <f t="shared" si="468"/>
        <v>0.509153648305844+0.87124615294906i</v>
      </c>
      <c r="Q982" t="str">
        <f t="shared" si="469"/>
        <v>-0.509153648305844+0.18648925983109i</v>
      </c>
      <c r="R982" t="str">
        <f t="shared" si="470"/>
        <v>-0.329096008952114-1.83170449072711i</v>
      </c>
      <c r="S982" t="str">
        <f t="shared" si="471"/>
        <v>0.118105103561659i</v>
      </c>
      <c r="T982" t="str">
        <f t="shared" si="472"/>
        <v>0.216333648571681-0.0388679182190181i</v>
      </c>
      <c r="U982" t="str">
        <f t="shared" si="473"/>
        <v>0.00005-0.00167573853491298i</v>
      </c>
      <c r="V982" t="str">
        <f t="shared" si="474"/>
        <v>0.00002-0.0187682715910254i</v>
      </c>
      <c r="W982" t="str">
        <f t="shared" si="475"/>
        <v>0.0000422732542534061-0.00153847874623608i</v>
      </c>
      <c r="X982" t="str">
        <f t="shared" si="476"/>
        <v>0.0000540907046339861-0.00153773763336909i</v>
      </c>
      <c r="Y982" t="str">
        <f t="shared" si="477"/>
        <v>0.009+0.426251291239063i</v>
      </c>
      <c r="Z982" t="str">
        <f t="shared" si="478"/>
        <v>-0.0433954557890932-0.00245340615962214i</v>
      </c>
      <c r="AA982" t="str">
        <f t="shared" si="479"/>
        <v>0.602055489270385-28.2415026154939i</v>
      </c>
      <c r="AB982" t="str">
        <f t="shared" si="480"/>
        <v>0.650766874948114-0.116921033053017i</v>
      </c>
      <c r="AC982" t="str">
        <f t="shared" si="481"/>
        <v>1.47728001592629-1.59865531976036i</v>
      </c>
      <c r="AD982" t="str">
        <f t="shared" si="482"/>
        <v>0.242352887892631+0.183118770659199i</v>
      </c>
      <c r="AE982" t="str">
        <f t="shared" si="483"/>
        <v>-0.010067749312026-0.00854111258425235i</v>
      </c>
      <c r="AF982" t="str">
        <f t="shared" si="484"/>
        <v>-3.67511361254653-0.90117041750427i</v>
      </c>
      <c r="AG982" t="str">
        <f t="shared" si="485"/>
        <v>1.01924920203979-0.0243776666435469i</v>
      </c>
      <c r="AH982" t="str">
        <f t="shared" si="486"/>
        <v>0.0277843499034302+0.0403626851147366i</v>
      </c>
      <c r="AI982">
        <f t="shared" si="487"/>
        <v>-26.195867770397623</v>
      </c>
      <c r="AJ982">
        <f t="shared" si="488"/>
        <v>55.457749708316022</v>
      </c>
      <c r="AK982"/>
      <c r="AL982"/>
      <c r="AM982"/>
      <c r="AN982"/>
    </row>
    <row r="983" spans="1:40" x14ac:dyDescent="0.35">
      <c r="A983"/>
      <c r="B983">
        <f t="shared" si="489"/>
        <v>84900</v>
      </c>
      <c r="C983" s="237" t="str">
        <f t="shared" si="457"/>
        <v>-0.0000029346268910137+0.00798381798802409i</v>
      </c>
      <c r="D983" s="208" t="str">
        <f t="shared" si="458"/>
        <v>-1.64876801851942+0.0612092712415181i</v>
      </c>
      <c r="E983" t="str">
        <f t="shared" si="459"/>
        <v>36500</v>
      </c>
      <c r="F983" t="str">
        <f t="shared" si="460"/>
        <v>0.21505376344086</v>
      </c>
      <c r="G983" t="str">
        <f t="shared" si="455"/>
        <v>0.21505376344086</v>
      </c>
      <c r="H983" t="str">
        <f t="shared" si="461"/>
        <v>2.02727480328501+0.961802131264444i</v>
      </c>
      <c r="I983" t="str">
        <f t="shared" si="462"/>
        <v>333.401520362217i</v>
      </c>
      <c r="J983" t="str">
        <f t="shared" si="456"/>
        <v>-149.461538268388+72.9375838066014i</v>
      </c>
      <c r="K983" t="str">
        <f t="shared" si="463"/>
        <v>0.879200824334885-1.80163231072145i</v>
      </c>
      <c r="L983" t="str">
        <f t="shared" si="464"/>
        <v>0.256684896009687-0.448879676718147i</v>
      </c>
      <c r="M983" t="str">
        <f t="shared" si="465"/>
        <v>1.13588572034457-2.2505119874396i</v>
      </c>
      <c r="N983" t="str">
        <f t="shared" si="466"/>
        <v>-1.05898274227635i</v>
      </c>
      <c r="O983" t="str">
        <f t="shared" si="467"/>
        <v>0.489759239114022-0.871857722167129i</v>
      </c>
      <c r="P983" t="str">
        <f t="shared" si="468"/>
        <v>0.510240760885978+0.871857722167129i</v>
      </c>
      <c r="Q983" t="str">
        <f t="shared" si="469"/>
        <v>-0.510240760885978+0.187125020109221i</v>
      </c>
      <c r="R983" t="str">
        <f t="shared" si="470"/>
        <v>-0.329085784061405-1.8294067775112i</v>
      </c>
      <c r="S983" t="str">
        <f t="shared" si="471"/>
        <v>0.118244378447934i</v>
      </c>
      <c r="T983" t="str">
        <f t="shared" si="472"/>
        <v>0.21631706733525-0.0389125439923919i</v>
      </c>
      <c r="U983" t="str">
        <f t="shared" si="473"/>
        <v>0.00005-0.00167376475571992i</v>
      </c>
      <c r="V983" t="str">
        <f t="shared" si="474"/>
        <v>0.00002-0.0187461652640631i</v>
      </c>
      <c r="W983" t="str">
        <f t="shared" si="475"/>
        <v>0.0000422732534790983-0.00153666686522596i</v>
      </c>
      <c r="X983" t="str">
        <f t="shared" si="476"/>
        <v>0.0000540628658176913-0.0015359268390303i</v>
      </c>
      <c r="Y983" t="str">
        <f t="shared" si="477"/>
        <v>0.009+0.426753946063637i</v>
      </c>
      <c r="Z983" t="str">
        <f t="shared" si="478"/>
        <v>-0.0432929960334295-0.00244752538814407i</v>
      </c>
      <c r="AA983" t="str">
        <f t="shared" si="479"/>
        <v>0.600626618204241-28.2080282268193i</v>
      </c>
      <c r="AB983" t="str">
        <f t="shared" si="480"/>
        <v>0.650716995886367-0.117055274652844i</v>
      </c>
      <c r="AC983" t="str">
        <f t="shared" si="481"/>
        <v>1.47570584481358-1.59740781464213i</v>
      </c>
      <c r="AD983" t="str">
        <f t="shared" si="482"/>
        <v>0.242577739763457+0.183261659804356i</v>
      </c>
      <c r="AE983" t="str">
        <f t="shared" si="483"/>
        <v>-0.0100533795603331-0.00852766148765937i</v>
      </c>
      <c r="AF983" t="str">
        <f t="shared" si="484"/>
        <v>-3.67604282180443-0.900592860022926i</v>
      </c>
      <c r="AG983" t="str">
        <f t="shared" si="485"/>
        <v>1.01924083836691-0.0243718957960844i</v>
      </c>
      <c r="AH983" t="str">
        <f t="shared" si="486"/>
        <v>0.0277603068372767+0.0403031554553375i</v>
      </c>
      <c r="AI983">
        <f t="shared" si="487"/>
        <v>-26.206982947448591</v>
      </c>
      <c r="AJ983">
        <f t="shared" si="488"/>
        <v>55.441417851079073</v>
      </c>
      <c r="AK983"/>
      <c r="AL983"/>
      <c r="AM983"/>
      <c r="AN983"/>
    </row>
    <row r="984" spans="1:40" x14ac:dyDescent="0.35">
      <c r="A984"/>
      <c r="B984">
        <f t="shared" si="489"/>
        <v>85000</v>
      </c>
      <c r="C984" s="237" t="str">
        <f t="shared" si="457"/>
        <v>-2.92772594926177E-06+0.00797442526351296i</v>
      </c>
      <c r="D984" s="208" t="str">
        <f t="shared" si="458"/>
        <v>-1.6487679656122+0.0611372603535994i</v>
      </c>
      <c r="E984" t="str">
        <f t="shared" si="459"/>
        <v>36500</v>
      </c>
      <c r="F984" t="str">
        <f t="shared" si="460"/>
        <v>0.21505376344086</v>
      </c>
      <c r="G984" t="str">
        <f t="shared" si="455"/>
        <v>0.21505376344086</v>
      </c>
      <c r="H984" t="str">
        <f t="shared" si="461"/>
        <v>2.02820171891691+0.961152701291492i</v>
      </c>
      <c r="I984" t="str">
        <f t="shared" si="462"/>
        <v>333.794219443915i</v>
      </c>
      <c r="J984" t="str">
        <f t="shared" si="456"/>
        <v>-149.816191152496+73.0234937993065i</v>
      </c>
      <c r="K984" t="str">
        <f t="shared" si="463"/>
        <v>0.877507929257087-1.8003095829504i</v>
      </c>
      <c r="L984" t="str">
        <f t="shared" si="464"/>
        <v>0.256229762955289-0.448611537584917i</v>
      </c>
      <c r="M984" t="str">
        <f t="shared" si="465"/>
        <v>1.13373769221238-2.24892112053532i</v>
      </c>
      <c r="N984" t="str">
        <f t="shared" si="466"/>
        <v>-1.06023007177256i</v>
      </c>
      <c r="O984" t="str">
        <f t="shared" si="467"/>
        <v>0.488671364551435-0.872467934922217i</v>
      </c>
      <c r="P984" t="str">
        <f t="shared" si="468"/>
        <v>0.511328635448565+0.872467934922217i</v>
      </c>
      <c r="Q984" t="str">
        <f t="shared" si="469"/>
        <v>-0.511328635448565+0.187762136850343i</v>
      </c>
      <c r="R984" t="str">
        <f t="shared" si="470"/>
        <v>-0.329075546038745-1.82711430157254i</v>
      </c>
      <c r="S984" t="str">
        <f t="shared" si="471"/>
        <v>0.11838365333421i</v>
      </c>
      <c r="T984" t="str">
        <f t="shared" si="472"/>
        <v>0.216300466079341-0.0389571653630167i</v>
      </c>
      <c r="U984" t="str">
        <f t="shared" si="473"/>
        <v>0.00005-0.00167179562071319i</v>
      </c>
      <c r="V984" t="str">
        <f t="shared" si="474"/>
        <v>0.00002-0.0187241109519877i</v>
      </c>
      <c r="W984" t="str">
        <f t="shared" si="475"/>
        <v>0.0000422732527038779-0.00153485924773113i</v>
      </c>
      <c r="X984" t="str">
        <f t="shared" si="476"/>
        <v>0.0000540351251868809-0.00153412030489652i</v>
      </c>
      <c r="Y984" t="str">
        <f t="shared" si="477"/>
        <v>0.009+0.427256600888212i</v>
      </c>
      <c r="Z984" t="str">
        <f t="shared" si="478"/>
        <v>-0.0431908990944113-0.00244166908523954i</v>
      </c>
      <c r="AA984" t="str">
        <f t="shared" si="479"/>
        <v>0.599202841202652-28.1746333432849i</v>
      </c>
      <c r="AB984" t="str">
        <f t="shared" si="480"/>
        <v>0.650667056602768-0.117189503008484i</v>
      </c>
      <c r="AC984" t="str">
        <f t="shared" si="481"/>
        <v>1.47413581873063-1.59616104272287i</v>
      </c>
      <c r="AD984" t="str">
        <f t="shared" si="482"/>
        <v>0.242802778896695+0.183404290361849i</v>
      </c>
      <c r="AE984" t="str">
        <f t="shared" si="483"/>
        <v>-0.010039057737293-0.00851424023754302i</v>
      </c>
      <c r="AF984" t="str">
        <f t="shared" si="484"/>
        <v>-3.67696968452911-0.900015440937893i</v>
      </c>
      <c r="AG984" t="str">
        <f t="shared" si="485"/>
        <v>1.01923246903318-0.0243661580917427i</v>
      </c>
      <c r="AH984" t="str">
        <f t="shared" si="486"/>
        <v>0.0277363393791597+0.0402437515411784i</v>
      </c>
      <c r="AI984">
        <f t="shared" si="487"/>
        <v>-26.218085633338251</v>
      </c>
      <c r="AJ984">
        <f t="shared" si="488"/>
        <v>55.425054787851167</v>
      </c>
      <c r="AK984"/>
      <c r="AL984"/>
      <c r="AM984"/>
      <c r="AN984"/>
    </row>
    <row r="985" spans="1:40" x14ac:dyDescent="0.35">
      <c r="A985"/>
      <c r="B985">
        <f t="shared" si="489"/>
        <v>85100</v>
      </c>
      <c r="C985" s="237" t="str">
        <f t="shared" si="457"/>
        <v>-2.92084932085336E-06+0.00796505461355112i</v>
      </c>
      <c r="D985" s="208" t="str">
        <f t="shared" si="458"/>
        <v>-1.64876791289139+0.0610654187038919i</v>
      </c>
      <c r="E985" t="str">
        <f t="shared" si="459"/>
        <v>36500</v>
      </c>
      <c r="F985" t="str">
        <f t="shared" si="460"/>
        <v>0.21505376344086</v>
      </c>
      <c r="G985" t="str">
        <f t="shared" si="455"/>
        <v>0.21505376344086</v>
      </c>
      <c r="H985" t="str">
        <f t="shared" si="461"/>
        <v>2.02912629478717+0.960503582080331i</v>
      </c>
      <c r="I985" t="str">
        <f t="shared" si="462"/>
        <v>334.186918525614i</v>
      </c>
      <c r="J985" t="str">
        <f t="shared" si="456"/>
        <v>-150.171261520871+73.1094037920115i</v>
      </c>
      <c r="K985" t="str">
        <f t="shared" si="463"/>
        <v>0.875819559282847-1.79898783549552i</v>
      </c>
      <c r="L985" t="str">
        <f t="shared" si="464"/>
        <v>0.255775708131755-0.44834341350533i</v>
      </c>
      <c r="M985" t="str">
        <f t="shared" si="465"/>
        <v>1.1315952674146-2.24733124900085i</v>
      </c>
      <c r="N985" t="str">
        <f t="shared" si="466"/>
        <v>-1.06147740126876i</v>
      </c>
      <c r="O985" t="str">
        <f t="shared" si="467"/>
        <v>0.487582729698959-0.873076790264929i</v>
      </c>
      <c r="P985" t="str">
        <f t="shared" si="468"/>
        <v>0.512417270301041+0.873076790264929i</v>
      </c>
      <c r="Q985" t="str">
        <f t="shared" si="469"/>
        <v>-0.512417270301041+0.188400611003831i</v>
      </c>
      <c r="R985" t="str">
        <f t="shared" si="470"/>
        <v>-0.32906529488019-1.82482704443425i</v>
      </c>
      <c r="S985" t="str">
        <f t="shared" si="471"/>
        <v>0.118522928220485i</v>
      </c>
      <c r="T985" t="str">
        <f t="shared" si="472"/>
        <v>0.21628384480228-0.0390017823249375i</v>
      </c>
      <c r="U985" t="str">
        <f t="shared" si="473"/>
        <v>0.0000499999999999999-0.00166983111352081i</v>
      </c>
      <c r="V985" t="str">
        <f t="shared" si="474"/>
        <v>0.00002-0.0187021084714331i</v>
      </c>
      <c r="W985" t="str">
        <f t="shared" si="475"/>
        <v>0.000042273251927745-0.00153305587872161i</v>
      </c>
      <c r="X985" t="str">
        <f t="shared" si="476"/>
        <v>0.0000540074822803615-0.00153231801595297i</v>
      </c>
      <c r="Y985" t="str">
        <f t="shared" si="477"/>
        <v>0.009+0.427759255712786i</v>
      </c>
      <c r="Z985" t="str">
        <f t="shared" si="478"/>
        <v>-0.0430891632594116-0.00243583711421524i</v>
      </c>
      <c r="AA985" t="str">
        <f t="shared" si="479"/>
        <v>0.597784134017648-28.1413176811207i</v>
      </c>
      <c r="AB985" t="str">
        <f t="shared" si="480"/>
        <v>0.65061705709228-0.117323718102024i</v>
      </c>
      <c r="AC985" t="str">
        <f t="shared" si="481"/>
        <v>1.47256992476519-1.59491500769619i</v>
      </c>
      <c r="AD985" t="str">
        <f t="shared" si="482"/>
        <v>0.243028005030425+0.183546662108127i</v>
      </c>
      <c r="AE985" t="str">
        <f t="shared" si="483"/>
        <v>-0.0100247836136118-0.00850084872374395i</v>
      </c>
      <c r="AF985" t="str">
        <f t="shared" si="484"/>
        <v>-3.67789420767856-0.899438163376439i</v>
      </c>
      <c r="AG985" t="str">
        <f t="shared" si="485"/>
        <v>1.01922409403187-0.0243604533852864i</v>
      </c>
      <c r="AH985" t="str">
        <f t="shared" si="486"/>
        <v>0.0277124471528714+0.0401844729338412i</v>
      </c>
      <c r="AI985">
        <f t="shared" si="487"/>
        <v>-26.229175862787443</v>
      </c>
      <c r="AJ985">
        <f t="shared" si="488"/>
        <v>55.408660620051343</v>
      </c>
      <c r="AK985"/>
      <c r="AL985"/>
      <c r="AM985"/>
      <c r="AN985"/>
    </row>
    <row r="986" spans="1:40" x14ac:dyDescent="0.35">
      <c r="A986"/>
      <c r="B986">
        <f t="shared" si="489"/>
        <v>85200</v>
      </c>
      <c r="C986" s="237" t="str">
        <f t="shared" si="457"/>
        <v>-2.91399689170835E-06+0.00795570596041129i</v>
      </c>
      <c r="D986" s="208" t="str">
        <f t="shared" si="458"/>
        <v>-1.6487678603561+0.0609937456964866i</v>
      </c>
      <c r="E986" t="str">
        <f t="shared" si="459"/>
        <v>36500</v>
      </c>
      <c r="F986" t="str">
        <f t="shared" si="460"/>
        <v>0.21505376344086</v>
      </c>
      <c r="G986" t="str">
        <f t="shared" si="455"/>
        <v>0.21505376344086</v>
      </c>
      <c r="H986" t="str">
        <f t="shared" si="461"/>
        <v>2.03004853783378+0.959854776136803i</v>
      </c>
      <c r="I986" t="str">
        <f t="shared" si="462"/>
        <v>334.579617607313i</v>
      </c>
      <c r="J986" t="str">
        <f t="shared" si="456"/>
        <v>-150.526749373511+73.1953137847166i</v>
      </c>
      <c r="K986" t="str">
        <f t="shared" si="463"/>
        <v>0.8741356997826-1.79766707178306i</v>
      </c>
      <c r="L986" t="str">
        <f t="shared" si="464"/>
        <v>0.255322728650275-0.448075306072482i</v>
      </c>
      <c r="M986" t="str">
        <f t="shared" si="465"/>
        <v>1.12945842843288-2.24574237785554i</v>
      </c>
      <c r="N986" t="str">
        <f t="shared" si="466"/>
        <v>-1.06272473076496i</v>
      </c>
      <c r="O986" t="str">
        <f t="shared" si="467"/>
        <v>0.486493336250319-0.873684287247994i</v>
      </c>
      <c r="P986" t="str">
        <f t="shared" si="468"/>
        <v>0.513506663749681+0.873684287247994i</v>
      </c>
      <c r="Q986" t="str">
        <f t="shared" si="469"/>
        <v>-0.513506663749681+0.189040443516966i</v>
      </c>
      <c r="R986" t="str">
        <f t="shared" si="470"/>
        <v>-0.329055030581776-1.8225449877061i</v>
      </c>
      <c r="S986" t="str">
        <f t="shared" si="471"/>
        <v>0.118662203106761i</v>
      </c>
      <c r="T986" t="str">
        <f t="shared" si="472"/>
        <v>0.21626720350239-0.0390463948721962i</v>
      </c>
      <c r="U986" t="str">
        <f t="shared" si="473"/>
        <v>0.0000499999999999999-0.00166787121784766i</v>
      </c>
      <c r="V986" t="str">
        <f t="shared" si="474"/>
        <v>0.00002-0.0186801576398938i</v>
      </c>
      <c r="W986" t="str">
        <f t="shared" si="475"/>
        <v>0.0000422732511506995-0.00153125674323792i</v>
      </c>
      <c r="X986" t="str">
        <f t="shared" si="476"/>
        <v>0.000053979936639643-0.0015305199572553i</v>
      </c>
      <c r="Y986" t="str">
        <f t="shared" si="477"/>
        <v>0.009+0.428261910537361i</v>
      </c>
      <c r="Z986" t="str">
        <f t="shared" si="478"/>
        <v>-0.0429877868259059-0.00243002933931889i</v>
      </c>
      <c r="AA986" t="str">
        <f t="shared" si="479"/>
        <v>0.596370472545725-28.1080809579091i</v>
      </c>
      <c r="AB986" t="str">
        <f t="shared" si="480"/>
        <v>0.650566997349859-0.11745791991554i</v>
      </c>
      <c r="AC986" t="str">
        <f t="shared" si="481"/>
        <v>1.47100815004798-1.59366971321761i</v>
      </c>
      <c r="AD986" t="str">
        <f t="shared" si="482"/>
        <v>0.243253417902436+0.18368877481979i</v>
      </c>
      <c r="AE986" t="str">
        <f t="shared" si="483"/>
        <v>-0.0100105569613473-0.00848748683665746i</v>
      </c>
      <c r="AF986" t="str">
        <f t="shared" si="484"/>
        <v>-3.67881639818988-0.898861030440316i</v>
      </c>
      <c r="AG986" t="str">
        <f t="shared" si="485"/>
        <v>1.01921571335631-0.0243547815321419i</v>
      </c>
      <c r="AH986" t="str">
        <f t="shared" si="486"/>
        <v>0.0276886297844548+0.0401253191969795i</v>
      </c>
      <c r="AI986">
        <f t="shared" si="487"/>
        <v>-26.240253670380184</v>
      </c>
      <c r="AJ986">
        <f t="shared" si="488"/>
        <v>55.39223544862714</v>
      </c>
      <c r="AK986"/>
      <c r="AL986"/>
      <c r="AM986"/>
      <c r="AN986"/>
    </row>
    <row r="987" spans="1:40" x14ac:dyDescent="0.35">
      <c r="A987"/>
      <c r="B987">
        <f t="shared" si="489"/>
        <v>85300</v>
      </c>
      <c r="C987" s="237" t="str">
        <f t="shared" si="457"/>
        <v>-2.90716854841495E-06+0.00794637922673076i</v>
      </c>
      <c r="D987" s="208" t="str">
        <f t="shared" si="458"/>
        <v>-1.64876780800546+0.0609222407382692i</v>
      </c>
      <c r="E987" t="str">
        <f t="shared" si="459"/>
        <v>36500</v>
      </c>
      <c r="F987" t="str">
        <f t="shared" si="460"/>
        <v>0.21505376344086</v>
      </c>
      <c r="G987" t="str">
        <f t="shared" si="455"/>
        <v>0.21505376344086</v>
      </c>
      <c r="H987" t="str">
        <f t="shared" si="461"/>
        <v>2.03096845497388+0.959206285944198i</v>
      </c>
      <c r="I987" t="str">
        <f t="shared" si="462"/>
        <v>334.972316689012i</v>
      </c>
      <c r="J987" t="str">
        <f t="shared" si="456"/>
        <v>-150.882654710418+73.2812237774217i</v>
      </c>
      <c r="K987" t="str">
        <f t="shared" si="463"/>
        <v>0.872456336177955-1.79634729519914i</v>
      </c>
      <c r="L987" t="str">
        <f t="shared" si="464"/>
        <v>0.254870821629065-0.447807216868006i</v>
      </c>
      <c r="M987" t="str">
        <f t="shared" si="465"/>
        <v>1.12732715780702-2.24415451206715i</v>
      </c>
      <c r="N987" t="str">
        <f t="shared" si="466"/>
        <v>-1.06397206026117i</v>
      </c>
      <c r="O987" t="str">
        <f t="shared" si="467"/>
        <v>0.485403185900416-0.874290424926252i</v>
      </c>
      <c r="P987" t="str">
        <f t="shared" si="468"/>
        <v>0.514596814099584+0.874290424926252i</v>
      </c>
      <c r="Q987" t="str">
        <f t="shared" si="469"/>
        <v>-0.514596814099584+0.189681635334918i</v>
      </c>
      <c r="R987" t="str">
        <f t="shared" si="470"/>
        <v>-0.329044753139535-1.82026811308409i</v>
      </c>
      <c r="S987" t="str">
        <f t="shared" si="471"/>
        <v>0.118801477993036i</v>
      </c>
      <c r="T987" t="str">
        <f t="shared" si="472"/>
        <v>0.216250542177985-0.0390910029988304i</v>
      </c>
      <c r="U987" t="str">
        <f t="shared" si="473"/>
        <v>0.0000499999999999999-0.00166591591747504i</v>
      </c>
      <c r="V987" t="str">
        <f t="shared" si="474"/>
        <v>0.00002-0.0186582582757204i</v>
      </c>
      <c r="W987" t="str">
        <f t="shared" si="475"/>
        <v>0.0000422732503727417-0.00152946182639078i</v>
      </c>
      <c r="X987" t="str">
        <f t="shared" si="476"/>
        <v>0.0000539524878089222-0.00152872611392924i</v>
      </c>
      <c r="Y987" t="str">
        <f t="shared" si="477"/>
        <v>0.009+0.428764565361935i</v>
      </c>
      <c r="Z987" t="str">
        <f t="shared" si="478"/>
        <v>-0.0428867681014012-0.0024242456257318i</v>
      </c>
      <c r="AA987" t="str">
        <f t="shared" si="479"/>
        <v>0.59496183282682-28.0749228925778i</v>
      </c>
      <c r="AB987" t="str">
        <f t="shared" si="480"/>
        <v>0.650516877370433-0.117592108431098i</v>
      </c>
      <c r="AC987" t="str">
        <f t="shared" si="481"/>
        <v>1.46945048175237-1.59242516290485i</v>
      </c>
      <c r="AD987" t="str">
        <f t="shared" si="482"/>
        <v>0.24347901725022+0.18383062827361i</v>
      </c>
      <c r="AE987" t="str">
        <f t="shared" si="483"/>
        <v>-0.00999637755389941-0.00847415446723151i</v>
      </c>
      <c r="AF987" t="str">
        <f t="shared" si="484"/>
        <v>-3.67973626297934-0.898284045205929i</v>
      </c>
      <c r="AG987" t="str">
        <f t="shared" si="485"/>
        <v>1.01920732699989-0.0243491423883941i</v>
      </c>
      <c r="AH987" t="str">
        <f t="shared" si="486"/>
        <v>0.0276648869021866+0.040066289896312i</v>
      </c>
      <c r="AI987">
        <f t="shared" si="487"/>
        <v>-26.251319090563655</v>
      </c>
      <c r="AJ987">
        <f t="shared" si="488"/>
        <v>55.375779374061914</v>
      </c>
      <c r="AK987"/>
      <c r="AL987"/>
      <c r="AM987"/>
      <c r="AN987"/>
    </row>
    <row r="988" spans="1:40" x14ac:dyDescent="0.35">
      <c r="A988"/>
      <c r="B988">
        <f t="shared" si="489"/>
        <v>85400</v>
      </c>
      <c r="C988" s="237" t="str">
        <f t="shared" si="457"/>
        <v>-2.90036417822495E-06+0.0079370743355091i</v>
      </c>
      <c r="D988" s="208" t="str">
        <f t="shared" si="458"/>
        <v>-1.64876775583863+0.0608509032389031i</v>
      </c>
      <c r="E988" t="str">
        <f t="shared" si="459"/>
        <v>36500</v>
      </c>
      <c r="F988" t="str">
        <f t="shared" si="460"/>
        <v>0.21505376344086</v>
      </c>
      <c r="G988" t="str">
        <f t="shared" si="455"/>
        <v>0.21505376344086</v>
      </c>
      <c r="H988" t="str">
        <f t="shared" si="461"/>
        <v>2.03188605310386+0.958558113963429i</v>
      </c>
      <c r="I988" t="str">
        <f t="shared" si="462"/>
        <v>335.36501577071i</v>
      </c>
      <c r="J988" t="str">
        <f t="shared" si="456"/>
        <v>-151.23897753159+73.3671337701268i</v>
      </c>
      <c r="K988" t="str">
        <f t="shared" si="463"/>
        <v>0.870781453941605-1.79502850909003i</v>
      </c>
      <c r="L988" t="str">
        <f t="shared" si="464"/>
        <v>0.254419984193353-0.447539147462131i</v>
      </c>
      <c r="M988" t="str">
        <f t="shared" si="465"/>
        <v>1.12520143813496-2.24256765655216i</v>
      </c>
      <c r="N988" t="str">
        <f t="shared" si="466"/>
        <v>-1.06521938975737i</v>
      </c>
      <c r="O988" t="str">
        <f t="shared" si="467"/>
        <v>0.484312280345358-0.874895202356648i</v>
      </c>
      <c r="P988" t="str">
        <f t="shared" si="468"/>
        <v>0.515687719654642+0.874895202356648i</v>
      </c>
      <c r="Q988" t="str">
        <f t="shared" si="469"/>
        <v>-0.515687719654642+0.190324187400722i</v>
      </c>
      <c r="R988" t="str">
        <f t="shared" si="470"/>
        <v>-0.3290344625495-1.81799640235i</v>
      </c>
      <c r="S988" t="str">
        <f t="shared" si="471"/>
        <v>0.118940752879312i</v>
      </c>
      <c r="T988" t="str">
        <f t="shared" si="472"/>
        <v>0.21623386082739-0.0391356066988773i</v>
      </c>
      <c r="U988" t="str">
        <f t="shared" si="473"/>
        <v>0.0000499999999999999-0.0016639651962602i</v>
      </c>
      <c r="V988" t="str">
        <f t="shared" si="474"/>
        <v>0.00002-0.0186364101981142i</v>
      </c>
      <c r="W988" t="str">
        <f t="shared" si="475"/>
        <v>0.0000422732495938711-0.00152767111336061i</v>
      </c>
      <c r="X988" t="str">
        <f t="shared" si="476"/>
        <v>0.000053925135335061-0.00152693647117013i</v>
      </c>
      <c r="Y988" t="str">
        <f t="shared" si="477"/>
        <v>0.009+0.429267220186509i</v>
      </c>
      <c r="Z988" t="str">
        <f t="shared" si="478"/>
        <v>-0.0427861054033639-0.00241848583956098i</v>
      </c>
      <c r="AA988" t="str">
        <f t="shared" si="479"/>
        <v>0.593558191043268-28.0418432053906i</v>
      </c>
      <c r="AB988" t="str">
        <f t="shared" si="480"/>
        <v>0.650466697148964-0.11772628363076i</v>
      </c>
      <c r="AC988" t="str">
        <f t="shared" si="481"/>
        <v>1.46789690709448-1.59118136033819i</v>
      </c>
      <c r="AD988" t="str">
        <f t="shared" si="482"/>
        <v>0.243704802810979+0.18397222224652i</v>
      </c>
      <c r="AE988" t="str">
        <f t="shared" si="483"/>
        <v>-0.00998224516600081-0.00846085150696206i</v>
      </c>
      <c r="AF988" t="str">
        <f t="shared" si="484"/>
        <v>-3.68065380894249-0.897707210724526i</v>
      </c>
      <c r="AG988" t="str">
        <f t="shared" si="485"/>
        <v>1.01919893495609-0.0243435358107819i</v>
      </c>
      <c r="AH988" t="str">
        <f t="shared" si="486"/>
        <v>0.0276412181365621+0.0400073845996056i</v>
      </c>
      <c r="AI988">
        <f t="shared" si="487"/>
        <v>-26.26237215764958</v>
      </c>
      <c r="AJ988">
        <f t="shared" si="488"/>
        <v>55.35929249637347</v>
      </c>
      <c r="AK988"/>
      <c r="AL988"/>
      <c r="AM988"/>
      <c r="AN988"/>
    </row>
    <row r="989" spans="1:40" x14ac:dyDescent="0.35">
      <c r="A989"/>
      <c r="B989">
        <f t="shared" si="489"/>
        <v>85500</v>
      </c>
      <c r="C989" s="237" t="str">
        <f t="shared" si="457"/>
        <v>-2.89358366904912E-06+0.00792779121010614i</v>
      </c>
      <c r="D989" s="208" t="str">
        <f t="shared" si="458"/>
        <v>-1.64876770385472+0.0607797326108138i</v>
      </c>
      <c r="E989" t="str">
        <f t="shared" si="459"/>
        <v>36500</v>
      </c>
      <c r="F989" t="str">
        <f t="shared" si="460"/>
        <v>0.21505376344086</v>
      </c>
      <c r="G989" t="str">
        <f t="shared" si="455"/>
        <v>0.21505376344086</v>
      </c>
      <c r="H989" t="str">
        <f t="shared" si="461"/>
        <v>2.03280133909927+0.957910262633116i</v>
      </c>
      <c r="I989" t="str">
        <f t="shared" si="462"/>
        <v>335.757714852409i</v>
      </c>
      <c r="J989" t="str">
        <f t="shared" si="456"/>
        <v>-151.595717837029+73.4530437628318i</v>
      </c>
      <c r="K989" t="str">
        <f t="shared" si="463"/>
        <v>0.869111038597098-1.79371071676245i</v>
      </c>
      <c r="L989" t="str">
        <f t="shared" si="464"/>
        <v>0.253970213475389-0.447271099413763i</v>
      </c>
      <c r="M989" t="str">
        <f t="shared" si="465"/>
        <v>1.12308125207249-2.24098181617621i</v>
      </c>
      <c r="N989" t="str">
        <f t="shared" si="466"/>
        <v>-1.06646671925357i</v>
      </c>
      <c r="O989" t="str">
        <f t="shared" si="467"/>
        <v>0.4832206212824-0.875498618598254i</v>
      </c>
      <c r="P989" t="str">
        <f t="shared" si="468"/>
        <v>0.5167793787176+0.875498618598254i</v>
      </c>
      <c r="Q989" t="str">
        <f t="shared" si="469"/>
        <v>-0.5167793787176+0.190968100655316i</v>
      </c>
      <c r="R989" t="str">
        <f t="shared" si="470"/>
        <v>-0.329024158807691-1.81572983737076i</v>
      </c>
      <c r="S989" t="str">
        <f t="shared" si="471"/>
        <v>0.119080027765588i</v>
      </c>
      <c r="T989" t="str">
        <f t="shared" si="472"/>
        <v>0.216217159448917-0.0391802059663691i</v>
      </c>
      <c r="U989" t="str">
        <f t="shared" si="473"/>
        <v>0.0000500000000000001-0.00166201903813592i</v>
      </c>
      <c r="V989" t="str">
        <f t="shared" si="474"/>
        <v>0.00002-0.0186146132271222i</v>
      </c>
      <c r="W989" t="str">
        <f t="shared" si="475"/>
        <v>0.0000422732488140884-0.00152588458939717i</v>
      </c>
      <c r="X989" t="str">
        <f t="shared" si="476"/>
        <v>0.0000538978787675711-0.00152515101424259i</v>
      </c>
      <c r="Y989" t="str">
        <f t="shared" si="477"/>
        <v>0.009+0.429769875011084i</v>
      </c>
      <c r="Z989" t="str">
        <f t="shared" si="478"/>
        <v>-0.0426857970591522-0.00241274984783195i</v>
      </c>
      <c r="AA989" t="str">
        <f t="shared" si="479"/>
        <v>0.592159523518796-28.0088416179404i</v>
      </c>
      <c r="AB989" t="str">
        <f t="shared" si="480"/>
        <v>0.650416456680373-0.117860445496573i</v>
      </c>
      <c r="AC989" t="str">
        <f t="shared" si="481"/>
        <v>1.4663474133329-1.58993830906059i</v>
      </c>
      <c r="AD989" t="str">
        <f t="shared" si="482"/>
        <v>0.243930774321625+0.184113556515614i</v>
      </c>
      <c r="AE989" t="str">
        <f t="shared" si="483"/>
        <v>-0.00996815957370789-0.00844757784789028i</v>
      </c>
      <c r="AF989" t="str">
        <f t="shared" si="484"/>
        <v>-3.68156904295399-0.897130530022302i</v>
      </c>
      <c r="AG989" t="str">
        <f t="shared" si="485"/>
        <v>1.01919053721842-0.0243379616566951i</v>
      </c>
      <c r="AH989" t="str">
        <f t="shared" si="486"/>
        <v>0.027617623120281+0.0399486028766661i</v>
      </c>
      <c r="AI989">
        <f t="shared" si="487"/>
        <v>-26.273412905814347</v>
      </c>
      <c r="AJ989">
        <f t="shared" si="488"/>
        <v>55.342774915116905</v>
      </c>
      <c r="AK989"/>
      <c r="AL989"/>
      <c r="AM989"/>
      <c r="AN989"/>
    </row>
    <row r="990" spans="1:40" x14ac:dyDescent="0.35">
      <c r="A990"/>
      <c r="B990">
        <f t="shared" si="489"/>
        <v>85600</v>
      </c>
      <c r="C990" s="237" t="str">
        <f t="shared" si="457"/>
        <v>-2.88682690945259E-06+0.00791852977423986i</v>
      </c>
      <c r="D990" s="208" t="str">
        <f t="shared" si="458"/>
        <v>-1.6487676520529+0.0607087282691723i</v>
      </c>
      <c r="E990" t="str">
        <f t="shared" si="459"/>
        <v>36500</v>
      </c>
      <c r="F990" t="str">
        <f t="shared" si="460"/>
        <v>0.21505376344086</v>
      </c>
      <c r="G990" t="str">
        <f t="shared" si="455"/>
        <v>0.21505376344086</v>
      </c>
      <c r="H990" t="str">
        <f t="shared" si="461"/>
        <v>2.03371431981501+0.957262734369835i</v>
      </c>
      <c r="I990" t="str">
        <f t="shared" si="462"/>
        <v>336.150413934108i</v>
      </c>
      <c r="J990" t="str">
        <f t="shared" si="456"/>
        <v>-151.952875626734+73.5389537555369i</v>
      </c>
      <c r="K990" t="str">
        <f t="shared" si="463"/>
        <v>0.867445075718732-1.79239392148392i</v>
      </c>
      <c r="L990" t="str">
        <f t="shared" si="464"/>
        <v>0.253521506614435-0.447003074270544i</v>
      </c>
      <c r="M990" t="str">
        <f t="shared" si="465"/>
        <v>1.12096658233317-2.23939699575446i</v>
      </c>
      <c r="N990" t="str">
        <f t="shared" si="466"/>
        <v>-1.06771404874977i</v>
      </c>
      <c r="O990" t="str">
        <f t="shared" si="467"/>
        <v>0.482128210409978-0.876100672712258i</v>
      </c>
      <c r="P990" t="str">
        <f t="shared" si="468"/>
        <v>0.517871789590022+0.876100672712258i</v>
      </c>
      <c r="Q990" t="str">
        <f t="shared" si="469"/>
        <v>-0.517871789590022+0.191613376037512i</v>
      </c>
      <c r="R990" t="str">
        <f t="shared" si="470"/>
        <v>-0.329013841910133-1.81346840009805i</v>
      </c>
      <c r="S990" t="str">
        <f t="shared" si="471"/>
        <v>0.119219302651863i</v>
      </c>
      <c r="T990" t="str">
        <f t="shared" si="472"/>
        <v>0.216200438040879-0.0392248007953363i</v>
      </c>
      <c r="U990" t="str">
        <f t="shared" si="473"/>
        <v>0.0000500000000000001-0.00166007742711006i</v>
      </c>
      <c r="V990" t="str">
        <f t="shared" si="474"/>
        <v>0.00002-0.0185928671836326i</v>
      </c>
      <c r="W990" t="str">
        <f t="shared" si="475"/>
        <v>0.0000422732480333928-0.00152410223981915i</v>
      </c>
      <c r="X990" t="str">
        <f t="shared" si="476"/>
        <v>0.0000538707176585919-0.00152336972848004i</v>
      </c>
      <c r="Y990" t="str">
        <f t="shared" si="477"/>
        <v>0.009+0.430272529835658i</v>
      </c>
      <c r="Z990" t="str">
        <f t="shared" si="478"/>
        <v>-0.0425858414059432-0.00240703751848106i</v>
      </c>
      <c r="AA990" t="str">
        <f t="shared" si="479"/>
        <v>0.590765806717516-27.9759178531409i</v>
      </c>
      <c r="AB990" t="str">
        <f t="shared" si="480"/>
        <v>0.650366155959586-0.117994594010581i</v>
      </c>
      <c r="AC990" t="str">
        <f t="shared" si="481"/>
        <v>1.46480198776862-1.5886960125781i</v>
      </c>
      <c r="AD990" t="str">
        <f t="shared" si="482"/>
        <v>0.244156931518773+0.184254630858155i</v>
      </c>
      <c r="AE990" t="str">
        <f t="shared" si="483"/>
        <v>-0.00995412055439072-0.00843433338259888i</v>
      </c>
      <c r="AF990" t="str">
        <f t="shared" si="484"/>
        <v>-3.68248197186791-0.896554006100663i</v>
      </c>
      <c r="AG990" t="str">
        <f t="shared" si="485"/>
        <v>1.0191821337805-0.0243324197841697i</v>
      </c>
      <c r="AH990" t="str">
        <f t="shared" si="486"/>
        <v>0.0275941014882278+0.0398899442993242i</v>
      </c>
      <c r="AI990">
        <f t="shared" si="487"/>
        <v>-26.284441369100421</v>
      </c>
      <c r="AJ990">
        <f t="shared" si="488"/>
        <v>55.326226729389596</v>
      </c>
      <c r="AK990"/>
      <c r="AL990"/>
      <c r="AM990"/>
      <c r="AN990"/>
    </row>
    <row r="991" spans="1:40" x14ac:dyDescent="0.35">
      <c r="A991"/>
      <c r="B991">
        <f t="shared" si="489"/>
        <v>85700</v>
      </c>
      <c r="C991" s="237" t="str">
        <f t="shared" si="457"/>
        <v>-2.88009378865023E-06+0.00790928995198427i</v>
      </c>
      <c r="D991" s="208" t="str">
        <f t="shared" si="458"/>
        <v>-1.64876760043231+0.0606378896318794i</v>
      </c>
      <c r="E991" t="str">
        <f t="shared" si="459"/>
        <v>36500</v>
      </c>
      <c r="F991" t="str">
        <f t="shared" si="460"/>
        <v>0.21505376344086</v>
      </c>
      <c r="G991" t="str">
        <f t="shared" si="455"/>
        <v>0.21505376344086</v>
      </c>
      <c r="H991" t="str">
        <f t="shared" si="461"/>
        <v>2.03462500208529+0.956615531568179i</v>
      </c>
      <c r="I991" t="str">
        <f t="shared" si="462"/>
        <v>336.543113015807i</v>
      </c>
      <c r="J991" t="str">
        <f t="shared" si="456"/>
        <v>-152.310450900706+73.624863748242i</v>
      </c>
      <c r="K991" t="str">
        <f t="shared" si="463"/>
        <v>0.865783550931345-1.791078126483i</v>
      </c>
      <c r="L991" t="str">
        <f t="shared" si="464"/>
        <v>0.253073860756758-0.446735073568918i</v>
      </c>
      <c r="M991" t="str">
        <f t="shared" si="465"/>
        <v>1.1188574116881-2.23781320005192i</v>
      </c>
      <c r="N991" t="str">
        <f t="shared" si="466"/>
        <v>-1.06896137824598i</v>
      </c>
      <c r="O991" t="str">
        <f t="shared" si="467"/>
        <v>0.481035049427692-0.87670136376197i</v>
      </c>
      <c r="P991" t="str">
        <f t="shared" si="468"/>
        <v>0.518964950572308+0.87670136376197i</v>
      </c>
      <c r="Q991" t="str">
        <f t="shared" si="469"/>
        <v>-0.518964950572308+0.19226001448401i</v>
      </c>
      <c r="R991" t="str">
        <f t="shared" si="470"/>
        <v>-0.329003511852831-1.81121207256774i</v>
      </c>
      <c r="S991" t="str">
        <f t="shared" si="471"/>
        <v>0.119358577538139i</v>
      </c>
      <c r="T991" t="str">
        <f t="shared" si="472"/>
        <v>0.21618369660159-0.0392693911798062i</v>
      </c>
      <c r="U991" t="str">
        <f t="shared" si="473"/>
        <v>0.0000500000000000001-0.00165814034726512i</v>
      </c>
      <c r="V991" t="str">
        <f t="shared" si="474"/>
        <v>0.00002-0.0185711718893693i</v>
      </c>
      <c r="W991" t="str">
        <f t="shared" si="475"/>
        <v>0.0000422732472517849-0.00152232405001378i</v>
      </c>
      <c r="X991" t="str">
        <f t="shared" si="476"/>
        <v>0.0000538436515628755-0.00152159259928437i</v>
      </c>
      <c r="Y991" t="str">
        <f t="shared" si="477"/>
        <v>0.009+0.430775184660232i</v>
      </c>
      <c r="Z991" t="str">
        <f t="shared" si="478"/>
        <v>-0.0424862367906664-0.00240134872034832i</v>
      </c>
      <c r="AA991" t="str">
        <f t="shared" si="479"/>
        <v>0.589377017242924-27.9430716352188i</v>
      </c>
      <c r="AB991" t="str">
        <f t="shared" si="480"/>
        <v>0.650315794981531-0.118128729154817i</v>
      </c>
      <c r="AC991" t="str">
        <f t="shared" si="481"/>
        <v>1.46326061774492-1.58745447436009i</v>
      </c>
      <c r="AD991" t="str">
        <f t="shared" si="482"/>
        <v>0.244383274138751+0.184395445051571i</v>
      </c>
      <c r="AE991" t="str">
        <f t="shared" si="483"/>
        <v>-0.00994012788672465-0.00842111800420897i</v>
      </c>
      <c r="AF991" t="str">
        <f t="shared" si="484"/>
        <v>-3.6833926025176-0.8959776419363i</v>
      </c>
      <c r="AG991" t="str">
        <f t="shared" si="485"/>
        <v>1.01917372463597-0.0243269100518849i</v>
      </c>
      <c r="AH991" t="str">
        <f t="shared" si="486"/>
        <v>0.0275706528774612+0.0398314084414269i</v>
      </c>
      <c r="AI991">
        <f t="shared" si="487"/>
        <v>-26.29545758141607</v>
      </c>
      <c r="AJ991">
        <f t="shared" si="488"/>
        <v>55.309648037831195</v>
      </c>
      <c r="AK991"/>
      <c r="AL991"/>
      <c r="AM991"/>
      <c r="AN991"/>
    </row>
    <row r="992" spans="1:40" x14ac:dyDescent="0.35">
      <c r="A992"/>
      <c r="B992">
        <f t="shared" si="489"/>
        <v>85800</v>
      </c>
      <c r="C992" s="237" t="str">
        <f t="shared" si="457"/>
        <v>-2.87338419650213E-06+0.00790007166776732i</v>
      </c>
      <c r="D992" s="208" t="str">
        <f t="shared" si="458"/>
        <v>-1.6487675489921+0.0605672161195495i</v>
      </c>
      <c r="E992" t="str">
        <f t="shared" si="459"/>
        <v>36500</v>
      </c>
      <c r="F992" t="str">
        <f t="shared" si="460"/>
        <v>0.21505376344086</v>
      </c>
      <c r="G992" t="str">
        <f t="shared" si="455"/>
        <v>0.21505376344086</v>
      </c>
      <c r="H992" t="str">
        <f t="shared" si="461"/>
        <v>2.03553339272364+0.955968656600968i</v>
      </c>
      <c r="I992" t="str">
        <f t="shared" si="462"/>
        <v>336.935812097505i</v>
      </c>
      <c r="J992" t="str">
        <f t="shared" si="456"/>
        <v>-152.668443658943+73.7107737409471i</v>
      </c>
      <c r="K992" t="str">
        <f t="shared" si="463"/>
        <v>0.864126449910203-1.78976333494967i</v>
      </c>
      <c r="L992" t="str">
        <f t="shared" si="464"/>
        <v>0.252627273055642-0.446467098834204i</v>
      </c>
      <c r="M992" t="str">
        <f t="shared" si="465"/>
        <v>1.11675372296585-2.23623043378387i</v>
      </c>
      <c r="N992" t="str">
        <f t="shared" si="466"/>
        <v>-1.07020870774218i</v>
      </c>
      <c r="O992" t="str">
        <f t="shared" si="467"/>
        <v>0.47994114003633-0.877300690812807i</v>
      </c>
      <c r="P992" t="str">
        <f t="shared" si="468"/>
        <v>0.52005885996367+0.877300690812807i</v>
      </c>
      <c r="Q992" t="str">
        <f t="shared" si="469"/>
        <v>-0.52005885996367+0.192908016929373i</v>
      </c>
      <c r="R992" t="str">
        <f t="shared" si="470"/>
        <v>-0.3289931686318-1.8089608368995i</v>
      </c>
      <c r="S992" t="str">
        <f t="shared" si="471"/>
        <v>0.119497852424414i</v>
      </c>
      <c r="T992" t="str">
        <f t="shared" si="472"/>
        <v>0.216166935129361-0.0393139771138032i</v>
      </c>
      <c r="U992" t="str">
        <f t="shared" si="473"/>
        <v>0.0000500000000000001-0.00165620778275782i</v>
      </c>
      <c r="V992" t="str">
        <f t="shared" si="474"/>
        <v>0.00002-0.0185495271668876i</v>
      </c>
      <c r="W992" t="str">
        <f t="shared" si="475"/>
        <v>0.0000422732464692644-0.0015205500054364i</v>
      </c>
      <c r="X992" t="str">
        <f t="shared" si="476"/>
        <v>0.0000538166800377665-0.00151981961212552i</v>
      </c>
      <c r="Y992" t="str">
        <f t="shared" si="477"/>
        <v>0.009+0.431277839484807i</v>
      </c>
      <c r="Z992" t="str">
        <f t="shared" si="478"/>
        <v>-0.0423869815699343-0.00239568332316995i</v>
      </c>
      <c r="AA992" t="str">
        <f t="shared" si="479"/>
        <v>0.5879931318369-27.910302689706i</v>
      </c>
      <c r="AB992" t="str">
        <f t="shared" si="480"/>
        <v>0.650265373741128-0.118262850911305i</v>
      </c>
      <c r="AC992" t="str">
        <f t="shared" si="481"/>
        <v>1.46172329064728-1.58621369783951i</v>
      </c>
      <c r="AD992" t="str">
        <f t="shared" si="482"/>
        <v>0.244609801917591+0.184535998873453i</v>
      </c>
      <c r="AE992" t="str">
        <f t="shared" si="483"/>
        <v>-0.00992618135068058-0.00840793160637636i</v>
      </c>
      <c r="AF992" t="str">
        <f t="shared" si="484"/>
        <v>-3.68430094171574-0.895401440481418i</v>
      </c>
      <c r="AG992" t="str">
        <f t="shared" si="485"/>
        <v>1.01916530977855-0.0243214323191586i</v>
      </c>
      <c r="AH992" t="str">
        <f t="shared" si="486"/>
        <v>0.0275472769271943+0.0397729948788217i</v>
      </c>
      <c r="AI992">
        <f t="shared" si="487"/>
        <v>-26.306461576537096</v>
      </c>
      <c r="AJ992">
        <f t="shared" si="488"/>
        <v>55.293038938627703</v>
      </c>
      <c r="AK992"/>
      <c r="AL992"/>
      <c r="AM992"/>
      <c r="AN992"/>
    </row>
    <row r="993" spans="1:40" x14ac:dyDescent="0.35">
      <c r="A993"/>
      <c r="B993">
        <f t="shared" si="489"/>
        <v>85900</v>
      </c>
      <c r="C993" s="237" t="str">
        <f t="shared" si="457"/>
        <v>-2.86669802350913E-06+0.00789087484636893i</v>
      </c>
      <c r="D993" s="208" t="str">
        <f t="shared" si="458"/>
        <v>-1.64876749773144+0.0604967071554952i</v>
      </c>
      <c r="E993" t="str">
        <f t="shared" si="459"/>
        <v>36500</v>
      </c>
      <c r="F993" t="str">
        <f t="shared" si="460"/>
        <v>0.21505376344086</v>
      </c>
      <c r="G993" t="str">
        <f t="shared" si="455"/>
        <v>0.21505376344086</v>
      </c>
      <c r="H993" t="str">
        <f t="shared" si="461"/>
        <v>2.03643949852308+0.95532211181937i</v>
      </c>
      <c r="I993" t="str">
        <f t="shared" si="462"/>
        <v>337.328511179204i</v>
      </c>
      <c r="J993" t="str">
        <f t="shared" si="456"/>
        <v>-153.026853901447+73.7966837336521i</v>
      </c>
      <c r="K993" t="str">
        <f t="shared" si="463"/>
        <v>0.862473758380783-1.78844955003558i</v>
      </c>
      <c r="L993" t="str">
        <f t="shared" si="464"/>
        <v>0.252181740671364-0.446199151580658i</v>
      </c>
      <c r="M993" t="str">
        <f t="shared" si="465"/>
        <v>1.11465549905215-2.23464870161624i</v>
      </c>
      <c r="N993" t="str">
        <f t="shared" si="466"/>
        <v>-1.07145603723838i</v>
      </c>
      <c r="O993" t="str">
        <f t="shared" si="467"/>
        <v>0.478846483937823-0.877898652932321i</v>
      </c>
      <c r="P993" t="str">
        <f t="shared" si="468"/>
        <v>0.521153516062177+0.877898652932321i</v>
      </c>
      <c r="Q993" t="str">
        <f t="shared" si="469"/>
        <v>-0.521153516062177+0.193557384306059i</v>
      </c>
      <c r="R993" t="str">
        <f t="shared" si="470"/>
        <v>-0.328982812243033-1.80671467529617i</v>
      </c>
      <c r="S993" t="str">
        <f t="shared" si="471"/>
        <v>0.11963712731069i</v>
      </c>
      <c r="T993" t="str">
        <f t="shared" si="472"/>
        <v>0.2161501536225-0.0393585585913486i</v>
      </c>
      <c r="U993" t="str">
        <f t="shared" si="473"/>
        <v>0.00005-0.00165427971781864i</v>
      </c>
      <c r="V993" t="str">
        <f t="shared" si="474"/>
        <v>0.00002-0.0185279328395687i</v>
      </c>
      <c r="W993" t="str">
        <f t="shared" si="475"/>
        <v>0.0000422732456858313-0.00151878009161006i</v>
      </c>
      <c r="X993" t="str">
        <f t="shared" si="476"/>
        <v>0.0000537898026431833-0.001518050752541i</v>
      </c>
      <c r="Y993" t="str">
        <f t="shared" si="477"/>
        <v>0.009+0.431780494309381i</v>
      </c>
      <c r="Z993" t="str">
        <f t="shared" si="478"/>
        <v>-0.0422880741099726-0.00239004119757118i</v>
      </c>
      <c r="AA993" t="str">
        <f t="shared" si="479"/>
        <v>0.586614127378741-27.877610743432i</v>
      </c>
      <c r="AB993" t="str">
        <f t="shared" si="480"/>
        <v>0.650214892233286-0.11839695926206i</v>
      </c>
      <c r="AC993" t="str">
        <f t="shared" si="481"/>
        <v>1.46018999390316-1.58497368641316i</v>
      </c>
      <c r="AD993" t="str">
        <f t="shared" si="482"/>
        <v>0.244836514591035+0.184676292101565i</v>
      </c>
      <c r="AE993" t="str">
        <f t="shared" si="483"/>
        <v>-0.00991228072751565-0.00839477408328824i</v>
      </c>
      <c r="AF993" t="str">
        <f t="shared" si="484"/>
        <v>-3.68520699625452-0.894825404663875i</v>
      </c>
      <c r="AG993" t="str">
        <f t="shared" si="485"/>
        <v>1.01915688920204-0.0243159864459438i</v>
      </c>
      <c r="AH993" t="str">
        <f t="shared" si="486"/>
        <v>0.027523973278781+0.0397147031893462i</v>
      </c>
      <c r="AI993">
        <f t="shared" si="487"/>
        <v>-26.317453388107197</v>
      </c>
      <c r="AJ993">
        <f t="shared" si="488"/>
        <v>55.276399529513178</v>
      </c>
      <c r="AK993"/>
      <c r="AL993"/>
      <c r="AM993"/>
      <c r="AN993"/>
    </row>
    <row r="994" spans="1:40" x14ac:dyDescent="0.35">
      <c r="A994"/>
      <c r="B994">
        <f t="shared" si="489"/>
        <v>86000</v>
      </c>
      <c r="C994" s="237" t="str">
        <f t="shared" si="457"/>
        <v>-0.0000028600351608083+0.00788169941291882i</v>
      </c>
      <c r="D994" s="208" t="str">
        <f t="shared" si="458"/>
        <v>-1.6487674466495+0.060426362165711i</v>
      </c>
      <c r="E994" t="str">
        <f t="shared" si="459"/>
        <v>36500</v>
      </c>
      <c r="F994" t="str">
        <f t="shared" si="460"/>
        <v>0.21505376344086</v>
      </c>
      <c r="G994" t="str">
        <f t="shared" si="455"/>
        <v>0.21505376344086</v>
      </c>
      <c r="H994" t="str">
        <f t="shared" si="461"/>
        <v>2.03734332625606+0.954675899553068i</v>
      </c>
      <c r="I994" t="str">
        <f t="shared" si="462"/>
        <v>337.721210260903i</v>
      </c>
      <c r="J994" t="str">
        <f t="shared" si="456"/>
        <v>-153.385681628216+73.8825937263572i</v>
      </c>
      <c r="K994" t="str">
        <f t="shared" si="463"/>
        <v>0.860825462118669-1.78713677485435i</v>
      </c>
      <c r="L994" t="str">
        <f t="shared" si="464"/>
        <v>0.251737260771211-0.445931233311542i</v>
      </c>
      <c r="M994" t="str">
        <f t="shared" si="465"/>
        <v>1.11256272288988-2.23306800816589i</v>
      </c>
      <c r="N994" t="str">
        <f t="shared" si="466"/>
        <v>-1.07270336673459i</v>
      </c>
      <c r="O994" t="str">
        <f t="shared" si="467"/>
        <v>0.477751082835261-0.878495249190191i</v>
      </c>
      <c r="P994" t="str">
        <f t="shared" si="468"/>
        <v>0.522248917164739+0.878495249190191i</v>
      </c>
      <c r="Q994" t="str">
        <f t="shared" si="469"/>
        <v>-0.522248917164739+0.194208117544399i</v>
      </c>
      <c r="R994" t="str">
        <f t="shared" si="470"/>
        <v>-0.328972442682533-1.80447357004338i</v>
      </c>
      <c r="S994" t="str">
        <f t="shared" si="471"/>
        <v>0.119776402196965i</v>
      </c>
      <c r="T994" t="str">
        <f t="shared" si="472"/>
        <v>0.216133352079309-0.0394031356064611i</v>
      </c>
      <c r="U994" t="str">
        <f t="shared" si="473"/>
        <v>0.00005-0.0016523561367514i</v>
      </c>
      <c r="V994" t="str">
        <f t="shared" si="474"/>
        <v>0.00002-0.0185063887316158i</v>
      </c>
      <c r="W994" t="str">
        <f t="shared" si="475"/>
        <v>0.0000422732449014858-0.00151701429412517i</v>
      </c>
      <c r="X994" t="str">
        <f t="shared" si="476"/>
        <v>0.0000537630189416024-0.00151628600613563i</v>
      </c>
      <c r="Y994" t="str">
        <f t="shared" si="477"/>
        <v>0.009+0.432283149133955i</v>
      </c>
      <c r="Z994" t="str">
        <f t="shared" si="478"/>
        <v>-0.042189512786555-0.00238442221505912i</v>
      </c>
      <c r="AA994" t="str">
        <f t="shared" si="479"/>
        <v>0.585239980884164-27.8449955245159i</v>
      </c>
      <c r="AB994" t="str">
        <f t="shared" si="480"/>
        <v>0.650164350452898-0.11853105418909i</v>
      </c>
      <c r="AC994" t="str">
        <f t="shared" si="481"/>
        <v>1.45866071498197-1.58373444344194i</v>
      </c>
      <c r="AD994" t="str">
        <f t="shared" si="482"/>
        <v>0.245063411894534+0.18481632451383i</v>
      </c>
      <c r="AE994" t="str">
        <f t="shared" si="483"/>
        <v>-0.0098984257997649-0.00838164532965985i</v>
      </c>
      <c r="AF994" t="str">
        <f t="shared" si="484"/>
        <v>-3.68611077290556-0.894249537387357i</v>
      </c>
      <c r="AG994" t="str">
        <f t="shared" si="485"/>
        <v>1.01914846290028-0.0243105722928252i</v>
      </c>
      <c r="AH994" t="str">
        <f t="shared" si="486"/>
        <v>0.0275007415757017+0.0396565329528172i</v>
      </c>
      <c r="AI994">
        <f t="shared" si="487"/>
        <v>-26.328433049638416</v>
      </c>
      <c r="AJ994">
        <f t="shared" si="488"/>
        <v>55.259729907771963</v>
      </c>
      <c r="AK994"/>
      <c r="AL994"/>
      <c r="AM994"/>
      <c r="AN994"/>
    </row>
    <row r="995" spans="1:40" x14ac:dyDescent="0.35">
      <c r="A995"/>
      <c r="B995">
        <f t="shared" si="489"/>
        <v>86100</v>
      </c>
      <c r="C995" s="237" t="str">
        <f t="shared" si="457"/>
        <v>-2.85339550016852E-06+0.00787254529289455i</v>
      </c>
      <c r="D995" s="208" t="str">
        <f t="shared" si="458"/>
        <v>-1.64876739574543+0.0603561805788582i</v>
      </c>
      <c r="E995" t="str">
        <f t="shared" si="459"/>
        <v>36500</v>
      </c>
      <c r="F995" t="str">
        <f t="shared" si="460"/>
        <v>0.21505376344086</v>
      </c>
      <c r="G995" t="str">
        <f t="shared" si="455"/>
        <v>0.21505376344086</v>
      </c>
      <c r="H995" t="str">
        <f t="shared" si="461"/>
        <v>2.03824488267449+0.95403002211037i</v>
      </c>
      <c r="I995" t="str">
        <f t="shared" si="462"/>
        <v>338.113909342601i</v>
      </c>
      <c r="J995" t="str">
        <f t="shared" si="456"/>
        <v>-153.744926839252+73.9685037190623i</v>
      </c>
      <c r="K995" t="str">
        <f t="shared" si="463"/>
        <v>0.859181546949323-1.78582501248186i</v>
      </c>
      <c r="L995" t="str">
        <f t="shared" si="464"/>
        <v>0.251293830529466-0.445663345519189i</v>
      </c>
      <c r="M995" t="str">
        <f t="shared" si="465"/>
        <v>1.11047537747879-2.23148835800105i</v>
      </c>
      <c r="N995" t="str">
        <f t="shared" si="466"/>
        <v>-1.07395069623079i</v>
      </c>
      <c r="O995" t="str">
        <f t="shared" si="467"/>
        <v>0.47665493843292-0.879090478658203i</v>
      </c>
      <c r="P995" t="str">
        <f t="shared" si="468"/>
        <v>0.52334506156708+0.879090478658203i</v>
      </c>
      <c r="Q995" t="str">
        <f t="shared" si="469"/>
        <v>-0.52334506156708+0.194860217572587i</v>
      </c>
      <c r="R995" t="str">
        <f t="shared" si="470"/>
        <v>-0.328962059946288-1.80223750350909i</v>
      </c>
      <c r="S995" t="str">
        <f t="shared" si="471"/>
        <v>0.119915677083241i</v>
      </c>
      <c r="T995" t="str">
        <f t="shared" si="472"/>
        <v>0.216116530498102-0.0394477081531568i</v>
      </c>
      <c r="U995" t="str">
        <f t="shared" si="473"/>
        <v>0.00005-0.00165043702393288i</v>
      </c>
      <c r="V995" t="str">
        <f t="shared" si="474"/>
        <v>0.00002-0.0184848946680483i</v>
      </c>
      <c r="W995" t="str">
        <f t="shared" si="475"/>
        <v>0.0000422732441162277-0.00151525259863909i</v>
      </c>
      <c r="X995" t="str">
        <f t="shared" si="476"/>
        <v>0.0000537363284980392-0.00151452535858108i</v>
      </c>
      <c r="Y995" t="str">
        <f t="shared" si="477"/>
        <v>0.009+0.43278580395853i</v>
      </c>
      <c r="Z995" t="str">
        <f t="shared" si="478"/>
        <v>-0.0420912959849357-0.00237882624801569i</v>
      </c>
      <c r="AA995" t="str">
        <f t="shared" si="479"/>
        <v>0.583870669504353-27.812456762359i</v>
      </c>
      <c r="AB995" t="str">
        <f t="shared" si="480"/>
        <v>0.650113748394891-0.118665135674394i</v>
      </c>
      <c r="AC995" t="str">
        <f t="shared" si="481"/>
        <v>1.45713544139494-1.58249597225122i</v>
      </c>
      <c r="AD995" t="str">
        <f t="shared" si="482"/>
        <v>0.245290493563247+0.184956095888351i</v>
      </c>
      <c r="AE995" t="str">
        <f t="shared" si="483"/>
        <v>-0.00988461635123188-0.00836854524073171i</v>
      </c>
      <c r="AF995" t="str">
        <f t="shared" si="484"/>
        <v>-3.68701227841992-0.893673841531512i</v>
      </c>
      <c r="AG995" t="str">
        <f t="shared" si="485"/>
        <v>1.0191400308672-0.0243051897210152i</v>
      </c>
      <c r="AH995" t="str">
        <f t="shared" si="486"/>
        <v>0.027477581463546+0.0395984837510183i</v>
      </c>
      <c r="AI995">
        <f t="shared" si="487"/>
        <v>-26.339400594512242</v>
      </c>
      <c r="AJ995">
        <f t="shared" si="488"/>
        <v>55.243030170242747</v>
      </c>
      <c r="AK995"/>
      <c r="AL995"/>
      <c r="AM995"/>
      <c r="AN995"/>
    </row>
    <row r="996" spans="1:40" x14ac:dyDescent="0.35">
      <c r="A996"/>
      <c r="B996">
        <f t="shared" si="489"/>
        <v>86200</v>
      </c>
      <c r="C996" s="237" t="str">
        <f t="shared" si="457"/>
        <v>-2.84677893398614E-06+0.00786341241211953i</v>
      </c>
      <c r="D996" s="208" t="str">
        <f t="shared" si="458"/>
        <v>-1.64876734501842+0.0602861618262498i</v>
      </c>
      <c r="E996" t="str">
        <f t="shared" si="459"/>
        <v>36500</v>
      </c>
      <c r="F996" t="str">
        <f t="shared" si="460"/>
        <v>0.21505376344086</v>
      </c>
      <c r="G996" t="str">
        <f t="shared" si="455"/>
        <v>0.21505376344086</v>
      </c>
      <c r="H996" t="str">
        <f t="shared" si="461"/>
        <v>2.03914417450987+0.953384481778407i</v>
      </c>
      <c r="I996" t="str">
        <f t="shared" si="462"/>
        <v>338.5066084243i</v>
      </c>
      <c r="J996" t="str">
        <f t="shared" si="456"/>
        <v>-154.104589534554+74.0544137117673i</v>
      </c>
      <c r="K996" t="str">
        <f t="shared" si="463"/>
        <v>0.857541998748001-1.78451426595661i</v>
      </c>
      <c r="L996" t="str">
        <f t="shared" si="464"/>
        <v>0.250851447127399-0.445395489685064i</v>
      </c>
      <c r="M996" t="str">
        <f t="shared" si="465"/>
        <v>1.1083934458754-2.22990975564167i</v>
      </c>
      <c r="N996" t="str">
        <f t="shared" si="466"/>
        <v>-1.07519802572699i</v>
      </c>
      <c r="O996" t="str">
        <f t="shared" si="467"/>
        <v>0.475558052436207-0.879684340410287i</v>
      </c>
      <c r="P996" t="str">
        <f t="shared" si="468"/>
        <v>0.524441947563793+0.879684340410287i</v>
      </c>
      <c r="Q996" t="str">
        <f t="shared" si="469"/>
        <v>-0.524441947563793+0.195513685316703i</v>
      </c>
      <c r="R996" t="str">
        <f t="shared" si="470"/>
        <v>-0.328951664030285-1.80000645814298i</v>
      </c>
      <c r="S996" t="str">
        <f t="shared" si="471"/>
        <v>0.120054951969516i</v>
      </c>
      <c r="T996" t="str">
        <f t="shared" si="472"/>
        <v>0.216099688877174-0.0394922762254482i</v>
      </c>
      <c r="U996" t="str">
        <f t="shared" si="473"/>
        <v>0.00005-0.00164852236381231i</v>
      </c>
      <c r="V996" t="str">
        <f t="shared" si="474"/>
        <v>0.00002-0.0184634504746978i</v>
      </c>
      <c r="W996" t="str">
        <f t="shared" si="475"/>
        <v>0.0000422732433300571-0.00151349499087571i</v>
      </c>
      <c r="X996" t="str">
        <f t="shared" si="476"/>
        <v>0.0000537097308800292-0.00151276879561547i</v>
      </c>
      <c r="Y996" t="str">
        <f t="shared" si="477"/>
        <v>0.009+0.433288458783104i</v>
      </c>
      <c r="Z996" t="str">
        <f t="shared" si="478"/>
        <v>-0.0419934220997824-0.00237325316969048i</v>
      </c>
      <c r="AA996" t="str">
        <f t="shared" si="479"/>
        <v>0.582506170525006-27.7799941876375i</v>
      </c>
      <c r="AB996" t="str">
        <f t="shared" si="480"/>
        <v>0.650063086054138-0.11879920369996i</v>
      </c>
      <c r="AC996" t="str">
        <f t="shared" si="481"/>
        <v>1.45561416069494-1.5812582761309i</v>
      </c>
      <c r="AD996" t="str">
        <f t="shared" si="482"/>
        <v>0.245517759332042+0.18509560600339i</v>
      </c>
      <c r="AE996" t="str">
        <f t="shared" si="483"/>
        <v>-0.00987085216697988-0.00835547371226542i</v>
      </c>
      <c r="AF996" t="str">
        <f t="shared" si="484"/>
        <v>-3.68791151952829-0.893098319952157i</v>
      </c>
      <c r="AG996" t="str">
        <f t="shared" si="485"/>
        <v>1.01913159309675-0.0242998385923502i</v>
      </c>
      <c r="AH996" t="str">
        <f t="shared" si="486"/>
        <v>0.0274544925900008+0.0395405551676894i</v>
      </c>
      <c r="AI996">
        <f t="shared" si="487"/>
        <v>-26.350356055979802</v>
      </c>
      <c r="AJ996">
        <f t="shared" si="488"/>
        <v>55.226300413318739</v>
      </c>
      <c r="AK996"/>
      <c r="AL996"/>
      <c r="AM996"/>
      <c r="AN996"/>
    </row>
    <row r="997" spans="1:40" x14ac:dyDescent="0.35">
      <c r="A997"/>
      <c r="B997">
        <f t="shared" si="489"/>
        <v>86300</v>
      </c>
      <c r="C997" s="237" t="str">
        <f t="shared" si="457"/>
        <v>-2.84018535528053E-06+0.00785430069676093i</v>
      </c>
      <c r="D997" s="208" t="str">
        <f t="shared" si="458"/>
        <v>-1.64876729446765+0.0602163053418338i</v>
      </c>
      <c r="E997" t="str">
        <f t="shared" si="459"/>
        <v>36500</v>
      </c>
      <c r="F997" t="str">
        <f t="shared" si="460"/>
        <v>0.21505376344086</v>
      </c>
      <c r="G997" t="str">
        <f t="shared" si="455"/>
        <v>0.21505376344086</v>
      </c>
      <c r="H997" t="str">
        <f t="shared" si="461"/>
        <v>2.04004120847329+0.95273928082325i</v>
      </c>
      <c r="I997" t="str">
        <f t="shared" si="462"/>
        <v>338.899307505999i</v>
      </c>
      <c r="J997" t="str">
        <f t="shared" si="456"/>
        <v>-154.464669714123+74.1403237044724i</v>
      </c>
      <c r="K997" t="str">
        <f t="shared" si="463"/>
        <v>0.855906803439526-1.78320453827992i</v>
      </c>
      <c r="L997" t="str">
        <f t="shared" si="464"/>
        <v>0.250410107753279-0.445127667279839i</v>
      </c>
      <c r="M997" t="str">
        <f t="shared" si="465"/>
        <v>1.1063169111928-2.22833220555976i</v>
      </c>
      <c r="N997" t="str">
        <f t="shared" si="466"/>
        <v>-1.0764453552232i</v>
      </c>
      <c r="O997" t="str">
        <f t="shared" si="467"/>
        <v>0.474460426551682-0.880276833522498i</v>
      </c>
      <c r="P997" t="str">
        <f t="shared" si="468"/>
        <v>0.525539573448318+0.880276833522498i</v>
      </c>
      <c r="Q997" t="str">
        <f t="shared" si="469"/>
        <v>-0.525539573448318+0.196168521700702i</v>
      </c>
      <c r="R997" t="str">
        <f t="shared" si="470"/>
        <v>-0.3289412549305-1.7977804164761i</v>
      </c>
      <c r="S997" t="str">
        <f t="shared" si="471"/>
        <v>0.120194226855792i</v>
      </c>
      <c r="T997" t="str">
        <f t="shared" si="472"/>
        <v>0.216082827214829-0.0395368398173454i</v>
      </c>
      <c r="U997" t="str">
        <f t="shared" si="473"/>
        <v>0.00005-0.00164661214091102i</v>
      </c>
      <c r="V997" t="str">
        <f t="shared" si="474"/>
        <v>0.00002-0.0184420559782034i</v>
      </c>
      <c r="W997" t="str">
        <f t="shared" si="475"/>
        <v>0.000042273242542974-0.00151174145662511i</v>
      </c>
      <c r="X997" t="str">
        <f t="shared" si="476"/>
        <v>0.0000536832256576132-0.00151101630304303i</v>
      </c>
      <c r="Y997" t="str">
        <f t="shared" si="477"/>
        <v>0.009+0.433791113607679i</v>
      </c>
      <c r="Z997" t="str">
        <f t="shared" si="478"/>
        <v>-0.0418958895351108-0.00236770285419388i</v>
      </c>
      <c r="AA997" t="str">
        <f t="shared" si="479"/>
        <v>0.581146461365365-27.7476075322944i</v>
      </c>
      <c r="AB997" t="str">
        <f t="shared" si="480"/>
        <v>0.650012363425535-0.11893325824777i</v>
      </c>
      <c r="AC997" t="str">
        <f t="shared" si="481"/>
        <v>1.45409686047641-1.5800213583359i</v>
      </c>
      <c r="AD997" t="str">
        <f t="shared" si="482"/>
        <v>0.245745208935493+0.185234854637386i</v>
      </c>
      <c r="AE997" t="str">
        <f t="shared" si="483"/>
        <v>-0.00985713303332301-0.00834243064054127i</v>
      </c>
      <c r="AF997" t="str">
        <f t="shared" si="484"/>
        <v>-3.68880850294094-0.892522975481416i</v>
      </c>
      <c r="AG997" t="str">
        <f t="shared" si="485"/>
        <v>1.01912314958299-0.0242945187692867i</v>
      </c>
      <c r="AH997" t="str">
        <f t="shared" si="486"/>
        <v>0.027431474604832+0.0394827467885135i</v>
      </c>
      <c r="AI997">
        <f t="shared" si="487"/>
        <v>-26.361299467163182</v>
      </c>
      <c r="AJ997">
        <f t="shared" si="488"/>
        <v>55.20954073295232</v>
      </c>
      <c r="AK997"/>
      <c r="AL997"/>
      <c r="AM997"/>
      <c r="AN997"/>
    </row>
    <row r="998" spans="1:40" x14ac:dyDescent="0.35">
      <c r="A998"/>
      <c r="B998">
        <f t="shared" si="489"/>
        <v>86400</v>
      </c>
      <c r="C998" s="237" t="str">
        <f t="shared" si="457"/>
        <v>-2.83361465768982E-06+0.00784521007332776i</v>
      </c>
      <c r="D998" s="208" t="str">
        <f t="shared" si="458"/>
        <v>-1.64876724409231+0.0601466105621795i</v>
      </c>
      <c r="E998" t="str">
        <f t="shared" si="459"/>
        <v>36500</v>
      </c>
      <c r="F998" t="str">
        <f t="shared" si="460"/>
        <v>0.21505376344086</v>
      </c>
      <c r="G998" t="str">
        <f t="shared" si="455"/>
        <v>0.21505376344086</v>
      </c>
      <c r="H998" t="str">
        <f t="shared" si="461"/>
        <v>2.04093599125546+0.952094421490044i</v>
      </c>
      <c r="I998" t="str">
        <f t="shared" si="462"/>
        <v>339.292006587698i</v>
      </c>
      <c r="J998" t="str">
        <f t="shared" si="456"/>
        <v>-154.825167377957+74.2262336971774i</v>
      </c>
      <c r="K998" t="str">
        <f t="shared" si="463"/>
        <v>0.854275946998184-1.78189583241627i</v>
      </c>
      <c r="L998" t="str">
        <f t="shared" si="464"/>
        <v>0.249969809602357-0.44485987976345i</v>
      </c>
      <c r="M998" t="str">
        <f t="shared" si="465"/>
        <v>1.10424575660054-2.22675571217972i</v>
      </c>
      <c r="N998" t="str">
        <f t="shared" si="466"/>
        <v>-1.0776926847194i</v>
      </c>
      <c r="O998" t="str">
        <f t="shared" si="467"/>
        <v>0.473362062487082-0.880867957073009i</v>
      </c>
      <c r="P998" t="str">
        <f t="shared" si="468"/>
        <v>0.526637937512918+0.880867957073009i</v>
      </c>
      <c r="Q998" t="str">
        <f t="shared" si="469"/>
        <v>-0.526637937512918+0.196824727646391i</v>
      </c>
      <c r="R998" t="str">
        <f t="shared" si="470"/>
        <v>-0.328930832642914-1.79555936112038i</v>
      </c>
      <c r="S998" t="str">
        <f t="shared" si="471"/>
        <v>0.120333501742067i</v>
      </c>
      <c r="T998" t="str">
        <f t="shared" si="472"/>
        <v>0.216065945509364-0.0395813989228556i</v>
      </c>
      <c r="U998" t="str">
        <f t="shared" si="473"/>
        <v>0.00005-0.001644706339822i</v>
      </c>
      <c r="V998" t="str">
        <f t="shared" si="474"/>
        <v>0.00002-0.0184207110060064i</v>
      </c>
      <c r="W998" t="str">
        <f t="shared" si="475"/>
        <v>0.0000422732417549784-0.00150999198174313i</v>
      </c>
      <c r="X998" t="str">
        <f t="shared" si="476"/>
        <v>0.0000536568124033175-0.00150926786673364i</v>
      </c>
      <c r="Y998" t="str">
        <f t="shared" si="477"/>
        <v>0.009+0.434293768432253i</v>
      </c>
      <c r="Z998" t="str">
        <f t="shared" si="478"/>
        <v>-0.0417986967042188-0.00236217517649011i</v>
      </c>
      <c r="AA998" t="str">
        <f t="shared" si="479"/>
        <v>0.579791519577289-27.7152965295325i</v>
      </c>
      <c r="AB998" t="str">
        <f t="shared" si="480"/>
        <v>0.649961580503961-0.119067299299797i</v>
      </c>
      <c r="AC998" t="str">
        <f t="shared" si="481"/>
        <v>1.45258352837524-1.57878522208624i</v>
      </c>
      <c r="AD998" t="str">
        <f t="shared" si="482"/>
        <v>0.245972842107887+0.185373841568942i</v>
      </c>
      <c r="AE998" t="str">
        <f t="shared" si="483"/>
        <v>-0.0098434587378175-0.00832941592235408i</v>
      </c>
      <c r="AF998" t="str">
        <f t="shared" si="484"/>
        <v>-3.68970323534777-0.891947810927864i</v>
      </c>
      <c r="AG998" t="str">
        <f t="shared" si="485"/>
        <v>1.01911470032-0.0242892301148986i</v>
      </c>
      <c r="AH998" t="str">
        <f t="shared" si="486"/>
        <v>0.0274085271598726+0.0394250582011061i</v>
      </c>
      <c r="AI998">
        <f t="shared" si="487"/>
        <v>-26.372230861055719</v>
      </c>
      <c r="AJ998">
        <f t="shared" si="488"/>
        <v>55.192751224655275</v>
      </c>
      <c r="AK998"/>
      <c r="AL998"/>
      <c r="AM998"/>
      <c r="AN998"/>
    </row>
    <row r="999" spans="1:40" x14ac:dyDescent="0.35">
      <c r="A999"/>
      <c r="B999">
        <f t="shared" si="489"/>
        <v>86500</v>
      </c>
      <c r="C999" s="237" t="str">
        <f t="shared" si="457"/>
        <v>-2.82706673546661E-06+0.00783614046866889i</v>
      </c>
      <c r="D999" s="208" t="str">
        <f t="shared" si="458"/>
        <v>-1.64876719389156+0.0600770769264615i</v>
      </c>
      <c r="E999" t="str">
        <f t="shared" si="459"/>
        <v>36500</v>
      </c>
      <c r="F999" t="str">
        <f t="shared" si="460"/>
        <v>0.21505376344086</v>
      </c>
      <c r="G999" t="str">
        <f t="shared" si="455"/>
        <v>0.21505376344086</v>
      </c>
      <c r="H999" t="str">
        <f t="shared" si="461"/>
        <v>2.04182852952671+0.951449906003165i</v>
      </c>
      <c r="I999" t="str">
        <f t="shared" si="462"/>
        <v>339.684705669396i</v>
      </c>
      <c r="J999" t="str">
        <f t="shared" si="456"/>
        <v>-155.186082526058+74.3121436898825i</v>
      </c>
      <c r="K999" t="str">
        <f t="shared" si="463"/>
        <v>0.852649415447501-1.78058815129358i</v>
      </c>
      <c r="L999" t="str">
        <f t="shared" si="464"/>
        <v>0.249530549876862-0.444592128585159i</v>
      </c>
      <c r="M999" t="str">
        <f t="shared" si="465"/>
        <v>1.10217996532436-2.22518027987874i</v>
      </c>
      <c r="N999" t="str">
        <f t="shared" si="466"/>
        <v>-1.0789400142156i</v>
      </c>
      <c r="O999" t="str">
        <f t="shared" si="467"/>
        <v>0.472262961951267-0.881457710142135i</v>
      </c>
      <c r="P999" t="str">
        <f t="shared" si="468"/>
        <v>0.527737038048733+0.881457710142135i</v>
      </c>
      <c r="Q999" t="str">
        <f t="shared" si="469"/>
        <v>-0.527737038048733+0.197482304073465i</v>
      </c>
      <c r="R999" t="str">
        <f t="shared" si="470"/>
        <v>-0.328920397163489-1.79334327476812i</v>
      </c>
      <c r="S999" t="str">
        <f t="shared" si="471"/>
        <v>0.120472776628343i</v>
      </c>
      <c r="T999" t="str">
        <f t="shared" si="472"/>
        <v>0.216049043759081-0.0396259535359829i</v>
      </c>
      <c r="U999" t="str">
        <f t="shared" si="473"/>
        <v>0.00005-0.00164280494520949i</v>
      </c>
      <c r="V999" t="str">
        <f t="shared" si="474"/>
        <v>0.00002-0.0183994153863463i</v>
      </c>
      <c r="W999" t="str">
        <f t="shared" si="475"/>
        <v>0.0000422732409660703-0.00150824655215106i</v>
      </c>
      <c r="X999" t="str">
        <f t="shared" si="476"/>
        <v>0.0000536304906921385-0.00150752347262258i</v>
      </c>
      <c r="Y999" t="str">
        <f t="shared" si="477"/>
        <v>0.009+0.434796423256827i</v>
      </c>
      <c r="Z999" t="str">
        <f t="shared" si="478"/>
        <v>-0.0417018420296236-0.00235667001239046i</v>
      </c>
      <c r="AA999" t="str">
        <f t="shared" si="479"/>
        <v>0.578441322844305-27.6830609138067i</v>
      </c>
      <c r="AB999" t="str">
        <f t="shared" si="480"/>
        <v>0.649910737284308-0.119201326838004i</v>
      </c>
      <c r="AC999" t="str">
        <f t="shared" si="481"/>
        <v>1.45107415206864-1.57754987056742i</v>
      </c>
      <c r="AD999" t="str">
        <f t="shared" si="482"/>
        <v>0.246200658583218+0.18551256657684i</v>
      </c>
      <c r="AE999" t="str">
        <f t="shared" si="483"/>
        <v>-0.00982982906925341-0.00831642945501125i</v>
      </c>
      <c r="AF999" t="str">
        <f t="shared" si="484"/>
        <v>-3.69059572341827-0.891372829076704i</v>
      </c>
      <c r="AG999" t="str">
        <f t="shared" si="485"/>
        <v>1.01910624530196-0.0242839724928722i</v>
      </c>
      <c r="AH999" t="str">
        <f t="shared" si="486"/>
        <v>0.0273856499090058+0.0393674889950041i</v>
      </c>
      <c r="AI999">
        <f t="shared" si="487"/>
        <v>-26.383150270522915</v>
      </c>
      <c r="AJ999">
        <f t="shared" si="488"/>
        <v>55.175931983503553</v>
      </c>
      <c r="AK999"/>
      <c r="AL999"/>
      <c r="AM999"/>
      <c r="AN999"/>
    </row>
    <row r="1000" spans="1:40" x14ac:dyDescent="0.35">
      <c r="A1000"/>
      <c r="B1000">
        <f t="shared" si="489"/>
        <v>86600</v>
      </c>
      <c r="C1000" s="237" t="str">
        <f t="shared" si="457"/>
        <v>-2.82054148347367E-06+0.00782709180997104i</v>
      </c>
      <c r="D1000" s="208" t="str">
        <f t="shared" si="458"/>
        <v>-1.64876714386463+0.0600077038764447i</v>
      </c>
      <c r="E1000" t="str">
        <f t="shared" si="459"/>
        <v>36500</v>
      </c>
      <c r="F1000" t="str">
        <f t="shared" si="460"/>
        <v>0.21505376344086</v>
      </c>
      <c r="G1000" t="str">
        <f t="shared" si="455"/>
        <v>0.21505376344086</v>
      </c>
      <c r="H1000" t="str">
        <f t="shared" si="461"/>
        <v>2.04271882993721+0.950805736566382i</v>
      </c>
      <c r="I1000" t="str">
        <f t="shared" si="462"/>
        <v>340.077404751095i</v>
      </c>
      <c r="J1000" t="str">
        <f t="shared" si="456"/>
        <v>-155.547415158424+74.3980536825875i</v>
      </c>
      <c r="K1000" t="str">
        <f t="shared" si="463"/>
        <v>0.851027194860154-1.77928149780352i</v>
      </c>
      <c r="L1000" t="str">
        <f t="shared" si="464"/>
        <v>0.249092325786006-0.444324415183631i</v>
      </c>
      <c r="M1000" t="str">
        <f t="shared" si="465"/>
        <v>1.10011952064616-2.22360591298715i</v>
      </c>
      <c r="N1000" t="str">
        <f t="shared" si="466"/>
        <v>-1.0801873437118i</v>
      </c>
      <c r="O1000" t="str">
        <f t="shared" si="467"/>
        <v>0.471163126654251-0.882046091812322i</v>
      </c>
      <c r="P1000" t="str">
        <f t="shared" si="468"/>
        <v>0.528836873345749+0.882046091812322i</v>
      </c>
      <c r="Q1000" t="str">
        <f t="shared" si="469"/>
        <v>-0.528836873345749+0.198141251899478i</v>
      </c>
      <c r="R1000" t="str">
        <f t="shared" si="470"/>
        <v>-0.328909948488196-1.79113214019152i</v>
      </c>
      <c r="S1000" t="str">
        <f t="shared" si="471"/>
        <v>0.120612051514618i</v>
      </c>
      <c r="T1000" t="str">
        <f t="shared" si="472"/>
        <v>0.216032121962268-0.0396705036507286i</v>
      </c>
      <c r="U1000" t="str">
        <f t="shared" si="473"/>
        <v>0.00005-0.00164090794180856i</v>
      </c>
      <c r="V1000" t="str">
        <f t="shared" si="474"/>
        <v>0.00002-0.0183781689482558i</v>
      </c>
      <c r="W1000" t="str">
        <f t="shared" si="475"/>
        <v>0.0000422732401762495-0.00150650515383518i</v>
      </c>
      <c r="X1000" t="str">
        <f t="shared" si="476"/>
        <v>0.0000536042601015238-0.00150578310671001i</v>
      </c>
      <c r="Y1000" t="str">
        <f t="shared" si="477"/>
        <v>0.009+0.435299078081402i</v>
      </c>
      <c r="Z1000" t="str">
        <f t="shared" si="478"/>
        <v>-0.0416053239429942-0.00235118723854638i</v>
      </c>
      <c r="AA1000" t="str">
        <f t="shared" si="479"/>
        <v>0.577095848980686-27.6509004208167i</v>
      </c>
      <c r="AB1000" t="str">
        <f t="shared" si="480"/>
        <v>0.649859833761424-0.119335340844345i</v>
      </c>
      <c r="AC1000" t="str">
        <f t="shared" si="481"/>
        <v>1.44956871927499-1.57631530693058i</v>
      </c>
      <c r="AD1000" t="str">
        <f t="shared" si="482"/>
        <v>0.246428658095186+0.185651029440024i</v>
      </c>
      <c r="AE1000" t="str">
        <f t="shared" si="483"/>
        <v>-0.0098162438176452-0.00830347113632807i</v>
      </c>
      <c r="AF1000" t="str">
        <f t="shared" si="484"/>
        <v>-3.69148597380184-0.890798032689937i</v>
      </c>
      <c r="AG1000" t="str">
        <f t="shared" si="485"/>
        <v>1.01909778452308-0.0242787457675035i</v>
      </c>
      <c r="AH1000" t="str">
        <f t="shared" si="486"/>
        <v>0.027362842508153+0.0393100387616543i</v>
      </c>
      <c r="AI1000">
        <f t="shared" si="487"/>
        <v>-26.394057728302851</v>
      </c>
      <c r="AJ1000">
        <f t="shared" si="488"/>
        <v>55.159083104137068</v>
      </c>
      <c r="AK1000"/>
      <c r="AL1000"/>
      <c r="AM1000"/>
      <c r="AN1000"/>
    </row>
    <row r="1001" spans="1:40" x14ac:dyDescent="0.35">
      <c r="A1001"/>
      <c r="B1001">
        <f t="shared" si="489"/>
        <v>86700</v>
      </c>
      <c r="C1001" s="237" t="str">
        <f t="shared" si="457"/>
        <v>-2.81403879717975E-06+0.00781806402475685i</v>
      </c>
      <c r="D1001" s="208" t="str">
        <f t="shared" si="458"/>
        <v>-1.6487670940107+0.0599384908564692i</v>
      </c>
      <c r="E1001" t="str">
        <f t="shared" si="459"/>
        <v>36500</v>
      </c>
      <c r="F1001" t="str">
        <f t="shared" si="460"/>
        <v>0.21505376344086</v>
      </c>
      <c r="G1001" t="str">
        <f t="shared" si="455"/>
        <v>0.21505376344086</v>
      </c>
      <c r="H1001" t="str">
        <f t="shared" si="461"/>
        <v>2.0436068991168+0.950161915362962i</v>
      </c>
      <c r="I1001" t="str">
        <f t="shared" si="462"/>
        <v>340.470103832794i</v>
      </c>
      <c r="J1001" t="str">
        <f t="shared" si="456"/>
        <v>-155.909165275057+74.4839636752927i</v>
      </c>
      <c r="K1001" t="str">
        <f t="shared" si="463"/>
        <v>0.849409271357736-1.77797587480173i</v>
      </c>
      <c r="L1001" t="str">
        <f t="shared" si="464"/>
        <v>0.248655134545968-0.44405674098698i</v>
      </c>
      <c r="M1001" t="str">
        <f t="shared" si="465"/>
        <v>1.0980644059037-2.22203261578871i</v>
      </c>
      <c r="N1001" t="str">
        <f t="shared" si="466"/>
        <v>-1.08143467320801i</v>
      </c>
      <c r="O1001" t="str">
        <f t="shared" si="467"/>
        <v>0.470062558307183-0.88263310116815i</v>
      </c>
      <c r="P1001" t="str">
        <f t="shared" si="468"/>
        <v>0.529937441692817+0.88263310116815i</v>
      </c>
      <c r="Q1001" t="str">
        <f t="shared" si="469"/>
        <v>-0.529937441692817+0.19880157203986i</v>
      </c>
      <c r="R1001" t="str">
        <f t="shared" si="470"/>
        <v>-0.328899486612985-1.78892594024229i</v>
      </c>
      <c r="S1001" t="str">
        <f t="shared" si="471"/>
        <v>0.120751326400894i</v>
      </c>
      <c r="T1001" t="str">
        <f t="shared" si="472"/>
        <v>0.216015180117223-0.039715049261091i</v>
      </c>
      <c r="U1001" t="str">
        <f t="shared" si="473"/>
        <v>0.0000499999999999999-0.00163901531442469i</v>
      </c>
      <c r="V1001" t="str">
        <f t="shared" si="474"/>
        <v>0.00002-0.0183569715215566i</v>
      </c>
      <c r="W1001" t="str">
        <f t="shared" si="475"/>
        <v>0.0000422732393855164-0.00150476777284643i</v>
      </c>
      <c r="X1001" t="str">
        <f t="shared" si="476"/>
        <v>0.0000535781202113565-0.00150404675506069i</v>
      </c>
      <c r="Y1001" t="str">
        <f t="shared" si="477"/>
        <v>0.009+0.435801732905976i</v>
      </c>
      <c r="Z1001" t="str">
        <f t="shared" si="478"/>
        <v>-0.0415091408850912-0.00234572673244292i</v>
      </c>
      <c r="AA1001" t="str">
        <f t="shared" si="479"/>
        <v>0.575755075930546-27.6188147875001i</v>
      </c>
      <c r="AB1001" t="str">
        <f t="shared" si="480"/>
        <v>0.649808869930191-0.119469341300768i</v>
      </c>
      <c r="AC1001" t="str">
        <f t="shared" si="481"/>
        <v>1.44806721775375-1.57508153429282i</v>
      </c>
      <c r="AD1001" t="str">
        <f t="shared" si="482"/>
        <v>0.24665684037721+0.185789229937624i</v>
      </c>
      <c r="AE1001" t="str">
        <f t="shared" si="483"/>
        <v>-0.00980270277422439-0.00829054086462617i</v>
      </c>
      <c r="AF1001" t="str">
        <f t="shared" si="484"/>
        <v>-3.6923739931275-0.890223424506493i</v>
      </c>
      <c r="AG1001" t="str">
        <f t="shared" si="485"/>
        <v>1.01908931797765-0.0242735498036951i</v>
      </c>
      <c r="AH1001" t="str">
        <f t="shared" si="486"/>
        <v>0.0273401046152577+0.0392527070944039i</v>
      </c>
      <c r="AI1001">
        <f t="shared" si="487"/>
        <v>-26.40495326700686</v>
      </c>
      <c r="AJ1001">
        <f t="shared" si="488"/>
        <v>55.14220468076492</v>
      </c>
      <c r="AK1001"/>
      <c r="AL1001"/>
      <c r="AM1001"/>
      <c r="AN1001"/>
    </row>
    <row r="1002" spans="1:40" x14ac:dyDescent="0.35">
      <c r="A1002"/>
      <c r="B1002">
        <f t="shared" si="489"/>
        <v>86800</v>
      </c>
      <c r="C1002" s="237" t="str">
        <f t="shared" si="457"/>
        <v>-2.80755857265542E-06+0.00780905704088303i</v>
      </c>
      <c r="D1002" s="208" t="str">
        <f t="shared" si="458"/>
        <v>-1.64876704432899+0.0598694373134366i</v>
      </c>
      <c r="E1002" t="str">
        <f t="shared" si="459"/>
        <v>36500</v>
      </c>
      <c r="F1002" t="str">
        <f t="shared" si="460"/>
        <v>0.21505376344086</v>
      </c>
      <c r="G1002" t="str">
        <f t="shared" si="455"/>
        <v>0.21505376344086</v>
      </c>
      <c r="H1002" t="str">
        <f t="shared" si="461"/>
        <v>2.04449274367519+0.949518444555835i</v>
      </c>
      <c r="I1002" t="str">
        <f t="shared" si="462"/>
        <v>340.862802914493i</v>
      </c>
      <c r="J1002" t="str">
        <f t="shared" si="456"/>
        <v>-156.271332875956+74.5698736679977i</v>
      </c>
      <c r="K1002" t="str">
        <f t="shared" si="463"/>
        <v>0.847795631110659-1.77667128510817i</v>
      </c>
      <c r="L1002" t="str">
        <f t="shared" si="464"/>
        <v>0.2482189733799-0.443789107412847i</v>
      </c>
      <c r="M1002" t="str">
        <f t="shared" si="465"/>
        <v>1.09601460449056-2.22046039252102i</v>
      </c>
      <c r="N1002" t="str">
        <f t="shared" si="466"/>
        <v>-1.08268200270421i</v>
      </c>
      <c r="O1002" t="str">
        <f t="shared" si="467"/>
        <v>0.468961258622379-0.883218737296325i</v>
      </c>
      <c r="P1002" t="str">
        <f t="shared" si="468"/>
        <v>0.531038741377621+0.883218737296325i</v>
      </c>
      <c r="Q1002" t="str">
        <f t="shared" si="469"/>
        <v>-0.531038741377621+0.199463265407885i</v>
      </c>
      <c r="R1002" t="str">
        <f t="shared" si="470"/>
        <v>-0.328889011533813-1.78672465785114i</v>
      </c>
      <c r="S1002" t="str">
        <f t="shared" si="471"/>
        <v>0.12089060128717i</v>
      </c>
      <c r="T1002" t="str">
        <f t="shared" si="472"/>
        <v>0.215998218222237-0.0397595903610656i</v>
      </c>
      <c r="U1002" t="str">
        <f t="shared" si="473"/>
        <v>0.0000499999999999999-0.00163712704793342i</v>
      </c>
      <c r="V1002" t="str">
        <f t="shared" si="474"/>
        <v>0.00002-0.0183358229368543i</v>
      </c>
      <c r="W1002" t="str">
        <f t="shared" si="475"/>
        <v>0.0000422732385938708-0.00150303439530006i</v>
      </c>
      <c r="X1002" t="str">
        <f t="shared" si="476"/>
        <v>0.0000535520706039391-0.0015023144038036i</v>
      </c>
      <c r="Y1002" t="str">
        <f t="shared" si="477"/>
        <v>0.009+0.43630438773055i</v>
      </c>
      <c r="Z1002" t="str">
        <f t="shared" si="478"/>
        <v>-0.0414132913057015-0.00234028837239203i</v>
      </c>
      <c r="AA1002" t="str">
        <f t="shared" si="479"/>
        <v>0.574418981766895-27.5868037520243i</v>
      </c>
      <c r="AB1002" t="str">
        <f t="shared" si="480"/>
        <v>0.649757845785468-0.119603328189209i</v>
      </c>
      <c r="AC1002" t="str">
        <f t="shared" si="481"/>
        <v>1.44656963530537-1.57384855573746i</v>
      </c>
      <c r="AD1002" t="str">
        <f t="shared" si="482"/>
        <v>0.246885205162405+0.185927167848931i</v>
      </c>
      <c r="AE1002" t="str">
        <f t="shared" si="483"/>
        <v>-0.00978920573142992-0.00827763853872903i</v>
      </c>
      <c r="AF1002" t="str">
        <f t="shared" si="484"/>
        <v>-3.69325978800418-0.889649007242398i</v>
      </c>
      <c r="AG1002" t="str">
        <f t="shared" si="485"/>
        <v>1.01908084566001-0.0242683844669509i</v>
      </c>
      <c r="AH1002" t="str">
        <f t="shared" si="486"/>
        <v>0.0273174358902717+0.0391954935884864i</v>
      </c>
      <c r="AI1002">
        <f t="shared" si="487"/>
        <v>-26.415836919120569</v>
      </c>
      <c r="AJ1002">
        <f t="shared" si="488"/>
        <v>55.125296807165249</v>
      </c>
      <c r="AK1002"/>
      <c r="AL1002"/>
      <c r="AM1002"/>
      <c r="AN1002"/>
    </row>
    <row r="1003" spans="1:40" x14ac:dyDescent="0.35">
      <c r="A1003"/>
      <c r="B1003">
        <f t="shared" si="489"/>
        <v>86900</v>
      </c>
      <c r="C1003" s="237" t="str">
        <f t="shared" si="457"/>
        <v>-2.80110070656887E-06+0.00780007078653829i</v>
      </c>
      <c r="D1003" s="208" t="str">
        <f t="shared" si="458"/>
        <v>-1.64876699481868+0.0598005426967936i</v>
      </c>
      <c r="E1003" t="str">
        <f t="shared" si="459"/>
        <v>36500</v>
      </c>
      <c r="F1003" t="str">
        <f t="shared" si="460"/>
        <v>0.21505376344086</v>
      </c>
      <c r="G1003" t="str">
        <f t="shared" si="455"/>
        <v>0.21505376344086</v>
      </c>
      <c r="H1003" t="str">
        <f t="shared" si="461"/>
        <v>2.04537637020188+0.948875326287715i</v>
      </c>
      <c r="I1003" t="str">
        <f t="shared" si="462"/>
        <v>341.255501996191i</v>
      </c>
      <c r="J1003" t="str">
        <f t="shared" si="456"/>
        <v>-156.633917961122+74.6557836607028i</v>
      </c>
      <c r="K1003" t="str">
        <f t="shared" si="463"/>
        <v>0.846186260337953-1.77536773150733i</v>
      </c>
      <c r="L1003" t="str">
        <f t="shared" si="464"/>
        <v>0.247783839517916-0.44352151586846i</v>
      </c>
      <c r="M1003" t="str">
        <f t="shared" si="465"/>
        <v>1.09397009985587-2.21888924737579i</v>
      </c>
      <c r="N1003" t="str">
        <f t="shared" si="466"/>
        <v>-1.08392933220041i</v>
      </c>
      <c r="O1003" t="str">
        <f t="shared" si="467"/>
        <v>0.467859229313265-0.883802999285699i</v>
      </c>
      <c r="P1003" t="str">
        <f t="shared" si="468"/>
        <v>0.532140770686735+0.883802999285699i</v>
      </c>
      <c r="Q1003" t="str">
        <f t="shared" si="469"/>
        <v>-0.532140770686735+0.200126332914711i</v>
      </c>
      <c r="R1003" t="str">
        <f t="shared" si="470"/>
        <v>-0.328878523246626-1.78452827602733i</v>
      </c>
      <c r="S1003" t="str">
        <f t="shared" si="471"/>
        <v>0.121029876173445i</v>
      </c>
      <c r="T1003" t="str">
        <f t="shared" si="472"/>
        <v>0.215981236275599-0.0398041269446446i</v>
      </c>
      <c r="U1003" t="str">
        <f t="shared" si="473"/>
        <v>0.0000499999999999999-0.00163524312727987i</v>
      </c>
      <c r="V1003" t="str">
        <f t="shared" si="474"/>
        <v>0.00002-0.0183147230255346i</v>
      </c>
      <c r="W1003" t="str">
        <f t="shared" si="475"/>
        <v>0.0000422732378013125-0.00150130500737519i</v>
      </c>
      <c r="X1003" t="str">
        <f t="shared" si="476"/>
        <v>0.000053526110863974-0.0015005860391315i</v>
      </c>
      <c r="Y1003" t="str">
        <f t="shared" si="477"/>
        <v>0.009+0.436807042555125i</v>
      </c>
      <c r="Z1003" t="str">
        <f t="shared" si="478"/>
        <v>-0.0413177736635752-0.0023348720375258i</v>
      </c>
      <c r="AA1003" t="str">
        <f t="shared" si="479"/>
        <v>0.573087544690757-27.5548670537802i</v>
      </c>
      <c r="AB1003" t="str">
        <f t="shared" si="480"/>
        <v>0.649706761322107-0.119737301491596i</v>
      </c>
      <c r="AC1003" t="str">
        <f t="shared" si="481"/>
        <v>1.44507595977108-1.57261637431421i</v>
      </c>
      <c r="AD1003" t="str">
        <f t="shared" si="482"/>
        <v>0.247113752183607+0.186064842953419i</v>
      </c>
      <c r="AE1003" t="str">
        <f t="shared" si="483"/>
        <v>-0.00977575248290052-0.00826476405795962i</v>
      </c>
      <c r="AF1003" t="str">
        <f t="shared" si="484"/>
        <v>-3.69414336502056-0.889074783590921i</v>
      </c>
      <c r="AG1003" t="str">
        <f t="shared" si="485"/>
        <v>1.01907236756455-0.0242632496233746i</v>
      </c>
      <c r="AH1003" t="str">
        <f t="shared" si="486"/>
        <v>0.0272948359951409+0.0391383978410129i</v>
      </c>
      <c r="AI1003">
        <f t="shared" si="487"/>
        <v>-26.42670871700426</v>
      </c>
      <c r="AJ1003">
        <f t="shared" si="488"/>
        <v>55.108359576689182</v>
      </c>
      <c r="AK1003"/>
      <c r="AL1003"/>
      <c r="AM1003"/>
      <c r="AN1003"/>
    </row>
    <row r="1004" spans="1:40" x14ac:dyDescent="0.35">
      <c r="A1004"/>
      <c r="B1004">
        <f t="shared" si="489"/>
        <v>87000</v>
      </c>
      <c r="C1004" s="237" t="str">
        <f t="shared" si="457"/>
        <v>-2.79466509618179E-06+0.00779110519024152i</v>
      </c>
      <c r="D1004" s="208" t="str">
        <f t="shared" si="458"/>
        <v>-1.648766945479+0.0597318064585183i</v>
      </c>
      <c r="E1004" t="str">
        <f t="shared" si="459"/>
        <v>36500</v>
      </c>
      <c r="F1004" t="str">
        <f t="shared" si="460"/>
        <v>0.21505376344086</v>
      </c>
      <c r="G1004" t="str">
        <f t="shared" si="455"/>
        <v>0.21505376344086</v>
      </c>
      <c r="H1004" t="str">
        <f t="shared" si="461"/>
        <v>2.04625778526633+0.948232562681262i</v>
      </c>
      <c r="I1004" t="str">
        <f t="shared" si="462"/>
        <v>341.64820107789i</v>
      </c>
      <c r="J1004" t="str">
        <f t="shared" si="456"/>
        <v>-156.996920530553+74.7416936534078i</v>
      </c>
      <c r="K1004" t="str">
        <f t="shared" si="463"/>
        <v>0.844581145307153-1.7740652167486i</v>
      </c>
      <c r="L1004" t="str">
        <f t="shared" si="464"/>
        <v>0.247349730197083-0.443253967750686i</v>
      </c>
      <c r="M1004" t="str">
        <f t="shared" si="465"/>
        <v>1.09193087550424-2.21731918449929i</v>
      </c>
      <c r="N1004" t="str">
        <f t="shared" si="466"/>
        <v>-1.08517666169662i</v>
      </c>
      <c r="O1004" t="str">
        <f t="shared" si="467"/>
        <v>0.466756472094404-0.884385886227265i</v>
      </c>
      <c r="P1004" t="str">
        <f t="shared" si="468"/>
        <v>0.533243527905596+0.884385886227265i</v>
      </c>
      <c r="Q1004" t="str">
        <f t="shared" si="469"/>
        <v>-0.533243527905596+0.200790775469355i</v>
      </c>
      <c r="R1004" t="str">
        <f t="shared" si="470"/>
        <v>-0.328868021747366-1.78233677785818i</v>
      </c>
      <c r="S1004" t="str">
        <f t="shared" si="471"/>
        <v>0.121169151059721i</v>
      </c>
      <c r="T1004" t="str">
        <f t="shared" si="472"/>
        <v>0.215964234275594-0.0398486590058182i</v>
      </c>
      <c r="U1004" t="str">
        <f t="shared" si="473"/>
        <v>0.0000499999999999999-0.0016333635374784i</v>
      </c>
      <c r="V1004" t="str">
        <f t="shared" si="474"/>
        <v>0.00002-0.0182936716197581i</v>
      </c>
      <c r="W1004" t="str">
        <f t="shared" si="475"/>
        <v>0.0000422732370078418-0.00149957959531452i</v>
      </c>
      <c r="X1004" t="str">
        <f t="shared" si="476"/>
        <v>0.0000535002405785498-0.00149886164730065i</v>
      </c>
      <c r="Y1004" t="str">
        <f t="shared" si="477"/>
        <v>0.009+0.437309697379699i</v>
      </c>
      <c r="Z1004" t="str">
        <f t="shared" si="478"/>
        <v>-0.0412225864263653-0.00232947760779023i</v>
      </c>
      <c r="AA1004" t="str">
        <f t="shared" si="479"/>
        <v>0.571760743030273-27.5230044333745i</v>
      </c>
      <c r="AB1004" t="str">
        <f t="shared" si="480"/>
        <v>0.64965561653495-0.119871261189851i</v>
      </c>
      <c r="AC1004" t="str">
        <f t="shared" si="481"/>
        <v>1.44358617903287-1.57138499303949i</v>
      </c>
      <c r="AD1004" t="str">
        <f t="shared" si="482"/>
        <v>0.247342481173355+0.186202255030727i</v>
      </c>
      <c r="AE1004" t="str">
        <f t="shared" si="483"/>
        <v>-0.00976234282346614-0.00825191732213686i</v>
      </c>
      <c r="AF1004" t="str">
        <f t="shared" si="484"/>
        <v>-3.69502473074533-0.888500756222744i</v>
      </c>
      <c r="AG1004" t="str">
        <f t="shared" si="485"/>
        <v>1.01906388368575-0.0242581451396651i</v>
      </c>
      <c r="AH1004" t="str">
        <f t="shared" si="486"/>
        <v>0.0272723045937915+0.0390814194509591i</v>
      </c>
      <c r="AI1004">
        <f t="shared" si="487"/>
        <v>-26.437568692893802</v>
      </c>
      <c r="AJ1004">
        <f t="shared" si="488"/>
        <v>55.091393082261611</v>
      </c>
      <c r="AK1004"/>
      <c r="AL1004"/>
      <c r="AM1004"/>
      <c r="AN1004"/>
    </row>
    <row r="1005" spans="1:40" x14ac:dyDescent="0.35">
      <c r="A1005"/>
      <c r="B1005">
        <f t="shared" si="489"/>
        <v>87100</v>
      </c>
      <c r="C1005" s="237" t="str">
        <f t="shared" si="457"/>
        <v>-2.78825163934533E-06+0.0077821601808399i</v>
      </c>
      <c r="D1005" s="208" t="str">
        <f t="shared" si="458"/>
        <v>-1.64876689630916+0.0596632280531059i</v>
      </c>
      <c r="E1005" t="str">
        <f t="shared" si="459"/>
        <v>36500</v>
      </c>
      <c r="F1005" t="str">
        <f t="shared" si="460"/>
        <v>0.21505376344086</v>
      </c>
      <c r="G1005" t="str">
        <f t="shared" si="455"/>
        <v>0.21505376344086</v>
      </c>
      <c r="H1005" t="str">
        <f t="shared" si="461"/>
        <v>2.04713699541792+0.947590155839212i</v>
      </c>
      <c r="I1005" t="str">
        <f t="shared" si="462"/>
        <v>342.040900159589i</v>
      </c>
      <c r="J1005" t="str">
        <f t="shared" si="456"/>
        <v>-157.36034058425+74.8276036461129i</v>
      </c>
      <c r="K1005" t="str">
        <f t="shared" si="463"/>
        <v>0.842980272334079-1.77276374354647i</v>
      </c>
      <c r="L1005" t="str">
        <f t="shared" si="464"/>
        <v>0.246916642661429-0.44298646444611i</v>
      </c>
      <c r="M1005" t="str">
        <f t="shared" si="465"/>
        <v>1.08989691499551-2.21575020799258i</v>
      </c>
      <c r="N1005" t="str">
        <f t="shared" si="466"/>
        <v>-1.08642399119282i</v>
      </c>
      <c r="O1005" t="str">
        <f t="shared" si="467"/>
        <v>0.465652988681518-0.884967397214141i</v>
      </c>
      <c r="P1005" t="str">
        <f t="shared" si="468"/>
        <v>0.534347011318482+0.884967397214141i</v>
      </c>
      <c r="Q1005" t="str">
        <f t="shared" si="469"/>
        <v>-0.534347011318482+0.201456593978679i</v>
      </c>
      <c r="R1005" t="str">
        <f t="shared" si="470"/>
        <v>-0.328857507031967-1.78015014650877i</v>
      </c>
      <c r="S1005" t="str">
        <f t="shared" si="471"/>
        <v>0.121308425945996i</v>
      </c>
      <c r="T1005" t="str">
        <f t="shared" si="472"/>
        <v>0.215947212220513-0.0398931865385722i</v>
      </c>
      <c r="U1005" t="str">
        <f t="shared" si="473"/>
        <v>0.0000499999999999999-0.00163148826361218i</v>
      </c>
      <c r="V1005" t="str">
        <f t="shared" si="474"/>
        <v>0.00002-0.0182726685524564i</v>
      </c>
      <c r="W1005" t="str">
        <f t="shared" si="475"/>
        <v>0.0000422732362134586-0.0014978581454239i</v>
      </c>
      <c r="X1005" t="str">
        <f t="shared" si="476"/>
        <v>0.0000534744593371239-0.0014971412146304i</v>
      </c>
      <c r="Y1005" t="str">
        <f t="shared" si="477"/>
        <v>0.009+0.437812352204274i</v>
      </c>
      <c r="Z1005" t="str">
        <f t="shared" si="478"/>
        <v>-0.0411277280705642-0.00232410496393849i</v>
      </c>
      <c r="AA1005" t="str">
        <f t="shared" si="479"/>
        <v>0.570438555239793-27.4912156326226i</v>
      </c>
      <c r="AB1005" t="str">
        <f t="shared" si="480"/>
        <v>0.649604411418856-0.120005207265881i</v>
      </c>
      <c r="AC1005" t="str">
        <f t="shared" si="481"/>
        <v>1.44210028101332-1.57015441489671i</v>
      </c>
      <c r="AD1005" t="str">
        <f t="shared" si="482"/>
        <v>0.247571391863898+0.186339403860681i</v>
      </c>
      <c r="AE1005" t="str">
        <f t="shared" si="483"/>
        <v>-0.00974897654913957-0.00823909823157321i</v>
      </c>
      <c r="AF1005" t="str">
        <f t="shared" si="484"/>
        <v>-3.69590389172708-0.887926927786106i</v>
      </c>
      <c r="AG1005" t="str">
        <f t="shared" si="485"/>
        <v>1.01905539401812-0.0242530708831126i</v>
      </c>
      <c r="AH1005" t="str">
        <f t="shared" si="486"/>
        <v>0.0272498413521156+0.0390245580191578i</v>
      </c>
      <c r="AI1005">
        <f t="shared" si="487"/>
        <v>-26.4484168789009</v>
      </c>
      <c r="AJ1005">
        <f t="shared" si="488"/>
        <v>55.074397416386219</v>
      </c>
      <c r="AK1005"/>
      <c r="AL1005"/>
      <c r="AM1005"/>
      <c r="AN1005"/>
    </row>
    <row r="1006" spans="1:40" x14ac:dyDescent="0.35">
      <c r="A1006"/>
      <c r="B1006">
        <f t="shared" si="489"/>
        <v>87200</v>
      </c>
      <c r="C1006" s="237" t="str">
        <f t="shared" si="457"/>
        <v>-2.78186023449602E-06+0.00777323568750701i</v>
      </c>
      <c r="D1006" s="208" t="str">
        <f t="shared" si="458"/>
        <v>-1.64876684730839+0.0595948069375538i</v>
      </c>
      <c r="E1006" t="str">
        <f t="shared" si="459"/>
        <v>36500</v>
      </c>
      <c r="F1006" t="str">
        <f t="shared" si="460"/>
        <v>0.21505376344086</v>
      </c>
      <c r="G1006" t="str">
        <f t="shared" si="455"/>
        <v>0.21505376344086</v>
      </c>
      <c r="H1006" t="str">
        <f t="shared" si="461"/>
        <v>2.04801400718603+0.946948107844504i</v>
      </c>
      <c r="I1006" t="str">
        <f t="shared" si="462"/>
        <v>342.433599241287i</v>
      </c>
      <c r="J1006" t="str">
        <f t="shared" si="456"/>
        <v>-157.724178122214+74.913513638818i</v>
      </c>
      <c r="K1006" t="str">
        <f t="shared" si="463"/>
        <v>0.841383627782707-1.7714633145808i</v>
      </c>
      <c r="L1006" t="str">
        <f t="shared" si="464"/>
        <v>0.24648457416192-0.442719007331081i</v>
      </c>
      <c r="M1006" t="str">
        <f t="shared" si="465"/>
        <v>1.08786820194463-2.21418232191188i</v>
      </c>
      <c r="N1006" t="str">
        <f t="shared" si="466"/>
        <v>-1.08767132068902i</v>
      </c>
      <c r="O1006" t="str">
        <f t="shared" si="467"/>
        <v>0.464548780791429-0.885547531341597i</v>
      </c>
      <c r="P1006" t="str">
        <f t="shared" si="468"/>
        <v>0.535451219208571+0.885547531341597i</v>
      </c>
      <c r="Q1006" t="str">
        <f t="shared" si="469"/>
        <v>-0.535451219208571+0.202123789347423i</v>
      </c>
      <c r="R1006" t="str">
        <f t="shared" si="470"/>
        <v>-0.328846979096361-1.77796836522128i</v>
      </c>
      <c r="S1006" t="str">
        <f t="shared" si="471"/>
        <v>0.121447700832272i</v>
      </c>
      <c r="T1006" t="str">
        <f t="shared" si="472"/>
        <v>0.215930170108638-0.0399377095368913i</v>
      </c>
      <c r="U1006" t="str">
        <f t="shared" si="473"/>
        <v>0.0000500000000000001-0.00162961729083281i</v>
      </c>
      <c r="V1006" t="str">
        <f t="shared" si="474"/>
        <v>0.00002-0.0182517136573274i</v>
      </c>
      <c r="W1006" t="str">
        <f t="shared" si="475"/>
        <v>0.000042273235418163-0.00149614064407202i</v>
      </c>
      <c r="X1006" t="str">
        <f t="shared" si="476"/>
        <v>0.0000534487667315053-0.00149542472750283i</v>
      </c>
      <c r="Y1006" t="str">
        <f t="shared" si="477"/>
        <v>0.009+0.438315007028848i</v>
      </c>
      <c r="Z1006" t="str">
        <f t="shared" si="478"/>
        <v>-0.0410331970814443-0.00231875398752469i</v>
      </c>
      <c r="AA1006" t="str">
        <f t="shared" si="479"/>
        <v>0.56912095989902-27.4595003945421i</v>
      </c>
      <c r="AB1006" t="str">
        <f t="shared" si="480"/>
        <v>0.649553145968656-0.120139139701592i</v>
      </c>
      <c r="AC1006" t="str">
        <f t="shared" si="481"/>
        <v>1.44061825367543-1.56892464283639i</v>
      </c>
      <c r="AD1006" t="str">
        <f t="shared" si="482"/>
        <v>0.247800483987202+0.186476289223278i</v>
      </c>
      <c r="AE1006" t="str">
        <f t="shared" si="483"/>
        <v>-0.00973565345710886-0.00822630668707105i</v>
      </c>
      <c r="AF1006" t="str">
        <f t="shared" si="484"/>
        <v>-3.69678085449442-0.88735330090695i</v>
      </c>
      <c r="AG1006" t="str">
        <f t="shared" si="485"/>
        <v>1.01904689855625-0.0242480267215972i</v>
      </c>
      <c r="AH1006" t="str">
        <f t="shared" si="486"/>
        <v>0.0272274459379591+0.0389678131482856i</v>
      </c>
      <c r="AI1006">
        <f t="shared" si="487"/>
        <v>-26.459253307013917</v>
      </c>
      <c r="AJ1006">
        <f t="shared" si="488"/>
        <v>55.057372671144471</v>
      </c>
      <c r="AK1006"/>
      <c r="AL1006"/>
      <c r="AM1006"/>
      <c r="AN1006"/>
    </row>
    <row r="1007" spans="1:40" x14ac:dyDescent="0.35">
      <c r="A1007"/>
      <c r="B1007">
        <f t="shared" si="489"/>
        <v>87300</v>
      </c>
      <c r="C1007" s="237" t="str">
        <f t="shared" si="457"/>
        <v>-2.77549078065173E-06+0.00776433163974092i</v>
      </c>
      <c r="D1007" s="208" t="str">
        <f t="shared" si="458"/>
        <v>-1.64876679847592+0.0595265425713471i</v>
      </c>
      <c r="E1007" t="str">
        <f t="shared" si="459"/>
        <v>36500</v>
      </c>
      <c r="F1007" t="str">
        <f t="shared" si="460"/>
        <v>0.21505376344086</v>
      </c>
      <c r="G1007" t="str">
        <f t="shared" si="455"/>
        <v>0.21505376344086</v>
      </c>
      <c r="H1007" t="str">
        <f t="shared" si="461"/>
        <v>2.04888882708008+0.946306420760433i</v>
      </c>
      <c r="I1007" t="str">
        <f t="shared" si="462"/>
        <v>342.826298322986i</v>
      </c>
      <c r="J1007" t="str">
        <f t="shared" si="456"/>
        <v>-158.088433144444+74.999423631523i</v>
      </c>
      <c r="K1007" t="str">
        <f t="shared" si="463"/>
        <v>0.839791198065034-1.77016393249715i</v>
      </c>
      <c r="L1007" t="str">
        <f t="shared" si="464"/>
        <v>0.246053521956472-0.442451597771788i</v>
      </c>
      <c r="M1007" t="str">
        <f t="shared" si="465"/>
        <v>1.08584472002151-2.21261553026894i</v>
      </c>
      <c r="N1007" t="str">
        <f t="shared" si="466"/>
        <v>-1.08891865018523i</v>
      </c>
      <c r="O1007" t="str">
        <f t="shared" si="467"/>
        <v>0.463443850142091-0.886126287707049i</v>
      </c>
      <c r="P1007" t="str">
        <f t="shared" si="468"/>
        <v>0.536556149857909+0.886126287707049i</v>
      </c>
      <c r="Q1007" t="str">
        <f t="shared" si="469"/>
        <v>-0.536556149857909+0.202792362478181i</v>
      </c>
      <c r="R1007" t="str">
        <f t="shared" si="470"/>
        <v>-0.328836437936473-1.7757914173147i</v>
      </c>
      <c r="S1007" t="str">
        <f t="shared" si="471"/>
        <v>0.121586975718547i</v>
      </c>
      <c r="T1007" t="str">
        <f t="shared" si="472"/>
        <v>0.215913107938247-0.0399822279947554i</v>
      </c>
      <c r="U1007" t="str">
        <f t="shared" si="473"/>
        <v>0.0000500000000000001-0.00162775060435992i</v>
      </c>
      <c r="V1007" t="str">
        <f t="shared" si="474"/>
        <v>0.00002-0.0182308067688311i</v>
      </c>
      <c r="W1007" t="str">
        <f t="shared" si="475"/>
        <v>0.0000422732346219548-0.00149442707769001i</v>
      </c>
      <c r="X1007" t="str">
        <f t="shared" si="476"/>
        <v>0.00005342316235584-0.00149371217236241i</v>
      </c>
      <c r="Y1007" t="str">
        <f t="shared" si="477"/>
        <v>0.009+0.438817661853422i</v>
      </c>
      <c r="Z1007" t="str">
        <f t="shared" si="478"/>
        <v>-0.0409389919529951-0.00231342456089741i</v>
      </c>
      <c r="AA1007" t="str">
        <f t="shared" si="479"/>
        <v>0.567807935712097-27.4278584633448i</v>
      </c>
      <c r="AB1007" t="str">
        <f t="shared" si="480"/>
        <v>0.649501820179171-0.120273058478874i</v>
      </c>
      <c r="AC1007" t="str">
        <f t="shared" si="481"/>
        <v>1.43914008502261-1.5676956797765i</v>
      </c>
      <c r="AD1007" t="str">
        <f t="shared" si="482"/>
        <v>0.248029757274933+0.186612910898686i</v>
      </c>
      <c r="AE1007" t="str">
        <f t="shared" si="483"/>
        <v>-0.00972237334572821-0.00821354258991953i</v>
      </c>
      <c r="AF1007" t="str">
        <f t="shared" si="484"/>
        <v>-3.697655625556-0.886779878189086i</v>
      </c>
      <c r="AG1007" t="str">
        <f t="shared" si="485"/>
        <v>1.01903839729477-0.0242430125235825i</v>
      </c>
      <c r="AH1007" t="str">
        <f t="shared" si="486"/>
        <v>0.0272051180211055+0.0389111844428515i</v>
      </c>
      <c r="AI1007">
        <f t="shared" si="487"/>
        <v>-26.47007800909893</v>
      </c>
      <c r="AJ1007">
        <f t="shared" si="488"/>
        <v>55.040318938199796</v>
      </c>
      <c r="AK1007"/>
      <c r="AL1007"/>
      <c r="AM1007"/>
      <c r="AN1007"/>
    </row>
    <row r="1008" spans="1:40" x14ac:dyDescent="0.35">
      <c r="A1008"/>
      <c r="B1008">
        <f t="shared" si="489"/>
        <v>87400</v>
      </c>
      <c r="C1008" s="237" t="str">
        <f t="shared" si="457"/>
        <v>-2.76914317740771E-06+0.00775544796736236i</v>
      </c>
      <c r="D1008" s="208" t="str">
        <f t="shared" si="458"/>
        <v>-1.64876674981095+0.0594584344164448i</v>
      </c>
      <c r="E1008" t="str">
        <f t="shared" si="459"/>
        <v>36500</v>
      </c>
      <c r="F1008" t="str">
        <f t="shared" si="460"/>
        <v>0.21505376344086</v>
      </c>
      <c r="G1008" t="str">
        <f t="shared" si="455"/>
        <v>0.21505376344086</v>
      </c>
      <c r="H1008" t="str">
        <f t="shared" si="461"/>
        <v>2.04976146158954+0.945665096630747i</v>
      </c>
      <c r="I1008" t="str">
        <f t="shared" si="462"/>
        <v>343.218997404685i</v>
      </c>
      <c r="J1008" t="str">
        <f t="shared" si="456"/>
        <v>-158.45310565094+75.0853336242281i</v>
      </c>
      <c r="K1008" t="str">
        <f t="shared" si="463"/>
        <v>0.838202969640886-1.76886559990702i</v>
      </c>
      <c r="L1008" t="str">
        <f t="shared" si="464"/>
        <v>0.245623483309934-0.442184237124312i</v>
      </c>
      <c r="M1008" t="str">
        <f t="shared" si="465"/>
        <v>1.08382645295082-2.21104983703133i</v>
      </c>
      <c r="N1008" t="str">
        <f t="shared" si="466"/>
        <v>-1.09016597968143i</v>
      </c>
      <c r="O1008" t="str">
        <f t="shared" si="467"/>
        <v>0.462338198452605-0.88670366541004i</v>
      </c>
      <c r="P1008" t="str">
        <f t="shared" si="468"/>
        <v>0.537661801547395+0.88670366541004i</v>
      </c>
      <c r="Q1008" t="str">
        <f t="shared" si="469"/>
        <v>-0.537661801547395+0.20346231427139i</v>
      </c>
      <c r="R1008" t="str">
        <f t="shared" si="470"/>
        <v>-0.328825883548222-1.77361928618438i</v>
      </c>
      <c r="S1008" t="str">
        <f t="shared" si="471"/>
        <v>0.121726250604823i</v>
      </c>
      <c r="T1008" t="str">
        <f t="shared" si="472"/>
        <v>0.215896025707627-0.0400267419061432i</v>
      </c>
      <c r="U1008" t="str">
        <f t="shared" si="473"/>
        <v>0.0000500000000000001-0.00162588818948079i</v>
      </c>
      <c r="V1008" t="str">
        <f t="shared" si="474"/>
        <v>0.00002-0.0182099477221848i</v>
      </c>
      <c r="W1008" t="str">
        <f t="shared" si="475"/>
        <v>0.000042273233824834-0.00149271743277112i</v>
      </c>
      <c r="X1008" t="str">
        <f t="shared" si="476"/>
        <v>0.0000533976458065939-0.00149200353571563i</v>
      </c>
      <c r="Y1008" t="str">
        <f t="shared" si="477"/>
        <v>0.009+0.439320316677997i</v>
      </c>
      <c r="Z1008" t="str">
        <f t="shared" si="478"/>
        <v>-0.040845111187865-0.00230811656719343i</v>
      </c>
      <c r="AA1008" t="str">
        <f t="shared" si="479"/>
        <v>0.566499461506777-27.3962895844309i</v>
      </c>
      <c r="AB1008" t="str">
        <f t="shared" si="480"/>
        <v>0.649450434045247-0.120406963579615i</v>
      </c>
      <c r="AC1008" t="str">
        <f t="shared" si="481"/>
        <v>1.43766576309849-1.56646752860274i</v>
      </c>
      <c r="AD1008" t="str">
        <f t="shared" si="482"/>
        <v>0.248259211458472+0.186749268667261i</v>
      </c>
      <c r="AE1008" t="str">
        <f t="shared" si="483"/>
        <v>-0.00970913601451082-0.00820080584189243i</v>
      </c>
      <c r="AF1008" t="str">
        <f t="shared" si="484"/>
        <v>-3.69852821140049-0.886206662214302i</v>
      </c>
      <c r="AG1008" t="str">
        <f t="shared" si="485"/>
        <v>1.01902989022837-0.0242380281581148i</v>
      </c>
      <c r="AH1008" t="str">
        <f t="shared" si="486"/>
        <v>0.027182857273264+0.0388546715091895i</v>
      </c>
      <c r="AI1008">
        <f t="shared" si="487"/>
        <v>-26.480891016899708</v>
      </c>
      <c r="AJ1008">
        <f t="shared" si="488"/>
        <v>55.023236308800534</v>
      </c>
      <c r="AK1008"/>
      <c r="AL1008"/>
      <c r="AM1008"/>
      <c r="AN1008"/>
    </row>
    <row r="1009" spans="1:40" x14ac:dyDescent="0.35">
      <c r="A1009"/>
      <c r="B1009">
        <f>B1008+100</f>
        <v>87500</v>
      </c>
      <c r="C1009" s="237" t="str">
        <f t="shared" si="457"/>
        <v>-2.76281732493263E-06+0.00774658460051292i</v>
      </c>
      <c r="D1009" s="208" t="str">
        <f t="shared" si="458"/>
        <v>-1.64876670131275+0.0593904819372657i</v>
      </c>
      <c r="E1009" t="str">
        <f t="shared" si="459"/>
        <v>36500</v>
      </c>
      <c r="F1009" t="str">
        <f t="shared" si="460"/>
        <v>0.21505376344086</v>
      </c>
      <c r="G1009" t="str">
        <f t="shared" si="455"/>
        <v>0.21505376344086</v>
      </c>
      <c r="H1009" t="str">
        <f t="shared" si="461"/>
        <v>2.05063191718407+0.945024137479859i</v>
      </c>
      <c r="I1009" t="str">
        <f t="shared" si="462"/>
        <v>343.611696486384i</v>
      </c>
      <c r="J1009" t="str">
        <f t="shared" si="456"/>
        <v>-158.818195641702+75.1712436169331i</v>
      </c>
      <c r="K1009" t="str">
        <f t="shared" si="463"/>
        <v>0.836618929017767-1.76756831938809i</v>
      </c>
      <c r="L1009" t="str">
        <f t="shared" si="464"/>
        <v>0.245194455494084-0.441916926734687i</v>
      </c>
      <c r="M1009" t="str">
        <f t="shared" si="465"/>
        <v>1.08181338451185-2.20948524612278i</v>
      </c>
      <c r="N1009" t="str">
        <f t="shared" si="466"/>
        <v>-1.09141330917763i</v>
      </c>
      <c r="O1009" t="str">
        <f t="shared" si="467"/>
        <v>0.461231827443171-0.887279663552272i</v>
      </c>
      <c r="P1009" t="str">
        <f t="shared" si="468"/>
        <v>0.538768172556829+0.887279663552272i</v>
      </c>
      <c r="Q1009" t="str">
        <f t="shared" si="469"/>
        <v>-0.538768172556829+0.204133645625358i</v>
      </c>
      <c r="R1009" t="str">
        <f t="shared" si="470"/>
        <v>-0.328815315927518-1.7714519553015i</v>
      </c>
      <c r="S1009" t="str">
        <f t="shared" si="471"/>
        <v>0.121865525491098i</v>
      </c>
      <c r="T1009" t="str">
        <f t="shared" si="472"/>
        <v>0.21587892341505-0.0400712512650284i</v>
      </c>
      <c r="U1009" t="str">
        <f t="shared" si="473"/>
        <v>0.0000500000000000001-0.00162403003154995i</v>
      </c>
      <c r="V1009" t="str">
        <f t="shared" si="474"/>
        <v>0.00002-0.0181891363533595i</v>
      </c>
      <c r="W1009" t="str">
        <f t="shared" si="475"/>
        <v>0.0000422732330268009-0.00149101169587032i</v>
      </c>
      <c r="X1009" t="str">
        <f t="shared" si="476"/>
        <v>0.0000533722166825377-0.00149029880413064i</v>
      </c>
      <c r="Y1009" t="str">
        <f t="shared" si="477"/>
        <v>0.009+0.439822971502571i</v>
      </c>
      <c r="Z1009" t="str">
        <f t="shared" si="478"/>
        <v>-0.0407515532973008-0.00230282989033157i</v>
      </c>
      <c r="AA1009" t="str">
        <f t="shared" si="479"/>
        <v>0.565195516233535-27.3647935043812i</v>
      </c>
      <c r="AB1009" t="str">
        <f t="shared" si="480"/>
        <v>0.649398987561687-0.120540854985685i</v>
      </c>
      <c r="AC1009" t="str">
        <f t="shared" si="481"/>
        <v>1.43619527598678-1.56524019216863i</v>
      </c>
      <c r="AD1009" t="str">
        <f t="shared" si="482"/>
        <v>0.24848884626891+0.18688536230953i</v>
      </c>
      <c r="AE1009" t="str">
        <f t="shared" si="483"/>
        <v>-0.00969594126412044-0.00818809634524423i</v>
      </c>
      <c r="AF1009" t="str">
        <f t="shared" si="484"/>
        <v>-3.69939861849682-0.885633655542593i</v>
      </c>
      <c r="AG1009" t="str">
        <f t="shared" si="485"/>
        <v>1.01902137735182-0.0242330734948183i</v>
      </c>
      <c r="AH1009" t="str">
        <f t="shared" si="486"/>
        <v>0.027160663368056+0.0387982739554449i</v>
      </c>
      <c r="AI1009">
        <f t="shared" si="487"/>
        <v>-26.49169236203884</v>
      </c>
      <c r="AJ1009">
        <f t="shared" si="488"/>
        <v>55.006124873780053</v>
      </c>
      <c r="AK1009"/>
      <c r="AL1009"/>
      <c r="AM1009"/>
      <c r="AN1009"/>
    </row>
    <row r="1010" spans="1:40" x14ac:dyDescent="0.35">
      <c r="A1010"/>
      <c r="B1010">
        <f t="shared" ref="B1010:B1073" si="490">B1009+100</f>
        <v>87600</v>
      </c>
      <c r="C1010" s="237" t="str">
        <f t="shared" si="457"/>
        <v>-2.75651312396465E-06+0.00773774146965315i</v>
      </c>
      <c r="D1010" s="208" t="str">
        <f t="shared" si="458"/>
        <v>-1.64876665298054+0.0593226846006742i</v>
      </c>
      <c r="E1010" t="str">
        <f t="shared" si="459"/>
        <v>36500</v>
      </c>
      <c r="F1010" t="str">
        <f t="shared" si="460"/>
        <v>0.21505376344086</v>
      </c>
      <c r="G1010" t="str">
        <f t="shared" si="455"/>
        <v>0.21505376344086</v>
      </c>
      <c r="H1010" t="str">
        <f t="shared" si="461"/>
        <v>2.05150020031345+0.944383545312893i</v>
      </c>
      <c r="I1010" t="str">
        <f t="shared" si="462"/>
        <v>344.004395568082i</v>
      </c>
      <c r="J1010" t="str">
        <f t="shared" si="456"/>
        <v>-159.183703116731+75.2571536096383i</v>
      </c>
      <c r="K1010" t="str">
        <f t="shared" si="463"/>
        <v>0.8350390627507-1.7662720934845i</v>
      </c>
      <c r="L1010" t="str">
        <f t="shared" si="464"/>
        <v>0.244766435787625-0.441649667938967i</v>
      </c>
      <c r="M1010" t="str">
        <f t="shared" si="465"/>
        <v>1.07980549853832-2.20792176142347i</v>
      </c>
      <c r="N1010" t="str">
        <f t="shared" si="466"/>
        <v>-1.09266063867383i</v>
      </c>
      <c r="O1010" t="str">
        <f t="shared" si="467"/>
        <v>0.460124738835113-0.887854281237591i</v>
      </c>
      <c r="P1010" t="str">
        <f t="shared" si="468"/>
        <v>0.539875261164887+0.887854281237591i</v>
      </c>
      <c r="Q1010" t="str">
        <f t="shared" si="469"/>
        <v>-0.539875261164887+0.204806357436239i</v>
      </c>
      <c r="R1010" t="str">
        <f t="shared" si="470"/>
        <v>-0.328804735070276-1.76928940821274i</v>
      </c>
      <c r="S1010" t="str">
        <f t="shared" si="471"/>
        <v>0.122004800377374i</v>
      </c>
      <c r="T1010" t="str">
        <f t="shared" si="472"/>
        <v>0.215861801058798-0.0401157560653844i</v>
      </c>
      <c r="U1010" t="str">
        <f t="shared" si="473"/>
        <v>0.0000500000000000001-0.00162217611598882i</v>
      </c>
      <c r="V1010" t="str">
        <f t="shared" si="474"/>
        <v>0.00002-0.0181683724990748i</v>
      </c>
      <c r="W1010" t="str">
        <f t="shared" si="475"/>
        <v>0.000042273232227855-0.001489309853604i</v>
      </c>
      <c r="X1010" t="str">
        <f t="shared" si="476"/>
        <v>0.0000533468745847298-0.00148859796423693i</v>
      </c>
      <c r="Y1010" t="str">
        <f t="shared" si="477"/>
        <v>0.009+0.440325626327145i</v>
      </c>
      <c r="Z1010" t="str">
        <f t="shared" si="478"/>
        <v>-0.0406583168010886-0.0022975644150064i</v>
      </c>
      <c r="AA1010" t="str">
        <f t="shared" si="479"/>
        <v>0.563896078964721-27.3333699709506i</v>
      </c>
      <c r="AB1010" t="str">
        <f t="shared" si="480"/>
        <v>0.649347480723322-0.120674732678957i</v>
      </c>
      <c r="AC1010" t="str">
        <f t="shared" si="481"/>
        <v>1.43472861181122-1.56401367329591i</v>
      </c>
      <c r="AD1010" t="str">
        <f t="shared" si="482"/>
        <v>0.248718661437052+0.187021191606203i</v>
      </c>
      <c r="AE1010" t="str">
        <f t="shared" si="483"/>
        <v>-0.00968278889636384-0.00817541400270788i</v>
      </c>
      <c r="AF1010" t="str">
        <f t="shared" si="484"/>
        <v>-3.70026685329399-0.885060860712219i</v>
      </c>
      <c r="AG1010" t="str">
        <f t="shared" si="485"/>
        <v>1.01901285865992-0.0242281484038928i</v>
      </c>
      <c r="AH1010" t="str">
        <f t="shared" si="486"/>
        <v>0.0271385359810018+0.0387419913915664i</v>
      </c>
      <c r="AI1010">
        <f t="shared" si="487"/>
        <v>-26.502482076017987</v>
      </c>
      <c r="AJ1010">
        <f t="shared" si="488"/>
        <v>54.988984723560669</v>
      </c>
      <c r="AK1010"/>
      <c r="AL1010"/>
      <c r="AM1010"/>
      <c r="AN1010"/>
    </row>
    <row r="1011" spans="1:40" x14ac:dyDescent="0.35">
      <c r="A1011"/>
      <c r="B1011">
        <f t="shared" si="490"/>
        <v>87700</v>
      </c>
      <c r="C1011" s="237" t="str">
        <f t="shared" si="457"/>
        <v>-2.75023047580749E-06+0.00772891850556073i</v>
      </c>
      <c r="D1011" s="208" t="str">
        <f t="shared" si="458"/>
        <v>-1.64876660481358+0.0592550418759656i</v>
      </c>
      <c r="E1011" t="str">
        <f t="shared" si="459"/>
        <v>36500</v>
      </c>
      <c r="F1011" t="str">
        <f t="shared" si="460"/>
        <v>0.21505376344086</v>
      </c>
      <c r="G1011" t="str">
        <f t="shared" si="455"/>
        <v>0.21505376344086</v>
      </c>
      <c r="H1011" t="str">
        <f t="shared" si="461"/>
        <v>2.05236631740771+0.943743322115878i</v>
      </c>
      <c r="I1011" t="str">
        <f t="shared" si="462"/>
        <v>344.397094649781i</v>
      </c>
      <c r="J1011" t="str">
        <f t="shared" si="456"/>
        <v>-159.549628076025+75.3430636023433i</v>
      </c>
      <c r="K1011" t="str">
        <f t="shared" si="463"/>
        <v>0.833463357442099-1.76497692470719i</v>
      </c>
      <c r="L1011" t="str">
        <f t="shared" si="464"/>
        <v>0.244339421476184-0.44138246206328i</v>
      </c>
      <c r="M1011" t="str">
        <f t="shared" si="465"/>
        <v>1.07780277891828-2.20635938677047i</v>
      </c>
      <c r="N1011" t="str">
        <f t="shared" si="466"/>
        <v>-1.09390796817004i</v>
      </c>
      <c r="O1011" t="str">
        <f t="shared" si="467"/>
        <v>0.459016934350865-0.888427517571993i</v>
      </c>
      <c r="P1011" t="str">
        <f t="shared" si="468"/>
        <v>0.540983065649135+0.888427517571993i</v>
      </c>
      <c r="Q1011" t="str">
        <f t="shared" si="469"/>
        <v>-0.540983065649135+0.205480450598047i</v>
      </c>
      <c r="R1011" t="str">
        <f t="shared" si="470"/>
        <v>-0.328794140972396-1.76713162853978i</v>
      </c>
      <c r="S1011" t="str">
        <f t="shared" si="471"/>
        <v>0.122144075263649i</v>
      </c>
      <c r="T1011" t="str">
        <f t="shared" si="472"/>
        <v>0.215844658637138-0.0401602563011792i</v>
      </c>
      <c r="U1011" t="str">
        <f t="shared" si="473"/>
        <v>0.00005-0.0016203264282853i</v>
      </c>
      <c r="V1011" t="str">
        <f t="shared" si="474"/>
        <v>0.00002-0.0181476559967954i</v>
      </c>
      <c r="W1011" t="str">
        <f t="shared" si="475"/>
        <v>0.0000422732314279966-0.00148761189264957i</v>
      </c>
      <c r="X1011" t="str">
        <f t="shared" si="476"/>
        <v>0.0000533216191165022-0.00148690100272491i</v>
      </c>
      <c r="Y1011" t="str">
        <f t="shared" si="477"/>
        <v>0.009+0.44082828115172i</v>
      </c>
      <c r="Z1011" t="str">
        <f t="shared" si="478"/>
        <v>-0.0405654002274937-0.00229232002668214i</v>
      </c>
      <c r="AA1011" t="str">
        <f t="shared" si="479"/>
        <v>0.562601128893714-27.3020187330613i</v>
      </c>
      <c r="AB1011" t="str">
        <f t="shared" si="480"/>
        <v>0.649295913524939-0.120808596641285i</v>
      </c>
      <c r="AC1011" t="str">
        <f t="shared" si="481"/>
        <v>1.4332657587354-1.56278797477465i</v>
      </c>
      <c r="AD1011" t="str">
        <f t="shared" si="482"/>
        <v>0.248948656693405+0.187156756338161i</v>
      </c>
      <c r="AE1011" t="str">
        <f t="shared" si="483"/>
        <v>-0.00966967871418208-0.00816275871749093i</v>
      </c>
      <c r="AF1011" t="str">
        <f t="shared" si="484"/>
        <v>-3.70113292222129-0.884488280239912i</v>
      </c>
      <c r="AG1011" t="str">
        <f t="shared" si="485"/>
        <v>1.01900433414754-0.0242232527561086i</v>
      </c>
      <c r="AH1011" t="str">
        <f t="shared" si="486"/>
        <v>0.0271164747895058+0.0386858234292917i</v>
      </c>
      <c r="AI1011">
        <f t="shared" si="487"/>
        <v>-26.513260190219295</v>
      </c>
      <c r="AJ1011">
        <f t="shared" si="488"/>
        <v>54.971815948154713</v>
      </c>
      <c r="AK1011"/>
      <c r="AL1011"/>
      <c r="AM1011"/>
      <c r="AN1011"/>
    </row>
    <row r="1012" spans="1:40" x14ac:dyDescent="0.35">
      <c r="A1012"/>
      <c r="B1012">
        <f t="shared" si="490"/>
        <v>87800</v>
      </c>
      <c r="C1012" s="237" t="str">
        <f t="shared" si="457"/>
        <v>-2.74396928232665E-06+0.0077201156393288i</v>
      </c>
      <c r="D1012" s="208" t="str">
        <f t="shared" si="458"/>
        <v>-1.64876655681109+0.0591875532348542i</v>
      </c>
      <c r="E1012" t="str">
        <f t="shared" si="459"/>
        <v>36500</v>
      </c>
      <c r="F1012" t="str">
        <f t="shared" si="460"/>
        <v>0.21505376344086</v>
      </c>
      <c r="G1012" t="str">
        <f t="shared" si="455"/>
        <v>0.21505376344086</v>
      </c>
      <c r="H1012" t="str">
        <f t="shared" si="461"/>
        <v>2.05323027487712+0.943103469855839i</v>
      </c>
      <c r="I1012" t="str">
        <f t="shared" si="462"/>
        <v>344.78979373148i</v>
      </c>
      <c r="J1012" t="str">
        <f t="shared" si="456"/>
        <v>-159.915970519586+75.4289735950484i</v>
      </c>
      <c r="K1012" t="str">
        <f t="shared" si="463"/>
        <v>0.831891799741552-1.76368281553401i</v>
      </c>
      <c r="L1012" t="str">
        <f t="shared" si="464"/>
        <v>0.243913409852289-0.44111531042389i</v>
      </c>
      <c r="M1012" t="str">
        <f t="shared" si="465"/>
        <v>1.07580520959384-2.2047981259579i</v>
      </c>
      <c r="N1012" t="str">
        <f t="shared" si="466"/>
        <v>-1.09515529766624i</v>
      </c>
      <c r="O1012" t="str">
        <f t="shared" si="467"/>
        <v>0.457908415714001-0.88899937166361i</v>
      </c>
      <c r="P1012" t="str">
        <f t="shared" si="468"/>
        <v>0.542091584285999+0.88899937166361i</v>
      </c>
      <c r="Q1012" t="str">
        <f t="shared" si="469"/>
        <v>-0.542091584285999+0.20615592600263i</v>
      </c>
      <c r="R1012" t="str">
        <f t="shared" si="470"/>
        <v>-0.328783533629774-1.76497859997895i</v>
      </c>
      <c r="S1012" t="str">
        <f t="shared" si="471"/>
        <v>0.122283350149925i</v>
      </c>
      <c r="T1012" t="str">
        <f t="shared" si="472"/>
        <v>0.21582749614835-0.0402047519663793i</v>
      </c>
      <c r="U1012" t="str">
        <f t="shared" si="473"/>
        <v>0.00005-0.0016184809539934i</v>
      </c>
      <c r="V1012" t="str">
        <f t="shared" si="474"/>
        <v>0.00002-0.0181269866847261i</v>
      </c>
      <c r="W1012" t="str">
        <f t="shared" si="475"/>
        <v>0.0000422732306272258-0.00148591779974515i</v>
      </c>
      <c r="X1012" t="str">
        <f t="shared" si="476"/>
        <v>0.0000532964498834444-0.00148520790634565i</v>
      </c>
      <c r="Y1012" t="str">
        <f t="shared" si="477"/>
        <v>0.009+0.441330935976294i</v>
      </c>
      <c r="Z1012" t="str">
        <f t="shared" si="478"/>
        <v>-0.040472802113205-0.00228709661158667i</v>
      </c>
      <c r="AA1012" t="str">
        <f t="shared" si="479"/>
        <v>0.561310645334087-27.270739540796i</v>
      </c>
      <c r="AB1012" t="str">
        <f t="shared" si="480"/>
        <v>0.649244285961365-0.120942446854519i</v>
      </c>
      <c r="AC1012" t="str">
        <f t="shared" si="481"/>
        <v>1.43180670496266-1.56156309936361i</v>
      </c>
      <c r="AD1012" t="str">
        <f t="shared" si="482"/>
        <v>0.249178831768195+0.187292056286481i</v>
      </c>
      <c r="AE1012" t="str">
        <f t="shared" si="483"/>
        <v>-0.00965661052164386-0.00815013039327417i</v>
      </c>
      <c r="AF1012" t="str">
        <f t="shared" si="484"/>
        <v>-3.70199683168821-0.883915916620985i</v>
      </c>
      <c r="AG1012" t="str">
        <f t="shared" si="485"/>
        <v>1.0189958038096-0.0242183864228056i</v>
      </c>
      <c r="AH1012" t="str">
        <f t="shared" si="486"/>
        <v>0.0270944794728456+0.0386297696821435i</v>
      </c>
      <c r="AI1012">
        <f t="shared" si="487"/>
        <v>-26.524026735904815</v>
      </c>
      <c r="AJ1012">
        <f t="shared" si="488"/>
        <v>54.954618637168892</v>
      </c>
      <c r="AK1012"/>
      <c r="AL1012"/>
      <c r="AM1012"/>
      <c r="AN1012"/>
    </row>
    <row r="1013" spans="1:40" x14ac:dyDescent="0.35">
      <c r="A1013"/>
      <c r="B1013">
        <f t="shared" si="490"/>
        <v>87900</v>
      </c>
      <c r="C1013" s="237" t="str">
        <f t="shared" si="457"/>
        <v>-0.0000027377294459455+0.00771133280236399i</v>
      </c>
      <c r="D1013" s="208" t="str">
        <f t="shared" si="458"/>
        <v>-1.64876650897235+0.0591202181514573i</v>
      </c>
      <c r="E1013" t="str">
        <f t="shared" si="459"/>
        <v>36500</v>
      </c>
      <c r="F1013" t="str">
        <f t="shared" si="460"/>
        <v>0.21505376344086</v>
      </c>
      <c r="G1013" t="str">
        <f t="shared" si="455"/>
        <v>0.21505376344086</v>
      </c>
      <c r="H1013" t="str">
        <f t="shared" si="461"/>
        <v>2.0540920791123+0.942463990480969i</v>
      </c>
      <c r="I1013" t="str">
        <f t="shared" si="462"/>
        <v>345.182492813179i</v>
      </c>
      <c r="J1013" t="str">
        <f t="shared" si="456"/>
        <v>-160.282730447413+75.5148835877534i</v>
      </c>
      <c r="K1013" t="str">
        <f t="shared" si="463"/>
        <v>0.830324376345723-1.76238976841012i</v>
      </c>
      <c r="L1013" t="str">
        <f t="shared" si="464"/>
        <v>0.243488398215386-0.44084821432726i</v>
      </c>
      <c r="M1013" t="str">
        <f t="shared" si="465"/>
        <v>1.07381277456111-2.20323798273738i</v>
      </c>
      <c r="N1013" t="str">
        <f t="shared" si="466"/>
        <v>-1.09640262716244i</v>
      </c>
      <c r="O1013" t="str">
        <f t="shared" si="467"/>
        <v>0.45679918464918-0.889569842622739i</v>
      </c>
      <c r="P1013" t="str">
        <f t="shared" si="468"/>
        <v>0.54320081535082+0.889569842622739i</v>
      </c>
      <c r="Q1013" t="str">
        <f t="shared" si="469"/>
        <v>-0.54320081535082+0.206832784539701i</v>
      </c>
      <c r="R1013" t="str">
        <f t="shared" si="470"/>
        <v>-0.328772913038303-1.76283030630071i</v>
      </c>
      <c r="S1013" t="str">
        <f t="shared" si="471"/>
        <v>0.122422625036201i</v>
      </c>
      <c r="T1013" t="str">
        <f t="shared" si="472"/>
        <v>0.215810313590703-0.0402492430549477i</v>
      </c>
      <c r="U1013" t="str">
        <f t="shared" si="473"/>
        <v>0.00005-0.00161663967873289i</v>
      </c>
      <c r="V1013" t="str">
        <f t="shared" si="474"/>
        <v>0.00002-0.0181063644018083i</v>
      </c>
      <c r="W1013" t="str">
        <f t="shared" si="475"/>
        <v>0.0000422732298255424-0.0014842275616892i</v>
      </c>
      <c r="X1013" t="str">
        <f t="shared" si="476"/>
        <v>0.0000532713664933869-0.00148351866191048i</v>
      </c>
      <c r="Y1013" t="str">
        <f t="shared" si="477"/>
        <v>0.009+0.441833590800869i</v>
      </c>
      <c r="Z1013" t="str">
        <f t="shared" si="478"/>
        <v>-0.040380521003275-0.00228189405670538i</v>
      </c>
      <c r="AA1013" t="str">
        <f t="shared" si="479"/>
        <v>0.560024607718754-27.239532145391i</v>
      </c>
      <c r="AB1013" t="str">
        <f t="shared" si="480"/>
        <v>0.649192598027392-0.121076283300499i</v>
      </c>
      <c r="AC1013" t="str">
        <f t="shared" si="481"/>
        <v>1.430351438736-1.56033904979037i</v>
      </c>
      <c r="AD1013" t="str">
        <f t="shared" si="482"/>
        <v>0.249409186391353+0.187427091232405i</v>
      </c>
      <c r="AE1013" t="str">
        <f t="shared" si="483"/>
        <v>-0.00964358412393692-0.008137528934207i</v>
      </c>
      <c r="AF1013" t="str">
        <f t="shared" si="484"/>
        <v>-3.70285858808465-0.883343772329512i</v>
      </c>
      <c r="AG1013" t="str">
        <f t="shared" si="485"/>
        <v>1.01898726764109-0.0242135492758876i</v>
      </c>
      <c r="AH1013" t="str">
        <f t="shared" si="486"/>
        <v>0.0270725497121576+0.0385738297654126i</v>
      </c>
      <c r="AI1013">
        <f t="shared" si="487"/>
        <v>-26.534781744218314</v>
      </c>
      <c r="AJ1013">
        <f t="shared" si="488"/>
        <v>54.937392879803284</v>
      </c>
      <c r="AK1013"/>
      <c r="AL1013"/>
      <c r="AM1013"/>
      <c r="AN1013"/>
    </row>
    <row r="1014" spans="1:40" x14ac:dyDescent="0.35">
      <c r="A1014"/>
      <c r="B1014">
        <f t="shared" si="490"/>
        <v>88000</v>
      </c>
      <c r="C1014" s="237" t="str">
        <f t="shared" si="457"/>
        <v>-0.0000027315108696415+0.00770256992638473i</v>
      </c>
      <c r="D1014" s="208" t="str">
        <f t="shared" si="458"/>
        <v>-1.6487664612966+0.0590530361022829i</v>
      </c>
      <c r="E1014" t="str">
        <f t="shared" si="459"/>
        <v>36500</v>
      </c>
      <c r="F1014" t="str">
        <f t="shared" si="460"/>
        <v>0.21505376344086</v>
      </c>
      <c r="G1014" t="str">
        <f t="shared" si="455"/>
        <v>0.21505376344086</v>
      </c>
      <c r="H1014" t="str">
        <f t="shared" si="461"/>
        <v>2.05495173648419+0.941824885920732i</v>
      </c>
      <c r="I1014" t="str">
        <f t="shared" si="462"/>
        <v>345.575191894877i</v>
      </c>
      <c r="J1014" t="str">
        <f t="shared" si="456"/>
        <v>-160.649907859506+75.6007935804585i</v>
      </c>
      <c r="K1014" t="str">
        <f t="shared" si="463"/>
        <v>0.82876107399816-1.76109778574817i</v>
      </c>
      <c r="L1014" t="str">
        <f t="shared" si="464"/>
        <v>0.243064383871809-0.440581175070103i</v>
      </c>
      <c r="M1014" t="str">
        <f t="shared" si="465"/>
        <v>1.07182545786997-2.20167896081827i</v>
      </c>
      <c r="N1014" t="str">
        <f t="shared" si="466"/>
        <v>-1.09764995665865i</v>
      </c>
      <c r="O1014" t="str">
        <f t="shared" si="467"/>
        <v>0.455689242882169-0.890138929561827i</v>
      </c>
      <c r="P1014" t="str">
        <f t="shared" si="468"/>
        <v>0.544310757117831+0.890138929561827i</v>
      </c>
      <c r="Q1014" t="str">
        <f t="shared" si="469"/>
        <v>-0.544310757117831+0.207511027096823i</v>
      </c>
      <c r="R1014" t="str">
        <f t="shared" si="470"/>
        <v>-0.328762279193865-1.76068673134927i</v>
      </c>
      <c r="S1014" t="str">
        <f t="shared" si="471"/>
        <v>0.122561899922476i</v>
      </c>
      <c r="T1014" t="str">
        <f t="shared" si="472"/>
        <v>0.215793110962461-0.0402937295608436i</v>
      </c>
      <c r="U1014" t="str">
        <f t="shared" si="473"/>
        <v>0.00005-0.00161480258818887i</v>
      </c>
      <c r="V1014" t="str">
        <f t="shared" si="474"/>
        <v>0.00002-0.0180857889877154i</v>
      </c>
      <c r="W1014" t="str">
        <f t="shared" si="475"/>
        <v>0.0000422732290229466-0.00148254116534019i</v>
      </c>
      <c r="X1014" t="str">
        <f t="shared" si="476"/>
        <v>0.0000532463685563885-0.00148183325629066i</v>
      </c>
      <c r="Y1014" t="str">
        <f t="shared" si="477"/>
        <v>0.009+0.442336245625443i</v>
      </c>
      <c r="Z1014" t="str">
        <f t="shared" si="478"/>
        <v>-0.040288555451063-0.00227671224977539i</v>
      </c>
      <c r="AA1014" t="str">
        <f t="shared" si="479"/>
        <v>0.558742995599163-27.2083962992302i</v>
      </c>
      <c r="AB1014" t="str">
        <f t="shared" si="480"/>
        <v>0.649140849717797-0.121210105961053i</v>
      </c>
      <c r="AC1014" t="str">
        <f t="shared" si="481"/>
        <v>1.42889994833788-1.55911582875154i</v>
      </c>
      <c r="AD1014" t="str">
        <f t="shared" si="482"/>
        <v>0.249639720292528+0.187561860957364i</v>
      </c>
      <c r="AE1014" t="str">
        <f t="shared" si="483"/>
        <v>-0.00963059932736109-0.00812495424490584i</v>
      </c>
      <c r="AF1014" t="str">
        <f t="shared" si="484"/>
        <v>-3.70371819778079-0.882771849818449i</v>
      </c>
      <c r="AG1014" t="str">
        <f t="shared" si="485"/>
        <v>1.01897872563704-0.0242087411878217i</v>
      </c>
      <c r="AH1014" t="str">
        <f t="shared" si="486"/>
        <v>0.0270506851904256+0.0385180032961529i</v>
      </c>
      <c r="AI1014">
        <f t="shared" si="487"/>
        <v>-26.54552524618493</v>
      </c>
      <c r="AJ1014">
        <f t="shared" si="488"/>
        <v>54.920138764855601</v>
      </c>
      <c r="AK1014"/>
      <c r="AL1014"/>
      <c r="AM1014"/>
      <c r="AN1014"/>
    </row>
    <row r="1015" spans="1:40" x14ac:dyDescent="0.35">
      <c r="A1015"/>
      <c r="B1015">
        <f t="shared" si="490"/>
        <v>88100</v>
      </c>
      <c r="C1015" s="237" t="str">
        <f t="shared" si="457"/>
        <v>-2.72531345694247E-06+0.0076938269434195i</v>
      </c>
      <c r="D1015" s="208" t="str">
        <f t="shared" si="458"/>
        <v>-1.6487664137831+0.0589860065662162i</v>
      </c>
      <c r="E1015" t="str">
        <f t="shared" si="459"/>
        <v>36500</v>
      </c>
      <c r="F1015" t="str">
        <f t="shared" si="460"/>
        <v>0.21505376344086</v>
      </c>
      <c r="G1015" t="str">
        <f t="shared" si="455"/>
        <v>0.21505376344086</v>
      </c>
      <c r="H1015" t="str">
        <f t="shared" si="461"/>
        <v>2.05580925334415+0.941186158085983i</v>
      </c>
      <c r="I1015" t="str">
        <f t="shared" si="462"/>
        <v>345.967890976576i</v>
      </c>
      <c r="J1015" t="str">
        <f t="shared" si="456"/>
        <v>-161.017502755865+75.6867035731636i</v>
      </c>
      <c r="K1015" t="str">
        <f t="shared" si="463"/>
        <v>0.827201879489156-1.75980686992859i</v>
      </c>
      <c r="L1015" t="str">
        <f t="shared" si="464"/>
        <v>0.242641364134793-0.440314193939453i</v>
      </c>
      <c r="M1015" t="str">
        <f t="shared" si="465"/>
        <v>1.06984324362395-2.20012106386804i</v>
      </c>
      <c r="N1015" t="str">
        <f t="shared" si="466"/>
        <v>-1.09889728615485i</v>
      </c>
      <c r="O1015" t="str">
        <f t="shared" si="467"/>
        <v>0.454578592139866-0.890706631595464i</v>
      </c>
      <c r="P1015" t="str">
        <f t="shared" si="468"/>
        <v>0.545421407860134+0.890706631595464i</v>
      </c>
      <c r="Q1015" t="str">
        <f t="shared" si="469"/>
        <v>-0.545421407860134+0.208190654559386i</v>
      </c>
      <c r="R1015" t="str">
        <f t="shared" si="470"/>
        <v>-0.328751632092349-1.75854785904223i</v>
      </c>
      <c r="S1015" t="str">
        <f t="shared" si="471"/>
        <v>0.122701174808752i</v>
      </c>
      <c r="T1015" t="str">
        <f t="shared" si="472"/>
        <v>0.215775888261897-0.0403382114780258i</v>
      </c>
      <c r="U1015" t="str">
        <f t="shared" si="473"/>
        <v>0.00005-0.00161296966811147i</v>
      </c>
      <c r="V1015" t="str">
        <f t="shared" si="474"/>
        <v>0.00002-0.0180652602828485i</v>
      </c>
      <c r="W1015" t="str">
        <f t="shared" si="475"/>
        <v>0.0000422732282194382-0.00148085859761626i</v>
      </c>
      <c r="X1015" t="str">
        <f t="shared" si="476"/>
        <v>0.0000532214556847181-0.00148015167641704i</v>
      </c>
      <c r="Y1015" t="str">
        <f t="shared" si="477"/>
        <v>0.009+0.442838900450017i</v>
      </c>
      <c r="Z1015" t="str">
        <f t="shared" si="478"/>
        <v>-0.0401969040181788-0.00227155107927943i</v>
      </c>
      <c r="AA1015" t="str">
        <f t="shared" si="479"/>
        <v>0.557465788644465-27.1773317558374i</v>
      </c>
      <c r="AB1015" t="str">
        <f t="shared" si="480"/>
        <v>0.649089041027387-0.121343914818008i</v>
      </c>
      <c r="AC1015" t="str">
        <f t="shared" si="481"/>
        <v>1.42745222209019-1.55789343891319i</v>
      </c>
      <c r="AD1015" t="str">
        <f t="shared" si="482"/>
        <v>0.249870433201069+0.187696365242974i</v>
      </c>
      <c r="AE1015" t="str">
        <f t="shared" si="483"/>
        <v>-0.0096176559393196-0.00811240623045075i</v>
      </c>
      <c r="AF1015" t="str">
        <f t="shared" si="484"/>
        <v>-3.70457566712725-0.882200151519767i</v>
      </c>
      <c r="AG1015" t="str">
        <f t="shared" si="485"/>
        <v>1.01897017779255-0.0242039620316319i</v>
      </c>
      <c r="AH1015" t="str">
        <f t="shared" si="486"/>
        <v>0.0270288855924643+0.0384622898931675i</v>
      </c>
      <c r="AI1015">
        <f t="shared" si="487"/>
        <v>-26.55625727271277</v>
      </c>
      <c r="AJ1015">
        <f t="shared" si="488"/>
        <v>54.902856380724387</v>
      </c>
      <c r="AK1015"/>
      <c r="AL1015"/>
      <c r="AM1015"/>
      <c r="AN1015"/>
    </row>
    <row r="1016" spans="1:40" x14ac:dyDescent="0.35">
      <c r="A1016"/>
      <c r="B1016">
        <f t="shared" si="490"/>
        <v>88200</v>
      </c>
      <c r="C1016" s="237" t="str">
        <f t="shared" si="457"/>
        <v>-2.71913711192279E-06+0.00768510378580502i</v>
      </c>
      <c r="D1016" s="208" t="str">
        <f t="shared" si="458"/>
        <v>-1.64876636643112+0.0589191290245052i</v>
      </c>
      <c r="E1016" t="str">
        <f t="shared" si="459"/>
        <v>36500</v>
      </c>
      <c r="F1016" t="str">
        <f t="shared" si="460"/>
        <v>0.21505376344086</v>
      </c>
      <c r="G1016" t="str">
        <f t="shared" si="455"/>
        <v>0.21505376344086</v>
      </c>
      <c r="H1016" t="str">
        <f t="shared" si="461"/>
        <v>2.05666463602401+0.940547808869139i</v>
      </c>
      <c r="I1016" t="str">
        <f t="shared" si="462"/>
        <v>346.360590058275i</v>
      </c>
      <c r="J1016" t="str">
        <f t="shared" si="456"/>
        <v>-161.385515136491+75.7726135658686i</v>
      </c>
      <c r="K1016" t="str">
        <f t="shared" si="463"/>
        <v>0.825646779655567-1.75851702329982i</v>
      </c>
      <c r="L1016" t="str">
        <f t="shared" si="464"/>
        <v>0.242219336324456-0.440047272212713i</v>
      </c>
      <c r="M1016" t="str">
        <f t="shared" si="465"/>
        <v>1.06786611598002-2.19856429551253i</v>
      </c>
      <c r="N1016" t="str">
        <f t="shared" si="466"/>
        <v>-1.10014461565105i</v>
      </c>
      <c r="O1016" t="str">
        <f t="shared" si="467"/>
        <v>0.453467234150247-0.891272947840405i</v>
      </c>
      <c r="P1016" t="str">
        <f t="shared" si="468"/>
        <v>0.546532765849753+0.891272947840405i</v>
      </c>
      <c r="Q1016" t="str">
        <f t="shared" si="469"/>
        <v>-0.546532765849753+0.208871667810645i</v>
      </c>
      <c r="R1016" t="str">
        <f t="shared" si="470"/>
        <v>-0.328740971729624-1.75641367337006i</v>
      </c>
      <c r="S1016" t="str">
        <f t="shared" si="471"/>
        <v>0.122840449695027i</v>
      </c>
      <c r="T1016" t="str">
        <f t="shared" si="472"/>
        <v>0.215758645487272-0.0403826888004472i</v>
      </c>
      <c r="U1016" t="str">
        <f t="shared" si="473"/>
        <v>0.00005-0.00161114090431543i</v>
      </c>
      <c r="V1016" t="str">
        <f t="shared" si="474"/>
        <v>0.00002-0.0180447781283328i</v>
      </c>
      <c r="W1016" t="str">
        <f t="shared" si="475"/>
        <v>0.0000422732274150175-0.00147917984549488i</v>
      </c>
      <c r="X1016" t="str">
        <f t="shared" si="476"/>
        <v>0.0000531966274928419-0.00147847390927973i</v>
      </c>
      <c r="Y1016" t="str">
        <f t="shared" si="477"/>
        <v>0.009+0.443341555274592i</v>
      </c>
      <c r="Z1016" t="str">
        <f t="shared" si="478"/>
        <v>-0.0401055652744252-0.00226641043444015i</v>
      </c>
      <c r="AA1016" t="str">
        <f t="shared" si="479"/>
        <v>0.556192966640699-27.1463382698707i</v>
      </c>
      <c r="AB1016" t="str">
        <f t="shared" si="480"/>
        <v>0.649037171950929-0.121477709853174i</v>
      </c>
      <c r="AC1016" t="str">
        <f t="shared" si="481"/>
        <v>1.42600824835408-1.5566718829108i</v>
      </c>
      <c r="AD1016" t="str">
        <f t="shared" si="482"/>
        <v>0.250101324846048+0.187830603871025i</v>
      </c>
      <c r="AE1016" t="str">
        <f t="shared" si="483"/>
        <v>-0.0096047537683129-0.00809988479638248i</v>
      </c>
      <c r="AF1016" t="str">
        <f t="shared" si="484"/>
        <v>-3.70543100245513-0.881628679844634i</v>
      </c>
      <c r="AG1016" t="str">
        <f t="shared" si="485"/>
        <v>1.01896162410276-0.0241992116808989i</v>
      </c>
      <c r="AH1016" t="str">
        <f t="shared" si="486"/>
        <v>0.0270071506049123+0.0384066891770014i</v>
      </c>
      <c r="AI1016">
        <f t="shared" si="487"/>
        <v>-26.566977854592508</v>
      </c>
      <c r="AJ1016">
        <f t="shared" si="488"/>
        <v>54.88554581540739</v>
      </c>
      <c r="AK1016"/>
      <c r="AL1016"/>
      <c r="AM1016"/>
      <c r="AN1016"/>
    </row>
    <row r="1017" spans="1:40" x14ac:dyDescent="0.35">
      <c r="A1017"/>
      <c r="B1017">
        <f t="shared" si="490"/>
        <v>88300</v>
      </c>
      <c r="C1017" s="237" t="str">
        <f t="shared" si="457"/>
        <v>-2.71298173919969E-06+0.00767640038618451i</v>
      </c>
      <c r="D1017" s="208" t="str">
        <f t="shared" si="458"/>
        <v>-1.64876631923993+0.0588524029607479i</v>
      </c>
      <c r="E1017" t="str">
        <f t="shared" si="459"/>
        <v>36500</v>
      </c>
      <c r="F1017" t="str">
        <f t="shared" si="460"/>
        <v>0.21505376344086</v>
      </c>
      <c r="G1017" t="str">
        <f t="shared" si="455"/>
        <v>0.21505376344086</v>
      </c>
      <c r="H1017" t="str">
        <f t="shared" si="461"/>
        <v>2.05751789083609+0.939909840144262i</v>
      </c>
      <c r="I1017" t="str">
        <f t="shared" si="462"/>
        <v>346.753289139973i</v>
      </c>
      <c r="J1017" t="str">
        <f t="shared" si="456"/>
        <v>-161.753945001382+75.8585235585737i</v>
      </c>
      <c r="K1017" t="str">
        <f t="shared" si="463"/>
        <v>0.824095761380705-1.75722824817859i</v>
      </c>
      <c r="L1017" t="str">
        <f t="shared" si="464"/>
        <v>0.241798297767792-0.439780411157715i</v>
      </c>
      <c r="M1017" t="str">
        <f t="shared" si="465"/>
        <v>1.0658940591485-2.1970086593363i</v>
      </c>
      <c r="N1017" t="str">
        <f t="shared" si="466"/>
        <v>-1.10139194514726i</v>
      </c>
      <c r="O1017" t="str">
        <f t="shared" si="467"/>
        <v>0.452355170642389-0.891837877415562i</v>
      </c>
      <c r="P1017" t="str">
        <f t="shared" si="468"/>
        <v>0.547644829357611+0.891837877415562i</v>
      </c>
      <c r="Q1017" t="str">
        <f t="shared" si="469"/>
        <v>-0.547644829357611+0.209554067731698i</v>
      </c>
      <c r="R1017" t="str">
        <f t="shared" si="470"/>
        <v>-0.328730298101559-1.75428415839574i</v>
      </c>
      <c r="S1017" t="str">
        <f t="shared" si="471"/>
        <v>0.122979724581303i</v>
      </c>
      <c r="T1017" t="str">
        <f t="shared" si="472"/>
        <v>0.215741382636851-0.0404271615220594i</v>
      </c>
      <c r="U1017" t="str">
        <f t="shared" si="473"/>
        <v>0.00005-0.00160931628267974i</v>
      </c>
      <c r="V1017" t="str">
        <f t="shared" si="474"/>
        <v>0.00002-0.0180243423660131i</v>
      </c>
      <c r="W1017" t="str">
        <f t="shared" si="475"/>
        <v>0.0000422732266096841-0.00147750489601251i</v>
      </c>
      <c r="X1017" t="str">
        <f t="shared" si="476"/>
        <v>0.0000531718835974075-0.00147679994192777i</v>
      </c>
      <c r="Y1017" t="str">
        <f t="shared" si="477"/>
        <v>0.009+0.443844210099166i</v>
      </c>
      <c r="Z1017" t="str">
        <f t="shared" si="478"/>
        <v>-0.0400145377977436-0.00226129020521428i</v>
      </c>
      <c r="AA1017" t="str">
        <f t="shared" si="479"/>
        <v>0.554924509489995-27.1154155971155i</v>
      </c>
      <c r="AB1017" t="str">
        <f t="shared" si="480"/>
        <v>0.648985242483205-0.121611491048356i</v>
      </c>
      <c r="AC1017" t="str">
        <f t="shared" si="481"/>
        <v>1.42456801552986-1.5554511633497i</v>
      </c>
      <c r="AD1017" t="str">
        <f t="shared" si="482"/>
        <v>0.250332394956242+0.187964576623498i</v>
      </c>
      <c r="AE1017" t="str">
        <f t="shared" si="483"/>
        <v>-0.00959189262393025-0.00808738984870021i</v>
      </c>
      <c r="AF1017" t="str">
        <f t="shared" si="484"/>
        <v>-3.70628421007602-0.881057437183514i</v>
      </c>
      <c r="AG1017" t="str">
        <f t="shared" si="485"/>
        <v>1.01895306456287-0.0241944900097552i</v>
      </c>
      <c r="AH1017" t="str">
        <f t="shared" si="486"/>
        <v>0.0269854799162153+0.0383512007699313i</v>
      </c>
      <c r="AI1017">
        <f t="shared" si="487"/>
        <v>-26.577687022498466</v>
      </c>
      <c r="AJ1017">
        <f t="shared" si="488"/>
        <v>54.868207156507843</v>
      </c>
      <c r="AK1017"/>
      <c r="AL1017"/>
      <c r="AM1017"/>
      <c r="AN1017"/>
    </row>
    <row r="1018" spans="1:40" x14ac:dyDescent="0.35">
      <c r="A1018"/>
      <c r="B1018">
        <f t="shared" si="490"/>
        <v>88400</v>
      </c>
      <c r="C1018" s="237" t="str">
        <f t="shared" si="457"/>
        <v>-2.70684724392965E-06+0.007667716677506i</v>
      </c>
      <c r="D1018" s="208" t="str">
        <f t="shared" si="458"/>
        <v>-1.6487662722088+0.0587858278608794i</v>
      </c>
      <c r="E1018" t="str">
        <f t="shared" si="459"/>
        <v>36500</v>
      </c>
      <c r="F1018" t="str">
        <f t="shared" si="460"/>
        <v>0.21505376344086</v>
      </c>
      <c r="G1018" t="str">
        <f t="shared" si="455"/>
        <v>0.21505376344086</v>
      </c>
      <c r="H1018" t="str">
        <f t="shared" si="461"/>
        <v>2.05836902407323+0.939272253767213i</v>
      </c>
      <c r="I1018" t="str">
        <f t="shared" si="462"/>
        <v>347.145988221672i</v>
      </c>
      <c r="J1018" t="str">
        <f t="shared" si="456"/>
        <v>-162.12279235054+75.9444335512787i</v>
      </c>
      <c r="K1018" t="str">
        <f t="shared" si="463"/>
        <v>0.822548811594118-1.75594054685014i</v>
      </c>
      <c r="L1018" t="str">
        <f t="shared" si="464"/>
        <v>0.241378245798673-0.439513612032787i</v>
      </c>
      <c r="M1018" t="str">
        <f t="shared" si="465"/>
        <v>1.06392705739279-2.19545415888293i</v>
      </c>
      <c r="N1018" t="str">
        <f t="shared" si="466"/>
        <v>-1.10263927464346i</v>
      </c>
      <c r="O1018" t="str">
        <f t="shared" si="467"/>
        <v>0.451242403346491-0.892401419441992i</v>
      </c>
      <c r="P1018" t="str">
        <f t="shared" si="468"/>
        <v>0.548757596653509+0.892401419441992i</v>
      </c>
      <c r="Q1018" t="str">
        <f t="shared" si="469"/>
        <v>-0.548757596653509+0.210237855201468i</v>
      </c>
      <c r="R1018" t="str">
        <f t="shared" si="470"/>
        <v>-0.32871961120402-1.7521592982544i</v>
      </c>
      <c r="S1018" t="str">
        <f t="shared" si="471"/>
        <v>0.123118999467578i</v>
      </c>
      <c r="T1018" t="str">
        <f t="shared" si="472"/>
        <v>0.215724099708895-0.0404716296368102i</v>
      </c>
      <c r="U1018" t="str">
        <f t="shared" si="473"/>
        <v>0.00005-0.0016074957891473i</v>
      </c>
      <c r="V1018" t="str">
        <f t="shared" si="474"/>
        <v>0.00002-0.0180039528384497i</v>
      </c>
      <c r="W1018" t="str">
        <f t="shared" si="475"/>
        <v>0.0000422732258034381-0.00147583373626424i</v>
      </c>
      <c r="X1018" t="str">
        <f t="shared" si="476"/>
        <v>0.0000531472236172292-0.00147512976146875i</v>
      </c>
      <c r="Y1018" t="str">
        <f t="shared" si="477"/>
        <v>0.009+0.44434686492374i</v>
      </c>
      <c r="Z1018" t="str">
        <f t="shared" si="478"/>
        <v>-0.039923820174156-0.0022561902822868i</v>
      </c>
      <c r="AA1018" t="str">
        <f t="shared" si="479"/>
        <v>0.553660397209759-27.084563494478i</v>
      </c>
      <c r="AB1018" t="str">
        <f t="shared" si="480"/>
        <v>0.648933252618983-0.121745258385348i</v>
      </c>
      <c r="AC1018" t="str">
        <f t="shared" si="481"/>
        <v>1.42313151205686-1.55423128280522i</v>
      </c>
      <c r="AD1018" t="str">
        <f t="shared" si="482"/>
        <v>0.250563643260137+0.188098283282557i</v>
      </c>
      <c r="AE1018" t="str">
        <f t="shared" si="483"/>
        <v>-0.00957907231684216-0.00807492129385816i</v>
      </c>
      <c r="AF1018" t="str">
        <f t="shared" si="484"/>
        <v>-3.70713529628203-0.880486425906334i</v>
      </c>
      <c r="AG1018" t="str">
        <f t="shared" si="485"/>
        <v>1.01894449916814-0.0241897968928818i</v>
      </c>
      <c r="AH1018" t="str">
        <f t="shared" si="486"/>
        <v>0.026963873216613+0.038295824295953i</v>
      </c>
      <c r="AI1018">
        <f t="shared" si="487"/>
        <v>-26.588384806989708</v>
      </c>
      <c r="AJ1018">
        <f t="shared" si="488"/>
        <v>54.850840491235125</v>
      </c>
      <c r="AK1018"/>
      <c r="AL1018"/>
      <c r="AM1018"/>
      <c r="AN1018"/>
    </row>
    <row r="1019" spans="1:40" x14ac:dyDescent="0.35">
      <c r="A1019"/>
      <c r="B1019">
        <f t="shared" si="490"/>
        <v>88500</v>
      </c>
      <c r="C1019" s="237" t="str">
        <f t="shared" si="457"/>
        <v>-2.70073353180464E-06+0.00765905259302057i</v>
      </c>
      <c r="D1019" s="208" t="str">
        <f t="shared" si="458"/>
        <v>-1.64876622533701+0.0587194032131577i</v>
      </c>
      <c r="E1019" t="str">
        <f t="shared" si="459"/>
        <v>36500</v>
      </c>
      <c r="F1019" t="str">
        <f t="shared" si="460"/>
        <v>0.21505376344086</v>
      </c>
      <c r="G1019" t="str">
        <f t="shared" si="455"/>
        <v>0.21505376344086</v>
      </c>
      <c r="H1019" t="str">
        <f t="shared" si="461"/>
        <v>2.0592180420089+0.938635051575763i</v>
      </c>
      <c r="I1019" t="str">
        <f t="shared" si="462"/>
        <v>347.538687303371i</v>
      </c>
      <c r="J1019" t="str">
        <f t="shared" si="456"/>
        <v>-162.492057183964+76.0303435439839i</v>
      </c>
      <c r="K1019" t="str">
        <f t="shared" si="463"/>
        <v>0.821005917271491-1.7546539215685i</v>
      </c>
      <c r="L1019" t="str">
        <f t="shared" si="464"/>
        <v>0.240959177757827-0.439246876086796i</v>
      </c>
      <c r="M1019" t="str">
        <f t="shared" si="465"/>
        <v>1.06196509502932-2.1939007976553i</v>
      </c>
      <c r="N1019" t="str">
        <f t="shared" si="466"/>
        <v>-1.10388660413966i</v>
      </c>
      <c r="O1019" t="str">
        <f t="shared" si="467"/>
        <v>0.450128933993822-0.892963573042924i</v>
      </c>
      <c r="P1019" t="str">
        <f t="shared" si="468"/>
        <v>0.549871066006178+0.892963573042924i</v>
      </c>
      <c r="Q1019" t="str">
        <f t="shared" si="469"/>
        <v>-0.549871066006178+0.210923031096736i</v>
      </c>
      <c r="R1019" t="str">
        <f t="shared" si="470"/>
        <v>-0.328708911032867-1.75003907715281i</v>
      </c>
      <c r="S1019" t="str">
        <f t="shared" si="471"/>
        <v>0.123258274353854i</v>
      </c>
      <c r="T1019" t="str">
        <f t="shared" si="472"/>
        <v>0.215706796701667-0.0405160931386457i</v>
      </c>
      <c r="U1019" t="str">
        <f t="shared" si="473"/>
        <v>0.0000499999999999999-0.00160567940972453i</v>
      </c>
      <c r="V1019" t="str">
        <f t="shared" si="474"/>
        <v>0.00002-0.0179836093889147i</v>
      </c>
      <c r="W1019" t="str">
        <f t="shared" si="475"/>
        <v>0.0000422732249962797-0.00147416635340354i</v>
      </c>
      <c r="X1019" t="str">
        <f t="shared" si="476"/>
        <v>0.0000531226471732737-0.00147346335506855i</v>
      </c>
      <c r="Y1019" t="str">
        <f t="shared" si="477"/>
        <v>0.009+0.444849519748315i</v>
      </c>
      <c r="Z1019" t="str">
        <f t="shared" si="478"/>
        <v>-0.0398334109977126-0.00225111055706534i</v>
      </c>
      <c r="AA1019" t="str">
        <f t="shared" si="479"/>
        <v>0.552400609931885-27.0537817199789i</v>
      </c>
      <c r="AB1019" t="str">
        <f t="shared" si="480"/>
        <v>0.648881202353038-0.121879011845939i</v>
      </c>
      <c r="AC1019" t="str">
        <f t="shared" si="481"/>
        <v>1.42169872641334-1.55301224382291i</v>
      </c>
      <c r="AD1019" t="str">
        <f t="shared" si="482"/>
        <v>0.250795069485938+0.18823172363055i</v>
      </c>
      <c r="AE1019" t="str">
        <f t="shared" si="483"/>
        <v>-0.00956629265879392-0.00806247903876328i</v>
      </c>
      <c r="AF1019" t="str">
        <f t="shared" si="484"/>
        <v>-3.70798426734591-0.879915648362605i</v>
      </c>
      <c r="AG1019" t="str">
        <f t="shared" si="485"/>
        <v>1.01893592791389-0.0241851322055064i</v>
      </c>
      <c r="AH1019" t="str">
        <f t="shared" si="486"/>
        <v>0.0269423301981306+0.0382405593807745i</v>
      </c>
      <c r="AI1019">
        <f t="shared" si="487"/>
        <v>-26.599071238509783</v>
      </c>
      <c r="AJ1019">
        <f t="shared" si="488"/>
        <v>54.833445906405231</v>
      </c>
      <c r="AK1019"/>
      <c r="AL1019"/>
      <c r="AM1019"/>
      <c r="AN1019"/>
    </row>
    <row r="1020" spans="1:40" x14ac:dyDescent="0.35">
      <c r="A1020"/>
      <c r="B1020">
        <f t="shared" si="490"/>
        <v>88600</v>
      </c>
      <c r="C1020" s="237" t="str">
        <f t="shared" si="457"/>
        <v>-2.69464050904853E-06+0.00765040806628063i</v>
      </c>
      <c r="D1020" s="208" t="str">
        <f t="shared" si="458"/>
        <v>-1.64876617862383+0.0586531285081515i</v>
      </c>
      <c r="E1020" t="str">
        <f t="shared" si="459"/>
        <v>36500</v>
      </c>
      <c r="F1020" t="str">
        <f t="shared" si="460"/>
        <v>0.21505376344086</v>
      </c>
      <c r="G1020" t="str">
        <f t="shared" si="455"/>
        <v>0.21505376344086</v>
      </c>
      <c r="H1020" t="str">
        <f t="shared" si="461"/>
        <v>2.06006495089717+0.93799823538973i</v>
      </c>
      <c r="I1020" t="str">
        <f t="shared" si="462"/>
        <v>347.93138638507i</v>
      </c>
      <c r="J1020" t="str">
        <f t="shared" si="456"/>
        <v>-162.861739501654+76.1162535366889i</v>
      </c>
      <c r="K1020" t="str">
        <f t="shared" si="463"/>
        <v>0.819467065434456-1.75336837455672i</v>
      </c>
      <c r="L1020" t="str">
        <f t="shared" si="464"/>
        <v>0.240541090992848-0.43898020455922i</v>
      </c>
      <c r="M1020" t="str">
        <f t="shared" si="465"/>
        <v>1.0600081564273-2.19234857911594i</v>
      </c>
      <c r="N1020" t="str">
        <f t="shared" si="466"/>
        <v>-1.10513393363586i</v>
      </c>
      <c r="O1020" t="str">
        <f t="shared" si="467"/>
        <v>0.449014764316752-0.893524337343741i</v>
      </c>
      <c r="P1020" t="str">
        <f t="shared" si="468"/>
        <v>0.550985235683248+0.893524337343741i</v>
      </c>
      <c r="Q1020" t="str">
        <f t="shared" si="469"/>
        <v>-0.550985235683248+0.211609596292119i</v>
      </c>
      <c r="R1020" t="str">
        <f t="shared" si="470"/>
        <v>-0.32869819758395-1.74792347936903i</v>
      </c>
      <c r="S1020" t="str">
        <f t="shared" si="471"/>
        <v>0.123397549240129i</v>
      </c>
      <c r="T1020" t="str">
        <f t="shared" si="472"/>
        <v>0.215689473613417-0.0405605520215071i</v>
      </c>
      <c r="U1020" t="str">
        <f t="shared" si="473"/>
        <v>0.0000499999999999999-0.00160386713048105i</v>
      </c>
      <c r="V1020" t="str">
        <f t="shared" si="474"/>
        <v>0.00002-0.0179633118613877i</v>
      </c>
      <c r="W1020" t="str">
        <f t="shared" si="475"/>
        <v>0.0000422732241882086-0.00147250273464185i</v>
      </c>
      <c r="X1020" t="str">
        <f t="shared" si="476"/>
        <v>0.0000530981538886451-0.00147180070995096i</v>
      </c>
      <c r="Y1020" t="str">
        <f t="shared" si="477"/>
        <v>0.009+0.445352174572889i</v>
      </c>
      <c r="Z1020" t="str">
        <f t="shared" si="478"/>
        <v>-0.0397433088704351-0.00224605092167456i</v>
      </c>
      <c r="AA1020" t="str">
        <f t="shared" si="479"/>
        <v>0.551145127901973-27.0230700327469i</v>
      </c>
      <c r="AB1020" t="str">
        <f t="shared" si="480"/>
        <v>0.648829091680106-0.122012751411903i</v>
      </c>
      <c r="AC1020" t="str">
        <f t="shared" si="481"/>
        <v>1.42026964711632-1.55179404891872i</v>
      </c>
      <c r="AD1020" t="str">
        <f t="shared" si="482"/>
        <v>0.251026673361556+0.188364897450007i</v>
      </c>
      <c r="AE1020" t="str">
        <f t="shared" si="483"/>
        <v>-0.00955355346259741-0.00805006299077208i</v>
      </c>
      <c r="AF1020" t="str">
        <f t="shared" si="484"/>
        <v>-3.708831129521-0.879345106881579i</v>
      </c>
      <c r="AG1020" t="str">
        <f t="shared" si="485"/>
        <v>1.01892735079547-0.0241804958233989i</v>
      </c>
      <c r="AH1020" t="str">
        <f t="shared" si="486"/>
        <v>0.0269208505545636+0.0381854056518049i</v>
      </c>
      <c r="AI1020">
        <f t="shared" si="487"/>
        <v>-26.609746347387826</v>
      </c>
      <c r="AJ1020">
        <f t="shared" si="488"/>
        <v>54.81602348844465</v>
      </c>
      <c r="AK1020"/>
      <c r="AL1020"/>
      <c r="AM1020"/>
      <c r="AN1020"/>
    </row>
    <row r="1021" spans="1:40" x14ac:dyDescent="0.35">
      <c r="A1021"/>
      <c r="B1021">
        <f t="shared" si="490"/>
        <v>88700</v>
      </c>
      <c r="C1021" s="237" t="str">
        <f t="shared" si="457"/>
        <v>-2.68856808241357E-06+0.00764178303113828i</v>
      </c>
      <c r="D1021" s="208" t="str">
        <f t="shared" si="458"/>
        <v>-1.64876613206856+0.0585870032387268i</v>
      </c>
      <c r="E1021" t="str">
        <f t="shared" si="459"/>
        <v>36500</v>
      </c>
      <c r="F1021" t="str">
        <f t="shared" si="460"/>
        <v>0.21505376344086</v>
      </c>
      <c r="G1021" t="str">
        <f t="shared" si="455"/>
        <v>0.21505376344086</v>
      </c>
      <c r="H1021" t="str">
        <f t="shared" si="461"/>
        <v>2.06090975697284+0.937361807011102i</v>
      </c>
      <c r="I1021" t="str">
        <f t="shared" si="462"/>
        <v>348.324085466768i</v>
      </c>
      <c r="J1021" t="str">
        <f t="shared" si="456"/>
        <v>-163.23183930361+76.202163529394i</v>
      </c>
      <c r="K1021" t="str">
        <f t="shared" si="463"/>
        <v>0.81793224315045-1.75208390800708i</v>
      </c>
      <c r="L1021" t="str">
        <f t="shared" si="464"/>
        <v>0.240123982858176-0.438713598680195i</v>
      </c>
      <c r="M1021" t="str">
        <f t="shared" si="465"/>
        <v>1.05805622600863-2.19079750668728i</v>
      </c>
      <c r="N1021" t="str">
        <f t="shared" si="466"/>
        <v>-1.10638126313207i</v>
      </c>
      <c r="O1021" t="str">
        <f t="shared" si="467"/>
        <v>0.447899896048731-0.894083711471994i</v>
      </c>
      <c r="P1021" t="str">
        <f t="shared" si="468"/>
        <v>0.552100103951269+0.894083711471994i</v>
      </c>
      <c r="Q1021" t="str">
        <f t="shared" si="469"/>
        <v>-0.552100103951269+0.212297551660076i</v>
      </c>
      <c r="R1021" t="str">
        <f t="shared" si="470"/>
        <v>-0.328687470853118-1.745812489252i</v>
      </c>
      <c r="S1021" t="str">
        <f t="shared" si="471"/>
        <v>0.123536824126405i</v>
      </c>
      <c r="T1021" t="str">
        <f t="shared" si="472"/>
        <v>0.215672130442406-0.0406050062793345i</v>
      </c>
      <c r="U1021" t="str">
        <f t="shared" si="473"/>
        <v>0.0000499999999999999-0.00160205893754928i</v>
      </c>
      <c r="V1021" t="str">
        <f t="shared" si="474"/>
        <v>0.00002-0.0179430601005519i</v>
      </c>
      <c r="W1021" t="str">
        <f t="shared" si="475"/>
        <v>0.0000422732233792252-0.00147084286724828i</v>
      </c>
      <c r="X1021" t="str">
        <f t="shared" si="476"/>
        <v>0.0000530737433885711-0.00147014181339739i</v>
      </c>
      <c r="Y1021" t="str">
        <f t="shared" si="477"/>
        <v>0.009+0.445854829397463i</v>
      </c>
      <c r="Z1021" t="str">
        <f t="shared" si="478"/>
        <v>-0.0396535124022643-0.00224101126895047i</v>
      </c>
      <c r="AA1021" t="str">
        <f t="shared" si="479"/>
        <v>0.54989393147854-26.9924281930127i</v>
      </c>
      <c r="AB1021" t="str">
        <f t="shared" si="480"/>
        <v>0.648776920594956-0.122146477065011i</v>
      </c>
      <c r="AC1021" t="str">
        <f t="shared" si="481"/>
        <v>1.41884426272154-1.55057670057934i</v>
      </c>
      <c r="AD1021" t="str">
        <f t="shared" si="482"/>
        <v>0.251258454614616+0.188497804523648i</v>
      </c>
      <c r="AE1021" t="str">
        <f t="shared" si="483"/>
        <v>-0.00954085454212452-0.0080376730576885i</v>
      </c>
      <c r="AF1021" t="str">
        <f t="shared" si="484"/>
        <v>-3.7096758890414-0.878774803772375i</v>
      </c>
      <c r="AG1021" t="str">
        <f t="shared" si="485"/>
        <v>1.0189187678083-0.0241758876228694i</v>
      </c>
      <c r="AH1021" t="str">
        <f t="shared" si="486"/>
        <v>0.026899433981467+0.0381303627381464i</v>
      </c>
      <c r="AI1021">
        <f t="shared" si="487"/>
        <v>-26.620410163838763</v>
      </c>
      <c r="AJ1021">
        <f t="shared" si="488"/>
        <v>54.798573323392425</v>
      </c>
      <c r="AK1021"/>
      <c r="AL1021"/>
      <c r="AM1021"/>
      <c r="AN1021"/>
    </row>
    <row r="1022" spans="1:40" x14ac:dyDescent="0.35">
      <c r="A1022"/>
      <c r="B1022">
        <f t="shared" si="490"/>
        <v>88800</v>
      </c>
      <c r="C1022" s="237" t="str">
        <f t="shared" si="457"/>
        <v>-2.68251615917668E-06+0.00763317742174355i</v>
      </c>
      <c r="D1022" s="208" t="str">
        <f t="shared" si="458"/>
        <v>-1.64876608567048+0.0585210269000339i</v>
      </c>
      <c r="E1022" t="str">
        <f t="shared" si="459"/>
        <v>36500</v>
      </c>
      <c r="F1022" t="str">
        <f t="shared" si="460"/>
        <v>0.21505376344086</v>
      </c>
      <c r="G1022" t="str">
        <f t="shared" si="455"/>
        <v>0.21505376344086</v>
      </c>
      <c r="H1022" t="str">
        <f t="shared" si="461"/>
        <v>2.0617524664514+0.936725768224153i</v>
      </c>
      <c r="I1022" t="str">
        <f t="shared" si="462"/>
        <v>348.716784548467i</v>
      </c>
      <c r="J1022" t="str">
        <f t="shared" si="456"/>
        <v>-163.602356589833+76.288073522099i</v>
      </c>
      <c r="K1022" t="str">
        <f t="shared" si="463"/>
        <v>0.816401437532555-1.75080052408143i</v>
      </c>
      <c r="L1022" t="str">
        <f t="shared" si="464"/>
        <v>0.239707850715091-0.438447059670574i</v>
      </c>
      <c r="M1022" t="str">
        <f t="shared" si="465"/>
        <v>1.05610928824765-2.189247583752i</v>
      </c>
      <c r="N1022" t="str">
        <f t="shared" si="466"/>
        <v>-1.10762859262827i</v>
      </c>
      <c r="O1022" t="str">
        <f t="shared" si="467"/>
        <v>0.446784330924324-0.894641694557382i</v>
      </c>
      <c r="P1022" t="str">
        <f t="shared" si="468"/>
        <v>0.553215669075676+0.894641694557382i</v>
      </c>
      <c r="Q1022" t="str">
        <f t="shared" si="469"/>
        <v>-0.553215669075676+0.212986898070888i</v>
      </c>
      <c r="R1022" t="str">
        <f t="shared" si="470"/>
        <v>-0.328676730836211-1.7437060912212i</v>
      </c>
      <c r="S1022" t="str">
        <f t="shared" si="471"/>
        <v>0.12367609901268i</v>
      </c>
      <c r="T1022" t="str">
        <f t="shared" si="472"/>
        <v>0.215654767186886-0.0406494559060632i</v>
      </c>
      <c r="U1022" t="str">
        <f t="shared" si="473"/>
        <v>0.0000499999999999999-0.00160025481712411i</v>
      </c>
      <c r="V1022" t="str">
        <f t="shared" si="474"/>
        <v>0.00002-0.01792285395179i</v>
      </c>
      <c r="W1022" t="str">
        <f t="shared" si="475"/>
        <v>0.0000422732225693294-0.00146918673854927i</v>
      </c>
      <c r="X1022" t="str">
        <f t="shared" si="476"/>
        <v>0.0000530494153003873-0.00146848665274648i</v>
      </c>
      <c r="Y1022" t="str">
        <f t="shared" si="477"/>
        <v>0.009+0.446357484222038i</v>
      </c>
      <c r="Z1022" t="str">
        <f t="shared" si="478"/>
        <v>-0.0395640202110035-0.00223599149243485i</v>
      </c>
      <c r="AA1022" t="str">
        <f t="shared" si="479"/>
        <v>0.548647001132241-26.961855962102i</v>
      </c>
      <c r="AB1022" t="str">
        <f t="shared" si="480"/>
        <v>0.648724689092329-0.12228018878702i</v>
      </c>
      <c r="AC1022" t="str">
        <f t="shared" si="481"/>
        <v>1.41742256182326-1.5493602012623i</v>
      </c>
      <c r="AD1022" t="str">
        <f t="shared" si="482"/>
        <v>0.251490412972456+0.18863044463438i</v>
      </c>
      <c r="AE1022" t="str">
        <f t="shared" si="483"/>
        <v>-0.0095281957122992-0.00802530914776053i</v>
      </c>
      <c r="AF1022" t="str">
        <f t="shared" si="484"/>
        <v>-3.71051855212188-0.878204741324119i</v>
      </c>
      <c r="AG1022" t="str">
        <f t="shared" si="485"/>
        <v>1.01891017894787-0.0241713074807641i</v>
      </c>
      <c r="AH1022" t="str">
        <f t="shared" si="486"/>
        <v>0.0268780801761406+0.0380754302705805i</v>
      </c>
      <c r="AI1022">
        <f t="shared" si="487"/>
        <v>-26.631062717964799</v>
      </c>
      <c r="AJ1022">
        <f t="shared" si="488"/>
        <v>54.781095496901784</v>
      </c>
      <c r="AK1022"/>
      <c r="AL1022"/>
      <c r="AM1022"/>
      <c r="AN1022"/>
    </row>
    <row r="1023" spans="1:40" x14ac:dyDescent="0.35">
      <c r="A1023"/>
      <c r="B1023">
        <f t="shared" si="490"/>
        <v>88900</v>
      </c>
      <c r="C1023" s="237" t="str">
        <f t="shared" si="457"/>
        <v>-2.67648464713604E-06+0.00762459117254276i</v>
      </c>
      <c r="D1023" s="208" t="str">
        <f t="shared" si="458"/>
        <v>-1.64876603942889+0.0584551989894945i</v>
      </c>
      <c r="E1023" t="str">
        <f t="shared" si="459"/>
        <v>36500</v>
      </c>
      <c r="F1023" t="str">
        <f t="shared" si="460"/>
        <v>0.21505376344086</v>
      </c>
      <c r="G1023" t="str">
        <f t="shared" si="455"/>
        <v>0.21505376344086</v>
      </c>
      <c r="H1023" t="str">
        <f t="shared" si="461"/>
        <v>2.06259308552917+0.936090120795569i</v>
      </c>
      <c r="I1023" t="str">
        <f t="shared" si="462"/>
        <v>349.109483630166i</v>
      </c>
      <c r="J1023" t="str">
        <f t="shared" si="456"/>
        <v>-163.973291360321+76.3739835148042i</v>
      </c>
      <c r="K1023" t="str">
        <f t="shared" si="463"/>
        <v>0.814874635739367-1.74951822491132i</v>
      </c>
      <c r="L1023" t="str">
        <f t="shared" si="464"/>
        <v>0.23929269193171-0.438180588741987i</v>
      </c>
      <c r="M1023" t="str">
        <f t="shared" si="465"/>
        <v>1.05416732767108-2.18769881365331i</v>
      </c>
      <c r="N1023" t="str">
        <f t="shared" si="466"/>
        <v>-1.10887592212447i</v>
      </c>
      <c r="O1023" t="str">
        <f t="shared" si="467"/>
        <v>0.445668070679152-0.895198285731783i</v>
      </c>
      <c r="P1023" t="str">
        <f t="shared" si="468"/>
        <v>0.554331929320848+0.895198285731783i</v>
      </c>
      <c r="Q1023" t="str">
        <f t="shared" si="469"/>
        <v>-0.554331929320848+0.213677636392687i</v>
      </c>
      <c r="R1023" t="str">
        <f t="shared" si="470"/>
        <v>-0.328665977529066-1.74160426976613i</v>
      </c>
      <c r="S1023" t="str">
        <f t="shared" si="471"/>
        <v>0.123815373898956i</v>
      </c>
      <c r="T1023" t="str">
        <f t="shared" si="472"/>
        <v>0.215637383845112-0.0406939008956272i</v>
      </c>
      <c r="U1023" t="str">
        <f t="shared" si="473"/>
        <v>0.0000500000000000001-0.00159845475546255i</v>
      </c>
      <c r="V1023" t="str">
        <f t="shared" si="474"/>
        <v>0.00002-0.0179026932611806i</v>
      </c>
      <c r="W1023" t="str">
        <f t="shared" si="475"/>
        <v>0.0000422732217585212-0.00146753433592834i</v>
      </c>
      <c r="X1023" t="str">
        <f t="shared" si="476"/>
        <v>0.0000530251692535247-0.00146683521539388i</v>
      </c>
      <c r="Y1023" t="str">
        <f t="shared" si="477"/>
        <v>0.009+0.446860139046612i</v>
      </c>
      <c r="Z1023" t="str">
        <f t="shared" si="478"/>
        <v>-0.0394748309222689-0.00223099148636993i</v>
      </c>
      <c r="AA1023" t="str">
        <f t="shared" si="479"/>
        <v>0.547404317445115-26.93135310243i</v>
      </c>
      <c r="AB1023" t="str">
        <f t="shared" si="480"/>
        <v>0.648672397166976-0.122413886559681i</v>
      </c>
      <c r="AC1023" t="str">
        <f t="shared" si="481"/>
        <v>1.4160045330542-1.54814455339629i</v>
      </c>
      <c r="AD1023" t="str">
        <f t="shared" si="482"/>
        <v>0.251722548162124+0.188762817565299i</v>
      </c>
      <c r="AE1023" t="str">
        <f t="shared" si="483"/>
        <v>-0.00951557678909115-0.00801297116967831i</v>
      </c>
      <c r="AF1023" t="str">
        <f t="shared" si="484"/>
        <v>-3.71135912495806-0.877634921806074i</v>
      </c>
      <c r="AG1023" t="str">
        <f t="shared" si="485"/>
        <v>1.01890158420968-0.0241667552744631i</v>
      </c>
      <c r="AH1023" t="str">
        <f t="shared" si="486"/>
        <v>0.0268567888376216+0.0380206078815653i</v>
      </c>
      <c r="AI1023">
        <f t="shared" si="487"/>
        <v>-26.64170403975448</v>
      </c>
      <c r="AJ1023">
        <f t="shared" si="488"/>
        <v>54.76359009424246</v>
      </c>
      <c r="AK1023"/>
      <c r="AL1023"/>
      <c r="AM1023"/>
      <c r="AN1023"/>
    </row>
    <row r="1024" spans="1:40" x14ac:dyDescent="0.35">
      <c r="A1024"/>
      <c r="B1024">
        <f t="shared" si="490"/>
        <v>89000</v>
      </c>
      <c r="C1024" s="237" t="str">
        <f t="shared" si="457"/>
        <v>-2.67047345460752E-06+0.00761602421827688i</v>
      </c>
      <c r="D1024" s="208" t="str">
        <f t="shared" si="458"/>
        <v>-1.64876599334308+0.0583895190067894i</v>
      </c>
      <c r="E1024" t="str">
        <f t="shared" si="459"/>
        <v>36500</v>
      </c>
      <c r="F1024" t="str">
        <f t="shared" si="460"/>
        <v>0.21505376344086</v>
      </c>
      <c r="G1024" t="str">
        <f t="shared" si="455"/>
        <v>0.21505376344086</v>
      </c>
      <c r="H1024" t="str">
        <f t="shared" si="461"/>
        <v>2.06343162038323+0.935454866474579i</v>
      </c>
      <c r="I1024" t="str">
        <f t="shared" si="462"/>
        <v>349.502182711865i</v>
      </c>
      <c r="J1024" t="str">
        <f t="shared" si="456"/>
        <v>-164.344643615076+76.4598935075092i</v>
      </c>
      <c r="K1024" t="str">
        <f t="shared" si="463"/>
        <v>0.813351824974786-1.74823701259831i</v>
      </c>
      <c r="L1024" t="str">
        <f t="shared" si="464"/>
        <v>0.238878503882981-0.437914187096895i</v>
      </c>
      <c r="M1024" t="str">
        <f t="shared" si="465"/>
        <v>1.05223032885777-2.1861511996952i</v>
      </c>
      <c r="N1024" t="str">
        <f t="shared" si="466"/>
        <v>-1.11012325162068i</v>
      </c>
      <c r="O1024" t="str">
        <f t="shared" si="467"/>
        <v>0.444551117049917-0.895753484129239i</v>
      </c>
      <c r="P1024" t="str">
        <f t="shared" si="468"/>
        <v>0.555448882950083+0.895753484129239i</v>
      </c>
      <c r="Q1024" t="str">
        <f t="shared" si="469"/>
        <v>-0.555448882950083+0.214369767491441i</v>
      </c>
      <c r="R1024" t="str">
        <f t="shared" si="470"/>
        <v>-0.328655210927515-1.739507009446i</v>
      </c>
      <c r="S1024" t="str">
        <f t="shared" si="471"/>
        <v>0.123954648785231i</v>
      </c>
      <c r="T1024" t="str">
        <f t="shared" si="472"/>
        <v>0.215619980415326-0.0407383412419561i</v>
      </c>
      <c r="U1024" t="str">
        <f t="shared" si="473"/>
        <v>0.0000500000000000001-0.00159665873888338i</v>
      </c>
      <c r="V1024" t="str">
        <f t="shared" si="474"/>
        <v>0.00002-0.0178825778754939i</v>
      </c>
      <c r="W1024" t="str">
        <f t="shared" si="475"/>
        <v>0.0000422732209468001-0.00146588564682564i</v>
      </c>
      <c r="X1024" t="str">
        <f t="shared" si="476"/>
        <v>0.0000530010048794939-0.00146518748879183i</v>
      </c>
      <c r="Y1024" t="str">
        <f t="shared" si="477"/>
        <v>0.009+0.447362793871187i</v>
      </c>
      <c r="Z1024" t="str">
        <f t="shared" si="478"/>
        <v>-0.0393859431694328-0.00222601114569275i</v>
      </c>
      <c r="AA1024" t="str">
        <f t="shared" si="479"/>
        <v>0.546165861109799-26.9009193774944i</v>
      </c>
      <c r="AB1024" t="str">
        <f t="shared" si="480"/>
        <v>0.648620044813609-0.122547570364734i</v>
      </c>
      <c r="AC1024" t="str">
        <f t="shared" si="481"/>
        <v>1.41459016508537-1.54692975938123i</v>
      </c>
      <c r="AD1024" t="str">
        <f t="shared" si="482"/>
        <v>0.251954859910381+0.188894923099679i</v>
      </c>
      <c r="AE1024" t="str">
        <f t="shared" si="483"/>
        <v>-0.00950299758950801-0.0080006590325703i</v>
      </c>
      <c r="AF1024" t="str">
        <f t="shared" si="484"/>
        <v>-3.71219761372631-0.87706534746779i</v>
      </c>
      <c r="AG1024" t="str">
        <f t="shared" si="485"/>
        <v>1.01889298358933-0.0241622308818766i</v>
      </c>
      <c r="AH1024" t="str">
        <f t="shared" si="486"/>
        <v>0.0268355596666675+0.0379658952052167i</v>
      </c>
      <c r="AI1024">
        <f t="shared" si="487"/>
        <v>-26.652334159085243</v>
      </c>
      <c r="AJ1024">
        <f t="shared" si="488"/>
        <v>54.746057200301394</v>
      </c>
      <c r="AK1024"/>
      <c r="AL1024"/>
      <c r="AM1024"/>
      <c r="AN1024"/>
    </row>
    <row r="1025" spans="1:40" x14ac:dyDescent="0.35">
      <c r="A1025"/>
      <c r="B1025">
        <f t="shared" si="490"/>
        <v>89100</v>
      </c>
      <c r="C1025" s="237" t="str">
        <f t="shared" si="457"/>
        <v>-2.66448249042118E-06+0.00760747649397982i</v>
      </c>
      <c r="D1025" s="208" t="str">
        <f t="shared" si="458"/>
        <v>-1.64876594741235+0.0583239864538453i</v>
      </c>
      <c r="E1025" t="str">
        <f t="shared" si="459"/>
        <v>36500</v>
      </c>
      <c r="F1025" t="str">
        <f t="shared" si="460"/>
        <v>0.21505376344086</v>
      </c>
      <c r="G1025" t="str">
        <f t="shared" si="455"/>
        <v>0.21505376344086</v>
      </c>
      <c r="H1025" t="str">
        <f t="shared" si="461"/>
        <v>2.0642680771716+0.934820006993063i</v>
      </c>
      <c r="I1025" t="str">
        <f t="shared" si="462"/>
        <v>349.894881793563i</v>
      </c>
      <c r="J1025" t="str">
        <f t="shared" si="456"/>
        <v>-164.716413354097+76.5458035002142i</v>
      </c>
      <c r="K1025" t="str">
        <f t="shared" si="463"/>
        <v>0.811832992487925-1.74695688921419i</v>
      </c>
      <c r="L1025" t="str">
        <f t="shared" si="464"/>
        <v>0.238465283950661-0.437647855928641i</v>
      </c>
      <c r="M1025" t="str">
        <f t="shared" si="465"/>
        <v>1.05029827643859-2.18460474514283i</v>
      </c>
      <c r="N1025" t="str">
        <f t="shared" si="466"/>
        <v>-1.11137058111688i</v>
      </c>
      <c r="O1025" t="str">
        <f t="shared" si="467"/>
        <v>0.443433471774429-0.896307288885947i</v>
      </c>
      <c r="P1025" t="str">
        <f t="shared" si="468"/>
        <v>0.556566528225571+0.896307288885947i</v>
      </c>
      <c r="Q1025" t="str">
        <f t="shared" si="469"/>
        <v>-0.556566528225571+0.215063292230933i</v>
      </c>
      <c r="R1025" t="str">
        <f t="shared" si="470"/>
        <v>-0.32864443102738-1.73741429488937i</v>
      </c>
      <c r="S1025" t="str">
        <f t="shared" si="471"/>
        <v>0.124093923671507i</v>
      </c>
      <c r="T1025" t="str">
        <f t="shared" si="472"/>
        <v>0.215602556895787-0.0407827769389775i</v>
      </c>
      <c r="U1025" t="str">
        <f t="shared" si="473"/>
        <v>0.0000500000000000001-0.00159486675376679i</v>
      </c>
      <c r="V1025" t="str">
        <f t="shared" si="474"/>
        <v>0.00002-0.017862507642188i</v>
      </c>
      <c r="W1025" t="str">
        <f t="shared" si="475"/>
        <v>0.0000422732201341666-0.00146424065873777i</v>
      </c>
      <c r="X1025" t="str">
        <f t="shared" si="476"/>
        <v>0.0000529769218118731-0.00146354346044892i</v>
      </c>
      <c r="Y1025" t="str">
        <f t="shared" si="477"/>
        <v>0.009+0.447865448695761i</v>
      </c>
      <c r="Z1025" t="str">
        <f t="shared" si="478"/>
        <v>-0.0392973555935744-0.00222105036602992i</v>
      </c>
      <c r="AA1025" t="str">
        <f t="shared" si="479"/>
        <v>0.544931612928798-26.8705545518701i</v>
      </c>
      <c r="AB1025" t="str">
        <f t="shared" si="480"/>
        <v>0.648567632026991-0.122681240183912i</v>
      </c>
      <c r="AC1025" t="str">
        <f t="shared" si="481"/>
        <v>1.41317944662603-1.54571582158872i</v>
      </c>
      <c r="AD1025" t="str">
        <f t="shared" si="482"/>
        <v>0.2521873479437+0.189026761020998i</v>
      </c>
      <c r="AE1025" t="str">
        <f t="shared" si="483"/>
        <v>-0.00949045793158894-0.00798837264600225i</v>
      </c>
      <c r="AF1025" t="str">
        <f t="shared" si="484"/>
        <v>-3.71303402458395-0.876496020539218i</v>
      </c>
      <c r="AG1025" t="str">
        <f t="shared" si="485"/>
        <v>1.01888437708243-0.0241577341814428i</v>
      </c>
      <c r="AH1025" t="str">
        <f t="shared" si="486"/>
        <v>0.0268143923657488+0.0379112918773101i</v>
      </c>
      <c r="AI1025">
        <f t="shared" si="487"/>
        <v>-26.66295310572184</v>
      </c>
      <c r="AJ1025">
        <f t="shared" si="488"/>
        <v>54.728496899588116</v>
      </c>
      <c r="AK1025"/>
      <c r="AL1025"/>
      <c r="AM1025"/>
      <c r="AN1025"/>
    </row>
    <row r="1026" spans="1:40" x14ac:dyDescent="0.35">
      <c r="A1026"/>
      <c r="B1026">
        <f t="shared" si="490"/>
        <v>89200</v>
      </c>
      <c r="C1026" s="237" t="str">
        <f t="shared" si="457"/>
        <v>-2.65851166391786E-06+0.00759894793497682i</v>
      </c>
      <c r="D1026" s="208" t="str">
        <f t="shared" si="458"/>
        <v>-1.64876590163602+0.0582586008348223i</v>
      </c>
      <c r="E1026" t="str">
        <f t="shared" si="459"/>
        <v>36500</v>
      </c>
      <c r="F1026" t="str">
        <f t="shared" si="460"/>
        <v>0.21505376344086</v>
      </c>
      <c r="G1026" t="str">
        <f t="shared" si="455"/>
        <v>0.21505376344086</v>
      </c>
      <c r="H1026" t="str">
        <f t="shared" si="461"/>
        <v>2.06510246203321+0.934185544065689i</v>
      </c>
      <c r="I1026" t="str">
        <f t="shared" si="462"/>
        <v>350.287580875262i</v>
      </c>
      <c r="J1026" t="str">
        <f t="shared" si="456"/>
        <v>-165.088600577384+76.6317134929193i</v>
      </c>
      <c r="K1026" t="str">
        <f t="shared" si="463"/>
        <v>0.810318125572927-1.74567785680121i</v>
      </c>
      <c r="L1026" t="str">
        <f t="shared" si="464"/>
        <v>0.238053029523328-0.437381596421515i</v>
      </c>
      <c r="M1026" t="str">
        <f t="shared" si="465"/>
        <v>1.04837115509626-2.18305945322272i</v>
      </c>
      <c r="N1026" t="str">
        <f t="shared" si="466"/>
        <v>-1.11261791061308i</v>
      </c>
      <c r="O1026" t="str">
        <f t="shared" si="467"/>
        <v>0.442315136591546-0.896859699140285i</v>
      </c>
      <c r="P1026" t="str">
        <f t="shared" si="468"/>
        <v>0.557684863408454+0.896859699140285i</v>
      </c>
      <c r="Q1026" t="str">
        <f t="shared" si="469"/>
        <v>-0.557684863408454+0.215758211472795i</v>
      </c>
      <c r="R1026" t="str">
        <f t="shared" si="470"/>
        <v>-0.328633637824482-1.73532611079367i</v>
      </c>
      <c r="S1026" t="str">
        <f t="shared" si="471"/>
        <v>0.124233198557783i</v>
      </c>
      <c r="T1026" t="str">
        <f t="shared" si="472"/>
        <v>0.215585113284735-0.0408272079806154i</v>
      </c>
      <c r="U1026" t="str">
        <f t="shared" si="473"/>
        <v>0.0000500000000000001-0.00159307878655405i</v>
      </c>
      <c r="V1026" t="str">
        <f t="shared" si="474"/>
        <v>0.00002-0.0178424824094053i</v>
      </c>
      <c r="W1026" t="str">
        <f t="shared" si="475"/>
        <v>0.0000422732193206207-0.00146259935921736i</v>
      </c>
      <c r="X1026" t="str">
        <f t="shared" si="476"/>
        <v>0.000052952919686292-0.0014619031179297i</v>
      </c>
      <c r="Y1026" t="str">
        <f t="shared" si="477"/>
        <v>0.009+0.448368103520335i</v>
      </c>
      <c r="Z1026" t="str">
        <f t="shared" si="478"/>
        <v>-0.039209066843425-0.00221610904369214i</v>
      </c>
      <c r="AA1026" t="str">
        <f t="shared" si="479"/>
        <v>0.54370155381371-26.8402583912023i</v>
      </c>
      <c r="AB1026" t="str">
        <f t="shared" si="480"/>
        <v>0.648515158801826-0.122814895998938i</v>
      </c>
      <c r="AC1026" t="str">
        <f t="shared" si="481"/>
        <v>1.41177236642346-1.54450274236199i</v>
      </c>
      <c r="AD1026" t="str">
        <f t="shared" si="482"/>
        <v>0.252420011988268+0.189158331112912i</v>
      </c>
      <c r="AE1026" t="str">
        <f t="shared" si="483"/>
        <v>-0.00947795763439711-0.00797611191997297i</v>
      </c>
      <c r="AF1026" t="str">
        <f t="shared" si="484"/>
        <v>-3.71386836366923-0.875926943230867i</v>
      </c>
      <c r="AG1026" t="str">
        <f t="shared" si="485"/>
        <v>1.01887576468468-0.024153265052124i</v>
      </c>
      <c r="AH1026" t="str">
        <f t="shared" si="486"/>
        <v>0.0267932866390342+0.0378567975352608i</v>
      </c>
      <c r="AI1026">
        <f t="shared" si="487"/>
        <v>-26.673560909318752</v>
      </c>
      <c r="AJ1026">
        <f t="shared" si="488"/>
        <v>54.71090927623257</v>
      </c>
      <c r="AK1026"/>
      <c r="AL1026"/>
      <c r="AM1026"/>
      <c r="AN1026"/>
    </row>
    <row r="1027" spans="1:40" x14ac:dyDescent="0.35">
      <c r="A1027"/>
      <c r="B1027">
        <f t="shared" si="490"/>
        <v>89300</v>
      </c>
      <c r="C1027" s="237" t="str">
        <f t="shared" si="457"/>
        <v>-0.0000026525608849457+0.00759043847688283i</v>
      </c>
      <c r="D1027" s="208" t="str">
        <f t="shared" si="458"/>
        <v>-1.64876585601338+0.0581933616561017i</v>
      </c>
      <c r="E1027" t="str">
        <f t="shared" si="459"/>
        <v>36500</v>
      </c>
      <c r="F1027" t="str">
        <f t="shared" si="460"/>
        <v>0.21505376344086</v>
      </c>
      <c r="G1027" t="str">
        <f t="shared" si="455"/>
        <v>0.21505376344086</v>
      </c>
      <c r="H1027" t="str">
        <f t="shared" si="461"/>
        <v>2.0659347810879+0.933551479390009i</v>
      </c>
      <c r="I1027" t="str">
        <f t="shared" si="462"/>
        <v>350.680279956961i</v>
      </c>
      <c r="J1027" t="str">
        <f t="shared" si="456"/>
        <v>-165.461205284937+76.7176234856243i</v>
      </c>
      <c r="K1027" t="str">
        <f t="shared" si="463"/>
        <v>0.808807211568804-1.74439991737232i</v>
      </c>
      <c r="L1027" t="str">
        <f t="shared" si="464"/>
        <v>0.237641737996355-0.437115409750799i</v>
      </c>
      <c r="M1027" t="str">
        <f t="shared" si="465"/>
        <v>1.04644894956516-2.18151532712312i</v>
      </c>
      <c r="N1027" t="str">
        <f t="shared" si="466"/>
        <v>-1.11386524010929i</v>
      </c>
      <c r="O1027" t="str">
        <f t="shared" si="467"/>
        <v>0.441196113241198-0.8974107140328i</v>
      </c>
      <c r="P1027" t="str">
        <f t="shared" si="468"/>
        <v>0.558803886758802+0.8974107140328i</v>
      </c>
      <c r="Q1027" t="str">
        <f t="shared" si="469"/>
        <v>-0.558803886758802+0.21645452607649i</v>
      </c>
      <c r="R1027" t="str">
        <f t="shared" si="470"/>
        <v>-0.328622831314635-1.73324244192485i</v>
      </c>
      <c r="S1027" t="str">
        <f t="shared" si="471"/>
        <v>0.124372473444058i</v>
      </c>
      <c r="T1027" t="str">
        <f t="shared" si="472"/>
        <v>0.215567649580413-0.0408716343607906i</v>
      </c>
      <c r="U1027" t="str">
        <f t="shared" si="473"/>
        <v>0.0000500000000000001-0.00159129482374716i</v>
      </c>
      <c r="V1027" t="str">
        <f t="shared" si="474"/>
        <v>0.00002-0.0178225020259681i</v>
      </c>
      <c r="W1027" t="str">
        <f t="shared" si="475"/>
        <v>0.000042273218506162-0.00146096173587279i</v>
      </c>
      <c r="X1027" t="str">
        <f t="shared" si="476"/>
        <v>0.0000529289981404194-0.00146026644885444i</v>
      </c>
      <c r="Y1027" t="str">
        <f t="shared" si="477"/>
        <v>0.009+0.44887075834491i</v>
      </c>
      <c r="Z1027" t="str">
        <f t="shared" si="478"/>
        <v>-0.0391210755753176-0.002211187075669i</v>
      </c>
      <c r="AA1027" t="str">
        <f t="shared" si="479"/>
        <v>0.542475664784491-26.8100306622005i</v>
      </c>
      <c r="AB1027" t="str">
        <f t="shared" si="480"/>
        <v>0.648462625132831-0.122948537791524i</v>
      </c>
      <c r="AC1027" t="str">
        <f t="shared" si="481"/>
        <v>1.41036891326293-1.54329052401628i</v>
      </c>
      <c r="AD1027" t="str">
        <f t="shared" si="482"/>
        <v>0.252652851769982+0.189289633159271i</v>
      </c>
      <c r="AE1027" t="str">
        <f t="shared" si="483"/>
        <v>-0.00946549651801307-0.00796387676491268i</v>
      </c>
      <c r="AF1027" t="str">
        <f t="shared" si="484"/>
        <v>-3.71470063710128-0.875358117733907i</v>
      </c>
      <c r="AG1027" t="str">
        <f t="shared" si="485"/>
        <v>1.01886714639179-0.0241488233734038i</v>
      </c>
      <c r="AH1027" t="str">
        <f t="shared" si="486"/>
        <v>0.0267722421923797+0.0378024118181206i</v>
      </c>
      <c r="AI1027">
        <f t="shared" si="487"/>
        <v>-26.684157599419848</v>
      </c>
      <c r="AJ1027">
        <f t="shared" si="488"/>
        <v>54.693294413990657</v>
      </c>
      <c r="AK1027"/>
      <c r="AL1027"/>
      <c r="AM1027"/>
      <c r="AN1027"/>
    </row>
    <row r="1028" spans="1:40" x14ac:dyDescent="0.35">
      <c r="A1028"/>
      <c r="B1028">
        <f t="shared" si="490"/>
        <v>89400</v>
      </c>
      <c r="C1028" s="237" t="str">
        <f t="shared" si="457"/>
        <v>-2.64663006385679E-06+0.00758194805560089i</v>
      </c>
      <c r="D1028" s="208" t="str">
        <f t="shared" si="458"/>
        <v>-1.64876581054375+0.0581282684262735i</v>
      </c>
      <c r="E1028" t="str">
        <f t="shared" si="459"/>
        <v>36500</v>
      </c>
      <c r="F1028" t="str">
        <f t="shared" si="460"/>
        <v>0.21505376344086</v>
      </c>
      <c r="G1028" t="str">
        <f t="shared" si="455"/>
        <v>0.21505376344086</v>
      </c>
      <c r="H1028" t="str">
        <f t="shared" si="461"/>
        <v>2.06676504043661+0.932917814646601i</v>
      </c>
      <c r="I1028" t="str">
        <f t="shared" si="462"/>
        <v>351.072979038659i</v>
      </c>
      <c r="J1028" t="str">
        <f t="shared" si="456"/>
        <v>-165.834227476756+76.8035334783295i</v>
      </c>
      <c r="K1028" t="str">
        <f t="shared" si="463"/>
        <v>0.807300237859299-1.74312307291139i</v>
      </c>
      <c r="L1028" t="str">
        <f t="shared" si="464"/>
        <v>0.237231406771913-0.43684929708283i</v>
      </c>
      <c r="M1028" t="str">
        <f t="shared" si="465"/>
        <v>1.04453164463121-2.17997236999422i</v>
      </c>
      <c r="N1028" t="str">
        <f t="shared" si="466"/>
        <v>-1.11511256960549i</v>
      </c>
      <c r="O1028" t="str">
        <f t="shared" si="467"/>
        <v>0.440076403464414-0.897960332706198i</v>
      </c>
      <c r="P1028" t="str">
        <f t="shared" si="468"/>
        <v>0.559923596535586+0.897960332706198i</v>
      </c>
      <c r="Q1028" t="str">
        <f t="shared" si="469"/>
        <v>-0.559923596535586+0.217152236899292i</v>
      </c>
      <c r="R1028" t="str">
        <f t="shared" si="470"/>
        <v>-0.328612011493648-1.73116327311706i</v>
      </c>
      <c r="S1028" t="str">
        <f t="shared" si="471"/>
        <v>0.124511748330334i</v>
      </c>
      <c r="T1028" t="str">
        <f t="shared" si="472"/>
        <v>0.215550165781069-0.0409160560734219i</v>
      </c>
      <c r="U1028" t="str">
        <f t="shared" si="473"/>
        <v>0.00005-0.00158951485190851i</v>
      </c>
      <c r="V1028" t="str">
        <f t="shared" si="474"/>
        <v>0.00002-0.0178025663413753i</v>
      </c>
      <c r="W1028" t="str">
        <f t="shared" si="475"/>
        <v>0.000042273217690791-0.00145932777636792i</v>
      </c>
      <c r="X1028" t="str">
        <f t="shared" si="476"/>
        <v>0.0000529051568139496-0.00145863344089877i</v>
      </c>
      <c r="Y1028" t="str">
        <f t="shared" si="477"/>
        <v>0.009+0.449373413169484i</v>
      </c>
      <c r="Z1028" t="str">
        <f t="shared" si="478"/>
        <v>-0.0390333804531364-0.0022062843596237i</v>
      </c>
      <c r="AA1028" t="str">
        <f t="shared" si="479"/>
        <v>0.54125392696873-26.7798711326334i</v>
      </c>
      <c r="AB1028" t="str">
        <f t="shared" si="480"/>
        <v>0.648410031014734-0.123082165543378i</v>
      </c>
      <c r="AC1028" t="str">
        <f t="shared" si="481"/>
        <v>1.40896907596758-1.54207916883901i</v>
      </c>
      <c r="AD1028" t="str">
        <f t="shared" si="482"/>
        <v>0.252885867014459+0.189420666944115i</v>
      </c>
      <c r="AE1028" t="str">
        <f t="shared" si="483"/>
        <v>-0.0094530744035283-0.00795166709168033i</v>
      </c>
      <c r="AF1028" t="str">
        <f t="shared" si="484"/>
        <v>-3.71553085098036-0.874789546220327i</v>
      </c>
      <c r="AG1028" t="str">
        <f t="shared" si="485"/>
        <v>1.01885852219957-0.0241444090252858i</v>
      </c>
      <c r="AH1028" t="str">
        <f t="shared" si="486"/>
        <v>0.0267512587333194+0.0377481343665674i</v>
      </c>
      <c r="AI1028">
        <f t="shared" si="487"/>
        <v>-26.694743205458849</v>
      </c>
      <c r="AJ1028">
        <f t="shared" si="488"/>
        <v>54.675652396243017</v>
      </c>
      <c r="AK1028"/>
      <c r="AL1028"/>
      <c r="AM1028"/>
      <c r="AN1028"/>
    </row>
    <row r="1029" spans="1:40" x14ac:dyDescent="0.35">
      <c r="A1029"/>
      <c r="B1029">
        <f t="shared" si="490"/>
        <v>89500</v>
      </c>
      <c r="C1029" s="237" t="str">
        <f t="shared" si="457"/>
        <v>-2.64071911150375E-06+0.00757347660732046i</v>
      </c>
      <c r="D1029" s="208" t="str">
        <f t="shared" si="458"/>
        <v>-1.64876576522644+0.0580633206561236i</v>
      </c>
      <c r="E1029" t="str">
        <f t="shared" si="459"/>
        <v>36500</v>
      </c>
      <c r="F1029" t="str">
        <f t="shared" si="460"/>
        <v>0.21505376344086</v>
      </c>
      <c r="G1029" t="str">
        <f t="shared" ref="G1029:G1092" si="491">IF($C$11=$C$7,$C$24,F1029)</f>
        <v>0.21505376344086</v>
      </c>
      <c r="H1029" t="str">
        <f t="shared" si="461"/>
        <v>2.06759324616128+0.932284551499178i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0.236822033258962-0.436583259575052i</v>
      </c>
      <c r="M1029" t="str">
        <f t="shared" si="465"/>
        <v>1.04261922513168-2.17843058494852i</v>
      </c>
      <c r="N1029" t="str">
        <f t="shared" si="466"/>
        <v>-1.11635989910169i</v>
      </c>
      <c r="O1029" t="str">
        <f t="shared" si="467"/>
        <v>0.438956009003264-0.89850855430537i</v>
      </c>
      <c r="P1029" t="str">
        <f t="shared" si="468"/>
        <v>0.561043990996736+0.89850855430537i</v>
      </c>
      <c r="Q1029" t="str">
        <f t="shared" si="469"/>
        <v>-0.561043990996736+0.21785134479632i</v>
      </c>
      <c r="R1029" t="str">
        <f t="shared" si="470"/>
        <v>-0.328601178357325-1.72908858927216i</v>
      </c>
      <c r="S1029" t="str">
        <f t="shared" si="471"/>
        <v>0.124651023216609i</v>
      </c>
      <c r="T1029" t="str">
        <f t="shared" si="472"/>
        <v>0.215532661884938-0.040960473112424i</v>
      </c>
      <c r="U1029" t="str">
        <f t="shared" si="473"/>
        <v>0.00005-0.00158773885766057i</v>
      </c>
      <c r="V1029" t="str">
        <f t="shared" si="474"/>
        <v>0.00002-0.0177826752057984i</v>
      </c>
      <c r="W1029" t="str">
        <f t="shared" si="475"/>
        <v>0.0000422732168745075-0.00145769746842171i</v>
      </c>
      <c r="X1029" t="str">
        <f t="shared" si="476"/>
        <v>0.000052881395348588-0.00145700408179339i</v>
      </c>
      <c r="Y1029" t="str">
        <f t="shared" si="477"/>
        <v>0.009+0.449876067994058i</v>
      </c>
      <c r="Z1029" t="str">
        <f t="shared" si="478"/>
        <v>-0.0389459801482636-0.0022014007938878i</v>
      </c>
      <c r="AA1029" t="str">
        <f t="shared" si="479"/>
        <v>0.540036321600884-26.7497795713214i</v>
      </c>
      <c r="AB1029" t="str">
        <f t="shared" si="480"/>
        <v>0.648357376442226-0.123215779236193i</v>
      </c>
      <c r="AC1029" t="str">
        <f t="shared" si="481"/>
        <v>1.40757284339821-1.54086867908996i</v>
      </c>
      <c r="AD1029" t="str">
        <f t="shared" si="482"/>
        <v>0.253119057447021+0.189551432251675i</v>
      </c>
      <c r="AE1029" t="str">
        <f t="shared" si="483"/>
        <v>-0.00944069111303745-0.00793948281156066i</v>
      </c>
      <c r="AF1029" t="str">
        <f t="shared" si="484"/>
        <v>-3.71635901138772-0.874221230843054i</v>
      </c>
      <c r="AG1029" t="str">
        <f t="shared" si="485"/>
        <v>1.01884989210383-0.0241400218882875i</v>
      </c>
      <c r="AH1029" t="str">
        <f t="shared" si="486"/>
        <v>0.0267303359710504+0.0376939648228954i</v>
      </c>
      <c r="AI1029">
        <f t="shared" si="487"/>
        <v>-26.705317756760365</v>
      </c>
      <c r="AJ1029">
        <f t="shared" si="488"/>
        <v>54.657983306000297</v>
      </c>
      <c r="AK1029"/>
      <c r="AL1029"/>
      <c r="AM1029"/>
      <c r="AN1029"/>
    </row>
    <row r="1030" spans="1:40" x14ac:dyDescent="0.35">
      <c r="A1030"/>
      <c r="B1030">
        <f t="shared" si="490"/>
        <v>89600</v>
      </c>
      <c r="C1030" s="237" t="str">
        <f t="shared" ref="C1030:C1093" si="493">IMPRODUCT(COMPLEX(-1,0),IMDIV(IMPRODUCT(G1030,COMPLEX($C$100+$C$101,0)),COMPLEX($C$100,2*PI()*B1030*$C$103*$C$102*(2*$C$100+$C$101))))</f>
        <v>-2.63482793923641E-06+0.00756502406851592i</v>
      </c>
      <c r="D1030" s="208" t="str">
        <f t="shared" ref="D1030:D1093" si="494">IMPRODUCT(COMPLEX($C$106,0),IMSUB(C1030,G1030))</f>
        <v>-1.64876572006079+0.0579985178586221i</v>
      </c>
      <c r="E1030" t="str">
        <f t="shared" ref="E1030:E1093" si="495">IMDIV(COMPLEX($C$20*10^3,0),COMPLEX(1,2*PI()*B1030*$C$20*1000*$C$29*10^-12))</f>
        <v>36500</v>
      </c>
      <c r="F1030" t="str">
        <f t="shared" ref="F1030:F1093" si="496">IMDIV(COMPLEX($C$22*1000,0),IMSUM(COMPLEX($C$22*1000,0),E1030))</f>
        <v>0.21505376344086</v>
      </c>
      <c r="G1030" t="str">
        <f t="shared" si="491"/>
        <v>0.21505376344086</v>
      </c>
      <c r="H1030" t="str">
        <f t="shared" ref="H1030:H1093" si="497">IMPRODUCT(COMPLEX($C$108,0),IMPRODUCT(COMPLEX(-1,0),D1030),IMDIV(COMPLEX(0,2*PI()*B1030*$C$109*$C$110),COMPLEX(1,2*PI()*B1030*$C$109*$C$110)))</f>
        <v>2.06841940432503+0.931651691594709i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0.236413614873231-0.436317298376065i</v>
      </c>
      <c r="M1030" t="str">
        <f t="shared" ref="M1030:M1093" si="501">IMSUM(K1030,L1030)</f>
        <v>1.04071167595505-2.17688997506106i</v>
      </c>
      <c r="N1030" t="str">
        <f t="shared" ref="N1030:N1093" si="502">COMPLEX(0,-2*PI()*B1030*$C$43)</f>
        <v>-1.11760722859789i</v>
      </c>
      <c r="O1030" t="str">
        <f t="shared" ref="O1030:O1093" si="503">IMEXP(N1030)</f>
        <v>0.437834931600893-0.899055377977375i</v>
      </c>
      <c r="P1030" t="str">
        <f t="shared" ref="P1030:P1093" si="504">IMSUB(COMPLEX(1,0),O1030)</f>
        <v>0.562165068399107+0.899055377977375i</v>
      </c>
      <c r="Q1030" t="str">
        <f t="shared" ref="Q1030:Q1093" si="505">IMSUM(COMPLEX(0,2*PI()*B1030*$C$43),O1030,COMPLEX(-1,0))</f>
        <v>-0.562165068399107+0.218551850620515i</v>
      </c>
      <c r="R1030" t="str">
        <f t="shared" ref="R1030:R1093" si="506">IMDIV(P1030,Q1030)</f>
        <v>-0.328590331901458-1.72701837535943i</v>
      </c>
      <c r="S1030" t="str">
        <f t="shared" ref="S1030:S1093" si="507">IMDIV(COMPLEX(0,2*PI()*B1030*$C$123),COMPLEX($C$124,0))</f>
        <v>0.124790298102885i</v>
      </c>
      <c r="T1030" t="str">
        <f t="shared" ref="T1030:T1093" si="508">IMPRODUCT(R1030,S1030)</f>
        <v>0.215515137890263-0.0410048854717089i</v>
      </c>
      <c r="U1030" t="str">
        <f t="shared" ref="U1030:U1093" si="509">IMDIV(COMPLEX(1,2*PI()*B1030*$C$16*10^-3*$C$15*10^-6),COMPLEX(0,2*PI()*B1030*$C$15*10^-6))</f>
        <v>0.00005-0.0015859668276855i</v>
      </c>
      <c r="V1030" t="str">
        <f t="shared" ref="V1030:V1093" si="510">IMSUM(COMPLEX($C$18*10^-3,0),IMDIV(COMPLEX(1,0),COMPLEX(0,2*PI()*B1030*($C$17*1*10^-6))))</f>
        <v>0.00002-0.0177628284700776i</v>
      </c>
      <c r="W1030" t="str">
        <f t="shared" ref="W1030:W1093" si="511">IMDIV(IMPRODUCT(U1030,V1030),IMSUM(U1030,V1030))</f>
        <v>0.0000422732160573115-0.00145607079980798i</v>
      </c>
      <c r="X1030" t="str">
        <f t="shared" ref="X1030:X1093" si="512">IMDIV(IMPRODUCT(COMPLEX($C$19,0),W1030),IMSUM(COMPLEX($C$19,0),W1030))</f>
        <v>0.0000528577133880389-0.00145537835932379i</v>
      </c>
      <c r="Y1030" t="str">
        <f t="shared" ref="Y1030:Y1093" si="513">COMPLEX($C$13*10^-3,2*PI()*B1030*$C$12*0.000001)</f>
        <v>0.009+0.450378722818633i</v>
      </c>
      <c r="Z1030" t="str">
        <f t="shared" ref="Z1030:Z1093" si="514">IMPRODUCT(COMPLEX($C$6,0),IMDIV(X1030,IMSUM(X1030,Y1030)))</f>
        <v>-0.038858873339532-0.00219653627745616i</v>
      </c>
      <c r="AA1030" t="str">
        <f t="shared" ref="AA1030:AA1093" si="515">IMDIV(COMPLEX($C$6,0),IMSUM(X1030,Y1030))</f>
        <v>0.538822830021581-26.7197557481316i</v>
      </c>
      <c r="AB1030" t="str">
        <f t="shared" ref="AB1030:AB1093" si="516">IMPRODUCT(COMPLEX($C$119,0),T1030)</f>
        <v>0.648304661410022-0.123349378851656i</v>
      </c>
      <c r="AC1030" t="str">
        <f t="shared" ref="AC1030:AC1093" si="517">IMSUM(COMPLEX(1,0),IMPRODUCT(AB1030,M1030))</f>
        <v>1.40618020445332-1.53965905700155i</v>
      </c>
      <c r="AD1030" t="str">
        <f t="shared" ref="AD1030:AD1093" si="518">IMDIV(AB1030,AC1030)</f>
        <v>0.253352422792703+0.189681928866373i</v>
      </c>
      <c r="AE1030" t="str">
        <f t="shared" ref="AE1030:AE1093" si="519">IMPRODUCT(AD1030,AA1030,X1030)</f>
        <v>-0.00942834646963235-0.00792732383626208i</v>
      </c>
      <c r="AF1030" t="str">
        <f t="shared" ref="AF1030:AF1093" si="520">IMSUB(D1030,H1030)</f>
        <v>-3.71718512438582-0.873653173736087i</v>
      </c>
      <c r="AG1030" t="str">
        <f t="shared" ref="AG1030:AG1093" si="521">IMSUM(COMPLEX(1,0),IMPRODUCT(AD1030,AA1030,COMPLEX($C$127,0)))</f>
        <v>1.01884125610048-0.0241356618434396i</v>
      </c>
      <c r="AH1030" t="str">
        <f t="shared" ref="AH1030:AH1093" si="522">IMDIV(IMPRODUCT(AE1030,AF1030),AG1030)</f>
        <v>0.0267094736164237+0.0376399028310064i</v>
      </c>
      <c r="AI1030">
        <f t="shared" ref="AI1030:AI1093" si="523">20*LOG10(IMABS(AH1030))</f>
        <v>-26.715881282540192</v>
      </c>
      <c r="AJ1030">
        <f t="shared" ref="AJ1030:AJ1093" si="524">IMARGUMENT(AH1030)*180/PI()</f>
        <v>54.640287225903116</v>
      </c>
      <c r="AK1030"/>
      <c r="AL1030"/>
      <c r="AM1030"/>
      <c r="AN1030"/>
    </row>
    <row r="1031" spans="1:40" x14ac:dyDescent="0.35">
      <c r="A1031"/>
      <c r="B1031">
        <f t="shared" si="490"/>
        <v>89700</v>
      </c>
      <c r="C1031" s="237" t="str">
        <f t="shared" si="493"/>
        <v>-2.62895645889845E-06+0.00755659037594489i</v>
      </c>
      <c r="D1031" s="208" t="str">
        <f t="shared" si="494"/>
        <v>-1.64876567504611+0.0579338595489108i</v>
      </c>
      <c r="E1031" t="str">
        <f t="shared" si="495"/>
        <v>36500</v>
      </c>
      <c r="F1031" t="str">
        <f t="shared" si="496"/>
        <v>0.21505376344086</v>
      </c>
      <c r="G1031" t="str">
        <f t="shared" si="491"/>
        <v>0.21505376344086</v>
      </c>
      <c r="H1031" t="str">
        <f t="shared" si="497"/>
        <v>2.06924352097207+0.931019236563537i</v>
      </c>
      <c r="I1031" t="str">
        <f t="shared" si="498"/>
        <v>352.251076283756i</v>
      </c>
      <c r="J1031" t="str">
        <f t="shared" si="492"/>
        <v>-166.955798957812+77.0612634564446i</v>
      </c>
      <c r="K1031" t="str">
        <f t="shared" si="499"/>
        <v>0.802802833003586-1.73929912874403i</v>
      </c>
      <c r="L1031" t="str">
        <f t="shared" si="500"/>
        <v>0.236006149037229-0.436051414625689i</v>
      </c>
      <c r="M1031" t="str">
        <f t="shared" si="501"/>
        <v>1.03880898204082-2.17535054336972i</v>
      </c>
      <c r="N1031" t="str">
        <f t="shared" si="502"/>
        <v>-1.1188545580941i</v>
      </c>
      <c r="O1031" t="str">
        <f t="shared" si="503"/>
        <v>0.436713173001497-0.899600802871454i</v>
      </c>
      <c r="P1031" t="str">
        <f t="shared" si="504"/>
        <v>0.563286826998503+0.899600802871454i</v>
      </c>
      <c r="Q1031" t="str">
        <f t="shared" si="505"/>
        <v>-0.563286826998503+0.219253755222646i</v>
      </c>
      <c r="R1031" t="str">
        <f t="shared" si="506"/>
        <v>-0.328579472121846-1.72495261641513i</v>
      </c>
      <c r="S1031" t="str">
        <f t="shared" si="507"/>
        <v>0.12492957298916i</v>
      </c>
      <c r="T1031" t="str">
        <f t="shared" si="508"/>
        <v>0.215497593795277-0.0410492931451858i</v>
      </c>
      <c r="U1031" t="str">
        <f t="shared" si="509"/>
        <v>0.00005-0.00158419874872487i</v>
      </c>
      <c r="V1031" t="str">
        <f t="shared" si="510"/>
        <v>0.00002-0.0177430259857185i</v>
      </c>
      <c r="W1031" t="str">
        <f t="shared" si="511"/>
        <v>0.0000422732152392028-0.00145444775835502i</v>
      </c>
      <c r="X1031" t="str">
        <f t="shared" si="512"/>
        <v>0.0000528341105779895-0.00145375626132984i</v>
      </c>
      <c r="Y1031" t="str">
        <f t="shared" si="513"/>
        <v>0.009+0.450881377643207i</v>
      </c>
      <c r="Z1031" t="str">
        <f t="shared" si="514"/>
        <v>-0.038772058713171-0.00219169070998163i</v>
      </c>
      <c r="AA1031" t="str">
        <f t="shared" si="515"/>
        <v>0.537613433676883-26.6897994339718i</v>
      </c>
      <c r="AB1031" t="str">
        <f t="shared" si="516"/>
        <v>0.648251885912806-0.123482964371445i</v>
      </c>
      <c r="AC1031" t="str">
        <f t="shared" si="517"/>
        <v>1.4047911480688-1.53845030477895i</v>
      </c>
      <c r="AD1031" t="str">
        <f t="shared" si="518"/>
        <v>0.253585962776259+0.189812156572825i</v>
      </c>
      <c r="AE1031" t="str">
        <f t="shared" si="519"/>
        <v>-0.00941604029739487-0.00791519007791366i</v>
      </c>
      <c r="AF1031" t="str">
        <f t="shared" si="520"/>
        <v>-3.71800919601818-0.873085377014626i</v>
      </c>
      <c r="AG1031" t="str">
        <f t="shared" si="521"/>
        <v>1.01883261418544-0.0241313287722833i</v>
      </c>
      <c r="AH1031" t="str">
        <f t="shared" si="522"/>
        <v>0.026688671381932+0.0375859480364001i</v>
      </c>
      <c r="AI1031">
        <f t="shared" si="523"/>
        <v>-26.726433811906048</v>
      </c>
      <c r="AJ1031">
        <f t="shared" si="524"/>
        <v>54.62256423822452</v>
      </c>
      <c r="AK1031"/>
      <c r="AL1031"/>
      <c r="AM1031"/>
      <c r="AN1031"/>
    </row>
    <row r="1032" spans="1:40" x14ac:dyDescent="0.35">
      <c r="A1032"/>
      <c r="B1032">
        <f t="shared" si="490"/>
        <v>89800</v>
      </c>
      <c r="C1032" s="237" t="str">
        <f t="shared" si="493"/>
        <v>-2.62310458282414E-06+0.00754817546664673i</v>
      </c>
      <c r="D1032" s="208" t="str">
        <f t="shared" si="494"/>
        <v>-1.64876563018173+0.0578693452442916i</v>
      </c>
      <c r="E1032" t="str">
        <f t="shared" si="495"/>
        <v>36500</v>
      </c>
      <c r="F1032" t="str">
        <f t="shared" si="496"/>
        <v>0.21505376344086</v>
      </c>
      <c r="G1032" t="str">
        <f t="shared" si="491"/>
        <v>0.21505376344086</v>
      </c>
      <c r="H1032" t="str">
        <f t="shared" si="497"/>
        <v>2.07006560212786+0.93038718801947i</v>
      </c>
      <c r="I1032" t="str">
        <f t="shared" si="498"/>
        <v>352.643775365454i</v>
      </c>
      <c r="J1032" t="str">
        <f t="shared" si="492"/>
        <v>-167.330491086696+77.1471734491497i</v>
      </c>
      <c r="K1032" t="str">
        <f t="shared" si="499"/>
        <v>0.801311495199153-1.73802668342046i</v>
      </c>
      <c r="L1032" t="str">
        <f t="shared" si="500"/>
        <v>0.235599633180214-0.435785609455007i</v>
      </c>
      <c r="M1032" t="str">
        <f t="shared" si="501"/>
        <v>1.03691112837937-2.17381229287547i</v>
      </c>
      <c r="N1032" t="str">
        <f t="shared" si="502"/>
        <v>-1.1201018875903i</v>
      </c>
      <c r="O1032" t="str">
        <f t="shared" si="503"/>
        <v>0.435590734950362-0.900144828139008i</v>
      </c>
      <c r="P1032" t="str">
        <f t="shared" si="504"/>
        <v>0.564409265049638+0.900144828139008i</v>
      </c>
      <c r="Q1032" t="str">
        <f t="shared" si="505"/>
        <v>-0.564409265049638+0.219957059451292i</v>
      </c>
      <c r="R1032" t="str">
        <f t="shared" si="506"/>
        <v>-0.328568599014268-1.72289129754221i</v>
      </c>
      <c r="S1032" t="str">
        <f t="shared" si="507"/>
        <v>0.125068847875436i</v>
      </c>
      <c r="T1032" t="str">
        <f t="shared" si="508"/>
        <v>0.215480029598219-0.0410936961267606i</v>
      </c>
      <c r="U1032" t="str">
        <f t="shared" si="509"/>
        <v>0.00005-0.0015824346075793i</v>
      </c>
      <c r="V1032" t="str">
        <f t="shared" si="510"/>
        <v>0.00002-0.0177232676048881i</v>
      </c>
      <c r="W1032" t="str">
        <f t="shared" si="511"/>
        <v>0.0000422732144201819-0.00145282833194539i</v>
      </c>
      <c r="X1032" t="str">
        <f t="shared" si="512"/>
        <v>0.0000528105865661007-0.00145213777570564i</v>
      </c>
      <c r="Y1032" t="str">
        <f t="shared" si="513"/>
        <v>0.009+0.451384032467781i</v>
      </c>
      <c r="Z1032" t="str">
        <f t="shared" si="514"/>
        <v>-0.0386855349627611-0.00218686399177026i</v>
      </c>
      <c r="AA1032" t="str">
        <f t="shared" si="515"/>
        <v>0.536408114117574-26.6599104007842i</v>
      </c>
      <c r="AB1032" t="str">
        <f t="shared" si="516"/>
        <v>0.648199049945282-0.123616535777228i</v>
      </c>
      <c r="AC1032" t="str">
        <f t="shared" si="517"/>
        <v>1.40340566321798-1.53724242460037i</v>
      </c>
      <c r="AD1032" t="str">
        <f t="shared" si="518"/>
        <v>0.253819677122153+0.189942115155844i</v>
      </c>
      <c r="AE1032" t="str">
        <f t="shared" si="519"/>
        <v>-0.00940377242139078-0.00790308144906338i</v>
      </c>
      <c r="AF1032" t="str">
        <f t="shared" si="520"/>
        <v>-3.71883123230959-0.872517842775178i</v>
      </c>
      <c r="AG1032" t="str">
        <f t="shared" si="521"/>
        <v>1.01882396635471-0.0241270225568662i</v>
      </c>
      <c r="AH1032" t="str">
        <f t="shared" si="522"/>
        <v>0.0266679289816995+0.0375321000861668i</v>
      </c>
      <c r="AI1032">
        <f t="shared" si="523"/>
        <v>-26.736975373857746</v>
      </c>
      <c r="AJ1032">
        <f t="shared" si="524"/>
        <v>54.604814424872181</v>
      </c>
      <c r="AK1032"/>
      <c r="AL1032"/>
      <c r="AM1032"/>
      <c r="AN1032"/>
    </row>
    <row r="1033" spans="1:40" x14ac:dyDescent="0.35">
      <c r="A1033"/>
      <c r="B1033">
        <f t="shared" si="490"/>
        <v>89900</v>
      </c>
      <c r="C1033" s="237" t="str">
        <f t="shared" si="493"/>
        <v>-2.61727222383505E-06+0.00753977927794088i</v>
      </c>
      <c r="D1033" s="208" t="str">
        <f t="shared" si="494"/>
        <v>-1.64876558546698+0.0578049744642134i</v>
      </c>
      <c r="E1033" t="str">
        <f t="shared" si="495"/>
        <v>36500</v>
      </c>
      <c r="F1033" t="str">
        <f t="shared" si="496"/>
        <v>0.21505376344086</v>
      </c>
      <c r="G1033" t="str">
        <f t="shared" si="491"/>
        <v>0.21505376344086</v>
      </c>
      <c r="H1033" t="str">
        <f t="shared" si="497"/>
        <v>2.0708856537991+0.929755547559946i</v>
      </c>
      <c r="I1033" t="str">
        <f t="shared" si="498"/>
        <v>353.036474447153i</v>
      </c>
      <c r="J1033" t="str">
        <f t="shared" si="492"/>
        <v>-167.705600699846+77.2330834418548i</v>
      </c>
      <c r="K1033" t="str">
        <f t="shared" si="499"/>
        <v>0.799824035273608-1.73675534255627i</v>
      </c>
      <c r="L1033" t="str">
        <f t="shared" si="500"/>
        <v>0.235194064738204-0.435519883986427i</v>
      </c>
      <c r="M1033" t="str">
        <f t="shared" si="501"/>
        <v>1.03501810001181-2.1722752265427i</v>
      </c>
      <c r="N1033" t="str">
        <f t="shared" si="502"/>
        <v>-1.1213492170865i</v>
      </c>
      <c r="O1033" t="str">
        <f t="shared" si="503"/>
        <v>0.434467619193802-0.90068745293363i</v>
      </c>
      <c r="P1033" t="str">
        <f t="shared" si="504"/>
        <v>0.565532380806198+0.90068745293363i</v>
      </c>
      <c r="Q1033" t="str">
        <f t="shared" si="505"/>
        <v>-0.565532380806198+0.22066176415287i</v>
      </c>
      <c r="R1033" t="str">
        <f t="shared" si="506"/>
        <v>-0.328557712574505-1.72083440390985i</v>
      </c>
      <c r="S1033" t="str">
        <f t="shared" si="507"/>
        <v>0.125208122761711i</v>
      </c>
      <c r="T1033" t="str">
        <f t="shared" si="508"/>
        <v>0.21546244529732-0.0411380944103356i</v>
      </c>
      <c r="U1033" t="str">
        <f t="shared" si="509"/>
        <v>0.00005-0.00158067439110813i</v>
      </c>
      <c r="V1033" t="str">
        <f t="shared" si="510"/>
        <v>0.00002-0.017703553180411i</v>
      </c>
      <c r="W1033" t="str">
        <f t="shared" si="511"/>
        <v>0.0000422732136002484-0.00145121250851553i</v>
      </c>
      <c r="X1033" t="str">
        <f t="shared" si="512"/>
        <v>0.0000527871410019901-0.00145052289039909i</v>
      </c>
      <c r="Y1033" t="str">
        <f t="shared" si="513"/>
        <v>0.009+0.451886687292356i</v>
      </c>
      <c r="Z1033" t="str">
        <f t="shared" si="514"/>
        <v>-0.0385993007891809-0.002182056023776i</v>
      </c>
      <c r="AA1033" t="str">
        <f t="shared" si="515"/>
        <v>0.535206852998447-26.6300884215399i</v>
      </c>
      <c r="AB1033" t="str">
        <f t="shared" si="516"/>
        <v>0.648146153502127-0.123750093050661i</v>
      </c>
      <c r="AC1033" t="str">
        <f t="shared" si="517"/>
        <v>1.40202373891143-1.53603541861719i</v>
      </c>
      <c r="AD1033" t="str">
        <f t="shared" si="518"/>
        <v>0.254053565554563+0.190071804400429i</v>
      </c>
      <c r="AE1033" t="str">
        <f t="shared" si="519"/>
        <v>-0.00939154266766254-0.00789099786267463i</v>
      </c>
      <c r="AF1033" t="str">
        <f t="shared" si="520"/>
        <v>-3.71965123926608-0.871950573095733i</v>
      </c>
      <c r="AG1033" t="str">
        <f t="shared" si="521"/>
        <v>1.01881531260432-0.02412274307974i</v>
      </c>
      <c r="AH1033" t="str">
        <f t="shared" si="522"/>
        <v>0.0266472461314699+0.0374783586289761i</v>
      </c>
      <c r="AI1033">
        <f t="shared" si="523"/>
        <v>-26.747505997288261</v>
      </c>
      <c r="AJ1033">
        <f t="shared" si="524"/>
        <v>54.587037867389569</v>
      </c>
      <c r="AK1033"/>
      <c r="AL1033"/>
      <c r="AM1033"/>
      <c r="AN1033"/>
    </row>
    <row r="1034" spans="1:40" x14ac:dyDescent="0.35">
      <c r="A1034"/>
      <c r="B1034">
        <f t="shared" si="490"/>
        <v>90000</v>
      </c>
      <c r="C1034" s="237" t="str">
        <f t="shared" si="493"/>
        <v>-2.61145929523681E-06+0.00753140174742543i</v>
      </c>
      <c r="D1034" s="208" t="str">
        <f t="shared" si="494"/>
        <v>-1.64876554090119+0.0577407467302617i</v>
      </c>
      <c r="E1034" t="str">
        <f t="shared" si="495"/>
        <v>36500</v>
      </c>
      <c r="F1034" t="str">
        <f t="shared" si="496"/>
        <v>0.21505376344086</v>
      </c>
      <c r="G1034" t="str">
        <f t="shared" si="491"/>
        <v>0.21505376344086</v>
      </c>
      <c r="H1034" t="str">
        <f t="shared" si="497"/>
        <v>2.07170368197378+0.929124316766089i</v>
      </c>
      <c r="I1034" t="str">
        <f t="shared" si="498"/>
        <v>353.429173528852i</v>
      </c>
      <c r="J1034" t="str">
        <f t="shared" si="492"/>
        <v>-168.081127797262+77.3189934345598i</v>
      </c>
      <c r="K1034" t="str">
        <f t="shared" si="499"/>
        <v>0.798340440875852-1.7354851079657i</v>
      </c>
      <c r="L1034" t="str">
        <f t="shared" si="500"/>
        <v>0.234789441153957-0.435254239333732i</v>
      </c>
      <c r="M1034" t="str">
        <f t="shared" si="501"/>
        <v>1.03312988202981-2.17073934729943i</v>
      </c>
      <c r="N1034" t="str">
        <f t="shared" si="502"/>
        <v>-1.12259654658271i</v>
      </c>
      <c r="O1034" t="str">
        <f t="shared" si="503"/>
        <v>0.433343827479185-0.901228676411093i</v>
      </c>
      <c r="P1034" t="str">
        <f t="shared" si="504"/>
        <v>0.566656172520815+0.901228676411093i</v>
      </c>
      <c r="Q1034" t="str">
        <f t="shared" si="505"/>
        <v>-0.566656172520815+0.221367870171617i</v>
      </c>
      <c r="R1034" t="str">
        <f t="shared" si="506"/>
        <v>-0.328546812798335-1.71878192075311i</v>
      </c>
      <c r="S1034" t="str">
        <f t="shared" si="507"/>
        <v>0.125347397647987i</v>
      </c>
      <c r="T1034" t="str">
        <f t="shared" si="508"/>
        <v>0.215444840890811-0.0411824879898116i</v>
      </c>
      <c r="U1034" t="str">
        <f t="shared" si="509"/>
        <v>0.00005-0.00157891808622912i</v>
      </c>
      <c r="V1034" t="str">
        <f t="shared" si="510"/>
        <v>0.00002-0.0176838825657661i</v>
      </c>
      <c r="W1034" t="str">
        <f t="shared" si="511"/>
        <v>0.0000422732127794023-0.00144960027605551i</v>
      </c>
      <c r="X1034" t="str">
        <f t="shared" si="512"/>
        <v>0.0000527637735372213-0.00144891159341165i</v>
      </c>
      <c r="Y1034" t="str">
        <f t="shared" si="513"/>
        <v>0.009+0.45238934211693i</v>
      </c>
      <c r="Z1034" t="str">
        <f t="shared" si="514"/>
        <v>-0.0385133549005608-0.00217726670759594i</v>
      </c>
      <c r="AA1034" t="str">
        <f t="shared" si="515"/>
        <v>0.534009632077612-26.6003332702332i</v>
      </c>
      <c r="AB1034" t="str">
        <f t="shared" si="516"/>
        <v>0.64809319657802-0.123883636173398i</v>
      </c>
      <c r="AC1034" t="str">
        <f t="shared" si="517"/>
        <v>1.40064536419685-1.53482928895422i</v>
      </c>
      <c r="AD1034" t="str">
        <f t="shared" si="518"/>
        <v>0.254287627797382+0.190201224091776i</v>
      </c>
      <c r="AE1034" t="str">
        <f t="shared" si="519"/>
        <v>-0.00937935086322329-0.00787893923212447i</v>
      </c>
      <c r="AF1034" t="str">
        <f t="shared" si="520"/>
        <v>-3.72046922287497-0.871383570035827i</v>
      </c>
      <c r="AG1034" t="str">
        <f t="shared" si="521"/>
        <v>1.01880665293035-0.0241184902239581i</v>
      </c>
      <c r="AH1034" t="str">
        <f t="shared" si="522"/>
        <v>0.0266266225485964+0.0374247233150698i</v>
      </c>
      <c r="AI1034">
        <f t="shared" si="523"/>
        <v>-26.758025710983844</v>
      </c>
      <c r="AJ1034">
        <f t="shared" si="524"/>
        <v>54.569234646958101</v>
      </c>
      <c r="AK1034"/>
      <c r="AL1034"/>
      <c r="AM1034"/>
      <c r="AN1034"/>
    </row>
    <row r="1035" spans="1:40" x14ac:dyDescent="0.35">
      <c r="A1035"/>
      <c r="B1035">
        <f t="shared" si="490"/>
        <v>90100</v>
      </c>
      <c r="C1035" s="237" t="str">
        <f t="shared" si="493"/>
        <v>-2.60566571081587E-06+0.00752304281297545i</v>
      </c>
      <c r="D1035" s="208" t="str">
        <f t="shared" si="494"/>
        <v>-1.64876549648371+0.0576766615661451i</v>
      </c>
      <c r="E1035" t="str">
        <f t="shared" si="495"/>
        <v>36500</v>
      </c>
      <c r="F1035" t="str">
        <f t="shared" si="496"/>
        <v>0.21505376344086</v>
      </c>
      <c r="G1035" t="str">
        <f t="shared" si="491"/>
        <v>0.21505376344086</v>
      </c>
      <c r="H1035" t="str">
        <f t="shared" si="497"/>
        <v>2.07251969262129+0.928493497202891i</v>
      </c>
      <c r="I1035" t="str">
        <f t="shared" si="498"/>
        <v>353.82187261055i</v>
      </c>
      <c r="J1035" t="str">
        <f t="shared" si="492"/>
        <v>-168.457072378945+77.4049034272649i</v>
      </c>
      <c r="K1035" t="str">
        <f t="shared" si="499"/>
        <v>0.796860699698442-1.73421598143554i</v>
      </c>
      <c r="L1035" t="str">
        <f t="shared" si="500"/>
        <v>0.234385759876962-0.434988676602125i</v>
      </c>
      <c r="M1035" t="str">
        <f t="shared" si="501"/>
        <v>1.0312464595754-2.16920465803766i</v>
      </c>
      <c r="N1035" t="str">
        <f t="shared" si="502"/>
        <v>-1.12384387607891i</v>
      </c>
      <c r="O1035" t="str">
        <f t="shared" si="503"/>
        <v>0.43221936155496-0.901768497729336i</v>
      </c>
      <c r="P1035" t="str">
        <f t="shared" si="504"/>
        <v>0.56778063844504+0.901768497729336i</v>
      </c>
      <c r="Q1035" t="str">
        <f t="shared" si="505"/>
        <v>-0.56778063844504+0.222075378349574i</v>
      </c>
      <c r="R1035" t="str">
        <f t="shared" si="506"/>
        <v>-0.328535899681526-1.71673383337266i</v>
      </c>
      <c r="S1035" t="str">
        <f t="shared" si="507"/>
        <v>0.125486672534262i</v>
      </c>
      <c r="T1035" t="str">
        <f t="shared" si="508"/>
        <v>0.215427216376923-0.0412268768590848i</v>
      </c>
      <c r="U1035" t="str">
        <f t="shared" si="509"/>
        <v>0.00005-0.0015771656799181i</v>
      </c>
      <c r="V1035" t="str">
        <f t="shared" si="510"/>
        <v>0.00002-0.0176642556150827i</v>
      </c>
      <c r="W1035" t="str">
        <f t="shared" si="511"/>
        <v>0.0000422732119576437-0.00144799162260871i</v>
      </c>
      <c r="X1035" t="str">
        <f t="shared" si="512"/>
        <v>0.0000527404838252897-0.00144730387279804i</v>
      </c>
      <c r="Y1035" t="str">
        <f t="shared" si="513"/>
        <v>0.009+0.452891996941505i</v>
      </c>
      <c r="Z1035" t="str">
        <f t="shared" si="514"/>
        <v>-0.0384276960122328-0.0021724959454652i</v>
      </c>
      <c r="AA1035" t="str">
        <f t="shared" si="515"/>
        <v>0.532816433215773-26.5706447218751i</v>
      </c>
      <c r="AB1035" t="str">
        <f t="shared" si="516"/>
        <v>0.64804017916764-0.124017165127078i</v>
      </c>
      <c r="AC1035" t="str">
        <f t="shared" si="517"/>
        <v>1.39927052815895-1.53362403770988i</v>
      </c>
      <c r="AD1035" t="str">
        <f t="shared" si="518"/>
        <v>0.254521863574215+0.190330374015281i</v>
      </c>
      <c r="AE1035" t="str">
        <f t="shared" si="519"/>
        <v>-0.00936719683604984-0.00786690547120101i</v>
      </c>
      <c r="AF1035" t="str">
        <f t="shared" si="520"/>
        <v>-3.721285189105-0.870816835636746i</v>
      </c>
      <c r="AG1035" t="str">
        <f t="shared" si="521"/>
        <v>1.01879798732895-0.0241142638730718i</v>
      </c>
      <c r="AH1035" t="str">
        <f t="shared" si="522"/>
        <v>0.0266060579520287+0.0373711937962527i</v>
      </c>
      <c r="AI1035">
        <f t="shared" si="523"/>
        <v>-26.768534543624888</v>
      </c>
      <c r="AJ1035">
        <f t="shared" si="524"/>
        <v>54.551404844400977</v>
      </c>
      <c r="AK1035"/>
      <c r="AL1035"/>
      <c r="AM1035"/>
      <c r="AN1035"/>
    </row>
    <row r="1036" spans="1:40" x14ac:dyDescent="0.35">
      <c r="A1036"/>
      <c r="B1036">
        <f t="shared" si="490"/>
        <v>90200</v>
      </c>
      <c r="C1036" s="237" t="str">
        <f t="shared" si="493"/>
        <v>-2.59989138483632E-06+0.00751470241274153i</v>
      </c>
      <c r="D1036" s="208" t="str">
        <f t="shared" si="494"/>
        <v>-1.64876545221388+0.0576127184976851i</v>
      </c>
      <c r="E1036" t="str">
        <f t="shared" si="495"/>
        <v>36500</v>
      </c>
      <c r="F1036" t="str">
        <f t="shared" si="496"/>
        <v>0.21505376344086</v>
      </c>
      <c r="G1036" t="str">
        <f t="shared" si="491"/>
        <v>0.21505376344086</v>
      </c>
      <c r="H1036" t="str">
        <f t="shared" si="497"/>
        <v>2.07333369169239+0.927863090419252i</v>
      </c>
      <c r="I1036" t="str">
        <f t="shared" si="498"/>
        <v>354.214571692249i</v>
      </c>
      <c r="J1036" t="str">
        <f t="shared" si="492"/>
        <v>-168.833434444894+77.4908134199699i</v>
      </c>
      <c r="K1036" t="str">
        <f t="shared" si="499"/>
        <v>0.795384799477468-1.73294796472529i</v>
      </c>
      <c r="L1036" t="str">
        <f t="shared" si="500"/>
        <v>0.233983018363435-0.434723196888298i</v>
      </c>
      <c r="M1036" t="str">
        <f t="shared" si="501"/>
        <v>1.0293678178409-2.16767116161359i</v>
      </c>
      <c r="N1036" t="str">
        <f t="shared" si="502"/>
        <v>-1.12509120557511i</v>
      </c>
      <c r="O1036" t="str">
        <f t="shared" si="503"/>
        <v>0.431094223170596-0.902306916048492i</v>
      </c>
      <c r="P1036" t="str">
        <f t="shared" si="504"/>
        <v>0.568905776829404+0.902306916048492i</v>
      </c>
      <c r="Q1036" t="str">
        <f t="shared" si="505"/>
        <v>-0.568905776829404+0.222784289526618i</v>
      </c>
      <c r="R1036" t="str">
        <f t="shared" si="506"/>
        <v>-0.328524973219839-1.71469012713426i</v>
      </c>
      <c r="S1036" t="str">
        <f t="shared" si="507"/>
        <v>0.125625947420538i</v>
      </c>
      <c r="T1036" t="str">
        <f t="shared" si="508"/>
        <v>0.215409571753884-0.0412712610120491i</v>
      </c>
      <c r="U1036" t="str">
        <f t="shared" si="509"/>
        <v>0.00005-0.00157541715920866i</v>
      </c>
      <c r="V1036" t="str">
        <f t="shared" si="510"/>
        <v>0.00002-0.0176446721831369i</v>
      </c>
      <c r="W1036" t="str">
        <f t="shared" si="511"/>
        <v>0.0000422732111349724-0.00144638653627155i</v>
      </c>
      <c r="X1036" t="str">
        <f t="shared" si="512"/>
        <v>0.0000527172715216111-0.00144569971666596i</v>
      </c>
      <c r="Y1036" t="str">
        <f t="shared" si="513"/>
        <v>0.009+0.453394651766079i</v>
      </c>
      <c r="Z1036" t="str">
        <f t="shared" si="514"/>
        <v>-0.0383423228466841-0.00216774364025221i</v>
      </c>
      <c r="AA1036" t="str">
        <f t="shared" si="515"/>
        <v>0.531627238375564-26.5410225524888i</v>
      </c>
      <c r="AB1036" t="str">
        <f t="shared" si="516"/>
        <v>0.647987101265656-0.124150679893331i</v>
      </c>
      <c r="AC1036" t="str">
        <f t="shared" si="517"/>
        <v>1.39789921991938-1.53241966695641i</v>
      </c>
      <c r="AD1036" t="str">
        <f t="shared" si="518"/>
        <v>0.254756272608381+0.19045925395653i</v>
      </c>
      <c r="AE1036" t="str">
        <f t="shared" si="519"/>
        <v>-0.00935508041507698-0.00785489649410106i</v>
      </c>
      <c r="AF1036" t="str">
        <f t="shared" si="520"/>
        <v>-3.72209914390627-0.870250371921567i</v>
      </c>
      <c r="AG1036" t="str">
        <f t="shared" si="521"/>
        <v>1.01878931579629-0.0241100639111286i</v>
      </c>
      <c r="AH1036" t="str">
        <f t="shared" si="522"/>
        <v>0.0265855520623063+0.0373177697258848i</v>
      </c>
      <c r="AI1036">
        <f t="shared" si="523"/>
        <v>-26.779032523785862</v>
      </c>
      <c r="AJ1036">
        <f t="shared" si="524"/>
        <v>54.533548540181457</v>
      </c>
      <c r="AK1036"/>
      <c r="AL1036"/>
      <c r="AM1036"/>
      <c r="AN1036"/>
    </row>
    <row r="1037" spans="1:40" x14ac:dyDescent="0.35">
      <c r="A1037"/>
      <c r="B1037">
        <f t="shared" si="490"/>
        <v>90300</v>
      </c>
      <c r="C1037" s="237" t="str">
        <f t="shared" si="493"/>
        <v>-2.59413623203675E-06+0.00750638048514825i</v>
      </c>
      <c r="D1037" s="208" t="str">
        <f t="shared" si="494"/>
        <v>-1.64876540809104+0.0575489170528033i</v>
      </c>
      <c r="E1037" t="str">
        <f t="shared" si="495"/>
        <v>36500</v>
      </c>
      <c r="F1037" t="str">
        <f t="shared" si="496"/>
        <v>0.21505376344086</v>
      </c>
      <c r="G1037" t="str">
        <f t="shared" si="491"/>
        <v>0.21505376344086</v>
      </c>
      <c r="H1037" t="str">
        <f t="shared" si="497"/>
        <v>2.07414568511925+0.927233097948144i</v>
      </c>
      <c r="I1037" t="str">
        <f t="shared" si="498"/>
        <v>354.607270773948i</v>
      </c>
      <c r="J1037" t="str">
        <f t="shared" si="492"/>
        <v>-169.210213995109+77.5767234126751i</v>
      </c>
      <c r="K1037" t="str">
        <f t="shared" si="499"/>
        <v>0.793912727992374-1.73168105956743i</v>
      </c>
      <c r="L1037" t="str">
        <f t="shared" si="500"/>
        <v>0.23358121407631-0.43445780128047i</v>
      </c>
      <c r="M1037" t="str">
        <f t="shared" si="501"/>
        <v>1.02749394206868-2.1661388608479i</v>
      </c>
      <c r="N1037" t="str">
        <f t="shared" si="502"/>
        <v>-1.12633853507132i</v>
      </c>
      <c r="O1037" t="str">
        <f t="shared" si="503"/>
        <v>0.429968414076608-0.902843930530879i</v>
      </c>
      <c r="P1037" t="str">
        <f t="shared" si="504"/>
        <v>0.570031585923392+0.902843930530879i</v>
      </c>
      <c r="Q1037" t="str">
        <f t="shared" si="505"/>
        <v>-0.570031585923392+0.223494604540441i</v>
      </c>
      <c r="R1037" t="str">
        <f t="shared" si="506"/>
        <v>-0.328514033409038-1.7126507874685i</v>
      </c>
      <c r="S1037" t="str">
        <f t="shared" si="507"/>
        <v>0.125765222306813i</v>
      </c>
      <c r="T1037" t="str">
        <f t="shared" si="508"/>
        <v>0.215391907019914-0.0413156404425955i</v>
      </c>
      <c r="U1037" t="str">
        <f t="shared" si="509"/>
        <v>0.0000499999999999999-0.00157367251119181i</v>
      </c>
      <c r="V1037" t="str">
        <f t="shared" si="510"/>
        <v>0.00002-0.0176251321253483i</v>
      </c>
      <c r="W1037" t="str">
        <f t="shared" si="511"/>
        <v>0.0000422732103113889-0.00144478500519316i</v>
      </c>
      <c r="X1037" t="str">
        <f t="shared" si="512"/>
        <v>0.0000526941362835078-0.00144409911317573i</v>
      </c>
      <c r="Y1037" t="str">
        <f t="shared" si="513"/>
        <v>0.009+0.453897306590653i</v>
      </c>
      <c r="Z1037" t="str">
        <f t="shared" si="514"/>
        <v>-0.0382572341335069-0.00216300969545372i</v>
      </c>
      <c r="AA1037" t="str">
        <f t="shared" si="515"/>
        <v>0.530442029620839-26.5114665391027i</v>
      </c>
      <c r="AB1037" t="str">
        <f t="shared" si="516"/>
        <v>0.647933962866713-0.124284180453782i</v>
      </c>
      <c r="AC1037" t="str">
        <f t="shared" si="517"/>
        <v>1.39653142863653-1.53121617874i</v>
      </c>
      <c r="AD1037" t="str">
        <f t="shared" si="518"/>
        <v>0.254990854622913+0.190587863701301i</v>
      </c>
      <c r="AE1037" t="str">
        <f t="shared" si="519"/>
        <v>-0.00934300143019008-0.00784291221542697i</v>
      </c>
      <c r="AF1037" t="str">
        <f t="shared" si="520"/>
        <v>-3.72291109321029-0.869684180895341i</v>
      </c>
      <c r="AG1037" t="str">
        <f t="shared" si="521"/>
        <v>1.01878063832861-0.0241058902226685i</v>
      </c>
      <c r="AH1037" t="str">
        <f t="shared" si="522"/>
        <v>0.026565104601542+0.0372644507588683i</v>
      </c>
      <c r="AI1037">
        <f t="shared" si="523"/>
        <v>-26.789519679937133</v>
      </c>
      <c r="AJ1037">
        <f t="shared" si="524"/>
        <v>54.515665814407647</v>
      </c>
      <c r="AK1037"/>
      <c r="AL1037"/>
      <c r="AM1037"/>
      <c r="AN1037"/>
    </row>
    <row r="1038" spans="1:40" x14ac:dyDescent="0.35">
      <c r="A1038"/>
      <c r="B1038">
        <f t="shared" si="490"/>
        <v>90400</v>
      </c>
      <c r="C1038" s="237" t="str">
        <f t="shared" si="493"/>
        <v>-0.000002588400167627+0.0074980769688926i</v>
      </c>
      <c r="D1038" s="208" t="str">
        <f t="shared" si="494"/>
        <v>-1.64876536411455+0.05748525676151i</v>
      </c>
      <c r="E1038" t="str">
        <f t="shared" si="495"/>
        <v>36500</v>
      </c>
      <c r="F1038" t="str">
        <f t="shared" si="496"/>
        <v>0.21505376344086</v>
      </c>
      <c r="G1038" t="str">
        <f t="shared" si="491"/>
        <v>0.21505376344086</v>
      </c>
      <c r="H1038" t="str">
        <f t="shared" si="497"/>
        <v>2.07495567881561+0.926603521306713i</v>
      </c>
      <c r="I1038" t="str">
        <f t="shared" si="498"/>
        <v>354.999969855647i</v>
      </c>
      <c r="J1038" t="str">
        <f t="shared" si="492"/>
        <v>-169.58741102959+77.6626334053801i</v>
      </c>
      <c r="K1038" t="str">
        <f t="shared" si="499"/>
        <v>0.792444473065812-1.73041526766756i</v>
      </c>
      <c r="L1038" t="str">
        <f t="shared" si="500"/>
        <v>0.233180344485218-0.434192490858442i</v>
      </c>
      <c r="M1038" t="str">
        <f t="shared" si="501"/>
        <v>1.02562481755103-2.164607758526i</v>
      </c>
      <c r="N1038" t="str">
        <f t="shared" si="502"/>
        <v>-1.12758586456752i</v>
      </c>
      <c r="O1038" t="str">
        <f t="shared" si="503"/>
        <v>0.428841936024584-0.903379540340984i</v>
      </c>
      <c r="P1038" t="str">
        <f t="shared" si="504"/>
        <v>0.571158063975416+0.903379540340984i</v>
      </c>
      <c r="Q1038" t="str">
        <f t="shared" si="505"/>
        <v>-0.571158063975416+0.224206324226536i</v>
      </c>
      <c r="R1038" t="str">
        <f t="shared" si="506"/>
        <v>-0.328503080244869-1.71061579987048i</v>
      </c>
      <c r="S1038" t="str">
        <f t="shared" si="507"/>
        <v>0.125904497193089i</v>
      </c>
      <c r="T1038" t="str">
        <f t="shared" si="508"/>
        <v>0.215374222173247-0.0413600151446112i</v>
      </c>
      <c r="U1038" t="str">
        <f t="shared" si="509"/>
        <v>0.0000499999999999999-0.00157193172301572i</v>
      </c>
      <c r="V1038" t="str">
        <f t="shared" si="510"/>
        <v>0.00002-0.017605635297776i</v>
      </c>
      <c r="W1038" t="str">
        <f t="shared" si="511"/>
        <v>0.0000422732094868928-0.00144318701757513i</v>
      </c>
      <c r="X1038" t="str">
        <f t="shared" si="512"/>
        <v>0.0000526710777701952-0.00144250205054009i</v>
      </c>
      <c r="Y1038" t="str">
        <f t="shared" si="513"/>
        <v>0.009+0.454399961415228i</v>
      </c>
      <c r="Z1038" t="str">
        <f t="shared" si="514"/>
        <v>-0.038172428609353-0.00215829401519002i</v>
      </c>
      <c r="AA1038" t="str">
        <f t="shared" si="515"/>
        <v>0.52926078911599-26.4819764597454i</v>
      </c>
      <c r="AB1038" t="str">
        <f t="shared" si="516"/>
        <v>0.6478807639655-0.124417666790041i</v>
      </c>
      <c r="AC1038" t="str">
        <f t="shared" si="517"/>
        <v>1.39516714350551-1.53001357508113i</v>
      </c>
      <c r="AD1038" t="str">
        <f t="shared" si="518"/>
        <v>0.255225609340563+0.190716203035585i</v>
      </c>
      <c r="AE1038" t="str">
        <f t="shared" si="519"/>
        <v>-0.00933095971221976-0.00783095255018568i</v>
      </c>
      <c r="AF1038" t="str">
        <f t="shared" si="520"/>
        <v>-3.72372104293016-0.869118264545203i</v>
      </c>
      <c r="AG1038" t="str">
        <f t="shared" si="521"/>
        <v>1.01877195492219-0.0241017426927218i</v>
      </c>
      <c r="AH1038" t="str">
        <f t="shared" si="522"/>
        <v>0.0265447152934169+0.0372112365516467i</v>
      </c>
      <c r="AI1038">
        <f t="shared" si="523"/>
        <v>-26.799996040443716</v>
      </c>
      <c r="AJ1038">
        <f t="shared" si="524"/>
        <v>54.497756746834099</v>
      </c>
      <c r="AK1038"/>
      <c r="AL1038"/>
      <c r="AM1038"/>
      <c r="AN1038"/>
    </row>
    <row r="1039" spans="1:40" x14ac:dyDescent="0.35">
      <c r="A1039"/>
      <c r="B1039">
        <f t="shared" si="490"/>
        <v>90500</v>
      </c>
      <c r="C1039" s="237" t="str">
        <f t="shared" si="493"/>
        <v>-2.58268310728516E-06+0.00748979180294256i</v>
      </c>
      <c r="D1039" s="208" t="str">
        <f t="shared" si="494"/>
        <v>-1.64876532028375+0.057421737155893i</v>
      </c>
      <c r="E1039" t="str">
        <f t="shared" si="495"/>
        <v>36500</v>
      </c>
      <c r="F1039" t="str">
        <f t="shared" si="496"/>
        <v>0.21505376344086</v>
      </c>
      <c r="G1039" t="str">
        <f t="shared" si="491"/>
        <v>0.21505376344086</v>
      </c>
      <c r="H1039" t="str">
        <f t="shared" si="497"/>
        <v>2.07576367867669+0.925974361996357i</v>
      </c>
      <c r="I1039" t="str">
        <f t="shared" si="498"/>
        <v>355.392668937345i</v>
      </c>
      <c r="J1039" t="str">
        <f t="shared" si="492"/>
        <v>-169.965025548337+77.7485433980852i</v>
      </c>
      <c r="K1039" t="str">
        <f t="shared" si="499"/>
        <v>0.790980022563502-1.72915059070471i</v>
      </c>
      <c r="L1039" t="str">
        <f t="shared" si="500"/>
        <v>0.232780407066499-0.433927266693654i</v>
      </c>
      <c r="M1039" t="str">
        <f t="shared" si="501"/>
        <v>1.02376042963-2.16307785739836i</v>
      </c>
      <c r="N1039" t="str">
        <f t="shared" si="502"/>
        <v>-1.12883319406372i</v>
      </c>
      <c r="O1039" t="str">
        <f t="shared" si="503"/>
        <v>0.427714790767123-0.903913744645492i</v>
      </c>
      <c r="P1039" t="str">
        <f t="shared" si="504"/>
        <v>0.572285209232877+0.903913744645492i</v>
      </c>
      <c r="Q1039" t="str">
        <f t="shared" si="505"/>
        <v>-0.572285209232877+0.224919449418228i</v>
      </c>
      <c r="R1039" t="str">
        <f t="shared" si="506"/>
        <v>-0.328492113723079-1.70858514989932i</v>
      </c>
      <c r="S1039" t="str">
        <f t="shared" si="507"/>
        <v>0.126043772079365i</v>
      </c>
      <c r="T1039" t="str">
        <f t="shared" si="508"/>
        <v>0.215356517212098-0.0414043851119806i</v>
      </c>
      <c r="U1039" t="str">
        <f t="shared" si="509"/>
        <v>0.0000499999999999999-0.00157019478188531i</v>
      </c>
      <c r="V1039" t="str">
        <f t="shared" si="510"/>
        <v>0.00002-0.0175861815571155i</v>
      </c>
      <c r="W1039" t="str">
        <f t="shared" si="511"/>
        <v>0.0000422732086614842-0.00144159256167115i</v>
      </c>
      <c r="X1039" t="str">
        <f t="shared" si="512"/>
        <v>0.0000526480956427714-0.00144090851702382i</v>
      </c>
      <c r="Y1039" t="str">
        <f t="shared" si="513"/>
        <v>0.009+0.454902616239802i</v>
      </c>
      <c r="Z1039" t="str">
        <f t="shared" si="514"/>
        <v>-0.0380879050178855-0.00215359650420023i</v>
      </c>
      <c r="AA1039" t="str">
        <f t="shared" si="515"/>
        <v>0.528083499125294-26.4525520934406i</v>
      </c>
      <c r="AB1039" t="str">
        <f t="shared" si="516"/>
        <v>0.647827504556647-0.124551138883713i</v>
      </c>
      <c r="AC1039" t="str">
        <f t="shared" si="517"/>
        <v>1.39380635375794-1.52881185797461i</v>
      </c>
      <c r="AD1039" t="str">
        <f t="shared" si="518"/>
        <v>0.255460536483789+0.190844271745553i</v>
      </c>
      <c r="AE1039" t="str">
        <f t="shared" si="519"/>
        <v>-0.00931895509293478-0.00781901741378476i</v>
      </c>
      <c r="AF1039" t="str">
        <f t="shared" si="520"/>
        <v>-3.72452899896044-0.868552624840464i</v>
      </c>
      <c r="AG1039" t="str">
        <f t="shared" si="521"/>
        <v>1.01876326557337-0.0240976212068064i</v>
      </c>
      <c r="AH1039" t="str">
        <f t="shared" si="522"/>
        <v>0.0265243838631653+0.0371581267621875i</v>
      </c>
      <c r="AI1039">
        <f t="shared" si="523"/>
        <v>-26.810461633567613</v>
      </c>
      <c r="AJ1039">
        <f t="shared" si="524"/>
        <v>54.479821416862023</v>
      </c>
      <c r="AK1039"/>
      <c r="AL1039"/>
      <c r="AM1039"/>
      <c r="AN1039"/>
    </row>
    <row r="1040" spans="1:40" x14ac:dyDescent="0.35">
      <c r="A1040"/>
      <c r="B1040">
        <f t="shared" si="490"/>
        <v>90600</v>
      </c>
      <c r="C1040" s="237" t="str">
        <f t="shared" si="493"/>
        <v>-2.57698496715441E-06+0.00748152492653558i</v>
      </c>
      <c r="D1040" s="208" t="str">
        <f t="shared" si="494"/>
        <v>-1.64876527659801+0.0573583577701061i</v>
      </c>
      <c r="E1040" t="str">
        <f t="shared" si="495"/>
        <v>36500</v>
      </c>
      <c r="F1040" t="str">
        <f t="shared" si="496"/>
        <v>0.21505376344086</v>
      </c>
      <c r="G1040" t="str">
        <f t="shared" si="491"/>
        <v>0.21505376344086</v>
      </c>
      <c r="H1040" t="str">
        <f t="shared" si="497"/>
        <v>2.07656969057933+0.925345621502897i</v>
      </c>
      <c r="I1040" t="str">
        <f t="shared" si="498"/>
        <v>355.785368019044i</v>
      </c>
      <c r="J1040" t="str">
        <f t="shared" si="492"/>
        <v>-170.34305755135+77.8344533907902i</v>
      </c>
      <c r="K1040" t="str">
        <f t="shared" si="499"/>
        <v>0.789519364394082-1.72788703033148i</v>
      </c>
      <c r="L1040" t="str">
        <f t="shared" si="500"/>
        <v>0.232381399303167-0.433662129849228i</v>
      </c>
      <c r="M1040" t="str">
        <f t="shared" si="501"/>
        <v>1.02190076369725-2.16154916018071i</v>
      </c>
      <c r="N1040" t="str">
        <f t="shared" si="502"/>
        <v>-1.13008052355992i</v>
      </c>
      <c r="O1040" t="str">
        <f t="shared" si="503"/>
        <v>0.426586980057872-0.904446542613274i</v>
      </c>
      <c r="P1040" t="str">
        <f t="shared" si="504"/>
        <v>0.573413019942128+0.904446542613274i</v>
      </c>
      <c r="Q1040" t="str">
        <f t="shared" si="505"/>
        <v>-0.573413019942128+0.225633980946646i</v>
      </c>
      <c r="R1040" t="str">
        <f t="shared" si="506"/>
        <v>-0.328481133839414-1.70655882317791i</v>
      </c>
      <c r="S1040" t="str">
        <f t="shared" si="507"/>
        <v>0.12618304696564i</v>
      </c>
      <c r="T1040" t="str">
        <f t="shared" si="508"/>
        <v>0.215338792134686-0.0414487503385855i</v>
      </c>
      <c r="U1040" t="str">
        <f t="shared" si="509"/>
        <v>0.0000499999999999999-0.00156846167506204i</v>
      </c>
      <c r="V1040" t="str">
        <f t="shared" si="510"/>
        <v>0.00002-0.0175667707606949i</v>
      </c>
      <c r="W1040" t="str">
        <f t="shared" si="511"/>
        <v>0.0000422732078351631-0.00144000162578683i</v>
      </c>
      <c r="X1040" t="str">
        <f t="shared" si="512"/>
        <v>0.0000526251895642028-0.00143931850094353i</v>
      </c>
      <c r="Y1040" t="str">
        <f t="shared" si="513"/>
        <v>0.009+0.455405271064376i</v>
      </c>
      <c r="Z1040" t="str">
        <f t="shared" si="514"/>
        <v>-0.038003662109733-0.00214891706783755i</v>
      </c>
      <c r="AA1040" t="str">
        <f t="shared" si="515"/>
        <v>0.52691014201221-26.4231932202002i</v>
      </c>
      <c r="AB1040" t="str">
        <f t="shared" si="516"/>
        <v>0.647774184634796-0.124684596716393i</v>
      </c>
      <c r="AC1040" t="str">
        <f t="shared" si="517"/>
        <v>1.39244904866187-1.52761102938985i</v>
      </c>
      <c r="AD1040" t="str">
        <f t="shared" si="518"/>
        <v>0.255695635774768+0.190972069617584i</v>
      </c>
      <c r="AE1040" t="str">
        <f t="shared" si="519"/>
        <v>-0.00930698740503618-0.00780710672203106i</v>
      </c>
      <c r="AF1040" t="str">
        <f t="shared" si="520"/>
        <v>-3.72533496717734-0.867987263732791i</v>
      </c>
      <c r="AG1040" t="str">
        <f t="shared" si="521"/>
        <v>1.01875457027851-0.0240935256509241i</v>
      </c>
      <c r="AH1040" t="str">
        <f t="shared" si="522"/>
        <v>0.0265041100375675+0.0371051210499811i</v>
      </c>
      <c r="AI1040">
        <f t="shared" si="523"/>
        <v>-26.820916487466878</v>
      </c>
      <c r="AJ1040">
        <f t="shared" si="524"/>
        <v>54.4618599035432</v>
      </c>
      <c r="AK1040"/>
      <c r="AL1040"/>
      <c r="AM1040"/>
      <c r="AN1040"/>
    </row>
    <row r="1041" spans="1:40" x14ac:dyDescent="0.35">
      <c r="A1041"/>
      <c r="B1041">
        <f t="shared" si="490"/>
        <v>90700</v>
      </c>
      <c r="C1041" s="237" t="str">
        <f t="shared" si="493"/>
        <v>-2.57130566383992E-06+0.00747327627917703i</v>
      </c>
      <c r="D1041" s="208" t="str">
        <f t="shared" si="494"/>
        <v>-1.64876523305668+0.0572951181403573i</v>
      </c>
      <c r="E1041" t="str">
        <f t="shared" si="495"/>
        <v>36500</v>
      </c>
      <c r="F1041" t="str">
        <f t="shared" si="496"/>
        <v>0.21505376344086</v>
      </c>
      <c r="G1041" t="str">
        <f t="shared" si="491"/>
        <v>0.21505376344086</v>
      </c>
      <c r="H1041" t="str">
        <f t="shared" si="497"/>
        <v>2.07737372038201+0.924717301296624i</v>
      </c>
      <c r="I1041" t="str">
        <f t="shared" si="498"/>
        <v>356.178067100743i</v>
      </c>
      <c r="J1041" t="str">
        <f t="shared" si="492"/>
        <v>-170.72150703863+77.9203633834953i</v>
      </c>
      <c r="K1041" t="str">
        <f t="shared" si="499"/>
        <v>0.788062486508944-1.72662458817427i</v>
      </c>
      <c r="L1041" t="str">
        <f t="shared" si="500"/>
        <v>0.231983318684922-0.433397081380026i</v>
      </c>
      <c r="M1041" t="str">
        <f t="shared" si="501"/>
        <v>1.02004580519387-2.1600216695543i</v>
      </c>
      <c r="N1041" t="str">
        <f t="shared" si="502"/>
        <v>-1.13132785305613i</v>
      </c>
      <c r="O1041" t="str">
        <f t="shared" si="503"/>
        <v>0.425458505651505-0.904977933415389i</v>
      </c>
      <c r="P1041" t="str">
        <f t="shared" si="504"/>
        <v>0.574541494348495+0.904977933415389i</v>
      </c>
      <c r="Q1041" t="str">
        <f t="shared" si="505"/>
        <v>-0.574541494348495+0.226349919640741i</v>
      </c>
      <c r="R1041" t="str">
        <f t="shared" si="506"/>
        <v>-0.328470140589606-1.70453680539252i</v>
      </c>
      <c r="S1041" t="str">
        <f t="shared" si="507"/>
        <v>0.126322321851916i</v>
      </c>
      <c r="T1041" t="str">
        <f t="shared" si="508"/>
        <v>0.215321046939231-0.0414931108183043i</v>
      </c>
      <c r="U1041" t="str">
        <f t="shared" si="509"/>
        <v>0.0000500000000000001-0.00156673238986352i</v>
      </c>
      <c r="V1041" t="str">
        <f t="shared" si="510"/>
        <v>0.00002-0.0175474027664714i</v>
      </c>
      <c r="W1041" t="str">
        <f t="shared" si="511"/>
        <v>0.0000422732070079296-0.00143841419827932i</v>
      </c>
      <c r="X1041" t="str">
        <f t="shared" si="512"/>
        <v>0.0000526023591993133-0.00143773199066733i</v>
      </c>
      <c r="Y1041" t="str">
        <f t="shared" si="513"/>
        <v>0.009+0.455907925888951i</v>
      </c>
      <c r="Z1041" t="str">
        <f t="shared" si="514"/>
        <v>-0.0379196986424428-0.00214425561206456i</v>
      </c>
      <c r="AA1041" t="str">
        <f t="shared" si="515"/>
        <v>0.525740700238726-26.3938996210198i</v>
      </c>
      <c r="AB1041" t="str">
        <f t="shared" si="516"/>
        <v>0.647720804194592-0.124818040269665i</v>
      </c>
      <c r="AC1041" t="str">
        <f t="shared" si="517"/>
        <v>1.39109521752172-1.52641109127105i</v>
      </c>
      <c r="AD1041" t="str">
        <f t="shared" si="518"/>
        <v>0.255930906935395+0.191099596438251i</v>
      </c>
      <c r="AE1041" t="str">
        <f t="shared" si="519"/>
        <v>-0.00929505648215127-0.00779522039112791i</v>
      </c>
      <c r="AF1041" t="str">
        <f t="shared" si="520"/>
        <v>-3.72613895343869-0.867422183156267i</v>
      </c>
      <c r="AG1041" t="str">
        <f t="shared" si="521"/>
        <v>1.01874586903405-0.0240894559115598i</v>
      </c>
      <c r="AH1041" t="str">
        <f t="shared" si="522"/>
        <v>0.0264838935449377+0.0370522190760268i</v>
      </c>
      <c r="AI1041">
        <f t="shared" si="523"/>
        <v>-26.831360630197128</v>
      </c>
      <c r="AJ1041">
        <f t="shared" si="524"/>
        <v>54.443872285579488</v>
      </c>
      <c r="AK1041"/>
      <c r="AL1041"/>
      <c r="AM1041"/>
      <c r="AN1041"/>
    </row>
    <row r="1042" spans="1:40" x14ac:dyDescent="0.35">
      <c r="A1042"/>
      <c r="B1042">
        <f t="shared" si="490"/>
        <v>90800</v>
      </c>
      <c r="C1042" s="237" t="str">
        <f t="shared" si="493"/>
        <v>-2.56564511440585E-06+0.00746504580063881i</v>
      </c>
      <c r="D1042" s="208" t="str">
        <f t="shared" si="494"/>
        <v>-1.64876518965913+0.0572320178048976i</v>
      </c>
      <c r="E1042" t="str">
        <f t="shared" si="495"/>
        <v>36500</v>
      </c>
      <c r="F1042" t="str">
        <f t="shared" si="496"/>
        <v>0.21505376344086</v>
      </c>
      <c r="G1042" t="str">
        <f t="shared" si="491"/>
        <v>0.21505376344086</v>
      </c>
      <c r="H1042" t="str">
        <f t="shared" si="497"/>
        <v>2.07817577392489+0.924089402832452i</v>
      </c>
      <c r="I1042" t="str">
        <f t="shared" si="498"/>
        <v>356.570766182442i</v>
      </c>
      <c r="J1042" t="str">
        <f t="shared" si="492"/>
        <v>-171.100374010175+78.0062733762004i</v>
      </c>
      <c r="K1042" t="str">
        <f t="shared" si="499"/>
        <v>0.786609376902121-1.72536326583352i</v>
      </c>
      <c r="L1042" t="str">
        <f t="shared" si="500"/>
        <v>0.231586162708133-0.433132122332699i</v>
      </c>
      <c r="M1042" t="str">
        <f t="shared" si="501"/>
        <v>1.01819553961025-2.15849538816622i</v>
      </c>
      <c r="N1042" t="str">
        <f t="shared" si="502"/>
        <v>-1.13257518255233i</v>
      </c>
      <c r="O1042" t="str">
        <f t="shared" si="503"/>
        <v>0.424329369303755-0.905507916225075i</v>
      </c>
      <c r="P1042" t="str">
        <f t="shared" si="504"/>
        <v>0.575670630696245+0.905507916225075i</v>
      </c>
      <c r="Q1042" t="str">
        <f t="shared" si="505"/>
        <v>-0.575670630696245+0.227067266327255i</v>
      </c>
      <c r="R1042" t="str">
        <f t="shared" si="506"/>
        <v>-0.328459133969385-1.70251908229251i</v>
      </c>
      <c r="S1042" t="str">
        <f t="shared" si="507"/>
        <v>0.126461596738191i</v>
      </c>
      <c r="T1042" t="str">
        <f t="shared" si="508"/>
        <v>0.21530328162395-0.0415374665450118i</v>
      </c>
      <c r="U1042" t="str">
        <f t="shared" si="509"/>
        <v>0.0000500000000000001-0.00156500691366323i</v>
      </c>
      <c r="V1042" t="str">
        <f t="shared" si="510"/>
        <v>0.00002-0.0175280774330281i</v>
      </c>
      <c r="W1042" t="str">
        <f t="shared" si="511"/>
        <v>0.0000422732061797834-0.00143683026755706i</v>
      </c>
      <c r="X1042" t="str">
        <f t="shared" si="512"/>
        <v>0.0000525796042147704-0.00143614897461455i</v>
      </c>
      <c r="Y1042" t="str">
        <f t="shared" si="513"/>
        <v>0.009+0.456410580713525i</v>
      </c>
      <c r="Z1042" t="str">
        <f t="shared" si="514"/>
        <v>-0.0378360133804348-0.00213961204344862i</v>
      </c>
      <c r="AA1042" t="str">
        <f t="shared" si="515"/>
        <v>0.524575156364712-26.3646710778731i</v>
      </c>
      <c r="AB1042" t="str">
        <f t="shared" si="516"/>
        <v>0.647667363230673-0.124951469525105i</v>
      </c>
      <c r="AC1042" t="str">
        <f t="shared" si="517"/>
        <v>1.38974484967807-1.52521204553739i</v>
      </c>
      <c r="AD1042" t="str">
        <f t="shared" si="518"/>
        <v>0.256166349687276+0.191226851994331i</v>
      </c>
      <c r="AE1042" t="str">
        <f t="shared" si="519"/>
        <v>-0.00928316215882707-0.00778335833767309i</v>
      </c>
      <c r="AF1042" t="str">
        <f t="shared" si="520"/>
        <v>-3.72694096358402-0.866857385027554i</v>
      </c>
      <c r="AG1042" t="str">
        <f t="shared" si="521"/>
        <v>1.01873716183645-0.024085411875677i</v>
      </c>
      <c r="AH1042" t="str">
        <f t="shared" si="522"/>
        <v>0.0264637341151143+0.0369994205028292i</v>
      </c>
      <c r="AI1042">
        <f t="shared" si="523"/>
        <v>-26.841794089711314</v>
      </c>
      <c r="AJ1042">
        <f t="shared" si="524"/>
        <v>54.425858641327508</v>
      </c>
      <c r="AK1042"/>
      <c r="AL1042"/>
      <c r="AM1042"/>
      <c r="AN1042"/>
    </row>
    <row r="1043" spans="1:40" x14ac:dyDescent="0.35">
      <c r="A1043"/>
      <c r="B1043">
        <f t="shared" si="490"/>
        <v>90900</v>
      </c>
      <c r="C1043" s="237" t="str">
        <f t="shared" si="493"/>
        <v>-2.56000323637231E-06+0.00745683343095786i</v>
      </c>
      <c r="D1043" s="208" t="str">
        <f t="shared" si="494"/>
        <v>-1.64876514640474+0.0571690563040103i</v>
      </c>
      <c r="E1043" t="str">
        <f t="shared" si="495"/>
        <v>36500</v>
      </c>
      <c r="F1043" t="str">
        <f t="shared" si="496"/>
        <v>0.21505376344086</v>
      </c>
      <c r="G1043" t="str">
        <f t="shared" si="491"/>
        <v>0.21505376344086</v>
      </c>
      <c r="H1043" t="str">
        <f t="shared" si="497"/>
        <v>2.07897585702988+0.923461927550008i</v>
      </c>
      <c r="I1043" t="str">
        <f t="shared" si="498"/>
        <v>356.96346526414i</v>
      </c>
      <c r="J1043" t="str">
        <f t="shared" si="492"/>
        <v>-171.479658465987+78.0921833689055i</v>
      </c>
      <c r="K1043" t="str">
        <f t="shared" si="499"/>
        <v>0.785160023610082-1.72410306488387i</v>
      </c>
      <c r="L1043" t="str">
        <f t="shared" si="500"/>
        <v>0.231189928875818-0.432867253745732i</v>
      </c>
      <c r="M1043" t="str">
        <f t="shared" si="501"/>
        <v>1.0163499524859-2.1569703186296i</v>
      </c>
      <c r="N1043" t="str">
        <f t="shared" si="502"/>
        <v>-1.13382251204853i</v>
      </c>
      <c r="O1043" t="str">
        <f t="shared" si="503"/>
        <v>0.423199572771358-0.906036490217773i</v>
      </c>
      <c r="P1043" t="str">
        <f t="shared" si="504"/>
        <v>0.576800427228642+0.906036490217773i</v>
      </c>
      <c r="Q1043" t="str">
        <f t="shared" si="505"/>
        <v>-0.576800427228642+0.227786021830757i</v>
      </c>
      <c r="R1043" t="str">
        <f t="shared" si="506"/>
        <v>-0.328448113974476-1.70050563968987i</v>
      </c>
      <c r="S1043" t="str">
        <f t="shared" si="507"/>
        <v>0.126600871624467i</v>
      </c>
      <c r="T1043" t="str">
        <f t="shared" si="508"/>
        <v>0.215285496187059-0.0415818175125809i</v>
      </c>
      <c r="U1043" t="str">
        <f t="shared" si="509"/>
        <v>0.0000500000000000001-0.00156328523389022i</v>
      </c>
      <c r="V1043" t="str">
        <f t="shared" si="510"/>
        <v>0.00002-0.0175087946195705i</v>
      </c>
      <c r="W1043" t="str">
        <f t="shared" si="511"/>
        <v>0.0000422732053507248-0.00143524982207951i</v>
      </c>
      <c r="X1043" t="str">
        <f t="shared" si="512"/>
        <v>0.0000525569242790748-0.0014345694412555i</v>
      </c>
      <c r="Y1043" t="str">
        <f t="shared" si="513"/>
        <v>0.009+0.4569132355381i</v>
      </c>
      <c r="Z1043" t="str">
        <f t="shared" si="514"/>
        <v>-0.0377526050949569-0.00213498626915725i</v>
      </c>
      <c r="AA1043" t="str">
        <f t="shared" si="515"/>
        <v>0.523413493047236-26.335507373706i</v>
      </c>
      <c r="AB1043" t="str">
        <f t="shared" si="516"/>
        <v>0.647613861737671-0.125084884464281i</v>
      </c>
      <c r="AC1043" t="str">
        <f t="shared" si="517"/>
        <v>1.38839793450762-1.52401389408323i</v>
      </c>
      <c r="AD1043" t="str">
        <f t="shared" si="518"/>
        <v>0.256401963751732+0.191353836072798i</v>
      </c>
      <c r="AE1043" t="str">
        <f t="shared" si="519"/>
        <v>-0.00927130427052457-0.00777152047865634i</v>
      </c>
      <c r="AF1043" t="str">
        <f t="shared" si="520"/>
        <v>-3.72774100343462-0.866292871245998i</v>
      </c>
      <c r="AG1043" t="str">
        <f t="shared" si="521"/>
        <v>1.01872844868224-0.0240813934307159i</v>
      </c>
      <c r="AH1043" t="str">
        <f t="shared" si="522"/>
        <v>0.0264436314794495+0.0369467249943864i</v>
      </c>
      <c r="AI1043">
        <f t="shared" si="523"/>
        <v>-26.852216893860749</v>
      </c>
      <c r="AJ1043">
        <f t="shared" si="524"/>
        <v>54.407819048798189</v>
      </c>
      <c r="AK1043"/>
      <c r="AL1043"/>
      <c r="AM1043"/>
      <c r="AN1043"/>
    </row>
    <row r="1044" spans="1:40" x14ac:dyDescent="0.35">
      <c r="A1044"/>
      <c r="B1044">
        <f t="shared" si="490"/>
        <v>91000</v>
      </c>
      <c r="C1044" s="237" t="str">
        <f t="shared" si="493"/>
        <v>-2.55437994771234E-06+0.00744863911043467i</v>
      </c>
      <c r="D1044" s="208" t="str">
        <f t="shared" si="494"/>
        <v>-1.64876510329286+0.0571062331799992i</v>
      </c>
      <c r="E1044" t="str">
        <f t="shared" si="495"/>
        <v>36500</v>
      </c>
      <c r="F1044" t="str">
        <f t="shared" si="496"/>
        <v>0.21505376344086</v>
      </c>
      <c r="G1044" t="str">
        <f t="shared" si="491"/>
        <v>0.21505376344086</v>
      </c>
      <c r="H1044" t="str">
        <f t="shared" si="497"/>
        <v>2.07977397550065+0.92283487687373i</v>
      </c>
      <c r="I1044" t="str">
        <f t="shared" si="498"/>
        <v>357.356164345839i</v>
      </c>
      <c r="J1044" t="str">
        <f t="shared" si="492"/>
        <v>-171.859360406065+78.1780933616105i</v>
      </c>
      <c r="K1044" t="str">
        <f t="shared" si="499"/>
        <v>0.783714414711647-1.72284398687441i</v>
      </c>
      <c r="L1044" t="str">
        <f t="shared" si="500"/>
        <v>0.230794614697653-0.432602476649504i</v>
      </c>
      <c r="M1044" t="str">
        <f t="shared" si="501"/>
        <v>1.0145090294093-2.15544646352391i</v>
      </c>
      <c r="N1044" t="str">
        <f t="shared" si="502"/>
        <v>-1.13506984154474i</v>
      </c>
      <c r="O1044" t="str">
        <f t="shared" si="503"/>
        <v>0.422069117812076-0.906563654571115i</v>
      </c>
      <c r="P1044" t="str">
        <f t="shared" si="504"/>
        <v>0.577930882187924+0.906563654571115i</v>
      </c>
      <c r="Q1044" t="str">
        <f t="shared" si="505"/>
        <v>-0.577930882187924+0.228506186973625i</v>
      </c>
      <c r="R1044" t="str">
        <f t="shared" si="506"/>
        <v>-0.328437080600598-1.69849646345896i</v>
      </c>
      <c r="S1044" t="str">
        <f t="shared" si="507"/>
        <v>0.126740146510742i</v>
      </c>
      <c r="T1044" t="str">
        <f t="shared" si="508"/>
        <v>0.215267690626766-0.0416261637148802i</v>
      </c>
      <c r="U1044" t="str">
        <f t="shared" si="509"/>
        <v>0.00005-0.0015615673380288i</v>
      </c>
      <c r="V1044" t="str">
        <f t="shared" si="510"/>
        <v>0.00002-0.0174895541859226i</v>
      </c>
      <c r="W1044" t="str">
        <f t="shared" si="511"/>
        <v>0.0000422732045207535-0.00143367285035685i</v>
      </c>
      <c r="X1044" t="str">
        <f t="shared" si="512"/>
        <v>0.0000525343190625467-0.00143299337911113i</v>
      </c>
      <c r="Y1044" t="str">
        <f t="shared" si="513"/>
        <v>0.009+0.457415890362674i</v>
      </c>
      <c r="Z1044" t="str">
        <f t="shared" si="514"/>
        <v>-0.0376694725640383-0.00213037819695356i</v>
      </c>
      <c r="AA1044" t="str">
        <f t="shared" si="515"/>
        <v>0.522255693039939-26.3064082924317i</v>
      </c>
      <c r="AB1044" t="str">
        <f t="shared" si="516"/>
        <v>0.647560299710196-0.125218285068748i</v>
      </c>
      <c r="AC1044" t="str">
        <f t="shared" si="517"/>
        <v>1.38705446142303-1.52281663877822i</v>
      </c>
      <c r="AD1044" t="str">
        <f t="shared" si="518"/>
        <v>0.256637748849799+0.191480548460822i</v>
      </c>
      <c r="AE1044" t="str">
        <f t="shared" si="519"/>
        <v>-0.00925948265361243-0.00775970673145681i</v>
      </c>
      <c r="AF1044" t="str">
        <f t="shared" si="520"/>
        <v>-3.72853907879351-0.865728643693731i</v>
      </c>
      <c r="AG1044" t="str">
        <f t="shared" si="521"/>
        <v>1.01871972956798-0.0240774004645909i</v>
      </c>
      <c r="AH1044" t="str">
        <f t="shared" si="522"/>
        <v>0.026423585370799+0.0368941322161821i</v>
      </c>
      <c r="AI1044">
        <f t="shared" si="523"/>
        <v>-26.862629070395577</v>
      </c>
      <c r="AJ1044">
        <f t="shared" si="524"/>
        <v>54.389753585658909</v>
      </c>
      <c r="AK1044"/>
      <c r="AL1044"/>
      <c r="AM1044"/>
      <c r="AN1044"/>
    </row>
    <row r="1045" spans="1:40" x14ac:dyDescent="0.35">
      <c r="A1045"/>
      <c r="B1045">
        <f t="shared" si="490"/>
        <v>91100</v>
      </c>
      <c r="C1045" s="237" t="str">
        <f t="shared" si="493"/>
        <v>-2.54877516684891E-06+0.00744046277963185i</v>
      </c>
      <c r="D1045" s="208" t="str">
        <f t="shared" si="494"/>
        <v>-1.64876506032287+0.0570435479771775i</v>
      </c>
      <c r="E1045" t="str">
        <f t="shared" si="495"/>
        <v>36500</v>
      </c>
      <c r="F1045" t="str">
        <f t="shared" si="496"/>
        <v>0.21505376344086</v>
      </c>
      <c r="G1045" t="str">
        <f t="shared" si="491"/>
        <v>0.21505376344086</v>
      </c>
      <c r="H1045" t="str">
        <f t="shared" si="497"/>
        <v>2.08057013512272+0.922208252212993i</v>
      </c>
      <c r="I1045" t="str">
        <f t="shared" si="498"/>
        <v>357.748863427538i</v>
      </c>
      <c r="J1045" t="str">
        <f t="shared" si="492"/>
        <v>-172.23947983041+78.2640033543155i</v>
      </c>
      <c r="K1045" t="str">
        <f t="shared" si="499"/>
        <v>0.782272538327791-1.72158603332887i</v>
      </c>
      <c r="L1045" t="str">
        <f t="shared" si="500"/>
        <v>0.230400217689945-0.432337792066327i</v>
      </c>
      <c r="M1045" t="str">
        <f t="shared" si="501"/>
        <v>1.01267275601774-2.1539238253952i</v>
      </c>
      <c r="N1045" t="str">
        <f t="shared" si="502"/>
        <v>-1.13631717104094i</v>
      </c>
      <c r="O1045" t="str">
        <f t="shared" si="503"/>
        <v>0.420938006184725-0.907089408464914i</v>
      </c>
      <c r="P1045" t="str">
        <f t="shared" si="504"/>
        <v>0.579061993815275+0.907089408464914i</v>
      </c>
      <c r="Q1045" t="str">
        <f t="shared" si="505"/>
        <v>-0.579061993815275+0.229227762576026i</v>
      </c>
      <c r="R1045" t="str">
        <f t="shared" si="506"/>
        <v>-0.328426033843461-1.69649153953619i</v>
      </c>
      <c r="S1045" t="str">
        <f t="shared" si="507"/>
        <v>0.126879421397018i</v>
      </c>
      <c r="T1045" t="str">
        <f t="shared" si="508"/>
        <v>0.215249864941288-0.0416705051457758i</v>
      </c>
      <c r="U1045" t="str">
        <f t="shared" si="509"/>
        <v>0.00005-0.00155985321361823i</v>
      </c>
      <c r="V1045" t="str">
        <f t="shared" si="510"/>
        <v>0.00002-0.0174703559925242i</v>
      </c>
      <c r="W1045" t="str">
        <f t="shared" si="511"/>
        <v>0.0000422732036898699-0.00143209934094971i</v>
      </c>
      <c r="X1045" t="str">
        <f t="shared" si="512"/>
        <v>0.0000525117882373153-0.00143142077675277i</v>
      </c>
      <c r="Y1045" t="str">
        <f t="shared" si="513"/>
        <v>0.009+0.457918545187248i</v>
      </c>
      <c r="Z1045" t="str">
        <f t="shared" si="514"/>
        <v>-0.0375866145724452-0.00212578773519174i</v>
      </c>
      <c r="AA1045" t="str">
        <f t="shared" si="515"/>
        <v>0.521101739192366-26.2773736189246i</v>
      </c>
      <c r="AB1045" t="str">
        <f t="shared" si="516"/>
        <v>0.647506677142884-0.125351671320056i</v>
      </c>
      <c r="AC1045" t="str">
        <f t="shared" si="517"/>
        <v>1.3857144198728-1.52162028146765i</v>
      </c>
      <c r="AD1045" t="str">
        <f t="shared" si="518"/>
        <v>0.256873704702228+0.191606988945788i</v>
      </c>
      <c r="AE1045" t="str">
        <f t="shared" si="519"/>
        <v>-0.00924769714536078-0.00774791701384137i</v>
      </c>
      <c r="AF1045" t="str">
        <f t="shared" si="520"/>
        <v>-3.72933519544559-0.865164704235815i</v>
      </c>
      <c r="AG1045" t="str">
        <f t="shared" si="521"/>
        <v>1.01871100449029-0.0240734328656872i</v>
      </c>
      <c r="AH1045" t="str">
        <f t="shared" si="522"/>
        <v>0.0264035955235109+0.0368416418351791i</v>
      </c>
      <c r="AI1045">
        <f t="shared" si="523"/>
        <v>-26.873030646965166</v>
      </c>
      <c r="AJ1045">
        <f t="shared" si="524"/>
        <v>54.371662329237658</v>
      </c>
      <c r="AK1045"/>
      <c r="AL1045"/>
      <c r="AM1045"/>
      <c r="AN1045"/>
    </row>
    <row r="1046" spans="1:40" x14ac:dyDescent="0.35">
      <c r="A1046"/>
      <c r="B1046">
        <f t="shared" si="490"/>
        <v>91200</v>
      </c>
      <c r="C1046" s="237" t="str">
        <f t="shared" si="493"/>
        <v>-2.54318881265204E-06+0.00743230437937275i</v>
      </c>
      <c r="D1046" s="208" t="str">
        <f t="shared" si="494"/>
        <v>-1.64876501749416+0.0569810002418578i</v>
      </c>
      <c r="E1046" t="str">
        <f t="shared" si="495"/>
        <v>36500</v>
      </c>
      <c r="F1046" t="str">
        <f t="shared" si="496"/>
        <v>0.21505376344086</v>
      </c>
      <c r="G1046" t="str">
        <f t="shared" si="491"/>
        <v>0.21505376344086</v>
      </c>
      <c r="H1046" t="str">
        <f t="shared" si="497"/>
        <v>2.08136434166348+0.921582054962216i</v>
      </c>
      <c r="I1046" t="str">
        <f t="shared" si="498"/>
        <v>358.141562509236i</v>
      </c>
      <c r="J1046" t="str">
        <f t="shared" si="492"/>
        <v>-172.62001673902+78.3499133470207i</v>
      </c>
      <c r="K1046" t="str">
        <f t="shared" si="499"/>
        <v>0.780834382621537-1.7203292057458i</v>
      </c>
      <c r="L1046" t="str">
        <f t="shared" si="500"/>
        <v>0.230006735375633-0.432073201010503i</v>
      </c>
      <c r="M1046" t="str">
        <f t="shared" si="501"/>
        <v>1.01084111799717-2.1524024067563i</v>
      </c>
      <c r="N1046" t="str">
        <f t="shared" si="502"/>
        <v>-1.13756450053714i</v>
      </c>
      <c r="O1046" t="str">
        <f t="shared" si="503"/>
        <v>0.419806239649115-0.907613751081191i</v>
      </c>
      <c r="P1046" t="str">
        <f t="shared" si="504"/>
        <v>0.580193760350885+0.907613751081191i</v>
      </c>
      <c r="Q1046" t="str">
        <f t="shared" si="505"/>
        <v>-0.580193760350885+0.229950749455949i</v>
      </c>
      <c r="R1046" t="str">
        <f t="shared" si="506"/>
        <v>-0.328414973698773-1.69449085391957i</v>
      </c>
      <c r="S1046" t="str">
        <f t="shared" si="507"/>
        <v>0.127018696283293i</v>
      </c>
      <c r="T1046" t="str">
        <f t="shared" si="508"/>
        <v>0.215232019128828-0.0417148417991301i</v>
      </c>
      <c r="U1046" t="str">
        <f t="shared" si="509"/>
        <v>0.00005-0.00155814284825242i</v>
      </c>
      <c r="V1046" t="str">
        <f t="shared" si="510"/>
        <v>0.00002-0.0174511999004271i</v>
      </c>
      <c r="W1046" t="str">
        <f t="shared" si="511"/>
        <v>0.0000422732028580737-0.0014305292824689i</v>
      </c>
      <c r="X1046" t="str">
        <f t="shared" si="512"/>
        <v>0.0000524893314773055-0.00142985162280188i</v>
      </c>
      <c r="Y1046" t="str">
        <f t="shared" si="513"/>
        <v>0.009+0.458421200011823i</v>
      </c>
      <c r="Z1046" t="str">
        <f t="shared" si="514"/>
        <v>-0.0375040299116363-0.00212121479281258i</v>
      </c>
      <c r="AA1046" t="str">
        <f t="shared" si="515"/>
        <v>0.519951614449342-26.2484031390155i</v>
      </c>
      <c r="AB1046" t="str">
        <f t="shared" si="516"/>
        <v>0.64745299403033-0.12548504319974i</v>
      </c>
      <c r="AC1046" t="str">
        <f t="shared" si="517"/>
        <v>1.38437779934119-1.5204248239724i</v>
      </c>
      <c r="AD1046" t="str">
        <f t="shared" si="518"/>
        <v>0.257109831029491+0.191733157315267i</v>
      </c>
      <c r="AE1046" t="str">
        <f t="shared" si="519"/>
        <v>-0.00923594758393598-0.00773615124396154i</v>
      </c>
      <c r="AF1046" t="str">
        <f t="shared" si="520"/>
        <v>-3.73012935915764-0.864601054720358i</v>
      </c>
      <c r="AG1046" t="str">
        <f t="shared" si="521"/>
        <v>1.01870227344582-0.0240694905228596i</v>
      </c>
      <c r="AH1046" t="str">
        <f t="shared" si="522"/>
        <v>0.0263836616734189+0.0367892535198094i</v>
      </c>
      <c r="AI1046">
        <f t="shared" si="523"/>
        <v>-26.883421651118486</v>
      </c>
      <c r="AJ1046">
        <f t="shared" si="524"/>
        <v>54.353545356520279</v>
      </c>
      <c r="AK1046"/>
      <c r="AL1046"/>
      <c r="AM1046"/>
      <c r="AN1046"/>
    </row>
    <row r="1047" spans="1:40" x14ac:dyDescent="0.35">
      <c r="A1047"/>
      <c r="B1047">
        <f t="shared" si="490"/>
        <v>91300</v>
      </c>
      <c r="C1047" s="237" t="str">
        <f t="shared" si="493"/>
        <v>-2.53762080443575E-06+0.00742416385073993i</v>
      </c>
      <c r="D1047" s="208" t="str">
        <f t="shared" si="494"/>
        <v>-1.64876497480609+0.0569185895223395i</v>
      </c>
      <c r="E1047" t="str">
        <f t="shared" si="495"/>
        <v>36500</v>
      </c>
      <c r="F1047" t="str">
        <f t="shared" si="496"/>
        <v>0.21505376344086</v>
      </c>
      <c r="G1047" t="str">
        <f t="shared" si="491"/>
        <v>0.21505376344086</v>
      </c>
      <c r="H1047" t="str">
        <f t="shared" si="497"/>
        <v>2.08215660087226+0.920956286500935i</v>
      </c>
      <c r="I1047" t="str">
        <f t="shared" si="498"/>
        <v>358.534261590935i</v>
      </c>
      <c r="J1047" t="str">
        <f t="shared" si="492"/>
        <v>-173.000971131897+78.4358233397257i</v>
      </c>
      <c r="K1047" t="str">
        <f t="shared" si="499"/>
        <v>0.779399935797762-1.71907350559881i</v>
      </c>
      <c r="L1047" t="str">
        <f t="shared" si="500"/>
        <v>0.229614165284276-0.431808704488373i</v>
      </c>
      <c r="M1047" t="str">
        <f t="shared" si="501"/>
        <v>1.00901410108204-2.15088221008718i</v>
      </c>
      <c r="N1047" t="str">
        <f t="shared" si="502"/>
        <v>-1.13881183003335i</v>
      </c>
      <c r="O1047" t="str">
        <f t="shared" si="503"/>
        <v>0.418673819966071-0.908136681604161i</v>
      </c>
      <c r="P1047" t="str">
        <f t="shared" si="504"/>
        <v>0.581326180033929+0.908136681604161i</v>
      </c>
      <c r="Q1047" t="str">
        <f t="shared" si="505"/>
        <v>-0.581326180033929+0.230675148429189i</v>
      </c>
      <c r="R1047" t="str">
        <f t="shared" si="506"/>
        <v>-0.328403900162239-1.69249439266848i</v>
      </c>
      <c r="S1047" t="str">
        <f t="shared" si="507"/>
        <v>0.127157971169569i</v>
      </c>
      <c r="T1047" t="str">
        <f t="shared" si="508"/>
        <v>0.215214153187596-0.041759173668804i</v>
      </c>
      <c r="U1047" t="str">
        <f t="shared" si="509"/>
        <v>0.00005-0.00155643622957964i</v>
      </c>
      <c r="V1047" t="str">
        <f t="shared" si="510"/>
        <v>0.00002-0.0174320857712919i</v>
      </c>
      <c r="W1047" t="str">
        <f t="shared" si="511"/>
        <v>0.000042273202025365-0.00142896266357513i</v>
      </c>
      <c r="X1047" t="str">
        <f t="shared" si="512"/>
        <v>0.0000524669484582272-0.00142828590592978i</v>
      </c>
      <c r="Y1047" t="str">
        <f t="shared" si="513"/>
        <v>0.009+0.458923854836397i</v>
      </c>
      <c r="Z1047" t="str">
        <f t="shared" si="514"/>
        <v>-0.0374217173797196-0.00211665927933907i</v>
      </c>
      <c r="AA1047" t="str">
        <f t="shared" si="515"/>
        <v>0.518805301850337-26.2194966394864i</v>
      </c>
      <c r="AB1047" t="str">
        <f t="shared" si="516"/>
        <v>0.647399250367149-0.125618400689335i</v>
      </c>
      <c r="AC1047" t="str">
        <f t="shared" si="517"/>
        <v>1.3830445893481-1.51923026808939i</v>
      </c>
      <c r="AD1047" t="str">
        <f t="shared" si="518"/>
        <v>0.257346127551767+0.19185905335704i</v>
      </c>
      <c r="AE1047" t="str">
        <f t="shared" si="519"/>
        <v>-0.00922423380839411-0.00772440934035212i</v>
      </c>
      <c r="AF1047" t="str">
        <f t="shared" si="520"/>
        <v>-3.73092157567835-0.864037696978595i</v>
      </c>
      <c r="AG1047" t="str">
        <f t="shared" si="521"/>
        <v>1.01869353643129-0.0240655733254284i</v>
      </c>
      <c r="AH1047" t="str">
        <f t="shared" si="522"/>
        <v>0.026363783557829+0.0367369669399673i</v>
      </c>
      <c r="AI1047">
        <f t="shared" si="523"/>
        <v>-26.893802110304819</v>
      </c>
      <c r="AJ1047">
        <f t="shared" si="524"/>
        <v>54.335402744156632</v>
      </c>
      <c r="AK1047"/>
      <c r="AL1047"/>
      <c r="AM1047"/>
      <c r="AN1047"/>
    </row>
    <row r="1048" spans="1:40" x14ac:dyDescent="0.35">
      <c r="A1048"/>
      <c r="B1048">
        <f t="shared" si="490"/>
        <v>91400</v>
      </c>
      <c r="C1048" s="237" t="str">
        <f t="shared" si="493"/>
        <v>-2.53207106195527E-06+0.0074160411350738i</v>
      </c>
      <c r="D1048" s="208" t="str">
        <f t="shared" si="494"/>
        <v>-1.64876493225807+0.0568563153688992i</v>
      </c>
      <c r="E1048" t="str">
        <f t="shared" si="495"/>
        <v>36500</v>
      </c>
      <c r="F1048" t="str">
        <f t="shared" si="496"/>
        <v>0.21505376344086</v>
      </c>
      <c r="G1048" t="str">
        <f t="shared" si="491"/>
        <v>0.21505376344086</v>
      </c>
      <c r="H1048" t="str">
        <f t="shared" si="497"/>
        <v>2.08294691848036+0.92033094819396i</v>
      </c>
      <c r="I1048" t="str">
        <f t="shared" si="498"/>
        <v>358.926960672634i</v>
      </c>
      <c r="J1048" t="str">
        <f t="shared" si="492"/>
        <v>-173.382343009039+78.5217333324308i</v>
      </c>
      <c r="K1048" t="str">
        <f t="shared" si="499"/>
        <v>0.777969186103105-1.71781893433676i</v>
      </c>
      <c r="L1048" t="str">
        <f t="shared" si="500"/>
        <v>0.229222504952034-0.431544303498359i</v>
      </c>
      <c r="M1048" t="str">
        <f t="shared" si="501"/>
        <v>1.00719169105514-2.14936323783512i</v>
      </c>
      <c r="N1048" t="str">
        <f t="shared" si="502"/>
        <v>-1.14005915952955i</v>
      </c>
      <c r="O1048" t="str">
        <f t="shared" si="503"/>
        <v>0.417540748897467-0.908658199220225i</v>
      </c>
      <c r="P1048" t="str">
        <f t="shared" si="504"/>
        <v>0.582459251102533+0.908658199220225i</v>
      </c>
      <c r="Q1048" t="str">
        <f t="shared" si="505"/>
        <v>-0.582459251102533+0.231400960309325i</v>
      </c>
      <c r="R1048" t="str">
        <f t="shared" si="506"/>
        <v>-0.328392813229552-1.6905021419033i</v>
      </c>
      <c r="S1048" t="str">
        <f t="shared" si="507"/>
        <v>0.127297246055844i</v>
      </c>
      <c r="T1048" t="str">
        <f t="shared" si="508"/>
        <v>0.215196267115796-0.0418035007486531i</v>
      </c>
      <c r="U1048" t="str">
        <f t="shared" si="509"/>
        <v>0.00005-0.0015547333453022i</v>
      </c>
      <c r="V1048" t="str">
        <f t="shared" si="510"/>
        <v>0.00002-0.0174130134673846i</v>
      </c>
      <c r="W1048" t="str">
        <f t="shared" si="511"/>
        <v>0.0000422732011917437-0.0014273994729787i</v>
      </c>
      <c r="X1048" t="str">
        <f t="shared" si="512"/>
        <v>0.0000524446388575622-0.00142672361485729i</v>
      </c>
      <c r="Y1048" t="str">
        <f t="shared" si="513"/>
        <v>0.009+0.459426509660971i</v>
      </c>
      <c r="Z1048" t="str">
        <f t="shared" si="514"/>
        <v>-0.0373396757814056-0.0021121211048719i</v>
      </c>
      <c r="AA1048" t="str">
        <f t="shared" si="515"/>
        <v>0.517662784528818-26.1906539080647i</v>
      </c>
      <c r="AB1048" t="str">
        <f t="shared" si="516"/>
        <v>0.647345446147939-0.125751743770355i</v>
      </c>
      <c r="AC1048" t="str">
        <f t="shared" si="517"/>
        <v>1.38171477944892-1.51803661559155i</v>
      </c>
      <c r="AD1048" t="str">
        <f t="shared" si="518"/>
        <v>0.257582593988954+0.19198467685909i</v>
      </c>
      <c r="AE1048" t="str">
        <f t="shared" si="519"/>
        <v>-0.0092125556586749-0.00771269122192807i</v>
      </c>
      <c r="AF1048" t="str">
        <f t="shared" si="520"/>
        <v>-3.73171185073843-0.863474632825061i</v>
      </c>
      <c r="AG1048" t="str">
        <f t="shared" si="521"/>
        <v>1.01868479344343-0.0240616811631773i</v>
      </c>
      <c r="AH1048" t="str">
        <f t="shared" si="522"/>
        <v>0.0263439609155107+0.0366847817670005i</v>
      </c>
      <c r="AI1048">
        <f t="shared" si="523"/>
        <v>-26.904172051874266</v>
      </c>
      <c r="AJ1048">
        <f t="shared" si="524"/>
        <v>54.317234568460577</v>
      </c>
      <c r="AK1048"/>
      <c r="AL1048"/>
      <c r="AM1048"/>
      <c r="AN1048"/>
    </row>
    <row r="1049" spans="1:40" x14ac:dyDescent="0.35">
      <c r="A1049"/>
      <c r="B1049">
        <f t="shared" si="490"/>
        <v>91500</v>
      </c>
      <c r="C1049" s="237" t="str">
        <f t="shared" si="493"/>
        <v>-2.52653950540401E-06+0.00740793617397123i</v>
      </c>
      <c r="D1049" s="208" t="str">
        <f t="shared" si="494"/>
        <v>-1.64876488984947+0.0567941773337794i</v>
      </c>
      <c r="E1049" t="str">
        <f t="shared" si="495"/>
        <v>36500</v>
      </c>
      <c r="F1049" t="str">
        <f t="shared" si="496"/>
        <v>0.21505376344086</v>
      </c>
      <c r="G1049" t="str">
        <f t="shared" si="491"/>
        <v>0.21505376344086</v>
      </c>
      <c r="H1049" t="str">
        <f t="shared" si="497"/>
        <v>2.08373530020111+0.919706041391424i</v>
      </c>
      <c r="I1049" t="str">
        <f t="shared" si="498"/>
        <v>359.319659754333i</v>
      </c>
      <c r="J1049" t="str">
        <f t="shared" si="492"/>
        <v>-173.764132370448+78.6076433251358i</v>
      </c>
      <c r="K1049" t="str">
        <f t="shared" si="499"/>
        <v>0.776542121825761-1.71656549338393i</v>
      </c>
      <c r="L1049" t="str">
        <f t="shared" si="500"/>
        <v>0.228831751921669-0.431279999031023i</v>
      </c>
      <c r="M1049" t="str">
        <f t="shared" si="501"/>
        <v>1.00537387374743-2.14784549241495i</v>
      </c>
      <c r="N1049" t="str">
        <f t="shared" si="502"/>
        <v>-1.14130648902575i</v>
      </c>
      <c r="O1049" t="str">
        <f t="shared" si="503"/>
        <v>0.416407028206159-0.909178303117994i</v>
      </c>
      <c r="P1049" t="str">
        <f t="shared" si="504"/>
        <v>0.583592971793841+0.909178303117994i</v>
      </c>
      <c r="Q1049" t="str">
        <f t="shared" si="505"/>
        <v>-0.583592971793841+0.232128185907756i</v>
      </c>
      <c r="R1049" t="str">
        <f t="shared" si="506"/>
        <v>-0.328381712896404-1.68851408780505i</v>
      </c>
      <c r="S1049" t="str">
        <f t="shared" si="507"/>
        <v>0.12743652094212i</v>
      </c>
      <c r="T1049" t="str">
        <f t="shared" si="508"/>
        <v>0.215178360911633-0.0418478230325318i</v>
      </c>
      <c r="U1049" t="str">
        <f t="shared" si="509"/>
        <v>0.00005-0.00155303418317618i</v>
      </c>
      <c r="V1049" t="str">
        <f t="shared" si="510"/>
        <v>0.00002-0.0173939828515733i</v>
      </c>
      <c r="W1049" t="str">
        <f t="shared" si="511"/>
        <v>0.0000422732003572101-0.0014258396994393i</v>
      </c>
      <c r="X1049" t="str">
        <f t="shared" si="512"/>
        <v>0.0000524224023545554-0.00142516473835458i</v>
      </c>
      <c r="Y1049" t="str">
        <f t="shared" si="513"/>
        <v>0.009+0.459929164485546i</v>
      </c>
      <c r="Z1049" t="str">
        <f t="shared" si="514"/>
        <v>-0.0372579039279672-0.00210760018008521i</v>
      </c>
      <c r="AA1049" t="str">
        <f t="shared" si="515"/>
        <v>0.516524045711643-26.1618747334183i</v>
      </c>
      <c r="AB1049" t="str">
        <f t="shared" si="516"/>
        <v>0.647291581367299-0.125885072424315i</v>
      </c>
      <c r="AC1049" t="str">
        <f t="shared" si="517"/>
        <v>1.38038835923445-1.51684386822811i</v>
      </c>
      <c r="AD1049" t="str">
        <f t="shared" si="518"/>
        <v>0.257819230060671+0.192110027609604i</v>
      </c>
      <c r="AE1049" t="str">
        <f t="shared" si="519"/>
        <v>-0.0092009129755968-0.00770099680798307i</v>
      </c>
      <c r="AF1049" t="str">
        <f t="shared" si="520"/>
        <v>-3.73250019005058-0.862911864057645i</v>
      </c>
      <c r="AG1049" t="str">
        <f t="shared" si="521"/>
        <v>1.01867604447905-0.024057813926352i</v>
      </c>
      <c r="AH1049" t="str">
        <f t="shared" si="522"/>
        <v>0.0263241934866885+0.0366326976737025i</v>
      </c>
      <c r="AI1049">
        <f t="shared" si="523"/>
        <v>-26.914531503078049</v>
      </c>
      <c r="AJ1049">
        <f t="shared" si="524"/>
        <v>54.299040905410884</v>
      </c>
      <c r="AK1049"/>
      <c r="AL1049"/>
      <c r="AM1049"/>
      <c r="AN1049"/>
    </row>
    <row r="1050" spans="1:40" x14ac:dyDescent="0.35">
      <c r="A1050"/>
      <c r="B1050">
        <f t="shared" si="490"/>
        <v>91600</v>
      </c>
      <c r="C1050" s="237" t="str">
        <f t="shared" si="493"/>
        <v>-2.52102605541086E-06+0.00739984890928412i</v>
      </c>
      <c r="D1050" s="208" t="str">
        <f t="shared" si="494"/>
        <v>-1.64876484757968+0.0567321749711783i</v>
      </c>
      <c r="E1050" t="str">
        <f t="shared" si="495"/>
        <v>36500</v>
      </c>
      <c r="F1050" t="str">
        <f t="shared" si="496"/>
        <v>0.21505376344086</v>
      </c>
      <c r="G1050" t="str">
        <f t="shared" si="491"/>
        <v>0.21505376344086</v>
      </c>
      <c r="H1050" t="str">
        <f t="shared" si="497"/>
        <v>2.08452175172989+0.919081567428921i</v>
      </c>
      <c r="I1050" t="str">
        <f t="shared" si="498"/>
        <v>359.712358836031i</v>
      </c>
      <c r="J1050" t="str">
        <f t="shared" si="492"/>
        <v>-174.146339216123+78.6935533178409i</v>
      </c>
      <c r="K1050" t="str">
        <f t="shared" si="499"/>
        <v>0.775118731295391-1.71531318414027i</v>
      </c>
      <c r="L1050" t="str">
        <f t="shared" si="500"/>
        <v>0.228441903742535-0.431015792069109i</v>
      </c>
      <c r="M1050" t="str">
        <f t="shared" si="501"/>
        <v>1.00356063503793-2.14632897620938i</v>
      </c>
      <c r="N1050" t="str">
        <f t="shared" si="502"/>
        <v>-1.14255381852195i</v>
      </c>
      <c r="O1050" t="str">
        <f t="shared" si="503"/>
        <v>0.415272659656026-0.909696992488274i</v>
      </c>
      <c r="P1050" t="str">
        <f t="shared" si="504"/>
        <v>0.584727340343974+0.909696992488274i</v>
      </c>
      <c r="Q1050" t="str">
        <f t="shared" si="505"/>
        <v>-0.584727340343974+0.232856826033676i</v>
      </c>
      <c r="R1050" t="str">
        <f t="shared" si="506"/>
        <v>-0.328370599158478-1.6865302166151i</v>
      </c>
      <c r="S1050" t="str">
        <f t="shared" si="507"/>
        <v>0.127575795828396i</v>
      </c>
      <c r="T1050" t="str">
        <f t="shared" si="508"/>
        <v>0.215160434573308-0.0418921405142901i</v>
      </c>
      <c r="U1050" t="str">
        <f t="shared" si="509"/>
        <v>0.00005-0.00155133873101114i</v>
      </c>
      <c r="V1050" t="str">
        <f t="shared" si="510"/>
        <v>0.00002-0.0173749937873248i</v>
      </c>
      <c r="W1050" t="str">
        <f t="shared" si="511"/>
        <v>0.0000422731995217639-0.00142428333176572i</v>
      </c>
      <c r="X1050" t="str">
        <f t="shared" si="512"/>
        <v>0.0000524002386301998-0.00142360926524086i</v>
      </c>
      <c r="Y1050" t="str">
        <f t="shared" si="513"/>
        <v>0.009+0.46043181931012i</v>
      </c>
      <c r="Z1050" t="str">
        <f t="shared" si="514"/>
        <v>-0.0371764006371952-0.00210309641622221i</v>
      </c>
      <c r="AA1050" t="str">
        <f t="shared" si="515"/>
        <v>0.515389068718426-26.1331589051501i</v>
      </c>
      <c r="AB1050" t="str">
        <f t="shared" si="516"/>
        <v>0.647237656019818-0.126018386632714i</v>
      </c>
      <c r="AC1050" t="str">
        <f t="shared" si="517"/>
        <v>1.37906531833076-1.51565202772476i</v>
      </c>
      <c r="AD1050" t="str">
        <f t="shared" si="518"/>
        <v>0.258056035486244+0.192235105396974i</v>
      </c>
      <c r="AE1050" t="str">
        <f t="shared" si="519"/>
        <v>-0.00918930560085038-0.00768932601818697i</v>
      </c>
      <c r="AF1050" t="str">
        <f t="shared" si="520"/>
        <v>-3.73328659930957-0.862349392457743i</v>
      </c>
      <c r="AG1050" t="str">
        <f t="shared" si="521"/>
        <v>1.01866728953498-0.0240539715056553i</v>
      </c>
      <c r="AH1050" t="str">
        <f t="shared" si="522"/>
        <v>0.0263044810130305+0.0365807143343053i</v>
      </c>
      <c r="AI1050">
        <f t="shared" si="523"/>
        <v>-26.924880491069089</v>
      </c>
      <c r="AJ1050">
        <f t="shared" si="524"/>
        <v>54.280821830655064</v>
      </c>
      <c r="AK1050"/>
      <c r="AL1050"/>
      <c r="AM1050"/>
      <c r="AN1050"/>
    </row>
    <row r="1051" spans="1:40" x14ac:dyDescent="0.35">
      <c r="A1051"/>
      <c r="B1051">
        <f t="shared" si="490"/>
        <v>91700</v>
      </c>
      <c r="C1051" s="237" t="str">
        <f t="shared" si="493"/>
        <v>-2.51553063303718E-06+0.007391779283118i</v>
      </c>
      <c r="D1051" s="208" t="str">
        <f t="shared" si="494"/>
        <v>-1.64876480544811+0.056670307837238i</v>
      </c>
      <c r="E1051" t="str">
        <f t="shared" si="495"/>
        <v>36500</v>
      </c>
      <c r="F1051" t="str">
        <f t="shared" si="496"/>
        <v>0.21505376344086</v>
      </c>
      <c r="G1051" t="str">
        <f t="shared" si="491"/>
        <v>0.21505376344086</v>
      </c>
      <c r="H1051" t="str">
        <f t="shared" si="497"/>
        <v>2.08530627874424+0.918457527627615i</v>
      </c>
      <c r="I1051" t="str">
        <f t="shared" si="498"/>
        <v>360.10505791773i</v>
      </c>
      <c r="J1051" t="str">
        <f t="shared" si="492"/>
        <v>-174.528963546064+78.7794633105459i</v>
      </c>
      <c r="K1051" t="str">
        <f t="shared" si="499"/>
        <v>0.773699002882947-1.71406200798156i</v>
      </c>
      <c r="L1051" t="str">
        <f t="shared" si="500"/>
        <v>0.228052957970552-0.430751683587587i</v>
      </c>
      <c r="M1051" t="str">
        <f t="shared" si="501"/>
        <v>1.0017519608535-2.14481369156915i</v>
      </c>
      <c r="N1051" t="str">
        <f t="shared" si="502"/>
        <v>-1.14380114801816i</v>
      </c>
      <c r="O1051" t="str">
        <f t="shared" si="503"/>
        <v>0.414137645011943-0.910214266524076i</v>
      </c>
      <c r="P1051" t="str">
        <f t="shared" si="504"/>
        <v>0.585862354988057+0.910214266524076i</v>
      </c>
      <c r="Q1051" t="str">
        <f t="shared" si="505"/>
        <v>-0.585862354988057+0.233586881494084i</v>
      </c>
      <c r="R1051" t="str">
        <f t="shared" si="506"/>
        <v>-0.328359472011453-1.68455051463478i</v>
      </c>
      <c r="S1051" t="str">
        <f t="shared" si="507"/>
        <v>0.127715070714671i</v>
      </c>
      <c r="T1051" t="str">
        <f t="shared" si="508"/>
        <v>0.215142488099016-0.0419364531877748i</v>
      </c>
      <c r="U1051" t="str">
        <f t="shared" si="509"/>
        <v>0.00005-0.0015496469766698i</v>
      </c>
      <c r="V1051" t="str">
        <f t="shared" si="510"/>
        <v>0.00002-0.0173560461387018i</v>
      </c>
      <c r="W1051" t="str">
        <f t="shared" si="511"/>
        <v>0.0000422731986854051-0.00142273035881552i</v>
      </c>
      <c r="X1051" t="str">
        <f t="shared" si="512"/>
        <v>0.0000523781473672276-0.00142205718438405i</v>
      </c>
      <c r="Y1051" t="str">
        <f t="shared" si="513"/>
        <v>0.009+0.460934474134694i</v>
      </c>
      <c r="Z1051" t="str">
        <f t="shared" si="514"/>
        <v>-0.0370951647333539-0.00209860972509086i</v>
      </c>
      <c r="AA1051" t="str">
        <f t="shared" si="515"/>
        <v>0.51425783696093-26.1045062137934i</v>
      </c>
      <c r="AB1051" t="str">
        <f t="shared" si="516"/>
        <v>0.647183670100066-0.126151686377043i</v>
      </c>
      <c r="AC1051" t="str">
        <f t="shared" si="517"/>
        <v>1.37774564639909-1.51446109578377i</v>
      </c>
      <c r="AD1051" t="str">
        <f t="shared" si="518"/>
        <v>0.258293009984724+0.192359910009791i</v>
      </c>
      <c r="AE1051" t="str">
        <f t="shared" si="519"/>
        <v>-0.009177733376993-0.00767767877258326i</v>
      </c>
      <c r="AF1051" t="str">
        <f t="shared" si="520"/>
        <v>-3.73407108419235-0.861787219790377i</v>
      </c>
      <c r="AG1051" t="str">
        <f t="shared" si="521"/>
        <v>1.01865852860812-0.0240501537922473i</v>
      </c>
      <c r="AH1051" t="str">
        <f t="shared" si="522"/>
        <v>0.02628482323764+0.0365288314244693i</v>
      </c>
      <c r="AI1051">
        <f t="shared" si="523"/>
        <v>-26.935219042902681</v>
      </c>
      <c r="AJ1051">
        <f t="shared" si="524"/>
        <v>54.262577419508361</v>
      </c>
      <c r="AK1051"/>
      <c r="AL1051"/>
      <c r="AM1051"/>
      <c r="AN1051"/>
    </row>
    <row r="1052" spans="1:40" x14ac:dyDescent="0.35">
      <c r="A1052"/>
      <c r="B1052">
        <f t="shared" si="490"/>
        <v>91800</v>
      </c>
      <c r="C1052" s="237" t="str">
        <f t="shared" si="493"/>
        <v>-2.51005315977405E-06+0.00738372723783066i</v>
      </c>
      <c r="D1052" s="208" t="str">
        <f t="shared" si="494"/>
        <v>-1.64876476345415+0.0566085754900351i</v>
      </c>
      <c r="E1052" t="str">
        <f t="shared" si="495"/>
        <v>36500</v>
      </c>
      <c r="F1052" t="str">
        <f t="shared" si="496"/>
        <v>0.21505376344086</v>
      </c>
      <c r="G1052" t="str">
        <f t="shared" si="491"/>
        <v>0.21505376344086</v>
      </c>
      <c r="H1052" t="str">
        <f t="shared" si="497"/>
        <v>2.08608888690385+0.917833923294298i</v>
      </c>
      <c r="I1052" t="str">
        <f t="shared" si="498"/>
        <v>360.497756999429i</v>
      </c>
      <c r="J1052" t="str">
        <f t="shared" si="492"/>
        <v>-174.912005360272+78.8653733032511i</v>
      </c>
      <c r="K1052" t="str">
        <f t="shared" si="499"/>
        <v>0.772282925000525-1.71281196625959i</v>
      </c>
      <c r="L1052" t="str">
        <f t="shared" si="500"/>
        <v>0.227664912168217-0.430487674553714i</v>
      </c>
      <c r="M1052" t="str">
        <f t="shared" si="501"/>
        <v>0.999947837168742-2.1432996408133i</v>
      </c>
      <c r="N1052" t="str">
        <f t="shared" si="502"/>
        <v>-1.14504847751436i</v>
      </c>
      <c r="O1052" t="str">
        <f t="shared" si="503"/>
        <v>0.413001986039819-0.910730124420602i</v>
      </c>
      <c r="P1052" t="str">
        <f t="shared" si="504"/>
        <v>0.586998013960181+0.910730124420602i</v>
      </c>
      <c r="Q1052" t="str">
        <f t="shared" si="505"/>
        <v>-0.586998013960181+0.234318353093758i</v>
      </c>
      <c r="R1052" t="str">
        <f t="shared" si="506"/>
        <v>-0.328348331451005-1.68257496822516i</v>
      </c>
      <c r="S1052" t="str">
        <f t="shared" si="507"/>
        <v>0.127854345600947i</v>
      </c>
      <c r="T1052" t="str">
        <f t="shared" si="508"/>
        <v>0.215124521486962-0.0419807610468311i</v>
      </c>
      <c r="U1052" t="str">
        <f t="shared" si="509"/>
        <v>0.00005-0.00154795890806777i</v>
      </c>
      <c r="V1052" t="str">
        <f t="shared" si="510"/>
        <v>0.00002-0.017337139770359i</v>
      </c>
      <c r="W1052" t="str">
        <f t="shared" si="511"/>
        <v>0.0000422731978481338-0.00142118076949484i</v>
      </c>
      <c r="X1052" t="str">
        <f t="shared" si="512"/>
        <v>0.000052356128250097-0.00142050848470058i</v>
      </c>
      <c r="Y1052" t="str">
        <f t="shared" si="513"/>
        <v>0.009+0.461437128959269i</v>
      </c>
      <c r="Z1052" t="str">
        <f t="shared" si="514"/>
        <v>-0.0370141950471404-0.0020941400190597i</v>
      </c>
      <c r="AA1052" t="str">
        <f t="shared" si="515"/>
        <v>0.513130333942447-26.075916450806i</v>
      </c>
      <c r="AB1052" t="str">
        <f t="shared" si="516"/>
        <v>0.647129623602644-0.126284971638786i</v>
      </c>
      <c r="AC1052" t="str">
        <f t="shared" si="517"/>
        <v>1.37642933313576-1.51327107408431i</v>
      </c>
      <c r="AD1052" t="str">
        <f t="shared" si="518"/>
        <v>0.258530153274873+0.192484441236862i</v>
      </c>
      <c r="AE1052" t="str">
        <f t="shared" si="519"/>
        <v>-0.00916619614744281-0.00766605499158761i</v>
      </c>
      <c r="AF1052" t="str">
        <f t="shared" si="520"/>
        <v>-3.734853650358-0.861225347804263i</v>
      </c>
      <c r="AG1052" t="str">
        <f t="shared" si="521"/>
        <v>1.0186497616954-0.0240463606777406i</v>
      </c>
      <c r="AH1052" t="str">
        <f t="shared" si="522"/>
        <v>0.0262652199050445+0.0364770486212782i</v>
      </c>
      <c r="AI1052">
        <f t="shared" si="523"/>
        <v>-26.945547185536757</v>
      </c>
      <c r="AJ1052">
        <f t="shared" si="524"/>
        <v>54.244307746958945</v>
      </c>
      <c r="AK1052"/>
      <c r="AL1052"/>
      <c r="AM1052"/>
      <c r="AN1052"/>
    </row>
    <row r="1053" spans="1:40" x14ac:dyDescent="0.35">
      <c r="A1053"/>
      <c r="B1053">
        <f t="shared" si="490"/>
        <v>91900</v>
      </c>
      <c r="C1053" s="237" t="str">
        <f t="shared" si="493"/>
        <v>-2.50459355753951E-06+0.00737569271603081i</v>
      </c>
      <c r="D1053" s="208" t="str">
        <f t="shared" si="494"/>
        <v>-1.64876472159721+0.0565469774895696i</v>
      </c>
      <c r="E1053" t="str">
        <f t="shared" si="495"/>
        <v>36500</v>
      </c>
      <c r="F1053" t="str">
        <f t="shared" si="496"/>
        <v>0.21505376344086</v>
      </c>
      <c r="G1053" t="str">
        <f t="shared" si="491"/>
        <v>0.21505376344086</v>
      </c>
      <c r="H1053" t="str">
        <f t="shared" si="497"/>
        <v>2.08686958185064+0.917210755721551i</v>
      </c>
      <c r="I1053" t="str">
        <f t="shared" si="498"/>
        <v>360.890456081127i</v>
      </c>
      <c r="J1053" t="str">
        <f t="shared" si="492"/>
        <v>-175.295464658745+78.9512832959561i</v>
      </c>
      <c r="K1053" t="str">
        <f t="shared" si="499"/>
        <v>0.770870486101243-1.71156306030242i</v>
      </c>
      <c r="L1053" t="str">
        <f t="shared" si="500"/>
        <v>0.227277763904573-0.430223765927068i</v>
      </c>
      <c r="M1053" t="str">
        <f t="shared" si="501"/>
        <v>0.998148250005816-2.14178682622949i</v>
      </c>
      <c r="N1053" t="str">
        <f t="shared" si="502"/>
        <v>-1.14629580701056i</v>
      </c>
      <c r="O1053" t="str">
        <f t="shared" si="503"/>
        <v>0.411865684506539-0.911244565375268i</v>
      </c>
      <c r="P1053" t="str">
        <f t="shared" si="504"/>
        <v>0.588134315493461+0.911244565375268i</v>
      </c>
      <c r="Q1053" t="str">
        <f t="shared" si="505"/>
        <v>-0.588134315493461+0.235051241635292i</v>
      </c>
      <c r="R1053" t="str">
        <f t="shared" si="506"/>
        <v>-0.328337177472797-1.68060356380662i</v>
      </c>
      <c r="S1053" t="str">
        <f t="shared" si="507"/>
        <v>0.127993620487222i</v>
      </c>
      <c r="T1053" t="str">
        <f t="shared" si="508"/>
        <v>0.215106534735337-0.0420250640852988i</v>
      </c>
      <c r="U1053" t="str">
        <f t="shared" si="509"/>
        <v>0.00005-0.00154627451317324i</v>
      </c>
      <c r="V1053" t="str">
        <f t="shared" si="510"/>
        <v>0.00002-0.0173182745475403i</v>
      </c>
      <c r="W1053" t="str">
        <f t="shared" si="511"/>
        <v>0.0000422731970099502-0.00141963455275809i</v>
      </c>
      <c r="X1053" t="str">
        <f t="shared" si="512"/>
        <v>0.0000523341809649829-0.00141896315515511i</v>
      </c>
      <c r="Y1053" t="str">
        <f t="shared" si="513"/>
        <v>0.009+0.461939783783843i</v>
      </c>
      <c r="Z1053" t="str">
        <f t="shared" si="514"/>
        <v>-0.0369334904156419-0.00208968721105355i</v>
      </c>
      <c r="AA1053" t="str">
        <f t="shared" si="515"/>
        <v>0.512006543257199-26.0473894085655i</v>
      </c>
      <c r="AB1053" t="str">
        <f t="shared" si="516"/>
        <v>0.64707551652211-0.126418242399413i</v>
      </c>
      <c r="AC1053" t="str">
        <f t="shared" si="517"/>
        <v>1.375116368272-1.51208196428248i</v>
      </c>
      <c r="AD1053" t="str">
        <f t="shared" si="518"/>
        <v>0.258767465075168+0.19260869886719i</v>
      </c>
      <c r="AE1053" t="str">
        <f t="shared" si="519"/>
        <v>-0.00915469375647322-0.00765445459598493i</v>
      </c>
      <c r="AF1053" t="str">
        <f t="shared" si="520"/>
        <v>-3.73563430344785-0.860663778231981i</v>
      </c>
      <c r="AG1053" t="str">
        <f t="shared" si="521"/>
        <v>1.01864098879378-0.0240425920541987i</v>
      </c>
      <c r="AH1053" t="str">
        <f t="shared" si="522"/>
        <v>0.0262456707611877+0.0364253656032292i</v>
      </c>
      <c r="AI1053">
        <f t="shared" si="523"/>
        <v>-26.955864945832495</v>
      </c>
      <c r="AJ1053">
        <f t="shared" si="524"/>
        <v>54.226012887666627</v>
      </c>
      <c r="AK1053"/>
      <c r="AL1053"/>
      <c r="AM1053"/>
      <c r="AN1053"/>
    </row>
    <row r="1054" spans="1:40" x14ac:dyDescent="0.35">
      <c r="A1054"/>
      <c r="B1054">
        <f t="shared" si="490"/>
        <v>92000</v>
      </c>
      <c r="C1054" s="237" t="str">
        <f t="shared" si="493"/>
        <v>-2.49915174867567E-06+0.00736767566057667i</v>
      </c>
      <c r="D1054" s="208" t="str">
        <f t="shared" si="494"/>
        <v>-1.64876467987667+0.0564855133977545i</v>
      </c>
      <c r="E1054" t="str">
        <f t="shared" si="495"/>
        <v>36500</v>
      </c>
      <c r="F1054" t="str">
        <f t="shared" si="496"/>
        <v>0.21505376344086</v>
      </c>
      <c r="G1054" t="str">
        <f t="shared" si="491"/>
        <v>0.21505376344086</v>
      </c>
      <c r="H1054" t="str">
        <f t="shared" si="497"/>
        <v>2.08764836920875+0.916588026187776i</v>
      </c>
      <c r="I1054" t="str">
        <f t="shared" si="498"/>
        <v>361.283155162826i</v>
      </c>
      <c r="J1054" t="str">
        <f t="shared" si="492"/>
        <v>-175.679341441485+79.0371932886612i</v>
      </c>
      <c r="K1054" t="str">
        <f t="shared" si="499"/>
        <v>0.769461674679065-1.71031529141449i</v>
      </c>
      <c r="L1054" t="str">
        <f t="shared" si="500"/>
        <v>0.226891510755216-0.429959958659602i</v>
      </c>
      <c r="M1054" t="str">
        <f t="shared" si="501"/>
        <v>0.996353185434281-2.14027525007409i</v>
      </c>
      <c r="N1054" t="str">
        <f t="shared" si="502"/>
        <v>-1.14754313650677i</v>
      </c>
      <c r="O1054" t="str">
        <f t="shared" si="503"/>
        <v>0.410728742179985-0.911757588587695i</v>
      </c>
      <c r="P1054" t="str">
        <f t="shared" si="504"/>
        <v>0.589271257820015+0.911757588587695i</v>
      </c>
      <c r="Q1054" t="str">
        <f t="shared" si="505"/>
        <v>-0.589271257820015+0.235785547919075i</v>
      </c>
      <c r="R1054" t="str">
        <f t="shared" si="506"/>
        <v>-0.328326010072497-1.67863628785854i</v>
      </c>
      <c r="S1054" t="str">
        <f t="shared" si="507"/>
        <v>0.128132895373498i</v>
      </c>
      <c r="T1054" t="str">
        <f t="shared" si="508"/>
        <v>0.215088527842335-0.0420693622970173i</v>
      </c>
      <c r="U1054" t="str">
        <f t="shared" si="509"/>
        <v>0.0000499999999999999-0.00154459378000675i</v>
      </c>
      <c r="V1054" t="str">
        <f t="shared" si="510"/>
        <v>0.00002-0.0172994503360756i</v>
      </c>
      <c r="W1054" t="str">
        <f t="shared" si="511"/>
        <v>0.0000422731961708539-0.00141809169760773i</v>
      </c>
      <c r="X1054" t="str">
        <f t="shared" si="512"/>
        <v>0.000052312305199764-0.0014174211847603i</v>
      </c>
      <c r="Y1054" t="str">
        <f t="shared" si="513"/>
        <v>0.009+0.462442438608418i</v>
      </c>
      <c r="Z1054" t="str">
        <f t="shared" si="514"/>
        <v>-0.0368530496822944-0.0020852512145494i</v>
      </c>
      <c r="AA1054" t="str">
        <f t="shared" si="515"/>
        <v>0.510886448589731-26.0189248803645i</v>
      </c>
      <c r="AB1054" t="str">
        <f t="shared" si="516"/>
        <v>0.647021348853032-0.126551498640391i</v>
      </c>
      <c r="AC1054" t="str">
        <f t="shared" si="517"/>
        <v>1.37380674157389-1.51089376801153i</v>
      </c>
      <c r="AD1054" t="str">
        <f t="shared" si="518"/>
        <v>0.25900494510381+0.192732682689986i</v>
      </c>
      <c r="AE1054" t="str">
        <f t="shared" si="519"/>
        <v>-0.009143226049208-0.00764287750692797i</v>
      </c>
      <c r="AF1054" t="str">
        <f t="shared" si="520"/>
        <v>-3.73641304908542-0.860102512790021i</v>
      </c>
      <c r="AG1054" t="str">
        <f t="shared" si="521"/>
        <v>1.01863220990029-0.0240388478141345i</v>
      </c>
      <c r="AH1054" t="str">
        <f t="shared" si="522"/>
        <v>0.0262261755534203+0.0363737820502263i</v>
      </c>
      <c r="AI1054">
        <f t="shared" si="523"/>
        <v>-26.966172350554597</v>
      </c>
      <c r="AJ1054">
        <f t="shared" si="524"/>
        <v>54.207692915965168</v>
      </c>
      <c r="AK1054"/>
      <c r="AL1054"/>
      <c r="AM1054"/>
      <c r="AN1054"/>
    </row>
    <row r="1055" spans="1:40" x14ac:dyDescent="0.35">
      <c r="A1055"/>
      <c r="B1055">
        <f t="shared" si="490"/>
        <v>92100</v>
      </c>
      <c r="C1055" s="237" t="str">
        <f t="shared" si="493"/>
        <v>-2.49372765594603E-06+0.00735967601457461i</v>
      </c>
      <c r="D1055" s="208" t="str">
        <f t="shared" si="494"/>
        <v>-1.64876463829196+0.0564241827784054i</v>
      </c>
      <c r="E1055" t="str">
        <f t="shared" si="495"/>
        <v>36500</v>
      </c>
      <c r="F1055" t="str">
        <f t="shared" si="496"/>
        <v>0.21505376344086</v>
      </c>
      <c r="G1055" t="str">
        <f t="shared" si="491"/>
        <v>0.21505376344086</v>
      </c>
      <c r="H1055" t="str">
        <f t="shared" si="497"/>
        <v>2.0884252545847+0.915965735957373i</v>
      </c>
      <c r="I1055" t="str">
        <f t="shared" si="498"/>
        <v>361.675854244525i</v>
      </c>
      <c r="J1055" t="str">
        <f t="shared" si="492"/>
        <v>-176.063635708491+79.1231032813662i</v>
      </c>
      <c r="K1055" t="str">
        <f t="shared" si="499"/>
        <v>0.768056479268685-1.70906866087688i</v>
      </c>
      <c r="L1055" t="str">
        <f t="shared" si="500"/>
        <v>0.226506150302276-0.429696253695694i</v>
      </c>
      <c r="M1055" t="str">
        <f t="shared" si="501"/>
        <v>0.994562629570961-2.13876491457257i</v>
      </c>
      <c r="N1055" t="str">
        <f t="shared" si="502"/>
        <v>-1.14879046600297i</v>
      </c>
      <c r="O1055" t="str">
        <f t="shared" si="503"/>
        <v>0.409591160829066-0.912269193259697i</v>
      </c>
      <c r="P1055" t="str">
        <f t="shared" si="504"/>
        <v>0.590408839170934+0.912269193259697i</v>
      </c>
      <c r="Q1055" t="str">
        <f t="shared" si="505"/>
        <v>-0.590408839170934+0.236521272743273i</v>
      </c>
      <c r="R1055" t="str">
        <f t="shared" si="506"/>
        <v>-0.328314829245756-1.67667312691908i</v>
      </c>
      <c r="S1055" t="str">
        <f t="shared" si="507"/>
        <v>0.128272170259773i</v>
      </c>
      <c r="T1055" t="str">
        <f t="shared" si="508"/>
        <v>0.21507050080615-0.0421136556758199i</v>
      </c>
      <c r="U1055" t="str">
        <f t="shared" si="509"/>
        <v>0.0000499999999999999-0.00154291669664083i</v>
      </c>
      <c r="V1055" t="str">
        <f t="shared" si="510"/>
        <v>0.00002-0.0172806670023773i</v>
      </c>
      <c r="W1055" t="str">
        <f t="shared" si="511"/>
        <v>0.0000422731953308451-0.00141655219309394i</v>
      </c>
      <c r="X1055" t="str">
        <f t="shared" si="512"/>
        <v>0.0000522905006440124-0.00141588256257645i</v>
      </c>
      <c r="Y1055" t="str">
        <f t="shared" si="513"/>
        <v>0.009+0.462945093432992i</v>
      </c>
      <c r="Z1055" t="str">
        <f t="shared" si="514"/>
        <v>-0.036772871696839-0.00208083194357224i</v>
      </c>
      <c r="AA1055" t="str">
        <f t="shared" si="515"/>
        <v>0.50977003371432-25.9905226604048i</v>
      </c>
      <c r="AB1055" t="str">
        <f t="shared" si="516"/>
        <v>0.646967120589975-0.126684740343171i</v>
      </c>
      <c r="AC1055" t="str">
        <f t="shared" si="517"/>
        <v>1.37250044284221-1.5097064868821i</v>
      </c>
      <c r="AD1055" t="str">
        <f t="shared" si="518"/>
        <v>0.259242593078707+0.192856392494672i</v>
      </c>
      <c r="AE1055" t="str">
        <f t="shared" si="519"/>
        <v>-0.00913179287161412-0.00763132364593447i</v>
      </c>
      <c r="AF1055" t="str">
        <f t="shared" si="520"/>
        <v>-3.73718989287666-0.859541553178968i</v>
      </c>
      <c r="AG1055" t="str">
        <f t="shared" si="521"/>
        <v>1.018623425012-0.0240351278505057i</v>
      </c>
      <c r="AH1055" t="str">
        <f t="shared" si="522"/>
        <v>0.0262067340304879+0.0363222976435712i</v>
      </c>
      <c r="AI1055">
        <f t="shared" si="523"/>
        <v>-26.976469426372354</v>
      </c>
      <c r="AJ1055">
        <f t="shared" si="524"/>
        <v>54.189347905865809</v>
      </c>
      <c r="AK1055"/>
      <c r="AL1055"/>
      <c r="AM1055"/>
      <c r="AN1055"/>
    </row>
    <row r="1056" spans="1:40" x14ac:dyDescent="0.35">
      <c r="A1056"/>
      <c r="B1056">
        <f t="shared" si="490"/>
        <v>92200</v>
      </c>
      <c r="C1056" s="237" t="str">
        <f t="shared" si="493"/>
        <v>-2.48832120253273E-06+0.00735169372137788i</v>
      </c>
      <c r="D1056" s="208" t="str">
        <f t="shared" si="494"/>
        <v>-1.64876459684248+0.0563629851972304i</v>
      </c>
      <c r="E1056" t="str">
        <f t="shared" si="495"/>
        <v>36500</v>
      </c>
      <c r="F1056" t="str">
        <f t="shared" si="496"/>
        <v>0.21505376344086</v>
      </c>
      <c r="G1056" t="str">
        <f t="shared" si="491"/>
        <v>0.21505376344086</v>
      </c>
      <c r="H1056" t="str">
        <f t="shared" si="497"/>
        <v>2.08920024356733+0.915343886280768i</v>
      </c>
      <c r="I1056" t="str">
        <f t="shared" si="498"/>
        <v>362.068553326224i</v>
      </c>
      <c r="J1056" t="str">
        <f t="shared" si="492"/>
        <v>-176.448347459763+79.2090132740713i</v>
      </c>
      <c r="K1056" t="str">
        <f t="shared" si="499"/>
        <v>0.766654888445371-1.70782316994746i</v>
      </c>
      <c r="L1056" t="str">
        <f t="shared" si="500"/>
        <v>0.226121680134398-0.429432651972183i</v>
      </c>
      <c r="M1056" t="str">
        <f t="shared" si="501"/>
        <v>0.992776568579769-2.13725582191964i</v>
      </c>
      <c r="N1056" t="str">
        <f t="shared" si="502"/>
        <v>-1.15003779549917i</v>
      </c>
      <c r="O1056" t="str">
        <f t="shared" si="503"/>
        <v>0.408452942223657-0.912779378595309i</v>
      </c>
      <c r="P1056" t="str">
        <f t="shared" si="504"/>
        <v>0.591547057776343+0.912779378595309i</v>
      </c>
      <c r="Q1056" t="str">
        <f t="shared" si="505"/>
        <v>-0.591547057776343+0.237258416903861i</v>
      </c>
      <c r="R1056" t="str">
        <f t="shared" si="506"/>
        <v>-0.328303634988227-1.67471406758473i</v>
      </c>
      <c r="S1056" t="str">
        <f t="shared" si="507"/>
        <v>0.128411445146049i</v>
      </c>
      <c r="T1056" t="str">
        <f t="shared" si="508"/>
        <v>0.215052453624973-0.0421579442155392i</v>
      </c>
      <c r="U1056" t="str">
        <f t="shared" si="509"/>
        <v>0.0000499999999999999-0.00154124325119979i</v>
      </c>
      <c r="V1056" t="str">
        <f t="shared" si="510"/>
        <v>0.00002-0.0172619244134377i</v>
      </c>
      <c r="W1056" t="str">
        <f t="shared" si="511"/>
        <v>0.0000422731944899238-0.00141501602831445i</v>
      </c>
      <c r="X1056" t="str">
        <f t="shared" si="512"/>
        <v>0.0000522687669889829-0.00141434727771137i</v>
      </c>
      <c r="Y1056" t="str">
        <f t="shared" si="513"/>
        <v>0.009+0.463447748257566i</v>
      </c>
      <c r="Z1056" t="str">
        <f t="shared" si="514"/>
        <v>-0.0366929553152836-0.00207642931269094i</v>
      </c>
      <c r="AA1056" t="str">
        <f t="shared" si="515"/>
        <v>0.508657282494371-25.9621825437932i</v>
      </c>
      <c r="AB1056" t="str">
        <f t="shared" si="516"/>
        <v>0.6469128317275-0.1268179674892i</v>
      </c>
      <c r="AC1056" t="str">
        <f t="shared" si="517"/>
        <v>1.37119746191234-1.50852012248231i</v>
      </c>
      <c r="AD1056" t="str">
        <f t="shared" si="518"/>
        <v>0.259480408717492+0.19297982807088i</v>
      </c>
      <c r="AE1056" t="str">
        <f t="shared" si="519"/>
        <v>-0.00912039407049803-0.00761979293488594i</v>
      </c>
      <c r="AF1056" t="str">
        <f t="shared" si="520"/>
        <v>-3.73796484040981-0.858980901083538i</v>
      </c>
      <c r="AG1056" t="str">
        <f t="shared" si="521"/>
        <v>1.018614634126-0.0240314320567146i</v>
      </c>
      <c r="AH1056" t="str">
        <f t="shared" si="522"/>
        <v>0.0261873459425261+0.0362709120659594i</v>
      </c>
      <c r="AI1056">
        <f t="shared" si="523"/>
        <v>-26.986756199858984</v>
      </c>
      <c r="AJ1056">
        <f t="shared" si="524"/>
        <v>54.17097793105718</v>
      </c>
      <c r="AK1056"/>
      <c r="AL1056"/>
      <c r="AM1056"/>
      <c r="AN1056"/>
    </row>
    <row r="1057" spans="1:40" x14ac:dyDescent="0.35">
      <c r="A1057"/>
      <c r="B1057">
        <f t="shared" si="490"/>
        <v>92300</v>
      </c>
      <c r="C1057" s="237" t="str">
        <f t="shared" si="493"/>
        <v>-0.0000024829323120338+0.00734372872458517i</v>
      </c>
      <c r="D1057" s="208" t="str">
        <f t="shared" si="494"/>
        <v>-1.64876455552765+0.0563019202218197i</v>
      </c>
      <c r="E1057" t="str">
        <f t="shared" si="495"/>
        <v>36500</v>
      </c>
      <c r="F1057" t="str">
        <f t="shared" si="496"/>
        <v>0.21505376344086</v>
      </c>
      <c r="G1057" t="str">
        <f t="shared" si="491"/>
        <v>0.21505376344086</v>
      </c>
      <c r="H1057" t="str">
        <f t="shared" si="497"/>
        <v>2.08997334172791+0.91472247839457i</v>
      </c>
      <c r="I1057" t="str">
        <f t="shared" si="498"/>
        <v>362.461252407922i</v>
      </c>
      <c r="J1057" t="str">
        <f t="shared" si="492"/>
        <v>-176.833476695301+79.2949232667764i</v>
      </c>
      <c r="K1057" t="str">
        <f t="shared" si="499"/>
        <v>0.765256890824819-1.70657881986107i</v>
      </c>
      <c r="L1057" t="str">
        <f t="shared" si="500"/>
        <v>0.225738097846752-0.429169154418431i</v>
      </c>
      <c r="M1057" t="str">
        <f t="shared" si="501"/>
        <v>0.990994988671571-2.1357479742795i</v>
      </c>
      <c r="N1057" t="str">
        <f t="shared" si="502"/>
        <v>-1.15128512499538i</v>
      </c>
      <c r="O1057" t="str">
        <f t="shared" si="503"/>
        <v>0.407314088134624-0.913288143800772i</v>
      </c>
      <c r="P1057" t="str">
        <f t="shared" si="504"/>
        <v>0.592685911865376+0.913288143800772i</v>
      </c>
      <c r="Q1057" t="str">
        <f t="shared" si="505"/>
        <v>-0.592685911865376+0.237996981194608i</v>
      </c>
      <c r="R1057" t="str">
        <f t="shared" si="506"/>
        <v>-0.328292427295554-1.67275909651005i</v>
      </c>
      <c r="S1057" t="str">
        <f t="shared" si="507"/>
        <v>0.128550720032324i</v>
      </c>
      <c r="T1057" t="str">
        <f t="shared" si="508"/>
        <v>0.215034386296987-0.0422022279100029i</v>
      </c>
      <c r="U1057" t="str">
        <f t="shared" si="509"/>
        <v>0.0000499999999999999-0.00153957343185938i</v>
      </c>
      <c r="V1057" t="str">
        <f t="shared" si="510"/>
        <v>0.00002-0.0172432224368251i</v>
      </c>
      <c r="W1057" t="str">
        <f t="shared" si="511"/>
        <v>0.00004227319364809-0.00141348319241422i</v>
      </c>
      <c r="X1057" t="str">
        <f t="shared" si="512"/>
        <v>0.0000522471039276016-0.00141281531932004i</v>
      </c>
      <c r="Y1057" t="str">
        <f t="shared" si="513"/>
        <v>0.009+0.463950403082141i</v>
      </c>
      <c r="Z1057" t="str">
        <f t="shared" si="514"/>
        <v>-0.0366132993998596-0.00207204323701423i</v>
      </c>
      <c r="AA1057" t="str">
        <f t="shared" si="515"/>
        <v>0.507548178881838-25.9339043265357i</v>
      </c>
      <c r="AB1057" t="str">
        <f t="shared" si="516"/>
        <v>0.646858482260139-0.12695118005991i</v>
      </c>
      <c r="AC1057" t="str">
        <f t="shared" si="517"/>
        <v>1.36989778865415-1.50733467637792i</v>
      </c>
      <c r="AD1057" t="str">
        <f t="shared" si="518"/>
        <v>0.259718391737511+0.193102989208438i</v>
      </c>
      <c r="AE1057" t="str">
        <f t="shared" si="519"/>
        <v>-0.00910902949349893-0.00760828529602432i</v>
      </c>
      <c r="AF1057" t="str">
        <f t="shared" si="520"/>
        <v>-3.73873789725556-0.85842055817275i</v>
      </c>
      <c r="AG1057" t="str">
        <f t="shared" si="521"/>
        <v>1.01860583723945-0.0240277603266037i</v>
      </c>
      <c r="AH1057" t="str">
        <f t="shared" si="522"/>
        <v>0.0261680110410477+0.0362196250014668i</v>
      </c>
      <c r="AI1057">
        <f t="shared" si="523"/>
        <v>-26.997032697493459</v>
      </c>
      <c r="AJ1057">
        <f t="shared" si="524"/>
        <v>54.152583064906494</v>
      </c>
      <c r="AK1057"/>
      <c r="AL1057"/>
      <c r="AM1057"/>
      <c r="AN1057"/>
    </row>
    <row r="1058" spans="1:40" x14ac:dyDescent="0.35">
      <c r="A1058"/>
      <c r="B1058">
        <f t="shared" si="490"/>
        <v>92400</v>
      </c>
      <c r="C1058" s="237" t="str">
        <f t="shared" si="493"/>
        <v>-2.47756090846046E-06+0.00733578096803934i</v>
      </c>
      <c r="D1058" s="208" t="str">
        <f t="shared" si="494"/>
        <v>-1.64876451434689+0.056240987421635i</v>
      </c>
      <c r="E1058" t="str">
        <f t="shared" si="495"/>
        <v>36500</v>
      </c>
      <c r="F1058" t="str">
        <f t="shared" si="496"/>
        <v>0.21505376344086</v>
      </c>
      <c r="G1058" t="str">
        <f t="shared" si="491"/>
        <v>0.21505376344086</v>
      </c>
      <c r="H1058" t="str">
        <f t="shared" si="497"/>
        <v>2.09074455462017+0.91410151352162i</v>
      </c>
      <c r="I1058" t="str">
        <f t="shared" si="498"/>
        <v>362.853951489621i</v>
      </c>
      <c r="J1058" t="str">
        <f t="shared" si="492"/>
        <v>-177.219023415105+79.3808332594814i</v>
      </c>
      <c r="K1058" t="str">
        <f t="shared" si="499"/>
        <v>0.763862475063018-1.70533561182975i</v>
      </c>
      <c r="L1058" t="str">
        <f t="shared" si="500"/>
        <v>0.225355401040998-0.428905761956351i</v>
      </c>
      <c r="M1058" t="str">
        <f t="shared" si="501"/>
        <v>0.989217876104016-2.1342413737861i</v>
      </c>
      <c r="N1058" t="str">
        <f t="shared" si="502"/>
        <v>-1.15253245449158i</v>
      </c>
      <c r="O1058" t="str">
        <f t="shared" si="503"/>
        <v>0.406174600333849-0.913795488084527i</v>
      </c>
      <c r="P1058" t="str">
        <f t="shared" si="504"/>
        <v>0.593825399666151+0.913795488084527i</v>
      </c>
      <c r="Q1058" t="str">
        <f t="shared" si="505"/>
        <v>-0.593825399666151+0.238736966407053i</v>
      </c>
      <c r="R1058" t="str">
        <f t="shared" si="506"/>
        <v>-0.32828120616338-1.67080820040742i</v>
      </c>
      <c r="S1058" t="str">
        <f t="shared" si="507"/>
        <v>0.1286899949186i</v>
      </c>
      <c r="T1058" t="str">
        <f t="shared" si="508"/>
        <v>0.215016298820386-0.0422465067530373i</v>
      </c>
      <c r="U1058" t="str">
        <f t="shared" si="509"/>
        <v>0.0000500000000000001-0.00153790722684655i</v>
      </c>
      <c r="V1058" t="str">
        <f t="shared" si="510"/>
        <v>0.00002-0.0172245609406813i</v>
      </c>
      <c r="W1058" t="str">
        <f t="shared" si="511"/>
        <v>0.0000422731928053439-0.00141195367458521i</v>
      </c>
      <c r="X1058" t="str">
        <f t="shared" si="512"/>
        <v>0.0000522255111544556-0.00141128667660439i</v>
      </c>
      <c r="Y1058" t="str">
        <f t="shared" si="513"/>
        <v>0.009+0.464453057906715i</v>
      </c>
      <c r="Z1058" t="str">
        <f t="shared" si="514"/>
        <v>-0.036533902818983-0.00206767363218665i</v>
      </c>
      <c r="AA1058" t="str">
        <f t="shared" si="515"/>
        <v>0.50644270691664-25.9056878055335i</v>
      </c>
      <c r="AB1058" t="str">
        <f t="shared" si="516"/>
        <v>0.64680407218246-0.127084378036729i</v>
      </c>
      <c r="AC1058" t="str">
        <f t="shared" si="517"/>
        <v>1.3686014129719-1.50615015011263i</v>
      </c>
      <c r="AD1058" t="str">
        <f t="shared" si="518"/>
        <v>0.259956541855831+0.193225875697398i</v>
      </c>
      <c r="AE1058" t="str">
        <f t="shared" si="519"/>
        <v>-0.00909769898908415-0.00759680065195137i</v>
      </c>
      <c r="AF1058" t="str">
        <f t="shared" si="520"/>
        <v>-3.73950906896706-0.857860526099985i</v>
      </c>
      <c r="AG1058" t="str">
        <f t="shared" si="521"/>
        <v>1.01859703434955-0.0240241125544552i</v>
      </c>
      <c r="AH1058" t="str">
        <f t="shared" si="522"/>
        <v>0.0261487290789358+0.0361684361355481i</v>
      </c>
      <c r="AI1058">
        <f t="shared" si="523"/>
        <v>-27.007298945659784</v>
      </c>
      <c r="AJ1058">
        <f t="shared" si="524"/>
        <v>54.134163380463264</v>
      </c>
      <c r="AK1058"/>
      <c r="AL1058"/>
      <c r="AM1058"/>
      <c r="AN1058"/>
    </row>
    <row r="1059" spans="1:40" x14ac:dyDescent="0.35">
      <c r="A1059"/>
      <c r="B1059">
        <f t="shared" si="490"/>
        <v>92500</v>
      </c>
      <c r="C1059" s="237" t="str">
        <f t="shared" si="493"/>
        <v>-2.47220691623451E-06+0.00732785039582612i</v>
      </c>
      <c r="D1059" s="208" t="str">
        <f t="shared" si="494"/>
        <v>-1.64876447329962+0.0561801863680003i</v>
      </c>
      <c r="E1059" t="str">
        <f t="shared" si="495"/>
        <v>36500</v>
      </c>
      <c r="F1059" t="str">
        <f t="shared" si="496"/>
        <v>0.21505376344086</v>
      </c>
      <c r="G1059" t="str">
        <f t="shared" si="491"/>
        <v>0.21505376344086</v>
      </c>
      <c r="H1059" t="str">
        <f t="shared" si="497"/>
        <v>2.09151388778033+0.913480992871132i</v>
      </c>
      <c r="I1059" t="str">
        <f t="shared" si="498"/>
        <v>363.24665057132i</v>
      </c>
      <c r="J1059" t="str">
        <f t="shared" si="492"/>
        <v>-177.604987619176+79.4667432521865i</v>
      </c>
      <c r="K1059" t="str">
        <f t="shared" si="499"/>
        <v>0.762471629856096-1.70409354704289i</v>
      </c>
      <c r="L1059" t="str">
        <f t="shared" si="500"/>
        <v>0.224973587325295-0.42864247550047i</v>
      </c>
      <c r="M1059" t="str">
        <f t="shared" si="501"/>
        <v>0.987445217181391-2.13273602254336i</v>
      </c>
      <c r="N1059" t="str">
        <f t="shared" si="502"/>
        <v>-1.15377978398778i</v>
      </c>
      <c r="O1059" t="str">
        <f t="shared" si="503"/>
        <v>0.405034480594173-0.914301410657234i</v>
      </c>
      <c r="P1059" t="str">
        <f t="shared" si="504"/>
        <v>0.594965519405827+0.914301410657234i</v>
      </c>
      <c r="Q1059" t="str">
        <f t="shared" si="505"/>
        <v>-0.594965519405827+0.239478373330546i</v>
      </c>
      <c r="R1059" t="str">
        <f t="shared" si="506"/>
        <v>-0.328269971587334-1.6688613660466i</v>
      </c>
      <c r="S1059" t="str">
        <f t="shared" si="507"/>
        <v>0.128829269804876i</v>
      </c>
      <c r="T1059" t="str">
        <f t="shared" si="508"/>
        <v>0.214998191193351-0.0422907807384636i</v>
      </c>
      <c r="U1059" t="str">
        <f t="shared" si="509"/>
        <v>0.0000500000000000001-0.00153624462443914i</v>
      </c>
      <c r="V1059" t="str">
        <f t="shared" si="510"/>
        <v>0.00002-0.0172059397937184i</v>
      </c>
      <c r="W1059" t="str">
        <f t="shared" si="511"/>
        <v>0.0000422731919616852-0.00141042746406608i</v>
      </c>
      <c r="X1059" t="str">
        <f t="shared" si="512"/>
        <v>0.0000522039883657803-0.00140976133881297i</v>
      </c>
      <c r="Y1059" t="str">
        <f t="shared" si="513"/>
        <v>0.009+0.464955712731289i</v>
      </c>
      <c r="Z1059" t="str">
        <f t="shared" si="514"/>
        <v>-0.0364547644472116-0.00206332041438443i</v>
      </c>
      <c r="AA1059" t="str">
        <f t="shared" si="515"/>
        <v>0.505340850726078-25.8775327785772i</v>
      </c>
      <c r="AB1059" t="str">
        <f t="shared" si="516"/>
        <v>0.646749601488991-0.127217561401072i</v>
      </c>
      <c r="AC1059" t="str">
        <f t="shared" si="517"/>
        <v>1.36730832480409-1.5049665452081i</v>
      </c>
      <c r="AD1059" t="str">
        <f t="shared" si="518"/>
        <v>0.260194858789232+0.193348487328011i</v>
      </c>
      <c r="AE1059" t="str">
        <f t="shared" si="519"/>
        <v>-0.00908640240654266-0.00758533892562498i</v>
      </c>
      <c r="AF1059" t="str">
        <f t="shared" si="520"/>
        <v>-3.74027836107995-0.857300806503132i</v>
      </c>
      <c r="AG1059" t="str">
        <f t="shared" si="521"/>
        <v>1.01858822545353-0.0240204886349869i</v>
      </c>
      <c r="AH1059" t="str">
        <f t="shared" si="522"/>
        <v>0.026129499810432+0.0361173451550234i</v>
      </c>
      <c r="AI1059">
        <f t="shared" si="523"/>
        <v>-27.017554970648717</v>
      </c>
      <c r="AJ1059">
        <f t="shared" si="524"/>
        <v>54.115718950459467</v>
      </c>
      <c r="AK1059"/>
      <c r="AL1059"/>
      <c r="AM1059"/>
      <c r="AN1059"/>
    </row>
    <row r="1060" spans="1:40" x14ac:dyDescent="0.35">
      <c r="A1060"/>
      <c r="B1060">
        <f t="shared" si="490"/>
        <v>92600</v>
      </c>
      <c r="C1060" s="237" t="str">
        <f t="shared" si="493"/>
        <v>-2.46687026018556E-06+0.00731993695227276i</v>
      </c>
      <c r="D1060" s="208" t="str">
        <f t="shared" si="494"/>
        <v>-1.64876443238525+0.0561195166340912i</v>
      </c>
      <c r="E1060" t="str">
        <f t="shared" si="495"/>
        <v>36500</v>
      </c>
      <c r="F1060" t="str">
        <f t="shared" si="496"/>
        <v>0.21505376344086</v>
      </c>
      <c r="G1060" t="str">
        <f t="shared" si="491"/>
        <v>0.21505376344086</v>
      </c>
      <c r="H1060" t="str">
        <f t="shared" si="497"/>
        <v>2.09228134672719+0.91286091763874i</v>
      </c>
      <c r="I1060" t="str">
        <f t="shared" si="498"/>
        <v>363.639349653019i</v>
      </c>
      <c r="J1060" t="str">
        <f t="shared" si="492"/>
        <v>-177.991369307513+79.5526532448915i</v>
      </c>
      <c r="K1060" t="str">
        <f t="shared" si="499"/>
        <v>0.761084343940196-1.70285262666742i</v>
      </c>
      <c r="L1060" t="str">
        <f t="shared" si="500"/>
        <v>0.224592654314281-0.428379295957966i</v>
      </c>
      <c r="M1060" t="str">
        <f t="shared" si="501"/>
        <v>0.985676998254477-2.13123192262539i</v>
      </c>
      <c r="N1060" t="str">
        <f t="shared" si="502"/>
        <v>-1.15502711348398i</v>
      </c>
      <c r="O1060" t="str">
        <f t="shared" si="503"/>
        <v>0.40389373068943-0.914805910731765i</v>
      </c>
      <c r="P1060" t="str">
        <f t="shared" si="504"/>
        <v>0.59610626931057+0.914805910731765i</v>
      </c>
      <c r="Q1060" t="str">
        <f t="shared" si="505"/>
        <v>-0.59610626931057+0.240221202752215i</v>
      </c>
      <c r="R1060" t="str">
        <f t="shared" si="506"/>
        <v>-0.328258723563047-1.66691858025451i</v>
      </c>
      <c r="S1060" t="str">
        <f t="shared" si="507"/>
        <v>0.128968544691151i</v>
      </c>
      <c r="T1060" t="str">
        <f t="shared" si="508"/>
        <v>0.214980063414064-0.042335049860101i</v>
      </c>
      <c r="U1060" t="str">
        <f t="shared" si="509"/>
        <v>0.0000500000000000001-0.00153458561296567i</v>
      </c>
      <c r="V1060" t="str">
        <f t="shared" si="510"/>
        <v>0.00002-0.0171873588652155i</v>
      </c>
      <c r="W1060" t="str">
        <f t="shared" si="511"/>
        <v>0.0000422731911171138-0.00140890455014203i</v>
      </c>
      <c r="X1060" t="str">
        <f t="shared" si="512"/>
        <v>0.0000521825352594522-0.00140823929524087i</v>
      </c>
      <c r="Y1060" t="str">
        <f t="shared" si="513"/>
        <v>0.009+0.465458367555864i</v>
      </c>
      <c r="Z1060" t="str">
        <f t="shared" si="514"/>
        <v>-0.0363758831652088-0.00205898350031173i</v>
      </c>
      <c r="AA1060" t="str">
        <f t="shared" si="515"/>
        <v>0.504242594524258-25.8494390443425i</v>
      </c>
      <c r="AB1060" t="str">
        <f t="shared" si="516"/>
        <v>0.646695070174264-0.127350730134346i</v>
      </c>
      <c r="AC1060" t="str">
        <f t="shared" si="517"/>
        <v>1.36601851412337-1.5037838631642i</v>
      </c>
      <c r="AD1060" t="str">
        <f t="shared" si="518"/>
        <v>0.260433342254212+0.193470823890743i</v>
      </c>
      <c r="AE1060" t="str">
        <f t="shared" si="519"/>
        <v>-0.00907513959598125-0.00757390004035878i</v>
      </c>
      <c r="AF1060" t="str">
        <f t="shared" si="520"/>
        <v>-3.74104577911244-0.856741401004649i</v>
      </c>
      <c r="AG1060" t="str">
        <f t="shared" si="521"/>
        <v>1.01857941054866-0.0240168884633506i</v>
      </c>
      <c r="AH1060" t="str">
        <f t="shared" si="522"/>
        <v>0.0261103229911318+0.0360663517480777i</v>
      </c>
      <c r="AI1060">
        <f t="shared" si="523"/>
        <v>-27.02780079865661</v>
      </c>
      <c r="AJ1060">
        <f t="shared" si="524"/>
        <v>54.097249847311829</v>
      </c>
      <c r="AK1060"/>
      <c r="AL1060"/>
      <c r="AM1060"/>
      <c r="AN1060"/>
    </row>
    <row r="1061" spans="1:40" x14ac:dyDescent="0.35">
      <c r="A1061"/>
      <c r="B1061">
        <f t="shared" si="490"/>
        <v>92700</v>
      </c>
      <c r="C1061" s="237" t="str">
        <f t="shared" si="493"/>
        <v>-2.46155086554848E-06+0.00731204058194669i</v>
      </c>
      <c r="D1061" s="208" t="str">
        <f t="shared" si="494"/>
        <v>-1.64876439160323+0.0560589777949246i</v>
      </c>
      <c r="E1061" t="str">
        <f t="shared" si="495"/>
        <v>36500</v>
      </c>
      <c r="F1061" t="str">
        <f t="shared" si="496"/>
        <v>0.21505376344086</v>
      </c>
      <c r="G1061" t="str">
        <f t="shared" si="491"/>
        <v>0.21505376344086</v>
      </c>
      <c r="H1061" t="str">
        <f t="shared" si="497"/>
        <v>2.09304693696214+0.912241289006657i</v>
      </c>
      <c r="I1061" t="str">
        <f t="shared" si="498"/>
        <v>364.032048734717i</v>
      </c>
      <c r="J1061" t="str">
        <f t="shared" si="492"/>
        <v>-178.378168480116+79.6385632375966i</v>
      </c>
      <c r="K1061" t="str">
        <f t="shared" si="499"/>
        <v>0.759700606091321-1.701612851848i</v>
      </c>
      <c r="L1061" t="str">
        <f t="shared" si="500"/>
        <v>0.224212599629057-0.428116224228712i</v>
      </c>
      <c r="M1061" t="str">
        <f t="shared" si="501"/>
        <v>0.983913205720378-2.12972907607671i</v>
      </c>
      <c r="N1061" t="str">
        <f t="shared" si="502"/>
        <v>-1.15627444298019i</v>
      </c>
      <c r="O1061" t="str">
        <f t="shared" si="503"/>
        <v>0.402752352394424-0.915308987523207i</v>
      </c>
      <c r="P1061" t="str">
        <f t="shared" si="504"/>
        <v>0.597247647605576+0.915308987523207i</v>
      </c>
      <c r="Q1061" t="str">
        <f t="shared" si="505"/>
        <v>-0.597247647605576+0.240965455456983i</v>
      </c>
      <c r="R1061" t="str">
        <f t="shared" si="506"/>
        <v>-0.32824746208614-1.66497982991488i</v>
      </c>
      <c r="S1061" t="str">
        <f t="shared" si="507"/>
        <v>0.129107819577426i</v>
      </c>
      <c r="T1061" t="str">
        <f t="shared" si="508"/>
        <v>0.214961915480704-0.0423793141117653i</v>
      </c>
      <c r="U1061" t="str">
        <f t="shared" si="509"/>
        <v>0.0000500000000000001-0.00153293018080497i</v>
      </c>
      <c r="V1061" t="str">
        <f t="shared" si="510"/>
        <v>0.00002-0.0171688180250157i</v>
      </c>
      <c r="W1061" t="str">
        <f t="shared" si="511"/>
        <v>0.0000422731902716301-0.00140738492214444i</v>
      </c>
      <c r="X1061" t="str">
        <f t="shared" si="512"/>
        <v>0.0000521611515349749-0.00140672053522925i</v>
      </c>
      <c r="Y1061" t="str">
        <f t="shared" si="513"/>
        <v>0.009+0.465961022380438i</v>
      </c>
      <c r="Z1061" t="str">
        <f t="shared" si="514"/>
        <v>-0.0362972578596995-0.00205466280719657i</v>
      </c>
      <c r="AA1061" t="str">
        <f t="shared" si="515"/>
        <v>0.503147922611533-25.8214064023852i</v>
      </c>
      <c r="AB1061" t="str">
        <f t="shared" si="516"/>
        <v>0.6466404782328-0.127483884217946i</v>
      </c>
      <c r="AC1061" t="str">
        <f t="shared" si="517"/>
        <v>1.36473197093644-1.50260210545911i</v>
      </c>
      <c r="AD1061" t="str">
        <f t="shared" si="518"/>
        <v>0.260671991966992+0.193592885176265i</v>
      </c>
      <c r="AE1061" t="str">
        <f t="shared" si="519"/>
        <v>-0.00906391040831786-0.0075624839198185i</v>
      </c>
      <c r="AF1061" t="str">
        <f t="shared" si="520"/>
        <v>-3.74181132856537-0.856182311211732i</v>
      </c>
      <c r="AG1061" t="str">
        <f t="shared" si="521"/>
        <v>1.01857058963228-0.0240133119351304i</v>
      </c>
      <c r="AH1061" t="str">
        <f t="shared" si="522"/>
        <v>0.0260911983779713+0.0360154556042456i</v>
      </c>
      <c r="AI1061">
        <f t="shared" si="523"/>
        <v>-27.038036455787658</v>
      </c>
      <c r="AJ1061">
        <f t="shared" si="524"/>
        <v>54.078756143122128</v>
      </c>
      <c r="AK1061"/>
      <c r="AL1061"/>
      <c r="AM1061"/>
      <c r="AN1061"/>
    </row>
    <row r="1062" spans="1:40" x14ac:dyDescent="0.35">
      <c r="A1062"/>
      <c r="B1062">
        <f t="shared" si="490"/>
        <v>92800</v>
      </c>
      <c r="C1062" s="237" t="str">
        <f t="shared" si="493"/>
        <v>-2.45624865796076E-06+0.00730416122965435i</v>
      </c>
      <c r="D1062" s="208" t="str">
        <f t="shared" si="494"/>
        <v>-1.64876435095297+0.05599856942735i</v>
      </c>
      <c r="E1062" t="str">
        <f t="shared" si="495"/>
        <v>36500</v>
      </c>
      <c r="F1062" t="str">
        <f t="shared" si="496"/>
        <v>0.21505376344086</v>
      </c>
      <c r="G1062" t="str">
        <f t="shared" si="491"/>
        <v>0.21505376344086</v>
      </c>
      <c r="H1062" t="str">
        <f t="shared" si="497"/>
        <v>2.09381066396922+0.911622108143703i</v>
      </c>
      <c r="I1062" t="str">
        <f t="shared" si="498"/>
        <v>364.424747816416i</v>
      </c>
      <c r="J1062" t="str">
        <f t="shared" si="492"/>
        <v>-178.765385136985+79.7244732303017i</v>
      </c>
      <c r="K1062" t="str">
        <f t="shared" si="499"/>
        <v>0.758320405125196-1.70037422370721i</v>
      </c>
      <c r="L1062" t="str">
        <f t="shared" si="500"/>
        <v>0.223833420897186-0.427853261205325i</v>
      </c>
      <c r="M1062" t="str">
        <f t="shared" si="501"/>
        <v>0.982153826022382-2.12822748491253i</v>
      </c>
      <c r="N1062" t="str">
        <f t="shared" si="502"/>
        <v>-1.15752177247639i</v>
      </c>
      <c r="O1062" t="str">
        <f t="shared" si="503"/>
        <v>0.401610347484965-0.915810640248849i</v>
      </c>
      <c r="P1062" t="str">
        <f t="shared" si="504"/>
        <v>0.598389652515035+0.915810640248849i</v>
      </c>
      <c r="Q1062" t="str">
        <f t="shared" si="505"/>
        <v>-0.598389652515035+0.241711132227541i</v>
      </c>
      <c r="R1062" t="str">
        <f t="shared" si="506"/>
        <v>-0.328236187152229-1.663045101968i</v>
      </c>
      <c r="S1062" t="str">
        <f t="shared" si="507"/>
        <v>0.129247094463702i</v>
      </c>
      <c r="T1062" t="str">
        <f t="shared" si="508"/>
        <v>0.214943747391455-0.0424235734872695i</v>
      </c>
      <c r="U1062" t="str">
        <f t="shared" si="509"/>
        <v>0.0000500000000000001-0.001531278316386i</v>
      </c>
      <c r="V1062" t="str">
        <f t="shared" si="510"/>
        <v>0.00002-0.0171503171435232i</v>
      </c>
      <c r="W1062" t="str">
        <f t="shared" si="511"/>
        <v>0.0000422731894252338-0.00140586856945074i</v>
      </c>
      <c r="X1062" t="str">
        <f t="shared" si="512"/>
        <v>0.0000521398368934715-0.00140520504816531i</v>
      </c>
      <c r="Y1062" t="str">
        <f t="shared" si="513"/>
        <v>0.009+0.466463677205012i</v>
      </c>
      <c r="Z1062" t="str">
        <f t="shared" si="514"/>
        <v>-0.0362188874234356-0.00205035825278699i</v>
      </c>
      <c r="AA1062" t="str">
        <f t="shared" si="515"/>
        <v>0.502056819373922-25.7934346531361i</v>
      </c>
      <c r="AB1062" t="str">
        <f t="shared" si="516"/>
        <v>0.646585825659137-0.127617023633262i</v>
      </c>
      <c r="AC1062" t="str">
        <f t="shared" si="517"/>
        <v>1.36344868528392-1.50142127354963i</v>
      </c>
      <c r="AD1062" t="str">
        <f t="shared" si="518"/>
        <v>0.260910807643504+0.193714670975469i</v>
      </c>
      <c r="AE1062" t="str">
        <f t="shared" si="519"/>
        <v>-0.00905271469527723-0.00755109048802153i</v>
      </c>
      <c r="AF1062" t="str">
        <f t="shared" si="520"/>
        <v>-3.74257501492219-0.855623538716353i</v>
      </c>
      <c r="AG1062" t="str">
        <f t="shared" si="521"/>
        <v>1.01856176270173-0.0240097589463387i</v>
      </c>
      <c r="AH1062" t="str">
        <f t="shared" si="522"/>
        <v>0.0260721257292217+0.0359646564144123i</v>
      </c>
      <c r="AI1062">
        <f t="shared" si="523"/>
        <v>-27.048261968052625</v>
      </c>
      <c r="AJ1062">
        <f t="shared" si="524"/>
        <v>54.060237909681554</v>
      </c>
      <c r="AK1062"/>
      <c r="AL1062"/>
      <c r="AM1062"/>
      <c r="AN1062"/>
    </row>
    <row r="1063" spans="1:40" x14ac:dyDescent="0.35">
      <c r="A1063"/>
      <c r="B1063">
        <f t="shared" si="490"/>
        <v>92900</v>
      </c>
      <c r="C1063" s="237" t="str">
        <f t="shared" si="493"/>
        <v>-2.45096356345988E-06+0.00729629884043977i</v>
      </c>
      <c r="D1063" s="208" t="str">
        <f t="shared" si="494"/>
        <v>-1.64876431043391+0.0559382911100383i</v>
      </c>
      <c r="E1063" t="str">
        <f t="shared" si="495"/>
        <v>36500</v>
      </c>
      <c r="F1063" t="str">
        <f t="shared" si="496"/>
        <v>0.21505376344086</v>
      </c>
      <c r="G1063" t="str">
        <f t="shared" si="491"/>
        <v>0.21505376344086</v>
      </c>
      <c r="H1063" t="str">
        <f t="shared" si="497"/>
        <v>2.09457253321519+0.911003376205459i</v>
      </c>
      <c r="I1063" t="str">
        <f t="shared" si="498"/>
        <v>364.817446898115i</v>
      </c>
      <c r="J1063" t="str">
        <f t="shared" si="492"/>
        <v>-179.15301927812+79.8103832230067i</v>
      </c>
      <c r="K1063" t="str">
        <f t="shared" si="499"/>
        <v>0.756943729897124-1.6991367433457i</v>
      </c>
      <c r="L1063" t="str">
        <f t="shared" si="500"/>
        <v>0.223455115752677-0.427590407773215i</v>
      </c>
      <c r="M1063" t="str">
        <f t="shared" si="501"/>
        <v>0.980398845649801-2.12672715111891i</v>
      </c>
      <c r="N1063" t="str">
        <f t="shared" si="502"/>
        <v>-1.15876910197259i</v>
      </c>
      <c r="O1063" t="str">
        <f t="shared" si="503"/>
        <v>0.400467717737809-0.916310868128208i</v>
      </c>
      <c r="P1063" t="str">
        <f t="shared" si="504"/>
        <v>0.599532282262191+0.916310868128208i</v>
      </c>
      <c r="Q1063" t="str">
        <f t="shared" si="505"/>
        <v>-0.599532282262191+0.242458233844382i</v>
      </c>
      <c r="R1063" t="str">
        <f t="shared" si="506"/>
        <v>-0.328224898756926-1.66111438341036i</v>
      </c>
      <c r="S1063" t="str">
        <f t="shared" si="507"/>
        <v>0.129386369349978i</v>
      </c>
      <c r="T1063" t="str">
        <f t="shared" si="508"/>
        <v>0.214925559144494-0.0424678279804228i</v>
      </c>
      <c r="U1063" t="str">
        <f t="shared" si="509"/>
        <v>0.00005-0.00152963000818752i</v>
      </c>
      <c r="V1063" t="str">
        <f t="shared" si="510"/>
        <v>0.00002-0.0171318560917003i</v>
      </c>
      <c r="W1063" t="str">
        <f t="shared" si="511"/>
        <v>0.0000422731885779251-0.00140435548148402i</v>
      </c>
      <c r="X1063" t="str">
        <f t="shared" si="512"/>
        <v>0.0000521185910376706-0.0014036928234818i</v>
      </c>
      <c r="Y1063" t="str">
        <f t="shared" si="513"/>
        <v>0.009+0.466966332029587i</v>
      </c>
      <c r="Z1063" t="str">
        <f t="shared" si="514"/>
        <v>-0.0361407707551505-0.00204606975534708i</v>
      </c>
      <c r="AA1063" t="str">
        <f t="shared" si="515"/>
        <v>0.500969269282556-25.7655235978967i</v>
      </c>
      <c r="AB1063" t="str">
        <f t="shared" si="516"/>
        <v>0.646531112447791-0.127750148361671i</v>
      </c>
      <c r="AC1063" t="str">
        <f t="shared" si="517"/>
        <v>1.36216864724026-1.5002413688712i</v>
      </c>
      <c r="AD1063" t="str">
        <f t="shared" si="518"/>
        <v>0.261149788999399+0.19383618107945i</v>
      </c>
      <c r="AE1063" t="str">
        <f t="shared" si="519"/>
        <v>-0.00904155230938453-0.00753971966933316i</v>
      </c>
      <c r="AF1063" t="str">
        <f t="shared" si="520"/>
        <v>-3.7433368436491-0.855065085095421i</v>
      </c>
      <c r="AG1063" t="str">
        <f t="shared" si="521"/>
        <v>1.01855292975444-0.024006229393415i</v>
      </c>
      <c r="AH1063" t="str">
        <f t="shared" si="522"/>
        <v>0.0260531048044763+0.0359139538707971i</v>
      </c>
      <c r="AI1063">
        <f t="shared" si="523"/>
        <v>-27.058477361371263</v>
      </c>
      <c r="AJ1063">
        <f t="shared" si="524"/>
        <v>54.041695218469904</v>
      </c>
      <c r="AK1063"/>
      <c r="AL1063"/>
      <c r="AM1063"/>
      <c r="AN1063"/>
    </row>
    <row r="1064" spans="1:40" x14ac:dyDescent="0.35">
      <c r="A1064"/>
      <c r="B1064">
        <f t="shared" si="490"/>
        <v>93000</v>
      </c>
      <c r="C1064" s="237" t="str">
        <f t="shared" si="493"/>
        <v>-2.44569550848076E-06+0.00728845335958337i</v>
      </c>
      <c r="D1064" s="208" t="str">
        <f t="shared" si="494"/>
        <v>-1.64876427004549+0.0558781424234725i</v>
      </c>
      <c r="E1064" t="str">
        <f t="shared" si="495"/>
        <v>36500</v>
      </c>
      <c r="F1064" t="str">
        <f t="shared" si="496"/>
        <v>0.21505376344086</v>
      </c>
      <c r="G1064" t="str">
        <f t="shared" si="491"/>
        <v>0.21505376344086</v>
      </c>
      <c r="H1064" t="str">
        <f t="shared" si="497"/>
        <v>2.09533255014953+0.910385094334319i</v>
      </c>
      <c r="I1064" t="str">
        <f t="shared" si="498"/>
        <v>365.210145979813i</v>
      </c>
      <c r="J1064" t="str">
        <f t="shared" si="492"/>
        <v>-179.541070903521+79.8962932157118i</v>
      </c>
      <c r="K1064" t="str">
        <f t="shared" si="499"/>
        <v>0.755570569301847-1.69790041184238i</v>
      </c>
      <c r="L1064" t="str">
        <f t="shared" si="500"/>
        <v>0.223077681835971-0.427327664810615i</v>
      </c>
      <c r="M1064" t="str">
        <f t="shared" si="501"/>
        <v>0.978648251137818-2.12522807665299i</v>
      </c>
      <c r="N1064" t="str">
        <f t="shared" si="502"/>
        <v>-1.1600164314688i</v>
      </c>
      <c r="O1064" t="str">
        <f t="shared" si="503"/>
        <v>0.399324464930687-0.916809670383019i</v>
      </c>
      <c r="P1064" t="str">
        <f t="shared" si="504"/>
        <v>0.600675535069313+0.916809670383019i</v>
      </c>
      <c r="Q1064" t="str">
        <f t="shared" si="505"/>
        <v>-0.600675535069313+0.243206761085781i</v>
      </c>
      <c r="R1064" t="str">
        <f t="shared" si="506"/>
        <v>-0.328213596895835-1.65918766129432i</v>
      </c>
      <c r="S1064" t="str">
        <f t="shared" si="507"/>
        <v>0.129525644236253i</v>
      </c>
      <c r="T1064" t="str">
        <f t="shared" si="508"/>
        <v>0.214907350737989-0.0425120775850309i</v>
      </c>
      <c r="U1064" t="str">
        <f t="shared" si="509"/>
        <v>0.00005-0.00152798524473786i</v>
      </c>
      <c r="V1064" t="str">
        <f t="shared" si="510"/>
        <v>0.00002-0.017113434741064i</v>
      </c>
      <c r="W1064" t="str">
        <f t="shared" si="511"/>
        <v>0.0000422731877297035-0.00140284564771294i</v>
      </c>
      <c r="X1064" t="str">
        <f t="shared" si="512"/>
        <v>0.0000520974136718996-0.00140218385065705i</v>
      </c>
      <c r="Y1064" t="str">
        <f t="shared" si="513"/>
        <v>0.009+0.467468986854161i</v>
      </c>
      <c r="Z1064" t="str">
        <f t="shared" si="514"/>
        <v>-0.0360629067595279-0.00204179723365333i</v>
      </c>
      <c r="AA1064" t="str">
        <f t="shared" si="515"/>
        <v>0.499885256893125-25.7376730388342i</v>
      </c>
      <c r="AB1064" t="str">
        <f t="shared" si="516"/>
        <v>0.646476338593251-0.127883258384539i</v>
      </c>
      <c r="AC1064" t="str">
        <f t="shared" si="517"/>
        <v>1.36089184691357-1.49906239283804i</v>
      </c>
      <c r="AD1064" t="str">
        <f t="shared" si="518"/>
        <v>0.261388935750051+0.193957415279515i</v>
      </c>
      <c r="AE1064" t="str">
        <f t="shared" si="519"/>
        <v>-0.00903042310396204-0.00752837138846621i</v>
      </c>
      <c r="AF1064" t="str">
        <f t="shared" si="520"/>
        <v>-3.74409682019502-0.854506951910847i</v>
      </c>
      <c r="AG1064" t="str">
        <f t="shared" si="521"/>
        <v>1.01854409078785-0.024002723173224i</v>
      </c>
      <c r="AH1064" t="str">
        <f t="shared" si="522"/>
        <v>0.0260341353646486+0.0358633476669551i</v>
      </c>
      <c r="AI1064">
        <f t="shared" si="523"/>
        <v>-27.068682661570563</v>
      </c>
      <c r="AJ1064">
        <f t="shared" si="524"/>
        <v>54.023128140656802</v>
      </c>
      <c r="AK1064"/>
      <c r="AL1064"/>
      <c r="AM1064"/>
      <c r="AN1064"/>
    </row>
    <row r="1065" spans="1:40" x14ac:dyDescent="0.35">
      <c r="A1065"/>
      <c r="B1065">
        <f t="shared" si="490"/>
        <v>93100</v>
      </c>
      <c r="C1065" s="237" t="str">
        <f t="shared" si="493"/>
        <v>-2.44044441985322E-06+0.00728062473260069i</v>
      </c>
      <c r="D1065" s="208" t="str">
        <f t="shared" si="494"/>
        <v>-1.64876422978715+0.0558181229499386i</v>
      </c>
      <c r="E1065" t="str">
        <f t="shared" si="495"/>
        <v>36500</v>
      </c>
      <c r="F1065" t="str">
        <f t="shared" si="496"/>
        <v>0.21505376344086</v>
      </c>
      <c r="G1065" t="str">
        <f t="shared" si="491"/>
        <v>0.21505376344086</v>
      </c>
      <c r="H1065" t="str">
        <f t="shared" si="497"/>
        <v>2.09609072020455+0.909767263659615i</v>
      </c>
      <c r="I1065" t="str">
        <f t="shared" si="498"/>
        <v>365.602845061512i</v>
      </c>
      <c r="J1065" t="str">
        <f t="shared" si="492"/>
        <v>-179.929540013189+79.9822032084168i</v>
      </c>
      <c r="K1065" t="str">
        <f t="shared" si="499"/>
        <v>0.754200912273405-1.69666523025463i</v>
      </c>
      <c r="L1065" t="str">
        <f t="shared" si="500"/>
        <v>0.222701116793937-0.427065033188645i</v>
      </c>
      <c r="M1065" t="str">
        <f t="shared" si="501"/>
        <v>0.976902029067342-2.12373026344327i</v>
      </c>
      <c r="N1065" t="str">
        <f t="shared" si="502"/>
        <v>-1.161263760965i</v>
      </c>
      <c r="O1065" t="str">
        <f t="shared" si="503"/>
        <v>0.398180590842324-0.917307046237223i</v>
      </c>
      <c r="P1065" t="str">
        <f t="shared" si="504"/>
        <v>0.601819409157676+0.917307046237223i</v>
      </c>
      <c r="Q1065" t="str">
        <f t="shared" si="505"/>
        <v>-0.601819409157676+0.243956714727777i</v>
      </c>
      <c r="R1065" t="str">
        <f t="shared" si="506"/>
        <v>-0.328202281564558-1.65726492272795i</v>
      </c>
      <c r="S1065" t="str">
        <f t="shared" si="507"/>
        <v>0.129664919122529i</v>
      </c>
      <c r="T1065" t="str">
        <f t="shared" si="508"/>
        <v>0.214889122170124-0.0425563222948979i</v>
      </c>
      <c r="U1065" t="str">
        <f t="shared" si="509"/>
        <v>0.00005-0.00152634401461462i</v>
      </c>
      <c r="V1065" t="str">
        <f t="shared" si="510"/>
        <v>0.00002-0.0170950529636837i</v>
      </c>
      <c r="W1065" t="str">
        <f t="shared" si="511"/>
        <v>0.0000422731868805699-0.00140133905765134i</v>
      </c>
      <c r="X1065" t="str">
        <f t="shared" si="512"/>
        <v>0.0000520763045020729-0.00140067811921449i</v>
      </c>
      <c r="Y1065" t="str">
        <f t="shared" si="513"/>
        <v>0.009+0.467971641678736i</v>
      </c>
      <c r="Z1065" t="str">
        <f t="shared" si="514"/>
        <v>-0.0359852943471566-0.00203754060699071i</v>
      </c>
      <c r="AA1065" t="str">
        <f t="shared" si="515"/>
        <v>0.498804766845314-25.7098827789766i</v>
      </c>
      <c r="AB1065" t="str">
        <f t="shared" si="516"/>
        <v>0.646421504090054-0.128016353683228i</v>
      </c>
      <c r="AC1065" t="str">
        <f t="shared" si="517"/>
        <v>1.35961827444561-1.49788434684351i</v>
      </c>
      <c r="AD1065" t="str">
        <f t="shared" si="518"/>
        <v>0.261628247610551+0.194078373367193i</v>
      </c>
      <c r="AE1065" t="str">
        <f t="shared" si="519"/>
        <v>-0.0090193269331221-0.00751704557047812i</v>
      </c>
      <c r="AF1065" t="str">
        <f t="shared" si="520"/>
        <v>-3.7448549499917-0.853949140709676i</v>
      </c>
      <c r="AG1065" t="str">
        <f t="shared" si="521"/>
        <v>1.01853524579944-0.0239992401830523i</v>
      </c>
      <c r="AH1065" t="str">
        <f t="shared" si="522"/>
        <v>0.026015217171957+0.035812837497765i</v>
      </c>
      <c r="AI1065">
        <f t="shared" si="523"/>
        <v>-27.078877894386753</v>
      </c>
      <c r="AJ1065">
        <f t="shared" si="524"/>
        <v>54.004536747106471</v>
      </c>
      <c r="AK1065"/>
      <c r="AL1065"/>
      <c r="AM1065"/>
      <c r="AN1065"/>
    </row>
    <row r="1066" spans="1:40" x14ac:dyDescent="0.35">
      <c r="A1066"/>
      <c r="B1066">
        <f t="shared" si="490"/>
        <v>93200</v>
      </c>
      <c r="C1066" s="237" t="str">
        <f t="shared" si="493"/>
        <v>-2.43521022479939E-06+0.00727281290524106i</v>
      </c>
      <c r="D1066" s="208" t="str">
        <f t="shared" si="494"/>
        <v>-1.64876418965832+0.0557582322735148i</v>
      </c>
      <c r="E1066" t="str">
        <f t="shared" si="495"/>
        <v>36500</v>
      </c>
      <c r="F1066" t="str">
        <f t="shared" si="496"/>
        <v>0.21505376344086</v>
      </c>
      <c r="G1066" t="str">
        <f t="shared" si="491"/>
        <v>0.21505376344086</v>
      </c>
      <c r="H1066" t="str">
        <f t="shared" si="497"/>
        <v>2.09684704879537+0.909149885297671i</v>
      </c>
      <c r="I1066" t="str">
        <f t="shared" si="498"/>
        <v>365.995544143211i</v>
      </c>
      <c r="J1066" t="str">
        <f t="shared" si="492"/>
        <v>-180.318426607122+80.068113201122i</v>
      </c>
      <c r="K1066" t="str">
        <f t="shared" si="499"/>
        <v>0.752834747785014-1.69543119961844i</v>
      </c>
      <c r="L1066" t="str">
        <f t="shared" si="500"/>
        <v>0.222325418279849-0.426802513771338i</v>
      </c>
      <c r="M1066" t="str">
        <f t="shared" si="501"/>
        <v>0.975160166064863-2.12223371338978i</v>
      </c>
      <c r="N1066" t="str">
        <f t="shared" si="502"/>
        <v>-1.1625110904612i</v>
      </c>
      <c r="O1066" t="str">
        <f t="shared" si="503"/>
        <v>0.397036097252385-0.917802994916989i</v>
      </c>
      <c r="P1066" t="str">
        <f t="shared" si="504"/>
        <v>0.602963902747615+0.917802994916989i</v>
      </c>
      <c r="Q1066" t="str">
        <f t="shared" si="505"/>
        <v>-0.602963902747615+0.244708095544211i</v>
      </c>
      <c r="R1066" t="str">
        <f t="shared" si="506"/>
        <v>-0.328190952758686-1.65534615487453i</v>
      </c>
      <c r="S1066" t="str">
        <f t="shared" si="507"/>
        <v>0.129804194008804i</v>
      </c>
      <c r="T1066" t="str">
        <f t="shared" si="508"/>
        <v>0.214870873439061-0.0426005621038227i</v>
      </c>
      <c r="U1066" t="str">
        <f t="shared" si="509"/>
        <v>0.00005-0.00152470630644443i</v>
      </c>
      <c r="V1066" t="str">
        <f t="shared" si="510"/>
        <v>0.00002-0.0170767106321776i</v>
      </c>
      <c r="W1066" t="str">
        <f t="shared" si="511"/>
        <v>0.0000422731860305236-0.00139983570085811i</v>
      </c>
      <c r="X1066" t="str">
        <f t="shared" si="512"/>
        <v>0.0000520552632356805-0.00139917561872253i</v>
      </c>
      <c r="Y1066" t="str">
        <f t="shared" si="513"/>
        <v>0.009+0.46847429650331i</v>
      </c>
      <c r="Z1066" t="str">
        <f t="shared" si="514"/>
        <v>-0.0359079324344963-0.00203329979514886i</v>
      </c>
      <c r="AA1066" t="str">
        <f t="shared" si="515"/>
        <v>0.497727783862263-25.6821526222085i</v>
      </c>
      <c r="AB1066" t="str">
        <f t="shared" si="516"/>
        <v>0.64636660893267-0.128149434239084i</v>
      </c>
      <c r="AC1066" t="str">
        <f t="shared" si="517"/>
        <v>1.35834792001155-1.49670723226004i</v>
      </c>
      <c r="AD1066" t="str">
        <f t="shared" si="518"/>
        <v>0.261867724295701+0.194199055134215i</v>
      </c>
      <c r="AE1066" t="str">
        <f t="shared" si="519"/>
        <v>-0.00900826365176285-0.00750574214076897i</v>
      </c>
      <c r="AF1066" t="str">
        <f t="shared" si="520"/>
        <v>-3.74561123845369-0.853391653024156i</v>
      </c>
      <c r="AG1066" t="str">
        <f t="shared" si="521"/>
        <v>1.01852639478675-0.0239957803206061i</v>
      </c>
      <c r="AH1066" t="str">
        <f t="shared" si="522"/>
        <v>0.0259963499899187+0.0357624230594211i</v>
      </c>
      <c r="AI1066">
        <f t="shared" si="523"/>
        <v>-27.089063085465597</v>
      </c>
      <c r="AJ1066">
        <f t="shared" si="524"/>
        <v>53.985921108376118</v>
      </c>
      <c r="AK1066"/>
      <c r="AL1066"/>
      <c r="AM1066"/>
      <c r="AN1066"/>
    </row>
    <row r="1067" spans="1:40" x14ac:dyDescent="0.35">
      <c r="A1067"/>
      <c r="B1067">
        <f t="shared" si="490"/>
        <v>93300</v>
      </c>
      <c r="C1067" s="237" t="str">
        <f t="shared" si="493"/>
        <v>-2.42999285093119E-06+0.00726501782348643i</v>
      </c>
      <c r="D1067" s="208" t="str">
        <f t="shared" si="494"/>
        <v>-1.64876414965845+0.0556984699800626i</v>
      </c>
      <c r="E1067" t="str">
        <f t="shared" si="495"/>
        <v>36500</v>
      </c>
      <c r="F1067" t="str">
        <f t="shared" si="496"/>
        <v>0.21505376344086</v>
      </c>
      <c r="G1067" t="str">
        <f t="shared" si="491"/>
        <v>0.21505376344086</v>
      </c>
      <c r="H1067" t="str">
        <f t="shared" si="497"/>
        <v>2.09760154132003+0.908532960351937i</v>
      </c>
      <c r="I1067" t="str">
        <f t="shared" si="498"/>
        <v>366.38824322491i</v>
      </c>
      <c r="J1067" t="str">
        <f t="shared" si="492"/>
        <v>-180.707730685322+80.154023193827i</v>
      </c>
      <c r="K1067" t="str">
        <f t="shared" si="499"/>
        <v>0.751472064848883-1.69419832094857i</v>
      </c>
      <c r="L1067" t="str">
        <f t="shared" si="500"/>
        <v>0.221950583953387-0.426540107415699i</v>
      </c>
      <c r="M1067" t="str">
        <f t="shared" si="501"/>
        <v>0.97342264880227-2.12073842836427i</v>
      </c>
      <c r="N1067" t="str">
        <f t="shared" si="502"/>
        <v>-1.16375841995741i</v>
      </c>
      <c r="O1067" t="str">
        <f t="shared" si="503"/>
        <v>0.3958909859415-0.918297515650711i</v>
      </c>
      <c r="P1067" t="str">
        <f t="shared" si="504"/>
        <v>0.6041090140585+0.918297515650711i</v>
      </c>
      <c r="Q1067" t="str">
        <f t="shared" si="505"/>
        <v>-0.6041090140585+0.245460904306699i</v>
      </c>
      <c r="R1067" t="str">
        <f t="shared" si="506"/>
        <v>-0.328179610473808-1.65343134495243i</v>
      </c>
      <c r="S1067" t="str">
        <f t="shared" si="507"/>
        <v>0.12994346889508i</v>
      </c>
      <c r="T1067" t="str">
        <f t="shared" si="508"/>
        <v>0.214852604542976-0.0426447970056027i</v>
      </c>
      <c r="U1067" t="str">
        <f t="shared" si="509"/>
        <v>0.00005-0.00152307210890269i</v>
      </c>
      <c r="V1067" t="str">
        <f t="shared" si="510"/>
        <v>0.00002-0.0170584076197101i</v>
      </c>
      <c r="W1067" t="str">
        <f t="shared" si="511"/>
        <v>0.0000422731851795647-0.00139833556693689i</v>
      </c>
      <c r="X1067" t="str">
        <f t="shared" si="512"/>
        <v>0.0000520342895817799-0.00139767633879432i</v>
      </c>
      <c r="Y1067" t="str">
        <f t="shared" si="513"/>
        <v>0.009+0.468976951327884i</v>
      </c>
      <c r="Z1067" t="str">
        <f t="shared" si="514"/>
        <v>-0.0358308199438384-0.0020290747184185i</v>
      </c>
      <c r="AA1067" t="str">
        <f t="shared" si="515"/>
        <v>0.496654292750017-25.6544823732657i</v>
      </c>
      <c r="AB1067" t="str">
        <f t="shared" si="516"/>
        <v>0.646311653115614-0.128282500033449i</v>
      </c>
      <c r="AC1067" t="str">
        <f t="shared" si="517"/>
        <v>1.35708077382-1.49553105043946i</v>
      </c>
      <c r="AD1067" t="str">
        <f t="shared" si="518"/>
        <v>0.262107365520033+0.194319460372535i</v>
      </c>
      <c r="AE1067" t="str">
        <f t="shared" si="519"/>
        <v>-0.00899723311556351-0.00749446102508012i</v>
      </c>
      <c r="AF1067" t="str">
        <f t="shared" si="520"/>
        <v>-3.74636569097848-0.852834490371874i</v>
      </c>
      <c r="AG1067" t="str">
        <f t="shared" si="521"/>
        <v>1.01851753774735-0.02399234348401i</v>
      </c>
      <c r="AH1067" t="str">
        <f t="shared" si="522"/>
        <v>0.0259775335833432+0.0357121040494305i</v>
      </c>
      <c r="AI1067">
        <f t="shared" si="523"/>
        <v>-27.09923826036194</v>
      </c>
      <c r="AJ1067">
        <f t="shared" si="524"/>
        <v>53.967281294718681</v>
      </c>
      <c r="AK1067"/>
      <c r="AL1067"/>
      <c r="AM1067"/>
      <c r="AN1067"/>
    </row>
    <row r="1068" spans="1:40" x14ac:dyDescent="0.35">
      <c r="A1068"/>
      <c r="B1068">
        <f t="shared" si="490"/>
        <v>93400</v>
      </c>
      <c r="C1068" s="237" t="str">
        <f t="shared" si="493"/>
        <v>-0.0000024247922262479+0.0072572394335501i</v>
      </c>
      <c r="D1068" s="208" t="str">
        <f t="shared" si="494"/>
        <v>-1.64876410978699+0.0556388356572175i</v>
      </c>
      <c r="E1068" t="str">
        <f t="shared" si="495"/>
        <v>36500</v>
      </c>
      <c r="F1068" t="str">
        <f t="shared" si="496"/>
        <v>0.21505376344086</v>
      </c>
      <c r="G1068" t="str">
        <f t="shared" si="491"/>
        <v>0.21505376344086</v>
      </c>
      <c r="H1068" t="str">
        <f t="shared" si="497"/>
        <v>2.0983542031595+0.907916489913066i</v>
      </c>
      <c r="I1068" t="str">
        <f t="shared" si="498"/>
        <v>366.780942306608i</v>
      </c>
      <c r="J1068" t="str">
        <f t="shared" si="492"/>
        <v>-181.097452247788+80.2399331865321i</v>
      </c>
      <c r="K1068" t="str">
        <f t="shared" si="499"/>
        <v>0.750112852516122-1.69296659523878i</v>
      </c>
      <c r="L1068" t="str">
        <f t="shared" si="500"/>
        <v>0.221576611480621-0.426277814971739i</v>
      </c>
      <c r="M1068" t="str">
        <f t="shared" si="501"/>
        <v>0.971689463996743-2.11924441021052i</v>
      </c>
      <c r="N1068" t="str">
        <f t="shared" si="502"/>
        <v>-1.16500574945361i</v>
      </c>
      <c r="O1068" t="str">
        <f t="shared" si="503"/>
        <v>0.394745258691286-0.918790607668989i</v>
      </c>
      <c r="P1068" t="str">
        <f t="shared" si="504"/>
        <v>0.605254741308714+0.918790607668989i</v>
      </c>
      <c r="Q1068" t="str">
        <f t="shared" si="505"/>
        <v>-0.605254741308714+0.246215141784621i</v>
      </c>
      <c r="R1068" t="str">
        <f t="shared" si="506"/>
        <v>-0.328168254705507-1.65152048023473i</v>
      </c>
      <c r="S1068" t="str">
        <f t="shared" si="507"/>
        <v>0.130082743781355i</v>
      </c>
      <c r="T1068" t="str">
        <f t="shared" si="508"/>
        <v>0.214834315480035-0.0426890269940309i</v>
      </c>
      <c r="U1068" t="str">
        <f t="shared" si="509"/>
        <v>0.00005-0.00152144141071329i</v>
      </c>
      <c r="V1068" t="str">
        <f t="shared" si="510"/>
        <v>0.00002-0.0170401437999888i</v>
      </c>
      <c r="W1068" t="str">
        <f t="shared" si="511"/>
        <v>0.0000422731843276934-0.00139683864553584i</v>
      </c>
      <c r="X1068" t="str">
        <f t="shared" si="512"/>
        <v>0.0000520133832509847-0.00139618026908744i</v>
      </c>
      <c r="Y1068" t="str">
        <f t="shared" si="513"/>
        <v>0.009+0.469479606152459i</v>
      </c>
      <c r="Z1068" t="str">
        <f t="shared" si="514"/>
        <v>-0.0357539558032678-0.0020248652975876i</v>
      </c>
      <c r="AA1068" t="str">
        <f t="shared" si="515"/>
        <v>0.495584278396991-25.6268718377314i</v>
      </c>
      <c r="AB1068" t="str">
        <f t="shared" si="516"/>
        <v>0.646256636633368-0.12841555104765i</v>
      </c>
      <c r="AC1068" t="str">
        <f t="shared" si="517"/>
        <v>1.35581682611278-1.49435580271305i</v>
      </c>
      <c r="AD1068" t="str">
        <f t="shared" si="518"/>
        <v>0.262347170997791+0.194439588874318i</v>
      </c>
      <c r="AE1068" t="str">
        <f t="shared" si="519"/>
        <v>-0.00898623518097853-0.00748320214949162i</v>
      </c>
      <c r="AF1068" t="str">
        <f t="shared" si="520"/>
        <v>-3.74711831294649-0.852277654255848i</v>
      </c>
      <c r="AG1068" t="str">
        <f t="shared" si="521"/>
        <v>1.01850867467884-0.0239889295718039i</v>
      </c>
      <c r="AH1068" t="str">
        <f t="shared" si="522"/>
        <v>0.0259587677183209+0.0356618801666025i</v>
      </c>
      <c r="AI1068">
        <f t="shared" si="523"/>
        <v>-27.109403444541034</v>
      </c>
      <c r="AJ1068">
        <f t="shared" si="524"/>
        <v>53.948617376084847</v>
      </c>
      <c r="AK1068"/>
      <c r="AL1068"/>
      <c r="AM1068"/>
      <c r="AN1068"/>
    </row>
    <row r="1069" spans="1:40" x14ac:dyDescent="0.35">
      <c r="A1069"/>
      <c r="B1069">
        <f t="shared" si="490"/>
        <v>93500</v>
      </c>
      <c r="C1069" s="237" t="str">
        <f t="shared" si="493"/>
        <v>-2.41960827913359E-06+0.00724947768187545i</v>
      </c>
      <c r="D1069" s="208" t="str">
        <f t="shared" si="494"/>
        <v>-1.6487640700434+0.0555793288943785i</v>
      </c>
      <c r="E1069" t="str">
        <f t="shared" si="495"/>
        <v>36500</v>
      </c>
      <c r="F1069" t="str">
        <f t="shared" si="496"/>
        <v>0.21505376344086</v>
      </c>
      <c r="G1069" t="str">
        <f t="shared" si="491"/>
        <v>0.21505376344086</v>
      </c>
      <c r="H1069" t="str">
        <f t="shared" si="497"/>
        <v>2.09910503967776+0.907300475058996i</v>
      </c>
      <c r="I1069" t="str">
        <f t="shared" si="498"/>
        <v>367.173641388307i</v>
      </c>
      <c r="J1069" t="str">
        <f t="shared" si="492"/>
        <v>-181.487591294521+80.3258431792372i</v>
      </c>
      <c r="K1069" t="str">
        <f t="shared" si="499"/>
        <v>0.748757099876577-1.69173602346195i</v>
      </c>
      <c r="L1069" t="str">
        <f t="shared" si="500"/>
        <v>0.221203498533991-0.426015637282519i</v>
      </c>
      <c r="M1069" t="str">
        <f t="shared" si="501"/>
        <v>0.969960598410568-2.11775166074447i</v>
      </c>
      <c r="N1069" t="str">
        <f t="shared" si="502"/>
        <v>-1.16625307894981i</v>
      </c>
      <c r="O1069" t="str">
        <f t="shared" si="503"/>
        <v>0.393598917284291-0.91928227020466i</v>
      </c>
      <c r="P1069" t="str">
        <f t="shared" si="504"/>
        <v>0.606401082715709+0.91928227020466i</v>
      </c>
      <c r="Q1069" t="str">
        <f t="shared" si="505"/>
        <v>-0.606401082715709+0.24697080874515i</v>
      </c>
      <c r="R1069" t="str">
        <f t="shared" si="506"/>
        <v>-0.32815688544936-1.64961354804894i</v>
      </c>
      <c r="S1069" t="str">
        <f t="shared" si="507"/>
        <v>0.130222018667631i</v>
      </c>
      <c r="T1069" t="str">
        <f t="shared" si="508"/>
        <v>0.214816006248406-0.0427332520628982i</v>
      </c>
      <c r="U1069" t="str">
        <f t="shared" si="509"/>
        <v>0.00005-0.00151981420064835i</v>
      </c>
      <c r="V1069" t="str">
        <f t="shared" si="510"/>
        <v>0.00002-0.0170219190472615i</v>
      </c>
      <c r="W1069" t="str">
        <f t="shared" si="511"/>
        <v>0.0000422731834749095-0.0013953449263474i</v>
      </c>
      <c r="X1069" t="str">
        <f t="shared" si="512"/>
        <v>0.0000519925439554551-0.00139468739930371i</v>
      </c>
      <c r="Y1069" t="str">
        <f t="shared" si="513"/>
        <v>0.009+0.469982260977033i</v>
      </c>
      <c r="Z1069" t="str">
        <f t="shared" si="514"/>
        <v>-0.035677338946626-0.00202067145393779i</v>
      </c>
      <c r="AA1069" t="str">
        <f t="shared" si="515"/>
        <v>0.494517725773434-25.5993208220312i</v>
      </c>
      <c r="AB1069" t="str">
        <f t="shared" si="516"/>
        <v>0.646201559480421-0.128548587263011i</v>
      </c>
      <c r="AC1069" t="str">
        <f t="shared" si="517"/>
        <v>1.35455606716487-1.49318149039179i</v>
      </c>
      <c r="AD1069" t="str">
        <f t="shared" si="518"/>
        <v>0.262587140442938+0.194559440431946i</v>
      </c>
      <c r="AE1069" t="str">
        <f t="shared" si="519"/>
        <v>-0.00897526970523303-0.00747196544042062i</v>
      </c>
      <c r="AF1069" t="str">
        <f t="shared" si="520"/>
        <v>-3.74786910972116-0.851721146164617i</v>
      </c>
      <c r="AG1069" t="str">
        <f t="shared" si="521"/>
        <v>1.01849980557889-0.0239855384829407i</v>
      </c>
      <c r="AH1069" t="str">
        <f t="shared" si="522"/>
        <v>0.0259400521622155+0.0356117511110423i</v>
      </c>
      <c r="AI1069">
        <f t="shared" si="523"/>
        <v>-27.119558663378793</v>
      </c>
      <c r="AJ1069">
        <f t="shared" si="524"/>
        <v>53.929929422124324</v>
      </c>
      <c r="AK1069"/>
      <c r="AL1069"/>
      <c r="AM1069"/>
      <c r="AN1069"/>
    </row>
    <row r="1070" spans="1:40" x14ac:dyDescent="0.35">
      <c r="A1070"/>
      <c r="B1070">
        <f t="shared" si="490"/>
        <v>93600</v>
      </c>
      <c r="C1070" s="237" t="str">
        <f t="shared" si="493"/>
        <v>-2.41444093835469E-06+0.00724173251513473i</v>
      </c>
      <c r="D1070" s="208" t="str">
        <f t="shared" si="494"/>
        <v>-1.64876403042712+0.0555199492826996i</v>
      </c>
      <c r="E1070" t="str">
        <f t="shared" si="495"/>
        <v>36500</v>
      </c>
      <c r="F1070" t="str">
        <f t="shared" si="496"/>
        <v>0.21505376344086</v>
      </c>
      <c r="G1070" t="str">
        <f t="shared" si="491"/>
        <v>0.21505376344086</v>
      </c>
      <c r="H1070" t="str">
        <f t="shared" si="497"/>
        <v>2.09985405622179+0.906684916855041i</v>
      </c>
      <c r="I1070" t="str">
        <f t="shared" si="498"/>
        <v>367.566340470006i</v>
      </c>
      <c r="J1070" t="str">
        <f t="shared" si="492"/>
        <v>-181.878147825519+80.4117531719423i</v>
      </c>
      <c r="K1070" t="str">
        <f t="shared" si="499"/>
        <v>0.747404796058709-1.69050660657029i</v>
      </c>
      <c r="L1070" t="str">
        <f t="shared" si="500"/>
        <v>0.220831242792311-0.4257535751842i</v>
      </c>
      <c r="M1070" t="str">
        <f t="shared" si="501"/>
        <v>0.96823603885102-2.11626018175449i</v>
      </c>
      <c r="N1070" t="str">
        <f t="shared" si="502"/>
        <v>-1.16750040844601i</v>
      </c>
      <c r="O1070" t="str">
        <f t="shared" si="503"/>
        <v>0.392451963504029-0.919772502492781i</v>
      </c>
      <c r="P1070" t="str">
        <f t="shared" si="504"/>
        <v>0.607548036495971+0.919772502492781i</v>
      </c>
      <c r="Q1070" t="str">
        <f t="shared" si="505"/>
        <v>-0.607548036495971+0.247727905953229i</v>
      </c>
      <c r="R1070" t="str">
        <f t="shared" si="506"/>
        <v>-0.328145502700938-1.64771053577669i</v>
      </c>
      <c r="S1070" t="str">
        <f t="shared" si="507"/>
        <v>0.130361293553906i</v>
      </c>
      <c r="T1070" t="str">
        <f t="shared" si="508"/>
        <v>0.214797676846249-0.042777472205991i</v>
      </c>
      <c r="U1070" t="str">
        <f t="shared" si="509"/>
        <v>0.00005-0.001518190467528i</v>
      </c>
      <c r="V1070" t="str">
        <f t="shared" si="510"/>
        <v>0.00002-0.0170037332363136i</v>
      </c>
      <c r="W1070" t="str">
        <f t="shared" si="511"/>
        <v>0.0000422731826212133-0.00139385439910808i</v>
      </c>
      <c r="X1070" t="str">
        <f t="shared" si="512"/>
        <v>0.0000519717714088884-0.00139319771918899i</v>
      </c>
      <c r="Y1070" t="str">
        <f t="shared" si="513"/>
        <v>0.009+0.470484915801607i</v>
      </c>
      <c r="Z1070" t="str">
        <f t="shared" si="514"/>
        <v>-0.0356009683134751-0.00201649310924066i</v>
      </c>
      <c r="AA1070" t="str">
        <f t="shared" si="515"/>
        <v>0.493454619930883-25.5718291334283i</v>
      </c>
      <c r="AB1070" t="str">
        <f t="shared" si="516"/>
        <v>0.646146421651239-0.128681608660839i</v>
      </c>
      <c r="AC1070" t="str">
        <f t="shared" si="517"/>
        <v>1.35329848728431-1.49200811476641i</v>
      </c>
      <c r="AD1070" t="str">
        <f t="shared" si="518"/>
        <v>0.262827273569158+0.194679014838008i</v>
      </c>
      <c r="AE1070" t="str">
        <f t="shared" si="519"/>
        <v>-0.00896433654631806-0.0074607508246192i</v>
      </c>
      <c r="AF1070" t="str">
        <f t="shared" si="520"/>
        <v>-3.74861808664891-0.851164967572341i</v>
      </c>
      <c r="AG1070" t="str">
        <f t="shared" si="521"/>
        <v>1.01849093044519-0.0239821701167845i</v>
      </c>
      <c r="AH1070" t="str">
        <f t="shared" si="522"/>
        <v>0.0259213866836572+0.0355617165841442i</v>
      </c>
      <c r="AI1070">
        <f t="shared" si="523"/>
        <v>-27.129703942161999</v>
      </c>
      <c r="AJ1070">
        <f t="shared" si="524"/>
        <v>53.911217502185877</v>
      </c>
      <c r="AK1070"/>
      <c r="AL1070"/>
      <c r="AM1070"/>
      <c r="AN1070"/>
    </row>
    <row r="1071" spans="1:40" x14ac:dyDescent="0.35">
      <c r="A1071"/>
      <c r="B1071">
        <f t="shared" si="490"/>
        <v>93700</v>
      </c>
      <c r="C1071" s="237" t="str">
        <f t="shared" si="493"/>
        <v>-2.40929013305756E-06+0.00723400388022787i</v>
      </c>
      <c r="D1071" s="208" t="str">
        <f t="shared" si="494"/>
        <v>-1.64876399093761+0.0554606964150804i</v>
      </c>
      <c r="E1071" t="str">
        <f t="shared" si="495"/>
        <v>36500</v>
      </c>
      <c r="F1071" t="str">
        <f t="shared" si="496"/>
        <v>0.21505376344086</v>
      </c>
      <c r="G1071" t="str">
        <f t="shared" si="491"/>
        <v>0.21505376344086</v>
      </c>
      <c r="H1071" t="str">
        <f t="shared" si="497"/>
        <v>2.10060125812169+0.90606981635399i</v>
      </c>
      <c r="I1071" t="str">
        <f t="shared" si="498"/>
        <v>367.959039551705i</v>
      </c>
      <c r="J1071" t="str">
        <f t="shared" si="492"/>
        <v>-182.269121840783+80.4976631646473i</v>
      </c>
      <c r="K1071" t="str">
        <f t="shared" si="499"/>
        <v>0.746055930229429-1.68927834549546i</v>
      </c>
      <c r="L1071" t="str">
        <f t="shared" si="500"/>
        <v>0.220459841940741-0.425491629506077i</v>
      </c>
      <c r="M1071" t="str">
        <f t="shared" si="501"/>
        <v>0.96651577217017-2.11476997500154i</v>
      </c>
      <c r="N1071" t="str">
        <f t="shared" si="502"/>
        <v>-1.16874773794222i</v>
      </c>
      <c r="O1071" t="str">
        <f t="shared" si="503"/>
        <v>0.391304399134956-0.920261303770636i</v>
      </c>
      <c r="P1071" t="str">
        <f t="shared" si="504"/>
        <v>0.608695600865044+0.920261303770636i</v>
      </c>
      <c r="Q1071" t="str">
        <f t="shared" si="505"/>
        <v>-0.608695600865044+0.248486434171584i</v>
      </c>
      <c r="R1071" t="str">
        <f t="shared" si="506"/>
        <v>-0.328134106455804-1.64581143085348i</v>
      </c>
      <c r="S1071" t="str">
        <f t="shared" si="507"/>
        <v>0.130500568440182i</v>
      </c>
      <c r="T1071" t="str">
        <f t="shared" si="508"/>
        <v>0.214779327271728-0.0428216874170936i</v>
      </c>
      <c r="U1071" t="str">
        <f t="shared" si="509"/>
        <v>0.00005-0.00151657020022007i</v>
      </c>
      <c r="V1071" t="str">
        <f t="shared" si="510"/>
        <v>0.00002-0.0169855862424648i</v>
      </c>
      <c r="W1071" t="str">
        <f t="shared" si="511"/>
        <v>0.0000422731817666043-0.00139236705359818i</v>
      </c>
      <c r="X1071" t="str">
        <f t="shared" si="512"/>
        <v>0.0000519510653265071-0.00139171121853284i</v>
      </c>
      <c r="Y1071" t="str">
        <f t="shared" si="513"/>
        <v>0.009+0.470987570626182i</v>
      </c>
      <c r="Z1071" t="str">
        <f t="shared" si="514"/>
        <v>-0.0355248428490586-0.00201233018575416i</v>
      </c>
      <c r="AA1071" t="str">
        <f t="shared" si="515"/>
        <v>0.492394946001652-25.5443965800193i</v>
      </c>
      <c r="AB1071" t="str">
        <f t="shared" si="516"/>
        <v>0.646091223140298-0.128814615222437i</v>
      </c>
      <c r="AC1071" t="str">
        <f t="shared" si="517"/>
        <v>1.35204407681203-1.49083567710764i</v>
      </c>
      <c r="AD1071" t="str">
        <f t="shared" si="518"/>
        <v>0.263067570089853+0.194798311885321i</v>
      </c>
      <c r="AE1071" t="str">
        <f t="shared" si="519"/>
        <v>-0.00895343556298495-0.00744955822917274i</v>
      </c>
      <c r="AF1071" t="str">
        <f t="shared" si="520"/>
        <v>-3.7493652490593-0.85060911993891i</v>
      </c>
      <c r="AG1071" t="str">
        <f t="shared" si="521"/>
        <v>1.01848204927547-0.023978824373108i</v>
      </c>
      <c r="AH1071" t="str">
        <f t="shared" si="522"/>
        <v>0.025902771052532+0.0355117762885848i</v>
      </c>
      <c r="AI1071">
        <f t="shared" si="523"/>
        <v>-27.139839306089041</v>
      </c>
      <c r="AJ1071">
        <f t="shared" si="524"/>
        <v>53.89248168532167</v>
      </c>
      <c r="AK1071"/>
      <c r="AL1071"/>
      <c r="AM1071"/>
      <c r="AN1071"/>
    </row>
    <row r="1072" spans="1:40" x14ac:dyDescent="0.35">
      <c r="A1072"/>
      <c r="B1072">
        <f t="shared" si="490"/>
        <v>93800</v>
      </c>
      <c r="C1072" s="237" t="str">
        <f t="shared" si="493"/>
        <v>-2.40415579276603E-06+0.00722629172428122i</v>
      </c>
      <c r="D1072" s="208" t="str">
        <f t="shared" si="494"/>
        <v>-1.64876395157434+0.055401569886156i</v>
      </c>
      <c r="E1072" t="str">
        <f t="shared" si="495"/>
        <v>36500</v>
      </c>
      <c r="F1072" t="str">
        <f t="shared" si="496"/>
        <v>0.21505376344086</v>
      </c>
      <c r="G1072" t="str">
        <f t="shared" si="491"/>
        <v>0.21505376344086</v>
      </c>
      <c r="H1072" t="str">
        <f t="shared" si="497"/>
        <v>2.10134665069069+0.905455174596208i</v>
      </c>
      <c r="I1072" t="str">
        <f t="shared" si="498"/>
        <v>368.351738633403i</v>
      </c>
      <c r="J1072" t="str">
        <f t="shared" si="492"/>
        <v>-182.660513340314+80.5835731573523i</v>
      </c>
      <c r="K1072" t="str">
        <f t="shared" si="499"/>
        <v>0.744710491593974-1.68805124114879i</v>
      </c>
      <c r="L1072" t="str">
        <f t="shared" si="500"/>
        <v>0.220089293670789-0.425229801070628i</v>
      </c>
      <c r="M1072" t="str">
        <f t="shared" si="501"/>
        <v>0.964799785264763-2.11328104221942i</v>
      </c>
      <c r="N1072" t="str">
        <f t="shared" si="502"/>
        <v>-1.16999506743842i</v>
      </c>
      <c r="O1072" t="str">
        <f t="shared" si="503"/>
        <v>0.390156225962507-0.920748673277726i</v>
      </c>
      <c r="P1072" t="str">
        <f t="shared" si="504"/>
        <v>0.609843774037493+0.920748673277726i</v>
      </c>
      <c r="Q1072" t="str">
        <f t="shared" si="505"/>
        <v>-0.609843774037493+0.249246394160694i</v>
      </c>
      <c r="R1072" t="str">
        <f t="shared" si="506"/>
        <v>-0.328122696709519-1.64391622076841i</v>
      </c>
      <c r="S1072" t="str">
        <f t="shared" si="507"/>
        <v>0.130639843326458i</v>
      </c>
      <c r="T1072" t="str">
        <f t="shared" si="508"/>
        <v>0.214760957523008-0.0428658976899865i</v>
      </c>
      <c r="U1072" t="str">
        <f t="shared" si="509"/>
        <v>0.0000499999999999999-0.00151495338763988i</v>
      </c>
      <c r="V1072" t="str">
        <f t="shared" si="510"/>
        <v>0.00002-0.0169674779415667i</v>
      </c>
      <c r="W1072" t="str">
        <f t="shared" si="511"/>
        <v>0.000042273180911083-0.00139088287964161i</v>
      </c>
      <c r="X1072" t="str">
        <f t="shared" si="512"/>
        <v>0.0000519304254250535-0.00139022788716842i</v>
      </c>
      <c r="Y1072" t="str">
        <f t="shared" si="513"/>
        <v>0.009+0.471490225450756i</v>
      </c>
      <c r="Z1072" t="str">
        <f t="shared" si="514"/>
        <v>-0.0354489615042678-0.00200818260621911i</v>
      </c>
      <c r="AA1072" t="str">
        <f t="shared" si="515"/>
        <v>0.491338689198302-25.5170229707297i</v>
      </c>
      <c r="AB1072" t="str">
        <f t="shared" si="516"/>
        <v>0.646035963942078-0.128947606929095i</v>
      </c>
      <c r="AC1072" t="str">
        <f t="shared" si="517"/>
        <v>1.35079282612181-1.48966417866634i</v>
      </c>
      <c r="AD1072" t="str">
        <f t="shared" si="518"/>
        <v>0.263308029718148+0.194917331366919i</v>
      </c>
      <c r="AE1072" t="str">
        <f t="shared" si="519"/>
        <v>-0.00894256661474152-0.00743838758149832i</v>
      </c>
      <c r="AF1072" t="str">
        <f t="shared" si="520"/>
        <v>-3.75011060226503-0.850053604710052i</v>
      </c>
      <c r="AG1072" t="str">
        <f t="shared" si="521"/>
        <v>1.0184731620675-0.0239755011520909i</v>
      </c>
      <c r="AH1072" t="str">
        <f t="shared" si="522"/>
        <v>0.0258842050399766+0.035461929928319i</v>
      </c>
      <c r="AI1072">
        <f t="shared" si="523"/>
        <v>-27.149964780269485</v>
      </c>
      <c r="AJ1072">
        <f t="shared" si="524"/>
        <v>53.873722040287653</v>
      </c>
      <c r="AK1072"/>
      <c r="AL1072"/>
      <c r="AM1072"/>
      <c r="AN1072"/>
    </row>
    <row r="1073" spans="1:40" x14ac:dyDescent="0.35">
      <c r="A1073"/>
      <c r="B1073">
        <f t="shared" si="490"/>
        <v>93900</v>
      </c>
      <c r="C1073" s="237" t="str">
        <f t="shared" si="493"/>
        <v>-2.39903784737899E-06+0.00721859599464636i</v>
      </c>
      <c r="D1073" s="208" t="str">
        <f t="shared" si="494"/>
        <v>-1.64876391233675+0.0553425692922888i</v>
      </c>
      <c r="E1073" t="str">
        <f t="shared" si="495"/>
        <v>36500</v>
      </c>
      <c r="F1073" t="str">
        <f t="shared" si="496"/>
        <v>0.21505376344086</v>
      </c>
      <c r="G1073" t="str">
        <f t="shared" si="491"/>
        <v>0.21505376344086</v>
      </c>
      <c r="H1073" t="str">
        <f t="shared" si="497"/>
        <v>2.10209023922516+0.904840992609678i</v>
      </c>
      <c r="I1073" t="str">
        <f t="shared" si="498"/>
        <v>368.744437715102i</v>
      </c>
      <c r="J1073" t="str">
        <f t="shared" si="492"/>
        <v>-183.052322324111+80.6694831500574i</v>
      </c>
      <c r="K1073" t="str">
        <f t="shared" si="499"/>
        <v>0.743368469395793-1.68682529442142i</v>
      </c>
      <c r="L1073" t="str">
        <f t="shared" si="500"/>
        <v>0.219719595680293-0.424968090693558i</v>
      </c>
      <c r="M1073" t="str">
        <f t="shared" si="501"/>
        <v>0.963088065076086-2.11179338511498i</v>
      </c>
      <c r="N1073" t="str">
        <f t="shared" si="502"/>
        <v>-1.17124239693462i</v>
      </c>
      <c r="O1073" t="str">
        <f t="shared" si="503"/>
        <v>0.389007445773036-0.921234610255791i</v>
      </c>
      <c r="P1073" t="str">
        <f t="shared" si="504"/>
        <v>0.610992554226964+0.921234610255791i</v>
      </c>
      <c r="Q1073" t="str">
        <f t="shared" si="505"/>
        <v>-0.610992554226964+0.250007786678829i</v>
      </c>
      <c r="R1073" t="str">
        <f t="shared" si="506"/>
        <v>-0.328111273457637-1.6420248930638i</v>
      </c>
      <c r="S1073" t="str">
        <f t="shared" si="507"/>
        <v>0.130779118212733i</v>
      </c>
      <c r="T1073" t="str">
        <f t="shared" si="508"/>
        <v>0.214742567598241-0.0429101030184467i</v>
      </c>
      <c r="U1073" t="str">
        <f t="shared" si="509"/>
        <v>0.0000499999999999999-0.00151334001874996i</v>
      </c>
      <c r="V1073" t="str">
        <f t="shared" si="510"/>
        <v>0.00002-0.0169494082099995i</v>
      </c>
      <c r="W1073" t="str">
        <f t="shared" si="511"/>
        <v>0.0000422731800546491-0.0013894018671056i</v>
      </c>
      <c r="X1073" t="str">
        <f t="shared" si="512"/>
        <v>0.0000519098514227745-0.00138874771497213i</v>
      </c>
      <c r="Y1073" t="str">
        <f t="shared" si="513"/>
        <v>0.009+0.47199288027533i</v>
      </c>
      <c r="Z1073" t="str">
        <f t="shared" si="514"/>
        <v>-0.0353733232356025-0.00200405029385551i</v>
      </c>
      <c r="AA1073" t="str">
        <f t="shared" si="515"/>
        <v>0.490285834813119-25.4897081153093i</v>
      </c>
      <c r="AB1073" t="str">
        <f t="shared" si="516"/>
        <v>0.64598064405102-0.129080583762094i</v>
      </c>
      <c r="AC1073" t="str">
        <f t="shared" si="517"/>
        <v>1.34954472562013-1.48849362067359i</v>
      </c>
      <c r="AD1073" t="str">
        <f t="shared" si="518"/>
        <v>0.263548652166881+0.195036073076039i</v>
      </c>
      <c r="AE1073" t="str">
        <f t="shared" si="519"/>
        <v>-0.00893172956184599-0.00742723880934158i</v>
      </c>
      <c r="AF1073" t="str">
        <f t="shared" si="520"/>
        <v>-3.75085415156191-0.849498423317389i</v>
      </c>
      <c r="AG1073" t="str">
        <f t="shared" si="521"/>
        <v>1.01846426881909-0.023972200354317i</v>
      </c>
      <c r="AH1073" t="str">
        <f t="shared" si="522"/>
        <v>0.0258656884183671+0.0354121772085653i</v>
      </c>
      <c r="AI1073">
        <f t="shared" si="523"/>
        <v>-27.160080389726168</v>
      </c>
      <c r="AJ1073">
        <f t="shared" si="524"/>
        <v>53.85493863554246</v>
      </c>
      <c r="AK1073"/>
      <c r="AL1073"/>
      <c r="AM1073"/>
      <c r="AN1073"/>
    </row>
    <row r="1074" spans="1:40" x14ac:dyDescent="0.35">
      <c r="A1074"/>
      <c r="B1074">
        <f t="shared" ref="B1074:B1137" si="525">B1073+100</f>
        <v>94000</v>
      </c>
      <c r="C1074" s="237" t="str">
        <f t="shared" si="493"/>
        <v>-2.39393622716804E-06+0.00721091663889892i</v>
      </c>
      <c r="D1074" s="208" t="str">
        <f t="shared" si="494"/>
        <v>-1.64876387322433+0.0552836942315584i</v>
      </c>
      <c r="E1074" t="str">
        <f t="shared" si="495"/>
        <v>36500</v>
      </c>
      <c r="F1074" t="str">
        <f t="shared" si="496"/>
        <v>0.21505376344086</v>
      </c>
      <c r="G1074" t="str">
        <f t="shared" si="491"/>
        <v>0.21505376344086</v>
      </c>
      <c r="H1074" t="str">
        <f t="shared" si="497"/>
        <v>2.10283202900477+0.90422727141016i</v>
      </c>
      <c r="I1074" t="str">
        <f t="shared" si="498"/>
        <v>369.137136796801i</v>
      </c>
      <c r="J1074" t="str">
        <f t="shared" si="492"/>
        <v>-183.444548792174+80.7553931427625i</v>
      </c>
      <c r="K1074" t="str">
        <f t="shared" si="499"/>
        <v>0.742029852916374-1.68560050618448i</v>
      </c>
      <c r="L1074" t="str">
        <f t="shared" si="500"/>
        <v>0.219350745673404-0.42470649918383i</v>
      </c>
      <c r="M1074" t="str">
        <f t="shared" si="501"/>
        <v>0.961380598589778-2.11030700536831i</v>
      </c>
      <c r="N1074" t="str">
        <f t="shared" si="502"/>
        <v>-1.17248972643083i</v>
      </c>
      <c r="O1074" t="str">
        <f t="shared" si="503"/>
        <v>0.387858060353839-0.921719113948798i</v>
      </c>
      <c r="P1074" t="str">
        <f t="shared" si="504"/>
        <v>0.612141939646161+0.921719113948798i</v>
      </c>
      <c r="Q1074" t="str">
        <f t="shared" si="505"/>
        <v>-0.612141939646161+0.250770612482032i</v>
      </c>
      <c r="R1074" t="str">
        <f t="shared" si="506"/>
        <v>-0.328099836695707-1.64013743533498i</v>
      </c>
      <c r="S1074" t="str">
        <f t="shared" si="507"/>
        <v>0.130918393099009i</v>
      </c>
      <c r="T1074" t="str">
        <f t="shared" si="508"/>
        <v>0.214724157495585-0.0429543033962492i</v>
      </c>
      <c r="U1074" t="str">
        <f t="shared" si="509"/>
        <v>0.0000499999999999999-0.0015117300825598i</v>
      </c>
      <c r="V1074" t="str">
        <f t="shared" si="510"/>
        <v>0.00002-0.0169313769246697i</v>
      </c>
      <c r="W1074" t="str">
        <f t="shared" si="511"/>
        <v>0.0000422731791973028-0.00138792400590051i</v>
      </c>
      <c r="X1074" t="str">
        <f t="shared" si="512"/>
        <v>0.0000518893430394168-0.00138727069186348i</v>
      </c>
      <c r="Y1074" t="str">
        <f t="shared" si="513"/>
        <v>0.009+0.472495535099905i</v>
      </c>
      <c r="Z1074" t="str">
        <f t="shared" si="514"/>
        <v>-0.0352979270051376-0.00199993317235915i</v>
      </c>
      <c r="AA1074" t="str">
        <f t="shared" si="515"/>
        <v>0.489236368217596-25.4624518243275i</v>
      </c>
      <c r="AB1074" t="str">
        <f t="shared" si="516"/>
        <v>0.645925263461583-0.129213545702707i</v>
      </c>
      <c r="AC1074" t="str">
        <f t="shared" si="517"/>
        <v>1.34829976574606-1.48732400434093i</v>
      </c>
      <c r="AD1074" t="str">
        <f t="shared" si="518"/>
        <v>0.263789437148615+0.195154536806149i</v>
      </c>
      <c r="AE1074" t="str">
        <f t="shared" si="519"/>
        <v>-0.00892092426530313-0.00741611184077634i</v>
      </c>
      <c r="AF1074" t="str">
        <f t="shared" si="520"/>
        <v>-3.7515959022291-0.848943577178602i</v>
      </c>
      <c r="AG1074" t="str">
        <f t="shared" si="521"/>
        <v>1.01845536952811-0.0239689218807722i</v>
      </c>
      <c r="AH1074" t="str">
        <f t="shared" si="522"/>
        <v>0.0258472209613125+0.0353625178358076i</v>
      </c>
      <c r="AI1074">
        <f t="shared" si="523"/>
        <v>-27.170186159394028</v>
      </c>
      <c r="AJ1074">
        <f t="shared" si="524"/>
        <v>53.836131539253834</v>
      </c>
      <c r="AK1074"/>
      <c r="AL1074"/>
      <c r="AM1074"/>
      <c r="AN1074"/>
    </row>
    <row r="1075" spans="1:40" x14ac:dyDescent="0.35">
      <c r="A1075"/>
      <c r="B1075">
        <f t="shared" si="525"/>
        <v>94100</v>
      </c>
      <c r="C1075" s="237" t="str">
        <f t="shared" si="493"/>
        <v>-2.38885086277507E-06+0.00720325360483737i</v>
      </c>
      <c r="D1075" s="208" t="str">
        <f t="shared" si="494"/>
        <v>-1.64876383423654+0.0552249443037532i</v>
      </c>
      <c r="E1075" t="str">
        <f t="shared" si="495"/>
        <v>36500</v>
      </c>
      <c r="F1075" t="str">
        <f t="shared" si="496"/>
        <v>0.21505376344086</v>
      </c>
      <c r="G1075" t="str">
        <f t="shared" si="491"/>
        <v>0.21505376344086</v>
      </c>
      <c r="H1075" t="str">
        <f t="shared" si="497"/>
        <v>2.10357202529242+0.903614012001213i</v>
      </c>
      <c r="I1075" t="str">
        <f t="shared" si="498"/>
        <v>369.529835878499i</v>
      </c>
      <c r="J1075" t="str">
        <f t="shared" si="492"/>
        <v>-183.837192744503+80.8413031354676i</v>
      </c>
      <c r="K1075" t="str">
        <f t="shared" si="499"/>
        <v>0.740694631475125-1.68437687728923i</v>
      </c>
      <c r="L1075" t="str">
        <f t="shared" si="500"/>
        <v>0.218982741360585-0.424445027343722i</v>
      </c>
      <c r="M1075" t="str">
        <f t="shared" si="501"/>
        <v>0.95967737283571-2.10882190463295i</v>
      </c>
      <c r="N1075" t="str">
        <f t="shared" si="502"/>
        <v>-1.17373705592703i</v>
      </c>
      <c r="O1075" t="str">
        <f t="shared" si="503"/>
        <v>0.386708071493187-0.922202183602934i</v>
      </c>
      <c r="P1075" t="str">
        <f t="shared" si="504"/>
        <v>0.613291928506813+0.922202183602934i</v>
      </c>
      <c r="Q1075" t="str">
        <f t="shared" si="505"/>
        <v>-0.613291928506813+0.251534872324096i</v>
      </c>
      <c r="R1075" t="str">
        <f t="shared" si="506"/>
        <v>-0.328088386419267-1.63825383523005i</v>
      </c>
      <c r="S1075" t="str">
        <f t="shared" si="507"/>
        <v>0.131057667985284i</v>
      </c>
      <c r="T1075" t="str">
        <f t="shared" si="508"/>
        <v>0.214705727213198-0.0429984988171639i</v>
      </c>
      <c r="U1075" t="str">
        <f t="shared" si="509"/>
        <v>0.0000500000000000001-0.00151012356812562i</v>
      </c>
      <c r="V1075" t="str">
        <f t="shared" si="510"/>
        <v>0.00002-0.0169133839630069i</v>
      </c>
      <c r="W1075" t="str">
        <f t="shared" si="511"/>
        <v>0.0000422731783390442-0.00138644928597959i</v>
      </c>
      <c r="X1075" t="str">
        <f t="shared" si="512"/>
        <v>0.0000518688999962139-0.00138579680780478i</v>
      </c>
      <c r="Y1075" t="str">
        <f t="shared" si="513"/>
        <v>0.009+0.472998189924479i</v>
      </c>
      <c r="Z1075" t="str">
        <f t="shared" si="514"/>
        <v>-0.0352227717804853-0.00199583116589802i</v>
      </c>
      <c r="AA1075" t="str">
        <f t="shared" si="515"/>
        <v>0.488190274861924-25.4352539091696i</v>
      </c>
      <c r="AB1075" t="str">
        <f t="shared" si="516"/>
        <v>0.645869822168226-0.129346492732194i</v>
      </c>
      <c r="AC1075" t="str">
        <f t="shared" si="517"/>
        <v>1.34705793697117-1.48615533086049i</v>
      </c>
      <c r="AD1075" t="str">
        <f t="shared" si="518"/>
        <v>0.264030384375631+0.195272722350935i</v>
      </c>
      <c r="AE1075" t="str">
        <f t="shared" si="519"/>
        <v>-0.00891015058685893-0.00740500660420198i</v>
      </c>
      <c r="AF1075" t="str">
        <f t="shared" si="520"/>
        <v>-3.75233585952896-0.84838906769746i</v>
      </c>
      <c r="AG1075" t="str">
        <f t="shared" si="521"/>
        <v>1.01844646419243-0.0239656656328429i</v>
      </c>
      <c r="AH1075" t="str">
        <f t="shared" si="522"/>
        <v>0.0258288024436472+0.0353129515177845i</v>
      </c>
      <c r="AI1075">
        <f t="shared" si="523"/>
        <v>-27.180282114121145</v>
      </c>
      <c r="AJ1075">
        <f t="shared" si="524"/>
        <v>53.817300819296626</v>
      </c>
      <c r="AK1075"/>
      <c r="AL1075"/>
      <c r="AM1075"/>
      <c r="AN1075"/>
    </row>
    <row r="1076" spans="1:40" x14ac:dyDescent="0.35">
      <c r="A1076"/>
      <c r="B1076">
        <f t="shared" si="525"/>
        <v>94200</v>
      </c>
      <c r="C1076" s="237" t="str">
        <f t="shared" si="493"/>
        <v>-0.0000023837816852099+0.00719560684048185i</v>
      </c>
      <c r="D1076" s="208" t="str">
        <f t="shared" si="494"/>
        <v>-1.64876379537285+0.0551663191103609i</v>
      </c>
      <c r="E1076" t="str">
        <f t="shared" si="495"/>
        <v>36500</v>
      </c>
      <c r="F1076" t="str">
        <f t="shared" si="496"/>
        <v>0.21505376344086</v>
      </c>
      <c r="G1076" t="str">
        <f t="shared" si="491"/>
        <v>0.21505376344086</v>
      </c>
      <c r="H1076" t="str">
        <f t="shared" si="497"/>
        <v>2.10431023333434+0.903001215374318i</v>
      </c>
      <c r="I1076" t="str">
        <f t="shared" si="498"/>
        <v>369.922534960198i</v>
      </c>
      <c r="J1076" t="str">
        <f t="shared" si="492"/>
        <v>-184.230254181099+80.9272131281726i</v>
      </c>
      <c r="K1076" t="str">
        <f t="shared" si="499"/>
        <v>0.739362794429233-1.68315440856725i</v>
      </c>
      <c r="L1076" t="str">
        <f t="shared" si="500"/>
        <v>0.218615580458589-0.424183675968856i</v>
      </c>
      <c r="M1076" t="str">
        <f t="shared" si="501"/>
        <v>0.957978374887822-2.10733808453611i</v>
      </c>
      <c r="N1076" t="str">
        <f t="shared" si="502"/>
        <v>-1.17498438542323i</v>
      </c>
      <c r="O1076" t="str">
        <f t="shared" si="503"/>
        <v>0.385557480980256-0.922683818466629i</v>
      </c>
      <c r="P1076" t="str">
        <f t="shared" si="504"/>
        <v>0.614442519019744+0.922683818466629i</v>
      </c>
      <c r="Q1076" t="str">
        <f t="shared" si="505"/>
        <v>-0.614442519019744+0.252300566956601i</v>
      </c>
      <c r="R1076" t="str">
        <f t="shared" si="506"/>
        <v>-0.328076922623859-1.6363740804495i</v>
      </c>
      <c r="S1076" t="str">
        <f t="shared" si="507"/>
        <v>0.13119694287156i</v>
      </c>
      <c r="T1076" t="str">
        <f t="shared" si="508"/>
        <v>0.214687276749235-0.0430426892749596i</v>
      </c>
      <c r="U1076" t="str">
        <f t="shared" si="509"/>
        <v>0.0000500000000000001-0.00150852046455012i</v>
      </c>
      <c r="V1076" t="str">
        <f t="shared" si="510"/>
        <v>0.00002-0.0168954292029613i</v>
      </c>
      <c r="W1076" t="str">
        <f t="shared" si="511"/>
        <v>0.0000422731774798728-0.00138497769733876i</v>
      </c>
      <c r="X1076" t="str">
        <f t="shared" si="512"/>
        <v>0.0000518485220158784-0.001384326052801i</v>
      </c>
      <c r="Y1076" t="str">
        <f t="shared" si="513"/>
        <v>0.009+0.473500844749054i</v>
      </c>
      <c r="Z1076" t="str">
        <f t="shared" si="514"/>
        <v>-0.0351478565347618-0.0019917441991089i</v>
      </c>
      <c r="AA1076" t="str">
        <f t="shared" si="515"/>
        <v>0.487147540274483-25.4081141820314i</v>
      </c>
      <c r="AB1076" t="str">
        <f t="shared" si="516"/>
        <v>0.645814320165399-0.12947942483181i</v>
      </c>
      <c r="AC1076" t="str">
        <f t="shared" si="517"/>
        <v>1.34581922979943-1.48498760140513i</v>
      </c>
      <c r="AD1076" t="str">
        <f t="shared" si="518"/>
        <v>0.26427149355993+0.1953906295043i</v>
      </c>
      <c r="AE1076" t="str">
        <f t="shared" si="519"/>
        <v>-0.0088994083889962-0.00739392302834176i</v>
      </c>
      <c r="AF1076" t="str">
        <f t="shared" si="520"/>
        <v>-3.75307402870719-0.847834896263957i</v>
      </c>
      <c r="AG1076" t="str">
        <f t="shared" si="521"/>
        <v>1.01843755281-0.0239624315123129i</v>
      </c>
      <c r="AH1076" t="str">
        <f t="shared" si="522"/>
        <v>0.0258104326414216+0.035263477963482i</v>
      </c>
      <c r="AI1076">
        <f t="shared" si="523"/>
        <v>-27.190368278669396</v>
      </c>
      <c r="AJ1076">
        <f t="shared" si="524"/>
        <v>53.798446543255316</v>
      </c>
      <c r="AK1076"/>
      <c r="AL1076"/>
      <c r="AM1076"/>
      <c r="AN1076"/>
    </row>
    <row r="1077" spans="1:40" x14ac:dyDescent="0.35">
      <c r="A1077"/>
      <c r="B1077">
        <f t="shared" si="525"/>
        <v>94300</v>
      </c>
      <c r="C1077" s="237" t="str">
        <f t="shared" si="493"/>
        <v>-2.37872862584799E-06+0.00718797629407295i</v>
      </c>
      <c r="D1077" s="208" t="str">
        <f t="shared" si="494"/>
        <v>-1.64876375663273+0.0551078182545593i</v>
      </c>
      <c r="E1077" t="str">
        <f t="shared" si="495"/>
        <v>36500</v>
      </c>
      <c r="F1077" t="str">
        <f t="shared" si="496"/>
        <v>0.21505376344086</v>
      </c>
      <c r="G1077" t="str">
        <f t="shared" si="491"/>
        <v>0.21505376344086</v>
      </c>
      <c r="H1077" t="str">
        <f t="shared" si="497"/>
        <v>2.10504665836015+0.902388882508947i</v>
      </c>
      <c r="I1077" t="str">
        <f t="shared" si="498"/>
        <v>370.315234041897i</v>
      </c>
      <c r="J1077" t="str">
        <f t="shared" si="492"/>
        <v>-184.62373310196+81.0131231208777i</v>
      </c>
      <c r="K1077" t="str">
        <f t="shared" si="499"/>
        <v>0.738034331173547-1.6819331008306i</v>
      </c>
      <c r="L1077" t="str">
        <f t="shared" si="500"/>
        <v>0.218249260690455-0.423922445848248i</v>
      </c>
      <c r="M1077" t="str">
        <f t="shared" si="501"/>
        <v>0.956283591864002-2.10585554667885i</v>
      </c>
      <c r="N1077" t="str">
        <f t="shared" si="502"/>
        <v>-1.17623171491944i</v>
      </c>
      <c r="O1077" t="str">
        <f t="shared" si="503"/>
        <v>0.384406290605161-0.923164017790544i</v>
      </c>
      <c r="P1077" t="str">
        <f t="shared" si="504"/>
        <v>0.615593709394839+0.923164017790544i</v>
      </c>
      <c r="Q1077" t="str">
        <f t="shared" si="505"/>
        <v>-0.615593709394839+0.253067697128896i</v>
      </c>
      <c r="R1077" t="str">
        <f t="shared" si="506"/>
        <v>-0.328065445305013-1.63449815874594i</v>
      </c>
      <c r="S1077" t="str">
        <f t="shared" si="507"/>
        <v>0.131336217757835i</v>
      </c>
      <c r="T1077" t="str">
        <f t="shared" si="508"/>
        <v>0.214668806101837-0.0430868747634003i</v>
      </c>
      <c r="U1077" t="str">
        <f t="shared" si="509"/>
        <v>0.0000500000000000001-0.00150692076098219i</v>
      </c>
      <c r="V1077" t="str">
        <f t="shared" si="510"/>
        <v>0.00002-0.0168775125230006i</v>
      </c>
      <c r="W1077" t="str">
        <f t="shared" si="511"/>
        <v>0.0000422731766197889-0.00138350923001634i</v>
      </c>
      <c r="X1077" t="str">
        <f t="shared" si="512"/>
        <v>0.0000518282088225925-0.00138285841689944i</v>
      </c>
      <c r="Y1077" t="str">
        <f t="shared" si="513"/>
        <v>0.009+0.474003499573628i</v>
      </c>
      <c r="Z1077" t="str">
        <f t="shared" si="514"/>
        <v>-0.0350731802465495-0.00198767219709395i</v>
      </c>
      <c r="AA1077" t="str">
        <f t="shared" si="515"/>
        <v>0.486108150061339-25.3810324559159i</v>
      </c>
      <c r="AB1077" t="str">
        <f t="shared" si="516"/>
        <v>0.64575875744751-0.129612341982796i</v>
      </c>
      <c r="AC1077" t="str">
        <f t="shared" si="517"/>
        <v>1.34458363476703-1.48382081712849i</v>
      </c>
      <c r="AD1077" t="str">
        <f t="shared" si="518"/>
        <v>0.264512764413235+0.195508258060358i</v>
      </c>
      <c r="AE1077" t="str">
        <f t="shared" si="519"/>
        <v>-0.00888869753492961-0.00738286104224048i</v>
      </c>
      <c r="AF1077" t="str">
        <f t="shared" si="520"/>
        <v>-3.75381041499288-0.847281064254388i</v>
      </c>
      <c r="AG1077" t="str">
        <f t="shared" si="521"/>
        <v>1.01842863537878-0.0239592194213627i</v>
      </c>
      <c r="AH1077" t="str">
        <f t="shared" si="522"/>
        <v>0.0257921113318961+0.0352140968831269i</v>
      </c>
      <c r="AI1077">
        <f t="shared" si="523"/>
        <v>-27.200444677714643</v>
      </c>
      <c r="AJ1077">
        <f t="shared" si="524"/>
        <v>53.779568778423574</v>
      </c>
      <c r="AK1077"/>
      <c r="AL1077"/>
      <c r="AM1077"/>
      <c r="AN1077"/>
    </row>
    <row r="1078" spans="1:40" x14ac:dyDescent="0.35">
      <c r="A1078"/>
      <c r="B1078">
        <f t="shared" si="525"/>
        <v>94400</v>
      </c>
      <c r="C1078" s="237" t="str">
        <f t="shared" si="493"/>
        <v>-2.37369161642806E-06+0.00718036191407065i</v>
      </c>
      <c r="D1078" s="208" t="str">
        <f t="shared" si="494"/>
        <v>-1.64876371801565+0.0550494413412083i</v>
      </c>
      <c r="E1078" t="str">
        <f t="shared" si="495"/>
        <v>36500</v>
      </c>
      <c r="F1078" t="str">
        <f t="shared" si="496"/>
        <v>0.21505376344086</v>
      </c>
      <c r="G1078" t="str">
        <f t="shared" si="491"/>
        <v>0.21505376344086</v>
      </c>
      <c r="H1078" t="str">
        <f t="shared" si="497"/>
        <v>2.10578130558285+0.90177701437267i</v>
      </c>
      <c r="I1078" t="str">
        <f t="shared" si="498"/>
        <v>370.707933123596i</v>
      </c>
      <c r="J1078" t="str">
        <f t="shared" si="492"/>
        <v>-185.017629507088+81.0990331135827i</v>
      </c>
      <c r="K1078" t="str">
        <f t="shared" si="499"/>
        <v>0.736709231140401-1.68071295487193i</v>
      </c>
      <c r="L1078" t="str">
        <f t="shared" si="500"/>
        <v>0.217883779785492-0.423661337764346i</v>
      </c>
      <c r="M1078" t="str">
        <f t="shared" si="501"/>
        <v>0.954593010925893-2.10437429263628i</v>
      </c>
      <c r="N1078" t="str">
        <f t="shared" si="502"/>
        <v>-1.17747904441564i</v>
      </c>
      <c r="O1078" t="str">
        <f t="shared" si="503"/>
        <v>0.383254502158979-0.923642780827563i</v>
      </c>
      <c r="P1078" t="str">
        <f t="shared" si="504"/>
        <v>0.616745497841021+0.923642780827563i</v>
      </c>
      <c r="Q1078" t="str">
        <f t="shared" si="505"/>
        <v>-0.616745497841021+0.253836263588077i</v>
      </c>
      <c r="R1078" t="str">
        <f t="shared" si="506"/>
        <v>-0.328053954458252-1.63262605792396i</v>
      </c>
      <c r="S1078" t="str">
        <f t="shared" si="507"/>
        <v>0.131475492644111i</v>
      </c>
      <c r="T1078" t="str">
        <f t="shared" si="508"/>
        <v>0.214650315269166-0.0431310552762474i</v>
      </c>
      <c r="U1078" t="str">
        <f t="shared" si="509"/>
        <v>0.0000500000000000001-0.00150532444661675i</v>
      </c>
      <c r="V1078" t="str">
        <f t="shared" si="510"/>
        <v>0.00002-0.0168596338021076i</v>
      </c>
      <c r="W1078" t="str">
        <f t="shared" si="511"/>
        <v>0.0000422731757587925-0.00138204387409292i</v>
      </c>
      <c r="X1078" t="str">
        <f t="shared" si="512"/>
        <v>0.0000518079601419984-0.00138139389018964i</v>
      </c>
      <c r="Y1078" t="str">
        <f t="shared" si="513"/>
        <v>0.009+0.474506154398202i</v>
      </c>
      <c r="Z1078" t="str">
        <f t="shared" si="514"/>
        <v>-0.0349987418998656-0.0019836150854173i</v>
      </c>
      <c r="AA1078" t="str">
        <f t="shared" si="515"/>
        <v>0.485072089905741-25.3540085446283i</v>
      </c>
      <c r="AB1078" t="str">
        <f t="shared" si="516"/>
        <v>0.64570313400903-0.129745244166386i</v>
      </c>
      <c r="AC1078" t="str">
        <f t="shared" si="517"/>
        <v>1.3433511424424-1.48265497916539i</v>
      </c>
      <c r="AD1078" t="str">
        <f t="shared" si="518"/>
        <v>0.264754196646986+0.19562560781346i</v>
      </c>
      <c r="AE1078" t="str">
        <f t="shared" si="519"/>
        <v>-0.00887801788860143-0.00737182057526412i</v>
      </c>
      <c r="AF1078" t="str">
        <f t="shared" si="520"/>
        <v>-3.7545450235985-0.846727573031462i</v>
      </c>
      <c r="AG1078" t="str">
        <f t="shared" si="521"/>
        <v>1.01841971189678-0.0239560292625657i</v>
      </c>
      <c r="AH1078" t="str">
        <f t="shared" si="522"/>
        <v>0.0257738382935317+0.0351648079881848i</v>
      </c>
      <c r="AI1078">
        <f t="shared" si="523"/>
        <v>-27.210511335846629</v>
      </c>
      <c r="AJ1078">
        <f t="shared" si="524"/>
        <v>53.760667591811021</v>
      </c>
      <c r="AK1078"/>
      <c r="AL1078"/>
      <c r="AM1078"/>
      <c r="AN1078"/>
    </row>
    <row r="1079" spans="1:40" x14ac:dyDescent="0.35">
      <c r="A1079"/>
      <c r="B1079">
        <f t="shared" si="525"/>
        <v>94500</v>
      </c>
      <c r="C1079" s="237" t="str">
        <f t="shared" si="493"/>
        <v>-2.36867058904983E-06+0.00717276364915301i</v>
      </c>
      <c r="D1079" s="208" t="str">
        <f t="shared" si="494"/>
        <v>-1.64876367952111+0.0549911879768398i</v>
      </c>
      <c r="E1079" t="str">
        <f t="shared" si="495"/>
        <v>36500</v>
      </c>
      <c r="F1079" t="str">
        <f t="shared" si="496"/>
        <v>0.21505376344086</v>
      </c>
      <c r="G1079" t="str">
        <f t="shared" si="491"/>
        <v>0.21505376344086</v>
      </c>
      <c r="H1079" t="str">
        <f t="shared" si="497"/>
        <v>2.10651418019898+0.901165611921226i</v>
      </c>
      <c r="I1079" t="str">
        <f t="shared" si="498"/>
        <v>371.100632205294i</v>
      </c>
      <c r="J1079" t="str">
        <f t="shared" si="492"/>
        <v>-185.411943396482+81.1849431062879i</v>
      </c>
      <c r="K1079" t="str">
        <f t="shared" si="499"/>
        <v>0.735387483799524-1.67949397146474i</v>
      </c>
      <c r="L1079" t="str">
        <f t="shared" si="500"/>
        <v>0.217519135479263-0.423400352493068i</v>
      </c>
      <c r="M1079" t="str">
        <f t="shared" si="501"/>
        <v>0.952906619278787-2.10289432395781i</v>
      </c>
      <c r="N1079" t="str">
        <f t="shared" si="502"/>
        <v>-1.17872637391184i</v>
      </c>
      <c r="O1079" t="str">
        <f t="shared" si="503"/>
        <v>0.382102117433689-0.924120106832814i</v>
      </c>
      <c r="P1079" t="str">
        <f t="shared" si="504"/>
        <v>0.617897882566311+0.924120106832814i</v>
      </c>
      <c r="Q1079" t="str">
        <f t="shared" si="505"/>
        <v>-0.617897882566311+0.254606267079026i</v>
      </c>
      <c r="R1079" t="str">
        <f t="shared" si="506"/>
        <v>-0.328042450079093-1.63075776583969i</v>
      </c>
      <c r="S1079" t="str">
        <f t="shared" si="507"/>
        <v>0.131614767530386i</v>
      </c>
      <c r="T1079" t="str">
        <f t="shared" si="508"/>
        <v>0.214631804249362-0.0431752308072581i</v>
      </c>
      <c r="U1079" t="str">
        <f t="shared" si="509"/>
        <v>0.0000500000000000001-0.0015037315106944i</v>
      </c>
      <c r="V1079" t="str">
        <f t="shared" si="510"/>
        <v>0.00002-0.0168417929197773i</v>
      </c>
      <c r="W1079" t="str">
        <f t="shared" si="511"/>
        <v>0.0000422731748968837-0.00138058161969102i</v>
      </c>
      <c r="X1079" t="str">
        <f t="shared" si="512"/>
        <v>0.0000517877757011889-0.001379932462803i</v>
      </c>
      <c r="Y1079" t="str">
        <f t="shared" si="513"/>
        <v>0.009+0.475008809222777i</v>
      </c>
      <c r="Z1079" t="str">
        <f t="shared" si="514"/>
        <v>-0.034924540484123-0.00197957279010161i</v>
      </c>
      <c r="AA1079" t="str">
        <f t="shared" si="515"/>
        <v>0.484039345567614-25.3270422627714i</v>
      </c>
      <c r="AB1079" t="str">
        <f t="shared" si="516"/>
        <v>0.645647449844364-0.1298781313638i</v>
      </c>
      <c r="AC1079" t="str">
        <f t="shared" si="517"/>
        <v>1.34212174342598-1.48149008863167i</v>
      </c>
      <c r="AD1079" t="str">
        <f t="shared" si="518"/>
        <v>0.264995789972347+0.195742678558162i</v>
      </c>
      <c r="AE1079" t="str">
        <f t="shared" si="519"/>
        <v>-0.00886736931467605-0.00736080155709594i</v>
      </c>
      <c r="AF1079" t="str">
        <f t="shared" si="520"/>
        <v>-3.75527785972009-0.846174423944386i</v>
      </c>
      <c r="AG1079" t="str">
        <f t="shared" si="521"/>
        <v>1.01841078236204-0.023952860938887i</v>
      </c>
      <c r="AH1079" t="str">
        <f t="shared" si="522"/>
        <v>0.0257556133059826+0.0351156109913459i</v>
      </c>
      <c r="AI1079">
        <f t="shared" si="523"/>
        <v>-27.220568277570521</v>
      </c>
      <c r="AJ1079">
        <f t="shared" si="524"/>
        <v>53.741743050138354</v>
      </c>
      <c r="AK1079"/>
      <c r="AL1079"/>
      <c r="AM1079"/>
      <c r="AN1079"/>
    </row>
    <row r="1080" spans="1:40" x14ac:dyDescent="0.35">
      <c r="A1080"/>
      <c r="B1080">
        <f t="shared" si="525"/>
        <v>94600</v>
      </c>
      <c r="C1080" s="237" t="str">
        <f t="shared" si="493"/>
        <v>-2.36366547617167E-06+0.00716518144821515i</v>
      </c>
      <c r="D1080" s="208" t="str">
        <f t="shared" si="494"/>
        <v>-1.64876364114858+0.0549330577696495i</v>
      </c>
      <c r="E1080" t="str">
        <f t="shared" si="495"/>
        <v>36500</v>
      </c>
      <c r="F1080" t="str">
        <f t="shared" si="496"/>
        <v>0.21505376344086</v>
      </c>
      <c r="G1080" t="str">
        <f t="shared" si="491"/>
        <v>0.21505376344086</v>
      </c>
      <c r="H1080" t="str">
        <f t="shared" si="497"/>
        <v>2.10724528738855+0.900554676098604i</v>
      </c>
      <c r="I1080" t="str">
        <f t="shared" si="498"/>
        <v>371.493331286993i</v>
      </c>
      <c r="J1080" t="str">
        <f t="shared" si="492"/>
        <v>-185.806674770142+81.2708530989929i</v>
      </c>
      <c r="K1080" t="str">
        <f t="shared" si="499"/>
        <v>0.734069078657881-1.67827615136346i</v>
      </c>
      <c r="L1080" t="str">
        <f t="shared" si="500"/>
        <v>0.217155325513583-0.423139490803847i</v>
      </c>
      <c r="M1080" t="str">
        <f t="shared" si="501"/>
        <v>0.951224404171464-2.10141564216731i</v>
      </c>
      <c r="N1080" t="str">
        <f t="shared" si="502"/>
        <v>-1.17997370340804i</v>
      </c>
      <c r="O1080" t="str">
        <f t="shared" si="503"/>
        <v>0.380949138222204-0.92459599506366i</v>
      </c>
      <c r="P1080" t="str">
        <f t="shared" si="504"/>
        <v>0.619050861777796+0.92459599506366i</v>
      </c>
      <c r="Q1080" t="str">
        <f t="shared" si="505"/>
        <v>-0.619050861777796+0.25537770834438i</v>
      </c>
      <c r="R1080" t="str">
        <f t="shared" si="506"/>
        <v>-0.328030932163055-1.62889327040058i</v>
      </c>
      <c r="S1080" t="str">
        <f t="shared" si="507"/>
        <v>0.131754042416662i</v>
      </c>
      <c r="T1080" t="str">
        <f t="shared" si="508"/>
        <v>0.214613273040573-0.0432194013501883i</v>
      </c>
      <c r="U1080" t="str">
        <f t="shared" si="509"/>
        <v>0.00005-0.00150214194250128i</v>
      </c>
      <c r="V1080" t="str">
        <f t="shared" si="510"/>
        <v>0.00002-0.0168239897560143i</v>
      </c>
      <c r="W1080" t="str">
        <f t="shared" si="511"/>
        <v>0.0000422731740340622-0.00137912245697495i</v>
      </c>
      <c r="X1080" t="str">
        <f t="shared" si="512"/>
        <v>0.0000517676552286979-0.00137847412491268i</v>
      </c>
      <c r="Y1080" t="str">
        <f t="shared" si="513"/>
        <v>0.009+0.475511464047351i</v>
      </c>
      <c r="Z1080" t="str">
        <f t="shared" si="514"/>
        <v>-0.0348505749941-0.00197554523762483i</v>
      </c>
      <c r="AA1080" t="str">
        <f t="shared" si="515"/>
        <v>0.483009902883092-25.3001334257425i</v>
      </c>
      <c r="AB1080" t="str">
        <f t="shared" si="516"/>
        <v>0.64559170494794-0.130011003556255i</v>
      </c>
      <c r="AC1080" t="str">
        <f t="shared" si="517"/>
        <v>1.34089542835016-1.4803261466246i</v>
      </c>
      <c r="AD1080" t="str">
        <f t="shared" si="518"/>
        <v>0.265237544100198+0.195859470089253i</v>
      </c>
      <c r="AE1080" t="str">
        <f t="shared" si="519"/>
        <v>-0.0088567516785363-0.00734980391773664i</v>
      </c>
      <c r="AF1080" t="str">
        <f t="shared" si="520"/>
        <v>-3.75600892853713-0.845621618328954i</v>
      </c>
      <c r="AG1080" t="str">
        <f t="shared" si="521"/>
        <v>1.01840184677266-0.0239497143536815i</v>
      </c>
      <c r="AH1080" t="str">
        <f t="shared" si="522"/>
        <v>0.0257374361500885+0.0350665056065243i</v>
      </c>
      <c r="AI1080">
        <f t="shared" si="523"/>
        <v>-27.230615527306426</v>
      </c>
      <c r="AJ1080">
        <f t="shared" si="524"/>
        <v>53.722795219843391</v>
      </c>
      <c r="AK1080"/>
      <c r="AL1080"/>
      <c r="AM1080"/>
      <c r="AN1080"/>
    </row>
    <row r="1081" spans="1:40" x14ac:dyDescent="0.35">
      <c r="A1081"/>
      <c r="B1081">
        <f t="shared" si="525"/>
        <v>94700</v>
      </c>
      <c r="C1081" s="237" t="str">
        <f t="shared" si="493"/>
        <v>-2.35867621060843E-06+0.00715761526036803i</v>
      </c>
      <c r="D1081" s="208" t="str">
        <f t="shared" si="494"/>
        <v>-1.64876360289754+0.0548750503294883i</v>
      </c>
      <c r="E1081" t="str">
        <f t="shared" si="495"/>
        <v>36500</v>
      </c>
      <c r="F1081" t="str">
        <f t="shared" si="496"/>
        <v>0.21505376344086</v>
      </c>
      <c r="G1081" t="str">
        <f t="shared" si="491"/>
        <v>0.21505376344086</v>
      </c>
      <c r="H1081" t="str">
        <f t="shared" si="497"/>
        <v>2.10797463231512+0.89994420783713i</v>
      </c>
      <c r="I1081" t="str">
        <f t="shared" si="498"/>
        <v>371.886030368692i</v>
      </c>
      <c r="J1081" t="str">
        <f t="shared" si="492"/>
        <v>-186.201823628068+81.356763091698i</v>
      </c>
      <c r="K1081" t="str">
        <f t="shared" si="499"/>
        <v>0.732754005259544-1.6770594953036i</v>
      </c>
      <c r="L1081" t="str">
        <f t="shared" si="500"/>
        <v>0.216792347636497-0.422878753459675i</v>
      </c>
      <c r="M1081" t="str">
        <f t="shared" si="501"/>
        <v>0.949546352896041-2.09993824876328i</v>
      </c>
      <c r="N1081" t="str">
        <f t="shared" si="502"/>
        <v>-1.18122103290425i</v>
      </c>
      <c r="O1081" t="str">
        <f t="shared" si="503"/>
        <v>0.379795566318357-0.925070444779703i</v>
      </c>
      <c r="P1081" t="str">
        <f t="shared" si="504"/>
        <v>0.620204433681643+0.925070444779703i</v>
      </c>
      <c r="Q1081" t="str">
        <f t="shared" si="505"/>
        <v>-0.620204433681643+0.256150588124547i</v>
      </c>
      <c r="R1081" t="str">
        <f t="shared" si="506"/>
        <v>-0.328019400705644-1.62703255956518i</v>
      </c>
      <c r="S1081" t="str">
        <f t="shared" si="507"/>
        <v>0.131893317302937i</v>
      </c>
      <c r="T1081" t="str">
        <f t="shared" si="508"/>
        <v>0.21459472164094-0.0432635668987887i</v>
      </c>
      <c r="U1081" t="str">
        <f t="shared" si="509"/>
        <v>0.00005-0.00150055573136875i</v>
      </c>
      <c r="V1081" t="str">
        <f t="shared" si="510"/>
        <v>0.00002-0.01680622419133i</v>
      </c>
      <c r="W1081" t="str">
        <f t="shared" si="511"/>
        <v>0.0000422731731703285-0.00137766637615057i</v>
      </c>
      <c r="X1081" t="str">
        <f t="shared" si="512"/>
        <v>0.0000517475984544928-0.00137701886673332i</v>
      </c>
      <c r="Y1081" t="str">
        <f t="shared" si="513"/>
        <v>0.009+0.476014118871926i</v>
      </c>
      <c r="Z1081" t="str">
        <f t="shared" si="514"/>
        <v>-0.0347768444299031-0.0019715323549168i</v>
      </c>
      <c r="AA1081" t="str">
        <f t="shared" si="515"/>
        <v>0.481983747763995-25.2732818497278i</v>
      </c>
      <c r="AB1081" t="str">
        <f t="shared" si="516"/>
        <v>0.645535899314167-0.130143860724951i</v>
      </c>
      <c r="AC1081" t="str">
        <f t="shared" si="517"/>
        <v>1.33967218787919-1.47916315422281i</v>
      </c>
      <c r="AD1081" t="str">
        <f t="shared" si="518"/>
        <v>0.265479458741148+0.195975982201734i</v>
      </c>
      <c r="AE1081" t="str">
        <f t="shared" si="519"/>
        <v>-0.00884616484627846-0.00733882758750113i</v>
      </c>
      <c r="AF1081" t="str">
        <f t="shared" si="520"/>
        <v>-3.75673823521266-0.845069157507642i</v>
      </c>
      <c r="AG1081" t="str">
        <f t="shared" si="521"/>
        <v>1.01839290512675-0.0239465894106917i</v>
      </c>
      <c r="AH1081" t="str">
        <f t="shared" si="522"/>
        <v>0.025719306607868+0.0350174915488488i</v>
      </c>
      <c r="AI1081">
        <f t="shared" si="523"/>
        <v>-27.240653109390088</v>
      </c>
      <c r="AJ1081">
        <f t="shared" si="524"/>
        <v>53.703824167079226</v>
      </c>
      <c r="AK1081"/>
      <c r="AL1081"/>
      <c r="AM1081"/>
      <c r="AN1081"/>
    </row>
    <row r="1082" spans="1:40" x14ac:dyDescent="0.35">
      <c r="A1082"/>
      <c r="B1082">
        <f t="shared" si="525"/>
        <v>94800</v>
      </c>
      <c r="C1082" s="237" t="str">
        <f t="shared" si="493"/>
        <v>-2.35370272552909E-06+0.00715006503493734i</v>
      </c>
      <c r="D1082" s="208" t="str">
        <f t="shared" si="494"/>
        <v>-1.64876356476749+0.054817165267853i</v>
      </c>
      <c r="E1082" t="str">
        <f t="shared" si="495"/>
        <v>36500</v>
      </c>
      <c r="F1082" t="str">
        <f t="shared" si="496"/>
        <v>0.21505376344086</v>
      </c>
      <c r="G1082" t="str">
        <f t="shared" si="491"/>
        <v>0.21505376344086</v>
      </c>
      <c r="H1082" t="str">
        <f t="shared" si="497"/>
        <v>2.10870222012591+0.899334208057566i</v>
      </c>
      <c r="I1082" t="str">
        <f t="shared" si="498"/>
        <v>372.27872945039i</v>
      </c>
      <c r="J1082" t="str">
        <f t="shared" si="492"/>
        <v>-186.59738997026+81.442673084403i</v>
      </c>
      <c r="K1082" t="str">
        <f t="shared" si="499"/>
        <v>0.731442253185554-1.67584400400198i</v>
      </c>
      <c r="L1082" t="str">
        <f t="shared" si="500"/>
        <v>0.216430199602271-0.422618141217129i</v>
      </c>
      <c r="M1082" t="str">
        <f t="shared" si="501"/>
        <v>0.947872452787825-2.09846214521911i</v>
      </c>
      <c r="N1082" t="str">
        <f t="shared" si="502"/>
        <v>-1.18246836240045i</v>
      </c>
      <c r="O1082" t="str">
        <f t="shared" si="503"/>
        <v>0.378641403516929-0.925543455242772i</v>
      </c>
      <c r="P1082" t="str">
        <f t="shared" si="504"/>
        <v>0.621358596483071+0.925543455242772i</v>
      </c>
      <c r="Q1082" t="str">
        <f t="shared" si="505"/>
        <v>-0.621358596483071+0.256924907157678i</v>
      </c>
      <c r="R1082" t="str">
        <f t="shared" si="506"/>
        <v>-0.32800785570236-1.62517562134284i</v>
      </c>
      <c r="S1082" t="str">
        <f t="shared" si="507"/>
        <v>0.132032592189213i</v>
      </c>
      <c r="T1082" t="str">
        <f t="shared" si="508"/>
        <v>0.21457615004861-0.0433077274468079i</v>
      </c>
      <c r="U1082" t="str">
        <f t="shared" si="509"/>
        <v>0.00005-0.00149897286667322i</v>
      </c>
      <c r="V1082" t="str">
        <f t="shared" si="510"/>
        <v>0.00002-0.01678849610674i</v>
      </c>
      <c r="W1082" t="str">
        <f t="shared" si="511"/>
        <v>0.000042273172305682-0.00137621336746506i</v>
      </c>
      <c r="X1082" t="str">
        <f t="shared" si="512"/>
        <v>0.0000517276051099627-0.00137556667852087i</v>
      </c>
      <c r="Y1082" t="str">
        <f t="shared" si="513"/>
        <v>0.009+0.4765167736965i</v>
      </c>
      <c r="Z1082" t="str">
        <f t="shared" si="514"/>
        <v>-0.0347033477969359-0.00196753406935601i</v>
      </c>
      <c r="AA1082" t="str">
        <f t="shared" si="515"/>
        <v>0.480960866197377-25.2464873516991i</v>
      </c>
      <c r="AB1082" t="str">
        <f t="shared" si="516"/>
        <v>0.645480032937469-0.130276702851085i</v>
      </c>
      <c r="AC1082" t="str">
        <f t="shared" si="517"/>
        <v>1.33845201270904-1.47800111248663i</v>
      </c>
      <c r="AD1082" t="str">
        <f t="shared" si="518"/>
        <v>0.26572153360552+0.196092214690839i</v>
      </c>
      <c r="AE1082" t="str">
        <f t="shared" si="519"/>
        <v>-0.00883560868470785-0.00732787249701799i</v>
      </c>
      <c r="AF1082" t="str">
        <f t="shared" si="520"/>
        <v>-3.7574657848934-0.844517042789713i</v>
      </c>
      <c r="AG1082" t="str">
        <f t="shared" si="521"/>
        <v>1.01838395742248-0.0239434860140452i</v>
      </c>
      <c r="AH1082" t="str">
        <f t="shared" si="522"/>
        <v>0.0257012244625098+0.0349685685346587i</v>
      </c>
      <c r="AI1082">
        <f t="shared" si="523"/>
        <v>-27.250681048073091</v>
      </c>
      <c r="AJ1082">
        <f t="shared" si="524"/>
        <v>53.684829957718804</v>
      </c>
      <c r="AK1082"/>
      <c r="AL1082"/>
      <c r="AM1082"/>
      <c r="AN1082"/>
    </row>
    <row r="1083" spans="1:40" x14ac:dyDescent="0.35">
      <c r="A1083"/>
      <c r="B1083">
        <f t="shared" si="525"/>
        <v>94900</v>
      </c>
      <c r="C1083" s="237" t="str">
        <f t="shared" si="493"/>
        <v>-2.34874495445454E-06+0.00714253072146233i</v>
      </c>
      <c r="D1083" s="208" t="str">
        <f t="shared" si="494"/>
        <v>-1.64876352675791+0.0547594021978779i</v>
      </c>
      <c r="E1083" t="str">
        <f t="shared" si="495"/>
        <v>36500</v>
      </c>
      <c r="F1083" t="str">
        <f t="shared" si="496"/>
        <v>0.21505376344086</v>
      </c>
      <c r="G1083" t="str">
        <f t="shared" si="491"/>
        <v>0.21505376344086</v>
      </c>
      <c r="H1083" t="str">
        <f t="shared" si="497"/>
        <v>2.10942805595175+0.89872467766917i</v>
      </c>
      <c r="I1083" t="str">
        <f t="shared" si="498"/>
        <v>372.671428532089i</v>
      </c>
      <c r="J1083" t="str">
        <f t="shared" si="492"/>
        <v>-186.993373796719+81.5285830771081i</v>
      </c>
      <c r="K1083" t="str">
        <f t="shared" si="499"/>
        <v>0.730133812053793-1.67462967815681i</v>
      </c>
      <c r="L1083" t="str">
        <f t="shared" si="500"/>
        <v>0.216068879171385-0.42235765482643i</v>
      </c>
      <c r="M1083" t="str">
        <f t="shared" si="501"/>
        <v>0.946202691225178-2.09698733298324i</v>
      </c>
      <c r="N1083" t="str">
        <f t="shared" si="502"/>
        <v>-1.18371569189665i</v>
      </c>
      <c r="O1083" t="str">
        <f t="shared" si="503"/>
        <v>0.377486651613593-0.926015025716947i</v>
      </c>
      <c r="P1083" t="str">
        <f t="shared" si="504"/>
        <v>0.622513348386407+0.926015025716947i</v>
      </c>
      <c r="Q1083" t="str">
        <f t="shared" si="505"/>
        <v>-0.622513348386407+0.257700666179703i</v>
      </c>
      <c r="R1083" t="str">
        <f t="shared" si="506"/>
        <v>-0.327996297148701-1.62332244379341i</v>
      </c>
      <c r="S1083" t="str">
        <f t="shared" si="507"/>
        <v>0.132171867075488i</v>
      </c>
      <c r="T1083" t="str">
        <f t="shared" si="508"/>
        <v>0.214557558261719-0.0433518829879904i</v>
      </c>
      <c r="U1083" t="str">
        <f t="shared" si="509"/>
        <v>0.00005-0.00149739333783584i</v>
      </c>
      <c r="V1083" t="str">
        <f t="shared" si="510"/>
        <v>0.00002-0.0167708053837614i</v>
      </c>
      <c r="W1083" t="str">
        <f t="shared" si="511"/>
        <v>0.0000422731714401232-0.00137476342120669i</v>
      </c>
      <c r="X1083" t="str">
        <f t="shared" si="512"/>
        <v>0.0000517076749279128-0.00137411755057229i</v>
      </c>
      <c r="Y1083" t="str">
        <f t="shared" si="513"/>
        <v>0.009+0.477019428521074i</v>
      </c>
      <c r="Z1083" t="str">
        <f t="shared" si="514"/>
        <v>-0.0346300841058623-0.00196355030876633i</v>
      </c>
      <c r="AA1083" t="str">
        <f t="shared" si="515"/>
        <v>0.479941244245011-25.2197497494091i</v>
      </c>
      <c r="AB1083" t="str">
        <f t="shared" si="516"/>
        <v>0.645424105812241-0.130409529915837i</v>
      </c>
      <c r="AC1083" t="str">
        <f t="shared" si="517"/>
        <v>1.33723489356734-1.47684002245808i</v>
      </c>
      <c r="AD1083" t="str">
        <f t="shared" si="518"/>
        <v>0.265963768403358+0.196208167352014i</v>
      </c>
      <c r="AE1083" t="str">
        <f t="shared" si="519"/>
        <v>-0.00882508306133383-0.00731693857722641i</v>
      </c>
      <c r="AF1083" t="str">
        <f t="shared" si="520"/>
        <v>-3.75819158270966-0.843965275471292i</v>
      </c>
      <c r="AG1083" t="str">
        <f t="shared" si="521"/>
        <v>1.01837500365805-0.0239404040682526i</v>
      </c>
      <c r="AH1083" t="str">
        <f t="shared" si="522"/>
        <v>0.0256831894983644+0.0349197362814933i</v>
      </c>
      <c r="AI1083">
        <f t="shared" si="523"/>
        <v>-27.260699367523987</v>
      </c>
      <c r="AJ1083">
        <f t="shared" si="524"/>
        <v>53.665812657353925</v>
      </c>
      <c r="AK1083"/>
      <c r="AL1083"/>
      <c r="AM1083"/>
      <c r="AN1083"/>
    </row>
    <row r="1084" spans="1:40" x14ac:dyDescent="0.35">
      <c r="A1084"/>
      <c r="B1084">
        <f t="shared" si="525"/>
        <v>95000</v>
      </c>
      <c r="C1084" s="237" t="str">
        <f t="shared" si="493"/>
        <v>-2.34380283125541E-06+0.00713501226969478i</v>
      </c>
      <c r="D1084" s="208" t="str">
        <f t="shared" si="494"/>
        <v>-1.6487634888683+0.0547017607343267i</v>
      </c>
      <c r="E1084" t="str">
        <f t="shared" si="495"/>
        <v>36500</v>
      </c>
      <c r="F1084" t="str">
        <f t="shared" si="496"/>
        <v>0.21505376344086</v>
      </c>
      <c r="G1084" t="str">
        <f t="shared" si="491"/>
        <v>0.21505376344086</v>
      </c>
      <c r="H1084" t="str">
        <f t="shared" si="497"/>
        <v>2.11015214490723+0.898115617569796i</v>
      </c>
      <c r="I1084" t="str">
        <f t="shared" si="498"/>
        <v>373.064127613788i</v>
      </c>
      <c r="J1084" t="str">
        <f t="shared" si="492"/>
        <v>-187.389775107444+81.6144930698132i</v>
      </c>
      <c r="K1084" t="str">
        <f t="shared" si="499"/>
        <v>0.728828671518857-1.67341651844789i</v>
      </c>
      <c r="L1084" t="str">
        <f t="shared" si="500"/>
        <v>0.215708384110508-0.422097295031465i</v>
      </c>
      <c r="M1084" t="str">
        <f t="shared" si="501"/>
        <v>0.944537055629365-2.09551381347935i</v>
      </c>
      <c r="N1084" t="str">
        <f t="shared" si="502"/>
        <v>-1.18496302139286i</v>
      </c>
      <c r="O1084" t="str">
        <f t="shared" si="503"/>
        <v>0.376331312404937-0.926485155468547i</v>
      </c>
      <c r="P1084" t="str">
        <f t="shared" si="504"/>
        <v>0.623668687595063+0.926485155468547i</v>
      </c>
      <c r="Q1084" t="str">
        <f t="shared" si="505"/>
        <v>-0.623668687595063+0.258477865924313i</v>
      </c>
      <c r="R1084" t="str">
        <f t="shared" si="506"/>
        <v>-0.327984725040157-1.621473015027i</v>
      </c>
      <c r="S1084" t="str">
        <f t="shared" si="507"/>
        <v>0.132311141961764i</v>
      </c>
      <c r="T1084" t="str">
        <f t="shared" si="508"/>
        <v>0.214538946278407-0.0433960335160783i</v>
      </c>
      <c r="U1084" t="str">
        <f t="shared" si="509"/>
        <v>0.00005-0.00149581713432232i</v>
      </c>
      <c r="V1084" t="str">
        <f t="shared" si="510"/>
        <v>0.00002-0.01675315190441i</v>
      </c>
      <c r="W1084" t="str">
        <f t="shared" si="511"/>
        <v>0.0000422731705736518-0.00137331652770464i</v>
      </c>
      <c r="X1084" t="str">
        <f t="shared" si="512"/>
        <v>0.0000516878076425521-0.00137267147322541i</v>
      </c>
      <c r="Y1084" t="str">
        <f t="shared" si="513"/>
        <v>0.009+0.477522083345649i</v>
      </c>
      <c r="Z1084" t="str">
        <f t="shared" si="514"/>
        <v>-0.0345570523725754-0.00195958100141375i</v>
      </c>
      <c r="AA1084" t="str">
        <f t="shared" si="515"/>
        <v>0.478924868042933-25.1930688613875i</v>
      </c>
      <c r="AB1084" t="str">
        <f t="shared" si="516"/>
        <v>0.645368117932887-0.130542341900384i</v>
      </c>
      <c r="AC1084" t="str">
        <f t="shared" si="517"/>
        <v>1.33602082121319-1.47567988516109i</v>
      </c>
      <c r="AD1084" t="str">
        <f t="shared" si="518"/>
        <v>0.266206162844432+0.196323839980939i</v>
      </c>
      <c r="AE1084" t="str">
        <f t="shared" si="519"/>
        <v>-0.00881458784436612-0.00730602575937561i</v>
      </c>
      <c r="AF1084" t="str">
        <f t="shared" si="520"/>
        <v>-3.75891563377553-0.843413856835469i</v>
      </c>
      <c r="AG1084" t="str">
        <f t="shared" si="521"/>
        <v>1.01836604383169-0.0239373434782064i</v>
      </c>
      <c r="AH1084" t="str">
        <f t="shared" si="522"/>
        <v>0.0256652015009391+0.0348709945080907i</v>
      </c>
      <c r="AI1084">
        <f t="shared" si="523"/>
        <v>-27.270708091827608</v>
      </c>
      <c r="AJ1084">
        <f t="shared" si="524"/>
        <v>53.646772331298088</v>
      </c>
      <c r="AK1084"/>
      <c r="AL1084"/>
      <c r="AM1084"/>
      <c r="AN1084"/>
    </row>
    <row r="1085" spans="1:40" x14ac:dyDescent="0.35">
      <c r="A1085"/>
      <c r="B1085">
        <f t="shared" si="525"/>
        <v>95100</v>
      </c>
      <c r="C1085" s="237" t="str">
        <f t="shared" si="493"/>
        <v>-2.33887629014982E-06+0.00712750962959775i</v>
      </c>
      <c r="D1085" s="208" t="str">
        <f t="shared" si="494"/>
        <v>-1.64876345109815+0.0546442404935828i</v>
      </c>
      <c r="E1085" t="str">
        <f t="shared" si="495"/>
        <v>36500</v>
      </c>
      <c r="F1085" t="str">
        <f t="shared" si="496"/>
        <v>0.21505376344086</v>
      </c>
      <c r="G1085" t="str">
        <f t="shared" si="491"/>
        <v>0.21505376344086</v>
      </c>
      <c r="H1085" t="str">
        <f t="shared" si="497"/>
        <v>2.11087449209063+0.897507028645962i</v>
      </c>
      <c r="I1085" t="str">
        <f t="shared" si="498"/>
        <v>373.456826695487i</v>
      </c>
      <c r="J1085" t="str">
        <f t="shared" si="492"/>
        <v>-187.786593902434+81.7004030625182i</v>
      </c>
      <c r="K1085" t="str">
        <f t="shared" si="499"/>
        <v>0.727526821271917-1.67220452553673i</v>
      </c>
      <c r="L1085" t="str">
        <f t="shared" si="500"/>
        <v>0.2153487121925-0.421837062569843i</v>
      </c>
      <c r="M1085" t="str">
        <f t="shared" si="501"/>
        <v>0.942875533464417-2.09404158810657i</v>
      </c>
      <c r="N1085" t="str">
        <f t="shared" si="502"/>
        <v>-1.18621035088906i</v>
      </c>
      <c r="O1085" t="str">
        <f t="shared" si="503"/>
        <v>0.375175387688491-0.926953843766123i</v>
      </c>
      <c r="P1085" t="str">
        <f t="shared" si="504"/>
        <v>0.624824612311509+0.926953843766123i</v>
      </c>
      <c r="Q1085" t="str">
        <f t="shared" si="505"/>
        <v>-0.624824612311509+0.259256507122937i</v>
      </c>
      <c r="R1085" t="str">
        <f t="shared" si="506"/>
        <v>-0.327973139372216-1.61962732320375i</v>
      </c>
      <c r="S1085" t="str">
        <f t="shared" si="507"/>
        <v>0.13245041684804i</v>
      </c>
      <c r="T1085" t="str">
        <f t="shared" si="508"/>
        <v>0.214520314096812-0.0434401790248103i</v>
      </c>
      <c r="U1085" t="str">
        <f t="shared" si="509"/>
        <v>0.00005-0.0014942442456427i</v>
      </c>
      <c r="V1085" t="str">
        <f t="shared" si="510"/>
        <v>0.00002-0.0167355355511982i</v>
      </c>
      <c r="W1085" t="str">
        <f t="shared" si="511"/>
        <v>0.0000422731697062679-0.00137187267732878i</v>
      </c>
      <c r="X1085" t="str">
        <f t="shared" si="512"/>
        <v>0.0000516680029894879-0.00137122843685873i</v>
      </c>
      <c r="Y1085" t="str">
        <f t="shared" si="513"/>
        <v>0.009+0.478024738170223i</v>
      </c>
      <c r="Z1085" t="str">
        <f t="shared" si="514"/>
        <v>-0.034484251618165-0.00195562607600326i</v>
      </c>
      <c r="AA1085" t="str">
        <f t="shared" si="515"/>
        <v>0.477911723800964-25.1664445069369i</v>
      </c>
      <c r="AB1085" t="str">
        <f t="shared" si="516"/>
        <v>0.645312069293805-0.13067513878589i</v>
      </c>
      <c r="AC1085" t="str">
        <f t="shared" si="517"/>
        <v>1.33480978643717-1.47452070160162i</v>
      </c>
      <c r="AD1085" t="str">
        <f t="shared" si="518"/>
        <v>0.266448716638231+0.196439232373509i</v>
      </c>
      <c r="AE1085" t="str">
        <f t="shared" si="519"/>
        <v>-0.00880412290271021-0.00729513397502259i</v>
      </c>
      <c r="AF1085" t="str">
        <f t="shared" si="520"/>
        <v>-3.75963794318878-0.842862788152379i</v>
      </c>
      <c r="AG1085" t="str">
        <f t="shared" si="521"/>
        <v>1.01835707794167-0.0239343041491785i</v>
      </c>
      <c r="AH1085" t="str">
        <f t="shared" si="522"/>
        <v>0.0256472602568896+0.0348223429343787i</v>
      </c>
      <c r="AI1085">
        <f t="shared" si="523"/>
        <v>-27.28070724498599</v>
      </c>
      <c r="AJ1085">
        <f t="shared" si="524"/>
        <v>53.627709044586787</v>
      </c>
      <c r="AK1085"/>
      <c r="AL1085"/>
      <c r="AM1085"/>
      <c r="AN1085"/>
    </row>
    <row r="1086" spans="1:40" x14ac:dyDescent="0.35">
      <c r="A1086"/>
      <c r="B1086">
        <f t="shared" si="525"/>
        <v>95200</v>
      </c>
      <c r="C1086" s="237" t="str">
        <f t="shared" si="493"/>
        <v>-2.33396526570119E-06+0.00712002275134457i</v>
      </c>
      <c r="D1086" s="208" t="str">
        <f t="shared" si="494"/>
        <v>-1.64876341344697+0.0545868410936417i</v>
      </c>
      <c r="E1086" t="str">
        <f t="shared" si="495"/>
        <v>36500</v>
      </c>
      <c r="F1086" t="str">
        <f t="shared" si="496"/>
        <v>0.21505376344086</v>
      </c>
      <c r="G1086" t="str">
        <f t="shared" si="491"/>
        <v>0.21505376344086</v>
      </c>
      <c r="H1086" t="str">
        <f t="shared" si="497"/>
        <v>2.11159510258412+0.896898911772951i</v>
      </c>
      <c r="I1086" t="str">
        <f t="shared" si="498"/>
        <v>373.849525777185i</v>
      </c>
      <c r="J1086" t="str">
        <f t="shared" si="492"/>
        <v>-188.183830181691+81.7863130552233i</v>
      </c>
      <c r="K1086" t="str">
        <f t="shared" si="499"/>
        <v>0.726228251040564-1.67099370006674i</v>
      </c>
      <c r="L1086" t="str">
        <f t="shared" si="500"/>
        <v>0.214989861196393-0.421576958172921i</v>
      </c>
      <c r="M1086" t="str">
        <f t="shared" si="501"/>
        <v>0.941218112236957-2.09257065823966i</v>
      </c>
      <c r="N1086" t="str">
        <f t="shared" si="502"/>
        <v>-1.18745768038526i</v>
      </c>
      <c r="O1086" t="str">
        <f t="shared" si="503"/>
        <v>0.374018879262672-0.927421089880479i</v>
      </c>
      <c r="P1086" t="str">
        <f t="shared" si="504"/>
        <v>0.625981120737328+0.927421089880479i</v>
      </c>
      <c r="Q1086" t="str">
        <f t="shared" si="505"/>
        <v>-0.625981120737328+0.260036590504781i</v>
      </c>
      <c r="R1086" t="str">
        <f t="shared" si="506"/>
        <v>-0.327961540140351-1.61778535653349i</v>
      </c>
      <c r="S1086" t="str">
        <f t="shared" si="507"/>
        <v>0.132589691734315i</v>
      </c>
      <c r="T1086" t="str">
        <f t="shared" si="508"/>
        <v>0.214501661715064-0.0434843195079203i</v>
      </c>
      <c r="U1086" t="str">
        <f t="shared" si="509"/>
        <v>0.00005-0.00149267466135106i</v>
      </c>
      <c r="V1086" t="str">
        <f t="shared" si="510"/>
        <v>0.00002-0.0167179562071319i</v>
      </c>
      <c r="W1086" t="str">
        <f t="shared" si="511"/>
        <v>0.0000422731688379715-0.00137043186048942i</v>
      </c>
      <c r="X1086" t="str">
        <f t="shared" si="512"/>
        <v>0.0000516482607057135-0.0013697884318911i</v>
      </c>
      <c r="Y1086" t="str">
        <f t="shared" si="513"/>
        <v>0.009+0.478527392994797i</v>
      </c>
      <c r="Z1086" t="str">
        <f t="shared" si="514"/>
        <v>-0.0344116808688812-0.0019516854616755i</v>
      </c>
      <c r="AA1086" t="str">
        <f t="shared" si="515"/>
        <v>0.476901797802221-25.1398765061282i</v>
      </c>
      <c r="AB1086" t="str">
        <f t="shared" si="516"/>
        <v>0.64525595988937-0.130807920553506i</v>
      </c>
      <c r="AC1086" t="str">
        <f t="shared" si="517"/>
        <v>1.33360178006111-1.47336247276778i</v>
      </c>
      <c r="AD1086" t="str">
        <f t="shared" si="518"/>
        <v>0.266691429493963+0.196554344325847i</v>
      </c>
      <c r="AE1086" t="str">
        <f t="shared" si="519"/>
        <v>-0.00879368810596211-0.00728426315603009i</v>
      </c>
      <c r="AF1086" t="str">
        <f t="shared" si="520"/>
        <v>-3.76035851603109-0.842312070679309i</v>
      </c>
      <c r="AG1086" t="str">
        <f t="shared" si="521"/>
        <v>1.01834810598631-0.0239312859868172i</v>
      </c>
      <c r="AH1086" t="str">
        <f t="shared" si="522"/>
        <v>0.0256293655540105+0.0347737812814668i</v>
      </c>
      <c r="AI1086">
        <f t="shared" si="523"/>
        <v>-27.290696850919332</v>
      </c>
      <c r="AJ1086">
        <f t="shared" si="524"/>
        <v>53.608622861979875</v>
      </c>
      <c r="AK1086"/>
      <c r="AL1086"/>
      <c r="AM1086"/>
      <c r="AN1086"/>
    </row>
    <row r="1087" spans="1:40" x14ac:dyDescent="0.35">
      <c r="A1087"/>
      <c r="B1087">
        <f t="shared" si="525"/>
        <v>95300</v>
      </c>
      <c r="C1087" s="237" t="str">
        <f t="shared" si="493"/>
        <v>-0.0000023290696928161+0.00711255158531772i</v>
      </c>
      <c r="D1087" s="208" t="str">
        <f t="shared" si="494"/>
        <v>-1.64876337591424+0.0545295621541025i</v>
      </c>
      <c r="E1087" t="str">
        <f t="shared" si="495"/>
        <v>36500</v>
      </c>
      <c r="F1087" t="str">
        <f t="shared" si="496"/>
        <v>0.21505376344086</v>
      </c>
      <c r="G1087" t="str">
        <f t="shared" si="491"/>
        <v>0.21505376344086</v>
      </c>
      <c r="H1087" t="str">
        <f t="shared" si="497"/>
        <v>2.1123139814536+0.896291267814867i</v>
      </c>
      <c r="I1087" t="str">
        <f t="shared" si="498"/>
        <v>374.242224858884i</v>
      </c>
      <c r="J1087" t="str">
        <f t="shared" si="492"/>
        <v>-188.581483945215+81.8722230479283i</v>
      </c>
      <c r="K1087" t="str">
        <f t="shared" si="499"/>
        <v>0.724932950588719-1.66978404266333i</v>
      </c>
      <c r="L1087" t="str">
        <f t="shared" si="500"/>
        <v>0.214631828907374-0.421316982565848i</v>
      </c>
      <c r="M1087" t="str">
        <f t="shared" si="501"/>
        <v>0.939564779496093-2.09110102522918i</v>
      </c>
      <c r="N1087" t="str">
        <f t="shared" si="502"/>
        <v>-1.18870500988147i</v>
      </c>
      <c r="O1087" t="str">
        <f t="shared" si="503"/>
        <v>0.372861788926799-0.927886893084662i</v>
      </c>
      <c r="P1087" t="str">
        <f t="shared" si="504"/>
        <v>0.627138211073201+0.927886893084662i</v>
      </c>
      <c r="Q1087" t="str">
        <f t="shared" si="505"/>
        <v>-0.627138211073201+0.260818116796808i</v>
      </c>
      <c r="R1087" t="str">
        <f t="shared" si="506"/>
        <v>-0.327949927340039-1.61594710327554i</v>
      </c>
      <c r="S1087" t="str">
        <f t="shared" si="507"/>
        <v>0.132728966620591i</v>
      </c>
      <c r="T1087" t="str">
        <f t="shared" si="508"/>
        <v>0.2144829891313-0.0435284549591413i</v>
      </c>
      <c r="U1087" t="str">
        <f t="shared" si="509"/>
        <v>0.00005-0.00149110837104534i</v>
      </c>
      <c r="V1087" t="str">
        <f t="shared" si="510"/>
        <v>0.00002-0.0167004137557078i</v>
      </c>
      <c r="W1087" t="str">
        <f t="shared" si="511"/>
        <v>0.0000422731679687628-0.00136899406763712i</v>
      </c>
      <c r="X1087" t="str">
        <f t="shared" si="512"/>
        <v>0.0000516285805296026-0.00136835144878162i</v>
      </c>
      <c r="Y1087" t="str">
        <f t="shared" si="513"/>
        <v>0.009+0.479030047819372i</v>
      </c>
      <c r="Z1087" t="str">
        <f t="shared" si="514"/>
        <v>-0.0343393391561057-0.00194775908800381i</v>
      </c>
      <c r="AA1087" t="str">
        <f t="shared" si="515"/>
        <v>0.475895076402675-25.113364679797i</v>
      </c>
      <c r="AB1087" t="str">
        <f t="shared" si="516"/>
        <v>0.645199789713979-0.13094068718438i</v>
      </c>
      <c r="AC1087" t="str">
        <f t="shared" si="517"/>
        <v>1.33239679293807-1.47220519963001i</v>
      </c>
      <c r="AD1087" t="str">
        <f t="shared" si="518"/>
        <v>0.266934301120567+0.196669175634304i</v>
      </c>
      <c r="AE1087" t="str">
        <f t="shared" si="519"/>
        <v>-0.00878328332440526-0.00727341323456562i</v>
      </c>
      <c r="AF1087" t="str">
        <f t="shared" si="520"/>
        <v>-3.76107735736784-0.841761705660764i</v>
      </c>
      <c r="AG1087" t="str">
        <f t="shared" si="521"/>
        <v>1.01833912796395-0.0239282888971473i</v>
      </c>
      <c r="AH1087" t="str">
        <f t="shared" si="522"/>
        <v>0.0256115171812314+0.0347253092716438i</v>
      </c>
      <c r="AI1087">
        <f t="shared" si="523"/>
        <v>-27.300676933465343</v>
      </c>
      <c r="AJ1087">
        <f t="shared" si="524"/>
        <v>53.589513847962294</v>
      </c>
      <c r="AK1087"/>
      <c r="AL1087"/>
      <c r="AM1087"/>
      <c r="AN1087"/>
    </row>
    <row r="1088" spans="1:40" x14ac:dyDescent="0.35">
      <c r="A1088"/>
      <c r="B1088">
        <f t="shared" si="525"/>
        <v>95400</v>
      </c>
      <c r="C1088" s="237" t="str">
        <f t="shared" si="493"/>
        <v>-0.0000023241895067421+0.0071050960821077i</v>
      </c>
      <c r="D1088" s="208" t="str">
        <f t="shared" si="494"/>
        <v>-1.64876333849948+0.0544724032961591i</v>
      </c>
      <c r="E1088" t="str">
        <f t="shared" si="495"/>
        <v>36500</v>
      </c>
      <c r="F1088" t="str">
        <f t="shared" si="496"/>
        <v>0.21505376344086</v>
      </c>
      <c r="G1088" t="str">
        <f t="shared" si="491"/>
        <v>0.21505376344086</v>
      </c>
      <c r="H1088" t="str">
        <f t="shared" si="497"/>
        <v>2.11303113374899+0.895684097624735i</v>
      </c>
      <c r="I1088" t="str">
        <f t="shared" si="498"/>
        <v>374.634923940583i</v>
      </c>
      <c r="J1088" t="str">
        <f t="shared" si="492"/>
        <v>-188.979555193004+81.9581330406334i</v>
      </c>
      <c r="K1088" t="str">
        <f t="shared" si="499"/>
        <v>0.723640909716489-1.66857555393414i</v>
      </c>
      <c r="L1088" t="str">
        <f t="shared" si="500"/>
        <v>0.214274613116783-0.421057136467609i</v>
      </c>
      <c r="M1088" t="str">
        <f t="shared" si="501"/>
        <v>0.937915522833272-2.08963269040175i</v>
      </c>
      <c r="N1088" t="str">
        <f t="shared" si="502"/>
        <v>-1.18995233937767i</v>
      </c>
      <c r="O1088" t="str">
        <f t="shared" si="503"/>
        <v>0.371704118481128-0.928351252653955i</v>
      </c>
      <c r="P1088" t="str">
        <f t="shared" si="504"/>
        <v>0.628295881518872+0.928351252653955i</v>
      </c>
      <c r="Q1088" t="str">
        <f t="shared" si="505"/>
        <v>-0.628295881518872+0.261601086723715i</v>
      </c>
      <c r="R1088" t="str">
        <f t="shared" si="506"/>
        <v>-0.327938300966749-1.61411255173845i</v>
      </c>
      <c r="S1088" t="str">
        <f t="shared" si="507"/>
        <v>0.132868241506866i</v>
      </c>
      <c r="T1088" t="str">
        <f t="shared" si="508"/>
        <v>0.214464296343648-0.0435725853722013i</v>
      </c>
      <c r="U1088" t="str">
        <f t="shared" si="509"/>
        <v>0.00005-0.0014895453643671i</v>
      </c>
      <c r="V1088" t="str">
        <f t="shared" si="510"/>
        <v>0.00002-0.0166829080809115i</v>
      </c>
      <c r="W1088" t="str">
        <f t="shared" si="511"/>
        <v>0.0000422731670986413-0.0013675592892625i</v>
      </c>
      <c r="X1088" t="str">
        <f t="shared" si="512"/>
        <v>0.0000516089622008983-0.00136691747802937i</v>
      </c>
      <c r="Y1088" t="str">
        <f t="shared" si="513"/>
        <v>0.009+0.479532702643946i</v>
      </c>
      <c r="Z1088" t="str">
        <f t="shared" si="514"/>
        <v>-0.0342672255163166-0.00194384688499097i</v>
      </c>
      <c r="AA1088" t="str">
        <f t="shared" si="515"/>
        <v>0.474891546030665-25.0869088495396i</v>
      </c>
      <c r="AB1088" t="str">
        <f t="shared" si="516"/>
        <v>0.645143558762-0.131073438659645i</v>
      </c>
      <c r="AC1088" t="str">
        <f t="shared" si="517"/>
        <v>1.33119481595222-1.47104888314121i</v>
      </c>
      <c r="AD1088" t="str">
        <f t="shared" si="518"/>
        <v>0.267177331226691+0.196783726095452i</v>
      </c>
      <c r="AE1088" t="str">
        <f t="shared" si="519"/>
        <v>-0.00877290842900511-0.00726258414309916i</v>
      </c>
      <c r="AF1088" t="str">
        <f t="shared" si="520"/>
        <v>-3.76179447224847-0.841211694328576i</v>
      </c>
      <c r="AG1088" t="str">
        <f t="shared" si="521"/>
        <v>1.01833014387298-0.0239253127865657i</v>
      </c>
      <c r="AH1088" t="str">
        <f t="shared" si="522"/>
        <v>0.0255937149286072+0.034676926628369i</v>
      </c>
      <c r="AI1088">
        <f t="shared" si="523"/>
        <v>-27.310647516380353</v>
      </c>
      <c r="AJ1088">
        <f t="shared" si="524"/>
        <v>53.570382066746099</v>
      </c>
      <c r="AK1088"/>
      <c r="AL1088"/>
      <c r="AM1088"/>
      <c r="AN1088"/>
    </row>
    <row r="1089" spans="1:40" x14ac:dyDescent="0.35">
      <c r="A1089"/>
      <c r="B1089">
        <f t="shared" si="525"/>
        <v>95500</v>
      </c>
      <c r="C1089" s="237" t="str">
        <f t="shared" si="493"/>
        <v>-2.31932464306555E-06+0.00709765619251194i</v>
      </c>
      <c r="D1089" s="208" t="str">
        <f t="shared" si="494"/>
        <v>-1.64876330120219+0.0544153641425916i</v>
      </c>
      <c r="E1089" t="str">
        <f t="shared" si="495"/>
        <v>36500</v>
      </c>
      <c r="F1089" t="str">
        <f t="shared" si="496"/>
        <v>0.21505376344086</v>
      </c>
      <c r="G1089" t="str">
        <f t="shared" si="491"/>
        <v>0.21505376344086</v>
      </c>
      <c r="H1089" t="str">
        <f t="shared" si="497"/>
        <v>2.11374656450407+0.895077402044578i</v>
      </c>
      <c r="I1089" t="str">
        <f t="shared" si="498"/>
        <v>375.027623022282i</v>
      </c>
      <c r="J1089" t="str">
        <f t="shared" si="492"/>
        <v>-189.37804392506+82.0440430333385i</v>
      </c>
      <c r="K1089" t="str">
        <f t="shared" si="499"/>
        <v>0.722352118260002-1.66736823446908i</v>
      </c>
      <c r="L1089" t="str">
        <f t="shared" si="500"/>
        <v>0.213918211622087-0.420797420591052i</v>
      </c>
      <c r="M1089" t="str">
        <f t="shared" si="501"/>
        <v>0.936270329882089-2.08816565506013i</v>
      </c>
      <c r="N1089" t="str">
        <f t="shared" si="502"/>
        <v>-1.19119966887387i</v>
      </c>
      <c r="O1089" t="str">
        <f t="shared" si="503"/>
        <v>0.370545869726789-0.928814167865896i</v>
      </c>
      <c r="P1089" t="str">
        <f t="shared" si="504"/>
        <v>0.629454130273211+0.928814167865896i</v>
      </c>
      <c r="Q1089" t="str">
        <f t="shared" si="505"/>
        <v>-0.629454130273211+0.262385501007974i</v>
      </c>
      <c r="R1089" t="str">
        <f t="shared" si="506"/>
        <v>-0.32792666101594-1.61228169027971i</v>
      </c>
      <c r="S1089" t="str">
        <f t="shared" si="507"/>
        <v>0.133007516393142i</v>
      </c>
      <c r="T1089" t="str">
        <f t="shared" si="508"/>
        <v>0.214445583350241-0.043616710740826i</v>
      </c>
      <c r="U1089" t="str">
        <f t="shared" si="509"/>
        <v>0.0000499999999999999-0.00148798563100126i</v>
      </c>
      <c r="V1089" t="str">
        <f t="shared" si="510"/>
        <v>0.00002-0.0166654390672142i</v>
      </c>
      <c r="W1089" t="str">
        <f t="shared" si="511"/>
        <v>0.0000422731662276073-0.00136612751589597i</v>
      </c>
      <c r="X1089" t="str">
        <f t="shared" si="512"/>
        <v>0.0000515894054607059-0.00136548651017319i</v>
      </c>
      <c r="Y1089" t="str">
        <f t="shared" si="513"/>
        <v>0.009+0.48003535746852i</v>
      </c>
      <c r="Z1089" t="str">
        <f t="shared" si="514"/>
        <v>-0.0341953389910573-0.00193994878306612i</v>
      </c>
      <c r="AA1089" t="str">
        <f t="shared" si="515"/>
        <v>0.473891193186452-25.0605088377084i</v>
      </c>
      <c r="AB1089" t="str">
        <f t="shared" si="516"/>
        <v>0.645087267027816-0.131206174960425i</v>
      </c>
      <c r="AC1089" t="str">
        <f t="shared" si="517"/>
        <v>1.3299958400187-1.46989352423685i</v>
      </c>
      <c r="AD1089" t="str">
        <f t="shared" si="518"/>
        <v>0.267420519520715+0.196897995506095i</v>
      </c>
      <c r="AE1089" t="str">
        <f t="shared" si="519"/>
        <v>-0.00876256329140529-0.00725177581440171i</v>
      </c>
      <c r="AF1089" t="str">
        <f t="shared" si="520"/>
        <v>-3.76250986570626-0.840662037901986i</v>
      </c>
      <c r="AG1089" t="str">
        <f t="shared" si="521"/>
        <v>1.01832115371182-0.0239223575618415i</v>
      </c>
      <c r="AH1089" t="str">
        <f t="shared" si="522"/>
        <v>0.0255759585873111+0.0346286330762664i</v>
      </c>
      <c r="AI1089">
        <f t="shared" si="523"/>
        <v>-27.320608623339602</v>
      </c>
      <c r="AJ1089">
        <f t="shared" si="524"/>
        <v>53.551227582271899</v>
      </c>
      <c r="AK1089"/>
      <c r="AL1089"/>
      <c r="AM1089"/>
      <c r="AN1089"/>
    </row>
    <row r="1090" spans="1:40" x14ac:dyDescent="0.35">
      <c r="A1090"/>
      <c r="B1090">
        <f t="shared" si="525"/>
        <v>95600</v>
      </c>
      <c r="C1090" s="237" t="str">
        <f t="shared" si="493"/>
        <v>-2.31447503770958E-06+0.00709023186753381i</v>
      </c>
      <c r="D1090" s="208" t="str">
        <f t="shared" si="494"/>
        <v>-1.64876326402189+0.0543584443177592i</v>
      </c>
      <c r="E1090" t="str">
        <f t="shared" si="495"/>
        <v>36500</v>
      </c>
      <c r="F1090" t="str">
        <f t="shared" si="496"/>
        <v>0.21505376344086</v>
      </c>
      <c r="G1090" t="str">
        <f t="shared" si="491"/>
        <v>0.21505376344086</v>
      </c>
      <c r="H1090" t="str">
        <f t="shared" si="497"/>
        <v>2.11446027873666+0.894471181905488i</v>
      </c>
      <c r="I1090" t="str">
        <f t="shared" si="498"/>
        <v>375.42032210398i</v>
      </c>
      <c r="J1090" t="str">
        <f t="shared" si="492"/>
        <v>-189.776950141381+82.1299530260436i</v>
      </c>
      <c r="K1090" t="str">
        <f t="shared" si="499"/>
        <v>0.721066566091329-1.66616208484057i</v>
      </c>
      <c r="L1090" t="str">
        <f t="shared" si="500"/>
        <v>0.213562622226884-0.42053783564294i</v>
      </c>
      <c r="M1090" t="str">
        <f t="shared" si="501"/>
        <v>0.934629188318213-2.08669992048351i</v>
      </c>
      <c r="N1090" t="str">
        <f t="shared" si="502"/>
        <v>-1.19244699837007i</v>
      </c>
      <c r="O1090" t="str">
        <f t="shared" si="503"/>
        <v>0.369387044465822-0.929275638000268i</v>
      </c>
      <c r="P1090" t="str">
        <f t="shared" si="504"/>
        <v>0.630612955534178+0.929275638000268i</v>
      </c>
      <c r="Q1090" t="str">
        <f t="shared" si="505"/>
        <v>-0.630612955534178+0.263171360369802i</v>
      </c>
      <c r="R1090" t="str">
        <f t="shared" si="506"/>
        <v>-0.327915007483068-1.6104545073055i</v>
      </c>
      <c r="S1090" t="str">
        <f t="shared" si="507"/>
        <v>0.133146791279417i</v>
      </c>
      <c r="T1090" t="str">
        <f t="shared" si="508"/>
        <v>0.214426850149202-0.0436608310587365i</v>
      </c>
      <c r="U1090" t="str">
        <f t="shared" si="509"/>
        <v>0.0000499999999999999-0.00148642916067595i</v>
      </c>
      <c r="V1090" t="str">
        <f t="shared" si="510"/>
        <v>0.00002-0.0166480065995707i</v>
      </c>
      <c r="W1090" t="str">
        <f t="shared" si="511"/>
        <v>0.0000422731653556611-0.00136469873810763i</v>
      </c>
      <c r="X1090" t="str">
        <f t="shared" si="512"/>
        <v>0.0000515699100514846-0.00136405853579158i</v>
      </c>
      <c r="Y1090" t="str">
        <f t="shared" si="513"/>
        <v>0.009+0.480538012293095i</v>
      </c>
      <c r="Z1090" t="str">
        <f t="shared" si="514"/>
        <v>-0.034123678626906-0.00193606471308175i</v>
      </c>
      <c r="AA1090" t="str">
        <f t="shared" si="515"/>
        <v>0.472894004441747-25.0341644674086i</v>
      </c>
      <c r="AB1090" t="str">
        <f t="shared" si="516"/>
        <v>0.645030914505781-0.131338896067835i</v>
      </c>
      <c r="AC1090" t="str">
        <f t="shared" si="517"/>
        <v>1.32879985608355-1.46873912383511i</v>
      </c>
      <c r="AD1090" t="str">
        <f t="shared" si="518"/>
        <v>0.267663865710736+0.197011983663256i</v>
      </c>
      <c r="AE1090" t="str">
        <f t="shared" si="519"/>
        <v>-0.00875224778392382-0.00724098818154382i</v>
      </c>
      <c r="AF1090" t="str">
        <f t="shared" si="520"/>
        <v>-3.76322354275855-0.840112737587729i</v>
      </c>
      <c r="AG1090" t="str">
        <f t="shared" si="521"/>
        <v>1.01831215747892-0.0239194231301128i</v>
      </c>
      <c r="AH1090" t="str">
        <f t="shared" si="522"/>
        <v>0.0255582479496306+0.0345804283411209i</v>
      </c>
      <c r="AI1090">
        <f t="shared" si="523"/>
        <v>-27.330560277936918</v>
      </c>
      <c r="AJ1090">
        <f t="shared" si="524"/>
        <v>53.532050458208666</v>
      </c>
      <c r="AK1090"/>
      <c r="AL1090"/>
      <c r="AM1090"/>
      <c r="AN1090"/>
    </row>
    <row r="1091" spans="1:40" x14ac:dyDescent="0.35">
      <c r="A1091"/>
      <c r="B1091">
        <f t="shared" si="525"/>
        <v>95700</v>
      </c>
      <c r="C1091" s="237" t="str">
        <f t="shared" si="493"/>
        <v>-0.0000023096406269319+0.00708282305838139i</v>
      </c>
      <c r="D1091" s="208" t="str">
        <f t="shared" si="494"/>
        <v>-1.64876322695807+0.0543016434475907i</v>
      </c>
      <c r="E1091" t="str">
        <f t="shared" si="495"/>
        <v>36500</v>
      </c>
      <c r="F1091" t="str">
        <f t="shared" si="496"/>
        <v>0.21505376344086</v>
      </c>
      <c r="G1091" t="str">
        <f t="shared" si="491"/>
        <v>0.21505376344086</v>
      </c>
      <c r="H1091" t="str">
        <f t="shared" si="497"/>
        <v>2.11517228144858+0.893865438027706i</v>
      </c>
      <c r="I1091" t="str">
        <f t="shared" si="498"/>
        <v>375.813021185679i</v>
      </c>
      <c r="J1091" t="str">
        <f t="shared" si="492"/>
        <v>-190.176273841969+82.2158630187486i</v>
      </c>
      <c r="K1091" t="str">
        <f t="shared" si="499"/>
        <v>0.719784243118306-1.66495710560364i</v>
      </c>
      <c r="L1091" t="str">
        <f t="shared" si="500"/>
        <v>0.213207842740876-0.420278382323981i</v>
      </c>
      <c r="M1091" t="str">
        <f t="shared" si="501"/>
        <v>0.932992085859182-2.08523548792762i</v>
      </c>
      <c r="N1091" t="str">
        <f t="shared" si="502"/>
        <v>-1.19369432786628i</v>
      </c>
      <c r="O1091" t="str">
        <f t="shared" si="503"/>
        <v>0.368227644501152-0.929735662339104i</v>
      </c>
      <c r="P1091" t="str">
        <f t="shared" si="504"/>
        <v>0.631772355498848+0.929735662339104i</v>
      </c>
      <c r="Q1091" t="str">
        <f t="shared" si="505"/>
        <v>-0.631772355498848+0.263958665527176i</v>
      </c>
      <c r="R1091" t="str">
        <f t="shared" si="506"/>
        <v>-0.327903340363584-1.60863099127045i</v>
      </c>
      <c r="S1091" t="str">
        <f t="shared" si="507"/>
        <v>0.133286066165693i</v>
      </c>
      <c r="T1091" t="str">
        <f t="shared" si="508"/>
        <v>0.214408096738658-0.0437049463196524i</v>
      </c>
      <c r="U1091" t="str">
        <f t="shared" si="509"/>
        <v>0.0000499999999999999-0.00148487594316218i</v>
      </c>
      <c r="V1091" t="str">
        <f t="shared" si="510"/>
        <v>0.00002-0.0166306105634165i</v>
      </c>
      <c r="W1091" t="str">
        <f t="shared" si="511"/>
        <v>0.0000422731644828021-0.00136327294650691i</v>
      </c>
      <c r="X1091" t="str">
        <f t="shared" si="512"/>
        <v>0.0000515504757170366-0.00136263354550229i</v>
      </c>
      <c r="Y1091" t="str">
        <f t="shared" si="513"/>
        <v>0.009+0.481040667117669i</v>
      </c>
      <c r="Z1091" t="str">
        <f t="shared" si="514"/>
        <v>-0.0340522434754397-0.00193219460631054i</v>
      </c>
      <c r="AA1091" t="str">
        <f t="shared" si="515"/>
        <v>0.471899966439268-25.0078755624934i</v>
      </c>
      <c r="AB1091" t="str">
        <f t="shared" si="516"/>
        <v>0.644974501190262-0.13147160196298i</v>
      </c>
      <c r="AC1091" t="str">
        <f t="shared" si="517"/>
        <v>1.32760685512359-1.46758568283704i</v>
      </c>
      <c r="AD1091" t="str">
        <f t="shared" si="518"/>
        <v>0.267907369504578+0.197125690364192i</v>
      </c>
      <c r="AE1091" t="str">
        <f t="shared" si="519"/>
        <v>-0.00874196177954753-0.00723022117789319i</v>
      </c>
      <c r="AF1091" t="str">
        <f t="shared" si="520"/>
        <v>-3.76393550840665-0.839563794580115i</v>
      </c>
      <c r="AG1091" t="str">
        <f t="shared" si="521"/>
        <v>1.01830315517278-0.0239165093988852i</v>
      </c>
      <c r="AH1091" t="str">
        <f t="shared" si="522"/>
        <v>0.0255405828089542+0.0345323121498667i</v>
      </c>
      <c r="AI1091">
        <f t="shared" si="523"/>
        <v>-27.340502503686672</v>
      </c>
      <c r="AJ1091">
        <f t="shared" si="524"/>
        <v>53.512850757957487</v>
      </c>
      <c r="AK1091"/>
      <c r="AL1091"/>
      <c r="AM1091"/>
      <c r="AN1091"/>
    </row>
    <row r="1092" spans="1:40" x14ac:dyDescent="0.35">
      <c r="A1092"/>
      <c r="B1092">
        <f t="shared" si="525"/>
        <v>95800</v>
      </c>
      <c r="C1092" s="237" t="str">
        <f t="shared" si="493"/>
        <v>-2.30482134732273E-06+0.00707542971646653i</v>
      </c>
      <c r="D1092" s="208" t="str">
        <f t="shared" si="494"/>
        <v>-1.64876319001025+0.0542449611595767i</v>
      </c>
      <c r="E1092" t="str">
        <f t="shared" si="495"/>
        <v>36500</v>
      </c>
      <c r="F1092" t="str">
        <f t="shared" si="496"/>
        <v>0.21505376344086</v>
      </c>
      <c r="G1092" t="str">
        <f t="shared" si="491"/>
        <v>0.21505376344086</v>
      </c>
      <c r="H1092" t="str">
        <f t="shared" si="497"/>
        <v>2.11588257762576+0.893260171220704i</v>
      </c>
      <c r="I1092" t="str">
        <f t="shared" si="498"/>
        <v>376.205720267378i</v>
      </c>
      <c r="J1092" t="str">
        <f t="shared" si="492"/>
        <v>-190.576015026823+82.3017730114536i</v>
      </c>
      <c r="K1092" t="str">
        <f t="shared" si="499"/>
        <v>0.718505139284439-1.6637532972961i</v>
      </c>
      <c r="L1092" t="str">
        <f t="shared" si="500"/>
        <v>0.212853870979862-0.420019061328862i</v>
      </c>
      <c r="M1092" t="str">
        <f t="shared" si="501"/>
        <v>0.931359010264301-2.08377235862496i</v>
      </c>
      <c r="N1092" t="str">
        <f t="shared" si="502"/>
        <v>-1.19494165736248i</v>
      </c>
      <c r="O1092" t="str">
        <f t="shared" si="503"/>
        <v>0.367067671636629-0.930194240166678i</v>
      </c>
      <c r="P1092" t="str">
        <f t="shared" si="504"/>
        <v>0.632932328363371+0.930194240166678i</v>
      </c>
      <c r="Q1092" t="str">
        <f t="shared" si="505"/>
        <v>-0.632932328363371+0.264747417195802i</v>
      </c>
      <c r="R1092" t="str">
        <f t="shared" si="506"/>
        <v>-0.327891659652931-1.60681113067741i</v>
      </c>
      <c r="S1092" t="str">
        <f t="shared" si="507"/>
        <v>0.133425341051968i</v>
      </c>
      <c r="T1092" t="str">
        <f t="shared" si="508"/>
        <v>0.214389323116732-0.0437490565172881i</v>
      </c>
      <c r="U1092" t="str">
        <f t="shared" si="509"/>
        <v>0.0000499999999999999-0.0014833259682737i</v>
      </c>
      <c r="V1092" t="str">
        <f t="shared" si="510"/>
        <v>0.00002-0.0166132508446655i</v>
      </c>
      <c r="W1092" t="str">
        <f t="shared" si="511"/>
        <v>0.0000422731636090307-0.00136185013174252i</v>
      </c>
      <c r="X1092" t="str">
        <f t="shared" si="512"/>
        <v>0.0000515311022025022-0.00136121152996234i</v>
      </c>
      <c r="Y1092" t="str">
        <f t="shared" si="513"/>
        <v>0.009+0.481543321942243i</v>
      </c>
      <c r="Z1092" t="str">
        <f t="shared" si="514"/>
        <v>-0.0339810325932082-0.00192833839444246i</v>
      </c>
      <c r="AA1092" t="str">
        <f t="shared" si="515"/>
        <v>0.470909065892287-24.9816419475609i</v>
      </c>
      <c r="AB1092" t="str">
        <f t="shared" si="516"/>
        <v>0.644918027075611-0.131604292626953i</v>
      </c>
      <c r="AC1092" t="str">
        <f t="shared" si="517"/>
        <v>1.32641682814631-1.46643320212667i</v>
      </c>
      <c r="AD1092" t="str">
        <f t="shared" si="518"/>
        <v>0.268151030609785+0.197239115406384i</v>
      </c>
      <c r="AE1092" t="str">
        <f t="shared" si="519"/>
        <v>-0.00873170515192947-0.00721947473711404i</v>
      </c>
      <c r="AF1092" t="str">
        <f t="shared" si="520"/>
        <v>-3.76464576763601-0.839015210061127i</v>
      </c>
      <c r="AG1092" t="str">
        <f t="shared" si="521"/>
        <v>1.01829414679193-0.0239136162760301i</v>
      </c>
      <c r="AH1092" t="str">
        <f t="shared" si="522"/>
        <v>0.0255229629597712+0.0344842842305877i</v>
      </c>
      <c r="AI1092">
        <f t="shared" si="523"/>
        <v>-27.350435324022353</v>
      </c>
      <c r="AJ1092">
        <f t="shared" si="524"/>
        <v>53.493628544650605</v>
      </c>
      <c r="AK1092"/>
      <c r="AL1092"/>
      <c r="AM1092"/>
      <c r="AN1092"/>
    </row>
    <row r="1093" spans="1:40" x14ac:dyDescent="0.35">
      <c r="A1093"/>
      <c r="B1093">
        <f t="shared" si="525"/>
        <v>95900</v>
      </c>
      <c r="C1093" s="237" t="str">
        <f t="shared" si="493"/>
        <v>-2.30001713580269E-06+0.00706805179340373i</v>
      </c>
      <c r="D1093" s="208" t="str">
        <f t="shared" si="494"/>
        <v>-1.64876315317797+0.054188397082762i</v>
      </c>
      <c r="E1093" t="str">
        <f t="shared" si="495"/>
        <v>36500</v>
      </c>
      <c r="F1093" t="str">
        <f t="shared" si="496"/>
        <v>0.21505376344086</v>
      </c>
      <c r="G1093" t="str">
        <f t="shared" ref="G1093:G1156" si="526">IF($C$11=$C$7,$C$24,F1093)</f>
        <v>0.21505376344086</v>
      </c>
      <c r="H1093" t="str">
        <f t="shared" si="497"/>
        <v>2.11659117223828+0.89265538228329i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0.212500704765726-0.4197598733463i</v>
      </c>
      <c r="M1093" t="str">
        <f t="shared" si="501"/>
        <v>0.929729949334483-2.08231053378493i</v>
      </c>
      <c r="N1093" t="str">
        <f t="shared" si="502"/>
        <v>-1.19618898685868i</v>
      </c>
      <c r="O1093" t="str">
        <f t="shared" si="503"/>
        <v>0.365907127676964-0.930651370769524i</v>
      </c>
      <c r="P1093" t="str">
        <f t="shared" si="504"/>
        <v>0.634092872323036+0.930651370769524i</v>
      </c>
      <c r="Q1093" t="str">
        <f t="shared" si="505"/>
        <v>-0.634092872323036+0.265537616089156i</v>
      </c>
      <c r="R1093" t="str">
        <f t="shared" si="506"/>
        <v>-0.327879965346549-1.60499491407715i</v>
      </c>
      <c r="S1093" t="str">
        <f t="shared" si="507"/>
        <v>0.133564615938244i</v>
      </c>
      <c r="T1093" t="str">
        <f t="shared" si="508"/>
        <v>0.214370529281549-0.0437931616453566i</v>
      </c>
      <c r="U1093" t="str">
        <f t="shared" si="509"/>
        <v>0.0000499999999999999-0.00148177922586674i</v>
      </c>
      <c r="V1093" t="str">
        <f t="shared" si="510"/>
        <v>0.00002-0.0165959273297076i</v>
      </c>
      <c r="W1093" t="str">
        <f t="shared" si="511"/>
        <v>0.0000422731627343469-0.00136043028450214i</v>
      </c>
      <c r="X1093" t="str">
        <f t="shared" si="512"/>
        <v>0.0000515117892543487-0.00135979247986766i</v>
      </c>
      <c r="Y1093" t="str">
        <f t="shared" si="513"/>
        <v>0.009+0.482045976766818i</v>
      </c>
      <c r="Z1093" t="str">
        <f t="shared" si="514"/>
        <v>-0.0339100450416989-0.00192449600958166i</v>
      </c>
      <c r="AA1093" t="str">
        <f t="shared" si="515"/>
        <v>0.469921289584177-24.9554634479495i</v>
      </c>
      <c r="AB1093" t="str">
        <f t="shared" si="516"/>
        <v>0.644861492156189-0.131736968040842i</v>
      </c>
      <c r="AC1093" t="str">
        <f t="shared" si="517"/>
        <v>1.3252297661898-1.46528168257119i</v>
      </c>
      <c r="AD1093" t="str">
        <f t="shared" si="518"/>
        <v>0.268394848733623+0.197352258587545i</v>
      </c>
      <c r="AE1093" t="str">
        <f t="shared" si="519"/>
        <v>-0.00872147777538344-0.00720874879316477i</v>
      </c>
      <c r="AF1093" t="str">
        <f t="shared" si="520"/>
        <v>-3.76535432541625-0.838466985200528i</v>
      </c>
      <c r="AG1093" t="str">
        <f t="shared" si="521"/>
        <v>1.01828513233493-0.023910743669782i</v>
      </c>
      <c r="AH1093" t="str">
        <f t="shared" si="522"/>
        <v>0.0255053881976602+0.0344363443125084i</v>
      </c>
      <c r="AI1093">
        <f t="shared" si="523"/>
        <v>-27.360358762297963</v>
      </c>
      <c r="AJ1093">
        <f t="shared" si="524"/>
        <v>53.474383881155191</v>
      </c>
      <c r="AK1093"/>
      <c r="AL1093"/>
      <c r="AM1093"/>
      <c r="AN1093"/>
    </row>
    <row r="1094" spans="1:40" x14ac:dyDescent="0.35">
      <c r="A1094"/>
      <c r="B1094">
        <f t="shared" si="525"/>
        <v>96000</v>
      </c>
      <c r="C1094" s="237" t="str">
        <f t="shared" ref="C1094:C1157" si="528">IMPRODUCT(COMPLEX(-1,0),IMDIV(IMPRODUCT(G1094,COMPLEX($C$100+$C$101,0)),COMPLEX($C$100,2*PI()*B1094*$C$103*$C$102*(2*$C$100+$C$101))))</f>
        <v>-2.29522792962084E-06+0.0070606892410091i</v>
      </c>
      <c r="D1094" s="208" t="str">
        <f t="shared" ref="D1094:D1157" si="529">IMPRODUCT(COMPLEX($C$106,0),IMSUB(C1094,G1094))</f>
        <v>-1.64876311646072+0.0541319508477365i</v>
      </c>
      <c r="E1094" t="str">
        <f t="shared" ref="E1094:E1157" si="530">IMDIV(COMPLEX($C$20*10^3,0),COMPLEX(1,2*PI()*B1094*$C$20*1000*$C$29*10^-12))</f>
        <v>36500</v>
      </c>
      <c r="F1094" t="str">
        <f t="shared" ref="F1094:F1157" si="531">IMDIV(COMPLEX($C$22*1000,0),IMSUM(COMPLEX($C$22*1000,0),E1094))</f>
        <v>0.21505376344086</v>
      </c>
      <c r="G1094" t="str">
        <f t="shared" si="526"/>
        <v>0.21505376344086</v>
      </c>
      <c r="H1094" t="str">
        <f t="shared" ref="H1094:H1157" si="532">IMPRODUCT(COMPLEX($C$108,0),IMPRODUCT(COMPLEX(-1,0),D1094),IMDIV(COMPLEX(0,2*PI()*B1094*$C$109*$C$110),COMPLEX(1,2*PI()*B1094*$C$109*$C$110)))</f>
        <v>2.11729807024035+0.892051072003613i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0.212148341926427-0.419500819059069i</v>
      </c>
      <c r="M1094" t="str">
        <f t="shared" ref="M1094:M1157" si="536">IMSUM(K1094,L1094)</f>
        <v>0.928104890912108-2.08085001459409i</v>
      </c>
      <c r="N1094" t="str">
        <f t="shared" ref="N1094:N1157" si="537">COMPLEX(0,-2*PI()*B1094*$C$43)</f>
        <v>-1.19743631635489i</v>
      </c>
      <c r="O1094" t="str">
        <f t="shared" ref="O1094:O1157" si="538">IMEXP(N1094)</f>
        <v>0.364746014427758-0.931107053436427i</v>
      </c>
      <c r="P1094" t="str">
        <f t="shared" ref="P1094:P1157" si="539">IMSUB(COMPLEX(1,0),O1094)</f>
        <v>0.635253985572242+0.931107053436427i</v>
      </c>
      <c r="Q1094" t="str">
        <f t="shared" ref="Q1094:Q1157" si="540">IMSUM(COMPLEX(0,2*PI()*B1094*$C$43),O1094,COMPLEX(-1,0))</f>
        <v>-0.635253985572242+0.266329262918463i</v>
      </c>
      <c r="R1094" t="str">
        <f t="shared" ref="R1094:R1157" si="541">IMDIV(P1094,Q1094)</f>
        <v>-0.32786825743987-1.60318233006809i</v>
      </c>
      <c r="S1094" t="str">
        <f t="shared" ref="S1094:S1157" si="542">IMDIV(COMPLEX(0,2*PI()*B1094*$C$123),COMPLEX($C$124,0))</f>
        <v>0.133703890824519i</v>
      </c>
      <c r="T1094" t="str">
        <f t="shared" ref="T1094:T1157" si="543">IMPRODUCT(R1094,S1094)</f>
        <v>0.214351715231222-0.0438372616975657i</v>
      </c>
      <c r="U1094" t="str">
        <f t="shared" ref="U1094:U1157" si="544">IMDIV(COMPLEX(1,2*PI()*B1094*$C$16*10^-3*$C$15*10^-6),COMPLEX(0,2*PI()*B1094*$C$15*10^-6))</f>
        <v>0.0000500000000000001-0.0014802357058398i</v>
      </c>
      <c r="V1094" t="str">
        <f t="shared" ref="V1094:V1157" si="545">IMSUM(COMPLEX($C$18*10^-3,0),IMDIV(COMPLEX(1,0),COMPLEX(0,2*PI()*B1094*($C$17*1*10^-6))))</f>
        <v>0.00002-0.0165786399054058i</v>
      </c>
      <c r="W1094" t="str">
        <f t="shared" ref="W1094:W1157" si="546">IMDIV(IMPRODUCT(U1094,V1094),IMSUM(U1094,V1094))</f>
        <v>0.0000422731618587507-0.00135901339551225i</v>
      </c>
      <c r="X1094" t="str">
        <f t="shared" ref="X1094:X1157" si="547">IMDIV(IMPRODUCT(COMPLEX($C$19,0),W1094),IMSUM(COMPLEX($C$19,0),W1094))</f>
        <v>0.000051492536620363-0.00135837638595293i</v>
      </c>
      <c r="Y1094" t="str">
        <f t="shared" ref="Y1094:Y1157" si="548">COMPLEX($C$13*10^-3,2*PI()*B1094*$C$12*0.000001)</f>
        <v>0.009+0.482548631591392i</v>
      </c>
      <c r="Z1094" t="str">
        <f t="shared" ref="Z1094:Z1157" si="549">IMPRODUCT(COMPLEX($C$6,0),IMDIV(X1094,IMSUM(X1094,Y1094)))</f>
        <v>-0.0338392798873066-0.00192066738424356i</v>
      </c>
      <c r="AA1094" t="str">
        <f t="shared" ref="AA1094:AA1157" si="550">IMDIV(COMPLEX($C$6,0),IMSUM(X1094,Y1094))</f>
        <v>0.468936624367974-24.9293398897343i</v>
      </c>
      <c r="AB1094" t="str">
        <f t="shared" ref="AB1094:AB1157" si="551">IMPRODUCT(COMPLEX($C$119,0),T1094)</f>
        <v>0.644804896426319-0.131869628185719i</v>
      </c>
      <c r="AC1094" t="str">
        <f t="shared" ref="AC1094:AC1157" si="552">IMSUM(COMPLEX(1,0),IMPRODUCT(AB1094,M1094))</f>
        <v>1.32404566032257-1.46413112502097i</v>
      </c>
      <c r="AD1094" t="str">
        <f t="shared" ref="AD1094:AD1157" si="553">IMDIV(AB1094,AC1094)</f>
        <v>0.268638823583084+0.197465119705611i</v>
      </c>
      <c r="AE1094" t="str">
        <f t="shared" ref="AE1094:AE1157" si="554">IMPRODUCT(AD1094,AA1094,X1094)</f>
        <v>-0.00871127952488044-0.00719804328029626i</v>
      </c>
      <c r="AF1094" t="str">
        <f t="shared" ref="AF1094:AF1157" si="555">IMSUB(D1094,H1094)</f>
        <v>-3.76606118670107-0.837919121155877i</v>
      </c>
      <c r="AG1094" t="str">
        <f t="shared" ref="AG1094:AG1157" si="556">IMSUM(COMPLEX(1,0),IMPRODUCT(AD1094,AA1094,COMPLEX($C$127,0)))</f>
        <v>1.01827611180038-0.0239078914887376i</v>
      </c>
      <c r="AH1094" t="str">
        <f t="shared" ref="AH1094:AH1157" si="557">IMDIV(IMPRODUCT(AE1094,AF1094),AG1094)</f>
        <v>0.0254878583192834+0.0343884921259859i</v>
      </c>
      <c r="AI1094">
        <f t="shared" ref="AI1094:AI1157" si="558">20*LOG10(IMABS(AH1094))</f>
        <v>-27.37027284178858</v>
      </c>
      <c r="AJ1094">
        <f t="shared" ref="AJ1094:AJ1157" si="559">IMARGUMENT(AH1094)*180/PI()</f>
        <v>53.45511683007178</v>
      </c>
      <c r="AK1094"/>
      <c r="AL1094"/>
      <c r="AM1094"/>
      <c r="AN1094"/>
    </row>
    <row r="1095" spans="1:40" x14ac:dyDescent="0.35">
      <c r="A1095"/>
      <c r="B1095">
        <f t="shared" si="525"/>
        <v>96100</v>
      </c>
      <c r="C1095" s="237" t="str">
        <f t="shared" si="528"/>
        <v>-2.29045366635249E-06+0.00705334201129931i</v>
      </c>
      <c r="D1095" s="208" t="str">
        <f t="shared" si="529"/>
        <v>-1.64876307985803+0.0540756220866281i</v>
      </c>
      <c r="E1095" t="str">
        <f t="shared" si="530"/>
        <v>36500</v>
      </c>
      <c r="F1095" t="str">
        <f t="shared" si="531"/>
        <v>0.21505376344086</v>
      </c>
      <c r="G1095" t="str">
        <f t="shared" si="526"/>
        <v>0.21505376344086</v>
      </c>
      <c r="H1095" t="str">
        <f t="shared" si="532"/>
        <v>2.11800327657044+0.891447241159319i</v>
      </c>
      <c r="I1095" t="str">
        <f t="shared" si="533"/>
        <v>377.383817512474i</v>
      </c>
      <c r="J1095" t="str">
        <f t="shared" si="527"/>
        <v>-191.777743486982+82.5595029895689i</v>
      </c>
      <c r="K1095" t="str">
        <f t="shared" si="534"/>
        <v>0.714687042584919-1.66014890307222i</v>
      </c>
      <c r="L1095" t="str">
        <f t="shared" si="535"/>
        <v>0.211796780295975-0.419241899144038i</v>
      </c>
      <c r="M1095" t="str">
        <f t="shared" si="536"/>
        <v>0.926483822880894-2.07939080221626i</v>
      </c>
      <c r="N1095" t="str">
        <f t="shared" si="537"/>
        <v>-1.19868364585109i</v>
      </c>
      <c r="O1095" t="str">
        <f t="shared" si="538"/>
        <v>0.363584333695525-0.931561287458416i</v>
      </c>
      <c r="P1095" t="str">
        <f t="shared" si="539"/>
        <v>0.636415666304475+0.931561287458416i</v>
      </c>
      <c r="Q1095" t="str">
        <f t="shared" si="540"/>
        <v>-0.636415666304475+0.267122358392674i</v>
      </c>
      <c r="R1095" t="str">
        <f t="shared" si="541"/>
        <v>-0.327856535928323-1.60137336729618i</v>
      </c>
      <c r="S1095" t="str">
        <f t="shared" si="542"/>
        <v>0.133843165710795i</v>
      </c>
      <c r="T1095" t="str">
        <f t="shared" si="543"/>
        <v>0.214332880963876-0.0438813566676217i</v>
      </c>
      <c r="U1095" t="str">
        <f t="shared" si="544"/>
        <v>0.0000500000000000001-0.00147869539813341i</v>
      </c>
      <c r="V1095" t="str">
        <f t="shared" si="545"/>
        <v>0.00002-0.0165613884590942i</v>
      </c>
      <c r="W1095" t="str">
        <f t="shared" si="546"/>
        <v>0.0000422731609822418-0.00135759945553795i</v>
      </c>
      <c r="X1095" t="str">
        <f t="shared" si="547"/>
        <v>0.0000514733440496442-0.00135696323899143i</v>
      </c>
      <c r="Y1095" t="str">
        <f t="shared" si="548"/>
        <v>0.009+0.483051286415967i</v>
      </c>
      <c r="Z1095" t="str">
        <f t="shared" si="549"/>
        <v>-0.0337687362013046-0.0019168524513519i</v>
      </c>
      <c r="AA1095" t="str">
        <f t="shared" si="550"/>
        <v>0.467955057165929-24.9032710997231i</v>
      </c>
      <c r="AB1095" t="str">
        <f t="shared" si="551"/>
        <v>0.64474823988036-0.13200227304265i</v>
      </c>
      <c r="AC1095" t="str">
        <f t="shared" si="552"/>
        <v>1.32286450164356-1.46298153030987i</v>
      </c>
      <c r="AD1095" t="str">
        <f t="shared" si="553"/>
        <v>0.268882954864877+0.197577698558753i</v>
      </c>
      <c r="AE1095" t="str">
        <f t="shared" si="554"/>
        <v>-0.00870111027604453-0.00718735813305091i</v>
      </c>
      <c r="AF1095" t="str">
        <f t="shared" si="555"/>
        <v>-3.76676635642847-0.837371619072691i</v>
      </c>
      <c r="AG1095" t="str">
        <f t="shared" si="556"/>
        <v>1.01826708518692-0.0239050596418525i</v>
      </c>
      <c r="AH1095" t="str">
        <f t="shared" si="557"/>
        <v>0.0254703731223798+0.0343407274025084i</v>
      </c>
      <c r="AI1095">
        <f t="shared" si="558"/>
        <v>-27.38017758569001</v>
      </c>
      <c r="AJ1095">
        <f t="shared" si="559"/>
        <v>53.43582745373903</v>
      </c>
      <c r="AK1095"/>
      <c r="AL1095"/>
      <c r="AM1095"/>
      <c r="AN1095"/>
    </row>
    <row r="1096" spans="1:40" x14ac:dyDescent="0.35">
      <c r="A1096"/>
      <c r="B1096">
        <f t="shared" si="525"/>
        <v>96200</v>
      </c>
      <c r="C1096" s="237" t="str">
        <f t="shared" si="528"/>
        <v>-2.28569428389725E-06+0.00704601005649052i</v>
      </c>
      <c r="D1096" s="208" t="str">
        <f t="shared" si="529"/>
        <v>-1.64876304336944+0.054019410433094i</v>
      </c>
      <c r="E1096" t="str">
        <f t="shared" si="530"/>
        <v>36500</v>
      </c>
      <c r="F1096" t="str">
        <f t="shared" si="531"/>
        <v>0.21505376344086</v>
      </c>
      <c r="G1096" t="str">
        <f t="shared" si="526"/>
        <v>0.21505376344086</v>
      </c>
      <c r="H1096" t="str">
        <f t="shared" si="532"/>
        <v>2.11870679615131+0.890843890517589i</v>
      </c>
      <c r="I1096" t="str">
        <f t="shared" si="533"/>
        <v>377.776516594173i</v>
      </c>
      <c r="J1096" t="str">
        <f t="shared" si="527"/>
        <v>-192.179154608901+82.6454129822739i</v>
      </c>
      <c r="K1096" t="str">
        <f t="shared" si="534"/>
        <v>0.713420715451293-1.65894978352051i</v>
      </c>
      <c r="L1096" t="str">
        <f t="shared" si="535"/>
        <v>0.211446017714434-0.418983114272215i</v>
      </c>
      <c r="M1096" t="str">
        <f t="shared" si="536"/>
        <v>0.924866733165727-2.07793289779273i</v>
      </c>
      <c r="N1096" t="str">
        <f t="shared" si="537"/>
        <v>-1.19993097534729i</v>
      </c>
      <c r="O1096" t="str">
        <f t="shared" si="538"/>
        <v>0.362422087287634-0.932014072128782i</v>
      </c>
      <c r="P1096" t="str">
        <f t="shared" si="539"/>
        <v>0.637577912712366+0.932014072128782i</v>
      </c>
      <c r="Q1096" t="str">
        <f t="shared" si="540"/>
        <v>-0.637577912712366+0.267916903218508i</v>
      </c>
      <c r="R1096" t="str">
        <f t="shared" si="541"/>
        <v>-0.327844800807326-1.59956801445451i</v>
      </c>
      <c r="S1096" t="str">
        <f t="shared" si="542"/>
        <v>0.133982440597071i</v>
      </c>
      <c r="T1096" t="str">
        <f t="shared" si="543"/>
        <v>0.214314026477626-0.0439254465492261i</v>
      </c>
      <c r="U1096" t="str">
        <f t="shared" si="544"/>
        <v>0.0000500000000000001-0.00147715829272995i</v>
      </c>
      <c r="V1096" t="str">
        <f t="shared" si="545"/>
        <v>0.00002-0.0165441728785754i</v>
      </c>
      <c r="W1096" t="str">
        <f t="shared" si="546"/>
        <v>0.0000422731601048205-0.00135618845538272i</v>
      </c>
      <c r="X1096" t="str">
        <f t="shared" si="547"/>
        <v>0.0000514542112925938-0.00135555302979474i</v>
      </c>
      <c r="Y1096" t="str">
        <f t="shared" si="548"/>
        <v>0.009+0.483553941240541i</v>
      </c>
      <c r="Z1096" t="str">
        <f t="shared" si="549"/>
        <v>-0.0336984130598113-0.00191305114423582i</v>
      </c>
      <c r="AA1096" t="str">
        <f t="shared" si="550"/>
        <v>0.466976574969084-24.8772569054527i</v>
      </c>
      <c r="AB1096" t="str">
        <f t="shared" si="551"/>
        <v>0.644691522512643-0.13213490259269i</v>
      </c>
      <c r="AC1096" t="str">
        <f t="shared" si="552"/>
        <v>1.32168628128192-1.46183289925518i</v>
      </c>
      <c r="AD1096" t="str">
        <f t="shared" si="553"/>
        <v>0.269127242285444+0.197689994945373i</v>
      </c>
      <c r="AE1096" t="str">
        <f t="shared" si="554"/>
        <v>-0.00869096990514861-0.0071766932862604i</v>
      </c>
      <c r="AF1096" t="str">
        <f t="shared" si="555"/>
        <v>-3.76746983952075-0.836824480084495i</v>
      </c>
      <c r="AG1096" t="str">
        <f t="shared" si="556"/>
        <v>1.01825805249321-0.0239022480384416i</v>
      </c>
      <c r="AH1096" t="str">
        <f t="shared" si="557"/>
        <v>0.0254529324057593+0.0342930498746869i</v>
      </c>
      <c r="AI1096">
        <f t="shared" si="558"/>
        <v>-27.390073017119416</v>
      </c>
      <c r="AJ1096">
        <f t="shared" si="559"/>
        <v>53.416515814232127</v>
      </c>
      <c r="AK1096"/>
      <c r="AL1096"/>
      <c r="AM1096"/>
      <c r="AN1096"/>
    </row>
    <row r="1097" spans="1:40" x14ac:dyDescent="0.35">
      <c r="A1097"/>
      <c r="B1097">
        <f t="shared" si="525"/>
        <v>96300</v>
      </c>
      <c r="C1097" s="237" t="str">
        <f t="shared" si="528"/>
        <v>-2.28094972047704E-06+0.00703869332899742i</v>
      </c>
      <c r="D1097" s="208" t="str">
        <f t="shared" si="529"/>
        <v>-1.64876300699445+0.0539633155223136i</v>
      </c>
      <c r="E1097" t="str">
        <f t="shared" si="530"/>
        <v>36500</v>
      </c>
      <c r="F1097" t="str">
        <f t="shared" si="531"/>
        <v>0.21505376344086</v>
      </c>
      <c r="G1097" t="str">
        <f t="shared" si="526"/>
        <v>0.21505376344086</v>
      </c>
      <c r="H1097" t="str">
        <f t="shared" si="532"/>
        <v>2.11940863389+0.890241020835192i</v>
      </c>
      <c r="I1097" t="str">
        <f t="shared" si="533"/>
        <v>378.169215675871i</v>
      </c>
      <c r="J1097" t="str">
        <f t="shared" si="527"/>
        <v>-192.580983215086+82.7313229749791i</v>
      </c>
      <c r="K1097" t="str">
        <f t="shared" si="534"/>
        <v>0.712157557704658-1.65775183733368i</v>
      </c>
      <c r="L1097" t="str">
        <f t="shared" si="535"/>
        <v>0.211096052027895-0.418724465108772i</v>
      </c>
      <c r="M1097" t="str">
        <f t="shared" si="536"/>
        <v>0.923253609732553-2.07647630244245i</v>
      </c>
      <c r="N1097" t="str">
        <f t="shared" si="537"/>
        <v>-1.2011783048435i</v>
      </c>
      <c r="O1097" t="str">
        <f t="shared" si="538"/>
        <v>0.361259277012335-0.932465406743073i</v>
      </c>
      <c r="P1097" t="str">
        <f t="shared" si="539"/>
        <v>0.638740722987665+0.932465406743073i</v>
      </c>
      <c r="Q1097" t="str">
        <f t="shared" si="540"/>
        <v>-0.638740722987665+0.268712898100427i</v>
      </c>
      <c r="R1097" t="str">
        <f t="shared" si="541"/>
        <v>-0.327833052072296-1.5977662602831i</v>
      </c>
      <c r="S1097" t="str">
        <f t="shared" si="542"/>
        <v>0.134121715483346i</v>
      </c>
      <c r="T1097" t="str">
        <f t="shared" si="543"/>
        <v>0.21429515177058-0.0439695313360774i</v>
      </c>
      <c r="U1097" t="str">
        <f t="shared" si="544"/>
        <v>0.0000500000000000001-0.00147562437965338i</v>
      </c>
      <c r="V1097" t="str">
        <f t="shared" si="545"/>
        <v>0.00002-0.0165269930521179i</v>
      </c>
      <c r="W1097" t="str">
        <f t="shared" si="546"/>
        <v>0.0000422731592264864-0.00135478038588822i</v>
      </c>
      <c r="X1097" t="str">
        <f t="shared" si="547"/>
        <v>0.0000514351381009086-0.00135414574921264i</v>
      </c>
      <c r="Y1097" t="str">
        <f t="shared" si="548"/>
        <v>0.009+0.484056596065115i</v>
      </c>
      <c r="Z1097" t="str">
        <f t="shared" si="549"/>
        <v>-0.0336283095437621-0.00190926339662686i</v>
      </c>
      <c r="AA1097" t="str">
        <f t="shared" si="550"/>
        <v>0.466001164836819-24.8512971351847i</v>
      </c>
      <c r="AB1097" t="str">
        <f t="shared" si="551"/>
        <v>0.644634744317475-0.132267516816882i</v>
      </c>
      <c r="AC1097" t="str">
        <f t="shared" si="552"/>
        <v>1.32051099039697-1.46068523265783i</v>
      </c>
      <c r="AD1097" t="str">
        <f t="shared" si="553"/>
        <v>0.269371685550944+0.197802008664093i</v>
      </c>
      <c r="AE1097" t="str">
        <f t="shared" si="554"/>
        <v>-0.00868085828911046-0.00716604867504412i</v>
      </c>
      <c r="AF1097" t="str">
        <f t="shared" si="555"/>
        <v>-3.76817164088445-0.836277705312878i</v>
      </c>
      <c r="AG1097" t="str">
        <f t="shared" si="556"/>
        <v>1.01824901371797-0.0238994565881748i</v>
      </c>
      <c r="AH1097" t="str">
        <f t="shared" si="557"/>
        <v>0.0254355359692941+0.0342454592762471i</v>
      </c>
      <c r="AI1097">
        <f t="shared" si="558"/>
        <v>-27.399959159116296</v>
      </c>
      <c r="AJ1097">
        <f t="shared" si="559"/>
        <v>53.397181973364241</v>
      </c>
      <c r="AK1097"/>
      <c r="AL1097"/>
      <c r="AM1097"/>
      <c r="AN1097"/>
    </row>
    <row r="1098" spans="1:40" x14ac:dyDescent="0.35">
      <c r="A1098"/>
      <c r="B1098">
        <f t="shared" si="525"/>
        <v>96400</v>
      </c>
      <c r="C1098" s="237" t="str">
        <f t="shared" si="528"/>
        <v>-2.27621991463397E-06+0.0070313917814321i</v>
      </c>
      <c r="D1098" s="208" t="str">
        <f t="shared" si="529"/>
        <v>-1.64876297073261+0.0539073369909795i</v>
      </c>
      <c r="E1098" t="str">
        <f t="shared" si="530"/>
        <v>36500</v>
      </c>
      <c r="F1098" t="str">
        <f t="shared" si="531"/>
        <v>0.21505376344086</v>
      </c>
      <c r="G1098" t="str">
        <f t="shared" si="526"/>
        <v>0.21505376344086</v>
      </c>
      <c r="H1098" t="str">
        <f t="shared" si="532"/>
        <v>2.12010879467794+0.889638632858632i</v>
      </c>
      <c r="I1098" t="str">
        <f t="shared" si="533"/>
        <v>378.56191475757i</v>
      </c>
      <c r="J1098" t="str">
        <f t="shared" si="527"/>
        <v>-192.983229305537+82.8172329676841i</v>
      </c>
      <c r="K1098" t="str">
        <f t="shared" si="534"/>
        <v>0.71089755949975-1.6565550649491i</v>
      </c>
      <c r="L1098" t="str">
        <f t="shared" si="535"/>
        <v>0.210746881088473-0.418465952313097i</v>
      </c>
      <c r="M1098" t="str">
        <f t="shared" si="536"/>
        <v>0.921644440588223-2.0750210172622i</v>
      </c>
      <c r="N1098" t="str">
        <f t="shared" si="537"/>
        <v>-1.2024256343397i</v>
      </c>
      <c r="O1098" t="str">
        <f t="shared" si="538"/>
        <v>0.360095904678783-0.932915290599082i</v>
      </c>
      <c r="P1098" t="str">
        <f t="shared" si="539"/>
        <v>0.639904095321217+0.932915290599082i</v>
      </c>
      <c r="Q1098" t="str">
        <f t="shared" si="540"/>
        <v>-0.639904095321217+0.269510343740618i</v>
      </c>
      <c r="R1098" t="str">
        <f t="shared" si="541"/>
        <v>-0.327821289718641-1.59596809356876i</v>
      </c>
      <c r="S1098" t="str">
        <f t="shared" si="542"/>
        <v>0.134260990369622i</v>
      </c>
      <c r="T1098" t="str">
        <f t="shared" si="543"/>
        <v>0.214276256840859-0.0440136110218715i</v>
      </c>
      <c r="U1098" t="str">
        <f t="shared" si="544"/>
        <v>0.00005-0.00147409364896909i</v>
      </c>
      <c r="V1098" t="str">
        <f t="shared" si="545"/>
        <v>0.00002-0.0165098488684539i</v>
      </c>
      <c r="W1098" t="str">
        <f t="shared" si="546"/>
        <v>0.0000422731583472401-0.00135337523793417i</v>
      </c>
      <c r="X1098" t="str">
        <f t="shared" si="547"/>
        <v>0.0000514161242275733-0.00135274138813285i</v>
      </c>
      <c r="Y1098" t="str">
        <f t="shared" si="548"/>
        <v>0.009+0.48455925088969i</v>
      </c>
      <c r="Z1098" t="str">
        <f t="shared" si="549"/>
        <v>-0.0335584247388778-0.00190548914265624i</v>
      </c>
      <c r="AA1098" t="str">
        <f t="shared" si="550"/>
        <v>0.465028813896429-24.8253916179021i</v>
      </c>
      <c r="AB1098" t="str">
        <f t="shared" si="551"/>
        <v>0.644577905289206-0.132400115696263i</v>
      </c>
      <c r="AC1098" t="str">
        <f t="shared" si="552"/>
        <v>1.31933862017811-1.45953853130264i</v>
      </c>
      <c r="AD1098" t="str">
        <f t="shared" si="553"/>
        <v>0.269616284367259+0.197913739513781i</v>
      </c>
      <c r="AE1098" t="str">
        <f t="shared" si="554"/>
        <v>-0.00867077530548853-0.00715542423480822i</v>
      </c>
      <c r="AF1098" t="str">
        <f t="shared" si="555"/>
        <v>-3.76887176541055-0.835731295867652i</v>
      </c>
      <c r="AG1098" t="str">
        <f t="shared" si="556"/>
        <v>1.01823996885993-0.0238966852010763i</v>
      </c>
      <c r="AH1098" t="str">
        <f t="shared" si="557"/>
        <v>0.025418183613913+0.0341979553420292i</v>
      </c>
      <c r="AI1098">
        <f t="shared" si="558"/>
        <v>-27.409836034641803</v>
      </c>
      <c r="AJ1098">
        <f t="shared" si="559"/>
        <v>53.377825992691292</v>
      </c>
      <c r="AK1098"/>
      <c r="AL1098"/>
      <c r="AM1098"/>
      <c r="AN1098"/>
    </row>
    <row r="1099" spans="1:40" x14ac:dyDescent="0.35">
      <c r="A1099"/>
      <c r="B1099">
        <f t="shared" si="525"/>
        <v>96500</v>
      </c>
      <c r="C1099" s="237" t="str">
        <f t="shared" si="528"/>
        <v>-2.27150480522847E-06+0.00702410536660308i</v>
      </c>
      <c r="D1099" s="208" t="str">
        <f t="shared" si="529"/>
        <v>-1.64876293458343+0.0538514744772903i</v>
      </c>
      <c r="E1099" t="str">
        <f t="shared" si="530"/>
        <v>36500</v>
      </c>
      <c r="F1099" t="str">
        <f t="shared" si="531"/>
        <v>0.21505376344086</v>
      </c>
      <c r="G1099" t="str">
        <f t="shared" si="526"/>
        <v>0.21505376344086</v>
      </c>
      <c r="H1099" t="str">
        <f t="shared" si="532"/>
        <v>2.12080728339097+0.889036727324133i</v>
      </c>
      <c r="I1099" t="str">
        <f t="shared" si="533"/>
        <v>378.954613839269i</v>
      </c>
      <c r="J1099" t="str">
        <f t="shared" si="527"/>
        <v>-193.385892880254+82.9031429603892i</v>
      </c>
      <c r="K1099" t="str">
        <f t="shared" si="534"/>
        <v>0.709640711026059-1.65535946678792i</v>
      </c>
      <c r="L1099" t="str">
        <f t="shared" si="535"/>
        <v>0.210398502754291-0.41820757653882i</v>
      </c>
      <c r="M1099" t="str">
        <f t="shared" si="536"/>
        <v>0.92003921378035-2.07356704332674i</v>
      </c>
      <c r="N1099" t="str">
        <f t="shared" si="537"/>
        <v>-1.2036729638359i</v>
      </c>
      <c r="O1099" t="str">
        <f t="shared" si="538"/>
        <v>0.358931972096977-0.933363722996868i</v>
      </c>
      <c r="P1099" t="str">
        <f t="shared" si="539"/>
        <v>0.641068027903023+0.933363722996868i</v>
      </c>
      <c r="Q1099" t="str">
        <f t="shared" si="540"/>
        <v>-0.641068027903023+0.270309240839032i</v>
      </c>
      <c r="R1099" t="str">
        <f t="shared" si="541"/>
        <v>-0.327809513741766-1.59417350314469i</v>
      </c>
      <c r="S1099" t="str">
        <f t="shared" si="542"/>
        <v>0.134400265255897i</v>
      </c>
      <c r="T1099" t="str">
        <f t="shared" si="543"/>
        <v>0.214257341686569-0.0440576856003i</v>
      </c>
      <c r="U1099" t="str">
        <f t="shared" si="544"/>
        <v>0.00005-0.00147256609078363i</v>
      </c>
      <c r="V1099" t="str">
        <f t="shared" si="545"/>
        <v>0.00002-0.0164927402167767i</v>
      </c>
      <c r="W1099" t="str">
        <f t="shared" si="546"/>
        <v>0.0000422731574670813-0.00135197300243805i</v>
      </c>
      <c r="X1099" t="str">
        <f t="shared" si="547"/>
        <v>0.0000513971694268509-0.00135133993748087i</v>
      </c>
      <c r="Y1099" t="str">
        <f t="shared" si="548"/>
        <v>0.009+0.485061905714264i</v>
      </c>
      <c r="Z1099" t="str">
        <f t="shared" si="549"/>
        <v>-0.0334887577356364-0.00190172831685192i</v>
      </c>
      <c r="AA1099" t="str">
        <f t="shared" si="550"/>
        <v>0.464059509342708-24.7995401833053i</v>
      </c>
      <c r="AB1099" t="str">
        <f t="shared" si="551"/>
        <v>0.644521005422136-0.132532699211855i</v>
      </c>
      <c r="AC1099" t="str">
        <f t="shared" si="552"/>
        <v>1.31816916184466-1.45839279595822i</v>
      </c>
      <c r="AD1099" t="str">
        <f t="shared" si="553"/>
        <v>0.269861038439996+0.198025187293527i</v>
      </c>
      <c r="AE1099" t="str">
        <f t="shared" si="554"/>
        <v>-0.00866072083247825-0.00714481990124333i</v>
      </c>
      <c r="AF1099" t="str">
        <f t="shared" si="555"/>
        <v>-3.7695702179744-0.835185252846843i</v>
      </c>
      <c r="AG1099" t="str">
        <f t="shared" si="556"/>
        <v>1.01823091791787-0.0238939337875226i</v>
      </c>
      <c r="AH1099" t="str">
        <f t="shared" si="557"/>
        <v>0.0254008751415948+0.034150537807977i</v>
      </c>
      <c r="AI1099">
        <f t="shared" si="558"/>
        <v>-27.419703666579935</v>
      </c>
      <c r="AJ1099">
        <f t="shared" si="559"/>
        <v>53.358447933509048</v>
      </c>
      <c r="AK1099"/>
      <c r="AL1099"/>
      <c r="AM1099"/>
      <c r="AN1099"/>
    </row>
    <row r="1100" spans="1:40" x14ac:dyDescent="0.35">
      <c r="A1100"/>
      <c r="B1100">
        <f t="shared" si="525"/>
        <v>96600</v>
      </c>
      <c r="C1100" s="237" t="str">
        <f t="shared" si="528"/>
        <v>-2.26680433143723E-06+0.00701683403751433i</v>
      </c>
      <c r="D1100" s="208" t="str">
        <f t="shared" si="529"/>
        <v>-1.64876289854646+0.0537957276209432i</v>
      </c>
      <c r="E1100" t="str">
        <f t="shared" si="530"/>
        <v>36500</v>
      </c>
      <c r="F1100" t="str">
        <f t="shared" si="531"/>
        <v>0.21505376344086</v>
      </c>
      <c r="G1100" t="str">
        <f t="shared" si="526"/>
        <v>0.21505376344086</v>
      </c>
      <c r="H1100" t="str">
        <f t="shared" si="532"/>
        <v>2.12150410488939+0.888435304957797i</v>
      </c>
      <c r="I1100" t="str">
        <f t="shared" si="533"/>
        <v>379.347312920968i</v>
      </c>
      <c r="J1100" t="str">
        <f t="shared" si="527"/>
        <v>-193.788973939237+82.9890529530942i</v>
      </c>
      <c r="K1100" t="str">
        <f t="shared" si="534"/>
        <v>0.708387002507707-1.65416504325517i</v>
      </c>
      <c r="L1100" t="str">
        <f t="shared" si="535"/>
        <v>0.210050914889462-0.417949338433847i</v>
      </c>
      <c r="M1100" t="str">
        <f t="shared" si="536"/>
        <v>0.918437917397169-2.07211438168902i</v>
      </c>
      <c r="N1100" t="str">
        <f t="shared" si="537"/>
        <v>-1.20492029333211i</v>
      </c>
      <c r="O1100" t="str">
        <f t="shared" si="538"/>
        <v>0.357767481077792-0.933810703238752i</v>
      </c>
      <c r="P1100" t="str">
        <f t="shared" si="539"/>
        <v>0.642232518922208+0.933810703238752i</v>
      </c>
      <c r="Q1100" t="str">
        <f t="shared" si="540"/>
        <v>-0.642232518922208+0.271109590093358i</v>
      </c>
      <c r="R1100" t="str">
        <f t="shared" si="541"/>
        <v>-0.327797724137069-1.59238247789032i</v>
      </c>
      <c r="S1100" t="str">
        <f t="shared" si="542"/>
        <v>0.134539540142173i</v>
      </c>
      <c r="T1100" t="str">
        <f t="shared" si="543"/>
        <v>0.214238406305818-0.0441017550650521i</v>
      </c>
      <c r="U1100" t="str">
        <f t="shared" si="544"/>
        <v>0.00005-0.00147104169524452i</v>
      </c>
      <c r="V1100" t="str">
        <f t="shared" si="545"/>
        <v>0.00002-0.0164756669867386i</v>
      </c>
      <c r="W1100" t="str">
        <f t="shared" si="546"/>
        <v>0.0000422731565860098-0.00135057367035496i</v>
      </c>
      <c r="X1100" t="str">
        <f t="shared" si="547"/>
        <v>0.0000513782734542756-0.00134994138821975i</v>
      </c>
      <c r="Y1100" t="str">
        <f t="shared" si="548"/>
        <v>0.009+0.485564560538838i</v>
      </c>
      <c r="Z1100" t="str">
        <f t="shared" si="549"/>
        <v>-0.0334193076292414-0.00189798085413575i</v>
      </c>
      <c r="AA1100" t="str">
        <f t="shared" si="550"/>
        <v>0.463093238437501-24.7737426618085i</v>
      </c>
      <c r="AB1100" t="str">
        <f t="shared" si="551"/>
        <v>0.644464044710575-0.132665267344675i</v>
      </c>
      <c r="AC1100" t="str">
        <f t="shared" si="552"/>
        <v>1.31700260664582-1.45724802737724i</v>
      </c>
      <c r="AD1100" t="str">
        <f t="shared" si="553"/>
        <v>0.270105947474488+0.19813635180265i</v>
      </c>
      <c r="AE1100" t="str">
        <f t="shared" si="554"/>
        <v>-0.00865069474890788-0.00713423561032312i</v>
      </c>
      <c r="AF1100" t="str">
        <f t="shared" si="555"/>
        <v>-3.77026700343585-0.834639577336854i</v>
      </c>
      <c r="AG1100" t="str">
        <f t="shared" si="556"/>
        <v>1.01822186089059-0.0238912022582414i</v>
      </c>
      <c r="AH1100" t="str">
        <f t="shared" si="557"/>
        <v>0.0253836103553622+0.0341032064111345i</v>
      </c>
      <c r="AI1100">
        <f t="shared" si="558"/>
        <v>-27.429562077737447</v>
      </c>
      <c r="AJ1100">
        <f t="shared" si="559"/>
        <v>53.339047856855679</v>
      </c>
      <c r="AK1100"/>
      <c r="AL1100"/>
      <c r="AM1100"/>
      <c r="AN1100"/>
    </row>
    <row r="1101" spans="1:40" x14ac:dyDescent="0.35">
      <c r="A1101"/>
      <c r="B1101">
        <f t="shared" si="525"/>
        <v>96700</v>
      </c>
      <c r="C1101" s="237" t="str">
        <f t="shared" si="528"/>
        <v>-2.26211843275131E-06+0.00700957774736419i</v>
      </c>
      <c r="D1101" s="208" t="str">
        <f t="shared" si="529"/>
        <v>-1.64876286262125+0.0537400960631255i</v>
      </c>
      <c r="E1101" t="str">
        <f t="shared" si="530"/>
        <v>36500</v>
      </c>
      <c r="F1101" t="str">
        <f t="shared" si="531"/>
        <v>0.21505376344086</v>
      </c>
      <c r="G1101" t="str">
        <f t="shared" si="526"/>
        <v>0.21505376344086</v>
      </c>
      <c r="H1101" t="str">
        <f t="shared" si="532"/>
        <v>2.12219926401805+0.887834366475626i</v>
      </c>
      <c r="I1101" t="str">
        <f t="shared" si="533"/>
        <v>379.740012002666i</v>
      </c>
      <c r="J1101" t="str">
        <f t="shared" si="527"/>
        <v>-194.192472482487+83.0749629457994i</v>
      </c>
      <c r="K1101" t="str">
        <f t="shared" si="534"/>
        <v>0.707136424203316-1.65297179473988i</v>
      </c>
      <c r="L1101" t="str">
        <f t="shared" si="535"/>
        <v>0.209704115364086-0.417691238640406i</v>
      </c>
      <c r="M1101" t="str">
        <f t="shared" si="536"/>
        <v>0.916840539567402-2.07066303338029i</v>
      </c>
      <c r="N1101" t="str">
        <f t="shared" si="537"/>
        <v>-1.20616762282831i</v>
      </c>
      <c r="O1101" t="str">
        <f t="shared" si="538"/>
        <v>0.356602433432995-0.934256230629299i</v>
      </c>
      <c r="P1101" t="str">
        <f t="shared" si="539"/>
        <v>0.643397566567005+0.934256230629299i</v>
      </c>
      <c r="Q1101" t="str">
        <f t="shared" si="540"/>
        <v>-0.643397566567005+0.271911392199011i</v>
      </c>
      <c r="R1101" t="str">
        <f t="shared" si="541"/>
        <v>-0.327785920899943-1.59059500673113i</v>
      </c>
      <c r="S1101" t="str">
        <f t="shared" si="542"/>
        <v>0.134678815028448i</v>
      </c>
      <c r="T1101" t="str">
        <f t="shared" si="543"/>
        <v>0.214219450696715-0.0441458194098129i</v>
      </c>
      <c r="U1101" t="str">
        <f t="shared" si="544"/>
        <v>0.00005-0.00146952045254003i</v>
      </c>
      <c r="V1101" t="str">
        <f t="shared" si="545"/>
        <v>0.00002-0.0164586290684483i</v>
      </c>
      <c r="W1101" t="str">
        <f t="shared" si="546"/>
        <v>0.000042273155704026-0.00134917723267741i</v>
      </c>
      <c r="X1101" t="str">
        <f t="shared" si="547"/>
        <v>0.0000513594360666455-0.00134854573134991i</v>
      </c>
      <c r="Y1101" t="str">
        <f t="shared" si="548"/>
        <v>0.009+0.486067215363413i</v>
      </c>
      <c r="Z1101" t="str">
        <f t="shared" si="549"/>
        <v>-0.0333500735195933-0.0018942466898207i</v>
      </c>
      <c r="AA1101" t="str">
        <f t="shared" si="550"/>
        <v>0.462129988509297-24.7479988845355i</v>
      </c>
      <c r="AB1101" t="str">
        <f t="shared" si="551"/>
        <v>0.644407023148833-0.132797820075727i</v>
      </c>
      <c r="AC1101" t="str">
        <f t="shared" si="552"/>
        <v>1.3158389458605-1.45610422629653i</v>
      </c>
      <c r="AD1101" t="str">
        <f t="shared" si="553"/>
        <v>0.270351011175794+0.198247232840714i</v>
      </c>
      <c r="AE1101" t="str">
        <f t="shared" si="554"/>
        <v>-0.0086406969342345-0.00712367129830318i</v>
      </c>
      <c r="AF1101" t="str">
        <f t="shared" si="555"/>
        <v>-3.7709621266393-0.834094270412501i</v>
      </c>
      <c r="AG1101" t="str">
        <f t="shared" si="556"/>
        <v>1.01821279777695-0.0238884905243084i</v>
      </c>
      <c r="AH1101" t="str">
        <f t="shared" si="557"/>
        <v>0.0253663890592735+0.0340559608896402i</v>
      </c>
      <c r="AI1101">
        <f t="shared" si="558"/>
        <v>-27.439411290844433</v>
      </c>
      <c r="AJ1101">
        <f t="shared" si="559"/>
        <v>53.319625823514968</v>
      </c>
      <c r="AK1101"/>
      <c r="AL1101"/>
      <c r="AM1101"/>
      <c r="AN1101"/>
    </row>
    <row r="1102" spans="1:40" x14ac:dyDescent="0.35">
      <c r="A1102"/>
      <c r="B1102">
        <f t="shared" si="525"/>
        <v>96800</v>
      </c>
      <c r="C1102" s="237" t="str">
        <f t="shared" si="528"/>
        <v>-2.25744704897411E-06+0.00700233644954438i</v>
      </c>
      <c r="D1102" s="208" t="str">
        <f t="shared" si="529"/>
        <v>-1.6487628268073+0.0536845794465069i</v>
      </c>
      <c r="E1102" t="str">
        <f t="shared" si="530"/>
        <v>36500</v>
      </c>
      <c r="F1102" t="str">
        <f t="shared" si="531"/>
        <v>0.21505376344086</v>
      </c>
      <c r="G1102" t="str">
        <f t="shared" si="526"/>
        <v>0.21505376344086</v>
      </c>
      <c r="H1102" t="str">
        <f t="shared" si="532"/>
        <v>2.12289276560624+0.887233912583589i</v>
      </c>
      <c r="I1102" t="str">
        <f t="shared" si="533"/>
        <v>380.132711084365i</v>
      </c>
      <c r="J1102" t="str">
        <f t="shared" si="527"/>
        <v>-194.596388510002+83.1608729385044i</v>
      </c>
      <c r="K1102" t="str">
        <f t="shared" si="534"/>
        <v>0.705888966405904-1.65177972161529i</v>
      </c>
      <c r="L1102" t="str">
        <f t="shared" si="535"/>
        <v>0.209358102054232-0.417433277795077i</v>
      </c>
      <c r="M1102" t="str">
        <f t="shared" si="536"/>
        <v>0.915247068460136-2.06921299941037i</v>
      </c>
      <c r="N1102" t="str">
        <f t="shared" si="537"/>
        <v>-1.20741495232451i</v>
      </c>
      <c r="O1102" t="str">
        <f t="shared" si="538"/>
        <v>0.355436830975196-0.934700304475349i</v>
      </c>
      <c r="P1102" t="str">
        <f t="shared" si="539"/>
        <v>0.644563169024804+0.934700304475349i</v>
      </c>
      <c r="Q1102" t="str">
        <f t="shared" si="540"/>
        <v>-0.644563169024804+0.272714647849161i</v>
      </c>
      <c r="R1102" t="str">
        <f t="shared" si="541"/>
        <v>-0.327774104025773-1.58881107863829i</v>
      </c>
      <c r="S1102" t="str">
        <f t="shared" si="542"/>
        <v>0.134818089914724i</v>
      </c>
      <c r="T1102" t="str">
        <f t="shared" si="543"/>
        <v>0.214200474857367-0.0441898786282648i</v>
      </c>
      <c r="U1102" t="str">
        <f t="shared" si="544"/>
        <v>0.00005-0.00146800235289898i</v>
      </c>
      <c r="V1102" t="str">
        <f t="shared" si="545"/>
        <v>0.00002-0.0164416263524685i</v>
      </c>
      <c r="W1102" t="str">
        <f t="shared" si="546"/>
        <v>0.0000422731548211295-0.00134778368043514i</v>
      </c>
      <c r="X1102" t="str">
        <f t="shared" si="547"/>
        <v>0.0000513406570220132-0.00134715295790897i</v>
      </c>
      <c r="Y1102" t="str">
        <f t="shared" si="548"/>
        <v>0.009+0.486569870187987i</v>
      </c>
      <c r="Z1102" t="str">
        <f t="shared" si="549"/>
        <v>-0.0332810545112612-0.00189052575960811i</v>
      </c>
      <c r="AA1102" t="str">
        <f t="shared" si="550"/>
        <v>0.461169746952813-24.7223086833166i</v>
      </c>
      <c r="AB1102" t="str">
        <f t="shared" si="551"/>
        <v>0.644349940731218-0.132930357386007i</v>
      </c>
      <c r="AC1102" t="str">
        <f t="shared" si="552"/>
        <v>1.31467817079732-1.45496139343724i</v>
      </c>
      <c r="AD1102" t="str">
        <f t="shared" si="553"/>
        <v>0.270596229248689+0.198357830207505i</v>
      </c>
      <c r="AE1102" t="str">
        <f t="shared" si="554"/>
        <v>-0.00863072726854013-0.00711312690171896i</v>
      </c>
      <c r="AF1102" t="str">
        <f t="shared" si="555"/>
        <v>-3.77165559241354-0.833549333137082i</v>
      </c>
      <c r="AG1102" t="str">
        <f t="shared" si="556"/>
        <v>1.01820372857582-0.0238857984971462i</v>
      </c>
      <c r="AH1102" t="str">
        <f t="shared" si="557"/>
        <v>0.0253492110584167+0.0340088009827197i</v>
      </c>
      <c r="AI1102">
        <f t="shared" si="558"/>
        <v>-27.449251328554858</v>
      </c>
      <c r="AJ1102">
        <f t="shared" si="559"/>
        <v>53.30018189401553</v>
      </c>
      <c r="AK1102"/>
      <c r="AL1102"/>
      <c r="AM1102"/>
      <c r="AN1102"/>
    </row>
    <row r="1103" spans="1:40" x14ac:dyDescent="0.35">
      <c r="A1103"/>
      <c r="B1103">
        <f t="shared" si="525"/>
        <v>96900</v>
      </c>
      <c r="C1103" s="237" t="str">
        <f t="shared" si="528"/>
        <v>-2.25279012021952E-06+0.00699511009763905i</v>
      </c>
      <c r="D1103" s="208" t="str">
        <f t="shared" si="529"/>
        <v>-1.64876279110418+0.0536291774152327i</v>
      </c>
      <c r="E1103" t="str">
        <f t="shared" si="530"/>
        <v>36500</v>
      </c>
      <c r="F1103" t="str">
        <f t="shared" si="531"/>
        <v>0.21505376344086</v>
      </c>
      <c r="G1103" t="str">
        <f t="shared" si="526"/>
        <v>0.21505376344086</v>
      </c>
      <c r="H1103" t="str">
        <f t="shared" si="532"/>
        <v>2.12358461446798+0.886633943977745i</v>
      </c>
      <c r="I1103" t="str">
        <f t="shared" si="533"/>
        <v>380.525410166064i</v>
      </c>
      <c r="J1103" t="str">
        <f t="shared" si="527"/>
        <v>-195.000722021784+83.2467829312094i</v>
      </c>
      <c r="K1103" t="str">
        <f t="shared" si="534"/>
        <v>0.704644619442718-1.65058882423889i</v>
      </c>
      <c r="L1103" t="str">
        <f t="shared" si="535"/>
        <v>0.209012872841919-0.417175456528826i</v>
      </c>
      <c r="M1103" t="str">
        <f t="shared" si="536"/>
        <v>0.913657492284637-2.06776428076772i</v>
      </c>
      <c r="N1103" t="str">
        <f t="shared" si="537"/>
        <v>-1.20866228182071i</v>
      </c>
      <c r="O1103" t="str">
        <f t="shared" si="538"/>
        <v>0.354270675517874-0.935142924085997i</v>
      </c>
      <c r="P1103" t="str">
        <f t="shared" si="539"/>
        <v>0.645729324482126+0.935142924085997i</v>
      </c>
      <c r="Q1103" t="str">
        <f t="shared" si="540"/>
        <v>-0.645729324482126+0.273519357734713i</v>
      </c>
      <c r="R1103" t="str">
        <f t="shared" si="541"/>
        <v>-0.327762273509937-1.58703068262849i</v>
      </c>
      <c r="S1103" t="str">
        <f t="shared" si="542"/>
        <v>0.134957364800999i</v>
      </c>
      <c r="T1103" t="str">
        <f t="shared" si="543"/>
        <v>0.214181478785872-0.0442339327140854i</v>
      </c>
      <c r="U1103" t="str">
        <f t="shared" si="544"/>
        <v>0.00005-0.00146648738659051i</v>
      </c>
      <c r="V1103" t="str">
        <f t="shared" si="545"/>
        <v>0.00002-0.0164246587298138i</v>
      </c>
      <c r="W1103" t="str">
        <f t="shared" si="546"/>
        <v>0.0000422731539373207-0.00134639300469491i</v>
      </c>
      <c r="X1103" t="str">
        <f t="shared" si="547"/>
        <v>0.0000513219360796798-0.00134576305897151i</v>
      </c>
      <c r="Y1103" t="str">
        <f t="shared" si="548"/>
        <v>0.009+0.487072525012561i</v>
      </c>
      <c r="Z1103" t="str">
        <f t="shared" si="549"/>
        <v>-0.0332122497134521-0.00188681799958482i</v>
      </c>
      <c r="AA1103" t="str">
        <f t="shared" si="550"/>
        <v>0.460212501228568-24.6966718906844i</v>
      </c>
      <c r="AB1103" t="str">
        <f t="shared" si="551"/>
        <v>0.644292797452007-0.133062879256495i</v>
      </c>
      <c r="AC1103" t="str">
        <f t="shared" si="552"/>
        <v>1.31352027279437-1.45381952950483i</v>
      </c>
      <c r="AD1103" t="str">
        <f t="shared" si="553"/>
        <v>0.270841601397682+0.198468143703046i</v>
      </c>
      <c r="AE1103" t="str">
        <f t="shared" si="554"/>
        <v>-0.00862078563252796-0.00710260235738437i</v>
      </c>
      <c r="AF1103" t="str">
        <f t="shared" si="555"/>
        <v>-3.77234740557216-0.833004766562512i</v>
      </c>
      <c r="AG1103" t="str">
        <f t="shared" si="556"/>
        <v>1.0181946532861-0.0238831260885227i</v>
      </c>
      <c r="AH1103" t="str">
        <f t="shared" si="557"/>
        <v>0.025332076158905+0.0339617264306825i</v>
      </c>
      <c r="AI1103">
        <f t="shared" si="558"/>
        <v>-27.459082213446329</v>
      </c>
      <c r="AJ1103">
        <f t="shared" si="559"/>
        <v>53.28071612863183</v>
      </c>
      <c r="AK1103"/>
      <c r="AL1103"/>
      <c r="AM1103"/>
      <c r="AN1103"/>
    </row>
    <row r="1104" spans="1:40" x14ac:dyDescent="0.35">
      <c r="A1104"/>
      <c r="B1104">
        <f t="shared" si="525"/>
        <v>97000</v>
      </c>
      <c r="C1104" s="237" t="str">
        <f t="shared" si="528"/>
        <v>-2.24814758690994E-06+0.00698789864542374i</v>
      </c>
      <c r="D1104" s="208" t="str">
        <f t="shared" si="529"/>
        <v>-1.64876275551143+0.0535738896149154i</v>
      </c>
      <c r="E1104" t="str">
        <f t="shared" si="530"/>
        <v>36500</v>
      </c>
      <c r="F1104" t="str">
        <f t="shared" si="531"/>
        <v>0.21505376344086</v>
      </c>
      <c r="G1104" t="str">
        <f t="shared" si="526"/>
        <v>0.21505376344086</v>
      </c>
      <c r="H1104" t="str">
        <f t="shared" si="532"/>
        <v>2.12427481540187+0.886034461344274i</v>
      </c>
      <c r="I1104" t="str">
        <f t="shared" si="533"/>
        <v>380.918109247762i</v>
      </c>
      <c r="J1104" t="str">
        <f t="shared" si="527"/>
        <v>-195.405473017832+83.3326929239145i</v>
      </c>
      <c r="K1104" t="str">
        <f t="shared" si="534"/>
        <v>0.703403373675148-1.64939910295262i</v>
      </c>
      <c r="L1104" t="str">
        <f t="shared" si="535"/>
        <v>0.208668425615116-0.416917775467044i</v>
      </c>
      <c r="M1104" t="str">
        <f t="shared" si="536"/>
        <v>0.912071799290264-2.06631687841966i</v>
      </c>
      <c r="N1104" t="str">
        <f t="shared" si="537"/>
        <v>-1.20990961131692i</v>
      </c>
      <c r="O1104" t="str">
        <f t="shared" si="538"/>
        <v>0.35310396887536-0.935584088772607i</v>
      </c>
      <c r="P1104" t="str">
        <f t="shared" si="539"/>
        <v>0.64689603112464+0.935584088772607i</v>
      </c>
      <c r="Q1104" t="str">
        <f t="shared" si="540"/>
        <v>-0.64689603112464+0.274325522544313i</v>
      </c>
      <c r="R1104" t="str">
        <f t="shared" si="541"/>
        <v>-0.327750429347814-1.58525380776371i</v>
      </c>
      <c r="S1104" t="str">
        <f t="shared" si="542"/>
        <v>0.135096639687275i</v>
      </c>
      <c r="T1104" t="str">
        <f t="shared" si="543"/>
        <v>0.214162462480335-0.0442779816609513i</v>
      </c>
      <c r="U1104" t="str">
        <f t="shared" si="544"/>
        <v>0.00005-0.00146497554392393i</v>
      </c>
      <c r="V1104" t="str">
        <f t="shared" si="545"/>
        <v>0.00002-0.016407726091948i</v>
      </c>
      <c r="W1104" t="str">
        <f t="shared" si="546"/>
        <v>0.0000422731530525993-0.00134500519656033i</v>
      </c>
      <c r="X1104" t="str">
        <f t="shared" si="547"/>
        <v>0.0000513032730001857-0.00134437602564894i</v>
      </c>
      <c r="Y1104" t="str">
        <f t="shared" si="548"/>
        <v>0.009+0.487575179837136i</v>
      </c>
      <c r="Z1104" t="str">
        <f t="shared" si="549"/>
        <v>-0.0331436582399831-0.00188312334622054i</v>
      </c>
      <c r="AA1104" t="str">
        <f t="shared" si="550"/>
        <v>0.45925823886247-24.6710883398705i</v>
      </c>
      <c r="AB1104" t="str">
        <f t="shared" si="551"/>
        <v>0.6442355933055-0.133195385668169i</v>
      </c>
      <c r="AC1104" t="str">
        <f t="shared" si="552"/>
        <v>1.31236524321922-1.45267863518939i</v>
      </c>
      <c r="AD1104" t="str">
        <f t="shared" si="553"/>
        <v>0.271087127327+0.198578173127599i</v>
      </c>
      <c r="AE1104" t="str">
        <f t="shared" si="554"/>
        <v>-0.00861087190751846-0.00709209760239066i</v>
      </c>
      <c r="AF1104" t="str">
        <f t="shared" si="555"/>
        <v>-3.7730375709133-0.832460571729359i</v>
      </c>
      <c r="AG1104" t="str">
        <f t="shared" si="556"/>
        <v>1.01818557190676-0.0238804732105489i</v>
      </c>
      <c r="AH1104" t="str">
        <f t="shared" si="557"/>
        <v>0.025314984167867+0.0339147369749152i</v>
      </c>
      <c r="AI1104">
        <f t="shared" si="558"/>
        <v>-27.468903968020996</v>
      </c>
      <c r="AJ1104">
        <f t="shared" si="559"/>
        <v>53.261228587388203</v>
      </c>
      <c r="AK1104"/>
      <c r="AL1104"/>
      <c r="AM1104"/>
      <c r="AN1104"/>
    </row>
    <row r="1105" spans="1:40" x14ac:dyDescent="0.35">
      <c r="A1105"/>
      <c r="B1105">
        <f t="shared" si="525"/>
        <v>97100</v>
      </c>
      <c r="C1105" s="237" t="str">
        <f t="shared" si="528"/>
        <v>-0.0000022435193897744+0.00698070204686441i</v>
      </c>
      <c r="D1105" s="208" t="str">
        <f t="shared" si="529"/>
        <v>-1.64876272002858+0.0535187156926272i</v>
      </c>
      <c r="E1105" t="str">
        <f t="shared" si="530"/>
        <v>36500</v>
      </c>
      <c r="F1105" t="str">
        <f t="shared" si="531"/>
        <v>0.21505376344086</v>
      </c>
      <c r="G1105" t="str">
        <f t="shared" si="526"/>
        <v>0.21505376344086</v>
      </c>
      <c r="H1105" t="str">
        <f t="shared" si="532"/>
        <v>2.12496337319119+0.885435465359545i</v>
      </c>
      <c r="I1105" t="str">
        <f t="shared" si="533"/>
        <v>381.310808329461i</v>
      </c>
      <c r="J1105" t="str">
        <f t="shared" si="527"/>
        <v>-195.810641498146+83.4186029166195i</v>
      </c>
      <c r="K1105" t="str">
        <f t="shared" si="534"/>
        <v>0.702165219498587-1.64821055808299i</v>
      </c>
      <c r="L1105" t="str">
        <f t="shared" si="535"/>
        <v>0.208324758267715-0.41666023522958i</v>
      </c>
      <c r="M1105" t="str">
        <f t="shared" si="536"/>
        <v>0.910489977766302-2.06487079331257i</v>
      </c>
      <c r="N1105" t="str">
        <f t="shared" si="537"/>
        <v>-1.21115694081312i</v>
      </c>
      <c r="O1105" t="str">
        <f t="shared" si="538"/>
        <v>0.35193671286287-0.936023797848793i</v>
      </c>
      <c r="P1105" t="str">
        <f t="shared" si="539"/>
        <v>0.64806328713713+0.936023797848793i</v>
      </c>
      <c r="Q1105" t="str">
        <f t="shared" si="540"/>
        <v>-0.64806328713713+0.275133142964327i</v>
      </c>
      <c r="R1105" t="str">
        <f t="shared" si="541"/>
        <v>-0.327738571534771-1.583480443151i</v>
      </c>
      <c r="S1105" t="str">
        <f t="shared" si="542"/>
        <v>0.13523591457355i</v>
      </c>
      <c r="T1105" t="str">
        <f t="shared" si="543"/>
        <v>0.214143425938856-0.0443220254625336i</v>
      </c>
      <c r="U1105" t="str">
        <f t="shared" si="544"/>
        <v>0.00005-0.00146346681524841i</v>
      </c>
      <c r="V1105" t="str">
        <f t="shared" si="545"/>
        <v>0.00002-0.0163908283307822i</v>
      </c>
      <c r="W1105" t="str">
        <f t="shared" si="546"/>
        <v>0.0000422731521669654-0.00134362024717163i</v>
      </c>
      <c r="X1105" t="str">
        <f t="shared" si="547"/>
        <v>0.0000512846675453043-0.00134299184908924i</v>
      </c>
      <c r="Y1105" t="str">
        <f t="shared" si="548"/>
        <v>0.009+0.48807783466171i</v>
      </c>
      <c r="Z1105" t="str">
        <f t="shared" si="549"/>
        <v>-0.0330752792092523-0.00187944173636508i</v>
      </c>
      <c r="AA1105" t="str">
        <f t="shared" si="550"/>
        <v>0.458306947445421-24.6455578648016i</v>
      </c>
      <c r="AB1105" t="str">
        <f t="shared" si="551"/>
        <v>0.64417832828598-0.133327876601992i</v>
      </c>
      <c r="AC1105" t="str">
        <f t="shared" si="552"/>
        <v>1.3112130734688-1.45153871116561i</v>
      </c>
      <c r="AD1105" t="str">
        <f t="shared" si="553"/>
        <v>0.271332806740597+0.198687918281651i</v>
      </c>
      <c r="AE1105" t="str">
        <f t="shared" si="554"/>
        <v>-0.00860098597544532-0.00708161257410407i</v>
      </c>
      <c r="AF1105" t="str">
        <f t="shared" si="555"/>
        <v>-3.77372609321977-0.831916749666918i</v>
      </c>
      <c r="AG1105" t="str">
        <f t="shared" si="556"/>
        <v>1.01817648443676-0.0238778397756773i</v>
      </c>
      <c r="AH1105" t="str">
        <f t="shared" si="557"/>
        <v>0.0252979348934426+0.0338678323578744i</v>
      </c>
      <c r="AI1105">
        <f t="shared" si="558"/>
        <v>-27.478716614705917</v>
      </c>
      <c r="AJ1105">
        <f t="shared" si="559"/>
        <v>53.241719330056362</v>
      </c>
      <c r="AK1105"/>
      <c r="AL1105"/>
      <c r="AM1105"/>
      <c r="AN1105"/>
    </row>
    <row r="1106" spans="1:40" x14ac:dyDescent="0.35">
      <c r="A1106"/>
      <c r="B1106">
        <f t="shared" si="525"/>
        <v>97200</v>
      </c>
      <c r="C1106" s="237" t="str">
        <f t="shared" si="528"/>
        <v>-2.23890546984668E-06+0.00697352025611646i</v>
      </c>
      <c r="D1106" s="208" t="str">
        <f t="shared" si="529"/>
        <v>-1.6487626846552+0.0534636552968929i</v>
      </c>
      <c r="E1106" t="str">
        <f t="shared" si="530"/>
        <v>36500</v>
      </c>
      <c r="F1106" t="str">
        <f t="shared" si="531"/>
        <v>0.21505376344086</v>
      </c>
      <c r="G1106" t="str">
        <f t="shared" si="526"/>
        <v>0.21505376344086</v>
      </c>
      <c r="H1106" t="str">
        <f t="shared" si="532"/>
        <v>2.12565029260402+0.884836956690235i</v>
      </c>
      <c r="I1106" t="str">
        <f t="shared" si="533"/>
        <v>381.70350741116i</v>
      </c>
      <c r="J1106" t="str">
        <f t="shared" si="527"/>
        <v>-196.216227462727+83.5045129093247i</v>
      </c>
      <c r="K1106" t="str">
        <f t="shared" si="534"/>
        <v>0.700930147342295-1.64702318994116i</v>
      </c>
      <c r="L1106" t="str">
        <f t="shared" si="535"/>
        <v>0.207981868699532-0.416402836430778i</v>
      </c>
      <c r="M1106" t="str">
        <f t="shared" si="536"/>
        <v>0.908912016041827-2.06342602637194i</v>
      </c>
      <c r="N1106" t="str">
        <f t="shared" si="537"/>
        <v>-1.21240427030932i</v>
      </c>
      <c r="O1106" t="str">
        <f t="shared" si="538"/>
        <v>0.350768909296449-0.936462050630446i</v>
      </c>
      <c r="P1106" t="str">
        <f t="shared" si="539"/>
        <v>0.649231090703551+0.936462050630446i</v>
      </c>
      <c r="Q1106" t="str">
        <f t="shared" si="540"/>
        <v>-0.649231090703551+0.275942219678874i</v>
      </c>
      <c r="R1106" t="str">
        <f t="shared" si="541"/>
        <v>-0.327726700066169-1.58171057794217i</v>
      </c>
      <c r="S1106" t="str">
        <f t="shared" si="542"/>
        <v>0.135375189459826i</v>
      </c>
      <c r="T1106" t="str">
        <f t="shared" si="543"/>
        <v>0.214124369159532-0.0443660641125012i</v>
      </c>
      <c r="U1106" t="str">
        <f t="shared" si="544"/>
        <v>0.0000499999999999999-0.00146196119095289i</v>
      </c>
      <c r="V1106" t="str">
        <f t="shared" si="545"/>
        <v>0.00002-0.0163739653386724i</v>
      </c>
      <c r="W1106" t="str">
        <f t="shared" si="546"/>
        <v>0.000042273151280419-0.00134223814770554i</v>
      </c>
      <c r="X1106" t="str">
        <f t="shared" si="547"/>
        <v>0.0000512661194780334-0.00134161052047684i</v>
      </c>
      <c r="Y1106" t="str">
        <f t="shared" si="548"/>
        <v>0.009+0.488580489486285i</v>
      </c>
      <c r="Z1106" t="str">
        <f t="shared" si="549"/>
        <v>-0.0330071117442113-0.0018757731072457i</v>
      </c>
      <c r="AA1106" t="str">
        <f t="shared" si="550"/>
        <v>0.457358614632895-24.6200803000959i</v>
      </c>
      <c r="AB1106" t="str">
        <f t="shared" si="551"/>
        <v>0.644121002387725-0.133460352038918i</v>
      </c>
      <c r="AC1106" t="str">
        <f t="shared" si="552"/>
        <v>1.31006375496924-1.45039975809296i</v>
      </c>
      <c r="AD1106" t="str">
        <f t="shared" si="553"/>
        <v>0.271578639342153+0.198797378965935i</v>
      </c>
      <c r="AE1106" t="str">
        <f t="shared" si="554"/>
        <v>-0.00859112771885204-0.0070711472101653i</v>
      </c>
      <c r="AF1106" t="str">
        <f t="shared" si="555"/>
        <v>-3.77441297725922-0.831373301393342i</v>
      </c>
      <c r="AG1106" t="str">
        <f t="shared" si="556"/>
        <v>1.01816739087511-0.0238752256967002i</v>
      </c>
      <c r="AH1106" t="str">
        <f t="shared" si="557"/>
        <v>0.0252809281447768+0.0338210123230853i</v>
      </c>
      <c r="AI1106">
        <f t="shared" si="558"/>
        <v>-27.488520175852695</v>
      </c>
      <c r="AJ1106">
        <f t="shared" si="559"/>
        <v>53.222188416159838</v>
      </c>
      <c r="AK1106"/>
      <c r="AL1106"/>
      <c r="AM1106"/>
      <c r="AN1106"/>
    </row>
    <row r="1107" spans="1:40" x14ac:dyDescent="0.35">
      <c r="A1107"/>
      <c r="B1107">
        <f t="shared" si="525"/>
        <v>97300</v>
      </c>
      <c r="C1107" s="237" t="str">
        <f t="shared" si="528"/>
        <v>-2.23430576846339E-06+0.00696635322752377i</v>
      </c>
      <c r="D1107" s="208" t="str">
        <f t="shared" si="529"/>
        <v>-1.64876264939082+0.0534087080776823i</v>
      </c>
      <c r="E1107" t="str">
        <f t="shared" si="530"/>
        <v>36500</v>
      </c>
      <c r="F1107" t="str">
        <f t="shared" si="531"/>
        <v>0.21505376344086</v>
      </c>
      <c r="G1107" t="str">
        <f t="shared" si="526"/>
        <v>0.21505376344086</v>
      </c>
      <c r="H1107" t="str">
        <f t="shared" si="532"/>
        <v>2.12633557839315+0.884238935993329i</v>
      </c>
      <c r="I1107" t="str">
        <f t="shared" si="533"/>
        <v>382.096206492859i</v>
      </c>
      <c r="J1107" t="str">
        <f t="shared" si="527"/>
        <v>-196.622230911573+83.5904229020297i</v>
      </c>
      <c r="K1107" t="str">
        <f t="shared" si="534"/>
        <v>0.699698147669306-1.64583699882315i</v>
      </c>
      <c r="L1107" t="str">
        <f t="shared" si="535"/>
        <v>0.207639754816283-0.41614557967951i</v>
      </c>
      <c r="M1107" t="str">
        <f t="shared" si="536"/>
        <v>0.907337902485589-2.06198257850266i</v>
      </c>
      <c r="N1107" t="str">
        <f t="shared" si="537"/>
        <v>-1.21365159980553i</v>
      </c>
      <c r="O1107" t="str">
        <f t="shared" si="538"/>
        <v>0.349600559992991-0.936898846435722i</v>
      </c>
      <c r="P1107" t="str">
        <f t="shared" si="539"/>
        <v>0.650399440007009+0.936898846435722i</v>
      </c>
      <c r="Q1107" t="str">
        <f t="shared" si="540"/>
        <v>-0.650399440007009+0.276752753369808i</v>
      </c>
      <c r="R1107" t="str">
        <f t="shared" si="541"/>
        <v>-0.327714814937367-1.57994420133363i</v>
      </c>
      <c r="S1107" t="str">
        <f t="shared" si="542"/>
        <v>0.135514464346101i</v>
      </c>
      <c r="T1107" t="str">
        <f t="shared" si="543"/>
        <v>0.214105292140455-0.0444100976045189i</v>
      </c>
      <c r="U1107" t="str">
        <f t="shared" si="544"/>
        <v>0.0000499999999999999-0.00146045866146578i</v>
      </c>
      <c r="V1107" t="str">
        <f t="shared" si="545"/>
        <v>0.00002-0.0163571370084168i</v>
      </c>
      <c r="W1107" t="str">
        <f t="shared" si="546"/>
        <v>0.0000422731503929601-0.00134085888937504i</v>
      </c>
      <c r="X1107" t="str">
        <f t="shared" si="547"/>
        <v>0.0000512476285625874-0.00134023203103241i</v>
      </c>
      <c r="Y1107" t="str">
        <f t="shared" si="548"/>
        <v>0.009+0.489083144310859i</v>
      </c>
      <c r="Z1107" t="str">
        <f t="shared" si="549"/>
        <v>-0.0329391549723361-0.00187211739646438i</v>
      </c>
      <c r="AA1107" t="str">
        <f t="shared" si="550"/>
        <v>0.456413228144543-24.5946554810598i</v>
      </c>
      <c r="AB1107" t="str">
        <f t="shared" si="551"/>
        <v>0.644063615604994-0.13359281195989i</v>
      </c>
      <c r="AC1107" t="str">
        <f t="shared" si="552"/>
        <v>1.30891727917584-1.44926177661577i</v>
      </c>
      <c r="AD1107" t="str">
        <f t="shared" si="553"/>
        <v>0.271824624835073+0.198906554981407i</v>
      </c>
      <c r="AE1107" t="str">
        <f t="shared" si="554"/>
        <v>-0.00858129702088812-0.00706070144848721i</v>
      </c>
      <c r="AF1107" t="str">
        <f t="shared" si="555"/>
        <v>-3.77509822778397-0.830830227915647i</v>
      </c>
      <c r="AG1107" t="str">
        <f t="shared" si="556"/>
        <v>1.01815829122087-0.0238726308867482i</v>
      </c>
      <c r="AH1107" t="str">
        <f t="shared" si="557"/>
        <v>0.0252639637320123+0.0337742766151309i</v>
      </c>
      <c r="AI1107">
        <f t="shared" si="558"/>
        <v>-27.498314673738832</v>
      </c>
      <c r="AJ1107">
        <f t="shared" si="559"/>
        <v>53.202635904972112</v>
      </c>
      <c r="AK1107"/>
      <c r="AL1107"/>
      <c r="AM1107"/>
      <c r="AN1107"/>
    </row>
    <row r="1108" spans="1:40" x14ac:dyDescent="0.35">
      <c r="A1108"/>
      <c r="B1108">
        <f t="shared" si="525"/>
        <v>97400</v>
      </c>
      <c r="C1108" s="237" t="str">
        <f t="shared" si="528"/>
        <v>-2.22972022726214E-06+0.00695920091561768i</v>
      </c>
      <c r="D1108" s="208" t="str">
        <f t="shared" si="529"/>
        <v>-1.648762614235+0.0533538736864022i</v>
      </c>
      <c r="E1108" t="str">
        <f t="shared" si="530"/>
        <v>36500</v>
      </c>
      <c r="F1108" t="str">
        <f t="shared" si="531"/>
        <v>0.21505376344086</v>
      </c>
      <c r="G1108" t="str">
        <f t="shared" si="526"/>
        <v>0.21505376344086</v>
      </c>
      <c r="H1108" t="str">
        <f t="shared" si="532"/>
        <v>2.12701923529627+0.883641403916259i</v>
      </c>
      <c r="I1108" t="str">
        <f t="shared" si="533"/>
        <v>382.488905574557i</v>
      </c>
      <c r="J1108" t="str">
        <f t="shared" si="527"/>
        <v>-197.028651844686+83.6763328947348i</v>
      </c>
      <c r="K1108" t="str">
        <f t="shared" si="534"/>
        <v>0.698469210976258-1.64465198500989i</v>
      </c>
      <c r="L1108" t="str">
        <f t="shared" si="535"/>
        <v>0.207298414529572-0.415888465579211i</v>
      </c>
      <c r="M1108" t="str">
        <f t="shared" si="536"/>
        <v>0.90576762550583-2.0605404505891i</v>
      </c>
      <c r="N1108" t="str">
        <f t="shared" si="537"/>
        <v>-1.21489892930173i</v>
      </c>
      <c r="O1108" t="str">
        <f t="shared" si="538"/>
        <v>0.348431666770269-0.937334184585035i</v>
      </c>
      <c r="P1108" t="str">
        <f t="shared" si="539"/>
        <v>0.651568333229731+0.937334184585035i</v>
      </c>
      <c r="Q1108" t="str">
        <f t="shared" si="540"/>
        <v>-0.651568333229731+0.277564744716695i</v>
      </c>
      <c r="R1108" t="str">
        <f t="shared" si="541"/>
        <v>-0.327702916143716-1.5781813025662i</v>
      </c>
      <c r="S1108" t="str">
        <f t="shared" si="542"/>
        <v>0.135653739232377i</v>
      </c>
      <c r="T1108" t="str">
        <f t="shared" si="543"/>
        <v>0.214086194879728-0.0444541259322492i</v>
      </c>
      <c r="U1108" t="str">
        <f t="shared" si="544"/>
        <v>0.0000499999999999999-0.00145895921725483i</v>
      </c>
      <c r="V1108" t="str">
        <f t="shared" si="545"/>
        <v>0.00002-0.0163403432332541i</v>
      </c>
      <c r="W1108" t="str">
        <f t="shared" si="546"/>
        <v>0.0000422731495045888-0.0013394824634292i</v>
      </c>
      <c r="X1108" t="str">
        <f t="shared" si="547"/>
        <v>0.0000512291945643914-0.00133885637201263i</v>
      </c>
      <c r="Y1108" t="str">
        <f t="shared" si="548"/>
        <v>0.009+0.489585799135433i</v>
      </c>
      <c r="Z1108" t="str">
        <f t="shared" si="549"/>
        <v>-0.0328714080255992-0.0018684745419952i</v>
      </c>
      <c r="AA1108" t="str">
        <f t="shared" si="550"/>
        <v>0.455470775763787-24.5692832436838i</v>
      </c>
      <c r="AB1108" t="str">
        <f t="shared" si="551"/>
        <v>0.64400616793208-0.133725256345844i</v>
      </c>
      <c r="AC1108" t="str">
        <f t="shared" si="552"/>
        <v>1.30777363757294-1.44812476736346i</v>
      </c>
      <c r="AD1108" t="str">
        <f t="shared" si="553"/>
        <v>0.272070762922489+0.199015446129275i</v>
      </c>
      <c r="AE1108" t="str">
        <f t="shared" si="554"/>
        <v>-0.00857149376530483-0.00705027522725394i</v>
      </c>
      <c r="AF1108" t="str">
        <f t="shared" si="555"/>
        <v>-3.77578184953127-0.830287530229857i</v>
      </c>
      <c r="AG1108" t="str">
        <f t="shared" si="556"/>
        <v>1.01814918547311-0.0238700552592877i</v>
      </c>
      <c r="AH1108" t="str">
        <f t="shared" si="557"/>
        <v>0.0252470414662833+0.0337276249796514i</v>
      </c>
      <c r="AI1108">
        <f t="shared" si="558"/>
        <v>-27.508100130567286</v>
      </c>
      <c r="AJ1108">
        <f t="shared" si="559"/>
        <v>53.183061855521792</v>
      </c>
      <c r="AK1108"/>
      <c r="AL1108"/>
      <c r="AM1108"/>
      <c r="AN1108"/>
    </row>
    <row r="1109" spans="1:40" x14ac:dyDescent="0.35">
      <c r="A1109"/>
      <c r="B1109">
        <f t="shared" si="525"/>
        <v>97500</v>
      </c>
      <c r="C1109" s="237" t="str">
        <f t="shared" si="528"/>
        <v>-2.22514878817972E-06+0.00695206327511613i</v>
      </c>
      <c r="D1109" s="208" t="str">
        <f t="shared" si="529"/>
        <v>-1.6487625791873+0.0532991517758903i</v>
      </c>
      <c r="E1109" t="str">
        <f t="shared" si="530"/>
        <v>36500</v>
      </c>
      <c r="F1109" t="str">
        <f t="shared" si="531"/>
        <v>0.21505376344086</v>
      </c>
      <c r="G1109" t="str">
        <f t="shared" si="526"/>
        <v>0.21505376344086</v>
      </c>
      <c r="H1109" t="str">
        <f t="shared" si="532"/>
        <v>2.1277012680359+0.883044361096933i</v>
      </c>
      <c r="I1109" t="str">
        <f t="shared" si="533"/>
        <v>382.881604656256i</v>
      </c>
      <c r="J1109" t="str">
        <f t="shared" si="527"/>
        <v>-197.435490262065+83.7622428874398i</v>
      </c>
      <c r="K1109" t="str">
        <f t="shared" si="534"/>
        <v>0.697243327793321-1.64346814876743i</v>
      </c>
      <c r="L1109" t="str">
        <f t="shared" si="535"/>
        <v>0.206957845756889-0.415631494727916i</v>
      </c>
      <c r="M1109" t="str">
        <f t="shared" si="536"/>
        <v>0.90420117355021-2.05909964349535i</v>
      </c>
      <c r="N1109" t="str">
        <f t="shared" si="537"/>
        <v>-1.21614625879793i</v>
      </c>
      <c r="O1109" t="str">
        <f t="shared" si="538"/>
        <v>0.347262231446873-0.937768064401075i</v>
      </c>
      <c r="P1109" t="str">
        <f t="shared" si="539"/>
        <v>0.652737768553127+0.937768064401075i</v>
      </c>
      <c r="Q1109" t="str">
        <f t="shared" si="540"/>
        <v>-0.652737768553127+0.278378194396855i</v>
      </c>
      <c r="R1109" t="str">
        <f t="shared" si="541"/>
        <v>-0.327691003680562-1.57642187092474i</v>
      </c>
      <c r="S1109" t="str">
        <f t="shared" si="542"/>
        <v>0.135793014118653i</v>
      </c>
      <c r="T1109" t="str">
        <f t="shared" si="543"/>
        <v>0.214067077375437-0.0444981490893501i</v>
      </c>
      <c r="U1109" t="str">
        <f t="shared" si="544"/>
        <v>0.0000499999999999999-0.00145746284882688i</v>
      </c>
      <c r="V1109" t="str">
        <f t="shared" si="545"/>
        <v>0.00002-0.0163235839068611i</v>
      </c>
      <c r="W1109" t="str">
        <f t="shared" si="546"/>
        <v>0.0000422731486153048-0.00133810886115298i</v>
      </c>
      <c r="X1109" t="str">
        <f t="shared" si="547"/>
        <v>0.000051210817250072-0.00133748353471007i</v>
      </c>
      <c r="Y1109" t="str">
        <f t="shared" si="548"/>
        <v>0.009+0.490088453960008i</v>
      </c>
      <c r="Z1109" t="str">
        <f t="shared" si="549"/>
        <v>-0.0328038700404416-0.00186484448218171i</v>
      </c>
      <c r="AA1109" t="str">
        <f t="shared" si="550"/>
        <v>0.454531245337422-24.5439634246392i</v>
      </c>
      <c r="AB1109" t="str">
        <f t="shared" si="551"/>
        <v>0.643948659363226-0.133857685177702i</v>
      </c>
      <c r="AC1109" t="str">
        <f t="shared" si="552"/>
        <v>1.30663282167379-1.44698873095052i</v>
      </c>
      <c r="AD1109" t="str">
        <f t="shared" si="553"/>
        <v>0.272317053307251+0.199124052210973i</v>
      </c>
      <c r="AE1109" t="str">
        <f t="shared" si="554"/>
        <v>-0.0085617178364518-0.0070398684849189i</v>
      </c>
      <c r="AF1109" t="str">
        <f t="shared" si="555"/>
        <v>-3.7764638472232-0.829745209321043i</v>
      </c>
      <c r="AG1109" t="str">
        <f t="shared" si="556"/>
        <v>1.01814007363095-0.0238674987281192i</v>
      </c>
      <c r="AH1109" t="str">
        <f t="shared" si="557"/>
        <v>0.0252301611597091+0.0336810571633351i</v>
      </c>
      <c r="AI1109">
        <f t="shared" si="558"/>
        <v>-27.517876568467422</v>
      </c>
      <c r="AJ1109">
        <f t="shared" si="559"/>
        <v>53.163466326591006</v>
      </c>
      <c r="AK1109"/>
      <c r="AL1109"/>
      <c r="AM1109"/>
      <c r="AN1109"/>
    </row>
    <row r="1110" spans="1:40" x14ac:dyDescent="0.35">
      <c r="A1110"/>
      <c r="B1110">
        <f t="shared" si="525"/>
        <v>97600</v>
      </c>
      <c r="C1110" s="237" t="str">
        <f t="shared" si="528"/>
        <v>-2.22059139345015E-06+0.00694494026092259i</v>
      </c>
      <c r="D1110" s="208" t="str">
        <f t="shared" si="529"/>
        <v>-1.64876254424727+0.0532445420004065i</v>
      </c>
      <c r="E1110" t="str">
        <f t="shared" si="530"/>
        <v>36500</v>
      </c>
      <c r="F1110" t="str">
        <f t="shared" si="531"/>
        <v>0.21505376344086</v>
      </c>
      <c r="G1110" t="str">
        <f t="shared" si="526"/>
        <v>0.21505376344086</v>
      </c>
      <c r="H1110" t="str">
        <f t="shared" si="532"/>
        <v>2.12838168131951+0.882447808163811i</v>
      </c>
      <c r="I1110" t="str">
        <f t="shared" si="533"/>
        <v>383.274303737955i</v>
      </c>
      <c r="J1110" t="str">
        <f t="shared" si="527"/>
        <v>-197.84274616371+83.8481528801449i</v>
      </c>
      <c r="K1110" t="str">
        <f t="shared" si="534"/>
        <v>0.696020488684039-1.64228549034699i</v>
      </c>
      <c r="L1110" t="str">
        <f t="shared" si="535"/>
        <v>0.20661804642158-0.415374667718286i</v>
      </c>
      <c r="M1110" t="str">
        <f t="shared" si="536"/>
        <v>0.902638535105619-2.05766015806528i</v>
      </c>
      <c r="N1110" t="str">
        <f t="shared" si="537"/>
        <v>-1.21739358829414i</v>
      </c>
      <c r="O1110" t="str">
        <f t="shared" si="538"/>
        <v>0.346092255842237-0.938200485208802i</v>
      </c>
      <c r="P1110" t="str">
        <f t="shared" si="539"/>
        <v>0.653907744157763+0.938200485208802i</v>
      </c>
      <c r="Q1110" t="str">
        <f t="shared" si="540"/>
        <v>-0.653907744157763+0.279193103085338i</v>
      </c>
      <c r="R1110" t="str">
        <f t="shared" si="541"/>
        <v>-0.327679077543244-1.57466589573807i</v>
      </c>
      <c r="S1110" t="str">
        <f t="shared" si="542"/>
        <v>0.135932289004928i</v>
      </c>
      <c r="T1110" t="str">
        <f t="shared" si="543"/>
        <v>0.214047939625671-0.0445421670694765i</v>
      </c>
      <c r="U1110" t="str">
        <f t="shared" si="544"/>
        <v>0.0000499999999999999-0.00145596954672767i</v>
      </c>
      <c r="V1110" t="str">
        <f t="shared" si="545"/>
        <v>0.00002-0.0163068589233499i</v>
      </c>
      <c r="W1110" t="str">
        <f t="shared" si="546"/>
        <v>0.0000422731477251085-0.00133673807386706i</v>
      </c>
      <c r="X1110" t="str">
        <f t="shared" si="547"/>
        <v>0.0000511924963874507-0.00133611351045295i</v>
      </c>
      <c r="Y1110" t="str">
        <f t="shared" si="548"/>
        <v>0.009+0.490591108784582i</v>
      </c>
      <c r="Z1110" t="str">
        <f t="shared" si="549"/>
        <v>-0.032736540157746-0.00186122715573434i</v>
      </c>
      <c r="AA1110" t="str">
        <f t="shared" si="550"/>
        <v>0.453594624775233-24.5186958612748i</v>
      </c>
      <c r="AB1110" t="str">
        <f t="shared" si="551"/>
        <v>0.643891089892684-0.133990098436377i</v>
      </c>
      <c r="AC1110" t="str">
        <f t="shared" si="552"/>
        <v>1.30549482302052-1.44585366797667i</v>
      </c>
      <c r="AD1110" t="str">
        <f t="shared" si="553"/>
        <v>0.272563495691946+0.199232373028168i</v>
      </c>
      <c r="AE1110" t="str">
        <f t="shared" si="554"/>
        <v>-0.00855196911927357-0.00702948116020337i</v>
      </c>
      <c r="AF1110" t="str">
        <f t="shared" si="555"/>
        <v>-3.77714422556678-0.829203266163404i</v>
      </c>
      <c r="AG1110" t="str">
        <f t="shared" si="556"/>
        <v>1.01813095569352-0.0238649612073771i</v>
      </c>
      <c r="AH1110" t="str">
        <f t="shared" si="557"/>
        <v>0.0252133226253902+0.0336345729139142i</v>
      </c>
      <c r="AI1110">
        <f t="shared" si="558"/>
        <v>-27.527644009494885</v>
      </c>
      <c r="AJ1110">
        <f t="shared" si="559"/>
        <v>53.143849376715217</v>
      </c>
      <c r="AK1110"/>
      <c r="AL1110"/>
      <c r="AM1110"/>
      <c r="AN1110"/>
    </row>
    <row r="1111" spans="1:40" x14ac:dyDescent="0.35">
      <c r="A1111"/>
      <c r="B1111">
        <f t="shared" si="525"/>
        <v>97700</v>
      </c>
      <c r="C1111" s="237" t="str">
        <f t="shared" si="528"/>
        <v>-2.21604798560299E-06+0.00693783182812518i</v>
      </c>
      <c r="D1111" s="208" t="str">
        <f t="shared" si="529"/>
        <v>-1.64876250941449+0.0531900440156264i</v>
      </c>
      <c r="E1111" t="str">
        <f t="shared" si="530"/>
        <v>36500</v>
      </c>
      <c r="F1111" t="str">
        <f t="shared" si="531"/>
        <v>0.21505376344086</v>
      </c>
      <c r="G1111" t="str">
        <f t="shared" si="526"/>
        <v>0.21505376344086</v>
      </c>
      <c r="H1111" t="str">
        <f t="shared" si="532"/>
        <v>2.12906047983956+0.881851745735999i</v>
      </c>
      <c r="I1111" t="str">
        <f t="shared" si="533"/>
        <v>383.667002819654i</v>
      </c>
      <c r="J1111" t="str">
        <f t="shared" si="527"/>
        <v>-198.250419549621+83.9340628728499i</v>
      </c>
      <c r="K1111" t="str">
        <f t="shared" si="534"/>
        <v>0.694800684245216-1.64110400998513i</v>
      </c>
      <c r="L1111" t="str">
        <f t="shared" si="535"/>
        <v>0.206279014452847-0.415117985137653i</v>
      </c>
      <c r="M1111" t="str">
        <f t="shared" si="536"/>
        <v>0.901079698698063-2.05622199512278i</v>
      </c>
      <c r="N1111" t="str">
        <f t="shared" si="537"/>
        <v>-1.21864091779034i</v>
      </c>
      <c r="O1111" t="str">
        <f t="shared" si="538"/>
        <v>0.344921741776664-0.938631446335436i</v>
      </c>
      <c r="P1111" t="str">
        <f t="shared" si="539"/>
        <v>0.655078258223336+0.938631446335436i</v>
      </c>
      <c r="Q1111" t="str">
        <f t="shared" si="540"/>
        <v>-0.655078258223336+0.280009471454904i</v>
      </c>
      <c r="R1111" t="str">
        <f t="shared" si="541"/>
        <v>-0.327667137727095-1.57291336637867i</v>
      </c>
      <c r="S1111" t="str">
        <f t="shared" si="542"/>
        <v>0.136071563891204i</v>
      </c>
      <c r="T1111" t="str">
        <f t="shared" si="543"/>
        <v>0.214028781628524-0.0445861798662803i</v>
      </c>
      <c r="U1111" t="str">
        <f t="shared" si="544"/>
        <v>0.0000500000000000001-0.00145447930154167i</v>
      </c>
      <c r="V1111" t="str">
        <f t="shared" si="545"/>
        <v>0.00002-0.0162901681772667i</v>
      </c>
      <c r="W1111" t="str">
        <f t="shared" si="546"/>
        <v>0.0000422731468339998-0.0013353700929277i</v>
      </c>
      <c r="X1111" t="str">
        <f t="shared" si="547"/>
        <v>0.0000511742317455372-0.00133474629060505i</v>
      </c>
      <c r="Y1111" t="str">
        <f t="shared" si="548"/>
        <v>0.009+0.491093763609156i</v>
      </c>
      <c r="Z1111" t="str">
        <f t="shared" si="549"/>
        <v>-0.0326694175228096-0.0018576225017278i</v>
      </c>
      <c r="AA1111" t="str">
        <f t="shared" si="550"/>
        <v>0.452660902049585-24.4934803916131i</v>
      </c>
      <c r="AB1111" t="str">
        <f t="shared" si="551"/>
        <v>0.643833459514719-0.134122496102772i</v>
      </c>
      <c r="AC1111" t="str">
        <f t="shared" si="552"/>
        <v>1.30435963318397-1.44471957902708i</v>
      </c>
      <c r="AD1111" t="str">
        <f t="shared" si="553"/>
        <v>0.272810089778877+0.199340408382781i</v>
      </c>
      <c r="AE1111" t="str">
        <f t="shared" si="554"/>
        <v>-0.00854224749930581-0.00701911319209605i</v>
      </c>
      <c r="AF1111" t="str">
        <f t="shared" si="555"/>
        <v>-3.77782298925405-0.828661701720373i</v>
      </c>
      <c r="AG1111" t="str">
        <f t="shared" si="556"/>
        <v>1.01812183166001-0.0238624426115259i</v>
      </c>
      <c r="AH1111" t="str">
        <f t="shared" si="557"/>
        <v>0.0251965256773995+0.033588171980163i</v>
      </c>
      <c r="AI1111">
        <f t="shared" si="558"/>
        <v>-27.537402475631705</v>
      </c>
      <c r="AJ1111">
        <f t="shared" si="559"/>
        <v>53.124211064190199</v>
      </c>
      <c r="AK1111"/>
      <c r="AL1111"/>
      <c r="AM1111"/>
      <c r="AN1111"/>
    </row>
    <row r="1112" spans="1:40" x14ac:dyDescent="0.35">
      <c r="A1112"/>
      <c r="B1112">
        <f t="shared" si="525"/>
        <v>97800</v>
      </c>
      <c r="C1112" s="237" t="str">
        <f t="shared" si="528"/>
        <v>-2.21151850746144E-06+0.00693073793199571i</v>
      </c>
      <c r="D1112" s="208" t="str">
        <f t="shared" si="529"/>
        <v>-1.64876247468848+0.0531356574786338i</v>
      </c>
      <c r="E1112" t="str">
        <f t="shared" si="530"/>
        <v>36500</v>
      </c>
      <c r="F1112" t="str">
        <f t="shared" si="531"/>
        <v>0.21505376344086</v>
      </c>
      <c r="G1112" t="str">
        <f t="shared" si="526"/>
        <v>0.21505376344086</v>
      </c>
      <c r="H1112" t="str">
        <f t="shared" si="532"/>
        <v>2.12973766827343+0.881256174423251i</v>
      </c>
      <c r="I1112" t="str">
        <f t="shared" si="533"/>
        <v>384.059701901352i</v>
      </c>
      <c r="J1112" t="str">
        <f t="shared" si="527"/>
        <v>-198.658510419798+84.019972865555i</v>
      </c>
      <c r="K1112" t="str">
        <f t="shared" si="534"/>
        <v>0.693583905106797-1.63992370790386i</v>
      </c>
      <c r="L1112" t="str">
        <f t="shared" si="535"/>
        <v>0.205940747785731-0.41486144756805i</v>
      </c>
      <c r="M1112" t="str">
        <f t="shared" si="536"/>
        <v>0.899524652892528-2.05478515547191i</v>
      </c>
      <c r="N1112" t="str">
        <f t="shared" si="537"/>
        <v>-1.21988824728654i</v>
      </c>
      <c r="O1112" t="str">
        <f t="shared" si="538"/>
        <v>0.343750691071267-0.939060947110477i</v>
      </c>
      <c r="P1112" t="str">
        <f t="shared" si="539"/>
        <v>0.656249308928733+0.939060947110477i</v>
      </c>
      <c r="Q1112" t="str">
        <f t="shared" si="540"/>
        <v>-0.656249308928733+0.280827300176063i</v>
      </c>
      <c r="R1112" t="str">
        <f t="shared" si="541"/>
        <v>-0.327655184227442-1.57116427226247i</v>
      </c>
      <c r="S1112" t="str">
        <f t="shared" si="542"/>
        <v>0.136210838777479i</v>
      </c>
      <c r="T1112" t="str">
        <f t="shared" si="543"/>
        <v>0.214009603382078-0.0446301874734093i</v>
      </c>
      <c r="U1112" t="str">
        <f t="shared" si="544"/>
        <v>0.0000500000000000001-0.00145299210389183i</v>
      </c>
      <c r="V1112" t="str">
        <f t="shared" si="545"/>
        <v>0.00002-0.0162735115635885i</v>
      </c>
      <c r="W1112" t="str">
        <f t="shared" si="546"/>
        <v>0.0000422731459419785-0.00133400490972644i</v>
      </c>
      <c r="X1112" t="str">
        <f t="shared" si="547"/>
        <v>0.0000511560230945202-0.00133338186656538i</v>
      </c>
      <c r="Y1112" t="str">
        <f t="shared" si="548"/>
        <v>0.009+0.491596418433731i</v>
      </c>
      <c r="Z1112" t="str">
        <f t="shared" si="549"/>
        <v>-0.0326025012853144-0.00185403045959846i</v>
      </c>
      <c r="AA1112" t="str">
        <f t="shared" si="550"/>
        <v>0.451730065195043-24.4683168543467i</v>
      </c>
      <c r="AB1112" t="str">
        <f t="shared" si="551"/>
        <v>0.643775768223563-0.13425487815778i</v>
      </c>
      <c r="AC1112" t="str">
        <f t="shared" si="552"/>
        <v>1.30322724376362-1.44358646467231i</v>
      </c>
      <c r="AD1112" t="str">
        <f t="shared" si="553"/>
        <v>0.27305683527008+0.199448158076958i</v>
      </c>
      <c r="AE1112" t="str">
        <f t="shared" si="554"/>
        <v>-0.00853255286267116-0.00700876451984989i</v>
      </c>
      <c r="AF1112" t="str">
        <f t="shared" si="555"/>
        <v>-3.77850014296191-0.828120516944617i</v>
      </c>
      <c r="AG1112" t="str">
        <f t="shared" si="556"/>
        <v>1.01811270152963-0.02385994285536i</v>
      </c>
      <c r="AH1112" t="str">
        <f t="shared" si="557"/>
        <v>0.0251797701307761+0.0335418541118842i</v>
      </c>
      <c r="AI1112">
        <f t="shared" si="558"/>
        <v>-27.547151988788002</v>
      </c>
      <c r="AJ1112">
        <f t="shared" si="559"/>
        <v>53.104551447066576</v>
      </c>
      <c r="AK1112"/>
      <c r="AL1112"/>
      <c r="AM1112"/>
      <c r="AN1112"/>
    </row>
    <row r="1113" spans="1:40" x14ac:dyDescent="0.35">
      <c r="A1113"/>
      <c r="B1113">
        <f t="shared" si="525"/>
        <v>97900</v>
      </c>
      <c r="C1113" s="237" t="str">
        <f t="shared" si="528"/>
        <v>-2.20700290214057E-06+0.00692365852798875i</v>
      </c>
      <c r="D1113" s="208" t="str">
        <f t="shared" si="529"/>
        <v>-1.64876244006884+0.0530813820479138i</v>
      </c>
      <c r="E1113" t="str">
        <f t="shared" si="530"/>
        <v>36500</v>
      </c>
      <c r="F1113" t="str">
        <f t="shared" si="531"/>
        <v>0.21505376344086</v>
      </c>
      <c r="G1113" t="str">
        <f t="shared" si="526"/>
        <v>0.21505376344086</v>
      </c>
      <c r="H1113" t="str">
        <f t="shared" si="532"/>
        <v>2.13041325128368+0.88066109482614i</v>
      </c>
      <c r="I1113" t="str">
        <f t="shared" si="533"/>
        <v>384.452400983051i</v>
      </c>
      <c r="J1113" t="str">
        <f t="shared" si="527"/>
        <v>-199.067018774242+84.1058828582601i</v>
      </c>
      <c r="K1113" t="str">
        <f t="shared" si="534"/>
        <v>0.692370141931745-1.63874458431079i</v>
      </c>
      <c r="L1113" t="str">
        <f t="shared" si="535"/>
        <v>0.205603244361094-0.414605055586236i</v>
      </c>
      <c r="M1113" t="str">
        <f t="shared" si="536"/>
        <v>0.897973386292839-2.05334963989703i</v>
      </c>
      <c r="N1113" t="str">
        <f t="shared" si="537"/>
        <v>-1.22113557678274i</v>
      </c>
      <c r="O1113" t="str">
        <f t="shared" si="538"/>
        <v>0.342579105548001-0.939488986865696i</v>
      </c>
      <c r="P1113" t="str">
        <f t="shared" si="539"/>
        <v>0.657420894451999+0.939488986865696i</v>
      </c>
      <c r="Q1113" t="str">
        <f t="shared" si="540"/>
        <v>-0.657420894451999+0.281646589917044i</v>
      </c>
      <c r="R1113" t="str">
        <f t="shared" si="541"/>
        <v>-0.32764321703961-1.56941860284863i</v>
      </c>
      <c r="S1113" t="str">
        <f t="shared" si="542"/>
        <v>0.136350113663755i</v>
      </c>
      <c r="T1113" t="str">
        <f t="shared" si="543"/>
        <v>0.213990404884422-0.0446741898845092i</v>
      </c>
      <c r="U1113" t="str">
        <f t="shared" si="544"/>
        <v>0.0000500000000000001-0.00145150794443944i</v>
      </c>
      <c r="V1113" t="str">
        <f t="shared" si="545"/>
        <v>0.00002-0.0162568889777217i</v>
      </c>
      <c r="W1113" t="str">
        <f t="shared" si="546"/>
        <v>0.0000422731450490447-0.00133264251569003i</v>
      </c>
      <c r="X1113" t="str">
        <f t="shared" si="547"/>
        <v>0.0000511378702057623-0.00133202022976813i</v>
      </c>
      <c r="Y1113" t="str">
        <f t="shared" si="548"/>
        <v>0.009+0.492099073258305i</v>
      </c>
      <c r="Z1113" t="str">
        <f t="shared" si="549"/>
        <v>-0.0325357905993036-0.00185045096914194i</v>
      </c>
      <c r="AA1113" t="str">
        <f t="shared" si="550"/>
        <v>0.450802102307994-24.4432050888353i</v>
      </c>
      <c r="AB1113" t="str">
        <f t="shared" si="551"/>
        <v>0.643718016013466-0.134387244582286i</v>
      </c>
      <c r="AC1113" t="str">
        <f t="shared" si="552"/>
        <v>1.30209764638753-1.4424543254686i</v>
      </c>
      <c r="AD1113" t="str">
        <f t="shared" si="553"/>
        <v>0.273303731867313+0.199555621913087i</v>
      </c>
      <c r="AE1113" t="str">
        <f t="shared" si="554"/>
        <v>-0.00852288509607632-0.00699843508298198i</v>
      </c>
      <c r="AF1113" t="str">
        <f t="shared" si="555"/>
        <v>-3.77917569135252-0.827579712778226i</v>
      </c>
      <c r="AG1113" t="str">
        <f t="shared" si="556"/>
        <v>1.0181035653016-0.0238574618540014i</v>
      </c>
      <c r="AH1113" t="str">
        <f t="shared" si="557"/>
        <v>0.0251630558015223+0.0334956190599131i</v>
      </c>
      <c r="AI1113">
        <f t="shared" si="558"/>
        <v>-27.55689257080039</v>
      </c>
      <c r="AJ1113">
        <f t="shared" si="559"/>
        <v>53.084870583155514</v>
      </c>
      <c r="AK1113"/>
      <c r="AL1113"/>
      <c r="AM1113"/>
      <c r="AN1113"/>
    </row>
    <row r="1114" spans="1:40" x14ac:dyDescent="0.35">
      <c r="A1114"/>
      <c r="B1114">
        <f t="shared" si="525"/>
        <v>98000</v>
      </c>
      <c r="C1114" s="237" t="str">
        <f t="shared" si="528"/>
        <v>-2.20250111304553E-06+0.00691659357174067i</v>
      </c>
      <c r="D1114" s="208" t="str">
        <f t="shared" si="529"/>
        <v>-1.64876240555513+0.0530272173833452i</v>
      </c>
      <c r="E1114" t="str">
        <f t="shared" si="530"/>
        <v>36500</v>
      </c>
      <c r="F1114" t="str">
        <f t="shared" si="531"/>
        <v>0.21505376344086</v>
      </c>
      <c r="G1114" t="str">
        <f t="shared" si="526"/>
        <v>0.21505376344086</v>
      </c>
      <c r="H1114" t="str">
        <f t="shared" si="532"/>
        <v>2.13108723351792+0.880066507536038i</v>
      </c>
      <c r="I1114" t="str">
        <f t="shared" si="533"/>
        <v>384.84510006475i</v>
      </c>
      <c r="J1114" t="str">
        <f t="shared" si="527"/>
        <v>-199.475944612952+84.1917928509651i</v>
      </c>
      <c r="K1114" t="str">
        <f t="shared" si="534"/>
        <v>0.691159385415922-1.6375666393992i</v>
      </c>
      <c r="L1114" t="str">
        <f t="shared" si="535"/>
        <v>0.205266502125616-0.414348809763745i</v>
      </c>
      <c r="M1114" t="str">
        <f t="shared" si="536"/>
        <v>0.896425887541538-2.05191544916295i</v>
      </c>
      <c r="N1114" t="str">
        <f t="shared" si="537"/>
        <v>-1.22238290627895i</v>
      </c>
      <c r="O1114" t="str">
        <f t="shared" si="538"/>
        <v>0.341406987029647-0.939915564935138i</v>
      </c>
      <c r="P1114" t="str">
        <f t="shared" si="539"/>
        <v>0.658593012970353+0.939915564935138i</v>
      </c>
      <c r="Q1114" t="str">
        <f t="shared" si="540"/>
        <v>-0.658593012970353+0.282467341343812i</v>
      </c>
      <c r="R1114" t="str">
        <f t="shared" si="541"/>
        <v>-0.327631236158912-1.56767634763931i</v>
      </c>
      <c r="S1114" t="str">
        <f t="shared" si="542"/>
        <v>0.13648938855003i</v>
      </c>
      <c r="T1114" t="str">
        <f t="shared" si="543"/>
        <v>0.213971186133634-0.0447181870932204i</v>
      </c>
      <c r="U1114" t="str">
        <f t="shared" si="544"/>
        <v>0.0000500000000000001-0.00145002681388389i</v>
      </c>
      <c r="V1114" t="str">
        <f t="shared" si="545"/>
        <v>0.00002-0.0162403003154995i</v>
      </c>
      <c r="W1114" t="str">
        <f t="shared" si="546"/>
        <v>0.0000422731441551982-0.00133128290228023i</v>
      </c>
      <c r="X1114" t="str">
        <f t="shared" si="547"/>
        <v>0.0000511197728517917-0.00133066137168247i</v>
      </c>
      <c r="Y1114" t="str">
        <f t="shared" si="548"/>
        <v>0.009+0.49260172808288i</v>
      </c>
      <c r="Z1114" t="str">
        <f t="shared" si="549"/>
        <v>-0.0324692846231532-0.00184688397051043i</v>
      </c>
      <c r="AA1114" t="str">
        <f t="shared" si="550"/>
        <v>0.449877001546243-24.4181449351015i</v>
      </c>
      <c r="AB1114" t="str">
        <f t="shared" si="551"/>
        <v>0.643660202878648-0.134519595357158i</v>
      </c>
      <c r="AC1114" t="str">
        <f t="shared" si="552"/>
        <v>1.30097083271216-1.44132316195783i</v>
      </c>
      <c r="AD1114" t="str">
        <f t="shared" si="553"/>
        <v>0.273550779272061+0.199662799693795i</v>
      </c>
      <c r="AE1114" t="str">
        <f t="shared" si="554"/>
        <v>-0.00851324408680821-0.00698812482127167i</v>
      </c>
      <c r="AF1114" t="str">
        <f t="shared" si="555"/>
        <v>-3.77984963907305-0.827039290152693i</v>
      </c>
      <c r="AG1114" t="str">
        <f t="shared" si="556"/>
        <v>1.01809442297522-0.0238549995228974i</v>
      </c>
      <c r="AH1114" t="str">
        <f t="shared" si="557"/>
        <v>0.0251463825065947+0.0334494665761055i</v>
      </c>
      <c r="AI1114">
        <f t="shared" si="558"/>
        <v>-27.566624243433814</v>
      </c>
      <c r="AJ1114">
        <f t="shared" si="559"/>
        <v>53.065168530027471</v>
      </c>
      <c r="AK1114"/>
      <c r="AL1114"/>
      <c r="AM1114"/>
      <c r="AN1114"/>
    </row>
    <row r="1115" spans="1:40" x14ac:dyDescent="0.35">
      <c r="A1115"/>
      <c r="B1115">
        <f t="shared" si="525"/>
        <v>98100</v>
      </c>
      <c r="C1115" s="237" t="str">
        <f t="shared" si="528"/>
        <v>-2.19801308386977E-06+0.00690954301906873i</v>
      </c>
      <c r="D1115" s="208" t="str">
        <f t="shared" si="529"/>
        <v>-1.6487623711469+0.0529731631461936i</v>
      </c>
      <c r="E1115" t="str">
        <f t="shared" si="530"/>
        <v>36500</v>
      </c>
      <c r="F1115" t="str">
        <f t="shared" si="531"/>
        <v>0.21505376344086</v>
      </c>
      <c r="G1115" t="str">
        <f t="shared" si="526"/>
        <v>0.21505376344086</v>
      </c>
      <c r="H1115" t="str">
        <f t="shared" si="532"/>
        <v>2.13175961960888+0.879472413135209i</v>
      </c>
      <c r="I1115" t="str">
        <f t="shared" si="533"/>
        <v>385.237799146448i</v>
      </c>
      <c r="J1115" t="str">
        <f t="shared" si="527"/>
        <v>-199.885287935927+84.2777028436702i</v>
      </c>
      <c r="K1115" t="str">
        <f t="shared" si="534"/>
        <v>0.689951626287971-1.63638987334822i</v>
      </c>
      <c r="L1115" t="str">
        <f t="shared" si="535"/>
        <v>0.20493051903177-0.414092710666903i</v>
      </c>
      <c r="M1115" t="str">
        <f t="shared" si="536"/>
        <v>0.894882145319741-2.05048258401512i</v>
      </c>
      <c r="N1115" t="str">
        <f t="shared" si="537"/>
        <v>-1.22363023577515i</v>
      </c>
      <c r="O1115" t="str">
        <f t="shared" si="538"/>
        <v>0.34023433733984-0.940340680655112i</v>
      </c>
      <c r="P1115" t="str">
        <f t="shared" si="539"/>
        <v>0.65976566266016+0.940340680655112i</v>
      </c>
      <c r="Q1115" t="str">
        <f t="shared" si="540"/>
        <v>-0.65976566266016+0.283289555120038i</v>
      </c>
      <c r="R1115" t="str">
        <f t="shared" si="541"/>
        <v>-0.327619241580659-1.5659374961795i</v>
      </c>
      <c r="S1115" t="str">
        <f t="shared" si="542"/>
        <v>0.136628663436306i</v>
      </c>
      <c r="T1115" t="str">
        <f t="shared" si="543"/>
        <v>0.213951947127801-0.0447621790931817i</v>
      </c>
      <c r="U1115" t="str">
        <f t="shared" si="544"/>
        <v>0.0000500000000000001-0.0014485487029625i</v>
      </c>
      <c r="V1115" t="str">
        <f t="shared" si="545"/>
        <v>0.00002-0.01622374547318i</v>
      </c>
      <c r="W1115" t="str">
        <f t="shared" si="546"/>
        <v>0.0000422731432604395-0.00132992606099357i</v>
      </c>
      <c r="X1115" t="str">
        <f t="shared" si="547"/>
        <v>0.0000511017308062954-0.00132930528381227i</v>
      </c>
      <c r="Y1115" t="str">
        <f t="shared" si="548"/>
        <v>0.009+0.493104382907454i</v>
      </c>
      <c r="Z1115" t="str">
        <f t="shared" si="549"/>
        <v>-0.0324029825195442-0.00184332940421033i</v>
      </c>
      <c r="AA1115" t="str">
        <f t="shared" si="550"/>
        <v>0.448954751128655-24.3931362338283i</v>
      </c>
      <c r="AB1115" t="str">
        <f t="shared" si="551"/>
        <v>0.643602328813352-0.134651930463262i</v>
      </c>
      <c r="AC1115" t="str">
        <f t="shared" si="552"/>
        <v>1.29984679442234-1.44019297466776i</v>
      </c>
      <c r="AD1115" t="str">
        <f t="shared" si="553"/>
        <v>0.273797977185541+0.199769691221954i</v>
      </c>
      <c r="AE1115" t="str">
        <f t="shared" si="554"/>
        <v>-0.00850362972273018-0.00697783367475912i</v>
      </c>
      <c r="AF1115" t="str">
        <f t="shared" si="555"/>
        <v>-3.78052199075578-0.826499249989015i</v>
      </c>
      <c r="AG1115" t="str">
        <f t="shared" si="556"/>
        <v>1.01808527454979-0.023852555777821i</v>
      </c>
      <c r="AH1115" t="str">
        <f t="shared" si="557"/>
        <v>0.0251297500638985+0.0334033964133351i</v>
      </c>
      <c r="AI1115">
        <f t="shared" si="558"/>
        <v>-27.576347028381409</v>
      </c>
      <c r="AJ1115">
        <f t="shared" si="559"/>
        <v>53.045445345015288</v>
      </c>
      <c r="AK1115"/>
      <c r="AL1115"/>
      <c r="AM1115"/>
      <c r="AN1115"/>
    </row>
    <row r="1116" spans="1:40" x14ac:dyDescent="0.35">
      <c r="A1116"/>
      <c r="B1116">
        <f t="shared" si="525"/>
        <v>98200</v>
      </c>
      <c r="C1116" s="237" t="str">
        <f t="shared" si="528"/>
        <v>-2.19353875859332E-06+0.00690250682597019i</v>
      </c>
      <c r="D1116" s="208" t="str">
        <f t="shared" si="529"/>
        <v>-1.64876233684375+0.0529192189991048i</v>
      </c>
      <c r="E1116" t="str">
        <f t="shared" si="530"/>
        <v>36500</v>
      </c>
      <c r="F1116" t="str">
        <f t="shared" si="531"/>
        <v>0.21505376344086</v>
      </c>
      <c r="G1116" t="str">
        <f t="shared" si="526"/>
        <v>0.21505376344086</v>
      </c>
      <c r="H1116" t="str">
        <f t="shared" si="532"/>
        <v>2.13243041417458+0.878878812196908i</v>
      </c>
      <c r="I1116" t="str">
        <f t="shared" si="533"/>
        <v>385.630498228147i</v>
      </c>
      <c r="J1116" t="str">
        <f t="shared" si="527"/>
        <v>-200.295048743169+84.3636128363753i</v>
      </c>
      <c r="K1116" t="str">
        <f t="shared" si="534"/>
        <v>0.688746855309174-1.63521428632291i</v>
      </c>
      <c r="L1116" t="str">
        <f t="shared" si="535"/>
        <v>0.204595293037817-0.413836758856875i</v>
      </c>
      <c r="M1116" t="str">
        <f t="shared" si="536"/>
        <v>0.893342148346991-2.04905104517978i</v>
      </c>
      <c r="N1116" t="str">
        <f t="shared" si="537"/>
        <v>-1.22487756527135i</v>
      </c>
      <c r="O1116" t="str">
        <f t="shared" si="538"/>
        <v>0.339061158303017-0.940764333364215i</v>
      </c>
      <c r="P1116" t="str">
        <f t="shared" si="539"/>
        <v>0.660938841696983+0.940764333364215i</v>
      </c>
      <c r="Q1116" t="str">
        <f t="shared" si="540"/>
        <v>-0.660938841696983+0.284113231907135i</v>
      </c>
      <c r="R1116" t="str">
        <f t="shared" si="541"/>
        <v>-0.327607233300155-1.56420203805673i</v>
      </c>
      <c r="S1116" t="str">
        <f t="shared" si="542"/>
        <v>0.136767938322581i</v>
      </c>
      <c r="T1116" t="str">
        <f t="shared" si="543"/>
        <v>0.213932687864998-0.044806165878027i</v>
      </c>
      <c r="U1116" t="str">
        <f t="shared" si="544"/>
        <v>0.00005-0.00144707360245031i</v>
      </c>
      <c r="V1116" t="str">
        <f t="shared" si="545"/>
        <v>0.00002-0.0162072243474435i</v>
      </c>
      <c r="W1116" t="str">
        <f t="shared" si="546"/>
        <v>0.000042273142364768-0.00132857198336125i</v>
      </c>
      <c r="X1116" t="str">
        <f t="shared" si="547"/>
        <v>0.0000510837438441112-0.00132795195769606i</v>
      </c>
      <c r="Y1116" t="str">
        <f t="shared" si="548"/>
        <v>0.009+0.493607037732028i</v>
      </c>
      <c r="Z1116" t="str">
        <f t="shared" si="549"/>
        <v>-0.0323368834554382-0.00183978721109963i</v>
      </c>
      <c r="AA1116" t="str">
        <f t="shared" si="550"/>
        <v>0.44803533933476-24.368178826355i</v>
      </c>
      <c r="AB1116" t="str">
        <f t="shared" si="551"/>
        <v>0.643544393811789-0.134784249881446i</v>
      </c>
      <c r="AC1116" t="str">
        <f t="shared" si="552"/>
        <v>1.29872552323114-1.43906376411206i</v>
      </c>
      <c r="AD1116" t="str">
        <f t="shared" si="553"/>
        <v>0.274045325308687+0.199876296300668i</v>
      </c>
      <c r="AE1116" t="str">
        <f t="shared" si="554"/>
        <v>-0.00849404189227871-0.00696756158374388i</v>
      </c>
      <c r="AF1116" t="str">
        <f t="shared" si="555"/>
        <v>-3.78119275101833-0.825959593197803i</v>
      </c>
      <c r="AG1116" t="str">
        <f t="shared" si="556"/>
        <v>1.01807612002463-0.0238501305348666i</v>
      </c>
      <c r="AH1116" t="str">
        <f t="shared" si="557"/>
        <v>0.0251131582922839+0.0333574083254894i</v>
      </c>
      <c r="AI1116">
        <f t="shared" si="558"/>
        <v>-27.586060947264368</v>
      </c>
      <c r="AJ1116">
        <f t="shared" si="559"/>
        <v>53.025701085213761</v>
      </c>
      <c r="AK1116"/>
      <c r="AL1116"/>
      <c r="AM1116"/>
      <c r="AN1116"/>
    </row>
    <row r="1117" spans="1:40" x14ac:dyDescent="0.35">
      <c r="A1117"/>
      <c r="B1117">
        <f t="shared" si="525"/>
        <v>98300</v>
      </c>
      <c r="C1117" s="237" t="str">
        <f t="shared" si="528"/>
        <v>-2.18907808148095E-06+0.00689548494862132i</v>
      </c>
      <c r="D1117" s="208" t="str">
        <f t="shared" si="529"/>
        <v>-1.64876230264521+0.0528653846060968i</v>
      </c>
      <c r="E1117" t="str">
        <f t="shared" si="530"/>
        <v>36500</v>
      </c>
      <c r="F1117" t="str">
        <f t="shared" si="531"/>
        <v>0.21505376344086</v>
      </c>
      <c r="G1117" t="str">
        <f t="shared" si="526"/>
        <v>0.21505376344086</v>
      </c>
      <c r="H1117" t="str">
        <f t="shared" si="532"/>
        <v>2.13309962181816+0.878285705285385i</v>
      </c>
      <c r="I1117" t="str">
        <f t="shared" si="533"/>
        <v>386.023197309846i</v>
      </c>
      <c r="J1117" t="str">
        <f t="shared" si="527"/>
        <v>-200.705227034678+84.4495228290804i</v>
      </c>
      <c r="K1117" t="str">
        <f t="shared" si="534"/>
        <v>0.687545063273357-1.6340398784744i</v>
      </c>
      <c r="L1117" t="str">
        <f t="shared" si="535"/>
        <v>0.204260822107795-0.41358095488969i</v>
      </c>
      <c r="M1117" t="str">
        <f t="shared" si="536"/>
        <v>0.891805885381152-2.04762083336409i</v>
      </c>
      <c r="N1117" t="str">
        <f t="shared" si="537"/>
        <v>-1.22612489476756i</v>
      </c>
      <c r="O1117" t="str">
        <f t="shared" si="538"/>
        <v>0.337887451744434-0.941186522403319i</v>
      </c>
      <c r="P1117" t="str">
        <f t="shared" si="539"/>
        <v>0.662112548255566+0.941186522403319i</v>
      </c>
      <c r="Q1117" t="str">
        <f t="shared" si="540"/>
        <v>-0.662112548255566+0.284938372364241i</v>
      </c>
      <c r="R1117" t="str">
        <f t="shared" si="541"/>
        <v>-0.327595211312702-1.56246996290088i</v>
      </c>
      <c r="S1117" t="str">
        <f t="shared" si="542"/>
        <v>0.136907213208857i</v>
      </c>
      <c r="T1117" t="str">
        <f t="shared" si="543"/>
        <v>0.213913408343306-0.0448501474413886i</v>
      </c>
      <c r="U1117" t="str">
        <f t="shared" si="544"/>
        <v>0.00005-0.00144560150315993i</v>
      </c>
      <c r="V1117" t="str">
        <f t="shared" si="545"/>
        <v>0.00002-0.0161907368353912i</v>
      </c>
      <c r="W1117" t="str">
        <f t="shared" si="546"/>
        <v>0.0000422731414681842-0.00132722066094895i</v>
      </c>
      <c r="X1117" t="str">
        <f t="shared" si="547"/>
        <v>0.0000510658117412237-0.00132660138490682i</v>
      </c>
      <c r="Y1117" t="str">
        <f t="shared" si="548"/>
        <v>0.009+0.494109692556603i</v>
      </c>
      <c r="Z1117" t="str">
        <f t="shared" si="549"/>
        <v>-0.0322709866020511-0.0018362573323856i</v>
      </c>
      <c r="AA1117" t="str">
        <f t="shared" si="550"/>
        <v>0.447118754504381-24.3432725546739i</v>
      </c>
      <c r="AB1117" t="str">
        <f t="shared" si="551"/>
        <v>0.643486397868186-0.134916553592557i</v>
      </c>
      <c r="AC1117" t="str">
        <f t="shared" si="552"/>
        <v>1.29760701087976-1.4379355307905i</v>
      </c>
      <c r="AD1117" t="str">
        <f t="shared" si="553"/>
        <v>0.274292823342166+0.199982614733292i</v>
      </c>
      <c r="AE1117" t="str">
        <f t="shared" si="554"/>
        <v>-0.00848448048446015-0.00695730848878401i</v>
      </c>
      <c r="AF1117" t="str">
        <f t="shared" si="555"/>
        <v>-3.78186192446337-0.825420320679288i</v>
      </c>
      <c r="AG1117" t="str">
        <f t="shared" si="556"/>
        <v>1.01806695939913-0.02384772371045i</v>
      </c>
      <c r="AH1117" t="str">
        <f t="shared" si="557"/>
        <v>0.0250966070115372+0.0333115020674623i</v>
      </c>
      <c r="AI1117">
        <f t="shared" si="558"/>
        <v>-27.595766021633001</v>
      </c>
      <c r="AJ1117">
        <f t="shared" si="559"/>
        <v>53.005935807482345</v>
      </c>
      <c r="AK1117"/>
      <c r="AL1117"/>
      <c r="AM1117"/>
      <c r="AN1117"/>
    </row>
    <row r="1118" spans="1:40" x14ac:dyDescent="0.35">
      <c r="A1118"/>
      <c r="B1118">
        <f t="shared" si="525"/>
        <v>98400</v>
      </c>
      <c r="C1118" s="237" t="str">
        <f t="shared" si="528"/>
        <v>-2.18463099708056E-06+0.00688847734337658i</v>
      </c>
      <c r="D1118" s="208" t="str">
        <f t="shared" si="529"/>
        <v>-1.6487622685509+0.0528116596325538i</v>
      </c>
      <c r="E1118" t="str">
        <f t="shared" si="530"/>
        <v>36500</v>
      </c>
      <c r="F1118" t="str">
        <f t="shared" si="531"/>
        <v>0.21505376344086</v>
      </c>
      <c r="G1118" t="str">
        <f t="shared" si="526"/>
        <v>0.21505376344086</v>
      </c>
      <c r="H1118" t="str">
        <f t="shared" si="532"/>
        <v>2.13376724712819+0.877693092956021i</v>
      </c>
      <c r="I1118" t="str">
        <f t="shared" si="533"/>
        <v>386.415896391544i</v>
      </c>
      <c r="J1118" t="str">
        <f t="shared" si="527"/>
        <v>-201.115822810452+84.5354328217854i</v>
      </c>
      <c r="K1118" t="str">
        <f t="shared" si="534"/>
        <v>0.68634624100677-1.63286664994001i</v>
      </c>
      <c r="L1118" t="str">
        <f t="shared" si="535"/>
        <v>0.203927104211491-0.413325299316272i</v>
      </c>
      <c r="M1118" t="str">
        <f t="shared" si="536"/>
        <v>0.890273345218261-2.04619194925628i</v>
      </c>
      <c r="N1118" t="str">
        <f t="shared" si="537"/>
        <v>-1.22737222426376i</v>
      </c>
      <c r="O1118" t="str">
        <f t="shared" si="538"/>
        <v>0.336713219490201-0.94160724711556i</v>
      </c>
      <c r="P1118" t="str">
        <f t="shared" si="539"/>
        <v>0.663286780509799+0.94160724711556i</v>
      </c>
      <c r="Q1118" t="str">
        <f t="shared" si="540"/>
        <v>-0.663286780509799+0.2857649771482i</v>
      </c>
      <c r="R1118" t="str">
        <f t="shared" si="541"/>
        <v>-0.327583175613586-1.560741260384i</v>
      </c>
      <c r="S1118" t="str">
        <f t="shared" si="542"/>
        <v>0.137046488095132i</v>
      </c>
      <c r="T1118" t="str">
        <f t="shared" si="543"/>
        <v>0.213894108560797-0.0448941237768929i</v>
      </c>
      <c r="U1118" t="str">
        <f t="shared" si="544"/>
        <v>0.00005-0.00144413239594127i</v>
      </c>
      <c r="V1118" t="str">
        <f t="shared" si="545"/>
        <v>0.00002-0.0161742828345422i</v>
      </c>
      <c r="W1118" t="str">
        <f t="shared" si="546"/>
        <v>0.0000422731405706878-0.00132587208535657i</v>
      </c>
      <c r="X1118" t="str">
        <f t="shared" si="547"/>
        <v>0.0000510479342747521-0.00132525355705167i</v>
      </c>
      <c r="Y1118" t="str">
        <f t="shared" si="548"/>
        <v>0.009+0.494612347381177i</v>
      </c>
      <c r="Z1118" t="str">
        <f t="shared" si="549"/>
        <v>-0.0322052911348241-0.00183273970962217i</v>
      </c>
      <c r="AA1118" t="str">
        <f t="shared" si="550"/>
        <v>0.446204985037272-24.3184172614273i</v>
      </c>
      <c r="AB1118" t="str">
        <f t="shared" si="551"/>
        <v>0.643428340976743-0.135048841577421i</v>
      </c>
      <c r="AC1118" t="str">
        <f t="shared" si="552"/>
        <v>1.2964912491375-1.43680827518892i</v>
      </c>
      <c r="AD1118" t="str">
        <f t="shared" si="553"/>
        <v>0.274540470986375+0.200088646323407i</v>
      </c>
      <c r="AE1118" t="str">
        <f t="shared" si="554"/>
        <v>-0.00847494538884646-0.00694707433069326i</v>
      </c>
      <c r="AF1118" t="str">
        <f t="shared" si="555"/>
        <v>-3.78252951567909-0.824881433323467i</v>
      </c>
      <c r="AG1118" t="str">
        <f t="shared" si="556"/>
        <v>1.01805779267268-0.0238453352213068i</v>
      </c>
      <c r="AH1118" t="str">
        <f t="shared" si="557"/>
        <v>0.0250800960423779+0.0332656773951488i</v>
      </c>
      <c r="AI1118">
        <f t="shared" si="558"/>
        <v>-27.605462272966768</v>
      </c>
      <c r="AJ1118">
        <f t="shared" si="559"/>
        <v>52.986149568442933</v>
      </c>
      <c r="AK1118"/>
      <c r="AL1118"/>
      <c r="AM1118"/>
      <c r="AN1118"/>
    </row>
    <row r="1119" spans="1:40" x14ac:dyDescent="0.35">
      <c r="A1119"/>
      <c r="B1119">
        <f t="shared" si="525"/>
        <v>98500</v>
      </c>
      <c r="C1119" s="237" t="str">
        <f t="shared" si="528"/>
        <v>-2.18019745022135E-06+0.00688148396676764i</v>
      </c>
      <c r="D1119" s="208" t="str">
        <f t="shared" si="529"/>
        <v>-1.64876223456038+0.0527580437452186i</v>
      </c>
      <c r="E1119" t="str">
        <f t="shared" si="530"/>
        <v>36500</v>
      </c>
      <c r="F1119" t="str">
        <f t="shared" si="531"/>
        <v>0.21505376344086</v>
      </c>
      <c r="G1119" t="str">
        <f t="shared" si="526"/>
        <v>0.21505376344086</v>
      </c>
      <c r="H1119" t="str">
        <f t="shared" si="532"/>
        <v>2.13443329467845+0.877100975755347i</v>
      </c>
      <c r="I1119" t="str">
        <f t="shared" si="533"/>
        <v>386.808595473243i</v>
      </c>
      <c r="J1119" t="str">
        <f t="shared" si="527"/>
        <v>-201.526836070492+84.6213428144904i</v>
      </c>
      <c r="K1119" t="str">
        <f t="shared" si="534"/>
        <v>0.68515037936795-1.63169460084337i</v>
      </c>
      <c r="L1119" t="str">
        <f t="shared" si="535"/>
        <v>0.203594137324447-0.41306979268248i</v>
      </c>
      <c r="M1119" t="str">
        <f t="shared" si="536"/>
        <v>0.888744516692397-2.04476439352585i</v>
      </c>
      <c r="N1119" t="str">
        <f t="shared" si="537"/>
        <v>-1.22861955375996i</v>
      </c>
      <c r="O1119" t="str">
        <f t="shared" si="538"/>
        <v>0.335538463367213-0.942026506846368i</v>
      </c>
      <c r="P1119" t="str">
        <f t="shared" si="539"/>
        <v>0.664461536632787+0.942026506846368i</v>
      </c>
      <c r="Q1119" t="str">
        <f t="shared" si="540"/>
        <v>-0.664461536632787+0.286593046913592i</v>
      </c>
      <c r="R1119" t="str">
        <f t="shared" si="541"/>
        <v>-0.327571126198101-1.55901592022006i</v>
      </c>
      <c r="S1119" t="str">
        <f t="shared" si="542"/>
        <v>0.137185762981408i</v>
      </c>
      <c r="T1119" t="str">
        <f t="shared" si="543"/>
        <v>0.213874788515551-0.0449380948781656i</v>
      </c>
      <c r="U1119" t="str">
        <f t="shared" si="544"/>
        <v>0.00005-0.00144266627168143i</v>
      </c>
      <c r="V1119" t="str">
        <f t="shared" si="545"/>
        <v>0.00002-0.016157862242832i</v>
      </c>
      <c r="W1119" t="str">
        <f t="shared" si="546"/>
        <v>0.0000422731396722791-0.00132452624821819i</v>
      </c>
      <c r="X1119" t="str">
        <f t="shared" si="547"/>
        <v>0.0000510301112229491-0.00132390846577194i</v>
      </c>
      <c r="Y1119" t="str">
        <f t="shared" si="548"/>
        <v>0.009+0.495115002205751i</v>
      </c>
      <c r="Z1119" t="str">
        <f t="shared" si="549"/>
        <v>-0.0321397962334026-0.00182923428470771i</v>
      </c>
      <c r="AA1119" t="str">
        <f t="shared" si="550"/>
        <v>0.445294019392735-24.2936127899038i</v>
      </c>
      <c r="AB1119" t="str">
        <f t="shared" si="551"/>
        <v>0.643370223131685-0.135181113816863i</v>
      </c>
      <c r="AC1119" t="str">
        <f t="shared" si="552"/>
        <v>1.29537822980156-1.43568199777956i</v>
      </c>
      <c r="AD1119" t="str">
        <f t="shared" si="553"/>
        <v>0.274788267941431+0.200194390874858i</v>
      </c>
      <c r="AE1119" t="str">
        <f t="shared" si="554"/>
        <v>-0.00846543649557276-0.006936859050542i</v>
      </c>
      <c r="AF1119" t="str">
        <f t="shared" si="555"/>
        <v>-3.78319552923883-0.824342932010128i</v>
      </c>
      <c r="AG1119" t="str">
        <f t="shared" si="556"/>
        <v>1.01804861984472-0.0238429649844898i</v>
      </c>
      <c r="AH1119" t="str">
        <f t="shared" si="557"/>
        <v>0.0250636252064501+0.0332199340654443i</v>
      </c>
      <c r="AI1119">
        <f t="shared" si="558"/>
        <v>-27.615149722674172</v>
      </c>
      <c r="AJ1119">
        <f t="shared" si="559"/>
        <v>52.966342424487806</v>
      </c>
      <c r="AK1119"/>
      <c r="AL1119"/>
      <c r="AM1119"/>
      <c r="AN1119"/>
    </row>
    <row r="1120" spans="1:40" x14ac:dyDescent="0.35">
      <c r="A1120"/>
      <c r="B1120">
        <f t="shared" si="525"/>
        <v>98600</v>
      </c>
      <c r="C1120" s="237" t="str">
        <f t="shared" si="528"/>
        <v>-2.17577738601215E-06+0.00687450477550253i</v>
      </c>
      <c r="D1120" s="208" t="str">
        <f t="shared" si="529"/>
        <v>-1.64876220067322+0.0527045366121861i</v>
      </c>
      <c r="E1120" t="str">
        <f t="shared" si="530"/>
        <v>36500</v>
      </c>
      <c r="F1120" t="str">
        <f t="shared" si="531"/>
        <v>0.21505376344086</v>
      </c>
      <c r="G1120" t="str">
        <f t="shared" si="526"/>
        <v>0.21505376344086</v>
      </c>
      <c r="H1120" t="str">
        <f t="shared" si="532"/>
        <v>2.13509776902817+0.876509354221104i</v>
      </c>
      <c r="I1120" t="str">
        <f t="shared" si="533"/>
        <v>387.201294554942i</v>
      </c>
      <c r="J1120" t="str">
        <f t="shared" si="527"/>
        <v>-201.938266814799+84.7072528071956i</v>
      </c>
      <c r="K1120" t="str">
        <f t="shared" si="534"/>
        <v>0.683957469247604-1.63052373129453i</v>
      </c>
      <c r="L1120" t="str">
        <f t="shared" si="535"/>
        <v>0.203261919427935-0.412814435529135i</v>
      </c>
      <c r="M1120" t="str">
        <f t="shared" si="536"/>
        <v>0.887219388675539-2.04333816682366i</v>
      </c>
      <c r="N1120" t="str">
        <f t="shared" si="537"/>
        <v>-1.22986688325616i</v>
      </c>
      <c r="O1120" t="str">
        <f t="shared" si="538"/>
        <v>0.334363185203193-0.942444300943443i</v>
      </c>
      <c r="P1120" t="str">
        <f t="shared" si="539"/>
        <v>0.665636814796807+0.942444300943443i</v>
      </c>
      <c r="Q1120" t="str">
        <f t="shared" si="540"/>
        <v>-0.665636814796807+0.287422582312717i</v>
      </c>
      <c r="R1120" t="str">
        <f t="shared" si="541"/>
        <v>-0.327559063061522-1.55729393216472i</v>
      </c>
      <c r="S1120" t="str">
        <f t="shared" si="542"/>
        <v>0.137325037867683i</v>
      </c>
      <c r="T1120" t="str">
        <f t="shared" si="543"/>
        <v>0.213855448205633-0.0449820607388263i</v>
      </c>
      <c r="U1120" t="str">
        <f t="shared" si="544"/>
        <v>0.00005-0.00144120312130447i</v>
      </c>
      <c r="V1120" t="str">
        <f t="shared" si="545"/>
        <v>0.00002-0.0161414749586101i</v>
      </c>
      <c r="W1120" t="str">
        <f t="shared" si="546"/>
        <v>0.0000422731387729577-0.00132318314120177i</v>
      </c>
      <c r="X1120" t="str">
        <f t="shared" si="547"/>
        <v>0.0000510123423651885-0.00132256610274273i</v>
      </c>
      <c r="Y1120" t="str">
        <f t="shared" si="548"/>
        <v>0.009+0.495617657030326i</v>
      </c>
      <c r="Z1120" t="str">
        <f t="shared" si="549"/>
        <v>-0.0320745010816051-0.00182574099988237i</v>
      </c>
      <c r="AA1120" t="str">
        <f t="shared" si="550"/>
        <v>0.444385846089259-24.268858984035i</v>
      </c>
      <c r="AB1120" t="str">
        <f t="shared" si="551"/>
        <v>0.64331204432719-0.13531337029169i</v>
      </c>
      <c r="AC1120" t="str">
        <f t="shared" si="552"/>
        <v>1.29426794469703-1.43455669902092i</v>
      </c>
      <c r="AD1120" t="str">
        <f t="shared" si="553"/>
        <v>0.275036213907182+0.200299848191708i</v>
      </c>
      <c r="AE1120" t="str">
        <f t="shared" si="554"/>
        <v>-0.00845595369533267-0.00692666258965304i</v>
      </c>
      <c r="AF1120" t="str">
        <f t="shared" si="555"/>
        <v>-3.78385996970139-0.823804817608918i</v>
      </c>
      <c r="AG1120" t="str">
        <f t="shared" si="556"/>
        <v>1.0180394409147-0.023840612917368i</v>
      </c>
      <c r="AH1120" t="str">
        <f t="shared" si="557"/>
        <v>0.0250471943263184+0.0331742718362313i</v>
      </c>
      <c r="AI1120">
        <f t="shared" si="558"/>
        <v>-27.624828392094294</v>
      </c>
      <c r="AJ1120">
        <f t="shared" si="559"/>
        <v>52.946514431772187</v>
      </c>
      <c r="AK1120"/>
      <c r="AL1120"/>
      <c r="AM1120"/>
      <c r="AN1120"/>
    </row>
    <row r="1121" spans="1:40" x14ac:dyDescent="0.35">
      <c r="A1121"/>
      <c r="B1121">
        <f t="shared" si="525"/>
        <v>98700</v>
      </c>
      <c r="C1121" s="237" t="str">
        <f t="shared" si="528"/>
        <v>-2.17137074983972E-06+0.0068675397264647i</v>
      </c>
      <c r="D1121" s="208" t="str">
        <f t="shared" si="529"/>
        <v>-1.64876216688901+0.0526511379028961i</v>
      </c>
      <c r="E1121" t="str">
        <f t="shared" si="530"/>
        <v>36500</v>
      </c>
      <c r="F1121" t="str">
        <f t="shared" si="531"/>
        <v>0.21505376344086</v>
      </c>
      <c r="G1121" t="str">
        <f t="shared" si="526"/>
        <v>0.21505376344086</v>
      </c>
      <c r="H1121" t="str">
        <f t="shared" si="532"/>
        <v>2.13576067472197+0.875918228882349i</v>
      </c>
      <c r="I1121" t="str">
        <f t="shared" si="533"/>
        <v>387.593993636641i</v>
      </c>
      <c r="J1121" t="str">
        <f t="shared" si="527"/>
        <v>-202.350115043372+84.7931627999006i</v>
      </c>
      <c r="K1121" t="str">
        <f t="shared" si="534"/>
        <v>0.682767501568507-1.62935404139006i</v>
      </c>
      <c r="L1121" t="str">
        <f t="shared" si="535"/>
        <v>0.202930448508944-0.412559228392049i</v>
      </c>
      <c r="M1121" t="str">
        <f t="shared" si="536"/>
        <v>0.885697950077451-2.04191326978211i</v>
      </c>
      <c r="N1121" t="str">
        <f t="shared" si="537"/>
        <v>-1.23111421275237i</v>
      </c>
      <c r="O1121" t="str">
        <f t="shared" si="538"/>
        <v>0.333187386826665-0.942860628756773i</v>
      </c>
      <c r="P1121" t="str">
        <f t="shared" si="539"/>
        <v>0.666812613173335+0.942860628756773i</v>
      </c>
      <c r="Q1121" t="str">
        <f t="shared" si="540"/>
        <v>-0.666812613173335+0.288253583995597i</v>
      </c>
      <c r="R1121" t="str">
        <f t="shared" si="541"/>
        <v>-0.327546986199125-1.55557528601516i</v>
      </c>
      <c r="S1121" t="str">
        <f t="shared" si="542"/>
        <v>0.137464312753959i</v>
      </c>
      <c r="T1121" t="str">
        <f t="shared" si="543"/>
        <v>0.213836087629117-0.0450260213524932i</v>
      </c>
      <c r="U1121" t="str">
        <f t="shared" si="544"/>
        <v>0.00005-0.00143974293577123i</v>
      </c>
      <c r="V1121" t="str">
        <f t="shared" si="545"/>
        <v>0.00002-0.0161251208806378i</v>
      </c>
      <c r="W1121" t="str">
        <f t="shared" si="546"/>
        <v>0.000042273137872724-0.00132184275600909i</v>
      </c>
      <c r="X1121" t="str">
        <f t="shared" si="547"/>
        <v>0.0000509946274819636-0.00132122645967297i</v>
      </c>
      <c r="Y1121" t="str">
        <f t="shared" si="548"/>
        <v>0.009+0.4961203118549i</v>
      </c>
      <c r="Z1121" t="str">
        <f t="shared" si="549"/>
        <v>-0.032009404867403-0.00182225979772601i</v>
      </c>
      <c r="AA1121" t="str">
        <f t="shared" si="550"/>
        <v>0.443480453704157-24.2441556883926i</v>
      </c>
      <c r="AB1121" t="str">
        <f t="shared" si="551"/>
        <v>0.643253804557466-0.135445610982705i</v>
      </c>
      <c r="AC1121" t="str">
        <f t="shared" si="552"/>
        <v>1.29316038567674-1.43343237935809i</v>
      </c>
      <c r="AD1121" t="str">
        <f t="shared" si="553"/>
        <v>0.275284308583205+0.200405018078282i</v>
      </c>
      <c r="AE1121" t="str">
        <f t="shared" si="554"/>
        <v>-0.00844649687937632-0.00691648488960294i</v>
      </c>
      <c r="AF1121" t="str">
        <f t="shared" si="555"/>
        <v>-3.78452284161098-0.823267090979453i</v>
      </c>
      <c r="AG1121" t="str">
        <f t="shared" si="556"/>
        <v>1.01803025588212-0.0238382789376252i</v>
      </c>
      <c r="AH1121" t="str">
        <f t="shared" si="557"/>
        <v>0.0250308032254628+0.0331286904663836i</v>
      </c>
      <c r="AI1121">
        <f t="shared" si="558"/>
        <v>-27.634498302495473</v>
      </c>
      <c r="AJ1121">
        <f t="shared" si="559"/>
        <v>52.926665646222375</v>
      </c>
      <c r="AK1121"/>
      <c r="AL1121"/>
      <c r="AM1121"/>
      <c r="AN1121"/>
    </row>
    <row r="1122" spans="1:40" x14ac:dyDescent="0.35">
      <c r="A1122"/>
      <c r="B1122">
        <f t="shared" si="525"/>
        <v>98800</v>
      </c>
      <c r="C1122" s="237" t="str">
        <f t="shared" si="528"/>
        <v>-2.16697748736709E-06+0.00686058877671221i</v>
      </c>
      <c r="D1122" s="208" t="str">
        <f t="shared" si="529"/>
        <v>-1.64876213320733+0.052597847288127i</v>
      </c>
      <c r="E1122" t="str">
        <f t="shared" si="530"/>
        <v>36500</v>
      </c>
      <c r="F1122" t="str">
        <f t="shared" si="531"/>
        <v>0.21505376344086</v>
      </c>
      <c r="G1122" t="str">
        <f t="shared" si="526"/>
        <v>0.21505376344086</v>
      </c>
      <c r="H1122" t="str">
        <f t="shared" si="532"/>
        <v>2.13642201628997+0.875327600259481i</v>
      </c>
      <c r="I1122" t="str">
        <f t="shared" si="533"/>
        <v>387.986692718339i</v>
      </c>
      <c r="J1122" t="str">
        <f t="shared" si="527"/>
        <v>-202.762380756211+84.8790727926057i</v>
      </c>
      <c r="K1122" t="str">
        <f t="shared" si="534"/>
        <v>0.681580467285373-1.62818553121321i</v>
      </c>
      <c r="L1122" t="str">
        <f t="shared" si="535"/>
        <v>0.202599722560173-0.412304171802067i</v>
      </c>
      <c r="M1122" t="str">
        <f t="shared" si="536"/>
        <v>0.884180189845546-2.04048970301528i</v>
      </c>
      <c r="N1122" t="str">
        <f t="shared" si="537"/>
        <v>-1.23236154224857i</v>
      </c>
      <c r="O1122" t="str">
        <f t="shared" si="538"/>
        <v>0.332011070066991-0.943275489638616i</v>
      </c>
      <c r="P1122" t="str">
        <f t="shared" si="539"/>
        <v>0.667988929933009+0.943275489638616i</v>
      </c>
      <c r="Q1122" t="str">
        <f t="shared" si="540"/>
        <v>-0.667988929933009+0.289086052609954i</v>
      </c>
      <c r="R1122" t="str">
        <f t="shared" si="541"/>
        <v>-0.327534895606182-1.55385997160988i</v>
      </c>
      <c r="S1122" t="str">
        <f t="shared" si="542"/>
        <v>0.137603587640235i</v>
      </c>
      <c r="T1122" t="str">
        <f t="shared" si="543"/>
        <v>0.213816706784073-0.0450699767127805i</v>
      </c>
      <c r="U1122" t="str">
        <f t="shared" si="544"/>
        <v>0.00005-0.00143828570607916i</v>
      </c>
      <c r="V1122" t="str">
        <f t="shared" si="545"/>
        <v>0.00002-0.0161087999080866i</v>
      </c>
      <c r="W1122" t="str">
        <f t="shared" si="546"/>
        <v>0.0000422731369715775-0.0013205050843755i</v>
      </c>
      <c r="X1122" t="str">
        <f t="shared" si="547"/>
        <v>0.0000509769663548763-0.00131988952830512i</v>
      </c>
      <c r="Y1122" t="str">
        <f t="shared" si="548"/>
        <v>0.009+0.496622966679475i</v>
      </c>
      <c r="Z1122" t="str">
        <f t="shared" si="549"/>
        <v>-0.0319445067828918-0.00181879062115556i</v>
      </c>
      <c r="AA1122" t="str">
        <f t="shared" si="550"/>
        <v>0.442577830873199-24.2195027481844i</v>
      </c>
      <c r="AB1122" t="str">
        <f t="shared" si="551"/>
        <v>0.643195503816705-0.135577835870697i</v>
      </c>
      <c r="AC1122" t="str">
        <f t="shared" si="552"/>
        <v>1.2920555446212-1.43230903922271i</v>
      </c>
      <c r="AD1122" t="str">
        <f t="shared" si="553"/>
        <v>0.275532551668806+0.200509900339141i</v>
      </c>
      <c r="AE1122" t="str">
        <f t="shared" si="554"/>
        <v>-0.008437065939506-0.00690632589221894i</v>
      </c>
      <c r="AF1122" t="str">
        <f t="shared" si="555"/>
        <v>-3.7851841494973-0.822729752971354i</v>
      </c>
      <c r="AG1122" t="str">
        <f t="shared" si="556"/>
        <v>1.0180210647465-0.0238359629632583i</v>
      </c>
      <c r="AH1122" t="str">
        <f t="shared" si="557"/>
        <v>0.0250144517282721+0.0330831897157556i</v>
      </c>
      <c r="AI1122">
        <f t="shared" si="558"/>
        <v>-27.644159475076716</v>
      </c>
      <c r="AJ1122">
        <f t="shared" si="559"/>
        <v>52.906796123533248</v>
      </c>
      <c r="AK1122"/>
      <c r="AL1122"/>
      <c r="AM1122"/>
      <c r="AN1122"/>
    </row>
    <row r="1123" spans="1:40" x14ac:dyDescent="0.35">
      <c r="A1123"/>
      <c r="B1123">
        <f t="shared" si="525"/>
        <v>98900</v>
      </c>
      <c r="C1123" s="237" t="str">
        <f t="shared" si="528"/>
        <v>-2.16259754453182E-06+0.00685365188347675i</v>
      </c>
      <c r="D1123" s="208" t="str">
        <f t="shared" si="529"/>
        <v>-1.64876209962777+0.0525446644399884i</v>
      </c>
      <c r="E1123" t="str">
        <f t="shared" si="530"/>
        <v>36500</v>
      </c>
      <c r="F1123" t="str">
        <f t="shared" si="531"/>
        <v>0.21505376344086</v>
      </c>
      <c r="G1123" t="str">
        <f t="shared" si="526"/>
        <v>0.21505376344086</v>
      </c>
      <c r="H1123" t="str">
        <f t="shared" si="532"/>
        <v>2.13708179824777+0.87473746886433i</v>
      </c>
      <c r="I1123" t="str">
        <f t="shared" si="533"/>
        <v>388.379391800038i</v>
      </c>
      <c r="J1123" t="str">
        <f t="shared" si="527"/>
        <v>-203.175063953316+84.9649827853107i</v>
      </c>
      <c r="K1123" t="str">
        <f t="shared" si="534"/>
        <v>0.680396357384738-1.62701820083399i</v>
      </c>
      <c r="L1123" t="str">
        <f t="shared" si="535"/>
        <v>0.202269739580008-0.412049266285087i</v>
      </c>
      <c r="M1123" t="str">
        <f t="shared" si="536"/>
        <v>0.882666096964746-2.03906746711908i</v>
      </c>
      <c r="N1123" t="str">
        <f t="shared" si="537"/>
        <v>-1.23360887174477i</v>
      </c>
      <c r="O1123" t="str">
        <f t="shared" si="538"/>
        <v>0.330834236754312-0.943688882943522i</v>
      </c>
      <c r="P1123" t="str">
        <f t="shared" si="539"/>
        <v>0.669165763245688+0.943688882943522i</v>
      </c>
      <c r="Q1123" t="str">
        <f t="shared" si="540"/>
        <v>-0.669165763245688+0.289919988801248i</v>
      </c>
      <c r="R1123" t="str">
        <f t="shared" si="541"/>
        <v>-0.327522791277953-1.55214797882843i</v>
      </c>
      <c r="S1123" t="str">
        <f t="shared" si="542"/>
        <v>0.13774286252651i</v>
      </c>
      <c r="T1123" t="str">
        <f t="shared" si="543"/>
        <v>0.213797305668565-0.0451139268132979i</v>
      </c>
      <c r="U1123" t="str">
        <f t="shared" si="544"/>
        <v>0.00005-0.00143683142326209i</v>
      </c>
      <c r="V1123" t="str">
        <f t="shared" si="545"/>
        <v>0.00002-0.0160925119405354i</v>
      </c>
      <c r="W1123" t="str">
        <f t="shared" si="546"/>
        <v>0.0000422731360695187-0.00131917011806979i</v>
      </c>
      <c r="X1123" t="str">
        <f t="shared" si="547"/>
        <v>0.000050959358766633-0.00131855530041503i</v>
      </c>
      <c r="Y1123" t="str">
        <f t="shared" si="548"/>
        <v>0.009+0.497125621504049i</v>
      </c>
      <c r="Z1123" t="str">
        <f t="shared" si="549"/>
        <v>-0.0318798060242672-0.00181533341342284i</v>
      </c>
      <c r="AA1123" t="str">
        <f t="shared" si="550"/>
        <v>0.441677966290259-24.1949000092519i</v>
      </c>
      <c r="AB1123" t="str">
        <f t="shared" si="551"/>
        <v>0.643137142099085-0.135710044936444i</v>
      </c>
      <c r="AC1123" t="str">
        <f t="shared" si="552"/>
        <v>1.29095341343849-1.43118667903315i</v>
      </c>
      <c r="AD1123" t="str">
        <f t="shared" si="553"/>
        <v>0.275780942863012+0.200614494779087i</v>
      </c>
      <c r="AE1123" t="str">
        <f t="shared" si="554"/>
        <v>-0.00842766076807294-0.00689618553957815i</v>
      </c>
      <c r="AF1123" t="str">
        <f t="shared" si="555"/>
        <v>-3.78584389787554-0.822192804424342i</v>
      </c>
      <c r="AG1123" t="str">
        <f t="shared" si="556"/>
        <v>1.01801186750741-0.0238336649125748i</v>
      </c>
      <c r="AH1123" t="str">
        <f t="shared" si="557"/>
        <v>0.0249981396600375+0.0330377693451778i</v>
      </c>
      <c r="AI1123">
        <f t="shared" si="558"/>
        <v>-27.653811930968004</v>
      </c>
      <c r="AJ1123">
        <f t="shared" si="559"/>
        <v>52.886905919170651</v>
      </c>
      <c r="AK1123"/>
      <c r="AL1123"/>
      <c r="AM1123"/>
      <c r="AN1123"/>
    </row>
    <row r="1124" spans="1:40" x14ac:dyDescent="0.35">
      <c r="A1124"/>
      <c r="B1124">
        <f t="shared" si="525"/>
        <v>99000</v>
      </c>
      <c r="C1124" s="237" t="str">
        <f t="shared" si="528"/>
        <v>-2.15823086754439E-06+0.00684672900416283i</v>
      </c>
      <c r="D1124" s="208" t="str">
        <f t="shared" si="529"/>
        <v>-1.64876206614992+0.0524915890319151i</v>
      </c>
      <c r="E1124" t="str">
        <f t="shared" si="530"/>
        <v>36500</v>
      </c>
      <c r="F1124" t="str">
        <f t="shared" si="531"/>
        <v>0.21505376344086</v>
      </c>
      <c r="G1124" t="str">
        <f t="shared" si="526"/>
        <v>0.21505376344086</v>
      </c>
      <c r="H1124" t="str">
        <f t="shared" si="532"/>
        <v>2.13774002509656+0.874147835200196i</v>
      </c>
      <c r="I1124" t="str">
        <f t="shared" si="533"/>
        <v>388.772090881737i</v>
      </c>
      <c r="J1124" t="str">
        <f t="shared" si="527"/>
        <v>-203.588164634687+85.0508927780159i</v>
      </c>
      <c r="K1124" t="str">
        <f t="shared" si="534"/>
        <v>0.679215162884841-1.62585205030931i</v>
      </c>
      <c r="L1124" t="str">
        <f t="shared" si="535"/>
        <v>0.201940497572521-0.4117945123621i</v>
      </c>
      <c r="M1124" t="str">
        <f t="shared" si="536"/>
        <v>0.881155660457362-2.03764656267141i</v>
      </c>
      <c r="N1124" t="str">
        <f t="shared" si="537"/>
        <v>-1.23485620124098i</v>
      </c>
      <c r="O1124" t="str">
        <f t="shared" si="538"/>
        <v>0.329656888719571-0.944100808028323i</v>
      </c>
      <c r="P1124" t="str">
        <f t="shared" si="539"/>
        <v>0.670343111280429+0.944100808028323i</v>
      </c>
      <c r="Q1124" t="str">
        <f t="shared" si="540"/>
        <v>-0.670343111280429+0.290755393212657i</v>
      </c>
      <c r="R1124" t="str">
        <f t="shared" si="541"/>
        <v>-0.327510673209695-1.55043929759123i</v>
      </c>
      <c r="S1124" t="str">
        <f t="shared" si="542"/>
        <v>0.137882137412786i</v>
      </c>
      <c r="T1124" t="str">
        <f t="shared" si="543"/>
        <v>0.213777884280657-0.0451578716476532i</v>
      </c>
      <c r="U1124" t="str">
        <f t="shared" si="544"/>
        <v>0.0000499999999999999-0.00143538007839011i</v>
      </c>
      <c r="V1124" t="str">
        <f t="shared" si="545"/>
        <v>0.00002-0.0160762568779692i</v>
      </c>
      <c r="W1124" t="str">
        <f t="shared" si="546"/>
        <v>0.0000422731351665474-0.00131783784889397i</v>
      </c>
      <c r="X1124" t="str">
        <f t="shared" si="547"/>
        <v>0.000050941804501036-0.00131722376781175i</v>
      </c>
      <c r="Y1124" t="str">
        <f t="shared" si="548"/>
        <v>0.009+0.497628276328623i</v>
      </c>
      <c r="Z1124" t="str">
        <f t="shared" si="549"/>
        <v>-0.0318153017917992-0.0018118881181121i</v>
      </c>
      <c r="AA1124" t="str">
        <f t="shared" si="550"/>
        <v>0.440780848706952-24.1703473180662i</v>
      </c>
      <c r="AB1124" t="str">
        <f t="shared" si="551"/>
        <v>0.643078719398782-0.135842238160718i</v>
      </c>
      <c r="AC1124" t="str">
        <f t="shared" si="552"/>
        <v>1.28985398406413-1.43006529919457i</v>
      </c>
      <c r="AD1124" t="str">
        <f t="shared" si="553"/>
        <v>0.276029481864587+0.20071880120317i</v>
      </c>
      <c r="AE1124" t="str">
        <f t="shared" si="554"/>
        <v>-0.00841828125797406-0.00688606377400608i</v>
      </c>
      <c r="AF1124" t="str">
        <f t="shared" si="555"/>
        <v>-3.78650209124648-0.821656246168281i</v>
      </c>
      <c r="AG1124" t="str">
        <f t="shared" si="556"/>
        <v>1.01800266416442-0.0238313847041927i</v>
      </c>
      <c r="AH1124" t="str">
        <f t="shared" si="557"/>
        <v>0.0249818668469487+0.032992429116453i</v>
      </c>
      <c r="AI1124">
        <f t="shared" si="558"/>
        <v>-27.663455691230251</v>
      </c>
      <c r="AJ1124">
        <f t="shared" si="559"/>
        <v>52.866995088371652</v>
      </c>
      <c r="AK1124"/>
      <c r="AL1124"/>
      <c r="AM1124"/>
      <c r="AN1124"/>
    </row>
    <row r="1125" spans="1:40" x14ac:dyDescent="0.35">
      <c r="A1125"/>
      <c r="B1125">
        <f t="shared" si="525"/>
        <v>99100</v>
      </c>
      <c r="C1125" s="237" t="str">
        <f t="shared" si="528"/>
        <v>-2.15387740288656E-06+0.00683982009634691i</v>
      </c>
      <c r="D1125" s="208" t="str">
        <f t="shared" si="529"/>
        <v>-1.64876203277335+0.0524386207386597i</v>
      </c>
      <c r="E1125" t="str">
        <f t="shared" si="530"/>
        <v>36500</v>
      </c>
      <c r="F1125" t="str">
        <f t="shared" si="531"/>
        <v>0.21505376344086</v>
      </c>
      <c r="G1125" t="str">
        <f t="shared" si="526"/>
        <v>0.21505376344086</v>
      </c>
      <c r="H1125" t="str">
        <f t="shared" si="532"/>
        <v>2.1383967013231+0.873558699761925i</v>
      </c>
      <c r="I1125" t="str">
        <f t="shared" si="533"/>
        <v>389.164789963436i</v>
      </c>
      <c r="J1125" t="str">
        <f t="shared" si="527"/>
        <v>-204.001682800325+85.1368027707208i</v>
      </c>
      <c r="K1125" t="str">
        <f t="shared" si="534"/>
        <v>0.678036874835499-1.62468707968306i</v>
      </c>
      <c r="L1125" t="str">
        <f t="shared" si="535"/>
        <v>0.201611994547449-0.411539910549219i</v>
      </c>
      <c r="M1125" t="str">
        <f t="shared" si="536"/>
        <v>0.879648869382948-2.03622699023228i</v>
      </c>
      <c r="N1125" t="str">
        <f t="shared" si="537"/>
        <v>-1.23610353073718i</v>
      </c>
      <c r="O1125" t="str">
        <f t="shared" si="538"/>
        <v>0.328479027794541-0.944511264252128i</v>
      </c>
      <c r="P1125" t="str">
        <f t="shared" si="539"/>
        <v>0.671520972205459+0.944511264252128i</v>
      </c>
      <c r="Q1125" t="str">
        <f t="shared" si="540"/>
        <v>-0.671520972205459+0.291592266485052i</v>
      </c>
      <c r="R1125" t="str">
        <f t="shared" si="541"/>
        <v>-0.327498541396661-1.54873391785942i</v>
      </c>
      <c r="S1125" t="str">
        <f t="shared" si="542"/>
        <v>0.138021412299061i</v>
      </c>
      <c r="T1125" t="str">
        <f t="shared" si="543"/>
        <v>0.213758442618415-0.0452018112094496i</v>
      </c>
      <c r="U1125" t="str">
        <f t="shared" si="544"/>
        <v>0.0000499999999999999-0.00143393166256933i</v>
      </c>
      <c r="V1125" t="str">
        <f t="shared" si="545"/>
        <v>0.00002-0.0160600346207765i</v>
      </c>
      <c r="W1125" t="str">
        <f t="shared" si="546"/>
        <v>0.0000422731342626637-0.00131650826868317i</v>
      </c>
      <c r="X1125" t="str">
        <f t="shared" si="547"/>
        <v>0.0000509243033429782-0.00131589492233739i</v>
      </c>
      <c r="Y1125" t="str">
        <f t="shared" si="548"/>
        <v>0.009+0.498130931153198i</v>
      </c>
      <c r="Z1125" t="str">
        <f t="shared" si="549"/>
        <v>-0.031750993289808-0.00180845467913785i</v>
      </c>
      <c r="AA1125" t="str">
        <f t="shared" si="550"/>
        <v>0.439886466932278-24.1458445217254i</v>
      </c>
      <c r="AB1125" t="str">
        <f t="shared" si="551"/>
        <v>0.643020235709977-0.135974415524275i</v>
      </c>
      <c r="AC1125" t="str">
        <f t="shared" si="552"/>
        <v>1.28875724846105-1.42894490009911i</v>
      </c>
      <c r="AD1125" t="str">
        <f t="shared" si="553"/>
        <v>0.276278168372016+0.200822819416687i</v>
      </c>
      <c r="AE1125" t="str">
        <f t="shared" si="554"/>
        <v>-0.00840892730264856-0.00687596053807556i</v>
      </c>
      <c r="AF1125" t="str">
        <f t="shared" si="555"/>
        <v>-3.78715873409645-0.821120079023265i</v>
      </c>
      <c r="AG1125" t="str">
        <f t="shared" si="556"/>
        <v>1.01799345471716-0.0238291222570376i</v>
      </c>
      <c r="AH1125" t="str">
        <f t="shared" si="557"/>
        <v>0.0249656331160864+0.0329471687923509i</v>
      </c>
      <c r="AI1125">
        <f t="shared" si="558"/>
        <v>-27.673090776855901</v>
      </c>
      <c r="AJ1125">
        <f t="shared" si="559"/>
        <v>52.847063686147422</v>
      </c>
      <c r="AK1125"/>
      <c r="AL1125"/>
      <c r="AM1125"/>
      <c r="AN1125"/>
    </row>
    <row r="1126" spans="1:40" x14ac:dyDescent="0.35">
      <c r="A1126"/>
      <c r="B1126">
        <f t="shared" si="525"/>
        <v>99200</v>
      </c>
      <c r="C1126" s="237" t="str">
        <f t="shared" si="528"/>
        <v>-2.14953709730965E-06+0.00683292511777647i</v>
      </c>
      <c r="D1126" s="208" t="str">
        <f t="shared" si="529"/>
        <v>-1.64876199949767+0.0523857592362863i</v>
      </c>
      <c r="E1126" t="str">
        <f t="shared" si="530"/>
        <v>36500</v>
      </c>
      <c r="F1126" t="str">
        <f t="shared" si="531"/>
        <v>0.21505376344086</v>
      </c>
      <c r="G1126" t="str">
        <f t="shared" si="526"/>
        <v>0.21505376344086</v>
      </c>
      <c r="H1126" t="str">
        <f t="shared" si="532"/>
        <v>2.13905183139983+0.872970063035991i</v>
      </c>
      <c r="I1126" t="str">
        <f t="shared" si="533"/>
        <v>389.557489045134i</v>
      </c>
      <c r="J1126" t="str">
        <f t="shared" si="527"/>
        <v>-204.415618450229+85.222712763426i</v>
      </c>
      <c r="K1126" t="str">
        <f t="shared" si="534"/>
        <v>0.676861484318018-1.62352328898625i</v>
      </c>
      <c r="L1126" t="str">
        <f t="shared" si="535"/>
        <v>0.201284228520176-0.411285461357707i</v>
      </c>
      <c r="M1126" t="str">
        <f t="shared" si="536"/>
        <v>0.878145712838194-2.03480875034396i</v>
      </c>
      <c r="N1126" t="str">
        <f t="shared" si="537"/>
        <v>-1.23735086023338i</v>
      </c>
      <c r="O1126" t="str">
        <f t="shared" si="538"/>
        <v>0.327300655811764-0.94492025097634i</v>
      </c>
      <c r="P1126" t="str">
        <f t="shared" si="539"/>
        <v>0.672699344188236+0.94492025097634i</v>
      </c>
      <c r="Q1126" t="str">
        <f t="shared" si="540"/>
        <v>-0.672699344188236+0.29243060925704i</v>
      </c>
      <c r="R1126" t="str">
        <f t="shared" si="541"/>
        <v>-0.327486395834099-1.54703182963456i</v>
      </c>
      <c r="S1126" t="str">
        <f t="shared" si="542"/>
        <v>0.138160687185337i</v>
      </c>
      <c r="T1126" t="str">
        <f t="shared" si="543"/>
        <v>0.2137389806799-0.0452457454922884i</v>
      </c>
      <c r="U1126" t="str">
        <f t="shared" si="544"/>
        <v>0.0000499999999999999-0.00143248616694174i</v>
      </c>
      <c r="V1126" t="str">
        <f t="shared" si="545"/>
        <v>0.00002-0.0160438450697475i</v>
      </c>
      <c r="W1126" t="str">
        <f t="shared" si="546"/>
        <v>0.0000422731333578674-0.00131518136930546i</v>
      </c>
      <c r="X1126" t="str">
        <f t="shared" si="547"/>
        <v>0.0000509068550784362-0.00131456875586699i</v>
      </c>
      <c r="Y1126" t="str">
        <f t="shared" si="548"/>
        <v>0.009+0.498633585977772i</v>
      </c>
      <c r="Z1126" t="str">
        <f t="shared" si="549"/>
        <v>-0.0316868797266409-0.00180503304074251i</v>
      </c>
      <c r="AA1126" t="str">
        <f t="shared" si="550"/>
        <v>0.438994809832287-24.1213914679512i</v>
      </c>
      <c r="AB1126" t="str">
        <f t="shared" si="551"/>
        <v>0.642961691026839-0.136106577007867i</v>
      </c>
      <c r="AC1126" t="str">
        <f t="shared" si="552"/>
        <v>1.28766319861944-1.4278254821259i</v>
      </c>
      <c r="AD1126" t="str">
        <f t="shared" si="553"/>
        <v>0.276527002083516+0.200926549225178i</v>
      </c>
      <c r="AE1126" t="str">
        <f t="shared" si="554"/>
        <v>-0.00839959879607513-0.00686587577460543i</v>
      </c>
      <c r="AF1126" t="str">
        <f t="shared" si="555"/>
        <v>-3.7878138308975-0.820584303799705i</v>
      </c>
      <c r="AG1126" t="str">
        <f t="shared" si="556"/>
        <v>1.01798423916527-0.0238268774903421i</v>
      </c>
      <c r="AH1126" t="str">
        <f t="shared" si="557"/>
        <v>0.0249494382954199+0.0329019881366049i</v>
      </c>
      <c r="AI1126">
        <f t="shared" si="558"/>
        <v>-27.682717208768601</v>
      </c>
      <c r="AJ1126">
        <f t="shared" si="559"/>
        <v>52.827111767282382</v>
      </c>
      <c r="AK1126"/>
      <c r="AL1126"/>
      <c r="AM1126"/>
      <c r="AN1126"/>
    </row>
    <row r="1127" spans="1:40" x14ac:dyDescent="0.35">
      <c r="A1127"/>
      <c r="B1127">
        <f t="shared" si="525"/>
        <v>99300</v>
      </c>
      <c r="C1127" s="237" t="str">
        <f t="shared" si="528"/>
        <v>-0.000002145209897833+0.00682604402636922i</v>
      </c>
      <c r="D1127" s="208" t="str">
        <f t="shared" si="529"/>
        <v>-1.64876196632248+0.052333004202164i</v>
      </c>
      <c r="E1127" t="str">
        <f t="shared" si="530"/>
        <v>36500</v>
      </c>
      <c r="F1127" t="str">
        <f t="shared" si="531"/>
        <v>0.21505376344086</v>
      </c>
      <c r="G1127" t="str">
        <f t="shared" si="526"/>
        <v>0.21505376344086</v>
      </c>
      <c r="H1127" t="str">
        <f t="shared" si="532"/>
        <v>2.13970541978489+0.872381925500522i</v>
      </c>
      <c r="I1127" t="str">
        <f t="shared" si="533"/>
        <v>389.950188126833i</v>
      </c>
      <c r="J1127" t="str">
        <f t="shared" si="527"/>
        <v>-204.829971584398+85.308622756131i</v>
      </c>
      <c r="K1127" t="str">
        <f t="shared" si="534"/>
        <v>0.675688982445054-1.62236067823712i</v>
      </c>
      <c r="L1127" t="str">
        <f t="shared" si="535"/>
        <v>0.200957197511732-0.41103116529401i</v>
      </c>
      <c r="M1127" t="str">
        <f t="shared" si="536"/>
        <v>0.876646179956786-2.03339184353113i</v>
      </c>
      <c r="N1127" t="str">
        <f t="shared" si="537"/>
        <v>-1.23859818972959i</v>
      </c>
      <c r="O1127" t="str">
        <f t="shared" si="538"/>
        <v>0.32612177460458-0.945327767564647i</v>
      </c>
      <c r="P1127" t="str">
        <f t="shared" si="539"/>
        <v>0.67387822539542+0.945327767564647i</v>
      </c>
      <c r="Q1127" t="str">
        <f t="shared" si="540"/>
        <v>-0.67387822539542+0.293270422164943i</v>
      </c>
      <c r="R1127" t="str">
        <f t="shared" si="541"/>
        <v>-0.327474236517242-1.54533302295848i</v>
      </c>
      <c r="S1127" t="str">
        <f t="shared" si="542"/>
        <v>0.138299962071612i</v>
      </c>
      <c r="T1127" t="str">
        <f t="shared" si="543"/>
        <v>0.213719498463167-0.0452896744897647i</v>
      </c>
      <c r="U1127" t="str">
        <f t="shared" si="544"/>
        <v>0.0000499999999999999-0.001431043582685i</v>
      </c>
      <c r="V1127" t="str">
        <f t="shared" si="545"/>
        <v>0.00002-0.016027688126072i</v>
      </c>
      <c r="W1127" t="str">
        <f t="shared" si="546"/>
        <v>0.0000422731324521585-0.00131385714266163i</v>
      </c>
      <c r="X1127" t="str">
        <f t="shared" si="547"/>
        <v>0.0000508894594944631-0.00131324526030826i</v>
      </c>
      <c r="Y1127" t="str">
        <f t="shared" si="548"/>
        <v>0.009+0.499136240802346i</v>
      </c>
      <c r="Z1127" t="str">
        <f t="shared" si="549"/>
        <v>-0.0316229603146448-0.0018016231474941i</v>
      </c>
      <c r="AA1127" t="str">
        <f t="shared" si="550"/>
        <v>0.438105866329706-24.0969880050856i</v>
      </c>
      <c r="AB1127" t="str">
        <f t="shared" si="551"/>
        <v>0.642903085343515-0.136238722592227i</v>
      </c>
      <c r="AC1127" t="str">
        <f t="shared" si="552"/>
        <v>1.28657182655669-1.42670704564117i</v>
      </c>
      <c r="AD1127" t="str">
        <f t="shared" si="553"/>
        <v>0.276775982697034+0.201029990434423i</v>
      </c>
      <c r="AE1127" t="str">
        <f t="shared" si="554"/>
        <v>-0.00839029563276795-0.00685580942665858i</v>
      </c>
      <c r="AF1127" t="str">
        <f t="shared" si="555"/>
        <v>-3.78846738610737-0.820048921298358i</v>
      </c>
      <c r="AG1127" t="str">
        <f t="shared" si="556"/>
        <v>1.01797501750842-0.0238246503236438i</v>
      </c>
      <c r="AH1127" t="str">
        <f t="shared" si="557"/>
        <v>0.0249332822137993+0.0328568869139041i</v>
      </c>
      <c r="AI1127">
        <f t="shared" si="558"/>
        <v>-27.692335007824326</v>
      </c>
      <c r="AJ1127">
        <f t="shared" si="559"/>
        <v>52.80713938633528</v>
      </c>
      <c r="AK1127"/>
      <c r="AL1127"/>
      <c r="AM1127"/>
      <c r="AN1127"/>
    </row>
    <row r="1128" spans="1:40" x14ac:dyDescent="0.35">
      <c r="A1128"/>
      <c r="B1128">
        <f t="shared" si="525"/>
        <v>99400</v>
      </c>
      <c r="C1128" s="237" t="str">
        <f t="shared" si="528"/>
        <v>-2.14089575174232E-06+0.00681917678021222i</v>
      </c>
      <c r="D1128" s="208" t="str">
        <f t="shared" si="529"/>
        <v>-1.64876193324736+0.0522803553149604i</v>
      </c>
      <c r="E1128" t="str">
        <f t="shared" si="530"/>
        <v>36500</v>
      </c>
      <c r="F1128" t="str">
        <f t="shared" si="531"/>
        <v>0.21505376344086</v>
      </c>
      <c r="G1128" t="str">
        <f t="shared" si="526"/>
        <v>0.21505376344086</v>
      </c>
      <c r="H1128" t="str">
        <f t="shared" si="532"/>
        <v>2.14035747092211+0.871794287625384i</v>
      </c>
      <c r="I1128" t="str">
        <f t="shared" si="533"/>
        <v>390.342887208532i</v>
      </c>
      <c r="J1128" t="str">
        <f t="shared" si="527"/>
        <v>-205.244742202834+85.3945327488361i</v>
      </c>
      <c r="K1128" t="str">
        <f t="shared" si="534"/>
        <v>0.674519360360488-1.62119924744123i</v>
      </c>
      <c r="L1128" t="str">
        <f t="shared" si="535"/>
        <v>0.200630899548772-0.410777022859793i</v>
      </c>
      <c r="M1128" t="str">
        <f t="shared" si="536"/>
        <v>0.87515025990926-2.03197627030102i</v>
      </c>
      <c r="N1128" t="str">
        <f t="shared" si="537"/>
        <v>-1.23984551922579i</v>
      </c>
      <c r="O1128" t="str">
        <f t="shared" si="538"/>
        <v>0.324942386007146-0.945733813383017i</v>
      </c>
      <c r="P1128" t="str">
        <f t="shared" si="539"/>
        <v>0.675057613992854+0.945733813383017i</v>
      </c>
      <c r="Q1128" t="str">
        <f t="shared" si="540"/>
        <v>-0.675057613992854+0.294111705842773i</v>
      </c>
      <c r="R1128" t="str">
        <f t="shared" si="541"/>
        <v>-0.327462063441328-1.5436374879131i</v>
      </c>
      <c r="S1128" t="str">
        <f t="shared" si="542"/>
        <v>0.138439236957888i</v>
      </c>
      <c r="T1128" t="str">
        <f t="shared" si="543"/>
        <v>0.213699995966281-0.045333598195473i</v>
      </c>
      <c r="U1128" t="str">
        <f t="shared" si="544"/>
        <v>0.0000499999999999999-0.00142960390101228i</v>
      </c>
      <c r="V1128" t="str">
        <f t="shared" si="545"/>
        <v>0.00002-0.0160115636913376i</v>
      </c>
      <c r="W1128" t="str">
        <f t="shared" si="546"/>
        <v>0.0000422731315455372-0.00131253558068509i</v>
      </c>
      <c r="X1128" t="str">
        <f t="shared" si="547"/>
        <v>0.000050872116379183-0.0013119244276015i</v>
      </c>
      <c r="Y1128" t="str">
        <f t="shared" si="548"/>
        <v>0.009+0.499638895626921i</v>
      </c>
      <c r="Z1128" t="str">
        <f t="shared" si="549"/>
        <v>-0.0315592342701443-0.00179822494428402i</v>
      </c>
      <c r="AA1128" t="str">
        <f t="shared" si="550"/>
        <v>0.437219625403608-24.0726339820879i</v>
      </c>
      <c r="AB1128" t="str">
        <f t="shared" si="551"/>
        <v>0.642844418654186-0.136370852258086i</v>
      </c>
      <c r="AC1128" t="str">
        <f t="shared" si="552"/>
        <v>1.28548312431727-1.42558959099847i</v>
      </c>
      <c r="AD1128" t="str">
        <f t="shared" si="553"/>
        <v>0.277025109910245+0.201133142850464i</v>
      </c>
      <c r="AE1128" t="str">
        <f t="shared" si="554"/>
        <v>-0.00838101770777395-0.00684576143754182i</v>
      </c>
      <c r="AF1128" t="str">
        <f t="shared" si="555"/>
        <v>-3.78911940416947-0.819513932310424i</v>
      </c>
      <c r="AG1128" t="str">
        <f t="shared" si="556"/>
        <v>1.01796578974632-0.0238224406767841i</v>
      </c>
      <c r="AH1128" t="str">
        <f t="shared" si="557"/>
        <v>0.0249171647009494+0.0328118648898915i</v>
      </c>
      <c r="AI1128">
        <f t="shared" si="558"/>
        <v>-27.701944194811261</v>
      </c>
      <c r="AJ1128">
        <f t="shared" si="559"/>
        <v>52.78714659764357</v>
      </c>
      <c r="AK1128"/>
      <c r="AL1128"/>
      <c r="AM1128"/>
      <c r="AN1128"/>
    </row>
    <row r="1129" spans="1:40" x14ac:dyDescent="0.35">
      <c r="A1129"/>
      <c r="B1129">
        <f t="shared" si="525"/>
        <v>99500</v>
      </c>
      <c r="C1129" s="237" t="str">
        <f t="shared" si="528"/>
        <v>-2.13659460658806E-06+0.00681232333756101i</v>
      </c>
      <c r="D1129" s="208" t="str">
        <f t="shared" si="529"/>
        <v>-1.64876190027191+0.0522278122546344i</v>
      </c>
      <c r="E1129" t="str">
        <f t="shared" si="530"/>
        <v>36500</v>
      </c>
      <c r="F1129" t="str">
        <f t="shared" si="531"/>
        <v>0.21505376344086</v>
      </c>
      <c r="G1129" t="str">
        <f t="shared" si="526"/>
        <v>0.21505376344086</v>
      </c>
      <c r="H1129" t="str">
        <f t="shared" si="532"/>
        <v>2.14100798924114+0.871207149872224i</v>
      </c>
      <c r="I1129" t="str">
        <f t="shared" si="533"/>
        <v>390.735586290231i</v>
      </c>
      <c r="J1129" t="str">
        <f t="shared" si="527"/>
        <v>-205.659930305537+85.4804427415412i</v>
      </c>
      <c r="K1129" t="str">
        <f t="shared" si="534"/>
        <v>0.673352609239331-1.6200389965916i</v>
      </c>
      <c r="L1129" t="str">
        <f t="shared" si="535"/>
        <v>0.200305332663559-0.410523034551959i</v>
      </c>
      <c r="M1129" t="str">
        <f t="shared" si="536"/>
        <v>0.87365794190289-2.03056203114356i</v>
      </c>
      <c r="N1129" t="str">
        <f t="shared" si="537"/>
        <v>-1.24109284872199i</v>
      </c>
      <c r="O1129" t="str">
        <f t="shared" si="538"/>
        <v>0.323762491854382-0.946138387799714i</v>
      </c>
      <c r="P1129" t="str">
        <f t="shared" si="539"/>
        <v>0.676237508145618+0.946138387799714i</v>
      </c>
      <c r="Q1129" t="str">
        <f t="shared" si="540"/>
        <v>-0.676237508145618+0.294954460922276i</v>
      </c>
      <c r="R1129" t="str">
        <f t="shared" si="541"/>
        <v>-0.327449876601583-1.54194521462016i</v>
      </c>
      <c r="S1129" t="str">
        <f t="shared" si="542"/>
        <v>0.138578511844163i</v>
      </c>
      <c r="T1129" t="str">
        <f t="shared" si="543"/>
        <v>0.21368047318729-0.0453775166030022i</v>
      </c>
      <c r="U1129" t="str">
        <f t="shared" si="544"/>
        <v>0.0000500000000000001-0.00142816711317207i</v>
      </c>
      <c r="V1129" t="str">
        <f t="shared" si="545"/>
        <v>0.00002-0.0159954716675272i</v>
      </c>
      <c r="W1129" t="str">
        <f t="shared" si="546"/>
        <v>0.0000422731306380035-0.00131121667534167i</v>
      </c>
      <c r="X1129" t="str">
        <f t="shared" si="547"/>
        <v>0.0000508548255217846-0.00131060624971939i</v>
      </c>
      <c r="Y1129" t="str">
        <f t="shared" si="548"/>
        <v>0.009+0.500141550451495i</v>
      </c>
      <c r="Z1129" t="str">
        <f t="shared" si="549"/>
        <v>-0.0314957008134167-0.00179483837632487i</v>
      </c>
      <c r="AA1129" t="str">
        <f t="shared" si="550"/>
        <v>0.436336076089069-24.0483292485316i</v>
      </c>
      <c r="AB1129" t="str">
        <f t="shared" si="551"/>
        <v>0.642785690952979-0.136502965986159i</v>
      </c>
      <c r="AC1129" t="str">
        <f t="shared" si="552"/>
        <v>1.28439708397263-1.42447311853861i</v>
      </c>
      <c r="AD1129" t="str">
        <f t="shared" si="553"/>
        <v>0.277274383420549+0.201236006279572i</v>
      </c>
      <c r="AE1129" t="str">
        <f t="shared" si="554"/>
        <v>-0.00837176491666929-0.00683573175080327i</v>
      </c>
      <c r="AF1129" t="str">
        <f t="shared" si="555"/>
        <v>-3.78976988951305-0.81897933761759i</v>
      </c>
      <c r="AG1129" t="str">
        <f t="shared" si="556"/>
        <v>1.01795655587872-0.0238202484699058i</v>
      </c>
      <c r="AH1129" t="str">
        <f t="shared" si="557"/>
        <v>0.0249010855874664+0.0327669218311556i</v>
      </c>
      <c r="AI1129">
        <f t="shared" si="558"/>
        <v>-27.711544790450453</v>
      </c>
      <c r="AJ1129">
        <f t="shared" si="559"/>
        <v>52.767133455319239</v>
      </c>
      <c r="AK1129"/>
      <c r="AL1129"/>
      <c r="AM1129"/>
      <c r="AN1129"/>
    </row>
    <row r="1130" spans="1:40" x14ac:dyDescent="0.35">
      <c r="A1130"/>
      <c r="B1130">
        <f t="shared" si="525"/>
        <v>99600</v>
      </c>
      <c r="C1130" s="237" t="str">
        <f t="shared" si="528"/>
        <v>-2.13230641018387E-06+0.00680548365683876i</v>
      </c>
      <c r="D1130" s="208" t="str">
        <f t="shared" si="529"/>
        <v>-1.64876186739574+0.0521753747024305i</v>
      </c>
      <c r="E1130" t="str">
        <f t="shared" si="530"/>
        <v>36500</v>
      </c>
      <c r="F1130" t="str">
        <f t="shared" si="531"/>
        <v>0.21505376344086</v>
      </c>
      <c r="G1130" t="str">
        <f t="shared" si="526"/>
        <v>0.21505376344086</v>
      </c>
      <c r="H1130" t="str">
        <f t="shared" si="532"/>
        <v>2.14165697915745+0.870620512694574i</v>
      </c>
      <c r="I1130" t="str">
        <f t="shared" si="533"/>
        <v>391.128285371929i</v>
      </c>
      <c r="J1130" t="str">
        <f t="shared" si="527"/>
        <v>-206.075535892505+85.5663527342463i</v>
      </c>
      <c r="K1130" t="str">
        <f t="shared" si="534"/>
        <v>0.672188720287614-1.6188799256688i</v>
      </c>
      <c r="L1130" t="str">
        <f t="shared" si="535"/>
        <v>0.199980494893963-0.410269200862691i</v>
      </c>
      <c r="M1130" t="str">
        <f t="shared" si="536"/>
        <v>0.872169215181577-2.02914912653149i</v>
      </c>
      <c r="N1130" t="str">
        <f t="shared" si="537"/>
        <v>-1.2423401782182i</v>
      </c>
      <c r="O1130" t="str">
        <f t="shared" si="538"/>
        <v>0.322582093981993-0.946541490185292i</v>
      </c>
      <c r="P1130" t="str">
        <f t="shared" si="539"/>
        <v>0.677417906018007+0.946541490185292i</v>
      </c>
      <c r="Q1130" t="str">
        <f t="shared" si="540"/>
        <v>-0.677417906018007+0.295798688032908i</v>
      </c>
      <c r="R1130" t="str">
        <f t="shared" si="541"/>
        <v>-0.32743767599323-1.54025619324107i</v>
      </c>
      <c r="S1130" t="str">
        <f t="shared" si="542"/>
        <v>0.138717786730439i</v>
      </c>
      <c r="T1130" t="str">
        <f t="shared" si="543"/>
        <v>0.213660930124253-0.0454214297059395i</v>
      </c>
      <c r="U1130" t="str">
        <f t="shared" si="544"/>
        <v>0.0000500000000000001-0.001426733210448i</v>
      </c>
      <c r="V1130" t="str">
        <f t="shared" si="545"/>
        <v>0.00002-0.0159794119570176i</v>
      </c>
      <c r="W1130" t="str">
        <f t="shared" si="546"/>
        <v>0.0000422731297295574-0.00130990041862944i</v>
      </c>
      <c r="X1130" t="str">
        <f t="shared" si="547"/>
        <v>0.0000508375867125127-0.00130929071866683i</v>
      </c>
      <c r="Y1130" t="str">
        <f t="shared" si="548"/>
        <v>0.009+0.500644205276069i</v>
      </c>
      <c r="Z1130" t="str">
        <f t="shared" si="549"/>
        <v>-0.0314323591686677-0.00179146338914809i</v>
      </c>
      <c r="AA1130" t="str">
        <f t="shared" si="550"/>
        <v>0.435455207476815-24.0240736546008i</v>
      </c>
      <c r="AB1130" t="str">
        <f t="shared" si="551"/>
        <v>0.642726902234056-0.136635063757155i</v>
      </c>
      <c r="AC1130" t="str">
        <f t="shared" si="552"/>
        <v>1.28331369762116-1.42335762858989i</v>
      </c>
      <c r="AD1130" t="str">
        <f t="shared" si="553"/>
        <v>0.277523802925082+0.201338580528277i</v>
      </c>
      <c r="AE1130" t="str">
        <f t="shared" si="554"/>
        <v>-0.00836253715555625-0.00682572031023195i</v>
      </c>
      <c r="AF1130" t="str">
        <f t="shared" si="555"/>
        <v>-3.79041884655319-0.818445137992143i</v>
      </c>
      <c r="AG1130" t="str">
        <f t="shared" si="556"/>
        <v>1.01794731590537-0.0238180736234526i</v>
      </c>
      <c r="AH1130" t="str">
        <f t="shared" si="557"/>
        <v>0.0248850447048113+0.0327220575052298i</v>
      </c>
      <c r="AI1130">
        <f t="shared" si="558"/>
        <v>-27.721136815395589</v>
      </c>
      <c r="AJ1130">
        <f t="shared" si="559"/>
        <v>52.747100013254759</v>
      </c>
      <c r="AK1130"/>
      <c r="AL1130"/>
      <c r="AM1130"/>
      <c r="AN1130"/>
    </row>
    <row r="1131" spans="1:40" x14ac:dyDescent="0.35">
      <c r="A1131"/>
      <c r="B1131">
        <f t="shared" si="525"/>
        <v>99700</v>
      </c>
      <c r="C1131" s="237" t="str">
        <f t="shared" si="528"/>
        <v>-2.12803111060495E-06+0.0067986576966355i</v>
      </c>
      <c r="D1131" s="208" t="str">
        <f t="shared" si="529"/>
        <v>-1.64876183461844+0.0521230423408722i</v>
      </c>
      <c r="E1131" t="str">
        <f t="shared" si="530"/>
        <v>36500</v>
      </c>
      <c r="F1131" t="str">
        <f t="shared" si="531"/>
        <v>0.21505376344086</v>
      </c>
      <c r="G1131" t="str">
        <f t="shared" si="526"/>
        <v>0.21505376344086</v>
      </c>
      <c r="H1131" t="str">
        <f t="shared" si="532"/>
        <v>2.14230444507237+0.870034376537843i</v>
      </c>
      <c r="I1131" t="str">
        <f t="shared" si="533"/>
        <v>391.520984453628i</v>
      </c>
      <c r="J1131" t="str">
        <f t="shared" si="527"/>
        <v>-206.491558963739+85.6522627269513i</v>
      </c>
      <c r="K1131" t="str">
        <f t="shared" si="534"/>
        <v>0.671027684742249-1.61772203464107i</v>
      </c>
      <c r="L1131" t="str">
        <f t="shared" si="535"/>
        <v>0.199656384283433-0.410015522279474i</v>
      </c>
      <c r="M1131" t="str">
        <f t="shared" si="536"/>
        <v>0.870684069025682-2.02773755692054i</v>
      </c>
      <c r="N1131" t="str">
        <f t="shared" si="537"/>
        <v>-1.2435875077144i</v>
      </c>
      <c r="O1131" t="str">
        <f t="shared" si="538"/>
        <v>0.321401194226498-0.946943119912585i</v>
      </c>
      <c r="P1131" t="str">
        <f t="shared" si="539"/>
        <v>0.678598805773502+0.946943119912585i</v>
      </c>
      <c r="Q1131" t="str">
        <f t="shared" si="540"/>
        <v>-0.678598805773502+0.296644387801815i</v>
      </c>
      <c r="R1131" t="str">
        <f t="shared" si="541"/>
        <v>-0.327425461611484-1.53857041397673i</v>
      </c>
      <c r="S1131" t="str">
        <f t="shared" si="542"/>
        <v>0.138857061616714i</v>
      </c>
      <c r="T1131" t="str">
        <f t="shared" si="543"/>
        <v>0.21364136677522-0.0454653374978669i</v>
      </c>
      <c r="U1131" t="str">
        <f t="shared" si="544"/>
        <v>0.0000500000000000001-0.00142530218415869i</v>
      </c>
      <c r="V1131" t="str">
        <f t="shared" si="545"/>
        <v>0.00002-0.0159633844625773i</v>
      </c>
      <c r="W1131" t="str">
        <f t="shared" si="546"/>
        <v>0.0000422731288201985-0.00130858680257861i</v>
      </c>
      <c r="X1131" t="str">
        <f t="shared" si="547"/>
        <v>0.0000508203997426648-0.00130797782648082i</v>
      </c>
      <c r="Y1131" t="str">
        <f t="shared" si="548"/>
        <v>0.009+0.501146860100644i</v>
      </c>
      <c r="Z1131" t="str">
        <f t="shared" si="549"/>
        <v>-0.0313692085640088-0.00178809992860192i</v>
      </c>
      <c r="AA1131" t="str">
        <f t="shared" si="550"/>
        <v>0.434577008712886-23.9998670510879i</v>
      </c>
      <c r="AB1131" t="str">
        <f t="shared" si="551"/>
        <v>0.642668052491551-0.136767145551768i</v>
      </c>
      <c r="AC1131" t="str">
        <f t="shared" si="552"/>
        <v>1.28223295738802-1.42224312146814i</v>
      </c>
      <c r="AD1131" t="str">
        <f t="shared" si="553"/>
        <v>0.277773368120705+0.201440865403353i</v>
      </c>
      <c r="AE1131" t="str">
        <f t="shared" si="554"/>
        <v>-0.00835333432106036-0.00681572705985636i</v>
      </c>
      <c r="AF1131" t="str">
        <f t="shared" si="555"/>
        <v>-3.79106627969081-0.817911334196971i</v>
      </c>
      <c r="AG1131" t="str">
        <f t="shared" si="556"/>
        <v>1.01793806982607-0.0238159160581673i</v>
      </c>
      <c r="AH1131" t="str">
        <f t="shared" si="557"/>
        <v>0.0248690418853055+0.0326772716805852i</v>
      </c>
      <c r="AI1131">
        <f t="shared" si="558"/>
        <v>-27.730720290233588</v>
      </c>
      <c r="AJ1131">
        <f t="shared" si="559"/>
        <v>52.727046325121172</v>
      </c>
      <c r="AK1131"/>
      <c r="AL1131"/>
      <c r="AM1131"/>
      <c r="AN1131"/>
    </row>
    <row r="1132" spans="1:40" x14ac:dyDescent="0.35">
      <c r="A1132"/>
      <c r="B1132">
        <f t="shared" si="525"/>
        <v>99800</v>
      </c>
      <c r="C1132" s="237" t="str">
        <f t="shared" si="528"/>
        <v>-2.12376865618655E-06+0.00679184541570719i</v>
      </c>
      <c r="D1132" s="208" t="str">
        <f t="shared" si="529"/>
        <v>-1.64876180193962+0.0520708148537551i</v>
      </c>
      <c r="E1132" t="str">
        <f t="shared" si="530"/>
        <v>36500</v>
      </c>
      <c r="F1132" t="str">
        <f t="shared" si="531"/>
        <v>0.21505376344086</v>
      </c>
      <c r="G1132" t="str">
        <f t="shared" si="526"/>
        <v>0.21505376344086</v>
      </c>
      <c r="H1132" t="str">
        <f t="shared" si="532"/>
        <v>2.14295039137316+0.869448741839447i</v>
      </c>
      <c r="I1132" t="str">
        <f t="shared" si="533"/>
        <v>391.913683535327i</v>
      </c>
      <c r="J1132" t="str">
        <f t="shared" si="527"/>
        <v>-206.90799951924+85.7381727196563i</v>
      </c>
      <c r="K1132" t="str">
        <f t="shared" si="534"/>
        <v>0.669869493870922-1.6165653234644i</v>
      </c>
      <c r="L1132" t="str">
        <f t="shared" si="535"/>
        <v>0.199332998880995-0.40976199928513i</v>
      </c>
      <c r="M1132" t="str">
        <f t="shared" si="536"/>
        <v>0.869202492751917-2.02632732274953i</v>
      </c>
      <c r="N1132" t="str">
        <f t="shared" si="537"/>
        <v>-1.2448348372106i</v>
      </c>
      <c r="O1132" t="str">
        <f t="shared" si="538"/>
        <v>0.320219794425168-0.94734327635673i</v>
      </c>
      <c r="P1132" t="str">
        <f t="shared" si="539"/>
        <v>0.679780205574832+0.94734327635673i</v>
      </c>
      <c r="Q1132" t="str">
        <f t="shared" si="540"/>
        <v>-0.679780205574832+0.29749156085387i</v>
      </c>
      <c r="R1132" t="str">
        <f t="shared" si="541"/>
        <v>-0.327413233451555-1.53688786706726i</v>
      </c>
      <c r="S1132" t="str">
        <f t="shared" si="542"/>
        <v>0.13899633650299i</v>
      </c>
      <c r="T1132" t="str">
        <f t="shared" si="543"/>
        <v>0.213621783138243-0.0455092399723644i</v>
      </c>
      <c r="U1132" t="str">
        <f t="shared" si="544"/>
        <v>0.00005-0.00142387402565752i</v>
      </c>
      <c r="V1132" t="str">
        <f t="shared" si="545"/>
        <v>0.00002-0.0159473890873643i</v>
      </c>
      <c r="W1132" t="str">
        <f t="shared" si="546"/>
        <v>0.0000422731279099273-0.00130727581925133i</v>
      </c>
      <c r="X1132" t="str">
        <f t="shared" si="547"/>
        <v>0.0000508032644045828-0.00130666756523025i</v>
      </c>
      <c r="Y1132" t="str">
        <f t="shared" si="548"/>
        <v>0.009+0.501649514925218i</v>
      </c>
      <c r="Z1132" t="str">
        <f t="shared" si="549"/>
        <v>-0.0313062482314331-0.00178474794084908i</v>
      </c>
      <c r="AA1132" t="str">
        <f t="shared" si="550"/>
        <v>0.433701468998311-23.9757092893898i</v>
      </c>
      <c r="AB1132" t="str">
        <f t="shared" si="551"/>
        <v>0.642609141719603-0.136899211350685i</v>
      </c>
      <c r="AC1132" t="str">
        <f t="shared" si="552"/>
        <v>1.28115485542509-1.42112959747684i</v>
      </c>
      <c r="AD1132" t="str">
        <f t="shared" si="553"/>
        <v>0.278023078704011+0.201542860711826i</v>
      </c>
      <c r="AE1132" t="str">
        <f t="shared" si="554"/>
        <v>-0.00834415631032676-0.00680575194394307i</v>
      </c>
      <c r="AF1132" t="str">
        <f t="shared" si="555"/>
        <v>-3.79171219331278-0.817377926985692i</v>
      </c>
      <c r="AG1132" t="str">
        <f t="shared" si="556"/>
        <v>1.01792881764065-0.0238137756950898i</v>
      </c>
      <c r="AH1132" t="str">
        <f t="shared" si="557"/>
        <v>0.0248530769621246+0.0326325641266263i</v>
      </c>
      <c r="AI1132">
        <f t="shared" si="558"/>
        <v>-27.74029523548494</v>
      </c>
      <c r="AJ1132">
        <f t="shared" si="559"/>
        <v>52.706972444370493</v>
      </c>
      <c r="AK1132"/>
      <c r="AL1132"/>
      <c r="AM1132"/>
      <c r="AN1132"/>
    </row>
    <row r="1133" spans="1:40" x14ac:dyDescent="0.35">
      <c r="A1133"/>
      <c r="B1133">
        <f t="shared" si="525"/>
        <v>99900</v>
      </c>
      <c r="C1133" s="237" t="str">
        <f t="shared" si="528"/>
        <v>-2.11951899552233E-06+0.00678504677297493i</v>
      </c>
      <c r="D1133" s="208" t="str">
        <f t="shared" si="529"/>
        <v>-1.6487617693589+0.0520186919261411i</v>
      </c>
      <c r="E1133" t="str">
        <f t="shared" si="530"/>
        <v>36500</v>
      </c>
      <c r="F1133" t="str">
        <f t="shared" si="531"/>
        <v>0.21505376344086</v>
      </c>
      <c r="G1133" t="str">
        <f t="shared" si="526"/>
        <v>0.21505376344086</v>
      </c>
      <c r="H1133" t="str">
        <f t="shared" si="532"/>
        <v>2.14359482243305+0.868863609028827i</v>
      </c>
      <c r="I1133" t="str">
        <f t="shared" si="533"/>
        <v>392.306382617026i</v>
      </c>
      <c r="J1133" t="str">
        <f t="shared" si="527"/>
        <v>-207.324857559007+85.8240827123614i</v>
      </c>
      <c r="K1133" t="str">
        <f t="shared" si="534"/>
        <v>0.668714138971995-1.61540979208269i</v>
      </c>
      <c r="L1133" t="str">
        <f t="shared" si="535"/>
        <v>0.199010336741234-0.409508632357846i</v>
      </c>
      <c r="M1133" t="str">
        <f t="shared" si="536"/>
        <v>0.867724475713229-2.02491842444054i</v>
      </c>
      <c r="N1133" t="str">
        <f t="shared" si="537"/>
        <v>-1.2460821667068i</v>
      </c>
      <c r="O1133" t="str">
        <f t="shared" si="538"/>
        <v>0.319037896416061-0.947741958895149i</v>
      </c>
      <c r="P1133" t="str">
        <f t="shared" si="539"/>
        <v>0.680962103583939+0.947741958895149i</v>
      </c>
      <c r="Q1133" t="str">
        <f t="shared" si="540"/>
        <v>-0.680962103583939+0.298340207811651i</v>
      </c>
      <c r="R1133" t="str">
        <f t="shared" si="541"/>
        <v>-0.327400991508644-1.53520854279186i</v>
      </c>
      <c r="S1133" t="str">
        <f t="shared" si="542"/>
        <v>0.139135611389266i</v>
      </c>
      <c r="T1133" t="str">
        <f t="shared" si="543"/>
        <v>0.21360217921137-0.0455531371230071i</v>
      </c>
      <c r="U1133" t="str">
        <f t="shared" si="544"/>
        <v>0.00005-0.00142244872633254i</v>
      </c>
      <c r="V1133" t="str">
        <f t="shared" si="545"/>
        <v>0.00002-0.0159314257349245i</v>
      </c>
      <c r="W1133" t="str">
        <f t="shared" si="546"/>
        <v>0.0000422731269987436-0.00130596746074151i</v>
      </c>
      <c r="X1133" t="str">
        <f t="shared" si="547"/>
        <v>0.0000507861804916474-0.00130535992701575i</v>
      </c>
      <c r="Y1133" t="str">
        <f t="shared" si="548"/>
        <v>0.009+0.502152169749793i</v>
      </c>
      <c r="Z1133" t="str">
        <f t="shared" si="549"/>
        <v>-0.0312434774067912-0.00178140737236475i</v>
      </c>
      <c r="AA1133" t="str">
        <f t="shared" si="550"/>
        <v>0.43282857758876-23.9516002215053i</v>
      </c>
      <c r="AB1133" t="str">
        <f t="shared" si="551"/>
        <v>0.642550169912341-0.137031261134579i</v>
      </c>
      <c r="AC1133" t="str">
        <f t="shared" si="552"/>
        <v>1.2800793839109-1.42001705690722i</v>
      </c>
      <c r="AD1133" t="str">
        <f t="shared" si="553"/>
        <v>0.278272934371317+0.201644566260964i</v>
      </c>
      <c r="AE1133" t="str">
        <f t="shared" si="554"/>
        <v>-0.00833500302101717-0.00679579490699528i</v>
      </c>
      <c r="AF1133" t="str">
        <f t="shared" si="555"/>
        <v>-3.79235659179195-0.816844917102686i</v>
      </c>
      <c r="AG1133" t="str">
        <f t="shared" si="556"/>
        <v>1.01791955934896-0.0238116524555561i</v>
      </c>
      <c r="AH1133" t="str">
        <f t="shared" si="557"/>
        <v>0.0248371497692936+0.0325879346136861i</v>
      </c>
      <c r="AI1133">
        <f t="shared" si="558"/>
        <v>-27.749861671604027</v>
      </c>
      <c r="AJ1133">
        <f t="shared" si="559"/>
        <v>52.686878424236205</v>
      </c>
      <c r="AK1133"/>
      <c r="AL1133"/>
      <c r="AM1133"/>
      <c r="AN1133"/>
    </row>
    <row r="1134" spans="1:40" x14ac:dyDescent="0.35">
      <c r="A1134"/>
      <c r="B1134">
        <f t="shared" si="525"/>
        <v>100000</v>
      </c>
      <c r="C1134" s="237" t="str">
        <f t="shared" si="528"/>
        <v>-0.0000021152820774629+0.00677826172752417i</v>
      </c>
      <c r="D1134" s="208" t="str">
        <f t="shared" si="529"/>
        <v>-1.64876173687585+0.051966673244352i</v>
      </c>
      <c r="E1134" t="str">
        <f t="shared" si="530"/>
        <v>36500</v>
      </c>
      <c r="F1134" t="str">
        <f t="shared" si="531"/>
        <v>0.21505376344086</v>
      </c>
      <c r="G1134" t="str">
        <f t="shared" si="526"/>
        <v>0.21505376344086</v>
      </c>
      <c r="H1134" t="str">
        <f t="shared" si="532"/>
        <v>2.14423774261121+0.868278978527496i</v>
      </c>
      <c r="I1134" t="str">
        <f t="shared" si="533"/>
        <v>392.699081698724i</v>
      </c>
      <c r="J1134" t="str">
        <f t="shared" si="527"/>
        <v>-207.74213308304+85.9099927050665i</v>
      </c>
      <c r="K1134" t="str">
        <f t="shared" si="534"/>
        <v>0.667561611374377-1.61425544042778i</v>
      </c>
      <c r="L1134" t="str">
        <f t="shared" si="535"/>
        <v>0.198688395924278-0.409255421971203i</v>
      </c>
      <c r="M1134" t="str">
        <f t="shared" si="536"/>
        <v>0.866250007298655-2.02351086239898i</v>
      </c>
      <c r="N1134" t="str">
        <f t="shared" si="537"/>
        <v>-1.24732949620301i</v>
      </c>
      <c r="O1134" t="str">
        <f t="shared" si="538"/>
        <v>0.317855502038-0.948139166907565i</v>
      </c>
      <c r="P1134" t="str">
        <f t="shared" si="539"/>
        <v>0.682144497962+0.948139166907565i</v>
      </c>
      <c r="Q1134" t="str">
        <f t="shared" si="540"/>
        <v>-0.682144497962+0.299190329295445i</v>
      </c>
      <c r="R1134" t="str">
        <f t="shared" si="541"/>
        <v>-0.327388735777954-1.5335324314686i</v>
      </c>
      <c r="S1134" t="str">
        <f t="shared" si="542"/>
        <v>0.139274886275541i</v>
      </c>
      <c r="T1134" t="str">
        <f t="shared" si="543"/>
        <v>0.213582554992643-0.0455970289433677i</v>
      </c>
      <c r="U1134" t="str">
        <f t="shared" si="544"/>
        <v>0.00005-0.00142102627760621i</v>
      </c>
      <c r="V1134" t="str">
        <f t="shared" si="545"/>
        <v>0.00002-0.0159154943091895i</v>
      </c>
      <c r="W1134" t="str">
        <f t="shared" si="546"/>
        <v>0.0000422731260866472-0.0013046617191747i</v>
      </c>
      <c r="X1134" t="str">
        <f t="shared" si="547"/>
        <v>0.0000507691477982718-0.00130405490396956i</v>
      </c>
      <c r="Y1134" t="str">
        <f t="shared" si="548"/>
        <v>0.009+0.502654824574367i</v>
      </c>
      <c r="Z1134" t="str">
        <f t="shared" si="549"/>
        <v>-0.0311808953297693-0.00177807816993425i</v>
      </c>
      <c r="AA1134" t="str">
        <f t="shared" si="550"/>
        <v>0.431958323794217-23.9275397000317i</v>
      </c>
      <c r="AB1134" t="str">
        <f t="shared" si="551"/>
        <v>0.642491137063875-0.137163294884116i</v>
      </c>
      <c r="AC1134" t="str">
        <f t="shared" si="552"/>
        <v>1.27900653505046-1.4189055000383i</v>
      </c>
      <c r="AD1134" t="str">
        <f t="shared" si="553"/>
        <v>0.278522934818681+0.201745981858286i</v>
      </c>
      <c r="AE1134" t="str">
        <f t="shared" si="554"/>
        <v>-0.00832587435130728-0.00678585589375186i</v>
      </c>
      <c r="AF1134" t="str">
        <f t="shared" si="555"/>
        <v>-3.79299947948706-0.816312305283144i</v>
      </c>
      <c r="AG1134" t="str">
        <f t="shared" si="556"/>
        <v>1.01791029495088-0.0238095462611971i</v>
      </c>
      <c r="AH1134" t="str">
        <f t="shared" si="557"/>
        <v>0.0248212601416819+0.0325433829130214i</v>
      </c>
      <c r="AI1134">
        <f t="shared" si="558"/>
        <v>-27.759419618979368</v>
      </c>
      <c r="AJ1134">
        <f t="shared" si="559"/>
        <v>52.666764317734035</v>
      </c>
      <c r="AK1134"/>
      <c r="AL1134"/>
      <c r="AM1134"/>
      <c r="AN1134"/>
    </row>
    <row r="1135" spans="1:40" x14ac:dyDescent="0.35">
      <c r="A1135"/>
      <c r="B1135">
        <f t="shared" si="525"/>
        <v>100100</v>
      </c>
      <c r="C1135" s="237" t="str">
        <f t="shared" si="528"/>
        <v>-2.11105785111421E-06+0.00677149023860382i</v>
      </c>
      <c r="D1135" s="208" t="str">
        <f t="shared" si="529"/>
        <v>-1.64876170449012+0.0519147584959626i</v>
      </c>
      <c r="E1135" t="str">
        <f t="shared" si="530"/>
        <v>36500</v>
      </c>
      <c r="F1135" t="str">
        <f t="shared" si="531"/>
        <v>0.21505376344086</v>
      </c>
      <c r="G1135" t="str">
        <f t="shared" si="526"/>
        <v>0.21505376344086</v>
      </c>
      <c r="H1135" t="str">
        <f t="shared" si="532"/>
        <v>2.14487915625294+0.867694850749161i</v>
      </c>
      <c r="I1135" t="str">
        <f t="shared" si="533"/>
        <v>393.091780780423i</v>
      </c>
      <c r="J1135" t="str">
        <f t="shared" si="527"/>
        <v>-208.159826091339+85.9959026977716i</v>
      </c>
      <c r="K1135" t="str">
        <f t="shared" si="534"/>
        <v>0.666411902437415-1.61310226841965i</v>
      </c>
      <c r="L1135" t="str">
        <f t="shared" si="535"/>
        <v>0.198367174495791-0.409002368594208i</v>
      </c>
      <c r="M1135" t="str">
        <f t="shared" si="536"/>
        <v>0.864779076933206-2.02210463701386i</v>
      </c>
      <c r="N1135" t="str">
        <f t="shared" si="537"/>
        <v>-1.24857682569921i</v>
      </c>
      <c r="O1135" t="str">
        <f t="shared" si="538"/>
        <v>0.316672613130609-0.948534899775982i</v>
      </c>
      <c r="P1135" t="str">
        <f t="shared" si="539"/>
        <v>0.683327386869391+0.948534899775982i</v>
      </c>
      <c r="Q1135" t="str">
        <f t="shared" si="540"/>
        <v>-0.683327386869391+0.300041925923228i</v>
      </c>
      <c r="R1135" t="str">
        <f t="shared" si="541"/>
        <v>-0.327376466254676-1.53185952345424i</v>
      </c>
      <c r="S1135" t="str">
        <f t="shared" si="542"/>
        <v>0.139414161161817i</v>
      </c>
      <c r="T1135" t="str">
        <f t="shared" si="543"/>
        <v>0.213562910480114-0.0456409154270155i</v>
      </c>
      <c r="U1135" t="str">
        <f t="shared" si="544"/>
        <v>0.00005-0.00141960667093527i</v>
      </c>
      <c r="V1135" t="str">
        <f t="shared" si="545"/>
        <v>0.00002-0.0158995947144751i</v>
      </c>
      <c r="W1135" t="str">
        <f t="shared" si="546"/>
        <v>0.0000422731251736385-0.00130335858670791i</v>
      </c>
      <c r="X1135" t="str">
        <f t="shared" si="547"/>
        <v>0.0000507521661198958-0.00130275248825534i</v>
      </c>
      <c r="Y1135" t="str">
        <f t="shared" si="548"/>
        <v>0.009+0.503157479398941i</v>
      </c>
      <c r="Z1135" t="str">
        <f t="shared" si="549"/>
        <v>-0.0311185012438649-0.00177476028065105i</v>
      </c>
      <c r="AA1135" t="str">
        <f t="shared" si="550"/>
        <v>0.431090696978647-23.903527578162i</v>
      </c>
      <c r="AB1135" t="str">
        <f t="shared" si="551"/>
        <v>0.642432043168344-0.13729531257995i</v>
      </c>
      <c r="AC1135" t="str">
        <f t="shared" si="552"/>
        <v>1.27793630107525-1.41779492713714i</v>
      </c>
      <c r="AD1135" t="str">
        <f t="shared" si="553"/>
        <v>0.278773079741881+0.201847107311569i</v>
      </c>
      <c r="AE1135" t="str">
        <f t="shared" si="554"/>
        <v>-0.00831677019988289-0.00677593484918625i</v>
      </c>
      <c r="AF1135" t="str">
        <f t="shared" si="555"/>
        <v>-3.79364086074306-0.815780092253198i</v>
      </c>
      <c r="AG1135" t="str">
        <f t="shared" si="556"/>
        <v>1.01790102444633-0.0238074570339362i</v>
      </c>
      <c r="AH1135" t="str">
        <f t="shared" si="557"/>
        <v>0.0248054079149977+0.0324989087968097i</v>
      </c>
      <c r="AI1135">
        <f t="shared" si="558"/>
        <v>-27.768969097933738</v>
      </c>
      <c r="AJ1135">
        <f t="shared" si="559"/>
        <v>52.646630177664868</v>
      </c>
      <c r="AK1135"/>
      <c r="AL1135"/>
      <c r="AM1135"/>
      <c r="AN1135"/>
    </row>
    <row r="1136" spans="1:40" x14ac:dyDescent="0.35">
      <c r="A1136"/>
      <c r="B1136">
        <f t="shared" si="525"/>
        <v>100200</v>
      </c>
      <c r="C1136" s="237" t="str">
        <f t="shared" si="528"/>
        <v>-2.10684626583604E-06+0.00676473226562548i</v>
      </c>
      <c r="D1136" s="208" t="str">
        <f t="shared" si="529"/>
        <v>-1.6487616722013+0.0518629473697954i</v>
      </c>
      <c r="E1136" t="str">
        <f t="shared" si="530"/>
        <v>36500</v>
      </c>
      <c r="F1136" t="str">
        <f t="shared" si="531"/>
        <v>0.21505376344086</v>
      </c>
      <c r="G1136" t="str">
        <f t="shared" si="526"/>
        <v>0.21505376344086</v>
      </c>
      <c r="H1136" t="str">
        <f t="shared" si="532"/>
        <v>2.14551906768957+0.867111226099709i</v>
      </c>
      <c r="I1136" t="str">
        <f t="shared" si="533"/>
        <v>393.484479862122i</v>
      </c>
      <c r="J1136" t="str">
        <f t="shared" si="527"/>
        <v>-208.577936583904+86.0818126904766i</v>
      </c>
      <c r="K1136" t="str">
        <f t="shared" si="534"/>
        <v>0.665265003550779-1.61195027596644i</v>
      </c>
      <c r="L1136" t="str">
        <f t="shared" si="535"/>
        <v>0.198046670526952-0.408749472691319i</v>
      </c>
      <c r="M1136" t="str">
        <f t="shared" si="536"/>
        <v>0.863311674077731-2.02069974865776i</v>
      </c>
      <c r="N1136" t="str">
        <f t="shared" si="537"/>
        <v>-1.24982415519541i</v>
      </c>
      <c r="O1136" t="str">
        <f t="shared" si="538"/>
        <v>0.315489231534255-0.948929156884709i</v>
      </c>
      <c r="P1136" t="str">
        <f t="shared" si="539"/>
        <v>0.684510768465745+0.948929156884709i</v>
      </c>
      <c r="Q1136" t="str">
        <f t="shared" si="540"/>
        <v>-0.684510768465745+0.300894998310701i</v>
      </c>
      <c r="R1136" t="str">
        <f t="shared" si="541"/>
        <v>-0.327364182933991-1.53018980914401i</v>
      </c>
      <c r="S1136" t="str">
        <f t="shared" si="542"/>
        <v>0.139553436048092i</v>
      </c>
      <c r="T1136" t="str">
        <f t="shared" si="543"/>
        <v>0.213543245671821-0.0456847965675146i</v>
      </c>
      <c r="U1136" t="str">
        <f t="shared" si="544"/>
        <v>0.00005-0.00141818989781059i</v>
      </c>
      <c r="V1136" t="str">
        <f t="shared" si="545"/>
        <v>0.00002-0.0158837268554786i</v>
      </c>
      <c r="W1136" t="str">
        <f t="shared" si="546"/>
        <v>0.0000422731242597173-0.00130205805552948i</v>
      </c>
      <c r="X1136" t="str">
        <f t="shared" si="547"/>
        <v>0.0000507352352529791-0.00130145267206805i</v>
      </c>
      <c r="Y1136" t="str">
        <f t="shared" si="548"/>
        <v>0.009+0.503660134223516i</v>
      </c>
      <c r="Z1136" t="str">
        <f t="shared" si="549"/>
        <v>-0.0310562943963652-0.00177145365191461i</v>
      </c>
      <c r="AA1136" t="str">
        <f t="shared" si="550"/>
        <v>0.430225686559676-23.8795637096818i</v>
      </c>
      <c r="AB1136" t="str">
        <f t="shared" si="551"/>
        <v>0.642372888219848-0.137427314202723i</v>
      </c>
      <c r="AC1136" t="str">
        <f t="shared" si="552"/>
        <v>1.27686867424307-1.41668533845876i</v>
      </c>
      <c r="AD1136" t="str">
        <f t="shared" si="553"/>
        <v>0.27902336883643+0.201947942428832i</v>
      </c>
      <c r="AE1136" t="str">
        <f t="shared" si="554"/>
        <v>-0.00830769046593755-0.00676603171850481i</v>
      </c>
      <c r="AF1136" t="str">
        <f t="shared" si="555"/>
        <v>-3.79428073989087-0.815248278729914i</v>
      </c>
      <c r="AG1136" t="str">
        <f t="shared" si="556"/>
        <v>1.01789174783525-0.0238053846959885i</v>
      </c>
      <c r="AH1136" t="str">
        <f t="shared" si="557"/>
        <v>0.0247895929257836+0.0324545120381427i</v>
      </c>
      <c r="AI1136">
        <f t="shared" si="558"/>
        <v>-27.778510128724697</v>
      </c>
      <c r="AJ1136">
        <f t="shared" si="559"/>
        <v>52.626476056613313</v>
      </c>
      <c r="AK1136"/>
      <c r="AL1136"/>
      <c r="AM1136"/>
      <c r="AN1136"/>
    </row>
    <row r="1137" spans="1:40" x14ac:dyDescent="0.35">
      <c r="A1137"/>
      <c r="B1137">
        <f t="shared" si="525"/>
        <v>100300</v>
      </c>
      <c r="C1137" s="237" t="str">
        <f t="shared" si="528"/>
        <v>-2.10264727124048E-06+0.00675798776816261i</v>
      </c>
      <c r="D1137" s="208" t="str">
        <f t="shared" si="529"/>
        <v>-1.648761640009+0.0518112395559134i</v>
      </c>
      <c r="E1137" t="str">
        <f t="shared" si="530"/>
        <v>36500</v>
      </c>
      <c r="F1137" t="str">
        <f t="shared" si="531"/>
        <v>0.21505376344086</v>
      </c>
      <c r="G1137" t="str">
        <f t="shared" si="526"/>
        <v>0.21505376344086</v>
      </c>
      <c r="H1137" t="str">
        <f t="shared" si="532"/>
        <v>2.14615748123859+0.866528104977301i</v>
      </c>
      <c r="I1137" t="str">
        <f t="shared" si="533"/>
        <v>393.87717894382i</v>
      </c>
      <c r="J1137" t="str">
        <f t="shared" si="527"/>
        <v>-208.996464560736+86.1677226831817i</v>
      </c>
      <c r="K1137" t="str">
        <f t="shared" si="534"/>
        <v>0.664120906134348-1.61079946296459i</v>
      </c>
      <c r="L1137" t="str">
        <f t="shared" si="535"/>
        <v>0.19772688209445-0.408496734722479i</v>
      </c>
      <c r="M1137" t="str">
        <f t="shared" si="536"/>
        <v>0.861847788228798-2.01929619768707i</v>
      </c>
      <c r="N1137" t="str">
        <f t="shared" si="537"/>
        <v>-1.25107148469162i</v>
      </c>
      <c r="O1137" t="str">
        <f t="shared" si="538"/>
        <v>0.314305359090068-0.949321937620354i</v>
      </c>
      <c r="P1137" t="str">
        <f t="shared" si="539"/>
        <v>0.685694640909932+0.949321937620354i</v>
      </c>
      <c r="Q1137" t="str">
        <f t="shared" si="540"/>
        <v>-0.685694640909932+0.301749547071266i</v>
      </c>
      <c r="R1137" t="str">
        <f t="shared" si="541"/>
        <v>-0.327351885811087-1.52852327897141i</v>
      </c>
      <c r="S1137" t="str">
        <f t="shared" si="542"/>
        <v>0.139692710934368i</v>
      </c>
      <c r="T1137" t="str">
        <f t="shared" si="543"/>
        <v>0.213523560565806-0.0457286723584284i</v>
      </c>
      <c r="U1137" t="str">
        <f t="shared" si="544"/>
        <v>0.00005-0.00141677594975694i</v>
      </c>
      <c r="V1137" t="str">
        <f t="shared" si="545"/>
        <v>0.00002-0.0158678906372777i</v>
      </c>
      <c r="W1137" t="str">
        <f t="shared" si="546"/>
        <v>0.0000422731233448836-0.00130076011785888i</v>
      </c>
      <c r="X1137" t="str">
        <f t="shared" si="547"/>
        <v>0.0000507183549949955-0.00130015544763375i</v>
      </c>
      <c r="Y1137" t="str">
        <f t="shared" si="548"/>
        <v>0.009+0.50416278904809i</v>
      </c>
      <c r="Z1137" t="str">
        <f t="shared" si="549"/>
        <v>-0.0309942740383229-0.00176815823142826i</v>
      </c>
      <c r="AA1137" t="str">
        <f t="shared" si="550"/>
        <v>0.42936328200826-23.8556479489664i</v>
      </c>
      <c r="AB1137" t="str">
        <f t="shared" si="551"/>
        <v>0.642313672212496-0.137559299733071i</v>
      </c>
      <c r="AC1137" t="str">
        <f t="shared" si="552"/>
        <v>1.27580364683797-1.41557673424636i</v>
      </c>
      <c r="AD1137" t="str">
        <f t="shared" si="553"/>
        <v>0.279273801797572+0.202048487018347i</v>
      </c>
      <c r="AE1137" t="str">
        <f t="shared" si="554"/>
        <v>-0.00829863504916909-0.0067561464471458i</v>
      </c>
      <c r="AF1137" t="str">
        <f t="shared" si="555"/>
        <v>-3.79491912124759-0.814716865421388i</v>
      </c>
      <c r="AG1137" t="str">
        <f t="shared" si="556"/>
        <v>1.0178824651176-0.0238033291698595i</v>
      </c>
      <c r="AH1137" t="str">
        <f t="shared" si="557"/>
        <v>0.0247738150114112+0.0324101924110227i</v>
      </c>
      <c r="AI1137">
        <f t="shared" si="558"/>
        <v>-27.788042731544735</v>
      </c>
      <c r="AJ1137">
        <f t="shared" si="559"/>
        <v>52.606302006950024</v>
      </c>
      <c r="AK1137"/>
      <c r="AL1137"/>
      <c r="AM1137"/>
      <c r="AN1137"/>
    </row>
    <row r="1138" spans="1:40" x14ac:dyDescent="0.35">
      <c r="A1138"/>
      <c r="B1138">
        <f t="shared" ref="B1138:B1201" si="560">B1137+100</f>
        <v>100400</v>
      </c>
      <c r="C1138" s="237" t="str">
        <f t="shared" si="528"/>
        <v>-2.09846081719047E-06+0.00675125670594976i</v>
      </c>
      <c r="D1138" s="208" t="str">
        <f t="shared" si="529"/>
        <v>-1.64876160791286+0.0517596347456148i</v>
      </c>
      <c r="E1138" t="str">
        <f t="shared" si="530"/>
        <v>36500</v>
      </c>
      <c r="F1138" t="str">
        <f t="shared" si="531"/>
        <v>0.21505376344086</v>
      </c>
      <c r="G1138" t="str">
        <f t="shared" si="526"/>
        <v>0.21505376344086</v>
      </c>
      <c r="H1138" t="str">
        <f t="shared" si="532"/>
        <v>2.14679440120369+0.86594548777245i</v>
      </c>
      <c r="I1138" t="str">
        <f t="shared" si="533"/>
        <v>394.269878025519i</v>
      </c>
      <c r="J1138" t="str">
        <f t="shared" si="527"/>
        <v>-209.415410021834+86.2536326758867i</v>
      </c>
      <c r="K1138" t="str">
        <f t="shared" si="534"/>
        <v>0.662979601638112-1.60964982929897i</v>
      </c>
      <c r="L1138" t="str">
        <f t="shared" si="535"/>
        <v>0.197407807280467-0.408244155143142i</v>
      </c>
      <c r="M1138" t="str">
        <f t="shared" si="536"/>
        <v>0.860387408918579-2.01789398444211i</v>
      </c>
      <c r="N1138" t="str">
        <f t="shared" si="537"/>
        <v>-1.25231881418782i</v>
      </c>
      <c r="O1138" t="str">
        <f t="shared" si="538"/>
        <v>0.313120997639973-0.949713241371809i</v>
      </c>
      <c r="P1138" t="str">
        <f t="shared" si="539"/>
        <v>0.686879002360027+0.949713241371809i</v>
      </c>
      <c r="Q1138" t="str">
        <f t="shared" si="540"/>
        <v>-0.686879002360027+0.302605572816011i</v>
      </c>
      <c r="R1138" t="str">
        <f t="shared" si="541"/>
        <v>-0.327339574881133-1.5268599234081i</v>
      </c>
      <c r="S1138" t="str">
        <f t="shared" si="542"/>
        <v>0.139831985820643i</v>
      </c>
      <c r="T1138" t="str">
        <f t="shared" si="543"/>
        <v>0.213503855160109-0.0457725427933139i</v>
      </c>
      <c r="U1138" t="str">
        <f t="shared" si="544"/>
        <v>0.00005-0.00141536481833288i</v>
      </c>
      <c r="V1138" t="str">
        <f t="shared" si="545"/>
        <v>0.00002-0.0158520859653282i</v>
      </c>
      <c r="W1138" t="str">
        <f t="shared" si="546"/>
        <v>0.0000422731224291373-0.00129946476594656i</v>
      </c>
      <c r="X1138" t="str">
        <f t="shared" si="547"/>
        <v>0.0000507015251444263-0.00129886080720943i</v>
      </c>
      <c r="Y1138" t="str">
        <f t="shared" si="548"/>
        <v>0.009+0.504665443872664i</v>
      </c>
      <c r="Z1138" t="str">
        <f t="shared" si="549"/>
        <v>-0.0309324394245335-0.0017648739671971i</v>
      </c>
      <c r="AA1138" t="str">
        <f t="shared" si="550"/>
        <v>0.428503472848361-23.8317801509777i</v>
      </c>
      <c r="AB1138" t="str">
        <f t="shared" si="551"/>
        <v>0.642254395140391-0.137691269151613i</v>
      </c>
      <c r="AC1138" t="str">
        <f t="shared" si="552"/>
        <v>1.27474121117017-1.41446911473137i</v>
      </c>
      <c r="AD1138" t="str">
        <f t="shared" si="553"/>
        <v>0.279524378320277+0.202148740888637i</v>
      </c>
      <c r="AE1138" t="str">
        <f t="shared" si="554"/>
        <v>-0.00828960384977632-0.00674627898077789i</v>
      </c>
      <c r="AF1138" t="str">
        <f t="shared" si="555"/>
        <v>-3.79555600911655-0.814185853026835i</v>
      </c>
      <c r="AG1138" t="str">
        <f t="shared" si="556"/>
        <v>1.01787317629339-0.0238012903783428i</v>
      </c>
      <c r="AH1138" t="str">
        <f t="shared" si="557"/>
        <v>0.0247580740100746+0.0323659496903565i</v>
      </c>
      <c r="AI1138">
        <f t="shared" si="558"/>
        <v>-27.797566926522048</v>
      </c>
      <c r="AJ1138">
        <f t="shared" si="559"/>
        <v>52.586108080833064</v>
      </c>
      <c r="AK1138"/>
      <c r="AL1138"/>
      <c r="AM1138"/>
      <c r="AN1138"/>
    </row>
    <row r="1139" spans="1:40" x14ac:dyDescent="0.35">
      <c r="A1139"/>
      <c r="B1139">
        <f t="shared" si="560"/>
        <v>100500</v>
      </c>
      <c r="C1139" s="237" t="str">
        <f t="shared" si="528"/>
        <v>-2.09428685379824E-06+0.00674453903888172i</v>
      </c>
      <c r="D1139" s="208" t="str">
        <f t="shared" si="529"/>
        <v>-1.64876157591247+0.0517081326314265i</v>
      </c>
      <c r="E1139" t="str">
        <f t="shared" si="530"/>
        <v>36500</v>
      </c>
      <c r="F1139" t="str">
        <f t="shared" si="531"/>
        <v>0.21505376344086</v>
      </c>
      <c r="G1139" t="str">
        <f t="shared" si="526"/>
        <v>0.21505376344086</v>
      </c>
      <c r="H1139" t="str">
        <f t="shared" si="532"/>
        <v>2.14742983187471+0.865363374868017i</v>
      </c>
      <c r="I1139" t="str">
        <f t="shared" si="533"/>
        <v>394.662577107218i</v>
      </c>
      <c r="J1139" t="str">
        <f t="shared" si="527"/>
        <v>-209.834772967197+86.3395426685919i</v>
      </c>
      <c r="K1139" t="str">
        <f t="shared" si="534"/>
        <v>0.66184108154205-1.60850137484293i</v>
      </c>
      <c r="L1139" t="str">
        <f t="shared" si="535"/>
        <v>0.197089444172656-0.407991734404302i</v>
      </c>
      <c r="M1139" t="str">
        <f t="shared" si="536"/>
        <v>0.858930525714706-2.01649310924723i</v>
      </c>
      <c r="N1139" t="str">
        <f t="shared" si="537"/>
        <v>-1.25356614368402i</v>
      </c>
      <c r="O1139" t="str">
        <f t="shared" si="538"/>
        <v>0.311936149026627-0.950103067530275i</v>
      </c>
      <c r="P1139" t="str">
        <f t="shared" si="539"/>
        <v>0.688063850973373+0.950103067530275i</v>
      </c>
      <c r="Q1139" t="str">
        <f t="shared" si="540"/>
        <v>-0.688063850973373+0.303463076153745i</v>
      </c>
      <c r="R1139" t="str">
        <f t="shared" si="541"/>
        <v>-0.327327250139297-1.5251997329636i</v>
      </c>
      <c r="S1139" t="str">
        <f t="shared" si="542"/>
        <v>0.139971260706919i</v>
      </c>
      <c r="T1139" t="str">
        <f t="shared" si="543"/>
        <v>0.213484129452771-0.0458164078657264i</v>
      </c>
      <c r="U1139" t="str">
        <f t="shared" si="544"/>
        <v>0.00005-0.00141395649513056i</v>
      </c>
      <c r="V1139" t="str">
        <f t="shared" si="545"/>
        <v>0.00002-0.0158363127454622i</v>
      </c>
      <c r="W1139" t="str">
        <f t="shared" si="546"/>
        <v>0.0000422731215124785-0.00129817199207388i</v>
      </c>
      <c r="X1139" t="str">
        <f t="shared" si="547"/>
        <v>0.0000506847455007558-0.00129756874308298i</v>
      </c>
      <c r="Y1139" t="str">
        <f t="shared" si="548"/>
        <v>0.009+0.505168098697239i</v>
      </c>
      <c r="Z1139" t="str">
        <f t="shared" si="549"/>
        <v>-0.0308707898135155-0.00176160080752604i</v>
      </c>
      <c r="AA1139" t="str">
        <f t="shared" si="550"/>
        <v>0.42764624865663-23.8079601712612i</v>
      </c>
      <c r="AB1139" t="str">
        <f t="shared" si="551"/>
        <v>0.642195056997642-0.137823222438962i</v>
      </c>
      <c r="AC1139" t="str">
        <f t="shared" si="552"/>
        <v>1.27368135957596-1.41336248013357i</v>
      </c>
      <c r="AD1139" t="str">
        <f t="shared" si="553"/>
        <v>0.279775098099252+0.202248703848481i</v>
      </c>
      <c r="AE1139" t="str">
        <f t="shared" si="554"/>
        <v>-0.00828059676845712-0.00673642926529973i</v>
      </c>
      <c r="AF1139" t="str">
        <f t="shared" si="555"/>
        <v>-3.79619140778718-0.81365524223659i</v>
      </c>
      <c r="AG1139" t="str">
        <f t="shared" si="556"/>
        <v>1.01786388136264-0.0237992682445196i</v>
      </c>
      <c r="AH1139" t="str">
        <f t="shared" si="557"/>
        <v>0.0247423697607886+0.0323217836519541i</v>
      </c>
      <c r="AI1139">
        <f t="shared" si="558"/>
        <v>-27.807082733719849</v>
      </c>
      <c r="AJ1139">
        <f t="shared" si="559"/>
        <v>52.565894330208003</v>
      </c>
      <c r="AK1139"/>
      <c r="AL1139"/>
      <c r="AM1139"/>
      <c r="AN1139"/>
    </row>
    <row r="1140" spans="1:40" x14ac:dyDescent="0.35">
      <c r="A1140"/>
      <c r="B1140">
        <f t="shared" si="560"/>
        <v>100600</v>
      </c>
      <c r="C1140" s="237" t="str">
        <f t="shared" si="528"/>
        <v>-2.09012533142382E-06+0.00673783472701272i</v>
      </c>
      <c r="D1140" s="208" t="str">
        <f t="shared" si="529"/>
        <v>-1.64876154400746+0.0516567329070975i</v>
      </c>
      <c r="E1140" t="str">
        <f t="shared" si="530"/>
        <v>36500</v>
      </c>
      <c r="F1140" t="str">
        <f t="shared" si="531"/>
        <v>0.21505376344086</v>
      </c>
      <c r="G1140" t="str">
        <f t="shared" si="526"/>
        <v>0.21505376344086</v>
      </c>
      <c r="H1140" t="str">
        <f t="shared" si="532"/>
        <v>2.14806377752783+0.864781766639323i</v>
      </c>
      <c r="I1140" t="str">
        <f t="shared" si="533"/>
        <v>395.055276188917i</v>
      </c>
      <c r="J1140" t="str">
        <f t="shared" si="527"/>
        <v>-210.254553396827+86.4254526612969i</v>
      </c>
      <c r="K1140" t="str">
        <f t="shared" si="534"/>
        <v>0.660705337355999-1.60735409945842i</v>
      </c>
      <c r="L1140" t="str">
        <f t="shared" si="535"/>
        <v>0.196771790864145-0.407739472952524i</v>
      </c>
      <c r="M1140" t="str">
        <f t="shared" si="536"/>
        <v>0.857477128220144-2.01509357241094i</v>
      </c>
      <c r="N1140" t="str">
        <f t="shared" si="537"/>
        <v>-1.25481347318023i</v>
      </c>
      <c r="O1140" t="str">
        <f t="shared" si="538"/>
        <v>0.310750815093443-0.950491415489251i</v>
      </c>
      <c r="P1140" t="str">
        <f t="shared" si="539"/>
        <v>0.689249184906557+0.950491415489251i</v>
      </c>
      <c r="Q1140" t="str">
        <f t="shared" si="540"/>
        <v>-0.689249184906557+0.304322057690979i</v>
      </c>
      <c r="R1140" t="str">
        <f t="shared" si="541"/>
        <v>-0.327314911580744-1.52354269818514i</v>
      </c>
      <c r="S1140" t="str">
        <f t="shared" si="542"/>
        <v>0.140110535593194i</v>
      </c>
      <c r="T1140" t="str">
        <f t="shared" si="543"/>
        <v>0.21346438344182-0.045860267569217i</v>
      </c>
      <c r="U1140" t="str">
        <f t="shared" si="544"/>
        <v>0.00005-0.00141255097177556i</v>
      </c>
      <c r="V1140" t="str">
        <f t="shared" si="545"/>
        <v>0.00002-0.0158205708838862i</v>
      </c>
      <c r="W1140" t="str">
        <f t="shared" si="546"/>
        <v>0.0000422731205949073-0.00129688178855281i</v>
      </c>
      <c r="X1140" t="str">
        <f t="shared" si="547"/>
        <v>0.0000506680158644633-0.00129627924757284i</v>
      </c>
      <c r="Y1140" t="str">
        <f t="shared" si="548"/>
        <v>0.009+0.505670753521813i</v>
      </c>
      <c r="Z1140" t="str">
        <f t="shared" si="549"/>
        <v>-0.030809324467484-0.00175833870101761i</v>
      </c>
      <c r="AA1140" t="str">
        <f t="shared" si="550"/>
        <v>0.426791599062092-23.7841878659433i</v>
      </c>
      <c r="AB1140" t="str">
        <f t="shared" si="551"/>
        <v>0.642135657778315-0.137955159575719i</v>
      </c>
      <c r="AC1140" t="str">
        <f t="shared" si="552"/>
        <v>1.27262408441755-1.41225683066109i</v>
      </c>
      <c r="AD1140" t="str">
        <f t="shared" si="553"/>
        <v>0.280025960828932+0.202348375706903i</v>
      </c>
      <c r="AE1140" t="str">
        <f t="shared" si="554"/>
        <v>-0.00827161370640402-0.00672659724683747i</v>
      </c>
      <c r="AF1140" t="str">
        <f t="shared" si="555"/>
        <v>-3.79682532153529-0.813125033732226i</v>
      </c>
      <c r="AG1140" t="str">
        <f t="shared" si="556"/>
        <v>1.01785458032541-0.0237972626917569i</v>
      </c>
      <c r="AH1140" t="str">
        <f t="shared" si="557"/>
        <v>0.0247267021033801+0.0322776940725199i</v>
      </c>
      <c r="AI1140">
        <f t="shared" si="558"/>
        <v>-27.816590173137861</v>
      </c>
      <c r="AJ1140">
        <f t="shared" si="559"/>
        <v>52.545660806809451</v>
      </c>
      <c r="AK1140"/>
      <c r="AL1140"/>
      <c r="AM1140"/>
      <c r="AN1140"/>
    </row>
    <row r="1141" spans="1:40" x14ac:dyDescent="0.35">
      <c r="A1141"/>
      <c r="B1141">
        <f t="shared" si="560"/>
        <v>100700</v>
      </c>
      <c r="C1141" s="237" t="str">
        <f t="shared" si="528"/>
        <v>-2.08597620067365E-06+0.00673114373055572i</v>
      </c>
      <c r="D1141" s="208" t="str">
        <f t="shared" si="529"/>
        <v>-1.64876151219747+0.0516054352675939i</v>
      </c>
      <c r="E1141" t="str">
        <f t="shared" si="530"/>
        <v>36500</v>
      </c>
      <c r="F1141" t="str">
        <f t="shared" si="531"/>
        <v>0.21505376344086</v>
      </c>
      <c r="G1141" t="str">
        <f t="shared" si="526"/>
        <v>0.21505376344086</v>
      </c>
      <c r="H1141" t="str">
        <f t="shared" si="532"/>
        <v>2.14869624242552+0.864200663454204i</v>
      </c>
      <c r="I1141" t="str">
        <f t="shared" si="533"/>
        <v>395.447975270615i</v>
      </c>
      <c r="J1141" t="str">
        <f t="shared" si="527"/>
        <v>-210.674751310724+86.5113626540019i</v>
      </c>
      <c r="K1141" t="str">
        <f t="shared" si="534"/>
        <v>0.659572360619575-1.6062080029961i</v>
      </c>
      <c r="L1141" t="str">
        <f t="shared" si="535"/>
        <v>0.196454845453507-0.407487371229967i</v>
      </c>
      <c r="M1141" t="str">
        <f t="shared" si="536"/>
        <v>0.856027206073082-2.01369537422607i</v>
      </c>
      <c r="N1141" t="str">
        <f t="shared" si="537"/>
        <v>-1.25606080267643i</v>
      </c>
      <c r="O1141" t="str">
        <f t="shared" si="538"/>
        <v>0.30956499768462-0.950878284644529i</v>
      </c>
      <c r="P1141" t="str">
        <f t="shared" si="539"/>
        <v>0.69043500231538+0.950878284644529i</v>
      </c>
      <c r="Q1141" t="str">
        <f t="shared" si="540"/>
        <v>-0.69043500231538+0.305182518031901i</v>
      </c>
      <c r="R1141" t="str">
        <f t="shared" si="541"/>
        <v>-0.327302559200629-1.52188880965755i</v>
      </c>
      <c r="S1141" t="str">
        <f t="shared" si="542"/>
        <v>0.14024981047947i</v>
      </c>
      <c r="T1141" t="str">
        <f t="shared" si="543"/>
        <v>0.213444617125298-0.0459041218973337i</v>
      </c>
      <c r="U1141" t="str">
        <f t="shared" si="544"/>
        <v>0.00005-0.00141114823992672i</v>
      </c>
      <c r="V1141" t="str">
        <f t="shared" si="545"/>
        <v>0.00002-0.0158048602871793i</v>
      </c>
      <c r="W1141" t="str">
        <f t="shared" si="546"/>
        <v>0.0000422731196764238-0.00129559414772592i</v>
      </c>
      <c r="X1141" t="str">
        <f t="shared" si="547"/>
        <v>0.0000506513360370196-0.00129499231302806i</v>
      </c>
      <c r="Y1141" t="str">
        <f t="shared" si="548"/>
        <v>0.009+0.506173408346387i</v>
      </c>
      <c r="Z1141" t="str">
        <f t="shared" si="549"/>
        <v>-0.0307480426523328-0.00175508759657008i</v>
      </c>
      <c r="AA1141" t="str">
        <f t="shared" si="550"/>
        <v>0.42593951374582-23.7604630917282i</v>
      </c>
      <c r="AB1141" t="str">
        <f t="shared" si="551"/>
        <v>0.642076197476521-0.138087080542475i</v>
      </c>
      <c r="AC1141" t="str">
        <f t="shared" si="552"/>
        <v>1.27156937808309-1.4111521665107i</v>
      </c>
      <c r="AD1141" t="str">
        <f t="shared" si="553"/>
        <v>0.280276966203484+0.20244775627319i</v>
      </c>
      <c r="AE1141" t="str">
        <f t="shared" si="554"/>
        <v>-0.00826265456530264-0.00671678287174514i</v>
      </c>
      <c r="AF1141" t="str">
        <f t="shared" si="555"/>
        <v>-3.79745775462299-0.81259522818661i</v>
      </c>
      <c r="AG1141" t="str">
        <f t="shared" si="556"/>
        <v>1.01784527318178-0.0237952736437061i</v>
      </c>
      <c r="AH1141" t="str">
        <f t="shared" si="557"/>
        <v>0.024711070878487+0.0322336807296544i</v>
      </c>
      <c r="AI1141">
        <f t="shared" si="558"/>
        <v>-27.82608926471109</v>
      </c>
      <c r="AJ1141">
        <f t="shared" si="559"/>
        <v>52.525407562162975</v>
      </c>
      <c r="AK1141"/>
      <c r="AL1141"/>
      <c r="AM1141"/>
      <c r="AN1141"/>
    </row>
    <row r="1142" spans="1:40" x14ac:dyDescent="0.35">
      <c r="A1142"/>
      <c r="B1142">
        <f t="shared" si="560"/>
        <v>100800</v>
      </c>
      <c r="C1142" s="237" t="str">
        <f t="shared" si="528"/>
        <v>-0.000002081839412399+0.00672446600988153i</v>
      </c>
      <c r="D1142" s="208" t="str">
        <f t="shared" si="529"/>
        <v>-1.64876148048209+0.0515542394090917i</v>
      </c>
      <c r="E1142" t="str">
        <f t="shared" si="530"/>
        <v>36500</v>
      </c>
      <c r="F1142" t="str">
        <f t="shared" si="531"/>
        <v>0.21505376344086</v>
      </c>
      <c r="G1142" t="str">
        <f t="shared" si="526"/>
        <v>0.21505376344086</v>
      </c>
      <c r="H1142" t="str">
        <f t="shared" si="532"/>
        <v>2.14932723081656+0.863620065673009i</v>
      </c>
      <c r="I1142" t="str">
        <f t="shared" si="533"/>
        <v>395.840674352314i</v>
      </c>
      <c r="J1142" t="str">
        <f t="shared" si="527"/>
        <v>-211.095366708886+86.597272646707i</v>
      </c>
      <c r="K1142" t="str">
        <f t="shared" si="534"/>
        <v>0.658442142902064-1.60506308529546i</v>
      </c>
      <c r="L1142" t="str">
        <f t="shared" si="535"/>
        <v>0.196138606044758-0.40723542967442i</v>
      </c>
      <c r="M1142" t="str">
        <f t="shared" si="536"/>
        <v>0.854580748946822-2.01229851496988i</v>
      </c>
      <c r="N1142" t="str">
        <f t="shared" si="537"/>
        <v>-1.25730813217263i</v>
      </c>
      <c r="O1142" t="str">
        <f t="shared" si="538"/>
        <v>0.308378698645079-0.951263674394207i</v>
      </c>
      <c r="P1142" t="str">
        <f t="shared" si="539"/>
        <v>0.691621301354921+0.951263674394207i</v>
      </c>
      <c r="Q1142" t="str">
        <f t="shared" si="540"/>
        <v>-0.691621301354921+0.306044457778423i</v>
      </c>
      <c r="R1142" t="str">
        <f t="shared" si="541"/>
        <v>-0.327290192994101-1.52023805800296i</v>
      </c>
      <c r="S1142" t="str">
        <f t="shared" si="542"/>
        <v>0.140389085365745i</v>
      </c>
      <c r="T1142" t="str">
        <f t="shared" si="543"/>
        <v>0.213424830501232-0.04594797084362i</v>
      </c>
      <c r="U1142" t="str">
        <f t="shared" si="544"/>
        <v>0.0000499999999999999-0.001409748291276i</v>
      </c>
      <c r="V1142" t="str">
        <f t="shared" si="545"/>
        <v>0.00002-0.0157891808622912i</v>
      </c>
      <c r="W1142" t="str">
        <f t="shared" si="546"/>
        <v>0.0000422731187570275-0.00129430906196614i</v>
      </c>
      <c r="X1142" t="str">
        <f t="shared" si="547"/>
        <v>0.0000506347058208777-0.00129370793182798i</v>
      </c>
      <c r="Y1142" t="str">
        <f t="shared" si="548"/>
        <v>0.009+0.506676063170962i</v>
      </c>
      <c r="Z1142" t="str">
        <f t="shared" si="549"/>
        <v>-0.0306869436376091-0.00175184744337527i</v>
      </c>
      <c r="AA1142" t="str">
        <f t="shared" si="550"/>
        <v>0.425089982440627-23.736785705895i</v>
      </c>
      <c r="AB1142" t="str">
        <f t="shared" si="551"/>
        <v>0.642016676086325-0.138218985319808i</v>
      </c>
      <c r="AC1142" t="str">
        <f t="shared" si="552"/>
        <v>1.27051723298651-1.41004848786768i</v>
      </c>
      <c r="AD1142" t="str">
        <f t="shared" si="553"/>
        <v>0.280528113916805+0.202546845356869i</v>
      </c>
      <c r="AE1142" t="str">
        <f t="shared" si="554"/>
        <v>-0.00825371924732762-0.0067069860866018i</v>
      </c>
      <c r="AF1142" t="str">
        <f t="shared" si="555"/>
        <v>-3.79808871129865-0.812065826263917i</v>
      </c>
      <c r="AG1142" t="str">
        <f t="shared" si="556"/>
        <v>1.01783595993187-0.0237933010243011i</v>
      </c>
      <c r="AH1142" t="str">
        <f t="shared" si="557"/>
        <v>0.0246954759275493+0.032189743401841i</v>
      </c>
      <c r="AI1142">
        <f t="shared" si="558"/>
        <v>-27.835580028312052</v>
      </c>
      <c r="AJ1142">
        <f t="shared" si="559"/>
        <v>52.505134647583183</v>
      </c>
      <c r="AK1142"/>
      <c r="AL1142"/>
      <c r="AM1142"/>
      <c r="AN1142"/>
    </row>
    <row r="1143" spans="1:40" x14ac:dyDescent="0.35">
      <c r="A1143"/>
      <c r="B1143">
        <f t="shared" si="560"/>
        <v>100900</v>
      </c>
      <c r="C1143" s="237" t="str">
        <f t="shared" si="528"/>
        <v>-2.07771491769461E-06+0.00671780152551803i</v>
      </c>
      <c r="D1143" s="208" t="str">
        <f t="shared" si="529"/>
        <v>-1.64876144886097+0.0515031450289716i</v>
      </c>
      <c r="E1143" t="str">
        <f t="shared" si="530"/>
        <v>36500</v>
      </c>
      <c r="F1143" t="str">
        <f t="shared" si="531"/>
        <v>0.21505376344086</v>
      </c>
      <c r="G1143" t="str">
        <f t="shared" si="526"/>
        <v>0.21505376344086</v>
      </c>
      <c r="H1143" t="str">
        <f t="shared" si="532"/>
        <v>2.14995674693618+0.863039973648742i</v>
      </c>
      <c r="I1143" t="str">
        <f t="shared" si="533"/>
        <v>396.233373434013i</v>
      </c>
      <c r="J1143" t="str">
        <f t="shared" si="527"/>
        <v>-211.516399591314+86.6831826394121i</v>
      </c>
      <c r="K1143" t="str">
        <f t="shared" si="534"/>
        <v>0.657314675802278-1.60391934618487i</v>
      </c>
      <c r="L1143" t="str">
        <f t="shared" si="535"/>
        <v>0.195823070747339-0.406983648719325i</v>
      </c>
      <c r="M1143" t="str">
        <f t="shared" si="536"/>
        <v>0.853137746549617-2.0109029949042i</v>
      </c>
      <c r="N1143" t="str">
        <f t="shared" si="537"/>
        <v>-1.25855546166883i</v>
      </c>
      <c r="O1143" t="str">
        <f t="shared" si="538"/>
        <v>0.3071919198205-0.951647584138685i</v>
      </c>
      <c r="P1143" t="str">
        <f t="shared" si="539"/>
        <v>0.6928080801795+0.951647584138685i</v>
      </c>
      <c r="Q1143" t="str">
        <f t="shared" si="540"/>
        <v>-0.6928080801795+0.306907877530145i</v>
      </c>
      <c r="R1143" t="str">
        <f t="shared" si="541"/>
        <v>-0.327277812956308-1.51859043388066i</v>
      </c>
      <c r="S1143" t="str">
        <f t="shared" si="542"/>
        <v>0.140528360252021i</v>
      </c>
      <c r="T1143" t="str">
        <f t="shared" si="543"/>
        <v>0.213405023567654-0.0459918144016176i</v>
      </c>
      <c r="U1143" t="str">
        <f t="shared" si="544"/>
        <v>0.0000499999999999999-0.00140835111754827i</v>
      </c>
      <c r="V1143" t="str">
        <f t="shared" si="545"/>
        <v>0.00002-0.0157735325165407i</v>
      </c>
      <c r="W1143" t="str">
        <f t="shared" si="546"/>
        <v>0.0000422731178367188-0.00129302652367664i</v>
      </c>
      <c r="X1143" t="str">
        <f t="shared" si="547"/>
        <v>0.0000506181250194706-0.00129242609638216i</v>
      </c>
      <c r="Y1143" t="str">
        <f t="shared" si="548"/>
        <v>0.009+0.507178717995536i</v>
      </c>
      <c r="Z1143" t="str">
        <f t="shared" si="549"/>
        <v>-0.0306260266964933-0.0017486181909167i</v>
      </c>
      <c r="AA1143" t="str">
        <f t="shared" si="550"/>
        <v>0.424242994930761-23.7131555662948i</v>
      </c>
      <c r="AB1143" t="str">
        <f t="shared" si="551"/>
        <v>0.641957093601806-0.13835087388829i</v>
      </c>
      <c r="AC1143" t="str">
        <f t="shared" si="552"/>
        <v>1.26946764156741-1.40894579490609i</v>
      </c>
      <c r="AD1143" t="str">
        <f t="shared" si="553"/>
        <v>0.280779403662525+0.202645642767731i</v>
      </c>
      <c r="AE1143" t="str">
        <f t="shared" si="554"/>
        <v>-0.00824480765514028-0.0066972068382116i</v>
      </c>
      <c r="AF1143" t="str">
        <f t="shared" si="555"/>
        <v>-3.79871819579715-0.81153682861977i</v>
      </c>
      <c r="AG1143" t="str">
        <f t="shared" si="556"/>
        <v>1.01782664057581-0.0237913447577578i</v>
      </c>
      <c r="AH1143" t="str">
        <f t="shared" si="557"/>
        <v>0.0246799170928074+0.0321458818684505i</v>
      </c>
      <c r="AI1143">
        <f t="shared" si="558"/>
        <v>-27.845062483749217</v>
      </c>
      <c r="AJ1143">
        <f t="shared" si="559"/>
        <v>52.484842114178775</v>
      </c>
      <c r="AK1143"/>
      <c r="AL1143"/>
      <c r="AM1143"/>
      <c r="AN1143"/>
    </row>
    <row r="1144" spans="1:40" x14ac:dyDescent="0.35">
      <c r="A1144"/>
      <c r="B1144">
        <f t="shared" si="560"/>
        <v>101000</v>
      </c>
      <c r="C1144" s="237" t="str">
        <f t="shared" si="528"/>
        <v>-2.07360266789719E-06+0.00671115023814951i</v>
      </c>
      <c r="D1144" s="208" t="str">
        <f t="shared" si="529"/>
        <v>-1.64876141733372+0.0514521518258129i</v>
      </c>
      <c r="E1144" t="str">
        <f t="shared" si="530"/>
        <v>36500</v>
      </c>
      <c r="F1144" t="str">
        <f t="shared" si="531"/>
        <v>0.21505376344086</v>
      </c>
      <c r="G1144" t="str">
        <f t="shared" si="526"/>
        <v>0.21505376344086</v>
      </c>
      <c r="H1144" t="str">
        <f t="shared" si="532"/>
        <v>2.15058479500601+0.862460387727033i</v>
      </c>
      <c r="I1144" t="str">
        <f t="shared" si="533"/>
        <v>396.626072515711i</v>
      </c>
      <c r="J1144" t="str">
        <f t="shared" si="527"/>
        <v>-211.937849958009+86.7690926321172i</v>
      </c>
      <c r="K1144" t="str">
        <f t="shared" si="534"/>
        <v>0.656189950948461-1.6027767854817i</v>
      </c>
      <c r="L1144" t="str">
        <f t="shared" si="535"/>
        <v>0.195508237676099-0.406732028793803i</v>
      </c>
      <c r="M1144" t="str">
        <f t="shared" si="536"/>
        <v>0.85169818862456-2.0095088142755i</v>
      </c>
      <c r="N1144" t="str">
        <f t="shared" si="537"/>
        <v>-1.25980279116504i</v>
      </c>
      <c r="O1144" t="str">
        <f t="shared" si="538"/>
        <v>0.306004663057302-0.952030013280667i</v>
      </c>
      <c r="P1144" t="str">
        <f t="shared" si="539"/>
        <v>0.693995336942698+0.952030013280667i</v>
      </c>
      <c r="Q1144" t="str">
        <f t="shared" si="540"/>
        <v>-0.693995336942698+0.307772777884373i</v>
      </c>
      <c r="R1144" t="str">
        <f t="shared" si="541"/>
        <v>-0.327265419082383-1.51694592798693i</v>
      </c>
      <c r="S1144" t="str">
        <f t="shared" si="542"/>
        <v>0.140667635138296i</v>
      </c>
      <c r="T1144" t="str">
        <f t="shared" si="543"/>
        <v>0.213385196322589-0.0460356525648622i</v>
      </c>
      <c r="U1144" t="str">
        <f t="shared" si="544"/>
        <v>0.0000499999999999999-0.0014069567105012i</v>
      </c>
      <c r="V1144" t="str">
        <f t="shared" si="545"/>
        <v>0.00002-0.0157579151576134i</v>
      </c>
      <c r="W1144" t="str">
        <f t="shared" si="546"/>
        <v>0.0000422731169154976-0.00129174652529068i</v>
      </c>
      <c r="X1144" t="str">
        <f t="shared" si="547"/>
        <v>0.0000506015934372036-0.00129114679913023i</v>
      </c>
      <c r="Y1144" t="str">
        <f t="shared" si="548"/>
        <v>0.009+0.50768137282011i</v>
      </c>
      <c r="Z1144" t="str">
        <f t="shared" si="549"/>
        <v>-0.0305652911057772-0.00174539978896758i</v>
      </c>
      <c r="AA1144" t="str">
        <f t="shared" si="550"/>
        <v>0.423398541051583-23.689572531348i</v>
      </c>
      <c r="AB1144" t="str">
        <f t="shared" si="551"/>
        <v>0.641897450017024-0.138482746228476i</v>
      </c>
      <c r="AC1144" t="str">
        <f t="shared" si="552"/>
        <v>1.26842059629102-1.40784408778872i</v>
      </c>
      <c r="AD1144" t="str">
        <f t="shared" si="553"/>
        <v>0.281030835134008+0.202744148315817i</v>
      </c>
      <c r="AE1144" t="str">
        <f t="shared" si="554"/>
        <v>-0.00823591969188579-0.00668744507360209i</v>
      </c>
      <c r="AF1144" t="str">
        <f t="shared" si="555"/>
        <v>-3.79934621233973-0.81100823590122i</v>
      </c>
      <c r="AG1144" t="str">
        <f t="shared" si="556"/>
        <v>1.01781731511376-0.0237894047685724i</v>
      </c>
      <c r="AH1144" t="str">
        <f t="shared" si="557"/>
        <v>0.0246643942172964+0.0321020959097316i</v>
      </c>
      <c r="AI1144">
        <f t="shared" si="558"/>
        <v>-27.85453665076821</v>
      </c>
      <c r="AJ1144">
        <f t="shared" si="559"/>
        <v>52.464530012850119</v>
      </c>
      <c r="AK1144"/>
      <c r="AL1144"/>
      <c r="AM1144"/>
      <c r="AN1144"/>
    </row>
    <row r="1145" spans="1:40" x14ac:dyDescent="0.35">
      <c r="A1145"/>
      <c r="B1145">
        <f t="shared" si="560"/>
        <v>101100</v>
      </c>
      <c r="C1145" s="237" t="str">
        <f t="shared" si="528"/>
        <v>-2.06950261458401E-06+0.00670451210861573i</v>
      </c>
      <c r="D1145" s="208" t="str">
        <f t="shared" si="529"/>
        <v>-1.64876138589998+0.0514012594993873i</v>
      </c>
      <c r="E1145" t="str">
        <f t="shared" si="530"/>
        <v>36500</v>
      </c>
      <c r="F1145" t="str">
        <f t="shared" si="531"/>
        <v>0.21505376344086</v>
      </c>
      <c r="G1145" t="str">
        <f t="shared" si="526"/>
        <v>0.21505376344086</v>
      </c>
      <c r="H1145" t="str">
        <f t="shared" si="532"/>
        <v>2.15121137923417+0.861881308246266i</v>
      </c>
      <c r="I1145" t="str">
        <f t="shared" si="533"/>
        <v>397.01877159741i</v>
      </c>
      <c r="J1145" t="str">
        <f t="shared" si="527"/>
        <v>-212.35971780897+86.8550026248222i</v>
      </c>
      <c r="K1145" t="str">
        <f t="shared" si="534"/>
        <v>0.655067959998203-1.60163540299243i</v>
      </c>
      <c r="L1145" t="str">
        <f t="shared" si="535"/>
        <v>0.195194104951289-0.406480570322689i</v>
      </c>
      <c r="M1145" t="str">
        <f t="shared" si="536"/>
        <v>0.850262064949492-2.00811597331512i</v>
      </c>
      <c r="N1145" t="str">
        <f t="shared" si="537"/>
        <v>-1.26105012066124i</v>
      </c>
      <c r="O1145" t="str">
        <f t="shared" si="538"/>
        <v>0.304816930202673-0.952410961225153i</v>
      </c>
      <c r="P1145" t="str">
        <f t="shared" si="539"/>
        <v>0.695183069797327+0.952410961225153i</v>
      </c>
      <c r="Q1145" t="str">
        <f t="shared" si="540"/>
        <v>-0.695183069797327+0.308639159436087i</v>
      </c>
      <c r="R1145" t="str">
        <f t="shared" si="541"/>
        <v>-0.327253011367463-1.51530453105489i</v>
      </c>
      <c r="S1145" t="str">
        <f t="shared" si="542"/>
        <v>0.140806910024572i</v>
      </c>
      <c r="T1145" t="str">
        <f t="shared" si="543"/>
        <v>0.213365348764072-0.0460794853268886i</v>
      </c>
      <c r="U1145" t="str">
        <f t="shared" si="544"/>
        <v>0.0000499999999999999-0.00140556506192503i</v>
      </c>
      <c r="V1145" t="str">
        <f t="shared" si="545"/>
        <v>0.00002-0.0157423286935604i</v>
      </c>
      <c r="W1145" t="str">
        <f t="shared" si="546"/>
        <v>0.0000422731159933641-0.00129046905927145i</v>
      </c>
      <c r="X1145" t="str">
        <f t="shared" si="547"/>
        <v>0.000050585110879448-0.00128987003254169i</v>
      </c>
      <c r="Y1145" t="str">
        <f t="shared" si="548"/>
        <v>0.009+0.508184027644685i</v>
      </c>
      <c r="Z1145" t="str">
        <f t="shared" si="549"/>
        <v>-0.0305047361458415-0.00174219218758871i</v>
      </c>
      <c r="AA1145" t="str">
        <f t="shared" si="550"/>
        <v>0.422556610689267-23.6660364600411i</v>
      </c>
      <c r="AB1145" t="str">
        <f t="shared" si="551"/>
        <v>0.641837745326068-0.138614602320918i</v>
      </c>
      <c r="AC1145" t="str">
        <f t="shared" si="552"/>
        <v>1.26737608964811-1.40674336666738i</v>
      </c>
      <c r="AD1145" t="str">
        <f t="shared" si="553"/>
        <v>0.281282408024344+0.202842361811428i</v>
      </c>
      <c r="AE1145" t="str">
        <f t="shared" si="554"/>
        <v>-0.00822705526118962-0.00667770074002307i</v>
      </c>
      <c r="AF1145" t="str">
        <f t="shared" si="555"/>
        <v>-3.79997276513415-0.810480048746879i</v>
      </c>
      <c r="AG1145" t="str">
        <f t="shared" si="556"/>
        <v>1.01780798354593-0.023787480981519i</v>
      </c>
      <c r="AH1145" t="str">
        <f t="shared" si="557"/>
        <v>0.0246489071448389+0.0320583853068065i</v>
      </c>
      <c r="AI1145">
        <f t="shared" si="558"/>
        <v>-27.864002549052444</v>
      </c>
      <c r="AJ1145">
        <f t="shared" si="559"/>
        <v>52.444198394292989</v>
      </c>
      <c r="AK1145"/>
      <c r="AL1145"/>
      <c r="AM1145"/>
      <c r="AN1145"/>
    </row>
    <row r="1146" spans="1:40" x14ac:dyDescent="0.35">
      <c r="A1146"/>
      <c r="B1146">
        <f t="shared" si="560"/>
        <v>101200</v>
      </c>
      <c r="C1146" s="237" t="str">
        <f t="shared" si="528"/>
        <v>-2.06541470957143E-06+0.00669788709791127i</v>
      </c>
      <c r="D1146" s="208" t="str">
        <f t="shared" si="529"/>
        <v>-1.64876135455937+0.0513504677506531i</v>
      </c>
      <c r="E1146" t="str">
        <f t="shared" si="530"/>
        <v>36500</v>
      </c>
      <c r="F1146" t="str">
        <f t="shared" si="531"/>
        <v>0.21505376344086</v>
      </c>
      <c r="G1146" t="str">
        <f t="shared" si="526"/>
        <v>0.21505376344086</v>
      </c>
      <c r="H1146" t="str">
        <f t="shared" si="532"/>
        <v>2.15183650381531+0.861302735537572i</v>
      </c>
      <c r="I1146" t="str">
        <f t="shared" si="533"/>
        <v>397.411470679109i</v>
      </c>
      <c r="J1146" t="str">
        <f t="shared" si="527"/>
        <v>-212.782003144197+86.9409126175273i</v>
      </c>
      <c r="K1146" t="str">
        <f t="shared" si="534"/>
        <v>0.653948694638299-1.60049519851276i</v>
      </c>
      <c r="L1146" t="str">
        <f t="shared" si="535"/>
        <v>0.194880670698546-0.406229273726555i</v>
      </c>
      <c r="M1146" t="str">
        <f t="shared" si="536"/>
        <v>0.848829365336845-2.00672447223931i</v>
      </c>
      <c r="N1146" t="str">
        <f t="shared" si="537"/>
        <v>-1.26229745015744i</v>
      </c>
      <c r="O1146" t="str">
        <f t="shared" si="538"/>
        <v>0.303628723104515-0.952790427379454i</v>
      </c>
      <c r="P1146" t="str">
        <f t="shared" si="539"/>
        <v>0.696371276895485+0.952790427379454i</v>
      </c>
      <c r="Q1146" t="str">
        <f t="shared" si="540"/>
        <v>-0.696371276895485+0.309507022777986i</v>
      </c>
      <c r="R1146" t="str">
        <f t="shared" si="541"/>
        <v>-0.327240589806673-1.5136662338542i</v>
      </c>
      <c r="S1146" t="str">
        <f t="shared" si="542"/>
        <v>0.140946184910848i</v>
      </c>
      <c r="T1146" t="str">
        <f t="shared" si="543"/>
        <v>0.213345480890121-0.0461233126812263i</v>
      </c>
      <c r="U1146" t="str">
        <f t="shared" si="544"/>
        <v>0.0000500000000000001-0.0014041761636425i</v>
      </c>
      <c r="V1146" t="str">
        <f t="shared" si="545"/>
        <v>0.00002-0.015726773032796i</v>
      </c>
      <c r="W1146" t="str">
        <f t="shared" si="546"/>
        <v>0.000042273115070318-0.00128919411811192i</v>
      </c>
      <c r="X1146" t="str">
        <f t="shared" si="547"/>
        <v>0.0000505686771525366-0.00128859578911583i</v>
      </c>
      <c r="Y1146" t="str">
        <f t="shared" si="548"/>
        <v>0.009+0.508686682469259i</v>
      </c>
      <c r="Z1146" t="str">
        <f t="shared" si="549"/>
        <v>-0.0304443611006359-0.00173899533712669i</v>
      </c>
      <c r="AA1146" t="str">
        <f t="shared" si="550"/>
        <v>0.421717193780495-23.6425472119243i</v>
      </c>
      <c r="AB1146" t="str">
        <f t="shared" si="551"/>
        <v>0.641777979522974-0.13874644214615i</v>
      </c>
      <c r="AC1146" t="str">
        <f t="shared" si="552"/>
        <v>1.26633411415483-1.40564363168271i</v>
      </c>
      <c r="AD1146" t="str">
        <f t="shared" si="553"/>
        <v>0.281534122026363+0.202940283065113i</v>
      </c>
      <c r="AE1146" t="str">
        <f t="shared" si="554"/>
        <v>-0.00821821426715568-0.00666797378494547i</v>
      </c>
      <c r="AF1146" t="str">
        <f t="shared" si="555"/>
        <v>-3.80059785837468-0.809952267786919i</v>
      </c>
      <c r="AG1146" t="str">
        <f t="shared" si="556"/>
        <v>1.01779864587253-0.0237855733216501i</v>
      </c>
      <c r="AH1146" t="str">
        <f t="shared" si="557"/>
        <v>0.0246334557200448+0.032014749841669i</v>
      </c>
      <c r="AI1146">
        <f t="shared" si="558"/>
        <v>-27.873460198222375</v>
      </c>
      <c r="AJ1146">
        <f t="shared" si="559"/>
        <v>52.423847308996486</v>
      </c>
      <c r="AK1146"/>
      <c r="AL1146"/>
      <c r="AM1146"/>
      <c r="AN1146"/>
    </row>
    <row r="1147" spans="1:40" x14ac:dyDescent="0.35">
      <c r="A1147"/>
      <c r="B1147">
        <f t="shared" si="560"/>
        <v>101300</v>
      </c>
      <c r="C1147" s="237" t="str">
        <f t="shared" si="528"/>
        <v>-2.06133890491357E-06+0.00669127516718473i</v>
      </c>
      <c r="D1147" s="208" t="str">
        <f t="shared" si="529"/>
        <v>-1.64876132331153+0.0512997762817496i</v>
      </c>
      <c r="E1147" t="str">
        <f t="shared" si="530"/>
        <v>36500</v>
      </c>
      <c r="F1147" t="str">
        <f t="shared" si="531"/>
        <v>0.21505376344086</v>
      </c>
      <c r="G1147" t="str">
        <f t="shared" si="526"/>
        <v>0.21505376344086</v>
      </c>
      <c r="H1147" t="str">
        <f t="shared" si="532"/>
        <v>2.15246017293066+0.860724669924939i</v>
      </c>
      <c r="I1147" t="str">
        <f t="shared" si="533"/>
        <v>397.804169760807i</v>
      </c>
      <c r="J1147" t="str">
        <f t="shared" si="527"/>
        <v>-213.20470596369+87.0268226102323i</v>
      </c>
      <c r="K1147" t="str">
        <f t="shared" si="534"/>
        <v>0.652832146584652-1.59935617182765i</v>
      </c>
      <c r="L1147" t="str">
        <f t="shared" si="535"/>
        <v>0.194567933048873-0.405978139421734i</v>
      </c>
      <c r="M1147" t="str">
        <f t="shared" si="536"/>
        <v>0.847400079633525-2.00533431124938i</v>
      </c>
      <c r="N1147" t="str">
        <f t="shared" si="537"/>
        <v>-1.26354477965365i</v>
      </c>
      <c r="O1147" t="str">
        <f t="shared" si="538"/>
        <v>0.302440043611467-0.953168411153189i</v>
      </c>
      <c r="P1147" t="str">
        <f t="shared" si="539"/>
        <v>0.697559956388533+0.953168411153189i</v>
      </c>
      <c r="Q1147" t="str">
        <f t="shared" si="540"/>
        <v>-0.697559956388533+0.310376368500461i</v>
      </c>
      <c r="R1147" t="str">
        <f t="shared" si="541"/>
        <v>-0.327228154395135-1.51203102719099i</v>
      </c>
      <c r="S1147" t="str">
        <f t="shared" si="542"/>
        <v>0.141085459797123i</v>
      </c>
      <c r="T1147" t="str">
        <f t="shared" si="543"/>
        <v>0.213325592698757-0.0461671346214016i</v>
      </c>
      <c r="U1147" t="str">
        <f t="shared" si="544"/>
        <v>0.0000500000000000001-0.0014027900075086i</v>
      </c>
      <c r="V1147" t="str">
        <f t="shared" si="545"/>
        <v>0.00002-0.0157112480840963i</v>
      </c>
      <c r="W1147" t="str">
        <f t="shared" si="546"/>
        <v>0.0000422731141463594-0.00128792169433474i</v>
      </c>
      <c r="X1147" t="str">
        <f t="shared" si="547"/>
        <v>0.0000505522920637577-0.00128732406138156i</v>
      </c>
      <c r="Y1147" t="str">
        <f t="shared" si="548"/>
        <v>0.009+0.509189337293834i</v>
      </c>
      <c r="Z1147" t="str">
        <f t="shared" si="549"/>
        <v>-0.0303841652576575-0.00173580918821194i</v>
      </c>
      <c r="AA1147" t="str">
        <f t="shared" si="550"/>
        <v>0.420880280312153-23.6191046471084i</v>
      </c>
      <c r="AB1147" t="str">
        <f t="shared" si="551"/>
        <v>0.641718152601792-0.1388782656847i</v>
      </c>
      <c r="AC1147" t="str">
        <f t="shared" si="552"/>
        <v>1.2652946623527-1.40454488296452i</v>
      </c>
      <c r="AD1147" t="str">
        <f t="shared" si="553"/>
        <v>0.28178597683262+0.203037911887676i</v>
      </c>
      <c r="AE1147" t="str">
        <f t="shared" si="554"/>
        <v>-0.00820939661436277-0.00665826415606017i</v>
      </c>
      <c r="AF1147" t="str">
        <f t="shared" si="555"/>
        <v>-3.80122149624219-0.809424893643189i</v>
      </c>
      <c r="AG1147" t="str">
        <f t="shared" si="556"/>
        <v>1.01778930209382-0.0237836817142935i</v>
      </c>
      <c r="AH1147" t="str">
        <f t="shared" si="557"/>
        <v>0.0246180397883031+0.0319711892971787i</v>
      </c>
      <c r="AI1147">
        <f t="shared" si="558"/>
        <v>-27.8829096178365</v>
      </c>
      <c r="AJ1147">
        <f t="shared" si="559"/>
        <v>52.403476807246648</v>
      </c>
      <c r="AK1147"/>
      <c r="AL1147"/>
      <c r="AM1147"/>
      <c r="AN1147"/>
    </row>
    <row r="1148" spans="1:40" x14ac:dyDescent="0.35">
      <c r="A1148"/>
      <c r="B1148">
        <f t="shared" si="560"/>
        <v>101400</v>
      </c>
      <c r="C1148" s="237" t="str">
        <f t="shared" si="528"/>
        <v>-2.05727515290082E-06+0.00668467627773798i</v>
      </c>
      <c r="D1148" s="208" t="str">
        <f t="shared" si="529"/>
        <v>-1.6487612921561+0.0512491847959912i</v>
      </c>
      <c r="E1148" t="str">
        <f t="shared" si="530"/>
        <v>36500</v>
      </c>
      <c r="F1148" t="str">
        <f t="shared" si="531"/>
        <v>0.21505376344086</v>
      </c>
      <c r="G1148" t="str">
        <f t="shared" si="526"/>
        <v>0.21505376344086</v>
      </c>
      <c r="H1148" t="str">
        <f t="shared" si="532"/>
        <v>2.15308239074803+0.860147111725221i</v>
      </c>
      <c r="I1148" t="str">
        <f t="shared" si="533"/>
        <v>398.196868842506i</v>
      </c>
      <c r="J1148" t="str">
        <f t="shared" si="527"/>
        <v>-213.627826267449+87.1127326029375i</v>
      </c>
      <c r="K1148" t="str">
        <f t="shared" si="534"/>
        <v>0.651718307582172-1.59821832271148i</v>
      </c>
      <c r="L1148" t="str">
        <f t="shared" si="535"/>
        <v>0.194255890138638-0.405727167820356i</v>
      </c>
      <c r="M1148" t="str">
        <f t="shared" si="536"/>
        <v>0.84597419772081-2.00394549053184i</v>
      </c>
      <c r="N1148" t="str">
        <f t="shared" si="537"/>
        <v>-1.26479210914985i</v>
      </c>
      <c r="O1148" t="str">
        <f t="shared" si="538"/>
        <v>0.301250893572934-0.953544911958272i</v>
      </c>
      <c r="P1148" t="str">
        <f t="shared" si="539"/>
        <v>0.698749106427066+0.953544911958272i</v>
      </c>
      <c r="Q1148" t="str">
        <f t="shared" si="540"/>
        <v>-0.698749106427066+0.311247197191578i</v>
      </c>
      <c r="R1148" t="str">
        <f t="shared" si="541"/>
        <v>-0.327215705127958-1.51039890190768i</v>
      </c>
      <c r="S1148" t="str">
        <f t="shared" si="542"/>
        <v>0.141224734683399i</v>
      </c>
      <c r="T1148" t="str">
        <f t="shared" si="543"/>
        <v>0.213305684188009-0.0462109511409372i</v>
      </c>
      <c r="U1148" t="str">
        <f t="shared" si="544"/>
        <v>0.0000500000000000001-0.00140140658541046i</v>
      </c>
      <c r="V1148" t="str">
        <f t="shared" si="545"/>
        <v>0.00002-0.0156957537565972i</v>
      </c>
      <c r="W1148" t="str">
        <f t="shared" si="546"/>
        <v>0.0000422731132214882-0.00128665178049202i</v>
      </c>
      <c r="X1148" t="str">
        <f t="shared" si="547"/>
        <v>0.0000505359554213488-0.00128605484189721i</v>
      </c>
      <c r="Y1148" t="str">
        <f t="shared" si="548"/>
        <v>0.009+0.509691992118408i</v>
      </c>
      <c r="Z1148" t="str">
        <f t="shared" si="549"/>
        <v>-0.030324147907928-0.00173263369175665i</v>
      </c>
      <c r="AA1148" t="str">
        <f t="shared" si="550"/>
        <v>0.420045860321028-23.5957086262621i</v>
      </c>
      <c r="AB1148" t="str">
        <f t="shared" si="551"/>
        <v>0.64165826455659-0.139010072917082i</v>
      </c>
      <c r="AC1148" t="str">
        <f t="shared" si="552"/>
        <v>1.2642577268085-1.4034471206318i</v>
      </c>
      <c r="AD1148" t="str">
        <f t="shared" si="553"/>
        <v>0.282037972135405+0.20313524809019i</v>
      </c>
      <c r="AE1148" t="str">
        <f t="shared" si="554"/>
        <v>-0.0082006022078617-0.0066485718012771i</v>
      </c>
      <c r="AF1148" t="str">
        <f t="shared" si="555"/>
        <v>-3.80184368290413-0.80889792692923i</v>
      </c>
      <c r="AG1148" t="str">
        <f t="shared" si="556"/>
        <v>1.01777995221008-0.0237818060850519i</v>
      </c>
      <c r="AH1148" t="str">
        <f t="shared" si="557"/>
        <v>0.0246026591957769+0.031927703457057i</v>
      </c>
      <c r="AI1148">
        <f t="shared" si="558"/>
        <v>-27.892350827391628</v>
      </c>
      <c r="AJ1148">
        <f t="shared" si="559"/>
        <v>52.383086939128006</v>
      </c>
      <c r="AK1148"/>
      <c r="AL1148"/>
      <c r="AM1148"/>
      <c r="AN1148"/>
    </row>
    <row r="1149" spans="1:40" x14ac:dyDescent="0.35">
      <c r="A1149"/>
      <c r="B1149">
        <f t="shared" si="560"/>
        <v>101500</v>
      </c>
      <c r="C1149" s="237" t="str">
        <f t="shared" si="528"/>
        <v>-2.05322340605848E-06+0.00667809039102534i</v>
      </c>
      <c r="D1149" s="208" t="str">
        <f t="shared" si="529"/>
        <v>-1.64876126109271+0.051198692997861i</v>
      </c>
      <c r="E1149" t="str">
        <f t="shared" si="530"/>
        <v>36500</v>
      </c>
      <c r="F1149" t="str">
        <f t="shared" si="531"/>
        <v>0.21505376344086</v>
      </c>
      <c r="G1149" t="str">
        <f t="shared" si="526"/>
        <v>0.21505376344086</v>
      </c>
      <c r="H1149" t="str">
        <f t="shared" si="532"/>
        <v>2.15370316142191+0.859570061248213i</v>
      </c>
      <c r="I1149" t="str">
        <f t="shared" si="533"/>
        <v>398.589567924205i</v>
      </c>
      <c r="J1149" t="str">
        <f t="shared" si="527"/>
        <v>-214.051364055475+87.1986425956425i</v>
      </c>
      <c r="K1149" t="str">
        <f t="shared" si="534"/>
        <v>0.650607169404649-1.59708165092808i</v>
      </c>
      <c r="L1149" t="str">
        <f t="shared" si="535"/>
        <v>0.193944540109547-0.405476359330366i</v>
      </c>
      <c r="M1149" t="str">
        <f t="shared" si="536"/>
        <v>0.844551709514196-2.00255801025845i</v>
      </c>
      <c r="N1149" t="str">
        <f t="shared" si="537"/>
        <v>-1.26603943864605i</v>
      </c>
      <c r="O1149" t="str">
        <f t="shared" si="538"/>
        <v>0.30006127483902-0.953919929208936i</v>
      </c>
      <c r="P1149" t="str">
        <f t="shared" si="539"/>
        <v>0.69993872516098+0.953919929208936i</v>
      </c>
      <c r="Q1149" t="str">
        <f t="shared" si="540"/>
        <v>-0.69993872516098+0.312119509437114i</v>
      </c>
      <c r="R1149" t="str">
        <f t="shared" si="541"/>
        <v>-0.327203242000257-1.50876984888271i</v>
      </c>
      <c r="S1149" t="str">
        <f t="shared" si="542"/>
        <v>0.141364009569674i</v>
      </c>
      <c r="T1149" t="str">
        <f t="shared" si="543"/>
        <v>0.213285755355891-0.0462547622333527i</v>
      </c>
      <c r="U1149" t="str">
        <f t="shared" si="544"/>
        <v>0.0000500000000000001-0.0014000258892672i</v>
      </c>
      <c r="V1149" t="str">
        <f t="shared" si="545"/>
        <v>0.00002-0.0156802899597926i</v>
      </c>
      <c r="W1149" t="str">
        <f t="shared" si="546"/>
        <v>0.0000422731122957046-0.00128538436916525i</v>
      </c>
      <c r="X1149" t="str">
        <f t="shared" si="547"/>
        <v>0.0000505196670344928-0.00128478812325049i</v>
      </c>
      <c r="Y1149" t="str">
        <f t="shared" si="548"/>
        <v>0.009+0.510194646942982i</v>
      </c>
      <c r="Z1149" t="str">
        <f t="shared" si="549"/>
        <v>-0.030264308345976-0.00172946879895312i</v>
      </c>
      <c r="AA1149" t="str">
        <f t="shared" si="550"/>
        <v>0.419213923893518-23.5723590106091i</v>
      </c>
      <c r="AB1149" t="str">
        <f t="shared" si="551"/>
        <v>0.641598315381395-0.139141863823802i</v>
      </c>
      <c r="AC1149" t="str">
        <f t="shared" si="552"/>
        <v>1.26322330011414-1.40235034479272i</v>
      </c>
      <c r="AD1149" t="str">
        <f t="shared" si="553"/>
        <v>0.282290107626747+0.20323229148397i</v>
      </c>
      <c r="AE1149" t="str">
        <f t="shared" si="554"/>
        <v>-0.00819183095317333-0.0066388966687237i</v>
      </c>
      <c r="AF1149" t="str">
        <f t="shared" si="555"/>
        <v>-3.80246442251462-0.808371368250352i</v>
      </c>
      <c r="AG1149" t="str">
        <f t="shared" si="556"/>
        <v>1.01777059622159-0.0237799463598016i</v>
      </c>
      <c r="AH1149" t="str">
        <f t="shared" si="557"/>
        <v>0.0245873137894035+0.0318842921058837i</v>
      </c>
      <c r="AI1149">
        <f t="shared" si="558"/>
        <v>-27.901783846322374</v>
      </c>
      <c r="AJ1149">
        <f t="shared" si="559"/>
        <v>52.362677754520021</v>
      </c>
      <c r="AK1149"/>
      <c r="AL1149"/>
      <c r="AM1149"/>
      <c r="AN1149"/>
    </row>
    <row r="1150" spans="1:40" x14ac:dyDescent="0.35">
      <c r="A1150"/>
      <c r="B1150">
        <f t="shared" si="560"/>
        <v>101600</v>
      </c>
      <c r="C1150" s="237" t="str">
        <f t="shared" si="528"/>
        <v>-2.04918361714538E-06+0.00667151746865297i</v>
      </c>
      <c r="D1150" s="208" t="str">
        <f t="shared" si="529"/>
        <v>-1.64876123012099+0.0511483005930061i</v>
      </c>
      <c r="E1150" t="str">
        <f t="shared" si="530"/>
        <v>36500</v>
      </c>
      <c r="F1150" t="str">
        <f t="shared" si="531"/>
        <v>0.21505376344086</v>
      </c>
      <c r="G1150" t="str">
        <f t="shared" si="526"/>
        <v>0.21505376344086</v>
      </c>
      <c r="H1150" t="str">
        <f t="shared" si="532"/>
        <v>2.15432248909344+0.858993518796696i</v>
      </c>
      <c r="I1150" t="str">
        <f t="shared" si="533"/>
        <v>398.982267005904i</v>
      </c>
      <c r="J1150" t="str">
        <f t="shared" si="527"/>
        <v>-214.475319327766+87.2845525883475i</v>
      </c>
      <c r="K1150" t="str">
        <f t="shared" si="534"/>
        <v>0.649498723854677-1.59594615623091i</v>
      </c>
      <c r="L1150" t="str">
        <f t="shared" si="535"/>
        <v>0.193633881108642-0.40522571435556i</v>
      </c>
      <c r="M1150" t="str">
        <f t="shared" si="536"/>
        <v>0.843132604963319-2.00117187058647i</v>
      </c>
      <c r="N1150" t="str">
        <f t="shared" si="537"/>
        <v>-1.26728676814226i</v>
      </c>
      <c r="O1150" t="str">
        <f t="shared" si="538"/>
        <v>0.298871189260563-0.95429346232172i</v>
      </c>
      <c r="P1150" t="str">
        <f t="shared" si="539"/>
        <v>0.701128810739437+0.95429346232172i</v>
      </c>
      <c r="Q1150" t="str">
        <f t="shared" si="540"/>
        <v>-0.701128810739437+0.31299330582054i</v>
      </c>
      <c r="R1150" t="str">
        <f t="shared" si="541"/>
        <v>-0.32719076500713-1.50714385903043i</v>
      </c>
      <c r="S1150" t="str">
        <f t="shared" si="542"/>
        <v>0.14150328445595i</v>
      </c>
      <c r="T1150" t="str">
        <f t="shared" si="543"/>
        <v>0.213265806200421-0.0462985678921638i</v>
      </c>
      <c r="U1150" t="str">
        <f t="shared" si="544"/>
        <v>0.0000500000000000001-0.00139864791102973i</v>
      </c>
      <c r="V1150" t="str">
        <f t="shared" si="545"/>
        <v>0.00002-0.015664856603533i</v>
      </c>
      <c r="W1150" t="str">
        <f t="shared" si="546"/>
        <v>0.0000422731113690086-0.00128411945296509i</v>
      </c>
      <c r="X1150" t="str">
        <f t="shared" si="547"/>
        <v>0.0000505034267133096-0.00128352389805823i</v>
      </c>
      <c r="Y1150" t="str">
        <f t="shared" si="548"/>
        <v>0.009+0.510697301767557i</v>
      </c>
      <c r="Z1150" t="str">
        <f t="shared" si="549"/>
        <v>-0.0302046458698123-0.0017263144612716i</v>
      </c>
      <c r="AA1150" t="str">
        <f t="shared" si="550"/>
        <v>0.418384461165316-23.5490556619254i</v>
      </c>
      <c r="AB1150" t="str">
        <f t="shared" si="551"/>
        <v>0.641538305070244-0.139273638385354i</v>
      </c>
      <c r="AC1150" t="str">
        <f t="shared" si="552"/>
        <v>1.26219137488662-1.40125455554486i</v>
      </c>
      <c r="AD1150" t="str">
        <f t="shared" si="553"/>
        <v>0.282542382998396+0.203329041880596i</v>
      </c>
      <c r="AE1150" t="str">
        <f t="shared" si="554"/>
        <v>-0.00818308275628445-0.0066292387067439i</v>
      </c>
      <c r="AF1150" t="str">
        <f t="shared" si="555"/>
        <v>-3.80308371921443-0.80784521820369i</v>
      </c>
      <c r="AG1150" t="str">
        <f t="shared" si="556"/>
        <v>1.01776123412871-0.02377810246469i</v>
      </c>
      <c r="AH1150" t="str">
        <f t="shared" si="557"/>
        <v>0.0245720034168819+0.0318409550290892i</v>
      </c>
      <c r="AI1150">
        <f t="shared" si="558"/>
        <v>-27.911208694003072</v>
      </c>
      <c r="AJ1150">
        <f t="shared" si="559"/>
        <v>52.342249303103713</v>
      </c>
      <c r="AK1150"/>
      <c r="AL1150"/>
      <c r="AM1150"/>
      <c r="AN1150"/>
    </row>
    <row r="1151" spans="1:40" x14ac:dyDescent="0.35">
      <c r="A1151"/>
      <c r="B1151">
        <f t="shared" si="560"/>
        <v>101700</v>
      </c>
      <c r="C1151" s="237" t="str">
        <f t="shared" si="528"/>
        <v>-2.04515573915248E-06+0.00666495747237797i</v>
      </c>
      <c r="D1151" s="208" t="str">
        <f t="shared" si="529"/>
        <v>-1.64876119924059+0.0510980072882311i</v>
      </c>
      <c r="E1151" t="str">
        <f t="shared" si="530"/>
        <v>36500</v>
      </c>
      <c r="F1151" t="str">
        <f t="shared" si="531"/>
        <v>0.21505376344086</v>
      </c>
      <c r="G1151" t="str">
        <f t="shared" si="526"/>
        <v>0.21505376344086</v>
      </c>
      <c r="H1151" t="str">
        <f t="shared" si="532"/>
        <v>2.15494037789056+0.858417484666512i</v>
      </c>
      <c r="I1151" t="str">
        <f t="shared" si="533"/>
        <v>399.374966087603i</v>
      </c>
      <c r="J1151" t="str">
        <f t="shared" si="527"/>
        <v>-214.899692084324+87.3704625810526i</v>
      </c>
      <c r="K1151" t="str">
        <f t="shared" si="534"/>
        <v>0.648392962763504-1.59481183836306i</v>
      </c>
      <c r="L1151" t="str">
        <f t="shared" si="535"/>
        <v>0.193323911288284-0.404975233295605i</v>
      </c>
      <c r="M1151" t="str">
        <f t="shared" si="536"/>
        <v>0.841716874051788-1.99978707165866i</v>
      </c>
      <c r="N1151" t="str">
        <f t="shared" si="537"/>
        <v>-1.26853409763846i</v>
      </c>
      <c r="O1151" t="str">
        <f t="shared" si="538"/>
        <v>0.297680638689153-0.954665510715464i</v>
      </c>
      <c r="P1151" t="str">
        <f t="shared" si="539"/>
        <v>0.702319361310847+0.954665510715464i</v>
      </c>
      <c r="Q1151" t="str">
        <f t="shared" si="540"/>
        <v>-0.702319361310847+0.313868586922996i</v>
      </c>
      <c r="R1151" t="str">
        <f t="shared" si="541"/>
        <v>-0.327178274143676-1.50552092330096i</v>
      </c>
      <c r="S1151" t="str">
        <f t="shared" si="542"/>
        <v>0.141642559342225i</v>
      </c>
      <c r="T1151" t="str">
        <f t="shared" si="543"/>
        <v>0.213245836719618-0.0463423681108824i</v>
      </c>
      <c r="U1151" t="str">
        <f t="shared" si="544"/>
        <v>0.0000500000000000001-0.00139727264268064i</v>
      </c>
      <c r="V1151" t="str">
        <f t="shared" si="545"/>
        <v>0.00002-0.0156494535980231i</v>
      </c>
      <c r="W1151" t="str">
        <f t="shared" si="546"/>
        <v>0.0000422731104413999-0.0012828570245313i</v>
      </c>
      <c r="X1151" t="str">
        <f t="shared" si="547"/>
        <v>0.0000504872342688526-0.00128226215896634i</v>
      </c>
      <c r="Y1151" t="str">
        <f t="shared" si="548"/>
        <v>0.009+0.511199956592131i</v>
      </c>
      <c r="Z1151" t="str">
        <f t="shared" si="549"/>
        <v>-0.0301451597809133-0.00172317063045858i</v>
      </c>
      <c r="AA1151" t="str">
        <f t="shared" si="550"/>
        <v>0.417557462321144-23.5257984425368i</v>
      </c>
      <c r="AB1151" t="str">
        <f t="shared" si="551"/>
        <v>0.64147823361718-0.139405396582221i</v>
      </c>
      <c r="AC1151" t="str">
        <f t="shared" si="552"/>
        <v>1.26116194376794-1.40015975297521i</v>
      </c>
      <c r="AD1151" t="str">
        <f t="shared" si="553"/>
        <v>0.282794797941846+0.203425499091904i</v>
      </c>
      <c r="AE1151" t="str">
        <f t="shared" si="554"/>
        <v>-0.00817435752364649-0.00661959786389733i</v>
      </c>
      <c r="AF1151" t="str">
        <f t="shared" si="555"/>
        <v>-3.80370157713115-0.807319477378281i</v>
      </c>
      <c r="AG1151" t="str">
        <f t="shared" si="556"/>
        <v>1.01775186593178-0.0237762743261361i</v>
      </c>
      <c r="AH1151" t="str">
        <f t="shared" si="557"/>
        <v>0.0245567279266765+0.0317976920129567i</v>
      </c>
      <c r="AI1151">
        <f t="shared" si="558"/>
        <v>-27.92062538974589</v>
      </c>
      <c r="AJ1151">
        <f t="shared" si="559"/>
        <v>52.321801634358941</v>
      </c>
      <c r="AK1151"/>
      <c r="AL1151"/>
      <c r="AM1151"/>
      <c r="AN1151"/>
    </row>
    <row r="1152" spans="1:40" x14ac:dyDescent="0.35">
      <c r="A1152"/>
      <c r="B1152">
        <f t="shared" si="560"/>
        <v>101800</v>
      </c>
      <c r="C1152" s="237" t="str">
        <f t="shared" si="528"/>
        <v>-2.04113972530154E-06+0.00665841036410773i</v>
      </c>
      <c r="D1152" s="208" t="str">
        <f t="shared" si="529"/>
        <v>-1.64876116845115+0.0510478127914926i</v>
      </c>
      <c r="E1152" t="str">
        <f t="shared" si="530"/>
        <v>36500</v>
      </c>
      <c r="F1152" t="str">
        <f t="shared" si="531"/>
        <v>0.21505376344086</v>
      </c>
      <c r="G1152" t="str">
        <f t="shared" si="526"/>
        <v>0.21505376344086</v>
      </c>
      <c r="H1152" t="str">
        <f t="shared" si="532"/>
        <v>2.15555683192794+0.857841959146577i</v>
      </c>
      <c r="I1152" t="str">
        <f t="shared" si="533"/>
        <v>399.767665169301i</v>
      </c>
      <c r="J1152" t="str">
        <f t="shared" si="527"/>
        <v>-215.324482325148+87.4563725737576i</v>
      </c>
      <c r="K1152" t="str">
        <f t="shared" si="534"/>
        <v>0.647289877990964-1.5936786970574i</v>
      </c>
      <c r="L1152" t="str">
        <f t="shared" si="535"/>
        <v>0.193014628806133-0.404724916546065i</v>
      </c>
      <c r="M1152" t="str">
        <f t="shared" si="536"/>
        <v>0.840304506797097-1.99840361360347i</v>
      </c>
      <c r="N1152" t="str">
        <f t="shared" si="537"/>
        <v>-1.26978142713466i</v>
      </c>
      <c r="O1152" t="str">
        <f t="shared" si="538"/>
        <v>0.296489624977075-0.955036073811326i</v>
      </c>
      <c r="P1152" t="str">
        <f t="shared" si="539"/>
        <v>0.703510375022925+0.955036073811326i</v>
      </c>
      <c r="Q1152" t="str">
        <f t="shared" si="540"/>
        <v>-0.703510375022925+0.314745353323334i</v>
      </c>
      <c r="R1152" t="str">
        <f t="shared" si="541"/>
        <v>-0.327165769404984-1.5039010326799i</v>
      </c>
      <c r="S1152" t="str">
        <f t="shared" si="542"/>
        <v>0.141781834228501i</v>
      </c>
      <c r="T1152" t="str">
        <f t="shared" si="543"/>
        <v>0.213225846911493-0.0463861628830174i</v>
      </c>
      <c r="U1152" t="str">
        <f t="shared" si="544"/>
        <v>0.00005-0.001395900076234i</v>
      </c>
      <c r="V1152" t="str">
        <f t="shared" si="545"/>
        <v>0.00002-0.0156340808538208i</v>
      </c>
      <c r="W1152" t="str">
        <f t="shared" si="546"/>
        <v>0.0000422731095128787-0.00128159707653253i</v>
      </c>
      <c r="X1152" t="str">
        <f t="shared" si="547"/>
        <v>0.0000504710895131025-0.00128100289864958i</v>
      </c>
      <c r="Y1152" t="str">
        <f t="shared" si="548"/>
        <v>0.009+0.511702611416705i</v>
      </c>
      <c r="Z1152" t="str">
        <f t="shared" si="549"/>
        <v>-0.0300858493841969-0.00172003725853486i</v>
      </c>
      <c r="AA1152" t="str">
        <f t="shared" si="550"/>
        <v>0.416732917594436-23.5025872153156i</v>
      </c>
      <c r="AB1152" t="str">
        <f t="shared" si="551"/>
        <v>0.641418101016217-0.139537138394877i</v>
      </c>
      <c r="AC1152" t="str">
        <f t="shared" si="552"/>
        <v>1.26013499942495-1.39906593716027i</v>
      </c>
      <c r="AD1152" t="str">
        <f t="shared" si="553"/>
        <v>0.28304735214832+0.203521662929988i</v>
      </c>
      <c r="AE1152" t="str">
        <f t="shared" si="554"/>
        <v>-0.00816565516217154-0.00660997408895765i</v>
      </c>
      <c r="AF1152" t="str">
        <f t="shared" si="555"/>
        <v>-3.80431800037909-0.806794146355084i</v>
      </c>
      <c r="AG1152" t="str">
        <f t="shared" si="556"/>
        <v>1.01774249163119-0.0237744618708277i</v>
      </c>
      <c r="AH1152" t="str">
        <f t="shared" si="557"/>
        <v>0.0245414871680062+0.0317545028446112i</v>
      </c>
      <c r="AI1152">
        <f t="shared" si="558"/>
        <v>-27.930033952803068</v>
      </c>
      <c r="AJ1152">
        <f t="shared" si="559"/>
        <v>52.301334797566533</v>
      </c>
      <c r="AK1152"/>
      <c r="AL1152"/>
      <c r="AM1152"/>
      <c r="AN1152"/>
    </row>
    <row r="1153" spans="1:40" x14ac:dyDescent="0.35">
      <c r="A1153"/>
      <c r="B1153">
        <f t="shared" si="560"/>
        <v>101900</v>
      </c>
      <c r="C1153" s="237" t="str">
        <f t="shared" si="528"/>
        <v>-0.0000020371355290437+0.00665187610589916i</v>
      </c>
      <c r="D1153" s="208" t="str">
        <f t="shared" si="529"/>
        <v>-1.64876113775232+0.0509977168118936i</v>
      </c>
      <c r="E1153" t="str">
        <f t="shared" si="530"/>
        <v>36500</v>
      </c>
      <c r="F1153" t="str">
        <f t="shared" si="531"/>
        <v>0.21505376344086</v>
      </c>
      <c r="G1153" t="str">
        <f t="shared" si="526"/>
        <v>0.21505376344086</v>
      </c>
      <c r="H1153" t="str">
        <f t="shared" si="532"/>
        <v>2.1561718553071+0.857266942518971i</v>
      </c>
      <c r="I1153" t="str">
        <f t="shared" si="533"/>
        <v>400.160364251i</v>
      </c>
      <c r="J1153" t="str">
        <f t="shared" si="527"/>
        <v>-215.749690050238+87.5422825664628i</v>
      </c>
      <c r="K1153" t="str">
        <f t="shared" si="534"/>
        <v>0.646189461425357-1.59254673203667i</v>
      </c>
      <c r="L1153" t="str">
        <f t="shared" si="535"/>
        <v>0.192706031825145-0.404474764498437i</v>
      </c>
      <c r="M1153" t="str">
        <f t="shared" si="536"/>
        <v>0.838895493250502-1.99702149653511i</v>
      </c>
      <c r="N1153" t="str">
        <f t="shared" si="537"/>
        <v>-1.27102875663086i</v>
      </c>
      <c r="O1153" t="str">
        <f t="shared" si="538"/>
        <v>0.295298149977345-0.955405151032774i</v>
      </c>
      <c r="P1153" t="str">
        <f t="shared" si="539"/>
        <v>0.704701850022655+0.955405151032774i</v>
      </c>
      <c r="Q1153" t="str">
        <f t="shared" si="540"/>
        <v>-0.704701850022655+0.315623605598086i</v>
      </c>
      <c r="R1153" t="str">
        <f t="shared" si="541"/>
        <v>-0.327153250786141-1.50228417818826i</v>
      </c>
      <c r="S1153" t="str">
        <f t="shared" si="542"/>
        <v>0.141921109114776i</v>
      </c>
      <c r="T1153" t="str">
        <f t="shared" si="543"/>
        <v>0.213205836774058-0.0464299522020736i</v>
      </c>
      <c r="U1153" t="str">
        <f t="shared" si="544"/>
        <v>0.00005-0.00139453020373524i</v>
      </c>
      <c r="V1153" t="str">
        <f t="shared" si="545"/>
        <v>0.00002-0.0156187382818347i</v>
      </c>
      <c r="W1153" t="str">
        <f t="shared" si="546"/>
        <v>0.0000422731085834453-0.00128033960166623i</v>
      </c>
      <c r="X1153" t="str">
        <f t="shared" si="547"/>
        <v>0.0000504549922589634-0.00127974610981148i</v>
      </c>
      <c r="Y1153" t="str">
        <f t="shared" si="548"/>
        <v>0.009+0.51220526624128i</v>
      </c>
      <c r="Z1153" t="str">
        <f t="shared" si="549"/>
        <v>-0.0300267139880044-0.00171691429779374i</v>
      </c>
      <c r="AA1153" t="str">
        <f t="shared" si="550"/>
        <v>0.415910817267052-23.4794218436783i</v>
      </c>
      <c r="AB1153" t="str">
        <f t="shared" si="551"/>
        <v>0.641357907261377-0.139668863803784i</v>
      </c>
      <c r="AC1153" t="str">
        <f t="shared" si="552"/>
        <v>1.25911053454935-1.39797310816615i</v>
      </c>
      <c r="AD1153" t="str">
        <f t="shared" si="553"/>
        <v>0.283300045308775+0.203617533207198i</v>
      </c>
      <c r="AE1153" t="str">
        <f t="shared" si="554"/>
        <v>-0.00815697557923033-0.00660036733091177i</v>
      </c>
      <c r="AF1153" t="str">
        <f t="shared" si="555"/>
        <v>-3.80493299305942-0.806269225707077i</v>
      </c>
      <c r="AG1153" t="str">
        <f t="shared" si="556"/>
        <v>1.01773311122735-0.0237726650257203i</v>
      </c>
      <c r="AH1153" t="str">
        <f t="shared" si="557"/>
        <v>0.0245262809908435+0.0317113873120197i</v>
      </c>
      <c r="AI1153">
        <f t="shared" si="558"/>
        <v>-27.939434402365983</v>
      </c>
      <c r="AJ1153">
        <f t="shared" si="559"/>
        <v>52.28084884180894</v>
      </c>
      <c r="AK1153"/>
      <c r="AL1153"/>
      <c r="AM1153"/>
      <c r="AN1153"/>
    </row>
    <row r="1154" spans="1:40" x14ac:dyDescent="0.35">
      <c r="A1154"/>
      <c r="B1154">
        <f t="shared" si="560"/>
        <v>102000</v>
      </c>
      <c r="C1154" s="237" t="str">
        <f t="shared" si="528"/>
        <v>-0.0000020331431040582+0.006645354659958i</v>
      </c>
      <c r="D1154" s="208" t="str">
        <f t="shared" si="529"/>
        <v>-1.64876110714372+0.050947719059678i</v>
      </c>
      <c r="E1154" t="str">
        <f t="shared" si="530"/>
        <v>36500</v>
      </c>
      <c r="F1154" t="str">
        <f t="shared" si="531"/>
        <v>0.21505376344086</v>
      </c>
      <c r="G1154" t="str">
        <f t="shared" si="526"/>
        <v>0.21505376344086</v>
      </c>
      <c r="H1154" t="str">
        <f t="shared" si="532"/>
        <v>2.15678545211637+0.856692435058956i</v>
      </c>
      <c r="I1154" t="str">
        <f t="shared" si="533"/>
        <v>400.553063332699i</v>
      </c>
      <c r="J1154" t="str">
        <f t="shared" si="527"/>
        <v>-216.175315259595+87.6281925591678i</v>
      </c>
      <c r="K1154" t="str">
        <f t="shared" si="534"/>
        <v>0.645091704983327-1.59141594301354i</v>
      </c>
      <c r="L1154" t="str">
        <f t="shared" si="535"/>
        <v>0.192398118513551-0.404224777540164i</v>
      </c>
      <c r="M1154" t="str">
        <f t="shared" si="536"/>
        <v>0.837489823496878-1.9956407205537i</v>
      </c>
      <c r="N1154" t="str">
        <f t="shared" si="537"/>
        <v>-1.27227608612707i</v>
      </c>
      <c r="O1154" t="str">
        <f t="shared" si="538"/>
        <v>0.294106215543686-0.955772741805588i</v>
      </c>
      <c r="P1154" t="str">
        <f t="shared" si="539"/>
        <v>0.705893784456314+0.955772741805588i</v>
      </c>
      <c r="Q1154" t="str">
        <f t="shared" si="540"/>
        <v>-0.705893784456314+0.316503344321482i</v>
      </c>
      <c r="R1154" t="str">
        <f t="shared" si="541"/>
        <v>-0.327140718282223-1.50067035088223i</v>
      </c>
      <c r="S1154" t="str">
        <f t="shared" si="542"/>
        <v>0.142060384001052i</v>
      </c>
      <c r="T1154" t="str">
        <f t="shared" si="543"/>
        <v>0.213185806305323-0.0464737360615526i</v>
      </c>
      <c r="U1154" t="str">
        <f t="shared" si="544"/>
        <v>0.00005-0.00139316301726099i</v>
      </c>
      <c r="V1154" t="str">
        <f t="shared" si="545"/>
        <v>0.00002-0.0156034257933231i</v>
      </c>
      <c r="W1154" t="str">
        <f t="shared" si="546"/>
        <v>0.0000422731076530991-0.00127908459265848i</v>
      </c>
      <c r="X1154" t="str">
        <f t="shared" si="547"/>
        <v>0.0000504389423202536-0.00127849178518418i</v>
      </c>
      <c r="Y1154" t="str">
        <f t="shared" si="548"/>
        <v>0.009+0.512707921065854i</v>
      </c>
      <c r="Z1154" t="str">
        <f t="shared" si="549"/>
        <v>-0.0299677529040802-0.00171380170079917i</v>
      </c>
      <c r="AA1154" t="str">
        <f t="shared" si="550"/>
        <v>0.415091151669007-23.4563021915832i</v>
      </c>
      <c r="AB1154" t="str">
        <f t="shared" si="551"/>
        <v>0.641297652346672-0.139800572789392i</v>
      </c>
      <c r="AC1154" t="str">
        <f t="shared" si="552"/>
        <v>1.25808854185753-1.39688126604866i</v>
      </c>
      <c r="AD1154" t="str">
        <f t="shared" si="553"/>
        <v>0.2835528771139+0.203713109736147i</v>
      </c>
      <c r="AE1154" t="str">
        <f t="shared" si="554"/>
        <v>-0.00814831868264945-0.00659077753895891i</v>
      </c>
      <c r="AF1154" t="str">
        <f t="shared" si="555"/>
        <v>-3.80554655926009-0.805744715999278i</v>
      </c>
      <c r="AG1154" t="str">
        <f t="shared" si="556"/>
        <v>1.0177237247207-0.0237708837180367i</v>
      </c>
      <c r="AH1154" t="str">
        <f t="shared" si="557"/>
        <v>0.0245111092459084+0.0316683452039858i</v>
      </c>
      <c r="AI1154">
        <f t="shared" si="558"/>
        <v>-27.94882675756584</v>
      </c>
      <c r="AJ1154">
        <f t="shared" si="559"/>
        <v>52.260343815971886</v>
      </c>
      <c r="AK1154"/>
      <c r="AL1154"/>
      <c r="AM1154"/>
      <c r="AN1154"/>
    </row>
    <row r="1155" spans="1:40" x14ac:dyDescent="0.35">
      <c r="A1155"/>
      <c r="B1155">
        <f t="shared" si="560"/>
        <v>102100</v>
      </c>
      <c r="C1155" s="237" t="str">
        <f t="shared" si="528"/>
        <v>-2.02916240425101E-06+0.00663884598863802i</v>
      </c>
      <c r="D1155" s="208" t="str">
        <f t="shared" si="529"/>
        <v>-1.64876107662502+0.0508978192462248i</v>
      </c>
      <c r="E1155" t="str">
        <f t="shared" si="530"/>
        <v>36500</v>
      </c>
      <c r="F1155" t="str">
        <f t="shared" si="531"/>
        <v>0.21505376344086</v>
      </c>
      <c r="G1155" t="str">
        <f t="shared" si="526"/>
        <v>0.21505376344086</v>
      </c>
      <c r="H1155" t="str">
        <f t="shared" si="532"/>
        <v>2.15739762643108+0.856118437035069i</v>
      </c>
      <c r="I1155" t="str">
        <f t="shared" si="533"/>
        <v>400.945762414397i</v>
      </c>
      <c r="J1155" t="str">
        <f t="shared" si="527"/>
        <v>-216.601357953217+87.7141025518729i</v>
      </c>
      <c r="K1155" t="str">
        <f t="shared" si="534"/>
        <v>0.643996600609788-1.59028632969074i</v>
      </c>
      <c r="L1155" t="str">
        <f t="shared" si="535"/>
        <v>0.192090887044847-0.403974956054671i</v>
      </c>
      <c r="M1155" t="str">
        <f t="shared" si="536"/>
        <v>0.836087487654635-1.99426128574541i</v>
      </c>
      <c r="N1155" t="str">
        <f t="shared" si="537"/>
        <v>-1.27352341562327i</v>
      </c>
      <c r="O1155" t="str">
        <f t="shared" si="538"/>
        <v>0.292913823530567-0.956138845557853i</v>
      </c>
      <c r="P1155" t="str">
        <f t="shared" si="539"/>
        <v>0.707086176469433+0.956138845557853i</v>
      </c>
      <c r="Q1155" t="str">
        <f t="shared" si="540"/>
        <v>-0.707086176469433+0.317384570065417i</v>
      </c>
      <c r="R1155" t="str">
        <f t="shared" si="541"/>
        <v>-0.327128171888302-1.49905954185307i</v>
      </c>
      <c r="S1155" t="str">
        <f t="shared" si="542"/>
        <v>0.142199658887327i</v>
      </c>
      <c r="T1155" t="str">
        <f t="shared" si="543"/>
        <v>0.213165755503299-0.0465175144549514i</v>
      </c>
      <c r="U1155" t="str">
        <f t="shared" si="544"/>
        <v>0.00005-0.00139179850891891i</v>
      </c>
      <c r="V1155" t="str">
        <f t="shared" si="545"/>
        <v>0.00002-0.0155881432998918i</v>
      </c>
      <c r="W1155" t="str">
        <f t="shared" si="546"/>
        <v>0.0000422731067218406-0.00127783204226387i</v>
      </c>
      <c r="X1155" t="str">
        <f t="shared" si="547"/>
        <v>0.0000504229395117051-0.00127723991752829i</v>
      </c>
      <c r="Y1155" t="str">
        <f t="shared" si="548"/>
        <v>0.009+0.513210575890429i</v>
      </c>
      <c r="Z1155" t="str">
        <f t="shared" si="549"/>
        <v>-0.0299089654475502-0.00171069942038389i</v>
      </c>
      <c r="AA1155" t="str">
        <f t="shared" si="550"/>
        <v>0.414273911178161-23.4332281235267i</v>
      </c>
      <c r="AB1155" t="str">
        <f t="shared" si="551"/>
        <v>0.64123733626612-0.13993226533214i</v>
      </c>
      <c r="AC1155" t="str">
        <f t="shared" si="552"/>
        <v>1.25706901409055-1.39579041085341i</v>
      </c>
      <c r="AD1155" t="str">
        <f t="shared" si="553"/>
        <v>0.283805847254117+0.203808392329706i</v>
      </c>
      <c r="AE1155" t="str">
        <f t="shared" si="554"/>
        <v>-0.0081396843807083-0.00658120466250912i</v>
      </c>
      <c r="AF1155" t="str">
        <f t="shared" si="555"/>
        <v>-3.8061587030561-0.805220617788844i</v>
      </c>
      <c r="AG1155" t="str">
        <f t="shared" si="556"/>
        <v>1.0177143321117-0.023769117875264i</v>
      </c>
      <c r="AH1155" t="str">
        <f t="shared" si="557"/>
        <v>0.0244959717846645+0.031625376310146i</v>
      </c>
      <c r="AI1155">
        <f t="shared" si="558"/>
        <v>-27.958211037473788</v>
      </c>
      <c r="AJ1155">
        <f t="shared" si="559"/>
        <v>52.239819768745043</v>
      </c>
      <c r="AK1155"/>
      <c r="AL1155"/>
      <c r="AM1155"/>
      <c r="AN1155"/>
    </row>
    <row r="1156" spans="1:40" x14ac:dyDescent="0.35">
      <c r="A1156"/>
      <c r="B1156">
        <f t="shared" si="560"/>
        <v>102200</v>
      </c>
      <c r="C1156" s="237" t="str">
        <f t="shared" si="528"/>
        <v>-2.02519338375346E-06+0.00663235005444033i</v>
      </c>
      <c r="D1156" s="208" t="str">
        <f t="shared" si="529"/>
        <v>-1.64876104619587+0.0508480170840426i</v>
      </c>
      <c r="E1156" t="str">
        <f t="shared" si="530"/>
        <v>36500</v>
      </c>
      <c r="F1156" t="str">
        <f t="shared" si="531"/>
        <v>0.21505376344086</v>
      </c>
      <c r="G1156" t="str">
        <f t="shared" si="526"/>
        <v>0.21505376344086</v>
      </c>
      <c r="H1156" t="str">
        <f t="shared" si="532"/>
        <v>2.15800838231343+0.855544948709143i</v>
      </c>
      <c r="I1156" t="str">
        <f t="shared" si="533"/>
        <v>401.338461496096i</v>
      </c>
      <c r="J1156" t="str">
        <f t="shared" si="527"/>
        <v>-217.027818131106+87.8000125445779i</v>
      </c>
      <c r="K1156" t="str">
        <f t="shared" si="534"/>
        <v>0.642904140277784-1.58915789176113i</v>
      </c>
      <c r="L1156" t="str">
        <f t="shared" si="535"/>
        <v>0.191784335597783-0.40372530042139i</v>
      </c>
      <c r="M1156" t="str">
        <f t="shared" si="536"/>
        <v>0.834688475875567-1.99288319218252i</v>
      </c>
      <c r="N1156" t="str">
        <f t="shared" si="537"/>
        <v>-1.27477074511947i</v>
      </c>
      <c r="O1156" t="str">
        <f t="shared" si="538"/>
        <v>0.291720975793138-0.956503461719977i</v>
      </c>
      <c r="P1156" t="str">
        <f t="shared" si="539"/>
        <v>0.708279024206862+0.956503461719977i</v>
      </c>
      <c r="Q1156" t="str">
        <f t="shared" si="540"/>
        <v>-0.708279024206862+0.318267283399493i</v>
      </c>
      <c r="R1156" t="str">
        <f t="shared" si="541"/>
        <v>-0.327115611599445-1.49745174222685i</v>
      </c>
      <c r="S1156" t="str">
        <f t="shared" si="542"/>
        <v>0.142338933773603i</v>
      </c>
      <c r="T1156" t="str">
        <f t="shared" si="543"/>
        <v>0.213145684365994-0.046561287375765i</v>
      </c>
      <c r="U1156" t="str">
        <f t="shared" si="544"/>
        <v>0.00005-0.00139043667084756i</v>
      </c>
      <c r="V1156" t="str">
        <f t="shared" si="545"/>
        <v>0.00002-0.0155728907134927i</v>
      </c>
      <c r="W1156" t="str">
        <f t="shared" si="546"/>
        <v>0.0000422731057896694-0.00127658194326532i</v>
      </c>
      <c r="X1156" t="str">
        <f t="shared" si="547"/>
        <v>0.0000504069836489538-0.00127599049963273i</v>
      </c>
      <c r="Y1156" t="str">
        <f t="shared" si="548"/>
        <v>0.009+0.513713230715003i</v>
      </c>
      <c r="Z1156" t="str">
        <f t="shared" si="549"/>
        <v>-0.0298503509369036-0.00170760740964767i</v>
      </c>
      <c r="AA1156" t="str">
        <f t="shared" si="550"/>
        <v>0.413459086219951-23.4101995045418i</v>
      </c>
      <c r="AB1156" t="str">
        <f t="shared" si="551"/>
        <v>0.641176959013728-0.14006394141246i</v>
      </c>
      <c r="AC1156" t="str">
        <f t="shared" si="552"/>
        <v>1.25605194401397-1.39470054261585i</v>
      </c>
      <c r="AD1156" t="str">
        <f t="shared" si="553"/>
        <v>0.284058955419588+0.203903380801011i</v>
      </c>
      <c r="AE1156" t="str">
        <f t="shared" si="554"/>
        <v>-0.00813107258213693-0.00657164865118253i</v>
      </c>
      <c r="AF1156" t="str">
        <f t="shared" si="555"/>
        <v>-3.8067694285093-0.8046969316251i</v>
      </c>
      <c r="AG1156" t="str">
        <f t="shared" si="556"/>
        <v>1.01770493340084-0.0237673674251546i</v>
      </c>
      <c r="AH1156" t="str">
        <f t="shared" si="557"/>
        <v>0.0244808684593145+0.0315824804209655i</v>
      </c>
      <c r="AI1156">
        <f t="shared" si="558"/>
        <v>-27.967587261101219</v>
      </c>
      <c r="AJ1156">
        <f t="shared" si="559"/>
        <v>52.219276748622924</v>
      </c>
      <c r="AK1156"/>
      <c r="AL1156"/>
      <c r="AM1156"/>
      <c r="AN1156"/>
    </row>
    <row r="1157" spans="1:40" x14ac:dyDescent="0.35">
      <c r="A1157"/>
      <c r="B1157">
        <f t="shared" si="560"/>
        <v>102300</v>
      </c>
      <c r="C1157" s="237" t="str">
        <f t="shared" si="528"/>
        <v>-2.02123599692101E-06+0.0066258668200127i</v>
      </c>
      <c r="D1157" s="208" t="str">
        <f t="shared" si="529"/>
        <v>-1.6487610158559+0.0507983122867641i</v>
      </c>
      <c r="E1157" t="str">
        <f t="shared" si="530"/>
        <v>36500</v>
      </c>
      <c r="F1157" t="str">
        <f t="shared" si="531"/>
        <v>0.21505376344086</v>
      </c>
      <c r="G1157" t="str">
        <f t="shared" ref="G1157:G1220" si="561">IF($C$11=$C$7,$C$24,F1157)</f>
        <v>0.21505376344086</v>
      </c>
      <c r="H1157" t="str">
        <f t="shared" si="532"/>
        <v>2.15861772381263+0.854971970336344i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0.19147846235634-0.403475811015778i</v>
      </c>
      <c r="M1157" t="str">
        <f t="shared" si="536"/>
        <v>0.833292778344753-1.99150643992354i</v>
      </c>
      <c r="N1157" t="str">
        <f t="shared" si="537"/>
        <v>-1.27601807461568i</v>
      </c>
      <c r="O1157" t="str">
        <f t="shared" si="538"/>
        <v>0.290527674187257-0.956866589724682i</v>
      </c>
      <c r="P1157" t="str">
        <f t="shared" si="539"/>
        <v>0.709472325812743+0.956866589724682i</v>
      </c>
      <c r="Q1157" t="str">
        <f t="shared" si="540"/>
        <v>-0.709472325812743+0.319151484890998i</v>
      </c>
      <c r="R1157" t="str">
        <f t="shared" si="541"/>
        <v>-0.327103037410714-1.49584694316431i</v>
      </c>
      <c r="S1157" t="str">
        <f t="shared" si="542"/>
        <v>0.142478208659878i</v>
      </c>
      <c r="T1157" t="str">
        <f t="shared" si="543"/>
        <v>0.213125592891405-0.0466050548174836i</v>
      </c>
      <c r="U1157" t="str">
        <f t="shared" si="544"/>
        <v>0.00005-0.00138907749521624i</v>
      </c>
      <c r="V1157" t="str">
        <f t="shared" si="545"/>
        <v>0.00002-0.0155576679464218i</v>
      </c>
      <c r="W1157" t="str">
        <f t="shared" si="546"/>
        <v>0.000042273104856586-0.00127533428847401i</v>
      </c>
      <c r="X1157" t="str">
        <f t="shared" si="547"/>
        <v>0.0000503910745485381-0.00127474352431464i</v>
      </c>
      <c r="Y1157" t="str">
        <f t="shared" si="548"/>
        <v>0.009+0.514215885539577i</v>
      </c>
      <c r="Z1157" t="str">
        <f t="shared" si="549"/>
        <v>-0.029791908693972-0.00170452562195554i</v>
      </c>
      <c r="AA1157" t="str">
        <f t="shared" si="550"/>
        <v>0.412646667267099-23.3872162001945i</v>
      </c>
      <c r="AB1157" t="str">
        <f t="shared" si="551"/>
        <v>0.641116520583472-0.140195601010769i</v>
      </c>
      <c r="AC1157" t="str">
        <f t="shared" si="552"/>
        <v>1.25503732441783-1.39361166136133i</v>
      </c>
      <c r="AD1157" t="str">
        <f t="shared" si="553"/>
        <v>0.284312201300206+0.203998074963444i</v>
      </c>
      <c r="AE1157" t="str">
        <f t="shared" si="554"/>
        <v>-0.00812248319611311-0.00656210945480774i</v>
      </c>
      <c r="AF1157" t="str">
        <f t="shared" si="555"/>
        <v>-3.80737873966853-0.80417365804958i</v>
      </c>
      <c r="AG1157" t="str">
        <f t="shared" si="556"/>
        <v>1.01769552858864-0.0237656322957228i</v>
      </c>
      <c r="AH1157" t="str">
        <f t="shared" si="557"/>
        <v>0.0244657991227962+0.031539657327732i</v>
      </c>
      <c r="AI1157">
        <f t="shared" si="558"/>
        <v>-27.976955447400343</v>
      </c>
      <c r="AJ1157">
        <f t="shared" si="559"/>
        <v>52.198714803903492</v>
      </c>
      <c r="AK1157"/>
      <c r="AL1157"/>
      <c r="AM1157"/>
      <c r="AN1157"/>
    </row>
    <row r="1158" spans="1:40" x14ac:dyDescent="0.35">
      <c r="A1158"/>
      <c r="B1158">
        <f t="shared" si="560"/>
        <v>102400</v>
      </c>
      <c r="C1158" s="237" t="str">
        <f t="shared" ref="C1158:C1221" si="563">IMPRODUCT(COMPLEX(-1,0),IMDIV(IMPRODUCT(G1158,COMPLEX($C$100+$C$101,0)),COMPLEX($C$100,2*PI()*B1158*$C$103*$C$102*(2*$C$100+$C$101))))</f>
        <v>-2.01729019833185E-06+0.00661939624814877i</v>
      </c>
      <c r="D1158" s="208" t="str">
        <f t="shared" ref="D1158:D1221" si="564">IMPRODUCT(COMPLEX($C$106,0),IMSUB(C1158,G1158))</f>
        <v>-1.64876098560478+0.0507487045691406i</v>
      </c>
      <c r="E1158" t="str">
        <f t="shared" ref="E1158:E1221" si="565">IMDIV(COMPLEX($C$20*10^3,0),COMPLEX(1,2*PI()*B1158*$C$20*1000*$C$29*10^-12))</f>
        <v>36500</v>
      </c>
      <c r="F1158" t="str">
        <f t="shared" ref="F1158:F1221" si="566">IMDIV(COMPLEX($C$22*1000,0),IMSUM(COMPLEX($C$22*1000,0),E1158))</f>
        <v>0.21505376344086</v>
      </c>
      <c r="G1158" t="str">
        <f t="shared" si="561"/>
        <v>0.21505376344086</v>
      </c>
      <c r="H1158" t="str">
        <f t="shared" ref="H1158:H1221" si="567">IMPRODUCT(COMPLEX($C$108,0),IMPRODUCT(COMPLEX(-1,0),D1158),IMDIV(COMPLEX(0,2*PI()*B1158*$C$109*$C$110),COMPLEX(1,2*PI()*B1158*$C$109*$C$110)))</f>
        <v>2.15922565496493+0.854399502165273i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0.191173265509729-0.403226488209354i</v>
      </c>
      <c r="M1158" t="str">
        <f t="shared" ref="M1158:M1221" si="571">IMSUM(K1158,L1158)</f>
        <v>0.831900385280436-1.99013102901338i</v>
      </c>
      <c r="N1158" t="str">
        <f t="shared" ref="N1158:N1221" si="572">COMPLEX(0,-2*PI()*B1158*$C$43)</f>
        <v>-1.27726540411188i</v>
      </c>
      <c r="O1158" t="str">
        <f t="shared" ref="O1158:O1221" si="573">IMEXP(N1158)</f>
        <v>0.28933392056952-0.957228229006996i</v>
      </c>
      <c r="P1158" t="str">
        <f t="shared" ref="P1158:P1221" si="574">IMSUB(COMPLEX(1,0),O1158)</f>
        <v>0.71066607943048+0.957228229006996i</v>
      </c>
      <c r="Q1158" t="str">
        <f t="shared" ref="Q1158:Q1221" si="575">IMSUM(COMPLEX(0,2*PI()*B1158*$C$43),O1158,COMPLEX(-1,0))</f>
        <v>-0.71066607943048+0.320037175104884i</v>
      </c>
      <c r="R1158" t="str">
        <f t="shared" ref="R1158:R1221" si="576">IMDIV(P1158,Q1158)</f>
        <v>-0.327090449317162-1.49424513586078i</v>
      </c>
      <c r="S1158" t="str">
        <f t="shared" ref="S1158:S1221" si="577">IMDIV(COMPLEX(0,2*PI()*B1158*$C$123),COMPLEX($C$124,0))</f>
        <v>0.142617483546154i</v>
      </c>
      <c r="T1158" t="str">
        <f t="shared" ref="T1158:T1221" si="578">IMPRODUCT(R1158,S1158)</f>
        <v>0.213105481077545-0.0466488167735945i</v>
      </c>
      <c r="U1158" t="str">
        <f t="shared" ref="U1158:U1221" si="579">IMDIV(COMPLEX(1,2*PI()*B1158*$C$16*10^-3*$C$15*10^-6),COMPLEX(0,2*PI()*B1158*$C$15*10^-6))</f>
        <v>0.00005-0.00138772097422481i</v>
      </c>
      <c r="V1158" t="str">
        <f t="shared" ref="V1158:V1221" si="580">IMSUM(COMPLEX($C$18*10^-3,0),IMDIV(COMPLEX(1,0),COMPLEX(0,2*PI()*B1158*($C$17*1*10^-6))))</f>
        <v>0.00002-0.0155424749113179i</v>
      </c>
      <c r="W1158" t="str">
        <f t="shared" ref="W1158:W1221" si="581">IMDIV(IMPRODUCT(U1158,V1158),IMSUM(U1158,V1158))</f>
        <v>0.00004227310392259-0.00127408907072913i</v>
      </c>
      <c r="X1158" t="str">
        <f t="shared" ref="X1158:X1221" si="582">IMDIV(IMPRODUCT(COMPLEX($C$19,0),W1158),IMSUM(COMPLEX($C$19,0),W1158))</f>
        <v>0.0000503752120278895-0.00127349898441916i</v>
      </c>
      <c r="Y1158" t="str">
        <f t="shared" ref="Y1158:Y1221" si="583">COMPLEX($C$13*10^-3,2*PI()*B1158*$C$12*0.000001)</f>
        <v>0.009+0.514718540364152i</v>
      </c>
      <c r="Z1158" t="str">
        <f t="shared" ref="Z1158:Z1221" si="584">IMPRODUCT(COMPLEX($C$6,0),IMDIV(X1158,IMSUM(X1158,Y1158)))</f>
        <v>-0.0297336380439091-0.00170145401093587i</v>
      </c>
      <c r="AA1158" t="str">
        <f t="shared" ref="AA1158:AA1221" si="585">IMDIV(COMPLEX($C$6,0),IMSUM(X1158,Y1158))</f>
        <v>0.411836644839335-23.3642780765818i</v>
      </c>
      <c r="AB1158" t="str">
        <f t="shared" ref="AB1158:AB1221" si="586">IMPRODUCT(COMPLEX($C$119,0),T1158)</f>
        <v>0.641056020969373-0.140327244107476i</v>
      </c>
      <c r="AC1158" t="str">
        <f t="shared" ref="AC1158:AC1221" si="587">IMSUM(COMPLEX(1,0),IMPRODUCT(AB1158,M1158))</f>
        <v>1.25402514811654-1.39252376710535i</v>
      </c>
      <c r="AD1158" t="str">
        <f t="shared" ref="AD1158:AD1221" si="588">IMDIV(AB1158,AC1158)</f>
        <v>0.284565584585596+0.204092474630668i</v>
      </c>
      <c r="AE1158" t="str">
        <f t="shared" ref="AE1158:AE1221" si="589">IMPRODUCT(AD1158,AA1158,X1158)</f>
        <v>-0.00811391613225934-0.00655258702342146i</v>
      </c>
      <c r="AF1158" t="str">
        <f t="shared" ref="AF1158:AF1221" si="590">IMSUB(D1158,H1158)</f>
        <v>-3.80798664056971-0.803650797596132i</v>
      </c>
      <c r="AG1158" t="str">
        <f t="shared" ref="AG1158:AG1221" si="591">IMSUM(COMPLEX(1,0),IMPRODUCT(AD1158,AA1158,COMPLEX($C$127,0)))</f>
        <v>1.01768611767565-0.0237639124152445i</v>
      </c>
      <c r="AH1158" t="str">
        <f t="shared" ref="AH1158:AH1221" si="592">IMDIV(IMPRODUCT(AE1158,AF1158),AG1158)</f>
        <v>0.0244507636287756+0.0314969068225551i</v>
      </c>
      <c r="AI1158">
        <f t="shared" ref="AI1158:AI1221" si="593">20*LOG10(IMABS(AH1158))</f>
        <v>-27.986315615264207</v>
      </c>
      <c r="AJ1158">
        <f t="shared" ref="AJ1158:AJ1221" si="594">IMARGUMENT(AH1158)*180/PI()</f>
        <v>52.178133982694959</v>
      </c>
      <c r="AK1158"/>
      <c r="AL1158"/>
      <c r="AM1158"/>
      <c r="AN1158"/>
    </row>
    <row r="1159" spans="1:40" x14ac:dyDescent="0.35">
      <c r="A1159"/>
      <c r="B1159">
        <f t="shared" si="560"/>
        <v>102500</v>
      </c>
      <c r="C1159" s="237" t="str">
        <f t="shared" si="563"/>
        <v>-2.01335594278564E-06+0.00661293830178742i</v>
      </c>
      <c r="D1159" s="208" t="str">
        <f t="shared" si="564"/>
        <v>-1.64876095544216+0.0506991936470369i</v>
      </c>
      <c r="E1159" t="str">
        <f t="shared" si="565"/>
        <v>36500</v>
      </c>
      <c r="F1159" t="str">
        <f t="shared" si="566"/>
        <v>0.21505376344086</v>
      </c>
      <c r="G1159" t="str">
        <f t="shared" si="561"/>
        <v>0.21505376344086</v>
      </c>
      <c r="H1159" t="str">
        <f t="shared" si="567"/>
        <v>2.15983217979365+0.853827544437962i</v>
      </c>
      <c r="I1159" t="str">
        <f t="shared" si="568"/>
        <v>402.516558741192i</v>
      </c>
      <c r="J1159" t="str">
        <f t="shared" si="562"/>
        <v>-218.309703570369+88.0577425226932i</v>
      </c>
      <c r="K1159" t="str">
        <f t="shared" si="569"/>
        <v>0.639642543681528-1.58577962711371i</v>
      </c>
      <c r="L1159" t="str">
        <f t="shared" si="570"/>
        <v>0.190868743252371-0.402977332369718i</v>
      </c>
      <c r="M1159" t="str">
        <f t="shared" si="571"/>
        <v>0.830511286933899-1.98875695948343i</v>
      </c>
      <c r="N1159" t="str">
        <f t="shared" si="572"/>
        <v>-1.27851273360808i</v>
      </c>
      <c r="O1159" t="str">
        <f t="shared" si="573"/>
        <v>0.288139716797196-0.957588379004273i</v>
      </c>
      <c r="P1159" t="str">
        <f t="shared" si="574"/>
        <v>0.711860283202804+0.957588379004273i</v>
      </c>
      <c r="Q1159" t="str">
        <f t="shared" si="575"/>
        <v>-0.711860283202804+0.320924354603807i</v>
      </c>
      <c r="R1159" t="str">
        <f t="shared" si="576"/>
        <v>-0.327077847313836-1.49264631154588i</v>
      </c>
      <c r="S1159" t="str">
        <f t="shared" si="577"/>
        <v>0.14275675843243i</v>
      </c>
      <c r="T1159" t="str">
        <f t="shared" si="578"/>
        <v>0.213085348922413-0.0466925732375805i</v>
      </c>
      <c r="U1159" t="str">
        <f t="shared" si="579"/>
        <v>0.00005-0.00138636710010362i</v>
      </c>
      <c r="V1159" t="str">
        <f t="shared" si="580"/>
        <v>0.00002-0.0155273115211605i</v>
      </c>
      <c r="W1159" t="str">
        <f t="shared" si="581"/>
        <v>0.0000422731029876815-0.00127284628289791i</v>
      </c>
      <c r="X1159" t="str">
        <f t="shared" si="582"/>
        <v>0.0000503593959053315-0.00127225687281942i</v>
      </c>
      <c r="Y1159" t="str">
        <f t="shared" si="583"/>
        <v>0.009+0.515221195188726i</v>
      </c>
      <c r="Z1159" t="str">
        <f t="shared" si="584"/>
        <v>-0.0296755383151744-0.00169839253047883i</v>
      </c>
      <c r="AA1159" t="str">
        <f t="shared" si="585"/>
        <v>0.411029009503125-23.3413850003289i</v>
      </c>
      <c r="AB1159" t="str">
        <f t="shared" si="586"/>
        <v>0.640995460165412-0.140458870682976i</v>
      </c>
      <c r="AC1159" t="str">
        <f t="shared" si="587"/>
        <v>1.25301540794881-1.39143685985345i</v>
      </c>
      <c r="AD1159" t="str">
        <f t="shared" si="588"/>
        <v>0.284819104965118+0.204186579616594i</v>
      </c>
      <c r="AE1159" t="str">
        <f t="shared" si="589"/>
        <v>-0.0081053713006412-0.00654308130726707i</v>
      </c>
      <c r="AF1159" t="str">
        <f t="shared" si="590"/>
        <v>-3.80859313523581-0.803128350790925i</v>
      </c>
      <c r="AG1159" t="str">
        <f t="shared" si="591"/>
        <v>1.01767670066242-0.0237622077122559i</v>
      </c>
      <c r="AH1159" t="str">
        <f t="shared" si="592"/>
        <v>0.0244357618316476+0.0314542286983618i</v>
      </c>
      <c r="AI1159">
        <f t="shared" si="593"/>
        <v>-27.995667783526347</v>
      </c>
      <c r="AJ1159">
        <f t="shared" si="594"/>
        <v>52.157534332910551</v>
      </c>
      <c r="AK1159"/>
      <c r="AL1159"/>
      <c r="AM1159"/>
      <c r="AN1159"/>
    </row>
    <row r="1160" spans="1:40" x14ac:dyDescent="0.35">
      <c r="A1160"/>
      <c r="B1160">
        <f t="shared" si="560"/>
        <v>102600</v>
      </c>
      <c r="C1160" s="237" t="str">
        <f t="shared" si="563"/>
        <v>-2.00943318530221E-06+0.00660649294401197i</v>
      </c>
      <c r="D1160" s="208" t="str">
        <f t="shared" si="564"/>
        <v>-1.64876092536768+0.0506497792374251i</v>
      </c>
      <c r="E1160" t="str">
        <f t="shared" si="565"/>
        <v>36500</v>
      </c>
      <c r="F1160" t="str">
        <f t="shared" si="566"/>
        <v>0.21505376344086</v>
      </c>
      <c r="G1160" t="str">
        <f t="shared" si="561"/>
        <v>0.21505376344086</v>
      </c>
      <c r="H1160" t="str">
        <f t="shared" si="567"/>
        <v>2.16043730230919+0.853256097389954i</v>
      </c>
      <c r="I1160" t="str">
        <f t="shared" si="568"/>
        <v>402.909257822891i</v>
      </c>
      <c r="J1160" t="str">
        <f t="shared" si="562"/>
        <v>-218.737833685322+88.1436525153982i</v>
      </c>
      <c r="K1160" t="str">
        <f t="shared" si="569"/>
        <v>0.638560579805472-1.58465588749106i</v>
      </c>
      <c r="L1160" t="str">
        <f t="shared" si="570"/>
        <v>0.190564893783881-0.402728343860575i</v>
      </c>
      <c r="M1160" t="str">
        <f t="shared" si="571"/>
        <v>0.829125473589353-1.98738423135163i</v>
      </c>
      <c r="N1160" t="str">
        <f t="shared" si="572"/>
        <v>-1.27976006310429i</v>
      </c>
      <c r="O1160" t="str">
        <f t="shared" si="573"/>
        <v>0.286945064728252-0.957947039156184i</v>
      </c>
      <c r="P1160" t="str">
        <f t="shared" si="574"/>
        <v>0.713054935271748+0.957947039156184i</v>
      </c>
      <c r="Q1160" t="str">
        <f t="shared" si="575"/>
        <v>-0.713054935271748+0.321813023948106i</v>
      </c>
      <c r="R1160" t="str">
        <f t="shared" si="576"/>
        <v>-0.327065231395783-1.49105046148339i</v>
      </c>
      <c r="S1160" t="str">
        <f t="shared" si="577"/>
        <v>0.142896033318705i</v>
      </c>
      <c r="T1160" t="str">
        <f t="shared" si="578"/>
        <v>0.213065196424001-0.0467363242029218i</v>
      </c>
      <c r="U1160" t="str">
        <f t="shared" si="579"/>
        <v>0.0000499999999999999-0.00138501586511326i</v>
      </c>
      <c r="V1160" t="str">
        <f t="shared" si="580"/>
        <v>0.00002-0.0155121776892686i</v>
      </c>
      <c r="W1160" t="str">
        <f t="shared" si="581"/>
        <v>0.0000422731020518603-0.00127160591787531i</v>
      </c>
      <c r="X1160" t="str">
        <f t="shared" si="582"/>
        <v>0.000050343626000071-0.00127101718241625i</v>
      </c>
      <c r="Y1160" t="str">
        <f t="shared" si="583"/>
        <v>0.009+0.5157238500133i</v>
      </c>
      <c r="Z1160" t="str">
        <f t="shared" si="584"/>
        <v>-0.0296176088395088-0.00169534113473446i</v>
      </c>
      <c r="AA1160" t="str">
        <f t="shared" si="585"/>
        <v>0.410223751871383-23.3185368385862i</v>
      </c>
      <c r="AB1160" t="str">
        <f t="shared" si="586"/>
        <v>0.64093483816555-0.140590480717657i</v>
      </c>
      <c r="AC1160" t="str">
        <f t="shared" si="587"/>
        <v>1.25200809677751-1.3903509396013i</v>
      </c>
      <c r="AD1160" t="str">
        <f t="shared" si="588"/>
        <v>0.285072762127876+0.20428038973539i</v>
      </c>
      <c r="AE1160" t="str">
        <f t="shared" si="589"/>
        <v>-0.00809684861176378-0.00653359225679295i</v>
      </c>
      <c r="AF1160" t="str">
        <f t="shared" si="590"/>
        <v>-3.80919822767687-0.802606318152529i</v>
      </c>
      <c r="AG1160" t="str">
        <f t="shared" si="591"/>
        <v>1.01766727754956-0.0237605181155523i</v>
      </c>
      <c r="AH1160" t="str">
        <f t="shared" si="592"/>
        <v>0.0244207935865266+0.0314116227488874i</v>
      </c>
      <c r="AI1160">
        <f t="shared" si="593"/>
        <v>-28.005011970962617</v>
      </c>
      <c r="AJ1160">
        <f t="shared" si="594"/>
        <v>52.136915902270687</v>
      </c>
      <c r="AK1160"/>
      <c r="AL1160"/>
      <c r="AM1160"/>
      <c r="AN1160"/>
    </row>
    <row r="1161" spans="1:40" x14ac:dyDescent="0.35">
      <c r="A1161"/>
      <c r="B1161">
        <f t="shared" si="560"/>
        <v>102700</v>
      </c>
      <c r="C1161" s="237" t="str">
        <f t="shared" si="563"/>
        <v>-2.00552188112027E-06+0.00660006013804954i</v>
      </c>
      <c r="D1161" s="208" t="str">
        <f t="shared" si="564"/>
        <v>-1.64876089538102+0.0506004610583798i</v>
      </c>
      <c r="E1161" t="str">
        <f t="shared" si="565"/>
        <v>36500</v>
      </c>
      <c r="F1161" t="str">
        <f t="shared" si="566"/>
        <v>0.21505376344086</v>
      </c>
      <c r="G1161" t="str">
        <f t="shared" si="561"/>
        <v>0.21505376344086</v>
      </c>
      <c r="H1161" t="str">
        <f t="shared" si="567"/>
        <v>2.16104102650919+0.852685161250353i</v>
      </c>
      <c r="I1161" t="str">
        <f t="shared" si="568"/>
        <v>403.30195690459i</v>
      </c>
      <c r="J1161" t="str">
        <f t="shared" si="562"/>
        <v>-219.166381284542+88.2295625081032i</v>
      </c>
      <c r="K1161" t="str">
        <f t="shared" si="569"/>
        <v>0.637481220254752-1.58353332158092i</v>
      </c>
      <c r="L1161" t="str">
        <f t="shared" si="570"/>
        <v>0.190261715309062-0.402479523041765i</v>
      </c>
      <c r="M1161" t="str">
        <f t="shared" si="571"/>
        <v>0.827742935563814-1.98601284462269i</v>
      </c>
      <c r="N1161" t="str">
        <f t="shared" si="572"/>
        <v>-1.28100739260049i</v>
      </c>
      <c r="O1161" t="str">
        <f t="shared" si="573"/>
        <v>0.285749966221387-0.958304208904707i</v>
      </c>
      <c r="P1161" t="str">
        <f t="shared" si="574"/>
        <v>0.714250033778613+0.958304208904707i</v>
      </c>
      <c r="Q1161" t="str">
        <f t="shared" si="575"/>
        <v>-0.714250033778613+0.322703183695783i</v>
      </c>
      <c r="R1161" t="str">
        <f t="shared" si="576"/>
        <v>-0.327052601558033-1.48945757697117i</v>
      </c>
      <c r="S1161" t="str">
        <f t="shared" si="577"/>
        <v>0.143035308204981i</v>
      </c>
      <c r="T1161" t="str">
        <f t="shared" si="578"/>
        <v>0.213045023580316-0.0467800696630941i</v>
      </c>
      <c r="U1161" t="str">
        <f t="shared" si="579"/>
        <v>0.0000499999999999999-0.00138366726154451i</v>
      </c>
      <c r="V1161" t="str">
        <f t="shared" si="580"/>
        <v>0.00002-0.0154970733292985i</v>
      </c>
      <c r="W1161" t="str">
        <f t="shared" si="581"/>
        <v>0.0000422731011151269-0.00127036796858402i</v>
      </c>
      <c r="X1161" t="str">
        <f t="shared" si="582"/>
        <v>0.0000503279021321963-0.00126977990613822i</v>
      </c>
      <c r="Y1161" t="str">
        <f t="shared" si="583"/>
        <v>0.009+0.516226504837875i</v>
      </c>
      <c r="Z1161" t="str">
        <f t="shared" si="584"/>
        <v>-0.0295598489519209-0.00169229977811099i</v>
      </c>
      <c r="AA1161" t="str">
        <f t="shared" si="585"/>
        <v>0.409420862603201-23.2957334590275i</v>
      </c>
      <c r="AB1161" t="str">
        <f t="shared" si="586"/>
        <v>0.64087415496379-0.140722074191892i</v>
      </c>
      <c r="AC1161" t="str">
        <f t="shared" si="587"/>
        <v>1.25100320748966-1.38926600633502i</v>
      </c>
      <c r="AD1161" t="str">
        <f t="shared" si="588"/>
        <v>0.285326555762694+0.204373904801507i</v>
      </c>
      <c r="AE1161" t="str">
        <f t="shared" si="589"/>
        <v>-0.00808834797656982-0.0065241198226532i</v>
      </c>
      <c r="AF1161" t="str">
        <f t="shared" si="590"/>
        <v>-3.80980192189021-0.802084700191973i</v>
      </c>
      <c r="AG1161" t="str">
        <f t="shared" si="591"/>
        <v>1.01765784833769-0.0237588435541862i</v>
      </c>
      <c r="AH1161" t="str">
        <f t="shared" si="592"/>
        <v>0.0244058587492455+0.0313690887686815i</v>
      </c>
      <c r="AI1161">
        <f t="shared" si="593"/>
        <v>-28.014348196289298</v>
      </c>
      <c r="AJ1161">
        <f t="shared" si="594"/>
        <v>52.116278738308992</v>
      </c>
      <c r="AK1161"/>
      <c r="AL1161"/>
      <c r="AM1161"/>
      <c r="AN1161"/>
    </row>
    <row r="1162" spans="1:40" x14ac:dyDescent="0.35">
      <c r="A1162"/>
      <c r="B1162">
        <f t="shared" si="560"/>
        <v>102800</v>
      </c>
      <c r="C1162" s="237" t="str">
        <f t="shared" si="563"/>
        <v>-2.00162198569612E-06+0.00659363984727033i</v>
      </c>
      <c r="D1162" s="208" t="str">
        <f t="shared" si="564"/>
        <v>-1.64876086548182+0.0505512388290726i</v>
      </c>
      <c r="E1162" t="str">
        <f t="shared" si="565"/>
        <v>36500</v>
      </c>
      <c r="F1162" t="str">
        <f t="shared" si="566"/>
        <v>0.21505376344086</v>
      </c>
      <c r="G1162" t="str">
        <f t="shared" si="561"/>
        <v>0.21505376344086</v>
      </c>
      <c r="H1162" t="str">
        <f t="shared" si="567"/>
        <v>2.16164335637838+0.852114736241855i</v>
      </c>
      <c r="I1162" t="str">
        <f t="shared" si="568"/>
        <v>403.694655986288i</v>
      </c>
      <c r="J1162" t="str">
        <f t="shared" si="562"/>
        <v>-219.595346368027+88.3154725008084i</v>
      </c>
      <c r="K1162" t="str">
        <f t="shared" si="569"/>
        <v>0.63640445716912-1.58241192901878i</v>
      </c>
      <c r="L1162" t="str">
        <f t="shared" si="570"/>
        <v>0.189959206037884-0.402230870269285i</v>
      </c>
      <c r="M1162" t="str">
        <f t="shared" si="571"/>
        <v>0.826363663207004-1.98464279928806i</v>
      </c>
      <c r="N1162" t="str">
        <f t="shared" si="572"/>
        <v>-1.28225472209669i</v>
      </c>
      <c r="O1162" t="str">
        <f t="shared" si="573"/>
        <v>0.284554423135959-0.958659887694151i</v>
      </c>
      <c r="P1162" t="str">
        <f t="shared" si="574"/>
        <v>0.715445576864041+0.958659887694151i</v>
      </c>
      <c r="Q1162" t="str">
        <f t="shared" si="575"/>
        <v>-0.715445576864041+0.323594834402539i</v>
      </c>
      <c r="R1162" t="str">
        <f t="shared" si="576"/>
        <v>-0.327039957795622-1.48786764934089i</v>
      </c>
      <c r="S1162" t="str">
        <f t="shared" si="577"/>
        <v>0.143174583091256i</v>
      </c>
      <c r="T1162" t="str">
        <f t="shared" si="578"/>
        <v>0.213024830389349-0.0468238096115701i</v>
      </c>
      <c r="U1162" t="str">
        <f t="shared" si="579"/>
        <v>0.0000499999999999999-0.0013823212817181i</v>
      </c>
      <c r="V1162" t="str">
        <f t="shared" si="580"/>
        <v>0.00002-0.0154819983552428i</v>
      </c>
      <c r="W1162" t="str">
        <f t="shared" si="581"/>
        <v>0.0000422731001774809-0.0012691324279742i</v>
      </c>
      <c r="X1162" t="str">
        <f t="shared" si="582"/>
        <v>0.0000503122241226681-0.00126854503694128i</v>
      </c>
      <c r="Y1162" t="str">
        <f t="shared" si="583"/>
        <v>0.009+0.516729159662449i</v>
      </c>
      <c r="Z1162" t="str">
        <f t="shared" si="584"/>
        <v>-0.0295022579906617-0.00168926841527309i</v>
      </c>
      <c r="AA1162" t="str">
        <f t="shared" si="585"/>
        <v>0.408620332403579-23.2729747298466i</v>
      </c>
      <c r="AB1162" t="str">
        <f t="shared" si="586"/>
        <v>0.640813410554089-0.140853651086046i</v>
      </c>
      <c r="AC1162" t="str">
        <f t="shared" si="587"/>
        <v>1.2500007329963-1.38818206003094i</v>
      </c>
      <c r="AD1162" t="str">
        <f t="shared" si="588"/>
        <v>0.285580485558142+0.204467124629637i</v>
      </c>
      <c r="AE1162" t="str">
        <f t="shared" si="589"/>
        <v>-0.00807986930643621-0.00651466395570406i</v>
      </c>
      <c r="AF1162" t="str">
        <f t="shared" si="590"/>
        <v>-3.8104042218602-0.801563497412782i</v>
      </c>
      <c r="AG1162" t="str">
        <f t="shared" si="591"/>
        <v>1.01764841302745-0.0237571839574667i</v>
      </c>
      <c r="AH1162" t="str">
        <f t="shared" si="592"/>
        <v>0.0243909571763483+0.031326626553092i</v>
      </c>
      <c r="AI1162">
        <f t="shared" si="593"/>
        <v>-28.023676478165825</v>
      </c>
      <c r="AJ1162">
        <f t="shared" si="594"/>
        <v>52.095622888366094</v>
      </c>
      <c r="AK1162"/>
      <c r="AL1162"/>
      <c r="AM1162"/>
      <c r="AN1162"/>
    </row>
    <row r="1163" spans="1:40" x14ac:dyDescent="0.35">
      <c r="A1163"/>
      <c r="B1163">
        <f t="shared" si="560"/>
        <v>102900</v>
      </c>
      <c r="C1163" s="237" t="str">
        <f t="shared" si="563"/>
        <v>-1.99773345470244E-06+0.00658723203518697i</v>
      </c>
      <c r="D1163" s="208" t="str">
        <f t="shared" si="564"/>
        <v>-1.64876083566975+0.0505021122697668i</v>
      </c>
      <c r="E1163" t="str">
        <f t="shared" si="565"/>
        <v>36500</v>
      </c>
      <c r="F1163" t="str">
        <f t="shared" si="566"/>
        <v>0.21505376344086</v>
      </c>
      <c r="G1163" t="str">
        <f t="shared" si="561"/>
        <v>0.21505376344086</v>
      </c>
      <c r="H1163" t="str">
        <f t="shared" si="567"/>
        <v>2.16224429588882+0.851544822580807i</v>
      </c>
      <c r="I1163" t="str">
        <f t="shared" si="568"/>
        <v>404.087355067987i</v>
      </c>
      <c r="J1163" t="str">
        <f t="shared" si="562"/>
        <v>-220.024728935779+88.4013824935134i</v>
      </c>
      <c r="K1163" t="str">
        <f t="shared" si="569"/>
        <v>0.635330282715729-1.58129170943087i</v>
      </c>
      <c r="L1163" t="str">
        <f t="shared" si="570"/>
        <v>0.189657364185477-0.401982385895315i</v>
      </c>
      <c r="M1163" t="str">
        <f t="shared" si="571"/>
        <v>0.824987646901206-1.98327409532618i</v>
      </c>
      <c r="N1163" t="str">
        <f t="shared" si="572"/>
        <v>-1.28350205159289i</v>
      </c>
      <c r="O1163" t="str">
        <f t="shared" si="573"/>
        <v>0.283358437332033-0.959014074971138i</v>
      </c>
      <c r="P1163" t="str">
        <f t="shared" si="574"/>
        <v>0.716641562667967+0.959014074971138i</v>
      </c>
      <c r="Q1163" t="str">
        <f t="shared" si="575"/>
        <v>-0.716641562667967+0.324487976621752i</v>
      </c>
      <c r="R1163" t="str">
        <f t="shared" si="576"/>
        <v>-0.327027300103568-1.4862806699579i</v>
      </c>
      <c r="S1163" t="str">
        <f t="shared" si="577"/>
        <v>0.143313857977532i</v>
      </c>
      <c r="T1163" t="str">
        <f t="shared" si="578"/>
        <v>0.213004616849098-0.0468675440418185i</v>
      </c>
      <c r="U1163" t="str">
        <f t="shared" si="579"/>
        <v>0.0000500000000000001-0.00138097791798465i</v>
      </c>
      <c r="V1163" t="str">
        <f t="shared" si="580"/>
        <v>0.00002-0.0154669526814281i</v>
      </c>
      <c r="W1163" t="str">
        <f t="shared" si="581"/>
        <v>0.0000422730992389227-0.00126789928902349i</v>
      </c>
      <c r="X1163" t="str">
        <f t="shared" si="582"/>
        <v>0.0000502965917933185-0.00126731256780889i</v>
      </c>
      <c r="Y1163" t="str">
        <f t="shared" si="583"/>
        <v>0.009+0.517231814487024i</v>
      </c>
      <c r="Z1163" t="str">
        <f t="shared" si="584"/>
        <v>-0.029444835297212-0.00168624700114025i</v>
      </c>
      <c r="AA1163" t="str">
        <f t="shared" si="585"/>
        <v>0.407822152023151-23.2502605197552i</v>
      </c>
      <c r="AB1163" t="str">
        <f t="shared" si="586"/>
        <v>0.640752604930426-0.140985211380473i</v>
      </c>
      <c r="AC1163" t="str">
        <f t="shared" si="587"/>
        <v>1.24900066623239-1.38709910065593i</v>
      </c>
      <c r="AD1163" t="str">
        <f t="shared" si="588"/>
        <v>0.285834551202522+0.204560049034753i</v>
      </c>
      <c r="AE1163" t="str">
        <f t="shared" si="589"/>
        <v>-0.00807141251317283-0.00650522460700544i</v>
      </c>
      <c r="AF1163" t="str">
        <f t="shared" si="590"/>
        <v>-3.81100513155857-0.80104271031104i</v>
      </c>
      <c r="AG1163" t="str">
        <f t="shared" si="591"/>
        <v>1.0176389716195-0.0237555392549581i</v>
      </c>
      <c r="AH1163" t="str">
        <f t="shared" si="592"/>
        <v>0.0243760887250909+0.0312842358982731i</v>
      </c>
      <c r="AI1163">
        <f t="shared" si="593"/>
        <v>-28.032996835192357</v>
      </c>
      <c r="AJ1163">
        <f t="shared" si="594"/>
        <v>52.074948399595314</v>
      </c>
      <c r="AK1163"/>
      <c r="AL1163"/>
      <c r="AM1163"/>
      <c r="AN1163"/>
    </row>
    <row r="1164" spans="1:40" x14ac:dyDescent="0.35">
      <c r="A1164"/>
      <c r="B1164">
        <f t="shared" si="560"/>
        <v>103000</v>
      </c>
      <c r="C1164" s="237" t="str">
        <f t="shared" si="563"/>
        <v>-1.99385624402694E-06+0.00658083666545374i</v>
      </c>
      <c r="D1164" s="208" t="str">
        <f t="shared" si="564"/>
        <v>-1.64876080594446+0.050453081101812i</v>
      </c>
      <c r="E1164" t="str">
        <f t="shared" si="565"/>
        <v>36500</v>
      </c>
      <c r="F1164" t="str">
        <f t="shared" si="566"/>
        <v>0.21505376344086</v>
      </c>
      <c r="G1164" t="str">
        <f t="shared" si="561"/>
        <v>0.21505376344086</v>
      </c>
      <c r="H1164" t="str">
        <f t="shared" si="567"/>
        <v>2.16284384899978+0.850975420477265i</v>
      </c>
      <c r="I1164" t="str">
        <f t="shared" si="568"/>
        <v>404.480054149686i</v>
      </c>
      <c r="J1164" t="str">
        <f t="shared" si="562"/>
        <v>-220.454528987797+88.4872924862185i</v>
      </c>
      <c r="K1164" t="str">
        <f t="shared" si="569"/>
        <v>0.634258689089061-1.58017266243425i</v>
      </c>
      <c r="L1164" t="str">
        <f t="shared" si="570"/>
        <v>0.189356187972117-0.401734070268244i</v>
      </c>
      <c r="M1164" t="str">
        <f t="shared" si="571"/>
        <v>0.823614877061178-1.98190673270249i</v>
      </c>
      <c r="N1164" t="str">
        <f t="shared" si="572"/>
        <v>-1.2847493810891i</v>
      </c>
      <c r="O1164" t="str">
        <f t="shared" si="573"/>
        <v>0.28216201067035-0.959366770184618i</v>
      </c>
      <c r="P1164" t="str">
        <f t="shared" si="574"/>
        <v>0.71783798932965+0.959366770184618i</v>
      </c>
      <c r="Q1164" t="str">
        <f t="shared" si="575"/>
        <v>-0.71783798932965+0.325382610904482i</v>
      </c>
      <c r="R1164" t="str">
        <f t="shared" si="576"/>
        <v>-0.327014628476895-1.48469663022106i</v>
      </c>
      <c r="S1164" t="str">
        <f t="shared" si="577"/>
        <v>0.143453132863807i</v>
      </c>
      <c r="T1164" t="str">
        <f t="shared" si="578"/>
        <v>0.212984382957548-0.0469112729473045i</v>
      </c>
      <c r="U1164" t="str">
        <f t="shared" si="579"/>
        <v>0.0000500000000000001-0.00137963716272447i</v>
      </c>
      <c r="V1164" t="str">
        <f t="shared" si="580"/>
        <v>0.00002-0.0154519362225141i</v>
      </c>
      <c r="W1164" t="str">
        <f t="shared" si="581"/>
        <v>0.0000422730982994516-0.00126666854473674i</v>
      </c>
      <c r="X1164" t="str">
        <f t="shared" si="582"/>
        <v>0.0000502810049668426-0.00126608249175165i</v>
      </c>
      <c r="Y1164" t="str">
        <f t="shared" si="583"/>
        <v>0.009+0.517734469311598i</v>
      </c>
      <c r="Z1164" t="str">
        <f t="shared" si="584"/>
        <v>-0.0293875802162584-0.00168323549088493i</v>
      </c>
      <c r="AA1164" t="str">
        <f t="shared" si="585"/>
        <v>0.407026312257917-23.2275906979805i</v>
      </c>
      <c r="AB1164" t="str">
        <f t="shared" si="586"/>
        <v>0.640691738086738-0.141116755055513i</v>
      </c>
      <c r="AC1164" t="str">
        <f t="shared" si="587"/>
        <v>1.24800300015677-1.38601712816729i</v>
      </c>
      <c r="AD1164" t="str">
        <f t="shared" si="588"/>
        <v>0.286088752383873+0.204652677832074i</v>
      </c>
      <c r="AE1164" t="str">
        <f t="shared" si="589"/>
        <v>-0.00806297750901874-0.00649580172781767i</v>
      </c>
      <c r="AF1164" t="str">
        <f t="shared" si="590"/>
        <v>-3.81160465494424-0.800522339375453i</v>
      </c>
      <c r="AG1164" t="str">
        <f t="shared" si="591"/>
        <v>1.01762952411456-0.0237539093764788i</v>
      </c>
      <c r="AH1164" t="str">
        <f t="shared" si="592"/>
        <v>0.0243612532534308+0.03124191660117i</v>
      </c>
      <c r="AI1164">
        <f t="shared" si="593"/>
        <v>-28.0423092859128</v>
      </c>
      <c r="AJ1164">
        <f t="shared" si="594"/>
        <v>52.054255318960479</v>
      </c>
      <c r="AK1164"/>
      <c r="AL1164"/>
      <c r="AM1164"/>
      <c r="AN1164"/>
    </row>
    <row r="1165" spans="1:40" x14ac:dyDescent="0.35">
      <c r="A1165"/>
      <c r="B1165">
        <f t="shared" si="560"/>
        <v>103100</v>
      </c>
      <c r="C1165" s="237" t="str">
        <f t="shared" si="563"/>
        <v>-1.98999030977116E-06+0.00657445370186594i</v>
      </c>
      <c r="D1165" s="208" t="str">
        <f t="shared" si="564"/>
        <v>-1.64876077630564+0.0504041450476389i</v>
      </c>
      <c r="E1165" t="str">
        <f t="shared" si="565"/>
        <v>36500</v>
      </c>
      <c r="F1165" t="str">
        <f t="shared" si="566"/>
        <v>0.21505376344086</v>
      </c>
      <c r="G1165" t="str">
        <f t="shared" si="561"/>
        <v>0.21505376344086</v>
      </c>
      <c r="H1165" t="str">
        <f t="shared" si="567"/>
        <v>2.16344201965792+0.850406530135038i</v>
      </c>
      <c r="I1165" t="str">
        <f t="shared" si="568"/>
        <v>404.872753231385i</v>
      </c>
      <c r="J1165" t="str">
        <f t="shared" si="562"/>
        <v>-220.884746524081+88.5732024789235i</v>
      </c>
      <c r="K1165" t="str">
        <f t="shared" si="569"/>
        <v>0.63318966851081-1.57905478763691i</v>
      </c>
      <c r="L1165" t="str">
        <f t="shared" si="570"/>
        <v>0.189055675623204-0.401485923732691i</v>
      </c>
      <c r="M1165" t="str">
        <f t="shared" si="571"/>
        <v>0.822245344134014-1.9805407113696i</v>
      </c>
      <c r="N1165" t="str">
        <f t="shared" si="572"/>
        <v>-1.2859967105853i</v>
      </c>
      <c r="O1165" t="str">
        <f t="shared" si="573"/>
        <v>0.280965145012366-0.959717972785849i</v>
      </c>
      <c r="P1165" t="str">
        <f t="shared" si="574"/>
        <v>0.719034854987634+0.959717972785849i</v>
      </c>
      <c r="Q1165" t="str">
        <f t="shared" si="575"/>
        <v>-0.719034854987634+0.326278737799451i</v>
      </c>
      <c r="R1165" t="str">
        <f t="shared" si="576"/>
        <v>-0.327001942910611-1.48311552156263i</v>
      </c>
      <c r="S1165" t="str">
        <f t="shared" si="577"/>
        <v>0.143592407750083i</v>
      </c>
      <c r="T1165" t="str">
        <f t="shared" si="578"/>
        <v>0.212964128712698-0.0469549963214898i</v>
      </c>
      <c r="U1165" t="str">
        <f t="shared" si="579"/>
        <v>0.0000500000000000001-0.00137829900834744i</v>
      </c>
      <c r="V1165" t="str">
        <f t="shared" si="580"/>
        <v>0.00002-0.0154369488934913i</v>
      </c>
      <c r="W1165" t="str">
        <f t="shared" si="581"/>
        <v>0.0000422730973590682-0.001265440188146i</v>
      </c>
      <c r="X1165" t="str">
        <f t="shared" si="582"/>
        <v>0.0000502654634667959-0.00126485480180736i</v>
      </c>
      <c r="Y1165" t="str">
        <f t="shared" si="583"/>
        <v>0.009+0.518237124136172i</v>
      </c>
      <c r="Z1165" t="str">
        <f t="shared" si="584"/>
        <v>-0.0293304920956778-0.00168023383993105i</v>
      </c>
      <c r="AA1165" t="str">
        <f t="shared" si="585"/>
        <v>0.406232803948974-23.2049651342621i</v>
      </c>
      <c r="AB1165" t="str">
        <f t="shared" si="586"/>
        <v>0.640630810017006-0.141248282091499i</v>
      </c>
      <c r="AC1165" t="str">
        <f t="shared" si="587"/>
        <v>1.24700772775205-1.38493614251303i</v>
      </c>
      <c r="AD1165" t="str">
        <f t="shared" si="588"/>
        <v>0.286343088789967+0.204745010837103i</v>
      </c>
      <c r="AE1165" t="str">
        <f t="shared" si="589"/>
        <v>-0.00805456420664057-0.00648639526960241i</v>
      </c>
      <c r="AF1165" t="str">
        <f t="shared" si="590"/>
        <v>-3.81220279596356-0.800002385087399i</v>
      </c>
      <c r="AG1165" t="str">
        <f t="shared" si="591"/>
        <v>1.01762007051334-0.0237522942520995i</v>
      </c>
      <c r="AH1165" t="str">
        <f t="shared" si="592"/>
        <v>0.0243464506200285+0.0311996684595266i</v>
      </c>
      <c r="AI1165">
        <f t="shared" si="593"/>
        <v>-28.05161384881227</v>
      </c>
      <c r="AJ1165">
        <f t="shared" si="594"/>
        <v>52.033543693240716</v>
      </c>
      <c r="AK1165"/>
      <c r="AL1165"/>
      <c r="AM1165"/>
      <c r="AN1165"/>
    </row>
    <row r="1166" spans="1:40" x14ac:dyDescent="0.35">
      <c r="A1166"/>
      <c r="B1166">
        <f t="shared" si="560"/>
        <v>103200</v>
      </c>
      <c r="C1166" s="237" t="str">
        <f t="shared" si="563"/>
        <v>-1.98613560824926E-06+0.00656808310835922i</v>
      </c>
      <c r="D1166" s="208" t="str">
        <f t="shared" si="564"/>
        <v>-1.64876074675292+0.050355303830754i</v>
      </c>
      <c r="E1166" t="str">
        <f t="shared" si="565"/>
        <v>36500</v>
      </c>
      <c r="F1166" t="str">
        <f t="shared" si="566"/>
        <v>0.21505376344086</v>
      </c>
      <c r="G1166" t="str">
        <f t="shared" si="561"/>
        <v>0.21505376344086</v>
      </c>
      <c r="H1166" t="str">
        <f t="shared" si="567"/>
        <v>2.16403881179719+0.849838151751698i</v>
      </c>
      <c r="I1166" t="str">
        <f t="shared" si="568"/>
        <v>405.265452313083i</v>
      </c>
      <c r="J1166" t="str">
        <f t="shared" si="562"/>
        <v>-221.315381544632+88.6591124716286i</v>
      </c>
      <c r="K1166" t="str">
        <f t="shared" si="569"/>
        <v>0.632123213229779-1.57793808463778i</v>
      </c>
      <c r="L1166" t="str">
        <f t="shared" si="570"/>
        <v>0.188755825369264-0.401237946629534i</v>
      </c>
      <c r="M1166" t="str">
        <f t="shared" si="571"/>
        <v>0.820879038599043-1.97917603126731i</v>
      </c>
      <c r="N1166" t="str">
        <f t="shared" si="572"/>
        <v>-1.2872440400815i</v>
      </c>
      <c r="O1166" t="str">
        <f t="shared" si="573"/>
        <v>0.279767842220192-0.960067682228424i</v>
      </c>
      <c r="P1166" t="str">
        <f t="shared" si="574"/>
        <v>0.720232157779808+0.960067682228424i</v>
      </c>
      <c r="Q1166" t="str">
        <f t="shared" si="575"/>
        <v>-0.720232157779808+0.327176357853076i</v>
      </c>
      <c r="R1166" t="str">
        <f t="shared" si="576"/>
        <v>-0.326989243399726-1.48153733544803i</v>
      </c>
      <c r="S1166" t="str">
        <f t="shared" si="577"/>
        <v>0.143731682636358i</v>
      </c>
      <c r="T1166" t="str">
        <f t="shared" si="578"/>
        <v>0.212943854112532-0.0469987141578322i</v>
      </c>
      <c r="U1166" t="str">
        <f t="shared" si="579"/>
        <v>0.0000500000000000001-0.00137696344729284i</v>
      </c>
      <c r="V1166" t="str">
        <f t="shared" si="580"/>
        <v>0.00002-0.0154219906096798i</v>
      </c>
      <c r="W1166" t="str">
        <f t="shared" si="581"/>
        <v>0.0000422730964177723-0.00126421421231025i</v>
      </c>
      <c r="X1166" t="str">
        <f t="shared" si="582"/>
        <v>0.0000502499671175876-0.0012636294910407i</v>
      </c>
      <c r="Y1166" t="str">
        <f t="shared" si="583"/>
        <v>0.009+0.518739778960747i</v>
      </c>
      <c r="Z1166" t="str">
        <f t="shared" si="584"/>
        <v>-0.0292735702865164-0.00167724200395214i</v>
      </c>
      <c r="AA1166" t="str">
        <f t="shared" si="585"/>
        <v>0.405441617982255-23.18238369885i</v>
      </c>
      <c r="AB1166" t="str">
        <f t="shared" si="586"/>
        <v>0.640569820715167-0.141379792468752i</v>
      </c>
      <c r="AC1166" t="str">
        <f t="shared" si="587"/>
        <v>1.24601484202453-1.38385614363174i</v>
      </c>
      <c r="AD1166" t="str">
        <f t="shared" si="588"/>
        <v>0.286597560108319+0.204837047865589i</v>
      </c>
      <c r="AE1166" t="str">
        <f t="shared" si="589"/>
        <v>-0.00804617251912924-0.0064770051840197i</v>
      </c>
      <c r="AF1166" t="str">
        <f t="shared" si="590"/>
        <v>-3.81279955855011-0.799482847920944i</v>
      </c>
      <c r="AG1166" t="str">
        <f t="shared" si="591"/>
        <v>1.01761061081658-0.0237506938121429i</v>
      </c>
      <c r="AH1166" t="str">
        <f t="shared" si="592"/>
        <v>0.0243316806842391+0.0311574912718701i</v>
      </c>
      <c r="AI1166">
        <f t="shared" si="593"/>
        <v>-28.060910542319991</v>
      </c>
      <c r="AJ1166">
        <f t="shared" si="594"/>
        <v>52.012813569025916</v>
      </c>
      <c r="AK1166"/>
      <c r="AL1166"/>
      <c r="AM1166"/>
      <c r="AN1166"/>
    </row>
    <row r="1167" spans="1:40" x14ac:dyDescent="0.35">
      <c r="A1167"/>
      <c r="B1167">
        <f t="shared" si="560"/>
        <v>103300</v>
      </c>
      <c r="C1167" s="237" t="str">
        <f t="shared" si="563"/>
        <v>-1.98229209598672E-06+0.00656172484900887i</v>
      </c>
      <c r="D1167" s="208" t="str">
        <f t="shared" si="564"/>
        <v>-1.648760717286+0.0503065571757347i</v>
      </c>
      <c r="E1167" t="str">
        <f t="shared" si="565"/>
        <v>36500</v>
      </c>
      <c r="F1167" t="str">
        <f t="shared" si="566"/>
        <v>0.21505376344086</v>
      </c>
      <c r="G1167" t="str">
        <f t="shared" si="561"/>
        <v>0.21505376344086</v>
      </c>
      <c r="H1167" t="str">
        <f t="shared" si="567"/>
        <v>2.16463422933899+0.849270285518708i</v>
      </c>
      <c r="I1167" t="str">
        <f t="shared" si="568"/>
        <v>405.658151394782i</v>
      </c>
      <c r="J1167" t="str">
        <f t="shared" si="562"/>
        <v>-221.746434049447+88.7450224643337i</v>
      </c>
      <c r="K1167" t="str">
        <f t="shared" si="569"/>
        <v>0.631059315521805-1.57682255302696i</v>
      </c>
      <c r="L1167" t="str">
        <f t="shared" si="570"/>
        <v>0.188456635445918-0.40099013929593i</v>
      </c>
      <c r="M1167" t="str">
        <f t="shared" si="571"/>
        <v>0.819515950967723-1.97781269232289i</v>
      </c>
      <c r="N1167" t="str">
        <f t="shared" si="572"/>
        <v>-1.28849136957771i</v>
      </c>
      <c r="O1167" t="str">
        <f t="shared" si="573"/>
        <v>0.278570104156619-0.960415897968255i</v>
      </c>
      <c r="P1167" t="str">
        <f t="shared" si="574"/>
        <v>0.721429895843381+0.960415897968255i</v>
      </c>
      <c r="Q1167" t="str">
        <f t="shared" si="575"/>
        <v>-0.721429895843381+0.328075471609455i</v>
      </c>
      <c r="R1167" t="str">
        <f t="shared" si="576"/>
        <v>-0.326976529939236-1.47996206337571i</v>
      </c>
      <c r="S1167" t="str">
        <f t="shared" si="577"/>
        <v>0.143870957522634i</v>
      </c>
      <c r="T1167" t="str">
        <f t="shared" si="578"/>
        <v>0.212923559155037-0.0470424264497861i</v>
      </c>
      <c r="U1167" t="str">
        <f t="shared" si="579"/>
        <v>0.0000500000000000001-0.00137563047202924i</v>
      </c>
      <c r="V1167" t="str">
        <f t="shared" si="580"/>
        <v>0.00002-0.0154070612867275i</v>
      </c>
      <c r="W1167" t="str">
        <f t="shared" si="581"/>
        <v>0.0000422730954755639-0.00126299061031542i</v>
      </c>
      <c r="X1167" t="str">
        <f t="shared" si="582"/>
        <v>0.0000502345157444769-0.0012624065525433i</v>
      </c>
      <c r="Y1167" t="str">
        <f t="shared" si="583"/>
        <v>0.009+0.519242433785321i</v>
      </c>
      <c r="Z1167" t="str">
        <f t="shared" si="584"/>
        <v>-0.0292168141429736-0.00167425993886986i</v>
      </c>
      <c r="AA1167" t="str">
        <f t="shared" si="585"/>
        <v>0.404652745288259-23.1598462625019i</v>
      </c>
      <c r="AB1167" t="str">
        <f t="shared" si="586"/>
        <v>0.640508770175163-0.14151128616758i</v>
      </c>
      <c r="AC1167" t="str">
        <f t="shared" si="587"/>
        <v>1.24502433600409-1.38277713145285i</v>
      </c>
      <c r="AD1167" t="str">
        <f t="shared" si="588"/>
        <v>0.286852166026168+0.204928788733559i</v>
      </c>
      <c r="AE1167" t="str">
        <f t="shared" si="589"/>
        <v>-0.00803780235999824-0.00646763142292876i</v>
      </c>
      <c r="AF1167" t="str">
        <f t="shared" si="590"/>
        <v>-3.81339494662499-0.798963728342973i</v>
      </c>
      <c r="AG1167" t="str">
        <f t="shared" si="591"/>
        <v>1.01760114502506-0.0237491079871812i</v>
      </c>
      <c r="AH1167" t="str">
        <f t="shared" si="592"/>
        <v>0.0243169433061105+0.031115384837517i</v>
      </c>
      <c r="AI1167">
        <f t="shared" si="593"/>
        <v>-28.070199384807466</v>
      </c>
      <c r="AJ1167">
        <f t="shared" si="594"/>
        <v>51.992064992723733</v>
      </c>
      <c r="AK1167"/>
      <c r="AL1167"/>
      <c r="AM1167"/>
      <c r="AN1167"/>
    </row>
    <row r="1168" spans="1:40" x14ac:dyDescent="0.35">
      <c r="A1168"/>
      <c r="B1168">
        <f t="shared" si="560"/>
        <v>103400</v>
      </c>
      <c r="C1168" s="237" t="str">
        <f t="shared" si="563"/>
        <v>-1.97845972971913E-06+0.00655537888802912i</v>
      </c>
      <c r="D1168" s="208" t="str">
        <f t="shared" si="564"/>
        <v>-1.64876068790452+0.0502579048082233i</v>
      </c>
      <c r="E1168" t="str">
        <f t="shared" si="565"/>
        <v>36500</v>
      </c>
      <c r="F1168" t="str">
        <f t="shared" si="566"/>
        <v>0.21505376344086</v>
      </c>
      <c r="G1168" t="str">
        <f t="shared" si="561"/>
        <v>0.21505376344086</v>
      </c>
      <c r="H1168" t="str">
        <f t="shared" si="567"/>
        <v>2.16522827619213+0.848702931621377i</v>
      </c>
      <c r="I1168" t="str">
        <f t="shared" si="568"/>
        <v>406.050850476481i</v>
      </c>
      <c r="J1168" t="str">
        <f t="shared" si="562"/>
        <v>-222.177904038531+88.8309324570388i</v>
      </c>
      <c r="K1168" t="str">
        <f t="shared" si="569"/>
        <v>0.629997967689593-1.5757081923856i</v>
      </c>
      <c r="L1168" t="str">
        <f t="shared" si="570"/>
        <v>0.188158104093885-0.400742502065344i</v>
      </c>
      <c r="M1168" t="str">
        <f t="shared" si="571"/>
        <v>0.818156071783478-1.97645069445094i</v>
      </c>
      <c r="N1168" t="str">
        <f t="shared" si="572"/>
        <v>-1.28973869907391i</v>
      </c>
      <c r="O1168" t="str">
        <f t="shared" si="573"/>
        <v>0.277371932685144-0.960762619463574i</v>
      </c>
      <c r="P1168" t="str">
        <f t="shared" si="574"/>
        <v>0.722628067314856+0.960762619463574i</v>
      </c>
      <c r="Q1168" t="str">
        <f t="shared" si="575"/>
        <v>-0.722628067314856+0.328976079610336i</v>
      </c>
      <c r="R1168" t="str">
        <f t="shared" si="576"/>
        <v>-0.326963802524137-1.47838969687704i</v>
      </c>
      <c r="S1168" t="str">
        <f t="shared" si="577"/>
        <v>0.144010232408909i</v>
      </c>
      <c r="T1168" t="str">
        <f t="shared" si="578"/>
        <v>0.212903243838199-0.0470861331908016i</v>
      </c>
      <c r="U1168" t="str">
        <f t="shared" si="579"/>
        <v>0.00005-0.00137430007505436i</v>
      </c>
      <c r="V1168" t="str">
        <f t="shared" si="580"/>
        <v>0.00002-0.0153921608406088i</v>
      </c>
      <c r="W1168" t="str">
        <f t="shared" si="581"/>
        <v>0.0000422730945324427-0.00126176937527415i</v>
      </c>
      <c r="X1168" t="str">
        <f t="shared" si="582"/>
        <v>0.000050219109173567-0.00126118597943345i</v>
      </c>
      <c r="Y1168" t="str">
        <f t="shared" si="583"/>
        <v>0.009+0.519745088609895i</v>
      </c>
      <c r="Z1168" t="str">
        <f t="shared" si="584"/>
        <v>-0.029160223022382-0.00167128760085216i</v>
      </c>
      <c r="AA1168" t="str">
        <f t="shared" si="585"/>
        <v>0.403866176841797-23.1373526964808i</v>
      </c>
      <c r="AB1168" t="str">
        <f t="shared" si="586"/>
        <v>0.640447658390938-0.14164276316828i</v>
      </c>
      <c r="AC1168" t="str">
        <f t="shared" si="587"/>
        <v>1.24403620274416-1.38169910589657i</v>
      </c>
      <c r="AD1168" t="str">
        <f t="shared" si="588"/>
        <v>0.287106906230503+0.205020233257302i</v>
      </c>
      <c r="AE1168" t="str">
        <f t="shared" si="589"/>
        <v>-0.00802945364318083-0.00645827393838577i</v>
      </c>
      <c r="AF1168" t="str">
        <f t="shared" si="590"/>
        <v>-3.81398896409665-0.798445026813154i</v>
      </c>
      <c r="AG1168" t="str">
        <f t="shared" si="591"/>
        <v>1.01759167313958-0.0237475367080365i</v>
      </c>
      <c r="AH1168" t="str">
        <f t="shared" si="592"/>
        <v>0.0243022383463789+0.0310733489565629i</v>
      </c>
      <c r="AI1168">
        <f t="shared" si="593"/>
        <v>-28.07948039458994</v>
      </c>
      <c r="AJ1168">
        <f t="shared" si="594"/>
        <v>51.971298010555223</v>
      </c>
      <c r="AK1168"/>
      <c r="AL1168"/>
      <c r="AM1168"/>
      <c r="AN1168"/>
    </row>
    <row r="1169" spans="1:40" x14ac:dyDescent="0.35">
      <c r="A1169"/>
      <c r="B1169">
        <f t="shared" si="560"/>
        <v>103500</v>
      </c>
      <c r="C1169" s="237" t="str">
        <f t="shared" si="563"/>
        <v>-1.97463846639103E-06+0.00654904518977257i</v>
      </c>
      <c r="D1169" s="208" t="str">
        <f t="shared" si="564"/>
        <v>-1.64876065860817+0.0502093464549231i</v>
      </c>
      <c r="E1169" t="str">
        <f t="shared" si="565"/>
        <v>36500</v>
      </c>
      <c r="F1169" t="str">
        <f t="shared" si="566"/>
        <v>0.21505376344086</v>
      </c>
      <c r="G1169" t="str">
        <f t="shared" si="561"/>
        <v>0.21505376344086</v>
      </c>
      <c r="H1169" t="str">
        <f t="shared" si="567"/>
        <v>2.16582095625295+0.848136090238987i</v>
      </c>
      <c r="I1169" t="str">
        <f t="shared" si="568"/>
        <v>406.443549558179i</v>
      </c>
      <c r="J1169" t="str">
        <f t="shared" si="562"/>
        <v>-222.609791511879+88.9168424497438i</v>
      </c>
      <c r="K1169" t="str">
        <f t="shared" si="569"/>
        <v>0.628939162062707-1.57459500228619i</v>
      </c>
      <c r="L1169" t="str">
        <f t="shared" si="570"/>
        <v>0.18786022955896-0.40049503526757i</v>
      </c>
      <c r="M1169" t="str">
        <f t="shared" si="571"/>
        <v>0.816799391621667-1.97509003755376i</v>
      </c>
      <c r="N1169" t="str">
        <f t="shared" si="572"/>
        <v>-1.29098602857011i</v>
      </c>
      <c r="O1169" t="str">
        <f t="shared" si="573"/>
        <v>0.276173329669908-0.961107846174942i</v>
      </c>
      <c r="P1169" t="str">
        <f t="shared" si="574"/>
        <v>0.723826670330092+0.961107846174942i</v>
      </c>
      <c r="Q1169" t="str">
        <f t="shared" si="575"/>
        <v>-0.723826670330092+0.329878182395168i</v>
      </c>
      <c r="R1169" t="str">
        <f t="shared" si="576"/>
        <v>-0.326951061149418-1.47682022751607i</v>
      </c>
      <c r="S1169" t="str">
        <f t="shared" si="577"/>
        <v>0.144149507295185i</v>
      </c>
      <c r="T1169" t="str">
        <f t="shared" si="578"/>
        <v>0.212882908160004-0.0471298343743265i</v>
      </c>
      <c r="U1169" t="str">
        <f t="shared" si="579"/>
        <v>0.00005-0.00137297224889489i</v>
      </c>
      <c r="V1169" t="str">
        <f t="shared" si="580"/>
        <v>0.00002-0.0153772891876227i</v>
      </c>
      <c r="W1169" t="str">
        <f t="shared" si="581"/>
        <v>0.0000422730935884094-0.0012605505003257i</v>
      </c>
      <c r="X1169" t="str">
        <f t="shared" si="582"/>
        <v>0.0000502037472318011-0.00125996776485604i</v>
      </c>
      <c r="Y1169" t="str">
        <f t="shared" si="583"/>
        <v>0.009+0.52024774343447i</v>
      </c>
      <c r="Z1169" t="str">
        <f t="shared" si="584"/>
        <v>-0.029103796285189-0.00166832494631183i</v>
      </c>
      <c r="AA1169" t="str">
        <f t="shared" si="585"/>
        <v>0.403081903661723-23.1149028725522i</v>
      </c>
      <c r="AB1169" t="str">
        <f t="shared" si="586"/>
        <v>0.640386485356431-0.141774223451144i</v>
      </c>
      <c r="AC1169" t="str">
        <f t="shared" si="587"/>
        <v>1.24305043532159-1.38062206687408i</v>
      </c>
      <c r="AD1169" t="str">
        <f t="shared" si="588"/>
        <v>0.287361780408039+0.205111381253374i</v>
      </c>
      <c r="AE1169" t="str">
        <f t="shared" si="589"/>
        <v>-0.00802112628302728-0.00644893268264322i</v>
      </c>
      <c r="AF1169" t="str">
        <f t="shared" si="590"/>
        <v>-3.81458161486112-0.797926743784064i</v>
      </c>
      <c r="AG1169" t="str">
        <f t="shared" si="591"/>
        <v>1.01758219516095-0.0237459799057779i</v>
      </c>
      <c r="AH1169" t="str">
        <f t="shared" si="592"/>
        <v>0.0242875656664644+0.0310313834298823i</v>
      </c>
      <c r="AI1169">
        <f t="shared" si="593"/>
        <v>-28.088753589926018</v>
      </c>
      <c r="AJ1169">
        <f t="shared" si="594"/>
        <v>51.950512668559362</v>
      </c>
      <c r="AK1169"/>
      <c r="AL1169"/>
      <c r="AM1169"/>
      <c r="AN1169"/>
    </row>
    <row r="1170" spans="1:40" x14ac:dyDescent="0.35">
      <c r="A1170"/>
      <c r="B1170">
        <f t="shared" si="560"/>
        <v>103600</v>
      </c>
      <c r="C1170" s="237" t="str">
        <f t="shared" si="563"/>
        <v>-1.97082826315461E-06+0.0065427237187294i</v>
      </c>
      <c r="D1170" s="208" t="str">
        <f t="shared" si="564"/>
        <v>-1.64876062939661+0.0501608818435921i</v>
      </c>
      <c r="E1170" t="str">
        <f t="shared" si="565"/>
        <v>36500</v>
      </c>
      <c r="F1170" t="str">
        <f t="shared" si="566"/>
        <v>0.21505376344086</v>
      </c>
      <c r="G1170" t="str">
        <f t="shared" si="561"/>
        <v>0.21505376344086</v>
      </c>
      <c r="H1170" t="str">
        <f t="shared" si="567"/>
        <v>2.16641227340526+0.847569761544774i</v>
      </c>
      <c r="I1170" t="str">
        <f t="shared" si="568"/>
        <v>406.836248639878i</v>
      </c>
      <c r="J1170" t="str">
        <f t="shared" si="562"/>
        <v>-223.042096469494+89.0027524424488i</v>
      </c>
      <c r="K1170" t="str">
        <f t="shared" si="569"/>
        <v>0.627882890997389-1.57348298229249i</v>
      </c>
      <c r="L1170" t="str">
        <f t="shared" si="570"/>
        <v>0.187563010091997-0.400247739228752i</v>
      </c>
      <c r="M1170" t="str">
        <f t="shared" si="571"/>
        <v>0.815445901089386-1.97373072152124i</v>
      </c>
      <c r="N1170" t="str">
        <f t="shared" si="572"/>
        <v>-1.29223335806632i</v>
      </c>
      <c r="O1170" t="str">
        <f t="shared" si="573"/>
        <v>0.274974296975727-0.961451577565248i</v>
      </c>
      <c r="P1170" t="str">
        <f t="shared" si="574"/>
        <v>0.725025703024273+0.961451577565248i</v>
      </c>
      <c r="Q1170" t="str">
        <f t="shared" si="575"/>
        <v>-0.725025703024273+0.330781780501072i</v>
      </c>
      <c r="R1170" t="str">
        <f t="shared" si="576"/>
        <v>-0.326938305810056-1.47525364688939i</v>
      </c>
      <c r="S1170" t="str">
        <f t="shared" si="577"/>
        <v>0.14428878218146i</v>
      </c>
      <c r="T1170" t="str">
        <f t="shared" si="578"/>
        <v>0.212862552118428-0.0471735299938027i</v>
      </c>
      <c r="U1170" t="str">
        <f t="shared" si="579"/>
        <v>0.00005-0.00137164698610638i</v>
      </c>
      <c r="V1170" t="str">
        <f t="shared" si="580"/>
        <v>0.00002-0.0153624462443914i</v>
      </c>
      <c r="W1170" t="str">
        <f t="shared" si="581"/>
        <v>0.0000422730926434635-0.00125933397863583i</v>
      </c>
      <c r="X1170" t="str">
        <f t="shared" si="582"/>
        <v>0.0000501884297469567-0.00125875190198242i</v>
      </c>
      <c r="Y1170" t="str">
        <f t="shared" si="583"/>
        <v>0.009+0.520750398259044i</v>
      </c>
      <c r="Z1170" t="str">
        <f t="shared" si="584"/>
        <v>-0.0290475332949395-0.00166537193190474i</v>
      </c>
      <c r="AA1170" t="str">
        <f t="shared" si="585"/>
        <v>0.402299916810685-23.0924966629822i</v>
      </c>
      <c r="AB1170" t="str">
        <f t="shared" si="586"/>
        <v>0.640325251065556-0.141905666996441i</v>
      </c>
      <c r="AC1170" t="str">
        <f t="shared" si="587"/>
        <v>1.2420670268366-1.37954601428749i</v>
      </c>
      <c r="AD1170" t="str">
        <f t="shared" si="588"/>
        <v>0.287616788245233+0.20520223253859i</v>
      </c>
      <c r="AE1170" t="str">
        <f t="shared" si="589"/>
        <v>-0.00801282019430301-0.0064396076081488i</v>
      </c>
      <c r="AF1170" t="str">
        <f t="shared" si="590"/>
        <v>-3.81517290280187-0.797408879701182i</v>
      </c>
      <c r="AG1170" t="str">
        <f t="shared" si="591"/>
        <v>1.01757271109003-0.0237444375117216i</v>
      </c>
      <c r="AH1170" t="str">
        <f t="shared" si="592"/>
        <v>0.0242729251284668+0.0309894880591209i</v>
      </c>
      <c r="AI1170">
        <f t="shared" si="593"/>
        <v>-28.098018989018676</v>
      </c>
      <c r="AJ1170">
        <f t="shared" si="594"/>
        <v>51.929709012590514</v>
      </c>
      <c r="AK1170"/>
      <c r="AL1170"/>
      <c r="AM1170"/>
      <c r="AN1170"/>
    </row>
    <row r="1171" spans="1:40" x14ac:dyDescent="0.35">
      <c r="A1171"/>
      <c r="B1171">
        <f t="shared" si="560"/>
        <v>103700</v>
      </c>
      <c r="C1171" s="237" t="str">
        <f t="shared" si="563"/>
        <v>-1.96702907736859E-06+0.00653641443952677i</v>
      </c>
      <c r="D1171" s="208" t="str">
        <f t="shared" si="564"/>
        <v>-1.64876060026952+0.0501125107030386i</v>
      </c>
      <c r="E1171" t="str">
        <f t="shared" si="565"/>
        <v>36500</v>
      </c>
      <c r="F1171" t="str">
        <f t="shared" si="566"/>
        <v>0.21505376344086</v>
      </c>
      <c r="G1171" t="str">
        <f t="shared" si="561"/>
        <v>0.21505376344086</v>
      </c>
      <c r="H1171" t="str">
        <f t="shared" si="567"/>
        <v>2.16700223152047+0.847003945706032i</v>
      </c>
      <c r="I1171" t="str">
        <f t="shared" si="568"/>
        <v>407.228947721577i</v>
      </c>
      <c r="J1171" t="str">
        <f t="shared" si="562"/>
        <v>-223.474818911376+89.0886624351539i</v>
      </c>
      <c r="K1171" t="str">
        <f t="shared" si="569"/>
        <v>0.6268291468765-1.57237213195967i</v>
      </c>
      <c r="L1171" t="str">
        <f t="shared" si="570"/>
        <v>0.187266443948909-0.400000614271417i</v>
      </c>
      <c r="M1171" t="str">
        <f t="shared" si="571"/>
        <v>0.814095590825409-1.97237274623109i</v>
      </c>
      <c r="N1171" t="str">
        <f t="shared" si="572"/>
        <v>-1.29348068756252i</v>
      </c>
      <c r="O1171" t="str">
        <f t="shared" si="573"/>
        <v>0.27377483646811-0.961793813099699i</v>
      </c>
      <c r="P1171" t="str">
        <f t="shared" si="574"/>
        <v>0.72622516353189+0.961793813099699i</v>
      </c>
      <c r="Q1171" t="str">
        <f t="shared" si="575"/>
        <v>-0.72622516353189+0.331686874462821i</v>
      </c>
      <c r="R1171" t="str">
        <f t="shared" si="576"/>
        <v>-0.326925536501032-1.47368994662605i</v>
      </c>
      <c r="S1171" t="str">
        <f t="shared" si="577"/>
        <v>0.144428057067736i</v>
      </c>
      <c r="T1171" t="str">
        <f t="shared" si="578"/>
        <v>0.212842175711456-0.0472172200426713i</v>
      </c>
      <c r="U1171" t="str">
        <f t="shared" si="579"/>
        <v>0.00005-0.0013703242792731i</v>
      </c>
      <c r="V1171" t="str">
        <f t="shared" si="580"/>
        <v>0.00002-0.0153476319278588i</v>
      </c>
      <c r="W1171" t="str">
        <f t="shared" si="581"/>
        <v>0.0000422730916976053-0.00125811980339666i</v>
      </c>
      <c r="X1171" t="str">
        <f t="shared" si="582"/>
        <v>0.0000501731565476417-0.0012575383840103i</v>
      </c>
      <c r="Y1171" t="str">
        <f t="shared" si="583"/>
        <v>0.009+0.521253053083618i</v>
      </c>
      <c r="Z1171" t="str">
        <f t="shared" si="584"/>
        <v>-0.0289914334182584-0.00166242851452832i</v>
      </c>
      <c r="AA1171" t="str">
        <f t="shared" si="585"/>
        <v>0.401520207394864-23.0701339405347i</v>
      </c>
      <c r="AB1171" t="str">
        <f t="shared" si="586"/>
        <v>0.640263955512251-0.142037093784443i</v>
      </c>
      <c r="AC1171" t="str">
        <f t="shared" si="587"/>
        <v>1.24108597041266-1.37847094803005i</v>
      </c>
      <c r="AD1171" t="str">
        <f t="shared" si="588"/>
        <v>0.287871929428278+0.205292786930046i</v>
      </c>
      <c r="AE1171" t="str">
        <f t="shared" si="589"/>
        <v>-0.00800453529218604-0.00643029866754502i</v>
      </c>
      <c r="AF1171" t="str">
        <f t="shared" si="590"/>
        <v>-3.81576283178999-0.796891435002993i</v>
      </c>
      <c r="AG1171" t="str">
        <f t="shared" si="591"/>
        <v>1.01756322092768-0.0237429094574294i</v>
      </c>
      <c r="AH1171" t="str">
        <f t="shared" si="592"/>
        <v>0.0242583165951628+0.0309476626466985i</v>
      </c>
      <c r="AI1171">
        <f t="shared" si="593"/>
        <v>-28.107276610014154</v>
      </c>
      <c r="AJ1171">
        <f t="shared" si="594"/>
        <v>51.908887088323937</v>
      </c>
      <c r="AK1171"/>
      <c r="AL1171"/>
      <c r="AM1171"/>
      <c r="AN1171"/>
    </row>
    <row r="1172" spans="1:40" x14ac:dyDescent="0.35">
      <c r="A1172"/>
      <c r="B1172">
        <f t="shared" si="560"/>
        <v>103800</v>
      </c>
      <c r="C1172" s="237" t="str">
        <f t="shared" si="563"/>
        <v>-1.96324086659697E-06+0.00653011731692817i</v>
      </c>
      <c r="D1172" s="208" t="str">
        <f t="shared" si="564"/>
        <v>-1.64876057122657+0.050064232763116i</v>
      </c>
      <c r="E1172" t="str">
        <f t="shared" si="565"/>
        <v>36500</v>
      </c>
      <c r="F1172" t="str">
        <f t="shared" si="566"/>
        <v>0.21505376344086</v>
      </c>
      <c r="G1172" t="str">
        <f t="shared" si="561"/>
        <v>0.21505376344086</v>
      </c>
      <c r="H1172" t="str">
        <f t="shared" si="567"/>
        <v>2.16759083445759+0.846438642884104i</v>
      </c>
      <c r="I1172" t="str">
        <f t="shared" si="568"/>
        <v>407.621646803276i</v>
      </c>
      <c r="J1172" t="str">
        <f t="shared" si="562"/>
        <v>-223.907958837523+89.174572427859i</v>
      </c>
      <c r="K1172" t="str">
        <f t="shared" si="569"/>
        <v>0.625777922109423-1.5712624508344i</v>
      </c>
      <c r="L1172" t="str">
        <f t="shared" si="570"/>
        <v>0.186970529390641-0.39975366071449i</v>
      </c>
      <c r="M1172" t="str">
        <f t="shared" si="571"/>
        <v>0.812748451500064-1.97101611154889i</v>
      </c>
      <c r="N1172" t="str">
        <f t="shared" si="572"/>
        <v>-1.29472801705872i</v>
      </c>
      <c r="O1172" t="str">
        <f t="shared" si="573"/>
        <v>0.272574950013206-0.962134552245837i</v>
      </c>
      <c r="P1172" t="str">
        <f t="shared" si="574"/>
        <v>0.727425049986794+0.962134552245837i</v>
      </c>
      <c r="Q1172" t="str">
        <f t="shared" si="575"/>
        <v>-0.727425049986794+0.332593464812883i</v>
      </c>
      <c r="R1172" t="str">
        <f t="shared" si="576"/>
        <v>-0.326912753217313-1.47212911838731i</v>
      </c>
      <c r="S1172" t="str">
        <f t="shared" si="577"/>
        <v>0.144567331954012i</v>
      </c>
      <c r="T1172" t="str">
        <f t="shared" si="578"/>
        <v>0.212821778937065-0.0472609045143673i</v>
      </c>
      <c r="U1172" t="str">
        <f t="shared" si="579"/>
        <v>0.00005-0.00136900412100791i</v>
      </c>
      <c r="V1172" t="str">
        <f t="shared" si="580"/>
        <v>0.00002-0.0153328461552886i</v>
      </c>
      <c r="W1172" t="str">
        <f t="shared" si="581"/>
        <v>0.0000422730907508344-0.00125690796782654i</v>
      </c>
      <c r="X1172" t="str">
        <f t="shared" si="582"/>
        <v>0.0000501579274632889-0.00125632720416358i</v>
      </c>
      <c r="Y1172" t="str">
        <f t="shared" si="583"/>
        <v>0.009+0.521755707908193i</v>
      </c>
      <c r="Z1172" t="str">
        <f t="shared" si="584"/>
        <v>-0.0289354960248316-0.00165949465131995i</v>
      </c>
      <c r="AA1172" t="str">
        <f t="shared" si="585"/>
        <v>0.400742766563716-23.0478145784688i</v>
      </c>
      <c r="AB1172" t="str">
        <f t="shared" si="586"/>
        <v>0.640202598690429-0.142168503795401i</v>
      </c>
      <c r="AC1172" t="str">
        <f t="shared" si="587"/>
        <v>1.24010725919643-1.3773968679861i</v>
      </c>
      <c r="AD1172" t="str">
        <f t="shared" si="588"/>
        <v>0.288127203643105+0.205383044245096i</v>
      </c>
      <c r="AE1172" t="str">
        <f t="shared" si="589"/>
        <v>-0.00799627149226436-0.00642100581366729i</v>
      </c>
      <c r="AF1172" t="str">
        <f t="shared" si="590"/>
        <v>-3.81635140568416-0.796374410120988i</v>
      </c>
      <c r="AG1172" t="str">
        <f t="shared" si="591"/>
        <v>1.0175537246748-0.0237413956747071i</v>
      </c>
      <c r="AH1172" t="str">
        <f t="shared" si="592"/>
        <v>0.0242437399300009+0.0309059069957982i</v>
      </c>
      <c r="AI1172">
        <f t="shared" si="593"/>
        <v>-28.116526471003567</v>
      </c>
      <c r="AJ1172">
        <f t="shared" si="594"/>
        <v>51.888046941251517</v>
      </c>
      <c r="AK1172"/>
      <c r="AL1172"/>
      <c r="AM1172"/>
      <c r="AN1172"/>
    </row>
    <row r="1173" spans="1:40" x14ac:dyDescent="0.35">
      <c r="A1173"/>
      <c r="B1173">
        <f t="shared" si="560"/>
        <v>103900</v>
      </c>
      <c r="C1173" s="237" t="str">
        <f t="shared" si="563"/>
        <v>-1.95946358860788E-06+0.00652383231583274i</v>
      </c>
      <c r="D1173" s="208" t="str">
        <f t="shared" si="564"/>
        <v>-1.64876054226744+0.0500160477547177i</v>
      </c>
      <c r="E1173" t="str">
        <f t="shared" si="565"/>
        <v>36500</v>
      </c>
      <c r="F1173" t="str">
        <f t="shared" si="566"/>
        <v>0.21505376344086</v>
      </c>
      <c r="G1173" t="str">
        <f t="shared" si="561"/>
        <v>0.21505376344086</v>
      </c>
      <c r="H1173" t="str">
        <f t="shared" si="567"/>
        <v>2.16817808606326+0.845873853234482i</v>
      </c>
      <c r="I1173" t="str">
        <f t="shared" si="568"/>
        <v>408.014345884974i</v>
      </c>
      <c r="J1173" t="str">
        <f t="shared" si="562"/>
        <v>-224.341516247936+89.2604824205641i</v>
      </c>
      <c r="K1173" t="str">
        <f t="shared" si="569"/>
        <v>0.624729209131937-1.5701539384549i</v>
      </c>
      <c r="L1173" t="str">
        <f t="shared" si="570"/>
        <v>0.186675264683163-0.399506878873318i</v>
      </c>
      <c r="M1173" t="str">
        <f t="shared" si="571"/>
        <v>0.8114044738151-1.96966081732822i</v>
      </c>
      <c r="N1173" t="str">
        <f t="shared" si="572"/>
        <v>-1.29597534655492i</v>
      </c>
      <c r="O1173" t="str">
        <f t="shared" si="573"/>
        <v>0.271374639477835-0.96247379447353i</v>
      </c>
      <c r="P1173" t="str">
        <f t="shared" si="574"/>
        <v>0.728625360522165+0.96247379447353i</v>
      </c>
      <c r="Q1173" t="str">
        <f t="shared" si="575"/>
        <v>-0.728625360522165+0.33350155208139i</v>
      </c>
      <c r="R1173" t="str">
        <f t="shared" si="576"/>
        <v>-0.326899955953863-1.47057115386651i</v>
      </c>
      <c r="S1173" t="str">
        <f t="shared" si="577"/>
        <v>0.144706606840287i</v>
      </c>
      <c r="T1173" t="str">
        <f t="shared" si="578"/>
        <v>0.212801361793228-0.0473045834023228i</v>
      </c>
      <c r="U1173" t="str">
        <f t="shared" si="579"/>
        <v>0.00005-0.00136768650395208i</v>
      </c>
      <c r="V1173" t="str">
        <f t="shared" si="580"/>
        <v>0.00002-0.0153180888442633i</v>
      </c>
      <c r="W1173" t="str">
        <f t="shared" si="581"/>
        <v>0.000042273089803151-0.00125569846516991i</v>
      </c>
      <c r="X1173" t="str">
        <f t="shared" si="582"/>
        <v>0.0000501427423241513-0.00125511835569221i</v>
      </c>
      <c r="Y1173" t="str">
        <f t="shared" si="583"/>
        <v>0.009+0.522258362732767i</v>
      </c>
      <c r="Z1173" t="str">
        <f t="shared" si="584"/>
        <v>-0.0288797204873874-0.00165657029965526i</v>
      </c>
      <c r="AA1173" t="str">
        <f t="shared" si="585"/>
        <v>0.399967585509726-23.0255384505369i</v>
      </c>
      <c r="AB1173" t="str">
        <f t="shared" si="586"/>
        <v>0.640141180593994-0.142299897009558i</v>
      </c>
      <c r="AC1173" t="str">
        <f t="shared" si="587"/>
        <v>1.23913088635768-1.3763237740312i</v>
      </c>
      <c r="AD1173" t="str">
        <f t="shared" si="588"/>
        <v>0.288382610575382+0.205473004301362i</v>
      </c>
      <c r="AE1173" t="str">
        <f t="shared" si="589"/>
        <v>-0.00798802871053355-0.00641172899954331i</v>
      </c>
      <c r="AF1173" t="str">
        <f t="shared" si="590"/>
        <v>-3.8169386283307-0.795857805479764i</v>
      </c>
      <c r="AG1173" t="str">
        <f t="shared" si="591"/>
        <v>1.01754422233231-0.0237398960956036i</v>
      </c>
      <c r="AH1173" t="str">
        <f t="shared" si="592"/>
        <v>0.0242291949970969+0.0308642209103658i</v>
      </c>
      <c r="AI1173">
        <f t="shared" si="593"/>
        <v>-28.125768590022751</v>
      </c>
      <c r="AJ1173">
        <f t="shared" si="594"/>
        <v>51.8671886166861</v>
      </c>
      <c r="AK1173"/>
      <c r="AL1173"/>
      <c r="AM1173"/>
      <c r="AN1173"/>
    </row>
    <row r="1174" spans="1:40" x14ac:dyDescent="0.35">
      <c r="A1174"/>
      <c r="B1174">
        <f t="shared" si="560"/>
        <v>104000</v>
      </c>
      <c r="C1174" s="237" t="str">
        <f t="shared" si="563"/>
        <v>-1.95569720137237E-06+0.0065175594012746i</v>
      </c>
      <c r="D1174" s="208" t="str">
        <f t="shared" si="564"/>
        <v>-1.6487605133918+0.049967955409772i</v>
      </c>
      <c r="E1174" t="str">
        <f t="shared" si="565"/>
        <v>36500</v>
      </c>
      <c r="F1174" t="str">
        <f t="shared" si="566"/>
        <v>0.21505376344086</v>
      </c>
      <c r="G1174" t="str">
        <f t="shared" si="561"/>
        <v>0.21505376344086</v>
      </c>
      <c r="H1174" t="str">
        <f t="shared" si="567"/>
        <v>2.16876399017181+0.845309576906796i</v>
      </c>
      <c r="I1174" t="str">
        <f t="shared" si="568"/>
        <v>408.407044966673i</v>
      </c>
      <c r="J1174" t="str">
        <f t="shared" si="562"/>
        <v>-224.775491142616+89.3463924132691i</v>
      </c>
      <c r="K1174" t="str">
        <f t="shared" si="569"/>
        <v>0.623683000406139-1.56904659435103i</v>
      </c>
      <c r="L1174" t="str">
        <f t="shared" si="570"/>
        <v>0.18638064809746-0.399260269059702i</v>
      </c>
      <c r="M1174" t="str">
        <f t="shared" si="571"/>
        <v>0.810063648503599-1.96830686341073i</v>
      </c>
      <c r="N1174" t="str">
        <f t="shared" si="572"/>
        <v>-1.29722267605113i</v>
      </c>
      <c r="O1174" t="str">
        <f t="shared" si="573"/>
        <v>0.270173906729467-0.962811539254977i</v>
      </c>
      <c r="P1174" t="str">
        <f t="shared" si="574"/>
        <v>0.729826093270533+0.962811539254977i</v>
      </c>
      <c r="Q1174" t="str">
        <f t="shared" si="575"/>
        <v>-0.729826093270533+0.334411136796153i</v>
      </c>
      <c r="R1174" t="str">
        <f t="shared" si="576"/>
        <v>-0.32688714470564-1.46901604478893i</v>
      </c>
      <c r="S1174" t="str">
        <f t="shared" si="577"/>
        <v>0.144845881726563i</v>
      </c>
      <c r="T1174" t="str">
        <f t="shared" si="578"/>
        <v>0.212780924277921-0.047348256699967i</v>
      </c>
      <c r="U1174" t="str">
        <f t="shared" si="579"/>
        <v>0.00005-0.0013663714207752i</v>
      </c>
      <c r="V1174" t="str">
        <f t="shared" si="580"/>
        <v>0.00002-0.0153033599126822i</v>
      </c>
      <c r="W1174" t="str">
        <f t="shared" si="581"/>
        <v>0.0000422730888545552-0.00125449128869723i</v>
      </c>
      <c r="X1174" t="str">
        <f t="shared" si="582"/>
        <v>0.0000501276009612976-0.00125391183187216i</v>
      </c>
      <c r="Y1174" t="str">
        <f t="shared" si="583"/>
        <v>0.009+0.522761017557342i</v>
      </c>
      <c r="Z1174" t="str">
        <f t="shared" si="584"/>
        <v>-0.0288241061816822-0.00165365541714676i</v>
      </c>
      <c r="AA1174" t="str">
        <f t="shared" si="585"/>
        <v>0.399194655468153-23.003305430982i</v>
      </c>
      <c r="AB1174" t="str">
        <f t="shared" si="586"/>
        <v>0.640079701216856-0.142431273407146i</v>
      </c>
      <c r="AC1174" t="str">
        <f t="shared" si="587"/>
        <v>1.2381568450892-1.37525166603223i</v>
      </c>
      <c r="AD1174" t="str">
        <f t="shared" si="588"/>
        <v>0.288638149910514+0.205562666916737i</v>
      </c>
      <c r="AE1174" t="str">
        <f t="shared" si="589"/>
        <v>-0.00797980686339498-0.00640246817839255i</v>
      </c>
      <c r="AF1174" t="str">
        <f t="shared" si="590"/>
        <v>-3.81752450356361-0.795341621497024i</v>
      </c>
      <c r="AG1174" t="str">
        <f t="shared" si="591"/>
        <v>1.01753471390115-0.02373841065241i</v>
      </c>
      <c r="AH1174" t="str">
        <f t="shared" si="592"/>
        <v>0.0242146816612323+0.0308226041951076i</v>
      </c>
      <c r="AI1174">
        <f t="shared" si="593"/>
        <v>-28.135002985051859</v>
      </c>
      <c r="AJ1174">
        <f t="shared" si="594"/>
        <v>51.846312159760949</v>
      </c>
      <c r="AK1174"/>
      <c r="AL1174"/>
      <c r="AM1174"/>
      <c r="AN1174"/>
    </row>
    <row r="1175" spans="1:40" x14ac:dyDescent="0.35">
      <c r="A1175"/>
      <c r="B1175">
        <f t="shared" si="560"/>
        <v>104100</v>
      </c>
      <c r="C1175" s="237" t="str">
        <f t="shared" si="563"/>
        <v>-0.0000019519416630633+0.00651129853842226i</v>
      </c>
      <c r="D1175" s="208" t="str">
        <f t="shared" si="564"/>
        <v>-1.64876048459934+0.0499199554612373i</v>
      </c>
      <c r="E1175" t="str">
        <f t="shared" si="565"/>
        <v>36500</v>
      </c>
      <c r="F1175" t="str">
        <f t="shared" si="566"/>
        <v>0.21505376344086</v>
      </c>
      <c r="G1175" t="str">
        <f t="shared" si="561"/>
        <v>0.21505376344086</v>
      </c>
      <c r="H1175" t="str">
        <f t="shared" si="567"/>
        <v>2.16934855060532+0.844745814044919i</v>
      </c>
      <c r="I1175" t="str">
        <f t="shared" si="568"/>
        <v>408.799744048372i</v>
      </c>
      <c r="J1175" t="str">
        <f t="shared" si="562"/>
        <v>-225.209883521562+89.4323024059742i</v>
      </c>
      <c r="K1175" t="str">
        <f t="shared" si="569"/>
        <v>0.622639288420345-1.56794041804438i</v>
      </c>
      <c r="L1175" t="str">
        <f t="shared" si="570"/>
        <v>0.186086677909508-0.399013831581907i</v>
      </c>
      <c r="M1175" t="str">
        <f t="shared" si="571"/>
        <v>0.808725966329853-1.96695424962629i</v>
      </c>
      <c r="N1175" t="str">
        <f t="shared" si="572"/>
        <v>-1.29847000554733i</v>
      </c>
      <c r="O1175" t="str">
        <f t="shared" si="573"/>
        <v>0.268972753636258-0.963147786064698i</v>
      </c>
      <c r="P1175" t="str">
        <f t="shared" si="574"/>
        <v>0.731027246363742+0.963147786064698i</v>
      </c>
      <c r="Q1175" t="str">
        <f t="shared" si="575"/>
        <v>-0.731027246363742+0.335322219482632i</v>
      </c>
      <c r="R1175" t="str">
        <f t="shared" si="576"/>
        <v>-0.326874319467594-1.46746378291168i</v>
      </c>
      <c r="S1175" t="str">
        <f t="shared" si="577"/>
        <v>0.144985156612838i</v>
      </c>
      <c r="T1175" t="str">
        <f t="shared" si="578"/>
        <v>0.212760466389118-0.047391924400724i</v>
      </c>
      <c r="U1175" t="str">
        <f t="shared" si="579"/>
        <v>0.00005-0.00136505886417503i</v>
      </c>
      <c r="V1175" t="str">
        <f t="shared" si="580"/>
        <v>0.00002-0.0152886592787604i</v>
      </c>
      <c r="W1175" t="str">
        <f t="shared" si="581"/>
        <v>0.000042273087905047-0.0012532864317048i</v>
      </c>
      <c r="X1175" t="str">
        <f t="shared" si="582"/>
        <v>0.0000501125032066082-0.00125270762600519i</v>
      </c>
      <c r="Y1175" t="str">
        <f t="shared" si="583"/>
        <v>0.009+0.523263672381916i</v>
      </c>
      <c r="Z1175" t="str">
        <f t="shared" si="584"/>
        <v>-0.0287686524864796-0.00165074996164213i</v>
      </c>
      <c r="AA1175" t="str">
        <f t="shared" si="585"/>
        <v>0.398423967716783-22.9811153945351i</v>
      </c>
      <c r="AB1175" t="str">
        <f t="shared" si="586"/>
        <v>0.640018160552922-0.142562632968386i</v>
      </c>
      <c r="AC1175" t="str">
        <f t="shared" si="587"/>
        <v>1.23718512860674-1.37418054384746i</v>
      </c>
      <c r="AD1175" t="str">
        <f t="shared" si="588"/>
        <v>0.28889382133364+0.205652031909382i</v>
      </c>
      <c r="AE1175" t="str">
        <f t="shared" si="589"/>
        <v>-0.00797160586765257-0.00639322330362458i</v>
      </c>
      <c r="AF1175" t="str">
        <f t="shared" si="590"/>
        <v>-3.81810903520466-0.794825858583682i</v>
      </c>
      <c r="AG1175" t="str">
        <f t="shared" si="591"/>
        <v>1.01752519938229-0.0237369392776575i</v>
      </c>
      <c r="AH1175" t="str">
        <f t="shared" si="592"/>
        <v>0.0242001997878475+0.0307810566554841i</v>
      </c>
      <c r="AI1175">
        <f t="shared" si="593"/>
        <v>-28.144229674016479</v>
      </c>
      <c r="AJ1175">
        <f t="shared" si="594"/>
        <v>51.825417615431611</v>
      </c>
      <c r="AK1175"/>
      <c r="AL1175"/>
      <c r="AM1175"/>
      <c r="AN1175"/>
    </row>
    <row r="1176" spans="1:40" x14ac:dyDescent="0.35">
      <c r="A1176"/>
      <c r="B1176">
        <f t="shared" si="560"/>
        <v>104200</v>
      </c>
      <c r="C1176" s="237" t="str">
        <f t="shared" si="563"/>
        <v>-0.0000019481969320541+0.00650504969257791i</v>
      </c>
      <c r="D1176" s="208" t="str">
        <f t="shared" si="564"/>
        <v>-1.64876045588974+0.0498720476430973i</v>
      </c>
      <c r="E1176" t="str">
        <f t="shared" si="565"/>
        <v>36500</v>
      </c>
      <c r="F1176" t="str">
        <f t="shared" si="566"/>
        <v>0.21505376344086</v>
      </c>
      <c r="G1176" t="str">
        <f t="shared" si="561"/>
        <v>0.21505376344086</v>
      </c>
      <c r="H1176" t="str">
        <f t="shared" si="567"/>
        <v>2.16993177117361+0.844182564786957i</v>
      </c>
      <c r="I1176" t="str">
        <f t="shared" si="568"/>
        <v>409.192443130071i</v>
      </c>
      <c r="J1176" t="str">
        <f t="shared" si="562"/>
        <v>-225.644693384774+89.5182123986793i</v>
      </c>
      <c r="K1176" t="str">
        <f t="shared" si="569"/>
        <v>0.621598065688985-1.56683540904833i</v>
      </c>
      <c r="L1176" t="str">
        <f t="shared" si="570"/>
        <v>0.185793352400274-0.398767566744698i</v>
      </c>
      <c r="M1176" t="str">
        <f t="shared" si="571"/>
        <v>0.807391418089259-1.96560297579303i</v>
      </c>
      <c r="N1176" t="str">
        <f t="shared" si="572"/>
        <v>-1.29971733504353i</v>
      </c>
      <c r="O1176" t="str">
        <f t="shared" si="573"/>
        <v>0.267771182066989-0.963482534379553i</v>
      </c>
      <c r="P1176" t="str">
        <f t="shared" si="574"/>
        <v>0.732228817933011+0.963482534379553i</v>
      </c>
      <c r="Q1176" t="str">
        <f t="shared" si="575"/>
        <v>-0.732228817933011+0.336234800663977i</v>
      </c>
      <c r="R1176" t="str">
        <f t="shared" si="576"/>
        <v>-0.326861480234672-1.46591436002344i</v>
      </c>
      <c r="S1176" t="str">
        <f t="shared" si="577"/>
        <v>0.145124431499114i</v>
      </c>
      <c r="T1176" t="str">
        <f t="shared" si="578"/>
        <v>0.212739988124789-0.0474355864980157i</v>
      </c>
      <c r="U1176" t="str">
        <f t="shared" si="579"/>
        <v>0.00005-0.00136374882687736i</v>
      </c>
      <c r="V1176" t="str">
        <f t="shared" si="580"/>
        <v>0.00002-0.0152739868610264i</v>
      </c>
      <c r="W1176" t="str">
        <f t="shared" si="581"/>
        <v>0.000042273086954626-0.00125208388751465i</v>
      </c>
      <c r="X1176" t="str">
        <f t="shared" si="582"/>
        <v>0.0000500974488927681-0.00125150573141878i</v>
      </c>
      <c r="Y1176" t="str">
        <f t="shared" si="583"/>
        <v>0.009+0.52376632720649i</v>
      </c>
      <c r="Z1176" t="str">
        <f t="shared" si="584"/>
        <v>-0.0287133587835347-0.00164785389122269i</v>
      </c>
      <c r="AA1176" t="str">
        <f t="shared" si="585"/>
        <v>0.397655513575677-22.9589682164133i</v>
      </c>
      <c r="AB1176" t="str">
        <f t="shared" si="586"/>
        <v>0.639956558596085-0.142693975673489i</v>
      </c>
      <c r="AC1176" t="str">
        <f t="shared" si="587"/>
        <v>1.23621573014887-1.37311040732654i</v>
      </c>
      <c r="AD1176" t="str">
        <f t="shared" si="588"/>
        <v>0.289149624529648+0.20574109909773i</v>
      </c>
      <c r="AE1176" t="str">
        <f t="shared" si="589"/>
        <v>-0.00796342564051146-0.00638399432883862i</v>
      </c>
      <c r="AF1176" t="str">
        <f t="shared" si="590"/>
        <v>-3.81869222706335-0.79431051714386i</v>
      </c>
      <c r="AG1176" t="str">
        <f t="shared" si="591"/>
        <v>1.01751567877672-0.0237354819041181i</v>
      </c>
      <c r="AH1176" t="str">
        <f t="shared" si="592"/>
        <v>0.024185749243041+0.0307395780977083i</v>
      </c>
      <c r="AI1176">
        <f t="shared" si="593"/>
        <v>-28.153448674787157</v>
      </c>
      <c r="AJ1176">
        <f t="shared" si="594"/>
        <v>51.804505028474907</v>
      </c>
      <c r="AK1176"/>
      <c r="AL1176"/>
      <c r="AM1176"/>
      <c r="AN1176"/>
    </row>
    <row r="1177" spans="1:40" x14ac:dyDescent="0.35">
      <c r="A1177"/>
      <c r="B1177">
        <f t="shared" si="560"/>
        <v>104300</v>
      </c>
      <c r="C1177" s="237" t="str">
        <f t="shared" si="563"/>
        <v>-1.94446296691768E-06+0.00649881282917684i</v>
      </c>
      <c r="D1177" s="208" t="str">
        <f t="shared" si="564"/>
        <v>-1.64876042726267+0.0498242316903558i</v>
      </c>
      <c r="E1177" t="str">
        <f t="shared" si="565"/>
        <v>36500</v>
      </c>
      <c r="F1177" t="str">
        <f t="shared" si="566"/>
        <v>0.21505376344086</v>
      </c>
      <c r="G1177" t="str">
        <f t="shared" si="561"/>
        <v>0.21505376344086</v>
      </c>
      <c r="H1177" t="str">
        <f t="shared" si="567"/>
        <v>2.17051365567429+0.843619829265325i</v>
      </c>
      <c r="I1177" t="str">
        <f t="shared" si="568"/>
        <v>409.585142211769i</v>
      </c>
      <c r="J1177" t="str">
        <f t="shared" si="562"/>
        <v>-226.079920732252+89.6041223913844i</v>
      </c>
      <c r="K1177" t="str">
        <f t="shared" si="569"/>
        <v>0.620559324752503-1.56573156686813i</v>
      </c>
      <c r="L1177" t="str">
        <f t="shared" si="570"/>
        <v>0.185500669855695-0.398521474849355i</v>
      </c>
      <c r="M1177" t="str">
        <f t="shared" si="571"/>
        <v>0.806059994608198-1.96425304171749i</v>
      </c>
      <c r="N1177" t="str">
        <f t="shared" si="572"/>
        <v>-1.30096466453974i</v>
      </c>
      <c r="O1177" t="str">
        <f t="shared" si="573"/>
        <v>0.266569193891094-0.963815783678734i</v>
      </c>
      <c r="P1177" t="str">
        <f t="shared" si="574"/>
        <v>0.733430806108906+0.963815783678734i</v>
      </c>
      <c r="Q1177" t="str">
        <f t="shared" si="575"/>
        <v>-0.733430806108906+0.337148880861006i</v>
      </c>
      <c r="R1177" t="str">
        <f t="shared" si="576"/>
        <v>-0.32684862700181-1.46436776794439i</v>
      </c>
      <c r="S1177" t="str">
        <f t="shared" si="577"/>
        <v>0.145263706385389i</v>
      </c>
      <c r="T1177" t="str">
        <f t="shared" si="578"/>
        <v>0.212719489482901-0.0474792429852584i</v>
      </c>
      <c r="U1177" t="str">
        <f t="shared" si="579"/>
        <v>0.00005-0.00136244130163587i</v>
      </c>
      <c r="V1177" t="str">
        <f t="shared" si="580"/>
        <v>0.00002-0.0152593425783217i</v>
      </c>
      <c r="W1177" t="str">
        <f t="shared" si="581"/>
        <v>0.0000422730860032927-0.00125088364947442i</v>
      </c>
      <c r="X1177" t="str">
        <f t="shared" si="582"/>
        <v>0.000050082437853266-0.001250306141466i</v>
      </c>
      <c r="Y1177" t="str">
        <f t="shared" si="583"/>
        <v>0.009+0.524268982031065i</v>
      </c>
      <c r="Z1177" t="str">
        <f t="shared" si="584"/>
        <v>-0.0286582244575762-0.00164496716420192i</v>
      </c>
      <c r="AA1177" t="str">
        <f t="shared" si="585"/>
        <v>0.396889284406924-22.9368637723171i</v>
      </c>
      <c r="AB1177" t="str">
        <f t="shared" si="586"/>
        <v>0.639894895340229-0.142825301502651i</v>
      </c>
      <c r="AC1177" t="str">
        <f t="shared" si="587"/>
        <v>1.23524864297696-1.37204125631068i</v>
      </c>
      <c r="AD1177" t="str">
        <f t="shared" si="588"/>
        <v>0.289405559183151+0.20582986830048i</v>
      </c>
      <c r="AE1177" t="str">
        <f t="shared" si="589"/>
        <v>-0.00795526609957478-0.00637478120782227i</v>
      </c>
      <c r="AF1177" t="str">
        <f t="shared" si="590"/>
        <v>-3.81927408293696-0.793795597574969i</v>
      </c>
      <c r="AG1177" t="str">
        <f t="shared" si="591"/>
        <v>1.01750615208547-0.0237340384648009i</v>
      </c>
      <c r="AH1177" t="str">
        <f t="shared" si="592"/>
        <v>0.024171329893562+0.0306981683287399i</v>
      </c>
      <c r="AI1177">
        <f t="shared" si="593"/>
        <v>-28.162660005180431</v>
      </c>
      <c r="AJ1177">
        <f t="shared" si="594"/>
        <v>51.783574443491908</v>
      </c>
      <c r="AK1177"/>
      <c r="AL1177"/>
      <c r="AM1177"/>
      <c r="AN1177"/>
    </row>
    <row r="1178" spans="1:40" x14ac:dyDescent="0.35">
      <c r="A1178"/>
      <c r="B1178">
        <f t="shared" si="560"/>
        <v>104400</v>
      </c>
      <c r="C1178" s="237" t="str">
        <f t="shared" si="563"/>
        <v>-1.94073972642524E-06+0.00649258791378673i</v>
      </c>
      <c r="D1178" s="208" t="str">
        <f t="shared" si="564"/>
        <v>-1.64876039871783+0.0497765073390316i</v>
      </c>
      <c r="E1178" t="str">
        <f t="shared" si="565"/>
        <v>36500</v>
      </c>
      <c r="F1178" t="str">
        <f t="shared" si="566"/>
        <v>0.21505376344086</v>
      </c>
      <c r="G1178" t="str">
        <f t="shared" si="561"/>
        <v>0.21505376344086</v>
      </c>
      <c r="H1178" t="str">
        <f t="shared" si="567"/>
        <v>2.17109420789286+0.843057607606788i</v>
      </c>
      <c r="I1178" t="str">
        <f t="shared" si="568"/>
        <v>409.977841293468i</v>
      </c>
      <c r="J1178" t="str">
        <f t="shared" si="562"/>
        <v>-226.515565563996+89.6900323840894i</v>
      </c>
      <c r="K1178" t="str">
        <f t="shared" si="569"/>
        <v>0.619523058177272-1.564628891001i</v>
      </c>
      <c r="L1178" t="str">
        <f t="shared" si="570"/>
        <v>0.185208628566663-0.398275556193695i</v>
      </c>
      <c r="M1178" t="str">
        <f t="shared" si="571"/>
        <v>0.804731686743935-1.9629044471947i</v>
      </c>
      <c r="N1178" t="str">
        <f t="shared" si="572"/>
        <v>-1.30221199403594i</v>
      </c>
      <c r="O1178" t="str">
        <f t="shared" si="573"/>
        <v>0.26536679097868-0.964147533443756i</v>
      </c>
      <c r="P1178" t="str">
        <f t="shared" si="574"/>
        <v>0.73463320902132+0.964147533443756i</v>
      </c>
      <c r="Q1178" t="str">
        <f t="shared" si="575"/>
        <v>-0.73463320902132+0.338064460592184i</v>
      </c>
      <c r="R1178" t="str">
        <f t="shared" si="576"/>
        <v>-0.326835759763946-1.46282399852605i</v>
      </c>
      <c r="S1178" t="str">
        <f t="shared" si="577"/>
        <v>0.145402981271665i</v>
      </c>
      <c r="T1178" t="str">
        <f t="shared" si="578"/>
        <v>0.212698970461425-0.0475228938558674i</v>
      </c>
      <c r="U1178" t="str">
        <f t="shared" si="579"/>
        <v>0.0000499999999999999-0.001361136281232i</v>
      </c>
      <c r="V1178" t="str">
        <f t="shared" si="580"/>
        <v>0.00002-0.0152447263497984i</v>
      </c>
      <c r="W1178" t="str">
        <f t="shared" si="581"/>
        <v>0.000042273085051047-0.00124968571095725i</v>
      </c>
      <c r="X1178" t="str">
        <f t="shared" si="582"/>
        <v>0.0000500674699223858-0.00124910884952535i</v>
      </c>
      <c r="Y1178" t="str">
        <f t="shared" si="583"/>
        <v>0.009+0.524771636855639i</v>
      </c>
      <c r="Z1178" t="str">
        <f t="shared" si="584"/>
        <v>-0.0286032488962892-0.00164208973912387i</v>
      </c>
      <c r="AA1178" t="str">
        <f t="shared" si="585"/>
        <v>0.396125271614409-22.9148019384282i</v>
      </c>
      <c r="AB1178" t="str">
        <f t="shared" si="586"/>
        <v>0.639833170779251-0.142956610436062i</v>
      </c>
      <c r="AC1178" t="str">
        <f t="shared" si="587"/>
        <v>1.23428386037508-1.37097309063269i</v>
      </c>
      <c r="AD1178" t="str">
        <f t="shared" si="588"/>
        <v>0.289661624978509+0.205918339336606i</v>
      </c>
      <c r="AE1178" t="str">
        <f t="shared" si="589"/>
        <v>-0.00794712716284182-0.00636558389455065i</v>
      </c>
      <c r="AF1178" t="str">
        <f t="shared" si="590"/>
        <v>-3.81985460661069-0.793281100267756i</v>
      </c>
      <c r="AG1178" t="str">
        <f t="shared" si="591"/>
        <v>1.01749661930956-0.0237326088929534i</v>
      </c>
      <c r="AH1178" t="str">
        <f t="shared" si="592"/>
        <v>0.0241569416068098+0.0306568271562848i</v>
      </c>
      <c r="AI1178">
        <f t="shared" si="593"/>
        <v>-28.171863682958161</v>
      </c>
      <c r="AJ1178">
        <f t="shared" si="594"/>
        <v>51.762625904907885</v>
      </c>
      <c r="AK1178"/>
      <c r="AL1178"/>
      <c r="AM1178"/>
      <c r="AN1178"/>
    </row>
    <row r="1179" spans="1:40" x14ac:dyDescent="0.35">
      <c r="A1179"/>
      <c r="B1179">
        <f t="shared" si="560"/>
        <v>104500</v>
      </c>
      <c r="C1179" s="237" t="str">
        <f t="shared" si="563"/>
        <v>-1.93702716954518E-06+0.0064863749121071i</v>
      </c>
      <c r="D1179" s="208" t="str">
        <f t="shared" si="564"/>
        <v>-1.6487603702549+0.0497288743261545i</v>
      </c>
      <c r="E1179" t="str">
        <f t="shared" si="565"/>
        <v>36500</v>
      </c>
      <c r="F1179" t="str">
        <f t="shared" si="566"/>
        <v>0.21505376344086</v>
      </c>
      <c r="G1179" t="str">
        <f t="shared" si="561"/>
        <v>0.21505376344086</v>
      </c>
      <c r="H1179" t="str">
        <f t="shared" si="567"/>
        <v>2.17167343160267+0.842495899932494i</v>
      </c>
      <c r="I1179" t="str">
        <f t="shared" si="568"/>
        <v>410.370540375167i</v>
      </c>
      <c r="J1179" t="str">
        <f t="shared" si="562"/>
        <v>-226.951627880007+89.7759423767945i</v>
      </c>
      <c r="K1179" t="str">
        <f t="shared" si="569"/>
        <v>0.618489258555479-1.56352738093615i</v>
      </c>
      <c r="L1179" t="str">
        <f t="shared" si="570"/>
        <v>0.184917226829021-0.398029811072104i</v>
      </c>
      <c r="M1179" t="str">
        <f t="shared" si="571"/>
        <v>0.8034064853845-1.96155719200825i</v>
      </c>
      <c r="N1179" t="str">
        <f t="shared" si="572"/>
        <v>-1.30345932353214i</v>
      </c>
      <c r="O1179" t="str">
        <f t="shared" si="573"/>
        <v>0.264163975200474-0.964477783158474i</v>
      </c>
      <c r="P1179" t="str">
        <f t="shared" si="574"/>
        <v>0.735836024799526+0.964477783158474i</v>
      </c>
      <c r="Q1179" t="str">
        <f t="shared" si="575"/>
        <v>-0.735836024799526+0.338981540373666i</v>
      </c>
      <c r="R1179" t="str">
        <f t="shared" si="576"/>
        <v>-0.326822878516003-1.46128304365111i</v>
      </c>
      <c r="S1179" t="str">
        <f t="shared" si="577"/>
        <v>0.14554225615794i</v>
      </c>
      <c r="T1179" t="str">
        <f t="shared" si="578"/>
        <v>0.212678431058324-0.0475665391032514i</v>
      </c>
      <c r="U1179" t="str">
        <f t="shared" si="579"/>
        <v>0.0000499999999999999-0.00135983375847484i</v>
      </c>
      <c r="V1179" t="str">
        <f t="shared" si="580"/>
        <v>0.00002-0.0152301380949182i</v>
      </c>
      <c r="W1179" t="str">
        <f t="shared" si="581"/>
        <v>0.0000422730840978888-0.00124849006536164i</v>
      </c>
      <c r="X1179" t="str">
        <f t="shared" si="582"/>
        <v>0.000050052544935205-0.00124791384900072i</v>
      </c>
      <c r="Y1179" t="str">
        <f t="shared" si="583"/>
        <v>0.009+0.525274291680213i</v>
      </c>
      <c r="Z1179" t="str">
        <f t="shared" si="584"/>
        <v>-0.0285484314902996-0.00163922157476171i</v>
      </c>
      <c r="AA1179" t="str">
        <f t="shared" si="585"/>
        <v>0.395363466643554-22.8927825914072i</v>
      </c>
      <c r="AB1179" t="str">
        <f t="shared" si="586"/>
        <v>0.639771384907022-0.143087902453896i</v>
      </c>
      <c r="AC1179" t="str">
        <f t="shared" si="587"/>
        <v>1.23332137564991-1.36990591011697i</v>
      </c>
      <c r="AD1179" t="str">
        <f t="shared" si="588"/>
        <v>0.289917821599823+0.206006512025345i</v>
      </c>
      <c r="AE1179" t="str">
        <f t="shared" si="589"/>
        <v>-0.00793900874870613-0.00635640234318552i</v>
      </c>
      <c r="AF1179" t="str">
        <f t="shared" si="590"/>
        <v>-3.82043380185757-0.792767025606339i</v>
      </c>
      <c r="AG1179" t="str">
        <f t="shared" si="591"/>
        <v>1.01748708045006-0.0237311931220594i</v>
      </c>
      <c r="AH1179" t="str">
        <f t="shared" si="592"/>
        <v>0.0241425842508296+0.0306155543887892i</v>
      </c>
      <c r="AI1179">
        <f t="shared" si="593"/>
        <v>-28.181059725828174</v>
      </c>
      <c r="AJ1179">
        <f t="shared" si="594"/>
        <v>51.741659456971512</v>
      </c>
      <c r="AK1179"/>
      <c r="AL1179"/>
      <c r="AM1179"/>
      <c r="AN1179"/>
    </row>
    <row r="1180" spans="1:40" x14ac:dyDescent="0.35">
      <c r="A1180"/>
      <c r="B1180">
        <f t="shared" si="560"/>
        <v>104600</v>
      </c>
      <c r="C1180" s="237" t="str">
        <f t="shared" si="563"/>
        <v>-1.93332525544191E-06+0.0064801737899686i</v>
      </c>
      <c r="D1180" s="208" t="str">
        <f t="shared" si="564"/>
        <v>-1.64876034187355+0.0496813323897593i</v>
      </c>
      <c r="E1180" t="str">
        <f t="shared" si="565"/>
        <v>36500</v>
      </c>
      <c r="F1180" t="str">
        <f t="shared" si="566"/>
        <v>0.21505376344086</v>
      </c>
      <c r="G1180" t="str">
        <f t="shared" si="561"/>
        <v>0.21505376344086</v>
      </c>
      <c r="H1180" t="str">
        <f t="shared" si="567"/>
        <v>2.17225133056498+0.841934706358017i</v>
      </c>
      <c r="I1180" t="str">
        <f t="shared" si="568"/>
        <v>410.763239456866i</v>
      </c>
      <c r="J1180" t="str">
        <f t="shared" si="562"/>
        <v>-227.388107680283+89.8618523694996i</v>
      </c>
      <c r="K1180" t="str">
        <f t="shared" si="569"/>
        <v>0.617457918505054-1.56242703615495i</v>
      </c>
      <c r="L1180" t="str">
        <f t="shared" si="570"/>
        <v>0.184626462943536-0.397784239775547i</v>
      </c>
      <c r="M1180" t="str">
        <f t="shared" si="571"/>
        <v>0.80208438144859-1.9602112759305i</v>
      </c>
      <c r="N1180" t="str">
        <f t="shared" si="572"/>
        <v>-1.30470665302835i</v>
      </c>
      <c r="O1180" t="str">
        <f t="shared" si="573"/>
        <v>0.262960748427843-0.964806532309078i</v>
      </c>
      <c r="P1180" t="str">
        <f t="shared" si="574"/>
        <v>0.737039251572157+0.964806532309078i</v>
      </c>
      <c r="Q1180" t="str">
        <f t="shared" si="575"/>
        <v>-0.737039251572157+0.339900120719272i</v>
      </c>
      <c r="R1180" t="str">
        <f t="shared" si="576"/>
        <v>-0.326809983252903-1.45974489523327i</v>
      </c>
      <c r="S1180" t="str">
        <f t="shared" si="577"/>
        <v>0.145681531044216i</v>
      </c>
      <c r="T1180" t="str">
        <f t="shared" si="578"/>
        <v>0.212657871271561-0.0476101787208175i</v>
      </c>
      <c r="U1180" t="str">
        <f t="shared" si="579"/>
        <v>0.0000500000000000001-0.00135853372620096i</v>
      </c>
      <c r="V1180" t="str">
        <f t="shared" si="580"/>
        <v>0.00002-0.0152155777334508i</v>
      </c>
      <c r="W1180" t="str">
        <f t="shared" si="581"/>
        <v>0.0000422730831438181-0.00124729670611131i</v>
      </c>
      <c r="X1180" t="str">
        <f t="shared" si="582"/>
        <v>0.0000500376627275883-0.00124672113332117i</v>
      </c>
      <c r="Y1180" t="str">
        <f t="shared" si="583"/>
        <v>0.009+0.525776946504788i</v>
      </c>
      <c r="Z1180" t="str">
        <f t="shared" si="584"/>
        <v>-0.0284937716331545-0.00163636263011614i</v>
      </c>
      <c r="AA1180" t="str">
        <f t="shared" si="585"/>
        <v>0.394603860981083-22.8708056083908i</v>
      </c>
      <c r="AB1180" t="str">
        <f t="shared" si="586"/>
        <v>0.639709537717416-0.143219177536321i</v>
      </c>
      <c r="AC1180" t="str">
        <f t="shared" si="587"/>
        <v>1.23236118213065-1.36883971457976i</v>
      </c>
      <c r="AD1180" t="str">
        <f t="shared" si="588"/>
        <v>0.290174148730917+0.206094386186214i</v>
      </c>
      <c r="AE1180" t="str">
        <f t="shared" si="589"/>
        <v>-0.00793091077595188-0.00634723650807414i</v>
      </c>
      <c r="AF1180" t="str">
        <f t="shared" si="590"/>
        <v>-3.82101167243853-0.792253373968258i</v>
      </c>
      <c r="AG1180" t="str">
        <f t="shared" si="591"/>
        <v>1.01747753550807-0.0237297910858359i</v>
      </c>
      <c r="AH1180" t="str">
        <f t="shared" si="592"/>
        <v>0.0241282576943042+0.0305743498354345i</v>
      </c>
      <c r="AI1180">
        <f t="shared" si="593"/>
        <v>-28.190248151445406</v>
      </c>
      <c r="AJ1180">
        <f t="shared" si="594"/>
        <v>51.720675143759415</v>
      </c>
      <c r="AK1180"/>
      <c r="AL1180"/>
      <c r="AM1180"/>
      <c r="AN1180"/>
    </row>
    <row r="1181" spans="1:40" x14ac:dyDescent="0.35">
      <c r="A1181"/>
      <c r="B1181">
        <f t="shared" si="560"/>
        <v>104700</v>
      </c>
      <c r="C1181" s="237" t="str">
        <f t="shared" si="563"/>
        <v>-1.92963394347481E-06+0.00647398451333248i</v>
      </c>
      <c r="D1181" s="208" t="str">
        <f t="shared" si="564"/>
        <v>-1.64876031357349+0.0496338812688824i</v>
      </c>
      <c r="E1181" t="str">
        <f t="shared" si="565"/>
        <v>36500</v>
      </c>
      <c r="F1181" t="str">
        <f t="shared" si="566"/>
        <v>0.21505376344086</v>
      </c>
      <c r="G1181" t="str">
        <f t="shared" si="561"/>
        <v>0.21505376344086</v>
      </c>
      <c r="H1181" t="str">
        <f t="shared" si="567"/>
        <v>2.17282790852907+0.841374026993429i</v>
      </c>
      <c r="I1181" t="str">
        <f t="shared" si="568"/>
        <v>411.155938538564i</v>
      </c>
      <c r="J1181" t="str">
        <f t="shared" si="562"/>
        <v>-227.825004964826+89.9477623622046i</v>
      </c>
      <c r="K1181" t="str">
        <f t="shared" si="569"/>
        <v>0.616429030669536-1.56132785613087i</v>
      </c>
      <c r="L1181" t="str">
        <f t="shared" si="570"/>
        <v>0.184336335215901-0.397538842591599i</v>
      </c>
      <c r="M1181" t="str">
        <f t="shared" si="571"/>
        <v>0.800765365885437-1.95886669872247i</v>
      </c>
      <c r="N1181" t="str">
        <f t="shared" si="572"/>
        <v>-1.30595398252455i</v>
      </c>
      <c r="O1181" t="str">
        <f t="shared" si="573"/>
        <v>0.261757112532825-0.965133780384086i</v>
      </c>
      <c r="P1181" t="str">
        <f t="shared" si="574"/>
        <v>0.738242887467175+0.965133780384086i</v>
      </c>
      <c r="Q1181" t="str">
        <f t="shared" si="575"/>
        <v>-0.738242887467175+0.340820202140464i</v>
      </c>
      <c r="R1181" t="str">
        <f t="shared" si="576"/>
        <v>-0.326797073969561-1.45820954521715i</v>
      </c>
      <c r="S1181" t="str">
        <f t="shared" si="577"/>
        <v>0.145820805930491i</v>
      </c>
      <c r="T1181" t="str">
        <f t="shared" si="578"/>
        <v>0.2126372910991-0.0476538127019677i</v>
      </c>
      <c r="U1181" t="str">
        <f t="shared" si="579"/>
        <v>0.0000499999999999999-0.00135723617727432i</v>
      </c>
      <c r="V1181" t="str">
        <f t="shared" si="580"/>
        <v>0.00002-0.0152010451854723i</v>
      </c>
      <c r="W1181" t="str">
        <f t="shared" si="581"/>
        <v>0.0000422730821888348-0.00124610562665516i</v>
      </c>
      <c r="X1181" t="str">
        <f t="shared" si="582"/>
        <v>0.0000500228231361844-0.00124553069594091i</v>
      </c>
      <c r="Y1181" t="str">
        <f t="shared" si="583"/>
        <v>0.009+0.526279601329362i</v>
      </c>
      <c r="Z1181" t="str">
        <f t="shared" si="584"/>
        <v>-0.028439268721308-0.00163351286441402i</v>
      </c>
      <c r="AA1181" t="str">
        <f t="shared" si="585"/>
        <v>0.393846446154792-22.8488708669907i</v>
      </c>
      <c r="AB1181" t="str">
        <f t="shared" si="586"/>
        <v>0.639647629204308-0.143350435663487i</v>
      </c>
      <c r="AC1181" t="str">
        <f t="shared" si="587"/>
        <v>1.23140327316898-1.36777450382901i</v>
      </c>
      <c r="AD1181" t="str">
        <f t="shared" si="588"/>
        <v>0.290430606055374+0.206181961638996i</v>
      </c>
      <c r="AE1181" t="str">
        <f t="shared" si="589"/>
        <v>-0.00792283316375373-0.00633808634374886i</v>
      </c>
      <c r="AF1181" t="str">
        <f t="shared" si="590"/>
        <v>-3.82158822210256-0.791740145724547i</v>
      </c>
      <c r="AG1181" t="str">
        <f t="shared" si="591"/>
        <v>1.01746798448468-0.0237284027182366i</v>
      </c>
      <c r="AH1181" t="str">
        <f t="shared" si="592"/>
        <v>0.0241139618065592+0.0305332133061405i</v>
      </c>
      <c r="AI1181">
        <f t="shared" si="593"/>
        <v>-28.199428977409742</v>
      </c>
      <c r="AJ1181">
        <f t="shared" si="594"/>
        <v>51.699673009172933</v>
      </c>
      <c r="AK1181"/>
      <c r="AL1181"/>
      <c r="AM1181"/>
      <c r="AN1181"/>
    </row>
    <row r="1182" spans="1:40" x14ac:dyDescent="0.35">
      <c r="A1182"/>
      <c r="B1182">
        <f t="shared" si="560"/>
        <v>104800</v>
      </c>
      <c r="C1182" s="237" t="str">
        <f t="shared" si="563"/>
        <v>-1.92595319319699E-06+0.00646780704828984i</v>
      </c>
      <c r="D1182" s="208" t="str">
        <f t="shared" si="564"/>
        <v>-1.64876028535441+0.0495865207035555i</v>
      </c>
      <c r="E1182" t="str">
        <f t="shared" si="565"/>
        <v>36500</v>
      </c>
      <c r="F1182" t="str">
        <f t="shared" si="566"/>
        <v>0.21505376344086</v>
      </c>
      <c r="G1182" t="str">
        <f t="shared" si="561"/>
        <v>0.21505376344086</v>
      </c>
      <c r="H1182" t="str">
        <f t="shared" si="567"/>
        <v>2.17340316923219+0.840813861943306i</v>
      </c>
      <c r="I1182" t="str">
        <f t="shared" si="568"/>
        <v>411.548637620263i</v>
      </c>
      <c r="J1182" t="str">
        <f t="shared" si="562"/>
        <v>-228.262319733635+90.0336723549097i</v>
      </c>
      <c r="K1182" t="str">
        <f t="shared" si="569"/>
        <v>0.615402587718019-1.5602298403297i</v>
      </c>
      <c r="L1182" t="str">
        <f t="shared" si="570"/>
        <v>0.184046841956712-0.397293619804468i</v>
      </c>
      <c r="M1182" t="str">
        <f t="shared" si="571"/>
        <v>0.799449429674731-1.95752346013417i</v>
      </c>
      <c r="N1182" t="str">
        <f t="shared" si="572"/>
        <v>-1.30720131202075i</v>
      </c>
      <c r="O1182" t="str">
        <f t="shared" si="573"/>
        <v>0.260553069388063-0.965459526874358i</v>
      </c>
      <c r="P1182" t="str">
        <f t="shared" si="574"/>
        <v>0.739446930611937+0.965459526874358i</v>
      </c>
      <c r="Q1182" t="str">
        <f t="shared" si="575"/>
        <v>-0.739446930611937+0.341741785146392i</v>
      </c>
      <c r="R1182" t="str">
        <f t="shared" si="576"/>
        <v>-0.326784150660885-1.45667698557808i</v>
      </c>
      <c r="S1182" t="str">
        <f t="shared" si="577"/>
        <v>0.145960080816767i</v>
      </c>
      <c r="T1182" t="str">
        <f t="shared" si="578"/>
        <v>0.212616690538901-0.0476974410401013i</v>
      </c>
      <c r="U1182" t="str">
        <f t="shared" si="579"/>
        <v>0.0000499999999999999-0.00135594110458608i</v>
      </c>
      <c r="V1182" t="str">
        <f t="shared" si="580"/>
        <v>0.00002-0.0151865403713641i</v>
      </c>
      <c r="W1182" t="str">
        <f t="shared" si="581"/>
        <v>0.0000422730812329391-0.00124491682046704i</v>
      </c>
      <c r="X1182" t="str">
        <f t="shared" si="582"/>
        <v>0.0000500080259984207-0.00124434253033909i</v>
      </c>
      <c r="Y1182" t="str">
        <f t="shared" si="583"/>
        <v>0.009+0.526782256153936i</v>
      </c>
      <c r="Z1182" t="str">
        <f t="shared" si="584"/>
        <v>-0.028384922154103-0.00163067223710678i</v>
      </c>
      <c r="AA1182" t="str">
        <f t="shared" si="585"/>
        <v>0.393091213733294-22.8269782452897i</v>
      </c>
      <c r="AB1182" t="str">
        <f t="shared" si="586"/>
        <v>0.639585659361561-0.14348167681554i</v>
      </c>
      <c r="AC1182" t="str">
        <f t="shared" si="587"/>
        <v>1.23044764213893-1.36671027766459i</v>
      </c>
      <c r="AD1182" t="str">
        <f t="shared" si="588"/>
        <v>0.290687193256505+0.20626923820375i</v>
      </c>
      <c r="AE1182" t="str">
        <f t="shared" si="589"/>
        <v>-0.00791477583167257-0.00632895180492545i</v>
      </c>
      <c r="AF1182" t="str">
        <f t="shared" si="590"/>
        <v>-3.8221634545866-0.79122734123975i</v>
      </c>
      <c r="AG1182" t="str">
        <f t="shared" si="591"/>
        <v>1.01745842738104-0.0237270279534461i</v>
      </c>
      <c r="AH1182" t="str">
        <f t="shared" si="592"/>
        <v>0.0240996964575504+0.0304921446115538i</v>
      </c>
      <c r="AI1182">
        <f t="shared" si="593"/>
        <v>-28.208602221268869</v>
      </c>
      <c r="AJ1182">
        <f t="shared" si="594"/>
        <v>51.678653096941744</v>
      </c>
      <c r="AK1182"/>
      <c r="AL1182"/>
      <c r="AM1182"/>
      <c r="AN1182"/>
    </row>
    <row r="1183" spans="1:40" x14ac:dyDescent="0.35">
      <c r="A1183"/>
      <c r="B1183">
        <f t="shared" si="560"/>
        <v>104900</v>
      </c>
      <c r="C1183" s="237" t="str">
        <f t="shared" si="563"/>
        <v>-1.92228296435433E-06+0.00646164136106113i</v>
      </c>
      <c r="D1183" s="208" t="str">
        <f t="shared" si="564"/>
        <v>-1.64876025721598+0.049539250434802i</v>
      </c>
      <c r="E1183" t="str">
        <f t="shared" si="565"/>
        <v>36500</v>
      </c>
      <c r="F1183" t="str">
        <f t="shared" si="566"/>
        <v>0.21505376344086</v>
      </c>
      <c r="G1183" t="str">
        <f t="shared" si="561"/>
        <v>0.21505376344086</v>
      </c>
      <c r="H1183" t="str">
        <f t="shared" si="567"/>
        <v>2.17397711639959+0.84025421130677i</v>
      </c>
      <c r="I1183" t="str">
        <f t="shared" si="568"/>
        <v>411.941336701962i</v>
      </c>
      <c r="J1183" t="str">
        <f t="shared" si="562"/>
        <v>-228.70005198671+90.1195823476147i</v>
      </c>
      <c r="K1183" t="str">
        <f t="shared" si="569"/>
        <v>0.614378582345028-1.55913298820951i</v>
      </c>
      <c r="L1183" t="str">
        <f t="shared" si="570"/>
        <v>0.183757981481456-0.397048571695007i</v>
      </c>
      <c r="M1183" t="str">
        <f t="shared" si="571"/>
        <v>0.798136563826484-1.95618155990452i</v>
      </c>
      <c r="N1183" t="str">
        <f t="shared" si="572"/>
        <v>-1.30844864151695i</v>
      </c>
      <c r="O1183" t="str">
        <f t="shared" si="573"/>
        <v>0.259348620866844-0.965783771273087i</v>
      </c>
      <c r="P1183" t="str">
        <f t="shared" si="574"/>
        <v>0.740651379133156+0.965783771273087i</v>
      </c>
      <c r="Q1183" t="str">
        <f t="shared" si="575"/>
        <v>-0.740651379133156+0.342664870243863i</v>
      </c>
      <c r="R1183" t="str">
        <f t="shared" si="576"/>
        <v>-0.32677121332178-1.45514720832196i</v>
      </c>
      <c r="S1183" t="str">
        <f t="shared" si="577"/>
        <v>0.146099355703043i</v>
      </c>
      <c r="T1183" t="str">
        <f t="shared" si="578"/>
        <v>0.21259606958892-0.0477410637286137i</v>
      </c>
      <c r="U1183" t="str">
        <f t="shared" si="579"/>
        <v>0.0000500000000000001-0.00135464850105454i</v>
      </c>
      <c r="V1183" t="str">
        <f t="shared" si="580"/>
        <v>0.00002-0.0151720632118108i</v>
      </c>
      <c r="W1183" t="str">
        <f t="shared" si="581"/>
        <v>0.0000422730802761311-0.00124373028104572i</v>
      </c>
      <c r="X1183" t="str">
        <f t="shared" si="582"/>
        <v>0.0000499932711524991-0.00124315663001973i</v>
      </c>
      <c r="Y1183" t="str">
        <f t="shared" si="583"/>
        <v>0.009+0.527284910978511i</v>
      </c>
      <c r="Z1183" t="str">
        <f t="shared" si="584"/>
        <v>-0.0283307313337546-0.001627840707869i</v>
      </c>
      <c r="AA1183" t="str">
        <f t="shared" si="585"/>
        <v>0.392338155325795-22.8051276218407i</v>
      </c>
      <c r="AB1183" t="str">
        <f t="shared" si="586"/>
        <v>0.639523628183027-0.143612900972612i</v>
      </c>
      <c r="AC1183" t="str">
        <f t="shared" si="587"/>
        <v>1.22949428243683-1.36564703587831i</v>
      </c>
      <c r="AD1183" t="str">
        <f t="shared" si="588"/>
        <v>0.290943910017359+0.206356215700804i</v>
      </c>
      <c r="AE1183" t="str">
        <f t="shared" si="589"/>
        <v>-0.00790673869965433-0.00631983284650264i</v>
      </c>
      <c r="AF1183" t="str">
        <f t="shared" si="590"/>
        <v>-3.82273737361557-0.790714960871968i</v>
      </c>
      <c r="AG1183" t="str">
        <f t="shared" si="591"/>
        <v>1.01744886419831-0.0237256667258812i</v>
      </c>
      <c r="AH1183" t="str">
        <f t="shared" si="592"/>
        <v>0.0240854615178638+0.030451143563048i</v>
      </c>
      <c r="AI1183">
        <f t="shared" si="593"/>
        <v>-28.217767900517362</v>
      </c>
      <c r="AJ1183">
        <f t="shared" si="594"/>
        <v>51.657615450623744</v>
      </c>
      <c r="AK1183"/>
      <c r="AL1183"/>
      <c r="AM1183"/>
      <c r="AN1183"/>
    </row>
    <row r="1184" spans="1:40" x14ac:dyDescent="0.35">
      <c r="A1184"/>
      <c r="B1184">
        <f t="shared" si="560"/>
        <v>105000</v>
      </c>
      <c r="C1184" s="237" t="str">
        <f t="shared" si="563"/>
        <v>-1.91862321688424E-06+0.00645548741799544i</v>
      </c>
      <c r="D1184" s="208" t="str">
        <f t="shared" si="564"/>
        <v>-1.64876022915792+0.0494920702046317i</v>
      </c>
      <c r="E1184" t="str">
        <f t="shared" si="565"/>
        <v>36500</v>
      </c>
      <c r="F1184" t="str">
        <f t="shared" si="566"/>
        <v>0.21505376344086</v>
      </c>
      <c r="G1184" t="str">
        <f t="shared" si="561"/>
        <v>0.21505376344086</v>
      </c>
      <c r="H1184" t="str">
        <f t="shared" si="567"/>
        <v>2.1745497537447+0.839695075177587i</v>
      </c>
      <c r="I1184" t="str">
        <f t="shared" si="568"/>
        <v>412.33403578366i</v>
      </c>
      <c r="J1184" t="str">
        <f t="shared" si="562"/>
        <v>-229.138201724052+90.2054923403198i</v>
      </c>
      <c r="K1184" t="str">
        <f t="shared" si="569"/>
        <v>0.613357007270426-1.55803729922077i</v>
      </c>
      <c r="L1184" t="str">
        <f t="shared" si="570"/>
        <v>0.183469752110501-0.396803698540749i</v>
      </c>
      <c r="M1184" t="str">
        <f t="shared" si="571"/>
        <v>0.796826759380927-1.95484099776152i</v>
      </c>
      <c r="N1184" t="str">
        <f t="shared" si="572"/>
        <v>-1.30969597101316i</v>
      </c>
      <c r="O1184" t="str">
        <f t="shared" si="573"/>
        <v>0.258143768843077-0.966106513075806i</v>
      </c>
      <c r="P1184" t="str">
        <f t="shared" si="574"/>
        <v>0.741856231156923+0.966106513075806i</v>
      </c>
      <c r="Q1184" t="str">
        <f t="shared" si="575"/>
        <v>-0.741856231156923+0.343589457937354i</v>
      </c>
      <c r="R1184" t="str">
        <f t="shared" si="576"/>
        <v>-0.326758261947138-1.45362020548516i</v>
      </c>
      <c r="S1184" t="str">
        <f t="shared" si="577"/>
        <v>0.146238630589318i</v>
      </c>
      <c r="T1184" t="str">
        <f t="shared" si="578"/>
        <v>0.212575428247113-0.0477846807608951i</v>
      </c>
      <c r="U1184" t="str">
        <f t="shared" si="579"/>
        <v>0.0000500000000000001-0.00135335835962496i</v>
      </c>
      <c r="V1184" t="str">
        <f t="shared" si="580"/>
        <v>0.00002-0.0151576136277995i</v>
      </c>
      <c r="W1184" t="str">
        <f t="shared" si="581"/>
        <v>0.0000422730793184103-0.0012425460019147i</v>
      </c>
      <c r="X1184" t="str">
        <f t="shared" si="582"/>
        <v>0.0000499785584373908-0.00124197298851159i</v>
      </c>
      <c r="Y1184" t="str">
        <f t="shared" si="583"/>
        <v>0.009+0.527787565803085i</v>
      </c>
      <c r="Z1184" t="str">
        <f t="shared" si="584"/>
        <v>-0.0282766956653345-0.00162501823659694i</v>
      </c>
      <c r="AA1184" t="str">
        <f t="shared" si="585"/>
        <v>0.391587262581857-22.7833188756639i</v>
      </c>
      <c r="AB1184" t="str">
        <f t="shared" si="586"/>
        <v>0.639461535662556-0.143744108114819i</v>
      </c>
      <c r="AC1184" t="str">
        <f t="shared" si="587"/>
        <v>1.22854318748123-1.36458477825394i</v>
      </c>
      <c r="AD1184" t="str">
        <f t="shared" si="588"/>
        <v>0.291200756020735+0.206442893950759i</v>
      </c>
      <c r="AE1184" t="str">
        <f t="shared" si="589"/>
        <v>-0.00789872168802782-0.00631072942356105i</v>
      </c>
      <c r="AF1184" t="str">
        <f t="shared" si="590"/>
        <v>-3.82330998290262-0.790203004972955i</v>
      </c>
      <c r="AG1184" t="str">
        <f t="shared" si="591"/>
        <v>1.01743929493765-0.02372431897019i</v>
      </c>
      <c r="AH1184" t="str">
        <f t="shared" si="592"/>
        <v>0.0240712568587146+0.0304102099727222i</v>
      </c>
      <c r="AI1184">
        <f t="shared" si="593"/>
        <v>-28.2269260325962</v>
      </c>
      <c r="AJ1184">
        <f t="shared" si="594"/>
        <v>51.636560113604681</v>
      </c>
      <c r="AK1184"/>
      <c r="AL1184"/>
      <c r="AM1184"/>
      <c r="AN1184"/>
    </row>
    <row r="1185" spans="1:40" x14ac:dyDescent="0.35">
      <c r="A1185"/>
      <c r="B1185">
        <f t="shared" si="560"/>
        <v>105100</v>
      </c>
      <c r="C1185" s="237" t="str">
        <f t="shared" si="563"/>
        <v>-1.91497391091468E-06+0.00644934518556997i</v>
      </c>
      <c r="D1185" s="208" t="str">
        <f t="shared" si="564"/>
        <v>-1.64876020117991+0.0494449797560365i</v>
      </c>
      <c r="E1185" t="str">
        <f t="shared" si="565"/>
        <v>36500</v>
      </c>
      <c r="F1185" t="str">
        <f t="shared" si="566"/>
        <v>0.21505376344086</v>
      </c>
      <c r="G1185" t="str">
        <f t="shared" si="561"/>
        <v>0.21505376344086</v>
      </c>
      <c r="H1185" t="str">
        <f t="shared" si="567"/>
        <v>2.17512108496897+0.839136453644132i</v>
      </c>
      <c r="I1185" t="str">
        <f t="shared" si="568"/>
        <v>412.726734865359i</v>
      </c>
      <c r="J1185" t="str">
        <f t="shared" si="562"/>
        <v>-229.576768945659+90.2914023330249i</v>
      </c>
      <c r="K1185" t="str">
        <f t="shared" si="569"/>
        <v>0.612337855239344-1.55694277280646i</v>
      </c>
      <c r="L1185" t="str">
        <f t="shared" si="570"/>
        <v>0.183182152169083-0.396559000615921i</v>
      </c>
      <c r="M1185" t="str">
        <f t="shared" si="571"/>
        <v>0.795520007408427-1.95350177342238i</v>
      </c>
      <c r="N1185" t="str">
        <f t="shared" si="572"/>
        <v>-1.31094330050936i</v>
      </c>
      <c r="O1185" t="str">
        <f t="shared" si="573"/>
        <v>0.256938515191326-0.966427751780378i</v>
      </c>
      <c r="P1185" t="str">
        <f t="shared" si="574"/>
        <v>0.743061484808674+0.966427751780378i</v>
      </c>
      <c r="Q1185" t="str">
        <f t="shared" si="575"/>
        <v>-0.743061484808674+0.344515548728982i</v>
      </c>
      <c r="R1185" t="str">
        <f t="shared" si="576"/>
        <v>-0.326745296531853-1.45209596913435i</v>
      </c>
      <c r="S1185" t="str">
        <f t="shared" si="577"/>
        <v>0.146377905475594i</v>
      </c>
      <c r="T1185" t="str">
        <f t="shared" si="578"/>
        <v>0.212554766511439-0.0478282921303345i</v>
      </c>
      <c r="U1185" t="str">
        <f t="shared" si="579"/>
        <v>0.0000500000000000001-0.00135207067326947i</v>
      </c>
      <c r="V1185" t="str">
        <f t="shared" si="580"/>
        <v>0.00002-0.015143191540618i</v>
      </c>
      <c r="W1185" t="str">
        <f t="shared" si="581"/>
        <v>0.0000422730783597772-0.00124136397662219i</v>
      </c>
      <c r="X1185" t="str">
        <f t="shared" si="582"/>
        <v>0.000049963887692834-0.00124079159936808i</v>
      </c>
      <c r="Y1185" t="str">
        <f t="shared" si="583"/>
        <v>0.009+0.52829022062766i</v>
      </c>
      <c r="Z1185" t="str">
        <f t="shared" si="584"/>
        <v>-0.0282228145567542-0.00162220478340712i</v>
      </c>
      <c r="AA1185" t="str">
        <f t="shared" si="585"/>
        <v>0.39083852719116-22.7615518862445i</v>
      </c>
      <c r="AB1185" t="str">
        <f t="shared" si="586"/>
        <v>0.639399381794009-0.143875298222274i</v>
      </c>
      <c r="AC1185" t="str">
        <f t="shared" si="587"/>
        <v>1.22759435071283-1.36352350456744i</v>
      </c>
      <c r="AD1185" t="str">
        <f t="shared" si="588"/>
        <v>0.291457730949159+0.206529272774493i</v>
      </c>
      <c r="AE1185" t="str">
        <f t="shared" si="589"/>
        <v>-0.00789072471750211-0.00630164149136254i</v>
      </c>
      <c r="AF1185" t="str">
        <f t="shared" si="590"/>
        <v>-3.82388128614888-0.789691473888096i</v>
      </c>
      <c r="AG1185" t="str">
        <f t="shared" si="591"/>
        <v>1.01742971960029-0.023722984621249i</v>
      </c>
      <c r="AH1185" t="str">
        <f t="shared" si="592"/>
        <v>0.024057082351938+0.0303693436533936i</v>
      </c>
      <c r="AI1185">
        <f t="shared" si="593"/>
        <v>-28.236076634894442</v>
      </c>
      <c r="AJ1185">
        <f t="shared" si="594"/>
        <v>51.615487129101687</v>
      </c>
      <c r="AK1185"/>
      <c r="AL1185"/>
      <c r="AM1185"/>
      <c r="AN1185"/>
    </row>
    <row r="1186" spans="1:40" x14ac:dyDescent="0.35">
      <c r="A1186"/>
      <c r="B1186">
        <f t="shared" si="560"/>
        <v>105200</v>
      </c>
      <c r="C1186" s="237" t="str">
        <f t="shared" si="563"/>
        <v>-1.91133500676301E-06+0.00644321463038939i</v>
      </c>
      <c r="D1186" s="208" t="str">
        <f t="shared" si="564"/>
        <v>-1.64876017328165+0.0493979788329853i</v>
      </c>
      <c r="E1186" t="str">
        <f t="shared" si="565"/>
        <v>36500</v>
      </c>
      <c r="F1186" t="str">
        <f t="shared" si="566"/>
        <v>0.21505376344086</v>
      </c>
      <c r="G1186" t="str">
        <f t="shared" si="561"/>
        <v>0.21505376344086</v>
      </c>
      <c r="H1186" t="str">
        <f t="shared" si="567"/>
        <v>2.17569111376206+0.838578346789488i</v>
      </c>
      <c r="I1186" t="str">
        <f t="shared" si="568"/>
        <v>413.119433947058i</v>
      </c>
      <c r="J1186" t="str">
        <f t="shared" si="562"/>
        <v>-230.015753651533+90.37731232573i</v>
      </c>
      <c r="K1186" t="str">
        <f t="shared" si="569"/>
        <v>0.611321119022043-1.55584940840204i</v>
      </c>
      <c r="L1186" t="str">
        <f t="shared" si="570"/>
        <v>0.182895179987285-0.396314478191467i</v>
      </c>
      <c r="M1186" t="str">
        <f t="shared" si="571"/>
        <v>0.794216299009328-1.95216388659351i</v>
      </c>
      <c r="N1186" t="str">
        <f t="shared" si="572"/>
        <v>-1.31219063000556i</v>
      </c>
      <c r="O1186" t="str">
        <f t="shared" si="573"/>
        <v>0.255732861786754-0.966747486887014i</v>
      </c>
      <c r="P1186" t="str">
        <f t="shared" si="574"/>
        <v>0.744267138213246+0.966747486887014i</v>
      </c>
      <c r="Q1186" t="str">
        <f t="shared" si="575"/>
        <v>-0.744267138213246+0.345443143118546i</v>
      </c>
      <c r="R1186" t="str">
        <f t="shared" si="576"/>
        <v>-0.326732317070807-1.45057449136634i</v>
      </c>
      <c r="S1186" t="str">
        <f t="shared" si="577"/>
        <v>0.146517180361869i</v>
      </c>
      <c r="T1186" t="str">
        <f t="shared" si="578"/>
        <v>0.212534084379848-0.0478718978303148i</v>
      </c>
      <c r="U1186" t="str">
        <f t="shared" si="579"/>
        <v>0.00005-0.00135078543498689i</v>
      </c>
      <c r="V1186" t="str">
        <f t="shared" si="580"/>
        <v>0.00002-0.0151287968718532i</v>
      </c>
      <c r="W1186" t="str">
        <f t="shared" si="581"/>
        <v>0.0000422730774002315-0.00124018419874086i</v>
      </c>
      <c r="X1186" t="str">
        <f t="shared" si="582"/>
        <v>0.0000499492587593272-0.00123961245616707i</v>
      </c>
      <c r="Y1186" t="str">
        <f t="shared" si="583"/>
        <v>0.009+0.528792875452234i</v>
      </c>
      <c r="Z1186" t="str">
        <f t="shared" si="584"/>
        <v>-0.0281690874187482-0.00161940030863485i</v>
      </c>
      <c r="AA1186" t="str">
        <f t="shared" si="585"/>
        <v>0.39009194088328-22.7398265335309i</v>
      </c>
      <c r="AB1186" t="str">
        <f t="shared" si="586"/>
        <v>0.63933716657122-0.144006471275072i</v>
      </c>
      <c r="AC1186" t="str">
        <f t="shared" si="587"/>
        <v>1.22664776559434-1.36246321458684i</v>
      </c>
      <c r="AD1186" t="str">
        <f t="shared" si="588"/>
        <v>0.291714834484903+0.206615351993159i</v>
      </c>
      <c r="AE1186" t="str">
        <f t="shared" si="589"/>
        <v>-0.00788274770916449-0.00629256900534895i</v>
      </c>
      <c r="AF1186" t="str">
        <f t="shared" si="590"/>
        <v>-3.82445128704371-0.789180367956503i</v>
      </c>
      <c r="AG1186" t="str">
        <f t="shared" si="591"/>
        <v>1.01742013818744-0.0237216636141641i</v>
      </c>
      <c r="AH1186" t="str">
        <f t="shared" si="592"/>
        <v>0.0240429378699896+0.0303285444185972i</v>
      </c>
      <c r="AI1186">
        <f t="shared" si="593"/>
        <v>-28.245219724748367</v>
      </c>
      <c r="AJ1186">
        <f t="shared" si="594"/>
        <v>51.594396540162315</v>
      </c>
      <c r="AK1186"/>
      <c r="AL1186"/>
      <c r="AM1186"/>
      <c r="AN1186"/>
    </row>
    <row r="1187" spans="1:40" x14ac:dyDescent="0.35">
      <c r="A1187"/>
      <c r="B1187">
        <f t="shared" si="560"/>
        <v>105300</v>
      </c>
      <c r="C1187" s="237" t="str">
        <f t="shared" si="563"/>
        <v>-1.90770646493492E-06+0.00643709571918517i</v>
      </c>
      <c r="D1187" s="208" t="str">
        <f t="shared" si="564"/>
        <v>-1.64876014546283+0.0493510671804197i</v>
      </c>
      <c r="E1187" t="str">
        <f t="shared" si="565"/>
        <v>36500</v>
      </c>
      <c r="F1187" t="str">
        <f t="shared" si="566"/>
        <v>0.21505376344086</v>
      </c>
      <c r="G1187" t="str">
        <f t="shared" si="561"/>
        <v>0.21505376344086</v>
      </c>
      <c r="H1187" t="str">
        <f t="shared" si="567"/>
        <v>2.17625984380183+0.838020754691449i</v>
      </c>
      <c r="I1187" t="str">
        <f t="shared" si="568"/>
        <v>413.512133028756i</v>
      </c>
      <c r="J1187" t="str">
        <f t="shared" si="562"/>
        <v>-230.455155841672+90.463222318435i</v>
      </c>
      <c r="K1187" t="str">
        <f t="shared" si="569"/>
        <v>0.610306791413865-1.55475720543564i</v>
      </c>
      <c r="L1187" t="str">
        <f t="shared" si="570"/>
        <v>0.182608833900038-0.396070131535071i</v>
      </c>
      <c r="M1187" t="str">
        <f t="shared" si="571"/>
        <v>0.792915625313903-1.95082733697071i</v>
      </c>
      <c r="N1187" t="str">
        <f t="shared" si="572"/>
        <v>-1.31343795950177i</v>
      </c>
      <c r="O1187" t="str">
        <f t="shared" si="573"/>
        <v>0.254526810505141-0.967065717898261i</v>
      </c>
      <c r="P1187" t="str">
        <f t="shared" si="574"/>
        <v>0.745473189494859+0.967065717898261i</v>
      </c>
      <c r="Q1187" t="str">
        <f t="shared" si="575"/>
        <v>-0.745473189494859+0.346372241603509i</v>
      </c>
      <c r="R1187" t="str">
        <f t="shared" si="576"/>
        <v>-0.326719323558879-1.44905576430792i</v>
      </c>
      <c r="S1187" t="str">
        <f t="shared" si="577"/>
        <v>0.146656455248145i</v>
      </c>
      <c r="T1187" t="str">
        <f t="shared" si="578"/>
        <v>0.212513381850291-0.0479154978542169i</v>
      </c>
      <c r="U1187" t="str">
        <f t="shared" si="579"/>
        <v>0.00005-0.00134950263780267i</v>
      </c>
      <c r="V1187" t="str">
        <f t="shared" si="580"/>
        <v>0.00002-0.0151144295433899i</v>
      </c>
      <c r="W1187" t="str">
        <f t="shared" si="581"/>
        <v>0.0000422730764397733-0.00123900666186785i</v>
      </c>
      <c r="X1187" t="str">
        <f t="shared" si="582"/>
        <v>0.0000499346714781261-0.00123843555251087i</v>
      </c>
      <c r="Y1187" t="str">
        <f t="shared" si="583"/>
        <v>0.009+0.529295530276808i</v>
      </c>
      <c r="Z1187" t="str">
        <f t="shared" si="584"/>
        <v>-0.028115513664859-0.00161660477283283i</v>
      </c>
      <c r="AA1187" t="str">
        <f t="shared" si="585"/>
        <v>0.38934749542745-22.7181426979318i</v>
      </c>
      <c r="AB1187" t="str">
        <f t="shared" si="586"/>
        <v>0.639274889988024-0.144137627253302i</v>
      </c>
      <c r="AC1187" t="str">
        <f t="shared" si="587"/>
        <v>1.2257034256105-1.36140390807239i</v>
      </c>
      <c r="AD1187" t="str">
        <f t="shared" si="588"/>
        <v>0.291972066309983+0.206701131428175i</v>
      </c>
      <c r="AE1187" t="str">
        <f t="shared" si="589"/>
        <v>-0.0078747905844787-0.00628351192114124i</v>
      </c>
      <c r="AF1187" t="str">
        <f t="shared" si="590"/>
        <v>-3.82501998926466-0.788669687511029i</v>
      </c>
      <c r="AG1187" t="str">
        <f t="shared" si="591"/>
        <v>1.01741055070035-0.0237203558842682i</v>
      </c>
      <c r="AH1187" t="str">
        <f t="shared" si="592"/>
        <v>0.0240288232859416+0.0302878120825799i</v>
      </c>
      <c r="AI1187">
        <f t="shared" si="593"/>
        <v>-28.254355319442151</v>
      </c>
      <c r="AJ1187">
        <f t="shared" si="594"/>
        <v>51.573288389663333</v>
      </c>
      <c r="AK1187"/>
      <c r="AL1187"/>
      <c r="AM1187"/>
      <c r="AN1187"/>
    </row>
    <row r="1188" spans="1:40" x14ac:dyDescent="0.35">
      <c r="A1188"/>
      <c r="B1188">
        <f t="shared" si="560"/>
        <v>105400</v>
      </c>
      <c r="C1188" s="237" t="str">
        <f t="shared" si="563"/>
        <v>-1.90408824612337E-06+0.0064309884188151i</v>
      </c>
      <c r="D1188" s="208" t="str">
        <f t="shared" si="564"/>
        <v>-1.64876011772315+0.0493042445442491i</v>
      </c>
      <c r="E1188" t="str">
        <f t="shared" si="565"/>
        <v>36500</v>
      </c>
      <c r="F1188" t="str">
        <f t="shared" si="566"/>
        <v>0.21505376344086</v>
      </c>
      <c r="G1188" t="str">
        <f t="shared" si="561"/>
        <v>0.21505376344086</v>
      </c>
      <c r="H1188" t="str">
        <f t="shared" si="567"/>
        <v>2.17682727875434+0.837463677422599i</v>
      </c>
      <c r="I1188" t="str">
        <f t="shared" si="568"/>
        <v>413.904832110455i</v>
      </c>
      <c r="J1188" t="str">
        <f t="shared" si="562"/>
        <v>-230.894975516078+90.5491323111401i</v>
      </c>
      <c r="K1188" t="str">
        <f t="shared" si="569"/>
        <v>0.609294865235102-1.55366616332803i</v>
      </c>
      <c r="L1188" t="str">
        <f t="shared" si="570"/>
        <v>0.182323112247093-0.395825960911177i</v>
      </c>
      <c r="M1188" t="str">
        <f t="shared" si="571"/>
        <v>0.791617977482195-1.94949212423921i</v>
      </c>
      <c r="N1188" t="str">
        <f t="shared" si="572"/>
        <v>-1.31468528899797i</v>
      </c>
      <c r="O1188" t="str">
        <f t="shared" si="573"/>
        <v>0.253320363222921-0.967382444319002i</v>
      </c>
      <c r="P1188" t="str">
        <f t="shared" si="574"/>
        <v>0.746679636777079+0.967382444319002i</v>
      </c>
      <c r="Q1188" t="str">
        <f t="shared" si="575"/>
        <v>-0.746679636777079+0.347302844678968i</v>
      </c>
      <c r="R1188" t="str">
        <f t="shared" si="576"/>
        <v>-0.32670631599094-1.4475397801158i</v>
      </c>
      <c r="S1188" t="str">
        <f t="shared" si="577"/>
        <v>0.14679573013442i</v>
      </c>
      <c r="T1188" t="str">
        <f t="shared" si="578"/>
        <v>0.212492658920717-0.0479590921954166i</v>
      </c>
      <c r="U1188" t="str">
        <f t="shared" si="579"/>
        <v>0.00005-0.0013482222747687i</v>
      </c>
      <c r="V1188" t="str">
        <f t="shared" si="580"/>
        <v>0.00002-0.0151000894774094i</v>
      </c>
      <c r="W1188" t="str">
        <f t="shared" si="581"/>
        <v>0.0000422730754784028-0.00123783135962456i</v>
      </c>
      <c r="X1188" t="str">
        <f t="shared" si="582"/>
        <v>0.0000499201256912394-0.00123726088202602i</v>
      </c>
      <c r="Y1188" t="str">
        <f t="shared" si="583"/>
        <v>0.009+0.529798185101383i</v>
      </c>
      <c r="Z1188" t="str">
        <f t="shared" si="584"/>
        <v>-0.0280620927114193-0.00161381813676971i</v>
      </c>
      <c r="AA1188" t="str">
        <f t="shared" si="585"/>
        <v>0.388605182632332-22.6965002603146i</v>
      </c>
      <c r="AB1188" t="str">
        <f t="shared" si="586"/>
        <v>0.639212552038252-0.144268766137037i</v>
      </c>
      <c r="AC1188" t="str">
        <f t="shared" si="587"/>
        <v>1.22476132426789-1.36034558477667i</v>
      </c>
      <c r="AD1188" t="str">
        <f t="shared" si="588"/>
        <v>0.292229426106147+0.206786610901247i</v>
      </c>
      <c r="AE1188" t="str">
        <f t="shared" si="589"/>
        <v>-0.007866853265282-0.0062744701945389i</v>
      </c>
      <c r="AF1188" t="str">
        <f t="shared" si="590"/>
        <v>-3.82558739647749-0.78815943287835i</v>
      </c>
      <c r="AG1188" t="str">
        <f t="shared" si="591"/>
        <v>1.0174009571403-0.0237190613671203i</v>
      </c>
      <c r="AH1188" t="str">
        <f t="shared" si="592"/>
        <v>0.0240147384734761+0.0302471464602992i</v>
      </c>
      <c r="AI1188">
        <f t="shared" si="593"/>
        <v>-28.263483436208166</v>
      </c>
      <c r="AJ1188">
        <f t="shared" si="594"/>
        <v>51.552162720317007</v>
      </c>
      <c r="AK1188"/>
      <c r="AL1188"/>
      <c r="AM1188"/>
      <c r="AN1188"/>
    </row>
    <row r="1189" spans="1:40" x14ac:dyDescent="0.35">
      <c r="A1189"/>
      <c r="B1189">
        <f t="shared" si="560"/>
        <v>105500</v>
      </c>
      <c r="C1189" s="237" t="str">
        <f t="shared" si="563"/>
        <v>-1.90048031120752E-06+0.0064248926962626i</v>
      </c>
      <c r="D1189" s="208" t="str">
        <f t="shared" si="564"/>
        <v>-1.64876009006231+0.0492575106713466i</v>
      </c>
      <c r="E1189" t="str">
        <f t="shared" si="565"/>
        <v>36500</v>
      </c>
      <c r="F1189" t="str">
        <f t="shared" si="566"/>
        <v>0.21505376344086</v>
      </c>
      <c r="G1189" t="str">
        <f t="shared" si="561"/>
        <v>0.21505376344086</v>
      </c>
      <c r="H1189" t="str">
        <f t="shared" si="567"/>
        <v>2.17739342227396+0.836907115050323i</v>
      </c>
      <c r="I1189" t="str">
        <f t="shared" si="568"/>
        <v>414.297531192154i</v>
      </c>
      <c r="J1189" t="str">
        <f t="shared" si="562"/>
        <v>-231.33521267475+90.6350423038452i</v>
      </c>
      <c r="K1189" t="str">
        <f t="shared" si="569"/>
        <v>0.608285333330929-1.55257628149274i</v>
      </c>
      <c r="L1189" t="str">
        <f t="shared" si="570"/>
        <v>0.18203801337302-0.395581966581012i</v>
      </c>
      <c r="M1189" t="str">
        <f t="shared" si="571"/>
        <v>0.790323346703949-1.94815824807375i</v>
      </c>
      <c r="N1189" t="str">
        <f t="shared" si="572"/>
        <v>-1.31593261849417i</v>
      </c>
      <c r="O1189" t="str">
        <f t="shared" si="573"/>
        <v>0.252113521817109-0.967697665656466i</v>
      </c>
      <c r="P1189" t="str">
        <f t="shared" si="574"/>
        <v>0.747886478182891+0.967697665656466i</v>
      </c>
      <c r="Q1189" t="str">
        <f t="shared" si="575"/>
        <v>-0.747886478182891+0.348234952837704i</v>
      </c>
      <c r="R1189" t="str">
        <f t="shared" si="576"/>
        <v>-0.326693294361858-1.4460265309764i</v>
      </c>
      <c r="S1189" t="str">
        <f t="shared" si="577"/>
        <v>0.146935005020696i</v>
      </c>
      <c r="T1189" t="str">
        <f t="shared" si="578"/>
        <v>0.212471915589077-0.0480026808472873i</v>
      </c>
      <c r="U1189" t="str">
        <f t="shared" si="579"/>
        <v>0.00005-0.00134694433896323i</v>
      </c>
      <c r="V1189" t="str">
        <f t="shared" si="580"/>
        <v>0.00002-0.0150857765963882i</v>
      </c>
      <c r="W1189" t="str">
        <f t="shared" si="581"/>
        <v>0.0000422730745161198-0.00123665828565662i</v>
      </c>
      <c r="X1189" t="str">
        <f t="shared" si="582"/>
        <v>0.0000499056212414237-0.00123608843836326i</v>
      </c>
      <c r="Y1189" t="str">
        <f t="shared" si="583"/>
        <v>0.009+0.530300839925957i</v>
      </c>
      <c r="Z1189" t="str">
        <f t="shared" si="584"/>
        <v>-0.0280088239775386-0.00161104036142873i</v>
      </c>
      <c r="AA1189" t="str">
        <f t="shared" si="585"/>
        <v>0.387864994345799-22.6748991020028i</v>
      </c>
      <c r="AB1189" t="str">
        <f t="shared" si="586"/>
        <v>0.63915015271574-0.144399887906343i</v>
      </c>
      <c r="AC1189" t="str">
        <f t="shared" si="587"/>
        <v>1.22382145509498-1.35928824444458i</v>
      </c>
      <c r="AD1189" t="str">
        <f t="shared" si="588"/>
        <v>0.292486913554893+0.206871790234346i</v>
      </c>
      <c r="AE1189" t="str">
        <f t="shared" si="589"/>
        <v>-0.00785893567378397-0.00626544378151871i</v>
      </c>
      <c r="AF1189" t="str">
        <f t="shared" si="590"/>
        <v>-3.82615351233627-0.787649604378976i</v>
      </c>
      <c r="AG1189" t="str">
        <f t="shared" si="591"/>
        <v>1.01739135750859-0.0237177799985052i</v>
      </c>
      <c r="AH1189" t="str">
        <f t="shared" si="592"/>
        <v>0.024000683306886+0.0302065473674186i</v>
      </c>
      <c r="AI1189">
        <f t="shared" si="593"/>
        <v>-28.272604092226807</v>
      </c>
      <c r="AJ1189">
        <f t="shared" si="594"/>
        <v>51.531019574665613</v>
      </c>
      <c r="AK1189"/>
      <c r="AL1189"/>
      <c r="AM1189"/>
      <c r="AN1189"/>
    </row>
    <row r="1190" spans="1:40" x14ac:dyDescent="0.35">
      <c r="A1190"/>
      <c r="B1190">
        <f t="shared" si="560"/>
        <v>105600</v>
      </c>
      <c r="C1190" s="237" t="str">
        <f t="shared" si="563"/>
        <v>-1.89688262125168E-06+0.00641880851863614i</v>
      </c>
      <c r="D1190" s="208" t="str">
        <f t="shared" si="564"/>
        <v>-1.64876006248002+0.0492108653095438i</v>
      </c>
      <c r="E1190" t="str">
        <f t="shared" si="565"/>
        <v>36500</v>
      </c>
      <c r="F1190" t="str">
        <f t="shared" si="566"/>
        <v>0.21505376344086</v>
      </c>
      <c r="G1190" t="str">
        <f t="shared" si="561"/>
        <v>0.21505376344086</v>
      </c>
      <c r="H1190" t="str">
        <f t="shared" si="567"/>
        <v>2.17795827800337+0.836351067636867i</v>
      </c>
      <c r="I1190" t="str">
        <f t="shared" si="568"/>
        <v>414.690230273853i</v>
      </c>
      <c r="J1190" t="str">
        <f t="shared" si="562"/>
        <v>-231.775867317689+90.7209522965503i</v>
      </c>
      <c r="K1190" t="str">
        <f t="shared" si="569"/>
        <v>0.607278188571292-1.55148755933615i</v>
      </c>
      <c r="L1190" t="str">
        <f t="shared" si="570"/>
        <v>0.181753535627188-0.395338148802606i</v>
      </c>
      <c r="M1190" t="str">
        <f t="shared" si="571"/>
        <v>0.78903172419848-1.94682570813876i</v>
      </c>
      <c r="N1190" t="str">
        <f t="shared" si="572"/>
        <v>-1.31717994799038i</v>
      </c>
      <c r="O1190" t="str">
        <f t="shared" si="573"/>
        <v>0.250906288165339-0.968011381420225i</v>
      </c>
      <c r="P1190" t="str">
        <f t="shared" si="574"/>
        <v>0.749093711834661+0.968011381420225i</v>
      </c>
      <c r="Q1190" t="str">
        <f t="shared" si="575"/>
        <v>-0.749093711834661+0.349168566570155i</v>
      </c>
      <c r="R1190" t="str">
        <f t="shared" si="576"/>
        <v>-0.326680258666489-1.44451600910569i</v>
      </c>
      <c r="S1190" t="str">
        <f t="shared" si="577"/>
        <v>0.147074279906971i</v>
      </c>
      <c r="T1190" t="str">
        <f t="shared" si="578"/>
        <v>0.212451151853311-0.0480462638031969i</v>
      </c>
      <c r="U1190" t="str">
        <f t="shared" si="579"/>
        <v>0.00005-0.00134566882349073i</v>
      </c>
      <c r="V1190" t="str">
        <f t="shared" si="580"/>
        <v>0.00002-0.0150714908230962i</v>
      </c>
      <c r="W1190" t="str">
        <f t="shared" si="581"/>
        <v>0.0000422730735529243-0.00123548743363367i</v>
      </c>
      <c r="X1190" t="str">
        <f t="shared" si="582"/>
        <v>0.0000498911579721794-0.00123491821519733i</v>
      </c>
      <c r="Y1190" t="str">
        <f t="shared" si="583"/>
        <v>0.009+0.530803494750531i</v>
      </c>
      <c r="Z1190" t="str">
        <f t="shared" si="584"/>
        <v>-0.0279557068850842-0.00160827140800624i</v>
      </c>
      <c r="AA1190" t="str">
        <f t="shared" si="585"/>
        <v>0.387126922454702-22.6533391047742i</v>
      </c>
      <c r="AB1190" t="str">
        <f t="shared" si="586"/>
        <v>0.639087692014291-0.144530992541269i</v>
      </c>
      <c r="AC1190" t="str">
        <f t="shared" si="587"/>
        <v>1.22288381164191-1.35823188681344i</v>
      </c>
      <c r="AD1190" t="str">
        <f t="shared" si="588"/>
        <v>0.29274452833745+0.206956669249724i</v>
      </c>
      <c r="AE1190" t="str">
        <f t="shared" si="589"/>
        <v>-0.00785103773256343-0.00625643263823399i</v>
      </c>
      <c r="AF1190" t="str">
        <f t="shared" si="590"/>
        <v>-3.82671834048339-0.787140202327323i</v>
      </c>
      <c r="AG1190" t="str">
        <f t="shared" si="591"/>
        <v>1.01738175180652-0.0237165117144313i</v>
      </c>
      <c r="AH1190" t="str">
        <f t="shared" si="592"/>
        <v>0.023986657661068+0.0301660146203051i</v>
      </c>
      <c r="AI1190">
        <f t="shared" si="593"/>
        <v>-28.281717304627033</v>
      </c>
      <c r="AJ1190">
        <f t="shared" si="594"/>
        <v>51.5098589950871</v>
      </c>
      <c r="AK1190"/>
      <c r="AL1190"/>
      <c r="AM1190"/>
      <c r="AN1190"/>
    </row>
    <row r="1191" spans="1:40" x14ac:dyDescent="0.35">
      <c r="A1191"/>
      <c r="B1191">
        <f t="shared" si="560"/>
        <v>105700</v>
      </c>
      <c r="C1191" s="237" t="str">
        <f t="shared" si="563"/>
        <v>-1.89329513750426E-06+0.00641273585316869i</v>
      </c>
      <c r="D1191" s="208" t="str">
        <f t="shared" si="564"/>
        <v>-1.64876003497598+0.0491643082076266i</v>
      </c>
      <c r="E1191" t="str">
        <f t="shared" si="565"/>
        <v>36500</v>
      </c>
      <c r="F1191" t="str">
        <f t="shared" si="566"/>
        <v>0.21505376344086</v>
      </c>
      <c r="G1191" t="str">
        <f t="shared" si="561"/>
        <v>0.21505376344086</v>
      </c>
      <c r="H1191" t="str">
        <f t="shared" si="567"/>
        <v>2.17852184957359+0.835795535239356i</v>
      </c>
      <c r="I1191" t="str">
        <f t="shared" si="568"/>
        <v>415.082929355551i</v>
      </c>
      <c r="J1191" t="str">
        <f t="shared" si="562"/>
        <v>-232.216939444893+90.8068622892553i</v>
      </c>
      <c r="K1191" t="str">
        <f t="shared" si="569"/>
        <v>0.606273423850837-1.55039999625751i</v>
      </c>
      <c r="L1191" t="str">
        <f t="shared" si="570"/>
        <v>0.181469677363753-0.395094507830813i</v>
      </c>
      <c r="M1191" t="str">
        <f t="shared" si="571"/>
        <v>0.78774310121459-1.94549450408832i</v>
      </c>
      <c r="N1191" t="str">
        <f t="shared" si="572"/>
        <v>-1.31842727748658i</v>
      </c>
      <c r="O1191" t="str">
        <f t="shared" si="573"/>
        <v>0.249698664145879-0.968323591122184i</v>
      </c>
      <c r="P1191" t="str">
        <f t="shared" si="574"/>
        <v>0.750301335854121+0.968323591122184i</v>
      </c>
      <c r="Q1191" t="str">
        <f t="shared" si="575"/>
        <v>-0.750301335854121+0.350103686364396i</v>
      </c>
      <c r="R1191" t="str">
        <f t="shared" si="576"/>
        <v>-0.326667208899688-1.44300820674913i</v>
      </c>
      <c r="S1191" t="str">
        <f t="shared" si="577"/>
        <v>0.147213554793247i</v>
      </c>
      <c r="T1191" t="str">
        <f t="shared" si="578"/>
        <v>0.212430367711368-0.0480898410565113i</v>
      </c>
      <c r="U1191" t="str">
        <f t="shared" si="579"/>
        <v>0.00005-0.00134439572148175i</v>
      </c>
      <c r="V1191" t="str">
        <f t="shared" si="580"/>
        <v>0.00002-0.0150572320805956i</v>
      </c>
      <c r="W1191" t="str">
        <f t="shared" si="581"/>
        <v>0.000042273072588816-0.00123431879724935i</v>
      </c>
      <c r="X1191" t="str">
        <f t="shared" si="582"/>
        <v>0.0000498767357277474-0.00123375020622696i</v>
      </c>
      <c r="Y1191" t="str">
        <f t="shared" si="583"/>
        <v>0.009+0.531306149575106i</v>
      </c>
      <c r="Z1191" t="str">
        <f t="shared" si="584"/>
        <v>-0.0279027408586687-0.00160551123791042i</v>
      </c>
      <c r="AA1191" t="str">
        <f t="shared" si="585"/>
        <v>0.386390958884644-22.6318201508581i</v>
      </c>
      <c r="AB1191" t="str">
        <f t="shared" si="586"/>
        <v>0.639025169927737-0.14466208002186i</v>
      </c>
      <c r="AC1191" t="str">
        <f t="shared" si="587"/>
        <v>1.22194838748054-1.35717651161309i</v>
      </c>
      <c r="AD1191" t="str">
        <f t="shared" si="588"/>
        <v>0.293002270134796+0.207041247769908i</v>
      </c>
      <c r="AE1191" t="str">
        <f t="shared" si="589"/>
        <v>-0.0078431593645673-0.00624743672101386i</v>
      </c>
      <c r="AF1191" t="str">
        <f t="shared" si="590"/>
        <v>-3.82728188454957-0.786631227031729i</v>
      </c>
      <c r="AG1191" t="str">
        <f t="shared" si="591"/>
        <v>1.01737214003545-0.0237152564511303i</v>
      </c>
      <c r="AH1191" t="str">
        <f t="shared" si="592"/>
        <v>0.023972661411521+0.0301255480360249i</v>
      </c>
      <c r="AI1191">
        <f t="shared" si="593"/>
        <v>-28.290823090486505</v>
      </c>
      <c r="AJ1191">
        <f t="shared" si="594"/>
        <v>51.488681023792687</v>
      </c>
      <c r="AK1191"/>
      <c r="AL1191"/>
      <c r="AM1191"/>
      <c r="AN1191"/>
    </row>
    <row r="1192" spans="1:40" x14ac:dyDescent="0.35">
      <c r="A1192"/>
      <c r="B1192">
        <f t="shared" si="560"/>
        <v>105800</v>
      </c>
      <c r="C1192" s="237" t="str">
        <f t="shared" si="563"/>
        <v>-1.88971782139668E-06+0.00640667466721708i</v>
      </c>
      <c r="D1192" s="208" t="str">
        <f t="shared" si="564"/>
        <v>-1.64876000754989+0.049117839115331i</v>
      </c>
      <c r="E1192" t="str">
        <f t="shared" si="565"/>
        <v>36500</v>
      </c>
      <c r="F1192" t="str">
        <f t="shared" si="566"/>
        <v>0.21505376344086</v>
      </c>
      <c r="G1192" t="str">
        <f t="shared" si="561"/>
        <v>0.21505376344086</v>
      </c>
      <c r="H1192" t="str">
        <f t="shared" si="567"/>
        <v>2.17908414060404+0.835240517909862i</v>
      </c>
      <c r="I1192" t="str">
        <f t="shared" si="568"/>
        <v>415.47562843725i</v>
      </c>
      <c r="J1192" t="str">
        <f t="shared" si="562"/>
        <v>-232.658429056364+90.8927722819603i</v>
      </c>
      <c r="K1192" t="str">
        <f t="shared" si="569"/>
        <v>0.605271032088788-1.54931359164903i</v>
      </c>
      <c r="L1192" t="str">
        <f t="shared" si="570"/>
        <v>0.181186436941648-0.394851043917333i</v>
      </c>
      <c r="M1192" t="str">
        <f t="shared" si="571"/>
        <v>0.786457469030436-1.94416463556636i</v>
      </c>
      <c r="N1192" t="str">
        <f t="shared" si="572"/>
        <v>-1.31967460698278i</v>
      </c>
      <c r="O1192" t="str">
        <f t="shared" si="573"/>
        <v>0.24849065163758-0.968634294276602i</v>
      </c>
      <c r="P1192" t="str">
        <f t="shared" si="574"/>
        <v>0.75150934836242+0.968634294276602i</v>
      </c>
      <c r="Q1192" t="str">
        <f t="shared" si="575"/>
        <v>-0.75150934836242+0.351040312706178i</v>
      </c>
      <c r="R1192" t="str">
        <f t="shared" si="576"/>
        <v>-0.326654145056303-1.44150311618147i</v>
      </c>
      <c r="S1192" t="str">
        <f t="shared" si="577"/>
        <v>0.147352829679522i</v>
      </c>
      <c r="T1192" t="str">
        <f t="shared" si="578"/>
        <v>0.212409563161188-0.0481334126005913i</v>
      </c>
      <c r="U1192" t="str">
        <f t="shared" si="579"/>
        <v>0.00005-0.00134312502609283i</v>
      </c>
      <c r="V1192" t="str">
        <f t="shared" si="580"/>
        <v>0.00002-0.0150430002922396i</v>
      </c>
      <c r="W1192" t="str">
        <f t="shared" si="581"/>
        <v>0.0000422730716237956-0.00123315237022115i</v>
      </c>
      <c r="X1192" t="str">
        <f t="shared" si="582"/>
        <v>0.0000498623543531048-0.00123258440517466i</v>
      </c>
      <c r="Y1192" t="str">
        <f t="shared" si="583"/>
        <v>0.009+0.53180880439968i</v>
      </c>
      <c r="Z1192" t="str">
        <f t="shared" si="584"/>
        <v>-0.0278499253256326-0.00160275981275989i</v>
      </c>
      <c r="AA1192" t="str">
        <f t="shared" si="585"/>
        <v>0.385657095599768-22.610342122934i</v>
      </c>
      <c r="AB1192" t="str">
        <f t="shared" si="586"/>
        <v>0.638962586449879-0.144793150328143i</v>
      </c>
      <c r="AC1192" t="str">
        <f t="shared" si="587"/>
        <v>1.22101517620429-1.35612211856588i</v>
      </c>
      <c r="AD1192" t="str">
        <f t="shared" si="588"/>
        <v>0.293260138627646+0.207125525617702i</v>
      </c>
      <c r="AE1192" t="str">
        <f t="shared" si="589"/>
        <v>-0.00783530049310778-0.00623845598636219i</v>
      </c>
      <c r="AF1192" t="str">
        <f t="shared" si="590"/>
        <v>-3.82784414815393-0.786122678794531i</v>
      </c>
      <c r="AG1192" t="str">
        <f t="shared" si="591"/>
        <v>1.01736252219674-0.0237140141450561i</v>
      </c>
      <c r="AH1192" t="str">
        <f t="shared" si="592"/>
        <v>0.0239586944343416+0.0300851474323412i</v>
      </c>
      <c r="AI1192">
        <f t="shared" si="593"/>
        <v>-28.299921466831744</v>
      </c>
      <c r="AJ1192">
        <f t="shared" si="594"/>
        <v>51.46748570282994</v>
      </c>
      <c r="AK1192"/>
      <c r="AL1192"/>
      <c r="AM1192"/>
      <c r="AN1192"/>
    </row>
    <row r="1193" spans="1:40" x14ac:dyDescent="0.35">
      <c r="A1193"/>
      <c r="B1193">
        <f t="shared" si="560"/>
        <v>105900</v>
      </c>
      <c r="C1193" s="237" t="str">
        <f t="shared" si="563"/>
        <v>-1.88615063454242E-06+0.00640062492826145i</v>
      </c>
      <c r="D1193" s="208" t="str">
        <f t="shared" si="564"/>
        <v>-1.64875998020146+0.0490714577833378i</v>
      </c>
      <c r="E1193" t="str">
        <f t="shared" si="565"/>
        <v>36500</v>
      </c>
      <c r="F1193" t="str">
        <f t="shared" si="566"/>
        <v>0.21505376344086</v>
      </c>
      <c r="G1193" t="str">
        <f t="shared" si="561"/>
        <v>0.21505376344086</v>
      </c>
      <c r="H1193" t="str">
        <f t="shared" si="567"/>
        <v>2.17964515470255+0.834686015695412i</v>
      </c>
      <c r="I1193" t="str">
        <f t="shared" si="568"/>
        <v>415.868327518949i</v>
      </c>
      <c r="J1193" t="str">
        <f t="shared" si="562"/>
        <v>-233.100336152101+90.9786822746654i</v>
      </c>
      <c r="K1193" t="str">
        <f t="shared" si="569"/>
        <v>0.604271006228882-1.54822834489596i</v>
      </c>
      <c r="L1193" t="str">
        <f t="shared" si="570"/>
        <v>0.180903812724565-0.394607757310731i</v>
      </c>
      <c r="M1193" t="str">
        <f t="shared" si="571"/>
        <v>0.785174818953447-1.94283610220669i</v>
      </c>
      <c r="N1193" t="str">
        <f t="shared" si="572"/>
        <v>-1.32092193647898i</v>
      </c>
      <c r="O1193" t="str">
        <f t="shared" si="573"/>
        <v>0.247282252519903-0.968943490400076i</v>
      </c>
      <c r="P1193" t="str">
        <f t="shared" si="574"/>
        <v>0.752717747480097+0.968943490400076i</v>
      </c>
      <c r="Q1193" t="str">
        <f t="shared" si="575"/>
        <v>-0.752717747480097+0.351978446078904i</v>
      </c>
      <c r="R1193" t="str">
        <f t="shared" si="576"/>
        <v>-0.326641067131175-1.44000072970662i</v>
      </c>
      <c r="S1193" t="str">
        <f t="shared" si="577"/>
        <v>0.147492104565798i</v>
      </c>
      <c r="T1193" t="str">
        <f t="shared" si="578"/>
        <v>0.212388738200714-0.0481769784287951i</v>
      </c>
      <c r="U1193" t="str">
        <f t="shared" si="579"/>
        <v>0.00005-0.00134185673050634i</v>
      </c>
      <c r="V1193" t="str">
        <f t="shared" si="580"/>
        <v>0.00002-0.015028795381671i</v>
      </c>
      <c r="W1193" t="str">
        <f t="shared" si="581"/>
        <v>0.0000422730706578627-0.00123198814629025i</v>
      </c>
      <c r="X1193" t="str">
        <f t="shared" si="582"/>
        <v>0.0000498480136939592-0.00123142080578665i</v>
      </c>
      <c r="Y1193" t="str">
        <f t="shared" si="583"/>
        <v>0.009+0.532311459224255i</v>
      </c>
      <c r="Z1193" t="str">
        <f t="shared" si="584"/>
        <v>-0.0277972597160281-0.00160001709438227i</v>
      </c>
      <c r="AA1193" t="str">
        <f t="shared" si="585"/>
        <v>0.384925324602524-22.5889049041286i</v>
      </c>
      <c r="AB1193" t="str">
        <f t="shared" si="586"/>
        <v>0.63889994157453-0.144924203440138i</v>
      </c>
      <c r="AC1193" t="str">
        <f t="shared" si="587"/>
        <v>1.2200841714281-1.35506870738682i</v>
      </c>
      <c r="AD1193" t="str">
        <f t="shared" si="588"/>
        <v>0.293518133496458+0.207209502616187i</v>
      </c>
      <c r="AE1193" t="str">
        <f t="shared" si="589"/>
        <v>-0.00782746104186051-0.00622949039095667i</v>
      </c>
      <c r="AF1193" t="str">
        <f t="shared" si="590"/>
        <v>-3.82840513490401-0.785614557912074i</v>
      </c>
      <c r="AG1193" t="str">
        <f t="shared" si="591"/>
        <v>1.01735289829176-0.0237127847328835i</v>
      </c>
      <c r="AH1193" t="str">
        <f t="shared" si="592"/>
        <v>0.0239447566062215+0.0300448126277099i</v>
      </c>
      <c r="AI1193">
        <f t="shared" si="593"/>
        <v>-28.309012450638427</v>
      </c>
      <c r="AJ1193">
        <f t="shared" si="594"/>
        <v>51.44627307408156</v>
      </c>
      <c r="AK1193"/>
      <c r="AL1193"/>
      <c r="AM1193"/>
      <c r="AN1193"/>
    </row>
    <row r="1194" spans="1:40" x14ac:dyDescent="0.35">
      <c r="A1194"/>
      <c r="B1194">
        <f t="shared" si="560"/>
        <v>106000</v>
      </c>
      <c r="C1194" s="237" t="str">
        <f t="shared" si="563"/>
        <v>-1.88259353873593E-06+0.00639458660390466i</v>
      </c>
      <c r="D1194" s="208" t="str">
        <f t="shared" si="564"/>
        <v>-1.64875995293039+0.0490251639632691i</v>
      </c>
      <c r="E1194" t="str">
        <f t="shared" si="565"/>
        <v>36500</v>
      </c>
      <c r="F1194" t="str">
        <f t="shared" si="566"/>
        <v>0.21505376344086</v>
      </c>
      <c r="G1194" t="str">
        <f t="shared" si="561"/>
        <v>0.21505376344086</v>
      </c>
      <c r="H1194" t="str">
        <f t="shared" si="567"/>
        <v>2.18020489546543+0.834132028638062i</v>
      </c>
      <c r="I1194" t="str">
        <f t="shared" si="568"/>
        <v>416.261026600648i</v>
      </c>
      <c r="J1194" t="str">
        <f t="shared" si="562"/>
        <v>-233.542660732104+91.0645922673705i</v>
      </c>
      <c r="K1194" t="str">
        <f t="shared" si="569"/>
        <v>0.60327333923926-1.54714425537664i</v>
      </c>
      <c r="L1194" t="str">
        <f t="shared" si="570"/>
        <v>0.180621803080947-0.39436464825646i</v>
      </c>
      <c r="M1194" t="str">
        <f t="shared" si="571"/>
        <v>0.783895142320207-1.9415089036331i</v>
      </c>
      <c r="N1194" t="str">
        <f t="shared" si="572"/>
        <v>-1.32216926597519i</v>
      </c>
      <c r="O1194" t="str">
        <f t="shared" si="573"/>
        <v>0.246073468672904-0.969251179011553i</v>
      </c>
      <c r="P1194" t="str">
        <f t="shared" si="574"/>
        <v>0.753926531327096+0.969251179011553i</v>
      </c>
      <c r="Q1194" t="str">
        <f t="shared" si="575"/>
        <v>-0.753926531327096+0.352918086963637i</v>
      </c>
      <c r="R1194" t="str">
        <f t="shared" si="576"/>
        <v>-0.326627975119139-1.43850103965751i</v>
      </c>
      <c r="S1194" t="str">
        <f t="shared" si="577"/>
        <v>0.147631379452073i</v>
      </c>
      <c r="T1194" t="str">
        <f t="shared" si="578"/>
        <v>0.212367892827879-0.0482205385344759i</v>
      </c>
      <c r="U1194" t="str">
        <f t="shared" si="579"/>
        <v>0.00005-0.00134059082793039i</v>
      </c>
      <c r="V1194" t="str">
        <f t="shared" si="580"/>
        <v>0.00002-0.0150146172728203i</v>
      </c>
      <c r="W1194" t="str">
        <f t="shared" si="581"/>
        <v>0.000042273069691017-0.00123082611922147i</v>
      </c>
      <c r="X1194" t="str">
        <f t="shared" si="582"/>
        <v>0.0000498337135967455-0.00123025940183275i</v>
      </c>
      <c r="Y1194" t="str">
        <f t="shared" si="583"/>
        <v>0.009+0.532814114048829i</v>
      </c>
      <c r="Z1194" t="str">
        <f t="shared" si="584"/>
        <v>-0.0277447434626056-0.00159728304481289i</v>
      </c>
      <c r="AA1194" t="str">
        <f t="shared" si="585"/>
        <v>0.384195637933461-22.5675083780143i</v>
      </c>
      <c r="AB1194" t="str">
        <f t="shared" si="586"/>
        <v>0.638837235295472-0.145055239337852i</v>
      </c>
      <c r="AC1194" t="str">
        <f t="shared" si="587"/>
        <v>1.21915536678832-1.35401627778355i</v>
      </c>
      <c r="AD1194" t="str">
        <f t="shared" si="588"/>
        <v>0.293776254421429+0.207293178588717i</v>
      </c>
      <c r="AE1194" t="str">
        <f t="shared" si="589"/>
        <v>-0.00781964093486256-0.00622053989164802i</v>
      </c>
      <c r="AF1194" t="str">
        <f t="shared" si="590"/>
        <v>-3.82896484839582-0.785106864674793i</v>
      </c>
      <c r="AG1194" t="str">
        <f t="shared" si="591"/>
        <v>1.01734326832194-0.023711568151507i</v>
      </c>
      <c r="AH1194" t="str">
        <f t="shared" si="592"/>
        <v>0.0239308478044429+0.0300045434412758i</v>
      </c>
      <c r="AI1194">
        <f t="shared" si="593"/>
        <v>-28.318096058831848</v>
      </c>
      <c r="AJ1194">
        <f t="shared" si="594"/>
        <v>51.425043179267064</v>
      </c>
      <c r="AK1194"/>
      <c r="AL1194"/>
      <c r="AM1194"/>
      <c r="AN1194"/>
    </row>
    <row r="1195" spans="1:40" x14ac:dyDescent="0.35">
      <c r="A1195"/>
      <c r="B1195">
        <f t="shared" si="560"/>
        <v>106100</v>
      </c>
      <c r="C1195" s="237" t="str">
        <f t="shared" si="563"/>
        <v>-1.87904649595159E-06+0.00638855966187169i</v>
      </c>
      <c r="D1195" s="208" t="str">
        <f t="shared" si="564"/>
        <v>-1.6487599257364+0.048978957407683i</v>
      </c>
      <c r="E1195" t="str">
        <f t="shared" si="565"/>
        <v>36500</v>
      </c>
      <c r="F1195" t="str">
        <f t="shared" si="566"/>
        <v>0.21505376344086</v>
      </c>
      <c r="G1195" t="str">
        <f t="shared" si="561"/>
        <v>0.21505376344086</v>
      </c>
      <c r="H1195" t="str">
        <f t="shared" si="567"/>
        <v>2.18076336647752+0.833578556774913i</v>
      </c>
      <c r="I1195" t="str">
        <f t="shared" si="568"/>
        <v>416.653725682346i</v>
      </c>
      <c r="J1195" t="str">
        <f t="shared" si="562"/>
        <v>-233.985402796373+91.1505022600756i</v>
      </c>
      <c r="K1195" t="str">
        <f t="shared" si="569"/>
        <v>0.602278024112383-1.54606132246257i</v>
      </c>
      <c r="L1195" t="str">
        <f t="shared" si="570"/>
        <v>0.180340406383975-0.394121716996882i</v>
      </c>
      <c r="M1195" t="str">
        <f t="shared" si="571"/>
        <v>0.782618430496358-1.94018303945945i</v>
      </c>
      <c r="N1195" t="str">
        <f t="shared" si="572"/>
        <v>-1.32341659547139i</v>
      </c>
      <c r="O1195" t="str">
        <f t="shared" si="573"/>
        <v>0.244864301977265-0.969557359632315i</v>
      </c>
      <c r="P1195" t="str">
        <f t="shared" si="574"/>
        <v>0.755135698022735+0.969557359632315i</v>
      </c>
      <c r="Q1195" t="str">
        <f t="shared" si="575"/>
        <v>-0.755135698022735+0.353859235839075i</v>
      </c>
      <c r="R1195" t="str">
        <f t="shared" si="576"/>
        <v>-0.326614869015022-1.437004038396i</v>
      </c>
      <c r="S1195" t="str">
        <f t="shared" si="577"/>
        <v>0.147770654338349i</v>
      </c>
      <c r="T1195" t="str">
        <f t="shared" si="578"/>
        <v>0.212347027040627-0.0482640929109839i</v>
      </c>
      <c r="U1195" t="str">
        <f t="shared" si="579"/>
        <v>0.0000499999999999999-0.00133932731159869i</v>
      </c>
      <c r="V1195" t="str">
        <f t="shared" si="580"/>
        <v>0.00002-0.0150004658899053i</v>
      </c>
      <c r="W1195" t="str">
        <f t="shared" si="581"/>
        <v>0.0000422730687232589-0.00122966628280313i</v>
      </c>
      <c r="X1195" t="str">
        <f t="shared" si="582"/>
        <v>0.0000498194539086227-0.00122910018710625i</v>
      </c>
      <c r="Y1195" t="str">
        <f t="shared" si="583"/>
        <v>0.009+0.533316768873403i</v>
      </c>
      <c r="Z1195" t="str">
        <f t="shared" si="584"/>
        <v>-0.0276923760007966-0.00159455762629344i</v>
      </c>
      <c r="AA1195" t="str">
        <f t="shared" si="585"/>
        <v>0.383468027670998-22.5461524286067i</v>
      </c>
      <c r="AB1195" t="str">
        <f t="shared" si="586"/>
        <v>0.63877446760652-0.14518625800128i</v>
      </c>
      <c r="AC1195" t="str">
        <f t="shared" si="587"/>
        <v>1.21822875594269-1.35296482945651i</v>
      </c>
      <c r="AD1195" t="str">
        <f t="shared" si="588"/>
        <v>0.294034501082504+0.207376553358936i</v>
      </c>
      <c r="AE1195" t="str">
        <f t="shared" si="589"/>
        <v>-0.00781184009651038-0.0062116044454594i</v>
      </c>
      <c r="AF1195" t="str">
        <f t="shared" si="590"/>
        <v>-3.82952329221392-0.78459959936723i</v>
      </c>
      <c r="AG1195" t="str">
        <f t="shared" si="591"/>
        <v>1.0173336322887-0.0237103643380408i</v>
      </c>
      <c r="AH1195" t="str">
        <f t="shared" si="592"/>
        <v>0.0239169679068767+0.0299643396928725i</v>
      </c>
      <c r="AI1195">
        <f t="shared" si="593"/>
        <v>-28.327172308286332</v>
      </c>
      <c r="AJ1195">
        <f t="shared" si="594"/>
        <v>51.403796059944597</v>
      </c>
      <c r="AK1195"/>
      <c r="AL1195"/>
      <c r="AM1195"/>
      <c r="AN1195"/>
    </row>
    <row r="1196" spans="1:40" x14ac:dyDescent="0.35">
      <c r="A1196"/>
      <c r="B1196">
        <f t="shared" si="560"/>
        <v>106200</v>
      </c>
      <c r="C1196" s="237" t="str">
        <f t="shared" si="563"/>
        <v>-1.87550946834277E-06+0.0063825440700091i</v>
      </c>
      <c r="D1196" s="208" t="str">
        <f t="shared" si="564"/>
        <v>-1.64875989861918+0.0489328378700698i</v>
      </c>
      <c r="E1196" t="str">
        <f t="shared" si="565"/>
        <v>36500</v>
      </c>
      <c r="F1196" t="str">
        <f t="shared" si="566"/>
        <v>0.21505376344086</v>
      </c>
      <c r="G1196" t="str">
        <f t="shared" si="561"/>
        <v>0.21505376344086</v>
      </c>
      <c r="H1196" t="str">
        <f t="shared" si="567"/>
        <v>2.18132057131212+0.83302560013815i</v>
      </c>
      <c r="I1196" t="str">
        <f t="shared" si="568"/>
        <v>417.046424764045i</v>
      </c>
      <c r="J1196" t="str">
        <f t="shared" si="562"/>
        <v>-234.428562344908+91.2364122527806i</v>
      </c>
      <c r="K1196" t="str">
        <f t="shared" si="569"/>
        <v>0.601285053864939-1.54497954551849i</v>
      </c>
      <c r="L1196" t="str">
        <f t="shared" si="570"/>
        <v>0.180059621011547-0.393878963771284i</v>
      </c>
      <c r="M1196" t="str">
        <f t="shared" si="571"/>
        <v>0.781344674876486-1.93885850928977i</v>
      </c>
      <c r="N1196" t="str">
        <f t="shared" si="572"/>
        <v>-1.32466392496759i</v>
      </c>
      <c r="O1196" t="str">
        <f t="shared" si="573"/>
        <v>0.243654754314235-0.969862031786001i</v>
      </c>
      <c r="P1196" t="str">
        <f t="shared" si="574"/>
        <v>0.756345245685765+0.969862031786001i</v>
      </c>
      <c r="Q1196" t="str">
        <f t="shared" si="575"/>
        <v>-0.756345245685765+0.354801893181589i</v>
      </c>
      <c r="R1196" t="str">
        <f t="shared" si="576"/>
        <v>-0.326601748813648-1.43550971831267i</v>
      </c>
      <c r="S1196" t="str">
        <f t="shared" si="577"/>
        <v>0.147909929224625i</v>
      </c>
      <c r="T1196" t="str">
        <f t="shared" si="578"/>
        <v>0.212326140836888-0.0483076415516654i</v>
      </c>
      <c r="U1196" t="str">
        <f t="shared" si="579"/>
        <v>0.0000499999999999999-0.00133806617477044i</v>
      </c>
      <c r="V1196" t="str">
        <f t="shared" si="580"/>
        <v>0.00002-0.0149863411574289i</v>
      </c>
      <c r="W1196" t="str">
        <f t="shared" si="581"/>
        <v>0.0000422730677545886-0.00122850863084698i</v>
      </c>
      <c r="X1196" t="str">
        <f t="shared" si="582"/>
        <v>0.0000498052344774689-0.00122794315542385i</v>
      </c>
      <c r="Y1196" t="str">
        <f t="shared" si="583"/>
        <v>0.009+0.533819423697978i</v>
      </c>
      <c r="Z1196" t="str">
        <f t="shared" si="584"/>
        <v>-0.0276401567687003-0.00159184080127067i</v>
      </c>
      <c r="AA1196" t="str">
        <f t="shared" si="585"/>
        <v>0.382742485931219-22.5248369403627i</v>
      </c>
      <c r="AB1196" t="str">
        <f t="shared" si="586"/>
        <v>0.638711638501448-0.145317259410408i</v>
      </c>
      <c r="AC1196" t="str">
        <f t="shared" si="587"/>
        <v>1.2173043325702-1.35191436209891i</v>
      </c>
      <c r="AD1196" t="str">
        <f t="shared" si="588"/>
        <v>0.294292873159364+0.207459626750753i</v>
      </c>
      <c r="AE1196" t="str">
        <f t="shared" si="589"/>
        <v>-0.00780405845155784-0.00620268400958513i</v>
      </c>
      <c r="AF1196" t="str">
        <f t="shared" si="590"/>
        <v>-3.8300804699313-0.78409276226808i</v>
      </c>
      <c r="AG1196" t="str">
        <f t="shared" si="591"/>
        <v>1.01732399019349-0.0237091732298163i</v>
      </c>
      <c r="AH1196" t="str">
        <f t="shared" si="592"/>
        <v>0.0239031167919781+0.0299242012030152i</v>
      </c>
      <c r="AI1196">
        <f t="shared" si="593"/>
        <v>-28.336241215826337</v>
      </c>
      <c r="AJ1196">
        <f t="shared" si="594"/>
        <v>51.382531757509206</v>
      </c>
      <c r="AK1196"/>
      <c r="AL1196"/>
      <c r="AM1196"/>
      <c r="AN1196"/>
    </row>
    <row r="1197" spans="1:40" x14ac:dyDescent="0.35">
      <c r="A1197"/>
      <c r="B1197">
        <f t="shared" si="560"/>
        <v>106300</v>
      </c>
      <c r="C1197" s="237" t="str">
        <f t="shared" si="563"/>
        <v>-1.87198241824074E-06+0.00637653979628441i</v>
      </c>
      <c r="D1197" s="208" t="str">
        <f t="shared" si="564"/>
        <v>-1.64875987157847+0.0488868051048472i</v>
      </c>
      <c r="E1197" t="str">
        <f t="shared" si="565"/>
        <v>36500</v>
      </c>
      <c r="F1197" t="str">
        <f t="shared" si="566"/>
        <v>0.21505376344086</v>
      </c>
      <c r="G1197" t="str">
        <f t="shared" si="561"/>
        <v>0.21505376344086</v>
      </c>
      <c r="H1197" t="str">
        <f t="shared" si="567"/>
        <v>2.18187651353122+0.832473158755102i</v>
      </c>
      <c r="I1197" t="str">
        <f t="shared" si="568"/>
        <v>417.439123845744i</v>
      </c>
      <c r="J1197" t="str">
        <f t="shared" si="562"/>
        <v>-234.87213937771+91.3223222454857i</v>
      </c>
      <c r="K1197" t="str">
        <f t="shared" si="569"/>
        <v>0.600294421537748-1.54389892390242i</v>
      </c>
      <c r="L1197" t="str">
        <f t="shared" si="570"/>
        <v>0.179779445346279-0.393636388815904i</v>
      </c>
      <c r="M1197" t="str">
        <f t="shared" si="571"/>
        <v>0.780073866884027-1.93753531271832i</v>
      </c>
      <c r="N1197" t="str">
        <f t="shared" si="572"/>
        <v>-1.3259112544638i</v>
      </c>
      <c r="O1197" t="str">
        <f t="shared" si="573"/>
        <v>0.242444827565655-0.970165194998594i</v>
      </c>
      <c r="P1197" t="str">
        <f t="shared" si="574"/>
        <v>0.757555172434345+0.970165194998594i</v>
      </c>
      <c r="Q1197" t="str">
        <f t="shared" si="575"/>
        <v>-0.757555172434345+0.355746059465206i</v>
      </c>
      <c r="R1197" t="str">
        <f t="shared" si="576"/>
        <v>-0.326588614509834-1.43401807182673i</v>
      </c>
      <c r="S1197" t="str">
        <f t="shared" si="577"/>
        <v>0.1480492041109i</v>
      </c>
      <c r="T1197" t="str">
        <f t="shared" si="578"/>
        <v>0.212305234214595-0.0483511844498625i</v>
      </c>
      <c r="U1197" t="str">
        <f t="shared" si="579"/>
        <v>0.0000499999999999999-0.00133680741073021i</v>
      </c>
      <c r="V1197" t="str">
        <f t="shared" si="580"/>
        <v>0.00002-0.0149722430001783i</v>
      </c>
      <c r="W1197" t="str">
        <f t="shared" si="581"/>
        <v>0.0000422730667850056-0.001227353157188i</v>
      </c>
      <c r="X1197" t="str">
        <f t="shared" si="582"/>
        <v>0.0000497910551518769-0.00122678830062548i</v>
      </c>
      <c r="Y1197" t="str">
        <f t="shared" si="583"/>
        <v>0.009+0.534322078522552i</v>
      </c>
      <c r="Z1197" t="str">
        <f t="shared" si="584"/>
        <v>-0.027588085207067-0.00158913253239498i</v>
      </c>
      <c r="AA1197" t="str">
        <f t="shared" si="585"/>
        <v>0.382019004867649-22.5035617981782i</v>
      </c>
      <c r="AB1197" t="str">
        <f t="shared" si="586"/>
        <v>0.638648747974037-0.145448243545206i</v>
      </c>
      <c r="AC1197" t="str">
        <f t="shared" si="587"/>
        <v>1.21638209037106-1.35086487539684i</v>
      </c>
      <c r="AD1197" t="str">
        <f t="shared" si="588"/>
        <v>0.294551370331434+0.207542398588361i</v>
      </c>
      <c r="AE1197" t="str">
        <f t="shared" si="589"/>
        <v>-0.00779629592511392-0.00619377854138998i</v>
      </c>
      <c r="AF1197" t="str">
        <f t="shared" si="590"/>
        <v>-3.83063638510969-0.783586353650255i</v>
      </c>
      <c r="AG1197" t="str">
        <f t="shared" si="591"/>
        <v>1.01731434203778-0.023707994764382i</v>
      </c>
      <c r="AH1197" t="str">
        <f t="shared" si="592"/>
        <v>0.0238892943387837+0.0298841277929001i</v>
      </c>
      <c r="AI1197">
        <f t="shared" si="593"/>
        <v>-28.345302798226093</v>
      </c>
      <c r="AJ1197">
        <f t="shared" si="594"/>
        <v>51.36125031319547</v>
      </c>
      <c r="AK1197"/>
      <c r="AL1197"/>
      <c r="AM1197"/>
      <c r="AN1197"/>
    </row>
    <row r="1198" spans="1:40" x14ac:dyDescent="0.35">
      <c r="A1198"/>
      <c r="B1198">
        <f t="shared" si="560"/>
        <v>106400</v>
      </c>
      <c r="C1198" s="237" t="str">
        <f t="shared" si="563"/>
        <v>-1.86846530815372E-06+0.00637054680878564i</v>
      </c>
      <c r="D1198" s="208" t="str">
        <f t="shared" si="564"/>
        <v>-1.64875984461396+0.0488408588673566i</v>
      </c>
      <c r="E1198" t="str">
        <f t="shared" si="565"/>
        <v>36500</v>
      </c>
      <c r="F1198" t="str">
        <f t="shared" si="566"/>
        <v>0.21505376344086</v>
      </c>
      <c r="G1198" t="str">
        <f t="shared" si="561"/>
        <v>0.21505376344086</v>
      </c>
      <c r="H1198" t="str">
        <f t="shared" si="567"/>
        <v>2.18243119668534+0.83192123264825i</v>
      </c>
      <c r="I1198" t="str">
        <f t="shared" si="568"/>
        <v>417.831822927442i</v>
      </c>
      <c r="J1198" t="str">
        <f t="shared" si="562"/>
        <v>-235.316133894777+91.4082322381907i</v>
      </c>
      <c r="K1198" t="str">
        <f t="shared" si="569"/>
        <v>0.599306120195684-1.54281945696578i</v>
      </c>
      <c r="L1198" t="str">
        <f t="shared" si="570"/>
        <v>0.179499877775477-0.393393992363946i</v>
      </c>
      <c r="M1198" t="str">
        <f t="shared" si="571"/>
        <v>0.778805997971161-1.93621344932973i</v>
      </c>
      <c r="N1198" t="str">
        <f t="shared" si="572"/>
        <v>-1.32715858396i</v>
      </c>
      <c r="O1198" t="str">
        <f t="shared" si="573"/>
        <v>0.241234523613987-0.970466848798419i</v>
      </c>
      <c r="P1198" t="str">
        <f t="shared" si="574"/>
        <v>0.758765476386013+0.970466848798419i</v>
      </c>
      <c r="Q1198" t="str">
        <f t="shared" si="575"/>
        <v>-0.758765476386013+0.356691735161581i</v>
      </c>
      <c r="R1198" t="str">
        <f t="shared" si="576"/>
        <v>-0.326575466098389-1.43252909138591i</v>
      </c>
      <c r="S1198" t="str">
        <f t="shared" si="577"/>
        <v>0.148188478997176i</v>
      </c>
      <c r="T1198" t="str">
        <f t="shared" si="578"/>
        <v>0.212284307171685-0.0483947215989141i</v>
      </c>
      <c r="U1198" t="str">
        <f t="shared" si="579"/>
        <v>0.0000499999999999999-0.00133555101278779i</v>
      </c>
      <c r="V1198" t="str">
        <f t="shared" si="580"/>
        <v>0.00002-0.0149581713432232i</v>
      </c>
      <c r="W1198" t="str">
        <f t="shared" si="581"/>
        <v>0.0000422730658145101-0.00122619985568438i</v>
      </c>
      <c r="X1198" t="str">
        <f t="shared" si="582"/>
        <v>0.0000497769157811504-0.00122563561657422i</v>
      </c>
      <c r="Y1198" t="str">
        <f t="shared" si="583"/>
        <v>0.009+0.534824733347126i</v>
      </c>
      <c r="Z1198" t="str">
        <f t="shared" si="584"/>
        <v>-0.0275361607592832-0.00158643278251919i</v>
      </c>
      <c r="AA1198" t="str">
        <f t="shared" si="585"/>
        <v>0.381297576671041-22.4823268873862i</v>
      </c>
      <c r="AB1198" t="str">
        <f t="shared" si="586"/>
        <v>0.638585796018082-0.145579210385638i</v>
      </c>
      <c r="AC1198" t="str">
        <f t="shared" si="587"/>
        <v>1.2154620230666-1.34981636902938i</v>
      </c>
      <c r="AD1198" t="str">
        <f t="shared" si="588"/>
        <v>0.29480999227788+0.20762486869624i</v>
      </c>
      <c r="AE1198" t="str">
        <f t="shared" si="589"/>
        <v>-0.0077885524426408-0.00618488799840859i</v>
      </c>
      <c r="AF1198" t="str">
        <f t="shared" si="590"/>
        <v>-3.8311910412993-0.783080373780893i</v>
      </c>
      <c r="AG1198" t="str">
        <f t="shared" si="591"/>
        <v>1.01730468782308-0.0237068288795023i</v>
      </c>
      <c r="AH1198" t="str">
        <f t="shared" si="592"/>
        <v>0.0238755004269064+0.0298441192843997i</v>
      </c>
      <c r="AI1198">
        <f t="shared" si="593"/>
        <v>-28.354357072210384</v>
      </c>
      <c r="AJ1198">
        <f t="shared" si="594"/>
        <v>51.339951768078947</v>
      </c>
      <c r="AK1198"/>
      <c r="AL1198"/>
      <c r="AM1198"/>
      <c r="AN1198"/>
    </row>
    <row r="1199" spans="1:40" x14ac:dyDescent="0.35">
      <c r="A1199"/>
      <c r="B1199">
        <f t="shared" si="560"/>
        <v>106500</v>
      </c>
      <c r="C1199" s="237" t="str">
        <f t="shared" si="563"/>
        <v>-1.86495810076585E-06+0.00636456507572056i</v>
      </c>
      <c r="D1199" s="208" t="str">
        <f t="shared" si="564"/>
        <v>-1.64875981772537+0.0487949989138576i</v>
      </c>
      <c r="E1199" t="str">
        <f t="shared" si="565"/>
        <v>36500</v>
      </c>
      <c r="F1199" t="str">
        <f t="shared" si="566"/>
        <v>0.21505376344086</v>
      </c>
      <c r="G1199" t="str">
        <f t="shared" si="561"/>
        <v>0.21505376344086</v>
      </c>
      <c r="H1199" t="str">
        <f t="shared" si="567"/>
        <v>2.1829846243137+0.831369821835292i</v>
      </c>
      <c r="I1199" t="str">
        <f t="shared" si="568"/>
        <v>418.224522009141i</v>
      </c>
      <c r="J1199" t="str">
        <f t="shared" si="562"/>
        <v>-235.760545896111+91.4941422308957i</v>
      </c>
      <c r="K1199" t="str">
        <f t="shared" si="569"/>
        <v>0.598320142927568-1.54174114405337i</v>
      </c>
      <c r="L1199" t="str">
        <f t="shared" si="570"/>
        <v>0.179220916691135-0.393151774645605i</v>
      </c>
      <c r="M1199" t="str">
        <f t="shared" si="571"/>
        <v>0.777541059618703-1.93489291869897i</v>
      </c>
      <c r="N1199" t="str">
        <f t="shared" si="572"/>
        <v>-1.3284059134562i</v>
      </c>
      <c r="O1199" t="str">
        <f t="shared" si="573"/>
        <v>0.240023844342248-0.970766992716156i</v>
      </c>
      <c r="P1199" t="str">
        <f t="shared" si="574"/>
        <v>0.759976155657752+0.970766992716156i</v>
      </c>
      <c r="Q1199" t="str">
        <f t="shared" si="575"/>
        <v>-0.759976155657752+0.357638920740044i</v>
      </c>
      <c r="R1199" t="str">
        <f t="shared" si="576"/>
        <v>-0.326562303574117-1.43104276946625i</v>
      </c>
      <c r="S1199" t="str">
        <f t="shared" si="577"/>
        <v>0.148327753883451i</v>
      </c>
      <c r="T1199" t="str">
        <f t="shared" si="578"/>
        <v>0.212263359706082-0.0484382529921544i</v>
      </c>
      <c r="U1199" t="str">
        <f t="shared" si="579"/>
        <v>0.0000500000000000001-0.00133429697427813i</v>
      </c>
      <c r="V1199" t="str">
        <f t="shared" si="580"/>
        <v>0.00002-0.0149441261119151i</v>
      </c>
      <c r="W1199" t="str">
        <f t="shared" si="581"/>
        <v>0.0000422730648431025-0.00122504872021739i</v>
      </c>
      <c r="X1199" t="str">
        <f t="shared" si="582"/>
        <v>0.0000497628162153019-0.00122448509715624i</v>
      </c>
      <c r="Y1199" t="str">
        <f t="shared" si="583"/>
        <v>0.009+0.535327388171701i</v>
      </c>
      <c r="Z1199" t="str">
        <f t="shared" si="584"/>
        <v>-0.0274843828713581-0.00158374151469722i</v>
      </c>
      <c r="AA1199" t="str">
        <f t="shared" si="585"/>
        <v>0.380578193569172-22.4611320937546i</v>
      </c>
      <c r="AB1199" t="str">
        <f t="shared" si="586"/>
        <v>0.638522782627338-0.145710159911651i</v>
      </c>
      <c r="AC1199" t="str">
        <f t="shared" si="587"/>
        <v>1.2145441243992-1.34876884266851i</v>
      </c>
      <c r="AD1199" t="str">
        <f t="shared" si="588"/>
        <v>0.295068738677617+0.207707036899138i</v>
      </c>
      <c r="AE1199" t="str">
        <f t="shared" si="589"/>
        <v>-0.00778082792995243-0.0061760123383443i</v>
      </c>
      <c r="AF1199" t="str">
        <f t="shared" si="590"/>
        <v>-3.83174444203907-0.782574822921434i</v>
      </c>
      <c r="AG1199" t="str">
        <f t="shared" si="591"/>
        <v>1.0172950275509-0.0237056755131566i</v>
      </c>
      <c r="AH1199" t="str">
        <f t="shared" si="592"/>
        <v>0.0238617349365359+0.0298041755000613i</v>
      </c>
      <c r="AI1199">
        <f t="shared" si="593"/>
        <v>-28.363404054453859</v>
      </c>
      <c r="AJ1199">
        <f t="shared" si="594"/>
        <v>51.318636163074032</v>
      </c>
      <c r="AK1199"/>
      <c r="AL1199"/>
      <c r="AM1199"/>
      <c r="AN1199"/>
    </row>
    <row r="1200" spans="1:40" x14ac:dyDescent="0.35">
      <c r="A1200"/>
      <c r="B1200">
        <f t="shared" si="560"/>
        <v>106600</v>
      </c>
      <c r="C1200" s="237" t="str">
        <f t="shared" si="563"/>
        <v>-1.86146075893623E-06+0.00635859456541633i</v>
      </c>
      <c r="D1200" s="208" t="str">
        <f t="shared" si="564"/>
        <v>-1.64875979091241+0.0487492250015252i</v>
      </c>
      <c r="E1200" t="str">
        <f t="shared" si="565"/>
        <v>36500</v>
      </c>
      <c r="F1200" t="str">
        <f t="shared" si="566"/>
        <v>0.21505376344086</v>
      </c>
      <c r="G1200" t="str">
        <f t="shared" si="561"/>
        <v>0.21505376344086</v>
      </c>
      <c r="H1200" t="str">
        <f t="shared" si="567"/>
        <v>2.18353679994419+0.830818926329162i</v>
      </c>
      <c r="I1200" t="str">
        <f t="shared" si="568"/>
        <v>418.61722109084i</v>
      </c>
      <c r="J1200" t="str">
        <f t="shared" si="562"/>
        <v>-236.205375381711+91.5800522236009i</v>
      </c>
      <c r="K1200" t="str">
        <f t="shared" si="569"/>
        <v>0.597336482846091-1.5406639845035i</v>
      </c>
      <c r="L1200" t="str">
        <f t="shared" si="570"/>
        <v>0.178942560489919-0.392909735888085i</v>
      </c>
      <c r="M1200" t="str">
        <f t="shared" si="571"/>
        <v>0.77627904333601-1.93357372039159i</v>
      </c>
      <c r="N1200" t="str">
        <f t="shared" si="572"/>
        <v>-1.32965324295241i</v>
      </c>
      <c r="O1200" t="str">
        <f t="shared" si="573"/>
        <v>0.238812791634041-0.971065626284834i</v>
      </c>
      <c r="P1200" t="str">
        <f t="shared" si="574"/>
        <v>0.761187208365959+0.971065626284834i</v>
      </c>
      <c r="Q1200" t="str">
        <f t="shared" si="575"/>
        <v>-0.761187208365959+0.358587616667576i</v>
      </c>
      <c r="R1200" t="str">
        <f t="shared" si="576"/>
        <v>-0.326549126931816-1.42955909857202i</v>
      </c>
      <c r="S1200" t="str">
        <f t="shared" si="577"/>
        <v>0.148467028769727i</v>
      </c>
      <c r="T1200" t="str">
        <f t="shared" si="578"/>
        <v>0.212242391815717-0.0484817786229152i</v>
      </c>
      <c r="U1200" t="str">
        <f t="shared" si="579"/>
        <v>0.0000500000000000001-0.00133304528856117i</v>
      </c>
      <c r="V1200" t="str">
        <f t="shared" si="580"/>
        <v>0.00002-0.0149301072318851i</v>
      </c>
      <c r="W1200" t="str">
        <f t="shared" si="581"/>
        <v>0.000042273063870782-0.00122389974469121i</v>
      </c>
      <c r="X1200" t="str">
        <f t="shared" si="582"/>
        <v>0.0000497487563050439-0.00122333673628057i</v>
      </c>
      <c r="Y1200" t="str">
        <f t="shared" si="583"/>
        <v>0.009+0.535830042996275i</v>
      </c>
      <c r="Z1200" t="str">
        <f t="shared" si="584"/>
        <v>-0.0274327509919063-0.00158105869218276i</v>
      </c>
      <c r="AA1200" t="str">
        <f t="shared" si="585"/>
        <v>0.379860847826626-22.4399773034844i</v>
      </c>
      <c r="AB1200" t="str">
        <f t="shared" si="586"/>
        <v>0.638459707795581-0.145841092103186i</v>
      </c>
      <c r="AC1200" t="str">
        <f t="shared" si="587"/>
        <v>1.21362838813221-1.34772229597937i</v>
      </c>
      <c r="AD1200" t="str">
        <f t="shared" si="588"/>
        <v>0.295327609209293+0.207788903022091i</v>
      </c>
      <c r="AE1200" t="str">
        <f t="shared" si="589"/>
        <v>-0.00777312231321136-0.0061671515190683i</v>
      </c>
      <c r="AF1200" t="str">
        <f t="shared" si="590"/>
        <v>-3.8322965908566-0.782069701327637i</v>
      </c>
      <c r="AG1200" t="str">
        <f t="shared" si="591"/>
        <v>1.01728536122278-0.023704534603538i</v>
      </c>
      <c r="AH1200" t="str">
        <f t="shared" si="592"/>
        <v>0.0238479977484309+0.0297642962631011i</v>
      </c>
      <c r="AI1200">
        <f t="shared" si="593"/>
        <v>-28.372443761582417</v>
      </c>
      <c r="AJ1200">
        <f t="shared" si="594"/>
        <v>51.297303538937363</v>
      </c>
      <c r="AK1200"/>
      <c r="AL1200"/>
      <c r="AM1200"/>
      <c r="AN1200"/>
    </row>
    <row r="1201" spans="1:40" x14ac:dyDescent="0.35">
      <c r="A1201"/>
      <c r="B1201">
        <f t="shared" si="560"/>
        <v>106700</v>
      </c>
      <c r="C1201" s="237" t="str">
        <f t="shared" si="563"/>
        <v>-1.85797324569792E-06+0.0063526352463188i</v>
      </c>
      <c r="D1201" s="208" t="str">
        <f t="shared" si="564"/>
        <v>-1.64875976417481+0.0487035368884442i</v>
      </c>
      <c r="E1201" t="str">
        <f t="shared" si="565"/>
        <v>36500</v>
      </c>
      <c r="F1201" t="str">
        <f t="shared" si="566"/>
        <v>0.21505376344086</v>
      </c>
      <c r="G1201" t="str">
        <f t="shared" si="561"/>
        <v>0.21505376344086</v>
      </c>
      <c r="H1201" t="str">
        <f t="shared" si="567"/>
        <v>2.18408772709345+0.830268546138088i</v>
      </c>
      <c r="I1201" t="str">
        <f t="shared" si="568"/>
        <v>419.009920172539i</v>
      </c>
      <c r="J1201" t="str">
        <f t="shared" si="562"/>
        <v>-236.650622351577+91.6659622163059i</v>
      </c>
      <c r="K1201" t="str">
        <f t="shared" si="569"/>
        <v>0.596355133087719-1.53958797764806i</v>
      </c>
      <c r="L1201" t="str">
        <f t="shared" si="570"/>
        <v>0.178664807573152-0.392667876315616i</v>
      </c>
      <c r="M1201" t="str">
        <f t="shared" si="571"/>
        <v>0.775019940660871-1.93225585396368i</v>
      </c>
      <c r="N1201" t="str">
        <f t="shared" si="572"/>
        <v>-1.33090057244861i</v>
      </c>
      <c r="O1201" t="str">
        <f t="shared" si="573"/>
        <v>0.237601367373577-0.971362749039825i</v>
      </c>
      <c r="P1201" t="str">
        <f t="shared" si="574"/>
        <v>0.762398632626423+0.971362749039825i</v>
      </c>
      <c r="Q1201" t="str">
        <f t="shared" si="575"/>
        <v>-0.762398632626423+0.359537823408785i</v>
      </c>
      <c r="R1201" t="str">
        <f t="shared" si="576"/>
        <v>-0.32653593616628-1.4280780712356i</v>
      </c>
      <c r="S1201" t="str">
        <f t="shared" si="577"/>
        <v>0.148606303656002i</v>
      </c>
      <c r="T1201" t="str">
        <f t="shared" si="578"/>
        <v>0.212221403498515-0.0485252984845231i</v>
      </c>
      <c r="U1201" t="str">
        <f t="shared" si="579"/>
        <v>0.0000500000000000001-0.00133179594902175i</v>
      </c>
      <c r="V1201" t="str">
        <f t="shared" si="580"/>
        <v>0.00002-0.0149161146290436i</v>
      </c>
      <c r="W1201" t="str">
        <f t="shared" si="581"/>
        <v>0.0000422730628975492-0.00122275292303294i</v>
      </c>
      <c r="X1201" t="str">
        <f t="shared" si="582"/>
        <v>0.0000497347359017912-0.00122219052787915i</v>
      </c>
      <c r="Y1201" t="str">
        <f t="shared" si="583"/>
        <v>0.009+0.536332697820849i</v>
      </c>
      <c r="Z1201" t="str">
        <f t="shared" si="584"/>
        <v>-0.027381264572136-0.00157838427842803i</v>
      </c>
      <c r="AA1201" t="str">
        <f t="shared" si="585"/>
        <v>0.37914553174458-22.418862403207i</v>
      </c>
      <c r="AB1201" t="str">
        <f t="shared" si="586"/>
        <v>0.638396571516569-0.145972006940169i</v>
      </c>
      <c r="AC1201" t="str">
        <f t="shared" si="587"/>
        <v>1.21271480804991-1.34667672862015i</v>
      </c>
      <c r="AD1201" t="str">
        <f t="shared" si="588"/>
        <v>0.295586603551308+0.207870466890409i</v>
      </c>
      <c r="AE1201" t="str">
        <f t="shared" si="589"/>
        <v>-0.0077654355189281-0.00615830549861903i</v>
      </c>
      <c r="AF1201" t="str">
        <f t="shared" si="590"/>
        <v>-3.83284749126826-0.781565009249644i</v>
      </c>
      <c r="AG1201" t="str">
        <f t="shared" si="591"/>
        <v>1.01727568884029-0.0237034060890526i</v>
      </c>
      <c r="AH1201" t="str">
        <f t="shared" si="592"/>
        <v>0.0238342887439199+0.0297244813974043i</v>
      </c>
      <c r="AI1201">
        <f t="shared" si="593"/>
        <v>-28.381476210172227</v>
      </c>
      <c r="AJ1201">
        <f t="shared" si="594"/>
        <v>51.275953936266902</v>
      </c>
      <c r="AK1201"/>
      <c r="AL1201"/>
      <c r="AM1201"/>
      <c r="AN1201"/>
    </row>
    <row r="1202" spans="1:40" x14ac:dyDescent="0.35">
      <c r="A1202"/>
      <c r="B1202">
        <f t="shared" ref="B1202:B1265" si="595">B1201+100</f>
        <v>106800</v>
      </c>
      <c r="C1202" s="237" t="str">
        <f t="shared" si="563"/>
        <v>-1.85449552425695E-06+0.00634668708699199i</v>
      </c>
      <c r="D1202" s="208" t="str">
        <f t="shared" si="564"/>
        <v>-1.64875973751228+0.0486579343336053i</v>
      </c>
      <c r="E1202" t="str">
        <f t="shared" si="565"/>
        <v>36500</v>
      </c>
      <c r="F1202" t="str">
        <f t="shared" si="566"/>
        <v>0.21505376344086</v>
      </c>
      <c r="G1202" t="str">
        <f t="shared" si="561"/>
        <v>0.21505376344086</v>
      </c>
      <c r="H1202" t="str">
        <f t="shared" si="567"/>
        <v>2.18463740926688+0.829718681265603i</v>
      </c>
      <c r="I1202" t="str">
        <f t="shared" si="568"/>
        <v>419.402619254237i</v>
      </c>
      <c r="J1202" t="str">
        <f t="shared" si="562"/>
        <v>-237.096286805709+91.751872209011i</v>
      </c>
      <c r="K1202" t="str">
        <f t="shared" si="569"/>
        <v>0.595376086812602-1.53851312281253i</v>
      </c>
      <c r="L1202" t="str">
        <f t="shared" si="570"/>
        <v>0.178387656346802-0.392426196149477i</v>
      </c>
      <c r="M1202" t="str">
        <f t="shared" si="571"/>
        <v>0.773763743159404-1.93093931896201i</v>
      </c>
      <c r="N1202" t="str">
        <f t="shared" si="572"/>
        <v>-1.33214790194481i</v>
      </c>
      <c r="O1202" t="str">
        <f t="shared" si="573"/>
        <v>0.236389573445619-0.97165836051886i</v>
      </c>
      <c r="P1202" t="str">
        <f t="shared" si="574"/>
        <v>0.763610426554381+0.97165836051886i</v>
      </c>
      <c r="Q1202" t="str">
        <f t="shared" si="575"/>
        <v>-0.763610426554381+0.36048954142595i</v>
      </c>
      <c r="R1202" t="str">
        <f t="shared" si="576"/>
        <v>-0.326522731272291-1.4265996800173i</v>
      </c>
      <c r="S1202" t="str">
        <f t="shared" si="577"/>
        <v>0.148745578542278i</v>
      </c>
      <c r="T1202" t="str">
        <f t="shared" si="578"/>
        <v>0.212200394752402-0.0485688125703017i</v>
      </c>
      <c r="U1202" t="str">
        <f t="shared" si="579"/>
        <v>0.0000500000000000001-0.00133054894906948i</v>
      </c>
      <c r="V1202" t="str">
        <f t="shared" si="580"/>
        <v>0.00002-0.0149021482295782i</v>
      </c>
      <c r="W1202" t="str">
        <f t="shared" si="581"/>
        <v>0.0000422730619234038-0.00122160824919236i</v>
      </c>
      <c r="X1202" t="str">
        <f t="shared" si="582"/>
        <v>0.0000497207548576524-0.00122104646590659i</v>
      </c>
      <c r="Y1202" t="str">
        <f t="shared" si="583"/>
        <v>0.009+0.536835352645424i</v>
      </c>
      <c r="Z1202" t="str">
        <f t="shared" si="584"/>
        <v>-0.027329923065832-0.0015757182370825i</v>
      </c>
      <c r="AA1202" t="str">
        <f t="shared" si="585"/>
        <v>0.378432237660609-22.3977872799831i</v>
      </c>
      <c r="AB1202" t="str">
        <f t="shared" si="586"/>
        <v>0.638333373784062-0.146102904402517i</v>
      </c>
      <c r="AC1202" t="str">
        <f t="shared" si="587"/>
        <v>1.21180337795736-1.34563214024227i</v>
      </c>
      <c r="AD1202" t="str">
        <f t="shared" si="588"/>
        <v>0.2958457213818+0.207951728329693i</v>
      </c>
      <c r="AE1202" t="str">
        <f t="shared" si="589"/>
        <v>-0.00775776747395824-0.00614947423520143i</v>
      </c>
      <c r="AF1202" t="str">
        <f t="shared" si="590"/>
        <v>-3.83339714677916-0.781060746931998i</v>
      </c>
      <c r="AG1202" t="str">
        <f t="shared" si="591"/>
        <v>1.017266010405-0.0237022899083183i</v>
      </c>
      <c r="AH1202" t="str">
        <f t="shared" si="592"/>
        <v>0.0238206078048954+0.0296847307275207i</v>
      </c>
      <c r="AI1202">
        <f t="shared" si="593"/>
        <v>-28.390501416750556</v>
      </c>
      <c r="AJ1202">
        <f t="shared" si="594"/>
        <v>51.254587395504444</v>
      </c>
      <c r="AK1202"/>
      <c r="AL1202"/>
      <c r="AM1202"/>
      <c r="AN1202"/>
    </row>
    <row r="1203" spans="1:40" x14ac:dyDescent="0.35">
      <c r="A1203"/>
      <c r="B1203">
        <f t="shared" si="595"/>
        <v>106900</v>
      </c>
      <c r="C1203" s="237" t="str">
        <f t="shared" si="563"/>
        <v>-1.85102755799139E-06+0.00634075005611757i</v>
      </c>
      <c r="D1203" s="208" t="str">
        <f t="shared" si="564"/>
        <v>-1.64875971092454+0.0486124170969014i</v>
      </c>
      <c r="E1203" t="str">
        <f t="shared" si="565"/>
        <v>36500</v>
      </c>
      <c r="F1203" t="str">
        <f t="shared" si="566"/>
        <v>0.21505376344086</v>
      </c>
      <c r="G1203" t="str">
        <f t="shared" si="561"/>
        <v>0.21505376344086</v>
      </c>
      <c r="H1203" t="str">
        <f t="shared" si="567"/>
        <v>2.18518584995866+0.829169331710606i</v>
      </c>
      <c r="I1203" t="str">
        <f t="shared" si="568"/>
        <v>419.795318335936i</v>
      </c>
      <c r="J1203" t="str">
        <f t="shared" si="562"/>
        <v>-237.542368744108+91.837782201716i</v>
      </c>
      <c r="K1203" t="str">
        <f t="shared" si="569"/>
        <v>0.594399337204489-1.53743941931607i</v>
      </c>
      <c r="L1203" t="str">
        <f t="shared" si="570"/>
        <v>0.178111105221474-0.392184695608019i</v>
      </c>
      <c r="M1203" t="str">
        <f t="shared" si="571"/>
        <v>0.772510442425963-1.92962411492409i</v>
      </c>
      <c r="N1203" t="str">
        <f t="shared" si="572"/>
        <v>-1.33339523144101i</v>
      </c>
      <c r="O1203" t="str">
        <f t="shared" si="573"/>
        <v>0.235177411735512-0.971952460262016i</v>
      </c>
      <c r="P1203" t="str">
        <f t="shared" si="574"/>
        <v>0.764822588264488+0.971952460262016i</v>
      </c>
      <c r="Q1203" t="str">
        <f t="shared" si="575"/>
        <v>-0.764822588264488+0.361442771178994i</v>
      </c>
      <c r="R1203" t="str">
        <f t="shared" si="576"/>
        <v>-0.326509512244631-1.42512391750528i</v>
      </c>
      <c r="S1203" t="str">
        <f t="shared" si="577"/>
        <v>0.148884853428553i</v>
      </c>
      <c r="T1203" t="str">
        <f t="shared" si="578"/>
        <v>0.212179365575299-0.0486123208735702i</v>
      </c>
      <c r="U1203" t="str">
        <f t="shared" si="579"/>
        <v>0.0000500000000000001-0.00132930428213864i</v>
      </c>
      <c r="V1203" t="str">
        <f t="shared" si="580"/>
        <v>0.00002-0.0148882079599528i</v>
      </c>
      <c r="W1203" t="str">
        <f t="shared" si="581"/>
        <v>0.0000422730609483461-0.00122046571714193i</v>
      </c>
      <c r="X1203" t="str">
        <f t="shared" si="582"/>
        <v>0.0000497068130254272-0.00121990454434013i</v>
      </c>
      <c r="Y1203" t="str">
        <f t="shared" si="583"/>
        <v>0.009+0.537338007469998i</v>
      </c>
      <c r="Z1203" t="str">
        <f t="shared" si="584"/>
        <v>-0.0272787259293422-0.00157306053199157i</v>
      </c>
      <c r="AA1203" t="str">
        <f t="shared" si="585"/>
        <v>0.377720957948468-22.3767518212997i</v>
      </c>
      <c r="AB1203" t="str">
        <f t="shared" si="586"/>
        <v>0.638270114591808-0.146233784470131i</v>
      </c>
      <c r="AC1203" t="str">
        <f t="shared" si="587"/>
        <v>1.21089409168041-1.34458853049036i</v>
      </c>
      <c r="AD1203" t="str">
        <f t="shared" si="588"/>
        <v>0.296104962378654+0.208032687165817i</v>
      </c>
      <c r="AE1203" t="str">
        <f t="shared" si="589"/>
        <v>-0.0077501181055008-0.00614065768718563i</v>
      </c>
      <c r="AF1203" t="str">
        <f t="shared" si="590"/>
        <v>-3.8339455608832-0.780556914613705i</v>
      </c>
      <c r="AG1203" t="str">
        <f t="shared" si="591"/>
        <v>1.01725632591852-0.023701186000164i</v>
      </c>
      <c r="AH1203" t="str">
        <f t="shared" si="592"/>
        <v>0.0238069548138108+0.0296450440786596i</v>
      </c>
      <c r="AI1203">
        <f t="shared" si="593"/>
        <v>-28.39951939779629</v>
      </c>
      <c r="AJ1203">
        <f t="shared" si="594"/>
        <v>51.233203956934311</v>
      </c>
      <c r="AK1203"/>
      <c r="AL1203"/>
      <c r="AM1203"/>
      <c r="AN1203"/>
    </row>
    <row r="1204" spans="1:40" x14ac:dyDescent="0.35">
      <c r="A1204"/>
      <c r="B1204">
        <f t="shared" si="595"/>
        <v>107000</v>
      </c>
      <c r="C1204" s="237" t="str">
        <f t="shared" si="563"/>
        <v>-1.84756931045033E-06+0.0063348241224943i</v>
      </c>
      <c r="D1204" s="208" t="str">
        <f t="shared" si="564"/>
        <v>-1.6487596844113+0.048566984939123i</v>
      </c>
      <c r="E1204" t="str">
        <f t="shared" si="565"/>
        <v>36500</v>
      </c>
      <c r="F1204" t="str">
        <f t="shared" si="566"/>
        <v>0.21505376344086</v>
      </c>
      <c r="G1204" t="str">
        <f t="shared" si="561"/>
        <v>0.21505376344086</v>
      </c>
      <c r="H1204" t="str">
        <f t="shared" si="567"/>
        <v>2.18573305265184+0.828620497467381i</v>
      </c>
      <c r="I1204" t="str">
        <f t="shared" si="568"/>
        <v>420.188017417635i</v>
      </c>
      <c r="J1204" t="str">
        <f t="shared" si="562"/>
        <v>-237.988868166772+91.9236921944212i</v>
      </c>
      <c r="K1204" t="str">
        <f t="shared" si="569"/>
        <v>0.593424877470647-1.53636686647162i</v>
      </c>
      <c r="L1204" t="str">
        <f t="shared" si="570"/>
        <v>0.177835152612388-0.391943374906674i</v>
      </c>
      <c r="M1204" t="str">
        <f t="shared" si="571"/>
        <v>0.771260030083035-1.92831024137829i</v>
      </c>
      <c r="N1204" t="str">
        <f t="shared" si="572"/>
        <v>-1.33464256093722i</v>
      </c>
      <c r="O1204" t="str">
        <f t="shared" si="573"/>
        <v>0.233964884129166-0.972245047811726i</v>
      </c>
      <c r="P1204" t="str">
        <f t="shared" si="574"/>
        <v>0.766035115870834+0.972245047811726i</v>
      </c>
      <c r="Q1204" t="str">
        <f t="shared" si="575"/>
        <v>-0.766035115870834+0.362397513125494i</v>
      </c>
      <c r="R1204" t="str">
        <f t="shared" si="576"/>
        <v>-0.32649627907807-1.42365077631537i</v>
      </c>
      <c r="S1204" t="str">
        <f t="shared" si="577"/>
        <v>0.149024128314829i</v>
      </c>
      <c r="T1204" t="str">
        <f t="shared" si="578"/>
        <v>0.212158315965128-0.0486558233876445i</v>
      </c>
      <c r="U1204" t="str">
        <f t="shared" si="579"/>
        <v>0.00005-0.00132806194168804i</v>
      </c>
      <c r="V1204" t="str">
        <f t="shared" si="580"/>
        <v>0.00002-0.0148742937469061i</v>
      </c>
      <c r="W1204" t="str">
        <f t="shared" si="581"/>
        <v>0.0000422730599723757-0.00121932532087664i</v>
      </c>
      <c r="X1204" t="str">
        <f t="shared" si="582"/>
        <v>0.0000496929102586034-0.00121876475717955i</v>
      </c>
      <c r="Y1204" t="str">
        <f t="shared" si="583"/>
        <v>0.009+0.537840662294573i</v>
      </c>
      <c r="Z1204" t="str">
        <f t="shared" si="584"/>
        <v>-0.027227672621564-0.00157041112719544i</v>
      </c>
      <c r="AA1204" t="str">
        <f t="shared" si="585"/>
        <v>0.377011685017889-22.3557559150688i</v>
      </c>
      <c r="AB1204" t="str">
        <f t="shared" si="586"/>
        <v>0.638206793933555-0.146364647122906i</v>
      </c>
      <c r="AC1204" t="str">
        <f t="shared" si="587"/>
        <v>1.20998694306557-1.34354589900238i</v>
      </c>
      <c r="AD1204" t="str">
        <f t="shared" si="588"/>
        <v>0.296364326219495+0.208113343224939i</v>
      </c>
      <c r="AE1204" t="str">
        <f t="shared" si="589"/>
        <v>-0.00774248734109654-0.00613185581310671i</v>
      </c>
      <c r="AF1204" t="str">
        <f t="shared" si="590"/>
        <v>-3.83449273706314-0.780053512528258i</v>
      </c>
      <c r="AG1204" t="str">
        <f t="shared" si="591"/>
        <v>1.01724663538248-0.0237000943036283i</v>
      </c>
      <c r="AH1204" t="str">
        <f t="shared" si="592"/>
        <v>0.023793329653679+0.0296054212766897i</v>
      </c>
      <c r="AI1204">
        <f t="shared" si="593"/>
        <v>-28.408530169739361</v>
      </c>
      <c r="AJ1204">
        <f t="shared" si="594"/>
        <v>51.211803660684808</v>
      </c>
      <c r="AK1204"/>
      <c r="AL1204"/>
      <c r="AM1204"/>
      <c r="AN1204"/>
    </row>
    <row r="1205" spans="1:40" x14ac:dyDescent="0.35">
      <c r="A1205"/>
      <c r="B1205">
        <f t="shared" si="595"/>
        <v>107100</v>
      </c>
      <c r="C1205" s="237" t="str">
        <f t="shared" si="563"/>
        <v>-1.84412074535298E-06+0.00632890925503743i</v>
      </c>
      <c r="D1205" s="208" t="str">
        <f t="shared" si="564"/>
        <v>-1.64875965797231+0.0485216376219536i</v>
      </c>
      <c r="E1205" t="str">
        <f t="shared" si="565"/>
        <v>36500</v>
      </c>
      <c r="F1205" t="str">
        <f t="shared" si="566"/>
        <v>0.21505376344086</v>
      </c>
      <c r="G1205" t="str">
        <f t="shared" si="561"/>
        <v>0.21505376344086</v>
      </c>
      <c r="H1205" t="str">
        <f t="shared" si="567"/>
        <v>2.18627902081837+0.828072178525662i</v>
      </c>
      <c r="I1205" t="str">
        <f t="shared" si="568"/>
        <v>420.580716499334i</v>
      </c>
      <c r="J1205" t="str">
        <f t="shared" si="562"/>
        <v>-238.435785073703+92.0096021871262i</v>
      </c>
      <c r="K1205" t="str">
        <f t="shared" si="569"/>
        <v>0.592452700841746-1.53529546358589i</v>
      </c>
      <c r="L1205" t="str">
        <f t="shared" si="570"/>
        <v>0.177559796939376-0.391702234257986i</v>
      </c>
      <c r="M1205" t="str">
        <f t="shared" si="571"/>
        <v>0.770012497781122-1.92699769784388i</v>
      </c>
      <c r="N1205" t="str">
        <f t="shared" si="572"/>
        <v>-1.33588989043342i</v>
      </c>
      <c r="O1205" t="str">
        <f t="shared" si="573"/>
        <v>0.232751992513087-0.97253612271277i</v>
      </c>
      <c r="P1205" t="str">
        <f t="shared" si="574"/>
        <v>0.767248007486913+0.97253612271277i</v>
      </c>
      <c r="Q1205" t="str">
        <f t="shared" si="575"/>
        <v>-0.767248007486913+0.36335376772065i</v>
      </c>
      <c r="R1205" t="str">
        <f t="shared" si="576"/>
        <v>-0.326483031767378-1.42218024909099i</v>
      </c>
      <c r="S1205" t="str">
        <f t="shared" si="577"/>
        <v>0.149163403201104i</v>
      </c>
      <c r="T1205" t="str">
        <f t="shared" si="578"/>
        <v>0.212137245919806-0.0486993201058362i</v>
      </c>
      <c r="U1205" t="str">
        <f t="shared" si="579"/>
        <v>0.00005-0.00132682192120094i</v>
      </c>
      <c r="V1205" t="str">
        <f t="shared" si="580"/>
        <v>0.00002-0.0148604055174505i</v>
      </c>
      <c r="W1205" t="str">
        <f t="shared" si="581"/>
        <v>0.0000422730589954929-0.00121818705441389i</v>
      </c>
      <c r="X1205" t="str">
        <f t="shared" si="582"/>
        <v>0.0000496790464113524-0.00121762709844699i</v>
      </c>
      <c r="Y1205" t="str">
        <f t="shared" si="583"/>
        <v>0.009+0.538343317119147i</v>
      </c>
      <c r="Z1205" t="str">
        <f t="shared" si="584"/>
        <v>-0.027176762603928-0.00156776998692772i</v>
      </c>
      <c r="AA1205" t="str">
        <f t="shared" si="585"/>
        <v>0.376304411314385-22.3347994496251i</v>
      </c>
      <c r="AB1205" t="str">
        <f t="shared" si="586"/>
        <v>0.638143411803037-0.146495492340721i</v>
      </c>
      <c r="AC1205" t="str">
        <f t="shared" si="587"/>
        <v>1.20908192597995-1.34250424540965i</v>
      </c>
      <c r="AD1205" t="str">
        <f t="shared" si="588"/>
        <v>0.29662381258169+0.208193696333501i</v>
      </c>
      <c r="AE1205" t="str">
        <f t="shared" si="589"/>
        <v>-0.0077348751086254-0.00612306857166347i</v>
      </c>
      <c r="AF1205" t="str">
        <f t="shared" si="590"/>
        <v>-3.83503867879068-0.779550540903708i</v>
      </c>
      <c r="AG1205" t="str">
        <f t="shared" si="591"/>
        <v>1.01723693879853-0.0236990147579586i</v>
      </c>
      <c r="AH1205" t="str">
        <f t="shared" si="592"/>
        <v>0.0237797322080666+0.0295658621481347i</v>
      </c>
      <c r="AI1205">
        <f t="shared" si="593"/>
        <v>-28.417533748961542</v>
      </c>
      <c r="AJ1205">
        <f t="shared" si="594"/>
        <v>51.190386546730736</v>
      </c>
      <c r="AK1205"/>
      <c r="AL1205"/>
      <c r="AM1205"/>
      <c r="AN1205"/>
    </row>
    <row r="1206" spans="1:40" x14ac:dyDescent="0.35">
      <c r="A1206"/>
      <c r="B1206">
        <f t="shared" si="595"/>
        <v>107200</v>
      </c>
      <c r="C1206" s="237" t="str">
        <f t="shared" si="563"/>
        <v>-1.84068182658768E-06+0.00632300542277823i</v>
      </c>
      <c r="D1206" s="208" t="str">
        <f t="shared" si="564"/>
        <v>-1.64875963160727+0.0484763749079665i</v>
      </c>
      <c r="E1206" t="str">
        <f t="shared" si="565"/>
        <v>36500</v>
      </c>
      <c r="F1206" t="str">
        <f t="shared" si="566"/>
        <v>0.21505376344086</v>
      </c>
      <c r="G1206" t="str">
        <f t="shared" si="561"/>
        <v>0.21505376344086</v>
      </c>
      <c r="H1206" t="str">
        <f t="shared" si="567"/>
        <v>2.18682375791905+0.827524374870624i</v>
      </c>
      <c r="I1206" t="str">
        <f t="shared" si="568"/>
        <v>420.973415581032i</v>
      </c>
      <c r="J1206" t="str">
        <f t="shared" si="562"/>
        <v>-238.8831194649+92.0955121798313i</v>
      </c>
      <c r="K1206" t="str">
        <f t="shared" si="569"/>
        <v>0.591482800571801-1.53422520995948i</v>
      </c>
      <c r="L1206" t="str">
        <f t="shared" si="570"/>
        <v>0.17728503662686-0.391461273871621i</v>
      </c>
      <c r="M1206" t="str">
        <f t="shared" si="571"/>
        <v>0.768767837198661-1.9256864838311i</v>
      </c>
      <c r="N1206" t="str">
        <f t="shared" si="572"/>
        <v>-1.33713721992962i</v>
      </c>
      <c r="O1206" t="str">
        <f t="shared" si="573"/>
        <v>0.231538738774319-0.972825684512286i</v>
      </c>
      <c r="P1206" t="str">
        <f t="shared" si="574"/>
        <v>0.768461261225681+0.972825684512286i</v>
      </c>
      <c r="Q1206" t="str">
        <f t="shared" si="575"/>
        <v>-0.768461261225681+0.364311535417334i</v>
      </c>
      <c r="R1206" t="str">
        <f t="shared" si="576"/>
        <v>-0.326469770307315-1.420712328503i</v>
      </c>
      <c r="S1206" t="str">
        <f t="shared" si="577"/>
        <v>0.14930267808738i</v>
      </c>
      <c r="T1206" t="str">
        <f t="shared" si="578"/>
        <v>0.212116155437255-0.0487428110214539i</v>
      </c>
      <c r="U1206" t="str">
        <f t="shared" si="579"/>
        <v>0.00005-0.0013255842141849i</v>
      </c>
      <c r="V1206" t="str">
        <f t="shared" si="580"/>
        <v>0.00002-0.0148465431988708i</v>
      </c>
      <c r="W1206" t="str">
        <f t="shared" si="581"/>
        <v>0.0000422730580176975-0.0012170509117934i</v>
      </c>
      <c r="X1206" t="str">
        <f t="shared" si="582"/>
        <v>0.0000496652213385246-0.00121649156218689i</v>
      </c>
      <c r="Y1206" t="str">
        <f t="shared" si="583"/>
        <v>0.009+0.538845971943721i</v>
      </c>
      <c r="Z1206" t="str">
        <f t="shared" si="584"/>
        <v>-0.0271259953403845-0.00156513707561425i</v>
      </c>
      <c r="AA1206" t="str">
        <f t="shared" si="585"/>
        <v>0.375599129319037-22.3138823137242i</v>
      </c>
      <c r="AB1206" t="str">
        <f t="shared" si="586"/>
        <v>0.638079968194003-0.146626320103448i</v>
      </c>
      <c r="AC1206" t="str">
        <f t="shared" si="587"/>
        <v>1.20817903431119-1.3414635693369i</v>
      </c>
      <c r="AD1206" t="str">
        <f t="shared" si="588"/>
        <v>0.296883421142361+0.208273746318231i</v>
      </c>
      <c r="AE1206" t="str">
        <f t="shared" si="589"/>
        <v>-0.00772728133630538-0.00611429592171788i</v>
      </c>
      <c r="AF1206" t="str">
        <f t="shared" si="590"/>
        <v>-3.83558338952632-0.779047999962658i</v>
      </c>
      <c r="AG1206" t="str">
        <f t="shared" si="591"/>
        <v>1.01722723616832-0.0236979473026113i</v>
      </c>
      <c r="AH1206" t="str">
        <f t="shared" si="592"/>
        <v>0.0237661623610937+0.0295263665201703i</v>
      </c>
      <c r="AI1206">
        <f t="shared" si="593"/>
        <v>-28.426530151796253</v>
      </c>
      <c r="AJ1206">
        <f t="shared" si="594"/>
        <v>51.16895265489071</v>
      </c>
      <c r="AK1206"/>
      <c r="AL1206"/>
      <c r="AM1206"/>
      <c r="AN1206"/>
    </row>
    <row r="1207" spans="1:40" x14ac:dyDescent="0.35">
      <c r="A1207"/>
      <c r="B1207">
        <f t="shared" si="595"/>
        <v>107300</v>
      </c>
      <c r="C1207" s="237" t="str">
        <f t="shared" si="563"/>
        <v>-1.83725251821096E-06+0.00631711259486341i</v>
      </c>
      <c r="D1207" s="208" t="str">
        <f t="shared" si="564"/>
        <v>-1.6487596053159+0.0484311965606195i</v>
      </c>
      <c r="E1207" t="str">
        <f t="shared" si="565"/>
        <v>36500</v>
      </c>
      <c r="F1207" t="str">
        <f t="shared" si="566"/>
        <v>0.21505376344086</v>
      </c>
      <c r="G1207" t="str">
        <f t="shared" si="561"/>
        <v>0.21505376344086</v>
      </c>
      <c r="H1207" t="str">
        <f t="shared" si="567"/>
        <v>2.18736726740366+0.826977086482958i</v>
      </c>
      <c r="I1207" t="str">
        <f t="shared" si="568"/>
        <v>421.366114662731i</v>
      </c>
      <c r="J1207" t="str">
        <f t="shared" si="562"/>
        <v>-239.330871340363+92.1814221725363i</v>
      </c>
      <c r="K1207" t="str">
        <f t="shared" si="569"/>
        <v>0.590515169938075-1.53315610488691i</v>
      </c>
      <c r="L1207" t="str">
        <f t="shared" si="570"/>
        <v>0.177010870103848-0.391220493954395i</v>
      </c>
      <c r="M1207" t="str">
        <f t="shared" si="571"/>
        <v>0.767526040041923-1.92437659884131i</v>
      </c>
      <c r="N1207" t="str">
        <f t="shared" si="572"/>
        <v>-1.33838454942583i</v>
      </c>
      <c r="O1207" t="str">
        <f t="shared" si="573"/>
        <v>0.23032512480047-0.973113732759767i</v>
      </c>
      <c r="P1207" t="str">
        <f t="shared" si="574"/>
        <v>0.76967487519953+0.973113732759767i</v>
      </c>
      <c r="Q1207" t="str">
        <f t="shared" si="575"/>
        <v>-0.76967487519953+0.365270816666063i</v>
      </c>
      <c r="R1207" t="str">
        <f t="shared" si="576"/>
        <v>-0.326456494692635-1.41924700724953i</v>
      </c>
      <c r="S1207" t="str">
        <f t="shared" si="577"/>
        <v>0.149441952973655i</v>
      </c>
      <c r="T1207" t="str">
        <f t="shared" si="578"/>
        <v>0.212095044515385-0.048786296127801i</v>
      </c>
      <c r="U1207" t="str">
        <f t="shared" si="579"/>
        <v>0.00005-0.00132434881417168i</v>
      </c>
      <c r="V1207" t="str">
        <f t="shared" si="580"/>
        <v>0.00002-0.0148327067187228i</v>
      </c>
      <c r="W1207" t="str">
        <f t="shared" si="581"/>
        <v>0.0000422730570389897-0.00121591688707714i</v>
      </c>
      <c r="X1207" t="str">
        <f t="shared" si="582"/>
        <v>0.0000496514348956479-0.00121535814246596i</v>
      </c>
      <c r="Y1207" t="str">
        <f t="shared" si="583"/>
        <v>0.009+0.539348626768296i</v>
      </c>
      <c r="Z1207" t="str">
        <f t="shared" si="584"/>
        <v>-0.0270753702973916-0.00156251235787198i</v>
      </c>
      <c r="AA1207" t="str">
        <f t="shared" si="585"/>
        <v>0.374895831548297-22.29300439654i</v>
      </c>
      <c r="AB1207" t="str">
        <f t="shared" si="586"/>
        <v>0.638016463100166-0.146757130390942i</v>
      </c>
      <c r="AC1207" t="str">
        <f t="shared" si="587"/>
        <v>1.20727826196739-1.34042387040234i</v>
      </c>
      <c r="AD1207" t="str">
        <f t="shared" si="588"/>
        <v>0.297143151578364+0.208353493006132i</v>
      </c>
      <c r="AE1207" t="str">
        <f t="shared" si="589"/>
        <v>-0.00771970595269028-0.00610553782229423i</v>
      </c>
      <c r="AF1207" t="str">
        <f t="shared" si="590"/>
        <v>-3.83612687271956-0.778545889922339i</v>
      </c>
      <c r="AG1207" t="str">
        <f t="shared" si="591"/>
        <v>1.01721752749356-0.0236968918772485i</v>
      </c>
      <c r="AH1207" t="str">
        <f t="shared" si="592"/>
        <v>0.0237526199974284+0.0294869342206207i</v>
      </c>
      <c r="AI1207">
        <f t="shared" si="593"/>
        <v>-28.435519394529152</v>
      </c>
      <c r="AJ1207">
        <f t="shared" si="594"/>
        <v>51.14750202483021</v>
      </c>
      <c r="AK1207"/>
      <c r="AL1207"/>
      <c r="AM1207"/>
      <c r="AN1207"/>
    </row>
    <row r="1208" spans="1:40" x14ac:dyDescent="0.35">
      <c r="A1208"/>
      <c r="B1208">
        <f t="shared" si="595"/>
        <v>107400</v>
      </c>
      <c r="C1208" s="237" t="str">
        <f t="shared" si="563"/>
        <v>-1.83383278444661E-06+0.0063112307405546i</v>
      </c>
      <c r="D1208" s="208" t="str">
        <f t="shared" si="564"/>
        <v>-1.64875957909794+0.048386102344252i</v>
      </c>
      <c r="E1208" t="str">
        <f t="shared" si="565"/>
        <v>36500</v>
      </c>
      <c r="F1208" t="str">
        <f t="shared" si="566"/>
        <v>0.21505376344086</v>
      </c>
      <c r="G1208" t="str">
        <f t="shared" si="561"/>
        <v>0.21505376344086</v>
      </c>
      <c r="H1208" t="str">
        <f t="shared" si="567"/>
        <v>2.18790955271101+0.826430313338892i</v>
      </c>
      <c r="I1208" t="str">
        <f t="shared" si="568"/>
        <v>421.75881374443i</v>
      </c>
      <c r="J1208" t="str">
        <f t="shared" si="562"/>
        <v>-239.779040700093+92.2673321652414i</v>
      </c>
      <c r="K1208" t="str">
        <f t="shared" si="569"/>
        <v>0.589549802240979-1.53208814765671i</v>
      </c>
      <c r="L1208" t="str">
        <f t="shared" si="570"/>
        <v>0.176737295803916-0.390979894710285i</v>
      </c>
      <c r="M1208" t="str">
        <f t="shared" si="571"/>
        <v>0.766287098044895-1.923068042367i</v>
      </c>
      <c r="N1208" t="str">
        <f t="shared" si="572"/>
        <v>-1.33963187892203i</v>
      </c>
      <c r="O1208" t="str">
        <f t="shared" si="573"/>
        <v>0.229111152479738-0.973400267007055i</v>
      </c>
      <c r="P1208" t="str">
        <f t="shared" si="574"/>
        <v>0.770888847520262+0.973400267007055i</v>
      </c>
      <c r="Q1208" t="str">
        <f t="shared" si="575"/>
        <v>-0.770888847520262+0.366231611914975i</v>
      </c>
      <c r="R1208" t="str">
        <f t="shared" si="576"/>
        <v>-0.326443204918085-1.41778427805595i</v>
      </c>
      <c r="S1208" t="str">
        <f t="shared" si="577"/>
        <v>0.149581227859931i</v>
      </c>
      <c r="T1208" t="str">
        <f t="shared" si="578"/>
        <v>0.212073913152115-0.0488297754181782i</v>
      </c>
      <c r="U1208" t="str">
        <f t="shared" si="579"/>
        <v>0.00005-0.00132311571471714i</v>
      </c>
      <c r="V1208" t="str">
        <f t="shared" si="580"/>
        <v>0.00002-0.014818896004832i</v>
      </c>
      <c r="W1208" t="str">
        <f t="shared" si="581"/>
        <v>0.0000422730560593697-0.00121478497434917i</v>
      </c>
      <c r="X1208" t="str">
        <f t="shared" si="582"/>
        <v>0.0000496376869389216-0.00121422683337292i</v>
      </c>
      <c r="Y1208" t="str">
        <f t="shared" si="583"/>
        <v>0.009+0.53985128159287i</v>
      </c>
      <c r="Z1208" t="str">
        <f t="shared" si="584"/>
        <v>-0.0270248869438972-0.00155989579850754i</v>
      </c>
      <c r="AA1208" t="str">
        <f t="shared" si="585"/>
        <v>0.374194510553793-22.2721655876638i</v>
      </c>
      <c r="AB1208" t="str">
        <f t="shared" si="586"/>
        <v>0.637952896515266-0.14688792318305i</v>
      </c>
      <c r="AC1208" t="str">
        <f t="shared" si="587"/>
        <v>1.20637960287704-1.33938514821775i</v>
      </c>
      <c r="AD1208" t="str">
        <f t="shared" si="588"/>
        <v>0.297403003566303+0.208432936224499i</v>
      </c>
      <c r="AE1208" t="str">
        <f t="shared" si="589"/>
        <v>-0.00771214888666761-0.00609679423257822i</v>
      </c>
      <c r="AF1208" t="str">
        <f t="shared" si="590"/>
        <v>-3.83666913180895-0.77804421099464i</v>
      </c>
      <c r="AG1208" t="str">
        <f t="shared" si="591"/>
        <v>1.01720781277596-0.0236958484217393i</v>
      </c>
      <c r="AH1208" t="str">
        <f t="shared" si="592"/>
        <v>0.0237391050022847+0.0294475650779567i</v>
      </c>
      <c r="AI1208">
        <f t="shared" si="593"/>
        <v>-28.444501493397993</v>
      </c>
      <c r="AJ1208">
        <f t="shared" si="594"/>
        <v>51.126034696062156</v>
      </c>
      <c r="AK1208"/>
      <c r="AL1208"/>
      <c r="AM1208"/>
      <c r="AN1208"/>
    </row>
    <row r="1209" spans="1:40" x14ac:dyDescent="0.35">
      <c r="A1209"/>
      <c r="B1209">
        <f t="shared" si="595"/>
        <v>107500</v>
      </c>
      <c r="C1209" s="237" t="str">
        <f t="shared" si="563"/>
        <v>-1.83042258968476E-06+0.00630535982922776i</v>
      </c>
      <c r="D1209" s="208" t="str">
        <f t="shared" si="564"/>
        <v>-1.64875955295312+0.0483410920240795i</v>
      </c>
      <c r="E1209" t="str">
        <f t="shared" si="565"/>
        <v>36500</v>
      </c>
      <c r="F1209" t="str">
        <f t="shared" si="566"/>
        <v>0.21505376344086</v>
      </c>
      <c r="G1209" t="str">
        <f t="shared" si="561"/>
        <v>0.21505376344086</v>
      </c>
      <c r="H1209" t="str">
        <f t="shared" si="567"/>
        <v>2.18845061726888+0.825884055410243i</v>
      </c>
      <c r="I1209" t="str">
        <f t="shared" si="568"/>
        <v>422.151512826129i</v>
      </c>
      <c r="J1209" t="str">
        <f t="shared" si="562"/>
        <v>-240.227627544088+92.3532421579465i</v>
      </c>
      <c r="K1209" t="str">
        <f t="shared" si="569"/>
        <v>0.588586690804008-1.53102133755145i</v>
      </c>
      <c r="L1209" t="str">
        <f t="shared" si="570"/>
        <v>0.176464312165194-0.39073947634045i</v>
      </c>
      <c r="M1209" t="str">
        <f t="shared" si="571"/>
        <v>0.765051002969202-1.9217608138919i</v>
      </c>
      <c r="N1209" t="str">
        <f t="shared" si="572"/>
        <v>-1.34087920841823i</v>
      </c>
      <c r="O1209" t="str">
        <f t="shared" si="573"/>
        <v>0.227896823700847-0.973685286808353i</v>
      </c>
      <c r="P1209" t="str">
        <f t="shared" si="574"/>
        <v>0.772103176299153+0.973685286808353i</v>
      </c>
      <c r="Q1209" t="str">
        <f t="shared" si="575"/>
        <v>-0.772103176299153+0.367193921609877i</v>
      </c>
      <c r="R1209" t="str">
        <f t="shared" si="576"/>
        <v>-0.32642990097841-1.41632413367464i</v>
      </c>
      <c r="S1209" t="str">
        <f t="shared" si="577"/>
        <v>0.149720502746207i</v>
      </c>
      <c r="T1209" t="str">
        <f t="shared" si="578"/>
        <v>0.212052761345353-0.0488732488858821i</v>
      </c>
      <c r="U1209" t="str">
        <f t="shared" si="579"/>
        <v>0.00005-0.00132188490940112i</v>
      </c>
      <c r="V1209" t="str">
        <f t="shared" si="580"/>
        <v>0.00002-0.0148051109852926i</v>
      </c>
      <c r="W1209" t="str">
        <f t="shared" si="581"/>
        <v>0.0000422730550788369-0.00121365516771555i</v>
      </c>
      <c r="X1209" t="str">
        <f t="shared" si="582"/>
        <v>0.0000496239773252123-0.00121309762901849i</v>
      </c>
      <c r="Y1209" t="str">
        <f t="shared" si="583"/>
        <v>0.009+0.540353936417444i</v>
      </c>
      <c r="Z1209" t="str">
        <f t="shared" si="584"/>
        <v>-0.0269745447513271-0.00155728736251619i</v>
      </c>
      <c r="AA1209" t="str">
        <f t="shared" si="585"/>
        <v>0.37349515892212-22.2513657771012i</v>
      </c>
      <c r="AB1209" t="str">
        <f t="shared" si="586"/>
        <v>0.637889268433011-0.147018698459609i</v>
      </c>
      <c r="AC1209" t="str">
        <f t="shared" si="587"/>
        <v>1.2054830509889-1.33834740238848i</v>
      </c>
      <c r="AD1209" t="str">
        <f t="shared" si="588"/>
        <v>0.297662976782525+0.208512075800907i</v>
      </c>
      <c r="AE1209" t="str">
        <f t="shared" si="589"/>
        <v>-0.00770461006745672-0.00608806511191607i</v>
      </c>
      <c r="AF1209" t="str">
        <f t="shared" si="590"/>
        <v>-3.837210170222-0.777542963386163i</v>
      </c>
      <c r="AG1209" t="str">
        <f t="shared" si="591"/>
        <v>1.01719809201723-0.0236948168761571i</v>
      </c>
      <c r="AH1209" t="str">
        <f t="shared" si="592"/>
        <v>0.0237256172614185+0.0294082589212914i</v>
      </c>
      <c r="AI1209">
        <f t="shared" si="593"/>
        <v>-28.453476464593201</v>
      </c>
      <c r="AJ1209">
        <f t="shared" si="594"/>
        <v>51.104550707947453</v>
      </c>
      <c r="AK1209"/>
      <c r="AL1209"/>
      <c r="AM1209"/>
      <c r="AN1209"/>
    </row>
    <row r="1210" spans="1:40" x14ac:dyDescent="0.35">
      <c r="A1210"/>
      <c r="B1210">
        <f t="shared" si="595"/>
        <v>107600</v>
      </c>
      <c r="C1210" s="237" t="str">
        <f t="shared" si="563"/>
        <v>-1.82702189848091E-06+0.00629949983037277i</v>
      </c>
      <c r="D1210" s="208" t="str">
        <f t="shared" si="564"/>
        <v>-1.64875952688115+0.0482961653661913i</v>
      </c>
      <c r="E1210" t="str">
        <f t="shared" si="565"/>
        <v>36500</v>
      </c>
      <c r="F1210" t="str">
        <f t="shared" si="566"/>
        <v>0.21505376344086</v>
      </c>
      <c r="G1210" t="str">
        <f t="shared" si="561"/>
        <v>0.21505376344086</v>
      </c>
      <c r="H1210" t="str">
        <f t="shared" si="567"/>
        <v>2.18899046449413+0.825338312664408i</v>
      </c>
      <c r="I1210" t="str">
        <f t="shared" si="568"/>
        <v>422.544211907827i</v>
      </c>
      <c r="J1210" t="str">
        <f t="shared" si="562"/>
        <v>-240.67663187235+92.4391521506515i</v>
      </c>
      <c r="K1210" t="str">
        <f t="shared" si="569"/>
        <v>0.587625828973626-1.52995567384781i</v>
      </c>
      <c r="L1210" t="str">
        <f t="shared" si="570"/>
        <v>0.176191917630359-0.390499239043255i</v>
      </c>
      <c r="M1210" t="str">
        <f t="shared" si="571"/>
        <v>0.763817746603985-1.92045491289106i</v>
      </c>
      <c r="N1210" t="str">
        <f t="shared" si="572"/>
        <v>-1.34212653791444i</v>
      </c>
      <c r="O1210" t="str">
        <f t="shared" si="573"/>
        <v>0.226682140353079-0.973968791720221i</v>
      </c>
      <c r="P1210" t="str">
        <f t="shared" si="574"/>
        <v>0.773317859646921+0.973968791720221i</v>
      </c>
      <c r="Q1210" t="str">
        <f t="shared" si="575"/>
        <v>-0.773317859646921+0.368157746194219i</v>
      </c>
      <c r="R1210" t="str">
        <f t="shared" si="576"/>
        <v>-0.326416582868344-1.41486656688494i</v>
      </c>
      <c r="S1210" t="str">
        <f t="shared" si="577"/>
        <v>0.149859777632482i</v>
      </c>
      <c r="T1210" t="str">
        <f t="shared" si="578"/>
        <v>0.21203158909301-0.0489167165242047i</v>
      </c>
      <c r="U1210" t="str">
        <f t="shared" si="579"/>
        <v>0.00005-0.00132065639182733i</v>
      </c>
      <c r="V1210" t="str">
        <f t="shared" si="580"/>
        <v>0.00002-0.0147913515884661i</v>
      </c>
      <c r="W1210" t="str">
        <f t="shared" si="581"/>
        <v>0.0000422730540973917-0.00121252746130431i</v>
      </c>
      <c r="X1210" t="str">
        <f t="shared" si="582"/>
        <v>0.0000496103059120538-0.00121197052353537i</v>
      </c>
      <c r="Y1210" t="str">
        <f t="shared" si="583"/>
        <v>0.009+0.540856591242019i</v>
      </c>
      <c r="Z1210" t="str">
        <f t="shared" si="584"/>
        <v>-0.0269243431935736-0.0015546870150806i</v>
      </c>
      <c r="AA1210" t="str">
        <f t="shared" si="585"/>
        <v>0.372797769274655-22.2306048552709i</v>
      </c>
      <c r="AB1210" t="str">
        <f t="shared" si="586"/>
        <v>0.637825578847115-0.147149456200438i</v>
      </c>
      <c r="AC1210" t="str">
        <f t="shared" si="587"/>
        <v>1.20458860027201-1.33731063251355i</v>
      </c>
      <c r="AD1210" t="str">
        <f t="shared" si="588"/>
        <v>0.297923070903124+0.208590911563216i</v>
      </c>
      <c r="AE1210" t="str">
        <f t="shared" si="589"/>
        <v>-0.0076970894246079-0.0060793504198144i</v>
      </c>
      <c r="AF1210" t="str">
        <f t="shared" si="590"/>
        <v>-3.83774999137528-0.777042147298217i</v>
      </c>
      <c r="AG1210" t="str">
        <f t="shared" si="591"/>
        <v>1.01718836521915-0.02369379718078i</v>
      </c>
      <c r="AH1210" t="str">
        <f t="shared" si="592"/>
        <v>0.023712156661127+0.0293690155803789i</v>
      </c>
      <c r="AI1210">
        <f t="shared" si="593"/>
        <v>-28.462444324257405</v>
      </c>
      <c r="AJ1210">
        <f t="shared" si="594"/>
        <v>51.083050099694354</v>
      </c>
      <c r="AK1210"/>
      <c r="AL1210"/>
      <c r="AM1210"/>
      <c r="AN1210"/>
    </row>
    <row r="1211" spans="1:40" x14ac:dyDescent="0.35">
      <c r="A1211"/>
      <c r="B1211">
        <f t="shared" si="595"/>
        <v>107700</v>
      </c>
      <c r="C1211" s="237" t="str">
        <f t="shared" si="563"/>
        <v>-1.82363067555505E-06+0.00629365071359275i</v>
      </c>
      <c r="D1211" s="208" t="str">
        <f t="shared" si="564"/>
        <v>-1.64875950088178+0.0482513221375444i</v>
      </c>
      <c r="E1211" t="str">
        <f t="shared" si="565"/>
        <v>36500</v>
      </c>
      <c r="F1211" t="str">
        <f t="shared" si="566"/>
        <v>0.21505376344086</v>
      </c>
      <c r="G1211" t="str">
        <f t="shared" si="561"/>
        <v>0.21505376344086</v>
      </c>
      <c r="H1211" t="str">
        <f t="shared" si="567"/>
        <v>2.18952909779273+0.824793085064458i</v>
      </c>
      <c r="I1211" t="str">
        <f t="shared" si="568"/>
        <v>422.936910989526i</v>
      </c>
      <c r="J1211" t="str">
        <f t="shared" si="562"/>
        <v>-241.126053684877+92.5250621433566i</v>
      </c>
      <c r="K1211" t="str">
        <f t="shared" si="569"/>
        <v>0.586667210119214-1.52889115581664i</v>
      </c>
      <c r="L1211" t="str">
        <f t="shared" si="570"/>
        <v>0.17592011064662-0.390259183014285i</v>
      </c>
      <c r="M1211" t="str">
        <f t="shared" si="571"/>
        <v>0.762587320765834-1.91915033883093i</v>
      </c>
      <c r="N1211" t="str">
        <f t="shared" si="572"/>
        <v>-1.34337386741064i</v>
      </c>
      <c r="O1211" t="str">
        <f t="shared" si="573"/>
        <v>0.225467104326295-0.974250781301568i</v>
      </c>
      <c r="P1211" t="str">
        <f t="shared" si="574"/>
        <v>0.774532895673705+0.974250781301568i</v>
      </c>
      <c r="Q1211" t="str">
        <f t="shared" si="575"/>
        <v>-0.774532895673705+0.369123086109072i</v>
      </c>
      <c r="R1211" t="str">
        <f t="shared" si="576"/>
        <v>-0.326403250582614-1.41341157049299i</v>
      </c>
      <c r="S1211" t="str">
        <f t="shared" si="577"/>
        <v>0.149999052518758i</v>
      </c>
      <c r="T1211" t="str">
        <f t="shared" si="578"/>
        <v>0.212010396392998-0.0489601783264348i</v>
      </c>
      <c r="U1211" t="str">
        <f t="shared" si="579"/>
        <v>0.00005-0.00131943015562322i</v>
      </c>
      <c r="V1211" t="str">
        <f t="shared" si="580"/>
        <v>0.00002-0.0147776177429801i</v>
      </c>
      <c r="W1211" t="str">
        <f t="shared" si="581"/>
        <v>0.000042273053115034-0.00121140184926521i</v>
      </c>
      <c r="X1211" t="str">
        <f t="shared" si="582"/>
        <v>0.0000495966725576386-0.00121084551107792i</v>
      </c>
      <c r="Y1211" t="str">
        <f t="shared" si="583"/>
        <v>0.009+0.541359246066593i</v>
      </c>
      <c r="Z1211" t="str">
        <f t="shared" si="584"/>
        <v>-0.0268742817469758-0.00155209472156959i</v>
      </c>
      <c r="AA1211" t="str">
        <f t="shared" si="585"/>
        <v>0.372102334267353-22.2098827130026i</v>
      </c>
      <c r="AB1211" t="str">
        <f t="shared" si="586"/>
        <v>0.637761827751298-0.14728019638535i</v>
      </c>
      <c r="AC1211" t="str">
        <f t="shared" si="587"/>
        <v>1.20369624471555-1.33627483818571i</v>
      </c>
      <c r="AD1211" t="str">
        <f t="shared" si="588"/>
        <v>0.298183285603936+0.208669443339577i</v>
      </c>
      <c r="AE1211" t="str">
        <f t="shared" si="589"/>
        <v>-0.00768958688799888-0.00607065011593852i</v>
      </c>
      <c r="AF1211" t="str">
        <f t="shared" si="590"/>
        <v>-3.83828859867451-0.776541762926914i</v>
      </c>
      <c r="AG1211" t="str">
        <f t="shared" si="591"/>
        <v>1.01717863238348-0.023692789276089i</v>
      </c>
      <c r="AH1211" t="str">
        <f t="shared" si="592"/>
        <v>0.0236987230882417+0.0293298348856092i</v>
      </c>
      <c r="AI1211">
        <f t="shared" si="593"/>
        <v>-28.471405088486588</v>
      </c>
      <c r="AJ1211">
        <f t="shared" si="594"/>
        <v>51.061532910361812</v>
      </c>
      <c r="AK1211"/>
      <c r="AL1211"/>
      <c r="AM1211"/>
      <c r="AN1211"/>
    </row>
    <row r="1212" spans="1:40" x14ac:dyDescent="0.35">
      <c r="A1212"/>
      <c r="B1212">
        <f t="shared" si="595"/>
        <v>107800</v>
      </c>
      <c r="C1212" s="237" t="str">
        <f t="shared" si="563"/>
        <v>-1.82024888579072E-06+0.00628781244860365i</v>
      </c>
      <c r="D1212" s="208" t="str">
        <f t="shared" si="564"/>
        <v>-1.64875947495472+0.0482065621059613i</v>
      </c>
      <c r="E1212" t="str">
        <f t="shared" si="565"/>
        <v>36500</v>
      </c>
      <c r="F1212" t="str">
        <f t="shared" si="566"/>
        <v>0.21505376344086</v>
      </c>
      <c r="G1212" t="str">
        <f t="shared" si="561"/>
        <v>0.21505376344086</v>
      </c>
      <c r="H1212" t="str">
        <f t="shared" si="567"/>
        <v>2.19006652055975+0.824248372569128i</v>
      </c>
      <c r="I1212" t="str">
        <f t="shared" si="568"/>
        <v>423.329610071225i</v>
      </c>
      <c r="J1212" t="str">
        <f t="shared" si="562"/>
        <v>-241.575892981671+92.6109721360616i</v>
      </c>
      <c r="K1212" t="str">
        <f t="shared" si="569"/>
        <v>0.585710827632946-1.52782778272302i</v>
      </c>
      <c r="L1212" t="str">
        <f t="shared" si="570"/>
        <v>0.175648889665698-0.39001930844636i</v>
      </c>
      <c r="M1212" t="str">
        <f t="shared" si="571"/>
        <v>0.761359717298644-1.91784709116938i</v>
      </c>
      <c r="N1212" t="str">
        <f t="shared" si="572"/>
        <v>-1.34462119690684i</v>
      </c>
      <c r="O1212" t="str">
        <f t="shared" si="573"/>
        <v>0.224251717510874-0.974531255113669i</v>
      </c>
      <c r="P1212" t="str">
        <f t="shared" si="574"/>
        <v>0.775748282489126+0.974531255113669i</v>
      </c>
      <c r="Q1212" t="str">
        <f t="shared" si="575"/>
        <v>-0.775748282489126+0.370089941793171i</v>
      </c>
      <c r="R1212" t="str">
        <f t="shared" si="576"/>
        <v>-0.326389904115948-1.4119591373316i</v>
      </c>
      <c r="S1212" t="str">
        <f t="shared" si="577"/>
        <v>0.150138327405033i</v>
      </c>
      <c r="T1212" t="str">
        <f t="shared" si="578"/>
        <v>0.21198918324322-0.0490036342858575i</v>
      </c>
      <c r="U1212" t="str">
        <f t="shared" si="579"/>
        <v>0.0000499999999999999-0.0013182061944399i</v>
      </c>
      <c r="V1212" t="str">
        <f t="shared" si="580"/>
        <v>0.00002-0.0147639093777268i</v>
      </c>
      <c r="W1212" t="str">
        <f t="shared" si="581"/>
        <v>0.0000422730521317637-0.00121027832576978i</v>
      </c>
      <c r="X1212" t="str">
        <f t="shared" si="582"/>
        <v>0.0000495830771208181-0.00120972258582228i</v>
      </c>
      <c r="Y1212" t="str">
        <f t="shared" si="583"/>
        <v>0.009+0.541861900891167i</v>
      </c>
      <c r="Z1212" t="str">
        <f t="shared" si="584"/>
        <v>-0.0268243598903117-0.00154951044753702i</v>
      </c>
      <c r="AA1212" t="str">
        <f t="shared" si="585"/>
        <v>0.371408846590551-22.189199241535i</v>
      </c>
      <c r="AB1212" t="str">
        <f t="shared" si="586"/>
        <v>0.637698015139252-0.147410918994144i</v>
      </c>
      <c r="AC1212" t="str">
        <f t="shared" si="587"/>
        <v>1.2028059783288-1.33524001899142i</v>
      </c>
      <c r="AD1212" t="str">
        <f t="shared" si="588"/>
        <v>0.298443620560551+0.208747670958415i</v>
      </c>
      <c r="AE1212" t="str">
        <f t="shared" si="589"/>
        <v>-0.00768210238783475-0.00606196416011223i</v>
      </c>
      <c r="AF1212" t="str">
        <f t="shared" si="590"/>
        <v>-3.83882599551447-0.776041810463167i</v>
      </c>
      <c r="AG1212" t="str">
        <f t="shared" si="591"/>
        <v>1.01716889351201-0.0236917931027681i</v>
      </c>
      <c r="AH1212" t="str">
        <f t="shared" si="592"/>
        <v>0.0236853164301301+0.0292907166680074i</v>
      </c>
      <c r="AI1212">
        <f t="shared" si="593"/>
        <v>-28.480358773329193</v>
      </c>
      <c r="AJ1212">
        <f t="shared" si="594"/>
        <v>51.039999178856625</v>
      </c>
      <c r="AK1212"/>
      <c r="AL1212"/>
      <c r="AM1212"/>
      <c r="AN1212"/>
    </row>
    <row r="1213" spans="1:40" x14ac:dyDescent="0.35">
      <c r="A1213"/>
      <c r="B1213">
        <f t="shared" si="595"/>
        <v>107900</v>
      </c>
      <c r="C1213" s="237" t="str">
        <f t="shared" si="563"/>
        <v>-1.81687649423415E-06+0.0062819850052337i</v>
      </c>
      <c r="D1213" s="208" t="str">
        <f t="shared" si="564"/>
        <v>-1.64875944909971+0.0481618850401251i</v>
      </c>
      <c r="E1213" t="str">
        <f t="shared" si="565"/>
        <v>36500</v>
      </c>
      <c r="F1213" t="str">
        <f t="shared" si="566"/>
        <v>0.21505376344086</v>
      </c>
      <c r="G1213" t="str">
        <f t="shared" si="561"/>
        <v>0.21505376344086</v>
      </c>
      <c r="H1213" t="str">
        <f t="shared" si="567"/>
        <v>2.19060273617946+0.823704175132873i</v>
      </c>
      <c r="I1213" t="str">
        <f t="shared" si="568"/>
        <v>423.722309152923i</v>
      </c>
      <c r="J1213" t="str">
        <f t="shared" si="562"/>
        <v>-242.026149762731+92.6968821287668i</v>
      </c>
      <c r="K1213" t="str">
        <f t="shared" si="569"/>
        <v>0.584756674929737-1.52676555382634i</v>
      </c>
      <c r="L1213" t="str">
        <f t="shared" si="570"/>
        <v>0.175378253143828-0.389779615529563i</v>
      </c>
      <c r="M1213" t="str">
        <f t="shared" si="571"/>
        <v>0.760134928073565-1.9165451693559i</v>
      </c>
      <c r="N1213" t="str">
        <f t="shared" si="572"/>
        <v>-1.34586852640304i</v>
      </c>
      <c r="O1213" t="str">
        <f t="shared" si="573"/>
        <v>0.223035981797753-0.974810212720154i</v>
      </c>
      <c r="P1213" t="str">
        <f t="shared" si="574"/>
        <v>0.776964018202247+0.974810212720154i</v>
      </c>
      <c r="Q1213" t="str">
        <f t="shared" si="575"/>
        <v>-0.776964018202247+0.371058313682886i</v>
      </c>
      <c r="R1213" t="str">
        <f t="shared" si="576"/>
        <v>-0.326376543463061-1.41050926026015i</v>
      </c>
      <c r="S1213" t="str">
        <f t="shared" si="577"/>
        <v>0.150277602291309i</v>
      </c>
      <c r="T1213" t="str">
        <f t="shared" si="578"/>
        <v>0.211967949641583-0.049047084395754i</v>
      </c>
      <c r="U1213" t="str">
        <f t="shared" si="579"/>
        <v>0.0000499999999999999-0.001316984501952i</v>
      </c>
      <c r="V1213" t="str">
        <f t="shared" si="580"/>
        <v>0.00002-0.0147502264218624i</v>
      </c>
      <c r="W1213" t="str">
        <f t="shared" si="581"/>
        <v>0.0000422730511475811-0.00120915688501112i</v>
      </c>
      <c r="X1213" t="str">
        <f t="shared" si="582"/>
        <v>0.0000495695194610972-0.00120860174196613i</v>
      </c>
      <c r="Y1213" t="str">
        <f t="shared" si="583"/>
        <v>0.009+0.542364555715742i</v>
      </c>
      <c r="Z1213" t="str">
        <f t="shared" si="584"/>
        <v>-0.026774577104781-0.00154693415872057i</v>
      </c>
      <c r="AA1213" t="str">
        <f t="shared" si="585"/>
        <v>0.370717298968782-22.1685543325137i</v>
      </c>
      <c r="AB1213" t="str">
        <f t="shared" si="586"/>
        <v>0.63763414100468-0.147541624006611i</v>
      </c>
      <c r="AC1213" t="str">
        <f t="shared" si="587"/>
        <v>1.20191779514105-1.33420617451104i</v>
      </c>
      <c r="AD1213" t="str">
        <f t="shared" si="588"/>
        <v>0.298704075448295+0.20882559424845i</v>
      </c>
      <c r="AE1213" t="str">
        <f t="shared" si="589"/>
        <v>-0.00767463585464466-0.00605329251231686i</v>
      </c>
      <c r="AF1213" t="str">
        <f t="shared" si="590"/>
        <v>-3.83936218527917-0.775542290092748i</v>
      </c>
      <c r="AG1213" t="str">
        <f t="shared" si="591"/>
        <v>1.01715914860657-0.0236908086017017i</v>
      </c>
      <c r="AH1213" t="str">
        <f t="shared" si="592"/>
        <v>0.0236719365746878+0.0292516607592279i</v>
      </c>
      <c r="AI1213">
        <f t="shared" si="593"/>
        <v>-28.489305394787596</v>
      </c>
      <c r="AJ1213">
        <f t="shared" si="594"/>
        <v>51.018448943937166</v>
      </c>
      <c r="AK1213"/>
      <c r="AL1213"/>
      <c r="AM1213"/>
      <c r="AN1213"/>
    </row>
    <row r="1214" spans="1:40" x14ac:dyDescent="0.35">
      <c r="A1214"/>
      <c r="B1214">
        <f t="shared" si="595"/>
        <v>108000</v>
      </c>
      <c r="C1214" s="237" t="str">
        <f t="shared" si="563"/>
        <v>-1.81351346609326E-06+0.00627616835342283i</v>
      </c>
      <c r="D1214" s="208" t="str">
        <f t="shared" si="564"/>
        <v>-1.6487594233165+0.048117290709575i</v>
      </c>
      <c r="E1214" t="str">
        <f t="shared" si="565"/>
        <v>36500</v>
      </c>
      <c r="F1214" t="str">
        <f t="shared" si="566"/>
        <v>0.21505376344086</v>
      </c>
      <c r="G1214" t="str">
        <f t="shared" si="561"/>
        <v>0.21505376344086</v>
      </c>
      <c r="H1214" t="str">
        <f t="shared" si="567"/>
        <v>2.19113774802535+0.823160492705912i</v>
      </c>
      <c r="I1214" t="str">
        <f t="shared" si="568"/>
        <v>424.115008234622i</v>
      </c>
      <c r="J1214" t="str">
        <f t="shared" si="562"/>
        <v>-242.476824028058+92.7827921214718i</v>
      </c>
      <c r="K1214" t="str">
        <f t="shared" si="569"/>
        <v>0.583804745447135-1.5257044683803i</v>
      </c>
      <c r="L1214" t="str">
        <f t="shared" si="570"/>
        <v>0.175108199541732-0.38954010445125i</v>
      </c>
      <c r="M1214" t="str">
        <f t="shared" si="571"/>
        <v>0.758912944988867-1.91524457283155i</v>
      </c>
      <c r="N1214" t="str">
        <f t="shared" si="572"/>
        <v>-1.34711585589925i</v>
      </c>
      <c r="O1214" t="str">
        <f t="shared" si="573"/>
        <v>0.221819899078402-0.975087653687015i</v>
      </c>
      <c r="P1214" t="str">
        <f t="shared" si="574"/>
        <v>0.778180100921598+0.975087653687015i</v>
      </c>
      <c r="Q1214" t="str">
        <f t="shared" si="575"/>
        <v>-0.778180100921598+0.372028202212235i</v>
      </c>
      <c r="R1214" t="str">
        <f t="shared" si="576"/>
        <v>-0.326363168618663-1.40906193216444i</v>
      </c>
      <c r="S1214" t="str">
        <f t="shared" si="577"/>
        <v>0.150416877177584i</v>
      </c>
      <c r="T1214" t="str">
        <f t="shared" si="578"/>
        <v>0.211946695585988-0.0490905286494006i</v>
      </c>
      <c r="U1214" t="str">
        <f t="shared" si="579"/>
        <v>0.0000499999999999999-0.0013157650718576i</v>
      </c>
      <c r="V1214" t="str">
        <f t="shared" si="580"/>
        <v>0.00002-0.0147365688048051i</v>
      </c>
      <c r="W1214" t="str">
        <f t="shared" si="581"/>
        <v>0.000042273050162486-0.00120803752120385i</v>
      </c>
      <c r="X1214" t="str">
        <f t="shared" si="582"/>
        <v>0.0000495559994386303-0.00120748297372864i</v>
      </c>
      <c r="Y1214" t="str">
        <f t="shared" si="583"/>
        <v>0.009+0.542867210540316i</v>
      </c>
      <c r="Z1214" t="str">
        <f t="shared" si="584"/>
        <v>-0.0267249328739933-0.00154436582104061i</v>
      </c>
      <c r="AA1214" t="str">
        <f t="shared" si="585"/>
        <v>0.370027684160581-22.1479478779897i</v>
      </c>
      <c r="AB1214" t="str">
        <f t="shared" si="586"/>
        <v>0.637570205341269-0.147672311402523i</v>
      </c>
      <c r="AC1214" t="str">
        <f t="shared" si="587"/>
        <v>1.20103168920153-1.33317330431876i</v>
      </c>
      <c r="AD1214" t="str">
        <f t="shared" si="588"/>
        <v>0.298964649942244+0.208903213038686i</v>
      </c>
      <c r="AE1214" t="str">
        <f t="shared" si="589"/>
        <v>-0.00766718721928089-0.0060446351326906i</v>
      </c>
      <c r="AF1214" t="str">
        <f t="shared" si="590"/>
        <v>-3.83989717134185-0.775043201996337i</v>
      </c>
      <c r="AG1214" t="str">
        <f t="shared" si="591"/>
        <v>1.01714939766898-0.0236898357139752i</v>
      </c>
      <c r="AH1214" t="str">
        <f t="shared" si="592"/>
        <v>0.0236585834103393+0.0292126669915557i</v>
      </c>
      <c r="AI1214">
        <f t="shared" si="593"/>
        <v>-28.498244968816909</v>
      </c>
      <c r="AJ1214">
        <f t="shared" si="594"/>
        <v>50.996882244213616</v>
      </c>
      <c r="AK1214"/>
      <c r="AL1214"/>
      <c r="AM1214"/>
      <c r="AN1214"/>
    </row>
    <row r="1215" spans="1:40" x14ac:dyDescent="0.35">
      <c r="A1215"/>
      <c r="B1215">
        <f t="shared" si="595"/>
        <v>108100</v>
      </c>
      <c r="C1215" s="237" t="str">
        <f t="shared" si="563"/>
        <v>-1.81015976673685E-06+0.00627036246322223i</v>
      </c>
      <c r="D1215" s="208" t="str">
        <f t="shared" si="564"/>
        <v>-1.64875939760481+0.0480727788847038i</v>
      </c>
      <c r="E1215" t="str">
        <f t="shared" si="565"/>
        <v>36500</v>
      </c>
      <c r="F1215" t="str">
        <f t="shared" si="566"/>
        <v>0.21505376344086</v>
      </c>
      <c r="G1215" t="str">
        <f t="shared" si="561"/>
        <v>0.21505376344086</v>
      </c>
      <c r="H1215" t="str">
        <f t="shared" si="567"/>
        <v>2.19167155946012+0.822617325234225i</v>
      </c>
      <c r="I1215" t="str">
        <f t="shared" si="568"/>
        <v>424.507707316321i</v>
      </c>
      <c r="J1215" t="str">
        <f t="shared" si="562"/>
        <v>-242.92791577765+92.8687021141769i</v>
      </c>
      <c r="K1215" t="str">
        <f t="shared" si="569"/>
        <v>0.582855032645255-1.52464452563305i</v>
      </c>
      <c r="L1215" t="str">
        <f t="shared" si="570"/>
        <v>0.174838727324616-0.389300775396073i</v>
      </c>
      <c r="M1215" t="str">
        <f t="shared" si="571"/>
        <v>0.757693759969871-1.91394530102912i</v>
      </c>
      <c r="N1215" t="str">
        <f t="shared" si="572"/>
        <v>-1.34836318539545i</v>
      </c>
      <c r="O1215" t="str">
        <f t="shared" si="573"/>
        <v>0.220603471244857-0.975363577582595i</v>
      </c>
      <c r="P1215" t="str">
        <f t="shared" si="574"/>
        <v>0.779396528755143+0.975363577582595i</v>
      </c>
      <c r="Q1215" t="str">
        <f t="shared" si="575"/>
        <v>-0.779396528755143+0.372999607812855i</v>
      </c>
      <c r="R1215" t="str">
        <f t="shared" si="576"/>
        <v>-0.326349779577461-1.40761714595661i</v>
      </c>
      <c r="S1215" t="str">
        <f t="shared" si="577"/>
        <v>0.15055615206386i</v>
      </c>
      <c r="T1215" t="str">
        <f t="shared" si="578"/>
        <v>0.21192542107434-0.0491339670400714i</v>
      </c>
      <c r="U1215" t="str">
        <f t="shared" si="579"/>
        <v>0.0000499999999999999-0.00131454789787808i</v>
      </c>
      <c r="V1215" t="str">
        <f t="shared" si="580"/>
        <v>0.00002-0.0147229364562345i</v>
      </c>
      <c r="W1215" t="str">
        <f t="shared" si="581"/>
        <v>0.0000422730491764784-0.001206920228584i</v>
      </c>
      <c r="X1215" t="str">
        <f t="shared" si="582"/>
        <v>0.000049542516914219-0.0012063662753504i</v>
      </c>
      <c r="Y1215" t="str">
        <f t="shared" si="583"/>
        <v>0.009+0.543369865364891i</v>
      </c>
      <c r="Z1215" t="str">
        <f t="shared" si="584"/>
        <v>-0.0266754266839544-0.001541805400599i</v>
      </c>
      <c r="AA1215" t="str">
        <f t="shared" si="585"/>
        <v>0.369339994958284-22.127379770417i</v>
      </c>
      <c r="AB1215" t="str">
        <f t="shared" si="586"/>
        <v>0.637506208142717-0.147802981161649i</v>
      </c>
      <c r="AC1215" t="str">
        <f t="shared" si="587"/>
        <v>1.20014765457936-1.33214140798277i</v>
      </c>
      <c r="AD1215" t="str">
        <f t="shared" si="588"/>
        <v>0.299225343717217+0.208980527158418i</v>
      </c>
      <c r="AE1215" t="str">
        <f t="shared" si="589"/>
        <v>-0.00765975641291681-0.00603599198152782i</v>
      </c>
      <c r="AF1215" t="str">
        <f t="shared" si="590"/>
        <v>-3.84043095706493-0.774544546349521i</v>
      </c>
      <c r="AG1215" t="str">
        <f t="shared" si="591"/>
        <v>1.01713964070111-0.0236888743808728i</v>
      </c>
      <c r="AH1215" t="str">
        <f t="shared" si="592"/>
        <v>0.0236452568260329+0.0291737351978996i</v>
      </c>
      <c r="AI1215">
        <f t="shared" si="593"/>
        <v>-28.507177511326255</v>
      </c>
      <c r="AJ1215">
        <f t="shared" si="594"/>
        <v>50.975299118147426</v>
      </c>
      <c r="AK1215"/>
      <c r="AL1215"/>
      <c r="AM1215"/>
      <c r="AN1215"/>
    </row>
    <row r="1216" spans="1:40" x14ac:dyDescent="0.35">
      <c r="A1216"/>
      <c r="B1216">
        <f t="shared" si="595"/>
        <v>108200</v>
      </c>
      <c r="C1216" s="237" t="str">
        <f t="shared" si="563"/>
        <v>-1.80681536169369E-06+0.00626456730479383i</v>
      </c>
      <c r="D1216" s="208" t="str">
        <f t="shared" si="564"/>
        <v>-1.64875937196437+0.0480283493367527i</v>
      </c>
      <c r="E1216" t="str">
        <f t="shared" si="565"/>
        <v>36500</v>
      </c>
      <c r="F1216" t="str">
        <f t="shared" si="566"/>
        <v>0.21505376344086</v>
      </c>
      <c r="G1216" t="str">
        <f t="shared" si="561"/>
        <v>0.21505376344086</v>
      </c>
      <c r="H1216" t="str">
        <f t="shared" si="567"/>
        <v>2.19220417383573+0.82207467265962i</v>
      </c>
      <c r="I1216" t="str">
        <f t="shared" si="568"/>
        <v>424.90040639802i</v>
      </c>
      <c r="J1216" t="str">
        <f t="shared" si="562"/>
        <v>-243.379425011509+92.9546121068819i</v>
      </c>
      <c r="K1216" t="str">
        <f t="shared" si="569"/>
        <v>0.58190753000667-1.52358572482716i</v>
      </c>
      <c r="L1216" t="str">
        <f t="shared" si="570"/>
        <v>0.174569834962154-0.389061628545998i</v>
      </c>
      <c r="M1216" t="str">
        <f t="shared" si="571"/>
        <v>0.756477364968824-1.91264735337316i</v>
      </c>
      <c r="N1216" t="str">
        <f t="shared" si="572"/>
        <v>-1.34961051489165i</v>
      </c>
      <c r="O1216" t="str">
        <f t="shared" si="573"/>
        <v>0.219386700189667-0.975637983977607i</v>
      </c>
      <c r="P1216" t="str">
        <f t="shared" si="574"/>
        <v>0.780613299810333+0.975637983977607i</v>
      </c>
      <c r="Q1216" t="str">
        <f t="shared" si="575"/>
        <v>-0.780613299810333+0.373972530914043i</v>
      </c>
      <c r="R1216" t="str">
        <f t="shared" si="576"/>
        <v>-0.32633637633415-1.40617489457496i</v>
      </c>
      <c r="S1216" t="str">
        <f t="shared" si="577"/>
        <v>0.150695426950135i</v>
      </c>
      <c r="T1216" t="str">
        <f t="shared" si="578"/>
        <v>0.211904126104535-0.0491773995610347i</v>
      </c>
      <c r="U1216" t="str">
        <f t="shared" si="579"/>
        <v>0.0000500000000000001-0.00131333297375805i</v>
      </c>
      <c r="V1216" t="str">
        <f t="shared" si="580"/>
        <v>0.00002-0.0147093293060901i</v>
      </c>
      <c r="W1216" t="str">
        <f t="shared" si="581"/>
        <v>0.0000422730481895586-0.00120580500140892i</v>
      </c>
      <c r="X1216" t="str">
        <f t="shared" si="582"/>
        <v>0.000049529071749307-0.00120525164109324i</v>
      </c>
      <c r="Y1216" t="str">
        <f t="shared" si="583"/>
        <v>0.009+0.543872520189465i</v>
      </c>
      <c r="Z1216" t="str">
        <f t="shared" si="584"/>
        <v>-0.0266260580230523-0.00153925286367797i</v>
      </c>
      <c r="AA1216" t="str">
        <f t="shared" si="585"/>
        <v>0.368654224187858-22.1068499026516i</v>
      </c>
      <c r="AB1216" t="str">
        <f t="shared" si="586"/>
        <v>0.637442149402694-0.147933633263737i</v>
      </c>
      <c r="AC1216" t="str">
        <f t="shared" si="587"/>
        <v>1.19926568536345-1.33111048506518i</v>
      </c>
      <c r="AD1216" t="str">
        <f t="shared" si="588"/>
        <v>0.299486156447782+0.20905753643722i</v>
      </c>
      <c r="AE1216" t="str">
        <f t="shared" si="589"/>
        <v>-0.00765234336704511-0.00602736301927794i</v>
      </c>
      <c r="AF1216" t="str">
        <f t="shared" si="590"/>
        <v>-3.8409635458001-0.774046323322867i</v>
      </c>
      <c r="AG1216" t="str">
        <f t="shared" si="591"/>
        <v>1.01712987770482-0.0236879245438783i</v>
      </c>
      <c r="AH1216" t="str">
        <f t="shared" si="592"/>
        <v>0.0236319567112391+0.0291348652117912i</v>
      </c>
      <c r="AI1216">
        <f t="shared" si="593"/>
        <v>-28.516103038178386</v>
      </c>
      <c r="AJ1216">
        <f t="shared" si="594"/>
        <v>50.95369960405224</v>
      </c>
      <c r="AK1216"/>
      <c r="AL1216"/>
      <c r="AM1216"/>
      <c r="AN1216"/>
    </row>
    <row r="1217" spans="1:40" x14ac:dyDescent="0.35">
      <c r="A1217"/>
      <c r="B1217">
        <f t="shared" si="595"/>
        <v>108300</v>
      </c>
      <c r="C1217" s="237" t="str">
        <f t="shared" si="563"/>
        <v>-0.0000018034802166516+0.00625878284840971i</v>
      </c>
      <c r="D1217" s="208" t="str">
        <f t="shared" si="564"/>
        <v>-1.64875934639492+0.0479840018378078i</v>
      </c>
      <c r="E1217" t="str">
        <f t="shared" si="565"/>
        <v>36500</v>
      </c>
      <c r="F1217" t="str">
        <f t="shared" si="566"/>
        <v>0.21505376344086</v>
      </c>
      <c r="G1217" t="str">
        <f t="shared" si="561"/>
        <v>0.21505376344086</v>
      </c>
      <c r="H1217" t="str">
        <f t="shared" si="567"/>
        <v>2.19273559449351+0.821532534919761i</v>
      </c>
      <c r="I1217" t="str">
        <f t="shared" si="568"/>
        <v>425.293105479718i</v>
      </c>
      <c r="J1217" t="str">
        <f t="shared" si="562"/>
        <v>-243.831351729634+93.040522099587i</v>
      </c>
      <c r="K1217" t="str">
        <f t="shared" si="569"/>
        <v>0.58096223103635-1.52252806519973i</v>
      </c>
      <c r="L1217" t="str">
        <f t="shared" si="570"/>
        <v>0.174301520928472-0.388822664080316i</v>
      </c>
      <c r="M1217" t="str">
        <f t="shared" si="571"/>
        <v>0.755263751964822-1.91135072928005i</v>
      </c>
      <c r="N1217" t="str">
        <f t="shared" si="572"/>
        <v>-1.35085784438786i</v>
      </c>
      <c r="O1217" t="str">
        <f t="shared" si="573"/>
        <v>0.21816958780591-0.975910872445122i</v>
      </c>
      <c r="P1217" t="str">
        <f t="shared" si="574"/>
        <v>0.78183041219409+0.975910872445122i</v>
      </c>
      <c r="Q1217" t="str">
        <f t="shared" si="575"/>
        <v>-0.78183041219409+0.374946971942738i</v>
      </c>
      <c r="R1217" t="str">
        <f t="shared" si="576"/>
        <v>-0.326322958883424-1.40473517098387i</v>
      </c>
      <c r="S1217" t="str">
        <f t="shared" si="577"/>
        <v>0.150834701836411i</v>
      </c>
      <c r="T1217" t="str">
        <f t="shared" si="578"/>
        <v>0.211882810674472-0.0492208262055567i</v>
      </c>
      <c r="U1217" t="str">
        <f t="shared" si="579"/>
        <v>0.0000500000000000001-0.0013121202932652i</v>
      </c>
      <c r="V1217" t="str">
        <f t="shared" si="580"/>
        <v>0.00002-0.0146957472845702i</v>
      </c>
      <c r="W1217" t="str">
        <f t="shared" si="581"/>
        <v>0.000042273047201726-0.00120469183395714i</v>
      </c>
      <c r="X1217" t="str">
        <f t="shared" si="582"/>
        <v>0.0000495156638059779-0.00120413906524023i</v>
      </c>
      <c r="Y1217" t="str">
        <f t="shared" si="583"/>
        <v>0.009+0.544375175014039i</v>
      </c>
      <c r="Z1217" t="str">
        <f t="shared" si="584"/>
        <v>-0.0265768263820448-0.00153670817673898i</v>
      </c>
      <c r="AA1217" t="str">
        <f t="shared" si="585"/>
        <v>0.367970364708693-22.0863581679484i</v>
      </c>
      <c r="AB1217" t="str">
        <f t="shared" si="586"/>
        <v>0.63737802911488-0.148064267688533i</v>
      </c>
      <c r="AC1217" t="str">
        <f t="shared" si="587"/>
        <v>1.19838577566245-1.33008053512217i</v>
      </c>
      <c r="AD1217" t="str">
        <f t="shared" si="588"/>
        <v>0.299747087808259+0.209134240704958i</v>
      </c>
      <c r="AE1217" t="str">
        <f t="shared" si="589"/>
        <v>-0.00764494801347624-0.00601874820654509i</v>
      </c>
      <c r="AF1217" t="str">
        <f t="shared" si="590"/>
        <v>-3.84149494088843-0.773548533081953i</v>
      </c>
      <c r="AG1217" t="str">
        <f t="shared" si="591"/>
        <v>1.01712010868202-0.0236869861446728i</v>
      </c>
      <c r="AH1217" t="str">
        <f t="shared" si="592"/>
        <v>0.0236186829559471+0.0290960568673817i</v>
      </c>
      <c r="AI1217">
        <f t="shared" si="593"/>
        <v>-28.525021565190016</v>
      </c>
      <c r="AJ1217">
        <f t="shared" si="594"/>
        <v>50.932083740094861</v>
      </c>
      <c r="AK1217"/>
      <c r="AL1217"/>
      <c r="AM1217"/>
      <c r="AN1217"/>
    </row>
    <row r="1218" spans="1:40" x14ac:dyDescent="0.35">
      <c r="A1218"/>
      <c r="B1218">
        <f t="shared" si="595"/>
        <v>108400</v>
      </c>
      <c r="C1218" s="237" t="str">
        <f t="shared" si="563"/>
        <v>-1.80015429745661E-06+0.00625300906445168i</v>
      </c>
      <c r="D1218" s="208" t="str">
        <f t="shared" si="564"/>
        <v>-1.6487593208962+0.0479397361607962i</v>
      </c>
      <c r="E1218" t="str">
        <f t="shared" si="565"/>
        <v>36500</v>
      </c>
      <c r="F1218" t="str">
        <f t="shared" si="566"/>
        <v>0.21505376344086</v>
      </c>
      <c r="G1218" t="str">
        <f t="shared" si="561"/>
        <v>0.21505376344086</v>
      </c>
      <c r="H1218" t="str">
        <f t="shared" si="567"/>
        <v>2.19326582476409+0.820990911948197i</v>
      </c>
      <c r="I1218" t="str">
        <f t="shared" si="568"/>
        <v>425.685804561417i</v>
      </c>
      <c r="J1218" t="str">
        <f t="shared" si="562"/>
        <v>-244.283695932025+93.1264320922921i</v>
      </c>
      <c r="K1218" t="str">
        <f t="shared" si="569"/>
        <v>0.580019129261569-1.52147154598247i</v>
      </c>
      <c r="L1218" t="str">
        <f t="shared" si="570"/>
        <v>0.174033783702146-0.388583882175673i</v>
      </c>
      <c r="M1218" t="str">
        <f t="shared" si="571"/>
        <v>0.754052912963715-1.91005542815814i</v>
      </c>
      <c r="N1218" t="str">
        <f t="shared" si="572"/>
        <v>-1.35210517388406i</v>
      </c>
      <c r="O1218" t="str">
        <f t="shared" si="573"/>
        <v>0.216952135987226-0.976182242560568i</v>
      </c>
      <c r="P1218" t="str">
        <f t="shared" si="574"/>
        <v>0.783047864012774+0.976182242560568i</v>
      </c>
      <c r="Q1218" t="str">
        <f t="shared" si="575"/>
        <v>-0.783047864012774+0.375922931323492i</v>
      </c>
      <c r="R1218" t="str">
        <f t="shared" si="576"/>
        <v>-0.326309527219971-1.4032979681737i</v>
      </c>
      <c r="S1218" t="str">
        <f t="shared" si="577"/>
        <v>0.150973976722686i</v>
      </c>
      <c r="T1218" t="str">
        <f t="shared" si="578"/>
        <v>0.211861474782049-0.0492642469668986i</v>
      </c>
      <c r="U1218" t="str">
        <f t="shared" si="579"/>
        <v>0.0000500000000000001-0.00131090985019023i</v>
      </c>
      <c r="V1218" t="str">
        <f t="shared" si="580"/>
        <v>0.00002-0.0146821903221306i</v>
      </c>
      <c r="W1218" t="str">
        <f t="shared" si="581"/>
        <v>0.0000422730462129811-0.00120358072052833i</v>
      </c>
      <c r="X1218" t="str">
        <f t="shared" si="582"/>
        <v>0.0000495022929469513-0.00120302854209549i</v>
      </c>
      <c r="Y1218" t="str">
        <f t="shared" si="583"/>
        <v>0.009+0.544877829838614i</v>
      </c>
      <c r="Z1218" t="str">
        <f t="shared" si="584"/>
        <v>-0.0265277312540455-0.00153417130642159i</v>
      </c>
      <c r="AA1218" t="str">
        <f t="shared" si="585"/>
        <v>0.367288409413426-22.0659044599603i</v>
      </c>
      <c r="AB1218" t="str">
        <f t="shared" si="586"/>
        <v>0.637313847272952-0.148194884415764i</v>
      </c>
      <c r="AC1218" t="str">
        <f t="shared" si="587"/>
        <v>1.19750791960468-1.32905155770408i</v>
      </c>
      <c r="AD1218" t="str">
        <f t="shared" si="588"/>
        <v>0.300008137472701+0.209210639791788i</v>
      </c>
      <c r="AE1218" t="str">
        <f t="shared" si="589"/>
        <v>-0.00763757028433592-0.0060101475040871i</v>
      </c>
      <c r="AF1218" t="str">
        <f t="shared" si="590"/>
        <v>-3.84202514566029-0.773051175787401i</v>
      </c>
      <c r="AG1218" t="str">
        <f t="shared" si="591"/>
        <v>1.01711033363462-0.0236860591251336i</v>
      </c>
      <c r="AH1218" t="str">
        <f t="shared" si="592"/>
        <v>0.0236054354506609+0.0290573099994388i</v>
      </c>
      <c r="AI1218">
        <f t="shared" si="593"/>
        <v>-28.533933108132228</v>
      </c>
      <c r="AJ1218">
        <f t="shared" si="594"/>
        <v>50.910451564296899</v>
      </c>
      <c r="AK1218"/>
      <c r="AL1218"/>
      <c r="AM1218"/>
      <c r="AN1218"/>
    </row>
    <row r="1219" spans="1:40" x14ac:dyDescent="0.35">
      <c r="A1219"/>
      <c r="B1219">
        <f t="shared" si="595"/>
        <v>108500</v>
      </c>
      <c r="C1219" s="237" t="str">
        <f t="shared" si="563"/>
        <v>-1.79683757011207E-06+0.00624724592341076i</v>
      </c>
      <c r="D1219" s="208" t="str">
        <f t="shared" si="564"/>
        <v>-1.64875929546796+0.0478955520794825i</v>
      </c>
      <c r="E1219" t="str">
        <f t="shared" si="565"/>
        <v>36500</v>
      </c>
      <c r="F1219" t="str">
        <f t="shared" si="566"/>
        <v>0.21505376344086</v>
      </c>
      <c r="G1219" t="str">
        <f t="shared" si="561"/>
        <v>0.21505376344086</v>
      </c>
      <c r="H1219" t="str">
        <f t="shared" si="567"/>
        <v>2.19379486796752+0.820449803674396i</v>
      </c>
      <c r="I1219" t="str">
        <f t="shared" si="568"/>
        <v>426.078503643116i</v>
      </c>
      <c r="J1219" t="str">
        <f t="shared" si="562"/>
        <v>-244.736457618682+93.2123420849971i</v>
      </c>
      <c r="K1219" t="str">
        <f t="shared" si="569"/>
        <v>0.579078218231815-1.52041616640167i</v>
      </c>
      <c r="L1219" t="str">
        <f t="shared" si="570"/>
        <v>0.173766621766174-0.388345283006077i</v>
      </c>
      <c r="M1219" t="str">
        <f t="shared" si="571"/>
        <v>0.752844839997989-1.90876144940775i</v>
      </c>
      <c r="N1219" t="str">
        <f t="shared" si="572"/>
        <v>-1.35335250338026i</v>
      </c>
      <c r="O1219" t="str">
        <f t="shared" si="573"/>
        <v>0.215734346627755-0.976452093901742i</v>
      </c>
      <c r="P1219" t="str">
        <f t="shared" si="574"/>
        <v>0.784265653372245+0.976452093901742i</v>
      </c>
      <c r="Q1219" t="str">
        <f t="shared" si="575"/>
        <v>-0.784265653372245+0.376900409478518i</v>
      </c>
      <c r="R1219" t="str">
        <f t="shared" si="576"/>
        <v>-0.326296081338468-1.4018632791606i</v>
      </c>
      <c r="S1219" t="str">
        <f t="shared" si="577"/>
        <v>0.151113251608962i</v>
      </c>
      <c r="T1219" t="str">
        <f t="shared" si="578"/>
        <v>0.21184011842516-0.0493076618383182i</v>
      </c>
      <c r="U1219" t="str">
        <f t="shared" si="579"/>
        <v>0.0000500000000000001-0.00130970163834674i</v>
      </c>
      <c r="V1219" t="str">
        <f t="shared" si="580"/>
        <v>0.00002-0.0146686583494834i</v>
      </c>
      <c r="W1219" t="str">
        <f t="shared" si="581"/>
        <v>0.0000422730452233236-0.00120247165544315i</v>
      </c>
      <c r="X1219" t="str">
        <f t="shared" si="582"/>
        <v>0.0000494889590355783-0.00120192006598414i</v>
      </c>
      <c r="Y1219" t="str">
        <f t="shared" si="583"/>
        <v>0.009+0.545380484663188i</v>
      </c>
      <c r="Z1219" t="str">
        <f t="shared" si="584"/>
        <v>-0.0264787721345112-0.00153164221954232i</v>
      </c>
      <c r="AA1219" t="str">
        <f t="shared" si="585"/>
        <v>0.366608351227753-22.0454886727358i</v>
      </c>
      <c r="AB1219" t="str">
        <f t="shared" si="586"/>
        <v>0.637249603870574-0.148325483425148i</v>
      </c>
      <c r="AC1219" t="str">
        <f t="shared" si="587"/>
        <v>1.19663211133803-1.32802355235534i</v>
      </c>
      <c r="AD1219" t="str">
        <f t="shared" si="588"/>
        <v>0.300269305114919+0.209286733528155i</v>
      </c>
      <c r="AE1219" t="str">
        <f t="shared" si="589"/>
        <v>-0.00763021011206414-0.00600156087281483i</v>
      </c>
      <c r="AF1219" t="str">
        <f t="shared" si="590"/>
        <v>-3.84255416343548-0.772554251594914i</v>
      </c>
      <c r="AG1219" t="str">
        <f t="shared" si="591"/>
        <v>1.01710055256456-0.0236851434273343i</v>
      </c>
      <c r="AH1219" t="str">
        <f t="shared" si="592"/>
        <v>0.0235922140863975+0.0290186244433439i</v>
      </c>
      <c r="AI1219">
        <f t="shared" si="593"/>
        <v>-28.542837682730454</v>
      </c>
      <c r="AJ1219">
        <f t="shared" si="594"/>
        <v>50.88880311453417</v>
      </c>
      <c r="AK1219"/>
      <c r="AL1219"/>
      <c r="AM1219"/>
      <c r="AN1219"/>
    </row>
    <row r="1220" spans="1:40" x14ac:dyDescent="0.35">
      <c r="A1220"/>
      <c r="B1220">
        <f t="shared" si="595"/>
        <v>108600</v>
      </c>
      <c r="C1220" s="237" t="str">
        <f t="shared" si="563"/>
        <v>-1.79353000077777E-06+0.00624149339588662i</v>
      </c>
      <c r="D1220" s="208" t="str">
        <f t="shared" si="564"/>
        <v>-1.64875927010993+0.0478514493684641i</v>
      </c>
      <c r="E1220" t="str">
        <f t="shared" si="565"/>
        <v>36500</v>
      </c>
      <c r="F1220" t="str">
        <f t="shared" si="566"/>
        <v>0.21505376344086</v>
      </c>
      <c r="G1220" t="str">
        <f t="shared" si="561"/>
        <v>0.21505376344086</v>
      </c>
      <c r="H1220" t="str">
        <f t="shared" si="567"/>
        <v>2.19432272741325+0.819909210023776i</v>
      </c>
      <c r="I1220" t="str">
        <f t="shared" si="568"/>
        <v>426.471202724814i</v>
      </c>
      <c r="J1220" t="str">
        <f t="shared" si="562"/>
        <v>-245.189636789605+93.2982520777022i</v>
      </c>
      <c r="K1220" t="str">
        <f t="shared" si="569"/>
        <v>0.578139491518715-1.51936192567834i</v>
      </c>
      <c r="L1220" t="str">
        <f t="shared" si="570"/>
        <v>0.173500033607978-0.388106866742922i</v>
      </c>
      <c r="M1220" t="str">
        <f t="shared" si="571"/>
        <v>0.751639525126693-1.90746879242126i</v>
      </c>
      <c r="N1220" t="str">
        <f t="shared" si="572"/>
        <v>-1.35459983287647i</v>
      </c>
      <c r="O1220" t="str">
        <f t="shared" si="573"/>
        <v>0.214516221622162-0.976720426048801i</v>
      </c>
      <c r="P1220" t="str">
        <f t="shared" si="574"/>
        <v>0.785483778377838+0.976720426048801i</v>
      </c>
      <c r="Q1220" t="str">
        <f t="shared" si="575"/>
        <v>-0.785483778377838+0.377879406827669i</v>
      </c>
      <c r="R1220" t="str">
        <f t="shared" si="576"/>
        <v>-0.326282621233586-1.40043109698644i</v>
      </c>
      <c r="S1220" t="str">
        <f t="shared" si="577"/>
        <v>0.151252526495238i</v>
      </c>
      <c r="T1220" t="str">
        <f t="shared" si="578"/>
        <v>0.211818741601697-0.0493510708130687i</v>
      </c>
      <c r="U1220" t="str">
        <f t="shared" si="579"/>
        <v>0.0000500000000000001-0.0013084956515711i</v>
      </c>
      <c r="V1220" t="str">
        <f t="shared" si="580"/>
        <v>0.00002-0.0146551512975963i</v>
      </c>
      <c r="W1220" t="str">
        <f t="shared" si="581"/>
        <v>0.0000422730442327535-0.00120136463304319i</v>
      </c>
      <c r="X1220" t="str">
        <f t="shared" si="582"/>
        <v>0.000049475661935839-0.00120081363125221i</v>
      </c>
      <c r="Y1220" t="str">
        <f t="shared" si="583"/>
        <v>0.009+0.545883139487762i</v>
      </c>
      <c r="Z1220" t="str">
        <f t="shared" si="584"/>
        <v>-0.0264299485212289-0.00152912088309353i</v>
      </c>
      <c r="AA1220" t="str">
        <f t="shared" si="585"/>
        <v>0.365930183110245-22.0251107007176i</v>
      </c>
      <c r="AB1220" t="str">
        <f t="shared" si="586"/>
        <v>0.637185298901407-0.148456064696391i</v>
      </c>
      <c r="AC1220" t="str">
        <f t="shared" si="587"/>
        <v>1.19575834502993-1.32699651861462i</v>
      </c>
      <c r="AD1220" t="str">
        <f t="shared" si="588"/>
        <v>0.300530590408467+0.209362521744788i</v>
      </c>
      <c r="AE1220" t="str">
        <f t="shared" si="589"/>
        <v>-0.00762286742941324-0.00599298827379144i</v>
      </c>
      <c r="AF1220" t="str">
        <f t="shared" si="590"/>
        <v>-3.84308199752318-0.772057760655312i</v>
      </c>
      <c r="AG1220" t="str">
        <f t="shared" si="591"/>
        <v>1.0170907654738-0.0236842389935436i</v>
      </c>
      <c r="AH1220" t="str">
        <f t="shared" si="592"/>
        <v>0.0235790187546843+0.0289800000350893i</v>
      </c>
      <c r="AI1220">
        <f t="shared" si="593"/>
        <v>-28.551735304664646</v>
      </c>
      <c r="AJ1220">
        <f t="shared" si="594"/>
        <v>50.867138428537025</v>
      </c>
      <c r="AK1220"/>
      <c r="AL1220"/>
      <c r="AM1220"/>
      <c r="AN1220"/>
    </row>
    <row r="1221" spans="1:40" x14ac:dyDescent="0.35">
      <c r="A1221"/>
      <c r="B1221">
        <f t="shared" si="595"/>
        <v>108700</v>
      </c>
      <c r="C1221" s="237" t="str">
        <f t="shared" si="563"/>
        <v>-1.79023155576908E-06+0.00623575145258712i</v>
      </c>
      <c r="D1221" s="208" t="str">
        <f t="shared" si="564"/>
        <v>-1.64875924482186+0.0478074278031679i</v>
      </c>
      <c r="E1221" t="str">
        <f t="shared" si="565"/>
        <v>36500</v>
      </c>
      <c r="F1221" t="str">
        <f t="shared" si="566"/>
        <v>0.21505376344086</v>
      </c>
      <c r="G1221" t="str">
        <f t="shared" ref="G1221:G1284" si="596">IF($C$11=$C$7,$C$24,F1221)</f>
        <v>0.21505376344086</v>
      </c>
      <c r="H1221" t="str">
        <f t="shared" si="567"/>
        <v>2.19484940640018+0.819369130917746i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0.173234017719385-0.387868633555005i</v>
      </c>
      <c r="M1221" t="str">
        <f t="shared" si="571"/>
        <v>0.750436960435335-1.90617745658323i</v>
      </c>
      <c r="N1221" t="str">
        <f t="shared" si="572"/>
        <v>-1.35584716237267i</v>
      </c>
      <c r="O1221" t="str">
        <f t="shared" si="573"/>
        <v>0.213297762865661-0.976987238584263i</v>
      </c>
      <c r="P1221" t="str">
        <f t="shared" si="574"/>
        <v>0.786702237134339+0.976987238584263i</v>
      </c>
      <c r="Q1221" t="str">
        <f t="shared" si="575"/>
        <v>-0.786702237134339+0.378859923788407i</v>
      </c>
      <c r="R1221" t="str">
        <f t="shared" si="576"/>
        <v>-0.326269146899997-1.3990014147187i</v>
      </c>
      <c r="S1221" t="str">
        <f t="shared" si="577"/>
        <v>0.151391801381513i</v>
      </c>
      <c r="T1221" t="str">
        <f t="shared" si="578"/>
        <v>0.211797344309549-0.0493944738844i</v>
      </c>
      <c r="U1221" t="str">
        <f t="shared" si="579"/>
        <v>0.00005-0.00130729188372236i</v>
      </c>
      <c r="V1221" t="str">
        <f t="shared" si="580"/>
        <v>0.00002-0.0146416690976905i</v>
      </c>
      <c r="W1221" t="str">
        <f t="shared" si="581"/>
        <v>0.0000422730432412709-0.00120025964769088i</v>
      </c>
      <c r="X1221" t="str">
        <f t="shared" si="582"/>
        <v>0.00004946240151234-0.00119970923226655i</v>
      </c>
      <c r="Y1221" t="str">
        <f t="shared" si="583"/>
        <v>0.009+0.546385794312337i</v>
      </c>
      <c r="Z1221" t="str">
        <f t="shared" si="584"/>
        <v>-0.0263812599143036-0.00152660726424238i</v>
      </c>
      <c r="AA1221" t="str">
        <f t="shared" si="585"/>
        <v>0.36525389805216-22.0047704387405i</v>
      </c>
      <c r="AB1221" t="str">
        <f t="shared" si="586"/>
        <v>0.637120932359098-0.148586628209187i</v>
      </c>
      <c r="AC1221" t="str">
        <f t="shared" si="587"/>
        <v>1.19488661486722-1.32597045601484i</v>
      </c>
      <c r="AD1221" t="str">
        <f t="shared" si="588"/>
        <v>0.300791993026645+0.209438004272711i</v>
      </c>
      <c r="AE1221" t="str">
        <f t="shared" si="589"/>
        <v>-0.00761554216944618-0.00598442966823184i</v>
      </c>
      <c r="AF1221" t="str">
        <f t="shared" si="590"/>
        <v>-3.84360865122204-0.771561703114578i</v>
      </c>
      <c r="AG1221" t="str">
        <f t="shared" si="591"/>
        <v>1.01708097236431-0.0236833457662241i</v>
      </c>
      <c r="AH1221" t="str">
        <f t="shared" si="592"/>
        <v>0.023565849347556+0.0289414366112768i</v>
      </c>
      <c r="AI1221">
        <f t="shared" si="593"/>
        <v>-28.560625989569246</v>
      </c>
      <c r="AJ1221">
        <f t="shared" si="594"/>
        <v>50.845457543892699</v>
      </c>
      <c r="AK1221"/>
      <c r="AL1221"/>
      <c r="AM1221"/>
      <c r="AN1221"/>
    </row>
    <row r="1222" spans="1:40" x14ac:dyDescent="0.35">
      <c r="A1222"/>
      <c r="B1222">
        <f t="shared" si="595"/>
        <v>108800</v>
      </c>
      <c r="C1222" s="237" t="str">
        <f t="shared" ref="C1222:C1285" si="598">IMPRODUCT(COMPLEX(-1,0),IMDIV(IMPRODUCT(G1222,COMPLEX($C$100+$C$101,0)),COMPLEX($C$100,2*PI()*B1222*$C$103*$C$102*(2*$C$100+$C$101))))</f>
        <v>-1.78694220155613E-06+0.00623002006432786i</v>
      </c>
      <c r="D1222" s="208" t="str">
        <f t="shared" ref="D1222:D1285" si="599">IMPRODUCT(COMPLEX($C$106,0),IMSUB(C1222,G1222))</f>
        <v>-1.64875921960348+0.0477634871598469i</v>
      </c>
      <c r="E1222" t="str">
        <f t="shared" ref="E1222:E1285" si="600">IMDIV(COMPLEX($C$20*10^3,0),COMPLEX(1,2*PI()*B1222*$C$20*1000*$C$29*10^-12))</f>
        <v>36500</v>
      </c>
      <c r="F1222" t="str">
        <f t="shared" ref="F1222:F1285" si="601">IMDIV(COMPLEX($C$22*1000,0),IMSUM(COMPLEX($C$22*1000,0),E1222))</f>
        <v>0.21505376344086</v>
      </c>
      <c r="G1222" t="str">
        <f t="shared" si="596"/>
        <v>0.21505376344086</v>
      </c>
      <c r="H1222" t="str">
        <f t="shared" ref="H1222:H1285" si="602">IMPRODUCT(COMPLEX($C$108,0),IMPRODUCT(COMPLEX(-1,0),D1222),IMDIV(COMPLEX(0,2*PI()*B1222*$C$109*$C$110),COMPLEX(1,2*PI()*B1222*$C$109*$C$110)))</f>
        <v>2.19537490821671+0.818829566273727i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0.172968572596612-0.387630583608537i</v>
      </c>
      <c r="M1222" t="str">
        <f t="shared" ref="M1222:M1285" si="606">IMSUM(K1222,L1222)</f>
        <v>0.74923713803578-1.90488744127038i</v>
      </c>
      <c r="N1222" t="str">
        <f t="shared" ref="N1222:N1285" si="607">COMPLEX(0,-2*PI()*B1222*$C$43)</f>
        <v>-1.35709449186887i</v>
      </c>
      <c r="O1222" t="str">
        <f t="shared" ref="O1222:O1285" si="608">IMEXP(N1222)</f>
        <v>0.212078972253959-0.977252531093015i</v>
      </c>
      <c r="P1222" t="str">
        <f t="shared" ref="P1222:P1285" si="609">IMSUB(COMPLEX(1,0),O1222)</f>
        <v>0.787921027746041+0.977252531093015i</v>
      </c>
      <c r="Q1222" t="str">
        <f t="shared" ref="Q1222:Q1285" si="610">IMSUM(COMPLEX(0,2*PI()*B1222*$C$43),O1222,COMPLEX(-1,0))</f>
        <v>-0.787921027746041+0.379841960775855i</v>
      </c>
      <c r="R1222" t="str">
        <f t="shared" ref="R1222:R1285" si="611">IMDIV(P1222,Q1222)</f>
        <v>-0.326255658332359-1.39757422545032i</v>
      </c>
      <c r="S1222" t="str">
        <f t="shared" ref="S1222:S1285" si="612">IMDIV(COMPLEX(0,2*PI()*B1222*$C$123),COMPLEX($C$124,0))</f>
        <v>0.151531076267789i</v>
      </c>
      <c r="T1222" t="str">
        <f t="shared" ref="T1222:T1285" si="613">IMPRODUCT(R1222,S1222)</f>
        <v>0.211775926546609-0.0494378710455584i</v>
      </c>
      <c r="U1222" t="str">
        <f t="shared" ref="U1222:U1285" si="614">IMDIV(COMPLEX(1,2*PI()*B1222*$C$16*10^-3*$C$15*10^-6),COMPLEX(0,2*PI()*B1222*$C$15*10^-6))</f>
        <v>0.00005-0.00130609032868218i</v>
      </c>
      <c r="V1222" t="str">
        <f t="shared" ref="V1222:V1285" si="615">IMSUM(COMPLEX($C$18*10^-3,0),IMDIV(COMPLEX(1,0),COMPLEX(0,2*PI()*B1222*($C$17*1*10^-6))))</f>
        <v>0.00002-0.0146282116812404i</v>
      </c>
      <c r="W1222" t="str">
        <f t="shared" ref="W1222:W1285" si="616">IMDIV(IMPRODUCT(U1222,V1222),IMSUM(U1222,V1222))</f>
        <v>0.0000422730422488761-0.00119915669376936i</v>
      </c>
      <c r="X1222" t="str">
        <f t="shared" ref="X1222:X1285" si="617">IMDIV(IMPRODUCT(COMPLEX($C$19,0),W1222),IMSUM(COMPLEX($C$19,0),W1222))</f>
        <v>0.0000494491776303085-0.00119860686341469i</v>
      </c>
      <c r="Y1222" t="str">
        <f t="shared" ref="Y1222:Y1285" si="618">COMPLEX($C$13*10^-3,2*PI()*B1222*$C$12*0.000001)</f>
        <v>0.009+0.546888449136911i</v>
      </c>
      <c r="Z1222" t="str">
        <f t="shared" ref="Z1222:Z1285" si="619">IMPRODUCT(COMPLEX($C$6,0),IMDIV(X1222,IMSUM(X1222,Y1222)))</f>
        <v>-0.0263327058161438-0.00152410133032961i</v>
      </c>
      <c r="AA1222" t="str">
        <f t="shared" ref="AA1222:AA1285" si="620">IMDIV(COMPLEX($C$6,0),IMSUM(X1222,Y1222))</f>
        <v>0.364579489077268-21.9844677820294i</v>
      </c>
      <c r="AB1222" t="str">
        <f t="shared" ref="AB1222:AB1285" si="621">IMPRODUCT(COMPLEX($C$119,0),T1222)</f>
        <v>0.637056504237311-0.148717173943219i</v>
      </c>
      <c r="AC1222" t="str">
        <f t="shared" ref="AC1222:AC1285" si="622">IMSUM(COMPLEX(1,0),IMPRODUCT(AB1222,M1222))</f>
        <v>1.19401691505618-1.32494536408325i</v>
      </c>
      <c r="AD1222" t="str">
        <f t="shared" ref="AD1222:AD1285" si="623">IMDIV(AB1222,AC1222)</f>
        <v>0.301053512642508+0.209513180943237i</v>
      </c>
      <c r="AE1222" t="str">
        <f t="shared" ref="AE1222:AE1285" si="624">IMPRODUCT(AD1222,AA1222,X1222)</f>
        <v>-0.00760823426553472-0.00597588501750161i</v>
      </c>
      <c r="AF1222" t="str">
        <f t="shared" ref="AF1222:AF1285" si="625">IMSUB(D1222,H1222)</f>
        <v>-3.84413412782019-0.77106607911388i</v>
      </c>
      <c r="AG1222" t="str">
        <f t="shared" ref="AG1222:AG1285" si="626">IMSUM(COMPLEX(1,0),IMPRODUCT(AD1222,AA1222,COMPLEX($C$127,0)))</f>
        <v>1.0170711732381-0.0236824636880318i</v>
      </c>
      <c r="AH1222" t="str">
        <f t="shared" ref="AH1222:AH1285" si="627">IMDIV(IMPRODUCT(AE1222,AF1222),AG1222)</f>
        <v>0.0235527057575512+0.0289029340091122i</v>
      </c>
      <c r="AI1222">
        <f t="shared" ref="AI1222:AI1285" si="628">20*LOG10(IMABS(AH1222))</f>
        <v>-28.569509753033927</v>
      </c>
      <c r="AJ1222">
        <f t="shared" ref="AJ1222:AJ1285" si="629">IMARGUMENT(AH1222)*180/PI()</f>
        <v>50.823760498044003</v>
      </c>
      <c r="AK1222"/>
      <c r="AL1222"/>
      <c r="AM1222"/>
      <c r="AN1222"/>
    </row>
    <row r="1223" spans="1:40" x14ac:dyDescent="0.35">
      <c r="A1223"/>
      <c r="B1223">
        <f t="shared" si="595"/>
        <v>108900</v>
      </c>
      <c r="C1223" s="237" t="str">
        <f t="shared" si="598"/>
        <v>-0.0000017836619047629+0.00622429920203158i</v>
      </c>
      <c r="D1223" s="208" t="str">
        <f t="shared" si="599"/>
        <v>-1.64875919445453+0.0477196272155755i</v>
      </c>
      <c r="E1223" t="str">
        <f t="shared" si="600"/>
        <v>36500</v>
      </c>
      <c r="F1223" t="str">
        <f t="shared" si="601"/>
        <v>0.21505376344086</v>
      </c>
      <c r="G1223" t="str">
        <f t="shared" si="596"/>
        <v>0.21505376344086</v>
      </c>
      <c r="H1223" t="str">
        <f t="shared" si="602"/>
        <v>2.19589923614075+0.818290516005185i</v>
      </c>
      <c r="I1223" t="str">
        <f t="shared" si="603"/>
        <v>427.649299969911i</v>
      </c>
      <c r="J1223" t="str">
        <f t="shared" si="597"/>
        <v>-246.551679207972+93.5559820558174i</v>
      </c>
      <c r="K1223" t="str">
        <f t="shared" si="604"/>
        <v>0.575336353325908-1.5162060287846i</v>
      </c>
      <c r="L1223" t="str">
        <f t="shared" si="605"/>
        <v>0.17270369674026-0.387392717067173i</v>
      </c>
      <c r="M1223" t="str">
        <f t="shared" si="606"/>
        <v>0.748040050066168-1.90359874585177i</v>
      </c>
      <c r="N1223" t="str">
        <f t="shared" si="607"/>
        <v>-1.35834182136507i</v>
      </c>
      <c r="O1223" t="str">
        <f t="shared" si="608"/>
        <v>0.210859851683287-0.977516303162306i</v>
      </c>
      <c r="P1223" t="str">
        <f t="shared" si="609"/>
        <v>0.789140148316713+0.977516303162306i</v>
      </c>
      <c r="Q1223" t="str">
        <f t="shared" si="610"/>
        <v>-0.789140148316713+0.380825518202764i</v>
      </c>
      <c r="R1223" t="str">
        <f t="shared" si="611"/>
        <v>-0.326242155525327-1.39614952229961i</v>
      </c>
      <c r="S1223" t="str">
        <f t="shared" si="612"/>
        <v>0.151670351154064i</v>
      </c>
      <c r="T1223" t="str">
        <f t="shared" si="613"/>
        <v>0.211754488310761-0.0494812622897851i</v>
      </c>
      <c r="U1223" t="str">
        <f t="shared" si="614"/>
        <v>0.00005-0.00130489098035464i</v>
      </c>
      <c r="V1223" t="str">
        <f t="shared" si="615"/>
        <v>0.00002-0.014614778979972i</v>
      </c>
      <c r="W1223" t="str">
        <f t="shared" si="616"/>
        <v>0.0000422730412555688-0.00119805576568238i</v>
      </c>
      <c r="X1223" t="str">
        <f t="shared" si="617"/>
        <v>0.0000494359901555904-0.00119750651910476i</v>
      </c>
      <c r="Y1223" t="str">
        <f t="shared" si="618"/>
        <v>0.009+0.547391103961485i</v>
      </c>
      <c r="Z1223" t="str">
        <f t="shared" si="619"/>
        <v>-0.0262842857314498-0.00152160304886854i</v>
      </c>
      <c r="AA1223" t="str">
        <f t="shared" si="620"/>
        <v>0.363906949241664-21.964202626198i</v>
      </c>
      <c r="AB1223" t="str">
        <f t="shared" si="621"/>
        <v>0.63699201452968-0.148847701878156i</v>
      </c>
      <c r="AC1223" t="str">
        <f t="shared" si="622"/>
        <v>1.19314923982235-1.32392124234146i</v>
      </c>
      <c r="AD1223" t="str">
        <f t="shared" si="623"/>
        <v>0.301315148928849+0.209588051587965i</v>
      </c>
      <c r="AE1223" t="str">
        <f t="shared" si="624"/>
        <v>-0.00760094365135753-0.00596735428311631i</v>
      </c>
      <c r="AF1223" t="str">
        <f t="shared" si="625"/>
        <v>-3.84465843059528-0.770570888789609i</v>
      </c>
      <c r="AG1223" t="str">
        <f t="shared" si="626"/>
        <v>1.01706136809717-0.0236815927018147i</v>
      </c>
      <c r="AH1223" t="str">
        <f t="shared" si="627"/>
        <v>0.0235395878777094+0.028864492066404i</v>
      </c>
      <c r="AI1223">
        <f t="shared" si="628"/>
        <v>-28.578386610603541</v>
      </c>
      <c r="AJ1223">
        <f t="shared" si="629"/>
        <v>50.802047328291557</v>
      </c>
      <c r="AK1223"/>
      <c r="AL1223"/>
      <c r="AM1223"/>
      <c r="AN1223"/>
    </row>
    <row r="1224" spans="1:40" x14ac:dyDescent="0.35">
      <c r="A1224"/>
      <c r="B1224">
        <f t="shared" si="595"/>
        <v>109000</v>
      </c>
      <c r="C1224" s="237" t="str">
        <f t="shared" si="598"/>
        <v>-0.0000017803906321664+0.00621858883672775i</v>
      </c>
      <c r="D1224" s="208" t="str">
        <f t="shared" si="599"/>
        <v>-1.64875916937477+0.0476758477482461i</v>
      </c>
      <c r="E1224" t="str">
        <f t="shared" si="600"/>
        <v>36500</v>
      </c>
      <c r="F1224" t="str">
        <f t="shared" si="601"/>
        <v>0.21505376344086</v>
      </c>
      <c r="G1224" t="str">
        <f t="shared" si="596"/>
        <v>0.21505376344086</v>
      </c>
      <c r="H1224" t="str">
        <f t="shared" si="602"/>
        <v>2.19642239343979+0.817751980021685i</v>
      </c>
      <c r="I1224" t="str">
        <f t="shared" si="603"/>
        <v>428.041999051609i</v>
      </c>
      <c r="J1224" t="str">
        <f t="shared" si="597"/>
        <v>-247.00652831596+93.6418920485225i</v>
      </c>
      <c r="K1224" t="str">
        <f t="shared" si="604"/>
        <v>0.574406300035516-1.51515633559678i</v>
      </c>
      <c r="L1224" t="str">
        <f t="shared" si="605"/>
        <v>0.172439388655295-0.387155034092013i</v>
      </c>
      <c r="M1224" t="str">
        <f t="shared" si="606"/>
        <v>0.746845688690811-1.90231136968879i</v>
      </c>
      <c r="N1224" t="str">
        <f t="shared" si="607"/>
        <v>-1.35958915086128i</v>
      </c>
      <c r="O1224" t="str">
        <f t="shared" si="608"/>
        <v>0.209640403050381-0.977778554381755i</v>
      </c>
      <c r="P1224" t="str">
        <f t="shared" si="609"/>
        <v>0.790359596949619+0.977778554381755i</v>
      </c>
      <c r="Q1224" t="str">
        <f t="shared" si="610"/>
        <v>-0.790359596949619+0.381810596479525i</v>
      </c>
      <c r="R1224" t="str">
        <f t="shared" si="611"/>
        <v>-0.326228638473551-1.39472729841011i</v>
      </c>
      <c r="S1224" t="str">
        <f t="shared" si="612"/>
        <v>0.15180962604034i</v>
      </c>
      <c r="T1224" t="str">
        <f t="shared" si="613"/>
        <v>0.211733029599893-0.0495246476103191i</v>
      </c>
      <c r="U1224" t="str">
        <f t="shared" si="614"/>
        <v>0.00005-0.00130369383266625i</v>
      </c>
      <c r="V1224" t="str">
        <f t="shared" si="615"/>
        <v>0.00002-0.014601370925862i</v>
      </c>
      <c r="W1224" t="str">
        <f t="shared" si="616"/>
        <v>0.0000422730402613487-0.00119695685785428i</v>
      </c>
      <c r="X1224" t="str">
        <f t="shared" si="617"/>
        <v>0.000049422838954647-0.00119640819376545i</v>
      </c>
      <c r="Y1224" t="str">
        <f t="shared" si="618"/>
        <v>0.009+0.54789375878606i</v>
      </c>
      <c r="Z1224" t="str">
        <f t="shared" si="619"/>
        <v>-0.0262359991672013-0.00151911238754399i</v>
      </c>
      <c r="AA1224" t="str">
        <f t="shared" si="620"/>
        <v>0.36323627163359-21.9439748672464i</v>
      </c>
      <c r="AB1224" t="str">
        <f t="shared" si="621"/>
        <v>0.636927463229851-0.148978211993661i</v>
      </c>
      <c r="AC1224" t="str">
        <f t="shared" si="622"/>
        <v>1.19228358341054-1.32289809030552i</v>
      </c>
      <c r="AD1224" t="str">
        <f t="shared" si="623"/>
        <v>0.301576901558215+0.20966261603879i</v>
      </c>
      <c r="AE1224" t="str">
        <f t="shared" si="624"/>
        <v>-0.00759367026089906-0.00595883742674115i</v>
      </c>
      <c r="AF1224" t="str">
        <f t="shared" si="625"/>
        <v>-3.84518156281456-0.770076132273439i</v>
      </c>
      <c r="AG1224" t="str">
        <f t="shared" si="626"/>
        <v>1.01705155694357-0.0236807327506124i</v>
      </c>
      <c r="AH1224" t="str">
        <f t="shared" si="627"/>
        <v>0.0235264956015697+0.0288261106215614i</v>
      </c>
      <c r="AI1224">
        <f t="shared" si="628"/>
        <v>-28.587256577777957</v>
      </c>
      <c r="AJ1224">
        <f t="shared" si="629"/>
        <v>50.780318071793509</v>
      </c>
      <c r="AK1224"/>
      <c r="AL1224"/>
      <c r="AM1224"/>
      <c r="AN1224"/>
    </row>
    <row r="1225" spans="1:40" x14ac:dyDescent="0.35">
      <c r="A1225"/>
      <c r="B1225">
        <f t="shared" si="595"/>
        <v>109100</v>
      </c>
      <c r="C1225" s="237" t="str">
        <f t="shared" si="598"/>
        <v>-1.77712835069584E-06+0.00621288893955206i</v>
      </c>
      <c r="D1225" s="208" t="str">
        <f t="shared" si="599"/>
        <v>-1.64875914436395+0.0476321485365658i</v>
      </c>
      <c r="E1225" t="str">
        <f t="shared" si="600"/>
        <v>36500</v>
      </c>
      <c r="F1225" t="str">
        <f t="shared" si="601"/>
        <v>0.21505376344086</v>
      </c>
      <c r="G1225" t="str">
        <f t="shared" si="596"/>
        <v>0.21505376344086</v>
      </c>
      <c r="H1225" t="str">
        <f t="shared" si="602"/>
        <v>2.19694438337092+0.817213958228908i</v>
      </c>
      <c r="I1225" t="str">
        <f t="shared" si="603"/>
        <v>428.434698133308i</v>
      </c>
      <c r="J1225" t="str">
        <f t="shared" si="597"/>
        <v>-247.461794908214+93.7278020412275i</v>
      </c>
      <c r="K1225" t="str">
        <f t="shared" si="604"/>
        <v>0.573478399249061-1.51410777729365i</v>
      </c>
      <c r="L1225" t="str">
        <f t="shared" si="605"/>
        <v>0.172175646851043-0.386917534841636i</v>
      </c>
      <c r="M1225" t="str">
        <f t="shared" si="606"/>
        <v>0.745654046100104-1.90102531213529i</v>
      </c>
      <c r="N1225" t="str">
        <f t="shared" si="607"/>
        <v>-1.36083648035748i</v>
      </c>
      <c r="O1225" t="str">
        <f t="shared" si="608"/>
        <v>0.208420628252516-0.978039284343337i</v>
      </c>
      <c r="P1225" t="str">
        <f t="shared" si="609"/>
        <v>0.791579371747484+0.978039284343337i</v>
      </c>
      <c r="Q1225" t="str">
        <f t="shared" si="610"/>
        <v>-0.791579371747484+0.382797196014143i</v>
      </c>
      <c r="R1225" t="str">
        <f t="shared" si="611"/>
        <v>-0.32621510717167-1.3933075469505i</v>
      </c>
      <c r="S1225" t="str">
        <f t="shared" si="612"/>
        <v>0.151948900926615i</v>
      </c>
      <c r="T1225" t="str">
        <f t="shared" si="613"/>
        <v>0.211711550411887-0.0495680270003932i</v>
      </c>
      <c r="U1225" t="str">
        <f t="shared" si="614"/>
        <v>0.00005-0.00130249887956573i</v>
      </c>
      <c r="V1225" t="str">
        <f t="shared" si="615"/>
        <v>0.00002-0.0145879874511361i</v>
      </c>
      <c r="W1225" t="str">
        <f t="shared" si="616"/>
        <v>0.0000422730392662165-0.00119585996472979i</v>
      </c>
      <c r="X1225" t="str">
        <f t="shared" si="617"/>
        <v>0.0000494097238945512-0.00119531188184584i</v>
      </c>
      <c r="Y1225" t="str">
        <f t="shared" si="618"/>
        <v>0.009+0.548396413610634i</v>
      </c>
      <c r="Z1225" t="str">
        <f t="shared" si="619"/>
        <v>-0.0261878456326445-0.00151662931421114i</v>
      </c>
      <c r="AA1225" t="str">
        <f t="shared" si="620"/>
        <v>0.362567449373261-21.92378440156i</v>
      </c>
      <c r="AB1225" t="str">
        <f t="shared" si="621"/>
        <v>0.636862850331454-0.149108704269375i</v>
      </c>
      <c r="AC1225" t="str">
        <f t="shared" si="622"/>
        <v>1.19141994008472-1.32187590748593i</v>
      </c>
      <c r="AD1225" t="str">
        <f t="shared" si="623"/>
        <v>0.301838770202895+0.209736874127896i</v>
      </c>
      <c r="AE1225" t="str">
        <f t="shared" si="624"/>
        <v>-0.00758641402844728-0.00595033441018988i</v>
      </c>
      <c r="AF1225" t="str">
        <f t="shared" si="625"/>
        <v>-3.84570352773487-0.769581809692342i</v>
      </c>
      <c r="AG1225" t="str">
        <f t="shared" si="626"/>
        <v>1.01704173977935-0.0236798837776549i</v>
      </c>
      <c r="AH1225" t="str">
        <f t="shared" si="627"/>
        <v>0.0235134288231664+0.0287877895135906i</v>
      </c>
      <c r="AI1225">
        <f t="shared" si="628"/>
        <v>-28.596119670012641</v>
      </c>
      <c r="AJ1225">
        <f t="shared" si="629"/>
        <v>50.758572765567067</v>
      </c>
      <c r="AK1225"/>
      <c r="AL1225"/>
      <c r="AM1225"/>
      <c r="AN1225"/>
    </row>
    <row r="1226" spans="1:40" x14ac:dyDescent="0.35">
      <c r="A1226"/>
      <c r="B1226">
        <f t="shared" si="595"/>
        <v>109200</v>
      </c>
      <c r="C1226" s="237" t="str">
        <f t="shared" si="598"/>
        <v>-0.0000017738750274318+0.00620719948174594i</v>
      </c>
      <c r="D1226" s="208" t="str">
        <f t="shared" si="599"/>
        <v>-1.6487591194218+0.0475885293600522i</v>
      </c>
      <c r="E1226" t="str">
        <f t="shared" si="600"/>
        <v>36500</v>
      </c>
      <c r="F1226" t="str">
        <f t="shared" si="601"/>
        <v>0.21505376344086</v>
      </c>
      <c r="G1226" t="str">
        <f t="shared" si="596"/>
        <v>0.21505376344086</v>
      </c>
      <c r="H1226" t="str">
        <f t="shared" si="602"/>
        <v>2.19746520918083+0.816676450528657i</v>
      </c>
      <c r="I1226" t="str">
        <f t="shared" si="603"/>
        <v>428.827397215007i</v>
      </c>
      <c r="J1226" t="str">
        <f t="shared" si="597"/>
        <v>-247.917478984734+93.8137120339326i</v>
      </c>
      <c r="K1226" t="str">
        <f t="shared" si="604"/>
        <v>0.572552644669251-1.51306035306546i</v>
      </c>
      <c r="L1226" t="str">
        <f t="shared" si="605"/>
        <v>0.171912469841171-0.386680219472105i</v>
      </c>
      <c r="M1226" t="str">
        <f t="shared" si="606"/>
        <v>0.744465114510422-1.89974057253757i</v>
      </c>
      <c r="N1226" t="str">
        <f t="shared" si="607"/>
        <v>-1.36208380985368i</v>
      </c>
      <c r="O1226" t="str">
        <f t="shared" si="608"/>
        <v>0.207200529187446-0.978298492641404i</v>
      </c>
      <c r="P1226" t="str">
        <f t="shared" si="609"/>
        <v>0.792799470812554+0.978298492641404i</v>
      </c>
      <c r="Q1226" t="str">
        <f t="shared" si="610"/>
        <v>-0.792799470812554+0.383785317212276i</v>
      </c>
      <c r="R1226" t="str">
        <f t="shared" si="611"/>
        <v>-0.32620156161432-1.39189026111447i</v>
      </c>
      <c r="S1226" t="str">
        <f t="shared" si="612"/>
        <v>0.152088175812891i</v>
      </c>
      <c r="T1226" t="str">
        <f t="shared" si="613"/>
        <v>0.211690050744628-0.0496114004532383i</v>
      </c>
      <c r="U1226" t="str">
        <f t="shared" si="614"/>
        <v>0.00005-0.001301306115024i</v>
      </c>
      <c r="V1226" t="str">
        <f t="shared" si="615"/>
        <v>0.00002-0.0145746284882688i</v>
      </c>
      <c r="W1226" t="str">
        <f t="shared" si="616"/>
        <v>0.0000422730382701717-0.00119476508077402i</v>
      </c>
      <c r="X1226" t="str">
        <f t="shared" si="617"/>
        <v>0.0000493966448429839-0.00119421757781534i</v>
      </c>
      <c r="Y1226" t="str">
        <f t="shared" si="618"/>
        <v>0.009+0.548899068435209i</v>
      </c>
      <c r="Z1226" t="str">
        <f t="shared" si="619"/>
        <v>-0.0261398246392789-0.00151415379689454i</v>
      </c>
      <c r="AA1226" t="str">
        <f t="shared" si="620"/>
        <v>0.361900475612676-21.9036311259069i</v>
      </c>
      <c r="AB1226" t="str">
        <f t="shared" si="621"/>
        <v>0.636798175828126-0.149239178684936i</v>
      </c>
      <c r="AC1226" t="str">
        <f t="shared" si="622"/>
        <v>1.19055830412796-1.32085469338773i</v>
      </c>
      <c r="AD1226" t="str">
        <f t="shared" si="623"/>
        <v>0.302100754534936+0.209810825687762i</v>
      </c>
      <c r="AE1226" t="str">
        <f t="shared" si="624"/>
        <v>-0.00757917488859236-0.00594184519542419i</v>
      </c>
      <c r="AF1226" t="str">
        <f t="shared" si="625"/>
        <v>-3.84622432860263-0.769087921168605i</v>
      </c>
      <c r="AG1226" t="str">
        <f t="shared" si="626"/>
        <v>1.01703191660659-0.0236790457263624i</v>
      </c>
      <c r="AH1226" t="str">
        <f t="shared" si="627"/>
        <v>0.0235003874370269+0.0287495285820916i</v>
      </c>
      <c r="AI1226">
        <f t="shared" si="628"/>
        <v>-28.604975902718841</v>
      </c>
      <c r="AJ1226">
        <f t="shared" si="629"/>
        <v>50.736811446487977</v>
      </c>
      <c r="AK1226"/>
      <c r="AL1226"/>
      <c r="AM1226"/>
      <c r="AN1226"/>
    </row>
    <row r="1227" spans="1:40" x14ac:dyDescent="0.35">
      <c r="A1227"/>
      <c r="B1227">
        <f t="shared" si="595"/>
        <v>109300</v>
      </c>
      <c r="C1227" s="237" t="str">
        <f t="shared" si="598"/>
        <v>-1.77063062960534E-06+0.00620152043465603i</v>
      </c>
      <c r="D1227" s="208" t="str">
        <f t="shared" si="599"/>
        <v>-1.64875909454809+0.0475449899990296i</v>
      </c>
      <c r="E1227" t="str">
        <f t="shared" si="600"/>
        <v>36500</v>
      </c>
      <c r="F1227" t="str">
        <f t="shared" si="601"/>
        <v>0.21505376344086</v>
      </c>
      <c r="G1227" t="str">
        <f t="shared" si="596"/>
        <v>0.21505376344086</v>
      </c>
      <c r="H1227" t="str">
        <f t="shared" si="602"/>
        <v>2.19798487410591+0.816139456818946i</v>
      </c>
      <c r="I1227" t="str">
        <f t="shared" si="603"/>
        <v>429.220096296705i</v>
      </c>
      <c r="J1227" t="str">
        <f t="shared" si="597"/>
        <v>-248.373580545521+93.8996220266377i</v>
      </c>
      <c r="K1227" t="str">
        <f t="shared" si="604"/>
        <v>0.571629030020355-1.51201406209753i</v>
      </c>
      <c r="L1227" t="str">
        <f t="shared" si="605"/>
        <v>0.171649856143676-0.386443088136988i</v>
      </c>
      <c r="M1227" t="str">
        <f t="shared" si="606"/>
        <v>0.743278886164031-1.89845715023452i</v>
      </c>
      <c r="N1227" t="str">
        <f t="shared" si="607"/>
        <v>-1.36333113934989i</v>
      </c>
      <c r="O1227" t="str">
        <f t="shared" si="608"/>
        <v>0.205980107753427-0.978556178872673i</v>
      </c>
      <c r="P1227" t="str">
        <f t="shared" si="609"/>
        <v>0.794019892246573+0.978556178872673i</v>
      </c>
      <c r="Q1227" t="str">
        <f t="shared" si="610"/>
        <v>-0.794019892246573+0.384774960477217i</v>
      </c>
      <c r="R1227" t="str">
        <f t="shared" si="611"/>
        <v>-0.326188001796132-1.39047543412057i</v>
      </c>
      <c r="S1227" t="str">
        <f t="shared" si="612"/>
        <v>0.152227450699166i</v>
      </c>
      <c r="T1227" t="str">
        <f t="shared" si="613"/>
        <v>0.211668530595991-0.0496547679620802i</v>
      </c>
      <c r="U1227" t="str">
        <f t="shared" si="614"/>
        <v>0.00005-0.00130011553303404i</v>
      </c>
      <c r="V1227" t="str">
        <f t="shared" si="615"/>
        <v>0.00002-0.0145612939699813i</v>
      </c>
      <c r="W1227" t="str">
        <f t="shared" si="616"/>
        <v>0.0000422730372732145-0.00119367220047231i</v>
      </c>
      <c r="X1227" t="str">
        <f t="shared" si="617"/>
        <v>0.0000493836016682312-0.0011931252761636i</v>
      </c>
      <c r="Y1227" t="str">
        <f t="shared" si="618"/>
        <v>0.009+0.549401723259783i</v>
      </c>
      <c r="Z1227" t="str">
        <f t="shared" si="619"/>
        <v>-0.026091935700846-0.00151168580378696i</v>
      </c>
      <c r="AA1227" t="str">
        <f t="shared" si="620"/>
        <v>0.361235343535456-21.8835149374369i</v>
      </c>
      <c r="AB1227" t="str">
        <f t="shared" si="621"/>
        <v>0.636733439713474-0.149369635219968i</v>
      </c>
      <c r="AC1227" t="str">
        <f t="shared" si="622"/>
        <v>1.18969866984235-1.31983444751049i</v>
      </c>
      <c r="AD1227" t="str">
        <f t="shared" si="623"/>
        <v>0.30236285422613+0.209884470551152i</v>
      </c>
      <c r="AE1227" t="str">
        <f t="shared" si="624"/>
        <v>-0.00757195277622494-0.00593336974455292i</v>
      </c>
      <c r="AF1227" t="str">
        <f t="shared" si="625"/>
        <v>-3.846743968654-0.768594466819916i</v>
      </c>
      <c r="AG1227" t="str">
        <f t="shared" si="626"/>
        <v>1.01702208742738-0.0236782185403438i</v>
      </c>
      <c r="AH1227" t="str">
        <f t="shared" si="627"/>
        <v>0.0234873713381697+0.0287113276672565i</v>
      </c>
      <c r="AI1227">
        <f t="shared" si="628"/>
        <v>-28.613825291263453</v>
      </c>
      <c r="AJ1227">
        <f t="shared" si="629"/>
        <v>50.715034151291192</v>
      </c>
      <c r="AK1227"/>
      <c r="AL1227"/>
      <c r="AM1227"/>
      <c r="AN1227"/>
    </row>
    <row r="1228" spans="1:40" x14ac:dyDescent="0.35">
      <c r="A1228"/>
      <c r="B1228">
        <f t="shared" si="595"/>
        <v>109400</v>
      </c>
      <c r="C1228" s="237" t="str">
        <f t="shared" si="598"/>
        <v>-1.76739512459726E-06+0.00619585176973376i</v>
      </c>
      <c r="D1228" s="208" t="str">
        <f t="shared" si="599"/>
        <v>-1.64875906974255+0.0475015302346255i</v>
      </c>
      <c r="E1228" t="str">
        <f t="shared" si="600"/>
        <v>36500</v>
      </c>
      <c r="F1228" t="str">
        <f t="shared" si="601"/>
        <v>0.21505376344086</v>
      </c>
      <c r="G1228" t="str">
        <f t="shared" si="596"/>
        <v>0.21505376344086</v>
      </c>
      <c r="H1228" t="str">
        <f t="shared" si="602"/>
        <v>2.19850338137221+0.815602976993971i</v>
      </c>
      <c r="I1228" t="str">
        <f t="shared" si="603"/>
        <v>429.612795378404i</v>
      </c>
      <c r="J1228" t="str">
        <f t="shared" si="597"/>
        <v>-248.830099590573+93.9855320193427i</v>
      </c>
      <c r="K1228" t="str">
        <f t="shared" si="604"/>
        <v>0.570707549048133-1.51096890357031i</v>
      </c>
      <c r="L1228" t="str">
        <f t="shared" si="605"/>
        <v>0.171387804280877-0.386206140987376i</v>
      </c>
      <c r="M1228" t="str">
        <f t="shared" si="606"/>
        <v>0.74209535332901-1.89717504455769i</v>
      </c>
      <c r="N1228" t="str">
        <f t="shared" si="607"/>
        <v>-1.36457846884609i</v>
      </c>
      <c r="O1228" t="str">
        <f t="shared" si="608"/>
        <v>0.204759365849249-0.978812342636224i</v>
      </c>
      <c r="P1228" t="str">
        <f t="shared" si="609"/>
        <v>0.795240634150751+0.978812342636224i</v>
      </c>
      <c r="Q1228" t="str">
        <f t="shared" si="610"/>
        <v>-0.795240634150751+0.385766126209866i</v>
      </c>
      <c r="R1228" t="str">
        <f t="shared" si="611"/>
        <v>-0.326174427711727-1.38906305921221i</v>
      </c>
      <c r="S1228" t="str">
        <f t="shared" si="612"/>
        <v>0.152366725585442i</v>
      </c>
      <c r="T1228" t="str">
        <f t="shared" si="613"/>
        <v>0.211646989963861-0.0496981295201413i</v>
      </c>
      <c r="U1228" t="str">
        <f t="shared" si="614"/>
        <v>0.00005-0.00129892712761079i</v>
      </c>
      <c r="V1228" t="str">
        <f t="shared" si="615"/>
        <v>0.00002-0.0145479838292409i</v>
      </c>
      <c r="W1228" t="str">
        <f t="shared" si="616"/>
        <v>0.0000422730362753446-0.00119258131833019i</v>
      </c>
      <c r="X1228" t="str">
        <f t="shared" si="617"/>
        <v>0.0000493705942391807-0.00119203497140043i</v>
      </c>
      <c r="Y1228" t="str">
        <f t="shared" si="618"/>
        <v>0.009+0.549904378084357i</v>
      </c>
      <c r="Z1228" t="str">
        <f t="shared" si="619"/>
        <v>-0.0260441783333166-0.00150922530324842i</v>
      </c>
      <c r="AA1228" t="str">
        <f t="shared" si="620"/>
        <v>0.360572046356654-21.8634357336791i</v>
      </c>
      <c r="AB1228" t="str">
        <f t="shared" si="621"/>
        <v>0.636668641981137-0.14950007385408i</v>
      </c>
      <c r="AC1228" t="str">
        <f t="shared" si="622"/>
        <v>1.188841031549-1.3188151693485i</v>
      </c>
      <c r="AD1228" t="str">
        <f t="shared" si="623"/>
        <v>0.30262506894801+0.209957808551129i</v>
      </c>
      <c r="AE1228" t="str">
        <f t="shared" si="624"/>
        <v>-0.00756474762653426-0.00592490801983159i</v>
      </c>
      <c r="AF1228" t="str">
        <f t="shared" si="625"/>
        <v>-3.84726245111476-0.768101446759345i</v>
      </c>
      <c r="AG1228" t="str">
        <f t="shared" si="626"/>
        <v>1.01701225224384-0.0236774021633952i</v>
      </c>
      <c r="AH1228" t="str">
        <f t="shared" si="627"/>
        <v>0.0234743804220996+0.0286731866098659i</v>
      </c>
      <c r="AI1228">
        <f t="shared" si="628"/>
        <v>-28.622667850969677</v>
      </c>
      <c r="AJ1228">
        <f t="shared" si="629"/>
        <v>50.693240916573146</v>
      </c>
      <c r="AK1228"/>
      <c r="AL1228"/>
      <c r="AM1228"/>
      <c r="AN1228"/>
    </row>
    <row r="1229" spans="1:40" x14ac:dyDescent="0.35">
      <c r="A1229"/>
      <c r="B1229">
        <f t="shared" si="595"/>
        <v>109500</v>
      </c>
      <c r="C1229" s="237" t="str">
        <f t="shared" si="598"/>
        <v>-1.76416847993722E-06+0.00619019345853486i</v>
      </c>
      <c r="D1229" s="208" t="str">
        <f t="shared" si="599"/>
        <v>-1.64875904500494+0.0474581498487673i</v>
      </c>
      <c r="E1229" t="str">
        <f t="shared" si="600"/>
        <v>36500</v>
      </c>
      <c r="F1229" t="str">
        <f t="shared" si="601"/>
        <v>0.21505376344086</v>
      </c>
      <c r="G1229" t="str">
        <f t="shared" si="596"/>
        <v>0.21505376344086</v>
      </c>
      <c r="H1229" t="str">
        <f t="shared" si="602"/>
        <v>2.19902073419553+0.81506701094419i</v>
      </c>
      <c r="I1229" t="str">
        <f t="shared" si="603"/>
        <v>430.005494460103i</v>
      </c>
      <c r="J1229" t="str">
        <f t="shared" si="597"/>
        <v>-249.287036119892+94.0714420120478i</v>
      </c>
      <c r="K1229" t="str">
        <f t="shared" si="604"/>
        <v>0.569788195519729-1.50992487665942i</v>
      </c>
      <c r="L1229" t="str">
        <f t="shared" si="605"/>
        <v>0.1711263127794-0.385969378171899i</v>
      </c>
      <c r="M1229" t="str">
        <f t="shared" si="606"/>
        <v>0.740914508299129-1.89589425483132i</v>
      </c>
      <c r="N1229" t="str">
        <f t="shared" si="607"/>
        <v>-1.36582579834229i</v>
      </c>
      <c r="O1229" t="str">
        <f t="shared" si="608"/>
        <v>0.20353830537417-0.979066983533513i</v>
      </c>
      <c r="P1229" t="str">
        <f t="shared" si="609"/>
        <v>0.79646169462583+0.979066983533513i</v>
      </c>
      <c r="Q1229" t="str">
        <f t="shared" si="610"/>
        <v>-0.79646169462583+0.386758814808777i</v>
      </c>
      <c r="R1229" t="str">
        <f t="shared" si="611"/>
        <v>-0.326160839355725-1.3876531296574i</v>
      </c>
      <c r="S1229" t="str">
        <f t="shared" si="612"/>
        <v>0.152506000471717i</v>
      </c>
      <c r="T1229" t="str">
        <f t="shared" si="613"/>
        <v>0.211625428846111-0.0497414851206398i</v>
      </c>
      <c r="U1229" t="str">
        <f t="shared" si="614"/>
        <v>0.00005-0.00129774089279106i</v>
      </c>
      <c r="V1229" t="str">
        <f t="shared" si="615"/>
        <v>0.00002-0.0145346979992598i</v>
      </c>
      <c r="W1229" t="str">
        <f t="shared" si="616"/>
        <v>0.0000422730352765622-0.00119149242887326i</v>
      </c>
      <c r="X1229" t="str">
        <f t="shared" si="617"/>
        <v>0.0000493576224253186-0.00119094665805568i</v>
      </c>
      <c r="Y1229" t="str">
        <f t="shared" si="618"/>
        <v>0.009+0.550407032908932i</v>
      </c>
      <c r="Z1229" t="str">
        <f t="shared" si="619"/>
        <v>-0.0259965520548784-0.0015067722638051i</v>
      </c>
      <c r="AA1229" t="str">
        <f t="shared" si="620"/>
        <v>0.359910577322596-21.8433934125406i</v>
      </c>
      <c r="AB1229" t="str">
        <f t="shared" si="621"/>
        <v>0.636603782624716-0.149630494566874i</v>
      </c>
      <c r="AC1229" t="str">
        <f t="shared" si="622"/>
        <v>1.18798538358785-1.31779685839066i</v>
      </c>
      <c r="AD1229" t="str">
        <f t="shared" si="623"/>
        <v>0.302887398371865+0.210030839521048i</v>
      </c>
      <c r="AE1229" t="str">
        <f t="shared" si="624"/>
        <v>-0.00755755937500684-0.00591645998366153i</v>
      </c>
      <c r="AF1229" t="str">
        <f t="shared" si="625"/>
        <v>-3.84777977920047-0.767608861095423i</v>
      </c>
      <c r="AG1229" t="str">
        <f t="shared" si="626"/>
        <v>1.01700241105811-0.0236765965395005i</v>
      </c>
      <c r="AH1229" t="str">
        <f t="shared" si="627"/>
        <v>0.0234614145848067+0.0286351052512874i</v>
      </c>
      <c r="AI1229">
        <f t="shared" si="628"/>
        <v>-28.631503597116748</v>
      </c>
      <c r="AJ1229">
        <f t="shared" si="629"/>
        <v>50.671431778791458</v>
      </c>
      <c r="AK1229"/>
      <c r="AL1229"/>
      <c r="AM1229"/>
      <c r="AN1229"/>
    </row>
    <row r="1230" spans="1:40" x14ac:dyDescent="0.35">
      <c r="A1230"/>
      <c r="B1230">
        <f t="shared" si="595"/>
        <v>109600</v>
      </c>
      <c r="C1230" s="237" t="str">
        <f t="shared" si="598"/>
        <v>-1.76095066330293E-06+0.00618454547271884i</v>
      </c>
      <c r="D1230" s="208" t="str">
        <f t="shared" si="599"/>
        <v>-1.64875902033501+0.0474148486241778i</v>
      </c>
      <c r="E1230" t="str">
        <f t="shared" si="600"/>
        <v>36500</v>
      </c>
      <c r="F1230" t="str">
        <f t="shared" si="601"/>
        <v>0.21505376344086</v>
      </c>
      <c r="G1230" t="str">
        <f t="shared" si="596"/>
        <v>0.21505376344086</v>
      </c>
      <c r="H1230" t="str">
        <f t="shared" si="602"/>
        <v>2.19953693578146+0.814531558556318i</v>
      </c>
      <c r="I1230" t="str">
        <f t="shared" si="603"/>
        <v>430.398193541802i</v>
      </c>
      <c r="J1230" t="str">
        <f t="shared" si="597"/>
        <v>-249.744390133477+94.1573520047528i</v>
      </c>
      <c r="K1230" t="str">
        <f t="shared" si="604"/>
        <v>0.568870963223615-1.50888198053567i</v>
      </c>
      <c r="L1230" t="str">
        <f t="shared" si="605"/>
        <v>0.17086538017016-0.38573279983674i</v>
      </c>
      <c r="M1230" t="str">
        <f t="shared" si="606"/>
        <v>0.739736343393775-1.89461478037241i</v>
      </c>
      <c r="N1230" t="str">
        <f t="shared" si="607"/>
        <v>-1.3670731278385i</v>
      </c>
      <c r="O1230" t="str">
        <f t="shared" si="608"/>
        <v>0.202316928227942-0.979320101168361i</v>
      </c>
      <c r="P1230" t="str">
        <f t="shared" si="609"/>
        <v>0.797683071772058+0.979320101168361i</v>
      </c>
      <c r="Q1230" t="str">
        <f t="shared" si="610"/>
        <v>-0.797683071772058+0.387753026670139i</v>
      </c>
      <c r="R1230" t="str">
        <f t="shared" si="611"/>
        <v>-0.326147236722734-1.38624563874873i</v>
      </c>
      <c r="S1230" t="str">
        <f t="shared" si="612"/>
        <v>0.152645275357993i</v>
      </c>
      <c r="T1230" t="str">
        <f t="shared" si="613"/>
        <v>0.211603847240617-0.0497848347567903i</v>
      </c>
      <c r="U1230" t="str">
        <f t="shared" si="614"/>
        <v>0.0000499999999999999-0.0012965568226334i</v>
      </c>
      <c r="V1230" t="str">
        <f t="shared" si="615"/>
        <v>0.00002-0.0145214364134941i</v>
      </c>
      <c r="W1230" t="str">
        <f t="shared" si="616"/>
        <v>0.0000422730342768675-0.00119040552664708i</v>
      </c>
      <c r="X1230" t="str">
        <f t="shared" si="617"/>
        <v>0.0000493446860967267-0.00118986033067916i</v>
      </c>
      <c r="Y1230" t="str">
        <f t="shared" si="618"/>
        <v>0.009+0.550909687733506i</v>
      </c>
      <c r="Z1230" t="str">
        <f t="shared" si="619"/>
        <v>-0.0259490563859234-0.00150432665414834i</v>
      </c>
      <c r="AA1230" t="str">
        <f t="shared" si="620"/>
        <v>0.359250929710694-21.8233878723046i</v>
      </c>
      <c r="AB1230" t="str">
        <f t="shared" si="621"/>
        <v>0.636538861637822-0.149760897337936i</v>
      </c>
      <c r="AC1230" t="str">
        <f t="shared" si="622"/>
        <v>1.18713172031771-1.31677951412058i</v>
      </c>
      <c r="AD1230" t="str">
        <f t="shared" si="623"/>
        <v>0.303149842168738+0.210103563294554i</v>
      </c>
      <c r="AE1230" t="str">
        <f t="shared" si="624"/>
        <v>-0.00755038795742482-0.0059080255985891i</v>
      </c>
      <c r="AF1230" t="str">
        <f t="shared" si="625"/>
        <v>-3.84829595611647-0.76711670993214i</v>
      </c>
      <c r="AG1230" t="str">
        <f t="shared" si="626"/>
        <v>1.01699256387233-0.0236758016128304i</v>
      </c>
      <c r="AH1230" t="str">
        <f t="shared" si="627"/>
        <v>0.0234484737227647+0.0285970834334722i</v>
      </c>
      <c r="AI1230">
        <f t="shared" si="628"/>
        <v>-28.640332544940073</v>
      </c>
      <c r="AJ1230">
        <f t="shared" si="629"/>
        <v>50.649606774263731</v>
      </c>
      <c r="AK1230"/>
      <c r="AL1230"/>
      <c r="AM1230"/>
      <c r="AN1230"/>
    </row>
    <row r="1231" spans="1:40" x14ac:dyDescent="0.35">
      <c r="A1231"/>
      <c r="B1231">
        <f t="shared" si="595"/>
        <v>109700</v>
      </c>
      <c r="C1231" s="237" t="str">
        <f t="shared" si="598"/>
        <v>-1.75774164251938E-06+0.00617890778404857i</v>
      </c>
      <c r="D1231" s="208" t="str">
        <f t="shared" si="599"/>
        <v>-1.64875899573252+0.0473716263443724i</v>
      </c>
      <c r="E1231" t="str">
        <f t="shared" si="600"/>
        <v>36500</v>
      </c>
      <c r="F1231" t="str">
        <f t="shared" si="601"/>
        <v>0.21505376344086</v>
      </c>
      <c r="G1231" t="str">
        <f t="shared" si="596"/>
        <v>0.21505376344086</v>
      </c>
      <c r="H1231" t="str">
        <f t="shared" si="602"/>
        <v>2.20005198932536+0.813996619713391i</v>
      </c>
      <c r="I1231" t="str">
        <f t="shared" si="603"/>
        <v>430.7908926235i</v>
      </c>
      <c r="J1231" t="str">
        <f t="shared" si="597"/>
        <v>-250.202161631328+94.243261997458i</v>
      </c>
      <c r="K1231" t="str">
        <f t="shared" si="604"/>
        <v>0.567955845969503-1.50784021436516i</v>
      </c>
      <c r="L1231" t="str">
        <f t="shared" si="605"/>
        <v>0.17060500498836-0.385496406125657i</v>
      </c>
      <c r="M1231" t="str">
        <f t="shared" si="606"/>
        <v>0.738560850957863-1.89333662049082i</v>
      </c>
      <c r="N1231" t="str">
        <f t="shared" si="607"/>
        <v>-1.3683204573347i</v>
      </c>
      <c r="O1231" t="str">
        <f t="shared" si="608"/>
        <v>0.201095236310842-0.979571695146959i</v>
      </c>
      <c r="P1231" t="str">
        <f t="shared" si="609"/>
        <v>0.798904763689158+0.979571695146959i</v>
      </c>
      <c r="Q1231" t="str">
        <f t="shared" si="610"/>
        <v>-0.798904763689158+0.388748762187741i</v>
      </c>
      <c r="R1231" t="str">
        <f t="shared" si="611"/>
        <v>-0.32613361980736-1.38484057980326i</v>
      </c>
      <c r="S1231" t="str">
        <f t="shared" si="612"/>
        <v>0.152784550244268i</v>
      </c>
      <c r="T1231" t="str">
        <f t="shared" si="613"/>
        <v>0.211582245145252-0.0498281784218026i</v>
      </c>
      <c r="U1231" t="str">
        <f t="shared" si="614"/>
        <v>0.0000499999999999999-0.00129537491121806i</v>
      </c>
      <c r="V1231" t="str">
        <f t="shared" si="615"/>
        <v>0.00002-0.0145081990056422i</v>
      </c>
      <c r="W1231" t="str">
        <f t="shared" si="616"/>
        <v>0.0000422730332762602-0.0011893206062171i</v>
      </c>
      <c r="X1231" t="str">
        <f t="shared" si="617"/>
        <v>0.0000493317851240774-0.00118877598384054i</v>
      </c>
      <c r="Y1231" t="str">
        <f t="shared" si="618"/>
        <v>0.009+0.551412342558081i</v>
      </c>
      <c r="Z1231" t="str">
        <f t="shared" si="619"/>
        <v>-0.0259016908490366-0.00150188844313355i</v>
      </c>
      <c r="AA1231" t="str">
        <f t="shared" si="620"/>
        <v>0.358593096829284-21.8034190116287i</v>
      </c>
      <c r="AB1231" t="str">
        <f t="shared" si="621"/>
        <v>0.636473879014056-0.149891282146842i</v>
      </c>
      <c r="AC1231" t="str">
        <f t="shared" si="622"/>
        <v>1.18628003611613-1.31576313601669i</v>
      </c>
      <c r="AD1231" t="str">
        <f t="shared" si="623"/>
        <v>0.303412400009412+0.210175979705591i</v>
      </c>
      <c r="AE1231" t="str">
        <f t="shared" si="624"/>
        <v>-0.00754323330986395-0.00589960482730518i</v>
      </c>
      <c r="AF1231" t="str">
        <f t="shared" si="625"/>
        <v>-3.84881098505788-0.766624993369019i</v>
      </c>
      <c r="AG1231" t="str">
        <f t="shared" si="626"/>
        <v>1.01698271068869-0.0236750173277402i</v>
      </c>
      <c r="AH1231" t="str">
        <f t="shared" si="627"/>
        <v>0.0234355577329246+0.0285591209989519i</v>
      </c>
      <c r="AI1231">
        <f t="shared" si="628"/>
        <v>-28.649154709632047</v>
      </c>
      <c r="AJ1231">
        <f t="shared" si="629"/>
        <v>50.627765939171887</v>
      </c>
      <c r="AK1231"/>
      <c r="AL1231"/>
      <c r="AM1231"/>
      <c r="AN1231"/>
    </row>
    <row r="1232" spans="1:40" x14ac:dyDescent="0.35">
      <c r="A1232"/>
      <c r="B1232">
        <f t="shared" si="595"/>
        <v>109800</v>
      </c>
      <c r="C1232" s="237" t="str">
        <f t="shared" si="598"/>
        <v>-0.000001754541385558+0.00617328036438978i</v>
      </c>
      <c r="D1232" s="208" t="str">
        <f t="shared" si="599"/>
        <v>-1.64875897119722+0.047328482793655i</v>
      </c>
      <c r="E1232" t="str">
        <f t="shared" si="600"/>
        <v>36500</v>
      </c>
      <c r="F1232" t="str">
        <f t="shared" si="601"/>
        <v>0.21505376344086</v>
      </c>
      <c r="G1232" t="str">
        <f t="shared" si="596"/>
        <v>0.21505376344086</v>
      </c>
      <c r="H1232" t="str">
        <f t="shared" si="602"/>
        <v>2.20056589801244+0.813462194294759i</v>
      </c>
      <c r="I1232" t="str">
        <f t="shared" si="603"/>
        <v>431.183591705199i</v>
      </c>
      <c r="J1232" t="str">
        <f t="shared" si="597"/>
        <v>-250.660350613445+94.329171990163i</v>
      </c>
      <c r="K1232" t="str">
        <f t="shared" si="604"/>
        <v>0.567042837588261-1.50679957730932i</v>
      </c>
      <c r="L1232" t="str">
        <f t="shared" si="605"/>
        <v>0.17034518577347-0.385260197179993i</v>
      </c>
      <c r="M1232" t="str">
        <f t="shared" si="606"/>
        <v>0.737388023361731-1.89205977448931i</v>
      </c>
      <c r="N1232" t="str">
        <f t="shared" si="607"/>
        <v>-1.3695677868309i</v>
      </c>
      <c r="O1232" t="str">
        <f t="shared" si="608"/>
        <v>0.199873231523607-0.979821765077869i</v>
      </c>
      <c r="P1232" t="str">
        <f t="shared" si="609"/>
        <v>0.800126768476393+0.979821765077869i</v>
      </c>
      <c r="Q1232" t="str">
        <f t="shared" si="610"/>
        <v>-0.800126768476393+0.389746021753031i</v>
      </c>
      <c r="R1232" t="str">
        <f t="shared" si="611"/>
        <v>-0.326119988604196-1.38343794616235i</v>
      </c>
      <c r="S1232" t="str">
        <f t="shared" si="612"/>
        <v>0.152923825130544i</v>
      </c>
      <c r="T1232" t="str">
        <f t="shared" si="613"/>
        <v>0.21156062255789-0.0498715161088831i</v>
      </c>
      <c r="U1232" t="str">
        <f t="shared" si="614"/>
        <v>0.0000499999999999999-0.00129419515264682i</v>
      </c>
      <c r="V1232" t="str">
        <f t="shared" si="615"/>
        <v>0.00002-0.0144949857096444i</v>
      </c>
      <c r="W1232" t="str">
        <f t="shared" si="616"/>
        <v>0.0000422730322747407-0.00118823766216859i</v>
      </c>
      <c r="X1232" t="str">
        <f t="shared" si="617"/>
        <v>0.0000493189193786327-0.00118769361212928i</v>
      </c>
      <c r="Y1232" t="str">
        <f t="shared" si="618"/>
        <v>0.009+0.551914997382655i</v>
      </c>
      <c r="Z1232" t="str">
        <f t="shared" si="619"/>
        <v>-0.0258544549689838-0.00149945759977922i</v>
      </c>
      <c r="AA1232" t="str">
        <f t="shared" si="620"/>
        <v>0.35793707201745-21.783486729543i</v>
      </c>
      <c r="AB1232" t="str">
        <f t="shared" si="621"/>
        <v>0.636408834747023-0.150021648973154i</v>
      </c>
      <c r="AC1232" t="str">
        <f t="shared" si="622"/>
        <v>1.18543032537939-1.31474772355224i</v>
      </c>
      <c r="AD1232" t="str">
        <f t="shared" si="623"/>
        <v>0.303675071564423+0.210248088588394i</v>
      </c>
      <c r="AE1232" t="str">
        <f t="shared" si="624"/>
        <v>-0.00753609536869236-0.00589119763264431i</v>
      </c>
      <c r="AF1232" t="str">
        <f t="shared" si="625"/>
        <v>-3.84932486920966-0.766133711501104i</v>
      </c>
      <c r="AG1232" t="str">
        <f t="shared" si="626"/>
        <v>1.01697285150937-0.0236742436287699i</v>
      </c>
      <c r="AH1232" t="str">
        <f t="shared" si="627"/>
        <v>0.0234226665127156+0.0285212177908366i</v>
      </c>
      <c r="AI1232">
        <f t="shared" si="628"/>
        <v>-28.657970106341594</v>
      </c>
      <c r="AJ1232">
        <f t="shared" si="629"/>
        <v>50.605909309559308</v>
      </c>
      <c r="AK1232"/>
      <c r="AL1232"/>
      <c r="AM1232"/>
      <c r="AN1232"/>
    </row>
    <row r="1233" spans="1:40" x14ac:dyDescent="0.35">
      <c r="A1233"/>
      <c r="B1233">
        <f t="shared" si="595"/>
        <v>109900</v>
      </c>
      <c r="C1233" s="237" t="str">
        <f t="shared" si="598"/>
        <v>-1.75134986053587E-06+0.00616766318571061i</v>
      </c>
      <c r="D1233" s="208" t="str">
        <f t="shared" si="599"/>
        <v>-1.64875894672886+0.0472854177571147i</v>
      </c>
      <c r="E1233" t="str">
        <f t="shared" si="600"/>
        <v>36500</v>
      </c>
      <c r="F1233" t="str">
        <f t="shared" si="601"/>
        <v>0.21505376344086</v>
      </c>
      <c r="G1233" t="str">
        <f t="shared" si="596"/>
        <v>0.21505376344086</v>
      </c>
      <c r="H1233" t="str">
        <f t="shared" si="602"/>
        <v>2.20107866501777+0.812928282176145i</v>
      </c>
      <c r="I1233" t="str">
        <f t="shared" si="603"/>
        <v>431.576290786898i</v>
      </c>
      <c r="J1233" t="str">
        <f t="shared" si="597"/>
        <v>-251.118957079829+94.4150819828681i</v>
      </c>
      <c r="K1233" t="str">
        <f t="shared" si="604"/>
        <v>0.566131931931835-1.50576006852494i</v>
      </c>
      <c r="L1233" t="str">
        <f t="shared" si="605"/>
        <v>0.170085921069218-0.385024173138698i</v>
      </c>
      <c r="M1233" t="str">
        <f t="shared" si="606"/>
        <v>0.736217853001053-1.89078424166364i</v>
      </c>
      <c r="N1233" t="str">
        <f t="shared" si="607"/>
        <v>-1.3708151163271i</v>
      </c>
      <c r="O1233" t="str">
        <f t="shared" si="608"/>
        <v>0.198650915767467-0.980070310572026i</v>
      </c>
      <c r="P1233" t="str">
        <f t="shared" si="609"/>
        <v>0.801349084232533+0.980070310572026i</v>
      </c>
      <c r="Q1233" t="str">
        <f t="shared" si="610"/>
        <v>-0.801349084232533+0.390744805755074i</v>
      </c>
      <c r="R1233" t="str">
        <f t="shared" si="611"/>
        <v>-0.32610634310784-1.3820377311916i</v>
      </c>
      <c r="S1233" t="str">
        <f t="shared" si="612"/>
        <v>0.15306310001682i</v>
      </c>
      <c r="T1233" t="str">
        <f t="shared" si="613"/>
        <v>0.211538979476399-0.0499148478112347i</v>
      </c>
      <c r="U1233" t="str">
        <f t="shared" si="614"/>
        <v>0.0000499999999999999-0.00129301754104296i</v>
      </c>
      <c r="V1233" t="str">
        <f t="shared" si="615"/>
        <v>0.00002-0.0144817964596811i</v>
      </c>
      <c r="W1233" t="str">
        <f t="shared" si="616"/>
        <v>0.0000422730312723084-0.0011871566891065i</v>
      </c>
      <c r="X1233" t="str">
        <f t="shared" si="617"/>
        <v>0.0000493060887322395-0.00118661321015454i</v>
      </c>
      <c r="Y1233" t="str">
        <f t="shared" si="618"/>
        <v>0.009+0.552417652207229i</v>
      </c>
      <c r="Z1233" t="str">
        <f t="shared" si="619"/>
        <v>-0.0258073482726991-0.00149703409326596i</v>
      </c>
      <c r="AA1233" t="str">
        <f t="shared" si="620"/>
        <v>0.35728284864486-21.7635909254487i</v>
      </c>
      <c r="AB1233" t="str">
        <f t="shared" si="621"/>
        <v>0.63634372883031-0.150151997796426i</v>
      </c>
      <c r="AC1233" t="str">
        <f t="shared" si="622"/>
        <v>1.18458258252234-1.31373327619533i</v>
      </c>
      <c r="AD1233" t="str">
        <f t="shared" si="623"/>
        <v>0.303937856504059+0.210319889777494i</v>
      </c>
      <c r="AE1233" t="str">
        <f t="shared" si="624"/>
        <v>-0.00752897407056905-0.00588280397758423i</v>
      </c>
      <c r="AF1233" t="str">
        <f t="shared" si="625"/>
        <v>-3.84983761174663-0.76564286441903i</v>
      </c>
      <c r="AG1233" t="str">
        <f t="shared" si="626"/>
        <v>1.01696298633658-0.0236734804606438i</v>
      </c>
      <c r="AH1233" t="str">
        <f t="shared" si="627"/>
        <v>0.0234097999600413+0.0284833736528128i</v>
      </c>
      <c r="AI1233">
        <f t="shared" si="628"/>
        <v>-28.666778750174387</v>
      </c>
      <c r="AJ1233">
        <f t="shared" si="629"/>
        <v>50.5840369213334</v>
      </c>
      <c r="AK1233"/>
      <c r="AL1233"/>
      <c r="AM1233"/>
      <c r="AN1233"/>
    </row>
    <row r="1234" spans="1:40" x14ac:dyDescent="0.35">
      <c r="A1234"/>
      <c r="B1234">
        <f t="shared" si="595"/>
        <v>110000</v>
      </c>
      <c r="C1234" s="237" t="str">
        <f t="shared" si="598"/>
        <v>-1.74816703571492E-06+0.00616205622008111i</v>
      </c>
      <c r="D1234" s="208" t="str">
        <f t="shared" si="599"/>
        <v>-1.6487589223272+0.0472424310206219i</v>
      </c>
      <c r="E1234" t="str">
        <f t="shared" si="600"/>
        <v>36500</v>
      </c>
      <c r="F1234" t="str">
        <f t="shared" si="601"/>
        <v>0.21505376344086</v>
      </c>
      <c r="G1234" t="str">
        <f t="shared" si="596"/>
        <v>0.21505376344086</v>
      </c>
      <c r="H1234" t="str">
        <f t="shared" si="602"/>
        <v>2.20159029350634+0.812394883229666i</v>
      </c>
      <c r="I1234" t="str">
        <f t="shared" si="603"/>
        <v>431.968989868597i</v>
      </c>
      <c r="J1234" t="str">
        <f t="shared" si="597"/>
        <v>-251.577981030478+94.5009919755731i</v>
      </c>
      <c r="K1234" t="str">
        <f t="shared" si="604"/>
        <v>0.565223122873183-1.50472168716422i</v>
      </c>
      <c r="L1234" t="str">
        <f t="shared" si="605"/>
        <v>0.16982720942358-0.384788334138345i</v>
      </c>
      <c r="M1234" t="str">
        <f t="shared" si="606"/>
        <v>0.735050332296763-1.88951002130257i</v>
      </c>
      <c r="N1234" t="str">
        <f t="shared" si="607"/>
        <v>-1.37206244582331i</v>
      </c>
      <c r="O1234" t="str">
        <f t="shared" si="608"/>
        <v>0.19742829094413-0.980317331242736i</v>
      </c>
      <c r="P1234" t="str">
        <f t="shared" si="609"/>
        <v>0.80257170905587+0.980317331242736i</v>
      </c>
      <c r="Q1234" t="str">
        <f t="shared" si="610"/>
        <v>-0.80257170905587+0.391745114580574i</v>
      </c>
      <c r="R1234" t="str">
        <f t="shared" si="611"/>
        <v>-0.326092683312873-1.38063992828071i</v>
      </c>
      <c r="S1234" t="str">
        <f t="shared" si="612"/>
        <v>0.153202374903095i</v>
      </c>
      <c r="T1234" t="str">
        <f t="shared" si="613"/>
        <v>0.211517315898644-0.049958173522055i</v>
      </c>
      <c r="U1234" t="str">
        <f t="shared" si="614"/>
        <v>0.0000500000000000001-0.0012918420705511i</v>
      </c>
      <c r="V1234" t="str">
        <f t="shared" si="615"/>
        <v>0.00002-0.0144686311901723i</v>
      </c>
      <c r="W1234" t="str">
        <f t="shared" si="616"/>
        <v>0.000042273030268964-0.00118607768165543i</v>
      </c>
      <c r="X1234" t="str">
        <f t="shared" si="617"/>
        <v>0.0000492932930573273-0.00118553477254505i</v>
      </c>
      <c r="Y1234" t="str">
        <f t="shared" si="618"/>
        <v>0.009+0.552920307031804i</v>
      </c>
      <c r="Z1234" t="str">
        <f t="shared" si="619"/>
        <v>-0.0257603702892733-0.00149461789293539i</v>
      </c>
      <c r="AA1234" t="str">
        <f t="shared" si="620"/>
        <v>0.356630420111584-21.7437314991159i</v>
      </c>
      <c r="AB1234" t="str">
        <f t="shared" si="621"/>
        <v>0.636278561257494-0.150282328596196i</v>
      </c>
      <c r="AC1234" t="str">
        <f t="shared" si="622"/>
        <v>1.18373680197843-1.31271979340898i</v>
      </c>
      <c r="AD1234" t="str">
        <f t="shared" si="623"/>
        <v>0.304200754498356+0.210391383107712i</v>
      </c>
      <c r="AE1234" t="str">
        <f t="shared" si="624"/>
        <v>-0.00752186935244176-0.00587442382524471i</v>
      </c>
      <c r="AF1234" t="str">
        <f t="shared" si="625"/>
        <v>-3.85034921583354-0.765152452209044i</v>
      </c>
      <c r="AG1234" t="str">
        <f t="shared" si="626"/>
        <v>1.01695311517257-0.0236727277682685i</v>
      </c>
      <c r="AH1234" t="str">
        <f t="shared" si="627"/>
        <v>0.0233969579732753+0.028445588429138i</v>
      </c>
      <c r="AI1234">
        <f t="shared" si="628"/>
        <v>-28.675580656193809</v>
      </c>
      <c r="AJ1234">
        <f t="shared" si="629"/>
        <v>50.562148810265477</v>
      </c>
      <c r="AK1234"/>
      <c r="AL1234"/>
      <c r="AM1234"/>
      <c r="AN1234"/>
    </row>
    <row r="1235" spans="1:40" x14ac:dyDescent="0.35">
      <c r="A1235"/>
      <c r="B1235">
        <f t="shared" si="595"/>
        <v>110100</v>
      </c>
      <c r="C1235" s="237" t="str">
        <f t="shared" si="598"/>
        <v>-1.74499287950115E-06+0.00615645943967282i</v>
      </c>
      <c r="D1235" s="208" t="str">
        <f t="shared" si="599"/>
        <v>-1.648758897992+0.047199522370825i</v>
      </c>
      <c r="E1235" t="str">
        <f t="shared" si="600"/>
        <v>36500</v>
      </c>
      <c r="F1235" t="str">
        <f t="shared" si="601"/>
        <v>0.21505376344086</v>
      </c>
      <c r="G1235" t="str">
        <f t="shared" si="596"/>
        <v>0.21505376344086</v>
      </c>
      <c r="H1235" t="str">
        <f t="shared" si="602"/>
        <v>2.20210078663306+0.811861997323868i</v>
      </c>
      <c r="I1235" t="str">
        <f t="shared" si="603"/>
        <v>432.361688950295i</v>
      </c>
      <c r="J1235" t="str">
        <f t="shared" si="597"/>
        <v>-252.037422465394+94.5869019682782i</v>
      </c>
      <c r="K1235" t="str">
        <f t="shared" si="604"/>
        <v>0.564316404306169-1.50368443237485i</v>
      </c>
      <c r="L1235" t="str">
        <f t="shared" si="605"/>
        <v>0.16956904938876-0.384552680313137i</v>
      </c>
      <c r="M1235" t="str">
        <f t="shared" si="606"/>
        <v>0.733885453694929-1.88823711268799i</v>
      </c>
      <c r="N1235" t="str">
        <f t="shared" si="607"/>
        <v>-1.37330977531951i</v>
      </c>
      <c r="O1235" t="str">
        <f t="shared" si="608"/>
        <v>0.196205358955812-0.980562826705674i</v>
      </c>
      <c r="P1235" t="str">
        <f t="shared" si="609"/>
        <v>0.803794641044188+0.980562826705674i</v>
      </c>
      <c r="Q1235" t="str">
        <f t="shared" si="610"/>
        <v>-0.803794641044188+0.392746948613836i</v>
      </c>
      <c r="R1235" t="str">
        <f t="shared" si="611"/>
        <v>-0.326079009213877-1.37924453084342i</v>
      </c>
      <c r="S1235" t="str">
        <f t="shared" si="612"/>
        <v>0.153341649789371i</v>
      </c>
      <c r="T1235" t="str">
        <f t="shared" si="613"/>
        <v>0.211495631822497-0.0500014932345394i</v>
      </c>
      <c r="U1235" t="str">
        <f t="shared" si="614"/>
        <v>0.0000500000000000001-0.00129066873533716i</v>
      </c>
      <c r="V1235" t="str">
        <f t="shared" si="615"/>
        <v>0.00002-0.0144554898357762i</v>
      </c>
      <c r="W1235" t="str">
        <f t="shared" si="616"/>
        <v>0.0000422730292647069-0.00118500063445948i</v>
      </c>
      <c r="X1235" t="str">
        <f t="shared" si="617"/>
        <v>0.0000492805322269041-0.00118445829394909i</v>
      </c>
      <c r="Y1235" t="str">
        <f t="shared" si="618"/>
        <v>0.009+0.553422961856378i</v>
      </c>
      <c r="Z1235" t="str">
        <f t="shared" si="619"/>
        <v>-0.025713520549943-0.00149220896828921i</v>
      </c>
      <c r="AA1235" t="str">
        <f t="shared" si="620"/>
        <v>0.355979779847949-21.7239083506827i</v>
      </c>
      <c r="AB1235" t="str">
        <f t="shared" si="621"/>
        <v>0.636213332022174-0.150412641351994i</v>
      </c>
      <c r="AC1235" t="str">
        <f t="shared" si="622"/>
        <v>1.18289297819959-1.31170727465122i</v>
      </c>
      <c r="AD1235" t="str">
        <f t="shared" si="623"/>
        <v>0.304463765217102+0.210462568414176i</v>
      </c>
      <c r="AE1235" t="str">
        <f t="shared" si="624"/>
        <v>-0.00751478115154619-0.00586605713888778i</v>
      </c>
      <c r="AF1235" t="str">
        <f t="shared" si="625"/>
        <v>-3.85085968462506-0.764662474953043i</v>
      </c>
      <c r="AG1235" t="str">
        <f t="shared" si="626"/>
        <v>1.01694323801956-0.0236719854967334i</v>
      </c>
      <c r="AH1235" t="str">
        <f t="shared" si="627"/>
        <v>0.0233841404512628+0.0284078619646439i</v>
      </c>
      <c r="AI1235">
        <f t="shared" si="628"/>
        <v>-28.684375839419438</v>
      </c>
      <c r="AJ1235">
        <f t="shared" si="629"/>
        <v>50.540245011992155</v>
      </c>
      <c r="AK1235"/>
      <c r="AL1235"/>
      <c r="AM1235"/>
      <c r="AN1235"/>
    </row>
    <row r="1236" spans="1:40" x14ac:dyDescent="0.35">
      <c r="A1236"/>
      <c r="B1236">
        <f t="shared" si="595"/>
        <v>110200</v>
      </c>
      <c r="C1236" s="237" t="str">
        <f t="shared" si="598"/>
        <v>-1.74182736044385E-06+0.00615087281675829i</v>
      </c>
      <c r="D1236" s="208" t="str">
        <f t="shared" si="599"/>
        <v>-1.64875887372302+0.0471566915951469i</v>
      </c>
      <c r="E1236" t="str">
        <f t="shared" si="600"/>
        <v>36500</v>
      </c>
      <c r="F1236" t="str">
        <f t="shared" si="601"/>
        <v>0.21505376344086</v>
      </c>
      <c r="G1236" t="str">
        <f t="shared" si="596"/>
        <v>0.21505376344086</v>
      </c>
      <c r="H1236" t="str">
        <f t="shared" si="602"/>
        <v>2.20261014754283+0.811329624323744i</v>
      </c>
      <c r="I1236" t="str">
        <f t="shared" si="603"/>
        <v>432.754388031994i</v>
      </c>
      <c r="J1236" t="str">
        <f t="shared" si="597"/>
        <v>-252.497281384576+94.6728119609833i</v>
      </c>
      <c r="K1236" t="str">
        <f t="shared" si="604"/>
        <v>0.563411770145515-1.50264830330003i</v>
      </c>
      <c r="L1236" t="str">
        <f t="shared" si="605"/>
        <v>0.16931143952119-0.384317211794939i</v>
      </c>
      <c r="M1236" t="str">
        <f t="shared" si="606"/>
        <v>0.732723209666705-1.88696551509497i</v>
      </c>
      <c r="N1236" t="str">
        <f t="shared" si="607"/>
        <v>-1.37455710481571i</v>
      </c>
      <c r="O1236" t="str">
        <f t="shared" si="608"/>
        <v>0.19498212170518-0.980806796578891i</v>
      </c>
      <c r="P1236" t="str">
        <f t="shared" si="609"/>
        <v>0.80501787829482+0.980806796578891i</v>
      </c>
      <c r="Q1236" t="str">
        <f t="shared" si="610"/>
        <v>-0.80501787829482+0.393750308236819i</v>
      </c>
      <c r="R1236" t="str">
        <f t="shared" si="611"/>
        <v>-0.326065320805419-1.37785153231733i</v>
      </c>
      <c r="S1236" t="str">
        <f t="shared" si="612"/>
        <v>0.153480924675646i</v>
      </c>
      <c r="T1236" t="str">
        <f t="shared" si="613"/>
        <v>0.21147392724582-0.0500448069418769i</v>
      </c>
      <c r="U1236" t="str">
        <f t="shared" si="614"/>
        <v>0.0000500000000000001-0.00128949752958821i</v>
      </c>
      <c r="V1236" t="str">
        <f t="shared" si="615"/>
        <v>0.00002-0.014442372331388i</v>
      </c>
      <c r="W1236" t="str">
        <f t="shared" si="616"/>
        <v>0.0000422730282595374-0.0011839255421822i</v>
      </c>
      <c r="X1236" t="str">
        <f t="shared" si="617"/>
        <v>0.0000492678061145543-0.00118338376903431i</v>
      </c>
      <c r="Y1236" t="str">
        <f t="shared" si="618"/>
        <v>0.009+0.553925616680952i</v>
      </c>
      <c r="Z1236" t="str">
        <f t="shared" si="619"/>
        <v>-0.025666798588077-0.00148980728898816i</v>
      </c>
      <c r="AA1236" t="str">
        <f t="shared" si="620"/>
        <v>0.355330921314349-21.7041213806526i</v>
      </c>
      <c r="AB1236" t="str">
        <f t="shared" si="621"/>
        <v>0.636148041117919-0.150542936043331i</v>
      </c>
      <c r="AC1236" t="str">
        <f t="shared" si="622"/>
        <v>1.1820511056562-1.31069571937505i</v>
      </c>
      <c r="AD1236" t="str">
        <f t="shared" si="623"/>
        <v>0.304726888329835+0.210533445532299i</v>
      </c>
      <c r="AE1236" t="str">
        <f t="shared" si="624"/>
        <v>-0.0075077094054035-0.00585770388191587i</v>
      </c>
      <c r="AF1236" t="str">
        <f t="shared" si="625"/>
        <v>-3.85136902126585-0.764172932728597i</v>
      </c>
      <c r="AG1236" t="str">
        <f t="shared" si="626"/>
        <v>1.01693335487985-0.0236712535913088i</v>
      </c>
      <c r="AH1236" t="str">
        <f t="shared" si="627"/>
        <v>0.0233713472933125+0.0283701941047258i</v>
      </c>
      <c r="AI1236">
        <f t="shared" si="628"/>
        <v>-28.693164314829517</v>
      </c>
      <c r="AJ1236">
        <f t="shared" si="629"/>
        <v>50.518325562014603</v>
      </c>
      <c r="AK1236"/>
      <c r="AL1236"/>
      <c r="AM1236"/>
      <c r="AN1236"/>
    </row>
    <row r="1237" spans="1:40" x14ac:dyDescent="0.35">
      <c r="A1237"/>
      <c r="B1237">
        <f t="shared" si="595"/>
        <v>110300</v>
      </c>
      <c r="C1237" s="237" t="str">
        <f t="shared" si="598"/>
        <v>-0.0000017386704472348+0.00614529632371061i</v>
      </c>
      <c r="D1237" s="208" t="str">
        <f t="shared" si="599"/>
        <v>-1.64875884952002+0.0471139384817814i</v>
      </c>
      <c r="E1237" t="str">
        <f t="shared" si="600"/>
        <v>36500</v>
      </c>
      <c r="F1237" t="str">
        <f t="shared" si="601"/>
        <v>0.21505376344086</v>
      </c>
      <c r="G1237" t="str">
        <f t="shared" si="596"/>
        <v>0.21505376344086</v>
      </c>
      <c r="H1237" t="str">
        <f t="shared" si="602"/>
        <v>2.20311837937055+0.810797764090773i</v>
      </c>
      <c r="I1237" t="str">
        <f t="shared" si="603"/>
        <v>433.147087113693i</v>
      </c>
      <c r="J1237" t="str">
        <f t="shared" si="597"/>
        <v>-252.957557788024+94.7587219536884i</v>
      </c>
      <c r="K1237" t="str">
        <f t="shared" si="604"/>
        <v>0.562509214326702-1.50161329907852i</v>
      </c>
      <c r="L1237" t="str">
        <f t="shared" si="605"/>
        <v>0.169054378381504-0.384081928713277i</v>
      </c>
      <c r="M1237" t="str">
        <f t="shared" si="606"/>
        <v>0.731563592708206-1.8856952277918i</v>
      </c>
      <c r="N1237" t="str">
        <f t="shared" si="607"/>
        <v>-1.37580443431192i</v>
      </c>
      <c r="O1237" t="str">
        <f t="shared" si="608"/>
        <v>0.193758581095372-0.981049240482815i</v>
      </c>
      <c r="P1237" t="str">
        <f t="shared" si="609"/>
        <v>0.806241418904628+0.981049240482815i</v>
      </c>
      <c r="Q1237" t="str">
        <f t="shared" si="610"/>
        <v>-0.806241418904628+0.394755193829105i</v>
      </c>
      <c r="R1237" t="str">
        <f t="shared" si="611"/>
        <v>-0.326051618082072-1.37646092616382i</v>
      </c>
      <c r="S1237" t="str">
        <f t="shared" si="612"/>
        <v>0.153620199561922i</v>
      </c>
      <c r="T1237" t="str">
        <f t="shared" si="613"/>
        <v>0.211452202166474-0.0500881146372555i</v>
      </c>
      <c r="U1237" t="str">
        <f t="shared" si="614"/>
        <v>0.0000500000000000001-0.00128832844751243i</v>
      </c>
      <c r="V1237" t="str">
        <f t="shared" si="615"/>
        <v>0.00002-0.0144292786121392i</v>
      </c>
      <c r="W1237" t="str">
        <f t="shared" si="616"/>
        <v>0.0000422730272534553-0.00118285239950651i</v>
      </c>
      <c r="X1237" t="str">
        <f t="shared" si="617"/>
        <v>0.0000492551145944351-0.00118231119248777i</v>
      </c>
      <c r="Y1237" t="str">
        <f t="shared" si="618"/>
        <v>0.009+0.554428271505527i</v>
      </c>
      <c r="Z1237" t="str">
        <f t="shared" si="619"/>
        <v>-0.0256202039391672-0.0014874128248511i</v>
      </c>
      <c r="AA1237" t="str">
        <f t="shared" si="620"/>
        <v>0.354683838001095-21.6843704898936i</v>
      </c>
      <c r="AB1237" t="str">
        <f t="shared" si="621"/>
        <v>0.636082688538293-0.150673212649715i</v>
      </c>
      <c r="AC1237" t="str">
        <f t="shared" si="622"/>
        <v>1.18121117883694-1.30968512702855i</v>
      </c>
      <c r="AD1237" t="str">
        <f t="shared" si="623"/>
        <v>0.304990123505845+0.210604014297795i</v>
      </c>
      <c r="AE1237" t="str">
        <f t="shared" si="624"/>
        <v>-0.00750065405181987-0.0058493640178723i</v>
      </c>
      <c r="AF1237" t="str">
        <f t="shared" si="625"/>
        <v>-3.85187722889057-0.763683825608992i</v>
      </c>
      <c r="AG1237" t="str">
        <f t="shared" si="626"/>
        <v>1.0169234657557-0.0236705319974458i</v>
      </c>
      <c r="AH1237" t="str">
        <f t="shared" si="627"/>
        <v>0.0233585783992001+0.0283325846953485i</v>
      </c>
      <c r="AI1237">
        <f t="shared" si="628"/>
        <v>-28.701946097358647</v>
      </c>
      <c r="AJ1237">
        <f t="shared" si="629"/>
        <v>50.496390495700226</v>
      </c>
      <c r="AK1237"/>
      <c r="AL1237"/>
      <c r="AM1237"/>
      <c r="AN1237"/>
    </row>
    <row r="1238" spans="1:40" x14ac:dyDescent="0.35">
      <c r="A1238"/>
      <c r="B1238">
        <f t="shared" si="595"/>
        <v>110400</v>
      </c>
      <c r="C1238" s="237" t="str">
        <f t="shared" si="598"/>
        <v>-1.73552210870755E-06+0.00613972993300299i</v>
      </c>
      <c r="D1238" s="208" t="str">
        <f t="shared" si="599"/>
        <v>-1.64875882538276+0.0470712628196896i</v>
      </c>
      <c r="E1238" t="str">
        <f t="shared" si="600"/>
        <v>36500</v>
      </c>
      <c r="F1238" t="str">
        <f t="shared" si="601"/>
        <v>0.21505376344086</v>
      </c>
      <c r="G1238" t="str">
        <f t="shared" si="596"/>
        <v>0.21505376344086</v>
      </c>
      <c r="H1238" t="str">
        <f t="shared" si="602"/>
        <v>2.20362548524114+0.810266416482947i</v>
      </c>
      <c r="I1238" t="str">
        <f t="shared" si="603"/>
        <v>433.539786195391i</v>
      </c>
      <c r="J1238" t="str">
        <f t="shared" si="597"/>
        <v>-253.418251675738+94.8446319463934i</v>
      </c>
      <c r="K1238" t="str">
        <f t="shared" si="604"/>
        <v>0.561608730805897-1.50057941884472i</v>
      </c>
      <c r="L1238" t="str">
        <f t="shared" si="605"/>
        <v>0.168797864534539-0.383846831195367i</v>
      </c>
      <c r="M1238" t="str">
        <f t="shared" si="606"/>
        <v>0.730406595340436-1.88442625004009i</v>
      </c>
      <c r="N1238" t="str">
        <f t="shared" si="607"/>
        <v>-1.37705176380812i</v>
      </c>
      <c r="O1238" t="str">
        <f t="shared" si="608"/>
        <v>0.192534739030031-0.981290158040239i</v>
      </c>
      <c r="P1238" t="str">
        <f t="shared" si="609"/>
        <v>0.807465260969969+0.981290158040239i</v>
      </c>
      <c r="Q1238" t="str">
        <f t="shared" si="610"/>
        <v>-0.807465260969969+0.395761605767881i</v>
      </c>
      <c r="R1238" t="str">
        <f t="shared" si="611"/>
        <v>-0.326037901038392-1.375072705868i</v>
      </c>
      <c r="S1238" t="str">
        <f t="shared" si="612"/>
        <v>0.153759474448197i</v>
      </c>
      <c r="T1238" t="str">
        <f t="shared" si="613"/>
        <v>0.211430456582324-0.0501314163138564i</v>
      </c>
      <c r="U1238" t="str">
        <f t="shared" si="614"/>
        <v>0.0000500000000000001-0.00128716148333896i</v>
      </c>
      <c r="V1238" t="str">
        <f t="shared" si="615"/>
        <v>0.00002-0.0144162086133963i</v>
      </c>
      <c r="W1238" t="str">
        <f t="shared" si="616"/>
        <v>0.0000422730262464607-0.00118178120113456i</v>
      </c>
      <c r="X1238" t="str">
        <f t="shared" si="617"/>
        <v>0.0000492424575412725-0.00118124055901569i</v>
      </c>
      <c r="Y1238" t="str">
        <f t="shared" si="618"/>
        <v>0.009+0.554930926330101i</v>
      </c>
      <c r="Z1238" t="str">
        <f t="shared" si="619"/>
        <v>-0.0255737361408137-0.00148502554585398i</v>
      </c>
      <c r="AA1238" t="str">
        <f t="shared" si="620"/>
        <v>0.354038523428246-21.6646555796359i</v>
      </c>
      <c r="AB1238" t="str">
        <f t="shared" si="621"/>
        <v>0.636017274276875-0.150803471150636i</v>
      </c>
      <c r="AC1238" t="str">
        <f t="shared" si="622"/>
        <v>1.18037319224885-1.30867549705495i</v>
      </c>
      <c r="AD1238" t="str">
        <f t="shared" si="623"/>
        <v>0.305253470414167+0.210674274546678i</v>
      </c>
      <c r="AE1238" t="str">
        <f t="shared" si="624"/>
        <v>-0.00749361502888349-0.00584103751043969i</v>
      </c>
      <c r="AF1238" t="str">
        <f t="shared" si="625"/>
        <v>-3.8523843106239-0.763195153663257i</v>
      </c>
      <c r="AG1238" t="str">
        <f t="shared" si="626"/>
        <v>1.01691357064944-0.0236698206607746i</v>
      </c>
      <c r="AH1238" t="str">
        <f t="shared" si="627"/>
        <v>0.0233458336691589+0.0282950335830359i</v>
      </c>
      <c r="AI1238">
        <f t="shared" si="628"/>
        <v>-28.710721201900448</v>
      </c>
      <c r="AJ1238">
        <f t="shared" si="629"/>
        <v>50.474439848283758</v>
      </c>
      <c r="AK1238"/>
      <c r="AL1238"/>
      <c r="AM1238"/>
      <c r="AN1238"/>
    </row>
    <row r="1239" spans="1:40" x14ac:dyDescent="0.35">
      <c r="A1239"/>
      <c r="B1239">
        <f t="shared" si="595"/>
        <v>110500</v>
      </c>
      <c r="C1239" s="237" t="str">
        <f t="shared" si="598"/>
        <v>-1.73238231383655E-06+0.00613417361720827i</v>
      </c>
      <c r="D1239" s="208" t="str">
        <f t="shared" si="599"/>
        <v>-1.648758801311+0.0470286643985968i</v>
      </c>
      <c r="E1239" t="str">
        <f t="shared" si="600"/>
        <v>36500</v>
      </c>
      <c r="F1239" t="str">
        <f t="shared" si="601"/>
        <v>0.21505376344086</v>
      </c>
      <c r="G1239" t="str">
        <f t="shared" si="596"/>
        <v>0.21505376344086</v>
      </c>
      <c r="H1239" t="str">
        <f t="shared" si="602"/>
        <v>2.20413146826961+0.809735581354796i</v>
      </c>
      <c r="I1239" t="str">
        <f t="shared" si="603"/>
        <v>433.93248527709i</v>
      </c>
      <c r="J1239" t="str">
        <f t="shared" si="597"/>
        <v>-253.879363047719+94.9305419390984i</v>
      </c>
      <c r="K1239" t="str">
        <f t="shared" si="604"/>
        <v>0.560710313559879-1.49954666172867i</v>
      </c>
      <c r="L1239" t="str">
        <f t="shared" si="605"/>
        <v>0.168541896549316-0.383611919366128i</v>
      </c>
      <c r="M1239" t="str">
        <f t="shared" si="606"/>
        <v>0.729252210109195-1.8831585810948i</v>
      </c>
      <c r="N1239" t="str">
        <f t="shared" si="607"/>
        <v>-1.37829909330432i</v>
      </c>
      <c r="O1239" t="str">
        <f t="shared" si="608"/>
        <v>0.191310597413238-0.981529548876339i</v>
      </c>
      <c r="P1239" t="str">
        <f t="shared" si="609"/>
        <v>0.808689402586762+0.981529548876339i</v>
      </c>
      <c r="Q1239" t="str">
        <f t="shared" si="610"/>
        <v>-0.808689402586762+0.396769544427981i</v>
      </c>
      <c r="R1239" t="str">
        <f t="shared" si="611"/>
        <v>-0.326024169668933-1.37368686493849i</v>
      </c>
      <c r="S1239" t="str">
        <f t="shared" si="612"/>
        <v>0.153898749334473i</v>
      </c>
      <c r="T1239" t="str">
        <f t="shared" si="613"/>
        <v>0.211408690491227-0.0501747119648588i</v>
      </c>
      <c r="U1239" t="str">
        <f t="shared" si="614"/>
        <v>0.0000500000000000001-0.00128599663131784i</v>
      </c>
      <c r="V1239" t="str">
        <f t="shared" si="615"/>
        <v>0.00002-0.0144031622707598i</v>
      </c>
      <c r="W1239" t="str">
        <f t="shared" si="616"/>
        <v>0.0000422730252385539-0.00118071194178771i</v>
      </c>
      <c r="X1239" t="str">
        <f t="shared" si="617"/>
        <v>0.00004922983483036-0.0011801718633435i</v>
      </c>
      <c r="Y1239" t="str">
        <f t="shared" si="618"/>
        <v>0.009+0.555433581154675i</v>
      </c>
      <c r="Z1239" t="str">
        <f t="shared" si="619"/>
        <v>-0.0255273947327164-0.00148264542212886i</v>
      </c>
      <c r="AA1239" t="str">
        <f t="shared" si="620"/>
        <v>0.353394971145443-21.6449765514708i</v>
      </c>
      <c r="AB1239" t="str">
        <f t="shared" si="621"/>
        <v>0.635951798327218-0.150933711525574i</v>
      </c>
      <c r="AC1239" t="str">
        <f t="shared" si="622"/>
        <v>1.17953714041717-1.30766682889258i</v>
      </c>
      <c r="AD1239" t="str">
        <f t="shared" si="623"/>
        <v>0.305516928723597+0.21074422611525i</v>
      </c>
      <c r="AE1239" t="str">
        <f t="shared" si="624"/>
        <v>-0.00748659227496454-0.00583272432343971i</v>
      </c>
      <c r="AF1239" t="str">
        <f t="shared" si="625"/>
        <v>-3.85289026958061-0.762706916956199i</v>
      </c>
      <c r="AG1239" t="str">
        <f t="shared" si="626"/>
        <v>1.01690366956338-0.0236691195271051i</v>
      </c>
      <c r="AH1239" t="str">
        <f t="shared" si="627"/>
        <v>0.023333113003884+0.0282575406148741i</v>
      </c>
      <c r="AI1239">
        <f t="shared" si="628"/>
        <v>-28.719489643305664</v>
      </c>
      <c r="AJ1239">
        <f t="shared" si="629"/>
        <v>50.452473654865301</v>
      </c>
      <c r="AK1239"/>
      <c r="AL1239"/>
      <c r="AM1239"/>
      <c r="AN1239"/>
    </row>
    <row r="1240" spans="1:40" x14ac:dyDescent="0.35">
      <c r="A1240"/>
      <c r="B1240">
        <f t="shared" si="595"/>
        <v>110600</v>
      </c>
      <c r="C1240" s="237" t="str">
        <f t="shared" si="598"/>
        <v>-1.72925103173649E-06+0.00612862734899846i</v>
      </c>
      <c r="D1240" s="208" t="str">
        <f t="shared" si="599"/>
        <v>-1.64875877730451+0.0469861430089882i</v>
      </c>
      <c r="E1240" t="str">
        <f t="shared" si="600"/>
        <v>36500</v>
      </c>
      <c r="F1240" t="str">
        <f t="shared" si="601"/>
        <v>0.21505376344086</v>
      </c>
      <c r="G1240" t="str">
        <f t="shared" si="596"/>
        <v>0.21505376344086</v>
      </c>
      <c r="H1240" t="str">
        <f t="shared" si="602"/>
        <v>2.20463633156108+0.809205258557427i</v>
      </c>
      <c r="I1240" t="str">
        <f t="shared" si="603"/>
        <v>434.325184358789i</v>
      </c>
      <c r="J1240" t="str">
        <f t="shared" si="597"/>
        <v>-254.340891903965+95.0164519318035i</v>
      </c>
      <c r="K1240" t="str">
        <f t="shared" si="604"/>
        <v>0.559813956585966-1.49851502685614i</v>
      </c>
      <c r="L1240" t="str">
        <f t="shared" si="605"/>
        <v>0.168286472999025-0.383377193348187i</v>
      </c>
      <c r="M1240" t="str">
        <f t="shared" si="606"/>
        <v>0.728100429584991-1.88189222020433i</v>
      </c>
      <c r="N1240" t="str">
        <f t="shared" si="607"/>
        <v>-1.37954642280053i</v>
      </c>
      <c r="O1240" t="str">
        <f t="shared" si="608"/>
        <v>0.19008615814954-0.981767412618665i</v>
      </c>
      <c r="P1240" t="str">
        <f t="shared" si="609"/>
        <v>0.80991384185046+0.981767412618665i</v>
      </c>
      <c r="Q1240" t="str">
        <f t="shared" si="610"/>
        <v>-0.80991384185046+0.397779010181865i</v>
      </c>
      <c r="R1240" t="str">
        <f t="shared" si="611"/>
        <v>-0.326010423968243-1.37230339690742i</v>
      </c>
      <c r="S1240" t="str">
        <f t="shared" si="612"/>
        <v>0.154038024220748i</v>
      </c>
      <c r="T1240" t="str">
        <f t="shared" si="613"/>
        <v>0.21138690389104-0.0502180015834365i</v>
      </c>
      <c r="U1240" t="str">
        <f t="shared" si="614"/>
        <v>0.00005-0.0012848338857199i</v>
      </c>
      <c r="V1240" t="str">
        <f t="shared" si="615"/>
        <v>0.00002-0.0143901395200629i</v>
      </c>
      <c r="W1240" t="str">
        <f t="shared" si="616"/>
        <v>0.0000422730242297342-0.00117964461620639i</v>
      </c>
      <c r="X1240" t="str">
        <f t="shared" si="617"/>
        <v>0.0000492172463375541-0.0011791051002157i</v>
      </c>
      <c r="Y1240" t="str">
        <f t="shared" si="618"/>
        <v>0.009+0.55593623597925i</v>
      </c>
      <c r="Z1240" t="str">
        <f t="shared" si="619"/>
        <v>-0.0254811792566621-0.00148027242396298i</v>
      </c>
      <c r="AA1240" t="str">
        <f t="shared" si="620"/>
        <v>0.352753174731751-21.6253333073486i</v>
      </c>
      <c r="AB1240" t="str">
        <f t="shared" si="621"/>
        <v>0.635886260682875-0.151063933753995i</v>
      </c>
      <c r="AC1240" t="str">
        <f t="shared" si="622"/>
        <v>1.17870301788529-1.30665912197501i</v>
      </c>
      <c r="AD1240" t="str">
        <f t="shared" si="623"/>
        <v>0.305780498102673+0.210813868840121i</v>
      </c>
      <c r="AE1240" t="str">
        <f t="shared" si="624"/>
        <v>-0.00747958572871265-0.00582442442083262i</v>
      </c>
      <c r="AF1240" t="str">
        <f t="shared" si="625"/>
        <v>-3.85339510886559-0.762219115548439i</v>
      </c>
      <c r="AG1240" t="str">
        <f t="shared" si="626"/>
        <v>1.01689376249986-0.0236684285424245i</v>
      </c>
      <c r="AH1240" t="str">
        <f t="shared" si="627"/>
        <v>0.0233204163045252+0.0282201056385071i</v>
      </c>
      <c r="AI1240">
        <f t="shared" si="628"/>
        <v>-28.728251436383342</v>
      </c>
      <c r="AJ1240">
        <f t="shared" si="629"/>
        <v>50.430491950414705</v>
      </c>
      <c r="AK1240"/>
      <c r="AL1240"/>
      <c r="AM1240"/>
      <c r="AN1240"/>
    </row>
    <row r="1241" spans="1:40" x14ac:dyDescent="0.35">
      <c r="A1241"/>
      <c r="B1241">
        <f t="shared" si="595"/>
        <v>110700</v>
      </c>
      <c r="C1241" s="237" t="str">
        <f t="shared" si="598"/>
        <v>-1.72612823166149E-06+0.00612309110114438i</v>
      </c>
      <c r="D1241" s="208" t="str">
        <f t="shared" si="599"/>
        <v>-1.64875875336304+0.0469436984421069i</v>
      </c>
      <c r="E1241" t="str">
        <f t="shared" si="600"/>
        <v>36500</v>
      </c>
      <c r="F1241" t="str">
        <f t="shared" si="601"/>
        <v>0.21505376344086</v>
      </c>
      <c r="G1241" t="str">
        <f t="shared" si="596"/>
        <v>0.21505376344086</v>
      </c>
      <c r="H1241" t="str">
        <f t="shared" si="602"/>
        <v>2.20514007821078+0.808675447938538i</v>
      </c>
      <c r="I1241" t="str">
        <f t="shared" si="603"/>
        <v>434.717883440488i</v>
      </c>
      <c r="J1241" t="str">
        <f t="shared" si="597"/>
        <v>-254.802838244478+95.1023619245086i</v>
      </c>
      <c r="K1241" t="str">
        <f t="shared" si="604"/>
        <v>0.558919653901917-1.49748451334865i</v>
      </c>
      <c r="L1241" t="str">
        <f t="shared" si="605"/>
        <v>0.16803159246102-0.383142653261911i</v>
      </c>
      <c r="M1241" t="str">
        <f t="shared" si="606"/>
        <v>0.726951246362937-1.88062716661056i</v>
      </c>
      <c r="N1241" t="str">
        <f t="shared" si="607"/>
        <v>-1.38079375229673i</v>
      </c>
      <c r="O1241" t="str">
        <f t="shared" si="608"/>
        <v>0.188861423143978-0.982003748897137i</v>
      </c>
      <c r="P1241" t="str">
        <f t="shared" si="609"/>
        <v>0.811138576856022+0.982003748897137i</v>
      </c>
      <c r="Q1241" t="str">
        <f t="shared" si="610"/>
        <v>-0.811138576856022+0.398790003399593i</v>
      </c>
      <c r="R1241" t="str">
        <f t="shared" si="611"/>
        <v>-0.32599666393086-1.37092229533026i</v>
      </c>
      <c r="S1241" t="str">
        <f t="shared" si="612"/>
        <v>0.154177299107024i</v>
      </c>
      <c r="T1241" t="str">
        <f t="shared" si="613"/>
        <v>0.211365096779621-0.0502612851627602i</v>
      </c>
      <c r="U1241" t="str">
        <f t="shared" si="614"/>
        <v>0.00005-0.00128367324083668i</v>
      </c>
      <c r="V1241" t="str">
        <f t="shared" si="615"/>
        <v>0.00002-0.0143771402973709i</v>
      </c>
      <c r="W1241" t="str">
        <f t="shared" si="616"/>
        <v>0.0000422730232200023-0.00117857921915004i</v>
      </c>
      <c r="X1241" t="str">
        <f t="shared" si="617"/>
        <v>0.0000492046919392722-0.00117804026439576i</v>
      </c>
      <c r="Y1241" t="str">
        <f t="shared" si="618"/>
        <v>0.009+0.556438890803824i</v>
      </c>
      <c r="Z1241" t="str">
        <f t="shared" si="619"/>
        <v>-0.0254350892565133-0.00147790652179777i</v>
      </c>
      <c r="AA1241" t="str">
        <f t="shared" si="620"/>
        <v>0.352113127795499-21.6057257495772i</v>
      </c>
      <c r="AB1241" t="str">
        <f t="shared" si="621"/>
        <v>0.635820661337404-0.151194137815356i</v>
      </c>
      <c r="AC1241" t="str">
        <f t="shared" si="622"/>
        <v>1.17787081921471-1.30565237573106i</v>
      </c>
      <c r="AD1241" t="str">
        <f t="shared" si="623"/>
        <v>0.306044178219692+0.210883202558196i</v>
      </c>
      <c r="AE1241" t="str">
        <f t="shared" si="624"/>
        <v>-0.00747259532905576-0.0058161377667162i</v>
      </c>
      <c r="AF1241" t="str">
        <f t="shared" si="625"/>
        <v>-3.85389883157382-0.761731749496431i</v>
      </c>
      <c r="AG1241" t="str">
        <f t="shared" si="626"/>
        <v>1.01688384946126-0.0236677476528979i</v>
      </c>
      <c r="AH1241" t="str">
        <f t="shared" si="627"/>
        <v>0.0233077434726859+0.0281827285021328i</v>
      </c>
      <c r="AI1241">
        <f t="shared" si="628"/>
        <v>-28.737006595901086</v>
      </c>
      <c r="AJ1241">
        <f t="shared" si="629"/>
        <v>50.408494769769</v>
      </c>
      <c r="AK1241"/>
      <c r="AL1241"/>
      <c r="AM1241"/>
      <c r="AN1241"/>
    </row>
    <row r="1242" spans="1:40" x14ac:dyDescent="0.35">
      <c r="A1242"/>
      <c r="B1242">
        <f t="shared" si="595"/>
        <v>110800</v>
      </c>
      <c r="C1242" s="237" t="str">
        <f t="shared" si="598"/>
        <v>-1.72301388300433E-06+0.0061175648465151i</v>
      </c>
      <c r="D1242" s="208" t="str">
        <f t="shared" si="599"/>
        <v>-1.64875872948636+0.0469013304899491i</v>
      </c>
      <c r="E1242" t="str">
        <f t="shared" si="600"/>
        <v>36500</v>
      </c>
      <c r="F1242" t="str">
        <f t="shared" si="601"/>
        <v>0.21505376344086</v>
      </c>
      <c r="G1242" t="str">
        <f t="shared" si="596"/>
        <v>0.21505376344086</v>
      </c>
      <c r="H1242" t="str">
        <f t="shared" si="602"/>
        <v>2.20564271130413+0.808146149342466i</v>
      </c>
      <c r="I1242" t="str">
        <f t="shared" si="603"/>
        <v>435.110582522186i</v>
      </c>
      <c r="J1242" t="str">
        <f t="shared" si="597"/>
        <v>-255.265202069257+95.1882719172137i</v>
      </c>
      <c r="K1242" t="str">
        <f t="shared" si="604"/>
        <v>0.558027399545883-1.49645512032352i</v>
      </c>
      <c r="L1242" t="str">
        <f t="shared" si="605"/>
        <v>0.167777253516807-0.382908299225412i</v>
      </c>
      <c r="M1242" t="str">
        <f t="shared" si="606"/>
        <v>0.72580465306269-1.87936341954893i</v>
      </c>
      <c r="N1242" t="str">
        <f t="shared" si="607"/>
        <v>-1.38204108179293i</v>
      </c>
      <c r="O1242" t="str">
        <f t="shared" si="608"/>
        <v>0.18763639430202-0.982238557344058i</v>
      </c>
      <c r="P1242" t="str">
        <f t="shared" si="609"/>
        <v>0.81236360569798+0.982238557344058i</v>
      </c>
      <c r="Q1242" t="str">
        <f t="shared" si="610"/>
        <v>-0.81236360569798+0.399802524448872i</v>
      </c>
      <c r="R1242" t="str">
        <f t="shared" si="611"/>
        <v>-0.325982889551323-1.36954355378575i</v>
      </c>
      <c r="S1242" t="str">
        <f t="shared" si="612"/>
        <v>0.154316573993299i</v>
      </c>
      <c r="T1242" t="str">
        <f t="shared" si="613"/>
        <v>0.211343269154824-0.0503045626959962i</v>
      </c>
      <c r="U1242" t="str">
        <f t="shared" si="614"/>
        <v>0.00005-0.00128251469098033i</v>
      </c>
      <c r="V1242" t="str">
        <f t="shared" si="615"/>
        <v>0.00002-0.0143641645389797i</v>
      </c>
      <c r="W1242" t="str">
        <f t="shared" si="616"/>
        <v>0.0000422730222093579-0.00117751574539705i</v>
      </c>
      <c r="X1242" t="str">
        <f t="shared" si="617"/>
        <v>0.0000491921715124888-0.0011769773506661i</v>
      </c>
      <c r="Y1242" t="str">
        <f t="shared" si="618"/>
        <v>0.009+0.556941545628398i</v>
      </c>
      <c r="Z1242" t="str">
        <f t="shared" si="619"/>
        <v>-0.0253891242781978-0.00147554768622797i</v>
      </c>
      <c r="AA1242" t="str">
        <f t="shared" si="620"/>
        <v>0.351474823974114-21.5861537808204i</v>
      </c>
      <c r="AB1242" t="str">
        <f t="shared" si="621"/>
        <v>0.635755000284347-0.151324323689099i</v>
      </c>
      <c r="AC1242" t="str">
        <f t="shared" si="622"/>
        <v>1.17704053898498-1.30464658958483i</v>
      </c>
      <c r="AD1242" t="str">
        <f t="shared" si="623"/>
        <v>0.306307968742699+0.210952227106673i</v>
      </c>
      <c r="AE1242" t="str">
        <f t="shared" si="624"/>
        <v>-0.00746562101519881-0.00580786432532539i</v>
      </c>
      <c r="AF1242" t="str">
        <f t="shared" si="625"/>
        <v>-3.85440144079049-0.761244818852517i</v>
      </c>
      <c r="AG1242" t="str">
        <f t="shared" si="626"/>
        <v>1.01687393044994-0.0236670768048665i</v>
      </c>
      <c r="AH1242" t="str">
        <f t="shared" si="627"/>
        <v>0.0232950944104221+0.0281454090545037i</v>
      </c>
      <c r="AI1242">
        <f t="shared" si="628"/>
        <v>-28.745755136584386</v>
      </c>
      <c r="AJ1242">
        <f t="shared" si="629"/>
        <v>50.386482147634297</v>
      </c>
      <c r="AK1242"/>
      <c r="AL1242"/>
      <c r="AM1242"/>
      <c r="AN1242"/>
    </row>
    <row r="1243" spans="1:40" x14ac:dyDescent="0.35">
      <c r="A1243"/>
      <c r="B1243">
        <f t="shared" si="595"/>
        <v>110900</v>
      </c>
      <c r="C1243" s="237" t="str">
        <f t="shared" si="598"/>
        <v>-1.71990795529577E-06+0.00611204855807754i</v>
      </c>
      <c r="D1243" s="208" t="str">
        <f t="shared" si="599"/>
        <v>-1.64875870567425+0.0468590389452612i</v>
      </c>
      <c r="E1243" t="str">
        <f t="shared" si="600"/>
        <v>36500</v>
      </c>
      <c r="F1243" t="str">
        <f t="shared" si="601"/>
        <v>0.21505376344086</v>
      </c>
      <c r="G1243" t="str">
        <f t="shared" si="596"/>
        <v>0.21505376344086</v>
      </c>
      <c r="H1243" t="str">
        <f t="shared" si="602"/>
        <v>2.20614423391679+0.807617362610201i</v>
      </c>
      <c r="I1243" t="str">
        <f t="shared" si="603"/>
        <v>435.503281603885i</v>
      </c>
      <c r="J1243" t="str">
        <f t="shared" si="597"/>
        <v>-255.727983378302+95.2741819099187i</v>
      </c>
      <c r="K1243" t="str">
        <f t="shared" si="604"/>
        <v>0.557137187576312-1.49542684689394i</v>
      </c>
      <c r="L1243" t="str">
        <f t="shared" si="605"/>
        <v>0.167523454752021-0.382674131354563i</v>
      </c>
      <c r="M1243" t="str">
        <f t="shared" si="606"/>
        <v>0.724660642328333-1.8781009782485i</v>
      </c>
      <c r="N1243" t="str">
        <f t="shared" si="607"/>
        <v>-1.38328841128913i</v>
      </c>
      <c r="O1243" t="str">
        <f t="shared" si="608"/>
        <v>0.186411073529606-0.982471837594106i</v>
      </c>
      <c r="P1243" t="str">
        <f t="shared" si="609"/>
        <v>0.813588926470394+0.982471837594106i</v>
      </c>
      <c r="Q1243" t="str">
        <f t="shared" si="610"/>
        <v>-0.813588926470394+0.400816573695024i</v>
      </c>
      <c r="R1243" t="str">
        <f t="shared" si="611"/>
        <v>-0.325969100824156-1.36816716587575i</v>
      </c>
      <c r="S1243" t="str">
        <f t="shared" si="612"/>
        <v>0.154455848879575i</v>
      </c>
      <c r="T1243" t="str">
        <f t="shared" si="613"/>
        <v>0.211321421014501-0.0503478341763068i</v>
      </c>
      <c r="U1243" t="str">
        <f t="shared" si="614"/>
        <v>0.00005-0.00128135823048351i</v>
      </c>
      <c r="V1243" t="str">
        <f t="shared" si="615"/>
        <v>0.00002-0.0143512121814153i</v>
      </c>
      <c r="W1243" t="str">
        <f t="shared" si="616"/>
        <v>0.000042273021197801-0.00117645418974458i</v>
      </c>
      <c r="X1243" t="str">
        <f t="shared" si="617"/>
        <v>0.000049179684934732-0.00117591635382786i</v>
      </c>
      <c r="Y1243" t="str">
        <f t="shared" si="618"/>
        <v>0.009+0.557444200452973i</v>
      </c>
      <c r="Z1243" t="str">
        <f t="shared" si="619"/>
        <v>-0.0253432838696948-0.00147319588800052i</v>
      </c>
      <c r="AA1243" t="str">
        <f t="shared" si="620"/>
        <v>0.350838256933964-21.5666173040964i</v>
      </c>
      <c r="AB1243" t="str">
        <f t="shared" si="621"/>
        <v>0.635689277517245-0.151454491354657i</v>
      </c>
      <c r="AC1243" t="str">
        <f t="shared" si="622"/>
        <v>1.17621217179357-1.3036417629558i</v>
      </c>
      <c r="AD1243" t="str">
        <f t="shared" si="623"/>
        <v>0.306571869339491+0.21102094232306i</v>
      </c>
      <c r="AE1243" t="str">
        <f t="shared" si="624"/>
        <v>-0.00745866272662138-0.00579960406103137i</v>
      </c>
      <c r="AF1243" t="str">
        <f t="shared" si="625"/>
        <v>-3.85490293959104-0.76075832366494i</v>
      </c>
      <c r="AG1243" t="str">
        <f t="shared" si="626"/>
        <v>1.01686400546831-0.0236664159448475i</v>
      </c>
      <c r="AH1243" t="str">
        <f t="shared" si="627"/>
        <v>0.0232824690202366+0.0281081471449205i</v>
      </c>
      <c r="AI1243">
        <f t="shared" si="628"/>
        <v>-28.754497073118003</v>
      </c>
      <c r="AJ1243">
        <f t="shared" si="629"/>
        <v>50.364454118586586</v>
      </c>
      <c r="AK1243"/>
      <c r="AL1243"/>
      <c r="AM1243"/>
      <c r="AN1243"/>
    </row>
    <row r="1244" spans="1:40" x14ac:dyDescent="0.35">
      <c r="A1244"/>
      <c r="B1244">
        <f t="shared" si="595"/>
        <v>111000</v>
      </c>
      <c r="C1244" s="237" t="str">
        <f t="shared" si="598"/>
        <v>-1.71681041820369E-06+0.00610654220889606i</v>
      </c>
      <c r="D1244" s="208" t="str">
        <f t="shared" si="599"/>
        <v>-1.64875868192647+0.0468168236015365i</v>
      </c>
      <c r="E1244" t="str">
        <f t="shared" si="600"/>
        <v>36500</v>
      </c>
      <c r="F1244" t="str">
        <f t="shared" si="601"/>
        <v>0.21505376344086</v>
      </c>
      <c r="G1244" t="str">
        <f t="shared" si="596"/>
        <v>0.21505376344086</v>
      </c>
      <c r="H1244" t="str">
        <f t="shared" si="602"/>
        <v>2.20664464911459+0.80708908757942i</v>
      </c>
      <c r="I1244" t="str">
        <f t="shared" si="603"/>
        <v>435.895980685584i</v>
      </c>
      <c r="J1244" t="str">
        <f t="shared" si="597"/>
        <v>-256.191182171613+95.3600919026239i</v>
      </c>
      <c r="K1244" t="str">
        <f t="shared" si="604"/>
        <v>0.55624901207188-1.49439969216898i</v>
      </c>
      <c r="L1244" t="str">
        <f t="shared" si="605"/>
        <v>0.167270194756429-0.382440149763019i</v>
      </c>
      <c r="M1244" t="str">
        <f t="shared" si="606"/>
        <v>0.723519206828309-1.876839841932i</v>
      </c>
      <c r="N1244" t="str">
        <f t="shared" si="607"/>
        <v>-1.38453574078534i</v>
      </c>
      <c r="O1244" t="str">
        <f t="shared" si="608"/>
        <v>0.185185462733116-0.982703589284338i</v>
      </c>
      <c r="P1244" t="str">
        <f t="shared" si="609"/>
        <v>0.814814537266884+0.982703589284338i</v>
      </c>
      <c r="Q1244" t="str">
        <f t="shared" si="610"/>
        <v>-0.814814537266884+0.401832151501002i</v>
      </c>
      <c r="R1244" t="str">
        <f t="shared" si="611"/>
        <v>-0.325955297743884-1.36679312522518i</v>
      </c>
      <c r="S1244" t="str">
        <f t="shared" si="612"/>
        <v>0.15459512376585i</v>
      </c>
      <c r="T1244" t="str">
        <f t="shared" si="613"/>
        <v>0.2112995523565-0.0503910995968502i</v>
      </c>
      <c r="U1244" t="str">
        <f t="shared" si="614"/>
        <v>0.00005-0.00128020385369929i</v>
      </c>
      <c r="V1244" t="str">
        <f t="shared" si="615"/>
        <v>0.00002-0.014338283161432i</v>
      </c>
      <c r="W1244" t="str">
        <f t="shared" si="616"/>
        <v>0.0000422730201853316-0.00117539454700859i</v>
      </c>
      <c r="X1244" t="str">
        <f t="shared" si="617"/>
        <v>0.0000491672320840828-0.001174857268701i</v>
      </c>
      <c r="Y1244" t="str">
        <f t="shared" si="618"/>
        <v>0.009+0.557946855277547i</v>
      </c>
      <c r="Z1244" t="str">
        <f t="shared" si="619"/>
        <v>-0.0252975675810277-0.00147085109801382i</v>
      </c>
      <c r="AA1244" t="str">
        <f t="shared" si="620"/>
        <v>0.350203420370207-21.547116222776i</v>
      </c>
      <c r="AB1244" t="str">
        <f t="shared" si="621"/>
        <v>0.635623493029624-0.151584640791447i</v>
      </c>
      <c r="AC1244" t="str">
        <f t="shared" si="622"/>
        <v>1.17538571225589-1.30263789525877i</v>
      </c>
      <c r="AD1244" t="str">
        <f t="shared" si="623"/>
        <v>0.30683587967762+0.211089348045151i</v>
      </c>
      <c r="AE1244" t="str">
        <f t="shared" si="624"/>
        <v>-0.00745172040307742-0.00579135693834114i</v>
      </c>
      <c r="AF1244" t="str">
        <f t="shared" si="625"/>
        <v>-3.85540333104106-0.760272263977884i</v>
      </c>
      <c r="AG1244" t="str">
        <f t="shared" si="626"/>
        <v>1.01685407451879-0.023665765019533i</v>
      </c>
      <c r="AH1244" t="str">
        <f t="shared" si="627"/>
        <v>0.0232698672050797+0.0280709426232325i</v>
      </c>
      <c r="AI1244">
        <f t="shared" si="628"/>
        <v>-28.763232420145165</v>
      </c>
      <c r="AJ1244">
        <f t="shared" si="629"/>
        <v>50.342410717071289</v>
      </c>
      <c r="AK1244"/>
      <c r="AL1244"/>
      <c r="AM1244"/>
      <c r="AN1244"/>
    </row>
    <row r="1245" spans="1:40" x14ac:dyDescent="0.35">
      <c r="A1245"/>
      <c r="B1245">
        <f t="shared" si="595"/>
        <v>111100</v>
      </c>
      <c r="C1245" s="237" t="str">
        <f t="shared" si="598"/>
        <v>-1.71372124153248E-06+0.00610104577213201i</v>
      </c>
      <c r="D1245" s="208" t="str">
        <f t="shared" si="599"/>
        <v>-1.64875865824278+0.0467746842530121i</v>
      </c>
      <c r="E1245" t="str">
        <f t="shared" si="600"/>
        <v>36500</v>
      </c>
      <c r="F1245" t="str">
        <f t="shared" si="601"/>
        <v>0.21505376344086</v>
      </c>
      <c r="G1245" t="str">
        <f t="shared" si="596"/>
        <v>0.21505376344086</v>
      </c>
      <c r="H1245" t="str">
        <f t="shared" si="602"/>
        <v>2.20714395995368+0.806561324084495i</v>
      </c>
      <c r="I1245" t="str">
        <f t="shared" si="603"/>
        <v>436.288679767283i</v>
      </c>
      <c r="J1245" t="str">
        <f t="shared" si="597"/>
        <v>-256.654798449191+95.4460018953289i</v>
      </c>
      <c r="K1245" t="str">
        <f t="shared" si="604"/>
        <v>0.555362867131408-1.49337365525367i</v>
      </c>
      <c r="L1245" t="str">
        <f t="shared" si="605"/>
        <v>0.167017472123909-0.382206354562224i</v>
      </c>
      <c r="M1245" t="str">
        <f t="shared" si="606"/>
        <v>0.722380339255317-1.87558000981589i</v>
      </c>
      <c r="N1245" t="str">
        <f t="shared" si="607"/>
        <v>-1.38578307028154i</v>
      </c>
      <c r="O1245" t="str">
        <f t="shared" si="608"/>
        <v>0.183959563819413-0.982933812054185i</v>
      </c>
      <c r="P1245" t="str">
        <f t="shared" si="609"/>
        <v>0.816040436180587+0.982933812054185i</v>
      </c>
      <c r="Q1245" t="str">
        <f t="shared" si="610"/>
        <v>-0.816040436180587+0.402849258227355i</v>
      </c>
      <c r="R1245" t="str">
        <f t="shared" si="611"/>
        <v>-0.325941480305021-1.36542142548192i</v>
      </c>
      <c r="S1245" t="str">
        <f t="shared" si="612"/>
        <v>0.154734398652126i</v>
      </c>
      <c r="T1245" t="str">
        <f t="shared" si="613"/>
        <v>0.211277663178674-0.0504343589507812i</v>
      </c>
      <c r="U1245" t="str">
        <f t="shared" si="614"/>
        <v>0.00005-0.00127905155500109i</v>
      </c>
      <c r="V1245" t="str">
        <f t="shared" si="615"/>
        <v>0.00002-0.0143253774160122i</v>
      </c>
      <c r="W1245" t="str">
        <f t="shared" si="616"/>
        <v>0.0000422730191719498-0.00117433681202369i</v>
      </c>
      <c r="X1245" t="str">
        <f t="shared" si="617"/>
        <v>0.0000491548128391693-0.00117380009012409i</v>
      </c>
      <c r="Y1245" t="str">
        <f t="shared" si="618"/>
        <v>0.009+0.558449510102122i</v>
      </c>
      <c r="Z1245" t="str">
        <f t="shared" si="619"/>
        <v>-0.0252519749642497-0.00146851328731669i</v>
      </c>
      <c r="AA1245" t="str">
        <f t="shared" si="620"/>
        <v>0.349570308006621-21.527650440581i</v>
      </c>
      <c r="AB1245" t="str">
        <f t="shared" si="621"/>
        <v>0.635557646815024-0.151714771978878i</v>
      </c>
      <c r="AC1245" t="str">
        <f t="shared" si="622"/>
        <v>1.17456115500519-1.30163498590403i</v>
      </c>
      <c r="AD1245" t="str">
        <f t="shared" si="623"/>
        <v>0.307099999424392+0.21115744411105i</v>
      </c>
      <c r="AE1245" t="str">
        <f t="shared" si="624"/>
        <v>-0.00744479398459293-0.00578312292189686i</v>
      </c>
      <c r="AF1245" t="str">
        <f t="shared" si="625"/>
        <v>-3.85590261819646-0.759786639831483i</v>
      </c>
      <c r="AG1245" t="str">
        <f t="shared" si="626"/>
        <v>1.01684413760382-0.0236651239757892i</v>
      </c>
      <c r="AH1245" t="str">
        <f t="shared" si="627"/>
        <v>0.0232572888683454+0.0280337953398342i</v>
      </c>
      <c r="AI1245">
        <f t="shared" si="628"/>
        <v>-28.77196119226808</v>
      </c>
      <c r="AJ1245">
        <f t="shared" si="629"/>
        <v>50.32035197740457</v>
      </c>
      <c r="AK1245"/>
      <c r="AL1245"/>
      <c r="AM1245"/>
      <c r="AN1245"/>
    </row>
    <row r="1246" spans="1:40" x14ac:dyDescent="0.35">
      <c r="A1246"/>
      <c r="B1246">
        <f t="shared" si="595"/>
        <v>111200</v>
      </c>
      <c r="C1246" s="237" t="str">
        <f t="shared" si="598"/>
        <v>-1.71064039522221E-06+0.00609555922104326i</v>
      </c>
      <c r="D1246" s="208" t="str">
        <f t="shared" si="599"/>
        <v>-1.64875863462296+0.046732620694665i</v>
      </c>
      <c r="E1246" t="str">
        <f t="shared" si="600"/>
        <v>36500</v>
      </c>
      <c r="F1246" t="str">
        <f t="shared" si="601"/>
        <v>0.21505376344086</v>
      </c>
      <c r="G1246" t="str">
        <f t="shared" si="596"/>
        <v>0.21505376344086</v>
      </c>
      <c r="H1246" t="str">
        <f t="shared" si="602"/>
        <v>2.20764216948048+0.806034071956567i</v>
      </c>
      <c r="I1246" t="str">
        <f t="shared" si="603"/>
        <v>436.681378848981i</v>
      </c>
      <c r="J1246" t="str">
        <f t="shared" si="597"/>
        <v>-257.118832211035+95.531911888034i</v>
      </c>
      <c r="K1246" t="str">
        <f t="shared" si="604"/>
        <v>0.554478746873799-1.49234873524903i</v>
      </c>
      <c r="L1246" t="str">
        <f t="shared" si="605"/>
        <v>0.166765285452438-0.381972745861434i</v>
      </c>
      <c r="M1246" t="str">
        <f t="shared" si="606"/>
        <v>0.721244032326237-1.87432148111046i</v>
      </c>
      <c r="N1246" t="str">
        <f t="shared" si="607"/>
        <v>-1.38703039977774i</v>
      </c>
      <c r="O1246" t="str">
        <f t="shared" si="608"/>
        <v>0.182733378695779-0.983162505545459i</v>
      </c>
      <c r="P1246" t="str">
        <f t="shared" si="609"/>
        <v>0.817266621304221+0.983162505545459i</v>
      </c>
      <c r="Q1246" t="str">
        <f t="shared" si="610"/>
        <v>-0.817266621304221+0.403867894232281i</v>
      </c>
      <c r="R1246" t="str">
        <f t="shared" si="611"/>
        <v>-0.325927648502075-1.36405206031668i</v>
      </c>
      <c r="S1246" t="str">
        <f t="shared" si="612"/>
        <v>0.154873673538402i</v>
      </c>
      <c r="T1246" t="str">
        <f t="shared" si="613"/>
        <v>0.21125575347887-0.0504776122312494i</v>
      </c>
      <c r="U1246" t="str">
        <f t="shared" si="614"/>
        <v>0.00005-0.00127790132878256i</v>
      </c>
      <c r="V1246" t="str">
        <f t="shared" si="615"/>
        <v>0.00002-0.0143124948823647i</v>
      </c>
      <c r="W1246" t="str">
        <f t="shared" si="616"/>
        <v>0.0000422730181576554-0.00117328097964307i</v>
      </c>
      <c r="X1246" t="str">
        <f t="shared" si="617"/>
        <v>0.0000491424270791658-0.00117274481295428i</v>
      </c>
      <c r="Y1246" t="str">
        <f t="shared" si="618"/>
        <v>0.009+0.558952164926696i</v>
      </c>
      <c r="Z1246" t="str">
        <f t="shared" si="619"/>
        <v>-0.025206505573435-0.00146618242710748i</v>
      </c>
      <c r="AA1246" t="str">
        <f t="shared" si="620"/>
        <v>0.348938913595462-21.5082198615828i</v>
      </c>
      <c r="AB1246" t="str">
        <f t="shared" si="621"/>
        <v>0.635491738866969-0.151844884896343i</v>
      </c>
      <c r="AC1246" t="str">
        <f t="shared" si="622"/>
        <v>1.17373849469246-1.30063303429735i</v>
      </c>
      <c r="AD1246" t="str">
        <f t="shared" si="623"/>
        <v>0.307364228246857+0.211225230359161i</v>
      </c>
      <c r="AE1246" t="str">
        <f t="shared" si="624"/>
        <v>-0.00743788341146462-0.00577490197647528i</v>
      </c>
      <c r="AF1246" t="str">
        <f t="shared" si="625"/>
        <v>-3.85640080410344-0.759301451261902i</v>
      </c>
      <c r="AG1246" t="str">
        <f t="shared" si="626"/>
        <v>1.01683419472583-0.0236644927606554i</v>
      </c>
      <c r="AH1246" t="str">
        <f t="shared" si="627"/>
        <v>0.023244733913869+0.0279967051456641i</v>
      </c>
      <c r="AI1246">
        <f t="shared" si="628"/>
        <v>-28.780683404047863</v>
      </c>
      <c r="AJ1246">
        <f t="shared" si="629"/>
        <v>50.29827793377514</v>
      </c>
      <c r="AK1246"/>
      <c r="AL1246"/>
      <c r="AM1246"/>
      <c r="AN1246"/>
    </row>
    <row r="1247" spans="1:40" x14ac:dyDescent="0.35">
      <c r="A1247"/>
      <c r="B1247">
        <f t="shared" si="595"/>
        <v>111300</v>
      </c>
      <c r="C1247" s="237" t="str">
        <f t="shared" si="598"/>
        <v>-1.70756784934792E-06+0.00609008252898378i</v>
      </c>
      <c r="D1247" s="208" t="str">
        <f t="shared" si="599"/>
        <v>-1.64875861106677+0.046690632722209i</v>
      </c>
      <c r="E1247" t="str">
        <f t="shared" si="600"/>
        <v>36500</v>
      </c>
      <c r="F1247" t="str">
        <f t="shared" si="601"/>
        <v>0.21505376344086</v>
      </c>
      <c r="G1247" t="str">
        <f t="shared" si="596"/>
        <v>0.21505376344086</v>
      </c>
      <c r="H1247" t="str">
        <f t="shared" si="602"/>
        <v>2.20813928073177+0.805507331023516i</v>
      </c>
      <c r="I1247" t="str">
        <f t="shared" si="603"/>
        <v>437.07407793068i</v>
      </c>
      <c r="J1247" t="str">
        <f t="shared" si="597"/>
        <v>-257.583283457144+95.617821880739i</v>
      </c>
      <c r="K1247" t="str">
        <f t="shared" si="604"/>
        <v>0.553596645437959-1.49132493125211i</v>
      </c>
      <c r="L1247" t="str">
        <f t="shared" si="605"/>
        <v>0.166513633344088-0.381739323767729i</v>
      </c>
      <c r="M1247" t="str">
        <f t="shared" si="606"/>
        <v>0.720110278782047-1.87306425501984i</v>
      </c>
      <c r="N1247" t="str">
        <f t="shared" si="607"/>
        <v>-1.38827772927395i</v>
      </c>
      <c r="O1247" t="str">
        <f t="shared" si="608"/>
        <v>0.18150690926994-0.983389669402355i</v>
      </c>
      <c r="P1247" t="str">
        <f t="shared" si="609"/>
        <v>0.81849309073006+0.983389669402355i</v>
      </c>
      <c r="Q1247" t="str">
        <f t="shared" si="610"/>
        <v>-0.81849309073006+0.404888059871595i</v>
      </c>
      <c r="R1247" t="str">
        <f t="shared" si="611"/>
        <v>-0.32591380232955-1.36268502342286i</v>
      </c>
      <c r="S1247" t="str">
        <f t="shared" si="612"/>
        <v>0.155012948424677i</v>
      </c>
      <c r="T1247" t="str">
        <f t="shared" si="613"/>
        <v>0.211233823254928-0.0505208594314009i</v>
      </c>
      <c r="U1247" t="str">
        <f t="shared" si="614"/>
        <v>0.0000499999999999999-0.00127675316945751i</v>
      </c>
      <c r="V1247" t="str">
        <f t="shared" si="615"/>
        <v>0.00002-0.0142996354979241i</v>
      </c>
      <c r="W1247" t="str">
        <f t="shared" si="616"/>
        <v>0.0000422730171424486-0.00117222704473842i</v>
      </c>
      <c r="X1247" t="str">
        <f t="shared" si="617"/>
        <v>0.0000491300746837893-0.00117169143206718i</v>
      </c>
      <c r="Y1247" t="str">
        <f t="shared" si="618"/>
        <v>0.009+0.55945481975127i</v>
      </c>
      <c r="Z1247" t="str">
        <f t="shared" si="619"/>
        <v>-0.0251611589646664-0.0014638584887331i</v>
      </c>
      <c r="AA1247" t="str">
        <f t="shared" si="620"/>
        <v>0.348309230917295-21.4888243902007i</v>
      </c>
      <c r="AB1247" t="str">
        <f t="shared" si="621"/>
        <v>0.635425769178963-0.151974979523225i</v>
      </c>
      <c r="AC1247" t="str">
        <f t="shared" si="622"/>
        <v>1.17291772598643-1.29963203983997i</v>
      </c>
      <c r="AD1247" t="str">
        <f t="shared" si="623"/>
        <v>0.307628565811826+0.21129270662818i</v>
      </c>
      <c r="AE1247" t="str">
        <f t="shared" si="624"/>
        <v>-0.00743098862425864-0.00576669406698669i</v>
      </c>
      <c r="AF1247" t="str">
        <f t="shared" si="625"/>
        <v>-3.85689789179854-0.758816698301307i</v>
      </c>
      <c r="AG1247" t="str">
        <f t="shared" si="626"/>
        <v>1.01682424588732-0.0236638713213438i</v>
      </c>
      <c r="AH1247" t="str">
        <f t="shared" si="627"/>
        <v>0.0232322022459241+0.0279596718921984i</v>
      </c>
      <c r="AI1247">
        <f t="shared" si="628"/>
        <v>-28.789399070005523</v>
      </c>
      <c r="AJ1247">
        <f t="shared" si="629"/>
        <v>50.276188620241648</v>
      </c>
      <c r="AK1247"/>
      <c r="AL1247"/>
      <c r="AM1247"/>
      <c r="AN1247"/>
    </row>
    <row r="1248" spans="1:40" x14ac:dyDescent="0.35">
      <c r="A1248"/>
      <c r="B1248">
        <f t="shared" si="595"/>
        <v>111400</v>
      </c>
      <c r="C1248" s="237" t="str">
        <f t="shared" si="598"/>
        <v>-1.70450357411893E-06+0.00608461566940324i</v>
      </c>
      <c r="D1248" s="208" t="str">
        <f t="shared" si="599"/>
        <v>-1.64875858757399+0.0466487201320915i</v>
      </c>
      <c r="E1248" t="str">
        <f t="shared" si="600"/>
        <v>36500</v>
      </c>
      <c r="F1248" t="str">
        <f t="shared" si="601"/>
        <v>0.21505376344086</v>
      </c>
      <c r="G1248" t="str">
        <f t="shared" si="596"/>
        <v>0.21505376344086</v>
      </c>
      <c r="H1248" t="str">
        <f t="shared" si="602"/>
        <v>2.20863529673468+0.804981101110045i</v>
      </c>
      <c r="I1248" t="str">
        <f t="shared" si="603"/>
        <v>437.466777012379i</v>
      </c>
      <c r="J1248" t="str">
        <f t="shared" si="597"/>
        <v>-258.04815218752+95.703731873444i</v>
      </c>
      <c r="K1248" t="str">
        <f t="shared" si="604"/>
        <v>0.552716556982703-1.49030224235604i</v>
      </c>
      <c r="L1248" t="str">
        <f t="shared" si="605"/>
        <v>0.166262514405001-0.381506088386023i</v>
      </c>
      <c r="M1248" t="str">
        <f t="shared" si="606"/>
        <v>0.718979071387704-1.87180833074206i</v>
      </c>
      <c r="N1248" t="str">
        <f t="shared" si="607"/>
        <v>-1.38952505877015i</v>
      </c>
      <c r="O1248" t="str">
        <f t="shared" si="608"/>
        <v>0.180280157450094-0.983615303271441i</v>
      </c>
      <c r="P1248" t="str">
        <f t="shared" si="609"/>
        <v>0.819719842549906+0.983615303271441i</v>
      </c>
      <c r="Q1248" t="str">
        <f t="shared" si="610"/>
        <v>-0.819719842549906+0.405909755498709i</v>
      </c>
      <c r="R1248" t="str">
        <f t="shared" si="611"/>
        <v>-0.325899941781943-1.36132030851657i</v>
      </c>
      <c r="S1248" t="str">
        <f t="shared" si="612"/>
        <v>0.155152223310953i</v>
      </c>
      <c r="T1248" t="str">
        <f t="shared" si="613"/>
        <v>0.211211872504698-0.0505641005443786i</v>
      </c>
      <c r="U1248" t="str">
        <f t="shared" si="614"/>
        <v>0.0000499999999999999-0.00127560707145979i</v>
      </c>
      <c r="V1248" t="str">
        <f t="shared" si="615"/>
        <v>0.00002-0.0142867992003497i</v>
      </c>
      <c r="W1248" t="str">
        <f t="shared" si="616"/>
        <v>0.0000422730161263293-0.00117117500219982i</v>
      </c>
      <c r="X1248" t="str">
        <f t="shared" si="617"/>
        <v>0.0000491177555332952-0.00117063994235679i</v>
      </c>
      <c r="Y1248" t="str">
        <f t="shared" si="618"/>
        <v>0.009+0.559957474575845i</v>
      </c>
      <c r="Z1248" t="str">
        <f t="shared" si="619"/>
        <v>-0.0251159346960246-0.00146154144368814i</v>
      </c>
      <c r="AA1248" t="str">
        <f t="shared" si="620"/>
        <v>0.347681253780851-21.4694639312001i</v>
      </c>
      <c r="AB1248" t="str">
        <f t="shared" si="621"/>
        <v>0.635359737744536-0.152105055838895i</v>
      </c>
      <c r="AC1248" t="str">
        <f t="shared" si="622"/>
        <v>1.17209884357347-1.29863200192874i</v>
      </c>
      <c r="AD1248" t="str">
        <f t="shared" si="623"/>
        <v>0.307893011785862+0.211359872757114i</v>
      </c>
      <c r="AE1248" t="str">
        <f t="shared" si="624"/>
        <v>-0.00742410956380885-0.00575849915847473i</v>
      </c>
      <c r="AF1248" t="str">
        <f t="shared" si="625"/>
        <v>-3.85739388430867-0.758332380977953i</v>
      </c>
      <c r="AG1248" t="str">
        <f t="shared" si="626"/>
        <v>1.01681429109077-0.0236632596052384i</v>
      </c>
      <c r="AH1248" t="str">
        <f t="shared" si="627"/>
        <v>0.0232196937692214+0.0279226954314533i</v>
      </c>
      <c r="AI1248">
        <f t="shared" si="628"/>
        <v>-28.798108204621059</v>
      </c>
      <c r="AJ1248">
        <f t="shared" si="629"/>
        <v>50.254084070736518</v>
      </c>
      <c r="AK1248"/>
      <c r="AL1248"/>
      <c r="AM1248"/>
      <c r="AN1248"/>
    </row>
    <row r="1249" spans="1:40" x14ac:dyDescent="0.35">
      <c r="A1249"/>
      <c r="B1249">
        <f t="shared" si="595"/>
        <v>111500</v>
      </c>
      <c r="C1249" s="237" t="str">
        <f t="shared" si="598"/>
        <v>-1.70144753987807E-06+0.00607915861584655i</v>
      </c>
      <c r="D1249" s="208" t="str">
        <f t="shared" si="599"/>
        <v>-1.6487585641444+0.0466068827214902i</v>
      </c>
      <c r="E1249" t="str">
        <f t="shared" si="600"/>
        <v>36500</v>
      </c>
      <c r="F1249" t="str">
        <f t="shared" si="601"/>
        <v>0.21505376344086</v>
      </c>
      <c r="G1249" t="str">
        <f t="shared" si="596"/>
        <v>0.21505376344086</v>
      </c>
      <c r="H1249" t="str">
        <f t="shared" si="602"/>
        <v>2.20913022050678+0.804455382037667i</v>
      </c>
      <c r="I1249" t="str">
        <f t="shared" si="603"/>
        <v>437.859476094077i</v>
      </c>
      <c r="J1249" t="str">
        <f t="shared" si="597"/>
        <v>-258.513438402162+95.7896418661491i</v>
      </c>
      <c r="K1249" t="str">
        <f t="shared" si="604"/>
        <v>0.551838475686709-1.48928066765006i</v>
      </c>
      <c r="L1249" t="str">
        <f t="shared" si="605"/>
        <v>0.166011927245392-0.381273039819088i</v>
      </c>
      <c r="M1249" t="str">
        <f t="shared" si="606"/>
        <v>0.717850402932101-1.87055370746915i</v>
      </c>
      <c r="N1249" t="str">
        <f t="shared" si="607"/>
        <v>-1.39077238826635i</v>
      </c>
      <c r="O1249" t="str">
        <f t="shared" si="608"/>
        <v>0.17905312514485-0.98383940680167i</v>
      </c>
      <c r="P1249" t="str">
        <f t="shared" si="609"/>
        <v>0.82094687485515+0.98383940680167i</v>
      </c>
      <c r="Q1249" t="str">
        <f t="shared" si="610"/>
        <v>-0.82094687485515+0.40693298146468i</v>
      </c>
      <c r="R1249" t="str">
        <f t="shared" si="611"/>
        <v>-0.325886066853742-1.3599579093364i</v>
      </c>
      <c r="S1249" t="str">
        <f t="shared" si="612"/>
        <v>0.155291498197228i</v>
      </c>
      <c r="T1249" t="str">
        <f t="shared" si="613"/>
        <v>0.21118990122602-0.0506073355633196i</v>
      </c>
      <c r="U1249" t="str">
        <f t="shared" si="614"/>
        <v>0.0000499999999999999-0.00127446302924324i</v>
      </c>
      <c r="V1249" t="str">
        <f t="shared" si="615"/>
        <v>0.00002-0.0142739859275242i</v>
      </c>
      <c r="W1249" t="str">
        <f t="shared" si="616"/>
        <v>0.0000422730151092976-0.00117012484693574i</v>
      </c>
      <c r="X1249" t="str">
        <f t="shared" si="617"/>
        <v>0.0000491054695084771-0.00116959033873547i</v>
      </c>
      <c r="Y1249" t="str">
        <f t="shared" si="618"/>
        <v>0.009+0.560460129400419i</v>
      </c>
      <c r="Z1249" t="str">
        <f t="shared" si="619"/>
        <v>-0.0250708323275791-0.00145923126361403i</v>
      </c>
      <c r="AA1249" t="str">
        <f t="shared" si="620"/>
        <v>0.34705497602287-21.4501383896914i</v>
      </c>
      <c r="AB1249" t="str">
        <f t="shared" si="621"/>
        <v>0.635293644557192-0.15223511382271i</v>
      </c>
      <c r="AC1249" t="str">
        <f t="shared" si="622"/>
        <v>1.17128184215753-1.29763291995609i</v>
      </c>
      <c r="AD1249" t="str">
        <f t="shared" si="623"/>
        <v>0.308157565835283+0.211426728585265i</v>
      </c>
      <c r="AE1249" t="str">
        <f t="shared" si="624"/>
        <v>-0.00741724617121602-0.00575031721611578i</v>
      </c>
      <c r="AF1249" t="str">
        <f t="shared" si="625"/>
        <v>-3.85788878465118-0.757848499316177i</v>
      </c>
      <c r="AG1249" t="str">
        <f t="shared" si="626"/>
        <v>1.01680433033868-0.0236626575598946i</v>
      </c>
      <c r="AH1249" t="str">
        <f t="shared" si="627"/>
        <v>0.0232072083889071+0.027885775615981i</v>
      </c>
      <c r="AI1249">
        <f t="shared" si="628"/>
        <v>-28.806810822333794</v>
      </c>
      <c r="AJ1249">
        <f t="shared" si="629"/>
        <v>50.231964319064041</v>
      </c>
      <c r="AK1249"/>
      <c r="AL1249"/>
      <c r="AM1249"/>
      <c r="AN1249"/>
    </row>
    <row r="1250" spans="1:40" x14ac:dyDescent="0.35">
      <c r="A1250"/>
      <c r="B1250">
        <f t="shared" si="595"/>
        <v>111600</v>
      </c>
      <c r="C1250" s="237" t="str">
        <f t="shared" si="598"/>
        <v>-1.69839971710099E-06+0.00607371134195343i</v>
      </c>
      <c r="D1250" s="208" t="str">
        <f t="shared" si="599"/>
        <v>-1.64875854077776+0.0465651202883096i</v>
      </c>
      <c r="E1250" t="str">
        <f t="shared" si="600"/>
        <v>36500</v>
      </c>
      <c r="F1250" t="str">
        <f t="shared" si="601"/>
        <v>0.21505376344086</v>
      </c>
      <c r="G1250" t="str">
        <f t="shared" si="596"/>
        <v>0.21505376344086</v>
      </c>
      <c r="H1250" t="str">
        <f t="shared" si="602"/>
        <v>2.209624055056+0.803930173624735i</v>
      </c>
      <c r="I1250" t="str">
        <f t="shared" si="603"/>
        <v>438.252175175776i</v>
      </c>
      <c r="J1250" t="str">
        <f t="shared" si="597"/>
        <v>-258.979142101071+95.8755518588542i</v>
      </c>
      <c r="K1250" t="str">
        <f t="shared" si="604"/>
        <v>0.550962395748425-1.48826020621962i</v>
      </c>
      <c r="L1250" t="str">
        <f t="shared" si="605"/>
        <v>0.165761870479524-0.381040178167562i</v>
      </c>
      <c r="M1250" t="str">
        <f t="shared" si="606"/>
        <v>0.716724266227949-1.86930038438718i</v>
      </c>
      <c r="N1250" t="str">
        <f t="shared" si="607"/>
        <v>-1.39201971776256i</v>
      </c>
      <c r="O1250" t="str">
        <f t="shared" si="608"/>
        <v>0.177825814263253-0.984061979644377i</v>
      </c>
      <c r="P1250" t="str">
        <f t="shared" si="609"/>
        <v>0.822174185736747+0.984061979644377i</v>
      </c>
      <c r="Q1250" t="str">
        <f t="shared" si="610"/>
        <v>-0.822174185736747+0.407957738118183i</v>
      </c>
      <c r="R1250" t="str">
        <f t="shared" si="611"/>
        <v>-0.32587217753943-1.35859781964337i</v>
      </c>
      <c r="S1250" t="str">
        <f t="shared" si="612"/>
        <v>0.155430773083504i</v>
      </c>
      <c r="T1250" t="str">
        <f t="shared" si="613"/>
        <v>0.211167909416732-0.0506505644813585i</v>
      </c>
      <c r="U1250" t="str">
        <f t="shared" si="614"/>
        <v>0.0000499999999999999-0.00127332103728155i</v>
      </c>
      <c r="V1250" t="str">
        <f t="shared" si="615"/>
        <v>0.00002-0.0142611956175533i</v>
      </c>
      <c r="W1250" t="str">
        <f t="shared" si="616"/>
        <v>0.0000422730140913535-0.00116907657387282i</v>
      </c>
      <c r="X1250" t="str">
        <f t="shared" si="617"/>
        <v>0.0000490932164906612-0.00116854261613375i</v>
      </c>
      <c r="Y1250" t="str">
        <f t="shared" si="618"/>
        <v>0.009+0.560962784224993i</v>
      </c>
      <c r="Z1250" t="str">
        <f t="shared" si="619"/>
        <v>-0.0250258514213748-0.00145692792029802i</v>
      </c>
      <c r="AA1250" t="str">
        <f t="shared" si="620"/>
        <v>0.346430391507947-21.4308476711282i</v>
      </c>
      <c r="AB1250" t="str">
        <f t="shared" si="621"/>
        <v>0.635227489610426-0.152365153454017i</v>
      </c>
      <c r="AC1250" t="str">
        <f t="shared" si="622"/>
        <v>1.17046671646005-1.29663479331011i</v>
      </c>
      <c r="AD1250" t="str">
        <f t="shared" si="623"/>
        <v>0.308422227626156+0.211493273952243i</v>
      </c>
      <c r="AE1250" t="str">
        <f t="shared" si="624"/>
        <v>-0.00741039838784535-0.005742148205218i</v>
      </c>
      <c r="AF1250" t="str">
        <f t="shared" si="625"/>
        <v>-3.85838259583376-0.757365053336425i</v>
      </c>
      <c r="AG1250" t="str">
        <f t="shared" si="626"/>
        <v>1.01679436363359-0.0236620651330376i</v>
      </c>
      <c r="AH1250" t="str">
        <f t="shared" si="627"/>
        <v>0.0231947460105565+0.0278489122988648i</v>
      </c>
      <c r="AI1250">
        <f t="shared" si="628"/>
        <v>-28.815506937543631</v>
      </c>
      <c r="AJ1250">
        <f t="shared" si="629"/>
        <v>50.209829398903203</v>
      </c>
      <c r="AK1250"/>
      <c r="AL1250"/>
      <c r="AM1250"/>
      <c r="AN1250"/>
    </row>
    <row r="1251" spans="1:40" x14ac:dyDescent="0.35">
      <c r="A1251"/>
      <c r="B1251">
        <f t="shared" si="595"/>
        <v>111700</v>
      </c>
      <c r="C1251" s="237" t="str">
        <f t="shared" si="598"/>
        <v>-1.69536007639544E-06+0.00606827382145802i</v>
      </c>
      <c r="D1251" s="208" t="str">
        <f t="shared" si="599"/>
        <v>-1.64875851747384+0.0465234326311782i</v>
      </c>
      <c r="E1251" t="str">
        <f t="shared" si="600"/>
        <v>36500</v>
      </c>
      <c r="F1251" t="str">
        <f t="shared" si="601"/>
        <v>0.21505376344086</v>
      </c>
      <c r="G1251" t="str">
        <f t="shared" si="596"/>
        <v>0.21505376344086</v>
      </c>
      <c r="H1251" t="str">
        <f t="shared" si="602"/>
        <v>2.2101168033808+0.803405475686487i</v>
      </c>
      <c r="I1251" t="str">
        <f t="shared" si="603"/>
        <v>438.644874257475i</v>
      </c>
      <c r="J1251" t="str">
        <f t="shared" si="597"/>
        <v>-259.445263284245+95.9614618515593i</v>
      </c>
      <c r="K1251" t="str">
        <f t="shared" si="604"/>
        <v>0.550088311386008-1.48724085714634i</v>
      </c>
      <c r="L1251" t="str">
        <f t="shared" si="605"/>
        <v>0.165512342725704-0.380807503529966i</v>
      </c>
      <c r="M1251" t="str">
        <f t="shared" si="606"/>
        <v>0.715600654111712-1.86804836067631i</v>
      </c>
      <c r="N1251" t="str">
        <f t="shared" si="607"/>
        <v>-1.39326704725876i</v>
      </c>
      <c r="O1251" t="str">
        <f t="shared" si="608"/>
        <v>0.17659822671481-0.984283021453273i</v>
      </c>
      <c r="P1251" t="str">
        <f t="shared" si="609"/>
        <v>0.82340177328519+0.984283021453273i</v>
      </c>
      <c r="Q1251" t="str">
        <f t="shared" si="610"/>
        <v>-0.82340177328519+0.408984025805487i</v>
      </c>
      <c r="R1251" t="str">
        <f t="shared" si="611"/>
        <v>-0.325858273833486-1.35724003322088i</v>
      </c>
      <c r="S1251" t="str">
        <f t="shared" si="612"/>
        <v>0.155570047969779i</v>
      </c>
      <c r="T1251" t="str">
        <f t="shared" si="613"/>
        <v>0.211145897074677-0.0506937872916248i</v>
      </c>
      <c r="U1251" t="str">
        <f t="shared" si="614"/>
        <v>0.0000500000000000001-0.00127218109006823i</v>
      </c>
      <c r="V1251" t="str">
        <f t="shared" si="615"/>
        <v>0.00002-0.0142484282087641i</v>
      </c>
      <c r="W1251" t="str">
        <f t="shared" si="616"/>
        <v>0.000042273013072497-0.00116803017795592i</v>
      </c>
      <c r="X1251" t="str">
        <f t="shared" si="617"/>
        <v>0.0000490809963617051-0.00116749676950035i</v>
      </c>
      <c r="Y1251" t="str">
        <f t="shared" si="618"/>
        <v>0.009+0.561465439049568i</v>
      </c>
      <c r="Z1251" t="str">
        <f t="shared" si="619"/>
        <v>-0.0249809915414236-0.00145463138567237i</v>
      </c>
      <c r="AA1251" t="str">
        <f t="shared" si="620"/>
        <v>0.345807494128379-21.4115916813055i</v>
      </c>
      <c r="AB1251" t="str">
        <f t="shared" si="621"/>
        <v>0.635161272897751-0.152495174712149i</v>
      </c>
      <c r="AC1251" t="str">
        <f t="shared" si="622"/>
        <v>1.16965346121998-1.29563762137462i</v>
      </c>
      <c r="AD1251" t="str">
        <f t="shared" si="623"/>
        <v>0.308686996824302+0.211559508697958i</v>
      </c>
      <c r="AE1251" t="str">
        <f t="shared" si="624"/>
        <v>-0.00740356615532586-0.00573399209122099i</v>
      </c>
      <c r="AF1251" t="str">
        <f t="shared" si="625"/>
        <v>-3.85887532085464-0.756882043055309i</v>
      </c>
      <c r="AG1251" t="str">
        <f t="shared" si="626"/>
        <v>1.01678439097804-0.0236614822725621i</v>
      </c>
      <c r="AH1251" t="str">
        <f t="shared" si="627"/>
        <v>0.0231823065401758+0.0278121053337204i</v>
      </c>
      <c r="AI1251">
        <f t="shared" si="628"/>
        <v>-28.824196564609878</v>
      </c>
      <c r="AJ1251">
        <f t="shared" si="629"/>
        <v>50.187679343806984</v>
      </c>
      <c r="AK1251"/>
      <c r="AL1251"/>
      <c r="AM1251"/>
      <c r="AN1251"/>
    </row>
    <row r="1252" spans="1:40" x14ac:dyDescent="0.35">
      <c r="A1252"/>
      <c r="B1252">
        <f t="shared" si="595"/>
        <v>111800</v>
      </c>
      <c r="C1252" s="237" t="str">
        <f t="shared" si="598"/>
        <v>-1.69232858850056E-06+0.00606284602818841i</v>
      </c>
      <c r="D1252" s="208" t="str">
        <f t="shared" si="599"/>
        <v>-1.64875849423244+0.0464818195494445i</v>
      </c>
      <c r="E1252" t="str">
        <f t="shared" si="600"/>
        <v>36500</v>
      </c>
      <c r="F1252" t="str">
        <f t="shared" si="601"/>
        <v>0.21505376344086</v>
      </c>
      <c r="G1252" t="str">
        <f t="shared" si="596"/>
        <v>0.21505376344086</v>
      </c>
      <c r="H1252" t="str">
        <f t="shared" si="602"/>
        <v>2.21060846847013+0.802881288035081i</v>
      </c>
      <c r="I1252" t="str">
        <f t="shared" si="603"/>
        <v>439.037573339174i</v>
      </c>
      <c r="J1252" t="str">
        <f t="shared" si="597"/>
        <v>-259.911801951686+96.0473718442643i</v>
      </c>
      <c r="K1252" t="str">
        <f t="shared" si="604"/>
        <v>0.549216216837229-1.48622261950811i</v>
      </c>
      <c r="L1252" t="str">
        <f t="shared" si="605"/>
        <v>0.165263342606274-0.38057501600272i</v>
      </c>
      <c r="M1252" t="str">
        <f t="shared" si="606"/>
        <v>0.714479559443503-1.86679763551083i</v>
      </c>
      <c r="N1252" t="str">
        <f t="shared" si="607"/>
        <v>-1.39451437675496i</v>
      </c>
      <c r="O1252" t="str">
        <f t="shared" si="608"/>
        <v>0.175370364409429-0.984502531884456i</v>
      </c>
      <c r="P1252" t="str">
        <f t="shared" si="609"/>
        <v>0.824629635590571+0.984502531884456i</v>
      </c>
      <c r="Q1252" t="str">
        <f t="shared" si="610"/>
        <v>-0.824629635590571+0.410011844870504i</v>
      </c>
      <c r="R1252" t="str">
        <f t="shared" si="611"/>
        <v>-0.325844355730381-1.35588454387449i</v>
      </c>
      <c r="S1252" t="str">
        <f t="shared" si="612"/>
        <v>0.155709322856055i</v>
      </c>
      <c r="T1252" t="str">
        <f t="shared" si="613"/>
        <v>0.211123864197688-0.0507370039872451i</v>
      </c>
      <c r="U1252" t="str">
        <f t="shared" si="614"/>
        <v>0.0000500000000000001-0.00127104318211647i</v>
      </c>
      <c r="V1252" t="str">
        <f t="shared" si="615"/>
        <v>0.00002-0.0142356836397044i</v>
      </c>
      <c r="W1252" t="str">
        <f t="shared" si="616"/>
        <v>0.0000422730120527277-0.001166985654148i</v>
      </c>
      <c r="X1252" t="str">
        <f t="shared" si="617"/>
        <v>0.0000490688090039948-0.00116645279380207i</v>
      </c>
      <c r="Y1252" t="str">
        <f t="shared" si="618"/>
        <v>0.009+0.561968093874142i</v>
      </c>
      <c r="Z1252" t="str">
        <f t="shared" si="619"/>
        <v>-0.0249362522536931-0.00145234163181346i</v>
      </c>
      <c r="AA1252" t="str">
        <f t="shared" si="620"/>
        <v>0.345186277804029-21.3923703263585i</v>
      </c>
      <c r="AB1252" t="str">
        <f t="shared" si="621"/>
        <v>0.635094994412648-0.152625177576429i</v>
      </c>
      <c r="AC1252" t="str">
        <f t="shared" si="622"/>
        <v>1.16884207119362-1.29464140352909i</v>
      </c>
      <c r="AD1252" t="str">
        <f t="shared" si="623"/>
        <v>0.308951873095306+0.211625432662617i</v>
      </c>
      <c r="AE1252" t="str">
        <f t="shared" si="624"/>
        <v>-0.00739674941554905-0.005725848839695i</v>
      </c>
      <c r="AF1252" t="str">
        <f t="shared" si="625"/>
        <v>-3.85936696270257-0.756399468485636i</v>
      </c>
      <c r="AG1252" t="str">
        <f t="shared" si="626"/>
        <v>1.01677441237458-0.0236609089265325i</v>
      </c>
      <c r="AH1252" t="str">
        <f t="shared" si="627"/>
        <v>0.0231698898842001+0.0277753545746923i</v>
      </c>
      <c r="AI1252">
        <f t="shared" si="628"/>
        <v>-28.832879717851604</v>
      </c>
      <c r="AJ1252">
        <f t="shared" si="629"/>
        <v>50.16551418720131</v>
      </c>
      <c r="AK1252"/>
      <c r="AL1252"/>
      <c r="AM1252"/>
      <c r="AN1252"/>
    </row>
    <row r="1253" spans="1:40" x14ac:dyDescent="0.35">
      <c r="A1253"/>
      <c r="B1253">
        <f t="shared" si="595"/>
        <v>111900</v>
      </c>
      <c r="C1253" s="237" t="str">
        <f t="shared" si="598"/>
        <v>-1.68930522428618E-06+0.00605742793606625i</v>
      </c>
      <c r="D1253" s="208" t="str">
        <f t="shared" si="599"/>
        <v>-1.64875847105331+0.0464402808431746i</v>
      </c>
      <c r="E1253" t="str">
        <f t="shared" si="600"/>
        <v>36500</v>
      </c>
      <c r="F1253" t="str">
        <f t="shared" si="601"/>
        <v>0.21505376344086</v>
      </c>
      <c r="G1253" t="str">
        <f t="shared" si="596"/>
        <v>0.21505376344086</v>
      </c>
      <c r="H1253" t="str">
        <f t="shared" si="602"/>
        <v>2.21109905330342+0.802357610479574i</v>
      </c>
      <c r="I1253" t="str">
        <f t="shared" si="603"/>
        <v>439.430272420872i</v>
      </c>
      <c r="J1253" t="str">
        <f t="shared" si="597"/>
        <v>-260.378758103392+96.1332818369694i</v>
      </c>
      <c r="K1253" t="str">
        <f t="shared" si="604"/>
        <v>0.548346106359428-1.48520549237914i</v>
      </c>
      <c r="L1253" t="str">
        <f t="shared" si="605"/>
        <v>0.165014868747586-0.380342715680152i</v>
      </c>
      <c r="M1253" t="str">
        <f t="shared" si="606"/>
        <v>0.713360975107014-1.86554820805929i</v>
      </c>
      <c r="N1253" t="str">
        <f t="shared" si="607"/>
        <v>-1.39576170625116i</v>
      </c>
      <c r="O1253" t="str">
        <f t="shared" si="608"/>
        <v>0.174142229257456-0.984720510596404i</v>
      </c>
      <c r="P1253" t="str">
        <f t="shared" si="609"/>
        <v>0.825857770742544+0.984720510596404i</v>
      </c>
      <c r="Q1253" t="str">
        <f t="shared" si="610"/>
        <v>-0.825857770742544+0.411041195654756i</v>
      </c>
      <c r="R1253" t="str">
        <f t="shared" si="611"/>
        <v>-0.325830423224578-1.35453134543195i</v>
      </c>
      <c r="S1253" t="str">
        <f t="shared" si="612"/>
        <v>0.15584859774233i</v>
      </c>
      <c r="T1253" t="str">
        <f t="shared" si="613"/>
        <v>0.211101810783601-0.0507802145613404i</v>
      </c>
      <c r="U1253" t="str">
        <f t="shared" si="614"/>
        <v>0.0000500000000000001-0.00126990730795908i</v>
      </c>
      <c r="V1253" t="str">
        <f t="shared" si="615"/>
        <v>0.00002-0.0142229618491417i</v>
      </c>
      <c r="W1253" t="str">
        <f t="shared" si="616"/>
        <v>0.0000422730110320462-0.00116594299742997i</v>
      </c>
      <c r="X1253" t="str">
        <f t="shared" si="617"/>
        <v>0.0000490566543004413-0.00116541068402366i</v>
      </c>
      <c r="Y1253" t="str">
        <f t="shared" si="618"/>
        <v>0.009+0.562470748698716i</v>
      </c>
      <c r="Z1253" t="str">
        <f t="shared" si="619"/>
        <v>-0.024891633126095-0.00145005863094088i</v>
      </c>
      <c r="AA1253" t="str">
        <f t="shared" si="620"/>
        <v>0.344566736482154-21.3731835127611i</v>
      </c>
      <c r="AB1253" t="str">
        <f t="shared" si="621"/>
        <v>0.635028654148606-0.152755162026163i</v>
      </c>
      <c r="AC1253" t="str">
        <f t="shared" si="622"/>
        <v>1.16803254115463-1.29364613914885i</v>
      </c>
      <c r="AD1253" t="str">
        <f t="shared" si="623"/>
        <v>0.309216856104493+0.211691045686737i</v>
      </c>
      <c r="AE1253" t="str">
        <f t="shared" si="624"/>
        <v>-0.00738994811066662-0.00571771841634042i</v>
      </c>
      <c r="AF1253" t="str">
        <f t="shared" si="625"/>
        <v>-3.85985752435673-0.755917329636399i</v>
      </c>
      <c r="AG1253" t="str">
        <f t="shared" si="626"/>
        <v>1.01676442782581-0.0236603450431803i</v>
      </c>
      <c r="AH1253" t="str">
        <f t="shared" si="627"/>
        <v>0.0231574959494856+0.0277386598764488i</v>
      </c>
      <c r="AI1253">
        <f t="shared" si="628"/>
        <v>-28.841556411549107</v>
      </c>
      <c r="AJ1253">
        <f t="shared" si="629"/>
        <v>50.143333962389462</v>
      </c>
      <c r="AK1253"/>
      <c r="AL1253"/>
      <c r="AM1253"/>
      <c r="AN1253"/>
    </row>
    <row r="1254" spans="1:40" x14ac:dyDescent="0.35">
      <c r="A1254"/>
      <c r="B1254">
        <f t="shared" si="595"/>
        <v>112000</v>
      </c>
      <c r="C1254" s="237" t="str">
        <f t="shared" si="598"/>
        <v>-1.68628995475212E-06+0.00605201951910634i</v>
      </c>
      <c r="D1254" s="208" t="str">
        <f t="shared" si="599"/>
        <v>-1.64875844793625+0.0463988163131486i</v>
      </c>
      <c r="E1254" t="str">
        <f t="shared" si="600"/>
        <v>36500</v>
      </c>
      <c r="F1254" t="str">
        <f t="shared" si="601"/>
        <v>0.21505376344086</v>
      </c>
      <c r="G1254" t="str">
        <f t="shared" si="596"/>
        <v>0.21505376344086</v>
      </c>
      <c r="H1254" t="str">
        <f t="shared" si="602"/>
        <v>2.21158856085072+0.801834442825997i</v>
      </c>
      <c r="I1254" t="str">
        <f t="shared" si="603"/>
        <v>439.822971502571i</v>
      </c>
      <c r="J1254" t="str">
        <f t="shared" si="597"/>
        <v>-260.846131739365+96.2191918296744i</v>
      </c>
      <c r="K1254" t="str">
        <f t="shared" si="604"/>
        <v>0.547477974229412-1.48418947482994i</v>
      </c>
      <c r="L1254" t="str">
        <f t="shared" si="605"/>
        <v>0.164766919780006-0.38011060265452i</v>
      </c>
      <c r="M1254" t="str">
        <f t="shared" si="606"/>
        <v>0.712244894009418-1.86430007748446i</v>
      </c>
      <c r="N1254" t="str">
        <f t="shared" si="607"/>
        <v>-1.39700903574737i</v>
      </c>
      <c r="O1254" t="str">
        <f t="shared" si="608"/>
        <v>0.172913823169653-0.984936957249983i</v>
      </c>
      <c r="P1254" t="str">
        <f t="shared" si="609"/>
        <v>0.827086176830347+0.984936957249983i</v>
      </c>
      <c r="Q1254" t="str">
        <f t="shared" si="610"/>
        <v>-0.827086176830347+0.412072078497387i</v>
      </c>
      <c r="R1254" t="str">
        <f t="shared" si="611"/>
        <v>-0.325816476310535-1.353180431743i</v>
      </c>
      <c r="S1254" t="str">
        <f t="shared" si="612"/>
        <v>0.155987872628606i</v>
      </c>
      <c r="T1254" t="str">
        <f t="shared" si="613"/>
        <v>0.211079736830249-0.050823419007029i</v>
      </c>
      <c r="U1254" t="str">
        <f t="shared" si="614"/>
        <v>0.0000500000000000001-0.0012687734621484i</v>
      </c>
      <c r="V1254" t="str">
        <f t="shared" si="615"/>
        <v>0.00002-0.0142102627760621i</v>
      </c>
      <c r="W1254" t="str">
        <f t="shared" si="616"/>
        <v>0.0000422730100104521-0.00116490220280072i</v>
      </c>
      <c r="X1254" t="str">
        <f t="shared" si="617"/>
        <v>0.0000490445321344779-0.00116437043516782i</v>
      </c>
      <c r="Y1254" t="str">
        <f t="shared" si="618"/>
        <v>0.009+0.562973403523291i</v>
      </c>
      <c r="Z1254" t="str">
        <f t="shared" si="619"/>
        <v>-0.0248471337284768-0.00144778235541656i</v>
      </c>
      <c r="AA1254" t="str">
        <f t="shared" si="620"/>
        <v>0.343948864137273-21.3540311473238i</v>
      </c>
      <c r="AB1254" t="str">
        <f t="shared" si="621"/>
        <v>0.634962252099108-0.152885128040652i</v>
      </c>
      <c r="AC1254" t="str">
        <f t="shared" si="622"/>
        <v>1.1672248658939-1.292651827605i</v>
      </c>
      <c r="AD1254" t="str">
        <f t="shared" si="623"/>
        <v>0.309481945516956+0.211756347611137i</v>
      </c>
      <c r="AE1254" t="str">
        <f t="shared" si="624"/>
        <v>-0.00738316218309012-0.00570960078698718i</v>
      </c>
      <c r="AF1254" t="str">
        <f t="shared" si="625"/>
        <v>-3.86034700878697-0.755435626512848i</v>
      </c>
      <c r="AG1254" t="str">
        <f t="shared" si="626"/>
        <v>1.01675443733431-0.0236597905709048i</v>
      </c>
      <c r="AH1254" t="str">
        <f t="shared" si="627"/>
        <v>0.0231451246433147+0.0277020210941844i</v>
      </c>
      <c r="AI1254">
        <f t="shared" si="628"/>
        <v>-28.850226659942066</v>
      </c>
      <c r="AJ1254">
        <f t="shared" si="629"/>
        <v>50.121138702548535</v>
      </c>
      <c r="AK1254"/>
      <c r="AL1254"/>
      <c r="AM1254"/>
      <c r="AN1254"/>
    </row>
    <row r="1255" spans="1:40" x14ac:dyDescent="0.35">
      <c r="A1255"/>
      <c r="B1255">
        <f t="shared" si="595"/>
        <v>112100</v>
      </c>
      <c r="C1255" s="237" t="str">
        <f t="shared" si="598"/>
        <v>-1.68328275102748E-06+0.0060466207514162i</v>
      </c>
      <c r="D1255" s="208" t="str">
        <f t="shared" si="599"/>
        <v>-1.64875842488102+0.0463574257608576i</v>
      </c>
      <c r="E1255" t="str">
        <f t="shared" si="600"/>
        <v>36500</v>
      </c>
      <c r="F1255" t="str">
        <f t="shared" si="601"/>
        <v>0.21505376344086</v>
      </c>
      <c r="G1255" t="str">
        <f t="shared" si="596"/>
        <v>0.21505376344086</v>
      </c>
      <c r="H1255" t="str">
        <f t="shared" si="602"/>
        <v>2.21207699407263+0.801311784877364i</v>
      </c>
      <c r="I1255" t="str">
        <f t="shared" si="603"/>
        <v>440.21567058427i</v>
      </c>
      <c r="J1255" t="str">
        <f t="shared" si="597"/>
        <v>-261.313922859604+96.3051018223795i</v>
      </c>
      <c r="K1255" t="str">
        <f t="shared" si="604"/>
        <v>0.546611814743404-1.48317456592744i</v>
      </c>
      <c r="L1255" t="str">
        <f t="shared" si="605"/>
        <v>0.164519494337893-0.379878677016022i</v>
      </c>
      <c r="M1255" t="str">
        <f t="shared" si="606"/>
        <v>0.711131309081297-1.86305324294346i</v>
      </c>
      <c r="N1255" t="str">
        <f t="shared" si="607"/>
        <v>-1.39825636524357i</v>
      </c>
      <c r="O1255" t="str">
        <f t="shared" si="608"/>
        <v>0.17168514805723-0.985151871508433i</v>
      </c>
      <c r="P1255" t="str">
        <f t="shared" si="609"/>
        <v>0.82831485194277+0.985151871508433i</v>
      </c>
      <c r="Q1255" t="str">
        <f t="shared" si="610"/>
        <v>-0.82831485194277+0.413104493735137i</v>
      </c>
      <c r="R1255" t="str">
        <f t="shared" si="611"/>
        <v>-0.325802514982703-1.35183179667936i</v>
      </c>
      <c r="S1255" t="str">
        <f t="shared" si="612"/>
        <v>0.156127147514881i</v>
      </c>
      <c r="T1255" t="str">
        <f t="shared" si="613"/>
        <v>0.211057642335465-0.0508666173174237i</v>
      </c>
      <c r="U1255" t="str">
        <f t="shared" si="614"/>
        <v>0.0000500000000000001-0.00126764163925621i</v>
      </c>
      <c r="V1255" t="str">
        <f t="shared" si="615"/>
        <v>0.00002-0.0141975863596695i</v>
      </c>
      <c r="W1255" t="str">
        <f t="shared" si="616"/>
        <v>0.0000422730089879456-0.00116386326527696i</v>
      </c>
      <c r="X1255" t="str">
        <f t="shared" si="617"/>
        <v>0.0000490324423900577-0.00116333204225505i</v>
      </c>
      <c r="Y1255" t="str">
        <f t="shared" si="618"/>
        <v>0.009+0.563476058347865i</v>
      </c>
      <c r="Z1255" t="str">
        <f t="shared" si="619"/>
        <v>-0.0248027536326092-0.00144551277774392i</v>
      </c>
      <c r="AA1255" t="str">
        <f t="shared" si="620"/>
        <v>0.343332654771019-21.3349131371931i</v>
      </c>
      <c r="AB1255" t="str">
        <f t="shared" si="621"/>
        <v>0.634895788257634-0.153015075599176i</v>
      </c>
      <c r="AC1255" t="str">
        <f t="shared" si="622"/>
        <v>1.16641904021957-1.29165846826455i</v>
      </c>
      <c r="AD1255" t="str">
        <f t="shared" si="623"/>
        <v>0.309747140997528+0.211821338276941i</v>
      </c>
      <c r="AE1255" t="str">
        <f t="shared" si="624"/>
        <v>-0.00737639157548863-0.00570149591759413i</v>
      </c>
      <c r="AF1255" t="str">
        <f t="shared" si="625"/>
        <v>-3.86083541895365-0.754954359116506i</v>
      </c>
      <c r="AG1255" t="str">
        <f t="shared" si="626"/>
        <v>1.01674444090271-0.0236592454582716i</v>
      </c>
      <c r="AH1255" t="str">
        <f t="shared" si="627"/>
        <v>0.0231327758733868+0.0276654380836135i</v>
      </c>
      <c r="AI1255">
        <f t="shared" si="628"/>
        <v>-28.858890477231501</v>
      </c>
      <c r="AJ1255">
        <f t="shared" si="629"/>
        <v>50.098928440734333</v>
      </c>
      <c r="AK1255"/>
      <c r="AL1255"/>
      <c r="AM1255"/>
      <c r="AN1255"/>
    </row>
    <row r="1256" spans="1:40" x14ac:dyDescent="0.35">
      <c r="A1256"/>
      <c r="B1256">
        <f t="shared" si="595"/>
        <v>112200</v>
      </c>
      <c r="C1256" s="237" t="str">
        <f t="shared" si="598"/>
        <v>-1.68028358436996E-06+0.00604123160719563i</v>
      </c>
      <c r="D1256" s="208" t="str">
        <f t="shared" si="599"/>
        <v>-1.6487584018874+0.0463161089884998i</v>
      </c>
      <c r="E1256" t="str">
        <f t="shared" si="600"/>
        <v>36500</v>
      </c>
      <c r="F1256" t="str">
        <f t="shared" si="601"/>
        <v>0.21505376344086</v>
      </c>
      <c r="G1256" t="str">
        <f t="shared" si="596"/>
        <v>0.21505376344086</v>
      </c>
      <c r="H1256" t="str">
        <f t="shared" si="602"/>
        <v>2.21256435592039+0.800789636433682i</v>
      </c>
      <c r="I1256" t="str">
        <f t="shared" si="603"/>
        <v>440.608369665968i</v>
      </c>
      <c r="J1256" t="str">
        <f t="shared" si="597"/>
        <v>-261.78213146411+96.3910118150846i</v>
      </c>
      <c r="K1256" t="str">
        <f t="shared" si="604"/>
        <v>0.545747622216956-1.48216076473498i</v>
      </c>
      <c r="L1256" t="str">
        <f t="shared" si="605"/>
        <v>0.164272591059588-0.379646938852808i</v>
      </c>
      <c r="M1256" t="str">
        <f t="shared" si="606"/>
        <v>0.710020213276544-1.86180770358779i</v>
      </c>
      <c r="N1256" t="str">
        <f t="shared" si="607"/>
        <v>-1.39950369473977i</v>
      </c>
      <c r="O1256" t="str">
        <f t="shared" si="608"/>
        <v>0.170456205831788-0.985365253037386i</v>
      </c>
      <c r="P1256" t="str">
        <f t="shared" si="609"/>
        <v>0.829543794168212+0.985365253037386i</v>
      </c>
      <c r="Q1256" t="str">
        <f t="shared" si="610"/>
        <v>-0.829543794168212+0.414138441702384i</v>
      </c>
      <c r="R1256" t="str">
        <f t="shared" si="611"/>
        <v>-0.325788539235529-1.35048543413455i</v>
      </c>
      <c r="S1256" t="str">
        <f t="shared" si="612"/>
        <v>0.156266422401157i</v>
      </c>
      <c r="T1256" t="str">
        <f t="shared" si="613"/>
        <v>0.21103552729708-0.0509098094856351i</v>
      </c>
      <c r="U1256" t="str">
        <f t="shared" si="614"/>
        <v>0.00005-0.00126651183387363i</v>
      </c>
      <c r="V1256" t="str">
        <f t="shared" si="615"/>
        <v>0.00002-0.0141849325393846i</v>
      </c>
      <c r="W1256" t="str">
        <f t="shared" si="616"/>
        <v>0.0000422730079645266-0.00116282617989314i</v>
      </c>
      <c r="X1256" t="str">
        <f t="shared" si="617"/>
        <v>0.0000490203849516503-0.00116229550032357i</v>
      </c>
      <c r="Y1256" t="str">
        <f t="shared" si="618"/>
        <v>0.009+0.56397871317244i</v>
      </c>
      <c r="Z1256" t="str">
        <f t="shared" si="619"/>
        <v>-0.0247584924121766-0.00144324987056699i</v>
      </c>
      <c r="AA1256" t="str">
        <f t="shared" si="620"/>
        <v>0.342718102411983-21.3158293898493i</v>
      </c>
      <c r="AB1256" t="str">
        <f t="shared" si="621"/>
        <v>0.63482926261766-0.153145004681013i</v>
      </c>
      <c r="AC1256" t="str">
        <f t="shared" si="622"/>
        <v>1.16561505895688-1.29066606049037i</v>
      </c>
      <c r="AD1256" t="str">
        <f t="shared" si="623"/>
        <v>0.310012442210815+0.211886017525581i</v>
      </c>
      <c r="AE1256" t="str">
        <f t="shared" si="624"/>
        <v>-0.00736963623078805-0.00569340377424834i</v>
      </c>
      <c r="AF1256" t="str">
        <f t="shared" si="625"/>
        <v>-3.86132275780779-0.754473527445182i</v>
      </c>
      <c r="AG1256" t="str">
        <f t="shared" si="626"/>
        <v>1.01673443853363-0.0236587096540129i</v>
      </c>
      <c r="AH1256" t="str">
        <f t="shared" si="627"/>
        <v>0.0231204495478211+0.02762891070097i</v>
      </c>
      <c r="AI1256">
        <f t="shared" si="628"/>
        <v>-28.867547877578783</v>
      </c>
      <c r="AJ1256">
        <f t="shared" si="629"/>
        <v>50.076703209877692</v>
      </c>
      <c r="AK1256"/>
      <c r="AL1256"/>
      <c r="AM1256"/>
      <c r="AN1256"/>
    </row>
    <row r="1257" spans="1:40" x14ac:dyDescent="0.35">
      <c r="A1257"/>
      <c r="B1257">
        <f t="shared" si="595"/>
        <v>112300</v>
      </c>
      <c r="C1257" s="237" t="str">
        <f t="shared" si="598"/>
        <v>-0.0000016772924261652+0.00603585206073638i</v>
      </c>
      <c r="D1257" s="208" t="str">
        <f t="shared" si="599"/>
        <v>-1.64875837895519+0.0462748657989789i</v>
      </c>
      <c r="E1257" t="str">
        <f t="shared" si="600"/>
        <v>36500</v>
      </c>
      <c r="F1257" t="str">
        <f t="shared" si="601"/>
        <v>0.21505376344086</v>
      </c>
      <c r="G1257" t="str">
        <f t="shared" si="596"/>
        <v>0.21505376344086</v>
      </c>
      <c r="H1257" t="str">
        <f t="shared" si="602"/>
        <v>2.21305064933593+0.80026799729202i</v>
      </c>
      <c r="I1257" t="str">
        <f t="shared" si="603"/>
        <v>441.001068747667i</v>
      </c>
      <c r="J1257" t="str">
        <f t="shared" si="597"/>
        <v>-262.250757552881+96.4769218077896i</v>
      </c>
      <c r="K1257" t="str">
        <f t="shared" si="604"/>
        <v>0.544885390984894-1.48114807031238i</v>
      </c>
      <c r="L1257" t="str">
        <f t="shared" si="605"/>
        <v>0.164026208587407-0.379415388251i</v>
      </c>
      <c r="M1257" t="str">
        <f t="shared" si="606"/>
        <v>0.708911599572301-1.86056345856338i</v>
      </c>
      <c r="N1257" t="str">
        <f t="shared" si="607"/>
        <v>-1.40075102423598i</v>
      </c>
      <c r="O1257" t="str">
        <f t="shared" si="608"/>
        <v>0.169226998405343-0.985577101504858i</v>
      </c>
      <c r="P1257" t="str">
        <f t="shared" si="609"/>
        <v>0.830773001594657+0.985577101504858i</v>
      </c>
      <c r="Q1257" t="str">
        <f t="shared" si="610"/>
        <v>-0.830773001594657+0.415173922731122i</v>
      </c>
      <c r="R1257" t="str">
        <f t="shared" si="611"/>
        <v>-0.325774549063449-1.34914133802383i</v>
      </c>
      <c r="S1257" t="str">
        <f t="shared" si="612"/>
        <v>0.156405697287433i</v>
      </c>
      <c r="T1257" t="str">
        <f t="shared" si="613"/>
        <v>0.211013391712917-0.0509529955047678i</v>
      </c>
      <c r="U1257" t="str">
        <f t="shared" si="614"/>
        <v>0.00005-0.00126538404061105i</v>
      </c>
      <c r="V1257" t="str">
        <f t="shared" si="615"/>
        <v>0.00002-0.0141723012548438i</v>
      </c>
      <c r="W1257" t="str">
        <f t="shared" si="616"/>
        <v>0.0000422730069401949-0.00116179094170145i</v>
      </c>
      <c r="X1257" t="str">
        <f t="shared" si="617"/>
        <v>0.0000490083597042403-0.00116126080442937i</v>
      </c>
      <c r="Y1257" t="str">
        <f t="shared" si="618"/>
        <v>0.009+0.564481367997014i</v>
      </c>
      <c r="Z1257" t="str">
        <f t="shared" si="619"/>
        <v>-0.0247143496427686-0.0014409936066696i</v>
      </c>
      <c r="AA1257" t="str">
        <f t="shared" si="620"/>
        <v>0.342105201115577-21.296779813105i</v>
      </c>
      <c r="AB1257" t="str">
        <f t="shared" si="621"/>
        <v>0.634762675172637-0.153274915265418i</v>
      </c>
      <c r="AC1257" t="str">
        <f t="shared" si="622"/>
        <v>1.16481291694819-1.28967460364126i</v>
      </c>
      <c r="AD1257" t="str">
        <f t="shared" si="623"/>
        <v>0.310277848821165+0.211950385198778i</v>
      </c>
      <c r="AE1257" t="str">
        <f t="shared" si="624"/>
        <v>-0.00736289609216974-0.00568532432316456i</v>
      </c>
      <c r="AF1257" t="str">
        <f t="shared" si="625"/>
        <v>-3.86180902829112-0.753993131493041i</v>
      </c>
      <c r="AG1257" t="str">
        <f t="shared" si="626"/>
        <v>1.01672443022973-0.0236581831070253i</v>
      </c>
      <c r="AH1257" t="str">
        <f t="shared" si="627"/>
        <v>0.0231081455751531+0.0275924388030047i</v>
      </c>
      <c r="AI1257">
        <f t="shared" si="628"/>
        <v>-28.876198875106034</v>
      </c>
      <c r="AJ1257">
        <f t="shared" si="629"/>
        <v>50.054463042786168</v>
      </c>
      <c r="AK1257"/>
      <c r="AL1257"/>
      <c r="AM1257"/>
      <c r="AN1257"/>
    </row>
    <row r="1258" spans="1:40" x14ac:dyDescent="0.35">
      <c r="A1258"/>
      <c r="B1258">
        <f t="shared" si="595"/>
        <v>112400</v>
      </c>
      <c r="C1258" s="237" t="str">
        <f t="shared" si="598"/>
        <v>-1.67430924792605E-06+0.00603048208642163i</v>
      </c>
      <c r="D1258" s="208" t="str">
        <f t="shared" si="599"/>
        <v>-1.64875835608416+0.0462336959958992i</v>
      </c>
      <c r="E1258" t="str">
        <f t="shared" si="600"/>
        <v>36500</v>
      </c>
      <c r="F1258" t="str">
        <f t="shared" si="601"/>
        <v>0.21505376344086</v>
      </c>
      <c r="G1258" t="str">
        <f t="shared" si="596"/>
        <v>0.21505376344086</v>
      </c>
      <c r="H1258" t="str">
        <f t="shared" si="602"/>
        <v>2.2135358772518+0.799746867246479i</v>
      </c>
      <c r="I1258" t="str">
        <f t="shared" si="603"/>
        <v>441.393767829366i</v>
      </c>
      <c r="J1258" t="str">
        <f t="shared" si="597"/>
        <v>-262.719801125919+96.5628318004947i</v>
      </c>
      <c r="K1258" t="str">
        <f t="shared" si="604"/>
        <v>0.544025115401221-1.48013648171596i</v>
      </c>
      <c r="L1258" t="str">
        <f t="shared" si="605"/>
        <v>0.163780345567624-0.3791840252947i</v>
      </c>
      <c r="M1258" t="str">
        <f t="shared" si="606"/>
        <v>0.707805460968845-1.85932050701066i</v>
      </c>
      <c r="N1258" t="str">
        <f t="shared" si="607"/>
        <v>-1.40199835373218i</v>
      </c>
      <c r="O1258" t="str">
        <f t="shared" si="608"/>
        <v>0.167997527690353-0.985787416581247i</v>
      </c>
      <c r="P1258" t="str">
        <f t="shared" si="609"/>
        <v>0.832002472309647+0.985787416581247i</v>
      </c>
      <c r="Q1258" t="str">
        <f t="shared" si="610"/>
        <v>-0.832002472309647+0.416210937150933i</v>
      </c>
      <c r="R1258" t="str">
        <f t="shared" si="611"/>
        <v>-0.325760544460898-1.34779950228414i</v>
      </c>
      <c r="S1258" t="str">
        <f t="shared" si="612"/>
        <v>0.156544972173708i</v>
      </c>
      <c r="T1258" t="str">
        <f t="shared" si="613"/>
        <v>0.210991235580808-0.0509961753679232i</v>
      </c>
      <c r="U1258" t="str">
        <f t="shared" si="614"/>
        <v>0.00005-0.00126425825409805i</v>
      </c>
      <c r="V1258" t="str">
        <f t="shared" si="615"/>
        <v>0.00002-0.0141596924458982i</v>
      </c>
      <c r="W1258" t="str">
        <f t="shared" si="616"/>
        <v>0.0000422730059149509-0.00116075754577165i</v>
      </c>
      <c r="X1258" t="str">
        <f t="shared" si="617"/>
        <v>0.0000489963665333228-0.00116022794964591i</v>
      </c>
      <c r="Y1258" t="str">
        <f t="shared" si="618"/>
        <v>0.009+0.564984022821588i</v>
      </c>
      <c r="Z1258" t="str">
        <f t="shared" si="619"/>
        <v>-0.0246703249018658-0.00143874395897444i</v>
      </c>
      <c r="AA1258" t="str">
        <f t="shared" si="620"/>
        <v>0.341493944963889-21.2777643151042i</v>
      </c>
      <c r="AB1258" t="str">
        <f t="shared" si="621"/>
        <v>0.634696025916043-0.15340480733164i</v>
      </c>
      <c r="AC1258" t="str">
        <f t="shared" si="622"/>
        <v>1.16401260905286-1.28868409707208i</v>
      </c>
      <c r="AD1258" t="str">
        <f t="shared" si="623"/>
        <v>0.310543360492683+0.21201444113858i</v>
      </c>
      <c r="AE1258" t="str">
        <f t="shared" si="624"/>
        <v>-0.00735617110306828-0.00567725753068477i</v>
      </c>
      <c r="AF1258" t="str">
        <f t="shared" si="625"/>
        <v>-3.86229423333596-0.75351317125058i</v>
      </c>
      <c r="AG1258" t="str">
        <f t="shared" si="626"/>
        <v>1.01671441599367-0.0236576657663699i</v>
      </c>
      <c r="AH1258" t="str">
        <f t="shared" si="627"/>
        <v>0.0230958638643294+0.0275560222469828i</v>
      </c>
      <c r="AI1258">
        <f t="shared" si="628"/>
        <v>-28.884843483896798</v>
      </c>
      <c r="AJ1258">
        <f t="shared" si="629"/>
        <v>50.032207972148072</v>
      </c>
      <c r="AK1258"/>
      <c r="AL1258"/>
      <c r="AM1258"/>
      <c r="AN1258"/>
    </row>
    <row r="1259" spans="1:40" x14ac:dyDescent="0.35">
      <c r="A1259"/>
      <c r="B1259">
        <f t="shared" si="595"/>
        <v>112500</v>
      </c>
      <c r="C1259" s="237" t="str">
        <f t="shared" si="598"/>
        <v>-0.0000016713340212919+0.00602512165872567i</v>
      </c>
      <c r="D1259" s="208" t="str">
        <f t="shared" si="599"/>
        <v>-1.64875833327409+0.0461925993835635i</v>
      </c>
      <c r="E1259" t="str">
        <f t="shared" si="600"/>
        <v>36500</v>
      </c>
      <c r="F1259" t="str">
        <f t="shared" si="601"/>
        <v>0.21505376344086</v>
      </c>
      <c r="G1259" t="str">
        <f t="shared" si="596"/>
        <v>0.21505376344086</v>
      </c>
      <c r="H1259" t="str">
        <f t="shared" si="602"/>
        <v>2.21402004259131+0.799226246088255i</v>
      </c>
      <c r="I1259" t="str">
        <f t="shared" si="603"/>
        <v>441.786466911065i</v>
      </c>
      <c r="J1259" t="str">
        <f t="shared" si="597"/>
        <v>-263.189262183222+96.6487417931998i</v>
      </c>
      <c r="K1259" t="str">
        <f t="shared" si="604"/>
        <v>0.543166789839068-1.47912599799858i</v>
      </c>
      <c r="L1259" t="str">
        <f t="shared" si="605"/>
        <v>0.163535000650461-0.378952850066009i</v>
      </c>
      <c r="M1259" t="str">
        <f t="shared" si="606"/>
        <v>0.706701790489529-1.85807884806459i</v>
      </c>
      <c r="N1259" t="str">
        <f t="shared" si="607"/>
        <v>-1.40324568322838i</v>
      </c>
      <c r="O1259" t="str">
        <f t="shared" si="608"/>
        <v>0.166767795599658-0.985996197939338i</v>
      </c>
      <c r="P1259" t="str">
        <f t="shared" si="609"/>
        <v>0.833232204400342+0.985996197939338i</v>
      </c>
      <c r="Q1259" t="str">
        <f t="shared" si="610"/>
        <v>-0.833232204400342+0.417249485289042i</v>
      </c>
      <c r="R1259" t="str">
        <f t="shared" si="611"/>
        <v>-0.3257465254223-1.34645992087392i</v>
      </c>
      <c r="S1259" t="str">
        <f t="shared" si="612"/>
        <v>0.156684247059984i</v>
      </c>
      <c r="T1259" t="str">
        <f t="shared" si="613"/>
        <v>0.210969058898576-0.051039349068199i</v>
      </c>
      <c r="U1259" t="str">
        <f t="shared" si="614"/>
        <v>0.00005-0.0012631344689833i</v>
      </c>
      <c r="V1259" t="str">
        <f t="shared" si="615"/>
        <v>0.00002-0.0141471060526129i</v>
      </c>
      <c r="W1259" t="str">
        <f t="shared" si="616"/>
        <v>0.0000422730048887946-0.00115972598719106i</v>
      </c>
      <c r="X1259" t="str">
        <f t="shared" si="617"/>
        <v>0.0000489844053249025-0.00115919693106428i</v>
      </c>
      <c r="Y1259" t="str">
        <f t="shared" si="618"/>
        <v>0.009+0.565486677646163i</v>
      </c>
      <c r="Z1259" t="str">
        <f t="shared" si="619"/>
        <v>-0.0246264177688349-0.00143650090054235i</v>
      </c>
      <c r="AA1259" t="str">
        <f t="shared" si="620"/>
        <v>0.34088432806553-21.2587828043199i</v>
      </c>
      <c r="AB1259" t="str">
        <f t="shared" si="621"/>
        <v>0.63462931484133-0.153534680858915i</v>
      </c>
      <c r="AC1259" t="str">
        <f t="shared" si="622"/>
        <v>1.16321413014721-1.28769454013363i</v>
      </c>
      <c r="AD1259" t="str">
        <f t="shared" si="623"/>
        <v>0.310808976889238+0.212078185187328i</v>
      </c>
      <c r="AE1259" t="str">
        <f t="shared" si="624"/>
        <v>-0.00734946120717153-0.0056692033632775i</v>
      </c>
      <c r="AF1259" t="str">
        <f t="shared" si="625"/>
        <v>-3.8627783758654-0.753033646704692i</v>
      </c>
      <c r="AG1259" t="str">
        <f t="shared" si="626"/>
        <v>1.01670439582814-0.0236571575812718i</v>
      </c>
      <c r="AH1259" t="str">
        <f t="shared" si="627"/>
        <v>0.0230836043247102+0.0275196608906821i</v>
      </c>
      <c r="AI1259">
        <f t="shared" si="628"/>
        <v>-28.893481717995328</v>
      </c>
      <c r="AJ1259">
        <f t="shared" si="629"/>
        <v>50.009938030527614</v>
      </c>
      <c r="AK1259"/>
      <c r="AL1259"/>
      <c r="AM1259"/>
      <c r="AN1259"/>
    </row>
    <row r="1260" spans="1:40" x14ac:dyDescent="0.35">
      <c r="A1260"/>
      <c r="B1260">
        <f t="shared" si="595"/>
        <v>112600</v>
      </c>
      <c r="C1260" s="237" t="str">
        <f t="shared" si="598"/>
        <v>-1.66836671802806E-06+0.00601977075221348i</v>
      </c>
      <c r="D1260" s="208" t="str">
        <f t="shared" si="599"/>
        <v>-1.64875831052477+0.04615157576697i</v>
      </c>
      <c r="E1260" t="str">
        <f t="shared" si="600"/>
        <v>36500</v>
      </c>
      <c r="F1260" t="str">
        <f t="shared" si="601"/>
        <v>0.21505376344086</v>
      </c>
      <c r="G1260" t="str">
        <f t="shared" si="596"/>
        <v>0.21505376344086</v>
      </c>
      <c r="H1260" t="str">
        <f t="shared" si="602"/>
        <v>2.21450314826854+0.798706133605658i</v>
      </c>
      <c r="I1260" t="str">
        <f t="shared" si="603"/>
        <v>442.179165992763i</v>
      </c>
      <c r="J1260" t="str">
        <f t="shared" si="597"/>
        <v>-263.659140724792+96.7346517859049i</v>
      </c>
      <c r="K1260" t="str">
        <f t="shared" si="604"/>
        <v>0.542310408690602-1.4781166182097i</v>
      </c>
      <c r="L1260" t="str">
        <f t="shared" si="605"/>
        <v>0.163290172490083-0.378721862645041i</v>
      </c>
      <c r="M1260" t="str">
        <f t="shared" si="606"/>
        <v>0.705600581180685-1.85683848085474i</v>
      </c>
      <c r="N1260" t="str">
        <f t="shared" si="607"/>
        <v>-1.40449301272459i</v>
      </c>
      <c r="O1260" t="str">
        <f t="shared" si="608"/>
        <v>0.165537804046501-0.986203445254306i</v>
      </c>
      <c r="P1260" t="str">
        <f t="shared" si="609"/>
        <v>0.834462195953499+0.986203445254306i</v>
      </c>
      <c r="Q1260" t="str">
        <f t="shared" si="610"/>
        <v>-0.834462195953499+0.418289567470284i</v>
      </c>
      <c r="R1260" t="str">
        <f t="shared" si="611"/>
        <v>-0.325732491942075-1.34512258777308i</v>
      </c>
      <c r="S1260" t="str">
        <f t="shared" si="612"/>
        <v>0.156823521946259i</v>
      </c>
      <c r="T1260" t="str">
        <f t="shared" si="613"/>
        <v>0.21094686166404-0.0510825165986876i</v>
      </c>
      <c r="U1260" t="str">
        <f t="shared" si="614"/>
        <v>0.00005-0.00126201267993447i</v>
      </c>
      <c r="V1260" t="str">
        <f t="shared" si="615"/>
        <v>0.00002-0.014134542015266i</v>
      </c>
      <c r="W1260" t="str">
        <f t="shared" si="616"/>
        <v>0.0000422730038617256-0.00115869626106441i</v>
      </c>
      <c r="X1260" t="str">
        <f t="shared" si="617"/>
        <v>0.0000489724759654887-0.0011581677437929i</v>
      </c>
      <c r="Y1260" t="str">
        <f t="shared" si="618"/>
        <v>0.009+0.565989332470737i</v>
      </c>
      <c r="Z1260" t="str">
        <f t="shared" si="619"/>
        <v>-0.024582627824913-0.0014342644045713i</v>
      </c>
      <c r="AA1260" t="str">
        <f t="shared" si="620"/>
        <v>0.340276344555507-21.2398351895536i</v>
      </c>
      <c r="AB1260" t="str">
        <f t="shared" si="621"/>
        <v>0.634562541941936-0.153664535826466i</v>
      </c>
      <c r="AC1260" t="str">
        <f t="shared" si="622"/>
        <v>1.16241747512446-1.2867059321728i</v>
      </c>
      <c r="AD1260" t="str">
        <f t="shared" si="623"/>
        <v>0.311074697674447+0.212141617187665i</v>
      </c>
      <c r="AE1260" t="str">
        <f t="shared" si="624"/>
        <v>-0.00734276634841779-0.00566116178753677i</v>
      </c>
      <c r="AF1260" t="str">
        <f t="shared" si="625"/>
        <v>-3.86326145879331-0.752554557838688i</v>
      </c>
      <c r="AG1260" t="str">
        <f t="shared" si="626"/>
        <v>1.01669436973585-0.0236566585011191i</v>
      </c>
      <c r="AH1260" t="str">
        <f t="shared" si="627"/>
        <v>0.0230713668660631+0.0274833545923883i</v>
      </c>
      <c r="AI1260">
        <f t="shared" si="628"/>
        <v>-28.902113591407861</v>
      </c>
      <c r="AJ1260">
        <f t="shared" si="629"/>
        <v>49.987653250367913</v>
      </c>
      <c r="AK1260"/>
      <c r="AL1260"/>
      <c r="AM1260"/>
      <c r="AN1260"/>
    </row>
    <row r="1261" spans="1:40" x14ac:dyDescent="0.35">
      <c r="A1261"/>
      <c r="B1261">
        <f t="shared" si="595"/>
        <v>112700</v>
      </c>
      <c r="C1261" s="237" t="str">
        <f t="shared" si="598"/>
        <v>-1.66540731002501E-06+0.0060144293415403i</v>
      </c>
      <c r="D1261" s="208" t="str">
        <f t="shared" si="599"/>
        <v>-1.64875828783597+0.046110624951809i</v>
      </c>
      <c r="E1261" t="str">
        <f t="shared" si="600"/>
        <v>36500</v>
      </c>
      <c r="F1261" t="str">
        <f t="shared" si="601"/>
        <v>0.21505376344086</v>
      </c>
      <c r="G1261" t="str">
        <f t="shared" si="596"/>
        <v>0.21505376344086</v>
      </c>
      <c r="H1261" t="str">
        <f t="shared" si="602"/>
        <v>2.21498519718828+0.798186529584124i</v>
      </c>
      <c r="I1261" t="str">
        <f t="shared" si="603"/>
        <v>442.571865074462i</v>
      </c>
      <c r="J1261" t="str">
        <f t="shared" si="597"/>
        <v>-264.129436750628+96.8205617786099i</v>
      </c>
      <c r="K1261" t="str">
        <f t="shared" si="604"/>
        <v>0.541455966366978-1.47710834139544i</v>
      </c>
      <c r="L1261" t="str">
        <f t="shared" si="605"/>
        <v>0.163045859744572-0.378491063109928i</v>
      </c>
      <c r="M1261" t="str">
        <f t="shared" si="606"/>
        <v>0.70450182611155-1.85559940450537i</v>
      </c>
      <c r="N1261" t="str">
        <f t="shared" si="607"/>
        <v>-1.40574034222079i</v>
      </c>
      <c r="O1261" t="str">
        <f t="shared" si="608"/>
        <v>0.164307554944561-0.986409158203704i</v>
      </c>
      <c r="P1261" t="str">
        <f t="shared" si="609"/>
        <v>0.835692445055439+0.986409158203704i</v>
      </c>
      <c r="Q1261" t="str">
        <f t="shared" si="610"/>
        <v>-0.835692445055439+0.419331184017086i</v>
      </c>
      <c r="R1261" t="str">
        <f t="shared" si="611"/>
        <v>-0.325718444014637-1.3437874969829i</v>
      </c>
      <c r="S1261" t="str">
        <f t="shared" si="612"/>
        <v>0.156962796832535i</v>
      </c>
      <c r="T1261" t="str">
        <f t="shared" si="613"/>
        <v>0.210924643875028-0.0511256779524789i</v>
      </c>
      <c r="U1261" t="str">
        <f t="shared" si="614"/>
        <v>0.00005-0.00126089288163816i</v>
      </c>
      <c r="V1261" t="str">
        <f t="shared" si="615"/>
        <v>0.00002-0.0141220002743474i</v>
      </c>
      <c r="W1261" t="str">
        <f t="shared" si="616"/>
        <v>0.0000422730028337443-0.00115766836251384i</v>
      </c>
      <c r="X1261" t="str">
        <f t="shared" si="617"/>
        <v>0.0000489605783420951-0.00115714038295761i</v>
      </c>
      <c r="Y1261" t="str">
        <f t="shared" si="618"/>
        <v>0.009+0.566491987295311i</v>
      </c>
      <c r="Z1261" t="str">
        <f t="shared" si="619"/>
        <v>-0.0245389546532021-0.00143203444439575i</v>
      </c>
      <c r="AA1261" t="str">
        <f t="shared" si="620"/>
        <v>0.339669988595064-21.2209213799331i</v>
      </c>
      <c r="AB1261" t="str">
        <f t="shared" si="621"/>
        <v>0.634495707211329-0.153794372213504i</v>
      </c>
      <c r="AC1261" t="str">
        <f t="shared" si="622"/>
        <v>1.16162263889467-1.28571827253265i</v>
      </c>
      <c r="AD1261" t="str">
        <f t="shared" si="623"/>
        <v>0.311340522511683+0.21220473698256i</v>
      </c>
      <c r="AE1261" t="str">
        <f t="shared" si="624"/>
        <v>-0.00733608647099545-0.00565313277018261i</v>
      </c>
      <c r="AF1261" t="str">
        <f t="shared" si="625"/>
        <v>-3.86374348502425-0.752075904632315i</v>
      </c>
      <c r="AG1261" t="str">
        <f t="shared" si="626"/>
        <v>1.01668433771951-0.0236561684754617i</v>
      </c>
      <c r="AH1261" t="str">
        <f t="shared" si="627"/>
        <v>0.0230591513985622+0.0274471032108976i</v>
      </c>
      <c r="AI1261">
        <f t="shared" si="628"/>
        <v>-28.910739118101624</v>
      </c>
      <c r="AJ1261">
        <f t="shared" si="629"/>
        <v>49.965353663994797</v>
      </c>
      <c r="AK1261"/>
      <c r="AL1261"/>
      <c r="AM1261"/>
      <c r="AN1261"/>
    </row>
    <row r="1262" spans="1:40" x14ac:dyDescent="0.35">
      <c r="A1262"/>
      <c r="B1262">
        <f t="shared" si="595"/>
        <v>112800</v>
      </c>
      <c r="C1262" s="237" t="str">
        <f t="shared" si="598"/>
        <v>-1.66245576929778E-06+0.00600909740145124i</v>
      </c>
      <c r="D1262" s="208" t="str">
        <f t="shared" si="599"/>
        <v>-1.64875826520749+0.0460697467444595i</v>
      </c>
      <c r="E1262" t="str">
        <f t="shared" si="600"/>
        <v>36500</v>
      </c>
      <c r="F1262" t="str">
        <f t="shared" si="601"/>
        <v>0.21505376344086</v>
      </c>
      <c r="G1262" t="str">
        <f t="shared" si="596"/>
        <v>0.21505376344086</v>
      </c>
      <c r="H1262" t="str">
        <f t="shared" si="602"/>
        <v>2.21546619224621+0.797667433806257i</v>
      </c>
      <c r="I1262" t="str">
        <f t="shared" si="603"/>
        <v>442.964564156161i</v>
      </c>
      <c r="J1262" t="str">
        <f t="shared" si="597"/>
        <v>-264.600150260731+96.906471771315i</v>
      </c>
      <c r="K1262" t="str">
        <f t="shared" si="604"/>
        <v>0.540603457298245-1.47610116659854i</v>
      </c>
      <c r="L1262" t="str">
        <f t="shared" si="605"/>
        <v>0.162802061075933-0.378260451536846i</v>
      </c>
      <c r="M1262" t="str">
        <f t="shared" si="606"/>
        <v>0.703405518374178-1.85436161813539i</v>
      </c>
      <c r="N1262" t="str">
        <f t="shared" si="607"/>
        <v>-1.40698767171699i</v>
      </c>
      <c r="O1262" t="str">
        <f t="shared" si="608"/>
        <v>0.163077050207888-0.986613336467481i</v>
      </c>
      <c r="P1262" t="str">
        <f t="shared" si="609"/>
        <v>0.836922949792112+0.986613336467481i</v>
      </c>
      <c r="Q1262" t="str">
        <f t="shared" si="610"/>
        <v>-0.836922949792112+0.420374335249509i</v>
      </c>
      <c r="R1262" t="str">
        <f t="shared" si="611"/>
        <v>-0.325704381634391-1.3424546425259i</v>
      </c>
      <c r="S1262" t="str">
        <f t="shared" si="612"/>
        <v>0.15710207171881i</v>
      </c>
      <c r="T1262" t="str">
        <f t="shared" si="613"/>
        <v>0.210902405529353-0.0511688331226568i</v>
      </c>
      <c r="U1262" t="str">
        <f t="shared" si="614"/>
        <v>0.00005-0.00125977506879983i</v>
      </c>
      <c r="V1262" t="str">
        <f t="shared" si="615"/>
        <v>0.00002-0.0141094807705581i</v>
      </c>
      <c r="W1262" t="str">
        <f t="shared" si="616"/>
        <v>0.0000422730018048506-0.00115664228667878i</v>
      </c>
      <c r="X1262" t="str">
        <f t="shared" si="617"/>
        <v>0.0000489487123422358-0.00115611484370154i</v>
      </c>
      <c r="Y1262" t="str">
        <f t="shared" si="618"/>
        <v>0.009+0.566994642119886i</v>
      </c>
      <c r="Z1262" t="str">
        <f t="shared" si="619"/>
        <v>-0.0244953978386573-0.00142981099348572i</v>
      </c>
      <c r="AA1262" t="str">
        <f t="shared" si="620"/>
        <v>0.339065254371554-21.2020412849113i</v>
      </c>
      <c r="AB1262" t="str">
        <f t="shared" si="621"/>
        <v>0.634428810642929-0.153924189999225i</v>
      </c>
      <c r="AC1262" t="str">
        <f t="shared" si="622"/>
        <v>1.16082961638466-1.28473156055226i</v>
      </c>
      <c r="AD1262" t="str">
        <f t="shared" si="623"/>
        <v>0.311606451064085+0.212267544415267i</v>
      </c>
      <c r="AE1262" t="str">
        <f t="shared" si="624"/>
        <v>-0.00732942151934171-0.00564511627805933i</v>
      </c>
      <c r="AF1262" t="str">
        <f t="shared" si="625"/>
        <v>-3.8642244574537-0.751597687061798i</v>
      </c>
      <c r="AG1262" t="str">
        <f t="shared" si="626"/>
        <v>1.01667429978185-0.0236556874540116i</v>
      </c>
      <c r="AH1262" t="str">
        <f t="shared" si="627"/>
        <v>0.0230469578327888+0.0274109066055108i</v>
      </c>
      <c r="AI1262">
        <f t="shared" si="628"/>
        <v>-28.91935831200524</v>
      </c>
      <c r="AJ1262">
        <f t="shared" si="629"/>
        <v>49.943039303610178</v>
      </c>
      <c r="AK1262"/>
      <c r="AL1262"/>
      <c r="AM1262"/>
      <c r="AN1262"/>
    </row>
    <row r="1263" spans="1:40" x14ac:dyDescent="0.35">
      <c r="A1263"/>
      <c r="B1263">
        <f t="shared" si="595"/>
        <v>112900</v>
      </c>
      <c r="C1263" s="237" t="str">
        <f t="shared" si="598"/>
        <v>-1.65951206798531E-06+0.0060037749067809i</v>
      </c>
      <c r="D1263" s="208" t="str">
        <f t="shared" si="599"/>
        <v>-1.64875824263912+0.0460289409519869i</v>
      </c>
      <c r="E1263" t="str">
        <f t="shared" si="600"/>
        <v>36500</v>
      </c>
      <c r="F1263" t="str">
        <f t="shared" si="601"/>
        <v>0.21505376344086</v>
      </c>
      <c r="G1263" t="str">
        <f t="shared" si="596"/>
        <v>0.21505376344086</v>
      </c>
      <c r="H1263" t="str">
        <f t="shared" si="602"/>
        <v>2.21594613632882+0.797148846051848i</v>
      </c>
      <c r="I1263" t="str">
        <f t="shared" si="603"/>
        <v>443.35726323786i</v>
      </c>
      <c r="J1263" t="str">
        <f t="shared" si="597"/>
        <v>-265.071281255099+96.99238176402i</v>
      </c>
      <c r="K1263" t="str">
        <f t="shared" si="604"/>
        <v>0.539752875933297-1.47509509285849i</v>
      </c>
      <c r="L1263" t="str">
        <f t="shared" si="605"/>
        <v>0.162558775150066-0.37803002800002i</v>
      </c>
      <c r="M1263" t="str">
        <f t="shared" si="606"/>
        <v>0.702311651083363-1.85312512085851i</v>
      </c>
      <c r="N1263" t="str">
        <f t="shared" si="607"/>
        <v>-1.4082350012132i</v>
      </c>
      <c r="O1263" t="str">
        <f t="shared" si="608"/>
        <v>0.161846291750929-0.98681597972797i</v>
      </c>
      <c r="P1263" t="str">
        <f t="shared" si="609"/>
        <v>0.838153708249071+0.98681597972797i</v>
      </c>
      <c r="Q1263" t="str">
        <f t="shared" si="610"/>
        <v>-0.838153708249071+0.42141902148523i</v>
      </c>
      <c r="R1263" t="str">
        <f t="shared" si="611"/>
        <v>-0.325690304795736-1.34112401844577i</v>
      </c>
      <c r="S1263" t="str">
        <f t="shared" si="612"/>
        <v>0.157241346605086i</v>
      </c>
      <c r="T1263" t="str">
        <f t="shared" si="613"/>
        <v>0.210880146624837-0.0512119821023024i</v>
      </c>
      <c r="U1263" t="str">
        <f t="shared" si="614"/>
        <v>0.00005-0.00125865923614368i</v>
      </c>
      <c r="V1263" t="str">
        <f t="shared" si="615"/>
        <v>0.00002-0.0140969834448092i</v>
      </c>
      <c r="W1263" t="str">
        <f t="shared" si="616"/>
        <v>0.0000422730007750442-0.00115561802871586i</v>
      </c>
      <c r="X1263" t="str">
        <f t="shared" si="617"/>
        <v>0.0000489368778539218-0.00115509112118497i</v>
      </c>
      <c r="Y1263" t="str">
        <f t="shared" si="618"/>
        <v>0.009+0.56749729694446i</v>
      </c>
      <c r="Z1263" t="str">
        <f t="shared" si="619"/>
        <v>-0.0244519569680764-0.00142759402544594i</v>
      </c>
      <c r="AA1263" t="str">
        <f t="shared" si="620"/>
        <v>0.338462136098293-21.1831948142648i</v>
      </c>
      <c r="AB1263" t="str">
        <f t="shared" si="621"/>
        <v>0.634361852230184-0.154053989162816i</v>
      </c>
      <c r="AC1263" t="str">
        <f t="shared" si="622"/>
        <v>1.160038402538-1.283745795567i</v>
      </c>
      <c r="AD1263" t="str">
        <f t="shared" si="623"/>
        <v>0.311872482994537+0.21233003932936i</v>
      </c>
      <c r="AE1263" t="str">
        <f t="shared" si="624"/>
        <v>-0.00732277143814025-0.00563711227813546i</v>
      </c>
      <c r="AF1263" t="str">
        <f t="shared" si="625"/>
        <v>-3.86470437896794-0.751119905099861i</v>
      </c>
      <c r="AG1263" t="str">
        <f t="shared" si="626"/>
        <v>1.01666425592564-0.0236552153866413i</v>
      </c>
      <c r="AH1263" t="str">
        <f t="shared" si="627"/>
        <v>0.0230347860797228+0.02737476463603i</v>
      </c>
      <c r="AI1263">
        <f t="shared" si="628"/>
        <v>-28.927971187010066</v>
      </c>
      <c r="AJ1263">
        <f t="shared" si="629"/>
        <v>49.920710201299201</v>
      </c>
      <c r="AK1263"/>
      <c r="AL1263"/>
      <c r="AM1263"/>
      <c r="AN1263"/>
    </row>
    <row r="1264" spans="1:40" x14ac:dyDescent="0.35">
      <c r="A1264"/>
      <c r="B1264">
        <f t="shared" si="595"/>
        <v>113000</v>
      </c>
      <c r="C1264" s="237" t="str">
        <f t="shared" si="598"/>
        <v>-1.65657617834974E-06+0.00599846183245296i</v>
      </c>
      <c r="D1264" s="208" t="str">
        <f t="shared" si="599"/>
        <v>-1.64875822013063+0.0459882073821394i</v>
      </c>
      <c r="E1264" t="str">
        <f t="shared" si="600"/>
        <v>36500</v>
      </c>
      <c r="F1264" t="str">
        <f t="shared" si="601"/>
        <v>0.21505376344086</v>
      </c>
      <c r="G1264" t="str">
        <f t="shared" si="596"/>
        <v>0.21505376344086</v>
      </c>
      <c r="H1264" t="str">
        <f t="shared" si="602"/>
        <v>2.21642503231347+0.796630766097881i</v>
      </c>
      <c r="I1264" t="str">
        <f t="shared" si="603"/>
        <v>443.749962319558i</v>
      </c>
      <c r="J1264" t="str">
        <f t="shared" si="597"/>
        <v>-265.542829733734+97.0782917567252i</v>
      </c>
      <c r="K1264" t="str">
        <f t="shared" si="604"/>
        <v>0.538904216739777-1.47409011921152i</v>
      </c>
      <c r="L1264" t="str">
        <f t="shared" si="605"/>
        <v>0.162316000636767-0.377799792571742i</v>
      </c>
      <c r="M1264" t="str">
        <f t="shared" si="606"/>
        <v>0.701220217376544-1.85188991178326i</v>
      </c>
      <c r="N1264" t="str">
        <f t="shared" si="607"/>
        <v>-1.4094823307094i</v>
      </c>
      <c r="O1264" t="str">
        <f t="shared" si="608"/>
        <v>0.160615281488556-0.98701708766989i</v>
      </c>
      <c r="P1264" t="str">
        <f t="shared" si="609"/>
        <v>0.839384718511444+0.98701708766989i</v>
      </c>
      <c r="Q1264" t="str">
        <f t="shared" si="610"/>
        <v>-0.839384718511444+0.42246524303951i</v>
      </c>
      <c r="R1264" t="str">
        <f t="shared" si="611"/>
        <v>-0.325676213493066-1.33979561880729i</v>
      </c>
      <c r="S1264" t="str">
        <f t="shared" si="612"/>
        <v>0.157380621491361i</v>
      </c>
      <c r="T1264" t="str">
        <f t="shared" si="613"/>
        <v>0.210857867159294-0.0512551248844919i</v>
      </c>
      <c r="U1264" t="str">
        <f t="shared" si="614"/>
        <v>0.00005-0.00125754537841257i</v>
      </c>
      <c r="V1264" t="str">
        <f t="shared" si="615"/>
        <v>0.00002-0.0140845082382208i</v>
      </c>
      <c r="W1264" t="str">
        <f t="shared" si="616"/>
        <v>0.0000422729997443254-0.00115459558379887i</v>
      </c>
      <c r="X1264" t="str">
        <f t="shared" si="617"/>
        <v>0.0000489250747656606-0.00115406921058534i</v>
      </c>
      <c r="Y1264" t="str">
        <f t="shared" si="618"/>
        <v>0.009+0.567999951769035i</v>
      </c>
      <c r="Z1264" t="str">
        <f t="shared" si="619"/>
        <v>-0.0244086316300908-0.00142538351401513i</v>
      </c>
      <c r="AA1264" t="str">
        <f t="shared" si="620"/>
        <v>0.337860628014421-21.1643818780925i</v>
      </c>
      <c r="AB1264" t="str">
        <f t="shared" si="621"/>
        <v>0.634294831966519-0.154183769683448i</v>
      </c>
      <c r="AC1264" t="str">
        <f t="shared" si="622"/>
        <v>1.15924899231489-1.28276097690842i</v>
      </c>
      <c r="AD1264" t="str">
        <f t="shared" si="623"/>
        <v>0.312138617965684+0.212392221568718i</v>
      </c>
      <c r="AE1264" t="str">
        <f t="shared" si="624"/>
        <v>-0.00731613617232095-0.00562912073750324i</v>
      </c>
      <c r="AF1264" t="str">
        <f t="shared" si="625"/>
        <v>-3.8651832524441-0.750642558715742i</v>
      </c>
      <c r="AG1264" t="str">
        <f t="shared" si="626"/>
        <v>1.01665420615365-0.0236547522233835i</v>
      </c>
      <c r="AH1264" t="str">
        <f t="shared" si="627"/>
        <v>0.0230226360507464+0.02733867716276i</v>
      </c>
      <c r="AI1264">
        <f t="shared" si="628"/>
        <v>-28.936577756968749</v>
      </c>
      <c r="AJ1264">
        <f t="shared" si="629"/>
        <v>49.898366389027402</v>
      </c>
      <c r="AK1264"/>
      <c r="AL1264"/>
      <c r="AM1264"/>
      <c r="AN1264"/>
    </row>
    <row r="1265" spans="1:40" x14ac:dyDescent="0.35">
      <c r="A1265"/>
      <c r="B1265">
        <f t="shared" si="595"/>
        <v>113100</v>
      </c>
      <c r="C1265" s="237" t="str">
        <f t="shared" si="598"/>
        <v>-1.65364807277579E-06+0.00599315815347976i</v>
      </c>
      <c r="D1265" s="208" t="str">
        <f t="shared" si="599"/>
        <v>-1.64875819768182+0.0459475458433448i</v>
      </c>
      <c r="E1265" t="str">
        <f t="shared" si="600"/>
        <v>36500</v>
      </c>
      <c r="F1265" t="str">
        <f t="shared" si="601"/>
        <v>0.21505376344086</v>
      </c>
      <c r="G1265" t="str">
        <f t="shared" si="596"/>
        <v>0.21505376344086</v>
      </c>
      <c r="H1265" t="str">
        <f t="shared" si="602"/>
        <v>2.21690288306843+0.796113193718595i</v>
      </c>
      <c r="I1265" t="str">
        <f t="shared" si="603"/>
        <v>444.142661401257i</v>
      </c>
      <c r="J1265" t="str">
        <f t="shared" si="597"/>
        <v>-266.014795696634+97.1642017494302i</v>
      </c>
      <c r="K1265" t="str">
        <f t="shared" si="604"/>
        <v>0.538057474204036-1.47308624469066i</v>
      </c>
      <c r="L1265" t="str">
        <f t="shared" si="605"/>
        <v>0.162073736209712-0.377569745322383i</v>
      </c>
      <c r="M1265" t="str">
        <f t="shared" si="606"/>
        <v>0.700131210413748-1.85065599001304i</v>
      </c>
      <c r="N1265" t="str">
        <f t="shared" si="607"/>
        <v>-1.4107296602056i</v>
      </c>
      <c r="O1265" t="str">
        <f t="shared" si="608"/>
        <v>0.159384021336001-0.987216659980354i</v>
      </c>
      <c r="P1265" t="str">
        <f t="shared" si="609"/>
        <v>0.840615978663999+0.987216659980354i</v>
      </c>
      <c r="Q1265" t="str">
        <f t="shared" si="610"/>
        <v>-0.840615978663999+0.423513000225246i</v>
      </c>
      <c r="R1265" t="str">
        <f t="shared" si="611"/>
        <v>-0.325662107720772-1.33846943769621i</v>
      </c>
      <c r="S1265" t="str">
        <f t="shared" si="612"/>
        <v>0.157519896377637i</v>
      </c>
      <c r="T1265" t="str">
        <f t="shared" si="613"/>
        <v>0.210835567130541-0.0512982614622989i</v>
      </c>
      <c r="U1265" t="str">
        <f t="shared" si="614"/>
        <v>0.00005-0.001256433490368i</v>
      </c>
      <c r="V1265" t="str">
        <f t="shared" si="615"/>
        <v>0.00002-0.0140720550921216i</v>
      </c>
      <c r="W1265" t="str">
        <f t="shared" si="616"/>
        <v>0.0000422729987126942-0.0011535749471187i</v>
      </c>
      <c r="X1265" t="str">
        <f t="shared" si="617"/>
        <v>0.0000489133029664519-0.00115304910709718i</v>
      </c>
      <c r="Y1265" t="str">
        <f t="shared" si="618"/>
        <v>0.009+0.568502606593609i</v>
      </c>
      <c r="Z1265" t="str">
        <f t="shared" si="619"/>
        <v>-0.0243654214151572-0.00142317943306516i</v>
      </c>
      <c r="AA1265" t="str">
        <f t="shared" si="620"/>
        <v>0.337260724384768-21.1456023868138i</v>
      </c>
      <c r="AB1265" t="str">
        <f t="shared" si="621"/>
        <v>0.634227749845366-0.154313531540287i</v>
      </c>
      <c r="AC1265" t="str">
        <f t="shared" si="622"/>
        <v>1.15846138069213-1.28177710390434i</v>
      </c>
      <c r="AD1265" t="str">
        <f t="shared" si="623"/>
        <v>0.312404855639932+0.212454090977528i</v>
      </c>
      <c r="AE1265" t="str">
        <f t="shared" si="624"/>
        <v>-0.0073095156670585-0.00562114162337804i</v>
      </c>
      <c r="AF1265" t="str">
        <f t="shared" si="625"/>
        <v>-3.86566108075025-0.75016564787525i</v>
      </c>
      <c r="AG1265" t="str">
        <f t="shared" si="626"/>
        <v>1.01664415046866-0.0236542979144304i</v>
      </c>
      <c r="AH1265" t="str">
        <f t="shared" si="627"/>
        <v>0.0230105076576406+0.0273026440465048i</v>
      </c>
      <c r="AI1265">
        <f t="shared" si="628"/>
        <v>-28.94517803569585</v>
      </c>
      <c r="AJ1265">
        <f t="shared" si="629"/>
        <v>49.876007898641539</v>
      </c>
      <c r="AK1265"/>
      <c r="AL1265"/>
      <c r="AM1265"/>
      <c r="AN1265"/>
    </row>
    <row r="1266" spans="1:40" x14ac:dyDescent="0.35">
      <c r="A1266"/>
      <c r="B1266">
        <f t="shared" ref="B1266:B1329" si="630">B1265+100</f>
        <v>113200</v>
      </c>
      <c r="C1266" s="237" t="str">
        <f t="shared" si="598"/>
        <v>-1.65072772377008E-06+0.00598786384496198i</v>
      </c>
      <c r="D1266" s="208" t="str">
        <f t="shared" si="599"/>
        <v>-1.64875817529248+0.0459069561447085i</v>
      </c>
      <c r="E1266" t="str">
        <f t="shared" si="600"/>
        <v>36500</v>
      </c>
      <c r="F1266" t="str">
        <f t="shared" si="601"/>
        <v>0.21505376344086</v>
      </c>
      <c r="G1266" t="str">
        <f t="shared" si="596"/>
        <v>0.21505376344086</v>
      </c>
      <c r="H1266" t="str">
        <f t="shared" si="602"/>
        <v>2.21737969145291+0.795596128685475i</v>
      </c>
      <c r="I1266" t="str">
        <f t="shared" si="603"/>
        <v>444.535360482956i</v>
      </c>
      <c r="J1266" t="str">
        <f t="shared" si="597"/>
        <v>-266.487179143801+97.2501117421353i</v>
      </c>
      <c r="K1266" t="str">
        <f t="shared" si="604"/>
        <v>0.537212642831034-1.47208346832574i</v>
      </c>
      <c r="L1266" t="str">
        <f t="shared" si="605"/>
        <v>0.161831980546443-0.377339886320403i</v>
      </c>
      <c r="M1266" t="str">
        <f t="shared" si="606"/>
        <v>0.699044623377477-1.84942335464614i</v>
      </c>
      <c r="N1266" t="str">
        <f t="shared" si="607"/>
        <v>-1.4119769897018i</v>
      </c>
      <c r="O1266" t="str">
        <f t="shared" si="608"/>
        <v>0.158152513208897-0.987414696348859i</v>
      </c>
      <c r="P1266" t="str">
        <f t="shared" si="609"/>
        <v>0.841847486791103+0.987414696348859i</v>
      </c>
      <c r="Q1266" t="str">
        <f t="shared" si="610"/>
        <v>-0.841847486791103+0.424562293352941i</v>
      </c>
      <c r="R1266" t="str">
        <f t="shared" si="611"/>
        <v>-0.325647987473231-1.33714546921916i</v>
      </c>
      <c r="S1266" t="str">
        <f t="shared" si="612"/>
        <v>0.157659171263912i</v>
      </c>
      <c r="T1266" t="str">
        <f t="shared" si="613"/>
        <v>0.210813246536387-0.0513413918287904i</v>
      </c>
      <c r="U1266" t="str">
        <f t="shared" si="614"/>
        <v>0.0000499999999999999-0.00125532356678994i</v>
      </c>
      <c r="V1266" t="str">
        <f t="shared" si="615"/>
        <v>0.00002-0.0140596239480473i</v>
      </c>
      <c r="W1266" t="str">
        <f t="shared" si="616"/>
        <v>0.0000422729976801505-0.00115255611388318i</v>
      </c>
      <c r="X1266" t="str">
        <f t="shared" si="617"/>
        <v>0.0000489015623457857-0.00115203080593195i</v>
      </c>
      <c r="Y1266" t="str">
        <f t="shared" si="618"/>
        <v>0.009+0.569005261418183i</v>
      </c>
      <c r="Z1266" t="str">
        <f t="shared" si="619"/>
        <v>-0.0243223259155445-0.00142098175660018i</v>
      </c>
      <c r="AA1266" t="str">
        <f t="shared" si="620"/>
        <v>0.336662419499708-21.1268562511677i</v>
      </c>
      <c r="AB1266" t="str">
        <f t="shared" si="621"/>
        <v>0.634160605860136-0.154443274712477i</v>
      </c>
      <c r="AC1266" t="str">
        <f t="shared" si="622"/>
        <v>1.15767556266305-1.28079417587885i</v>
      </c>
      <c r="AD1266" t="str">
        <f t="shared" si="623"/>
        <v>0.312671195679442+0.212515647400286i</v>
      </c>
      <c r="AE1266" t="str">
        <f t="shared" si="624"/>
        <v>-0.0073029098677705-0.00561317490309755i</v>
      </c>
      <c r="AF1266" t="str">
        <f t="shared" si="625"/>
        <v>-3.86613786674539-0.749689172540767i</v>
      </c>
      <c r="AG1266" t="str">
        <f t="shared" si="626"/>
        <v>1.01663408887348-0.0236538524101332i</v>
      </c>
      <c r="AH1266" t="str">
        <f t="shared" si="627"/>
        <v>0.0229984008125812+0.0272666651485642i</v>
      </c>
      <c r="AI1266">
        <f t="shared" si="628"/>
        <v>-28.953772036968488</v>
      </c>
      <c r="AJ1266">
        <f t="shared" si="629"/>
        <v>49.853634761871128</v>
      </c>
      <c r="AK1266"/>
      <c r="AL1266"/>
      <c r="AM1266"/>
      <c r="AN1266"/>
    </row>
    <row r="1267" spans="1:40" x14ac:dyDescent="0.35">
      <c r="A1267"/>
      <c r="B1267">
        <f t="shared" si="630"/>
        <v>113300</v>
      </c>
      <c r="C1267" s="237" t="str">
        <f t="shared" si="598"/>
        <v>-1.64781510396054E-06+0.00598257888208817i</v>
      </c>
      <c r="D1267" s="208" t="str">
        <f t="shared" si="599"/>
        <v>-1.64875815296239+0.0458664380960093i</v>
      </c>
      <c r="E1267" t="str">
        <f t="shared" si="600"/>
        <v>36500</v>
      </c>
      <c r="F1267" t="str">
        <f t="shared" si="601"/>
        <v>0.21505376344086</v>
      </c>
      <c r="G1267" t="str">
        <f t="shared" si="596"/>
        <v>0.21505376344086</v>
      </c>
      <c r="H1267" t="str">
        <f t="shared" si="602"/>
        <v>2.21785546031708+0.795079570767283i</v>
      </c>
      <c r="I1267" t="str">
        <f t="shared" si="603"/>
        <v>444.928059564655i</v>
      </c>
      <c r="J1267" t="str">
        <f t="shared" si="597"/>
        <v>-266.959980075234+97.3360217348403i</v>
      </c>
      <c r="K1267" t="str">
        <f t="shared" si="604"/>
        <v>0.536369717144293-1.4710817891435i</v>
      </c>
      <c r="L1267" t="str">
        <f t="shared" si="605"/>
        <v>0.161590732328361-0.377110215632372i</v>
      </c>
      <c r="M1267" t="str">
        <f t="shared" si="606"/>
        <v>0.697960449472654-1.84819200477587i</v>
      </c>
      <c r="N1267" t="str">
        <f t="shared" si="607"/>
        <v>-1.41322431919801i</v>
      </c>
      <c r="O1267" t="str">
        <f t="shared" si="608"/>
        <v>0.156920759023253-0.987611196467297i</v>
      </c>
      <c r="P1267" t="str">
        <f t="shared" si="609"/>
        <v>0.843079240976747+0.987611196467297i</v>
      </c>
      <c r="Q1267" t="str">
        <f t="shared" si="610"/>
        <v>-0.843079240976747+0.425613122730713i</v>
      </c>
      <c r="R1267" t="str">
        <f t="shared" si="611"/>
        <v>-0.325633852744818-1.33582370750357i</v>
      </c>
      <c r="S1267" t="str">
        <f t="shared" si="612"/>
        <v>0.157798446150189i</v>
      </c>
      <c r="T1267" t="str">
        <f t="shared" si="613"/>
        <v>0.210790905374648-0.0513845159770317i</v>
      </c>
      <c r="U1267" t="str">
        <f t="shared" si="614"/>
        <v>0.0000499999999999999-0.00125421560247679i</v>
      </c>
      <c r="V1267" t="str">
        <f t="shared" si="615"/>
        <v>0.00002-0.0140472147477401i</v>
      </c>
      <c r="W1267" t="str">
        <f t="shared" si="616"/>
        <v>0.0000422729966466942-0.00115153907931707i</v>
      </c>
      <c r="X1267" t="str">
        <f t="shared" si="617"/>
        <v>0.0000488898527936383-0.00115101430231799i</v>
      </c>
      <c r="Y1267" t="str">
        <f t="shared" si="618"/>
        <v>0.009+0.569507916242758i</v>
      </c>
      <c r="Z1267" t="str">
        <f t="shared" si="619"/>
        <v>-0.0242793447253262-0.00141879045875587i</v>
      </c>
      <c r="AA1267" t="str">
        <f t="shared" si="620"/>
        <v>0.336065707675029-21.1081433822108i</v>
      </c>
      <c r="AB1267" t="str">
        <f t="shared" si="621"/>
        <v>0.634093400004257-0.154572999179156i</v>
      </c>
      <c r="AC1267" t="str">
        <f t="shared" si="622"/>
        <v>1.15689153323747-1.27981219215244i</v>
      </c>
      <c r="AD1267" t="str">
        <f t="shared" si="623"/>
        <v>0.312937637746129+0.212576890681801i</v>
      </c>
      <c r="AE1267" t="str">
        <f t="shared" si="624"/>
        <v>-0.0072963187201162-0.00560522054412125i</v>
      </c>
      <c r="AF1267" t="str">
        <f t="shared" si="625"/>
        <v>-3.86661361327947-0.749213132671274i</v>
      </c>
      <c r="AG1267" t="str">
        <f t="shared" si="626"/>
        <v>1.01662402137093-0.0236534156610005i</v>
      </c>
      <c r="AH1267" t="str">
        <f t="shared" si="627"/>
        <v>0.0229863154281368+0.0272307403307316i</v>
      </c>
      <c r="AI1267">
        <f t="shared" si="628"/>
        <v>-28.962359774526472</v>
      </c>
      <c r="AJ1267">
        <f t="shared" si="629"/>
        <v>49.831247010328795</v>
      </c>
      <c r="AK1267"/>
      <c r="AL1267"/>
      <c r="AM1267"/>
      <c r="AN1267"/>
    </row>
    <row r="1268" spans="1:40" x14ac:dyDescent="0.35">
      <c r="A1268"/>
      <c r="B1268">
        <f t="shared" si="630"/>
        <v>113400</v>
      </c>
      <c r="C1268" s="237" t="str">
        <f t="shared" si="598"/>
        <v>-1.64491018609571E-06+0.00597730324013442i</v>
      </c>
      <c r="D1268" s="208" t="str">
        <f t="shared" si="599"/>
        <v>-1.64875813069135+0.0458259915076972i</v>
      </c>
      <c r="E1268" t="str">
        <f t="shared" si="600"/>
        <v>36500</v>
      </c>
      <c r="F1268" t="str">
        <f t="shared" si="601"/>
        <v>0.21505376344086</v>
      </c>
      <c r="G1268" t="str">
        <f t="shared" si="596"/>
        <v>0.21505376344086</v>
      </c>
      <c r="H1268" t="str">
        <f t="shared" si="602"/>
        <v>2.21833019250211+0.794563519730101i</v>
      </c>
      <c r="I1268" t="str">
        <f t="shared" si="603"/>
        <v>445.320758646353i</v>
      </c>
      <c r="J1268" t="str">
        <f t="shared" si="597"/>
        <v>-267.433198490934+97.4219317275454i</v>
      </c>
      <c r="K1268" t="str">
        <f t="shared" si="604"/>
        <v>0.535528691685812-1.47008120616754i</v>
      </c>
      <c r="L1268" t="str">
        <f t="shared" si="605"/>
        <v>0.161349990240712-0.376880733322977i</v>
      </c>
      <c r="M1268" t="str">
        <f t="shared" si="606"/>
        <v>0.696878681926524-1.84696193949052i</v>
      </c>
      <c r="N1268" t="str">
        <f t="shared" si="607"/>
        <v>-1.41447164869421i</v>
      </c>
      <c r="O1268" t="str">
        <f t="shared" si="608"/>
        <v>0.155688760695489-0.987806160029944i</v>
      </c>
      <c r="P1268" t="str">
        <f t="shared" si="609"/>
        <v>0.844311239304511+0.987806160029944i</v>
      </c>
      <c r="Q1268" t="str">
        <f t="shared" si="610"/>
        <v>-0.844311239304511+0.426665488664266i</v>
      </c>
      <c r="R1268" t="str">
        <f t="shared" si="611"/>
        <v>-0.325619703529902-1.33450414669758i</v>
      </c>
      <c r="S1268" t="str">
        <f t="shared" si="612"/>
        <v>0.157937721036464i</v>
      </c>
      <c r="T1268" t="str">
        <f t="shared" si="613"/>
        <v>0.210768543643127-0.0514276339000818i</v>
      </c>
      <c r="U1268" t="str">
        <f t="shared" si="614"/>
        <v>0.0000500000000000001-0.00125310959224533i</v>
      </c>
      <c r="V1268" t="str">
        <f t="shared" si="615"/>
        <v>0.00002-0.0140348274331477i</v>
      </c>
      <c r="W1268" t="str">
        <f t="shared" si="616"/>
        <v>0.0000422729956123259-0.00115052383866201i</v>
      </c>
      <c r="X1268" t="str">
        <f t="shared" si="617"/>
        <v>0.0000488781742004731-0.00114999959150054i</v>
      </c>
      <c r="Y1268" t="str">
        <f t="shared" si="618"/>
        <v>0.009+0.570010571067332i</v>
      </c>
      <c r="Z1268" t="str">
        <f t="shared" si="619"/>
        <v>-0.0242364774403722-0.00141660551379874i</v>
      </c>
      <c r="AA1268" t="str">
        <f t="shared" si="620"/>
        <v>0.335470583251797-21.0894636913166i</v>
      </c>
      <c r="AB1268" t="str">
        <f t="shared" si="621"/>
        <v>0.634026132271122-0.154702704919446i</v>
      </c>
      <c r="AC1268" t="str">
        <f t="shared" si="622"/>
        <v>1.15610928744162-1.27883115204188i</v>
      </c>
      <c r="AD1268" t="str">
        <f t="shared" si="623"/>
        <v>0.313204181501674+0.212637820667181i</v>
      </c>
      <c r="AE1268" t="str">
        <f t="shared" si="624"/>
        <v>-0.0072897421699963-0.00559727851403014i</v>
      </c>
      <c r="AF1268" t="str">
        <f t="shared" si="625"/>
        <v>-3.86708832319346-0.748737528222404i</v>
      </c>
      <c r="AG1268" t="str">
        <f t="shared" si="626"/>
        <v>1.01661394796386-0.0236529876176995i</v>
      </c>
      <c r="AH1268" t="str">
        <f t="shared" si="627"/>
        <v>0.0229742514172701+0.0271948694552937i</v>
      </c>
      <c r="AI1268">
        <f t="shared" si="628"/>
        <v>-28.97094126207157</v>
      </c>
      <c r="AJ1268">
        <f t="shared" si="629"/>
        <v>49.808844675508574</v>
      </c>
      <c r="AK1268"/>
      <c r="AL1268"/>
      <c r="AM1268"/>
      <c r="AN1268"/>
    </row>
    <row r="1269" spans="1:40" x14ac:dyDescent="0.35">
      <c r="A1269"/>
      <c r="B1269">
        <f t="shared" si="630"/>
        <v>113500</v>
      </c>
      <c r="C1269" s="237" t="str">
        <f t="shared" si="598"/>
        <v>-1.64201294304415E-06+0.00597203689446393i</v>
      </c>
      <c r="D1269" s="208" t="str">
        <f t="shared" si="599"/>
        <v>-1.64875810847916+0.0457856161908901i</v>
      </c>
      <c r="E1269" t="str">
        <f t="shared" si="600"/>
        <v>36500</v>
      </c>
      <c r="F1269" t="str">
        <f t="shared" si="601"/>
        <v>0.21505376344086</v>
      </c>
      <c r="G1269" t="str">
        <f t="shared" si="596"/>
        <v>0.21505376344086</v>
      </c>
      <c r="H1269" t="str">
        <f t="shared" si="602"/>
        <v>2.21880389084022+0.794047975337334i</v>
      </c>
      <c r="I1269" t="str">
        <f t="shared" si="603"/>
        <v>445.713457728052i</v>
      </c>
      <c r="J1269" t="str">
        <f t="shared" si="597"/>
        <v>-267.906834390899+97.5078417202505i</v>
      </c>
      <c r="K1269" t="str">
        <f t="shared" si="604"/>
        <v>0.534689561016018-1.46908171841846i</v>
      </c>
      <c r="L1269" t="str">
        <f t="shared" si="605"/>
        <v>0.161109752972576-0.376651439455034i</v>
      </c>
      <c r="M1269" t="str">
        <f t="shared" si="606"/>
        <v>0.695799313988594-1.84573315787349i</v>
      </c>
      <c r="N1269" t="str">
        <f t="shared" si="607"/>
        <v>-1.41571897819041i</v>
      </c>
      <c r="O1269" t="str">
        <f t="shared" si="608"/>
        <v>0.154456520142376-0.98799958673347i</v>
      </c>
      <c r="P1269" t="str">
        <f t="shared" si="609"/>
        <v>0.845543479857624+0.98799958673347i</v>
      </c>
      <c r="Q1269" t="str">
        <f t="shared" si="610"/>
        <v>-0.845543479857624+0.42771939145694i</v>
      </c>
      <c r="R1269" t="str">
        <f t="shared" si="611"/>
        <v>-0.325605539822842-1.33318678096994i</v>
      </c>
      <c r="S1269" t="str">
        <f t="shared" si="612"/>
        <v>0.15807699592274i</v>
      </c>
      <c r="T1269" t="str">
        <f t="shared" si="613"/>
        <v>0.210746161339636-0.051470745590997i</v>
      </c>
      <c r="U1269" t="str">
        <f t="shared" si="614"/>
        <v>0.0000500000000000001-0.00125200553093058i</v>
      </c>
      <c r="V1269" t="str">
        <f t="shared" si="615"/>
        <v>0.00002-0.0140224619464225i</v>
      </c>
      <c r="W1269" t="str">
        <f t="shared" si="616"/>
        <v>0.0000422729945770446-0.00114951038717637i</v>
      </c>
      <c r="X1269" t="str">
        <f t="shared" si="617"/>
        <v>0.0000488665264572329-0.00114898666874155i</v>
      </c>
      <c r="Y1269" t="str">
        <f t="shared" si="618"/>
        <v>0.009+0.570513225891906i</v>
      </c>
      <c r="Z1269" t="str">
        <f t="shared" si="619"/>
        <v>-0.0241937236583363-0.00141442689612514i</v>
      </c>
      <c r="AA1269" t="str">
        <f t="shared" si="620"/>
        <v>0.334877040596219-21.0708170901731i</v>
      </c>
      <c r="AB1269" t="str">
        <f t="shared" si="621"/>
        <v>0.633958802654147-0.154832391912458i</v>
      </c>
      <c r="AC1269" t="str">
        <f t="shared" si="622"/>
        <v>1.1553288203181-1.27785105486044i</v>
      </c>
      <c r="AD1269" t="str">
        <f t="shared" si="623"/>
        <v>0.313470826607508+0.212698437201853i</v>
      </c>
      <c r="AE1269" t="str">
        <f t="shared" si="624"/>
        <v>-0.00728318016355022-0.00558934878052587i</v>
      </c>
      <c r="AF1269" t="str">
        <f t="shared" si="625"/>
        <v>-3.86756199931938-0.748262359146444i</v>
      </c>
      <c r="AG1269" t="str">
        <f t="shared" si="626"/>
        <v>1.01660386865511-0.0236525682310525i</v>
      </c>
      <c r="AH1269" t="str">
        <f t="shared" si="627"/>
        <v>0.022962208693332+0.0271590523850271i</v>
      </c>
      <c r="AI1269">
        <f t="shared" si="628"/>
        <v>-28.979516513268489</v>
      </c>
      <c r="AJ1269">
        <f t="shared" si="629"/>
        <v>49.786427788789759</v>
      </c>
      <c r="AK1269"/>
      <c r="AL1269"/>
      <c r="AM1269"/>
      <c r="AN1269"/>
    </row>
    <row r="1270" spans="1:40" x14ac:dyDescent="0.35">
      <c r="A1270"/>
      <c r="B1270">
        <f t="shared" si="630"/>
        <v>113600</v>
      </c>
      <c r="C1270" s="237" t="str">
        <f t="shared" si="598"/>
        <v>-1.63912334779376E-06+0.00596677982052669i</v>
      </c>
      <c r="D1270" s="208" t="str">
        <f t="shared" si="599"/>
        <v>-1.6487580863256+0.0457453119573713i</v>
      </c>
      <c r="E1270" t="str">
        <f t="shared" si="600"/>
        <v>36500</v>
      </c>
      <c r="F1270" t="str">
        <f t="shared" si="601"/>
        <v>0.21505376344086</v>
      </c>
      <c r="G1270" t="str">
        <f t="shared" si="596"/>
        <v>0.21505376344086</v>
      </c>
      <c r="H1270" t="str">
        <f t="shared" si="602"/>
        <v>2.21927655815464+0.793532937349735i</v>
      </c>
      <c r="I1270" t="str">
        <f t="shared" si="603"/>
        <v>446.106156809751i</v>
      </c>
      <c r="J1270" t="str">
        <f t="shared" si="597"/>
        <v>-268.380887775131+97.5937517129555i</v>
      </c>
      <c r="K1270" t="str">
        <f t="shared" si="604"/>
        <v>0.533852319713667-1.46808332491379i</v>
      </c>
      <c r="L1270" t="str">
        <f t="shared" si="605"/>
        <v>0.160870019216858-0.37642233408951i</v>
      </c>
      <c r="M1270" t="str">
        <f t="shared" si="606"/>
        <v>0.694722338930525-1.8445056590033i</v>
      </c>
      <c r="N1270" t="str">
        <f t="shared" si="607"/>
        <v>-1.41696630768662i</v>
      </c>
      <c r="O1270" t="str">
        <f t="shared" si="608"/>
        <v>0.153224039281062-0.988191476276939i</v>
      </c>
      <c r="P1270" t="str">
        <f t="shared" si="609"/>
        <v>0.846775960718938+0.988191476276939i</v>
      </c>
      <c r="Q1270" t="str">
        <f t="shared" si="610"/>
        <v>-0.846775960718938+0.428774831409681i</v>
      </c>
      <c r="R1270" t="str">
        <f t="shared" si="611"/>
        <v>-0.325591361617995-1.3318716045099i</v>
      </c>
      <c r="S1270" t="str">
        <f t="shared" si="612"/>
        <v>0.158216270809015i</v>
      </c>
      <c r="T1270" t="str">
        <f t="shared" si="613"/>
        <v>0.210723758461976-0.0515138510428286i</v>
      </c>
      <c r="U1270" t="str">
        <f t="shared" si="614"/>
        <v>0.0000499999999999999-0.00125090341338575i</v>
      </c>
      <c r="V1270" t="str">
        <f t="shared" si="615"/>
        <v>0.00002-0.0140101182299204i</v>
      </c>
      <c r="W1270" t="str">
        <f t="shared" si="616"/>
        <v>0.0000422729935408508-0.00114849872013523i</v>
      </c>
      <c r="X1270" t="str">
        <f t="shared" si="617"/>
        <v>0.0000488549094553424-0.00114797552931964i</v>
      </c>
      <c r="Y1270" t="str">
        <f t="shared" si="618"/>
        <v>0.009+0.571015880716481i</v>
      </c>
      <c r="Z1270" t="str">
        <f t="shared" si="619"/>
        <v>-0.0241510829786484-0.00141225458026066i</v>
      </c>
      <c r="AA1270" t="str">
        <f t="shared" si="620"/>
        <v>0.334285074099506-21.0522034907825i</v>
      </c>
      <c r="AB1270" t="str">
        <f t="shared" si="621"/>
        <v>0.633891411146719-0.15496206013729i</v>
      </c>
      <c r="AC1270" t="str">
        <f t="shared" si="622"/>
        <v>1.15455012692578-1.27687189991778i</v>
      </c>
      <c r="AD1270" t="str">
        <f t="shared" si="623"/>
        <v>0.313737572724825+0.21275874013155i</v>
      </c>
      <c r="AE1270" t="str">
        <f t="shared" si="624"/>
        <v>-0.00727663264715572-0.00558143131143025i</v>
      </c>
      <c r="AF1270" t="str">
        <f t="shared" si="625"/>
        <v>-3.86803464448024-0.747787625392364i</v>
      </c>
      <c r="AG1270" t="str">
        <f t="shared" si="626"/>
        <v>1.01659378344757-0.0236521574520391i</v>
      </c>
      <c r="AH1270" t="str">
        <f t="shared" si="627"/>
        <v>0.0229501871700604+0.0271232889831951i</v>
      </c>
      <c r="AI1270">
        <f t="shared" si="628"/>
        <v>-28.988085541745065</v>
      </c>
      <c r="AJ1270">
        <f t="shared" si="629"/>
        <v>49.763996381435263</v>
      </c>
      <c r="AK1270"/>
      <c r="AL1270"/>
      <c r="AM1270"/>
      <c r="AN1270"/>
    </row>
    <row r="1271" spans="1:40" x14ac:dyDescent="0.35">
      <c r="A1271"/>
      <c r="B1271">
        <f t="shared" si="630"/>
        <v>113700</v>
      </c>
      <c r="C1271" s="237" t="str">
        <f t="shared" si="598"/>
        <v>-0.0000016362413734512+0.00596153199385901i</v>
      </c>
      <c r="D1271" s="208" t="str">
        <f t="shared" si="599"/>
        <v>-1.64875806423045+0.0457050786195858i</v>
      </c>
      <c r="E1271" t="str">
        <f t="shared" si="600"/>
        <v>36500</v>
      </c>
      <c r="F1271" t="str">
        <f t="shared" si="601"/>
        <v>0.21505376344086</v>
      </c>
      <c r="G1271" t="str">
        <f t="shared" si="596"/>
        <v>0.21505376344086</v>
      </c>
      <c r="H1271" t="str">
        <f t="shared" si="602"/>
        <v>2.21974819725971+0.793018405525425i</v>
      </c>
      <c r="I1271" t="str">
        <f t="shared" si="603"/>
        <v>446.498855891449i</v>
      </c>
      <c r="J1271" t="str">
        <f t="shared" si="597"/>
        <v>-268.855358643628+97.6796617056606i</v>
      </c>
      <c r="K1271" t="str">
        <f t="shared" si="604"/>
        <v>0.533016962375805-1.46708602466812i</v>
      </c>
      <c r="L1271" t="str">
        <f t="shared" si="605"/>
        <v>0.16063078767027-0.376193417285524i</v>
      </c>
      <c r="M1271" t="str">
        <f t="shared" si="606"/>
        <v>0.693647750046075-1.84327944195364i</v>
      </c>
      <c r="N1271" t="str">
        <f t="shared" si="607"/>
        <v>-1.41821363718282i</v>
      </c>
      <c r="O1271" t="str">
        <f t="shared" si="608"/>
        <v>0.151991320029098-0.988381828361799i</v>
      </c>
      <c r="P1271" t="str">
        <f t="shared" si="609"/>
        <v>0.848008679970902+0.988381828361799i</v>
      </c>
      <c r="Q1271" t="str">
        <f t="shared" si="610"/>
        <v>-0.848008679970902+0.429831808821021i</v>
      </c>
      <c r="R1271" t="str">
        <f t="shared" si="611"/>
        <v>-0.325577168909708-1.33055861152719i</v>
      </c>
      <c r="S1271" t="str">
        <f t="shared" si="612"/>
        <v>0.158355545695291i</v>
      </c>
      <c r="T1271" t="str">
        <f t="shared" si="613"/>
        <v>0.210701335007957-0.0515569502486247i</v>
      </c>
      <c r="U1271" t="str">
        <f t="shared" si="614"/>
        <v>0.0000500000000000001-0.00124980323448215i</v>
      </c>
      <c r="V1271" t="str">
        <f t="shared" si="615"/>
        <v>0.00002-0.0139977962262001i</v>
      </c>
      <c r="W1271" t="str">
        <f t="shared" si="616"/>
        <v>0.0000422729925037452-0.0011474888328303i</v>
      </c>
      <c r="X1271" t="str">
        <f t="shared" si="617"/>
        <v>0.0000488433230867037-0.00114696616853008i</v>
      </c>
      <c r="Y1271" t="str">
        <f t="shared" si="618"/>
        <v>0.009+0.571518535541055i</v>
      </c>
      <c r="Z1271" t="str">
        <f t="shared" si="619"/>
        <v>-0.0241085550025057-0.0014100885408593i</v>
      </c>
      <c r="AA1271" t="str">
        <f t="shared" si="620"/>
        <v>0.333694678177749-21.0336228054591i</v>
      </c>
      <c r="AB1271" t="str">
        <f t="shared" si="621"/>
        <v>0.63382395774225-0.155091709573029i</v>
      </c>
      <c r="AC1271" t="str">
        <f t="shared" si="622"/>
        <v>1.1537732023398-1.27589368652011i</v>
      </c>
      <c r="AD1271" t="str">
        <f t="shared" si="623"/>
        <v>0.314004419514576+0.212818729302324i</v>
      </c>
      <c r="AE1271" t="str">
        <f t="shared" si="624"/>
        <v>-0.00727009956742761-0.00557352607468515i</v>
      </c>
      <c r="AF1271" t="str">
        <f t="shared" si="625"/>
        <v>-3.86850626149016-0.747313326905839i</v>
      </c>
      <c r="AG1271" t="str">
        <f t="shared" si="626"/>
        <v>1.01658369234411-0.0236517552317938i</v>
      </c>
      <c r="AH1271" t="str">
        <f t="shared" si="627"/>
        <v>0.0229381867615799+0.0270875791135494i</v>
      </c>
      <c r="AI1271">
        <f t="shared" si="628"/>
        <v>-28.996648361091424</v>
      </c>
      <c r="AJ1271">
        <f t="shared" si="629"/>
        <v>49.741550484593944</v>
      </c>
      <c r="AK1271"/>
      <c r="AL1271"/>
      <c r="AM1271"/>
      <c r="AN1271"/>
    </row>
    <row r="1272" spans="1:40" x14ac:dyDescent="0.35">
      <c r="A1272"/>
      <c r="B1272">
        <f t="shared" si="630"/>
        <v>113800</v>
      </c>
      <c r="C1272" s="237" t="str">
        <f t="shared" si="598"/>
        <v>-0.0000016333669932412+0.00595629339008321i</v>
      </c>
      <c r="D1272" s="208" t="str">
        <f t="shared" si="599"/>
        <v>-1.64875804219354+0.045664915990638i</v>
      </c>
      <c r="E1272" t="str">
        <f t="shared" si="600"/>
        <v>36500</v>
      </c>
      <c r="F1272" t="str">
        <f t="shared" si="601"/>
        <v>0.21505376344086</v>
      </c>
      <c r="G1272" t="str">
        <f t="shared" si="596"/>
        <v>0.21505376344086</v>
      </c>
      <c r="H1272" t="str">
        <f t="shared" si="602"/>
        <v>2.22021881096093+0.792504379619966i</v>
      </c>
      <c r="I1272" t="str">
        <f t="shared" si="603"/>
        <v>446.891554973148i</v>
      </c>
      <c r="J1272" t="str">
        <f t="shared" si="597"/>
        <v>-269.330246996392+97.7655716983656i</v>
      </c>
      <c r="K1272" t="str">
        <f t="shared" si="604"/>
        <v>0.532183483617677-1.46608981669306i</v>
      </c>
      <c r="L1272" t="str">
        <f t="shared" si="605"/>
        <v>0.160392057033332-0.37596468910037i</v>
      </c>
      <c r="M1272" t="str">
        <f t="shared" si="606"/>
        <v>0.692575540651009-1.84205450579343i</v>
      </c>
      <c r="N1272" t="str">
        <f t="shared" si="607"/>
        <v>-1.41946096667902i</v>
      </c>
      <c r="O1272" t="str">
        <f t="shared" si="608"/>
        <v>0.150758364304377-0.988570642691896i</v>
      </c>
      <c r="P1272" t="str">
        <f t="shared" si="609"/>
        <v>0.849241635695623+0.988570642691896i</v>
      </c>
      <c r="Q1272" t="str">
        <f t="shared" si="610"/>
        <v>-0.849241635695623+0.430890323987124i</v>
      </c>
      <c r="R1272" t="str">
        <f t="shared" si="611"/>
        <v>-0.325562961692323-1.32924779625183i</v>
      </c>
      <c r="S1272" t="str">
        <f t="shared" si="612"/>
        <v>0.158494820581566i</v>
      </c>
      <c r="T1272" t="str">
        <f t="shared" si="613"/>
        <v>0.210678890975376-0.051600043201428i</v>
      </c>
      <c r="U1272" t="str">
        <f t="shared" si="614"/>
        <v>0.0000500000000000001-0.00124870498910915i</v>
      </c>
      <c r="V1272" t="str">
        <f t="shared" si="615"/>
        <v>0.00002-0.0139854958780224i</v>
      </c>
      <c r="W1272" t="str">
        <f t="shared" si="616"/>
        <v>0.0000422729914657264-0.00114648072056983i</v>
      </c>
      <c r="X1272" t="str">
        <f t="shared" si="617"/>
        <v>0.0000488317672436915-0.00114595858168463i</v>
      </c>
      <c r="Y1272" t="str">
        <f t="shared" si="618"/>
        <v>0.009+0.57202119036563i</v>
      </c>
      <c r="Z1272" t="str">
        <f t="shared" si="619"/>
        <v>-0.0240661393328616-0.00140792875270266i</v>
      </c>
      <c r="AA1272" t="str">
        <f t="shared" si="620"/>
        <v>0.333105847271777-21.0150749468279i</v>
      </c>
      <c r="AB1272" t="str">
        <f t="shared" si="621"/>
        <v>0.633756442434112-0.155221340198747i</v>
      </c>
      <c r="AC1272" t="str">
        <f t="shared" si="622"/>
        <v>1.15299804165147-1.27491641397009i</v>
      </c>
      <c r="AD1272" t="str">
        <f t="shared" si="623"/>
        <v>0.314271366637469+0.212878404560525i</v>
      </c>
      <c r="AE1272" t="str">
        <f t="shared" si="624"/>
        <v>-0.00726358087121594-0.00556563303835093i</v>
      </c>
      <c r="AF1272" t="str">
        <f t="shared" si="625"/>
        <v>-3.86897685315447-0.746839463629328i</v>
      </c>
      <c r="AG1272" t="str">
        <f t="shared" si="626"/>
        <v>1.01657359534765-0.0236513615216054i</v>
      </c>
      <c r="AH1272" t="str">
        <f t="shared" si="627"/>
        <v>0.0229262073823975+0.0270519226403224i</v>
      </c>
      <c r="AI1272">
        <f t="shared" si="628"/>
        <v>-29.005204984861503</v>
      </c>
      <c r="AJ1272">
        <f t="shared" si="629"/>
        <v>49.719090129298024</v>
      </c>
      <c r="AK1272"/>
      <c r="AL1272"/>
      <c r="AM1272"/>
      <c r="AN1272"/>
    </row>
    <row r="1273" spans="1:40" x14ac:dyDescent="0.35">
      <c r="A1273"/>
      <c r="B1273">
        <f t="shared" si="630"/>
        <v>113900</v>
      </c>
      <c r="C1273" s="237" t="str">
        <f t="shared" si="598"/>
        <v>-1.63050018050601E-06+0.00595106398490723i</v>
      </c>
      <c r="D1273" s="208" t="str">
        <f t="shared" si="599"/>
        <v>-1.64875802021465+0.0456248238842888i</v>
      </c>
      <c r="E1273" t="str">
        <f t="shared" si="600"/>
        <v>36500</v>
      </c>
      <c r="F1273" t="str">
        <f t="shared" si="601"/>
        <v>0.21505376344086</v>
      </c>
      <c r="G1273" t="str">
        <f t="shared" si="596"/>
        <v>0.21505376344086</v>
      </c>
      <c r="H1273" t="str">
        <f t="shared" si="602"/>
        <v>2.22068840205489+0.791990859386296i</v>
      </c>
      <c r="I1273" t="str">
        <f t="shared" si="603"/>
        <v>447.284254054847i</v>
      </c>
      <c r="J1273" t="str">
        <f t="shared" si="597"/>
        <v>-269.805552833422+97.8514816910708i</v>
      </c>
      <c r="K1273" t="str">
        <f t="shared" si="604"/>
        <v>0.531351878072678-1.46509469999735i</v>
      </c>
      <c r="L1273" t="str">
        <f t="shared" si="605"/>
        <v>0.160153826010348-0.375736149589523i</v>
      </c>
      <c r="M1273" t="str">
        <f t="shared" si="606"/>
        <v>0.691505704083026-1.84083084958687i</v>
      </c>
      <c r="N1273" t="str">
        <f t="shared" si="607"/>
        <v>-1.42070829617523i</v>
      </c>
      <c r="O1273" t="str">
        <f t="shared" si="608"/>
        <v>0.149525174025159-0.988757918973469i</v>
      </c>
      <c r="P1273" t="str">
        <f t="shared" si="609"/>
        <v>0.850474825974841+0.988757918973469i</v>
      </c>
      <c r="Q1273" t="str">
        <f t="shared" si="610"/>
        <v>-0.850474825974841+0.431950377201761i</v>
      </c>
      <c r="R1273" t="str">
        <f t="shared" si="611"/>
        <v>-0.325548739960177-1.32793915293412i</v>
      </c>
      <c r="S1273" t="str">
        <f t="shared" si="612"/>
        <v>0.158634095467842i</v>
      </c>
      <c r="T1273" t="str">
        <f t="shared" si="613"/>
        <v>0.210656426362036-0.0516431298942784i</v>
      </c>
      <c r="U1273" t="str">
        <f t="shared" si="614"/>
        <v>0.0000500000000000001-0.00124760867217402i</v>
      </c>
      <c r="V1273" t="str">
        <f t="shared" si="615"/>
        <v>0.00002-0.013973217128349i</v>
      </c>
      <c r="W1273" t="str">
        <f t="shared" si="616"/>
        <v>0.0000422729904267956-0.00114547437867856i</v>
      </c>
      <c r="X1273" t="str">
        <f t="shared" si="617"/>
        <v>0.0000488202418191552-0.00114495276411155i</v>
      </c>
      <c r="Y1273" t="str">
        <f t="shared" si="618"/>
        <v>0.009+0.572523845190204i</v>
      </c>
      <c r="Z1273" t="str">
        <f t="shared" si="619"/>
        <v>-0.024023835574418-0.0014057751906992i</v>
      </c>
      <c r="AA1273" t="str">
        <f t="shared" si="620"/>
        <v>0.33251857584703-20.9965598278237i</v>
      </c>
      <c r="AB1273" t="str">
        <f t="shared" si="621"/>
        <v>0.633688865215696-0.155350951993505i</v>
      </c>
      <c r="AC1273" t="str">
        <f t="shared" si="622"/>
        <v>1.15222463996822-1.27394008156699i</v>
      </c>
      <c r="AD1273" t="str">
        <f t="shared" si="623"/>
        <v>0.314538413753975+0.212937765752825i</v>
      </c>
      <c r="AE1273" t="str">
        <f t="shared" si="624"/>
        <v>-0.00725707650560553-0.00555775217060704i</v>
      </c>
      <c r="AF1273" t="str">
        <f t="shared" si="625"/>
        <v>-3.86944642226954-0.746366035502007i</v>
      </c>
      <c r="AG1273" t="str">
        <f t="shared" si="626"/>
        <v>1.01656349246112-0.0236509762729174i</v>
      </c>
      <c r="AH1273" t="str">
        <f t="shared" si="627"/>
        <v>0.0229142489474019+0.0270163194282297i</v>
      </c>
      <c r="AI1273">
        <f t="shared" si="628"/>
        <v>-29.013755426572153</v>
      </c>
      <c r="AJ1273">
        <f t="shared" si="629"/>
        <v>49.696615346466793</v>
      </c>
      <c r="AK1273"/>
      <c r="AL1273"/>
      <c r="AM1273"/>
      <c r="AN1273"/>
    </row>
    <row r="1274" spans="1:40" x14ac:dyDescent="0.35">
      <c r="A1274"/>
      <c r="B1274">
        <f t="shared" si="630"/>
        <v>114000</v>
      </c>
      <c r="C1274" s="237" t="str">
        <f t="shared" si="598"/>
        <v>-1.62764090870475E-06+0.00594584375412424i</v>
      </c>
      <c r="D1274" s="208" t="str">
        <f t="shared" si="599"/>
        <v>-1.64875799829356+0.0455848021149525i</v>
      </c>
      <c r="E1274" t="str">
        <f t="shared" si="600"/>
        <v>36500</v>
      </c>
      <c r="F1274" t="str">
        <f t="shared" si="601"/>
        <v>0.21505376344086</v>
      </c>
      <c r="G1274" t="str">
        <f t="shared" si="596"/>
        <v>0.21505376344086</v>
      </c>
      <c r="H1274" t="str">
        <f t="shared" si="602"/>
        <v>2.22115697332936+0.791477844574813i</v>
      </c>
      <c r="I1274" t="str">
        <f t="shared" si="603"/>
        <v>447.676953136545i</v>
      </c>
      <c r="J1274" t="str">
        <f t="shared" si="597"/>
        <v>-270.281276154719+97.9373916837758i</v>
      </c>
      <c r="K1274" t="str">
        <f t="shared" si="604"/>
        <v>0.530522140392262-1.46410067358683i</v>
      </c>
      <c r="L1274" t="str">
        <f t="shared" si="605"/>
        <v>0.159916093309401-0.375507798806654i</v>
      </c>
      <c r="M1274" t="str">
        <f t="shared" si="606"/>
        <v>0.690438233701663-1.83960847239348i</v>
      </c>
      <c r="N1274" t="str">
        <f t="shared" si="607"/>
        <v>-1.42195562567143i</v>
      </c>
      <c r="O1274" t="str">
        <f t="shared" si="608"/>
        <v>0.148291751110099-0.988943656915145i</v>
      </c>
      <c r="P1274" t="str">
        <f t="shared" si="609"/>
        <v>0.851708248889901+0.988943656915145i</v>
      </c>
      <c r="Q1274" t="str">
        <f t="shared" si="610"/>
        <v>-0.851708248889901+0.433011968756285i</v>
      </c>
      <c r="R1274" t="str">
        <f t="shared" si="611"/>
        <v>-0.325534503707597-1.32663267584453i</v>
      </c>
      <c r="S1274" t="str">
        <f t="shared" si="612"/>
        <v>0.158773370354117i</v>
      </c>
      <c r="T1274" t="str">
        <f t="shared" si="613"/>
        <v>0.210633941165737-0.05168621032021i</v>
      </c>
      <c r="U1274" t="str">
        <f t="shared" si="614"/>
        <v>0.0000500000000000001-0.00124651427860194i</v>
      </c>
      <c r="V1274" t="str">
        <f t="shared" si="615"/>
        <v>0.00002-0.0139609599203417i</v>
      </c>
      <c r="W1274" t="str">
        <f t="shared" si="616"/>
        <v>0.0000422729893869522-0.0011444698024976i</v>
      </c>
      <c r="X1274" t="str">
        <f t="shared" si="617"/>
        <v>0.000048808746706412-0.00114394871115545i</v>
      </c>
      <c r="Y1274" t="str">
        <f t="shared" si="618"/>
        <v>0.009+0.573026500014778i</v>
      </c>
      <c r="Z1274" t="str">
        <f t="shared" si="619"/>
        <v>-0.0239816433336149-0.00140362782988351i</v>
      </c>
      <c r="AA1274" t="str">
        <f t="shared" si="620"/>
        <v>0.331932858393428-20.9780773616893i</v>
      </c>
      <c r="AB1274" t="str">
        <f t="shared" si="621"/>
        <v>0.633621226080385-0.155480544936351i</v>
      </c>
      <c r="AC1274" t="str">
        <f t="shared" si="622"/>
        <v>1.15145299241356-1.27296468860665i</v>
      </c>
      <c r="AD1274" t="str">
        <f t="shared" si="623"/>
        <v>0.314805560524326+0.212996812726205i</v>
      </c>
      <c r="AE1274" t="str">
        <f t="shared" si="624"/>
        <v>-0.00725058641791413-0.00554988343975065i</v>
      </c>
      <c r="AF1274" t="str">
        <f t="shared" si="625"/>
        <v>-3.86991497162292-0.74589304245986i</v>
      </c>
      <c r="AG1274" t="str">
        <f t="shared" si="626"/>
        <v>1.01655338368744-0.0236505994373264i</v>
      </c>
      <c r="AH1274" t="str">
        <f t="shared" si="627"/>
        <v>0.0229023113718613+0.026980769342466i</v>
      </c>
      <c r="AI1274">
        <f t="shared" si="628"/>
        <v>-29.022299699703638</v>
      </c>
      <c r="AJ1274">
        <f t="shared" si="629"/>
        <v>49.674126166905232</v>
      </c>
      <c r="AK1274"/>
      <c r="AL1274"/>
      <c r="AM1274"/>
      <c r="AN1274"/>
    </row>
    <row r="1275" spans="1:40" x14ac:dyDescent="0.35">
      <c r="A1275"/>
      <c r="B1275">
        <f t="shared" si="630"/>
        <v>114100</v>
      </c>
      <c r="C1275" s="237" t="str">
        <f t="shared" si="598"/>
        <v>-1.62478915141278E-06+0.00594063267361224i</v>
      </c>
      <c r="D1275" s="208" t="str">
        <f t="shared" si="599"/>
        <v>-1.64875797643009+0.0455448504976939i</v>
      </c>
      <c r="E1275" t="str">
        <f t="shared" si="600"/>
        <v>36500</v>
      </c>
      <c r="F1275" t="str">
        <f t="shared" si="601"/>
        <v>0.21505376344086</v>
      </c>
      <c r="G1275" t="str">
        <f t="shared" si="596"/>
        <v>0.21505376344086</v>
      </c>
      <c r="H1275" t="str">
        <f t="shared" si="602"/>
        <v>2.22162452756337+0.790965334933398i</v>
      </c>
      <c r="I1275" t="str">
        <f t="shared" si="603"/>
        <v>448.069652218244i</v>
      </c>
      <c r="J1275" t="str">
        <f t="shared" si="597"/>
        <v>-270.757416960281+98.0233016764809i</v>
      </c>
      <c r="K1275" t="str">
        <f t="shared" si="604"/>
        <v>0.529694265245911-1.46310773646454i</v>
      </c>
      <c r="L1275" t="str">
        <f t="shared" si="605"/>
        <v>0.159678857642343-0.375279636803647i</v>
      </c>
      <c r="M1275" t="str">
        <f t="shared" si="606"/>
        <v>0.689373122888254-1.83838737326819i</v>
      </c>
      <c r="N1275" t="str">
        <f t="shared" si="607"/>
        <v>-1.42320295516763i</v>
      </c>
      <c r="O1275" t="str">
        <f t="shared" si="608"/>
        <v>0.147058097478184-0.989127856227948i</v>
      </c>
      <c r="P1275" t="str">
        <f t="shared" si="609"/>
        <v>0.852941902521816+0.989127856227948i</v>
      </c>
      <c r="Q1275" t="str">
        <f t="shared" si="610"/>
        <v>-0.852941902521816+0.434075098939682i</v>
      </c>
      <c r="R1275" t="str">
        <f t="shared" si="611"/>
        <v>-0.325520252928908-1.32532835927359i</v>
      </c>
      <c r="S1275" t="str">
        <f t="shared" si="612"/>
        <v>0.158912645240393i</v>
      </c>
      <c r="T1275" t="str">
        <f t="shared" si="613"/>
        <v>0.210611435384276-0.0517292844722546i</v>
      </c>
      <c r="U1275" t="str">
        <f t="shared" si="614"/>
        <v>0.00005-0.00124542180333585i</v>
      </c>
      <c r="V1275" t="str">
        <f t="shared" si="615"/>
        <v>0.00002-0.0139487241973615i</v>
      </c>
      <c r="W1275" t="str">
        <f t="shared" si="616"/>
        <v>0.0000422729883461963-0.00114346698738444i</v>
      </c>
      <c r="X1275" t="str">
        <f t="shared" si="617"/>
        <v>0.0000487972817992474-0.0011429464181773i</v>
      </c>
      <c r="Y1275" t="str">
        <f t="shared" si="618"/>
        <v>0.009+0.573529154839353i</v>
      </c>
      <c r="Z1275" t="str">
        <f t="shared" si="619"/>
        <v>-0.0239395622186224-0.00140148664541552i</v>
      </c>
      <c r="AA1275" t="str">
        <f t="shared" si="620"/>
        <v>0.331348689425238-20.9596274619743i</v>
      </c>
      <c r="AB1275" t="str">
        <f t="shared" si="621"/>
        <v>0.633553525021551-0.155610119006322i</v>
      </c>
      <c r="AC1275" t="str">
        <f t="shared" si="622"/>
        <v>1.15068309412699-1.27199023438157i</v>
      </c>
      <c r="AD1275" t="str">
        <f t="shared" si="623"/>
        <v>0.315072806608504+0.213055545327958i</v>
      </c>
      <c r="AE1275" t="str">
        <f t="shared" si="624"/>
        <v>-0.00724411055569141-0.00554202681419658i</v>
      </c>
      <c r="AF1275" t="str">
        <f t="shared" si="625"/>
        <v>-3.87038250399346-0.745420484435704i</v>
      </c>
      <c r="AG1275" t="str">
        <f t="shared" si="626"/>
        <v>1.01654326902958-0.0236502309665813i</v>
      </c>
      <c r="AH1275" t="str">
        <f t="shared" si="627"/>
        <v>0.0228903945714208+0.026945272248703i</v>
      </c>
      <c r="AI1275">
        <f t="shared" si="628"/>
        <v>-29.030837817699901</v>
      </c>
      <c r="AJ1275">
        <f t="shared" si="629"/>
        <v>49.651622621305137</v>
      </c>
      <c r="AK1275"/>
      <c r="AL1275"/>
      <c r="AM1275"/>
      <c r="AN1275"/>
    </row>
    <row r="1276" spans="1:40" x14ac:dyDescent="0.35">
      <c r="A1276"/>
      <c r="B1276">
        <f t="shared" si="630"/>
        <v>114200</v>
      </c>
      <c r="C1276" s="237" t="str">
        <f t="shared" si="598"/>
        <v>-0.0000016219448823211+0.00593543071933378i</v>
      </c>
      <c r="D1276" s="208" t="str">
        <f t="shared" si="599"/>
        <v>-1.64875795462402+0.0455049688482257i</v>
      </c>
      <c r="E1276" t="str">
        <f t="shared" si="600"/>
        <v>36500</v>
      </c>
      <c r="F1276" t="str">
        <f t="shared" si="601"/>
        <v>0.21505376344086</v>
      </c>
      <c r="G1276" t="str">
        <f t="shared" si="596"/>
        <v>0.21505376344086</v>
      </c>
      <c r="H1276" t="str">
        <f t="shared" si="602"/>
        <v>2.22209106752711+0.790453330207402i</v>
      </c>
      <c r="I1276" t="str">
        <f t="shared" si="603"/>
        <v>448.462351299943i</v>
      </c>
      <c r="J1276" t="str">
        <f t="shared" si="597"/>
        <v>-271.23397525011+98.1092116691859i</v>
      </c>
      <c r="K1276" t="str">
        <f t="shared" si="604"/>
        <v>0.52886824732102-1.46211588763068i</v>
      </c>
      <c r="L1276" t="str">
        <f t="shared" si="605"/>
        <v>0.159442117724778-0.375051663630602i</v>
      </c>
      <c r="M1276" t="str">
        <f t="shared" si="606"/>
        <v>0.688310365045798-1.83716755126128i</v>
      </c>
      <c r="N1276" t="str">
        <f t="shared" si="607"/>
        <v>-1.42445028466383i</v>
      </c>
      <c r="O1276" t="str">
        <f t="shared" si="608"/>
        <v>0.145824215048771-0.989310516625296i</v>
      </c>
      <c r="P1276" t="str">
        <f t="shared" si="609"/>
        <v>0.854175784951229+0.989310516625296i</v>
      </c>
      <c r="Q1276" t="str">
        <f t="shared" si="610"/>
        <v>-0.854175784951229+0.435139768038534i</v>
      </c>
      <c r="R1276" t="str">
        <f t="shared" si="611"/>
        <v>-0.325505987618424-1.32402619753182i</v>
      </c>
      <c r="S1276" t="str">
        <f t="shared" si="612"/>
        <v>0.159051920126668i</v>
      </c>
      <c r="T1276" t="str">
        <f t="shared" si="613"/>
        <v>0.210588909015447-0.0517723523434378i</v>
      </c>
      <c r="U1276" t="str">
        <f t="shared" si="614"/>
        <v>0.00005-0.00124433124133643i</v>
      </c>
      <c r="V1276" t="str">
        <f t="shared" si="615"/>
        <v>0.00002-0.0139365099029681i</v>
      </c>
      <c r="W1276" t="str">
        <f t="shared" si="616"/>
        <v>0.0000422729873045279-0.00114246592871278i</v>
      </c>
      <c r="X1276" t="str">
        <f t="shared" si="617"/>
        <v>0.0000487858469919109-0.00114194588055426i</v>
      </c>
      <c r="Y1276" t="str">
        <f t="shared" si="618"/>
        <v>0.009+0.574031809663927i</v>
      </c>
      <c r="Z1276" t="str">
        <f t="shared" si="619"/>
        <v>-0.0238975918393297-0.00139935161257973i</v>
      </c>
      <c r="AA1276" t="str">
        <f t="shared" si="620"/>
        <v>0.330766063480949-20.9412100425337i</v>
      </c>
      <c r="AB1276" t="str">
        <f t="shared" si="621"/>
        <v>0.633485762032559-0.155739674182438i</v>
      </c>
      <c r="AC1276" t="str">
        <f t="shared" si="622"/>
        <v>1.14991494026397-1.27101671818087i</v>
      </c>
      <c r="AD1276" t="str">
        <f t="shared" si="623"/>
        <v>0.315340151666262+0.21311396340569i</v>
      </c>
      <c r="AE1276" t="str">
        <f t="shared" si="624"/>
        <v>-0.00723764886671766-0.00553418226247636i</v>
      </c>
      <c r="AF1276" t="str">
        <f t="shared" si="625"/>
        <v>-3.87084902215113-0.744948361359176i</v>
      </c>
      <c r="AG1276" t="str">
        <f t="shared" si="626"/>
        <v>1.0165331484905-0.0236498708125836i</v>
      </c>
      <c r="AH1276" t="str">
        <f t="shared" si="627"/>
        <v>0.0228784984621006+0.0269098280130876i</v>
      </c>
      <c r="AI1276">
        <f t="shared" si="628"/>
        <v>-29.039369793968607</v>
      </c>
      <c r="AJ1276">
        <f t="shared" si="629"/>
        <v>49.629104740245779</v>
      </c>
      <c r="AK1276"/>
      <c r="AL1276"/>
      <c r="AM1276"/>
      <c r="AN1276"/>
    </row>
    <row r="1277" spans="1:40" x14ac:dyDescent="0.35">
      <c r="A1277"/>
      <c r="B1277">
        <f t="shared" si="630"/>
        <v>114300</v>
      </c>
      <c r="C1277" s="237" t="str">
        <f t="shared" si="598"/>
        <v>-1.61910807523576E-06+0.00593023786733548i</v>
      </c>
      <c r="D1277" s="208" t="str">
        <f t="shared" si="599"/>
        <v>-1.64875793287517+0.0454651569829054i</v>
      </c>
      <c r="E1277" t="str">
        <f t="shared" si="600"/>
        <v>36500</v>
      </c>
      <c r="F1277" t="str">
        <f t="shared" si="601"/>
        <v>0.21505376344086</v>
      </c>
      <c r="G1277" t="str">
        <f t="shared" si="596"/>
        <v>0.21505376344086</v>
      </c>
      <c r="H1277" t="str">
        <f t="shared" si="602"/>
        <v>2.22255659598214+0.789941830139709i</v>
      </c>
      <c r="I1277" t="str">
        <f t="shared" si="603"/>
        <v>448.855050381642i</v>
      </c>
      <c r="J1277" t="str">
        <f t="shared" si="597"/>
        <v>-271.710951024204+98.195121661891i</v>
      </c>
      <c r="K1277" t="str">
        <f t="shared" si="604"/>
        <v>0.528044081322874-1.46112512608274i</v>
      </c>
      <c r="L1277" t="str">
        <f t="shared" si="605"/>
        <v>0.15920587227606-0.374823879335858i</v>
      </c>
      <c r="M1277" t="str">
        <f t="shared" si="606"/>
        <v>0.687249953598934-1.8359490054186i</v>
      </c>
      <c r="N1277" t="str">
        <f t="shared" si="607"/>
        <v>-1.42569761416004i</v>
      </c>
      <c r="O1277" t="str">
        <f t="shared" si="608"/>
        <v>0.144590105741562-0.989491637823i</v>
      </c>
      <c r="P1277" t="str">
        <f t="shared" si="609"/>
        <v>0.855409894258438+0.989491637823i</v>
      </c>
      <c r="Q1277" t="str">
        <f t="shared" si="610"/>
        <v>-0.855409894258438+0.43620597633704i</v>
      </c>
      <c r="R1277" t="str">
        <f t="shared" si="611"/>
        <v>-0.325491707770453-1.32272618494962i</v>
      </c>
      <c r="S1277" t="str">
        <f t="shared" si="612"/>
        <v>0.159191195012943i</v>
      </c>
      <c r="T1277" t="str">
        <f t="shared" si="613"/>
        <v>0.210566362057041-0.051815413926782i</v>
      </c>
      <c r="U1277" t="str">
        <f t="shared" si="614"/>
        <v>0.00005-0.00124324258758198i</v>
      </c>
      <c r="V1277" t="str">
        <f t="shared" si="615"/>
        <v>0.00002-0.0139243169809182i</v>
      </c>
      <c r="W1277" t="str">
        <f t="shared" si="616"/>
        <v>0.0000422729862619469-0.00114146662187256i</v>
      </c>
      <c r="X1277" t="str">
        <f t="shared" si="617"/>
        <v>0.0000487744421791156-0.00114094709367974i</v>
      </c>
      <c r="Y1277" t="str">
        <f t="shared" si="618"/>
        <v>0.009+0.574534464488501i</v>
      </c>
      <c r="Z1277" t="str">
        <f t="shared" si="619"/>
        <v>-0.0238557318073391-0.00139722270678457i</v>
      </c>
      <c r="AA1277" t="str">
        <f t="shared" si="620"/>
        <v>0.330184975123143-20.9228250175266i</v>
      </c>
      <c r="AB1277" t="str">
        <f t="shared" si="621"/>
        <v>0.633417937106764-0.15586921044371i</v>
      </c>
      <c r="AC1277" t="str">
        <f t="shared" si="622"/>
        <v>1.14914852599584-1.27004413929041i</v>
      </c>
      <c r="AD1277" t="str">
        <f t="shared" si="623"/>
        <v>0.315607595357102+0.213172066807318i</v>
      </c>
      <c r="AE1277" t="str">
        <f t="shared" si="624"/>
        <v>-0.00723120129900287-0.00552634975323819i</v>
      </c>
      <c r="AF1277" t="str">
        <f t="shared" si="625"/>
        <v>-3.87131452885731-0.744476673156804i</v>
      </c>
      <c r="AG1277" t="str">
        <f t="shared" si="626"/>
        <v>1.01652302207321-0.0236495189273854i</v>
      </c>
      <c r="AH1277" t="str">
        <f t="shared" si="627"/>
        <v>0.0228666229602947+0.0268744365022401i</v>
      </c>
      <c r="AI1277">
        <f t="shared" si="628"/>
        <v>-29.047895641881134</v>
      </c>
      <c r="AJ1277">
        <f t="shared" si="629"/>
        <v>49.606572554193683</v>
      </c>
      <c r="AK1277"/>
      <c r="AL1277"/>
      <c r="AM1277"/>
      <c r="AN1277"/>
    </row>
    <row r="1278" spans="1:40" x14ac:dyDescent="0.35">
      <c r="A1278"/>
      <c r="B1278">
        <f t="shared" si="630"/>
        <v>114400</v>
      </c>
      <c r="C1278" s="237" t="str">
        <f t="shared" si="598"/>
        <v>-1.61627870407723E-06+0.00592505409374774i</v>
      </c>
      <c r="D1278" s="208" t="str">
        <f t="shared" si="599"/>
        <v>-1.64875791118332+0.0454254147187327i</v>
      </c>
      <c r="E1278" t="str">
        <f t="shared" si="600"/>
        <v>36500</v>
      </c>
      <c r="F1278" t="str">
        <f t="shared" si="601"/>
        <v>0.21505376344086</v>
      </c>
      <c r="G1278" t="str">
        <f t="shared" si="596"/>
        <v>0.21505376344086</v>
      </c>
      <c r="H1278" t="str">
        <f t="shared" si="602"/>
        <v>2.22302111568122+0.789430834470725i</v>
      </c>
      <c r="I1278" t="str">
        <f t="shared" si="603"/>
        <v>449.24774946334i</v>
      </c>
      <c r="J1278" t="str">
        <f t="shared" si="597"/>
        <v>-272.188344282565+98.2810316545961i</v>
      </c>
      <c r="K1278" t="str">
        <f t="shared" si="604"/>
        <v>0.527221761974548-1.46013545081543i</v>
      </c>
      <c r="L1278" t="str">
        <f t="shared" si="605"/>
        <v>0.158970120019273-0.374596283965998i</v>
      </c>
      <c r="M1278" t="str">
        <f t="shared" si="606"/>
        <v>0.686191881993821-1.83473173478143i</v>
      </c>
      <c r="N1278" t="str">
        <f t="shared" si="607"/>
        <v>-1.42694494365624i</v>
      </c>
      <c r="O1278" t="str">
        <f t="shared" si="608"/>
        <v>0.143355771476642-0.989671219539265i</v>
      </c>
      <c r="P1278" t="str">
        <f t="shared" si="609"/>
        <v>0.856644228523358+0.989671219539265i</v>
      </c>
      <c r="Q1278" t="str">
        <f t="shared" si="610"/>
        <v>-0.856644228523358+0.437273724116975i</v>
      </c>
      <c r="R1278" t="str">
        <f t="shared" si="611"/>
        <v>-0.3254774133793-1.32142831587726i</v>
      </c>
      <c r="S1278" t="str">
        <f t="shared" si="612"/>
        <v>0.159330469899219i</v>
      </c>
      <c r="T1278" t="str">
        <f t="shared" si="613"/>
        <v>0.210543794506857-0.0518584692153062i</v>
      </c>
      <c r="U1278" t="str">
        <f t="shared" si="614"/>
        <v>0.00005-0.00124215583706836i</v>
      </c>
      <c r="V1278" t="str">
        <f t="shared" si="615"/>
        <v>0.00002-0.0139121453751657i</v>
      </c>
      <c r="W1278" t="str">
        <f t="shared" si="616"/>
        <v>0.0000422729852184535-0.00114046906226982i</v>
      </c>
      <c r="X1278" t="str">
        <f t="shared" si="617"/>
        <v>0.0000487630672560338-0.00113995005296319i</v>
      </c>
      <c r="Y1278" t="str">
        <f t="shared" si="618"/>
        <v>0.009+0.575037119313076i</v>
      </c>
      <c r="Z1278" t="str">
        <f t="shared" si="619"/>
        <v>-0.0238139817359536-0.00139509990356152i</v>
      </c>
      <c r="AA1278" t="str">
        <f t="shared" si="620"/>
        <v>0.329605418938359-20.9044723014147i</v>
      </c>
      <c r="AB1278" t="str">
        <f t="shared" si="621"/>
        <v>0.633350050237544-0.155998727769137i</v>
      </c>
      <c r="AC1278" t="str">
        <f t="shared" si="622"/>
        <v>1.14838384650982-1.26907249699278i</v>
      </c>
      <c r="AD1278" t="str">
        <f t="shared" si="623"/>
        <v>0.3158751373403+0.213229855381077i</v>
      </c>
      <c r="AE1278" t="str">
        <f t="shared" si="624"/>
        <v>-0.00722476780078516-0.00551852925524592i</v>
      </c>
      <c r="AF1278" t="str">
        <f t="shared" si="625"/>
        <v>-3.87177902686454-0.744005419751992i</v>
      </c>
      <c r="AG1278" t="str">
        <f t="shared" si="626"/>
        <v>1.0165128897807-0.0236491752631906i</v>
      </c>
      <c r="AH1278" t="str">
        <f t="shared" si="627"/>
        <v>0.0228547679827682+0.0268390975832518i</v>
      </c>
      <c r="AI1278">
        <f t="shared" si="628"/>
        <v>-29.056415374772872</v>
      </c>
      <c r="AJ1278">
        <f t="shared" si="629"/>
        <v>49.58402609350378</v>
      </c>
      <c r="AK1278"/>
      <c r="AL1278"/>
      <c r="AM1278"/>
      <c r="AN1278"/>
    </row>
    <row r="1279" spans="1:40" x14ac:dyDescent="0.35">
      <c r="A1279"/>
      <c r="B1279">
        <f t="shared" si="630"/>
        <v>114500</v>
      </c>
      <c r="C1279" s="237" t="str">
        <f t="shared" si="598"/>
        <v>-1.61345674287984E-06+0.00591987937478433i</v>
      </c>
      <c r="D1279" s="208" t="str">
        <f t="shared" si="599"/>
        <v>-1.64875788954829+0.0453857418733465i</v>
      </c>
      <c r="E1279" t="str">
        <f t="shared" si="600"/>
        <v>36500</v>
      </c>
      <c r="F1279" t="str">
        <f t="shared" si="601"/>
        <v>0.21505376344086</v>
      </c>
      <c r="G1279" t="str">
        <f t="shared" si="596"/>
        <v>0.21505376344086</v>
      </c>
      <c r="H1279" t="str">
        <f t="shared" si="602"/>
        <v>2.2234846293685+0.788920342938422i</v>
      </c>
      <c r="I1279" t="str">
        <f t="shared" si="603"/>
        <v>449.640448545039i</v>
      </c>
      <c r="J1279" t="str">
        <f t="shared" si="597"/>
        <v>-272.666155025192+98.3669416473011i</v>
      </c>
      <c r="K1279" t="str">
        <f t="shared" si="604"/>
        <v>0.526401284016865-1.4591468608208i</v>
      </c>
      <c r="L1279" t="str">
        <f t="shared" si="605"/>
        <v>0.158734859681223-0.374368877565863i</v>
      </c>
      <c r="M1279" t="str">
        <f t="shared" si="606"/>
        <v>0.685136143698088-1.83351573838666i</v>
      </c>
      <c r="N1279" t="str">
        <f t="shared" si="607"/>
        <v>-1.42819227315244i</v>
      </c>
      <c r="O1279" t="str">
        <f t="shared" si="608"/>
        <v>0.142121214174416-0.989849261494693i</v>
      </c>
      <c r="P1279" t="str">
        <f t="shared" si="609"/>
        <v>0.857878785825584+0.989849261494693i</v>
      </c>
      <c r="Q1279" t="str">
        <f t="shared" si="610"/>
        <v>-0.857878785825584+0.438343011657747i</v>
      </c>
      <c r="R1279" t="str">
        <f t="shared" si="611"/>
        <v>-0.325463104439261-1.32013258468467i</v>
      </c>
      <c r="S1279" t="str">
        <f t="shared" si="612"/>
        <v>0.159469744785494i</v>
      </c>
      <c r="T1279" t="str">
        <f t="shared" si="613"/>
        <v>0.210521206362679-0.0519015182020235i</v>
      </c>
      <c r="U1279" t="str">
        <f t="shared" si="614"/>
        <v>0.00005-0.00124107098480892i</v>
      </c>
      <c r="V1279" t="str">
        <f t="shared" si="615"/>
        <v>0.00002-0.0138999950298598i</v>
      </c>
      <c r="W1279" t="str">
        <f t="shared" si="616"/>
        <v>0.0000422729841740479-0.00113947324532664i</v>
      </c>
      <c r="X1279" t="str">
        <f t="shared" si="617"/>
        <v>0.0000487517221182952-0.00113895475383014i</v>
      </c>
      <c r="Y1279" t="str">
        <f t="shared" si="618"/>
        <v>0.009+0.57553977413765i</v>
      </c>
      <c r="Z1279" t="str">
        <f t="shared" si="619"/>
        <v>-0.0237723412401706-0.00139298317856449i</v>
      </c>
      <c r="AA1279" t="str">
        <f t="shared" si="620"/>
        <v>0.329027389536986-20.8861518089614i</v>
      </c>
      <c r="AB1279" t="str">
        <f t="shared" si="621"/>
        <v>0.633282101418233-0.156128226137702i</v>
      </c>
      <c r="AC1279" t="str">
        <f t="shared" si="622"/>
        <v>1.14762089700884-1.26810179056732i</v>
      </c>
      <c r="AD1279" t="str">
        <f t="shared" si="623"/>
        <v>0.31614277727488+0.213287328975514i</v>
      </c>
      <c r="AE1279" t="str">
        <f t="shared" si="624"/>
        <v>-0.00721834832052984-0.005510720737379i</v>
      </c>
      <c r="AF1279" t="str">
        <f t="shared" si="625"/>
        <v>-3.87224251891679-0.743534601065075i</v>
      </c>
      <c r="AG1279" t="str">
        <f t="shared" si="626"/>
        <v>1.01650275161599-0.0236488397723524i</v>
      </c>
      <c r="AH1279" t="str">
        <f t="shared" si="627"/>
        <v>0.022842933446656+0.0268038111236838i</v>
      </c>
      <c r="AI1279">
        <f t="shared" si="628"/>
        <v>-29.064929005943117</v>
      </c>
      <c r="AJ1279">
        <f t="shared" si="629"/>
        <v>49.561465388419869</v>
      </c>
      <c r="AK1279"/>
      <c r="AL1279"/>
      <c r="AM1279"/>
      <c r="AN1279"/>
    </row>
    <row r="1280" spans="1:40" x14ac:dyDescent="0.35">
      <c r="A1280"/>
      <c r="B1280">
        <f t="shared" si="630"/>
        <v>114600</v>
      </c>
      <c r="C1280" s="237" t="str">
        <f t="shared" si="598"/>
        <v>-1.61064216579114E-06+0.00591471368674206i</v>
      </c>
      <c r="D1280" s="208" t="str">
        <f t="shared" si="599"/>
        <v>-1.64875786796987+0.0453461382650225i</v>
      </c>
      <c r="E1280" t="str">
        <f t="shared" si="600"/>
        <v>36500</v>
      </c>
      <c r="F1280" t="str">
        <f t="shared" si="601"/>
        <v>0.21505376344086</v>
      </c>
      <c r="G1280" t="str">
        <f t="shared" si="596"/>
        <v>0.21505376344086</v>
      </c>
      <c r="H1280" t="str">
        <f t="shared" si="602"/>
        <v>2.22394713977944+0.788410355278343i</v>
      </c>
      <c r="I1280" t="str">
        <f t="shared" si="603"/>
        <v>450.033147626738i</v>
      </c>
      <c r="J1280" t="str">
        <f t="shared" si="597"/>
        <v>-273.144383252086+98.4528516400062i</v>
      </c>
      <c r="K1280" t="str">
        <f t="shared" si="604"/>
        <v>0.525582642208311-1.45815935508825i</v>
      </c>
      <c r="L1280" t="str">
        <f t="shared" si="605"/>
        <v>0.158500089992431-0.374141660178567i</v>
      </c>
      <c r="M1280" t="str">
        <f t="shared" si="606"/>
        <v>0.684082732200742-1.83230101526682i</v>
      </c>
      <c r="N1280" t="str">
        <f t="shared" si="607"/>
        <v>-1.42943960264865i</v>
      </c>
      <c r="O1280" t="str">
        <f t="shared" si="608"/>
        <v>0.140886435755635-0.990025763412283i</v>
      </c>
      <c r="P1280" t="str">
        <f t="shared" si="609"/>
        <v>0.859113564244365+0.990025763412283i</v>
      </c>
      <c r="Q1280" t="str">
        <f t="shared" si="610"/>
        <v>-0.859113564244365+0.439413839236367i</v>
      </c>
      <c r="R1280" t="str">
        <f t="shared" si="611"/>
        <v>-0.325448780944627-1.31883898576147i</v>
      </c>
      <c r="S1280" t="str">
        <f t="shared" si="612"/>
        <v>0.15960901967177i</v>
      </c>
      <c r="T1280" t="str">
        <f t="shared" si="613"/>
        <v>0.2104985976223-0.0519445608799445i</v>
      </c>
      <c r="U1280" t="str">
        <f t="shared" si="614"/>
        <v>0.00005-0.00123998802583439i</v>
      </c>
      <c r="V1280" t="str">
        <f t="shared" si="615"/>
        <v>0.00002-0.0138878658893451i</v>
      </c>
      <c r="W1280" t="str">
        <f t="shared" si="616"/>
        <v>0.0000422729831287296-0.00113847916648106i</v>
      </c>
      <c r="X1280" t="str">
        <f t="shared" si="617"/>
        <v>0.0000487404066619843-0.00113796119172201i</v>
      </c>
      <c r="Y1280" t="str">
        <f t="shared" si="618"/>
        <v>0.009+0.576042428962224i</v>
      </c>
      <c r="Z1280" t="str">
        <f t="shared" si="619"/>
        <v>-0.0237308099366702-0.00139087250756899i</v>
      </c>
      <c r="AA1280" t="str">
        <f t="shared" si="620"/>
        <v>0.328450881553112-20.86786345523i</v>
      </c>
      <c r="AB1280" t="str">
        <f t="shared" si="621"/>
        <v>0.633214090642193-0.156257705528379i</v>
      </c>
      <c r="AC1280" t="str">
        <f t="shared" si="622"/>
        <v>1.14685967271161-1.26713201929022i</v>
      </c>
      <c r="AD1280" t="str">
        <f t="shared" si="623"/>
        <v>0.316410514819632+0.21334448743949i</v>
      </c>
      <c r="AE1280" t="str">
        <f t="shared" si="624"/>
        <v>-0.00721194280692771-0.00550292416863127i</v>
      </c>
      <c r="AF1280" t="str">
        <f t="shared" si="625"/>
        <v>-3.87270500774931-0.74306421701332i</v>
      </c>
      <c r="AG1280" t="str">
        <f t="shared" si="626"/>
        <v>1.01649260758213-0.0236485124073736i</v>
      </c>
      <c r="AH1280" t="str">
        <f t="shared" si="627"/>
        <v>0.0228311192694582+0.0267685769915618i</v>
      </c>
      <c r="AI1280">
        <f t="shared" si="628"/>
        <v>-29.073436548656204</v>
      </c>
      <c r="AJ1280">
        <f t="shared" si="629"/>
        <v>49.538890469075042</v>
      </c>
      <c r="AK1280"/>
      <c r="AL1280"/>
      <c r="AM1280"/>
      <c r="AN1280"/>
    </row>
    <row r="1281" spans="1:40" x14ac:dyDescent="0.35">
      <c r="A1281"/>
      <c r="B1281">
        <f t="shared" si="630"/>
        <v>114700</v>
      </c>
      <c r="C1281" s="237" t="str">
        <f t="shared" si="598"/>
        <v>-1.60783494707131E-06+0.00590955700600038i</v>
      </c>
      <c r="D1281" s="208" t="str">
        <f t="shared" si="599"/>
        <v>-1.64875784644785+0.0453066037126696i</v>
      </c>
      <c r="E1281" t="str">
        <f t="shared" si="600"/>
        <v>36500</v>
      </c>
      <c r="F1281" t="str">
        <f t="shared" si="601"/>
        <v>0.21505376344086</v>
      </c>
      <c r="G1281" t="str">
        <f t="shared" si="596"/>
        <v>0.21505376344086</v>
      </c>
      <c r="H1281" t="str">
        <f t="shared" si="602"/>
        <v>2.22440864964091+0.787900871223636i</v>
      </c>
      <c r="I1281" t="str">
        <f t="shared" si="603"/>
        <v>450.425846708437i</v>
      </c>
      <c r="J1281" t="str">
        <f t="shared" si="597"/>
        <v>-273.623028963245+98.5387616327112i</v>
      </c>
      <c r="K1281" t="str">
        <f t="shared" si="604"/>
        <v>0.524765831324989-1.45717293260455i</v>
      </c>
      <c r="L1281" t="str">
        <f t="shared" si="605"/>
        <v>0.158265809687117-0.373914631845508i</v>
      </c>
      <c r="M1281" t="str">
        <f t="shared" si="606"/>
        <v>0.683031641012106-1.83108756445006i</v>
      </c>
      <c r="N1281" t="str">
        <f t="shared" si="607"/>
        <v>-1.43068693214485i</v>
      </c>
      <c r="O1281" t="str">
        <f t="shared" si="608"/>
        <v>0.139651438141427-0.990200725017424i</v>
      </c>
      <c r="P1281" t="str">
        <f t="shared" si="609"/>
        <v>0.860348561858573+0.990200725017424i</v>
      </c>
      <c r="Q1281" t="str">
        <f t="shared" si="610"/>
        <v>-0.860348561858573+0.440486207127426i</v>
      </c>
      <c r="R1281" t="str">
        <f t="shared" si="611"/>
        <v>-0.32543444288968-1.31754751351681i</v>
      </c>
      <c r="S1281" t="str">
        <f t="shared" si="612"/>
        <v>0.159748294558045i</v>
      </c>
      <c r="T1281" t="str">
        <f t="shared" si="613"/>
        <v>0.210475968283503-0.0519875972420739i</v>
      </c>
      <c r="U1281" t="str">
        <f t="shared" si="614"/>
        <v>0.00005-0.00123890695519286i</v>
      </c>
      <c r="V1281" t="str">
        <f t="shared" si="615"/>
        <v>0.00002-0.01387575789816i</v>
      </c>
      <c r="W1281" t="str">
        <f t="shared" si="616"/>
        <v>0.0000422729820824988-0.00113748682118708i</v>
      </c>
      <c r="X1281" t="str">
        <f t="shared" si="617"/>
        <v>0.0000487291207836394-0.00113696936209622i</v>
      </c>
      <c r="Y1281" t="str">
        <f t="shared" si="618"/>
        <v>0.009+0.576545083786799i</v>
      </c>
      <c r="Z1281" t="str">
        <f t="shared" si="619"/>
        <v>-0.0236893874438106-0.00138876786647154i</v>
      </c>
      <c r="AA1281" t="str">
        <f t="shared" si="620"/>
        <v>0.327875889644417-20.8496071555822i</v>
      </c>
      <c r="AB1281" t="str">
        <f t="shared" si="621"/>
        <v>0.633146017902754-0.156387165920126i</v>
      </c>
      <c r="AC1281" t="str">
        <f t="shared" si="622"/>
        <v>1.14610016885247-1.26616318243446i</v>
      </c>
      <c r="AD1281" t="str">
        <f t="shared" si="623"/>
        <v>0.316678349633108+0.21340133062218i</v>
      </c>
      <c r="AE1281" t="str">
        <f t="shared" si="624"/>
        <v>-0.00720555120889484-0.00549513951811123i</v>
      </c>
      <c r="AF1281" t="str">
        <f t="shared" si="625"/>
        <v>-3.87316649608876-0.742594267510966i</v>
      </c>
      <c r="AG1281" t="str">
        <f t="shared" si="626"/>
        <v>1.01648245768216-0.0236481931209057i</v>
      </c>
      <c r="AH1281" t="str">
        <f t="shared" si="627"/>
        <v>0.0228193253690432+0.026733395055379i</v>
      </c>
      <c r="AI1281">
        <f t="shared" si="628"/>
        <v>-29.081938016139937</v>
      </c>
      <c r="AJ1281">
        <f t="shared" si="629"/>
        <v>49.516301365491174</v>
      </c>
      <c r="AK1281"/>
      <c r="AL1281"/>
      <c r="AM1281"/>
      <c r="AN1281"/>
    </row>
    <row r="1282" spans="1:40" x14ac:dyDescent="0.35">
      <c r="A1282"/>
      <c r="B1282">
        <f t="shared" si="630"/>
        <v>114800</v>
      </c>
      <c r="C1282" s="237" t="str">
        <f t="shared" si="598"/>
        <v>-1.60503506109262E-06+0.00590440930902108i</v>
      </c>
      <c r="D1282" s="208" t="str">
        <f t="shared" si="599"/>
        <v>-1.64875782498206+0.0452671380358283i</v>
      </c>
      <c r="E1282" t="str">
        <f t="shared" si="600"/>
        <v>36500</v>
      </c>
      <c r="F1282" t="str">
        <f t="shared" si="601"/>
        <v>0.21505376344086</v>
      </c>
      <c r="G1282" t="str">
        <f t="shared" si="596"/>
        <v>0.21505376344086</v>
      </c>
      <c r="H1282" t="str">
        <f t="shared" si="602"/>
        <v>2.2248691616712+0.787391890505083i</v>
      </c>
      <c r="I1282" t="str">
        <f t="shared" si="603"/>
        <v>450.818545790135i</v>
      </c>
      <c r="J1282" t="str">
        <f t="shared" si="597"/>
        <v>-274.102092158671+98.6246716254164i</v>
      </c>
      <c r="K1282" t="str">
        <f t="shared" si="604"/>
        <v>0.523950846160526-1.45618759235387i</v>
      </c>
      <c r="L1282" t="str">
        <f t="shared" si="605"/>
        <v>0.158032017503187-0.373687792606377i</v>
      </c>
      <c r="M1282" t="str">
        <f t="shared" si="606"/>
        <v>0.681982863663713-1.82987538496025i</v>
      </c>
      <c r="N1282" t="str">
        <f t="shared" si="607"/>
        <v>-1.43193426164105i</v>
      </c>
      <c r="O1282" t="str">
        <f t="shared" si="608"/>
        <v>0.138416223253229-0.990374146037906i</v>
      </c>
      <c r="P1282" t="str">
        <f t="shared" si="609"/>
        <v>0.861583776746771+0.990374146037906i</v>
      </c>
      <c r="Q1282" t="str">
        <f t="shared" si="610"/>
        <v>-0.861583776746771+0.441560115603144i</v>
      </c>
      <c r="R1282" t="str">
        <f t="shared" si="611"/>
        <v>-0.325420090268696-1.31625816237932i</v>
      </c>
      <c r="S1282" t="str">
        <f t="shared" si="612"/>
        <v>0.159887569444321i</v>
      </c>
      <c r="T1282" t="str">
        <f t="shared" si="613"/>
        <v>0.210453318344078-0.0520306272814133i</v>
      </c>
      <c r="U1282" t="str">
        <f t="shared" si="614"/>
        <v>0.00005-0.00123782776794966i</v>
      </c>
      <c r="V1282" t="str">
        <f t="shared" si="615"/>
        <v>0.00002-0.0138636710010362i</v>
      </c>
      <c r="W1282" t="str">
        <f t="shared" si="616"/>
        <v>0.0000422729810353556-0.00113649620491451i</v>
      </c>
      <c r="X1282" t="str">
        <f t="shared" si="617"/>
        <v>0.000048717864380249-0.00113597926042595i</v>
      </c>
      <c r="Y1282" t="str">
        <f t="shared" si="618"/>
        <v>0.009+0.577047738611373i</v>
      </c>
      <c r="Z1282" t="str">
        <f t="shared" si="619"/>
        <v>-0.0236480733816151-0.00138666923128884i</v>
      </c>
      <c r="AA1282" t="str">
        <f t="shared" si="620"/>
        <v>0.327302408492043-20.8313828256778i</v>
      </c>
      <c r="AB1282" t="str">
        <f t="shared" si="621"/>
        <v>0.633077883193268-0.156516607291889i</v>
      </c>
      <c r="AC1282" t="str">
        <f t="shared" si="622"/>
        <v>1.14534238068139-1.26519527926995i</v>
      </c>
      <c r="AD1282" t="str">
        <f t="shared" si="623"/>
        <v>0.316946281373617+0.213457858373081i</v>
      </c>
      <c r="AE1282" t="str">
        <f t="shared" si="624"/>
        <v>-0.00719917347557055-0.00548736675504123i</v>
      </c>
      <c r="AF1282" t="str">
        <f t="shared" si="625"/>
        <v>-3.87362698665326-0.742124752469255i</v>
      </c>
      <c r="AG1282" t="str">
        <f t="shared" si="626"/>
        <v>1.01647230191915-0.0236478818657485i</v>
      </c>
      <c r="AH1282" t="str">
        <f t="shared" si="627"/>
        <v>0.0228075516636415+0.0266982651840916i</v>
      </c>
      <c r="AI1282">
        <f t="shared" si="628"/>
        <v>-29.090433421586852</v>
      </c>
      <c r="AJ1282">
        <f t="shared" si="629"/>
        <v>49.493698107581999</v>
      </c>
      <c r="AK1282"/>
      <c r="AL1282"/>
      <c r="AM1282"/>
      <c r="AN1282"/>
    </row>
    <row r="1283" spans="1:40" x14ac:dyDescent="0.35">
      <c r="A1283"/>
      <c r="B1283">
        <f t="shared" si="630"/>
        <v>114900</v>
      </c>
      <c r="C1283" s="237" t="str">
        <f t="shared" si="598"/>
        <v>-0.0000016022424823388+0.00589927057234785i</v>
      </c>
      <c r="D1283" s="208" t="str">
        <f t="shared" si="599"/>
        <v>-1.64875780357229+0.0452277410546669i</v>
      </c>
      <c r="E1283" t="str">
        <f t="shared" si="600"/>
        <v>36500</v>
      </c>
      <c r="F1283" t="str">
        <f t="shared" si="601"/>
        <v>0.21505376344086</v>
      </c>
      <c r="G1283" t="str">
        <f t="shared" si="596"/>
        <v>0.21505376344086</v>
      </c>
      <c r="H1283" t="str">
        <f t="shared" si="602"/>
        <v>2.22532867858003+0.786883412851096i</v>
      </c>
      <c r="I1283" t="str">
        <f t="shared" si="603"/>
        <v>451.211244871834i</v>
      </c>
      <c r="J1283" t="str">
        <f t="shared" si="597"/>
        <v>-274.581572838362+98.7105816181214i</v>
      </c>
      <c r="K1283" t="str">
        <f t="shared" si="604"/>
        <v>0.52313768152604-1.45520333331785i</v>
      </c>
      <c r="L1283" t="str">
        <f t="shared" si="605"/>
        <v>0.157798712182233-0.373461142499174i</v>
      </c>
      <c r="M1283" t="str">
        <f t="shared" si="606"/>
        <v>0.680936393708273-1.82866447581702i</v>
      </c>
      <c r="N1283" t="str">
        <f t="shared" si="607"/>
        <v>-1.43318159113726i</v>
      </c>
      <c r="O1283" t="str">
        <f t="shared" si="608"/>
        <v>0.137180793012814-0.990546026203919i</v>
      </c>
      <c r="P1283" t="str">
        <f t="shared" si="609"/>
        <v>0.862819206987186+0.990546026203919i</v>
      </c>
      <c r="Q1283" t="str">
        <f t="shared" si="610"/>
        <v>-0.862819206987186+0.442635564933341i</v>
      </c>
      <c r="R1283" t="str">
        <f t="shared" si="611"/>
        <v>-0.325405723075948-1.31497092679699i</v>
      </c>
      <c r="S1283" t="str">
        <f t="shared" si="612"/>
        <v>0.160026844330596i</v>
      </c>
      <c r="T1283" t="str">
        <f t="shared" si="613"/>
        <v>0.210430647801801-0.0520736509909598i</v>
      </c>
      <c r="U1283" t="str">
        <f t="shared" si="614"/>
        <v>0.00005-0.0012367504591873i</v>
      </c>
      <c r="V1283" t="str">
        <f t="shared" si="615"/>
        <v>0.00002-0.0138516051428978i</v>
      </c>
      <c r="W1283" t="str">
        <f t="shared" si="616"/>
        <v>0.0000422729799873001-0.00113550731314892i</v>
      </c>
      <c r="X1283" t="str">
        <f t="shared" si="617"/>
        <v>0.0000487066373492486-0.00113499088220013i</v>
      </c>
      <c r="Y1283" t="str">
        <f t="shared" si="618"/>
        <v>0.009+0.577550393435948i</v>
      </c>
      <c r="Z1283" t="str">
        <f t="shared" si="619"/>
        <v>-0.023606867371765-0.00138457657815707i</v>
      </c>
      <c r="AA1283" t="str">
        <f t="shared" si="620"/>
        <v>0.326730432800466-20.8131903814722i</v>
      </c>
      <c r="AB1283" t="str">
        <f t="shared" si="621"/>
        <v>0.633009686507046-0.156646029622605i</v>
      </c>
      <c r="AC1283" t="str">
        <f t="shared" si="622"/>
        <v>1.14458630346387-1.26422830906344i</v>
      </c>
      <c r="AD1283" t="str">
        <f t="shared" si="623"/>
        <v>0.317214309699234+0.213514070541993i</v>
      </c>
      <c r="AE1283" t="str">
        <f t="shared" si="624"/>
        <v>-0.00719280955631639-0.00547960584875633i</v>
      </c>
      <c r="AF1283" t="str">
        <f t="shared" si="625"/>
        <v>-3.87408648215232-0.741655671796429i</v>
      </c>
      <c r="AG1283" t="str">
        <f t="shared" si="626"/>
        <v>1.0164621402962-0.0236475785948494i</v>
      </c>
      <c r="AH1283" t="str">
        <f t="shared" si="627"/>
        <v>0.0227957980718444+0.0266631872471137i</v>
      </c>
      <c r="AI1283">
        <f t="shared" si="628"/>
        <v>-29.098922778154844</v>
      </c>
      <c r="AJ1283">
        <f t="shared" si="629"/>
        <v>49.471080725149626</v>
      </c>
      <c r="AK1283"/>
      <c r="AL1283"/>
      <c r="AM1283"/>
      <c r="AN1283"/>
    </row>
    <row r="1284" spans="1:40" x14ac:dyDescent="0.35">
      <c r="A1284"/>
      <c r="B1284">
        <f t="shared" si="630"/>
        <v>115000</v>
      </c>
      <c r="C1284" s="237" t="str">
        <f t="shared" si="598"/>
        <v>-1.59945718540448E-06+0.00589414077260599i</v>
      </c>
      <c r="D1284" s="208" t="str">
        <f t="shared" si="599"/>
        <v>-1.64875778221835+0.0451884125899793i</v>
      </c>
      <c r="E1284" t="str">
        <f t="shared" si="600"/>
        <v>36500</v>
      </c>
      <c r="F1284" t="str">
        <f t="shared" si="601"/>
        <v>0.21505376344086</v>
      </c>
      <c r="G1284" t="str">
        <f t="shared" si="596"/>
        <v>0.21505376344086</v>
      </c>
      <c r="H1284" t="str">
        <f t="shared" si="602"/>
        <v>2.2257872030686+0.786375437987761i</v>
      </c>
      <c r="I1284" t="str">
        <f t="shared" si="603"/>
        <v>451.603943953533i</v>
      </c>
      <c r="J1284" t="str">
        <f t="shared" si="597"/>
        <v>-275.06147100232+98.7964916108264i</v>
      </c>
      <c r="K1284" t="str">
        <f t="shared" si="604"/>
        <v>0.522326332250041-1.45422015447559i</v>
      </c>
      <c r="L1284" t="str">
        <f t="shared" si="605"/>
        <v>0.157565892469506-0.373234681560218i</v>
      </c>
      <c r="M1284" t="str">
        <f t="shared" si="606"/>
        <v>0.679892224719547-1.82745483603581i</v>
      </c>
      <c r="N1284" t="str">
        <f t="shared" si="607"/>
        <v>-1.43442892063346i</v>
      </c>
      <c r="O1284" t="str">
        <f t="shared" si="608"/>
        <v>0.135945149342325-0.990716365248043i</v>
      </c>
      <c r="P1284" t="str">
        <f t="shared" si="609"/>
        <v>0.864054850657675+0.990716365248043i</v>
      </c>
      <c r="Q1284" t="str">
        <f t="shared" si="610"/>
        <v>-0.864054850657675+0.443712555385417i</v>
      </c>
      <c r="R1284" t="str">
        <f t="shared" si="611"/>
        <v>-0.325391341305698-1.31368580123716i</v>
      </c>
      <c r="S1284" t="str">
        <f t="shared" si="612"/>
        <v>0.160166119216872i</v>
      </c>
      <c r="T1284" t="str">
        <f t="shared" si="613"/>
        <v>0.210407956654463-0.0521166683637063i</v>
      </c>
      <c r="U1284" t="str">
        <f t="shared" si="614"/>
        <v>0.0000499999999999999-0.0012356750240054i</v>
      </c>
      <c r="V1284" t="str">
        <f t="shared" si="615"/>
        <v>0.00002-0.0138395602688605i</v>
      </c>
      <c r="W1284" t="str">
        <f t="shared" si="616"/>
        <v>0.000042272978938332-0.00113452014139161i</v>
      </c>
      <c r="X1284" t="str">
        <f t="shared" si="617"/>
        <v>0.0000486954395885203-0.00113400422292342i</v>
      </c>
      <c r="Y1284" t="str">
        <f t="shared" si="618"/>
        <v>0.009+0.578053048260522i</v>
      </c>
      <c r="Z1284" t="str">
        <f t="shared" si="619"/>
        <v>-0.0235657690375921-0.00138248988333122i</v>
      </c>
      <c r="AA1284" t="str">
        <f t="shared" si="620"/>
        <v>0.326159957297382-20.7950297392158i</v>
      </c>
      <c r="AB1284" t="str">
        <f t="shared" si="621"/>
        <v>0.632941427837442-0.156775432891192i</v>
      </c>
      <c r="AC1284" t="str">
        <f t="shared" si="622"/>
        <v>1.14383193248095-1.26326227107871i</v>
      </c>
      <c r="AD1284" t="str">
        <f t="shared" si="623"/>
        <v>0.317482434267792+0.213569966979048i</v>
      </c>
      <c r="AE1284" t="str">
        <f t="shared" si="624"/>
        <v>-0.00718645940071537-0.005471856768705i</v>
      </c>
      <c r="AF1284" t="str">
        <f t="shared" si="625"/>
        <v>-3.87454498528695-0.741187025397782i</v>
      </c>
      <c r="AG1284" t="str">
        <f t="shared" si="626"/>
        <v>1.01645197281641-0.0236472832613022i</v>
      </c>
      <c r="AH1284" t="str">
        <f t="shared" si="627"/>
        <v>0.0227840645126041+0.0266281611143221i</v>
      </c>
      <c r="AI1284">
        <f t="shared" si="628"/>
        <v>-29.107406098965729</v>
      </c>
      <c r="AJ1284">
        <f t="shared" si="629"/>
        <v>49.448449247889592</v>
      </c>
      <c r="AK1284"/>
      <c r="AL1284"/>
      <c r="AM1284"/>
      <c r="AN1284"/>
    </row>
    <row r="1285" spans="1:40" x14ac:dyDescent="0.35">
      <c r="A1285"/>
      <c r="B1285">
        <f t="shared" si="630"/>
        <v>115100</v>
      </c>
      <c r="C1285" s="237" t="str">
        <f t="shared" si="598"/>
        <v>-1.59667914499458E-06+0.00588901988650201i</v>
      </c>
      <c r="D1285" s="208" t="str">
        <f t="shared" si="599"/>
        <v>-1.64875776092004+0.0451491524631821i</v>
      </c>
      <c r="E1285" t="str">
        <f t="shared" si="600"/>
        <v>36500</v>
      </c>
      <c r="F1285" t="str">
        <f t="shared" si="601"/>
        <v>0.21505376344086</v>
      </c>
      <c r="G1285" t="str">
        <f t="shared" ref="G1285:G1348" si="631">IF($C$11=$C$7,$C$24,F1285)</f>
        <v>0.21505376344086</v>
      </c>
      <c r="H1285" t="str">
        <f t="shared" si="602"/>
        <v>2.2262447378296+0.785867965638851i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0.15733355711392-0.37300840982416i</v>
      </c>
      <c r="M1285" t="str">
        <f t="shared" si="606"/>
        <v>0.678850350292315-1.82624646462789i</v>
      </c>
      <c r="N1285" t="str">
        <f t="shared" si="607"/>
        <v>-1.43567625012966i</v>
      </c>
      <c r="O1285" t="str">
        <f t="shared" si="608"/>
        <v>0.134709294164203-0.990885162905259i</v>
      </c>
      <c r="P1285" t="str">
        <f t="shared" si="609"/>
        <v>0.865290705835797+0.990885162905259i</v>
      </c>
      <c r="Q1285" t="str">
        <f t="shared" si="610"/>
        <v>-0.865290705835797+0.444791087224401i</v>
      </c>
      <c r="R1285" t="str">
        <f t="shared" si="611"/>
        <v>-0.325376944952203-1.31240278018634i</v>
      </c>
      <c r="S1285" t="str">
        <f t="shared" si="612"/>
        <v>0.160305394103147i</v>
      </c>
      <c r="T1285" t="str">
        <f t="shared" si="613"/>
        <v>0.210385244899837-0.0521596793926409i</v>
      </c>
      <c r="U1285" t="str">
        <f t="shared" si="614"/>
        <v>0.0000499999999999999-0.0012346014575206i</v>
      </c>
      <c r="V1285" t="str">
        <f t="shared" si="615"/>
        <v>0.00002-0.0138275363242307i</v>
      </c>
      <c r="W1285" t="str">
        <f t="shared" si="616"/>
        <v>0.0000422729778884514-0.0011335346851595i</v>
      </c>
      <c r="X1285" t="str">
        <f t="shared" si="617"/>
        <v>0.0000486842709963895-0.00113301927811607i</v>
      </c>
      <c r="Y1285" t="str">
        <f t="shared" si="618"/>
        <v>0.009+0.578555703085096i</v>
      </c>
      <c r="Z1285" t="str">
        <f t="shared" si="619"/>
        <v>-0.0235247780040679-0.00138040912318438i</v>
      </c>
      <c r="AA1285" t="str">
        <f t="shared" si="620"/>
        <v>0.325590976733577-20.7769008154526i</v>
      </c>
      <c r="AB1285" t="str">
        <f t="shared" si="621"/>
        <v>0.632873107177757-0.15690481707656i</v>
      </c>
      <c r="AC1285" t="str">
        <f t="shared" si="622"/>
        <v>1.14307926302905-1.26229716457642i</v>
      </c>
      <c r="AD1285" t="str">
        <f t="shared" si="623"/>
        <v>0.317750654736892+0.21362554753468i</v>
      </c>
      <c r="AE1285" t="str">
        <f t="shared" si="624"/>
        <v>-0.00718012295857052-0.00546411948444744i</v>
      </c>
      <c r="AF1285" t="str">
        <f t="shared" si="625"/>
        <v>-3.87500249874964-0.740718813175669i</v>
      </c>
      <c r="AG1285" t="str">
        <f t="shared" si="626"/>
        <v>1.01644179948289-0.023646995818348i</v>
      </c>
      <c r="AH1285" t="str">
        <f t="shared" si="627"/>
        <v>0.0227723509052306+0.0265931866560483i</v>
      </c>
      <c r="AI1285">
        <f t="shared" si="628"/>
        <v>-29.115883397106646</v>
      </c>
      <c r="AJ1285">
        <f t="shared" si="629"/>
        <v>49.425803705386599</v>
      </c>
      <c r="AK1285"/>
      <c r="AL1285"/>
      <c r="AM1285"/>
      <c r="AN1285"/>
    </row>
    <row r="1286" spans="1:40" x14ac:dyDescent="0.35">
      <c r="A1286"/>
      <c r="B1286">
        <f t="shared" si="630"/>
        <v>115200</v>
      </c>
      <c r="C1286" s="237" t="str">
        <f t="shared" ref="C1286:C1349" si="633">IMPRODUCT(COMPLEX(-1,0),IMDIV(IMPRODUCT(G1286,COMPLEX($C$100+$C$101,0)),COMPLEX($C$100,2*PI()*B1286*$C$103*$C$102*(2*$C$100+$C$101))))</f>
        <v>-1.59390833592379E-06+0.00588390789082335i</v>
      </c>
      <c r="D1286" s="208" t="str">
        <f t="shared" ref="D1286:D1349" si="634">IMPRODUCT(COMPLEX($C$106,0),IMSUB(C1286,G1286))</f>
        <v>-1.64875773967717+0.0451099604963124i</v>
      </c>
      <c r="E1286" t="str">
        <f t="shared" ref="E1286:E1349" si="635">IMDIV(COMPLEX($C$20*10^3,0),COMPLEX(1,2*PI()*B1286*$C$20*1000*$C$29*10^-12))</f>
        <v>36500</v>
      </c>
      <c r="F1286" t="str">
        <f t="shared" ref="F1286:F1349" si="636">IMDIV(COMPLEX($C$22*1000,0),IMSUM(COMPLEX($C$22*1000,0),E1286))</f>
        <v>0.21505376344086</v>
      </c>
      <c r="G1286" t="str">
        <f t="shared" si="631"/>
        <v>0.21505376344086</v>
      </c>
      <c r="H1286" t="str">
        <f t="shared" ref="H1286:H1349" si="637">IMPRODUCT(COMPLEX($C$108,0),IMPRODUCT(COMPLEX(-1,0),D1286),IMDIV(COMPLEX(0,2*PI()*B1286*$C$109*$C$110),COMPLEX(1,2*PI()*B1286*$C$109*$C$110)))</f>
        <v>2.22670128554726+0.785360995525842i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0.157101704868034-0.372782327323994i</v>
      </c>
      <c r="M1286" t="str">
        <f t="shared" ref="M1286:M1349" si="641">IMSUM(K1286,L1286)</f>
        <v>0.67781076404227-1.82503936060041i</v>
      </c>
      <c r="N1286" t="str">
        <f t="shared" ref="N1286:N1349" si="642">COMPLEX(0,-2*PI()*B1286*$C$43)</f>
        <v>-1.43692357962586i</v>
      </c>
      <c r="O1286" t="str">
        <f t="shared" ref="O1286:O1349" si="643">IMEXP(N1286)</f>
        <v>0.13347322940123-0.991052418912949i</v>
      </c>
      <c r="P1286" t="str">
        <f t="shared" ref="P1286:P1349" si="644">IMSUB(COMPLEX(1,0),O1286)</f>
        <v>0.86652677059877+0.991052418912949i</v>
      </c>
      <c r="Q1286" t="str">
        <f t="shared" ref="Q1286:Q1349" si="645">IMSUM(COMPLEX(0,2*PI()*B1286*$C$43),O1286,COMPLEX(-1,0))</f>
        <v>-0.86652677059877+0.445871160712911i</v>
      </c>
      <c r="R1286" t="str">
        <f t="shared" ref="R1286:R1349" si="646">IMDIV(P1286,Q1286)</f>
        <v>-0.325362534009714-1.3111218581502i</v>
      </c>
      <c r="S1286" t="str">
        <f t="shared" ref="S1286:S1349" si="647">IMDIV(COMPLEX(0,2*PI()*B1286*$C$123),COMPLEX($C$124,0))</f>
        <v>0.160444668989423i</v>
      </c>
      <c r="T1286" t="str">
        <f t="shared" ref="T1286:T1349" si="648">IMPRODUCT(R1286,S1286)</f>
        <v>0.210362512535706-0.0522026840707484i</v>
      </c>
      <c r="U1286" t="str">
        <f t="shared" ref="U1286:U1349" si="649">IMDIV(COMPLEX(1,2*PI()*B1286*$C$16*10^-3*$C$15*10^-6),COMPLEX(0,2*PI()*B1286*$C$15*10^-6))</f>
        <v>0.0000499999999999999-0.0012335297548665i</v>
      </c>
      <c r="V1286" t="str">
        <f t="shared" ref="V1286:V1349" si="650">IMSUM(COMPLEX($C$18*10^-3,0),IMDIV(COMPLEX(1,0),COMPLEX(0,2*PI()*B1286*($C$17*1*10^-6))))</f>
        <v>0.00002-0.0138155332545048i</v>
      </c>
      <c r="W1286" t="str">
        <f t="shared" ref="W1286:W1349" si="651">IMDIV(IMPRODUCT(U1286,V1286),IMSUM(U1286,V1286))</f>
        <v>0.0000422729768376584-0.00113255093998507i</v>
      </c>
      <c r="X1286" t="str">
        <f t="shared" ref="X1286:X1349" si="652">IMDIV(IMPRODUCT(COMPLEX($C$19,0),W1286),IMSUM(COMPLEX($C$19,0),W1286))</f>
        <v>0.0000486731314716223-0.00113203604331388i</v>
      </c>
      <c r="Y1286" t="str">
        <f t="shared" ref="Y1286:Y1349" si="653">COMPLEX($C$13*10^-3,2*PI()*B1286*$C$12*0.000001)</f>
        <v>0.009+0.579058357909671i</v>
      </c>
      <c r="Z1286" t="str">
        <f t="shared" ref="Z1286:Z1349" si="654">IMPRODUCT(COMPLEX($C$6,0),IMDIV(X1286,IMSUM(X1286,Y1286)))</f>
        <v>-0.0234838938977965-0.00137833427420701i</v>
      </c>
      <c r="AA1286" t="str">
        <f t="shared" ref="AA1286:AA1349" si="655">IMDIV(COMPLEX($C$6,0),IMSUM(X1286,Y1286))</f>
        <v>0.325023485882805-20.7588035270186i</v>
      </c>
      <c r="AB1286" t="str">
        <f t="shared" ref="AB1286:AB1349" si="656">IMPRODUCT(COMPLEX($C$119,0),T1286)</f>
        <v>0.632804724521321-0.157034182157605i</v>
      </c>
      <c r="AC1286" t="str">
        <f t="shared" ref="AC1286:AC1349" si="657">IMSUM(COMPLEX(1,0),IMPRODUCT(AB1286,M1286))</f>
        <v>1.14232829042003-1.26133298881431i</v>
      </c>
      <c r="AD1286" t="str">
        <f t="shared" ref="AD1286:AD1349" si="658">IMDIV(AB1286,AC1286)</f>
        <v>0.318018970763891+0.213680812059651i</v>
      </c>
      <c r="AE1286" t="str">
        <f t="shared" ref="AE1286:AE1349" si="659">IMPRODUCT(AD1286,AA1286,X1286)</f>
        <v>-0.0071738001799035-0.00545639396565577i</v>
      </c>
      <c r="AF1286" t="str">
        <f t="shared" ref="AF1286:AF1349" si="660">IMSUB(D1286,H1286)</f>
        <v>-3.87545902522443-0.74025103502953i</v>
      </c>
      <c r="AG1286" t="str">
        <f t="shared" ref="AG1286:AG1349" si="661">IMSUM(COMPLEX(1,0),IMPRODUCT(AD1286,AA1286,COMPLEX($C$127,0)))</f>
        <v>1.01643162029877-0.0236467162193724i</v>
      </c>
      <c r="AH1286" t="str">
        <f t="shared" ref="AH1286:AH1349" si="662">IMDIV(IMPRODUCT(AE1286,AF1286),AG1286)</f>
        <v>0.0227606571693884+0.0265582637430795i</v>
      </c>
      <c r="AI1286">
        <f t="shared" ref="AI1286:AI1349" si="663">20*LOG10(IMABS(AH1286))</f>
        <v>-29.124354685629914</v>
      </c>
      <c r="AJ1286">
        <f t="shared" ref="AJ1286:AJ1349" si="664">IMARGUMENT(AH1286)*180/PI()</f>
        <v>49.403144127119752</v>
      </c>
      <c r="AK1286"/>
      <c r="AL1286"/>
      <c r="AM1286"/>
      <c r="AN1286"/>
    </row>
    <row r="1287" spans="1:40" x14ac:dyDescent="0.35">
      <c r="A1287"/>
      <c r="B1287">
        <f t="shared" si="630"/>
        <v>115300</v>
      </c>
      <c r="C1287" s="237" t="str">
        <f t="shared" si="633"/>
        <v>-1.59114473311595E-06+0.00587880476243793i</v>
      </c>
      <c r="D1287" s="208" t="str">
        <f t="shared" si="634"/>
        <v>-1.64875771848955+0.0450708365120241i</v>
      </c>
      <c r="E1287" t="str">
        <f t="shared" si="635"/>
        <v>36500</v>
      </c>
      <c r="F1287" t="str">
        <f t="shared" si="636"/>
        <v>0.21505376344086</v>
      </c>
      <c r="G1287" t="str">
        <f t="shared" si="631"/>
        <v>0.21505376344086</v>
      </c>
      <c r="H1287" t="str">
        <f t="shared" si="637"/>
        <v>2.22715684889737+0.784854527367952i</v>
      </c>
      <c r="I1287" t="str">
        <f t="shared" si="638"/>
        <v>452.782041198629i</v>
      </c>
      <c r="J1287" t="str">
        <f t="shared" si="632"/>
        <v>-276.503670399791+99.0542215889417i</v>
      </c>
      <c r="K1287" t="str">
        <f t="shared" si="639"/>
        <v>0.519903125117933-1.45127708886543i</v>
      </c>
      <c r="L1287" t="str">
        <f t="shared" si="640"/>
        <v>0.156870334488039-0.372556434091068i</v>
      </c>
      <c r="M1287" t="str">
        <f t="shared" si="641"/>
        <v>0.676773459605972-1.8238335229565i</v>
      </c>
      <c r="N1287" t="str">
        <f t="shared" si="642"/>
        <v>-1.43817090912207i</v>
      </c>
      <c r="O1287" t="str">
        <f t="shared" si="643"/>
        <v>0.132236956976502-0.99121813301089i</v>
      </c>
      <c r="P1287" t="str">
        <f t="shared" si="644"/>
        <v>0.867763043023498+0.99121813301089i</v>
      </c>
      <c r="Q1287" t="str">
        <f t="shared" si="645"/>
        <v>-0.867763043023498+0.44695277611118i</v>
      </c>
      <c r="R1287" t="str">
        <f t="shared" si="646"/>
        <v>-0.325348108472477-1.30984302965344i</v>
      </c>
      <c r="S1287" t="str">
        <f t="shared" si="647"/>
        <v>0.160583943875698i</v>
      </c>
      <c r="T1287" t="str">
        <f t="shared" si="648"/>
        <v>0.210339759559842-0.0522456823910088i</v>
      </c>
      <c r="U1287" t="str">
        <f t="shared" si="649"/>
        <v>0.0000500000000000001-0.00123245991119359i</v>
      </c>
      <c r="V1287" t="str">
        <f t="shared" si="650"/>
        <v>0.00002-0.0138035510053682i</v>
      </c>
      <c r="W1287" t="str">
        <f t="shared" si="651"/>
        <v>0.000042272975785953-0.0011315689014163i</v>
      </c>
      <c r="X1287" t="str">
        <f t="shared" si="652"/>
        <v>0.0000486620209134243-0.00113105451406814i</v>
      </c>
      <c r="Y1287" t="str">
        <f t="shared" si="653"/>
        <v>0.009+0.579561012734245i</v>
      </c>
      <c r="Z1287" t="str">
        <f t="shared" si="654"/>
        <v>-0.0234431163470056-0.00137626531300627i</v>
      </c>
      <c r="AA1287" t="str">
        <f t="shared" si="655"/>
        <v>0.324457479541677-20.740737791041i</v>
      </c>
      <c r="AB1287" t="str">
        <f t="shared" si="656"/>
        <v>0.632736279861433-0.157163528113209i</v>
      </c>
      <c r="AC1287" t="str">
        <f t="shared" si="657"/>
        <v>1.14157900998105-1.26036974304712i</v>
      </c>
      <c r="AD1287" t="str">
        <f t="shared" si="658"/>
        <v>0.318287382005909+0.213735760405029i</v>
      </c>
      <c r="AE1287" t="str">
        <f t="shared" si="659"/>
        <v>-0.00716749101495388-0.00544868018211312i</v>
      </c>
      <c r="AF1287" t="str">
        <f t="shared" si="660"/>
        <v>-3.87591456738692-0.739783690855928i</v>
      </c>
      <c r="AG1287" t="str">
        <f t="shared" si="661"/>
        <v>1.01642143526721-0.0236464444179065i</v>
      </c>
      <c r="AH1287" t="str">
        <f t="shared" si="662"/>
        <v>0.0227489832250968+0.0265233922466548i</v>
      </c>
      <c r="AI1287">
        <f t="shared" si="663"/>
        <v>-29.132819977553133</v>
      </c>
      <c r="AJ1287">
        <f t="shared" si="664"/>
        <v>49.380470542458482</v>
      </c>
      <c r="AK1287"/>
      <c r="AL1287"/>
      <c r="AM1287"/>
      <c r="AN1287"/>
    </row>
    <row r="1288" spans="1:40" x14ac:dyDescent="0.35">
      <c r="A1288"/>
      <c r="B1288">
        <f t="shared" si="630"/>
        <v>115400</v>
      </c>
      <c r="C1288" s="237" t="str">
        <f t="shared" si="633"/>
        <v>-1.58838831160351E-06+0.00587371047829387i</v>
      </c>
      <c r="D1288" s="208" t="str">
        <f t="shared" si="634"/>
        <v>-1.64875769735699+0.0450317803335864i</v>
      </c>
      <c r="E1288" t="str">
        <f t="shared" si="635"/>
        <v>36500</v>
      </c>
      <c r="F1288" t="str">
        <f t="shared" si="636"/>
        <v>0.21505376344086</v>
      </c>
      <c r="G1288" t="str">
        <f t="shared" si="631"/>
        <v>0.21505376344086</v>
      </c>
      <c r="H1288" t="str">
        <f t="shared" si="637"/>
        <v>2.22761143054731+0.784348560882137i</v>
      </c>
      <c r="I1288" t="str">
        <f t="shared" si="638"/>
        <v>453.174740280328i</v>
      </c>
      <c r="J1288" t="str">
        <f t="shared" si="632"/>
        <v>-276.985238500814+99.1401315816467i</v>
      </c>
      <c r="K1288" t="str">
        <f t="shared" si="639"/>
        <v>0.51909898590698-1.45029822054012i</v>
      </c>
      <c r="L1288" t="str">
        <f t="shared" si="640"/>
        <v>0.156639444733754-0.372330730155098i</v>
      </c>
      <c r="M1288" t="str">
        <f t="shared" si="641"/>
        <v>0.675738430640734-1.82262895069522i</v>
      </c>
      <c r="N1288" t="str">
        <f t="shared" si="642"/>
        <v>-1.43941823861827i</v>
      </c>
      <c r="O1288" t="str">
        <f t="shared" si="643"/>
        <v>0.131000478813471-0.991382304941258i</v>
      </c>
      <c r="P1288" t="str">
        <f t="shared" si="644"/>
        <v>0.868999521186529+0.991382304941258i</v>
      </c>
      <c r="Q1288" t="str">
        <f t="shared" si="645"/>
        <v>-0.868999521186529+0.448035933677012i</v>
      </c>
      <c r="R1288" t="str">
        <f t="shared" si="646"/>
        <v>-0.325333668334727-1.30856628923975i</v>
      </c>
      <c r="S1288" t="str">
        <f t="shared" si="647"/>
        <v>0.160723218761974i</v>
      </c>
      <c r="T1288" t="str">
        <f t="shared" si="648"/>
        <v>0.210316985970025-0.0522886743463978i</v>
      </c>
      <c r="U1288" t="str">
        <f t="shared" si="649"/>
        <v>0.0000500000000000001-0.00123139192166916i</v>
      </c>
      <c r="V1288" t="str">
        <f t="shared" si="650"/>
        <v>0.00002-0.0137915895226946i</v>
      </c>
      <c r="W1288" t="str">
        <f t="shared" si="651"/>
        <v>0.000042272974733335-0.00113058856501662i</v>
      </c>
      <c r="X1288" t="str">
        <f t="shared" si="652"/>
        <v>0.0000486509392214369-0.00113007468594559i</v>
      </c>
      <c r="Y1288" t="str">
        <f t="shared" si="653"/>
        <v>0.009+0.580063667558819i</v>
      </c>
      <c r="Z1288" t="str">
        <f t="shared" si="654"/>
        <v>-0.0234024449815385-0.00137420221630535i</v>
      </c>
      <c r="AA1288" t="str">
        <f t="shared" si="655"/>
        <v>0.323892952529532-20.7227035249366i</v>
      </c>
      <c r="AB1288" t="str">
        <f t="shared" si="656"/>
        <v>0.632667773191415-0.157292854922243i</v>
      </c>
      <c r="AC1288" t="str">
        <f t="shared" si="657"/>
        <v>1.14083141705455-1.25940742652671i</v>
      </c>
      <c r="AD1288" t="str">
        <f t="shared" si="658"/>
        <v>0.318555888119831+0.213790392422215i</v>
      </c>
      <c r="AE1288" t="str">
        <f t="shared" si="659"/>
        <v>-0.00716119541417809-0.00544097810371381i</v>
      </c>
      <c r="AF1288" t="str">
        <f t="shared" si="660"/>
        <v>-3.8763691279043-0.739316780548551i</v>
      </c>
      <c r="AG1288" t="str">
        <f t="shared" si="661"/>
        <v>1.01641124439138-0.0236461803676259i</v>
      </c>
      <c r="AH1288" t="str">
        <f t="shared" si="662"/>
        <v>0.0227373289927276+0.0264885720384668i</v>
      </c>
      <c r="AI1288">
        <f t="shared" si="663"/>
        <v>-29.141279285858737</v>
      </c>
      <c r="AJ1288">
        <f t="shared" si="664"/>
        <v>49.357782980667288</v>
      </c>
      <c r="AK1288"/>
      <c r="AL1288"/>
      <c r="AM1288"/>
      <c r="AN1288"/>
    </row>
    <row r="1289" spans="1:40" x14ac:dyDescent="0.35">
      <c r="A1289"/>
      <c r="B1289">
        <f t="shared" si="630"/>
        <v>115500</v>
      </c>
      <c r="C1289" s="237" t="str">
        <f t="shared" si="633"/>
        <v>-1.58563904652696E-06+0.00586862501541912i</v>
      </c>
      <c r="D1289" s="208" t="str">
        <f t="shared" si="634"/>
        <v>-1.64875767627929+0.0449927917848799i</v>
      </c>
      <c r="E1289" t="str">
        <f t="shared" si="635"/>
        <v>36500</v>
      </c>
      <c r="F1289" t="str">
        <f t="shared" si="636"/>
        <v>0.21505376344086</v>
      </c>
      <c r="G1289" t="str">
        <f t="shared" si="631"/>
        <v>0.21505376344086</v>
      </c>
      <c r="H1289" t="str">
        <f t="shared" si="637"/>
        <v>2.22806503315604+0.783843095783126i</v>
      </c>
      <c r="I1289" t="str">
        <f t="shared" si="638"/>
        <v>453.567439362026i</v>
      </c>
      <c r="J1289" t="str">
        <f t="shared" si="632"/>
        <v>-277.467224086102+99.2260415743518i</v>
      </c>
      <c r="K1289" t="str">
        <f t="shared" si="639"/>
        <v>0.518296636455975-1.44932042726751i</v>
      </c>
      <c r="L1289" t="str">
        <f t="shared" si="640"/>
        <v>0.156409034368606-0.372105215544178i</v>
      </c>
      <c r="M1289" t="str">
        <f t="shared" si="641"/>
        <v>0.674705670824581-1.82142564281169i</v>
      </c>
      <c r="N1289" t="str">
        <f t="shared" si="642"/>
        <v>-1.44066556811447i</v>
      </c>
      <c r="O1289" t="str">
        <f t="shared" si="643"/>
        <v>0.129763796835877-0.99154493444863i</v>
      </c>
      <c r="P1289" t="str">
        <f t="shared" si="644"/>
        <v>0.870236203164123+0.99154493444863i</v>
      </c>
      <c r="Q1289" t="str">
        <f t="shared" si="645"/>
        <v>-0.870236203164123+0.44912063366584i</v>
      </c>
      <c r="R1289" t="str">
        <f t="shared" si="646"/>
        <v>-0.325319213590698-1.30729163147169i</v>
      </c>
      <c r="S1289" t="str">
        <f t="shared" si="647"/>
        <v>0.160862493648251i</v>
      </c>
      <c r="T1289" t="str">
        <f t="shared" si="648"/>
        <v>0.210294191764026-0.0523316599298877i</v>
      </c>
      <c r="U1289" t="str">
        <f t="shared" si="649"/>
        <v>0.0000500000000000001-0.00123032578147724i</v>
      </c>
      <c r="V1289" t="str">
        <f t="shared" si="650"/>
        <v>0.00002-0.0137796487525451i</v>
      </c>
      <c r="W1289" t="str">
        <f t="shared" si="651"/>
        <v>0.0000422729736798048-0.0011296099263648i</v>
      </c>
      <c r="X1289" t="str">
        <f t="shared" si="652"/>
        <v>0.000048639886295736-0.00112909655452826i</v>
      </c>
      <c r="Y1289" t="str">
        <f t="shared" si="653"/>
        <v>0.009+0.580566322383394i</v>
      </c>
      <c r="Z1289" t="str">
        <f t="shared" si="654"/>
        <v>-0.0233618794328443-0.0013721449609427i</v>
      </c>
      <c r="AA1289" t="str">
        <f t="shared" si="655"/>
        <v>0.323329899688316-20.7047006464105i</v>
      </c>
      <c r="AB1289" t="str">
        <f t="shared" si="656"/>
        <v>0.632599204504561-0.157422162563566i</v>
      </c>
      <c r="AC1289" t="str">
        <f t="shared" si="657"/>
        <v>1.1400855069982-1.25844603850199i</v>
      </c>
      <c r="AD1289" t="str">
        <f t="shared" si="658"/>
        <v>0.318824488762307+0.213844707962914i</v>
      </c>
      <c r="AE1289" t="str">
        <f t="shared" si="659"/>
        <v>-0.00715491332824766-0.00543328770046173i</v>
      </c>
      <c r="AF1289" t="str">
        <f t="shared" si="660"/>
        <v>-3.87682270943533-0.738850303998246i</v>
      </c>
      <c r="AG1289" t="str">
        <f t="shared" si="661"/>
        <v>1.01640104767444-0.02364592402235i</v>
      </c>
      <c r="AH1289" t="str">
        <f t="shared" si="662"/>
        <v>0.0227256943930024+0.0264538029906547i</v>
      </c>
      <c r="AI1289">
        <f t="shared" si="663"/>
        <v>-29.149732623495165</v>
      </c>
      <c r="AJ1289">
        <f t="shared" si="664"/>
        <v>49.335081470901983</v>
      </c>
      <c r="AK1289"/>
      <c r="AL1289"/>
      <c r="AM1289"/>
      <c r="AN1289"/>
    </row>
    <row r="1290" spans="1:40" x14ac:dyDescent="0.35">
      <c r="A1290"/>
      <c r="B1290">
        <f t="shared" si="630"/>
        <v>115600</v>
      </c>
      <c r="C1290" s="237" t="str">
        <f t="shared" si="633"/>
        <v>-1.58289691313425E-06+0.00586354835092113i</v>
      </c>
      <c r="D1290" s="208" t="str">
        <f t="shared" si="634"/>
        <v>-1.64875765525626+0.0449538706903954i</v>
      </c>
      <c r="E1290" t="str">
        <f t="shared" si="635"/>
        <v>36500</v>
      </c>
      <c r="F1290" t="str">
        <f t="shared" si="636"/>
        <v>0.21505376344086</v>
      </c>
      <c r="G1290" t="str">
        <f t="shared" si="631"/>
        <v>0.21505376344086</v>
      </c>
      <c r="H1290" t="str">
        <f t="shared" si="637"/>
        <v>2.22851765937422+0.783338131783443i</v>
      </c>
      <c r="I1290" t="str">
        <f t="shared" si="638"/>
        <v>453.960138443725i</v>
      </c>
      <c r="J1290" t="str">
        <f t="shared" si="632"/>
        <v>-277.949627155657+99.3119515670568i</v>
      </c>
      <c r="K1290" t="str">
        <f t="shared" si="639"/>
        <v>0.51749607169653-1.44834370801229i</v>
      </c>
      <c r="L1290" t="str">
        <f t="shared" si="640"/>
        <v>0.156179102159631-0.37187989028479i</v>
      </c>
      <c r="M1290" t="str">
        <f t="shared" si="641"/>
        <v>0.673675173856161-1.82022359829708i</v>
      </c>
      <c r="N1290" t="str">
        <f t="shared" si="642"/>
        <v>-1.44191289761068i</v>
      </c>
      <c r="O1290" t="str">
        <f t="shared" si="643"/>
        <v>0.128526912967779-0.991706021279982i</v>
      </c>
      <c r="P1290" t="str">
        <f t="shared" si="644"/>
        <v>0.871473087032221+0.991706021279982i</v>
      </c>
      <c r="Q1290" t="str">
        <f t="shared" si="645"/>
        <v>-0.871473087032221+0.450206876330698i</v>
      </c>
      <c r="R1290" t="str">
        <f t="shared" si="646"/>
        <v>-0.325304744234609-1.30601905093062i</v>
      </c>
      <c r="S1290" t="str">
        <f t="shared" si="647"/>
        <v>0.161001768534526i</v>
      </c>
      <c r="T1290" t="str">
        <f t="shared" si="648"/>
        <v>0.210271376939613-0.0523746391344437i</v>
      </c>
      <c r="U1290" t="str">
        <f t="shared" si="649"/>
        <v>0.0000500000000000001-0.00122926148581852i</v>
      </c>
      <c r="V1290" t="str">
        <f t="shared" si="650"/>
        <v>0.00002-0.0137677286411674i</v>
      </c>
      <c r="W1290" t="str">
        <f t="shared" si="651"/>
        <v>0.0000422729726253619-0.00112863298105493i</v>
      </c>
      <c r="X1290" t="str">
        <f t="shared" si="652"/>
        <v>0.0000486288620368295-0.00112812011541352i</v>
      </c>
      <c r="Y1290" t="str">
        <f t="shared" si="653"/>
        <v>0.009+0.581068977207968i</v>
      </c>
      <c r="Z1290" t="str">
        <f t="shared" si="654"/>
        <v>-0.0233214193339717-0.0013700935238715i</v>
      </c>
      <c r="AA1290" t="str">
        <f t="shared" si="655"/>
        <v>0.322768315882478-20.6867290734554i</v>
      </c>
      <c r="AB1290" t="str">
        <f t="shared" si="656"/>
        <v>0.632530573794157-0.157551451016016i</v>
      </c>
      <c r="AC1290" t="str">
        <f t="shared" si="657"/>
        <v>1.13934127518482-1.25748557821902i</v>
      </c>
      <c r="AD1290" t="str">
        <f t="shared" si="658"/>
        <v>0.319093183589743+0.213898706879155i</v>
      </c>
      <c r="AE1290" t="str">
        <f t="shared" si="659"/>
        <v>-0.00714864470804883-0.00542560894247094i</v>
      </c>
      <c r="AF1290" t="str">
        <f t="shared" si="660"/>
        <v>-3.87727531463048-0.738384261093048i</v>
      </c>
      <c r="AG1290" t="str">
        <f t="shared" si="661"/>
        <v>1.01639084511961-0.0236456753360412i</v>
      </c>
      <c r="AH1290" t="str">
        <f t="shared" si="662"/>
        <v>0.022714079346991+0.0264190849758061i</v>
      </c>
      <c r="AI1290">
        <f t="shared" si="663"/>
        <v>-29.158180003376295</v>
      </c>
      <c r="AJ1290">
        <f t="shared" si="664"/>
        <v>49.312366042213824</v>
      </c>
      <c r="AK1290"/>
      <c r="AL1290"/>
      <c r="AM1290"/>
      <c r="AN1290"/>
    </row>
    <row r="1291" spans="1:40" x14ac:dyDescent="0.35">
      <c r="A1291"/>
      <c r="B1291">
        <f t="shared" si="630"/>
        <v>115700</v>
      </c>
      <c r="C1291" s="237" t="str">
        <f t="shared" si="633"/>
        <v>-1.58016188678027E-06+0.00585848046198646i</v>
      </c>
      <c r="D1291" s="208" t="str">
        <f t="shared" si="634"/>
        <v>-1.64875763428773+0.0449150168752295i</v>
      </c>
      <c r="E1291" t="str">
        <f t="shared" si="635"/>
        <v>36500</v>
      </c>
      <c r="F1291" t="str">
        <f t="shared" si="636"/>
        <v>0.21505376344086</v>
      </c>
      <c r="G1291" t="str">
        <f t="shared" si="631"/>
        <v>0.21505376344086</v>
      </c>
      <c r="H1291" t="str">
        <f t="shared" si="637"/>
        <v>2.22896931184416+0.782833668593434i</v>
      </c>
      <c r="I1291" t="str">
        <f t="shared" si="638"/>
        <v>454.352837525424i</v>
      </c>
      <c r="J1291" t="str">
        <f t="shared" si="632"/>
        <v>-278.432447709478+99.397861559762i</v>
      </c>
      <c r="K1291" t="str">
        <f t="shared" si="639"/>
        <v>0.516697286577222-1.44736806173686i</v>
      </c>
      <c r="L1291" t="str">
        <f t="shared" si="640"/>
        <v>0.155949646877453-0.371654754401822i</v>
      </c>
      <c r="M1291" t="str">
        <f t="shared" si="641"/>
        <v>0.672646933454675-1.81902281613868i</v>
      </c>
      <c r="N1291" t="str">
        <f t="shared" si="642"/>
        <v>-1.44316022710688i</v>
      </c>
      <c r="O1291" t="str">
        <f t="shared" si="643"/>
        <v>0.127289829133577-0.99186556518469i</v>
      </c>
      <c r="P1291" t="str">
        <f t="shared" si="644"/>
        <v>0.872710170866423+0.99186556518469i</v>
      </c>
      <c r="Q1291" t="str">
        <f t="shared" si="645"/>
        <v>-0.872710170866423+0.45129466192219i</v>
      </c>
      <c r="R1291" t="str">
        <f t="shared" si="646"/>
        <v>-0.325290260260685-1.30474854221666i</v>
      </c>
      <c r="S1291" t="str">
        <f t="shared" si="647"/>
        <v>0.161141043420802i</v>
      </c>
      <c r="T1291" t="str">
        <f t="shared" si="648"/>
        <v>0.210248541494563-0.052417611953031i</v>
      </c>
      <c r="U1291" t="str">
        <f t="shared" si="649"/>
        <v>0.0000500000000000001-0.00122819902991029i</v>
      </c>
      <c r="V1291" t="str">
        <f t="shared" si="650"/>
        <v>0.00002-0.0137558291349953i</v>
      </c>
      <c r="W1291" t="str">
        <f t="shared" si="651"/>
        <v>0.0000422729715700065-0.00112765772469631i</v>
      </c>
      <c r="X1291" t="str">
        <f t="shared" si="652"/>
        <v>0.0000486178663456546-0.00112714536421391i</v>
      </c>
      <c r="Y1291" t="str">
        <f t="shared" si="653"/>
        <v>0.009+0.581571632032542i</v>
      </c>
      <c r="Z1291" t="str">
        <f t="shared" si="654"/>
        <v>-0.0232810643195584-0.00136804788215879i</v>
      </c>
      <c r="AA1291" t="str">
        <f t="shared" si="655"/>
        <v>0.322208195998831-20.6687887243492i</v>
      </c>
      <c r="AB1291" t="str">
        <f t="shared" si="656"/>
        <v>0.632461881053516-0.157680720258431i</v>
      </c>
      <c r="AC1291" t="str">
        <f t="shared" si="657"/>
        <v>1.13859871700236-1.25652604492109i</v>
      </c>
      <c r="AD1291" t="str">
        <f t="shared" si="658"/>
        <v>0.319361972258316+0.213952389023291i</v>
      </c>
      <c r="AE1291" t="str">
        <f t="shared" si="659"/>
        <v>-0.00714238950468075-0.00541794179996446i</v>
      </c>
      <c r="AF1291" t="str">
        <f t="shared" si="660"/>
        <v>-3.87772694613189-0.737918651718204i</v>
      </c>
      <c r="AG1291" t="str">
        <f t="shared" si="661"/>
        <v>1.01638063673009-0.0236454342628044i</v>
      </c>
      <c r="AH1291" t="str">
        <f t="shared" si="662"/>
        <v>0.0227024837761101+0.0263844178669537i</v>
      </c>
      <c r="AI1291">
        <f t="shared" si="663"/>
        <v>-29.166621438381707</v>
      </c>
      <c r="AJ1291">
        <f t="shared" si="664"/>
        <v>49.289636723547879</v>
      </c>
      <c r="AK1291"/>
      <c r="AL1291"/>
      <c r="AM1291"/>
      <c r="AN1291"/>
    </row>
    <row r="1292" spans="1:40" x14ac:dyDescent="0.35">
      <c r="A1292"/>
      <c r="B1292">
        <f t="shared" si="630"/>
        <v>115800</v>
      </c>
      <c r="C1292" s="237" t="str">
        <f t="shared" si="633"/>
        <v>-1.57743394292628E-06+0.00585342132588052i</v>
      </c>
      <c r="D1292" s="208" t="str">
        <f t="shared" si="634"/>
        <v>-1.64875761337349+0.044876230165084i</v>
      </c>
      <c r="E1292" t="str">
        <f t="shared" si="635"/>
        <v>36500</v>
      </c>
      <c r="F1292" t="str">
        <f t="shared" si="636"/>
        <v>0.21505376344086</v>
      </c>
      <c r="G1292" t="str">
        <f t="shared" si="631"/>
        <v>0.21505376344086</v>
      </c>
      <c r="H1292" t="str">
        <f t="shared" si="637"/>
        <v>2.22941999319984+0.78232970592125i</v>
      </c>
      <c r="I1292" t="str">
        <f t="shared" si="638"/>
        <v>454.745536607123i</v>
      </c>
      <c r="J1292" t="str">
        <f t="shared" si="632"/>
        <v>-278.915685747566+99.483771552467i</v>
      </c>
      <c r="K1292" t="str">
        <f t="shared" si="639"/>
        <v>0.515900276063514-1.44639348740137i</v>
      </c>
      <c r="L1292" t="str">
        <f t="shared" si="640"/>
        <v>0.155720667296276-0.371429807918568i</v>
      </c>
      <c r="M1292" t="str">
        <f t="shared" si="641"/>
        <v>0.67162094335979-1.81782329531994i</v>
      </c>
      <c r="N1292" t="str">
        <f t="shared" si="642"/>
        <v>-1.44440755660308i</v>
      </c>
      <c r="O1292" t="str">
        <f t="shared" si="643"/>
        <v>0.126052547257955-0.992023565914531i</v>
      </c>
      <c r="P1292" t="str">
        <f t="shared" si="644"/>
        <v>0.873947452742045+0.992023565914531i</v>
      </c>
      <c r="Q1292" t="str">
        <f t="shared" si="645"/>
        <v>-0.873947452742045+0.452383990688549i</v>
      </c>
      <c r="R1292" t="str">
        <f t="shared" si="646"/>
        <v>-0.325275761663133-1.30348009994852i</v>
      </c>
      <c r="S1292" t="str">
        <f t="shared" si="647"/>
        <v>0.161280318307077i</v>
      </c>
      <c r="T1292" t="str">
        <f t="shared" si="648"/>
        <v>0.210225685426638-0.052460578378607i</v>
      </c>
      <c r="U1292" t="str">
        <f t="shared" si="649"/>
        <v>0.00005-0.00122713840898636i</v>
      </c>
      <c r="V1292" t="str">
        <f t="shared" si="650"/>
        <v>0.00002-0.0137439501806473i</v>
      </c>
      <c r="W1292" t="str">
        <f t="shared" si="651"/>
        <v>0.0000422729705137385-0.00112668415291342i</v>
      </c>
      <c r="X1292" t="str">
        <f t="shared" si="652"/>
        <v>0.0000486068991235767-0.00112617229655717i</v>
      </c>
      <c r="Y1292" t="str">
        <f t="shared" si="653"/>
        <v>0.009+0.582074286857117i</v>
      </c>
      <c r="Z1292" t="str">
        <f t="shared" si="654"/>
        <v>-0.0232408140258247-0.00136600801298498i</v>
      </c>
      <c r="AA1292" t="str">
        <f t="shared" si="655"/>
        <v>0.321649534946454-20.650879517655i</v>
      </c>
      <c r="AB1292" t="str">
        <f t="shared" si="656"/>
        <v>0.632393126275906-0.157809970269626i</v>
      </c>
      <c r="AC1292" t="str">
        <f t="shared" si="657"/>
        <v>1.1378578278538-1.25556743784861i</v>
      </c>
      <c r="AD1292" t="str">
        <f t="shared" si="658"/>
        <v>0.319630854423961+0.214005754247987i</v>
      </c>
      <c r="AE1292" t="str">
        <f t="shared" si="659"/>
        <v>-0.00713614766945507-0.00541028624327417i</v>
      </c>
      <c r="AF1292" t="str">
        <f t="shared" si="660"/>
        <v>-3.87817760657333-0.737453475756166i</v>
      </c>
      <c r="AG1292" t="str">
        <f t="shared" si="661"/>
        <v>1.01637042250912-0.0236452007568867i</v>
      </c>
      <c r="AH1292" t="str">
        <f t="shared" si="662"/>
        <v>0.0226909076021206+0.0263498015375731i</v>
      </c>
      <c r="AI1292">
        <f t="shared" si="663"/>
        <v>-29.175056941357049</v>
      </c>
      <c r="AJ1292">
        <f t="shared" si="664"/>
        <v>49.266893543744224</v>
      </c>
      <c r="AK1292"/>
      <c r="AL1292"/>
      <c r="AM1292"/>
      <c r="AN1292"/>
    </row>
    <row r="1293" spans="1:40" x14ac:dyDescent="0.35">
      <c r="A1293"/>
      <c r="B1293">
        <f t="shared" si="630"/>
        <v>115900</v>
      </c>
      <c r="C1293" s="237" t="str">
        <f t="shared" si="633"/>
        <v>-1.57471305713933E-06+0.00584837091994715i</v>
      </c>
      <c r="D1293" s="208" t="str">
        <f t="shared" si="634"/>
        <v>-1.64875759251336+0.0448375103862615i</v>
      </c>
      <c r="E1293" t="str">
        <f t="shared" si="635"/>
        <v>36500</v>
      </c>
      <c r="F1293" t="str">
        <f t="shared" si="636"/>
        <v>0.21505376344086</v>
      </c>
      <c r="G1293" t="str">
        <f t="shared" si="631"/>
        <v>0.21505376344086</v>
      </c>
      <c r="H1293" t="str">
        <f t="shared" si="637"/>
        <v>2.22986970606702+0.781826243472917i</v>
      </c>
      <c r="I1293" t="str">
        <f t="shared" si="638"/>
        <v>455.138235688821i</v>
      </c>
      <c r="J1293" t="str">
        <f t="shared" si="632"/>
        <v>-279.399341269919+99.5696815451721i</v>
      </c>
      <c r="K1293" t="str">
        <f t="shared" si="639"/>
        <v>0.515105035137717-1.44541998396373i</v>
      </c>
      <c r="L1293" t="str">
        <f t="shared" si="640"/>
        <v>0.155492162193878-0.371205050856751i</v>
      </c>
      <c r="M1293" t="str">
        <f t="shared" si="641"/>
        <v>0.670597197331595-1.81662503482048i</v>
      </c>
      <c r="N1293" t="str">
        <f t="shared" si="642"/>
        <v>-1.44565488609929i</v>
      </c>
      <c r="O1293" t="str">
        <f t="shared" si="643"/>
        <v>0.124815069265904-0.992180023223683i</v>
      </c>
      <c r="P1293" t="str">
        <f t="shared" si="644"/>
        <v>0.875184930734096+0.992180023223683i</v>
      </c>
      <c r="Q1293" t="str">
        <f t="shared" si="645"/>
        <v>-0.875184930734096+0.453474862875607i</v>
      </c>
      <c r="R1293" t="str">
        <f t="shared" si="646"/>
        <v>-0.325261248436159-1.3022137187635i</v>
      </c>
      <c r="S1293" t="str">
        <f t="shared" si="647"/>
        <v>0.161419593193353i</v>
      </c>
      <c r="T1293" t="str">
        <f t="shared" si="648"/>
        <v>0.210202808733608-0.0525035384041269i</v>
      </c>
      <c r="U1293" t="str">
        <f t="shared" si="649"/>
        <v>0.00005-0.00122607961829699i</v>
      </c>
      <c r="V1293" t="str">
        <f t="shared" si="650"/>
        <v>0.00002-0.0137320917249263i</v>
      </c>
      <c r="W1293" t="str">
        <f t="shared" si="651"/>
        <v>0.0000422729694565583-0.00112571226134587i</v>
      </c>
      <c r="X1293" t="str">
        <f t="shared" si="652"/>
        <v>0.0000485959602723869-0.00112520090808611i</v>
      </c>
      <c r="Y1293" t="str">
        <f t="shared" si="653"/>
        <v>0.009+0.582576941681691i</v>
      </c>
      <c r="Z1293" t="str">
        <f t="shared" si="654"/>
        <v>-0.0232006680905646-0.00136397389364312i</v>
      </c>
      <c r="AA1293" t="str">
        <f t="shared" si="655"/>
        <v>0.321092327656565-20.6330013722193i</v>
      </c>
      <c r="AB1293" t="str">
        <f t="shared" si="656"/>
        <v>0.632324309454618-0.157939201028409i</v>
      </c>
      <c r="AC1293" t="str">
        <f t="shared" si="657"/>
        <v>1.13711860315715-1.25460975623927i</v>
      </c>
      <c r="AD1293" t="str">
        <f t="shared" si="658"/>
        <v>0.319899829742382+0.21405880240623i</v>
      </c>
      <c r="AE1293" t="str">
        <f t="shared" si="659"/>
        <v>-0.0071299191538945-0.00540264224284017i</v>
      </c>
      <c r="AF1293" t="str">
        <f t="shared" si="660"/>
        <v>-3.87862729858038-0.736988733086655i</v>
      </c>
      <c r="AG1293" t="str">
        <f t="shared" si="661"/>
        <v>1.01636020245993-0.0236449747726768i</v>
      </c>
      <c r="AH1293" t="str">
        <f t="shared" si="662"/>
        <v>0.0226793507471282+0.0263152358615826i</v>
      </c>
      <c r="AI1293">
        <f t="shared" si="663"/>
        <v>-29.183486525113409</v>
      </c>
      <c r="AJ1293">
        <f t="shared" si="664"/>
        <v>49.244136531537286</v>
      </c>
      <c r="AK1293"/>
      <c r="AL1293"/>
      <c r="AM1293"/>
      <c r="AN1293"/>
    </row>
    <row r="1294" spans="1:40" x14ac:dyDescent="0.35">
      <c r="A1294"/>
      <c r="B1294">
        <f t="shared" si="630"/>
        <v>116000</v>
      </c>
      <c r="C1294" s="237" t="str">
        <f t="shared" si="633"/>
        <v>-1.57199920509175E-06+0.00584332922160832i</v>
      </c>
      <c r="D1294" s="208" t="str">
        <f t="shared" si="634"/>
        <v>-1.64875757170717+0.0447988573656638i</v>
      </c>
      <c r="E1294" t="str">
        <f t="shared" si="635"/>
        <v>36500</v>
      </c>
      <c r="F1294" t="str">
        <f t="shared" si="636"/>
        <v>0.21505376344086</v>
      </c>
      <c r="G1294" t="str">
        <f t="shared" si="631"/>
        <v>0.21505376344086</v>
      </c>
      <c r="H1294" t="str">
        <f t="shared" si="637"/>
        <v>2.2303184530632+0.781323280952333i</v>
      </c>
      <c r="I1294" t="str">
        <f t="shared" si="638"/>
        <v>455.53093477052i</v>
      </c>
      <c r="J1294" t="str">
        <f t="shared" si="632"/>
        <v>-279.883414276539+99.6555915378771i</v>
      </c>
      <c r="K1294" t="str">
        <f t="shared" si="639"/>
        <v>0.514311558798898-1.44444755037968i</v>
      </c>
      <c r="L1294" t="str">
        <f t="shared" si="640"/>
        <v>0.155264130351595-0.370980483236529i</v>
      </c>
      <c r="M1294" t="str">
        <f t="shared" si="641"/>
        <v>0.669575689150493-1.81542803361621i</v>
      </c>
      <c r="N1294" t="str">
        <f t="shared" si="642"/>
        <v>-1.44690221559549i</v>
      </c>
      <c r="O1294" t="str">
        <f t="shared" si="643"/>
        <v>0.123577397082749-0.992334936868723i</v>
      </c>
      <c r="P1294" t="str">
        <f t="shared" si="644"/>
        <v>0.876422602917251+0.992334936868723i</v>
      </c>
      <c r="Q1294" t="str">
        <f t="shared" si="645"/>
        <v>-0.876422602917251+0.454567278726767i</v>
      </c>
      <c r="R1294" t="str">
        <f t="shared" si="646"/>
        <v>-0.325246720573963-1.30094939331738i</v>
      </c>
      <c r="S1294" t="str">
        <f t="shared" si="647"/>
        <v>0.161558868079628i</v>
      </c>
      <c r="T1294" t="str">
        <f t="shared" si="648"/>
        <v>0.210179911413235-0.0525464920225405i</v>
      </c>
      <c r="U1294" t="str">
        <f t="shared" si="649"/>
        <v>0.00005-0.0012250226531088i</v>
      </c>
      <c r="V1294" t="str">
        <f t="shared" si="650"/>
        <v>0.00002-0.0137202537148186i</v>
      </c>
      <c r="W1294" t="str">
        <f t="shared" si="651"/>
        <v>0.0000422729683984656-0.00112474204564824i</v>
      </c>
      <c r="X1294" t="str">
        <f t="shared" si="652"/>
        <v>0.0000485850496942983-0.00112423119445856i</v>
      </c>
      <c r="Y1294" t="str">
        <f t="shared" si="653"/>
        <v>0.009+0.583079596506266i</v>
      </c>
      <c r="Z1294" t="str">
        <f t="shared" si="654"/>
        <v>-0.023160626153137-0.00136194550153817i</v>
      </c>
      <c r="AA1294" t="str">
        <f t="shared" si="655"/>
        <v>0.320536569082407-20.6151542071705i</v>
      </c>
      <c r="AB1294" t="str">
        <f t="shared" si="656"/>
        <v>0.632255430582921-0.158068412513572i</v>
      </c>
      <c r="AC1294" t="str">
        <f t="shared" si="657"/>
        <v>1.13638103834535-1.25365299932802i</v>
      </c>
      <c r="AD1294" t="str">
        <f t="shared" si="658"/>
        <v>0.320168897869041+0.214111533351328i</v>
      </c>
      <c r="AE1294" t="str">
        <f t="shared" si="659"/>
        <v>-0.00712370390973148-0.0053950097692102i</v>
      </c>
      <c r="AF1294" t="str">
        <f t="shared" si="660"/>
        <v>-3.87907602477037-0.736524423586669i</v>
      </c>
      <c r="AG1294" t="str">
        <f t="shared" si="661"/>
        <v>1.01634997658579-0.0236447562647035i</v>
      </c>
      <c r="AH1294" t="str">
        <f t="shared" si="662"/>
        <v>0.0226678131335776+0.0262807207133388i</v>
      </c>
      <c r="AI1294">
        <f t="shared" si="663"/>
        <v>-29.191910202428623</v>
      </c>
      <c r="AJ1294">
        <f t="shared" si="664"/>
        <v>49.221365715558527</v>
      </c>
      <c r="AK1294"/>
      <c r="AL1294"/>
      <c r="AM1294"/>
      <c r="AN1294"/>
    </row>
    <row r="1295" spans="1:40" x14ac:dyDescent="0.35">
      <c r="A1295"/>
      <c r="B1295">
        <f t="shared" si="630"/>
        <v>116100</v>
      </c>
      <c r="C1295" s="237" t="str">
        <f t="shared" si="633"/>
        <v>-1.56929236256062E-06+0.0058382962083638i</v>
      </c>
      <c r="D1295" s="208" t="str">
        <f t="shared" si="634"/>
        <v>-1.64875755095471+0.0447602709307892i</v>
      </c>
      <c r="E1295" t="str">
        <f t="shared" si="635"/>
        <v>36500</v>
      </c>
      <c r="F1295" t="str">
        <f t="shared" si="636"/>
        <v>0.21505376344086</v>
      </c>
      <c r="G1295" t="str">
        <f t="shared" si="631"/>
        <v>0.21505376344086</v>
      </c>
      <c r="H1295" t="str">
        <f t="shared" si="637"/>
        <v>2.23076623679762+0.780820818061276i</v>
      </c>
      <c r="I1295" t="str">
        <f t="shared" si="638"/>
        <v>455.923633852219i</v>
      </c>
      <c r="J1295" t="str">
        <f t="shared" si="632"/>
        <v>-280.367904767424+99.7415015305821i</v>
      </c>
      <c r="K1295" t="str">
        <f t="shared" si="639"/>
        <v>0.513519842062844-1.44347618560278i</v>
      </c>
      <c r="L1295" t="str">
        <f t="shared" si="640"/>
        <v>0.155036570554311-0.370756105076503i</v>
      </c>
      <c r="M1295" t="str">
        <f t="shared" si="641"/>
        <v>0.668556412617155-1.81423229067928i</v>
      </c>
      <c r="N1295" t="str">
        <f t="shared" si="642"/>
        <v>-1.44814954509169i</v>
      </c>
      <c r="O1295" t="str">
        <f t="shared" si="643"/>
        <v>0.122339532634091-0.992488306608633i</v>
      </c>
      <c r="P1295" t="str">
        <f t="shared" si="644"/>
        <v>0.877660467365909+0.992488306608633i</v>
      </c>
      <c r="Q1295" t="str">
        <f t="shared" si="645"/>
        <v>-0.877660467365909+0.455661238483057i</v>
      </c>
      <c r="R1295" t="str">
        <f t="shared" si="646"/>
        <v>-0.325232178070732-1.29968711828434i</v>
      </c>
      <c r="S1295" t="str">
        <f t="shared" si="647"/>
        <v>0.161698142965903i</v>
      </c>
      <c r="T1295" t="str">
        <f t="shared" si="648"/>
        <v>0.210156993463284-0.0525894392267933i</v>
      </c>
      <c r="U1295" t="str">
        <f t="shared" si="649"/>
        <v>0.00005-0.00122396750870474i</v>
      </c>
      <c r="V1295" t="str">
        <f t="shared" si="650"/>
        <v>0.00002-0.0137084360974931i</v>
      </c>
      <c r="W1295" t="str">
        <f t="shared" si="651"/>
        <v>0.0000422729673394605-0.00112377350149012i</v>
      </c>
      <c r="X1295" t="str">
        <f t="shared" si="652"/>
        <v>0.000048574167291945-0.00112326315134727i</v>
      </c>
      <c r="Y1295" t="str">
        <f t="shared" si="653"/>
        <v>0.009+0.58358225133084i</v>
      </c>
      <c r="Z1295" t="str">
        <f t="shared" si="654"/>
        <v>-0.0231206878544576-0.00135992281418638i</v>
      </c>
      <c r="AA1295" t="str">
        <f t="shared" si="655"/>
        <v>0.319982254199135-20.597337941918i</v>
      </c>
      <c r="AB1295" t="str">
        <f t="shared" si="656"/>
        <v>0.63218648965409-0.158197604703895i</v>
      </c>
      <c r="AC1295" t="str">
        <f t="shared" si="657"/>
        <v>1.13564512886625-1.2526971663471i</v>
      </c>
      <c r="AD1295" t="str">
        <f t="shared" si="658"/>
        <v>0.320438058459168+0.214163946936909i</v>
      </c>
      <c r="AE1295" t="str">
        <f t="shared" si="659"/>
        <v>-0.00711750188890715-0.0053873887930391i</v>
      </c>
      <c r="AF1295" t="str">
        <f t="shared" si="660"/>
        <v>-3.87952378775233-0.736060547130487i</v>
      </c>
      <c r="AG1295" t="str">
        <f t="shared" si="661"/>
        <v>1.01633974488997-0.0236445451876359i</v>
      </c>
      <c r="AH1295" t="str">
        <f t="shared" si="662"/>
        <v>0.0226562946842527+0.026246255967635i</v>
      </c>
      <c r="AI1295">
        <f t="shared" si="663"/>
        <v>-29.200327986046986</v>
      </c>
      <c r="AJ1295">
        <f t="shared" si="664"/>
        <v>49.198581124334787</v>
      </c>
      <c r="AK1295"/>
      <c r="AL1295"/>
      <c r="AM1295"/>
      <c r="AN1295"/>
    </row>
    <row r="1296" spans="1:40" x14ac:dyDescent="0.35">
      <c r="A1296"/>
      <c r="B1296">
        <f t="shared" si="630"/>
        <v>116200</v>
      </c>
      <c r="C1296" s="237" t="str">
        <f t="shared" si="633"/>
        <v>-1.56659250542717E-06+0.0058332718577908i</v>
      </c>
      <c r="D1296" s="208" t="str">
        <f t="shared" si="634"/>
        <v>-1.6487575302558+0.0447217509097295i</v>
      </c>
      <c r="E1296" t="str">
        <f t="shared" si="635"/>
        <v>36500</v>
      </c>
      <c r="F1296" t="str">
        <f t="shared" si="636"/>
        <v>0.21505376344086</v>
      </c>
      <c r="G1296" t="str">
        <f t="shared" si="631"/>
        <v>0.21505376344086</v>
      </c>
      <c r="H1296" t="str">
        <f t="shared" si="637"/>
        <v>2.2312130598714+0.780318854499437i</v>
      </c>
      <c r="I1296" t="str">
        <f t="shared" si="638"/>
        <v>456.316332933918i</v>
      </c>
      <c r="J1296" t="str">
        <f t="shared" si="632"/>
        <v>-280.852812742576+99.8274115232873i</v>
      </c>
      <c r="K1296" t="str">
        <f t="shared" si="639"/>
        <v>0.512729879961974-1.44250588858444i</v>
      </c>
      <c r="L1296" t="str">
        <f t="shared" si="640"/>
        <v>0.15480948159045-0.370531916393737i</v>
      </c>
      <c r="M1296" t="str">
        <f t="shared" si="641"/>
        <v>0.667539361552424-1.81303780497818i</v>
      </c>
      <c r="N1296" t="str">
        <f t="shared" si="642"/>
        <v>-1.44939687458789i</v>
      </c>
      <c r="O1296" t="str">
        <f t="shared" si="643"/>
        <v>0.121101477845835-0.992640132204796i</v>
      </c>
      <c r="P1296" t="str">
        <f t="shared" si="644"/>
        <v>0.878898522154165+0.992640132204796i</v>
      </c>
      <c r="Q1296" t="str">
        <f t="shared" si="645"/>
        <v>-0.878898522154165+0.456756742383094i</v>
      </c>
      <c r="R1296" t="str">
        <f t="shared" si="646"/>
        <v>-0.325217620920656-1.29842688835688i</v>
      </c>
      <c r="S1296" t="str">
        <f t="shared" si="647"/>
        <v>0.161837417852179i</v>
      </c>
      <c r="T1296" t="str">
        <f t="shared" si="648"/>
        <v>0.210134054881517-0.0526323800098278i</v>
      </c>
      <c r="U1296" t="str">
        <f t="shared" si="649"/>
        <v>0.00005-0.001222914180384i</v>
      </c>
      <c r="V1296" t="str">
        <f t="shared" si="650"/>
        <v>0.00002-0.0136966388203008i</v>
      </c>
      <c r="W1296" t="str">
        <f t="shared" si="651"/>
        <v>0.0000422729662795428-0.00112280662455601i</v>
      </c>
      <c r="X1296" t="str">
        <f t="shared" si="652"/>
        <v>0.0000485633129683801-0.00112229677443994i</v>
      </c>
      <c r="Y1296" t="str">
        <f t="shared" si="653"/>
        <v>0.009+0.584084906155414i</v>
      </c>
      <c r="Z1296" t="str">
        <f t="shared" si="654"/>
        <v>-0.0230808528369928-0.00135790580921472i</v>
      </c>
      <c r="AA1296" t="str">
        <f t="shared" si="655"/>
        <v>0.319429378003706-20.5795524961513i</v>
      </c>
      <c r="AB1296" t="str">
        <f t="shared" si="656"/>
        <v>0.632117486661394-0.158326777578145i</v>
      </c>
      <c r="AC1296" t="str">
        <f t="shared" si="657"/>
        <v>1.13491087018252-1.25174225652607i</v>
      </c>
      <c r="AD1296" t="str">
        <f t="shared" si="658"/>
        <v>0.320707311167761+0.214216043016927i</v>
      </c>
      <c r="AE1296" t="str">
        <f t="shared" si="659"/>
        <v>-0.00711131304357105-0.00537977928508893i</v>
      </c>
      <c r="AF1296" t="str">
        <f t="shared" si="660"/>
        <v>-3.8799705901272-0.735597103589708i</v>
      </c>
      <c r="AG1296" t="str">
        <f t="shared" si="661"/>
        <v>1.01632950737576-0.0236443414962837i</v>
      </c>
      <c r="AH1296" t="str">
        <f t="shared" si="662"/>
        <v>0.0226447953222772+0.0262118414997029i</v>
      </c>
      <c r="AI1296">
        <f t="shared" si="663"/>
        <v>-29.208739888678338</v>
      </c>
      <c r="AJ1296">
        <f t="shared" si="664"/>
        <v>49.175782786289567</v>
      </c>
      <c r="AK1296"/>
      <c r="AL1296"/>
      <c r="AM1296"/>
      <c r="AN1296"/>
    </row>
    <row r="1297" spans="1:40" x14ac:dyDescent="0.35">
      <c r="A1297"/>
      <c r="B1297">
        <f t="shared" si="630"/>
        <v>116300</v>
      </c>
      <c r="C1297" s="237" t="str">
        <f t="shared" si="633"/>
        <v>-0.0000015638996096763+0.00582825614754367i</v>
      </c>
      <c r="D1297" s="208" t="str">
        <f t="shared" si="634"/>
        <v>-1.64875750961027+0.0446832971311682i</v>
      </c>
      <c r="E1297" t="str">
        <f t="shared" si="635"/>
        <v>36500</v>
      </c>
      <c r="F1297" t="str">
        <f t="shared" si="636"/>
        <v>0.21505376344086</v>
      </c>
      <c r="G1297" t="str">
        <f t="shared" si="631"/>
        <v>0.21505376344086</v>
      </c>
      <c r="H1297" t="str">
        <f t="shared" si="637"/>
        <v>2.23165892487747+0.779817389964447i</v>
      </c>
      <c r="I1297" t="str">
        <f t="shared" si="638"/>
        <v>456.709032015616i</v>
      </c>
      <c r="J1297" t="str">
        <f t="shared" si="632"/>
        <v>-281.338138201994+99.9133215159923i</v>
      </c>
      <c r="K1297" t="str">
        <f t="shared" si="639"/>
        <v>0.511941667545299-1.44153665827399i</v>
      </c>
      <c r="L1297" t="str">
        <f t="shared" si="640"/>
        <v>0.154582862251961-0.370307917203757i</v>
      </c>
      <c r="M1297" t="str">
        <f t="shared" si="641"/>
        <v>0.66652452979726-1.81184457547775i</v>
      </c>
      <c r="N1297" t="str">
        <f t="shared" si="642"/>
        <v>-1.4506442040841i</v>
      </c>
      <c r="O1297" t="str">
        <f t="shared" si="643"/>
        <v>0.119863234644176-0.992790413420997i</v>
      </c>
      <c r="P1297" t="str">
        <f t="shared" si="644"/>
        <v>0.880136765355824+0.992790413420997i</v>
      </c>
      <c r="Q1297" t="str">
        <f t="shared" si="645"/>
        <v>-0.880136765355824+0.457853790663103i</v>
      </c>
      <c r="R1297" t="str">
        <f t="shared" si="646"/>
        <v>-0.32520304911791-1.29716869824574i</v>
      </c>
      <c r="S1297" t="str">
        <f t="shared" si="647"/>
        <v>0.161976692738454i</v>
      </c>
      <c r="T1297" t="str">
        <f t="shared" si="648"/>
        <v>0.210111095665691-0.0526753143645801i</v>
      </c>
      <c r="U1297" t="str">
        <f t="shared" si="649"/>
        <v>0.00005-0.00122186266346192i</v>
      </c>
      <c r="V1297" t="str">
        <f t="shared" si="650"/>
        <v>0.00002-0.0136848618307735i</v>
      </c>
      <c r="W1297" t="str">
        <f t="shared" si="651"/>
        <v>0.0000422729652187126-0.00112184141054526i</v>
      </c>
      <c r="X1297" t="str">
        <f t="shared" si="652"/>
        <v>0.0000485524866270741-0.00112133205943911i</v>
      </c>
      <c r="Y1297" t="str">
        <f t="shared" si="653"/>
        <v>0.009+0.584587560979989i</v>
      </c>
      <c r="Z1297" t="str">
        <f t="shared" si="654"/>
        <v>-0.0230411207447498-0.00135589446436015i</v>
      </c>
      <c r="AA1297" t="str">
        <f t="shared" si="655"/>
        <v>0.31887793551475-20.561797789838i</v>
      </c>
      <c r="AB1297" t="str">
        <f t="shared" si="656"/>
        <v>0.632048421598086-0.158455931115076i</v>
      </c>
      <c r="AC1297" t="str">
        <f t="shared" si="657"/>
        <v>1.13417825777164-1.25078826909183i</v>
      </c>
      <c r="AD1297" t="str">
        <f t="shared" si="658"/>
        <v>0.320976655649581+0.214267821445646i</v>
      </c>
      <c r="AE1297" t="str">
        <f t="shared" si="659"/>
        <v>-0.00710513732607932-0.00537218121622773i</v>
      </c>
      <c r="AF1297" t="str">
        <f t="shared" si="660"/>
        <v>-3.88041643448774-0.735134092833279i</v>
      </c>
      <c r="AG1297" t="str">
        <f t="shared" si="661"/>
        <v>1.01631926404647-0.0236441451455946i</v>
      </c>
      <c r="AH1297" t="str">
        <f t="shared" si="662"/>
        <v>0.0226333149711099+0.0261774771852067i</v>
      </c>
      <c r="AI1297">
        <f t="shared" si="663"/>
        <v>-29.217145922999421</v>
      </c>
      <c r="AJ1297">
        <f t="shared" si="664"/>
        <v>49.152970729742819</v>
      </c>
      <c r="AK1297"/>
      <c r="AL1297"/>
      <c r="AM1297"/>
      <c r="AN1297"/>
    </row>
    <row r="1298" spans="1:40" x14ac:dyDescent="0.35">
      <c r="A1298"/>
      <c r="B1298">
        <f t="shared" si="630"/>
        <v>116400</v>
      </c>
      <c r="C1298" s="237" t="str">
        <f t="shared" si="633"/>
        <v>-0.000001561213651396+0.00582324905535351i</v>
      </c>
      <c r="D1298" s="208" t="str">
        <f t="shared" si="634"/>
        <v>-1.64875748901792+0.0446449094243769i</v>
      </c>
      <c r="E1298" t="str">
        <f t="shared" si="635"/>
        <v>36500</v>
      </c>
      <c r="F1298" t="str">
        <f t="shared" si="636"/>
        <v>0.21505376344086</v>
      </c>
      <c r="G1298" t="str">
        <f t="shared" si="631"/>
        <v>0.21505376344086</v>
      </c>
      <c r="H1298" t="str">
        <f t="shared" si="637"/>
        <v>2.23210383440061+0.779316424151883i</v>
      </c>
      <c r="I1298" t="str">
        <f t="shared" si="638"/>
        <v>457.101731097315i</v>
      </c>
      <c r="J1298" t="str">
        <f t="shared" si="632"/>
        <v>-281.823881145678+99.9992315086974i</v>
      </c>
      <c r="K1298" t="str">
        <f t="shared" si="639"/>
        <v>0.511155199878352-1.4405684936187i</v>
      </c>
      <c r="L1298" t="str">
        <f t="shared" si="640"/>
        <v>0.154356711334314-0.370084107520574i</v>
      </c>
      <c r="M1298" t="str">
        <f t="shared" si="641"/>
        <v>0.665511911212666-1.81065260113927i</v>
      </c>
      <c r="N1298" t="str">
        <f t="shared" si="642"/>
        <v>-1.4518915335803i</v>
      </c>
      <c r="O1298" t="str">
        <f t="shared" si="643"/>
        <v>0.11862480495563-0.992939150023423i</v>
      </c>
      <c r="P1298" t="str">
        <f t="shared" si="644"/>
        <v>0.88137519504437+0.992939150023423i</v>
      </c>
      <c r="Q1298" t="str">
        <f t="shared" si="645"/>
        <v>-0.88137519504437+0.458952383556877i</v>
      </c>
      <c r="R1298" t="str">
        <f t="shared" si="646"/>
        <v>-0.325188462656669-1.29591254267985i</v>
      </c>
      <c r="S1298" t="str">
        <f t="shared" si="647"/>
        <v>0.16211596762473i</v>
      </c>
      <c r="T1298" t="str">
        <f t="shared" si="648"/>
        <v>0.210088115813568-0.0527182422839843i</v>
      </c>
      <c r="U1298" t="str">
        <f t="shared" si="649"/>
        <v>0.00005-0.00122081295326994i</v>
      </c>
      <c r="V1298" t="str">
        <f t="shared" si="650"/>
        <v>0.00002-0.0136731050766233i</v>
      </c>
      <c r="W1298" t="str">
        <f t="shared" si="651"/>
        <v>0.0000422729641569702-0.00112087785517196i</v>
      </c>
      <c r="X1298" t="str">
        <f t="shared" si="652"/>
        <v>0.0000485416881719112-0.001120369002062i</v>
      </c>
      <c r="Y1298" t="str">
        <f t="shared" si="653"/>
        <v>0.009+0.585090215804563i</v>
      </c>
      <c r="Z1298" t="str">
        <f t="shared" si="654"/>
        <v>-0.023001491223268-0.00135388875746899i</v>
      </c>
      <c r="AA1298" t="str">
        <f t="shared" si="655"/>
        <v>0.318327921772479-20.5440737432232i</v>
      </c>
      <c r="AB1298" t="str">
        <f t="shared" si="656"/>
        <v>0.631979294457433-0.15858506529343i</v>
      </c>
      <c r="AC1298" t="str">
        <f t="shared" si="657"/>
        <v>1.13344728712581-1.24983520326873i</v>
      </c>
      <c r="AD1298" t="str">
        <f t="shared" si="658"/>
        <v>0.321246091559147+0.214319282077666i</v>
      </c>
      <c r="AE1298" t="str">
        <f t="shared" si="659"/>
        <v>-0.0070989746889931-0.00536459455742932i</v>
      </c>
      <c r="AF1298" t="str">
        <f t="shared" si="660"/>
        <v>-3.88086132341853-0.734671514727506i</v>
      </c>
      <c r="AG1298" t="str">
        <f t="shared" si="661"/>
        <v>1.01630901490541-0.0236439560906547i</v>
      </c>
      <c r="AH1298" t="str">
        <f t="shared" si="662"/>
        <v>0.0226218535545417+0.026143162900242i</v>
      </c>
      <c r="AI1298">
        <f t="shared" si="663"/>
        <v>-29.225546101654079</v>
      </c>
      <c r="AJ1298">
        <f t="shared" si="664"/>
        <v>49.130144982913748</v>
      </c>
      <c r="AK1298"/>
      <c r="AL1298"/>
      <c r="AM1298"/>
      <c r="AN1298"/>
    </row>
    <row r="1299" spans="1:40" x14ac:dyDescent="0.35">
      <c r="A1299"/>
      <c r="B1299">
        <f t="shared" si="630"/>
        <v>116500</v>
      </c>
      <c r="C1299" s="237" t="str">
        <f t="shared" si="633"/>
        <v>-1.55853460677687E-06+0.00581825055902792i</v>
      </c>
      <c r="D1299" s="208" t="str">
        <f t="shared" si="634"/>
        <v>-1.64875746847858+0.0446065876192141i</v>
      </c>
      <c r="E1299" t="str">
        <f t="shared" si="635"/>
        <v>36500</v>
      </c>
      <c r="F1299" t="str">
        <f t="shared" si="636"/>
        <v>0.21505376344086</v>
      </c>
      <c r="G1299" t="str">
        <f t="shared" si="631"/>
        <v>0.21505376344086</v>
      </c>
      <c r="H1299" t="str">
        <f t="shared" si="637"/>
        <v>2.23254779101754+0.778815956755289i</v>
      </c>
      <c r="I1299" t="str">
        <f t="shared" si="638"/>
        <v>457.494430179014i</v>
      </c>
      <c r="J1299" t="str">
        <f t="shared" si="632"/>
        <v>-282.310041573629+100.085141501402i</v>
      </c>
      <c r="K1299" t="str">
        <f t="shared" si="639"/>
        <v>0.510370472043117-1.43960139356377i</v>
      </c>
      <c r="L1299" t="str">
        <f t="shared" si="640"/>
        <v>0.154131027636486-0.369860487356689i</v>
      </c>
      <c r="M1299" t="str">
        <f t="shared" si="641"/>
        <v>0.664501499679603-1.80946188092046i</v>
      </c>
      <c r="N1299" t="str">
        <f t="shared" si="642"/>
        <v>-1.4531388630765i</v>
      </c>
      <c r="O1299" t="str">
        <f t="shared" si="643"/>
        <v>0.117386190706974-0.993086341780666i</v>
      </c>
      <c r="P1299" t="str">
        <f t="shared" si="644"/>
        <v>0.882613809293026+0.993086341780666i</v>
      </c>
      <c r="Q1299" t="str">
        <f t="shared" si="645"/>
        <v>-0.882613809293026+0.460052521295834i</v>
      </c>
      <c r="R1299" t="str">
        <f t="shared" si="646"/>
        <v>-0.325173861531096-1.2946584164062i</v>
      </c>
      <c r="S1299" t="str">
        <f t="shared" si="647"/>
        <v>0.162255242511005i</v>
      </c>
      <c r="T1299" t="str">
        <f t="shared" si="648"/>
        <v>0.210065115322902-0.0527611637609679i</v>
      </c>
      <c r="U1299" t="str">
        <f t="shared" si="649"/>
        <v>0.00005-0.00121976504515554i</v>
      </c>
      <c r="V1299" t="str">
        <f t="shared" si="650"/>
        <v>0.00002-0.0136613685057421i</v>
      </c>
      <c r="W1299" t="str">
        <f t="shared" si="651"/>
        <v>0.0000422729630943151-0.00111991595416495i</v>
      </c>
      <c r="X1299" t="str">
        <f t="shared" si="652"/>
        <v>0.0000485309175071874-0.00111940759804062i</v>
      </c>
      <c r="Y1299" t="str">
        <f t="shared" si="653"/>
        <v>0.009+0.585592870629137i</v>
      </c>
      <c r="Z1299" t="str">
        <f t="shared" si="654"/>
        <v>-0.0229619639196136-0.00135188866649626i</v>
      </c>
      <c r="AA1299" t="str">
        <f t="shared" si="655"/>
        <v>0.317779331838557-20.5263802768281i</v>
      </c>
      <c r="AB1299" t="str">
        <f t="shared" si="656"/>
        <v>0.631910105232678-0.158714180091933i</v>
      </c>
      <c r="AC1299" t="str">
        <f t="shared" si="657"/>
        <v>1.13271795375191-1.24888305827848i</v>
      </c>
      <c r="AD1299" t="str">
        <f t="shared" si="658"/>
        <v>0.32151561855075+0.214370424767901i</v>
      </c>
      <c r="AE1299" t="str">
        <f t="shared" si="659"/>
        <v>-0.00709282508507884-0.00535701927977307i</v>
      </c>
      <c r="AF1299" t="str">
        <f t="shared" si="660"/>
        <v>-3.88130525949612-0.734209369136075i</v>
      </c>
      <c r="AG1299" t="str">
        <f t="shared" si="661"/>
        <v>1.01629875995593-0.0236437742866883i</v>
      </c>
      <c r="AH1299" t="str">
        <f t="shared" si="662"/>
        <v>0.0226104109966979+0.0261088985213358i</v>
      </c>
      <c r="AI1299">
        <f t="shared" si="663"/>
        <v>-29.233940437252368</v>
      </c>
      <c r="AJ1299">
        <f t="shared" si="664"/>
        <v>49.107305573918239</v>
      </c>
      <c r="AK1299"/>
      <c r="AL1299"/>
      <c r="AM1299"/>
      <c r="AN1299"/>
    </row>
    <row r="1300" spans="1:40" x14ac:dyDescent="0.35">
      <c r="A1300"/>
      <c r="B1300">
        <f t="shared" si="630"/>
        <v>116600</v>
      </c>
      <c r="C1300" s="237" t="str">
        <f t="shared" si="633"/>
        <v>-1.55586245211155E-06+0.00581326063645062i</v>
      </c>
      <c r="D1300" s="208" t="str">
        <f t="shared" si="634"/>
        <v>-1.64875744799206+0.0445683315461214i</v>
      </c>
      <c r="E1300" t="str">
        <f t="shared" si="635"/>
        <v>36500</v>
      </c>
      <c r="F1300" t="str">
        <f t="shared" si="636"/>
        <v>0.21505376344086</v>
      </c>
      <c r="G1300" t="str">
        <f t="shared" si="631"/>
        <v>0.21505376344086</v>
      </c>
      <c r="H1300" t="str">
        <f t="shared" si="637"/>
        <v>2.23299079729685+0.778315987466203i</v>
      </c>
      <c r="I1300" t="str">
        <f t="shared" si="638"/>
        <v>457.887129260712i</v>
      </c>
      <c r="J1300" t="str">
        <f t="shared" si="632"/>
        <v>-282.796619485845+100.171051494108i</v>
      </c>
      <c r="K1300" t="str">
        <f t="shared" si="639"/>
        <v>0.509587479137997-1.43863535705239i</v>
      </c>
      <c r="L1300" t="str">
        <f t="shared" si="640"/>
        <v>0.153905809960944-0.3696370567231i</v>
      </c>
      <c r="M1300" t="str">
        <f t="shared" si="641"/>
        <v>0.663493289098941-1.80827241377549i</v>
      </c>
      <c r="N1300" t="str">
        <f t="shared" si="642"/>
        <v>-1.45438619257271i</v>
      </c>
      <c r="O1300" t="str">
        <f t="shared" si="643"/>
        <v>0.116147393825273-0.993231988463721i</v>
      </c>
      <c r="P1300" t="str">
        <f t="shared" si="644"/>
        <v>0.883852606174727+0.993231988463721i</v>
      </c>
      <c r="Q1300" t="str">
        <f t="shared" si="645"/>
        <v>-0.883852606174727+0.461154204108989i</v>
      </c>
      <c r="R1300" t="str">
        <f t="shared" si="646"/>
        <v>-0.32515924573535-1.29340631418978i</v>
      </c>
      <c r="S1300" t="str">
        <f t="shared" si="647"/>
        <v>0.162394517397281i</v>
      </c>
      <c r="T1300" t="str">
        <f t="shared" si="648"/>
        <v>0.210042094191445-0.0528040787884561i</v>
      </c>
      <c r="U1300" t="str">
        <f t="shared" si="649"/>
        <v>0.00005-0.00121871893448217i</v>
      </c>
      <c r="V1300" t="str">
        <f t="shared" si="650"/>
        <v>0.00002-0.0136496520662003i</v>
      </c>
      <c r="W1300" t="str">
        <f t="shared" si="651"/>
        <v>0.0000422729620307474-0.00111895570326773i</v>
      </c>
      <c r="X1300" t="str">
        <f t="shared" si="652"/>
        <v>0.0000485201745376095-0.00111844784312159i</v>
      </c>
      <c r="Y1300" t="str">
        <f t="shared" si="653"/>
        <v>0.009+0.586095525453712i</v>
      </c>
      <c r="Z1300" t="str">
        <f t="shared" si="654"/>
        <v>-0.0229225384823695-0.00134989416950507i</v>
      </c>
      <c r="AA1300" t="str">
        <f t="shared" si="655"/>
        <v>0.317232160795993-20.5087173114488i</v>
      </c>
      <c r="AB1300" t="str">
        <f t="shared" si="656"/>
        <v>0.63184085391706-0.158843275489303i</v>
      </c>
      <c r="AC1300" t="str">
        <f t="shared" si="657"/>
        <v>1.13199025317147-1.24793183334022i</v>
      </c>
      <c r="AD1300" t="str">
        <f t="shared" si="658"/>
        <v>0.321785236278449+0.21442124937158i</v>
      </c>
      <c r="AE1300" t="str">
        <f t="shared" si="659"/>
        <v>-0.00708668846730644-0.00534945535444289i</v>
      </c>
      <c r="AF1300" t="str">
        <f t="shared" si="660"/>
        <v>-3.88174824528891-0.733747655920082i</v>
      </c>
      <c r="AG1300" t="str">
        <f t="shared" si="661"/>
        <v>1.01628849920138-0.023643599689057i</v>
      </c>
      <c r="AH1300" t="str">
        <f t="shared" si="662"/>
        <v>0.0225989872220344+0.0260746839254421i</v>
      </c>
      <c r="AI1300">
        <f t="shared" si="663"/>
        <v>-29.242328942371508</v>
      </c>
      <c r="AJ1300">
        <f t="shared" si="664"/>
        <v>49.084452530768999</v>
      </c>
      <c r="AK1300"/>
      <c r="AL1300"/>
      <c r="AM1300"/>
      <c r="AN1300"/>
    </row>
    <row r="1301" spans="1:40" x14ac:dyDescent="0.35">
      <c r="A1301"/>
      <c r="B1301">
        <f t="shared" si="630"/>
        <v>116700</v>
      </c>
      <c r="C1301" s="237" t="str">
        <f t="shared" si="633"/>
        <v>-1.55319716379421E-06+0.00580827926558113i</v>
      </c>
      <c r="D1301" s="208" t="str">
        <f t="shared" si="634"/>
        <v>-1.64875742755818+0.044530141036122i</v>
      </c>
      <c r="E1301" t="str">
        <f t="shared" si="635"/>
        <v>36500</v>
      </c>
      <c r="F1301" t="str">
        <f t="shared" si="636"/>
        <v>0.21505376344086</v>
      </c>
      <c r="G1301" t="str">
        <f t="shared" si="631"/>
        <v>0.21505376344086</v>
      </c>
      <c r="H1301" t="str">
        <f t="shared" si="637"/>
        <v>2.23343285579913+0.777816515974165i</v>
      </c>
      <c r="I1301" t="str">
        <f t="shared" si="638"/>
        <v>458.279828342411i</v>
      </c>
      <c r="J1301" t="str">
        <f t="shared" si="632"/>
        <v>-283.283614882328+100.256961486813i</v>
      </c>
      <c r="K1301" t="str">
        <f t="shared" si="639"/>
        <v>0.508806216277706-1.43767038302579i</v>
      </c>
      <c r="L1301" t="str">
        <f t="shared" si="640"/>
        <v>0.153681057113649-0.369413815629324i</v>
      </c>
      <c r="M1301" t="str">
        <f t="shared" si="641"/>
        <v>0.662487273391355-1.80708419865511i</v>
      </c>
      <c r="N1301" t="str">
        <f t="shared" si="642"/>
        <v>-1.45563352206891i</v>
      </c>
      <c r="O1301" t="str">
        <f t="shared" si="643"/>
        <v>0.114908416237904-0.993376089845984i</v>
      </c>
      <c r="P1301" t="str">
        <f t="shared" si="644"/>
        <v>0.885091583762096+0.993376089845984i</v>
      </c>
      <c r="Q1301" t="str">
        <f t="shared" si="645"/>
        <v>-0.885091583762096+0.462257432222926i</v>
      </c>
      <c r="R1301" t="str">
        <f t="shared" si="646"/>
        <v>-0.325144615263584-1.29215623081357i</v>
      </c>
      <c r="S1301" t="str">
        <f t="shared" si="647"/>
        <v>0.162533792283556i</v>
      </c>
      <c r="T1301" t="str">
        <f t="shared" si="648"/>
        <v>0.210019052416955-0.0528469873593681i</v>
      </c>
      <c r="U1301" t="str">
        <f t="shared" si="649"/>
        <v>0.0000499999999999999-0.00121767461662914i</v>
      </c>
      <c r="V1301" t="str">
        <f t="shared" si="650"/>
        <v>0.00002-0.0136379557062464i</v>
      </c>
      <c r="W1301" t="str">
        <f t="shared" si="651"/>
        <v>0.0000422729609662676-0.00111799709823835i</v>
      </c>
      <c r="X1301" t="str">
        <f t="shared" si="652"/>
        <v>0.0000485094591682932-0.00111748973306608i</v>
      </c>
      <c r="Y1301" t="str">
        <f t="shared" si="653"/>
        <v>0.009+0.586598180278286i</v>
      </c>
      <c r="Z1301" t="str">
        <f t="shared" si="654"/>
        <v>-0.0228832145616282-0.00134790524466602i</v>
      </c>
      <c r="AA1301" t="str">
        <f t="shared" si="655"/>
        <v>0.316686403749041-20.4910847681551i</v>
      </c>
      <c r="AB1301" t="str">
        <f t="shared" si="656"/>
        <v>0.631771540503834-0.158972351464239i</v>
      </c>
      <c r="AC1301" t="str">
        <f t="shared" si="657"/>
        <v>1.13126418092057-1.24698152767063i</v>
      </c>
      <c r="AD1301" t="str">
        <f t="shared" si="658"/>
        <v>0.322054944396065+0.214471755744277i</v>
      </c>
      <c r="AE1301" t="str">
        <f t="shared" si="659"/>
        <v>-0.00708056478884797-0.0053419027527275i</v>
      </c>
      <c r="AF1301" t="str">
        <f t="shared" si="660"/>
        <v>-3.88219028335731-0.733286374938043i</v>
      </c>
      <c r="AG1301" t="str">
        <f t="shared" si="661"/>
        <v>1.01627823264512-0.0236434322532589i</v>
      </c>
      <c r="AH1301" t="str">
        <f t="shared" si="662"/>
        <v>0.0225875821553347+0.0260405189899432i</v>
      </c>
      <c r="AI1301">
        <f t="shared" si="663"/>
        <v>-29.250711629555628</v>
      </c>
      <c r="AJ1301">
        <f t="shared" si="664"/>
        <v>49.06158588138112</v>
      </c>
      <c r="AK1301"/>
      <c r="AL1301"/>
      <c r="AM1301"/>
      <c r="AN1301"/>
    </row>
    <row r="1302" spans="1:40" x14ac:dyDescent="0.35">
      <c r="A1302"/>
      <c r="B1302">
        <f t="shared" si="630"/>
        <v>116800</v>
      </c>
      <c r="C1302" s="237" t="str">
        <f t="shared" si="633"/>
        <v>-1.55053871832004E-06+0.00580330642445445i</v>
      </c>
      <c r="D1302" s="208" t="str">
        <f t="shared" si="634"/>
        <v>-1.64875740717677+0.0444920159208175i</v>
      </c>
      <c r="E1302" t="str">
        <f t="shared" si="635"/>
        <v>36500</v>
      </c>
      <c r="F1302" t="str">
        <f t="shared" si="636"/>
        <v>0.21505376344086</v>
      </c>
      <c r="G1302" t="str">
        <f t="shared" si="631"/>
        <v>0.21505376344086</v>
      </c>
      <c r="H1302" t="str">
        <f t="shared" si="637"/>
        <v>2.23387396907693+0.777317541966756i</v>
      </c>
      <c r="I1302" t="str">
        <f t="shared" si="638"/>
        <v>458.67252742411i</v>
      </c>
      <c r="J1302" t="str">
        <f t="shared" si="632"/>
        <v>-283.771027763077+100.342871479518i</v>
      </c>
      <c r="K1302" t="str">
        <f t="shared" si="639"/>
        <v>0.508026678593252-1.43670647042322i</v>
      </c>
      <c r="L1302" t="str">
        <f t="shared" si="640"/>
        <v>0.15345676790403-0.369190764083395i</v>
      </c>
      <c r="M1302" t="str">
        <f t="shared" si="641"/>
        <v>0.661483446497282-1.80589723450661i</v>
      </c>
      <c r="N1302" t="str">
        <f t="shared" si="642"/>
        <v>-1.45688085156511i</v>
      </c>
      <c r="O1302" t="str">
        <f t="shared" si="643"/>
        <v>0.113669259872497-0.993518645703259i</v>
      </c>
      <c r="P1302" t="str">
        <f t="shared" si="644"/>
        <v>0.886330740127503+0.993518645703259i</v>
      </c>
      <c r="Q1302" t="str">
        <f t="shared" si="645"/>
        <v>-0.886330740127503+0.463362205861851i</v>
      </c>
      <c r="R1302" t="str">
        <f t="shared" si="646"/>
        <v>-0.325129970109942-1.29090816107834i</v>
      </c>
      <c r="S1302" t="str">
        <f t="shared" si="647"/>
        <v>0.162673067169832i</v>
      </c>
      <c r="T1302" t="str">
        <f t="shared" si="648"/>
        <v>0.209995989997181-0.0528898894666201i</v>
      </c>
      <c r="U1302" t="str">
        <f t="shared" si="649"/>
        <v>0.0000499999999999999-0.00121663208699162i</v>
      </c>
      <c r="V1302" t="str">
        <f t="shared" si="650"/>
        <v>0.00002-0.0136262793743061i</v>
      </c>
      <c r="W1302" t="str">
        <f t="shared" si="651"/>
        <v>0.0000422729599008751-0.00111704013484942i</v>
      </c>
      <c r="X1302" t="str">
        <f t="shared" si="652"/>
        <v>0.0000484987713047583-0.00111653326364982i</v>
      </c>
      <c r="Y1302" t="str">
        <f t="shared" si="653"/>
        <v>0.009+0.587100835102861i</v>
      </c>
      <c r="Z1302" t="str">
        <f t="shared" si="654"/>
        <v>-0.0228439918089847-0.00134592187025652i</v>
      </c>
      <c r="AA1302" t="str">
        <f t="shared" si="655"/>
        <v>0.316142055823073-20.4734825682894i</v>
      </c>
      <c r="AB1302" t="str">
        <f t="shared" si="656"/>
        <v>0.631702164986229-0.159101407995433i</v>
      </c>
      <c r="AC1302" t="str">
        <f t="shared" si="657"/>
        <v>1.13053973254982-1.24603214048386i</v>
      </c>
      <c r="AD1302" t="str">
        <f t="shared" si="658"/>
        <v>0.322324742557183+0.214521943741871i</v>
      </c>
      <c r="AE1302" t="str">
        <f t="shared" si="659"/>
        <v>-0.00707445400307726-0.00533436144601929i</v>
      </c>
      <c r="AF1302" t="str">
        <f t="shared" si="660"/>
        <v>-3.8826313762537-0.732825526045938i</v>
      </c>
      <c r="AG1302" t="str">
        <f t="shared" si="661"/>
        <v>1.01626796029054-0.0236432719349281i</v>
      </c>
      <c r="AH1302" t="str">
        <f t="shared" si="662"/>
        <v>0.0225761957217105+0.0260064035926451i</v>
      </c>
      <c r="AI1302">
        <f t="shared" si="663"/>
        <v>-29.25908851131603</v>
      </c>
      <c r="AJ1302">
        <f t="shared" si="664"/>
        <v>49.038705653566524</v>
      </c>
      <c r="AK1302"/>
      <c r="AL1302"/>
      <c r="AM1302"/>
      <c r="AN1302"/>
    </row>
    <row r="1303" spans="1:40" x14ac:dyDescent="0.35">
      <c r="A1303"/>
      <c r="B1303">
        <f t="shared" si="630"/>
        <v>116900</v>
      </c>
      <c r="C1303" s="237" t="str">
        <f t="shared" si="633"/>
        <v>-1.54788709228469E-06+0.00579834209118073i</v>
      </c>
      <c r="D1303" s="208" t="str">
        <f t="shared" si="634"/>
        <v>-1.64875738684763+0.0444539560323856i</v>
      </c>
      <c r="E1303" t="str">
        <f t="shared" si="635"/>
        <v>36500</v>
      </c>
      <c r="F1303" t="str">
        <f t="shared" si="636"/>
        <v>0.21505376344086</v>
      </c>
      <c r="G1303" t="str">
        <f t="shared" si="631"/>
        <v>0.21505376344086</v>
      </c>
      <c r="H1303" t="str">
        <f t="shared" si="637"/>
        <v>2.23431413967478+0.776819065129576i</v>
      </c>
      <c r="I1303" t="str">
        <f t="shared" si="638"/>
        <v>459.065226505809i</v>
      </c>
      <c r="J1303" t="str">
        <f t="shared" si="632"/>
        <v>-284.258858128092+100.428781472223i</v>
      </c>
      <c r="K1303" t="str">
        <f t="shared" si="639"/>
        <v>0.507248861231856-1.43574361818204i</v>
      </c>
      <c r="L1303" t="str">
        <f t="shared" si="640"/>
        <v>0.153232941144986-0.368967902091882i</v>
      </c>
      <c r="M1303" t="str">
        <f t="shared" si="641"/>
        <v>0.660481802376842-1.80471152027392i</v>
      </c>
      <c r="N1303" t="str">
        <f t="shared" si="642"/>
        <v>-1.45812818106132i</v>
      </c>
      <c r="O1303" t="str">
        <f t="shared" si="643"/>
        <v>0.112429926656959-0.993659655813755i</v>
      </c>
      <c r="P1303" t="str">
        <f t="shared" si="644"/>
        <v>0.887570073343041+0.993659655813755i</v>
      </c>
      <c r="Q1303" t="str">
        <f t="shared" si="645"/>
        <v>-0.887570073343041+0.464468525247565i</v>
      </c>
      <c r="R1303" t="str">
        <f t="shared" si="646"/>
        <v>-0.325115310268564-1.28966209980267i</v>
      </c>
      <c r="S1303" t="str">
        <f t="shared" si="647"/>
        <v>0.162812342056107i</v>
      </c>
      <c r="T1303" t="str">
        <f t="shared" si="648"/>
        <v>0.20997290692987-0.0529327851031228i</v>
      </c>
      <c r="U1303" t="str">
        <f t="shared" si="649"/>
        <v>0.0000499999999999999-0.0012155913409805i</v>
      </c>
      <c r="V1303" t="str">
        <f t="shared" si="650"/>
        <v>0.00002-0.0136146230189816i</v>
      </c>
      <c r="W1303" t="str">
        <f t="shared" si="651"/>
        <v>0.0000422729588345702-0.00111608480888799i</v>
      </c>
      <c r="X1303" t="str">
        <f t="shared" si="652"/>
        <v>0.0000484881108529298-0.00111557843066293i</v>
      </c>
      <c r="Y1303" t="str">
        <f t="shared" si="653"/>
        <v>0.009+0.587603489927435i</v>
      </c>
      <c r="Z1303" t="str">
        <f t="shared" si="654"/>
        <v>-0.0228048698775269-0.00134394402466016i</v>
      </c>
      <c r="AA1303" t="str">
        <f t="shared" si="655"/>
        <v>0.315599112164482-20.4559106334655i</v>
      </c>
      <c r="AB1303" t="str">
        <f t="shared" si="656"/>
        <v>0.631632727357467-0.159230445061557i</v>
      </c>
      <c r="AC1303" t="str">
        <f t="shared" si="657"/>
        <v>1.12981690362433-1.24508367099158i</v>
      </c>
      <c r="AD1303" t="str">
        <f t="shared" si="658"/>
        <v>0.322594630415156+0.214571813220565i</v>
      </c>
      <c r="AE1303" t="str">
        <f t="shared" si="659"/>
        <v>-0.00706835606356823-0.00532683140581389i</v>
      </c>
      <c r="AF1303" t="str">
        <f t="shared" si="660"/>
        <v>-3.88307152652241-0.73236510909719i</v>
      </c>
      <c r="AG1303" t="str">
        <f t="shared" si="661"/>
        <v>1.01625768214103-0.0236431186898344i</v>
      </c>
      <c r="AH1303" t="str">
        <f t="shared" si="662"/>
        <v>0.0225648278465979+0.0259723376117752i</v>
      </c>
      <c r="AI1303">
        <f t="shared" si="663"/>
        <v>-29.267459600131779</v>
      </c>
      <c r="AJ1303">
        <f t="shared" si="664"/>
        <v>49.015811875036476</v>
      </c>
      <c r="AK1303"/>
      <c r="AL1303"/>
      <c r="AM1303"/>
      <c r="AN1303"/>
    </row>
    <row r="1304" spans="1:40" x14ac:dyDescent="0.35">
      <c r="A1304"/>
      <c r="B1304">
        <f t="shared" si="630"/>
        <v>117000</v>
      </c>
      <c r="C1304" s="237" t="str">
        <f t="shared" si="633"/>
        <v>-1.54524226238384E-06+0.005793386243945i</v>
      </c>
      <c r="D1304" s="208" t="str">
        <f t="shared" si="634"/>
        <v>-1.6487573665706+0.0444159612035784i</v>
      </c>
      <c r="E1304" t="str">
        <f t="shared" si="635"/>
        <v>36500</v>
      </c>
      <c r="F1304" t="str">
        <f t="shared" si="636"/>
        <v>0.21505376344086</v>
      </c>
      <c r="G1304" t="str">
        <f t="shared" si="631"/>
        <v>0.21505376344086</v>
      </c>
      <c r="H1304" t="str">
        <f t="shared" si="637"/>
        <v>2.23475337012928+0.776321085146316i</v>
      </c>
      <c r="I1304" t="str">
        <f t="shared" si="638"/>
        <v>459.457925587507i</v>
      </c>
      <c r="J1304" t="str">
        <f t="shared" si="632"/>
        <v>-284.747105977373+100.514691464928i</v>
      </c>
      <c r="K1304" t="str">
        <f t="shared" si="639"/>
        <v>0.506472759356894-1.43478182523766i</v>
      </c>
      <c r="L1304" t="str">
        <f t="shared" si="640"/>
        <v>0.153009575652868-0.368745229659902i</v>
      </c>
      <c r="M1304" t="str">
        <f t="shared" si="641"/>
        <v>0.659482335009762-1.80352705489756i</v>
      </c>
      <c r="N1304" t="str">
        <f t="shared" si="642"/>
        <v>-1.45937551055752i</v>
      </c>
      <c r="O1304" t="str">
        <f t="shared" si="643"/>
        <v>0.111190418519502-0.993799119958082i</v>
      </c>
      <c r="P1304" t="str">
        <f t="shared" si="644"/>
        <v>0.888809581480498+0.993799119958082i</v>
      </c>
      <c r="Q1304" t="str">
        <f t="shared" si="645"/>
        <v>-0.888809581480498+0.465576390599438i</v>
      </c>
      <c r="R1304" t="str">
        <f t="shared" si="646"/>
        <v>-0.325100635733584-1.28841804182287i</v>
      </c>
      <c r="S1304" t="str">
        <f t="shared" si="647"/>
        <v>0.162951616942383i</v>
      </c>
      <c r="T1304" t="str">
        <f t="shared" si="648"/>
        <v>0.209949803212775-0.0529756742617842i</v>
      </c>
      <c r="U1304" t="str">
        <f t="shared" si="649"/>
        <v>0.0000499999999999999-0.0012145523740224i</v>
      </c>
      <c r="V1304" t="str">
        <f t="shared" si="650"/>
        <v>0.00002-0.0136029865890509i</v>
      </c>
      <c r="W1304" t="str">
        <f t="shared" si="651"/>
        <v>0.0000422729577673529-0.00111513111615555i</v>
      </c>
      <c r="X1304" t="str">
        <f t="shared" si="652"/>
        <v>0.000048477477719135-0.00111462522991001i</v>
      </c>
      <c r="Y1304" t="str">
        <f t="shared" si="653"/>
        <v>0.009+0.588106144752009i</v>
      </c>
      <c r="Z1304" t="str">
        <f t="shared" si="654"/>
        <v>-0.0227658484218308-0.00134197168636619i</v>
      </c>
      <c r="AA1304" t="str">
        <f t="shared" si="655"/>
        <v>0.315057567940567-20.4383688855672i</v>
      </c>
      <c r="AB1304" t="str">
        <f t="shared" si="656"/>
        <v>0.63156322761079-0.15935946264128i</v>
      </c>
      <c r="AC1304" t="str">
        <f t="shared" si="657"/>
        <v>1.12909568972358-1.24413611840306i</v>
      </c>
      <c r="AD1304" t="str">
        <f t="shared" si="658"/>
        <v>0.322864607623109+0.214621364036903i</v>
      </c>
      <c r="AE1304" t="str">
        <f t="shared" si="659"/>
        <v>-0.00706227092409478-0.00531931260371065i</v>
      </c>
      <c r="AF1304" t="str">
        <f t="shared" si="660"/>
        <v>-3.88351073669988-0.731905123942738i</v>
      </c>
      <c r="AG1304" t="str">
        <f t="shared" si="661"/>
        <v>1.0162473982-0.0236429724738827i</v>
      </c>
      <c r="AH1304" t="str">
        <f t="shared" si="662"/>
        <v>0.0225534784557587+0.025938320925986i</v>
      </c>
      <c r="AI1304">
        <f t="shared" si="663"/>
        <v>-29.275824908448236</v>
      </c>
      <c r="AJ1304">
        <f t="shared" si="664"/>
        <v>48.992904573404282</v>
      </c>
      <c r="AK1304"/>
      <c r="AL1304"/>
      <c r="AM1304"/>
      <c r="AN1304"/>
    </row>
    <row r="1305" spans="1:40" x14ac:dyDescent="0.35">
      <c r="A1305"/>
      <c r="B1305">
        <f t="shared" si="630"/>
        <v>117100</v>
      </c>
      <c r="C1305" s="237" t="str">
        <f t="shared" si="633"/>
        <v>-1.54260420541258E-06+0.00578843886100675i</v>
      </c>
      <c r="D1305" s="208" t="str">
        <f t="shared" si="634"/>
        <v>-1.6487573463455+0.0443780312677184i</v>
      </c>
      <c r="E1305" t="str">
        <f t="shared" si="635"/>
        <v>36500</v>
      </c>
      <c r="F1305" t="str">
        <f t="shared" si="636"/>
        <v>0.21505376344086</v>
      </c>
      <c r="G1305" t="str">
        <f t="shared" si="631"/>
        <v>0.21505376344086</v>
      </c>
      <c r="H1305" t="str">
        <f t="shared" si="637"/>
        <v>2.23519166296908+0.775823601698738i</v>
      </c>
      <c r="I1305" t="str">
        <f t="shared" si="638"/>
        <v>459.850624669206i</v>
      </c>
      <c r="J1305" t="str">
        <f t="shared" si="632"/>
        <v>-285.235771310921+100.600601457633i</v>
      </c>
      <c r="K1305" t="str">
        <f t="shared" si="639"/>
        <v>0.505698368147837-1.43382109052369i</v>
      </c>
      <c r="L1305" t="str">
        <f t="shared" si="640"/>
        <v>0.15278667024747-0.368522746791121i</v>
      </c>
      <c r="M1305" t="str">
        <f t="shared" si="641"/>
        <v>0.658485038395307-1.80234383731481i</v>
      </c>
      <c r="N1305" t="str">
        <f t="shared" si="642"/>
        <v>-1.46062284005372i</v>
      </c>
      <c r="O1305" t="str">
        <f t="shared" si="643"/>
        <v>0.109950737388583-0.993937037919257i</v>
      </c>
      <c r="P1305" t="str">
        <f t="shared" si="644"/>
        <v>0.890049262611417+0.993937037919257i</v>
      </c>
      <c r="Q1305" t="str">
        <f t="shared" si="645"/>
        <v>-0.890049262611417+0.466685802134463i</v>
      </c>
      <c r="R1305" t="str">
        <f t="shared" si="646"/>
        <v>-0.325085946499124-1.28717598199283i</v>
      </c>
      <c r="S1305" t="str">
        <f t="shared" si="647"/>
        <v>0.163090891828658i</v>
      </c>
      <c r="T1305" t="str">
        <f t="shared" si="648"/>
        <v>0.209926678843639-0.0530185569355055i</v>
      </c>
      <c r="U1305" t="str">
        <f t="shared" si="649"/>
        <v>0.0000500000000000001-0.00121351518155953i</v>
      </c>
      <c r="V1305" t="str">
        <f t="shared" si="650"/>
        <v>0.00002-0.0135913700334667i</v>
      </c>
      <c r="W1305" t="str">
        <f t="shared" si="651"/>
        <v>0.0000422729566992233-0.00111417905246791i</v>
      </c>
      <c r="X1305" t="str">
        <f t="shared" si="652"/>
        <v>0.0000484668718100996-0.00111367365720992i</v>
      </c>
      <c r="Y1305" t="str">
        <f t="shared" si="653"/>
        <v>0.009+0.588608799576584i</v>
      </c>
      <c r="Z1305" t="str">
        <f t="shared" si="654"/>
        <v>-0.0227269270979504-0.00134000483396875i</v>
      </c>
      <c r="AA1305" t="str">
        <f t="shared" si="655"/>
        <v>0.314517418339428-20.4208572467476i</v>
      </c>
      <c r="AB1305" t="str">
        <f t="shared" si="656"/>
        <v>0.631493665739406-0.159488460713245i</v>
      </c>
      <c r="AC1305" t="str">
        <f t="shared" si="657"/>
        <v>1.12837608644146-1.24318948192513i</v>
      </c>
      <c r="AD1305" t="str">
        <f t="shared" si="658"/>
        <v>0.323134673833926+0.214670596047735i</v>
      </c>
      <c r="AE1305" t="str">
        <f t="shared" si="659"/>
        <v>-0.0070561985386287-0.00531180501141081i</v>
      </c>
      <c r="AF1305" t="str">
        <f t="shared" si="660"/>
        <v>-3.88394900931458-0.73144557043102i</v>
      </c>
      <c r="AG1305" t="str">
        <f t="shared" si="661"/>
        <v>1.01623710847089-0.0236428332431122i</v>
      </c>
      <c r="AH1305" t="str">
        <f t="shared" si="662"/>
        <v>0.0225421474752753+0.0259043534143456i</v>
      </c>
      <c r="AI1305">
        <f t="shared" si="663"/>
        <v>-29.284184448679277</v>
      </c>
      <c r="AJ1305">
        <f t="shared" si="664"/>
        <v>48.969983776181614</v>
      </c>
      <c r="AK1305"/>
      <c r="AL1305"/>
      <c r="AM1305"/>
      <c r="AN1305"/>
    </row>
    <row r="1306" spans="1:40" x14ac:dyDescent="0.35">
      <c r="A1306"/>
      <c r="B1306">
        <f t="shared" si="630"/>
        <v>117200</v>
      </c>
      <c r="C1306" s="237" t="str">
        <f t="shared" si="633"/>
        <v>-1.53997289826498E-06+0.00578349992069971i</v>
      </c>
      <c r="D1306" s="208" t="str">
        <f t="shared" si="634"/>
        <v>-1.64875732617215+0.0443401660586978i</v>
      </c>
      <c r="E1306" t="str">
        <f t="shared" si="635"/>
        <v>36500</v>
      </c>
      <c r="F1306" t="str">
        <f t="shared" si="636"/>
        <v>0.21505376344086</v>
      </c>
      <c r="G1306" t="str">
        <f t="shared" si="631"/>
        <v>0.21505376344086</v>
      </c>
      <c r="H1306" t="str">
        <f t="shared" si="637"/>
        <v>2.23562902071491+0.775326614466705i</v>
      </c>
      <c r="I1306" t="str">
        <f t="shared" si="638"/>
        <v>460.243323750905i</v>
      </c>
      <c r="J1306" t="str">
        <f t="shared" si="632"/>
        <v>-285.724854128734+100.686511450338i</v>
      </c>
      <c r="K1306" t="str">
        <f t="shared" si="639"/>
        <v>0.504925682800196-1.43286141297185i</v>
      </c>
      <c r="L1306" t="str">
        <f t="shared" si="640"/>
        <v>0.152564223752022-0.368300453487774i</v>
      </c>
      <c r="M1306" t="str">
        <f t="shared" si="641"/>
        <v>0.657489906552218-1.80116186645962i</v>
      </c>
      <c r="N1306" t="str">
        <f t="shared" si="642"/>
        <v>-1.46187016954992i</v>
      </c>
      <c r="O1306" t="str">
        <f t="shared" si="643"/>
        <v>0.108710885192933-0.994073409482705i</v>
      </c>
      <c r="P1306" t="str">
        <f t="shared" si="644"/>
        <v>0.891289114807067+0.994073409482705i</v>
      </c>
      <c r="Q1306" t="str">
        <f t="shared" si="645"/>
        <v>-0.891289114807067+0.467796760067215i</v>
      </c>
      <c r="R1306" t="str">
        <f t="shared" si="646"/>
        <v>-0.325071242559307-1.28593591518401i</v>
      </c>
      <c r="S1306" t="str">
        <f t="shared" si="647"/>
        <v>0.163230166714934i</v>
      </c>
      <c r="T1306" t="str">
        <f t="shared" si="648"/>
        <v>0.209903533820207-0.0530614331171864i</v>
      </c>
      <c r="U1306" t="str">
        <f t="shared" si="649"/>
        <v>0.0000500000000000001-0.00121247975904967i</v>
      </c>
      <c r="V1306" t="str">
        <f t="shared" si="650"/>
        <v>0.00002-0.0135797733013563i</v>
      </c>
      <c r="W1306" t="str">
        <f t="shared" si="651"/>
        <v>0.0000422729556301809-0.00111322861365514i</v>
      </c>
      <c r="X1306" t="str">
        <f t="shared" si="652"/>
        <v>0.0000484562930329473-0.00111272370839579i</v>
      </c>
      <c r="Y1306" t="str">
        <f t="shared" si="653"/>
        <v>0.009+0.589111454401158i</v>
      </c>
      <c r="Z1306" t="str">
        <f t="shared" si="654"/>
        <v>-0.0226881055634104-0.00133804344616638i</v>
      </c>
      <c r="AA1306" t="str">
        <f t="shared" si="655"/>
        <v>0.313978658569858-20.4033756394275i</v>
      </c>
      <c r="AB1306" t="str">
        <f t="shared" si="656"/>
        <v>0.631424041736534-0.159617439256095i</v>
      </c>
      <c r="AC1306" t="str">
        <f t="shared" si="657"/>
        <v>1.12765808938616-1.24224376076225i</v>
      </c>
      <c r="AD1306" t="str">
        <f t="shared" si="658"/>
        <v>0.323404828700265+0.214719509110245i</v>
      </c>
      <c r="AE1306" t="str">
        <f t="shared" si="659"/>
        <v>-0.00705013886133922-0.00530430860071784i</v>
      </c>
      <c r="AF1306" t="str">
        <f t="shared" si="660"/>
        <v>-3.88438634688706-0.730986448408007i</v>
      </c>
      <c r="AG1306" t="str">
        <f t="shared" si="661"/>
        <v>1.01622681295712-0.0236427009536959i</v>
      </c>
      <c r="AH1306" t="str">
        <f t="shared" si="662"/>
        <v>0.022530834831551+0.0258704349563412i</v>
      </c>
      <c r="AI1306">
        <f t="shared" si="663"/>
        <v>-29.292538233206034</v>
      </c>
      <c r="AJ1306">
        <f t="shared" si="664"/>
        <v>48.947049510782222</v>
      </c>
      <c r="AK1306"/>
      <c r="AL1306"/>
      <c r="AM1306"/>
      <c r="AN1306"/>
    </row>
    <row r="1307" spans="1:40" x14ac:dyDescent="0.35">
      <c r="A1307"/>
      <c r="B1307">
        <f t="shared" si="630"/>
        <v>117300</v>
      </c>
      <c r="C1307" s="237" t="str">
        <f t="shared" si="633"/>
        <v>-1.53734831793356E-06+0.00577856940143146i</v>
      </c>
      <c r="D1307" s="208" t="str">
        <f t="shared" si="634"/>
        <v>-1.64875730605037+0.0443023654109745i</v>
      </c>
      <c r="E1307" t="str">
        <f t="shared" si="635"/>
        <v>36500</v>
      </c>
      <c r="F1307" t="str">
        <f t="shared" si="636"/>
        <v>0.21505376344086</v>
      </c>
      <c r="G1307" t="str">
        <f t="shared" si="631"/>
        <v>0.21505376344086</v>
      </c>
      <c r="H1307" t="str">
        <f t="shared" si="637"/>
        <v>2.23606544587959+0.774830123128197i</v>
      </c>
      <c r="I1307" t="str">
        <f t="shared" si="638"/>
        <v>460.636022832603i</v>
      </c>
      <c r="J1307" t="str">
        <f t="shared" si="632"/>
        <v>-286.214354430814+100.772421443043i</v>
      </c>
      <c r="K1307" t="str">
        <f t="shared" si="639"/>
        <v>0.50415469852545-1.43190279151206i</v>
      </c>
      <c r="L1307" t="str">
        <f t="shared" si="640"/>
        <v>0.152342234993177-0.368078349750671i</v>
      </c>
      <c r="M1307" t="str">
        <f t="shared" si="641"/>
        <v>0.656496933518627-1.79998114126273i</v>
      </c>
      <c r="N1307" t="str">
        <f t="shared" si="642"/>
        <v>-1.46311749904613i</v>
      </c>
      <c r="O1307" t="str">
        <f t="shared" si="643"/>
        <v>0.107470863861545-0.994208234436254i</v>
      </c>
      <c r="P1307" t="str">
        <f t="shared" si="644"/>
        <v>0.892529136138455+0.994208234436254i</v>
      </c>
      <c r="Q1307" t="str">
        <f t="shared" si="645"/>
        <v>-0.892529136138455+0.468909264609876i</v>
      </c>
      <c r="R1307" t="str">
        <f t="shared" si="646"/>
        <v>-0.32505652390824-1.28469783628535i</v>
      </c>
      <c r="S1307" t="str">
        <f t="shared" si="647"/>
        <v>0.163369441601209i</v>
      </c>
      <c r="T1307" t="str">
        <f t="shared" si="648"/>
        <v>0.209880368140219-0.0531043027997192i</v>
      </c>
      <c r="U1307" t="str">
        <f t="shared" si="649"/>
        <v>0.0000500000000000001-0.00121144610196608i</v>
      </c>
      <c r="V1307" t="str">
        <f t="shared" si="650"/>
        <v>0.00002-0.0135681963420201i</v>
      </c>
      <c r="W1307" t="str">
        <f t="shared" si="651"/>
        <v>0.0000422729545602262-0.00111227979556156i</v>
      </c>
      <c r="X1307" t="str">
        <f t="shared" si="652"/>
        <v>0.0000484457412951985-0.00111177537931499i</v>
      </c>
      <c r="Y1307" t="str">
        <f t="shared" si="653"/>
        <v>0.009+0.589614109225732i</v>
      </c>
      <c r="Z1307" t="str">
        <f t="shared" si="654"/>
        <v>-0.0226493834771998-0.0013360875017614i</v>
      </c>
      <c r="AA1307" t="str">
        <f t="shared" si="655"/>
        <v>0.313441283861233-20.3859239862944i</v>
      </c>
      <c r="AB1307" t="str">
        <f t="shared" si="656"/>
        <v>0.631354355595375-0.159746398248448i</v>
      </c>
      <c r="AC1307" t="str">
        <f t="shared" si="657"/>
        <v>1.12694169418014-1.24129895411651i</v>
      </c>
      <c r="AD1307" t="str">
        <f t="shared" si="658"/>
        <v>0.323675071874547+0.214768103081937i</v>
      </c>
      <c r="AE1307" t="str">
        <f t="shared" si="659"/>
        <v>-0.00704409184659205-0.00529682334353688i</v>
      </c>
      <c r="AF1307" t="str">
        <f t="shared" si="660"/>
        <v>-3.88482275192996-0.730527757717222i</v>
      </c>
      <c r="AG1307" t="str">
        <f t="shared" si="661"/>
        <v>1.01621651166217-0.0236425755619402i</v>
      </c>
      <c r="AH1307" t="str">
        <f t="shared" si="662"/>
        <v>0.0225195404513075+0.0258365654318747i</v>
      </c>
      <c r="AI1307">
        <f t="shared" si="663"/>
        <v>-29.300886274377689</v>
      </c>
      <c r="AJ1307">
        <f t="shared" si="664"/>
        <v>48.924101804520504</v>
      </c>
      <c r="AK1307"/>
      <c r="AL1307"/>
      <c r="AM1307"/>
      <c r="AN1307"/>
    </row>
    <row r="1308" spans="1:40" x14ac:dyDescent="0.35">
      <c r="A1308"/>
      <c r="B1308">
        <f t="shared" si="630"/>
        <v>117400</v>
      </c>
      <c r="C1308" s="237" t="str">
        <f t="shared" si="633"/>
        <v>-1.53473044150877E-06+0.00577364728168319i</v>
      </c>
      <c r="D1308" s="208" t="str">
        <f t="shared" si="634"/>
        <v>-1.64875728597998+0.0442646291595711i</v>
      </c>
      <c r="E1308" t="str">
        <f t="shared" si="635"/>
        <v>36500</v>
      </c>
      <c r="F1308" t="str">
        <f t="shared" si="636"/>
        <v>0.21505376344086</v>
      </c>
      <c r="G1308" t="str">
        <f t="shared" si="631"/>
        <v>0.21505376344086</v>
      </c>
      <c r="H1308" t="str">
        <f t="shared" si="637"/>
        <v>2.23650094096811+0.774334127359336i</v>
      </c>
      <c r="I1308" t="str">
        <f t="shared" si="638"/>
        <v>461.028721914302i</v>
      </c>
      <c r="J1308" t="str">
        <f t="shared" si="632"/>
        <v>-286.70427221716+100.858331435748i</v>
      </c>
      <c r="K1308" t="str">
        <f t="shared" si="639"/>
        <v>0.503385410551005-1.43094522507249i</v>
      </c>
      <c r="L1308" t="str">
        <f t="shared" si="640"/>
        <v>0.152120702800999-0.367856435579205i</v>
      </c>
      <c r="M1308" t="str">
        <f t="shared" si="641"/>
        <v>0.655506113352004-1.79880166065169i</v>
      </c>
      <c r="N1308" t="str">
        <f t="shared" si="642"/>
        <v>-1.46436482854233i</v>
      </c>
      <c r="O1308" t="str">
        <f t="shared" si="643"/>
        <v>0.1062306753237-0.994341512570138i</v>
      </c>
      <c r="P1308" t="str">
        <f t="shared" si="644"/>
        <v>0.8937693246763+0.994341512570138i</v>
      </c>
      <c r="Q1308" t="str">
        <f t="shared" si="645"/>
        <v>-0.8937693246763+0.470023315972192i</v>
      </c>
      <c r="R1308" t="str">
        <f t="shared" si="646"/>
        <v>-0.325041790540034-1.28346174020322i</v>
      </c>
      <c r="S1308" t="str">
        <f t="shared" si="647"/>
        <v>0.163508716487485i</v>
      </c>
      <c r="T1308" t="str">
        <f t="shared" si="648"/>
        <v>0.209857181801422-0.0531471659759949i</v>
      </c>
      <c r="U1308" t="str">
        <f t="shared" si="649"/>
        <v>0.0000500000000000001-0.00121041420579745i</v>
      </c>
      <c r="V1308" t="str">
        <f t="shared" si="650"/>
        <v>0.00002-0.0135566391049315i</v>
      </c>
      <c r="W1308" t="str">
        <f t="shared" si="651"/>
        <v>0.0000422729534893592-0.00111133259404564i</v>
      </c>
      <c r="X1308" t="str">
        <f t="shared" si="652"/>
        <v>0.0000484352165047666-0.00111082866582901i</v>
      </c>
      <c r="Y1308" t="str">
        <f t="shared" si="653"/>
        <v>0.009+0.590116764050307i</v>
      </c>
      <c r="Z1308" t="str">
        <f t="shared" si="654"/>
        <v>-0.0226107604997638-0.00133413697965924i</v>
      </c>
      <c r="AA1308" t="str">
        <f t="shared" si="655"/>
        <v>0.31290528946341-20.3685022103014i</v>
      </c>
      <c r="AB1308" t="str">
        <f t="shared" si="656"/>
        <v>0.631284607309151-0.15987533766892i</v>
      </c>
      <c r="AC1308" t="str">
        <f t="shared" si="657"/>
        <v>1.12622689646007-1.24035506118774i</v>
      </c>
      <c r="AD1308" t="str">
        <f t="shared" si="658"/>
        <v>0.32394540300896+0.214816377820652i</v>
      </c>
      <c r="AE1308" t="str">
        <f t="shared" si="659"/>
        <v>-0.00703805744894804-0.00528934921187438i</v>
      </c>
      <c r="AF1308" t="str">
        <f t="shared" si="660"/>
        <v>-3.88525822694809-0.730069498199765i</v>
      </c>
      <c r="AG1308" t="str">
        <f t="shared" si="661"/>
        <v>1.0162062045895-0.0236424570242839i</v>
      </c>
      <c r="AH1308" t="str">
        <f t="shared" si="662"/>
        <v>0.0225082642615834+0.0258027447212632i</v>
      </c>
      <c r="AI1308">
        <f t="shared" si="663"/>
        <v>-29.309228584511125</v>
      </c>
      <c r="AJ1308">
        <f t="shared" si="664"/>
        <v>48.901140684614241</v>
      </c>
      <c r="AK1308"/>
      <c r="AL1308"/>
      <c r="AM1308"/>
      <c r="AN1308"/>
    </row>
    <row r="1309" spans="1:40" x14ac:dyDescent="0.35">
      <c r="A1309"/>
      <c r="B1309">
        <f t="shared" si="630"/>
        <v>117500</v>
      </c>
      <c r="C1309" s="237" t="str">
        <f t="shared" si="633"/>
        <v>-1.53211924617854E-06+0.00576873354000931i</v>
      </c>
      <c r="D1309" s="208" t="str">
        <f t="shared" si="634"/>
        <v>-1.64875726596081+0.0442269571400714i</v>
      </c>
      <c r="E1309" t="str">
        <f t="shared" si="635"/>
        <v>36500</v>
      </c>
      <c r="F1309" t="str">
        <f t="shared" si="636"/>
        <v>0.21505376344086</v>
      </c>
      <c r="G1309" t="str">
        <f t="shared" si="631"/>
        <v>0.21505376344086</v>
      </c>
      <c r="H1309" t="str">
        <f t="shared" si="637"/>
        <v>2.23693550847764+0.773838626834393i</v>
      </c>
      <c r="I1309" t="str">
        <f t="shared" si="638"/>
        <v>461.421420996001i</v>
      </c>
      <c r="J1309" t="str">
        <f t="shared" si="632"/>
        <v>-287.194607487772+100.944241428453i</v>
      </c>
      <c r="K1309" t="str">
        <f t="shared" si="639"/>
        <v>0.502617814120118-1.42998871257952i</v>
      </c>
      <c r="L1309" t="str">
        <f t="shared" si="640"/>
        <v>0.151899626008957-0.36763471097137i</v>
      </c>
      <c r="M1309" t="str">
        <f t="shared" si="641"/>
        <v>0.654517440129075-1.79762342355089i</v>
      </c>
      <c r="N1309" t="str">
        <f t="shared" si="642"/>
        <v>-1.46561215803853i</v>
      </c>
      <c r="O1309" t="str">
        <f t="shared" si="643"/>
        <v>0.104990321508913-0.994473243677001i</v>
      </c>
      <c r="P1309" t="str">
        <f t="shared" si="644"/>
        <v>0.895009678491087+0.994473243677001i</v>
      </c>
      <c r="Q1309" t="str">
        <f t="shared" si="645"/>
        <v>-0.895009678491087+0.471138914361529i</v>
      </c>
      <c r="R1309" t="str">
        <f t="shared" si="646"/>
        <v>-0.325027042448785-1.28222762186129i</v>
      </c>
      <c r="S1309" t="str">
        <f t="shared" si="647"/>
        <v>0.16364799137376i</v>
      </c>
      <c r="T1309" t="str">
        <f t="shared" si="648"/>
        <v>0.209833974801553-0.0531900226388975i</v>
      </c>
      <c r="U1309" t="str">
        <f t="shared" si="649"/>
        <v>0.0000500000000000001-0.00120938406604784i</v>
      </c>
      <c r="V1309" t="str">
        <f t="shared" si="650"/>
        <v>0.00002-0.0135451015397358i</v>
      </c>
      <c r="W1309" t="str">
        <f t="shared" si="651"/>
        <v>0.0000422729524175795-0.00111038700497994i</v>
      </c>
      <c r="X1309" t="str">
        <f t="shared" si="652"/>
        <v>0.0000484247185699559-0.00110988356381343i</v>
      </c>
      <c r="Y1309" t="str">
        <f t="shared" si="653"/>
        <v>0.009+0.590619418874881i</v>
      </c>
      <c r="Z1309" t="str">
        <f t="shared" si="654"/>
        <v>-0.0225722362929956-0.00133219185886792i</v>
      </c>
      <c r="AA1309" t="str">
        <f t="shared" si="655"/>
        <v>0.312370670646619-20.3511102346662i</v>
      </c>
      <c r="AB1309" t="str">
        <f t="shared" si="656"/>
        <v>0.631214796871056-0.160004257496103i</v>
      </c>
      <c r="AC1309" t="str">
        <f t="shared" si="657"/>
        <v>1.12551369187677-1.23941208117343i</v>
      </c>
      <c r="AD1309" t="str">
        <f t="shared" si="658"/>
        <v>0.32421582175546+0.214864333184552i</v>
      </c>
      <c r="AE1309" t="str">
        <f t="shared" si="659"/>
        <v>-0.00703203562316248-0.00528188617783747i</v>
      </c>
      <c r="AF1309" t="str">
        <f t="shared" si="660"/>
        <v>-3.88569277443845-0.729611669694322i</v>
      </c>
      <c r="AG1309" t="str">
        <f t="shared" si="661"/>
        <v>1.0161958917426-0.0236423452972984i</v>
      </c>
      <c r="AH1309" t="str">
        <f t="shared" si="662"/>
        <v>0.0224970061897335+0.025768972705236i</v>
      </c>
      <c r="AI1309">
        <f t="shared" si="663"/>
        <v>-29.317565175891126</v>
      </c>
      <c r="AJ1309">
        <f t="shared" si="664"/>
        <v>48.878166178182482</v>
      </c>
      <c r="AK1309"/>
      <c r="AL1309"/>
      <c r="AM1309"/>
      <c r="AN1309"/>
    </row>
    <row r="1310" spans="1:40" x14ac:dyDescent="0.35">
      <c r="A1310"/>
      <c r="B1310">
        <f t="shared" si="630"/>
        <v>117600</v>
      </c>
      <c r="C1310" s="237" t="str">
        <f t="shared" si="633"/>
        <v>-0.0000015295147092277+0.00576382815503718i</v>
      </c>
      <c r="D1310" s="208" t="str">
        <f t="shared" si="634"/>
        <v>-1.6487572459927+0.0441893491886184i</v>
      </c>
      <c r="E1310" t="str">
        <f t="shared" si="635"/>
        <v>36500</v>
      </c>
      <c r="F1310" t="str">
        <f t="shared" si="636"/>
        <v>0.21505376344086</v>
      </c>
      <c r="G1310" t="str">
        <f t="shared" si="631"/>
        <v>0.21505376344086</v>
      </c>
      <c r="H1310" t="str">
        <f t="shared" si="637"/>
        <v>2.23736915089752+0.773343621225829i</v>
      </c>
      <c r="I1310" t="str">
        <f t="shared" si="638"/>
        <v>461.8141200777i</v>
      </c>
      <c r="J1310" t="str">
        <f t="shared" si="632"/>
        <v>-287.68536024265+101.030151421158i</v>
      </c>
      <c r="K1310" t="str">
        <f t="shared" si="639"/>
        <v>0.501851904491847-1.42903325295781i</v>
      </c>
      <c r="L1310" t="str">
        <f t="shared" si="640"/>
        <v>0.15167900345391-0.367413175923762i</v>
      </c>
      <c r="M1310" t="str">
        <f t="shared" si="641"/>
        <v>0.653530907945757-1.79644642888157i</v>
      </c>
      <c r="N1310" t="str">
        <f t="shared" si="642"/>
        <v>-1.46685948753474i</v>
      </c>
      <c r="O1310" t="str">
        <f t="shared" si="643"/>
        <v>0.103749804346953-0.994603427551891i</v>
      </c>
      <c r="P1310" t="str">
        <f t="shared" si="644"/>
        <v>0.896250195653047+0.994603427551891i</v>
      </c>
      <c r="Q1310" t="str">
        <f t="shared" si="645"/>
        <v>-0.896250195653047+0.472256059982849i</v>
      </c>
      <c r="R1310" t="str">
        <f t="shared" si="646"/>
        <v>-0.325012279628587-1.28099547620046i</v>
      </c>
      <c r="S1310" t="str">
        <f t="shared" si="647"/>
        <v>0.163787266260035i</v>
      </c>
      <c r="T1310" t="str">
        <f t="shared" si="648"/>
        <v>0.209810747138345-0.0532328727813083i</v>
      </c>
      <c r="U1310" t="str">
        <f t="shared" si="649"/>
        <v>0.00005-0.00120835567823657i</v>
      </c>
      <c r="V1310" t="str">
        <f t="shared" si="650"/>
        <v>0.00002-0.0135335835962496i</v>
      </c>
      <c r="W1310" t="str">
        <f t="shared" si="651"/>
        <v>0.0000422729513448871-0.00110944302425107i</v>
      </c>
      <c r="X1310" t="str">
        <f t="shared" si="652"/>
        <v>0.000048414247399462-0.00110894006915787i</v>
      </c>
      <c r="Y1310" t="str">
        <f t="shared" si="653"/>
        <v>0.009+0.591122073699455i</v>
      </c>
      <c r="Z1310" t="str">
        <f t="shared" si="654"/>
        <v>-0.022533810520231-0.00133025211849742i</v>
      </c>
      <c r="AA1310" t="str">
        <f t="shared" si="655"/>
        <v>0.311837422701362-20.3337479828695i</v>
      </c>
      <c r="AB1310" t="str">
        <f t="shared" si="656"/>
        <v>0.631144924274268-0.160133157708585i</v>
      </c>
      <c r="AC1310" t="str">
        <f t="shared" si="657"/>
        <v>1.1248020760952-1.23847001326875i</v>
      </c>
      <c r="AD1310" t="str">
        <f t="shared" si="658"/>
        <v>0.324486327765779+0.214911969032112i</v>
      </c>
      <c r="AE1310" t="str">
        <f t="shared" si="659"/>
        <v>-0.00702602632418419-0.00527443421363322i</v>
      </c>
      <c r="AF1310" t="str">
        <f t="shared" si="660"/>
        <v>-3.88612639689022-0.729154272037211i</v>
      </c>
      <c r="AG1310" t="str">
        <f t="shared" si="661"/>
        <v>1.01618557312497-0.0236422403376867i</v>
      </c>
      <c r="AH1310" t="str">
        <f t="shared" si="662"/>
        <v>0.022485766163427+0.0257352492649317i</v>
      </c>
      <c r="AI1310">
        <f t="shared" si="663"/>
        <v>-29.325896060770752</v>
      </c>
      <c r="AJ1310">
        <f t="shared" si="664"/>
        <v>48.855178312244881</v>
      </c>
      <c r="AK1310"/>
      <c r="AL1310"/>
      <c r="AM1310"/>
      <c r="AN1310"/>
    </row>
    <row r="1311" spans="1:40" x14ac:dyDescent="0.35">
      <c r="A1311"/>
      <c r="B1311">
        <f t="shared" si="630"/>
        <v>117700</v>
      </c>
      <c r="C1311" s="237" t="str">
        <f t="shared" si="633"/>
        <v>-1.52691680803758E-06+0.00575893110546682i</v>
      </c>
      <c r="D1311" s="208" t="str">
        <f t="shared" si="634"/>
        <v>-1.64875722607546+0.0441518051419123i</v>
      </c>
      <c r="E1311" t="str">
        <f t="shared" si="635"/>
        <v>36500</v>
      </c>
      <c r="F1311" t="str">
        <f t="shared" si="636"/>
        <v>0.21505376344086</v>
      </c>
      <c r="G1311" t="str">
        <f t="shared" si="631"/>
        <v>0.21505376344086</v>
      </c>
      <c r="H1311" t="str">
        <f t="shared" si="637"/>
        <v>2.2378018707093+0.772849110204274i</v>
      </c>
      <c r="I1311" t="str">
        <f t="shared" si="638"/>
        <v>462.206819159398i</v>
      </c>
      <c r="J1311" t="str">
        <f t="shared" si="632"/>
        <v>-288.176530481795+101.116061413863i</v>
      </c>
      <c r="K1311" t="str">
        <f t="shared" si="639"/>
        <v>0.501087676940985-1.42807884513032i</v>
      </c>
      <c r="L1311" t="str">
        <f t="shared" si="640"/>
        <v>0.151458833976101-0.367191830431595i</v>
      </c>
      <c r="M1311" t="str">
        <f t="shared" si="641"/>
        <v>0.652546510917086-1.79527067556191i</v>
      </c>
      <c r="N1311" t="str">
        <f t="shared" si="642"/>
        <v>-1.46810681703094i</v>
      </c>
      <c r="O1311" t="str">
        <f t="shared" si="643"/>
        <v>0.102509125767876-0.994732063992262i</v>
      </c>
      <c r="P1311" t="str">
        <f t="shared" si="644"/>
        <v>0.897490874232124+0.994732063992262i</v>
      </c>
      <c r="Q1311" t="str">
        <f t="shared" si="645"/>
        <v>-0.897490874232124+0.473374753038678i</v>
      </c>
      <c r="R1311" t="str">
        <f t="shared" si="646"/>
        <v>-0.324997502073524-1.27976529817889i</v>
      </c>
      <c r="S1311" t="str">
        <f t="shared" si="647"/>
        <v>0.163926541146313i</v>
      </c>
      <c r="T1311" t="str">
        <f t="shared" si="648"/>
        <v>0.209787498809545-0.0532757163961045i</v>
      </c>
      <c r="U1311" t="str">
        <f t="shared" si="649"/>
        <v>0.00005-0.00120732903789822i</v>
      </c>
      <c r="V1311" t="str">
        <f t="shared" si="650"/>
        <v>0.00002-0.0135220852244601i</v>
      </c>
      <c r="W1311" t="str">
        <f t="shared" si="651"/>
        <v>0.0000422729502712827-0.00110850064775963i</v>
      </c>
      <c r="X1311" t="str">
        <f t="shared" si="652"/>
        <v>0.0000484038029023677-0.00110799817776593i</v>
      </c>
      <c r="Y1311" t="str">
        <f t="shared" si="653"/>
        <v>0.009+0.59162472852403i</v>
      </c>
      <c r="Z1311" t="str">
        <f t="shared" si="654"/>
        <v>-0.0224954828462387-0.0013283177377591i</v>
      </c>
      <c r="AA1311" t="str">
        <f t="shared" si="655"/>
        <v>0.3113055409383-20.3164153786543i</v>
      </c>
      <c r="AB1311" t="str">
        <f t="shared" si="656"/>
        <v>0.631074989512012-0.160262038284937i</v>
      </c>
      <c r="AC1311" t="str">
        <f t="shared" si="657"/>
        <v>1.12409204479437-1.23752885666675i</v>
      </c>
      <c r="AD1311" t="str">
        <f t="shared" si="658"/>
        <v>0.324756920691408+0.214959285222162i</v>
      </c>
      <c r="AE1311" t="str">
        <f t="shared" si="659"/>
        <v>-0.00702002950715425-0.00526699329156929i</v>
      </c>
      <c r="AF1311" t="str">
        <f t="shared" si="660"/>
        <v>-3.88655909678476-0.728697305062362i</v>
      </c>
      <c r="AG1311" t="str">
        <f t="shared" si="661"/>
        <v>1.01617524874013-0.0236421421022826i</v>
      </c>
      <c r="AH1311" t="str">
        <f t="shared" si="662"/>
        <v>0.022474544110644+0.0257015742818997i</v>
      </c>
      <c r="AI1311">
        <f t="shared" si="663"/>
        <v>-29.334221251371162</v>
      </c>
      <c r="AJ1311">
        <f t="shared" si="664"/>
        <v>48.832177113728079</v>
      </c>
      <c r="AK1311"/>
      <c r="AL1311"/>
      <c r="AM1311"/>
      <c r="AN1311"/>
    </row>
    <row r="1312" spans="1:40" x14ac:dyDescent="0.35">
      <c r="A1312"/>
      <c r="B1312">
        <f t="shared" si="630"/>
        <v>117800</v>
      </c>
      <c r="C1312" s="237" t="str">
        <f t="shared" si="633"/>
        <v>-1.52432552008545E-06+0.00575404237007055i</v>
      </c>
      <c r="D1312" s="208" t="str">
        <f t="shared" si="634"/>
        <v>-1.64875720620891+0.0441143248372076i</v>
      </c>
      <c r="E1312" t="str">
        <f t="shared" si="635"/>
        <v>36500</v>
      </c>
      <c r="F1312" t="str">
        <f t="shared" si="636"/>
        <v>0.21505376344086</v>
      </c>
      <c r="G1312" t="str">
        <f t="shared" si="631"/>
        <v>0.21505376344086</v>
      </c>
      <c r="H1312" t="str">
        <f t="shared" si="637"/>
        <v>2.23823367038678+0.772355093438571i</v>
      </c>
      <c r="I1312" t="str">
        <f t="shared" si="638"/>
        <v>462.599518241097i</v>
      </c>
      <c r="J1312" t="str">
        <f t="shared" si="632"/>
        <v>-288.668118205205+101.201971406568i</v>
      </c>
      <c r="K1312" t="str">
        <f t="shared" si="639"/>
        <v>0.50032512675802-1.42712548801836i</v>
      </c>
      <c r="L1312" t="str">
        <f t="shared" si="640"/>
        <v>0.151239116419146-0.366970674488712i</v>
      </c>
      <c r="M1312" t="str">
        <f t="shared" si="641"/>
        <v>0.651564243177166-1.79409616250707i</v>
      </c>
      <c r="N1312" t="str">
        <f t="shared" si="642"/>
        <v>-1.46935414652714i</v>
      </c>
      <c r="O1312" t="str">
        <f t="shared" si="643"/>
        <v>0.101268287701956-0.99485915279798i</v>
      </c>
      <c r="P1312" t="str">
        <f t="shared" si="644"/>
        <v>0.898731712298044+0.99485915279798i</v>
      </c>
      <c r="Q1312" t="str">
        <f t="shared" si="645"/>
        <v>-0.898731712298044+0.47449499372916i</v>
      </c>
      <c r="R1312" t="str">
        <f t="shared" si="646"/>
        <v>-0.324982709777679-1.27853708277178i</v>
      </c>
      <c r="S1312" t="str">
        <f t="shared" si="647"/>
        <v>0.164065816032588i</v>
      </c>
      <c r="T1312" t="str">
        <f t="shared" si="648"/>
        <v>0.209764229812877-0.0533185534761566i</v>
      </c>
      <c r="U1312" t="str">
        <f t="shared" si="649"/>
        <v>0.00005-0.00120630414058252i</v>
      </c>
      <c r="V1312" t="str">
        <f t="shared" si="650"/>
        <v>0.00002-0.0135106063745242i</v>
      </c>
      <c r="W1312" t="str">
        <f t="shared" si="651"/>
        <v>0.0000422729491967657-0.00110755987142011i</v>
      </c>
      <c r="X1312" t="str">
        <f t="shared" si="652"/>
        <v>0.0000483933849881403-0.00110705788555506i</v>
      </c>
      <c r="Y1312" t="str">
        <f t="shared" si="653"/>
        <v>0.009+0.592127383348604i</v>
      </c>
      <c r="Z1312" t="str">
        <f t="shared" si="654"/>
        <v>-0.022457252937214-0.00132638869596505i</v>
      </c>
      <c r="AA1312" t="str">
        <f t="shared" si="655"/>
        <v>0.31077502068816-20.2991123460248i</v>
      </c>
      <c r="AB1312" t="str">
        <f t="shared" si="656"/>
        <v>0.63100499257744-0.160390899203715i</v>
      </c>
      <c r="AC1312" t="str">
        <f t="shared" si="657"/>
        <v>1.12338359366729-1.23658861055816i</v>
      </c>
      <c r="AD1312" t="str">
        <f t="shared" si="658"/>
        <v>0.325027600183608+0.21500628161383i</v>
      </c>
      <c r="AE1312" t="str">
        <f t="shared" si="659"/>
        <v>-0.00701404512740488-0.00525956338405183i</v>
      </c>
      <c r="AF1312" t="str">
        <f t="shared" si="660"/>
        <v>-3.88699087659569-0.728240768601363i</v>
      </c>
      <c r="AG1312" t="str">
        <f t="shared" si="661"/>
        <v>1.0161649185916-0.0236420505480507i</v>
      </c>
      <c r="AH1312" t="str">
        <f t="shared" si="662"/>
        <v>0.0224633399596756+0.0256679476380937i</v>
      </c>
      <c r="AI1312">
        <f t="shared" si="663"/>
        <v>-29.342540759882347</v>
      </c>
      <c r="AJ1312">
        <f t="shared" si="664"/>
        <v>48.80916260945866</v>
      </c>
      <c r="AK1312"/>
      <c r="AL1312"/>
      <c r="AM1312"/>
      <c r="AN1312"/>
    </row>
    <row r="1313" spans="1:40" x14ac:dyDescent="0.35">
      <c r="A1313"/>
      <c r="B1313">
        <f t="shared" si="630"/>
        <v>117900</v>
      </c>
      <c r="C1313" s="237" t="str">
        <f t="shared" si="633"/>
        <v>-1.52174082294404E-06+0.00574916192769271i</v>
      </c>
      <c r="D1313" s="208" t="str">
        <f t="shared" si="634"/>
        <v>-1.6487571863929+0.0440769081123108i</v>
      </c>
      <c r="E1313" t="str">
        <f t="shared" si="635"/>
        <v>36500</v>
      </c>
      <c r="F1313" t="str">
        <f t="shared" si="636"/>
        <v>0.21505376344086</v>
      </c>
      <c r="G1313" t="str">
        <f t="shared" si="631"/>
        <v>0.21505376344086</v>
      </c>
      <c r="H1313" t="str">
        <f t="shared" si="637"/>
        <v>2.23866455239608+0.771861570595809i</v>
      </c>
      <c r="I1313" t="str">
        <f t="shared" si="638"/>
        <v>462.992217322796i</v>
      </c>
      <c r="J1313" t="str">
        <f t="shared" si="632"/>
        <v>-289.160123412882+101.287881399273i</v>
      </c>
      <c r="K1313" t="str">
        <f t="shared" si="639"/>
        <v>0.499564249249047-1.42617318054157i</v>
      </c>
      <c r="L1313" t="str">
        <f t="shared" si="640"/>
        <v>0.151019849630019-0.366749708087587i</v>
      </c>
      <c r="M1313" t="str">
        <f t="shared" si="641"/>
        <v>0.650584098879066-1.79292288862916i</v>
      </c>
      <c r="N1313" t="str">
        <f t="shared" si="642"/>
        <v>-1.47060147602335i</v>
      </c>
      <c r="O1313" t="str">
        <f t="shared" si="643"/>
        <v>0.100027292079719-0.994984693771315i</v>
      </c>
      <c r="P1313" t="str">
        <f t="shared" si="644"/>
        <v>0.899972707920281+0.994984693771315i</v>
      </c>
      <c r="Q1313" t="str">
        <f t="shared" si="645"/>
        <v>-0.899972707920281+0.475616782252035i</v>
      </c>
      <c r="R1313" t="str">
        <f t="shared" si="646"/>
        <v>-0.324967902735118-1.27731082497138i</v>
      </c>
      <c r="S1313" t="str">
        <f t="shared" si="647"/>
        <v>0.164205090918863i</v>
      </c>
      <c r="T1313" t="str">
        <f t="shared" si="648"/>
        <v>0.209740940146073-0.0533613840143323i</v>
      </c>
      <c r="U1313" t="str">
        <f t="shared" si="649"/>
        <v>0.00005-0.00120528098185429i</v>
      </c>
      <c r="V1313" t="str">
        <f t="shared" si="650"/>
        <v>0.00002-0.0134991469967681i</v>
      </c>
      <c r="W1313" t="str">
        <f t="shared" si="651"/>
        <v>0.0000422729481213362-0.00110662069116088i</v>
      </c>
      <c r="X1313" t="str">
        <f t="shared" si="652"/>
        <v>0.0000483829935666322-0.00110611918845663i</v>
      </c>
      <c r="Y1313" t="str">
        <f t="shared" si="653"/>
        <v>0.009+0.592630038173178i</v>
      </c>
      <c r="Z1313" t="str">
        <f t="shared" si="654"/>
        <v>-0.0224191204607723-0.00132446497252768i</v>
      </c>
      <c r="AA1313" t="str">
        <f t="shared" si="655"/>
        <v>0.310245857301625-20.2818388092449i</v>
      </c>
      <c r="AB1313" t="str">
        <f t="shared" si="656"/>
        <v>0.630934933463729-0.160519740443462i</v>
      </c>
      <c r="AC1313" t="str">
        <f t="shared" si="657"/>
        <v>1.12267671842093-1.23564927413155i</v>
      </c>
      <c r="AD1313" t="str">
        <f t="shared" si="658"/>
        <v>0.325298365893412+0.215052958066588i</v>
      </c>
      <c r="AE1313" t="str">
        <f t="shared" si="659"/>
        <v>-0.00700807314045911-0.00525214446358655i</v>
      </c>
      <c r="AF1313" t="str">
        <f t="shared" si="660"/>
        <v>-3.88742173878898-0.727784662483498i</v>
      </c>
      <c r="AG1313" t="str">
        <f t="shared" si="661"/>
        <v>1.01615458268294-0.0236419656320856i</v>
      </c>
      <c r="AH1313" t="str">
        <f t="shared" si="662"/>
        <v>0.0224521536391228+0.0256343692158748i</v>
      </c>
      <c r="AI1313">
        <f t="shared" si="663"/>
        <v>-29.350854598462242</v>
      </c>
      <c r="AJ1313">
        <f t="shared" si="664"/>
        <v>48.786134826168244</v>
      </c>
      <c r="AK1313"/>
      <c r="AL1313"/>
      <c r="AM1313"/>
      <c r="AN1313"/>
    </row>
    <row r="1314" spans="1:40" x14ac:dyDescent="0.35">
      <c r="A1314"/>
      <c r="B1314">
        <f t="shared" si="630"/>
        <v>118000</v>
      </c>
      <c r="C1314" s="237" t="str">
        <f t="shared" si="633"/>
        <v>-1.51916269428113E-06+0.00574428975724937i</v>
      </c>
      <c r="D1314" s="208" t="str">
        <f t="shared" si="634"/>
        <v>-1.64875716662725+0.0440395548055785i</v>
      </c>
      <c r="E1314" t="str">
        <f t="shared" si="635"/>
        <v>36500</v>
      </c>
      <c r="F1314" t="str">
        <f t="shared" si="636"/>
        <v>0.21505376344086</v>
      </c>
      <c r="G1314" t="str">
        <f t="shared" si="631"/>
        <v>0.21505376344086</v>
      </c>
      <c r="H1314" t="str">
        <f t="shared" si="637"/>
        <v>2.23909451919555+0.771368541341293i</v>
      </c>
      <c r="I1314" t="str">
        <f t="shared" si="638"/>
        <v>463.384916404494i</v>
      </c>
      <c r="J1314" t="str">
        <f t="shared" si="632"/>
        <v>-289.652546104825+101.373791391978i</v>
      </c>
      <c r="K1314" t="str">
        <f t="shared" si="639"/>
        <v>0.498805039735735-1.42522192161797i</v>
      </c>
      <c r="L1314" t="str">
        <f t="shared" si="640"/>
        <v>0.150801032459051-0.366528931219346i</v>
      </c>
      <c r="M1314" t="str">
        <f t="shared" si="641"/>
        <v>0.649606072194786-1.79175085283732i</v>
      </c>
      <c r="N1314" t="str">
        <f t="shared" si="642"/>
        <v>-1.47184880551955i</v>
      </c>
      <c r="O1314" t="str">
        <f t="shared" si="643"/>
        <v>0.0987861408319629-0.995108686716947i</v>
      </c>
      <c r="P1314" t="str">
        <f t="shared" si="644"/>
        <v>0.901213859168037+0.995108686716947i</v>
      </c>
      <c r="Q1314" t="str">
        <f t="shared" si="645"/>
        <v>-0.901213859168037+0.476740118802603i</v>
      </c>
      <c r="R1314" t="str">
        <f t="shared" si="646"/>
        <v>-0.324953080939913-1.27608651978696i</v>
      </c>
      <c r="S1314" t="str">
        <f t="shared" si="647"/>
        <v>0.164344365805139i</v>
      </c>
      <c r="T1314" t="str">
        <f t="shared" si="648"/>
        <v>0.209717629806875-0.053404208003496i</v>
      </c>
      <c r="U1314" t="str">
        <f t="shared" si="649"/>
        <v>0.00005-0.0012042595572934i</v>
      </c>
      <c r="V1314" t="str">
        <f t="shared" si="650"/>
        <v>0.00002-0.0134877070416861i</v>
      </c>
      <c r="W1314" t="str">
        <f t="shared" si="651"/>
        <v>0.0000422729470449942-0.00110568310292412i</v>
      </c>
      <c r="X1314" t="str">
        <f t="shared" si="652"/>
        <v>0.0000483726285480769-0.00110518208241575i</v>
      </c>
      <c r="Y1314" t="str">
        <f t="shared" si="653"/>
        <v>0.009+0.593132692997753i</v>
      </c>
      <c r="Z1314" t="str">
        <f t="shared" si="654"/>
        <v>-0.0223810850859402-0.0013225465469589i</v>
      </c>
      <c r="AA1314" t="str">
        <f t="shared" si="655"/>
        <v>0.30971804614923-20.2645946928374i</v>
      </c>
      <c r="AB1314" t="str">
        <f t="shared" si="656"/>
        <v>0.630864812164089-0.160648561982713i</v>
      </c>
      <c r="AC1314" t="str">
        <f t="shared" si="657"/>
        <v>1.1219714147762-1.23471084657339i</v>
      </c>
      <c r="AD1314" t="str">
        <f t="shared" si="658"/>
        <v>0.325569217471624+0.215099314440245i</v>
      </c>
      <c r="AE1314" t="str">
        <f t="shared" si="659"/>
        <v>-0.00700211350202921-0.00524473650277773i</v>
      </c>
      <c r="AF1314" t="str">
        <f t="shared" si="660"/>
        <v>-3.8878516858228-0.727328986535714i</v>
      </c>
      <c r="AG1314" t="str">
        <f t="shared" si="661"/>
        <v>1.01614424101769-0.0236418873116114i</v>
      </c>
      <c r="AH1314" t="str">
        <f t="shared" si="662"/>
        <v>0.0224409850778934+0.0256008388980083i</v>
      </c>
      <c r="AI1314">
        <f t="shared" si="663"/>
        <v>-29.359162779237398</v>
      </c>
      <c r="AJ1314">
        <f t="shared" si="664"/>
        <v>48.763093790494189</v>
      </c>
      <c r="AK1314"/>
      <c r="AL1314"/>
      <c r="AM1314"/>
      <c r="AN1314"/>
    </row>
    <row r="1315" spans="1:40" x14ac:dyDescent="0.35">
      <c r="A1315"/>
      <c r="B1315">
        <f t="shared" si="630"/>
        <v>118100</v>
      </c>
      <c r="C1315" s="237" t="str">
        <f t="shared" si="633"/>
        <v>-1.51659111185893E-06+0.00573942583772801i</v>
      </c>
      <c r="D1315" s="208" t="str">
        <f t="shared" si="634"/>
        <v>-1.64875714691179+0.0440022647559148i</v>
      </c>
      <c r="E1315" t="str">
        <f t="shared" si="635"/>
        <v>36500</v>
      </c>
      <c r="F1315" t="str">
        <f t="shared" si="636"/>
        <v>0.21505376344086</v>
      </c>
      <c r="G1315" t="str">
        <f t="shared" si="631"/>
        <v>0.21505376344086</v>
      </c>
      <c r="H1315" t="str">
        <f t="shared" si="637"/>
        <v>2.23952357323592+0.770876005338609i</v>
      </c>
      <c r="I1315" t="str">
        <f t="shared" si="638"/>
        <v>463.777615486193i</v>
      </c>
      <c r="J1315" t="str">
        <f t="shared" si="632"/>
        <v>-290.145386281034+101.459701384684i</v>
      </c>
      <c r="K1315" t="str">
        <f t="shared" si="639"/>
        <v>0.498047493555266-1.42427171016401i</v>
      </c>
      <c r="L1315" t="str">
        <f t="shared" si="640"/>
        <v>0.15058266375991-0.366308343873768i</v>
      </c>
      <c r="M1315" t="str">
        <f t="shared" si="641"/>
        <v>0.648630157315176-1.79058005403778i</v>
      </c>
      <c r="N1315" t="str">
        <f t="shared" si="642"/>
        <v>-1.47309613501575i</v>
      </c>
      <c r="O1315" t="str">
        <f t="shared" si="643"/>
        <v>0.0975448358896989-0.995231131441964i</v>
      </c>
      <c r="P1315" t="str">
        <f t="shared" si="644"/>
        <v>0.902455164110301+0.995231131441964i</v>
      </c>
      <c r="Q1315" t="str">
        <f t="shared" si="645"/>
        <v>-0.902455164110301+0.477865003573786i</v>
      </c>
      <c r="R1315" t="str">
        <f t="shared" si="646"/>
        <v>-0.324938244386122-1.27486416224461i</v>
      </c>
      <c r="S1315" t="str">
        <f t="shared" si="647"/>
        <v>0.164483640691414i</v>
      </c>
      <c r="T1315" t="str">
        <f t="shared" si="648"/>
        <v>0.209694298793003-0.0534470254365058i</v>
      </c>
      <c r="U1315" t="str">
        <f t="shared" si="649"/>
        <v>0.00005-0.00120323986249467i</v>
      </c>
      <c r="V1315" t="str">
        <f t="shared" si="650"/>
        <v>0.00002-0.0134762864599403i</v>
      </c>
      <c r="W1315" t="str">
        <f t="shared" si="651"/>
        <v>0.0000422729459677397-0.00110474710266571i</v>
      </c>
      <c r="X1315" t="str">
        <f t="shared" si="652"/>
        <v>0.0000483622898430878-0.00110424656339125i</v>
      </c>
      <c r="Y1315" t="str">
        <f t="shared" si="653"/>
        <v>0.009+0.593635347822327i</v>
      </c>
      <c r="Z1315" t="str">
        <f t="shared" si="654"/>
        <v>-0.0223431464831489-0.00132063339886974i</v>
      </c>
      <c r="AA1315" t="str">
        <f t="shared" si="655"/>
        <v>0.309191582621271-20.2473799215827i</v>
      </c>
      <c r="AB1315" t="str">
        <f t="shared" si="656"/>
        <v>0.630794628671659-0.160777363799985i</v>
      </c>
      <c r="AC1315" t="str">
        <f t="shared" si="657"/>
        <v>1.12126767846784-1.23377332706794i</v>
      </c>
      <c r="AD1315" t="str">
        <f t="shared" si="658"/>
        <v>0.325840154568811+0.215145350594914i</v>
      </c>
      <c r="AE1315" t="str">
        <f t="shared" si="659"/>
        <v>-0.00699616616801565-0.00523733947432704i</v>
      </c>
      <c r="AF1315" t="str">
        <f t="shared" si="660"/>
        <v>-3.88828072014771-0.726873740582694i</v>
      </c>
      <c r="AG1315" t="str">
        <f t="shared" si="661"/>
        <v>1.01613389359945-0.0236418155439808i</v>
      </c>
      <c r="AH1315" t="str">
        <f t="shared" si="662"/>
        <v>0.0224298342051997+0.0255673565676576i</v>
      </c>
      <c r="AI1315">
        <f t="shared" si="663"/>
        <v>-29.367465314304056</v>
      </c>
      <c r="AJ1315">
        <f t="shared" si="664"/>
        <v>48.740039528976041</v>
      </c>
      <c r="AK1315"/>
      <c r="AL1315"/>
      <c r="AM1315"/>
      <c r="AN1315"/>
    </row>
    <row r="1316" spans="1:40" x14ac:dyDescent="0.35">
      <c r="A1316"/>
      <c r="B1316">
        <f t="shared" si="630"/>
        <v>118200</v>
      </c>
      <c r="C1316" s="237" t="str">
        <f t="shared" si="633"/>
        <v>-1.51402605353374E-06+0.00573457014818718i</v>
      </c>
      <c r="D1316" s="208" t="str">
        <f t="shared" si="634"/>
        <v>-1.64875712724634+0.0439650378027684i</v>
      </c>
      <c r="E1316" t="str">
        <f t="shared" si="635"/>
        <v>36500</v>
      </c>
      <c r="F1316" t="str">
        <f t="shared" si="636"/>
        <v>0.21505376344086</v>
      </c>
      <c r="G1316" t="str">
        <f t="shared" si="631"/>
        <v>0.21505376344086</v>
      </c>
      <c r="H1316" t="str">
        <f t="shared" si="637"/>
        <v>2.23995171696021+0.770383962249602i</v>
      </c>
      <c r="I1316" t="str">
        <f t="shared" si="638"/>
        <v>464.170314567892i</v>
      </c>
      <c r="J1316" t="str">
        <f t="shared" si="632"/>
        <v>-290.638643941509+101.545611377389i</v>
      </c>
      <c r="K1316" t="str">
        <f t="shared" si="639"/>
        <v>0.497291606060257-1.42332254509456i</v>
      </c>
      <c r="L1316" t="str">
        <f t="shared" si="640"/>
        <v>0.150364742389596-0.3660879460393i</v>
      </c>
      <c r="M1316" t="str">
        <f t="shared" si="641"/>
        <v>0.647656348449853-1.78941049113386i</v>
      </c>
      <c r="N1316" t="str">
        <f t="shared" si="642"/>
        <v>-1.47434346451195i</v>
      </c>
      <c r="O1316" t="str">
        <f t="shared" si="643"/>
        <v>0.0963033791841878-0.995352027755862i</v>
      </c>
      <c r="P1316" t="str">
        <f t="shared" si="644"/>
        <v>0.903696620815812+0.995352027755862i</v>
      </c>
      <c r="Q1316" t="str">
        <f t="shared" si="645"/>
        <v>-0.903696620815812+0.478991436756088i</v>
      </c>
      <c r="R1316" t="str">
        <f t="shared" si="646"/>
        <v>-0.324923393067794-1.27364374738727i</v>
      </c>
      <c r="S1316" t="str">
        <f t="shared" si="647"/>
        <v>0.16462291557769i</v>
      </c>
      <c r="T1316" t="str">
        <f t="shared" si="648"/>
        <v>0.209670947102187-0.053489836306216i</v>
      </c>
      <c r="U1316" t="str">
        <f t="shared" si="649"/>
        <v>0.00005-0.00120222189306786i</v>
      </c>
      <c r="V1316" t="str">
        <f t="shared" si="650"/>
        <v>0.00002-0.01346488520236i</v>
      </c>
      <c r="W1316" t="str">
        <f t="shared" si="651"/>
        <v>0.0000422729448895729-0.00110381268635529i</v>
      </c>
      <c r="X1316" t="str">
        <f t="shared" si="652"/>
        <v>0.0000483519773626571-0.00110331262735571i</v>
      </c>
      <c r="Y1316" t="str">
        <f t="shared" si="653"/>
        <v>0.009+0.594138002646902i</v>
      </c>
      <c r="Z1316" t="str">
        <f t="shared" si="654"/>
        <v>-0.0223053043242292-0.00131872550796973i</v>
      </c>
      <c r="AA1316" t="str">
        <f t="shared" si="655"/>
        <v>0.308666462127691-20.230194420518i</v>
      </c>
      <c r="AB1316" t="str">
        <f t="shared" si="656"/>
        <v>0.630724382979611-0.160906145873782i</v>
      </c>
      <c r="AC1316" t="str">
        <f t="shared" si="657"/>
        <v>1.1205655052444-1.2328367147974i</v>
      </c>
      <c r="AD1316" t="str">
        <f t="shared" si="658"/>
        <v>0.326111176835313+0.21519106639106i</v>
      </c>
      <c r="AE1316" t="str">
        <f t="shared" si="659"/>
        <v>-0.00699023109450706-0.00522995335103475i</v>
      </c>
      <c r="AF1316" t="str">
        <f t="shared" si="660"/>
        <v>-3.88870884420655-0.726418924446834i</v>
      </c>
      <c r="AG1316" t="str">
        <f t="shared" si="661"/>
        <v>1.01612354043179-0.0236417502866752i</v>
      </c>
      <c r="AH1316" t="str">
        <f t="shared" si="662"/>
        <v>0.0224187009505609+0.0255339221083911i</v>
      </c>
      <c r="AI1316">
        <f t="shared" si="663"/>
        <v>-29.375762215725945</v>
      </c>
      <c r="AJ1316">
        <f t="shared" si="664"/>
        <v>48.716972068060379</v>
      </c>
      <c r="AK1316"/>
      <c r="AL1316"/>
      <c r="AM1316"/>
      <c r="AN1316"/>
    </row>
    <row r="1317" spans="1:40" x14ac:dyDescent="0.35">
      <c r="A1317"/>
      <c r="B1317">
        <f t="shared" si="630"/>
        <v>118300</v>
      </c>
      <c r="C1317" s="237" t="str">
        <f t="shared" si="633"/>
        <v>-1.51146749725539E-06+0.00572972266775629i</v>
      </c>
      <c r="D1317" s="208" t="str">
        <f t="shared" si="634"/>
        <v>-1.64875710763074+0.0439278737861316i</v>
      </c>
      <c r="E1317" t="str">
        <f t="shared" si="635"/>
        <v>36500</v>
      </c>
      <c r="F1317" t="str">
        <f t="shared" si="636"/>
        <v>0.21505376344086</v>
      </c>
      <c r="G1317" t="str">
        <f t="shared" si="631"/>
        <v>0.21505376344086</v>
      </c>
      <c r="H1317" t="str">
        <f t="shared" si="637"/>
        <v>2.24037895280388+0.769892411734427i</v>
      </c>
      <c r="I1317" t="str">
        <f t="shared" si="638"/>
        <v>464.563013649591i</v>
      </c>
      <c r="J1317" t="str">
        <f t="shared" si="632"/>
        <v>-291.132319086251+101.631521370094i</v>
      </c>
      <c r="K1317" t="str">
        <f t="shared" si="639"/>
        <v>0.496537372618725-1.42237442532294i</v>
      </c>
      <c r="L1317" t="str">
        <f t="shared" si="640"/>
        <v>0.150147267208435-0.365867737703065i</v>
      </c>
      <c r="M1317" t="str">
        <f t="shared" si="641"/>
        <v>0.64668463982716-1.78824216302601i</v>
      </c>
      <c r="N1317" t="str">
        <f t="shared" si="642"/>
        <v>-1.47559079400816i</v>
      </c>
      <c r="O1317" t="str">
        <f t="shared" si="643"/>
        <v>0.0950617726469155-0.995471375470549i</v>
      </c>
      <c r="P1317" t="str">
        <f t="shared" si="644"/>
        <v>0.904938227353084+0.995471375470549i</v>
      </c>
      <c r="Q1317" t="str">
        <f t="shared" si="645"/>
        <v>-0.904938227353084+0.480119418537611i</v>
      </c>
      <c r="R1317" t="str">
        <f t="shared" si="646"/>
        <v>-0.324908526978978-1.27242527027465i</v>
      </c>
      <c r="S1317" t="str">
        <f t="shared" si="647"/>
        <v>0.164762190463965i</v>
      </c>
      <c r="T1317" t="str">
        <f t="shared" si="648"/>
        <v>0.209647574732154-0.0535326406054767i</v>
      </c>
      <c r="U1317" t="str">
        <f t="shared" si="649"/>
        <v>0.00005-0.00120120564463754i</v>
      </c>
      <c r="V1317" t="str">
        <f t="shared" si="650"/>
        <v>0.00002-0.0134535032199404i</v>
      </c>
      <c r="W1317" t="str">
        <f t="shared" si="651"/>
        <v>0.0000422729438104938-0.00110287984997605i</v>
      </c>
      <c r="X1317" t="str">
        <f t="shared" si="652"/>
        <v>0.0000483416910181522-0.00110238027029524i</v>
      </c>
      <c r="Y1317" t="str">
        <f t="shared" si="653"/>
        <v>0.009+0.594640657471476i</v>
      </c>
      <c r="Z1317" t="str">
        <f t="shared" si="654"/>
        <v>-0.0222675582824003-0.00131682285406628i</v>
      </c>
      <c r="AA1317" t="str">
        <f t="shared" si="655"/>
        <v>0.308142680097987-20.2130381149359i</v>
      </c>
      <c r="AB1317" t="str">
        <f t="shared" si="656"/>
        <v>0.630654075081109-0.161034908182596i</v>
      </c>
      <c r="AC1317" t="str">
        <f t="shared" si="657"/>
        <v>1.11986489086822-1.23190100894187i</v>
      </c>
      <c r="AD1317" t="str">
        <f t="shared" si="658"/>
        <v>0.326382283921241+0.215236461689463i</v>
      </c>
      <c r="AE1317" t="str">
        <f t="shared" si="659"/>
        <v>-0.00698430823777808-0.00522257810579756i</v>
      </c>
      <c r="AF1317" t="str">
        <f t="shared" si="660"/>
        <v>-3.88913606043462-0.725964537948295i</v>
      </c>
      <c r="AG1317" t="str">
        <f t="shared" si="661"/>
        <v>1.01611318151832-0.0236416914973039i</v>
      </c>
      <c r="AH1317" t="str">
        <f t="shared" si="662"/>
        <v>0.0224075852437971+0.0255005354041723i</v>
      </c>
      <c r="AI1317">
        <f t="shared" si="663"/>
        <v>-29.384053495536726</v>
      </c>
      <c r="AJ1317">
        <f t="shared" si="664"/>
        <v>48.6938914340978</v>
      </c>
      <c r="AK1317"/>
      <c r="AL1317"/>
      <c r="AM1317"/>
      <c r="AN1317"/>
    </row>
    <row r="1318" spans="1:40" x14ac:dyDescent="0.35">
      <c r="A1318"/>
      <c r="B1318">
        <f t="shared" si="630"/>
        <v>118400</v>
      </c>
      <c r="C1318" s="237" t="str">
        <f t="shared" si="633"/>
        <v>-1.50891542106678E-06+0.00572488337563523i</v>
      </c>
      <c r="D1318" s="208" t="str">
        <f t="shared" si="634"/>
        <v>-1.64875708806482+0.0438907725465368i</v>
      </c>
      <c r="E1318" t="str">
        <f t="shared" si="635"/>
        <v>36500</v>
      </c>
      <c r="F1318" t="str">
        <f t="shared" si="636"/>
        <v>0.21505376344086</v>
      </c>
      <c r="G1318" t="str">
        <f t="shared" si="631"/>
        <v>0.21505376344086</v>
      </c>
      <c r="H1318" t="str">
        <f t="shared" si="637"/>
        <v>2.24080528319477+0.769401353451544i</v>
      </c>
      <c r="I1318" t="str">
        <f t="shared" si="638"/>
        <v>464.955712731289i</v>
      </c>
      <c r="J1318" t="str">
        <f t="shared" si="632"/>
        <v>-291.626411715258+101.717431362799i</v>
      </c>
      <c r="K1318" t="str">
        <f t="shared" si="639"/>
        <v>0.49578478861403-1.42142734976097i</v>
      </c>
      <c r="L1318" t="str">
        <f t="shared" si="640"/>
        <v>0.149930237080058-0.36564771885087i</v>
      </c>
      <c r="M1318" t="str">
        <f t="shared" si="641"/>
        <v>0.645715025694088-1.78707506861184i</v>
      </c>
      <c r="N1318" t="str">
        <f t="shared" si="642"/>
        <v>-1.47683812350436i</v>
      </c>
      <c r="O1318" t="str">
        <f t="shared" si="643"/>
        <v>0.0938200182096318-0.995589174400337i</v>
      </c>
      <c r="P1318" t="str">
        <f t="shared" si="644"/>
        <v>0.906179981790368+0.995589174400337i</v>
      </c>
      <c r="Q1318" t="str">
        <f t="shared" si="645"/>
        <v>-0.906179981790368+0.481248949104023i</v>
      </c>
      <c r="R1318" t="str">
        <f t="shared" si="646"/>
        <v>-0.324893646113712-1.27120872598311i</v>
      </c>
      <c r="S1318" t="str">
        <f t="shared" si="647"/>
        <v>0.164901465350241i</v>
      </c>
      <c r="T1318" t="str">
        <f t="shared" si="648"/>
        <v>0.209624181680628-0.0535754383271337i</v>
      </c>
      <c r="U1318" t="str">
        <f t="shared" si="649"/>
        <v>0.0000499999999999999-0.00120019111284308i</v>
      </c>
      <c r="V1318" t="str">
        <f t="shared" si="650"/>
        <v>0.00002-0.0134421404638425i</v>
      </c>
      <c r="W1318" t="str">
        <f t="shared" si="651"/>
        <v>0.0000422729427305018-0.00110194858952481i</v>
      </c>
      <c r="X1318" t="str">
        <f t="shared" si="652"/>
        <v>0.0000483314307213136-0.00110144948820956i</v>
      </c>
      <c r="Y1318" t="str">
        <f t="shared" si="653"/>
        <v>0.009+0.59514331229605i</v>
      </c>
      <c r="Z1318" t="str">
        <f t="shared" si="654"/>
        <v>-0.0222299080322663-0.00131492541706415i</v>
      </c>
      <c r="AA1318" t="str">
        <f t="shared" si="655"/>
        <v>0.307620231981108-20.1959109303835i</v>
      </c>
      <c r="AB1318" t="str">
        <f t="shared" si="656"/>
        <v>0.630583704969304-0.161163650704906i</v>
      </c>
      <c r="AC1318" t="str">
        <f t="shared" si="657"/>
        <v>1.11916583111532-1.2309662086794i</v>
      </c>
      <c r="AD1318" t="str">
        <f t="shared" si="658"/>
        <v>0.326653475476476+0.215281536351243i</v>
      </c>
      <c r="AE1318" t="str">
        <f t="shared" si="659"/>
        <v>-0.00697839755428935-0.00521521371160948i</v>
      </c>
      <c r="AF1318" t="str">
        <f t="shared" si="660"/>
        <v>-3.88956237125959-0.725510580905007i</v>
      </c>
      <c r="AG1318" t="str">
        <f t="shared" si="661"/>
        <v>1.01610281686265-0.0236416391336036i</v>
      </c>
      <c r="AH1318" t="str">
        <f t="shared" si="662"/>
        <v>0.0223964870150307+0.0254671963393637i</v>
      </c>
      <c r="AI1318">
        <f t="shared" si="663"/>
        <v>-29.392339165738527</v>
      </c>
      <c r="AJ1318">
        <f t="shared" si="664"/>
        <v>48.670797653345701</v>
      </c>
      <c r="AK1318"/>
      <c r="AL1318"/>
      <c r="AM1318"/>
      <c r="AN1318"/>
    </row>
    <row r="1319" spans="1:40" x14ac:dyDescent="0.35">
      <c r="A1319"/>
      <c r="B1319">
        <f t="shared" si="630"/>
        <v>118500</v>
      </c>
      <c r="C1319" s="237" t="str">
        <f t="shared" si="633"/>
        <v>-1.50636980310342E-06+0.00572005225109411i</v>
      </c>
      <c r="D1319" s="208" t="str">
        <f t="shared" si="634"/>
        <v>-1.64875706854842+0.0438537339250549i</v>
      </c>
      <c r="E1319" t="str">
        <f t="shared" si="635"/>
        <v>36500</v>
      </c>
      <c r="F1319" t="str">
        <f t="shared" si="636"/>
        <v>0.21505376344086</v>
      </c>
      <c r="G1319" t="str">
        <f t="shared" si="631"/>
        <v>0.21505376344086</v>
      </c>
      <c r="H1319" t="str">
        <f t="shared" si="637"/>
        <v>2.24123071055314+0.76891078705775i</v>
      </c>
      <c r="I1319" t="str">
        <f t="shared" si="638"/>
        <v>465.348411812988i</v>
      </c>
      <c r="J1319" t="str">
        <f t="shared" si="632"/>
        <v>-292.120921828532+101.803341355504i</v>
      </c>
      <c r="K1319" t="str">
        <f t="shared" si="639"/>
        <v>0.495033849444797-1.42048131731899i</v>
      </c>
      <c r="L1319" t="str">
        <f t="shared" si="640"/>
        <v>0.149713650871401-0.365427889467219i</v>
      </c>
      <c r="M1319" t="str">
        <f t="shared" si="641"/>
        <v>0.644747500316198-1.78590920678621i</v>
      </c>
      <c r="N1319" t="str">
        <f t="shared" si="642"/>
        <v>-1.47808545300056i</v>
      </c>
      <c r="O1319" t="str">
        <f t="shared" si="643"/>
        <v>0.0925781178042862-0.995705424361952i</v>
      </c>
      <c r="P1319" t="str">
        <f t="shared" si="644"/>
        <v>0.907421882195714+0.995705424361952i</v>
      </c>
      <c r="Q1319" t="str">
        <f t="shared" si="645"/>
        <v>-0.907421882195714+0.482380028638608i</v>
      </c>
      <c r="R1319" t="str">
        <f t="shared" si="646"/>
        <v>-0.324878750466029-1.26999410960565i</v>
      </c>
      <c r="S1319" t="str">
        <f t="shared" si="647"/>
        <v>0.165040740236516i</v>
      </c>
      <c r="T1319" t="str">
        <f t="shared" si="648"/>
        <v>0.209600767945332-0.0536182294640278i</v>
      </c>
      <c r="U1319" t="str">
        <f t="shared" si="649"/>
        <v>0.0000499999999999999-0.00119917829333857i</v>
      </c>
      <c r="V1319" t="str">
        <f t="shared" si="650"/>
        <v>0.00002-0.013430796885392i</v>
      </c>
      <c r="W1319" t="str">
        <f t="shared" si="651"/>
        <v>0.0000422729416495976-0.00110101890101187i</v>
      </c>
      <c r="X1319" t="str">
        <f t="shared" si="652"/>
        <v>0.0000483211963842566-0.00110052027711188i</v>
      </c>
      <c r="Y1319" t="str">
        <f t="shared" si="653"/>
        <v>0.009+0.595645967120625i</v>
      </c>
      <c r="Z1319" t="str">
        <f t="shared" si="654"/>
        <v>-0.0221923532498075-0.0013130331769649i</v>
      </c>
      <c r="AA1319" t="str">
        <f t="shared" si="655"/>
        <v>0.307099113245352-20.178812792661i</v>
      </c>
      <c r="AB1319" t="str">
        <f t="shared" si="656"/>
        <v>0.630513272637348-0.161292373419176i</v>
      </c>
      <c r="AC1319" t="str">
        <f t="shared" si="657"/>
        <v>1.11846832177541-1.23003231318602i</v>
      </c>
      <c r="AD1319" t="str">
        <f t="shared" si="658"/>
        <v>0.326924751150668+0.215326290237842i</v>
      </c>
      <c r="AE1319" t="str">
        <f t="shared" si="659"/>
        <v>-0.00697249900068596-0.00520786014156058i</v>
      </c>
      <c r="AF1319" t="str">
        <f t="shared" si="660"/>
        <v>-3.88998777910156-0.725057053132695i</v>
      </c>
      <c r="AG1319" t="str">
        <f t="shared" si="661"/>
        <v>1.01609244646843-0.0236415931534375i</v>
      </c>
      <c r="AH1319" t="str">
        <f t="shared" si="662"/>
        <v>0.0223854061946825+0.0254339047987214i</v>
      </c>
      <c r="AI1319">
        <f t="shared" si="663"/>
        <v>-29.400619238303211</v>
      </c>
      <c r="AJ1319">
        <f t="shared" si="664"/>
        <v>48.647690751967545</v>
      </c>
      <c r="AK1319"/>
      <c r="AL1319"/>
      <c r="AM1319"/>
      <c r="AN1319"/>
    </row>
    <row r="1320" spans="1:40" x14ac:dyDescent="0.35">
      <c r="A1320"/>
      <c r="B1320">
        <f t="shared" si="630"/>
        <v>118600</v>
      </c>
      <c r="C1320" s="237" t="str">
        <f t="shared" si="633"/>
        <v>-1.50383062159297E-06+0.00571522927347295i</v>
      </c>
      <c r="D1320" s="208" t="str">
        <f t="shared" si="634"/>
        <v>-1.64875704908136+0.0438167577632926i</v>
      </c>
      <c r="E1320" t="str">
        <f t="shared" si="635"/>
        <v>36500</v>
      </c>
      <c r="F1320" t="str">
        <f t="shared" si="636"/>
        <v>0.21505376344086</v>
      </c>
      <c r="G1320" t="str">
        <f t="shared" si="631"/>
        <v>0.21505376344086</v>
      </c>
      <c r="H1320" t="str">
        <f t="shared" si="637"/>
        <v>2.2416552372917+0.768420712208167i</v>
      </c>
      <c r="I1320" t="str">
        <f t="shared" si="638"/>
        <v>465.741110894687i</v>
      </c>
      <c r="J1320" t="str">
        <f t="shared" si="632"/>
        <v>-292.615849426072+101.889251348209i</v>
      </c>
      <c r="K1320" t="str">
        <f t="shared" si="639"/>
        <v>0.494284550524884-1.41953632690585i</v>
      </c>
      <c r="L1320" t="str">
        <f t="shared" si="640"/>
        <v>0.149497507452691-0.365208249535321i</v>
      </c>
      <c r="M1320" t="str">
        <f t="shared" si="641"/>
        <v>0.643782057977575-1.78474457644117i</v>
      </c>
      <c r="N1320" t="str">
        <f t="shared" si="642"/>
        <v>-1.47933278249677i</v>
      </c>
      <c r="O1320" t="str">
        <f t="shared" si="643"/>
        <v>0.0913360733630557-0.995820125174531i</v>
      </c>
      <c r="P1320" t="str">
        <f t="shared" si="644"/>
        <v>0.908663926636944+0.995820125174531i</v>
      </c>
      <c r="Q1320" t="str">
        <f t="shared" si="645"/>
        <v>-0.908663926636944+0.483512657322239i</v>
      </c>
      <c r="R1320" t="str">
        <f t="shared" si="646"/>
        <v>-0.324863840029954-1.26878141625178i</v>
      </c>
      <c r="S1320" t="str">
        <f t="shared" si="647"/>
        <v>0.165180015122792i</v>
      </c>
      <c r="T1320" t="str">
        <f t="shared" si="648"/>
        <v>0.209577333523986-0.0536610140089961i</v>
      </c>
      <c r="U1320" t="str">
        <f t="shared" si="649"/>
        <v>0.0000499999999999999-0.00119816718179276i</v>
      </c>
      <c r="V1320" t="str">
        <f t="shared" si="650"/>
        <v>0.00002-0.0134194724360789i</v>
      </c>
      <c r="W1320" t="str">
        <f t="shared" si="651"/>
        <v>0.0000422729405677809-0.001100090780461i</v>
      </c>
      <c r="X1320" t="str">
        <f t="shared" si="652"/>
        <v>0.0000483109879194648-0.00109959263302885i</v>
      </c>
      <c r="Y1320" t="str">
        <f t="shared" si="653"/>
        <v>0.009+0.596148621945199i</v>
      </c>
      <c r="Z1320" t="str">
        <f t="shared" si="654"/>
        <v>-0.0221548936123736-0.00131114611386636i</v>
      </c>
      <c r="AA1320" t="str">
        <f t="shared" si="655"/>
        <v>0.306579319378277-20.1617436278211i</v>
      </c>
      <c r="AB1320" t="str">
        <f t="shared" si="656"/>
        <v>0.630442778078382-0.161421076303858i</v>
      </c>
      <c r="AC1320" t="str">
        <f t="shared" si="657"/>
        <v>1.11777235865179-1.22909932163575i</v>
      </c>
      <c r="AD1320" t="str">
        <f t="shared" si="658"/>
        <v>0.327196110593236+0.215370723211039i</v>
      </c>
      <c r="AE1320" t="str">
        <f t="shared" si="659"/>
        <v>-0.00696661253379683-0.00520051736883704i</v>
      </c>
      <c r="AF1320" t="str">
        <f t="shared" si="660"/>
        <v>-3.89041228637306-0.724603954444874i</v>
      </c>
      <c r="AG1320" t="str">
        <f t="shared" si="661"/>
        <v>1.01608207033929-0.0236415535147952i</v>
      </c>
      <c r="AH1320" t="str">
        <f t="shared" si="662"/>
        <v>0.0223743427134724+0.0254006606673959i</v>
      </c>
      <c r="AI1320">
        <f t="shared" si="663"/>
        <v>-29.408893725171591</v>
      </c>
      <c r="AJ1320">
        <f t="shared" si="664"/>
        <v>48.624570756033179</v>
      </c>
      <c r="AK1320"/>
      <c r="AL1320"/>
      <c r="AM1320"/>
      <c r="AN1320"/>
    </row>
    <row r="1321" spans="1:40" x14ac:dyDescent="0.35">
      <c r="A1321"/>
      <c r="B1321">
        <f t="shared" si="630"/>
        <v>118700</v>
      </c>
      <c r="C1321" s="237" t="str">
        <f t="shared" si="633"/>
        <v>-1.50129785485475E-06+0.0057104144221814i</v>
      </c>
      <c r="D1321" s="208" t="str">
        <f t="shared" si="634"/>
        <v>-1.64875702966348+0.0437798439033907i</v>
      </c>
      <c r="E1321" t="str">
        <f t="shared" si="635"/>
        <v>36500</v>
      </c>
      <c r="F1321" t="str">
        <f t="shared" si="636"/>
        <v>0.21505376344086</v>
      </c>
      <c r="G1321" t="str">
        <f t="shared" si="631"/>
        <v>0.21505376344086</v>
      </c>
      <c r="H1321" t="str">
        <f t="shared" si="637"/>
        <v>2.24207886581566+0.7679311285563i</v>
      </c>
      <c r="I1321" t="str">
        <f t="shared" si="638"/>
        <v>466.133809976386i</v>
      </c>
      <c r="J1321" t="str">
        <f t="shared" si="632"/>
        <v>-293.111194507878+101.975161340914i</v>
      </c>
      <c r="K1321" t="str">
        <f t="shared" si="639"/>
        <v>0.493536887283309-1.41859237742898i</v>
      </c>
      <c r="L1321" t="str">
        <f t="shared" si="640"/>
        <v>0.149281805697436-0.364988799037097i</v>
      </c>
      <c r="M1321" t="str">
        <f t="shared" si="641"/>
        <v>0.642818692980745-1.78358117646608i</v>
      </c>
      <c r="N1321" t="str">
        <f t="shared" si="642"/>
        <v>-1.48058011199297i</v>
      </c>
      <c r="O1321" t="str">
        <f t="shared" si="643"/>
        <v>0.0900938868183707-0.995933276659616i</v>
      </c>
      <c r="P1321" t="str">
        <f t="shared" si="644"/>
        <v>0.909906113181629+0.995933276659616i</v>
      </c>
      <c r="Q1321" t="str">
        <f t="shared" si="645"/>
        <v>-0.909906113181629+0.484646835333354i</v>
      </c>
      <c r="R1321" t="str">
        <f t="shared" si="646"/>
        <v>-0.324848914799507-1.26757064104749i</v>
      </c>
      <c r="S1321" t="str">
        <f t="shared" si="647"/>
        <v>0.165319290009067i</v>
      </c>
      <c r="T1321" t="str">
        <f t="shared" si="648"/>
        <v>0.209553878414309-0.0537037919548704i</v>
      </c>
      <c r="U1321" t="str">
        <f t="shared" si="649"/>
        <v>0.0000499999999999999-0.00119715777388897i</v>
      </c>
      <c r="V1321" t="str">
        <f t="shared" si="650"/>
        <v>0.00002-0.0134081670675565i</v>
      </c>
      <c r="W1321" t="str">
        <f t="shared" si="651"/>
        <v>0.0000422729394850518-0.00109916422390934i</v>
      </c>
      <c r="X1321" t="str">
        <f t="shared" si="652"/>
        <v>0.0000483008052397907-0.00109866655200048i</v>
      </c>
      <c r="Y1321" t="str">
        <f t="shared" si="653"/>
        <v>0.009+0.596651276769773i</v>
      </c>
      <c r="Z1321" t="str">
        <f t="shared" si="654"/>
        <v>-0.0221175287986765-0.00130926420796199i</v>
      </c>
      <c r="AA1321" t="str">
        <f t="shared" si="655"/>
        <v>0.306060845886591-20.1447033621677i</v>
      </c>
      <c r="AB1321" t="str">
        <f t="shared" si="656"/>
        <v>0.630372221285545-0.161549759337391i</v>
      </c>
      <c r="AC1321" t="str">
        <f t="shared" si="657"/>
        <v>1.11707793756135-1.22816723320062i</v>
      </c>
      <c r="AD1321" t="str">
        <f t="shared" si="658"/>
        <v>0.327467553453377+0.215414835132936i</v>
      </c>
      <c r="AE1321" t="str">
        <f t="shared" si="659"/>
        <v>-0.00696073811063364-0.00519318536672026i</v>
      </c>
      <c r="AF1321" t="str">
        <f t="shared" si="660"/>
        <v>-3.89083589547914-0.724151284652909i</v>
      </c>
      <c r="AG1321" t="str">
        <f t="shared" si="661"/>
        <v>1.0160716884789-0.0236415201757927i</v>
      </c>
      <c r="AH1321" t="str">
        <f t="shared" si="662"/>
        <v>0.0223632965024162+0.0253674638309287i</v>
      </c>
      <c r="AI1321">
        <f t="shared" si="663"/>
        <v>-29.417162638254212</v>
      </c>
      <c r="AJ1321">
        <f t="shared" si="664"/>
        <v>48.601437691519351</v>
      </c>
      <c r="AK1321"/>
      <c r="AL1321"/>
      <c r="AM1321"/>
      <c r="AN1321"/>
    </row>
    <row r="1322" spans="1:40" x14ac:dyDescent="0.35">
      <c r="A1322"/>
      <c r="B1322">
        <f t="shared" si="630"/>
        <v>118800</v>
      </c>
      <c r="C1322" s="237" t="str">
        <f t="shared" si="633"/>
        <v>-1.49877148129929E-06+0.00570560767669841i</v>
      </c>
      <c r="D1322" s="208" t="str">
        <f t="shared" si="634"/>
        <v>-1.64875701029461+0.0437429921880212i</v>
      </c>
      <c r="E1322" t="str">
        <f t="shared" si="635"/>
        <v>36500</v>
      </c>
      <c r="F1322" t="str">
        <f t="shared" si="636"/>
        <v>0.21505376344086</v>
      </c>
      <c r="G1322" t="str">
        <f t="shared" si="631"/>
        <v>0.21505376344086</v>
      </c>
      <c r="H1322" t="str">
        <f t="shared" si="637"/>
        <v>2.24250159852272+0.767442035754011i</v>
      </c>
      <c r="I1322" t="str">
        <f t="shared" si="638"/>
        <v>466.526509058084i</v>
      </c>
      <c r="J1322" t="str">
        <f t="shared" si="632"/>
        <v>-293.60695707395+102.061071333619i</v>
      </c>
      <c r="K1322" t="str">
        <f t="shared" si="639"/>
        <v>0.492790855164199-1.41764946779439i</v>
      </c>
      <c r="L1322" t="str">
        <f t="shared" si="640"/>
        <v>0.149066544482416-0.364769537953197i</v>
      </c>
      <c r="M1322" t="str">
        <f t="shared" si="641"/>
        <v>0.641857399646615-1.78241900574759i</v>
      </c>
      <c r="N1322" t="str">
        <f t="shared" si="642"/>
        <v>-1.48182744148917i</v>
      </c>
      <c r="O1322" t="str">
        <f t="shared" si="643"/>
        <v>0.0888515601028536-0.996044878641163i</v>
      </c>
      <c r="P1322" t="str">
        <f t="shared" si="644"/>
        <v>0.911148439897146+0.996044878641163i</v>
      </c>
      <c r="Q1322" t="str">
        <f t="shared" si="645"/>
        <v>-0.911148439897146+0.485782562848007i</v>
      </c>
      <c r="R1322" t="str">
        <f t="shared" si="646"/>
        <v>-0.324833974768699-1.26636177913519i</v>
      </c>
      <c r="S1322" t="str">
        <f t="shared" si="647"/>
        <v>0.165458564895343i</v>
      </c>
      <c r="T1322" t="str">
        <f t="shared" si="648"/>
        <v>0.209530402614022-0.053746563294479i</v>
      </c>
      <c r="U1322" t="str">
        <f t="shared" si="649"/>
        <v>0.0000500000000000001-0.00119615006532509i</v>
      </c>
      <c r="V1322" t="str">
        <f t="shared" si="650"/>
        <v>0.00002-0.013396880731641i</v>
      </c>
      <c r="W1322" t="str">
        <f t="shared" si="651"/>
        <v>0.0000422729384014104-0.00109823922740743i</v>
      </c>
      <c r="X1322" t="str">
        <f t="shared" si="652"/>
        <v>0.0000482906482584541-0.00109774203008017i</v>
      </c>
      <c r="Y1322" t="str">
        <f t="shared" si="653"/>
        <v>0.009+0.597153931594348i</v>
      </c>
      <c r="Z1322" t="str">
        <f t="shared" si="654"/>
        <v>-0.0220802584887848-0.00130738743954042i</v>
      </c>
      <c r="AA1322" t="str">
        <f t="shared" si="655"/>
        <v>0.305543688296062-20.1276919222546i</v>
      </c>
      <c r="AB1322" t="str">
        <f t="shared" si="656"/>
        <v>0.63030160225198-0.161678422498199i</v>
      </c>
      <c r="AC1322" t="str">
        <f t="shared" si="657"/>
        <v>1.11638505433447-1.22723604705075i</v>
      </c>
      <c r="AD1322" t="str">
        <f t="shared" si="658"/>
        <v>0.327739079380049+0.215458625865982i</v>
      </c>
      <c r="AE1322" t="str">
        <f t="shared" si="659"/>
        <v>-0.00695487568839005-0.0051858641085873i</v>
      </c>
      <c r="AF1322" t="str">
        <f t="shared" si="660"/>
        <v>-3.89125860881733-0.72369904356599i</v>
      </c>
      <c r="AG1322" t="str">
        <f t="shared" si="661"/>
        <v>1.01606130089094-0.0236414930946701i</v>
      </c>
      <c r="AH1322" t="str">
        <f t="shared" si="662"/>
        <v>0.0223522674928248+0.0253343141752529i</v>
      </c>
      <c r="AI1322">
        <f t="shared" si="663"/>
        <v>-29.425425989430867</v>
      </c>
      <c r="AJ1322">
        <f t="shared" si="664"/>
        <v>48.578291584311756</v>
      </c>
      <c r="AK1322"/>
      <c r="AL1322"/>
      <c r="AM1322"/>
      <c r="AN1322"/>
    </row>
    <row r="1323" spans="1:40" x14ac:dyDescent="0.35">
      <c r="A1323"/>
      <c r="B1323">
        <f t="shared" si="630"/>
        <v>118900</v>
      </c>
      <c r="C1323" s="237" t="str">
        <f t="shared" si="633"/>
        <v>-0.0000014962514794279+0.00570080901657202i</v>
      </c>
      <c r="D1323" s="208" t="str">
        <f t="shared" si="634"/>
        <v>-1.6487569909746+0.0437062024603855i</v>
      </c>
      <c r="E1323" t="str">
        <f t="shared" si="635"/>
        <v>36500</v>
      </c>
      <c r="F1323" t="str">
        <f t="shared" si="636"/>
        <v>0.21505376344086</v>
      </c>
      <c r="G1323" t="str">
        <f t="shared" si="631"/>
        <v>0.21505376344086</v>
      </c>
      <c r="H1323" t="str">
        <f t="shared" si="637"/>
        <v>2.24292343780314+0.766953433451586i</v>
      </c>
      <c r="I1323" t="str">
        <f t="shared" si="638"/>
        <v>466.919208139783i</v>
      </c>
      <c r="J1323" t="str">
        <f t="shared" si="632"/>
        <v>-294.103137124288+102.146981326324i</v>
      </c>
      <c r="K1323" t="str">
        <f t="shared" si="639"/>
        <v>0.492046449626738-1.41670759690672i</v>
      </c>
      <c r="L1323" t="str">
        <f t="shared" si="640"/>
        <v>0.14885172268767-0.364550466262998i</v>
      </c>
      <c r="M1323" t="str">
        <f t="shared" si="641"/>
        <v>0.640898172314408-1.78125806316972i</v>
      </c>
      <c r="N1323" t="str">
        <f t="shared" si="642"/>
        <v>-1.48307477098538i</v>
      </c>
      <c r="O1323" t="str">
        <f t="shared" si="643"/>
        <v>0.087609095149344-0.99615493094554i</v>
      </c>
      <c r="P1323" t="str">
        <f t="shared" si="644"/>
        <v>0.912390904850656+0.99615493094554i</v>
      </c>
      <c r="Q1323" t="str">
        <f t="shared" si="645"/>
        <v>-0.912390904850656+0.48691984003984i</v>
      </c>
      <c r="R1323" t="str">
        <f t="shared" si="646"/>
        <v>-0.324819019931538-1.26515482567359i</v>
      </c>
      <c r="S1323" t="str">
        <f t="shared" si="647"/>
        <v>0.165597839781618i</v>
      </c>
      <c r="T1323" t="str">
        <f t="shared" si="648"/>
        <v>0.209506906120836-0.053789328020645i</v>
      </c>
      <c r="U1323" t="str">
        <f t="shared" si="649"/>
        <v>0.0000500000000000001-0.00119514405181346i</v>
      </c>
      <c r="V1323" t="str">
        <f t="shared" si="650"/>
        <v>0.00002-0.0133856133803108i</v>
      </c>
      <c r="W1323" t="str">
        <f t="shared" si="651"/>
        <v>0.0000422729373168563-0.00109731578701905i</v>
      </c>
      <c r="X1323" t="str">
        <f t="shared" si="652"/>
        <v>0.0000482805168890381-0.00109681906333455i</v>
      </c>
      <c r="Y1323" t="str">
        <f t="shared" si="653"/>
        <v>0.009+0.597656586418922i</v>
      </c>
      <c r="Z1323" t="str">
        <f t="shared" si="654"/>
        <v>-0.0220430823641153-0.00130551578898487i</v>
      </c>
      <c r="AA1323" t="str">
        <f t="shared" si="655"/>
        <v>0.305027842151422-20.1107092348848i</v>
      </c>
      <c r="AB1323" t="str">
        <f t="shared" si="656"/>
        <v>0.630230920970802-0.161807065764694i</v>
      </c>
      <c r="AC1323" t="str">
        <f t="shared" si="657"/>
        <v>1.11569370481502-1.22630576235427i</v>
      </c>
      <c r="AD1323" t="str">
        <f t="shared" si="658"/>
        <v>0.328010688021992+0.215502095272938i</v>
      </c>
      <c r="AE1323" t="str">
        <f t="shared" si="659"/>
        <v>-0.00694902522444073-0.00517855356790928i</v>
      </c>
      <c r="AF1323" t="str">
        <f t="shared" si="660"/>
        <v>-3.89168042877774-0.7232472309912i</v>
      </c>
      <c r="AG1323" t="str">
        <f t="shared" si="661"/>
        <v>1.01605090757908-0.0236414722297934i</v>
      </c>
      <c r="AH1323" t="str">
        <f t="shared" si="662"/>
        <v>0.0223412556163041+0.0253012115866893i</v>
      </c>
      <c r="AI1323">
        <f t="shared" si="663"/>
        <v>-29.433683790550948</v>
      </c>
      <c r="AJ1323">
        <f t="shared" si="664"/>
        <v>48.555132460201058</v>
      </c>
      <c r="AK1323"/>
      <c r="AL1323"/>
      <c r="AM1323"/>
      <c r="AN1323"/>
    </row>
    <row r="1324" spans="1:40" x14ac:dyDescent="0.35">
      <c r="A1324"/>
      <c r="B1324">
        <f t="shared" si="630"/>
        <v>119000</v>
      </c>
      <c r="C1324" s="237" t="str">
        <f t="shared" si="633"/>
        <v>-1.49373782783213E-06+0.00569601842141896i</v>
      </c>
      <c r="D1324" s="208" t="str">
        <f t="shared" si="634"/>
        <v>-1.64875697170328+0.043669474564212i</v>
      </c>
      <c r="E1324" t="str">
        <f t="shared" si="635"/>
        <v>36500</v>
      </c>
      <c r="F1324" t="str">
        <f t="shared" si="636"/>
        <v>0.21505376344086</v>
      </c>
      <c r="G1324" t="str">
        <f t="shared" si="631"/>
        <v>0.21505376344086</v>
      </c>
      <c r="H1324" t="str">
        <f t="shared" si="637"/>
        <v>2.24334438603969+0.766465321297689i</v>
      </c>
      <c r="I1324" t="str">
        <f t="shared" si="638"/>
        <v>467.311907221482i</v>
      </c>
      <c r="J1324" t="str">
        <f t="shared" si="632"/>
        <v>-294.599734658893+102.232891319029i</v>
      </c>
      <c r="K1324" t="str">
        <f t="shared" si="639"/>
        <v>0.4913036661451-1.41576676366921i</v>
      </c>
      <c r="L1324" t="str">
        <f t="shared" si="640"/>
        <v>0.148637339196491-0.364331583944625i</v>
      </c>
      <c r="M1324" t="str">
        <f t="shared" si="641"/>
        <v>0.639941005341591-1.78009834761384i</v>
      </c>
      <c r="N1324" t="str">
        <f t="shared" si="642"/>
        <v>-1.48432210048158i</v>
      </c>
      <c r="O1324" t="str">
        <f t="shared" si="643"/>
        <v>0.0863664938909271-0.996263433401522i</v>
      </c>
      <c r="P1324" t="str">
        <f t="shared" si="644"/>
        <v>0.913633506109073+0.996263433401522i</v>
      </c>
      <c r="Q1324" t="str">
        <f t="shared" si="645"/>
        <v>-0.913633506109073+0.488058667080058i</v>
      </c>
      <c r="R1324" t="str">
        <f t="shared" si="646"/>
        <v>-0.324804050282021-1.26394977583769i</v>
      </c>
      <c r="S1324" t="str">
        <f t="shared" si="647"/>
        <v>0.165737114667894i</v>
      </c>
      <c r="T1324" t="str">
        <f t="shared" si="648"/>
        <v>0.20948338893247-0.0538320861261877i</v>
      </c>
      <c r="U1324" t="str">
        <f t="shared" si="649"/>
        <v>0.0000500000000000001-0.00119413972908085i</v>
      </c>
      <c r="V1324" t="str">
        <f t="shared" si="650"/>
        <v>0.00002-0.0133743649657055i</v>
      </c>
      <c r="W1324" t="str">
        <f t="shared" si="651"/>
        <v>0.00004227293623139-0.00109639389882123i</v>
      </c>
      <c r="X1324" t="str">
        <f t="shared" si="652"/>
        <v>0.0000482704110454909-0.0010958976478435i</v>
      </c>
      <c r="Y1324" t="str">
        <f t="shared" si="653"/>
        <v>0.009+0.598159241243497i</v>
      </c>
      <c r="Z1324" t="str">
        <f t="shared" si="654"/>
        <v>-0.0220060001074267-0.00130364923677263i</v>
      </c>
      <c r="AA1324" t="str">
        <f t="shared" si="655"/>
        <v>0.30451330301626-20.0937552271094i</v>
      </c>
      <c r="AB1324" t="str">
        <f t="shared" si="656"/>
        <v>0.63016017743515-0.161935689115275i</v>
      </c>
      <c r="AC1324" t="str">
        <f t="shared" si="657"/>
        <v>1.11500388486028-1.22537637827747i</v>
      </c>
      <c r="AD1324" t="str">
        <f t="shared" si="658"/>
        <v>0.32828237902771+0.215545243216914i</v>
      </c>
      <c r="AE1324" t="str">
        <f t="shared" si="659"/>
        <v>-0.00694318667634042-0.00517125371825212i</v>
      </c>
      <c r="AF1324" t="str">
        <f t="shared" si="660"/>
        <v>-3.89210135774297-0.722795846733477i</v>
      </c>
      <c r="AG1324" t="str">
        <f t="shared" si="661"/>
        <v>1.01604050854704-0.0236414575396522i</v>
      </c>
      <c r="AH1324" t="str">
        <f t="shared" si="662"/>
        <v>0.0223302608047503+0.0252681559519462i</v>
      </c>
      <c r="AI1324">
        <f t="shared" si="663"/>
        <v>-29.441936053433807</v>
      </c>
      <c r="AJ1324">
        <f t="shared" si="664"/>
        <v>48.531960344888958</v>
      </c>
      <c r="AK1324"/>
      <c r="AL1324"/>
      <c r="AM1324"/>
      <c r="AN1324"/>
    </row>
    <row r="1325" spans="1:40" x14ac:dyDescent="0.35">
      <c r="A1325"/>
      <c r="B1325">
        <f t="shared" si="630"/>
        <v>119100</v>
      </c>
      <c r="C1325" s="237" t="str">
        <f t="shared" si="633"/>
        <v>-1.49123050519342E-06+0.00569123587092445i</v>
      </c>
      <c r="D1325" s="208" t="str">
        <f t="shared" si="634"/>
        <v>-1.64875695248047+0.0436328083437541i</v>
      </c>
      <c r="E1325" t="str">
        <f t="shared" si="635"/>
        <v>36500</v>
      </c>
      <c r="F1325" t="str">
        <f t="shared" si="636"/>
        <v>0.21505376344086</v>
      </c>
      <c r="G1325" t="str">
        <f t="shared" si="631"/>
        <v>0.21505376344086</v>
      </c>
      <c r="H1325" t="str">
        <f t="shared" si="637"/>
        <v>2.24376444560774+0.765977698939421i</v>
      </c>
      <c r="I1325" t="str">
        <f t="shared" si="638"/>
        <v>467.70460630318i</v>
      </c>
      <c r="J1325" t="str">
        <f t="shared" si="632"/>
        <v>-295.096749677764+102.318801311734i</v>
      </c>
      <c r="K1325" t="str">
        <f t="shared" si="639"/>
        <v>0.490562500208408-1.4148269669838i</v>
      </c>
      <c r="L1325" t="str">
        <f t="shared" si="640"/>
        <v>0.148423392895416-0.364112890974954i</v>
      </c>
      <c r="M1325" t="str">
        <f t="shared" si="641"/>
        <v>0.638985893103824-1.77893985795875i</v>
      </c>
      <c r="N1325" t="str">
        <f t="shared" si="642"/>
        <v>-1.48556942997778i</v>
      </c>
      <c r="O1325" t="str">
        <f t="shared" si="643"/>
        <v>0.0851237582608704-0.996370385840298i</v>
      </c>
      <c r="P1325" t="str">
        <f t="shared" si="644"/>
        <v>0.91487624173913+0.996370385840298i</v>
      </c>
      <c r="Q1325" t="str">
        <f t="shared" si="645"/>
        <v>-0.91487624173913+0.489199044137482i</v>
      </c>
      <c r="R1325" t="str">
        <f t="shared" si="646"/>
        <v>-0.324789065814139-1.26274662481867i</v>
      </c>
      <c r="S1325" t="str">
        <f t="shared" si="647"/>
        <v>0.165876389554169i</v>
      </c>
      <c r="T1325" t="str">
        <f t="shared" si="648"/>
        <v>0.209459851046634-0.0538748376039208i</v>
      </c>
      <c r="U1325" t="str">
        <f t="shared" si="649"/>
        <v>0.0000500000000000001-0.00119313709286835i</v>
      </c>
      <c r="V1325" t="str">
        <f t="shared" si="650"/>
        <v>0.00002-0.0133631354401255i</v>
      </c>
      <c r="W1325" t="str">
        <f t="shared" si="651"/>
        <v>0.0000422729351450107-0.00109547355890415i</v>
      </c>
      <c r="X1325" t="str">
        <f t="shared" si="652"/>
        <v>0.0000482603306421188-0.00109497777970001i</v>
      </c>
      <c r="Y1325" t="str">
        <f t="shared" si="653"/>
        <v>0.009+0.598661896068071i</v>
      </c>
      <c r="Z1325" t="str">
        <f t="shared" si="654"/>
        <v>-0.0219690114028128-0.00130178776347443i</v>
      </c>
      <c r="AA1325" t="str">
        <f t="shared" si="655"/>
        <v>0.30400006647294-20.0768298262262i</v>
      </c>
      <c r="AB1325" t="str">
        <f t="shared" si="656"/>
        <v>0.630089371638134-0.162064292528325i</v>
      </c>
      <c r="AC1325" t="str">
        <f t="shared" si="657"/>
        <v>1.1143155903409-1.22444789398471i</v>
      </c>
      <c r="AD1325" t="str">
        <f t="shared" si="658"/>
        <v>0.328554152045486+0.215588069561342i</v>
      </c>
      <c r="AE1325" t="str">
        <f t="shared" si="659"/>
        <v>-0.00693736000182277-0.00516396453327507i</v>
      </c>
      <c r="AF1325" t="str">
        <f t="shared" si="660"/>
        <v>-3.89252139808821-0.722344890595667i</v>
      </c>
      <c r="AG1325" t="str">
        <f t="shared" si="661"/>
        <v>1.01603010379854-0.0236414489828603i</v>
      </c>
      <c r="AH1325" t="str">
        <f t="shared" si="662"/>
        <v>0.02231928299035+0.0252351471581156i</v>
      </c>
      <c r="AI1325">
        <f t="shared" si="663"/>
        <v>-29.450182789869018</v>
      </c>
      <c r="AJ1325">
        <f t="shared" si="664"/>
        <v>48.508775263984134</v>
      </c>
      <c r="AK1325"/>
      <c r="AL1325"/>
      <c r="AM1325"/>
      <c r="AN1325"/>
    </row>
    <row r="1326" spans="1:40" x14ac:dyDescent="0.35">
      <c r="A1326"/>
      <c r="B1326">
        <f t="shared" si="630"/>
        <v>119200</v>
      </c>
      <c r="C1326" s="237" t="str">
        <f t="shared" si="633"/>
        <v>-1.48872949028255E-06+0.00568646134484187i</v>
      </c>
      <c r="D1326" s="208" t="str">
        <f t="shared" si="634"/>
        <v>-1.64875693330602+0.0435962036437877i</v>
      </c>
      <c r="E1326" t="str">
        <f t="shared" si="635"/>
        <v>36500</v>
      </c>
      <c r="F1326" t="str">
        <f t="shared" si="636"/>
        <v>0.21505376344086</v>
      </c>
      <c r="G1326" t="str">
        <f t="shared" si="631"/>
        <v>0.21505376344086</v>
      </c>
      <c r="H1326" t="str">
        <f t="shared" si="637"/>
        <v>2.24418361887528+0.765490566022336i</v>
      </c>
      <c r="I1326" t="str">
        <f t="shared" si="638"/>
        <v>468.097305384879i</v>
      </c>
      <c r="J1326" t="str">
        <f t="shared" si="632"/>
        <v>-295.5941821809+102.404711304439i</v>
      </c>
      <c r="K1326" t="str">
        <f t="shared" si="639"/>
        <v>0.489822947320673-1.4138882057511i</v>
      </c>
      <c r="L1326" t="str">
        <f t="shared" si="640"/>
        <v>0.148209882674209-0.363894387329618i</v>
      </c>
      <c r="M1326" t="str">
        <f t="shared" si="641"/>
        <v>0.638032829994882-1.77778259308072i</v>
      </c>
      <c r="N1326" t="str">
        <f t="shared" si="642"/>
        <v>-1.48681675947398i</v>
      </c>
      <c r="O1326" t="str">
        <f t="shared" si="643"/>
        <v>0.0838808901926595-0.996475788095469i</v>
      </c>
      <c r="P1326" t="str">
        <f t="shared" si="644"/>
        <v>0.91611910980734+0.996475788095469i</v>
      </c>
      <c r="Q1326" t="str">
        <f t="shared" si="645"/>
        <v>-0.91611910980734+0.490340971378511i</v>
      </c>
      <c r="R1326" t="str">
        <f t="shared" si="646"/>
        <v>-0.324774066521879-1.26154536782385i</v>
      </c>
      <c r="S1326" t="str">
        <f t="shared" si="647"/>
        <v>0.166015664440445i</v>
      </c>
      <c r="T1326" t="str">
        <f t="shared" si="648"/>
        <v>0.209436292461042-0.053917582446655i</v>
      </c>
      <c r="U1326" t="str">
        <f t="shared" si="649"/>
        <v>0.0000500000000000001-0.00119213613893138i</v>
      </c>
      <c r="V1326" t="str">
        <f t="shared" si="650"/>
        <v>0.00002-0.0133519247560315i</v>
      </c>
      <c r="W1326" t="str">
        <f t="shared" si="651"/>
        <v>0.0000422729340577195-0.00109455476337115i</v>
      </c>
      <c r="X1326" t="str">
        <f t="shared" si="652"/>
        <v>0.0000482502755935908-0.00109405945501024i</v>
      </c>
      <c r="Y1326" t="str">
        <f t="shared" si="653"/>
        <v>0.009+0.599164550892645i</v>
      </c>
      <c r="Z1326" t="str">
        <f t="shared" si="654"/>
        <v>-0.0219321159356965-0.00129993134975407i</v>
      </c>
      <c r="AA1326" t="str">
        <f t="shared" si="655"/>
        <v>0.303488128122497-20.0599329597791i</v>
      </c>
      <c r="AB1326" t="str">
        <f t="shared" si="656"/>
        <v>0.630018503572879-0.162192875982216i</v>
      </c>
      <c r="AC1326" t="str">
        <f t="shared" si="657"/>
        <v>1.11362881714086-1.22352030863857i</v>
      </c>
      <c r="AD1326" t="str">
        <f t="shared" si="658"/>
        <v>0.328826006723362+0.215630574169999i</v>
      </c>
      <c r="AE1326" t="str">
        <f t="shared" si="659"/>
        <v>-0.00693154515879987-0.00515668598673138i</v>
      </c>
      <c r="AF1326" t="str">
        <f t="shared" si="660"/>
        <v>-3.8929405521813-0.721894362378548i</v>
      </c>
      <c r="AG1326" t="str">
        <f t="shared" si="661"/>
        <v>1.0160196933373-0.0236414465181537i</v>
      </c>
      <c r="AH1326" t="str">
        <f t="shared" si="662"/>
        <v>0.0223083221055799+0.0252021850926759i</v>
      </c>
      <c r="AI1326">
        <f t="shared" si="663"/>
        <v>-29.458424011615477</v>
      </c>
      <c r="AJ1326">
        <f t="shared" si="664"/>
        <v>48.485577243005942</v>
      </c>
      <c r="AK1326"/>
      <c r="AL1326"/>
      <c r="AM1326"/>
      <c r="AN1326"/>
    </row>
    <row r="1327" spans="1:40" x14ac:dyDescent="0.35">
      <c r="A1327"/>
      <c r="B1327">
        <f t="shared" si="630"/>
        <v>119300</v>
      </c>
      <c r="C1327" s="237" t="str">
        <f t="shared" si="633"/>
        <v>-1.48623476195928E-06+0.00568169482299249i</v>
      </c>
      <c r="D1327" s="208" t="str">
        <f t="shared" si="634"/>
        <v>-1.64875691417977+0.0435596603096091i</v>
      </c>
      <c r="E1327" t="str">
        <f t="shared" si="635"/>
        <v>36500</v>
      </c>
      <c r="F1327" t="str">
        <f t="shared" si="636"/>
        <v>0.21505376344086</v>
      </c>
      <c r="G1327" t="str">
        <f t="shared" si="631"/>
        <v>0.21505376344086</v>
      </c>
      <c r="H1327" t="str">
        <f t="shared" si="637"/>
        <v>2.24460190820292+0.765003922190434i</v>
      </c>
      <c r="I1327" t="str">
        <f t="shared" si="638"/>
        <v>468.490004466578i</v>
      </c>
      <c r="J1327" t="str">
        <f t="shared" si="632"/>
        <v>-296.092032168303+102.490621297144i</v>
      </c>
      <c r="K1327" t="str">
        <f t="shared" si="639"/>
        <v>0.489085003000727-1.41295047887041i</v>
      </c>
      <c r="L1327" t="str">
        <f t="shared" si="640"/>
        <v>0.147996807425859-0.363676072983028i</v>
      </c>
      <c r="M1327" t="str">
        <f t="shared" si="641"/>
        <v>0.637081810426586-1.77662655185344i</v>
      </c>
      <c r="N1327" t="str">
        <f t="shared" si="642"/>
        <v>-1.48806408897019i</v>
      </c>
      <c r="O1327" t="str">
        <f t="shared" si="643"/>
        <v>0.0826378916199773-0.996579640003048i</v>
      </c>
      <c r="P1327" t="str">
        <f t="shared" si="644"/>
        <v>0.917362108380023+0.996579640003048i</v>
      </c>
      <c r="Q1327" t="str">
        <f t="shared" si="645"/>
        <v>-0.917362108380023+0.491484448967142i</v>
      </c>
      <c r="R1327" t="str">
        <f t="shared" si="646"/>
        <v>-0.324759052399222-1.26034600007657i</v>
      </c>
      <c r="S1327" t="str">
        <f t="shared" si="647"/>
        <v>0.16615493932672i</v>
      </c>
      <c r="T1327" t="str">
        <f t="shared" si="648"/>
        <v>0.209412713173397-0.0539603206471958i</v>
      </c>
      <c r="U1327" t="str">
        <f t="shared" si="649"/>
        <v>0.00005-0.00119113686303957i</v>
      </c>
      <c r="V1327" t="str">
        <f t="shared" si="650"/>
        <v>0.00002-0.0133407328660432i</v>
      </c>
      <c r="W1327" t="str">
        <f t="shared" si="651"/>
        <v>0.0000422729329695155-0.00109363750833862i</v>
      </c>
      <c r="X1327" t="str">
        <f t="shared" si="652"/>
        <v>0.0000482402458149307-0.00109314266989339i</v>
      </c>
      <c r="Y1327" t="str">
        <f t="shared" si="653"/>
        <v>0.009+0.59966720571722i</v>
      </c>
      <c r="Z1327" t="str">
        <f t="shared" si="654"/>
        <v>-0.0218953133928223-0.00129807997636777i</v>
      </c>
      <c r="AA1327" t="str">
        <f t="shared" si="655"/>
        <v>0.302977483584544-20.0430645555567i</v>
      </c>
      <c r="AB1327" t="str">
        <f t="shared" si="656"/>
        <v>0.629947573232474-0.162321439455307i</v>
      </c>
      <c r="AC1327" t="str">
        <f t="shared" si="657"/>
        <v>1.11294356115741-1.22259362139969i</v>
      </c>
      <c r="AD1327" t="str">
        <f t="shared" si="658"/>
        <v>0.32909794270917+0.215672756906975i</v>
      </c>
      <c r="AE1327" t="str">
        <f t="shared" si="659"/>
        <v>-0.00692574210536138-0.0051494180524668i</v>
      </c>
      <c r="AF1327" t="str">
        <f t="shared" si="660"/>
        <v>-3.89335882238269-0.721444261880825i</v>
      </c>
      <c r="AG1327" t="str">
        <f t="shared" si="661"/>
        <v>1.01600927716707-0.0236414501043925i</v>
      </c>
      <c r="AH1327" t="str">
        <f t="shared" si="662"/>
        <v>0.0222973780832049+0.0251692696434853i</v>
      </c>
      <c r="AI1327">
        <f t="shared" si="663"/>
        <v>-29.466659730402526</v>
      </c>
      <c r="AJ1327">
        <f t="shared" si="664"/>
        <v>48.46236630737971</v>
      </c>
      <c r="AK1327"/>
      <c r="AL1327"/>
      <c r="AM1327"/>
      <c r="AN1327"/>
    </row>
    <row r="1328" spans="1:40" x14ac:dyDescent="0.35">
      <c r="A1328"/>
      <c r="B1328">
        <f t="shared" si="630"/>
        <v>119400</v>
      </c>
      <c r="C1328" s="237" t="str">
        <f t="shared" si="633"/>
        <v>-1.48374629917183E-06+0.00567693628526517i</v>
      </c>
      <c r="D1328" s="208" t="str">
        <f t="shared" si="634"/>
        <v>-1.64875689510155+0.043523178187033i</v>
      </c>
      <c r="E1328" t="str">
        <f t="shared" si="635"/>
        <v>36500</v>
      </c>
      <c r="F1328" t="str">
        <f t="shared" si="636"/>
        <v>0.21505376344086</v>
      </c>
      <c r="G1328" t="str">
        <f t="shared" si="631"/>
        <v>0.21505376344086</v>
      </c>
      <c r="H1328" t="str">
        <f t="shared" si="637"/>
        <v>2.24501931594394+0.764517767086192i</v>
      </c>
      <c r="I1328" t="str">
        <f t="shared" si="638"/>
        <v>468.882703548277i</v>
      </c>
      <c r="J1328" t="str">
        <f t="shared" si="632"/>
        <v>-296.590299639973+102.576531289849i</v>
      </c>
      <c r="K1328" t="str">
        <f t="shared" si="639"/>
        <v>0.488348662782185-1.4120137852398i</v>
      </c>
      <c r="L1328" t="str">
        <f t="shared" si="640"/>
        <v>0.147784166046566-0.363457947908366i</v>
      </c>
      <c r="M1328" t="str">
        <f t="shared" si="641"/>
        <v>0.636132828828751-1.77547173314817i</v>
      </c>
      <c r="N1328" t="str">
        <f t="shared" si="642"/>
        <v>-1.48931141846639i</v>
      </c>
      <c r="O1328" t="str">
        <f t="shared" si="643"/>
        <v>0.0813947644767386-0.996681941401456i</v>
      </c>
      <c r="P1328" t="str">
        <f t="shared" si="644"/>
        <v>0.918605235523261+0.996681941401456i</v>
      </c>
      <c r="Q1328" t="str">
        <f t="shared" si="645"/>
        <v>-0.918605235523261+0.492629477064934i</v>
      </c>
      <c r="R1328" t="str">
        <f t="shared" si="646"/>
        <v>-0.324744023440136-1.25914851681622i</v>
      </c>
      <c r="S1328" t="str">
        <f t="shared" si="647"/>
        <v>0.166294214212995i</v>
      </c>
      <c r="T1328" t="str">
        <f t="shared" si="648"/>
        <v>0.209389113181411-0.0540030521983438i</v>
      </c>
      <c r="U1328" t="str">
        <f t="shared" si="649"/>
        <v>0.00005-0.00119013926097672i</v>
      </c>
      <c r="V1328" t="str">
        <f t="shared" si="650"/>
        <v>0.00002-0.0133295597229393i</v>
      </c>
      <c r="W1328" t="str">
        <f t="shared" si="651"/>
        <v>0.0000422729318803994-0.00109272178993593i</v>
      </c>
      <c r="X1328" t="str">
        <f t="shared" si="652"/>
        <v>0.0000482302412215198-0.00109222742048163i</v>
      </c>
      <c r="Y1328" t="str">
        <f t="shared" si="653"/>
        <v>0.009+0.600169860541794i</v>
      </c>
      <c r="Z1328" t="str">
        <f t="shared" si="654"/>
        <v>-0.0218586034622495-0.00129623362416367i</v>
      </c>
      <c r="AA1328" t="str">
        <f t="shared" si="655"/>
        <v>0.30246812849718-20.0262245415918i</v>
      </c>
      <c r="AB1328" t="str">
        <f t="shared" si="656"/>
        <v>0.629876580610037-0.162449982925941i</v>
      </c>
      <c r="AC1328" t="str">
        <f t="shared" si="657"/>
        <v>1.11225981830103-1.22166783142701i</v>
      </c>
      <c r="AD1328" t="str">
        <f t="shared" si="658"/>
        <v>0.329369959650502+0.215714617636715i</v>
      </c>
      <c r="AE1328" t="str">
        <f t="shared" si="659"/>
        <v>-0.00691995079977312-0.00514216070442014i</v>
      </c>
      <c r="AF1328" t="str">
        <f t="shared" si="660"/>
        <v>-3.89377621104549-0.720994588899159i</v>
      </c>
      <c r="AG1328" t="str">
        <f t="shared" si="661"/>
        <v>1.01599885529161-0.0236414597005583i</v>
      </c>
      <c r="AH1328" t="str">
        <f t="shared" si="662"/>
        <v>0.0222864508562745+0.0251364006987842i</v>
      </c>
      <c r="AI1328">
        <f t="shared" si="663"/>
        <v>-29.474889957929669</v>
      </c>
      <c r="AJ1328">
        <f t="shared" si="664"/>
        <v>48.43914248244441</v>
      </c>
      <c r="AK1328"/>
      <c r="AL1328"/>
      <c r="AM1328"/>
      <c r="AN1328"/>
    </row>
    <row r="1329" spans="1:40" x14ac:dyDescent="0.35">
      <c r="A1329"/>
      <c r="B1329">
        <f t="shared" si="630"/>
        <v>119500</v>
      </c>
      <c r="C1329" s="237" t="str">
        <f t="shared" si="633"/>
        <v>-1.48126408095647E-06+0.00567218571161609i</v>
      </c>
      <c r="D1329" s="208" t="str">
        <f t="shared" si="634"/>
        <v>-1.64875687607122+0.04348675712239i</v>
      </c>
      <c r="E1329" t="str">
        <f t="shared" si="635"/>
        <v>36500</v>
      </c>
      <c r="F1329" t="str">
        <f t="shared" si="636"/>
        <v>0.21505376344086</v>
      </c>
      <c r="G1329" t="str">
        <f t="shared" si="631"/>
        <v>0.21505376344086</v>
      </c>
      <c r="H1329" t="str">
        <f t="shared" si="637"/>
        <v>2.2454358444443+0.764032100350584i</v>
      </c>
      <c r="I1329" t="str">
        <f t="shared" si="638"/>
        <v>469.275402629975i</v>
      </c>
      <c r="J1329" t="str">
        <f t="shared" si="632"/>
        <v>-297.088984595908+102.662441282554i</v>
      </c>
      <c r="K1329" t="str">
        <f t="shared" si="639"/>
        <v>0.487613922213387-1.41107812375606i</v>
      </c>
      <c r="L1329" t="str">
        <f t="shared" si="640"/>
        <v>0.147571957435733-0.36324001207761i</v>
      </c>
      <c r="M1329" t="str">
        <f t="shared" si="641"/>
        <v>0.63518587964912-1.77431813583367i</v>
      </c>
      <c r="N1329" t="str">
        <f t="shared" si="642"/>
        <v>-1.49055874796259i</v>
      </c>
      <c r="O1329" t="str">
        <f t="shared" si="643"/>
        <v>0.080151510697029-0.996782692131532i</v>
      </c>
      <c r="P1329" t="str">
        <f t="shared" si="644"/>
        <v>0.919848489302971+0.996782692131532i</v>
      </c>
      <c r="Q1329" t="str">
        <f t="shared" si="645"/>
        <v>-0.919848489302971+0.493776055831058i</v>
      </c>
      <c r="R1329" t="str">
        <f t="shared" si="646"/>
        <v>-0.324728979638589-1.25795291329809i</v>
      </c>
      <c r="S1329" t="str">
        <f t="shared" si="647"/>
        <v>0.166433489099271i</v>
      </c>
      <c r="T1329" t="str">
        <f t="shared" si="648"/>
        <v>0.209365492482794-0.0540457770928965i</v>
      </c>
      <c r="U1329" t="str">
        <f t="shared" si="649"/>
        <v>0.00005-0.00118914332854076i</v>
      </c>
      <c r="V1329" t="str">
        <f t="shared" si="650"/>
        <v>0.00002-0.0133184052796565i</v>
      </c>
      <c r="W1329" t="str">
        <f t="shared" si="651"/>
        <v>0.0000422729307903703-0.00109180760430546i</v>
      </c>
      <c r="X1329" t="str">
        <f t="shared" si="652"/>
        <v>0.0000482202617290911-0.0010913137029201i</v>
      </c>
      <c r="Y1329" t="str">
        <f t="shared" si="653"/>
        <v>0.009+0.600672515366368i</v>
      </c>
      <c r="Z1329" t="str">
        <f t="shared" si="654"/>
        <v>-0.0218219858333459-0.00129439227408128i</v>
      </c>
      <c r="AA1329" t="str">
        <f t="shared" si="655"/>
        <v>0.30196005851689-20.0094128461594i</v>
      </c>
      <c r="AB1329" t="str">
        <f t="shared" si="656"/>
        <v>0.629805525698679-0.162578506372451i</v>
      </c>
      <c r="AC1329" t="str">
        <f t="shared" si="657"/>
        <v>1.1115775844954-1.22074293787765i</v>
      </c>
      <c r="AD1329" t="str">
        <f t="shared" si="658"/>
        <v>0.329642057194731+0.215756156223992i</v>
      </c>
      <c r="AE1329" t="str">
        <f t="shared" si="659"/>
        <v>-0.00691417120047658-0.00513491391662222i</v>
      </c>
      <c r="AF1329" t="str">
        <f t="shared" si="660"/>
        <v>-3.89419272051552-0.720545343228194i</v>
      </c>
      <c r="AG1329" t="str">
        <f t="shared" si="661"/>
        <v>1.0159884277147-0.0236414752657545i</v>
      </c>
      <c r="AH1329" t="str">
        <f t="shared" si="662"/>
        <v>0.0222755403581237+0.0251035781471912i</v>
      </c>
      <c r="AI1329">
        <f t="shared" si="663"/>
        <v>-29.483114705866758</v>
      </c>
      <c r="AJ1329">
        <f t="shared" si="664"/>
        <v>48.415905793447152</v>
      </c>
      <c r="AK1329"/>
      <c r="AL1329"/>
      <c r="AM1329"/>
      <c r="AN1329"/>
    </row>
    <row r="1330" spans="1:40" x14ac:dyDescent="0.35">
      <c r="A1330"/>
      <c r="B1330">
        <f t="shared" ref="B1330:B1393" si="665">B1329+100</f>
        <v>119600</v>
      </c>
      <c r="C1330" s="237" t="str">
        <f t="shared" si="633"/>
        <v>-1.47878808643709E-06+0.00566744308206848i</v>
      </c>
      <c r="D1330" s="208" t="str">
        <f t="shared" si="634"/>
        <v>-1.64875685708859+0.043450396962525i</v>
      </c>
      <c r="E1330" t="str">
        <f t="shared" si="635"/>
        <v>36500</v>
      </c>
      <c r="F1330" t="str">
        <f t="shared" si="636"/>
        <v>0.21505376344086</v>
      </c>
      <c r="G1330" t="str">
        <f t="shared" si="631"/>
        <v>0.21505376344086</v>
      </c>
      <c r="H1330" t="str">
        <f t="shared" si="637"/>
        <v>2.24585149604263+0.763546921623073i</v>
      </c>
      <c r="I1330" t="str">
        <f t="shared" si="638"/>
        <v>469.668101711674i</v>
      </c>
      <c r="J1330" t="str">
        <f t="shared" si="632"/>
        <v>-297.58808703611+102.74835127526i</v>
      </c>
      <c r="K1330" t="str">
        <f t="shared" si="639"/>
        <v>0.486880776857337-1.41014349331479i</v>
      </c>
      <c r="L1330" t="str">
        <f t="shared" si="640"/>
        <v>0.14736018049596-0.363022265461532i</v>
      </c>
      <c r="M1330" t="str">
        <f t="shared" si="641"/>
        <v>0.634240957353297-1.77316575877632i</v>
      </c>
      <c r="N1330" t="str">
        <f t="shared" si="642"/>
        <v>-1.4918060774588i</v>
      </c>
      <c r="O1330" t="str">
        <f t="shared" si="643"/>
        <v>0.0789081322151307-0.996881892036524i</v>
      </c>
      <c r="P1330" t="str">
        <f t="shared" si="644"/>
        <v>0.921091867784869+0.996881892036524i</v>
      </c>
      <c r="Q1330" t="str">
        <f t="shared" si="645"/>
        <v>-0.921091867784869+0.494924185422276i</v>
      </c>
      <c r="R1330" t="str">
        <f t="shared" si="646"/>
        <v>-0.324713920988539-1.2567591847933i</v>
      </c>
      <c r="S1330" t="str">
        <f t="shared" si="647"/>
        <v>0.166572763985546i</v>
      </c>
      <c r="T1330" t="str">
        <f t="shared" si="648"/>
        <v>0.209341851075242-0.0540884953236451i</v>
      </c>
      <c r="U1330" t="str">
        <f t="shared" si="649"/>
        <v>0.00005-0.00118814906154365i</v>
      </c>
      <c r="V1330" t="str">
        <f t="shared" si="650"/>
        <v>0.00002-0.0133072694892889i</v>
      </c>
      <c r="W1330" t="str">
        <f t="shared" si="651"/>
        <v>0.0000422729296994293-0.00109089494760245i</v>
      </c>
      <c r="X1330" t="str">
        <f t="shared" si="652"/>
        <v>0.0000482103072537325-0.00109040151336683i</v>
      </c>
      <c r="Y1330" t="str">
        <f t="shared" si="653"/>
        <v>0.009+0.601175170190943i</v>
      </c>
      <c r="Z1330" t="str">
        <f t="shared" si="654"/>
        <v>-0.0217854601967815-0.00129255590715106i</v>
      </c>
      <c r="AA1330" t="str">
        <f t="shared" si="655"/>
        <v>0.301453269318462-19.9926293977768i</v>
      </c>
      <c r="AB1330" t="str">
        <f t="shared" si="656"/>
        <v>0.629734408491468-0.162707009773152i</v>
      </c>
      <c r="AC1330" t="str">
        <f t="shared" si="657"/>
        <v>1.1108968556773-1.21981893990695i</v>
      </c>
      <c r="AD1330" t="str">
        <f t="shared" si="658"/>
        <v>0.329914234988995+0.215797372533904i</v>
      </c>
      <c r="AE1330" t="str">
        <f t="shared" si="659"/>
        <v>-0.006908403266088-0.00512767766319564i</v>
      </c>
      <c r="AF1330" t="str">
        <f t="shared" si="660"/>
        <v>-3.89460835313122-0.720096524660548i</v>
      </c>
      <c r="AG1330" t="str">
        <f t="shared" si="661"/>
        <v>1.01597799444012-0.0236414967592057i</v>
      </c>
      <c r="AH1330" t="str">
        <f t="shared" si="662"/>
        <v>0.0222646465223705+0.0250708018777019i</v>
      </c>
      <c r="AI1330">
        <f t="shared" si="663"/>
        <v>-29.491333985854187</v>
      </c>
      <c r="AJ1330">
        <f t="shared" si="664"/>
        <v>48.392656265545554</v>
      </c>
      <c r="AK1330"/>
      <c r="AL1330"/>
      <c r="AM1330"/>
      <c r="AN1330"/>
    </row>
    <row r="1331" spans="1:40" x14ac:dyDescent="0.35">
      <c r="A1331"/>
      <c r="B1331">
        <f t="shared" si="665"/>
        <v>119700</v>
      </c>
      <c r="C1331" s="237" t="str">
        <f t="shared" si="633"/>
        <v>-1.47631829482472E-06+0.00566270837671233i</v>
      </c>
      <c r="D1331" s="208" t="str">
        <f t="shared" si="634"/>
        <v>-1.64875683815352+0.0434140975547945i</v>
      </c>
      <c r="E1331" t="str">
        <f t="shared" si="635"/>
        <v>36500</v>
      </c>
      <c r="F1331" t="str">
        <f t="shared" si="636"/>
        <v>0.21505376344086</v>
      </c>
      <c r="G1331" t="str">
        <f t="shared" si="631"/>
        <v>0.21505376344086</v>
      </c>
      <c r="H1331" t="str">
        <f t="shared" si="637"/>
        <v>2.24626627307035+0.763062230541656i</v>
      </c>
      <c r="I1331" t="str">
        <f t="shared" si="638"/>
        <v>470.060800793373i</v>
      </c>
      <c r="J1331" t="str">
        <f t="shared" si="632"/>
        <v>-298.087606960577+102.834261267965i</v>
      </c>
      <c r="K1331" t="str">
        <f t="shared" si="639"/>
        <v>0.486149222291648-1.40920989281037i</v>
      </c>
      <c r="L1331" t="str">
        <f t="shared" si="640"/>
        <v>0.147148834133021-0.362804708029711i</v>
      </c>
      <c r="M1331" t="str">
        <f t="shared" si="641"/>
        <v>0.633298056424669-1.77201460084008i</v>
      </c>
      <c r="N1331" t="str">
        <f t="shared" si="642"/>
        <v>-1.493053406955i</v>
      </c>
      <c r="O1331" t="str">
        <f t="shared" si="643"/>
        <v>0.07766463096555-0.996979540962093i</v>
      </c>
      <c r="P1331" t="str">
        <f t="shared" si="644"/>
        <v>0.92233536903445+0.996979540962093i</v>
      </c>
      <c r="Q1331" t="str">
        <f t="shared" si="645"/>
        <v>-0.92233536903445+0.496073865992907i</v>
      </c>
      <c r="R1331" t="str">
        <f t="shared" si="646"/>
        <v>-0.324698847483938-1.25556732658881i</v>
      </c>
      <c r="S1331" t="str">
        <f t="shared" si="647"/>
        <v>0.166712038871822i</v>
      </c>
      <c r="T1331" t="str">
        <f t="shared" si="648"/>
        <v>0.209318188956463-0.0541312068833781i</v>
      </c>
      <c r="U1331" t="str">
        <f t="shared" si="649"/>
        <v>0.00005-0.00118715645581137i</v>
      </c>
      <c r="V1331" t="str">
        <f t="shared" si="650"/>
        <v>0.00002-0.0132961523050873i</v>
      </c>
      <c r="W1331" t="str">
        <f t="shared" si="651"/>
        <v>0.0000422729286075754-0.001089983815995i</v>
      </c>
      <c r="X1331" t="str">
        <f t="shared" si="652"/>
        <v>0.0000482003777118793-0.00108949084799266i</v>
      </c>
      <c r="Y1331" t="str">
        <f t="shared" si="653"/>
        <v>0.009+0.601677825015517i</v>
      </c>
      <c r="Z1331" t="str">
        <f t="shared" si="654"/>
        <v>-0.0217490262445213-0.00129072450449374i</v>
      </c>
      <c r="AA1331" t="str">
        <f t="shared" si="655"/>
        <v>0.300947756594886-19.9758741252018i</v>
      </c>
      <c r="AB1331" t="str">
        <f t="shared" si="656"/>
        <v>0.629663228981512-0.162835493106351i</v>
      </c>
      <c r="AC1331" t="str">
        <f t="shared" si="657"/>
        <v>1.11021762779662-1.21889583666855i</v>
      </c>
      <c r="AD1331" t="str">
        <f t="shared" si="658"/>
        <v>0.330186492680216+0.215838266431897i</v>
      </c>
      <c r="AE1331" t="str">
        <f t="shared" si="659"/>
        <v>-0.00690264695539737-0.00512045191835451i</v>
      </c>
      <c r="AF1331" t="str">
        <f t="shared" si="660"/>
        <v>-3.89502311122387-0.719648132986861i</v>
      </c>
      <c r="AG1331" t="str">
        <f t="shared" si="661"/>
        <v>1.01596755547167-0.0236415241402577i</v>
      </c>
      <c r="AH1331" t="str">
        <f t="shared" si="662"/>
        <v>0.0222537692829153+0.0250380717796885i</v>
      </c>
      <c r="AI1331">
        <f t="shared" si="663"/>
        <v>-29.499547809502651</v>
      </c>
      <c r="AJ1331">
        <f t="shared" si="664"/>
        <v>48.36939392380819</v>
      </c>
      <c r="AK1331"/>
      <c r="AL1331"/>
      <c r="AM1331"/>
      <c r="AN1331"/>
    </row>
    <row r="1332" spans="1:40" x14ac:dyDescent="0.35">
      <c r="A1332"/>
      <c r="B1332">
        <f t="shared" si="665"/>
        <v>119800</v>
      </c>
      <c r="C1332" s="237" t="str">
        <f t="shared" si="633"/>
        <v>-1.47385468541715E-06+0.00565798157570406i</v>
      </c>
      <c r="D1332" s="208" t="str">
        <f t="shared" si="634"/>
        <v>-1.64875681926585+0.0433778587470645i</v>
      </c>
      <c r="E1332" t="str">
        <f t="shared" si="635"/>
        <v>36500</v>
      </c>
      <c r="F1332" t="str">
        <f t="shared" si="636"/>
        <v>0.21505376344086</v>
      </c>
      <c r="G1332" t="str">
        <f t="shared" si="631"/>
        <v>0.21505376344086</v>
      </c>
      <c r="H1332" t="str">
        <f t="shared" si="637"/>
        <v>2.2466801778516+0.762578026742863i</v>
      </c>
      <c r="I1332" t="str">
        <f t="shared" si="638"/>
        <v>470.453499875072i</v>
      </c>
      <c r="J1332" t="str">
        <f t="shared" si="632"/>
        <v>-298.587544369311+102.92017126067i</v>
      </c>
      <c r="K1332" t="str">
        <f t="shared" si="639"/>
        <v>0.485419254108494-1.40827732113603i</v>
      </c>
      <c r="L1332" t="str">
        <f t="shared" si="640"/>
        <v>0.146937917255873-0.362587339750541i</v>
      </c>
      <c r="M1332" t="str">
        <f t="shared" si="641"/>
        <v>0.632357171364367-1.77086466088657i</v>
      </c>
      <c r="N1332" t="str">
        <f t="shared" si="642"/>
        <v>-1.4943007364512i</v>
      </c>
      <c r="O1332" t="str">
        <f t="shared" si="643"/>
        <v>0.0764210088829548-0.997075638756314i</v>
      </c>
      <c r="P1332" t="str">
        <f t="shared" si="644"/>
        <v>0.923578991117045+0.997075638756314i</v>
      </c>
      <c r="Q1332" t="str">
        <f t="shared" si="645"/>
        <v>-0.923578991117045+0.497225097694886i</v>
      </c>
      <c r="R1332" t="str">
        <f t="shared" si="646"/>
        <v>-0.324683759118729-1.25437733398729i</v>
      </c>
      <c r="S1332" t="str">
        <f t="shared" si="647"/>
        <v>0.166851313758099i</v>
      </c>
      <c r="T1332" t="str">
        <f t="shared" si="648"/>
        <v>0.209294506124161-0.0541739117648781i</v>
      </c>
      <c r="U1332" t="str">
        <f t="shared" si="649"/>
        <v>0.00005-0.00118616550718381i</v>
      </c>
      <c r="V1332" t="str">
        <f t="shared" si="650"/>
        <v>0.00002-0.0132850536804587i</v>
      </c>
      <c r="W1332" t="str">
        <f t="shared" si="651"/>
        <v>0.0000422729275148094-0.001089074205664i</v>
      </c>
      <c r="X1332" t="str">
        <f t="shared" si="652"/>
        <v>0.0000481904730203182-0.00108858170298125i</v>
      </c>
      <c r="Y1332" t="str">
        <f t="shared" si="653"/>
        <v>0.009+0.602180479840091i</v>
      </c>
      <c r="Z1332" t="str">
        <f t="shared" si="654"/>
        <v>-0.0217126836698197-0.00128889804731999i</v>
      </c>
      <c r="AA1332" t="str">
        <f t="shared" si="655"/>
        <v>0.300443516057265-19.959146957432i</v>
      </c>
      <c r="AB1332" t="str">
        <f t="shared" si="656"/>
        <v>0.629591987161902-0.162963956350337i</v>
      </c>
      <c r="AC1332" t="str">
        <f t="shared" si="657"/>
        <v>1.1095398968163-1.21797362731441i</v>
      </c>
      <c r="AD1332" t="str">
        <f t="shared" si="658"/>
        <v>0.330458829915077+0.21587883778375i</v>
      </c>
      <c r="AE1332" t="str">
        <f t="shared" si="659"/>
        <v>-0.00689690222736763-0.00511323665640407i</v>
      </c>
      <c r="AF1332" t="str">
        <f t="shared" si="660"/>
        <v>-3.89543699711745-0.719200167995799i</v>
      </c>
      <c r="AG1332" t="str">
        <f t="shared" si="661"/>
        <v>1.01595711081317-0.0236415573683756i</v>
      </c>
      <c r="AH1332" t="str">
        <f t="shared" si="662"/>
        <v>0.0222429085739378+0.0250053877428975i</v>
      </c>
      <c r="AI1332">
        <f t="shared" si="663"/>
        <v>-29.507756188393685</v>
      </c>
      <c r="AJ1332">
        <f t="shared" si="664"/>
        <v>48.346118793216355</v>
      </c>
      <c r="AK1332"/>
      <c r="AL1332"/>
      <c r="AM1332"/>
      <c r="AN1332"/>
    </row>
    <row r="1333" spans="1:40" x14ac:dyDescent="0.35">
      <c r="A1333"/>
      <c r="B1333">
        <f t="shared" si="665"/>
        <v>119900</v>
      </c>
      <c r="C1333" s="237" t="str">
        <f t="shared" si="633"/>
        <v>-1.47139723759845E-06+0.00565326265926635i</v>
      </c>
      <c r="D1333" s="208" t="str">
        <f t="shared" si="634"/>
        <v>-1.64875680042542+0.0433416803877087i</v>
      </c>
      <c r="E1333" t="str">
        <f t="shared" si="635"/>
        <v>36500</v>
      </c>
      <c r="F1333" t="str">
        <f t="shared" si="636"/>
        <v>0.21505376344086</v>
      </c>
      <c r="G1333" t="str">
        <f t="shared" si="631"/>
        <v>0.21505376344086</v>
      </c>
      <c r="H1333" t="str">
        <f t="shared" si="637"/>
        <v>2.2470932127033+0.762094309861768i</v>
      </c>
      <c r="I1333" t="str">
        <f t="shared" si="638"/>
        <v>470.84619895677i</v>
      </c>
      <c r="J1333" t="str">
        <f t="shared" si="632"/>
        <v>-299.087899262311+103.006081253375i</v>
      </c>
      <c r="K1333" t="str">
        <f t="shared" si="639"/>
        <v>0.484690867914557-1.40734577718382i</v>
      </c>
      <c r="L1333" t="str">
        <f t="shared" si="640"/>
        <v>0.146727428776631-0.362370160591243i</v>
      </c>
      <c r="M1333" t="str">
        <f t="shared" si="641"/>
        <v>0.631418296691188-1.76971593777506i</v>
      </c>
      <c r="N1333" t="str">
        <f t="shared" si="642"/>
        <v>-1.49554806594741i</v>
      </c>
      <c r="O1333" t="str">
        <f t="shared" si="643"/>
        <v>0.0751772679021998-0.997170185269676i</v>
      </c>
      <c r="P1333" t="str">
        <f t="shared" si="644"/>
        <v>0.9248227320978+0.997170185269676i</v>
      </c>
      <c r="Q1333" t="str">
        <f t="shared" si="645"/>
        <v>-0.9248227320978+0.498377880677734i</v>
      </c>
      <c r="R1333" t="str">
        <f t="shared" si="646"/>
        <v>-0.324668655886853-1.25318920230703i</v>
      </c>
      <c r="S1333" t="str">
        <f t="shared" si="647"/>
        <v>0.166990588644374i</v>
      </c>
      <c r="T1333" t="str">
        <f t="shared" si="648"/>
        <v>0.209270802576024-0.0542166099609233i</v>
      </c>
      <c r="U1333" t="str">
        <f t="shared" si="649"/>
        <v>0.00005-0.00118517621151477i</v>
      </c>
      <c r="V1333" t="str">
        <f t="shared" si="650"/>
        <v>0.00002-0.0132739735689654i</v>
      </c>
      <c r="W1333" t="str">
        <f t="shared" si="651"/>
        <v>0.0000422729264211307-0.00108816611280311i</v>
      </c>
      <c r="X1333" t="str">
        <f t="shared" si="652"/>
        <v>0.000048180593096181-0.00108767407452899i</v>
      </c>
      <c r="Y1333" t="str">
        <f t="shared" si="653"/>
        <v>0.009+0.602683134664666i</v>
      </c>
      <c r="Z1333" t="str">
        <f t="shared" si="654"/>
        <v>-0.0216764321672134-0.00128707651692978i</v>
      </c>
      <c r="AA1333" t="str">
        <f t="shared" si="655"/>
        <v>0.299940543434724-19.9424478237037i</v>
      </c>
      <c r="AB1333" t="str">
        <f t="shared" si="656"/>
        <v>0.629520683025684-0.163092399483385i</v>
      </c>
      <c r="AC1333" t="str">
        <f t="shared" si="657"/>
        <v>1.10886365871223-1.21705231099467i</v>
      </c>
      <c r="AD1333" t="str">
        <f t="shared" si="658"/>
        <v>0.330731246340049+0.215919086455564i</v>
      </c>
      <c r="AE1333" t="str">
        <f t="shared" si="659"/>
        <v>-0.0068911690411341-0.00510603185173989i</v>
      </c>
      <c r="AF1333" t="str">
        <f t="shared" si="660"/>
        <v>-3.89585001312872-0.718752629474059i</v>
      </c>
      <c r="AG1333" t="str">
        <f t="shared" si="661"/>
        <v>1.01594666046845-0.0236415964031454i</v>
      </c>
      <c r="AH1333" t="str">
        <f t="shared" si="662"/>
        <v>0.0222320643298984+0.0249727496574472i</v>
      </c>
      <c r="AI1333">
        <f t="shared" si="663"/>
        <v>-29.515959134079452</v>
      </c>
      <c r="AJ1333">
        <f t="shared" si="664"/>
        <v>48.322830898659696</v>
      </c>
      <c r="AK1333"/>
      <c r="AL1333"/>
      <c r="AM1333"/>
      <c r="AN1333"/>
    </row>
    <row r="1334" spans="1:40" x14ac:dyDescent="0.35">
      <c r="A1334"/>
      <c r="B1334">
        <f t="shared" si="665"/>
        <v>120000</v>
      </c>
      <c r="C1334" s="237" t="str">
        <f t="shared" si="633"/>
        <v>-1.46894593083853E-06+0.00564855160768778i</v>
      </c>
      <c r="D1334" s="208" t="str">
        <f t="shared" si="634"/>
        <v>-1.64875678163206+0.0433055623256063i</v>
      </c>
      <c r="E1334" t="str">
        <f t="shared" si="635"/>
        <v>36500</v>
      </c>
      <c r="F1334" t="str">
        <f t="shared" si="636"/>
        <v>0.21505376344086</v>
      </c>
      <c r="G1334" t="str">
        <f t="shared" si="631"/>
        <v>0.21505376344086</v>
      </c>
      <c r="H1334" t="str">
        <f t="shared" si="637"/>
        <v>2.24750537993518+0.761611079532018i</v>
      </c>
      <c r="I1334" t="str">
        <f t="shared" si="638"/>
        <v>471.238898038469i</v>
      </c>
      <c r="J1334" t="str">
        <f t="shared" si="632"/>
        <v>-299.588671639577+103.09199124608i</v>
      </c>
      <c r="K1334" t="str">
        <f t="shared" si="639"/>
        <v>0.48396405933097-1.4064152598447i</v>
      </c>
      <c r="L1334" t="str">
        <f t="shared" si="640"/>
        <v>0.146517367610566-0.362153170517868i</v>
      </c>
      <c r="M1334" t="str">
        <f t="shared" si="641"/>
        <v>0.630481426941536-1.76856843036257i</v>
      </c>
      <c r="N1334" t="str">
        <f t="shared" si="642"/>
        <v>-1.49679539544361i</v>
      </c>
      <c r="O1334" t="str">
        <f t="shared" si="643"/>
        <v>0.073933409958356-0.99726318035508i</v>
      </c>
      <c r="P1334" t="str">
        <f t="shared" si="644"/>
        <v>0.926066590041644+0.99726318035508i</v>
      </c>
      <c r="Q1334" t="str">
        <f t="shared" si="645"/>
        <v>-0.926066590041644+0.49953221508853i</v>
      </c>
      <c r="R1334" t="str">
        <f t="shared" si="646"/>
        <v>-0.324653537782241-1.252002926882i</v>
      </c>
      <c r="S1334" t="str">
        <f t="shared" si="647"/>
        <v>0.16712986353065i</v>
      </c>
      <c r="T1334" t="str">
        <f t="shared" si="648"/>
        <v>0.209247078309763-0.0542593014642887i</v>
      </c>
      <c r="U1334" t="str">
        <f t="shared" si="649"/>
        <v>0.00005-0.00118418856467184i</v>
      </c>
      <c r="V1334" t="str">
        <f t="shared" si="650"/>
        <v>0.00002-0.0132629119243246i</v>
      </c>
      <c r="W1334" t="str">
        <f t="shared" si="651"/>
        <v>0.0000422729253265398-0.00108725953361864i</v>
      </c>
      <c r="X1334" t="str">
        <f t="shared" si="652"/>
        <v>0.0000481707378569449-0.0010867679588449i</v>
      </c>
      <c r="Y1334" t="str">
        <f t="shared" si="653"/>
        <v>0.009+0.60318578948924i</v>
      </c>
      <c r="Z1334" t="str">
        <f t="shared" si="654"/>
        <v>-0.0216402714325141-0.0012852598947119i</v>
      </c>
      <c r="AA1334" t="str">
        <f t="shared" si="655"/>
        <v>0.299438834474321-19.925776653491i</v>
      </c>
      <c r="AB1334" t="str">
        <f t="shared" si="656"/>
        <v>0.629449316565972-0.163220822483761i</v>
      </c>
      <c r="AC1334" t="str">
        <f t="shared" si="657"/>
        <v>1.1081889094733-1.21613188685801i</v>
      </c>
      <c r="AD1334" t="str">
        <f t="shared" si="658"/>
        <v>0.331003741601362+0.215959012313803i</v>
      </c>
      <c r="AE1334" t="str">
        <f t="shared" si="659"/>
        <v>-0.00688544735600272-0.00509883747884817i</v>
      </c>
      <c r="AF1334" t="str">
        <f t="shared" si="660"/>
        <v>-3.89626216156724-0.718305517206412i</v>
      </c>
      <c r="AG1334" t="str">
        <f t="shared" si="661"/>
        <v>1.01593620444136-0.0236416412042712i</v>
      </c>
      <c r="AH1334" t="str">
        <f t="shared" si="662"/>
        <v>0.0222212364855321+0.0249401574138279i</v>
      </c>
      <c r="AI1334">
        <f t="shared" si="663"/>
        <v>-29.524156658083342</v>
      </c>
      <c r="AJ1334">
        <f t="shared" si="664"/>
        <v>48.299530264944657</v>
      </c>
      <c r="AK1334"/>
      <c r="AL1334"/>
      <c r="AM1334"/>
      <c r="AN1334"/>
    </row>
    <row r="1335" spans="1:40" x14ac:dyDescent="0.35">
      <c r="A1335"/>
      <c r="B1335">
        <f t="shared" si="665"/>
        <v>120100</v>
      </c>
      <c r="C1335" s="237" t="str">
        <f t="shared" si="633"/>
        <v>-1.46650074469278E-06+0.00564384840132256i</v>
      </c>
      <c r="D1335" s="208" t="str">
        <f t="shared" si="634"/>
        <v>-1.64875676288564+0.0432695044101396i</v>
      </c>
      <c r="E1335" t="str">
        <f t="shared" si="635"/>
        <v>36500</v>
      </c>
      <c r="F1335" t="str">
        <f t="shared" si="636"/>
        <v>0.21505376344086</v>
      </c>
      <c r="G1335" t="str">
        <f t="shared" si="631"/>
        <v>0.21505376344086</v>
      </c>
      <c r="H1335" t="str">
        <f t="shared" si="637"/>
        <v>2.24791668184984+0.761128335385841i</v>
      </c>
      <c r="I1335" t="str">
        <f t="shared" si="638"/>
        <v>471.631597120168i</v>
      </c>
      <c r="J1335" t="str">
        <f t="shared" si="632"/>
        <v>-300.08986150111+103.177901238785i</v>
      </c>
      <c r="K1335" t="str">
        <f t="shared" si="639"/>
        <v>0.483238823993259-1.40548576800848i</v>
      </c>
      <c r="L1335" t="str">
        <f t="shared" si="640"/>
        <v>0.146307732676095-0.361936369495311i</v>
      </c>
      <c r="M1335" t="str">
        <f t="shared" si="641"/>
        <v>0.629546556669354-1.76742213750379i</v>
      </c>
      <c r="N1335" t="str">
        <f t="shared" si="642"/>
        <v>-1.49804272493981i</v>
      </c>
      <c r="O1335" t="str">
        <f t="shared" si="643"/>
        <v>0.0726894369866451-0.997354623867842i</v>
      </c>
      <c r="P1335" t="str">
        <f t="shared" si="644"/>
        <v>0.927310563013355+0.997354623867842i</v>
      </c>
      <c r="Q1335" t="str">
        <f t="shared" si="645"/>
        <v>-0.927310563013355+0.500688101071968i</v>
      </c>
      <c r="R1335" t="str">
        <f t="shared" si="646"/>
        <v>-0.324638404798818-1.25081850306162i</v>
      </c>
      <c r="S1335" t="str">
        <f t="shared" si="647"/>
        <v>0.167269138416925i</v>
      </c>
      <c r="T1335" t="str">
        <f t="shared" si="648"/>
        <v>0.209223333323065-0.0543019862677432i</v>
      </c>
      <c r="U1335" t="str">
        <f t="shared" si="649"/>
        <v>0.00005-0.00118320256253639i</v>
      </c>
      <c r="V1335" t="str">
        <f t="shared" si="650"/>
        <v>0.00002-0.0132518687004076i</v>
      </c>
      <c r="W1335" t="str">
        <f t="shared" si="651"/>
        <v>0.0000422729242310362-0.00108635446432954i</v>
      </c>
      <c r="X1335" t="str">
        <f t="shared" si="652"/>
        <v>0.0000481609072204306-0.00108586335215066i</v>
      </c>
      <c r="Y1335" t="str">
        <f t="shared" si="653"/>
        <v>0.009+0.603688444313815i</v>
      </c>
      <c r="Z1335" t="str">
        <f t="shared" si="654"/>
        <v>-0.0216042011628042-0.0012834481621435i</v>
      </c>
      <c r="AA1335" t="str">
        <f t="shared" si="655"/>
        <v>0.298938384940948-19.9091333765046i</v>
      </c>
      <c r="AB1335" t="str">
        <f t="shared" si="656"/>
        <v>0.629377887775808-0.163349225329714i</v>
      </c>
      <c r="AC1335" t="str">
        <f t="shared" si="657"/>
        <v>1.10751564510126-1.21521235405127i</v>
      </c>
      <c r="AD1335" t="str">
        <f t="shared" si="658"/>
        <v>0.331276315345039+0.215998615225241i</v>
      </c>
      <c r="AE1335" t="str">
        <f t="shared" si="659"/>
        <v>-0.00687973713145038-0.00509165351230449i</v>
      </c>
      <c r="AF1335" t="str">
        <f t="shared" si="660"/>
        <v>-3.89667344473548-0.717858830975701i</v>
      </c>
      <c r="AG1335" t="str">
        <f t="shared" si="661"/>
        <v>1.01592574273574-0.0236416917315772i</v>
      </c>
      <c r="AH1335" t="str">
        <f t="shared" si="662"/>
        <v>0.0222104249758538+0.0249076109028991i</v>
      </c>
      <c r="AI1335">
        <f t="shared" si="663"/>
        <v>-29.532348771899166</v>
      </c>
      <c r="AJ1335">
        <f t="shared" si="664"/>
        <v>48.276216916784712</v>
      </c>
      <c r="AK1335"/>
      <c r="AL1335"/>
      <c r="AM1335"/>
      <c r="AN1335"/>
    </row>
    <row r="1336" spans="1:40" x14ac:dyDescent="0.35">
      <c r="A1336"/>
      <c r="B1336">
        <f t="shared" si="665"/>
        <v>120200</v>
      </c>
      <c r="C1336" s="237" t="str">
        <f t="shared" si="633"/>
        <v>-1.46406165880158E-06+0.00563915302059032i</v>
      </c>
      <c r="D1336" s="208" t="str">
        <f t="shared" si="634"/>
        <v>-1.64875674418598+0.0432335064911925i</v>
      </c>
      <c r="E1336" t="str">
        <f t="shared" si="635"/>
        <v>36500</v>
      </c>
      <c r="F1336" t="str">
        <f t="shared" si="636"/>
        <v>0.21505376344086</v>
      </c>
      <c r="G1336" t="str">
        <f t="shared" si="631"/>
        <v>0.21505376344086</v>
      </c>
      <c r="H1336" t="str">
        <f t="shared" si="637"/>
        <v>2.24832712074265+0.760646077054052i</v>
      </c>
      <c r="I1336" t="str">
        <f t="shared" si="638"/>
        <v>472.024296201866i</v>
      </c>
      <c r="J1336" t="str">
        <f t="shared" si="632"/>
        <v>-300.591468846908+103.26381123149i</v>
      </c>
      <c r="K1336" t="str">
        <f t="shared" si="639"/>
        <v>0.482515157551303-1.40455730056392i</v>
      </c>
      <c r="L1336" t="str">
        <f t="shared" si="640"/>
        <v>0.146098522894766-0.361719757487316i</v>
      </c>
      <c r="M1336" t="str">
        <f t="shared" si="641"/>
        <v>0.628613680446069-1.76627705805124i</v>
      </c>
      <c r="N1336" t="str">
        <f t="shared" si="642"/>
        <v>-1.49929005443601i</v>
      </c>
      <c r="O1336" t="str">
        <f t="shared" si="643"/>
        <v>0.071445350922479-0.99744451566569i</v>
      </c>
      <c r="P1336" t="str">
        <f t="shared" si="644"/>
        <v>0.928554649077521+0.99744451566569i</v>
      </c>
      <c r="Q1336" t="str">
        <f t="shared" si="645"/>
        <v>-0.928554649077521+0.50184553877032i</v>
      </c>
      <c r="R1336" t="str">
        <f t="shared" si="646"/>
        <v>-0.324623256930501-1.24963592621082i</v>
      </c>
      <c r="S1336" t="str">
        <f t="shared" si="647"/>
        <v>0.167408413303201i</v>
      </c>
      <c r="T1336" t="str">
        <f t="shared" si="648"/>
        <v>0.209199567613629-0.0543446643640525i</v>
      </c>
      <c r="U1336" t="str">
        <f t="shared" si="649"/>
        <v>0.0000499999999999999-0.0011822182010035i</v>
      </c>
      <c r="V1336" t="str">
        <f t="shared" si="650"/>
        <v>0.00002-0.0132408438512392i</v>
      </c>
      <c r="W1336" t="str">
        <f t="shared" si="651"/>
        <v>0.0000422729231346202-0.00108545090116737i</v>
      </c>
      <c r="X1336" t="str">
        <f t="shared" si="652"/>
        <v>0.0000481511011048006-0.00108496025068053i</v>
      </c>
      <c r="Y1336" t="str">
        <f t="shared" si="653"/>
        <v>0.009+0.604191099138389i</v>
      </c>
      <c r="Z1336" t="str">
        <f t="shared" si="654"/>
        <v>-0.0215682210564289-0.00128164130078956i</v>
      </c>
      <c r="AA1336" t="str">
        <f t="shared" si="655"/>
        <v>0.298439190617255-19.8925179226912i</v>
      </c>
      <c r="AB1336" t="str">
        <f t="shared" si="656"/>
        <v>0.629306396648271-0.16347760799948i</v>
      </c>
      <c r="AC1336" t="str">
        <f t="shared" si="657"/>
        <v>1.10684386161075-1.21429371171981i</v>
      </c>
      <c r="AD1336" t="str">
        <f t="shared" si="658"/>
        <v>0.331548967216861+0.216037895057004i</v>
      </c>
      <c r="AE1336" t="str">
        <f t="shared" si="659"/>
        <v>-0.00687403832712327-0.00508447992677431i</v>
      </c>
      <c r="AF1336" t="str">
        <f t="shared" si="660"/>
        <v>-3.89708386492863-0.717412570562859i</v>
      </c>
      <c r="AG1336" t="str">
        <f t="shared" si="661"/>
        <v>1.01591527535548-0.0236417479450051i</v>
      </c>
      <c r="AH1336" t="str">
        <f t="shared" si="662"/>
        <v>0.0221996297361503+0.0248751100158886i</v>
      </c>
      <c r="AI1336">
        <f t="shared" si="663"/>
        <v>-29.540535486992262</v>
      </c>
      <c r="AJ1336">
        <f t="shared" si="664"/>
        <v>48.252890878810021</v>
      </c>
      <c r="AK1336"/>
      <c r="AL1336"/>
      <c r="AM1336"/>
      <c r="AN1336"/>
    </row>
    <row r="1337" spans="1:40" x14ac:dyDescent="0.35">
      <c r="A1337"/>
      <c r="B1337">
        <f t="shared" si="665"/>
        <v>120300</v>
      </c>
      <c r="C1337" s="237" t="str">
        <f t="shared" si="633"/>
        <v>-1.46162865288987E-06+0.00563446544597575i</v>
      </c>
      <c r="D1337" s="208" t="str">
        <f t="shared" si="634"/>
        <v>-1.64875672553293+0.0431975684191474i</v>
      </c>
      <c r="E1337" t="str">
        <f t="shared" si="635"/>
        <v>36500</v>
      </c>
      <c r="F1337" t="str">
        <f t="shared" si="636"/>
        <v>0.21505376344086</v>
      </c>
      <c r="G1337" t="str">
        <f t="shared" si="631"/>
        <v>0.21505376344086</v>
      </c>
      <c r="H1337" t="str">
        <f t="shared" si="637"/>
        <v>2.24873669890194+0.760164304166084i</v>
      </c>
      <c r="I1337" t="str">
        <f t="shared" si="638"/>
        <v>472.416995283565i</v>
      </c>
      <c r="J1337" t="str">
        <f t="shared" si="632"/>
        <v>-301.093493676973+103.349721224195i</v>
      </c>
      <c r="K1337" t="str">
        <f t="shared" si="639"/>
        <v>0.481793055669263-1.4036298563987i</v>
      </c>
      <c r="L1337" t="str">
        <f t="shared" si="640"/>
        <v>0.145889737191256-0.361503334456487i</v>
      </c>
      <c r="M1337" t="str">
        <f t="shared" si="641"/>
        <v>0.627682792860519-1.76513319085519i</v>
      </c>
      <c r="N1337" t="str">
        <f t="shared" si="642"/>
        <v>-1.50053738393222i</v>
      </c>
      <c r="O1337" t="str">
        <f t="shared" si="643"/>
        <v>0.0702011537014345-0.99753285560877i</v>
      </c>
      <c r="P1337" t="str">
        <f t="shared" si="644"/>
        <v>0.929798846298565+0.99753285560877i</v>
      </c>
      <c r="Q1337" t="str">
        <f t="shared" si="645"/>
        <v>-0.929798846298565+0.50300452832345i</v>
      </c>
      <c r="R1337" t="str">
        <f t="shared" si="646"/>
        <v>-0.324608094171201-1.24845519170991i</v>
      </c>
      <c r="S1337" t="str">
        <f t="shared" si="647"/>
        <v>0.167547688189476i</v>
      </c>
      <c r="T1337" t="str">
        <f t="shared" si="648"/>
        <v>0.209175781179144-0.0543873357459764i</v>
      </c>
      <c r="U1337" t="str">
        <f t="shared" si="649"/>
        <v>0.0000499999999999999-0.00118123547598189i</v>
      </c>
      <c r="V1337" t="str">
        <f t="shared" si="650"/>
        <v>0.00002-0.0132298373309971i</v>
      </c>
      <c r="W1337" t="str">
        <f t="shared" si="651"/>
        <v>0.0000422729220372918-0.00108454884037619i</v>
      </c>
      <c r="X1337" t="str">
        <f t="shared" si="652"/>
        <v>0.0000481413194285577-0.00108405865068127i</v>
      </c>
      <c r="Y1337" t="str">
        <f t="shared" si="653"/>
        <v>0.009+0.604693753962963i</v>
      </c>
      <c r="Z1337" t="str">
        <f t="shared" si="654"/>
        <v>-0.0215323308129902-0.00127983929230236i</v>
      </c>
      <c r="AA1337" t="str">
        <f t="shared" si="655"/>
        <v>0.297941247303546-19.8759302222318i</v>
      </c>
      <c r="AB1337" t="str">
        <f t="shared" si="656"/>
        <v>0.629234843176409-0.163605970471281i</v>
      </c>
      <c r="AC1337" t="str">
        <f t="shared" si="657"/>
        <v>1.10617355502919-1.21337595900731i</v>
      </c>
      <c r="AD1337" t="str">
        <f t="shared" si="658"/>
        <v>0.331821696862397+0.216076851676549i</v>
      </c>
      <c r="AE1337" t="str">
        <f t="shared" si="659"/>
        <v>-0.00686835090283628-0.00507731669701183i</v>
      </c>
      <c r="AF1337" t="str">
        <f t="shared" si="660"/>
        <v>-3.89749342443487-0.716966735746937i</v>
      </c>
      <c r="AG1337" t="str">
        <f t="shared" si="661"/>
        <v>1.01590480230445-0.0236418098046146i</v>
      </c>
      <c r="AH1337" t="str">
        <f t="shared" si="662"/>
        <v>0.0221888507019833+0.0248426546443905i</v>
      </c>
      <c r="AI1337">
        <f t="shared" si="663"/>
        <v>-29.548716814798954</v>
      </c>
      <c r="AJ1337">
        <f t="shared" si="664"/>
        <v>48.229552175561551</v>
      </c>
      <c r="AK1337"/>
      <c r="AL1337"/>
      <c r="AM1337"/>
      <c r="AN1337"/>
    </row>
    <row r="1338" spans="1:40" x14ac:dyDescent="0.35">
      <c r="A1338"/>
      <c r="B1338">
        <f t="shared" si="665"/>
        <v>120400</v>
      </c>
      <c r="C1338" s="237" t="str">
        <f t="shared" si="633"/>
        <v>-1.45920170676679E-06+0.0056297856580284i</v>
      </c>
      <c r="D1338" s="208" t="str">
        <f t="shared" si="634"/>
        <v>-1.64875670692635+0.0431616900448844i</v>
      </c>
      <c r="E1338" t="str">
        <f t="shared" si="635"/>
        <v>36500</v>
      </c>
      <c r="F1338" t="str">
        <f t="shared" si="636"/>
        <v>0.21505376344086</v>
      </c>
      <c r="G1338" t="str">
        <f t="shared" si="631"/>
        <v>0.21505376344086</v>
      </c>
      <c r="H1338" t="str">
        <f t="shared" si="637"/>
        <v>2.2491454186089+0.759683016350006i</v>
      </c>
      <c r="I1338" t="str">
        <f t="shared" si="638"/>
        <v>472.809694365264i</v>
      </c>
      <c r="J1338" t="str">
        <f t="shared" si="632"/>
        <v>-301.595935991304+103.4356312169i</v>
      </c>
      <c r="K1338" t="str">
        <f t="shared" si="639"/>
        <v>0.481072514025547-1.40270343439949i</v>
      </c>
      <c r="L1338" t="str">
        <f t="shared" si="640"/>
        <v>0.145681374493359-0.361287100364297i</v>
      </c>
      <c r="M1338" t="str">
        <f t="shared" si="641"/>
        <v>0.626753888518906-1.76399053476379i</v>
      </c>
      <c r="N1338" t="str">
        <f t="shared" si="642"/>
        <v>-1.50178471342842i</v>
      </c>
      <c r="O1338" t="str">
        <f t="shared" si="643"/>
        <v>0.0689568472592921-0.997619643559638i</v>
      </c>
      <c r="P1338" t="str">
        <f t="shared" si="644"/>
        <v>0.931043152740708+0.997619643559638i</v>
      </c>
      <c r="Q1338" t="str">
        <f t="shared" si="645"/>
        <v>-0.931043152740708+0.504165069868782i</v>
      </c>
      <c r="R1338" t="str">
        <f t="shared" si="646"/>
        <v>-0.324592916514826-1.24727629495456i</v>
      </c>
      <c r="S1338" t="str">
        <f t="shared" si="647"/>
        <v>0.167686963075752i</v>
      </c>
      <c r="T1338" t="str">
        <f t="shared" si="648"/>
        <v>0.209151974017306-0.0544300004062723i</v>
      </c>
      <c r="U1338" t="str">
        <f t="shared" si="649"/>
        <v>0.0000499999999999999-0.00118025438339386i</v>
      </c>
      <c r="V1338" t="str">
        <f t="shared" si="650"/>
        <v>0.00002-0.0132188490940112i</v>
      </c>
      <c r="W1338" t="str">
        <f t="shared" si="651"/>
        <v>0.0000422729209390508-0.00108364827821255i</v>
      </c>
      <c r="X1338" t="str">
        <f t="shared" si="652"/>
        <v>0.0000481315621105418-0.0010831585484121i</v>
      </c>
      <c r="Y1338" t="str">
        <f t="shared" si="653"/>
        <v>0.009+0.605196408787538i</v>
      </c>
      <c r="Z1338" t="str">
        <f t="shared" si="654"/>
        <v>-0.0214965301333408-0.00127804211842105i</v>
      </c>
      <c r="AA1338" t="str">
        <f t="shared" si="655"/>
        <v>0.297444550817701-19.8593702055416i</v>
      </c>
      <c r="AB1338" t="str">
        <f t="shared" si="656"/>
        <v>0.629163227353291-0.163734312723329i</v>
      </c>
      <c r="AC1338" t="str">
        <f t="shared" si="657"/>
        <v>1.10550472139677-1.21245909505596i</v>
      </c>
      <c r="AD1338" t="str">
        <f t="shared" si="658"/>
        <v>0.332094503926981+0.216115484951681i</v>
      </c>
      <c r="AE1338" t="str">
        <f t="shared" si="659"/>
        <v>-0.00686267481857198-0.00507016379786021i</v>
      </c>
      <c r="AF1338" t="str">
        <f t="shared" si="660"/>
        <v>-3.89790212553525-0.716521326305122i</v>
      </c>
      <c r="AG1338" t="str">
        <f t="shared" si="661"/>
        <v>1.01589432358655-0.0236418772705828i</v>
      </c>
      <c r="AH1338" t="str">
        <f t="shared" si="662"/>
        <v>0.0221780878091855+0.0248102446803649i</v>
      </c>
      <c r="AI1338">
        <f t="shared" si="663"/>
        <v>-29.556892766726865</v>
      </c>
      <c r="AJ1338">
        <f t="shared" si="664"/>
        <v>48.206200831496083</v>
      </c>
      <c r="AK1338"/>
      <c r="AL1338"/>
      <c r="AM1338"/>
      <c r="AN1338"/>
    </row>
    <row r="1339" spans="1:40" x14ac:dyDescent="0.35">
      <c r="A1339"/>
      <c r="B1339">
        <f t="shared" si="665"/>
        <v>120500</v>
      </c>
      <c r="C1339" s="237" t="str">
        <f t="shared" si="633"/>
        <v>-1.45678080032521E-06+0.0056251136373624i</v>
      </c>
      <c r="D1339" s="208" t="str">
        <f t="shared" si="634"/>
        <v>-1.64875668836606+0.0431258712197784i</v>
      </c>
      <c r="E1339" t="str">
        <f t="shared" si="635"/>
        <v>36500</v>
      </c>
      <c r="F1339" t="str">
        <f t="shared" si="636"/>
        <v>0.21505376344086</v>
      </c>
      <c r="G1339" t="str">
        <f t="shared" si="631"/>
        <v>0.21505376344086</v>
      </c>
      <c r="H1339" t="str">
        <f t="shared" si="637"/>
        <v>2.24955328213764+0.759202213232493i</v>
      </c>
      <c r="I1339" t="str">
        <f t="shared" si="638"/>
        <v>473.202393446963i</v>
      </c>
      <c r="J1339" t="str">
        <f t="shared" si="632"/>
        <v>-302.098795789901+103.521541209605i</v>
      </c>
      <c r="K1339" t="str">
        <f t="shared" si="639"/>
        <v>0.480353528312745-1.4017780334519i</v>
      </c>
      <c r="L1339" t="str">
        <f t="shared" si="640"/>
        <v>0.145473433731971-0.361071055171093i</v>
      </c>
      <c r="M1339" t="str">
        <f t="shared" si="641"/>
        <v>0.625826962044716-1.76284908862299i</v>
      </c>
      <c r="N1339" t="str">
        <f t="shared" si="642"/>
        <v>-1.50303204292462i</v>
      </c>
      <c r="O1339" t="str">
        <f t="shared" si="643"/>
        <v>0.0677124335319716-0.997704879383266i</v>
      </c>
      <c r="P1339" t="str">
        <f t="shared" si="644"/>
        <v>0.932287566468028+0.997704879383266i</v>
      </c>
      <c r="Q1339" t="str">
        <f t="shared" si="645"/>
        <v>-0.932287566468028+0.505327163541354i</v>
      </c>
      <c r="R1339" t="str">
        <f t="shared" si="646"/>
        <v>-0.324577723955268-1.2460992313557i</v>
      </c>
      <c r="S1339" t="str">
        <f t="shared" si="647"/>
        <v>0.167826237962027i</v>
      </c>
      <c r="T1339" t="str">
        <f t="shared" si="648"/>
        <v>0.209128146125801-0.0544726583376899i</v>
      </c>
      <c r="U1339" t="str">
        <f t="shared" si="649"/>
        <v>0.0000500000000000001-0.00117927491917528i</v>
      </c>
      <c r="V1339" t="str">
        <f t="shared" si="650"/>
        <v>0.00002-0.0132078790947631i</v>
      </c>
      <c r="W1339" t="str">
        <f t="shared" si="651"/>
        <v>0.0000422729198398977-0.00108274921094544i</v>
      </c>
      <c r="X1339" t="str">
        <f t="shared" si="652"/>
        <v>0.0000481218290699312-0.00108225994014469i</v>
      </c>
      <c r="Y1339" t="str">
        <f t="shared" si="653"/>
        <v>0.009+0.605699063612112i</v>
      </c>
      <c r="Z1339" t="str">
        <f t="shared" si="654"/>
        <v>-0.0214608187195778-0.00127624976097116i</v>
      </c>
      <c r="AA1339" t="str">
        <f t="shared" si="655"/>
        <v>0.296949096995086-19.8428378032683i</v>
      </c>
      <c r="AB1339" t="str">
        <f t="shared" si="656"/>
        <v>0.629091549171955-0.163862634733815i</v>
      </c>
      <c r="AC1339" t="str">
        <f t="shared" si="657"/>
        <v>1.10483735676642-1.21154311900631i</v>
      </c>
      <c r="AD1339" t="str">
        <f t="shared" si="658"/>
        <v>0.33236738805573+0.216153794750528i</v>
      </c>
      <c r="AE1339" t="str">
        <f t="shared" si="659"/>
        <v>-0.00685701003448024-0.00506302120425066i</v>
      </c>
      <c r="AF1339" t="str">
        <f t="shared" si="660"/>
        <v>-3.8983099705037-0.716076342012715i</v>
      </c>
      <c r="AG1339" t="str">
        <f t="shared" si="661"/>
        <v>1.01588383920569-0.0236419503032036i</v>
      </c>
      <c r="AH1339" t="str">
        <f t="shared" si="662"/>
        <v>0.0221673409938612+0.024777880016134i</v>
      </c>
      <c r="AI1339">
        <f t="shared" si="663"/>
        <v>-29.565063354155118</v>
      </c>
      <c r="AJ1339">
        <f t="shared" si="664"/>
        <v>48.182836870981326</v>
      </c>
      <c r="AK1339"/>
      <c r="AL1339"/>
      <c r="AM1339"/>
      <c r="AN1339"/>
    </row>
    <row r="1340" spans="1:40" x14ac:dyDescent="0.35">
      <c r="A1340"/>
      <c r="B1340">
        <f t="shared" si="665"/>
        <v>120600</v>
      </c>
      <c r="C1340" s="237" t="str">
        <f t="shared" si="633"/>
        <v>-1.45436591354132E-06+0.00562044936465614i</v>
      </c>
      <c r="D1340" s="208" t="str">
        <f t="shared" si="634"/>
        <v>-1.64875666985193+0.0430901117956971i</v>
      </c>
      <c r="E1340" t="str">
        <f t="shared" si="635"/>
        <v>36500</v>
      </c>
      <c r="F1340" t="str">
        <f t="shared" si="636"/>
        <v>0.21505376344086</v>
      </c>
      <c r="G1340" t="str">
        <f t="shared" si="631"/>
        <v>0.21505376344086</v>
      </c>
      <c r="H1340" t="str">
        <f t="shared" si="637"/>
        <v>2.24996029175527+0.758721894438909i</v>
      </c>
      <c r="I1340" t="str">
        <f t="shared" si="638"/>
        <v>473.595092528661i</v>
      </c>
      <c r="J1340" t="str">
        <f t="shared" si="632"/>
        <v>-302.602073072764+103.60745120231i</v>
      </c>
      <c r="K1340" t="str">
        <f t="shared" si="639"/>
        <v>0.479636094237581-1.40085365244059i</v>
      </c>
      <c r="L1340" t="str">
        <f t="shared" si="640"/>
        <v>0.145265913841089-0.360855198836109i</v>
      </c>
      <c r="M1340" t="str">
        <f t="shared" si="641"/>
        <v>0.62490200807867-1.7617088512767i</v>
      </c>
      <c r="N1340" t="str">
        <f t="shared" si="642"/>
        <v>-1.50427937242083i</v>
      </c>
      <c r="O1340" t="str">
        <f t="shared" si="643"/>
        <v>0.0664679144555603-0.997788562947045i</v>
      </c>
      <c r="P1340" t="str">
        <f t="shared" si="644"/>
        <v>0.93353208554444+0.997788562947045i</v>
      </c>
      <c r="Q1340" t="str">
        <f t="shared" si="645"/>
        <v>-0.93353208554444+0.506490809473785i</v>
      </c>
      <c r="R1340" t="str">
        <f t="shared" si="646"/>
        <v>-0.324562516486424-1.24492399633947i</v>
      </c>
      <c r="S1340" t="str">
        <f t="shared" si="647"/>
        <v>0.167965512848303i</v>
      </c>
      <c r="T1340" t="str">
        <f t="shared" si="648"/>
        <v>0.209104297502318-0.054515309532978i</v>
      </c>
      <c r="U1340" t="str">
        <f t="shared" si="649"/>
        <v>0.0000500000000000001-0.00117829707927546i</v>
      </c>
      <c r="V1340" t="str">
        <f t="shared" si="650"/>
        <v>0.00002-0.0131969272878852i</v>
      </c>
      <c r="W1340" t="str">
        <f t="shared" si="651"/>
        <v>0.0000422729187398319-0.0010818516348562i</v>
      </c>
      <c r="X1340" t="str">
        <f t="shared" si="652"/>
        <v>0.0000481121202262372-0.00108136282216304i</v>
      </c>
      <c r="Y1340" t="str">
        <f t="shared" si="653"/>
        <v>0.009+0.606201718436687i</v>
      </c>
      <c r="Z1340" t="str">
        <f t="shared" si="654"/>
        <v>-0.0214251962750364-0.00127446220186403i</v>
      </c>
      <c r="AA1340" t="str">
        <f t="shared" si="655"/>
        <v>0.296454881688458-19.8263329462915i</v>
      </c>
      <c r="AB1340" t="str">
        <f t="shared" si="656"/>
        <v>0.62901980862545-0.163990936480925i</v>
      </c>
      <c r="AC1340" t="str">
        <f t="shared" si="657"/>
        <v>1.1041714572037-1.21062802999746i</v>
      </c>
      <c r="AD1340" t="str">
        <f t="shared" si="658"/>
        <v>0.332640348893529+0.21619178094157i</v>
      </c>
      <c r="AE1340" t="str">
        <f t="shared" si="659"/>
        <v>-0.00685135651087674-0.00505588889120247i</v>
      </c>
      <c r="AF1340" t="str">
        <f t="shared" si="660"/>
        <v>-3.8987169616072-0.715631782643212i</v>
      </c>
      <c r="AG1340" t="str">
        <f t="shared" si="661"/>
        <v>1.0158733491658-0.0236420288628873i</v>
      </c>
      <c r="AH1340" t="str">
        <f t="shared" si="662"/>
        <v>0.022156610192383+0.024745560544383i</v>
      </c>
      <c r="AI1340">
        <f t="shared" si="663"/>
        <v>-29.57322858843434</v>
      </c>
      <c r="AJ1340">
        <f t="shared" si="664"/>
        <v>48.159460318301505</v>
      </c>
      <c r="AK1340"/>
      <c r="AL1340"/>
      <c r="AM1340"/>
      <c r="AN1340"/>
    </row>
    <row r="1341" spans="1:40" x14ac:dyDescent="0.35">
      <c r="A1341"/>
      <c r="B1341">
        <f t="shared" si="665"/>
        <v>120700</v>
      </c>
      <c r="C1341" s="237" t="str">
        <f t="shared" si="633"/>
        <v>-1.45195702647425E-06+0.00561579282065206i</v>
      </c>
      <c r="D1341" s="208" t="str">
        <f t="shared" si="634"/>
        <v>-1.64875665138379+0.0430544116249991i</v>
      </c>
      <c r="E1341" t="str">
        <f t="shared" si="635"/>
        <v>36500</v>
      </c>
      <c r="F1341" t="str">
        <f t="shared" si="636"/>
        <v>0.21505376344086</v>
      </c>
      <c r="G1341" t="str">
        <f t="shared" si="631"/>
        <v>0.21505376344086</v>
      </c>
      <c r="H1341" t="str">
        <f t="shared" si="637"/>
        <v>2.2503664497218+0.758242059593268i</v>
      </c>
      <c r="I1341" t="str">
        <f t="shared" si="638"/>
        <v>473.98779161036i</v>
      </c>
      <c r="J1341" t="str">
        <f t="shared" si="632"/>
        <v>-303.105767839894+103.693361195015i</v>
      </c>
      <c r="K1341" t="str">
        <f t="shared" si="639"/>
        <v>0.478920207520861-1.39993029024919i</v>
      </c>
      <c r="L1341" t="str">
        <f t="shared" si="640"/>
        <v>0.145058813757794-0.36063953131747i</v>
      </c>
      <c r="M1341" t="str">
        <f t="shared" si="641"/>
        <v>0.623979021278655-1.76056982156666i</v>
      </c>
      <c r="N1341" t="str">
        <f t="shared" si="642"/>
        <v>-1.50552670191703i</v>
      </c>
      <c r="O1341" t="str">
        <f t="shared" si="643"/>
        <v>0.0652232919663393-0.997870694120773i</v>
      </c>
      <c r="P1341" t="str">
        <f t="shared" si="644"/>
        <v>0.934776708033661+0.997870694120773i</v>
      </c>
      <c r="Q1341" t="str">
        <f t="shared" si="645"/>
        <v>-0.934776708033661+0.507656007796257i</v>
      </c>
      <c r="R1341" t="str">
        <f t="shared" si="646"/>
        <v>-0.324547294102174-1.24375058534716i</v>
      </c>
      <c r="S1341" t="str">
        <f t="shared" si="647"/>
        <v>0.168104787734578i</v>
      </c>
      <c r="T1341" t="str">
        <f t="shared" si="648"/>
        <v>0.209080428144541-0.0545579539848776i</v>
      </c>
      <c r="U1341" t="str">
        <f t="shared" si="649"/>
        <v>0.0000500000000000001-0.00117732085965717i</v>
      </c>
      <c r="V1341" t="str">
        <f t="shared" si="650"/>
        <v>0.00002-0.0131859936281603i</v>
      </c>
      <c r="W1341" t="str">
        <f t="shared" si="651"/>
        <v>0.0000422729176388537-0.00108095554623852i</v>
      </c>
      <c r="X1341" t="str">
        <f t="shared" si="652"/>
        <v>0.0000481024354993059-0.00108046719076348i</v>
      </c>
      <c r="Y1341" t="str">
        <f t="shared" si="653"/>
        <v>0.009+0.606704373261261i</v>
      </c>
      <c r="Z1341" t="str">
        <f t="shared" si="654"/>
        <v>-0.0213896625042838-0.0012726794230964i</v>
      </c>
      <c r="AA1341" t="str">
        <f t="shared" si="655"/>
        <v>0.295961900767888-19.8098555657218i</v>
      </c>
      <c r="AB1341" t="str">
        <f t="shared" si="656"/>
        <v>0.62894800570681-0.164119217942823i</v>
      </c>
      <c r="AC1341" t="str">
        <f t="shared" si="657"/>
        <v>1.10350701878684-1.20971382716693i</v>
      </c>
      <c r="AD1341" t="str">
        <f t="shared" si="658"/>
        <v>0.33291338608505+0.216229443393614i</v>
      </c>
      <c r="AE1341" t="str">
        <f t="shared" si="659"/>
        <v>-0.0068457142082429-0.00504876683382233i</v>
      </c>
      <c r="AF1341" t="str">
        <f t="shared" si="660"/>
        <v>-3.89912310110559-0.715187647968269i</v>
      </c>
      <c r="AG1341" t="str">
        <f t="shared" si="661"/>
        <v>1.01586285347082-0.0236421129101607i</v>
      </c>
      <c r="AH1341" t="str">
        <f t="shared" si="662"/>
        <v>0.0221458953413922+0.0247132861581571i</v>
      </c>
      <c r="AI1341">
        <f t="shared" si="663"/>
        <v>-29.581388480886744</v>
      </c>
      <c r="AJ1341">
        <f t="shared" si="664"/>
        <v>48.13607119765372</v>
      </c>
      <c r="AK1341"/>
      <c r="AL1341"/>
      <c r="AM1341"/>
      <c r="AN1341"/>
    </row>
    <row r="1342" spans="1:40" x14ac:dyDescent="0.35">
      <c r="A1342"/>
      <c r="B1342">
        <f t="shared" si="665"/>
        <v>120800</v>
      </c>
      <c r="C1342" s="237" t="str">
        <f t="shared" si="633"/>
        <v>-0.0000014495541192656+0.00561114398615638i</v>
      </c>
      <c r="D1342" s="208" t="str">
        <f t="shared" si="634"/>
        <v>-1.64875663296151+0.0430187705605323i</v>
      </c>
      <c r="E1342" t="str">
        <f t="shared" si="635"/>
        <v>36500</v>
      </c>
      <c r="F1342" t="str">
        <f t="shared" si="636"/>
        <v>0.21505376344086</v>
      </c>
      <c r="G1342" t="str">
        <f t="shared" si="631"/>
        <v>0.21505376344086</v>
      </c>
      <c r="H1342" t="str">
        <f t="shared" si="637"/>
        <v>2.25077175829034+0.757762708318279i</v>
      </c>
      <c r="I1342" t="str">
        <f t="shared" si="638"/>
        <v>474.380490692059i</v>
      </c>
      <c r="J1342" t="str">
        <f t="shared" si="632"/>
        <v>-303.609880091289+103.77927118772i</v>
      </c>
      <c r="K1342" t="str">
        <f t="shared" si="639"/>
        <v>0.478205863897425-1.39900794576045i</v>
      </c>
      <c r="L1342" t="str">
        <f t="shared" si="640"/>
        <v>0.14485213242225-0.360424052572204i</v>
      </c>
      <c r="M1342" t="str">
        <f t="shared" si="641"/>
        <v>0.623057996319675-1.75943199833265i</v>
      </c>
      <c r="N1342" t="str">
        <f t="shared" si="642"/>
        <v>-1.50677403141323i</v>
      </c>
      <c r="O1342" t="str">
        <f t="shared" si="643"/>
        <v>0.06397856800072-0.997951272776671i</v>
      </c>
      <c r="P1342" t="str">
        <f t="shared" si="644"/>
        <v>0.93602143199928+0.997951272776671i</v>
      </c>
      <c r="Q1342" t="str">
        <f t="shared" si="645"/>
        <v>-0.93602143199928+0.508822758636559i</v>
      </c>
      <c r="R1342" t="str">
        <f t="shared" si="646"/>
        <v>-0.324532056796396-1.24257899383516i</v>
      </c>
      <c r="S1342" t="str">
        <f t="shared" si="647"/>
        <v>0.168244062620854i</v>
      </c>
      <c r="T1342" t="str">
        <f t="shared" si="648"/>
        <v>0.20905653805016-0.0546005916861274i</v>
      </c>
      <c r="U1342" t="str">
        <f t="shared" si="649"/>
        <v>0.0000500000000000001-0.00117634625629653i</v>
      </c>
      <c r="V1342" t="str">
        <f t="shared" si="650"/>
        <v>0.00002-0.0131750780705211i</v>
      </c>
      <c r="W1342" t="str">
        <f t="shared" si="651"/>
        <v>0.0000422729165369632-0.00108006094139834i</v>
      </c>
      <c r="X1342" t="str">
        <f t="shared" si="652"/>
        <v>0.0000480927748093144-0.00107957304225461i</v>
      </c>
      <c r="Y1342" t="str">
        <f t="shared" si="653"/>
        <v>0.009+0.607207028085835i</v>
      </c>
      <c r="Z1342" t="str">
        <f t="shared" si="654"/>
        <v>-0.0213542171131133-0.00127090140674993i</v>
      </c>
      <c r="AA1342" t="str">
        <f t="shared" si="655"/>
        <v>0.295470150120666-19.7934055928995i</v>
      </c>
      <c r="AB1342" t="str">
        <f t="shared" si="656"/>
        <v>0.628876140409085-0.164247479097667i</v>
      </c>
      <c r="AC1342" t="str">
        <f t="shared" si="657"/>
        <v>1.10284403760663-1.20880050965083i</v>
      </c>
      <c r="AD1342" t="str">
        <f t="shared" si="658"/>
        <v>0.333186499274735+0.216266781975822i</v>
      </c>
      <c r="AE1342" t="str">
        <f t="shared" si="659"/>
        <v>-0.0068400830872245-0.00504165500730439i</v>
      </c>
      <c r="AF1342" t="str">
        <f t="shared" si="660"/>
        <v>-3.89952839125185-0.714743937757747i</v>
      </c>
      <c r="AG1342" t="str">
        <f t="shared" si="661"/>
        <v>1.0158523521247-0.0236422024056656i</v>
      </c>
      <c r="AH1342" t="str">
        <f t="shared" si="662"/>
        <v>0.0221351963777969+0.0246810567508622i</v>
      </c>
      <c r="AI1342">
        <f t="shared" si="663"/>
        <v>-29.589543042805889</v>
      </c>
      <c r="AJ1342">
        <f t="shared" si="664"/>
        <v>48.112669533151532</v>
      </c>
      <c r="AK1342"/>
      <c r="AL1342"/>
      <c r="AM1342"/>
      <c r="AN1342"/>
    </row>
    <row r="1343" spans="1:40" x14ac:dyDescent="0.35">
      <c r="A1343"/>
      <c r="B1343">
        <f t="shared" si="665"/>
        <v>120900</v>
      </c>
      <c r="C1343" s="237" t="str">
        <f t="shared" si="633"/>
        <v>-1.44715717213908E-06+0.00560650284203881i</v>
      </c>
      <c r="D1343" s="208" t="str">
        <f t="shared" si="634"/>
        <v>-1.64875661458491+0.0429831884556309i</v>
      </c>
      <c r="E1343" t="str">
        <f t="shared" si="635"/>
        <v>36500</v>
      </c>
      <c r="F1343" t="str">
        <f t="shared" si="636"/>
        <v>0.21505376344086</v>
      </c>
      <c r="G1343" t="str">
        <f t="shared" si="631"/>
        <v>0.21505376344086</v>
      </c>
      <c r="H1343" t="str">
        <f t="shared" si="637"/>
        <v>2.25117621970691+0.757283840235327i</v>
      </c>
      <c r="I1343" t="str">
        <f t="shared" si="638"/>
        <v>474.773189773757i</v>
      </c>
      <c r="J1343" t="str">
        <f t="shared" si="632"/>
        <v>-304.114409826951+103.865181180425i</v>
      </c>
      <c r="K1343" t="str">
        <f t="shared" si="639"/>
        <v>0.477493059116082-1.39808661785611i</v>
      </c>
      <c r="L1343" t="str">
        <f t="shared" si="640"/>
        <v>0.144645868777685-0.36020876255625i</v>
      </c>
      <c r="M1343" t="str">
        <f t="shared" si="641"/>
        <v>0.622138927893767-1.75829538041236i</v>
      </c>
      <c r="N1343" t="str">
        <f t="shared" si="642"/>
        <v>-1.50802136090944i</v>
      </c>
      <c r="O1343" t="str">
        <f t="shared" si="643"/>
        <v>0.0627337444952726-0.998030298789371i</v>
      </c>
      <c r="P1343" t="str">
        <f t="shared" si="644"/>
        <v>0.937266255504727+0.998030298789371i</v>
      </c>
      <c r="Q1343" t="str">
        <f t="shared" si="645"/>
        <v>-0.937266255504727+0.509991062120069i</v>
      </c>
      <c r="R1343" t="str">
        <f t="shared" si="646"/>
        <v>-0.324516804562961-1.24140921727484i</v>
      </c>
      <c r="S1343" t="str">
        <f t="shared" si="647"/>
        <v>0.168383337507129i</v>
      </c>
      <c r="T1343" t="str">
        <f t="shared" si="648"/>
        <v>0.20903262721685-0.0546432226294601i</v>
      </c>
      <c r="U1343" t="str">
        <f t="shared" si="649"/>
        <v>0.0000500000000000001-0.00117537326518297i</v>
      </c>
      <c r="V1343" t="str">
        <f t="shared" si="650"/>
        <v>0.00002-0.0131641805700492i</v>
      </c>
      <c r="W1343" t="str">
        <f t="shared" si="651"/>
        <v>0.0000422729154341599-0.00107916781665381i</v>
      </c>
      <c r="X1343" t="str">
        <f t="shared" si="652"/>
        <v>0.000048083138076769-0.0010786803729572i</v>
      </c>
      <c r="Y1343" t="str">
        <f t="shared" si="653"/>
        <v>0.009+0.60770968291041i</v>
      </c>
      <c r="Z1343" t="str">
        <f t="shared" si="654"/>
        <v>-0.0213188598085369-0.00126912813499066i</v>
      </c>
      <c r="AA1343" t="str">
        <f t="shared" si="655"/>
        <v>0.294979625651218-19.7769829593936i</v>
      </c>
      <c r="AB1343" t="str">
        <f t="shared" si="656"/>
        <v>0.628804212725281-0.164375719923594i</v>
      </c>
      <c r="AC1343" t="str">
        <f t="shared" si="657"/>
        <v>1.10218250976638-1.20788807658372i</v>
      </c>
      <c r="AD1343" t="str">
        <f t="shared" si="658"/>
        <v>0.333459688106803+0.216303796557679i</v>
      </c>
      <c r="AE1343" t="str">
        <f t="shared" si="659"/>
        <v>-0.00683446310863071-0.00503455338692899i</v>
      </c>
      <c r="AF1343" t="str">
        <f t="shared" si="660"/>
        <v>-3.89993283429182-0.714300651779696i</v>
      </c>
      <c r="AG1343" t="str">
        <f t="shared" si="661"/>
        <v>1.0158418451314-0.0236422973101587i</v>
      </c>
      <c r="AH1343" t="str">
        <f t="shared" si="662"/>
        <v>0.0221245132387689+0.0246488722162586i</v>
      </c>
      <c r="AI1343">
        <f t="shared" si="663"/>
        <v>-29.597692285458066</v>
      </c>
      <c r="AJ1343">
        <f t="shared" si="664"/>
        <v>48.08925534882205</v>
      </c>
      <c r="AK1343"/>
      <c r="AL1343"/>
      <c r="AM1343"/>
      <c r="AN1343"/>
    </row>
    <row r="1344" spans="1:40" x14ac:dyDescent="0.35">
      <c r="A1344"/>
      <c r="B1344">
        <f t="shared" si="665"/>
        <v>121000</v>
      </c>
      <c r="C1344" s="237" t="str">
        <f t="shared" si="633"/>
        <v>-1.44476616540009E-06+0.00560186936923229i</v>
      </c>
      <c r="D1344" s="208" t="str">
        <f t="shared" si="634"/>
        <v>-1.64875659625386+0.0429476651641142i</v>
      </c>
      <c r="E1344" t="str">
        <f t="shared" si="635"/>
        <v>36500</v>
      </c>
      <c r="F1344" t="str">
        <f t="shared" si="636"/>
        <v>0.21505376344086</v>
      </c>
      <c r="G1344" t="str">
        <f t="shared" si="631"/>
        <v>0.21505376344086</v>
      </c>
      <c r="H1344" t="str">
        <f t="shared" si="637"/>
        <v>2.25157983621065+0.756805454964532i</v>
      </c>
      <c r="I1344" t="str">
        <f t="shared" si="638"/>
        <v>475.165888855456i</v>
      </c>
      <c r="J1344" t="str">
        <f t="shared" si="632"/>
        <v>-304.619357046879+103.95109117313i</v>
      </c>
      <c r="K1344" t="str">
        <f t="shared" si="639"/>
        <v>0.476781788939577-1.39716630541707i</v>
      </c>
      <c r="L1344" t="str">
        <f t="shared" si="640"/>
        <v>0.144440021770389-0.359993661224461i</v>
      </c>
      <c r="M1344" t="str">
        <f t="shared" si="641"/>
        <v>0.621221810709966-1.75715996664153i</v>
      </c>
      <c r="N1344" t="str">
        <f t="shared" si="642"/>
        <v>-1.50926869040564i</v>
      </c>
      <c r="O1344" t="str">
        <f t="shared" si="643"/>
        <v>0.0614888233867512-0.998107772035922i</v>
      </c>
      <c r="P1344" t="str">
        <f t="shared" si="644"/>
        <v>0.938511176613249+0.998107772035922i</v>
      </c>
      <c r="Q1344" t="str">
        <f t="shared" si="645"/>
        <v>-0.938511176613249+0.511160918369718i</v>
      </c>
      <c r="R1344" t="str">
        <f t="shared" si="646"/>
        <v>-0.324501537395735-1.2402412511526i</v>
      </c>
      <c r="S1344" t="str">
        <f t="shared" si="647"/>
        <v>0.168522612393405i</v>
      </c>
      <c r="T1344" t="str">
        <f t="shared" si="648"/>
        <v>0.209008695642301-0.0546858468076055i</v>
      </c>
      <c r="U1344" t="str">
        <f t="shared" si="649"/>
        <v>0.00005-0.00117440188231918i</v>
      </c>
      <c r="V1344" t="str">
        <f t="shared" si="650"/>
        <v>0.00002-0.0131533010819748i</v>
      </c>
      <c r="W1344" t="str">
        <f t="shared" si="651"/>
        <v>0.0000422729143304443-0.0010782761683353i</v>
      </c>
      <c r="X1344" t="str">
        <f t="shared" si="652"/>
        <v>0.0000480735252225059-0.00107778917920423i</v>
      </c>
      <c r="Y1344" t="str">
        <f t="shared" si="653"/>
        <v>0.009+0.608212337734984i</v>
      </c>
      <c r="Z1344" t="str">
        <f t="shared" si="654"/>
        <v>-0.0212835902987815-0.00126735959006863i</v>
      </c>
      <c r="AA1344" t="str">
        <f t="shared" si="655"/>
        <v>0.294490323281023-19.7605875970016i</v>
      </c>
      <c r="AB1344" t="str">
        <f t="shared" si="656"/>
        <v>0.62873222264845-0.164503940398735i</v>
      </c>
      <c r="AC1344" t="str">
        <f t="shared" si="657"/>
        <v>1.10152243138193-1.20697652709883i</v>
      </c>
      <c r="AD1344" t="str">
        <f t="shared" si="658"/>
        <v>0.333732952225248+0.216340487009027i</v>
      </c>
      <c r="AE1344" t="str">
        <f t="shared" si="659"/>
        <v>-0.00682885423343402-0.0050274619480636i</v>
      </c>
      <c r="AF1344" t="str">
        <f t="shared" si="660"/>
        <v>-3.90033643246451-0.713857789800418i</v>
      </c>
      <c r="AG1344" t="str">
        <f t="shared" si="661"/>
        <v>1.0158313324949-0.0236423975845115i</v>
      </c>
      <c r="AH1344" t="str">
        <f t="shared" si="662"/>
        <v>0.0221138458617454+0.0246167324484662i</v>
      </c>
      <c r="AI1344">
        <f t="shared" si="663"/>
        <v>-29.60583622008054</v>
      </c>
      <c r="AJ1344">
        <f t="shared" si="664"/>
        <v>48.065828668610045</v>
      </c>
      <c r="AK1344"/>
      <c r="AL1344"/>
      <c r="AM1344"/>
      <c r="AN1344"/>
    </row>
    <row r="1345" spans="1:40" x14ac:dyDescent="0.35">
      <c r="A1345"/>
      <c r="B1345">
        <f t="shared" si="665"/>
        <v>121100</v>
      </c>
      <c r="C1345" s="237" t="str">
        <f t="shared" si="633"/>
        <v>-1.44238107943531E-06+0.00559724354873277i</v>
      </c>
      <c r="D1345" s="208" t="str">
        <f t="shared" si="634"/>
        <v>-1.6487565779682+0.0429122005402846i</v>
      </c>
      <c r="E1345" t="str">
        <f t="shared" si="635"/>
        <v>36500</v>
      </c>
      <c r="F1345" t="str">
        <f t="shared" si="636"/>
        <v>0.21505376344086</v>
      </c>
      <c r="G1345" t="str">
        <f t="shared" si="631"/>
        <v>0.21505376344086</v>
      </c>
      <c r="H1345" t="str">
        <f t="shared" si="637"/>
        <v>2.25198261003375+0.756327552124723i</v>
      </c>
      <c r="I1345" t="str">
        <f t="shared" si="638"/>
        <v>475.558587937155i</v>
      </c>
      <c r="J1345" t="str">
        <f t="shared" si="632"/>
        <v>-305.124721751073+104.037001165836i</v>
      </c>
      <c r="K1345" t="str">
        <f t="shared" si="639"/>
        <v>0.476072049144527-1.39624700732328i</v>
      </c>
      <c r="L1345" t="str">
        <f t="shared" si="640"/>
        <v>0.144234590349701-0.359778748530621i</v>
      </c>
      <c r="M1345" t="str">
        <f t="shared" si="641"/>
        <v>0.620306639494228-1.7560257558539i</v>
      </c>
      <c r="N1345" t="str">
        <f t="shared" si="642"/>
        <v>-1.51051601990184i</v>
      </c>
      <c r="O1345" t="str">
        <f t="shared" si="643"/>
        <v>0.0602438066120327-0.998183692395789i</v>
      </c>
      <c r="P1345" t="str">
        <f t="shared" si="644"/>
        <v>0.939756193387967+0.998183692395789i</v>
      </c>
      <c r="Q1345" t="str">
        <f t="shared" si="645"/>
        <v>-0.939756193387967+0.512332327506051i</v>
      </c>
      <c r="R1345" t="str">
        <f t="shared" si="646"/>
        <v>-0.324486255288572-1.23907509096967i</v>
      </c>
      <c r="S1345" t="str">
        <f t="shared" si="647"/>
        <v>0.16866188727968i</v>
      </c>
      <c r="T1345" t="str">
        <f t="shared" si="648"/>
        <v>0.208984743324186-0.0547284642132866i</v>
      </c>
      <c r="U1345" t="str">
        <f t="shared" si="649"/>
        <v>0.00005-0.00117343210372106i</v>
      </c>
      <c r="V1345" t="str">
        <f t="shared" si="650"/>
        <v>0.00002-0.0131424395616759i</v>
      </c>
      <c r="W1345" t="str">
        <f t="shared" si="651"/>
        <v>0.0000422729132258162-0.00107738599278525i</v>
      </c>
      <c r="X1345" t="str">
        <f t="shared" si="652"/>
        <v>0.0000480639361676865-0.00107689945734076i</v>
      </c>
      <c r="Y1345" t="str">
        <f t="shared" si="653"/>
        <v>0.009+0.608714992559558i</v>
      </c>
      <c r="Z1345" t="str">
        <f t="shared" si="654"/>
        <v>-0.0212484082932812-0.00126559575431732i</v>
      </c>
      <c r="AA1345" t="str">
        <f t="shared" si="655"/>
        <v>0.294002238948525-19.7442194377475i</v>
      </c>
      <c r="AB1345" t="str">
        <f t="shared" si="656"/>
        <v>0.628660170171592-0.1646321405012i</v>
      </c>
      <c r="AC1345" t="str">
        <f t="shared" si="657"/>
        <v>1.10086379858155-1.20606586032785i</v>
      </c>
      <c r="AD1345" t="str">
        <f t="shared" si="658"/>
        <v>0.334006291273848+0.216376853200031i</v>
      </c>
      <c r="AE1345" t="str">
        <f t="shared" si="659"/>
        <v>-0.00682325642276882-0.00502038066616108i</v>
      </c>
      <c r="AF1345" t="str">
        <f t="shared" si="660"/>
        <v>-3.90073918800195-0.713415351584438i</v>
      </c>
      <c r="AG1345" t="str">
        <f t="shared" si="661"/>
        <v>1.0158208142192-0.0236425031897099i</v>
      </c>
      <c r="AH1345" t="str">
        <f t="shared" si="662"/>
        <v>0.0221031941844255+0.0245846373419569i</v>
      </c>
      <c r="AI1345">
        <f t="shared" si="663"/>
        <v>-29.613974857883242</v>
      </c>
      <c r="AJ1345">
        <f t="shared" si="664"/>
        <v>48.042389516374051</v>
      </c>
      <c r="AK1345"/>
      <c r="AL1345"/>
      <c r="AM1345"/>
      <c r="AN1345"/>
    </row>
    <row r="1346" spans="1:40" x14ac:dyDescent="0.35">
      <c r="A1346"/>
      <c r="B1346">
        <f t="shared" si="665"/>
        <v>121200</v>
      </c>
      <c r="C1346" s="237" t="str">
        <f t="shared" si="633"/>
        <v>-1.44000189471229E-06+0.00559262536159889i</v>
      </c>
      <c r="D1346" s="208" t="str">
        <f t="shared" si="634"/>
        <v>-1.64875655972779+0.0428767944389248i</v>
      </c>
      <c r="E1346" t="str">
        <f t="shared" si="635"/>
        <v>36500</v>
      </c>
      <c r="F1346" t="str">
        <f t="shared" si="636"/>
        <v>0.21505376344086</v>
      </c>
      <c r="G1346" t="str">
        <f t="shared" si="631"/>
        <v>0.21505376344086</v>
      </c>
      <c r="H1346" t="str">
        <f t="shared" si="637"/>
        <v>2.2523845434015+0.755850131333476i</v>
      </c>
      <c r="I1346" t="str">
        <f t="shared" si="638"/>
        <v>475.951287018854i</v>
      </c>
      <c r="J1346" t="str">
        <f t="shared" si="632"/>
        <v>-305.630503939533+104.122911158541i</v>
      </c>
      <c r="K1346" t="str">
        <f t="shared" si="639"/>
        <v>0.475363835521366-1.39532872245386i</v>
      </c>
      <c r="L1346" t="str">
        <f t="shared" si="640"/>
        <v>0.144029573468002-0.359564024427447i</v>
      </c>
      <c r="M1346" t="str">
        <f t="shared" si="641"/>
        <v>0.619393408989368-1.75489274688131i</v>
      </c>
      <c r="N1346" t="str">
        <f t="shared" si="642"/>
        <v>-1.51176334939804i</v>
      </c>
      <c r="O1346" t="str">
        <f t="shared" si="643"/>
        <v>0.0589986961081519-0.998258059750853i</v>
      </c>
      <c r="P1346" t="str">
        <f t="shared" si="644"/>
        <v>0.941001303891848+0.998258059750853i</v>
      </c>
      <c r="Q1346" t="str">
        <f t="shared" si="645"/>
        <v>-0.941001303891848+0.513505289647187i</v>
      </c>
      <c r="R1346" t="str">
        <f t="shared" si="646"/>
        <v>-0.324470958235324-1.23791073224216i</v>
      </c>
      <c r="S1346" t="str">
        <f t="shared" si="647"/>
        <v>0.168801162165955i</v>
      </c>
      <c r="T1346" t="str">
        <f t="shared" si="648"/>
        <v>0.208960770260185-0.0547710748392237i</v>
      </c>
      <c r="U1346" t="str">
        <f t="shared" si="649"/>
        <v>0.00005-0.00117246392541766i</v>
      </c>
      <c r="V1346" t="str">
        <f t="shared" si="650"/>
        <v>0.00002-0.0131315959646778i</v>
      </c>
      <c r="W1346" t="str">
        <f t="shared" si="651"/>
        <v>0.0000422729121202757-0.00107649728635822i</v>
      </c>
      <c r="X1346" t="str">
        <f t="shared" si="652"/>
        <v>0.0000480543708337988-0.00107601120372394i</v>
      </c>
      <c r="Y1346" t="str">
        <f t="shared" si="653"/>
        <v>0.009+0.609217647384133i</v>
      </c>
      <c r="Z1346" t="str">
        <f t="shared" si="654"/>
        <v>-0.0212133135026718-0.00126383661015325i</v>
      </c>
      <c r="AA1346" t="str">
        <f t="shared" si="655"/>
        <v>0.293515368609043-19.7278784138816i</v>
      </c>
      <c r="AB1346" t="str">
        <f t="shared" si="656"/>
        <v>0.628588055287727-0.16476032020909i</v>
      </c>
      <c r="AC1346" t="str">
        <f t="shared" si="657"/>
        <v>1.10020660750589-1.20515607540115i</v>
      </c>
      <c r="AD1346" t="str">
        <f t="shared" si="658"/>
        <v>0.334279704896152+0.216412895001212i</v>
      </c>
      <c r="AE1346" t="str">
        <f t="shared" si="659"/>
        <v>-0.00681766963793087-0.00501330951676047i</v>
      </c>
      <c r="AF1346" t="str">
        <f t="shared" si="660"/>
        <v>-3.90114110312929-0.712973336894551i</v>
      </c>
      <c r="AG1346" t="str">
        <f t="shared" si="661"/>
        <v>1.0158102903083-0.0236426140868527i</v>
      </c>
      <c r="AH1346" t="str">
        <f t="shared" si="662"/>
        <v>0.0220925581447702+0.0245525867915576i</v>
      </c>
      <c r="AI1346">
        <f t="shared" si="663"/>
        <v>-29.622108210047763</v>
      </c>
      <c r="AJ1346">
        <f t="shared" si="664"/>
        <v>48.018937915890142</v>
      </c>
      <c r="AK1346"/>
      <c r="AL1346"/>
      <c r="AM1346"/>
      <c r="AN1346"/>
    </row>
    <row r="1347" spans="1:40" x14ac:dyDescent="0.35">
      <c r="A1347"/>
      <c r="B1347">
        <f t="shared" si="665"/>
        <v>121300</v>
      </c>
      <c r="C1347" s="237" t="str">
        <f t="shared" si="633"/>
        <v>-1.43762859177907E-06+0.00558801478895177i</v>
      </c>
      <c r="D1347" s="208" t="str">
        <f t="shared" si="634"/>
        <v>-1.64875654153247+0.0428414467152969i</v>
      </c>
      <c r="E1347" t="str">
        <f t="shared" si="635"/>
        <v>36500</v>
      </c>
      <c r="F1347" t="str">
        <f t="shared" si="636"/>
        <v>0.21505376344086</v>
      </c>
      <c r="G1347" t="str">
        <f t="shared" si="631"/>
        <v>0.21505376344086</v>
      </c>
      <c r="H1347" t="str">
        <f t="shared" si="637"/>
        <v>2.25278563853228+0.755373192207116i</v>
      </c>
      <c r="I1347" t="str">
        <f t="shared" si="638"/>
        <v>476.343986100552i</v>
      </c>
      <c r="J1347" t="str">
        <f t="shared" si="632"/>
        <v>-306.136703612259+104.208821151246i</v>
      </c>
      <c r="K1347" t="str">
        <f t="shared" si="639"/>
        <v>0.474657143874308-1.39441144968708i</v>
      </c>
      <c r="L1347" t="str">
        <f t="shared" si="640"/>
        <v>0.143824970080702-0.359349488866596i</v>
      </c>
      <c r="M1347" t="str">
        <f t="shared" si="641"/>
        <v>0.61848211395501-1.75376093855368i</v>
      </c>
      <c r="N1347" t="str">
        <f t="shared" si="642"/>
        <v>-1.51301067889425i</v>
      </c>
      <c r="O1347" t="str">
        <f t="shared" si="643"/>
        <v>0.0577534938122805-0.998330873985411i</v>
      </c>
      <c r="P1347" t="str">
        <f t="shared" si="644"/>
        <v>0.94224650618772+0.998330873985411i</v>
      </c>
      <c r="Q1347" t="str">
        <f t="shared" si="645"/>
        <v>-0.94224650618772+0.514679804908839i</v>
      </c>
      <c r="R1347" t="str">
        <f t="shared" si="646"/>
        <v>-0.324455646229833-1.23674817050093i</v>
      </c>
      <c r="S1347" t="str">
        <f t="shared" si="647"/>
        <v>0.168940437052231i</v>
      </c>
      <c r="T1347" t="str">
        <f t="shared" si="648"/>
        <v>0.208936776447974-0.054813678678132i</v>
      </c>
      <c r="U1347" t="str">
        <f t="shared" si="649"/>
        <v>0.00005-0.00117149734345112i</v>
      </c>
      <c r="V1347" t="str">
        <f t="shared" si="650"/>
        <v>0.00002-0.0131207702466525i</v>
      </c>
      <c r="W1347" t="str">
        <f t="shared" si="651"/>
        <v>0.0000422729110138229-0.00107561004542075i</v>
      </c>
      <c r="X1347" t="str">
        <f t="shared" si="652"/>
        <v>0.0000480448291426531-0.00107512441472291i</v>
      </c>
      <c r="Y1347" t="str">
        <f t="shared" si="653"/>
        <v>0.009+0.609720302208707i</v>
      </c>
      <c r="Z1347" t="str">
        <f t="shared" si="654"/>
        <v>-0.0211783056387847-0.00126208214007547i</v>
      </c>
      <c r="AA1347" t="str">
        <f t="shared" si="655"/>
        <v>0.2930297082347-19.7115644578795i</v>
      </c>
      <c r="AB1347" t="str">
        <f t="shared" si="656"/>
        <v>0.628515877989864-0.164888479500491i</v>
      </c>
      <c r="AC1347" t="str">
        <f t="shared" si="657"/>
        <v>1.09955085430799-1.20424717144769i</v>
      </c>
      <c r="AD1347" t="str">
        <f t="shared" si="658"/>
        <v>0.33455319273549+0.216448612283423i</v>
      </c>
      <c r="AE1347" t="str">
        <f t="shared" si="659"/>
        <v>-0.00681209384037644-0.00500624847548584i</v>
      </c>
      <c r="AF1347" t="str">
        <f t="shared" si="660"/>
        <v>-3.90154218006475-0.712531745491819i</v>
      </c>
      <c r="AG1347" t="str">
        <f t="shared" si="661"/>
        <v>1.01579976076622-0.023642730237153i</v>
      </c>
      <c r="AH1347" t="str">
        <f t="shared" si="662"/>
        <v>0.0220819376810001+0.0245205806924465i</v>
      </c>
      <c r="AI1347">
        <f t="shared" si="663"/>
        <v>-29.630236287728096</v>
      </c>
      <c r="AJ1347">
        <f t="shared" si="664"/>
        <v>47.995473890850974</v>
      </c>
      <c r="AK1347"/>
      <c r="AL1347"/>
      <c r="AM1347"/>
      <c r="AN1347"/>
    </row>
    <row r="1348" spans="1:40" x14ac:dyDescent="0.35">
      <c r="A1348"/>
      <c r="B1348">
        <f t="shared" si="665"/>
        <v>121400</v>
      </c>
      <c r="C1348" s="237" t="str">
        <f t="shared" si="633"/>
        <v>-1.43526115126377E-06+0.0055834118119747i</v>
      </c>
      <c r="D1348" s="208" t="str">
        <f t="shared" si="634"/>
        <v>-1.64875652338209+0.0428061572251394i</v>
      </c>
      <c r="E1348" t="str">
        <f t="shared" si="635"/>
        <v>36500</v>
      </c>
      <c r="F1348" t="str">
        <f t="shared" si="636"/>
        <v>0.21505376344086</v>
      </c>
      <c r="G1348" t="str">
        <f t="shared" si="631"/>
        <v>0.21505376344086</v>
      </c>
      <c r="H1348" t="str">
        <f t="shared" si="637"/>
        <v>2.25318589763763+0.754896734360724i</v>
      </c>
      <c r="I1348" t="str">
        <f t="shared" si="638"/>
        <v>476.736685182251i</v>
      </c>
      <c r="J1348" t="str">
        <f t="shared" si="632"/>
        <v>-306.643320769252+104.294731143951i</v>
      </c>
      <c r="K1348" t="str">
        <f t="shared" si="639"/>
        <v>0.473951970021286-1.39349518790035i</v>
      </c>
      <c r="L1348" t="str">
        <f t="shared" si="640"/>
        <v>0.143620779146237-0.359135141798681i</v>
      </c>
      <c r="M1348" t="str">
        <f t="shared" si="641"/>
        <v>0.617572749167523-1.75263032969903i</v>
      </c>
      <c r="N1348" t="str">
        <f t="shared" si="642"/>
        <v>-1.51425800839045i</v>
      </c>
      <c r="O1348" t="str">
        <f t="shared" si="643"/>
        <v>0.0565082016617619-0.998402134986176i</v>
      </c>
      <c r="P1348" t="str">
        <f t="shared" si="644"/>
        <v>0.943491798338238+0.998402134986176i</v>
      </c>
      <c r="Q1348" t="str">
        <f t="shared" si="645"/>
        <v>-0.943491798338238+0.515855873404274i</v>
      </c>
      <c r="R1348" t="str">
        <f t="shared" si="646"/>
        <v>-0.324440319265937-1.23558740129158i</v>
      </c>
      <c r="S1348" t="str">
        <f t="shared" si="647"/>
        <v>0.169079711938506i</v>
      </c>
      <c r="T1348" t="str">
        <f t="shared" si="648"/>
        <v>0.208912761885228-0.0548562757227215i</v>
      </c>
      <c r="U1348" t="str">
        <f t="shared" si="649"/>
        <v>0.00005-0.00117053235387661i</v>
      </c>
      <c r="V1348" t="str">
        <f t="shared" si="650"/>
        <v>0.00002-0.0131099623634181i</v>
      </c>
      <c r="W1348" t="str">
        <f t="shared" si="651"/>
        <v>0.0000422729099064575-0.00107472426635136i</v>
      </c>
      <c r="X1348" t="str">
        <f t="shared" si="652"/>
        <v>0.0000480353110163818-0.00107423908671875i</v>
      </c>
      <c r="Y1348" t="str">
        <f t="shared" si="653"/>
        <v>0.009+0.610222957033281i</v>
      </c>
      <c r="Z1348" t="str">
        <f t="shared" si="654"/>
        <v>-0.0211433844146407-0.00126033232666508i</v>
      </c>
      <c r="AA1348" t="str">
        <f t="shared" si="655"/>
        <v>0.292545253814326-19.6952775024405i</v>
      </c>
      <c r="AB1348" t="str">
        <f t="shared" si="656"/>
        <v>0.62844363827101-0.165016618353474i</v>
      </c>
      <c r="AC1348" t="str">
        <f t="shared" si="657"/>
        <v>1.0988965351532-1.20333914759506i</v>
      </c>
      <c r="AD1348" t="str">
        <f t="shared" si="658"/>
        <v>0.334826754434974+0.216484004917863i</v>
      </c>
      <c r="AE1348" t="str">
        <f t="shared" si="659"/>
        <v>-0.00680652899172125-0.00499919751804609i</v>
      </c>
      <c r="AF1348" t="str">
        <f t="shared" si="660"/>
        <v>-3.90194242101972-0.712090577135585i</v>
      </c>
      <c r="AG1348" t="str">
        <f t="shared" si="661"/>
        <v>1.015789225597-0.0236428516019358i</v>
      </c>
      <c r="AH1348" t="str">
        <f t="shared" si="662"/>
        <v>0.0220713327315936+0.0244886189401504i</v>
      </c>
      <c r="AI1348">
        <f t="shared" si="663"/>
        <v>-29.638359102051048</v>
      </c>
      <c r="AJ1348">
        <f t="shared" si="664"/>
        <v>47.971997464865275</v>
      </c>
      <c r="AK1348"/>
      <c r="AL1348"/>
      <c r="AM1348"/>
      <c r="AN1348"/>
    </row>
    <row r="1349" spans="1:40" x14ac:dyDescent="0.35">
      <c r="A1349"/>
      <c r="B1349">
        <f t="shared" si="665"/>
        <v>121500</v>
      </c>
      <c r="C1349" s="237" t="str">
        <f t="shared" si="633"/>
        <v>-1.43289955387419E-06+0.00557881641191298i</v>
      </c>
      <c r="D1349" s="208" t="str">
        <f t="shared" si="634"/>
        <v>-1.64875650527651+0.0427709258246662i</v>
      </c>
      <c r="E1349" t="str">
        <f t="shared" si="635"/>
        <v>36500</v>
      </c>
      <c r="F1349" t="str">
        <f t="shared" si="636"/>
        <v>0.21505376344086</v>
      </c>
      <c r="G1349" t="str">
        <f t="shared" ref="G1349:G1412" si="666">IF($C$11=$C$7,$C$24,F1349)</f>
        <v>0.21505376344086</v>
      </c>
      <c r="H1349" t="str">
        <f t="shared" si="637"/>
        <v>2.25358532292227+0.754420757408182i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0.143416999626052-0.358920983173268i</v>
      </c>
      <c r="M1349" t="str">
        <f t="shared" si="641"/>
        <v>0.616665309419961-1.75150091914357i</v>
      </c>
      <c r="N1349" t="str">
        <f t="shared" si="642"/>
        <v>-1.51550533788665i</v>
      </c>
      <c r="O1349" t="str">
        <f t="shared" si="643"/>
        <v>0.0552628215940499-0.998471842642277i</v>
      </c>
      <c r="P1349" t="str">
        <f t="shared" si="644"/>
        <v>0.94473717840595+0.998471842642277i</v>
      </c>
      <c r="Q1349" t="str">
        <f t="shared" si="645"/>
        <v>-0.94473717840595+0.517033495244373i</v>
      </c>
      <c r="R1349" t="str">
        <f t="shared" si="646"/>
        <v>-0.324424977337463-1.23442842017436i</v>
      </c>
      <c r="S1349" t="str">
        <f t="shared" si="647"/>
        <v>0.169218986824782i</v>
      </c>
      <c r="T1349" t="str">
        <f t="shared" si="648"/>
        <v>0.208888726569622-0.0548988659656984i</v>
      </c>
      <c r="U1349" t="str">
        <f t="shared" si="649"/>
        <v>0.00005-0.00116956895276231i</v>
      </c>
      <c r="V1349" t="str">
        <f t="shared" si="650"/>
        <v>0.00002-0.0130991722709379i</v>
      </c>
      <c r="W1349" t="str">
        <f t="shared" si="651"/>
        <v>0.0000422729087981797-0.0010738399455405i</v>
      </c>
      <c r="X1349" t="str">
        <f t="shared" si="652"/>
        <v>0.0000480258163774376-0.00107335521610449i</v>
      </c>
      <c r="Y1349" t="str">
        <f t="shared" si="653"/>
        <v>0.009+0.610725611857856i</v>
      </c>
      <c r="Z1349" t="str">
        <f t="shared" si="654"/>
        <v>-0.021108549544445-0.00125858715258486i</v>
      </c>
      <c r="AA1349" t="str">
        <f t="shared" si="655"/>
        <v>0.292062001353382-19.6790174804877i</v>
      </c>
      <c r="AB1349" t="str">
        <f t="shared" si="656"/>
        <v>0.628371336124171-0.165144736746097i</v>
      </c>
      <c r="AC1349" t="str">
        <f t="shared" si="657"/>
        <v>1.09824364621913-1.20243200296957i</v>
      </c>
      <c r="AD1349" t="str">
        <f t="shared" si="658"/>
        <v>0.335100389637482+0.216519072776077i</v>
      </c>
      <c r="AE1349" t="str">
        <f t="shared" si="659"/>
        <v>-0.00680097505374009-0.00499215662023505i</v>
      </c>
      <c r="AF1349" t="str">
        <f t="shared" si="660"/>
        <v>-3.90234182819878-0.711649831583516i</v>
      </c>
      <c r="AG1349" t="str">
        <f t="shared" si="661"/>
        <v>1.01577868480467-0.0236429781426385i</v>
      </c>
      <c r="AH1349" t="str">
        <f t="shared" si="662"/>
        <v>0.0220607432352878+0.0244567014305482i</v>
      </c>
      <c r="AI1349">
        <f t="shared" si="663"/>
        <v>-29.646476664114982</v>
      </c>
      <c r="AJ1349">
        <f t="shared" si="664"/>
        <v>47.948508661461197</v>
      </c>
      <c r="AK1349"/>
      <c r="AL1349"/>
      <c r="AM1349"/>
      <c r="AN1349"/>
    </row>
    <row r="1350" spans="1:40" x14ac:dyDescent="0.35">
      <c r="A1350"/>
      <c r="B1350">
        <f t="shared" si="665"/>
        <v>121600</v>
      </c>
      <c r="C1350" s="237" t="str">
        <f t="shared" ref="C1350:C1413" si="668">IMPRODUCT(COMPLEX(-1,0),IMDIV(IMPRODUCT(G1350,COMPLEX($C$100+$C$101,0)),COMPLEX($C$100,2*PI()*B1350*$C$103*$C$102*(2*$C$100+$C$101))))</f>
        <v>-1.43054378039743E-06+0.00557422857007354i</v>
      </c>
      <c r="D1350" s="208" t="str">
        <f t="shared" ref="D1350:D1413" si="669">IMPRODUCT(COMPLEX($C$106,0),IMSUB(C1350,G1350))</f>
        <v>-1.64875648721557+0.0427357523705638i</v>
      </c>
      <c r="E1350" t="str">
        <f t="shared" ref="E1350:E1413" si="670">IMDIV(COMPLEX($C$20*10^3,0),COMPLEX(1,2*PI()*B1350*$C$20*1000*$C$29*10^-12))</f>
        <v>36500</v>
      </c>
      <c r="F1350" t="str">
        <f t="shared" ref="F1350:F1413" si="671">IMDIV(COMPLEX($C$22*1000,0),IMSUM(COMPLEX($C$22*1000,0),E1350))</f>
        <v>0.21505376344086</v>
      </c>
      <c r="G1350" t="str">
        <f t="shared" si="666"/>
        <v>0.21505376344086</v>
      </c>
      <c r="H1350" t="str">
        <f t="shared" ref="H1350:H1413" si="672">IMPRODUCT(COMPLEX($C$108,0),IMPRODUCT(COMPLEX(-1,0),D1350),IMDIV(COMPLEX(0,2*PI()*B1350*$C$109*$C$110),COMPLEX(1,2*PI()*B1350*$C$109*$C$110)))</f>
        <v>2.25398391658408+0.753945260962141i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0.143213630484596-0.358707012938893i</v>
      </c>
      <c r="M1350" t="str">
        <f t="shared" ref="M1350:M1413" si="676">IMSUM(K1350,L1350)</f>
        <v>0.615759789522003-1.75037270571165i</v>
      </c>
      <c r="N1350" t="str">
        <f t="shared" ref="N1350:N1413" si="677">COMPLEX(0,-2*PI()*B1350*$C$43)</f>
        <v>-1.51675266738286i</v>
      </c>
      <c r="O1350" t="str">
        <f t="shared" ref="O1350:O1413" si="678">IMEXP(N1350)</f>
        <v>0.0540173555467355-0.998539996845263i</v>
      </c>
      <c r="P1350" t="str">
        <f t="shared" ref="P1350:P1413" si="679">IMSUB(COMPLEX(1,0),O1350)</f>
        <v>0.945982644453265+0.998539996845263i</v>
      </c>
      <c r="Q1350" t="str">
        <f t="shared" ref="Q1350:Q1413" si="680">IMSUM(COMPLEX(0,2*PI()*B1350*$C$43),O1350,COMPLEX(-1,0))</f>
        <v>-0.945982644453265+0.518212670537597i</v>
      </c>
      <c r="R1350" t="str">
        <f t="shared" ref="R1350:R1413" si="681">IMDIV(P1350,Q1350)</f>
        <v>-0.324409620438238-1.23327122272409i</v>
      </c>
      <c r="S1350" t="str">
        <f t="shared" ref="S1350:S1413" si="682">IMDIV(COMPLEX(0,2*PI()*B1350*$C$123),COMPLEX($C$124,0))</f>
        <v>0.169358261711057i</v>
      </c>
      <c r="T1350" t="str">
        <f t="shared" ref="T1350:T1413" si="683">IMPRODUCT(R1350,S1350)</f>
        <v>0.208864670498822-0.0549414493997638i</v>
      </c>
      <c r="U1350" t="str">
        <f t="shared" ref="U1350:U1413" si="684">IMDIV(COMPLEX(1,2*PI()*B1350*$C$16*10^-3*$C$15*10^-6),COMPLEX(0,2*PI()*B1350*$C$15*10^-6))</f>
        <v>0.00005-0.00116860713618932i</v>
      </c>
      <c r="V1350" t="str">
        <f t="shared" ref="V1350:V1413" si="685">IMSUM(COMPLEX($C$18*10^-3,0),IMDIV(COMPLEX(1,0),COMPLEX(0,2*PI()*B1350*($C$17*1*10^-6))))</f>
        <v>0.00002-0.0130883999253203i</v>
      </c>
      <c r="W1350" t="str">
        <f t="shared" ref="W1350:W1413" si="686">IMDIV(IMPRODUCT(U1350,V1350),IMSUM(U1350,V1350))</f>
        <v>0.0000422729076889894-0.00107295707939052i</v>
      </c>
      <c r="X1350" t="str">
        <f t="shared" ref="X1350:X1413" si="687">IMDIV(IMPRODUCT(COMPLEX($C$19,0),W1350),IMSUM(COMPLEX($C$19,0),W1350))</f>
        <v>0.0000480163451485925-0.00107247279928504i</v>
      </c>
      <c r="Y1350" t="str">
        <f t="shared" ref="Y1350:Y1413" si="688">COMPLEX($C$13*10^-3,2*PI()*B1350*$C$12*0.000001)</f>
        <v>0.009+0.61122826668243i</v>
      </c>
      <c r="Z1350" t="str">
        <f t="shared" ref="Z1350:Z1413" si="689">IMPRODUCT(COMPLEX($C$6,0),IMDIV(X1350,IMSUM(X1350,Y1350)))</f>
        <v>-0.0210738007435813-0.00125684660057872i</v>
      </c>
      <c r="AA1350" t="str">
        <f t="shared" ref="AA1350:AA1413" si="690">IMDIV(COMPLEX($C$6,0),IMSUM(X1350,Y1350))</f>
        <v>0.291579946873875-19.6627843251661i</v>
      </c>
      <c r="AB1350" t="str">
        <f t="shared" ref="AB1350:AB1413" si="691">IMPRODUCT(COMPLEX($C$119,0),T1350)</f>
        <v>0.628298971542325-0.165272834656405i</v>
      </c>
      <c r="AC1350" t="str">
        <f t="shared" ref="AC1350:AC1413" si="692">IMSUM(COMPLEX(1,0),IMPRODUCT(AB1350,M1350))</f>
        <v>1.09759218369563-1.20152573669612i</v>
      </c>
      <c r="AD1350" t="str">
        <f t="shared" ref="AD1350:AD1413" si="693">IMDIV(AB1350,AC1350)</f>
        <v>0.335374097985684+0.216553815729935i</v>
      </c>
      <c r="AE1350" t="str">
        <f t="shared" ref="AE1350:AE1413" si="694">IMPRODUCT(AD1350,AA1350,X1350)</f>
        <v>-0.00679543198836613-0.00498512575793035i</v>
      </c>
      <c r="AF1350" t="str">
        <f t="shared" ref="AF1350:AF1413" si="695">IMSUB(D1350,H1350)</f>
        <v>-3.90274040379965-0.711209508591577i</v>
      </c>
      <c r="AG1350" t="str">
        <f t="shared" ref="AG1350:AG1413" si="696">IMSUM(COMPLEX(1,0),IMPRODUCT(AD1350,AA1350,COMPLEX($C$127,0)))</f>
        <v>1.01576813839329-0.0236431098208106i</v>
      </c>
      <c r="AH1350" t="str">
        <f t="shared" ref="AH1350:AH1413" si="697">IMDIV(IMPRODUCT(AE1350,AF1350),AG1350)</f>
        <v>0.0220501691310762+0.0244248280598637i</v>
      </c>
      <c r="AI1350">
        <f t="shared" ref="AI1350:AI1413" si="698">20*LOG10(IMABS(AH1350))</f>
        <v>-29.654588984991257</v>
      </c>
      <c r="AJ1350">
        <f t="shared" ref="AJ1350:AJ1413" si="699">IMARGUMENT(AH1350)*180/PI()</f>
        <v>47.925007504081101</v>
      </c>
      <c r="AK1350"/>
      <c r="AL1350"/>
      <c r="AM1350"/>
      <c r="AN1350"/>
    </row>
    <row r="1351" spans="1:40" x14ac:dyDescent="0.35">
      <c r="A1351"/>
      <c r="B1351">
        <f t="shared" si="665"/>
        <v>121700</v>
      </c>
      <c r="C1351" s="237" t="str">
        <f t="shared" si="668"/>
        <v>-0.0000014281938116995+0.0055696482678248i</v>
      </c>
      <c r="D1351" s="208" t="str">
        <f t="shared" si="669"/>
        <v>-1.64875646919915+0.0427006367199901i</v>
      </c>
      <c r="E1351" t="str">
        <f t="shared" si="670"/>
        <v>36500</v>
      </c>
      <c r="F1351" t="str">
        <f t="shared" si="671"/>
        <v>0.21505376344086</v>
      </c>
      <c r="G1351" t="str">
        <f t="shared" si="666"/>
        <v>0.21505376344086</v>
      </c>
      <c r="H1351" t="str">
        <f t="shared" si="672"/>
        <v>2.25438168081417+0.753470244634093i</v>
      </c>
      <c r="I1351" t="str">
        <f t="shared" si="673"/>
        <v>477.914782427347i</v>
      </c>
      <c r="J1351" t="str">
        <f t="shared" si="667"/>
        <v>-308.165677145826+104.552461122066i</v>
      </c>
      <c r="K1351" t="str">
        <f t="shared" si="674"/>
        <v>0.471845513610571-1.39075245718279i</v>
      </c>
      <c r="L1351" t="str">
        <f t="shared" si="675"/>
        <v>0.143010670689318-0.358493231043068i</v>
      </c>
      <c r="M1351" t="str">
        <f t="shared" si="676"/>
        <v>0.614856184299889-1.74924568822586i</v>
      </c>
      <c r="N1351" t="str">
        <f t="shared" si="677"/>
        <v>-1.51799999687906i</v>
      </c>
      <c r="O1351" t="str">
        <f t="shared" si="678"/>
        <v>0.0527718054575723-0.998606597489095i</v>
      </c>
      <c r="P1351" t="str">
        <f t="shared" si="679"/>
        <v>0.947228194542428+0.998606597489095i</v>
      </c>
      <c r="Q1351" t="str">
        <f t="shared" si="680"/>
        <v>-0.947228194542428+0.519393399389965i</v>
      </c>
      <c r="R1351" t="str">
        <f t="shared" si="681"/>
        <v>-0.324394248562074-1.23211580453017i</v>
      </c>
      <c r="S1351" t="str">
        <f t="shared" si="682"/>
        <v>0.169497536597333i</v>
      </c>
      <c r="T1351" t="str">
        <f t="shared" si="683"/>
        <v>0.208840593670505-0.0549840260176145i</v>
      </c>
      <c r="U1351" t="str">
        <f t="shared" si="684"/>
        <v>0.00005-0.00116764690025161i</v>
      </c>
      <c r="V1351" t="str">
        <f t="shared" si="685"/>
        <v>0.00002-0.013077645282818i</v>
      </c>
      <c r="W1351" t="str">
        <f t="shared" si="686"/>
        <v>0.0000422729065788867-0.00107207566431552i</v>
      </c>
      <c r="X1351" t="str">
        <f t="shared" si="687"/>
        <v>0.0000480068972529347-0.00107159183267703i</v>
      </c>
      <c r="Y1351" t="str">
        <f t="shared" si="688"/>
        <v>0.009+0.611730921507004i</v>
      </c>
      <c r="Z1351" t="str">
        <f t="shared" si="689"/>
        <v>-0.0210391377286037-0.00125511065347128i</v>
      </c>
      <c r="AA1351" t="str">
        <f t="shared" si="690"/>
        <v>0.291099086414277-19.6465779698424i</v>
      </c>
      <c r="AB1351" t="str">
        <f t="shared" si="691"/>
        <v>0.628226544518485-0.165400912062428i</v>
      </c>
      <c r="AC1351" t="str">
        <f t="shared" si="692"/>
        <v>1.09694214378471-1.20062034789842i</v>
      </c>
      <c r="AD1351" t="str">
        <f t="shared" si="693"/>
        <v>0.33564787912202+0.216588233651681i</v>
      </c>
      <c r="AE1351" t="str">
        <f t="shared" si="694"/>
        <v>-0.00678989975768914-0.0049781049070938i</v>
      </c>
      <c r="AF1351" t="str">
        <f t="shared" si="695"/>
        <v>-3.90313815001332-0.710769607914103i</v>
      </c>
      <c r="AG1351" t="str">
        <f t="shared" si="696"/>
        <v>1.01575758636694-0.0236432465981129i</v>
      </c>
      <c r="AH1351" t="str">
        <f t="shared" si="697"/>
        <v>0.0220396103582044+0.0243929987246678i</v>
      </c>
      <c r="AI1351">
        <f t="shared" si="698"/>
        <v>-29.662696075724135</v>
      </c>
      <c r="AJ1351">
        <f t="shared" si="699"/>
        <v>47.901494016090155</v>
      </c>
      <c r="AK1351"/>
      <c r="AL1351"/>
      <c r="AM1351"/>
      <c r="AN1351"/>
    </row>
    <row r="1352" spans="1:40" x14ac:dyDescent="0.35">
      <c r="A1352"/>
      <c r="B1352">
        <f t="shared" si="665"/>
        <v>121800</v>
      </c>
      <c r="C1352" s="237" t="str">
        <f t="shared" si="668"/>
        <v>-1.42584962872491E-06+0.00556507548659633i</v>
      </c>
      <c r="D1352" s="208" t="str">
        <f t="shared" si="669"/>
        <v>-1.64875645122708+0.0426655787305719i</v>
      </c>
      <c r="E1352" t="str">
        <f t="shared" si="670"/>
        <v>36500</v>
      </c>
      <c r="F1352" t="str">
        <f t="shared" si="671"/>
        <v>0.21505376344086</v>
      </c>
      <c r="G1352" t="str">
        <f t="shared" si="666"/>
        <v>0.21505376344086</v>
      </c>
      <c r="H1352" t="str">
        <f t="shared" si="672"/>
        <v>2.25477861779686+0.752995708034307i</v>
      </c>
      <c r="I1352" t="str">
        <f t="shared" si="673"/>
        <v>478.307481509046i</v>
      </c>
      <c r="J1352" t="str">
        <f t="shared" si="667"/>
        <v>-308.673964239884+104.638371114771i</v>
      </c>
      <c r="K1352" t="str">
        <f t="shared" si="674"/>
        <v>0.471146369385722-1.38984022807471i</v>
      </c>
      <c r="L1352" t="str">
        <f t="shared" si="675"/>
        <v>0.142808119210644-0.358279637432281i</v>
      </c>
      <c r="M1352" t="str">
        <f t="shared" si="676"/>
        <v>0.613954488596366-1.74811986550699i</v>
      </c>
      <c r="N1352" t="str">
        <f t="shared" si="677"/>
        <v>-1.51924732637526i</v>
      </c>
      <c r="O1352" t="str">
        <f t="shared" si="678"/>
        <v>0.0515261732644159-0.998671644470156i</v>
      </c>
      <c r="P1352" t="str">
        <f t="shared" si="679"/>
        <v>0.948473826735584+0.998671644470156i</v>
      </c>
      <c r="Q1352" t="str">
        <f t="shared" si="680"/>
        <v>-0.948473826735584+0.520575681905104i</v>
      </c>
      <c r="R1352" t="str">
        <f t="shared" si="681"/>
        <v>-0.324378861702783-1.23096216119643i</v>
      </c>
      <c r="S1352" t="str">
        <f t="shared" si="682"/>
        <v>0.169636811483608i</v>
      </c>
      <c r="T1352" t="str">
        <f t="shared" si="683"/>
        <v>0.208816496082334-0.0550265958119424i</v>
      </c>
      <c r="U1352" t="str">
        <f t="shared" si="684"/>
        <v>0.00005-0.001166688241056i</v>
      </c>
      <c r="V1352" t="str">
        <f t="shared" si="685"/>
        <v>0.00002-0.0130669082998272i</v>
      </c>
      <c r="W1352" t="str">
        <f t="shared" si="686"/>
        <v>0.0000422729054678715-0.00107119569674146i</v>
      </c>
      <c r="X1352" t="str">
        <f t="shared" si="687"/>
        <v>0.0000479974726138687-0.00107071231270897i</v>
      </c>
      <c r="Y1352" t="str">
        <f t="shared" si="688"/>
        <v>0.009+0.612233576331579i</v>
      </c>
      <c r="Z1352" t="str">
        <f t="shared" si="689"/>
        <v>-0.0210045602172344-0.00125337929416745i</v>
      </c>
      <c r="AA1352" t="str">
        <f t="shared" si="690"/>
        <v>0.290619416029441-19.6303983481036i</v>
      </c>
      <c r="AB1352" t="str">
        <f t="shared" si="691"/>
        <v>0.62815405504562-0.165528968942182i</v>
      </c>
      <c r="AC1352" t="str">
        <f t="shared" si="692"/>
        <v>1.09629352270055-1.1997158356988i</v>
      </c>
      <c r="AD1352" t="str">
        <f t="shared" si="693"/>
        <v>0.335921732688716+0.21662232641387i</v>
      </c>
      <c r="AE1352" t="str">
        <f t="shared" si="694"/>
        <v>-0.00678437832395633-0.00497109404377043i</v>
      </c>
      <c r="AF1352" t="str">
        <f t="shared" si="695"/>
        <v>-3.90353506902394-0.710330129303735i</v>
      </c>
      <c r="AG1352" t="str">
        <f t="shared" si="696"/>
        <v>1.01574702872971-0.0236433884363173i</v>
      </c>
      <c r="AH1352" t="str">
        <f t="shared" si="697"/>
        <v>0.0220290668561749+0.0243612133218753i</v>
      </c>
      <c r="AI1352">
        <f t="shared" si="698"/>
        <v>-29.67079794733014</v>
      </c>
      <c r="AJ1352">
        <f t="shared" si="699"/>
        <v>47.877968220766661</v>
      </c>
      <c r="AK1352"/>
      <c r="AL1352"/>
      <c r="AM1352"/>
      <c r="AN1352"/>
    </row>
    <row r="1353" spans="1:40" x14ac:dyDescent="0.35">
      <c r="A1353"/>
      <c r="B1353">
        <f t="shared" si="665"/>
        <v>121900</v>
      </c>
      <c r="C1353" s="237" t="str">
        <f t="shared" si="668"/>
        <v>-1.42351121249631E-06+0.00556051020787866i</v>
      </c>
      <c r="D1353" s="208" t="str">
        <f t="shared" si="669"/>
        <v>-1.64875643329922+0.0426305782604031i</v>
      </c>
      <c r="E1353" t="str">
        <f t="shared" si="670"/>
        <v>36500</v>
      </c>
      <c r="F1353" t="str">
        <f t="shared" si="671"/>
        <v>0.21505376344086</v>
      </c>
      <c r="G1353" t="str">
        <f t="shared" si="666"/>
        <v>0.21505376344086</v>
      </c>
      <c r="H1353" t="str">
        <f t="shared" si="672"/>
        <v>2.25517472970973+0.752521650771915i</v>
      </c>
      <c r="I1353" t="str">
        <f t="shared" si="673"/>
        <v>478.700180590745i</v>
      </c>
      <c r="J1353" t="str">
        <f t="shared" si="667"/>
        <v>-309.182668818207+104.724281107476i</v>
      </c>
      <c r="K1353" t="str">
        <f t="shared" si="674"/>
        <v>0.470448722248657-1.38892900432211i</v>
      </c>
      <c r="L1353" t="str">
        <f t="shared" si="675"/>
        <v>0.142605975021984-0.358066232052019i</v>
      </c>
      <c r="M1353" t="str">
        <f t="shared" si="676"/>
        <v>0.613054697270641-1.74699523637413i</v>
      </c>
      <c r="N1353" t="str">
        <f t="shared" si="677"/>
        <v>-1.52049465587147i</v>
      </c>
      <c r="O1353" t="str">
        <f t="shared" si="678"/>
        <v>0.0502804609052485-0.998735137687243i</v>
      </c>
      <c r="P1353" t="str">
        <f t="shared" si="679"/>
        <v>0.949719539094751+0.998735137687243i</v>
      </c>
      <c r="Q1353" t="str">
        <f t="shared" si="680"/>
        <v>-0.949719539094751+0.521759518184227i</v>
      </c>
      <c r="R1353" t="str">
        <f t="shared" si="681"/>
        <v>-0.324363459854166-1.22981028834113i</v>
      </c>
      <c r="S1353" t="str">
        <f t="shared" si="682"/>
        <v>0.169776086369884i</v>
      </c>
      <c r="T1353" t="str">
        <f t="shared" si="683"/>
        <v>0.208792377731976-0.0550691587754353i</v>
      </c>
      <c r="U1353" t="str">
        <f t="shared" si="684"/>
        <v>0.0000499999999999999-0.00116573115472207i</v>
      </c>
      <c r="V1353" t="str">
        <f t="shared" si="685"/>
        <v>0.00002-0.0130561889328872i</v>
      </c>
      <c r="W1353" t="str">
        <f t="shared" si="686"/>
        <v>0.0000422729043559437-0.00107031717310597i</v>
      </c>
      <c r="X1353" t="str">
        <f t="shared" si="687"/>
        <v>0.0000479880711551126-0.00106983423582102i</v>
      </c>
      <c r="Y1353" t="str">
        <f t="shared" si="688"/>
        <v>0.009+0.612736231156153i</v>
      </c>
      <c r="Z1353" t="str">
        <f t="shared" si="689"/>
        <v>-0.0209700679283556-0.00125165250565194i</v>
      </c>
      <c r="AA1353" t="str">
        <f t="shared" si="690"/>
        <v>0.290140931790523-19.6142453937564i</v>
      </c>
      <c r="AB1353" t="str">
        <f t="shared" si="691"/>
        <v>0.628081503116713-0.165657005273671i</v>
      </c>
      <c r="AC1353" t="str">
        <f t="shared" si="692"/>
        <v>1.0956463166694-1.19881219921841i</v>
      </c>
      <c r="AD1353" t="str">
        <f t="shared" si="693"/>
        <v>0.33619565832777+0.216656093889421i</v>
      </c>
      <c r="AE1353" t="str">
        <f t="shared" si="694"/>
        <v>-0.0067788676495701-0.00496409314408859i</v>
      </c>
      <c r="AF1353" t="str">
        <f t="shared" si="695"/>
        <v>-3.90393116300895-0.709891072511512i</v>
      </c>
      <c r="AG1353" t="str">
        <f t="shared" si="696"/>
        <v>1.01573646548568-0.0236435352973058i</v>
      </c>
      <c r="AH1353" t="str">
        <f t="shared" si="697"/>
        <v>0.0220185385647405+0.024329471748745i</v>
      </c>
      <c r="AI1353">
        <f t="shared" si="698"/>
        <v>-29.678894610798856</v>
      </c>
      <c r="AJ1353">
        <f t="shared" si="699"/>
        <v>47.854430141311106</v>
      </c>
      <c r="AK1353"/>
      <c r="AL1353"/>
      <c r="AM1353"/>
      <c r="AN1353"/>
    </row>
    <row r="1354" spans="1:40" x14ac:dyDescent="0.35">
      <c r="A1354"/>
      <c r="B1354">
        <f t="shared" si="665"/>
        <v>122000</v>
      </c>
      <c r="C1354" s="237" t="str">
        <f t="shared" si="668"/>
        <v>-1.42117854411408E-06+0.00555595241322297i</v>
      </c>
      <c r="D1354" s="208" t="str">
        <f t="shared" si="669"/>
        <v>-1.64875641541543+0.0425956351680428i</v>
      </c>
      <c r="E1354" t="str">
        <f t="shared" si="670"/>
        <v>36500</v>
      </c>
      <c r="F1354" t="str">
        <f t="shared" si="671"/>
        <v>0.21505376344086</v>
      </c>
      <c r="G1354" t="str">
        <f t="shared" si="666"/>
        <v>0.21505376344086</v>
      </c>
      <c r="H1354" t="str">
        <f t="shared" si="672"/>
        <v>2.25557001872367+0.752048072454885i</v>
      </c>
      <c r="I1354" t="str">
        <f t="shared" si="673"/>
        <v>479.092879672444i</v>
      </c>
      <c r="J1354" t="str">
        <f t="shared" si="667"/>
        <v>-309.691790880797+104.810191100181i</v>
      </c>
      <c r="K1354" t="str">
        <f t="shared" si="674"/>
        <v>0.46975256809858-1.38801878479784i</v>
      </c>
      <c r="L1354" t="str">
        <f t="shared" si="675"/>
        <v>0.14240423709971-0.357853014846759i</v>
      </c>
      <c r="M1354" t="str">
        <f t="shared" si="676"/>
        <v>0.61215680519829-1.7458717996446i</v>
      </c>
      <c r="N1354" t="str">
        <f t="shared" si="677"/>
        <v>-1.52174198536767i</v>
      </c>
      <c r="O1354" t="str">
        <f t="shared" si="678"/>
        <v>0.0490346703182082-0.99879707704157i</v>
      </c>
      <c r="P1354" t="str">
        <f t="shared" si="679"/>
        <v>0.950965329681792+0.99879707704157i</v>
      </c>
      <c r="Q1354" t="str">
        <f t="shared" si="680"/>
        <v>-0.950965329681792+0.5229449083261i</v>
      </c>
      <c r="R1354" t="str">
        <f t="shared" si="681"/>
        <v>-0.32434804301002-1.22866018159691i</v>
      </c>
      <c r="S1354" t="str">
        <f t="shared" si="682"/>
        <v>0.169915361256161i</v>
      </c>
      <c r="T1354" t="str">
        <f t="shared" si="683"/>
        <v>0.208768238617099-0.0551117149007764i</v>
      </c>
      <c r="U1354" t="str">
        <f t="shared" si="684"/>
        <v>0.0000499999999999999-0.00116477563738214i</v>
      </c>
      <c r="V1354" t="str">
        <f t="shared" si="685"/>
        <v>0.00002-0.01304548713868i</v>
      </c>
      <c r="W1354" t="str">
        <f t="shared" si="686"/>
        <v>0.0000422729032431038-0.00106944008985841i</v>
      </c>
      <c r="X1354" t="str">
        <f t="shared" si="687"/>
        <v>0.0000479786928006978-0.00106895759846506i</v>
      </c>
      <c r="Y1354" t="str">
        <f t="shared" si="688"/>
        <v>0.009+0.613238885980728i</v>
      </c>
      <c r="Z1354" t="str">
        <f t="shared" si="689"/>
        <v>-0.0209356605820049-0.00124993027098884i</v>
      </c>
      <c r="AA1354" t="str">
        <f t="shared" si="690"/>
        <v>0.289663629784897-19.5981190408262i</v>
      </c>
      <c r="AB1354" t="str">
        <f t="shared" si="691"/>
        <v>0.628008888724749-0.165785021034886i</v>
      </c>
      <c r="AC1354" t="str">
        <f t="shared" si="692"/>
        <v>1.09500052192958-1.19790943757713i</v>
      </c>
      <c r="AD1354" t="str">
        <f t="shared" si="693"/>
        <v>0.336469655680968+0.216689535951593i</v>
      </c>
      <c r="AE1354" t="str">
        <f t="shared" si="694"/>
        <v>-0.0067733676970884-0.00495710218425955i</v>
      </c>
      <c r="AF1354" t="str">
        <f t="shared" si="695"/>
        <v>-3.9043264341391-0.709452437286842i</v>
      </c>
      <c r="AG1354" t="str">
        <f t="shared" si="696"/>
        <v>1.01572589663897-0.0236436871430714i</v>
      </c>
      <c r="AH1354" t="str">
        <f t="shared" si="697"/>
        <v>0.0220080254239064+0.0242977739028785i</v>
      </c>
      <c r="AI1354">
        <f t="shared" si="698"/>
        <v>-29.686986077092339</v>
      </c>
      <c r="AJ1354">
        <f t="shared" si="699"/>
        <v>47.830879800842375</v>
      </c>
      <c r="AK1354"/>
      <c r="AL1354"/>
      <c r="AM1354"/>
      <c r="AN1354"/>
    </row>
    <row r="1355" spans="1:40" x14ac:dyDescent="0.35">
      <c r="A1355"/>
      <c r="B1355">
        <f t="shared" si="665"/>
        <v>122100</v>
      </c>
      <c r="C1355" s="237" t="str">
        <f t="shared" si="668"/>
        <v>-1.41885160475598E-06+0.00555140208424095i</v>
      </c>
      <c r="D1355" s="208" t="str">
        <f t="shared" si="669"/>
        <v>-1.64875639757557+0.042560749312514i</v>
      </c>
      <c r="E1355" t="str">
        <f t="shared" si="670"/>
        <v>36500</v>
      </c>
      <c r="F1355" t="str">
        <f t="shared" si="671"/>
        <v>0.21505376344086</v>
      </c>
      <c r="G1355" t="str">
        <f t="shared" si="666"/>
        <v>0.21505376344086</v>
      </c>
      <c r="H1355" t="str">
        <f t="shared" si="672"/>
        <v>2.25596448700285+0.751574972690045i</v>
      </c>
      <c r="I1355" t="str">
        <f t="shared" si="673"/>
        <v>479.485578754142i</v>
      </c>
      <c r="J1355" t="str">
        <f t="shared" si="667"/>
        <v>-310.201330427652+104.896101092886i</v>
      </c>
      <c r="K1355" t="str">
        <f t="shared" si="674"/>
        <v>0.469057902848082-1.3871095683741i</v>
      </c>
      <c r="L1355" t="str">
        <f t="shared" si="675"/>
        <v>0.142202904423153-0.357639985759988i</v>
      </c>
      <c r="M1355" t="str">
        <f t="shared" si="676"/>
        <v>0.611260807271235-1.74474955413409i</v>
      </c>
      <c r="N1355" t="str">
        <f t="shared" si="677"/>
        <v>-1.52298931486387i</v>
      </c>
      <c r="O1355" t="str">
        <f t="shared" si="678"/>
        <v>0.0477888034415237-0.998857462436772i</v>
      </c>
      <c r="P1355" t="str">
        <f t="shared" si="679"/>
        <v>0.952211196558476+0.998857462436772i</v>
      </c>
      <c r="Q1355" t="str">
        <f t="shared" si="680"/>
        <v>-0.952211196558476+0.524131852427098i</v>
      </c>
      <c r="R1355" t="str">
        <f t="shared" si="681"/>
        <v>-0.324332611164131-1.22751183661068i</v>
      </c>
      <c r="S1355" t="str">
        <f t="shared" si="682"/>
        <v>0.170054636142436i</v>
      </c>
      <c r="T1355" t="str">
        <f t="shared" si="683"/>
        <v>0.208744078735363-0.0551542641806425i</v>
      </c>
      <c r="U1355" t="str">
        <f t="shared" si="684"/>
        <v>0.0000499999999999999-0.00116382168518117i</v>
      </c>
      <c r="V1355" t="str">
        <f t="shared" si="685"/>
        <v>0.00002-0.0130348028740291i</v>
      </c>
      <c r="W1355" t="str">
        <f t="shared" si="686"/>
        <v>0.0000422729021293511-0.00106856444345971i</v>
      </c>
      <c r="X1355" t="str">
        <f t="shared" si="687"/>
        <v>0.0000479693374749652-0.00106808239710451i</v>
      </c>
      <c r="Y1355" t="str">
        <f t="shared" si="688"/>
        <v>0.009+0.613741540805302i</v>
      </c>
      <c r="Z1355" t="str">
        <f t="shared" si="689"/>
        <v>-0.0209013378993679-0.00124821257332115i</v>
      </c>
      <c r="AA1355" t="str">
        <f t="shared" si="690"/>
        <v>0.28918750611608-19.582019223556i</v>
      </c>
      <c r="AB1355" t="str">
        <f t="shared" si="691"/>
        <v>0.627936211862687-0.165913016203795i</v>
      </c>
      <c r="AC1355" t="str">
        <f t="shared" si="692"/>
        <v>1.09435613473141-1.19700754989361i</v>
      </c>
      <c r="AD1355" t="str">
        <f t="shared" si="693"/>
        <v>0.336743724389869+0.216722652473987i</v>
      </c>
      <c r="AE1355" t="str">
        <f t="shared" si="694"/>
        <v>-0.00676787842922271-0.0049501211405765i</v>
      </c>
      <c r="AF1355" t="str">
        <f t="shared" si="695"/>
        <v>-3.90472088457842-0.709014223377531i</v>
      </c>
      <c r="AG1355" t="str">
        <f t="shared" si="696"/>
        <v>1.01571532219371-0.0236438439357157i</v>
      </c>
      <c r="AH1355" t="str">
        <f t="shared" si="697"/>
        <v>0.0219975273739253+0.0242661196822147i</v>
      </c>
      <c r="AI1355">
        <f t="shared" si="698"/>
        <v>-29.695072357146699</v>
      </c>
      <c r="AJ1355">
        <f t="shared" si="699"/>
        <v>47.807317222397963</v>
      </c>
      <c r="AK1355"/>
      <c r="AL1355"/>
      <c r="AM1355"/>
      <c r="AN1355"/>
    </row>
    <row r="1356" spans="1:40" x14ac:dyDescent="0.35">
      <c r="A1356"/>
      <c r="B1356">
        <f t="shared" si="665"/>
        <v>122200</v>
      </c>
      <c r="C1356" s="237" t="str">
        <f t="shared" si="668"/>
        <v>-1.41653037567674E-06+0.0055468592026044i</v>
      </c>
      <c r="D1356" s="208" t="str">
        <f t="shared" si="669"/>
        <v>-1.64875637977948+0.0425259205533004i</v>
      </c>
      <c r="E1356" t="str">
        <f t="shared" si="670"/>
        <v>36500</v>
      </c>
      <c r="F1356" t="str">
        <f t="shared" si="671"/>
        <v>0.21505376344086</v>
      </c>
      <c r="G1356" t="str">
        <f t="shared" si="666"/>
        <v>0.21505376344086</v>
      </c>
      <c r="H1356" t="str">
        <f t="shared" si="672"/>
        <v>2.25635813670474+0.75110235108309i</v>
      </c>
      <c r="I1356" t="str">
        <f t="shared" si="673"/>
        <v>479.878277835841i</v>
      </c>
      <c r="J1356" t="str">
        <f t="shared" si="667"/>
        <v>-310.711287458774+104.982011085591i</v>
      </c>
      <c r="K1356" t="str">
        <f t="shared" si="674"/>
        <v>0.468364722423066-1.38620135392239i</v>
      </c>
      <c r="L1356" t="str">
        <f t="shared" si="675"/>
        <v>0.142001975974596-0.357427144734208i</v>
      </c>
      <c r="M1356" t="str">
        <f t="shared" si="676"/>
        <v>0.610366698397662-1.7436284986566i</v>
      </c>
      <c r="N1356" t="str">
        <f t="shared" si="677"/>
        <v>-1.52423664436007i</v>
      </c>
      <c r="O1356" t="str">
        <f t="shared" si="678"/>
        <v>0.0465428622135533-0.998916293778898i</v>
      </c>
      <c r="P1356" t="str">
        <f t="shared" si="679"/>
        <v>0.953457137786447+0.998916293778898i</v>
      </c>
      <c r="Q1356" t="str">
        <f t="shared" si="680"/>
        <v>-0.953457137786447+0.525320350581172i</v>
      </c>
      <c r="R1356" t="str">
        <f t="shared" si="681"/>
        <v>-0.324317164310284-1.22636524904359i</v>
      </c>
      <c r="S1356" t="str">
        <f t="shared" si="682"/>
        <v>0.170193911028712i</v>
      </c>
      <c r="T1356" t="str">
        <f t="shared" si="683"/>
        <v>0.208719898084429-0.0551968066077086i</v>
      </c>
      <c r="U1356" t="str">
        <f t="shared" si="684"/>
        <v>0.0000500000000000001-0.00116286929427677i</v>
      </c>
      <c r="V1356" t="str">
        <f t="shared" si="685"/>
        <v>0.00002-0.0130241360958998i</v>
      </c>
      <c r="W1356" t="str">
        <f t="shared" si="686"/>
        <v>0.0000422729010146863-0.00106769023038244i</v>
      </c>
      <c r="X1356" t="str">
        <f t="shared" si="687"/>
        <v>0.0000479600051025664-0.00106720862821444i</v>
      </c>
      <c r="Y1356" t="str">
        <f t="shared" si="688"/>
        <v>0.009+0.614244195629876i</v>
      </c>
      <c r="Z1356" t="str">
        <f t="shared" si="689"/>
        <v>-0.0208670996027748-0.00124649939587038i</v>
      </c>
      <c r="AA1356" t="str">
        <f t="shared" si="690"/>
        <v>0.288712556903643-19.5659458764059i</v>
      </c>
      <c r="AB1356" t="str">
        <f t="shared" si="691"/>
        <v>0.627863472523494-0.166040990758365i</v>
      </c>
      <c r="AC1356" t="str">
        <f t="shared" si="692"/>
        <v>1.09371315133719-1.19610653528532i</v>
      </c>
      <c r="AD1356" t="str">
        <f t="shared" si="693"/>
        <v>0.337017864095815+0.216755443330544i</v>
      </c>
      <c r="AE1356" t="str">
        <f t="shared" si="694"/>
        <v>-0.00676239980883867-0.00494314998941504i</v>
      </c>
      <c r="AF1356" t="str">
        <f t="shared" si="695"/>
        <v>-3.90511451648422-0.70857643052979i</v>
      </c>
      <c r="AG1356" t="str">
        <f t="shared" si="696"/>
        <v>1.01570474215403-0.0236440056374503i</v>
      </c>
      <c r="AH1356" t="str">
        <f t="shared" si="697"/>
        <v>0.0219870443553007+0.0242345089850338i</v>
      </c>
      <c r="AI1356">
        <f t="shared" si="698"/>
        <v>-29.703153461870329</v>
      </c>
      <c r="AJ1356">
        <f t="shared" si="699"/>
        <v>47.783742428934808</v>
      </c>
      <c r="AK1356"/>
      <c r="AL1356"/>
      <c r="AM1356"/>
      <c r="AN1356"/>
    </row>
    <row r="1357" spans="1:40" x14ac:dyDescent="0.35">
      <c r="A1357"/>
      <c r="B1357">
        <f t="shared" si="665"/>
        <v>122300</v>
      </c>
      <c r="C1357" s="237" t="str">
        <f t="shared" si="668"/>
        <v>-0.0000014142148382077+0.00554232375004512i</v>
      </c>
      <c r="D1357" s="208" t="str">
        <f t="shared" si="669"/>
        <v>-1.64875636202702+0.0424911487503459i</v>
      </c>
      <c r="E1357" t="str">
        <f t="shared" si="670"/>
        <v>36500</v>
      </c>
      <c r="F1357" t="str">
        <f t="shared" si="671"/>
        <v>0.21505376344086</v>
      </c>
      <c r="G1357" t="str">
        <f t="shared" si="666"/>
        <v>0.21505376344086</v>
      </c>
      <c r="H1357" t="str">
        <f t="shared" si="672"/>
        <v>2.25675096998018+0.750630207238602i</v>
      </c>
      <c r="I1357" t="str">
        <f t="shared" si="673"/>
        <v>480.27097691754i</v>
      </c>
      <c r="J1357" t="str">
        <f t="shared" si="667"/>
        <v>-311.221661974162+105.067921078296i</v>
      </c>
      <c r="K1357" t="str">
        <f t="shared" si="674"/>
        <v>0.467673022762716-1.38529414031358i</v>
      </c>
      <c r="L1357" t="str">
        <f t="shared" si="675"/>
        <v>0.141801450739258-0.357214491710936i</v>
      </c>
      <c r="M1357" t="str">
        <f t="shared" si="676"/>
        <v>0.609474473501974-1.74250863202452i</v>
      </c>
      <c r="N1357" t="str">
        <f t="shared" si="677"/>
        <v>-1.52548397385628i</v>
      </c>
      <c r="O1357" t="str">
        <f t="shared" si="678"/>
        <v>0.0452968485727602-0.998973570976418i</v>
      </c>
      <c r="P1357" t="str">
        <f t="shared" si="679"/>
        <v>0.95470315142724+0.998973570976418i</v>
      </c>
      <c r="Q1357" t="str">
        <f t="shared" si="680"/>
        <v>-0.95470315142724+0.526510402879862i</v>
      </c>
      <c r="R1357" t="str">
        <f t="shared" si="681"/>
        <v>-0.324301702442252-1.22522041457099i</v>
      </c>
      <c r="S1357" t="str">
        <f t="shared" si="682"/>
        <v>0.170333185914987i</v>
      </c>
      <c r="T1357" t="str">
        <f t="shared" si="683"/>
        <v>0.208695696661958-0.0552393421746429i</v>
      </c>
      <c r="U1357" t="str">
        <f t="shared" si="684"/>
        <v>0.0000500000000000001-0.00116191846083909i</v>
      </c>
      <c r="V1357" t="str">
        <f t="shared" si="685"/>
        <v>0.00002-0.0130134867613978i</v>
      </c>
      <c r="W1357" t="str">
        <f t="shared" si="686"/>
        <v>0.0000422728998991089-0.00106681744711068i</v>
      </c>
      <c r="X1357" t="str">
        <f t="shared" si="687"/>
        <v>0.0000479506956084606-0.00106633628828143i</v>
      </c>
      <c r="Y1357" t="str">
        <f t="shared" si="688"/>
        <v>0.009+0.614746850454451i</v>
      </c>
      <c r="Z1357" t="str">
        <f t="shared" si="689"/>
        <v>-0.0208329454156938-0.0012447907219361i</v>
      </c>
      <c r="AA1357" t="str">
        <f t="shared" si="690"/>
        <v>0.288238778283144-19.5498989340517i</v>
      </c>
      <c r="AB1357" t="str">
        <f t="shared" si="691"/>
        <v>0.627790670700131-0.166168944676541i</v>
      </c>
      <c r="AC1357" t="str">
        <f t="shared" si="692"/>
        <v>1.09307156802114-1.19520639286855i</v>
      </c>
      <c r="AD1357" t="str">
        <f t="shared" si="693"/>
        <v>0.337292074439929+0.216787908395559i</v>
      </c>
      <c r="AE1357" t="str">
        <f t="shared" si="694"/>
        <v>-0.00675693179895443-0.00493618870723251i</v>
      </c>
      <c r="AF1357" t="str">
        <f t="shared" si="695"/>
        <v>-3.9055073320072-0.708139058488256i</v>
      </c>
      <c r="AG1357" t="str">
        <f t="shared" si="696"/>
        <v>1.01569415652408-0.023644172210595i</v>
      </c>
      <c r="AH1357" t="str">
        <f t="shared" si="697"/>
        <v>0.0219765763087825+0.0242029417099536i</v>
      </c>
      <c r="AI1357">
        <f t="shared" si="698"/>
        <v>-29.711229402145026</v>
      </c>
      <c r="AJ1357">
        <f t="shared" si="699"/>
        <v>47.760155443330959</v>
      </c>
      <c r="AK1357"/>
      <c r="AL1357"/>
      <c r="AM1357"/>
      <c r="AN1357"/>
    </row>
    <row r="1358" spans="1:40" x14ac:dyDescent="0.35">
      <c r="A1358"/>
      <c r="B1358">
        <f t="shared" si="665"/>
        <v>122400</v>
      </c>
      <c r="C1358" s="237" t="str">
        <f t="shared" si="668"/>
        <v>-1.41190497375644E-06+0.00553779570835459i</v>
      </c>
      <c r="D1358" s="208" t="str">
        <f t="shared" si="669"/>
        <v>-1.64875634431806+0.0424564337640519i</v>
      </c>
      <c r="E1358" t="str">
        <f t="shared" si="670"/>
        <v>36500</v>
      </c>
      <c r="F1358" t="str">
        <f t="shared" si="671"/>
        <v>0.21505376344086</v>
      </c>
      <c r="G1358" t="str">
        <f t="shared" si="666"/>
        <v>0.21505376344086</v>
      </c>
      <c r="H1358" t="str">
        <f t="shared" si="672"/>
        <v>2.2571429889734+0.750158540760072i</v>
      </c>
      <c r="I1358" t="str">
        <f t="shared" si="673"/>
        <v>480.663675999238i</v>
      </c>
      <c r="J1358" t="str">
        <f t="shared" si="667"/>
        <v>-311.732453973816+105.153831071001i</v>
      </c>
      <c r="K1358" t="str">
        <f t="shared" si="674"/>
        <v>0.466982799819439-1.38438792641786i</v>
      </c>
      <c r="L1358" t="str">
        <f t="shared" si="675"/>
        <v>0.141601327705292-0.357002026630725i</v>
      </c>
      <c r="M1358" t="str">
        <f t="shared" si="676"/>
        <v>0.608584127524731-1.74138995304859i</v>
      </c>
      <c r="N1358" t="str">
        <f t="shared" si="677"/>
        <v>-1.52673130335248i</v>
      </c>
      <c r="O1358" t="str">
        <f t="shared" si="678"/>
        <v>0.0440507644577507-0.999029293940217i</v>
      </c>
      <c r="P1358" t="str">
        <f t="shared" si="679"/>
        <v>0.955949235542249+0.999029293940217i</v>
      </c>
      <c r="Q1358" t="str">
        <f t="shared" si="680"/>
        <v>-0.955949235542249+0.527702009412263i</v>
      </c>
      <c r="R1358" t="str">
        <f t="shared" si="681"/>
        <v>-0.324286225553803-1.22407732888235i</v>
      </c>
      <c r="S1358" t="str">
        <f t="shared" si="682"/>
        <v>0.170472460801263i</v>
      </c>
      <c r="T1358" t="str">
        <f t="shared" si="683"/>
        <v>0.208671474465611-0.0552818708741102i</v>
      </c>
      <c r="U1358" t="str">
        <f t="shared" si="684"/>
        <v>0.0000500000000000001-0.00116096918105082i</v>
      </c>
      <c r="V1358" t="str">
        <f t="shared" si="685"/>
        <v>0.00002-0.0130028548277692i</v>
      </c>
      <c r="W1358" t="str">
        <f t="shared" si="686"/>
        <v>0.0000422728987826191-0.00106594609014i</v>
      </c>
      <c r="X1358" t="str">
        <f t="shared" si="687"/>
        <v>0.0000479414089179127-0.00106546537380352i</v>
      </c>
      <c r="Y1358" t="str">
        <f t="shared" si="688"/>
        <v>0.009+0.615249505279025i</v>
      </c>
      <c r="Z1358" t="str">
        <f t="shared" si="689"/>
        <v>-0.0207988750627248-0.00124308653489548i</v>
      </c>
      <c r="AA1358" t="str">
        <f t="shared" si="690"/>
        <v>0.287766166406039-19.5338783313846i</v>
      </c>
      <c r="AB1358" t="str">
        <f t="shared" si="691"/>
        <v>0.627717806385563-0.166296877936257i</v>
      </c>
      <c r="AC1358" t="str">
        <f t="shared" si="692"/>
        <v>1.09243138106935-1.19430712175844i</v>
      </c>
      <c r="AD1358" t="str">
        <f t="shared" si="693"/>
        <v>0.337566355063116+0.216820047543677i</v>
      </c>
      <c r="AE1358" t="str">
        <f t="shared" si="694"/>
        <v>-0.00675147436274019-0.00492923727056769i</v>
      </c>
      <c r="AF1358" t="str">
        <f t="shared" si="695"/>
        <v>-3.90589933329146-0.70770210699602i</v>
      </c>
      <c r="AG1358" t="str">
        <f t="shared" si="696"/>
        <v>1.01568356530803-0.0236443436175787i</v>
      </c>
      <c r="AH1358" t="str">
        <f t="shared" si="697"/>
        <v>0.0219661231753669+0.0241714177559283i</v>
      </c>
      <c r="AI1358">
        <f t="shared" si="698"/>
        <v>-29.719300188825834</v>
      </c>
      <c r="AJ1358">
        <f t="shared" si="699"/>
        <v>47.736556288384648</v>
      </c>
      <c r="AK1358"/>
      <c r="AL1358"/>
      <c r="AM1358"/>
      <c r="AN1358"/>
    </row>
    <row r="1359" spans="1:40" x14ac:dyDescent="0.35">
      <c r="A1359"/>
      <c r="B1359">
        <f t="shared" si="665"/>
        <v>122500</v>
      </c>
      <c r="C1359" s="237" t="str">
        <f t="shared" si="668"/>
        <v>-1.40960076380636E-06+0.00553327505938375i</v>
      </c>
      <c r="D1359" s="208" t="str">
        <f t="shared" si="669"/>
        <v>-1.64875632665245+0.0424217754552754i</v>
      </c>
      <c r="E1359" t="str">
        <f t="shared" si="670"/>
        <v>36500</v>
      </c>
      <c r="F1359" t="str">
        <f t="shared" si="671"/>
        <v>0.21505376344086</v>
      </c>
      <c r="G1359" t="str">
        <f t="shared" si="666"/>
        <v>0.21505376344086</v>
      </c>
      <c r="H1359" t="str">
        <f t="shared" si="672"/>
        <v>2.25753419582199+0.749687351249882i</v>
      </c>
      <c r="I1359" t="str">
        <f t="shared" si="673"/>
        <v>481.056375080937i</v>
      </c>
      <c r="J1359" t="str">
        <f t="shared" si="667"/>
        <v>-312.243663457737+105.239741063706i</v>
      </c>
      <c r="K1359" t="str">
        <f t="shared" si="674"/>
        <v>0.466294049558816-1.38348271110485i</v>
      </c>
      <c r="L1359" t="str">
        <f t="shared" si="675"/>
        <v>0.14140160586377-0.356789749433156i</v>
      </c>
      <c r="M1359" t="str">
        <f t="shared" si="676"/>
        <v>0.607695655422586-1.74027246053801i</v>
      </c>
      <c r="N1359" t="str">
        <f t="shared" si="677"/>
        <v>-1.52797863284868i</v>
      </c>
      <c r="O1359" t="str">
        <f t="shared" si="678"/>
        <v>0.0428046118072111-0.999083462583599i</v>
      </c>
      <c r="P1359" t="str">
        <f t="shared" si="679"/>
        <v>0.957195388192789+0.999083462583599i</v>
      </c>
      <c r="Q1359" t="str">
        <f t="shared" si="680"/>
        <v>-0.957195388192789+0.528895170265081i</v>
      </c>
      <c r="R1359" t="str">
        <f t="shared" si="681"/>
        <v>-0.324270733638699-1.22293598768118i</v>
      </c>
      <c r="S1359" t="str">
        <f t="shared" si="682"/>
        <v>0.170611735687538i</v>
      </c>
      <c r="T1359" t="str">
        <f t="shared" si="683"/>
        <v>0.20864723149304-0.0553243926987698i</v>
      </c>
      <c r="U1359" t="str">
        <f t="shared" si="684"/>
        <v>0.0000500000000000001-0.00116002145110711i</v>
      </c>
      <c r="V1359" t="str">
        <f t="shared" si="685"/>
        <v>0.00002-0.0129922402523996i</v>
      </c>
      <c r="W1359" t="str">
        <f t="shared" si="686"/>
        <v>0.0000422728976652167-0.00106507615597742i</v>
      </c>
      <c r="X1359" t="str">
        <f t="shared" si="687"/>
        <v>0.0000479321449564935-0.00106459588129021i</v>
      </c>
      <c r="Y1359" t="str">
        <f t="shared" si="688"/>
        <v>0.009+0.615752160103599i</v>
      </c>
      <c r="Z1359" t="str">
        <f t="shared" si="689"/>
        <v>-0.0207648882695951-0.0012413868182029i</v>
      </c>
      <c r="AA1359" t="str">
        <f t="shared" si="690"/>
        <v>0.287294717439607-19.5178840035098i</v>
      </c>
      <c r="AB1359" t="str">
        <f t="shared" si="691"/>
        <v>0.627644879572727-0.16642479051543i</v>
      </c>
      <c r="AC1359" t="str">
        <f t="shared" si="692"/>
        <v>1.09179258677977-1.19340872106895i</v>
      </c>
      <c r="AD1359" t="str">
        <f t="shared" si="693"/>
        <v>0.337840705606059+0.216851860649871i</v>
      </c>
      <c r="AE1359" t="str">
        <f t="shared" si="694"/>
        <v>-0.00674602746351745-0.0049222956560401i</v>
      </c>
      <c r="AF1359" t="str">
        <f t="shared" si="695"/>
        <v>-3.90629052247444-0.707265575794607i</v>
      </c>
      <c r="AG1359" t="str">
        <f t="shared" si="696"/>
        <v>1.01567296851004-0.0236445198209377i</v>
      </c>
      <c r="AH1359" t="str">
        <f t="shared" si="697"/>
        <v>0.0219556848962953+0.0241399370222462i</v>
      </c>
      <c r="AI1359">
        <f t="shared" si="698"/>
        <v>-29.727365832741327</v>
      </c>
      <c r="AJ1359">
        <f t="shared" si="699"/>
        <v>47.712944986813412</v>
      </c>
      <c r="AK1359"/>
      <c r="AL1359"/>
      <c r="AM1359"/>
      <c r="AN1359"/>
    </row>
    <row r="1360" spans="1:40" x14ac:dyDescent="0.35">
      <c r="A1360"/>
      <c r="B1360">
        <f t="shared" si="665"/>
        <v>122600</v>
      </c>
      <c r="C1360" s="237" t="str">
        <f t="shared" si="668"/>
        <v>-1.40730218991639E-06+0.00552876178504274i</v>
      </c>
      <c r="D1360" s="208" t="str">
        <f t="shared" si="669"/>
        <v>-1.64875630903005+0.0423871736853277i</v>
      </c>
      <c r="E1360" t="str">
        <f t="shared" si="670"/>
        <v>36500</v>
      </c>
      <c r="F1360" t="str">
        <f t="shared" si="671"/>
        <v>0.21505376344086</v>
      </c>
      <c r="G1360" t="str">
        <f t="shared" si="666"/>
        <v>0.21505376344086</v>
      </c>
      <c r="H1360" t="str">
        <f t="shared" si="672"/>
        <v>2.25792459265696+0.749216638309356i</v>
      </c>
      <c r="I1360" t="str">
        <f t="shared" si="673"/>
        <v>481.449074162636i</v>
      </c>
      <c r="J1360" t="str">
        <f t="shared" si="667"/>
        <v>-312.755290425923+105.325651056412i</v>
      </c>
      <c r="K1360" t="str">
        <f t="shared" si="674"/>
        <v>0.465606767959569-1.38257849324355i</v>
      </c>
      <c r="L1360" t="str">
        <f t="shared" si="675"/>
        <v>0.141202284208679-0.356577660056861i</v>
      </c>
      <c r="M1360" t="str">
        <f t="shared" si="676"/>
        <v>0.606809052168248-1.73915615330041i</v>
      </c>
      <c r="N1360" t="str">
        <f t="shared" si="677"/>
        <v>-1.52922596234489i</v>
      </c>
      <c r="O1360" t="str">
        <f t="shared" si="678"/>
        <v>0.0415583925599334-0.999136076822289i</v>
      </c>
      <c r="P1360" t="str">
        <f t="shared" si="679"/>
        <v>0.958441607440067+0.999136076822289i</v>
      </c>
      <c r="Q1360" t="str">
        <f t="shared" si="680"/>
        <v>-0.958441607440067+0.530089885522601i</v>
      </c>
      <c r="R1360" t="str">
        <f t="shared" si="681"/>
        <v>-0.324255226690695-1.22179638668503i</v>
      </c>
      <c r="S1360" t="str">
        <f t="shared" si="682"/>
        <v>0.170751010573814i</v>
      </c>
      <c r="T1360" t="str">
        <f t="shared" si="683"/>
        <v>0.208622967741903-0.0553669076412773i</v>
      </c>
      <c r="U1360" t="str">
        <f t="shared" si="684"/>
        <v>0.0000500000000000001-0.0011590752672155i</v>
      </c>
      <c r="V1360" t="str">
        <f t="shared" si="685"/>
        <v>0.00002-0.0129816429928137i</v>
      </c>
      <c r="W1360" t="str">
        <f t="shared" si="686"/>
        <v>0.0000422728965469019-0.00106420764114135i</v>
      </c>
      <c r="X1360" t="str">
        <f t="shared" si="687"/>
        <v>0.0000479229036500764-0.00106372780726235i</v>
      </c>
      <c r="Y1360" t="str">
        <f t="shared" si="688"/>
        <v>0.009+0.616254814928174i</v>
      </c>
      <c r="Z1360" t="str">
        <f t="shared" si="689"/>
        <v>-0.0207309847631524-0.00123969155538947i</v>
      </c>
      <c r="AA1360" t="str">
        <f t="shared" si="690"/>
        <v>0.28682442756687-19.5019158857457i</v>
      </c>
      <c r="AB1360" t="str">
        <f t="shared" si="691"/>
        <v>0.627571890254578-0.166552682391968i</v>
      </c>
      <c r="AC1360" t="str">
        <f t="shared" si="692"/>
        <v>1.09115518146214-1.19251118991297i</v>
      </c>
      <c r="AD1360" t="str">
        <f t="shared" si="693"/>
        <v>0.338115125709224+0.216883347589477i</v>
      </c>
      <c r="AE1360" t="str">
        <f t="shared" si="694"/>
        <v>-0.00674059106475797-0.00491536384035008i</v>
      </c>
      <c r="AF1360" t="str">
        <f t="shared" si="695"/>
        <v>-3.90668090168701-0.706829464624028i</v>
      </c>
      <c r="AG1360" t="str">
        <f t="shared" si="696"/>
        <v>1.01566236613431-0.0236447007833157i</v>
      </c>
      <c r="AH1360" t="str">
        <f t="shared" si="697"/>
        <v>0.0219452614130513+0.0241084994085291i</v>
      </c>
      <c r="AI1360">
        <f t="shared" si="698"/>
        <v>-29.735426344693874</v>
      </c>
      <c r="AJ1360">
        <f t="shared" si="699"/>
        <v>47.689321561257557</v>
      </c>
      <c r="AK1360"/>
      <c r="AL1360"/>
      <c r="AM1360"/>
      <c r="AN1360"/>
    </row>
    <row r="1361" spans="1:40" x14ac:dyDescent="0.35">
      <c r="A1361"/>
      <c r="B1361">
        <f t="shared" si="665"/>
        <v>122700</v>
      </c>
      <c r="C1361" s="237" t="str">
        <f t="shared" si="668"/>
        <v>-1.40500923372056E-06+0.0055242558673007i</v>
      </c>
      <c r="D1361" s="208" t="str">
        <f t="shared" si="669"/>
        <v>-1.64875629145072+0.042352628315972i</v>
      </c>
      <c r="E1361" t="str">
        <f t="shared" si="670"/>
        <v>36500</v>
      </c>
      <c r="F1361" t="str">
        <f t="shared" si="671"/>
        <v>0.21505376344086</v>
      </c>
      <c r="G1361" t="str">
        <f t="shared" si="666"/>
        <v>0.21505376344086</v>
      </c>
      <c r="H1361" t="str">
        <f t="shared" si="672"/>
        <v>2.25831418160278+0.748746401538731i</v>
      </c>
      <c r="I1361" t="str">
        <f t="shared" si="673"/>
        <v>481.841773244335i</v>
      </c>
      <c r="J1361" t="str">
        <f t="shared" si="667"/>
        <v>-313.267334878376+105.411561049117i</v>
      </c>
      <c r="K1361" t="str">
        <f t="shared" si="674"/>
        <v>0.464920951013477-1.38167527170239i</v>
      </c>
      <c r="L1361" t="str">
        <f t="shared" si="675"/>
        <v>0.141003361736912-0.356365758439519i</v>
      </c>
      <c r="M1361" t="str">
        <f t="shared" si="676"/>
        <v>0.605924312750389-1.73804103014191i</v>
      </c>
      <c r="N1361" t="str">
        <f t="shared" si="677"/>
        <v>-1.53047329184109i</v>
      </c>
      <c r="O1361" t="str">
        <f t="shared" si="678"/>
        <v>0.0403121086548442-0.999187136574426i</v>
      </c>
      <c r="P1361" t="str">
        <f t="shared" si="679"/>
        <v>0.959687891345156+0.999187136574426i</v>
      </c>
      <c r="Q1361" t="str">
        <f t="shared" si="680"/>
        <v>-0.959687891345156+0.531286155266664i</v>
      </c>
      <c r="R1361" t="str">
        <f t="shared" si="681"/>
        <v>-0.324239704703536-1.22065852162539i</v>
      </c>
      <c r="S1361" t="str">
        <f t="shared" si="682"/>
        <v>0.170890285460089i</v>
      </c>
      <c r="T1361" t="str">
        <f t="shared" si="683"/>
        <v>0.208598683209853-0.0554094156942822i</v>
      </c>
      <c r="U1361" t="str">
        <f t="shared" si="684"/>
        <v>0.0000500000000000001-0.00115813062559593i</v>
      </c>
      <c r="V1361" t="str">
        <f t="shared" si="685"/>
        <v>0.00002-0.0129710630066744i</v>
      </c>
      <c r="W1361" t="str">
        <f t="shared" si="686"/>
        <v>0.0000422728954276748-0.00106334054216156i</v>
      </c>
      <c r="X1361" t="str">
        <f t="shared" si="687"/>
        <v>0.0000479136849248374-0.00106286114825216i</v>
      </c>
      <c r="Y1361" t="str">
        <f t="shared" si="688"/>
        <v>0.009+0.616757469752748i</v>
      </c>
      <c r="Z1361" t="str">
        <f t="shared" si="689"/>
        <v>-0.0206971642713608-0.0012380007300627i</v>
      </c>
      <c r="AA1361" t="str">
        <f t="shared" si="690"/>
        <v>0.286355292986522-19.4859739136235i</v>
      </c>
      <c r="AB1361" t="str">
        <f t="shared" si="691"/>
        <v>0.627498838424056-0.16668055354376i</v>
      </c>
      <c r="AC1361" t="str">
        <f t="shared" si="692"/>
        <v>1.09051916143794-1.19161452740226i</v>
      </c>
      <c r="AD1361" t="str">
        <f t="shared" si="693"/>
        <v>0.338389615012857+0.216914508238176i</v>
      </c>
      <c r="AE1361" t="str">
        <f t="shared" si="694"/>
        <v>-0.00673516513008359-0.00490844180027852i</v>
      </c>
      <c r="AF1361" t="str">
        <f t="shared" si="695"/>
        <v>-3.9070704730535-0.706393773222759i</v>
      </c>
      <c r="AG1361" t="str">
        <f t="shared" si="696"/>
        <v>1.01565175818505-0.0236448864674639i</v>
      </c>
      <c r="AH1361" t="str">
        <f t="shared" si="697"/>
        <v>0.0219348526673623+0.0240771048147319i</v>
      </c>
      <c r="AI1361">
        <f t="shared" si="698"/>
        <v>-29.743481735459021</v>
      </c>
      <c r="AJ1361">
        <f t="shared" si="699"/>
        <v>47.665686034278025</v>
      </c>
      <c r="AK1361"/>
      <c r="AL1361"/>
      <c r="AM1361"/>
      <c r="AN1361"/>
    </row>
    <row r="1362" spans="1:40" x14ac:dyDescent="0.35">
      <c r="A1362"/>
      <c r="B1362">
        <f t="shared" si="665"/>
        <v>122800</v>
      </c>
      <c r="C1362" s="237" t="str">
        <f t="shared" si="668"/>
        <v>-1.40272187692763E-06+0.00551975728818549i</v>
      </c>
      <c r="D1362" s="208" t="str">
        <f t="shared" si="669"/>
        <v>-1.64875627391432+0.0423181392094221i</v>
      </c>
      <c r="E1362" t="str">
        <f t="shared" si="670"/>
        <v>36500</v>
      </c>
      <c r="F1362" t="str">
        <f t="shared" si="671"/>
        <v>0.21505376344086</v>
      </c>
      <c r="G1362" t="str">
        <f t="shared" si="666"/>
        <v>0.21505376344086</v>
      </c>
      <c r="H1362" t="str">
        <f t="shared" si="672"/>
        <v>2.25870296477734+0.748276640537214i</v>
      </c>
      <c r="I1362" t="str">
        <f t="shared" si="673"/>
        <v>482.234472326033i</v>
      </c>
      <c r="J1362" t="str">
        <f t="shared" si="667"/>
        <v>-313.779796815095+105.497471041822i</v>
      </c>
      <c r="K1362" t="str">
        <f t="shared" si="674"/>
        <v>0.46423659472537-1.38077304534922i</v>
      </c>
      <c r="L1362" t="str">
        <f t="shared" si="675"/>
        <v>0.140804837448253-0.356154044517868i</v>
      </c>
      <c r="M1362" t="str">
        <f t="shared" si="676"/>
        <v>0.605041432173623-1.73692708986709i</v>
      </c>
      <c r="N1362" t="str">
        <f t="shared" si="677"/>
        <v>-1.53172062133729i</v>
      </c>
      <c r="O1362" t="str">
        <f t="shared" si="678"/>
        <v>0.0390657620309397-0.99923664176057i</v>
      </c>
      <c r="P1362" t="str">
        <f t="shared" si="679"/>
        <v>0.96093423796906+0.99923664176057i</v>
      </c>
      <c r="Q1362" t="str">
        <f t="shared" si="680"/>
        <v>-0.96093423796906+0.53248397957672i</v>
      </c>
      <c r="R1362" t="str">
        <f t="shared" si="681"/>
        <v>-0.324224167670964-1.21952238824764i</v>
      </c>
      <c r="S1362" t="str">
        <f t="shared" si="682"/>
        <v>0.171029560346365i</v>
      </c>
      <c r="T1362" t="str">
        <f t="shared" si="683"/>
        <v>0.208574377894543-0.0554519168504311i</v>
      </c>
      <c r="U1362" t="str">
        <f t="shared" si="684"/>
        <v>0.0000500000000000001-0.00115718752248063i</v>
      </c>
      <c r="V1362" t="str">
        <f t="shared" si="685"/>
        <v>0.00002-0.012960500251783i</v>
      </c>
      <c r="W1362" t="str">
        <f t="shared" si="686"/>
        <v>0.0000422728943075351-0.00106247485557913i</v>
      </c>
      <c r="X1362" t="str">
        <f t="shared" si="687"/>
        <v>0.0000479044887072525-0.00106199590080317i</v>
      </c>
      <c r="Y1362" t="str">
        <f t="shared" si="688"/>
        <v>0.009+0.617260124577322i</v>
      </c>
      <c r="Z1362" t="str">
        <f t="shared" si="689"/>
        <v>-0.0206634265232952-0.00123631432590596i</v>
      </c>
      <c r="AA1362" t="str">
        <f t="shared" si="690"/>
        <v>0.285887309912843-19.4700580228856i</v>
      </c>
      <c r="AB1362" t="str">
        <f t="shared" si="691"/>
        <v>0.6274257240741-0.166808403948684i</v>
      </c>
      <c r="AC1362" t="str">
        <f t="shared" si="692"/>
        <v>1.0898845230404-1.19071873264749i</v>
      </c>
      <c r="AD1362" t="str">
        <f t="shared" si="693"/>
        <v>0.338664173156991+0.216945342471988i</v>
      </c>
      <c r="AE1362" t="str">
        <f t="shared" si="694"/>
        <v>-0.00672974962326528-0.0049015295126861i</v>
      </c>
      <c r="AF1362" t="str">
        <f t="shared" si="695"/>
        <v>-3.90745923869166-0.705958501327792i</v>
      </c>
      <c r="AG1362" t="str">
        <f t="shared" si="696"/>
        <v>1.01564114466645-0.0236450768362399i</v>
      </c>
      <c r="AH1362" t="str">
        <f t="shared" si="697"/>
        <v>0.0219244586011973+0.0240457531411407i</v>
      </c>
      <c r="AI1362">
        <f t="shared" si="698"/>
        <v>-29.751532015785898</v>
      </c>
      <c r="AJ1362">
        <f t="shared" si="699"/>
        <v>47.642038428357345</v>
      </c>
      <c r="AK1362"/>
      <c r="AL1362"/>
      <c r="AM1362"/>
      <c r="AN1362"/>
    </row>
    <row r="1363" spans="1:40" x14ac:dyDescent="0.35">
      <c r="A1363"/>
      <c r="B1363">
        <f t="shared" si="665"/>
        <v>122900</v>
      </c>
      <c r="C1363" s="237" t="str">
        <f t="shared" si="668"/>
        <v>-1.40044010132077E-06+0.00551526602978344i</v>
      </c>
      <c r="D1363" s="208" t="str">
        <f t="shared" si="669"/>
        <v>-1.6487562564207+0.0422837062283397i</v>
      </c>
      <c r="E1363" t="str">
        <f t="shared" si="670"/>
        <v>36500</v>
      </c>
      <c r="F1363" t="str">
        <f t="shared" si="671"/>
        <v>0.21505376344086</v>
      </c>
      <c r="G1363" t="str">
        <f t="shared" si="666"/>
        <v>0.21505376344086</v>
      </c>
      <c r="H1363" t="str">
        <f t="shared" si="672"/>
        <v>2.25909094429205+0.74780735490295i</v>
      </c>
      <c r="I1363" t="str">
        <f t="shared" si="673"/>
        <v>482.627171407732i</v>
      </c>
      <c r="J1363" t="str">
        <f t="shared" si="667"/>
        <v>-314.29267623608+105.583381034527i</v>
      </c>
      <c r="K1363" t="str">
        <f t="shared" si="674"/>
        <v>0.463553695113057-1.37987181305137i</v>
      </c>
      <c r="L1363" t="str">
        <f t="shared" si="675"/>
        <v>0.140606710345375-0.355942518227711i</v>
      </c>
      <c r="M1363" t="str">
        <f t="shared" si="676"/>
        <v>0.604160405458432-1.73581433127908i</v>
      </c>
      <c r="N1363" t="str">
        <f t="shared" si="677"/>
        <v>-1.5329679508335i</v>
      </c>
      <c r="O1363" t="str">
        <f t="shared" si="678"/>
        <v>0.0378193546273147-0.999284592303701i</v>
      </c>
      <c r="P1363" t="str">
        <f t="shared" si="679"/>
        <v>0.962180645372685+0.999284592303701i</v>
      </c>
      <c r="Q1363" t="str">
        <f t="shared" si="680"/>
        <v>-0.962180645372685+0.533683358529799i</v>
      </c>
      <c r="R1363" t="str">
        <f t="shared" si="681"/>
        <v>-0.324208615586714-1.21838798231099i</v>
      </c>
      <c r="S1363" t="str">
        <f t="shared" si="682"/>
        <v>0.17116883523264i</v>
      </c>
      <c r="T1363" t="str">
        <f t="shared" si="683"/>
        <v>0.208550051793619-0.0554944111023646i</v>
      </c>
      <c r="U1363" t="str">
        <f t="shared" si="684"/>
        <v>0.0000500000000000001-0.00115624595411408i</v>
      </c>
      <c r="V1363" t="str">
        <f t="shared" si="685"/>
        <v>0.00002-0.0129499546860777i</v>
      </c>
      <c r="W1363" t="str">
        <f t="shared" si="686"/>
        <v>0.0000422728931864829-0.00106161057794634i</v>
      </c>
      <c r="X1363" t="str">
        <f t="shared" si="687"/>
        <v>0.0000478953149240967-0.0010611320614701i</v>
      </c>
      <c r="Y1363" t="str">
        <f t="shared" si="688"/>
        <v>0.009+0.617762779401897i</v>
      </c>
      <c r="Z1363" t="str">
        <f t="shared" si="689"/>
        <v>-0.0206297712491338-0.00123463232667814i</v>
      </c>
      <c r="AA1363" t="str">
        <f t="shared" si="690"/>
        <v>0.285420474575625-19.4541681494854i</v>
      </c>
      <c r="AB1363" t="str">
        <f t="shared" si="691"/>
        <v>0.627352547197629-0.166936233584604i</v>
      </c>
      <c r="AC1363" t="str">
        <f t="shared" si="692"/>
        <v>1.08925126261439-1.18982380475826i</v>
      </c>
      <c r="AD1363" t="str">
        <f t="shared" si="693"/>
        <v>0.338938799781436+0.216975850167282i</v>
      </c>
      <c r="AE1363" t="str">
        <f t="shared" si="694"/>
        <v>-0.00672434450822199-0.00489462695451301i</v>
      </c>
      <c r="AF1363" t="str">
        <f t="shared" si="695"/>
        <v>-3.90784720071275-0.70552364867461i</v>
      </c>
      <c r="AG1363" t="str">
        <f t="shared" si="696"/>
        <v>1.01563052558276-0.023645271852608i</v>
      </c>
      <c r="AH1363" t="str">
        <f t="shared" si="697"/>
        <v>0.0219140791567641+0.0240144442883688i</v>
      </c>
      <c r="AI1363">
        <f t="shared" si="698"/>
        <v>-29.759577196398137</v>
      </c>
      <c r="AJ1363">
        <f t="shared" si="699"/>
        <v>47.61837876589891</v>
      </c>
      <c r="AK1363"/>
      <c r="AL1363"/>
      <c r="AM1363"/>
      <c r="AN1363"/>
    </row>
    <row r="1364" spans="1:40" x14ac:dyDescent="0.35">
      <c r="A1364"/>
      <c r="B1364">
        <f t="shared" si="665"/>
        <v>123000</v>
      </c>
      <c r="C1364" s="237" t="str">
        <f t="shared" si="668"/>
        <v>-1.39816388875717E-06+0.00551078207423917i</v>
      </c>
      <c r="D1364" s="208" t="str">
        <f t="shared" si="669"/>
        <v>-1.64875623896974+0.0422493292358337i</v>
      </c>
      <c r="E1364" t="str">
        <f t="shared" si="670"/>
        <v>36500</v>
      </c>
      <c r="F1364" t="str">
        <f t="shared" si="671"/>
        <v>0.21505376344086</v>
      </c>
      <c r="G1364" t="str">
        <f t="shared" si="666"/>
        <v>0.21505376344086</v>
      </c>
      <c r="H1364" t="str">
        <f t="shared" si="672"/>
        <v>2.2594781222518+0.747338544233076i</v>
      </c>
      <c r="I1364" t="str">
        <f t="shared" si="673"/>
        <v>483.019870489431i</v>
      </c>
      <c r="J1364" t="str">
        <f t="shared" si="667"/>
        <v>-314.805973141331+105.669291027232i</v>
      </c>
      <c r="K1364" t="str">
        <f t="shared" si="674"/>
        <v>0.462872248207283-1.37897157367562i</v>
      </c>
      <c r="L1364" t="str">
        <f t="shared" si="675"/>
        <v>0.140408979433828-0.355731179503928i</v>
      </c>
      <c r="M1364" t="str">
        <f t="shared" si="676"/>
        <v>0.603281227641111-1.73470275317955i</v>
      </c>
      <c r="N1364" t="str">
        <f t="shared" si="677"/>
        <v>-1.5342152803297i</v>
      </c>
      <c r="O1364" t="str">
        <f t="shared" si="678"/>
        <v>0.0365728883831876-0.999330988129214i</v>
      </c>
      <c r="P1364" t="str">
        <f t="shared" si="679"/>
        <v>0.963427111616812+0.999330988129214i</v>
      </c>
      <c r="Q1364" t="str">
        <f t="shared" si="680"/>
        <v>-0.963427111616812+0.534884292200486i</v>
      </c>
      <c r="R1364" t="str">
        <f t="shared" si="681"/>
        <v>-0.324193048444511-1.21725529958847i</v>
      </c>
      <c r="S1364" t="str">
        <f t="shared" si="682"/>
        <v>0.171308110118915i</v>
      </c>
      <c r="T1364" t="str">
        <f t="shared" si="683"/>
        <v>0.208525704904734-0.055536898442719i</v>
      </c>
      <c r="U1364" t="str">
        <f t="shared" si="684"/>
        <v>0.00005-0.00115530591675301i</v>
      </c>
      <c r="V1364" t="str">
        <f t="shared" si="685"/>
        <v>0.00002-0.0129394262676338i</v>
      </c>
      <c r="W1364" t="str">
        <f t="shared" si="686"/>
        <v>0.0000422728920645183-0.00106074770582678i</v>
      </c>
      <c r="X1364" t="str">
        <f t="shared" si="687"/>
        <v>0.0000478861635024425-0.00106026962681893i</v>
      </c>
      <c r="Y1364" t="str">
        <f t="shared" si="688"/>
        <v>0.009+0.618265434226471i</v>
      </c>
      <c r="Z1364" t="str">
        <f t="shared" si="689"/>
        <v>-0.0205961981801558-0.00123295471621321i</v>
      </c>
      <c r="AA1364" t="str">
        <f t="shared" si="690"/>
        <v>0.284954783220102-19.4383042295859i</v>
      </c>
      <c r="AB1364" t="str">
        <f t="shared" si="691"/>
        <v>0.627279307787583-0.167064042429367i</v>
      </c>
      <c r="AC1364" t="str">
        <f t="shared" si="692"/>
        <v>1.08861937651643-1.18892974284316i</v>
      </c>
      <c r="AD1364" t="str">
        <f t="shared" si="693"/>
        <v>0.339213494525784+0.217006031200785i</v>
      </c>
      <c r="AE1364" t="str">
        <f t="shared" si="694"/>
        <v>-0.00671894974902052-0.00488773410277917i</v>
      </c>
      <c r="AF1364" t="str">
        <f t="shared" si="695"/>
        <v>-3.90823436122154-0.705089214997242i</v>
      </c>
      <c r="AG1364" t="str">
        <f t="shared" si="696"/>
        <v>1.0156199009382-0.0236454714796375i</v>
      </c>
      <c r="AH1364" t="str">
        <f t="shared" si="697"/>
        <v>0.0219037142765103+0.0239831781573609i</v>
      </c>
      <c r="AI1364">
        <f t="shared" si="698"/>
        <v>-29.767617287992437</v>
      </c>
      <c r="AJ1364">
        <f t="shared" si="699"/>
        <v>47.594707069230957</v>
      </c>
      <c r="AK1364"/>
      <c r="AL1364"/>
      <c r="AM1364"/>
      <c r="AN1364"/>
    </row>
    <row r="1365" spans="1:40" x14ac:dyDescent="0.35">
      <c r="A1365"/>
      <c r="B1365">
        <f t="shared" si="665"/>
        <v>123100</v>
      </c>
      <c r="C1365" s="237" t="str">
        <f t="shared" si="668"/>
        <v>-1.39589322116767E-06+0.00550630540375531i</v>
      </c>
      <c r="D1365" s="208" t="str">
        <f t="shared" si="669"/>
        <v>-1.64875622156129+0.0422150080954574i</v>
      </c>
      <c r="E1365" t="str">
        <f t="shared" si="670"/>
        <v>36500</v>
      </c>
      <c r="F1365" t="str">
        <f t="shared" si="671"/>
        <v>0.21505376344086</v>
      </c>
      <c r="G1365" t="str">
        <f t="shared" si="666"/>
        <v>0.21505376344086</v>
      </c>
      <c r="H1365" t="str">
        <f t="shared" si="672"/>
        <v>2.25986450075502+0.7468702081237i</v>
      </c>
      <c r="I1365" t="str">
        <f t="shared" si="673"/>
        <v>483.412569571129i</v>
      </c>
      <c r="J1365" t="str">
        <f t="shared" si="667"/>
        <v>-315.319687530848+105.755201019937i</v>
      </c>
      <c r="K1365" t="str">
        <f t="shared" si="674"/>
        <v>0.46219225005168-1.37807232608825i</v>
      </c>
      <c r="L1365" t="str">
        <f t="shared" si="675"/>
        <v>0.140211643722029-0.355520028280472i</v>
      </c>
      <c r="M1365" t="str">
        <f t="shared" si="676"/>
        <v>0.602403893773709-1.73359235436872i</v>
      </c>
      <c r="N1365" t="str">
        <f t="shared" si="677"/>
        <v>-1.5354626098259i</v>
      </c>
      <c r="O1365" t="str">
        <f t="shared" si="678"/>
        <v>0.0353263652378391-0.999375829164926i</v>
      </c>
      <c r="P1365" t="str">
        <f t="shared" si="679"/>
        <v>0.964673634762161+0.999375829164926i</v>
      </c>
      <c r="Q1365" t="str">
        <f t="shared" si="680"/>
        <v>-0.964673634762161+0.536086780660974i</v>
      </c>
      <c r="R1365" t="str">
        <f t="shared" si="681"/>
        <v>-0.324177466238076-1.21612433586678i</v>
      </c>
      <c r="S1365" t="str">
        <f t="shared" si="682"/>
        <v>0.171447385005191i</v>
      </c>
      <c r="T1365" t="str">
        <f t="shared" si="683"/>
        <v>0.208501337225534-0.0555793788641267i</v>
      </c>
      <c r="U1365" t="str">
        <f t="shared" si="684"/>
        <v>0.00005-0.00115436740666629i</v>
      </c>
      <c r="V1365" t="str">
        <f t="shared" si="685"/>
        <v>0.00002-0.0129289149546625i</v>
      </c>
      <c r="W1365" t="str">
        <f t="shared" si="686"/>
        <v>0.0000422728909416412-0.00105988623579513i</v>
      </c>
      <c r="X1365" t="str">
        <f t="shared" si="687"/>
        <v>0.0000478770343696591-0.00105940859342677i</v>
      </c>
      <c r="Y1365" t="str">
        <f t="shared" si="688"/>
        <v>0.009+0.618768089051046i</v>
      </c>
      <c r="Z1365" t="str">
        <f t="shared" si="689"/>
        <v>-0.0205627070487336-0.00123128147841983i</v>
      </c>
      <c r="AA1365" t="str">
        <f t="shared" si="690"/>
        <v>0.284490232106864-19.4224661995592i</v>
      </c>
      <c r="AB1365" t="str">
        <f t="shared" si="691"/>
        <v>0.627206005836882-0.16719183046081i</v>
      </c>
      <c r="AC1365" t="str">
        <f t="shared" si="692"/>
        <v>1.08798886111462-1.18803654600971i</v>
      </c>
      <c r="AD1365" t="str">
        <f t="shared" si="693"/>
        <v>0.339488257029417+0.217035885449564i</v>
      </c>
      <c r="AE1365" t="str">
        <f t="shared" si="694"/>
        <v>-0.00671356530987457-0.00488085093458323i</v>
      </c>
      <c r="AF1365" t="str">
        <f t="shared" si="695"/>
        <v>-3.90862072231631-0.704655200028243i</v>
      </c>
      <c r="AG1365" t="str">
        <f t="shared" si="696"/>
        <v>1.01560927073704-0.0236456756805041i</v>
      </c>
      <c r="AH1365" t="str">
        <f t="shared" si="697"/>
        <v>0.021893363903121+0.0239519546493862i</v>
      </c>
      <c r="AI1365">
        <f t="shared" si="698"/>
        <v>-29.775652301240022</v>
      </c>
      <c r="AJ1365">
        <f t="shared" si="699"/>
        <v>47.571023360601821</v>
      </c>
      <c r="AK1365"/>
      <c r="AL1365"/>
      <c r="AM1365"/>
      <c r="AN1365"/>
    </row>
    <row r="1366" spans="1:40" x14ac:dyDescent="0.35">
      <c r="A1366"/>
      <c r="B1366">
        <f t="shared" si="665"/>
        <v>123200</v>
      </c>
      <c r="C1366" s="237" t="str">
        <f t="shared" si="668"/>
        <v>-1.39362808055641E-06+0.00550183600059225i</v>
      </c>
      <c r="D1366" s="208" t="str">
        <f t="shared" si="669"/>
        <v>-1.64875620419521+0.0421807426712073i</v>
      </c>
      <c r="E1366" t="str">
        <f t="shared" si="670"/>
        <v>36500</v>
      </c>
      <c r="F1366" t="str">
        <f t="shared" si="671"/>
        <v>0.21505376344086</v>
      </c>
      <c r="G1366" t="str">
        <f t="shared" si="666"/>
        <v>0.21505376344086</v>
      </c>
      <c r="H1366" t="str">
        <f t="shared" si="672"/>
        <v>2.26025008189366+0.746402346169926i</v>
      </c>
      <c r="I1366" t="str">
        <f t="shared" si="673"/>
        <v>483.805268652828i</v>
      </c>
      <c r="J1366" t="str">
        <f t="shared" si="667"/>
        <v>-315.833819404632+105.841111012642i</v>
      </c>
      <c r="K1366" t="str">
        <f t="shared" si="674"/>
        <v>0.461513696702724-1.37717406915506i</v>
      </c>
      <c r="L1366" t="str">
        <f t="shared" si="675"/>
        <v>0.140014702221259-0.355309064490392i</v>
      </c>
      <c r="M1366" t="str">
        <f t="shared" si="676"/>
        <v>0.601528398923983-1.73248313364545i</v>
      </c>
      <c r="N1366" t="str">
        <f t="shared" si="677"/>
        <v>-1.5367099393221i</v>
      </c>
      <c r="O1366" t="str">
        <f t="shared" si="678"/>
        <v>0.0340797871306483-0.999419115341071i</v>
      </c>
      <c r="P1366" t="str">
        <f t="shared" si="679"/>
        <v>0.965920212869352+0.999419115341071i</v>
      </c>
      <c r="Q1366" t="str">
        <f t="shared" si="680"/>
        <v>-0.965920212869352+0.537290823981029i</v>
      </c>
      <c r="R1366" t="str">
        <f t="shared" si="681"/>
        <v>-0.324161868961121-1.21499508694634i</v>
      </c>
      <c r="S1366" t="str">
        <f t="shared" si="682"/>
        <v>0.171586659891466i</v>
      </c>
      <c r="T1366" t="str">
        <f t="shared" si="683"/>
        <v>0.208476948753664-0.0556218523592138i</v>
      </c>
      <c r="U1366" t="str">
        <f t="shared" si="684"/>
        <v>0.00005-0.00115343042013491i</v>
      </c>
      <c r="V1366" t="str">
        <f t="shared" si="685"/>
        <v>0.00002-0.012918420705511i</v>
      </c>
      <c r="W1366" t="str">
        <f t="shared" si="686"/>
        <v>0.0000422728898178518-0.00105902616443722i</v>
      </c>
      <c r="X1366" t="str">
        <f t="shared" si="687"/>
        <v>0.0000478679274534097-0.00105854895788185i</v>
      </c>
      <c r="Y1366" t="str">
        <f t="shared" si="688"/>
        <v>0.009+0.61927074387562i</v>
      </c>
      <c r="Z1366" t="str">
        <f t="shared" si="689"/>
        <v>-0.0205292975883287-0.00122961259728086i</v>
      </c>
      <c r="AA1366" t="str">
        <f t="shared" si="690"/>
        <v>0.284026817511789-19.4066539959855i</v>
      </c>
      <c r="AB1366" t="str">
        <f t="shared" si="691"/>
        <v>0.62713264133844-0.167319597656752i</v>
      </c>
      <c r="AC1366" t="str">
        <f t="shared" si="692"/>
        <v>1.08735971278861-1.18714421336444i</v>
      </c>
      <c r="AD1366" t="str">
        <f t="shared" si="693"/>
        <v>0.339763086931489+0.217065412791038i</v>
      </c>
      <c r="AE1366" t="str">
        <f t="shared" si="694"/>
        <v>-0.00670819115514387-0.0048739774271026i</v>
      </c>
      <c r="AF1366" t="str">
        <f t="shared" si="695"/>
        <v>-3.90900628608887-0.704221603498719i</v>
      </c>
      <c r="AG1366" t="str">
        <f t="shared" si="696"/>
        <v>1.01559863498353-0.0236458844184875i</v>
      </c>
      <c r="AH1366" t="str">
        <f t="shared" si="697"/>
        <v>0.0218830279795175+0.0239207736660407i</v>
      </c>
      <c r="AI1366">
        <f t="shared" si="698"/>
        <v>-29.78368224678599</v>
      </c>
      <c r="AJ1366">
        <f t="shared" si="699"/>
        <v>47.547327662184657</v>
      </c>
      <c r="AK1366"/>
      <c r="AL1366"/>
      <c r="AM1366"/>
      <c r="AN1366"/>
    </row>
    <row r="1367" spans="1:40" x14ac:dyDescent="0.35">
      <c r="A1367"/>
      <c r="B1367">
        <f t="shared" si="665"/>
        <v>123300</v>
      </c>
      <c r="C1367" s="237" t="str">
        <f t="shared" si="668"/>
        <v>-1.39136844900049E-06+0.00549737384706798i</v>
      </c>
      <c r="D1367" s="208" t="str">
        <f t="shared" si="669"/>
        <v>-1.64875618687137+0.0421465328275212i</v>
      </c>
      <c r="E1367" t="str">
        <f t="shared" si="670"/>
        <v>36500</v>
      </c>
      <c r="F1367" t="str">
        <f t="shared" si="671"/>
        <v>0.21505376344086</v>
      </c>
      <c r="G1367" t="str">
        <f t="shared" si="666"/>
        <v>0.21505376344086</v>
      </c>
      <c r="H1367" t="str">
        <f t="shared" si="672"/>
        <v>2.26063486775328+0.745934957965874i</v>
      </c>
      <c r="I1367" t="str">
        <f t="shared" si="673"/>
        <v>484.197967734527i</v>
      </c>
      <c r="J1367" t="str">
        <f t="shared" si="667"/>
        <v>-316.348368762682+105.927021005347i</v>
      </c>
      <c r="K1367" t="str">
        <f t="shared" si="674"/>
        <v>0.460836584229686-1.37627680174135i</v>
      </c>
      <c r="L1367" t="str">
        <f t="shared" si="675"/>
        <v>0.139818153945644-0.355098288065824i</v>
      </c>
      <c r="M1367" t="str">
        <f t="shared" si="676"/>
        <v>0.60065473817533-1.73137508980717i</v>
      </c>
      <c r="N1367" t="str">
        <f t="shared" si="677"/>
        <v>-1.53795726881831i</v>
      </c>
      <c r="O1367" t="str">
        <f t="shared" si="678"/>
        <v>0.0328331560010692-0.999460846590305i</v>
      </c>
      <c r="P1367" t="str">
        <f t="shared" si="679"/>
        <v>0.967166843998931+0.999460846590305i</v>
      </c>
      <c r="Q1367" t="str">
        <f t="shared" si="680"/>
        <v>-0.967166843998931+0.538496422228005i</v>
      </c>
      <c r="R1367" t="str">
        <f t="shared" si="681"/>
        <v>-0.324146256607353-1.21386754864113i</v>
      </c>
      <c r="S1367" t="str">
        <f t="shared" si="682"/>
        <v>0.171725934777742i</v>
      </c>
      <c r="T1367" t="str">
        <f t="shared" si="683"/>
        <v>0.208452539486764-0.0556643189206035i</v>
      </c>
      <c r="U1367" t="str">
        <f t="shared" si="684"/>
        <v>0.00005-0.00115249495345191i</v>
      </c>
      <c r="V1367" t="str">
        <f t="shared" si="685"/>
        <v>0.00002-0.0129079434786614i</v>
      </c>
      <c r="W1367" t="str">
        <f t="shared" si="686"/>
        <v>0.0000422728886931499-0.00105816748834994i</v>
      </c>
      <c r="X1367" t="str">
        <f t="shared" si="687"/>
        <v>0.0000478588426816506-0.00105769071678345i</v>
      </c>
      <c r="Y1367" t="str">
        <f t="shared" si="688"/>
        <v>0.009+0.619773398700194i</v>
      </c>
      <c r="Z1367" t="str">
        <f t="shared" si="689"/>
        <v>-0.0204959695334854-0.00122794805685305i</v>
      </c>
      <c r="AA1367" t="str">
        <f t="shared" si="690"/>
        <v>0.283564535725964-19.3908675556523i</v>
      </c>
      <c r="AB1367" t="str">
        <f t="shared" si="691"/>
        <v>0.627059214285158-0.167447343995003i</v>
      </c>
      <c r="AC1367" t="str">
        <f t="shared" si="692"/>
        <v>1.08673192792956-1.18625274401285i</v>
      </c>
      <c r="AD1367" t="str">
        <f t="shared" si="693"/>
        <v>0.340037983870949+0.217094613102966i</v>
      </c>
      <c r="AE1367" t="str">
        <f t="shared" si="694"/>
        <v>-0.00670282724933373-0.00486711355759276i</v>
      </c>
      <c r="AF1367" t="str">
        <f t="shared" si="695"/>
        <v>-3.90939105462465-0.703788425138353i</v>
      </c>
      <c r="AG1367" t="str">
        <f t="shared" si="696"/>
        <v>1.01558799368196-0.0236460976569732i</v>
      </c>
      <c r="AH1367" t="str">
        <f t="shared" si="697"/>
        <v>0.0218727064488571+0.0238896351092433i</v>
      </c>
      <c r="AI1367">
        <f t="shared" si="698"/>
        <v>-29.791707135249766</v>
      </c>
      <c r="AJ1367">
        <f t="shared" si="699"/>
        <v>47.52361999607345</v>
      </c>
      <c r="AK1367"/>
      <c r="AL1367"/>
      <c r="AM1367"/>
      <c r="AN1367"/>
    </row>
    <row r="1368" spans="1:40" x14ac:dyDescent="0.35">
      <c r="A1368"/>
      <c r="B1368">
        <f t="shared" si="665"/>
        <v>123400</v>
      </c>
      <c r="C1368" s="237" t="str">
        <f t="shared" si="668"/>
        <v>-0.0000013891143086496+0.00549291892555776i</v>
      </c>
      <c r="D1368" s="208" t="str">
        <f t="shared" si="669"/>
        <v>-1.64875616958963+0.0421123784292762i</v>
      </c>
      <c r="E1368" t="str">
        <f t="shared" si="670"/>
        <v>36500</v>
      </c>
      <c r="F1368" t="str">
        <f t="shared" si="671"/>
        <v>0.21505376344086</v>
      </c>
      <c r="G1368" t="str">
        <f t="shared" si="666"/>
        <v>0.21505376344086</v>
      </c>
      <c r="H1368" t="str">
        <f t="shared" si="672"/>
        <v>2.26101886041301+0.745468043104677i</v>
      </c>
      <c r="I1368" t="str">
        <f t="shared" si="673"/>
        <v>484.590666816226i</v>
      </c>
      <c r="J1368" t="str">
        <f t="shared" si="667"/>
        <v>-316.863335604998+106.012930998052i</v>
      </c>
      <c r="K1368" t="str">
        <f t="shared" si="674"/>
        <v>0.460160908714585-1.37538052271199i</v>
      </c>
      <c r="L1368" t="str">
        <f t="shared" si="675"/>
        <v>0.139621997912158-0.35488769893801i</v>
      </c>
      <c r="M1368" t="str">
        <f t="shared" si="676"/>
        <v>0.599782906626743-1.73026822165i</v>
      </c>
      <c r="N1368" t="str">
        <f t="shared" si="677"/>
        <v>-1.53920459831451i</v>
      </c>
      <c r="O1368" t="str">
        <f t="shared" si="678"/>
        <v>0.0315864737886692-0.9995010228477i</v>
      </c>
      <c r="P1368" t="str">
        <f t="shared" si="679"/>
        <v>0.968413526211331+0.9995010228477i</v>
      </c>
      <c r="Q1368" t="str">
        <f t="shared" si="680"/>
        <v>-0.968413526211331+0.53970357546681i</v>
      </c>
      <c r="R1368" t="str">
        <f t="shared" si="681"/>
        <v>-0.32413062917047-1.21274171677877i</v>
      </c>
      <c r="S1368" t="str">
        <f t="shared" si="682"/>
        <v>0.171865209664017i</v>
      </c>
      <c r="T1368" t="str">
        <f t="shared" si="683"/>
        <v>0.208428109422483-0.0557067785409126i</v>
      </c>
      <c r="U1368" t="str">
        <f t="shared" si="684"/>
        <v>0.00005-0.00115156100292237i</v>
      </c>
      <c r="V1368" t="str">
        <f t="shared" si="685"/>
        <v>0.00002-0.0128974832327306i</v>
      </c>
      <c r="W1368" t="str">
        <f t="shared" si="686"/>
        <v>0.0000422728875675354-0.00105731020414123i</v>
      </c>
      <c r="X1368" t="str">
        <f t="shared" si="687"/>
        <v>0.0000478497799826297-0.00105683386674189i</v>
      </c>
      <c r="Y1368" t="str">
        <f t="shared" si="688"/>
        <v>0.009+0.620276053524769i</v>
      </c>
      <c r="Z1368" t="str">
        <f t="shared" si="689"/>
        <v>-0.020462722619827-0.00122628784126656i</v>
      </c>
      <c r="AA1368" t="str">
        <f t="shared" si="690"/>
        <v>0.283103383055614-19.3751068155534i</v>
      </c>
      <c r="AB1368" t="str">
        <f t="shared" si="691"/>
        <v>0.626985724669964-0.167575069453351i</v>
      </c>
      <c r="AC1368" t="str">
        <f t="shared" si="692"/>
        <v>1.0861055029401-1.18536213705954i</v>
      </c>
      <c r="AD1368" t="str">
        <f t="shared" si="693"/>
        <v>0.340312947486519+0.217123486263475i</v>
      </c>
      <c r="AE1368" t="str">
        <f t="shared" si="694"/>
        <v>-0.00669747355709405-0.00486025930338759i</v>
      </c>
      <c r="AF1368" t="str">
        <f t="shared" si="695"/>
        <v>-3.90977503000264-0.703355664675401i</v>
      </c>
      <c r="AG1368" t="str">
        <f t="shared" si="696"/>
        <v>1.01557734683661-0.0236463153594497i</v>
      </c>
      <c r="AH1368" t="str">
        <f t="shared" si="697"/>
        <v>0.0218623992545306+0.0238585388812376i</v>
      </c>
      <c r="AI1368">
        <f t="shared" si="698"/>
        <v>-29.799726977224847</v>
      </c>
      <c r="AJ1368">
        <f t="shared" si="699"/>
        <v>47.499900384288765</v>
      </c>
      <c r="AK1368"/>
      <c r="AL1368"/>
      <c r="AM1368"/>
      <c r="AN1368"/>
    </row>
    <row r="1369" spans="1:40" x14ac:dyDescent="0.35">
      <c r="A1369"/>
      <c r="B1369">
        <f t="shared" si="665"/>
        <v>123500</v>
      </c>
      <c r="C1369" s="237" t="str">
        <f t="shared" si="668"/>
        <v>-1.38686564172566E-06+0.00548847121849394i</v>
      </c>
      <c r="D1369" s="208" t="str">
        <f t="shared" si="669"/>
        <v>-1.64875615234985+0.0420782793417869i</v>
      </c>
      <c r="E1369" t="str">
        <f t="shared" si="670"/>
        <v>36500</v>
      </c>
      <c r="F1369" t="str">
        <f t="shared" si="671"/>
        <v>0.21505376344086</v>
      </c>
      <c r="G1369" t="str">
        <f t="shared" si="666"/>
        <v>0.21505376344086</v>
      </c>
      <c r="H1369" t="str">
        <f t="shared" si="672"/>
        <v>2.26140206194557+0.745001601178499i</v>
      </c>
      <c r="I1369" t="str">
        <f t="shared" si="673"/>
        <v>484.983365897924i</v>
      </c>
      <c r="J1369" t="str">
        <f t="shared" si="667"/>
        <v>-317.37871993158+106.098840990757i</v>
      </c>
      <c r="K1369" t="str">
        <f t="shared" si="674"/>
        <v>0.459486666252139-1.37448523093139i</v>
      </c>
      <c r="L1369" t="str">
        <f t="shared" si="675"/>
        <v>0.139426233140606-0.354677297037301i</v>
      </c>
      <c r="M1369" t="str">
        <f t="shared" si="676"/>
        <v>0.598912899392745-1.72916252796869i</v>
      </c>
      <c r="N1369" t="str">
        <f t="shared" si="677"/>
        <v>-1.54045192781071i</v>
      </c>
      <c r="O1369" t="str">
        <f t="shared" si="678"/>
        <v>0.0303397424330643-0.999539644050748i</v>
      </c>
      <c r="P1369" t="str">
        <f t="shared" si="679"/>
        <v>0.969660257566936+0.999539644050748i</v>
      </c>
      <c r="Q1369" t="str">
        <f t="shared" si="680"/>
        <v>-0.969660257566936+0.540912283759962i</v>
      </c>
      <c r="R1369" t="str">
        <f t="shared" si="681"/>
        <v>-0.324114986644166-1.2116175872003i</v>
      </c>
      <c r="S1369" t="str">
        <f t="shared" si="682"/>
        <v>0.172004484550293i</v>
      </c>
      <c r="T1369" t="str">
        <f t="shared" si="683"/>
        <v>0.208403658558457-0.0557492312127549i</v>
      </c>
      <c r="U1369" t="str">
        <f t="shared" si="684"/>
        <v>0.00005-0.00115062856486333i</v>
      </c>
      <c r="V1369" t="str">
        <f t="shared" si="685"/>
        <v>0.00002-0.0128870399264693i</v>
      </c>
      <c r="W1369" t="str">
        <f t="shared" si="686"/>
        <v>0.0000422728864410088-0.00105645430843002i</v>
      </c>
      <c r="X1369" t="str">
        <f t="shared" si="687"/>
        <v>0.0000478407392848871-0.00105597840437848i</v>
      </c>
      <c r="Y1369" t="str">
        <f t="shared" si="688"/>
        <v>0.009+0.620778708349343i</v>
      </c>
      <c r="Z1369" t="str">
        <f t="shared" si="689"/>
        <v>-0.0204295565840492-0.00122463193472462i</v>
      </c>
      <c r="AA1369" t="str">
        <f t="shared" si="690"/>
        <v>0.282643355822024-19.3593717128884i</v>
      </c>
      <c r="AB1369" t="str">
        <f t="shared" si="691"/>
        <v>0.626912172485748-0.167702774009579i</v>
      </c>
      <c r="AC1369" t="str">
        <f t="shared" si="692"/>
        <v>1.08548043423428-1.18447239160808i</v>
      </c>
      <c r="AD1369" t="str">
        <f t="shared" si="693"/>
        <v>0.340587977416712+0.217152032151026i</v>
      </c>
      <c r="AE1369" t="str">
        <f t="shared" si="694"/>
        <v>-0.00669213004321912-0.00485341464189845i</v>
      </c>
      <c r="AF1369" t="str">
        <f t="shared" si="695"/>
        <v>-3.91015821429542-0.702923321836712i</v>
      </c>
      <c r="AG1369" t="str">
        <f t="shared" si="696"/>
        <v>1.01556669445179-0.02364653748951i</v>
      </c>
      <c r="AH1369" t="str">
        <f t="shared" si="697"/>
        <v>0.0218521063401627+0.0238274848845881i</v>
      </c>
      <c r="AI1369">
        <f t="shared" si="698"/>
        <v>-29.807741783279049</v>
      </c>
      <c r="AJ1369">
        <f t="shared" si="699"/>
        <v>47.476168848773064</v>
      </c>
      <c r="AK1369"/>
      <c r="AL1369"/>
      <c r="AM1369"/>
      <c r="AN1369"/>
    </row>
    <row r="1370" spans="1:40" x14ac:dyDescent="0.35">
      <c r="A1370"/>
      <c r="B1370">
        <f t="shared" si="665"/>
        <v>123600</v>
      </c>
      <c r="C1370" s="237" t="str">
        <f t="shared" si="668"/>
        <v>-1.38462243052249E-06+0.00548403070836573i</v>
      </c>
      <c r="D1370" s="208" t="str">
        <f t="shared" si="669"/>
        <v>-1.6487561351519+0.0420442354308039i</v>
      </c>
      <c r="E1370" t="str">
        <f t="shared" si="670"/>
        <v>36500</v>
      </c>
      <c r="F1370" t="str">
        <f t="shared" si="671"/>
        <v>0.21505376344086</v>
      </c>
      <c r="G1370" t="str">
        <f t="shared" si="666"/>
        <v>0.21505376344086</v>
      </c>
      <c r="H1370" t="str">
        <f t="shared" si="672"/>
        <v>2.26178447441737+0.744535631778549i</v>
      </c>
      <c r="I1370" t="str">
        <f t="shared" si="673"/>
        <v>485.376064979623i</v>
      </c>
      <c r="J1370" t="str">
        <f t="shared" si="667"/>
        <v>-317.894521742428+106.184750983462i</v>
      </c>
      <c r="K1370" t="str">
        <f t="shared" si="674"/>
        <v>0.458813852949722-1.37359092526355i</v>
      </c>
      <c r="L1370" t="str">
        <f t="shared" si="675"/>
        <v>0.139230858653616-0.354467082293162i</v>
      </c>
      <c r="M1370" t="str">
        <f t="shared" si="676"/>
        <v>0.598044711603338-1.72805800755671i</v>
      </c>
      <c r="N1370" t="str">
        <f t="shared" si="677"/>
        <v>-1.54169925730692i</v>
      </c>
      <c r="O1370" t="str">
        <f t="shared" si="678"/>
        <v>0.0290929638739478-0.999576710139362i</v>
      </c>
      <c r="P1370" t="str">
        <f t="shared" si="679"/>
        <v>0.970907036126052+0.999576710139362i</v>
      </c>
      <c r="Q1370" t="str">
        <f t="shared" si="680"/>
        <v>-0.970907036126052+0.542122547167558i</v>
      </c>
      <c r="R1370" t="str">
        <f t="shared" si="681"/>
        <v>-0.324099329022124-1.21049515576025i</v>
      </c>
      <c r="S1370" t="str">
        <f t="shared" si="682"/>
        <v>0.172143759436568i</v>
      </c>
      <c r="T1370" t="str">
        <f t="shared" si="683"/>
        <v>0.208379186892323-0.0557916769287376i</v>
      </c>
      <c r="U1370" t="str">
        <f t="shared" si="684"/>
        <v>0.00005-0.00114969763560373i</v>
      </c>
      <c r="V1370" t="str">
        <f t="shared" si="685"/>
        <v>0.00002-0.0128766135187618i</v>
      </c>
      <c r="W1370" t="str">
        <f t="shared" si="686"/>
        <v>0.0000422728853135696-0.00105559979784615i</v>
      </c>
      <c r="X1370" t="str">
        <f t="shared" si="687"/>
        <v>0.0000478317205172489-0.00105512432632541i</v>
      </c>
      <c r="Y1370" t="str">
        <f t="shared" si="688"/>
        <v>0.009+0.621281363173917i</v>
      </c>
      <c r="Z1370" t="str">
        <f t="shared" si="689"/>
        <v>-0.0203964711639151-0.00122298032150308i</v>
      </c>
      <c r="AA1370" t="str">
        <f t="shared" si="690"/>
        <v>0.282184450361467-19.3436621850613i</v>
      </c>
      <c r="AB1370" t="str">
        <f t="shared" si="691"/>
        <v>0.6268385577254-0.167830457641448i</v>
      </c>
      <c r="AC1370" t="str">
        <f t="shared" si="692"/>
        <v>1.08485671823753-1.18358350676111i</v>
      </c>
      <c r="AD1370" t="str">
        <f t="shared" si="693"/>
        <v>0.340863073299822+0.217180250644434i</v>
      </c>
      <c r="AE1370" t="str">
        <f t="shared" si="694"/>
        <v>-0.00668679667264605-0.0048465795506138i</v>
      </c>
      <c r="AF1370" t="str">
        <f t="shared" si="695"/>
        <v>-3.91054060956927-0.702491396347745i</v>
      </c>
      <c r="AG1370" t="str">
        <f t="shared" si="696"/>
        <v>1.01555603653181-0.0236467640108502i</v>
      </c>
      <c r="AH1370" t="str">
        <f t="shared" si="697"/>
        <v>0.0218418276496091+0.0237964730221785i</v>
      </c>
      <c r="AI1370">
        <f t="shared" si="698"/>
        <v>-29.815751563955068</v>
      </c>
      <c r="AJ1370">
        <f t="shared" si="699"/>
        <v>47.452425411392824</v>
      </c>
      <c r="AK1370"/>
      <c r="AL1370"/>
      <c r="AM1370"/>
      <c r="AN1370"/>
    </row>
    <row r="1371" spans="1:40" x14ac:dyDescent="0.35">
      <c r="A1371"/>
      <c r="B1371">
        <f t="shared" si="665"/>
        <v>123700</v>
      </c>
      <c r="C1371" s="237" t="str">
        <f t="shared" si="668"/>
        <v>-1.38238465740543E-06+0.00547959737771898i</v>
      </c>
      <c r="D1371" s="208" t="str">
        <f t="shared" si="669"/>
        <v>-1.64875611799563+0.0420102465625122i</v>
      </c>
      <c r="E1371" t="str">
        <f t="shared" si="670"/>
        <v>36500</v>
      </c>
      <c r="F1371" t="str">
        <f t="shared" si="671"/>
        <v>0.21505376344086</v>
      </c>
      <c r="G1371" t="str">
        <f t="shared" si="666"/>
        <v>0.21505376344086</v>
      </c>
      <c r="H1371" t="str">
        <f t="shared" si="672"/>
        <v>2.2621660998884+0.744070134495086i</v>
      </c>
      <c r="I1371" t="str">
        <f t="shared" si="673"/>
        <v>485.768764061322i</v>
      </c>
      <c r="J1371" t="str">
        <f t="shared" si="667"/>
        <v>-318.410741037542+106.270660976167i</v>
      </c>
      <c r="K1371" t="str">
        <f t="shared" si="674"/>
        <v>0.458142464927317-1.37269760457205i</v>
      </c>
      <c r="L1371" t="str">
        <f t="shared" si="675"/>
        <v>0.139035873476636-0.354257054634181i</v>
      </c>
      <c r="M1371" t="str">
        <f t="shared" si="676"/>
        <v>0.597178338403953-1.72695465920623i</v>
      </c>
      <c r="N1371" t="str">
        <f t="shared" si="677"/>
        <v>-1.54294658680312i</v>
      </c>
      <c r="O1371" t="str">
        <f t="shared" si="678"/>
        <v>0.0278461400511156-0.999612221055872i</v>
      </c>
      <c r="P1371" t="str">
        <f t="shared" si="679"/>
        <v>0.972153859948884+0.999612221055872i</v>
      </c>
      <c r="Q1371" t="str">
        <f t="shared" si="680"/>
        <v>-0.972153859948884+0.543334365747248i</v>
      </c>
      <c r="R1371" t="str">
        <f t="shared" si="681"/>
        <v>-0.324083656298024-1.20937441832657i</v>
      </c>
      <c r="S1371" t="str">
        <f t="shared" si="682"/>
        <v>0.172283034322844i</v>
      </c>
      <c r="T1371" t="str">
        <f t="shared" si="683"/>
        <v>0.208354694421726-0.0558341156814652i</v>
      </c>
      <c r="U1371" t="str">
        <f t="shared" si="684"/>
        <v>0.0000499999999999999-0.0011487682114844i</v>
      </c>
      <c r="V1371" t="str">
        <f t="shared" si="685"/>
        <v>0.00002-0.0128662039686253i</v>
      </c>
      <c r="W1371" t="str">
        <f t="shared" si="686"/>
        <v>0.0000422728841852177-0.00105474666903038i</v>
      </c>
      <c r="X1371" t="str">
        <f t="shared" si="687"/>
        <v>0.0000478227236088309-0.00105427162922582i</v>
      </c>
      <c r="Y1371" t="str">
        <f t="shared" si="688"/>
        <v>0.009+0.621784017998492i</v>
      </c>
      <c r="Z1371" t="str">
        <f t="shared" si="689"/>
        <v>-0.020363466098251-0.00122133298595i</v>
      </c>
      <c r="AA1371" t="str">
        <f t="shared" si="690"/>
        <v>0.281726663025132-19.3279781696804i</v>
      </c>
      <c r="AB1371" t="str">
        <f t="shared" si="691"/>
        <v>0.626764880381836-0.16795812032671i</v>
      </c>
      <c r="AC1371" t="str">
        <f t="shared" si="692"/>
        <v>1.08423435138664-1.1826954816204i</v>
      </c>
      <c r="AD1371" t="str">
        <f t="shared" si="693"/>
        <v>0.341138234773931+0.217208141622877i</v>
      </c>
      <c r="AE1371" t="str">
        <f t="shared" si="694"/>
        <v>-0.0066814734104552-0.0048397540070997i</v>
      </c>
      <c r="AF1371" t="str">
        <f t="shared" si="695"/>
        <v>-3.91092221788403-0.702059887932574i</v>
      </c>
      <c r="AG1371" t="str">
        <f t="shared" si="696"/>
        <v>1.015545373081-0.0236469948872698i</v>
      </c>
      <c r="AH1371" t="str">
        <f t="shared" si="697"/>
        <v>0.0218315631269571+0.023765503197214i</v>
      </c>
      <c r="AI1371">
        <f t="shared" si="698"/>
        <v>-29.823756329769484</v>
      </c>
      <c r="AJ1371">
        <f t="shared" si="699"/>
        <v>47.428670093940887</v>
      </c>
      <c r="AK1371"/>
      <c r="AL1371"/>
      <c r="AM1371"/>
      <c r="AN1371"/>
    </row>
    <row r="1372" spans="1:40" x14ac:dyDescent="0.35">
      <c r="A1372"/>
      <c r="B1372">
        <f t="shared" si="665"/>
        <v>123800</v>
      </c>
      <c r="C1372" s="237" t="str">
        <f t="shared" si="668"/>
        <v>-1.38015230481104E-06+0.00547517120915592i</v>
      </c>
      <c r="D1372" s="208" t="str">
        <f t="shared" si="669"/>
        <v>-1.64875610088093+0.0419763126035287i</v>
      </c>
      <c r="E1372" t="str">
        <f t="shared" si="670"/>
        <v>36500</v>
      </c>
      <c r="F1372" t="str">
        <f t="shared" si="671"/>
        <v>0.21505376344086</v>
      </c>
      <c r="G1372" t="str">
        <f t="shared" si="666"/>
        <v>0.21505376344086</v>
      </c>
      <c r="H1372" t="str">
        <f t="shared" si="672"/>
        <v>2.26254694041241+0.743605108917452i</v>
      </c>
      <c r="I1372" t="str">
        <f t="shared" si="673"/>
        <v>486.161463143021i</v>
      </c>
      <c r="J1372" t="str">
        <f t="shared" si="667"/>
        <v>-318.927377816923+106.356570968872i</v>
      </c>
      <c r="K1372" t="str">
        <f t="shared" si="674"/>
        <v>0.457472498317462-1.3718052677201i</v>
      </c>
      <c r="L1372" t="str">
        <f t="shared" si="675"/>
        <v>0.13884127663792-0.354047213988077i</v>
      </c>
      <c r="M1372" t="str">
        <f t="shared" si="676"/>
        <v>0.596313774955382-1.72585248170818i</v>
      </c>
      <c r="N1372" t="str">
        <f t="shared" si="677"/>
        <v>-1.54419391629932i</v>
      </c>
      <c r="O1372" t="str">
        <f t="shared" si="678"/>
        <v>0.0265992729044049-0.999646176745031i</v>
      </c>
      <c r="P1372" t="str">
        <f t="shared" si="679"/>
        <v>0.973400727095595+0.999646176745031i</v>
      </c>
      <c r="Q1372" t="str">
        <f t="shared" si="680"/>
        <v>-0.973400727095595+0.544547739554289i</v>
      </c>
      <c r="R1372" t="str">
        <f t="shared" si="681"/>
        <v>-0.324067968465539-1.20825537078049i</v>
      </c>
      <c r="S1372" t="str">
        <f t="shared" si="682"/>
        <v>0.172422309209119i</v>
      </c>
      <c r="T1372" t="str">
        <f t="shared" si="683"/>
        <v>0.208330181144292-0.0558765474635362i</v>
      </c>
      <c r="U1372" t="str">
        <f t="shared" si="684"/>
        <v>0.0000499999999999999-0.001147840288858i</v>
      </c>
      <c r="V1372" t="str">
        <f t="shared" si="685"/>
        <v>0.00002-0.0128558112352096i</v>
      </c>
      <c r="W1372" t="str">
        <f t="shared" si="686"/>
        <v>0.0000422728830559536-0.00105389491863434i</v>
      </c>
      <c r="X1372" t="str">
        <f t="shared" si="687"/>
        <v>0.0000478137484890345-0.00105342030973366i</v>
      </c>
      <c r="Y1372" t="str">
        <f t="shared" si="688"/>
        <v>0.009+0.622286672823066i</v>
      </c>
      <c r="Z1372" t="str">
        <f t="shared" si="689"/>
        <v>-0.0203305411269397-0.00121968991248533i</v>
      </c>
      <c r="AA1372" t="str">
        <f t="shared" si="690"/>
        <v>0.281269990179049-19.3123196045568i</v>
      </c>
      <c r="AB1372" t="str">
        <f t="shared" si="691"/>
        <v>0.626691140447916-0.168085762043101i</v>
      </c>
      <c r="AC1372" t="str">
        <f t="shared" si="692"/>
        <v>1.08361333012969-1.18180831528674i</v>
      </c>
      <c r="AD1372" t="str">
        <f t="shared" si="693"/>
        <v>0.341413461476898+0.21723570496586i</v>
      </c>
      <c r="AE1372" t="str">
        <f t="shared" si="694"/>
        <v>-0.00667616022186843-0.00483293798899823i</v>
      </c>
      <c r="AF1372" t="str">
        <f t="shared" si="695"/>
        <v>-3.91130304129334-0.701628796313923i</v>
      </c>
      <c r="AG1372" t="str">
        <f t="shared" si="696"/>
        <v>1.0155347041037-0.0236472300826701i</v>
      </c>
      <c r="AH1372" t="str">
        <f t="shared" si="697"/>
        <v>0.0218213127165234+0.023734575313215i</v>
      </c>
      <c r="AI1372">
        <f t="shared" si="698"/>
        <v>-29.831756091214086</v>
      </c>
      <c r="AJ1372">
        <f t="shared" si="699"/>
        <v>47.404902918132116</v>
      </c>
      <c r="AK1372"/>
      <c r="AL1372"/>
      <c r="AM1372"/>
      <c r="AN1372"/>
    </row>
    <row r="1373" spans="1:40" x14ac:dyDescent="0.35">
      <c r="A1373"/>
      <c r="B1373">
        <f t="shared" si="665"/>
        <v>123900</v>
      </c>
      <c r="C1373" s="237" t="str">
        <f t="shared" si="668"/>
        <v>-1.37792535524671E-06+0.00547075218533494i</v>
      </c>
      <c r="D1373" s="208" t="str">
        <f t="shared" si="669"/>
        <v>-1.64875608380765+0.0419424334209012i</v>
      </c>
      <c r="E1373" t="str">
        <f t="shared" si="670"/>
        <v>36500</v>
      </c>
      <c r="F1373" t="str">
        <f t="shared" si="671"/>
        <v>0.21505376344086</v>
      </c>
      <c r="G1373" t="str">
        <f t="shared" si="666"/>
        <v>0.21505376344086</v>
      </c>
      <c r="H1373" t="str">
        <f t="shared" si="672"/>
        <v>2.2629269980368+0.743140554634048i</v>
      </c>
      <c r="I1373" t="str">
        <f t="shared" si="673"/>
        <v>486.554162224719i</v>
      </c>
      <c r="J1373" t="str">
        <f t="shared" si="667"/>
        <v>-319.444432080569+106.442480961577i</v>
      </c>
      <c r="K1373" t="str">
        <f t="shared" si="674"/>
        <v>0.456803949265223-1.37091391357051i</v>
      </c>
      <c r="L1373" t="str">
        <f t="shared" si="675"/>
        <v>0.138647067168518-0.353837560281704i</v>
      </c>
      <c r="M1373" t="str">
        <f t="shared" si="676"/>
        <v>0.595451016433741-1.72475147385221i</v>
      </c>
      <c r="N1373" t="str">
        <f t="shared" si="677"/>
        <v>-1.54544124579553i</v>
      </c>
      <c r="O1373" t="str">
        <f t="shared" si="678"/>
        <v>0.0253523643737193-0.999678577154008i</v>
      </c>
      <c r="P1373" t="str">
        <f t="shared" si="679"/>
        <v>0.974647635626281+0.999678577154008i</v>
      </c>
      <c r="Q1373" t="str">
        <f t="shared" si="680"/>
        <v>-0.974647635626281+0.545762668641522i</v>
      </c>
      <c r="R1373" t="str">
        <f t="shared" si="681"/>
        <v>-0.32405226551833-1.20713800901658i</v>
      </c>
      <c r="S1373" t="str">
        <f t="shared" si="682"/>
        <v>0.172561584095395i</v>
      </c>
      <c r="T1373" t="str">
        <f t="shared" si="683"/>
        <v>0.208305647057662-0.0559189722675446i</v>
      </c>
      <c r="U1373" t="str">
        <f t="shared" si="684"/>
        <v>0.0000499999999999999-0.00114691386408895i</v>
      </c>
      <c r="V1373" t="str">
        <f t="shared" si="685"/>
        <v>0.00002-0.0128454352777962i</v>
      </c>
      <c r="W1373" t="str">
        <f t="shared" si="686"/>
        <v>0.0000422728819257768-0.00105304454332044i</v>
      </c>
      <c r="X1373" t="str">
        <f t="shared" si="687"/>
        <v>0.0000478047950875454-0.00105257036451369i</v>
      </c>
      <c r="Y1373" t="str">
        <f t="shared" si="688"/>
        <v>0.009+0.622789327647641i</v>
      </c>
      <c r="Z1373" t="str">
        <f t="shared" si="689"/>
        <v>-0.0202976959909168-0.0012180510856004i</v>
      </c>
      <c r="AA1373" t="str">
        <f t="shared" si="690"/>
        <v>0.280814428204016-19.2966864277039i</v>
      </c>
      <c r="AB1373" t="str">
        <f t="shared" si="691"/>
        <v>0.626617337916542-0.168213382768342i</v>
      </c>
      <c r="AC1373" t="str">
        <f t="shared" si="692"/>
        <v>1.08299365092605-1.18092200686007i</v>
      </c>
      <c r="AD1373" t="str">
        <f t="shared" si="693"/>
        <v>0.341688753046379+0.217262940553259i</v>
      </c>
      <c r="AE1373" t="str">
        <f t="shared" si="694"/>
        <v>-0.0066708570722492-0.00482613147402826i</v>
      </c>
      <c r="AF1373" t="str">
        <f t="shared" si="695"/>
        <v>-3.91168308184445-0.701198121213147i</v>
      </c>
      <c r="AG1373" t="str">
        <f t="shared" si="696"/>
        <v>1.01552402960426-0.0236474695610556i</v>
      </c>
      <c r="AH1373" t="str">
        <f t="shared" si="697"/>
        <v>0.0218110763628535+0.0237036892740203i</v>
      </c>
      <c r="AI1373">
        <f t="shared" si="698"/>
        <v>-29.839750858754957</v>
      </c>
      <c r="AJ1373">
        <f t="shared" si="699"/>
        <v>47.381123905608426</v>
      </c>
      <c r="AK1373"/>
      <c r="AL1373"/>
      <c r="AM1373"/>
      <c r="AN1373"/>
    </row>
    <row r="1374" spans="1:40" x14ac:dyDescent="0.35">
      <c r="A1374"/>
      <c r="B1374">
        <f t="shared" si="665"/>
        <v>124000</v>
      </c>
      <c r="C1374" s="237" t="str">
        <f t="shared" si="668"/>
        <v>-1.37570379129035E-06+0.00546634028897038i</v>
      </c>
      <c r="D1374" s="208" t="str">
        <f t="shared" si="669"/>
        <v>-1.64875606677566+0.0419086088821063i</v>
      </c>
      <c r="E1374" t="str">
        <f t="shared" si="670"/>
        <v>36500</v>
      </c>
      <c r="F1374" t="str">
        <f t="shared" si="671"/>
        <v>0.21505376344086</v>
      </c>
      <c r="G1374" t="str">
        <f t="shared" si="666"/>
        <v>0.21505376344086</v>
      </c>
      <c r="H1374" t="str">
        <f t="shared" si="672"/>
        <v>2.2633062748027+0.742676471232366i</v>
      </c>
      <c r="I1374" t="str">
        <f t="shared" si="673"/>
        <v>486.946861306418i</v>
      </c>
      <c r="J1374" t="str">
        <f t="shared" si="667"/>
        <v>-319.961903828482+106.528390954282i</v>
      </c>
      <c r="K1374" t="str">
        <f t="shared" si="674"/>
        <v>0.456136813928125-1.37002354098576i</v>
      </c>
      <c r="L1374" t="str">
        <f t="shared" si="675"/>
        <v>0.138453244102277-0.353628093441062i</v>
      </c>
      <c r="M1374" t="str">
        <f t="shared" si="676"/>
        <v>0.594590058030402-1.72365163442682i</v>
      </c>
      <c r="N1374" t="str">
        <f t="shared" si="677"/>
        <v>-1.54668857529173i</v>
      </c>
      <c r="O1374" t="str">
        <f t="shared" si="678"/>
        <v>0.0241054163990577-0.999709422232394i</v>
      </c>
      <c r="P1374" t="str">
        <f t="shared" si="679"/>
        <v>0.975894583600942+0.999709422232394i</v>
      </c>
      <c r="Q1374" t="str">
        <f t="shared" si="680"/>
        <v>-0.975894583600942+0.546979153059336i</v>
      </c>
      <c r="R1374" t="str">
        <f t="shared" si="681"/>
        <v>-0.324036547450056-1.20602232894262i</v>
      </c>
      <c r="S1374" t="str">
        <f t="shared" si="682"/>
        <v>0.17270085898167i</v>
      </c>
      <c r="T1374" t="str">
        <f t="shared" si="683"/>
        <v>0.208281092159465-0.0559613900860793i</v>
      </c>
      <c r="U1374" t="str">
        <f t="shared" si="684"/>
        <v>0.0000499999999999999-0.00114598893355339i</v>
      </c>
      <c r="V1374" t="str">
        <f t="shared" si="685"/>
        <v>0.00002-0.012835076055798i</v>
      </c>
      <c r="W1374" t="str">
        <f t="shared" si="686"/>
        <v>0.000042272880794688-0.00105219553976186i</v>
      </c>
      <c r="X1374" t="str">
        <f t="shared" si="687"/>
        <v>0.0000477958633343338-0.00105172179024142i</v>
      </c>
      <c r="Y1374" t="str">
        <f t="shared" si="688"/>
        <v>0.009+0.623291982472215i</v>
      </c>
      <c r="Z1374" t="str">
        <f t="shared" si="689"/>
        <v>-0.0202649304321643-0.00121641648985769i</v>
      </c>
      <c r="AA1374" t="str">
        <f t="shared" si="690"/>
        <v>0.280359973495531-19.2810785773366i</v>
      </c>
      <c r="AB1374" t="str">
        <f t="shared" si="691"/>
        <v>0.626543472780583-0.16834098248014i</v>
      </c>
      <c r="AC1374" t="str">
        <f t="shared" si="692"/>
        <v>1.08237531024627-1.18003655543947i</v>
      </c>
      <c r="AD1374" t="str">
        <f t="shared" si="693"/>
        <v>0.341964109119802+0.217289848265299i</v>
      </c>
      <c r="AE1374" t="str">
        <f t="shared" si="694"/>
        <v>-0.00666556392710126-0.00481933443998465i</v>
      </c>
      <c r="AF1374" t="str">
        <f t="shared" si="695"/>
        <v>-3.91206234157836-0.70076786235026i</v>
      </c>
      <c r="AG1374" t="str">
        <f t="shared" si="696"/>
        <v>1.01551334958705-0.0236477132865316i</v>
      </c>
      <c r="AH1374" t="str">
        <f t="shared" si="697"/>
        <v>0.0218008540107195+0.0236728449837829i</v>
      </c>
      <c r="AI1374">
        <f t="shared" si="698"/>
        <v>-29.847740642833351</v>
      </c>
      <c r="AJ1374">
        <f t="shared" si="699"/>
        <v>47.357333077936943</v>
      </c>
      <c r="AK1374"/>
      <c r="AL1374"/>
      <c r="AM1374"/>
      <c r="AN1374"/>
    </row>
    <row r="1375" spans="1:40" x14ac:dyDescent="0.35">
      <c r="A1375"/>
      <c r="B1375">
        <f t="shared" si="665"/>
        <v>124100</v>
      </c>
      <c r="C1375" s="237" t="str">
        <f t="shared" si="668"/>
        <v>-1.37348759559002E-06+0.00546193550283229i</v>
      </c>
      <c r="D1375" s="208" t="str">
        <f t="shared" si="669"/>
        <v>-1.64875604978483+0.0418748388550476i</v>
      </c>
      <c r="E1375" t="str">
        <f t="shared" si="670"/>
        <v>36500</v>
      </c>
      <c r="F1375" t="str">
        <f t="shared" si="671"/>
        <v>0.21505376344086</v>
      </c>
      <c r="G1375" t="str">
        <f t="shared" si="666"/>
        <v>0.21505376344086</v>
      </c>
      <c r="H1375" t="str">
        <f t="shared" si="672"/>
        <v>2.26368477274498+0.742212858299011i</v>
      </c>
      <c r="I1375" t="str">
        <f t="shared" si="673"/>
        <v>487.339560388117i</v>
      </c>
      <c r="J1375" t="str">
        <f t="shared" si="667"/>
        <v>-320.479793060661+106.614300946987i</v>
      </c>
      <c r="K1375" t="str">
        <f t="shared" si="674"/>
        <v>0.455471088476123-1.36913414882797i</v>
      </c>
      <c r="L1375" t="str">
        <f t="shared" si="675"/>
        <v>0.138259806475818-0.353418813391298i</v>
      </c>
      <c r="M1375" t="str">
        <f t="shared" si="676"/>
        <v>0.593730894951941-1.72255296221927i</v>
      </c>
      <c r="N1375" t="str">
        <f t="shared" si="677"/>
        <v>-1.54793590478793i</v>
      </c>
      <c r="O1375" t="str">
        <f t="shared" si="678"/>
        <v>0.0228584309204502-0.9997387119322i</v>
      </c>
      <c r="P1375" t="str">
        <f t="shared" si="679"/>
        <v>0.97714156907955+0.9997387119322i</v>
      </c>
      <c r="Q1375" t="str">
        <f t="shared" si="680"/>
        <v>-0.97714156907955+0.54819719285573i</v>
      </c>
      <c r="R1375" t="str">
        <f t="shared" si="681"/>
        <v>-0.324020814254369-1.20490832647958i</v>
      </c>
      <c r="S1375" t="str">
        <f t="shared" si="682"/>
        <v>0.172840133867946i</v>
      </c>
      <c r="T1375" t="str">
        <f t="shared" si="683"/>
        <v>0.208256516447333-0.056003800911726i</v>
      </c>
      <c r="U1375" t="str">
        <f t="shared" si="684"/>
        <v>0.0000499999999999999-0.00114506549363917i</v>
      </c>
      <c r="V1375" t="str">
        <f t="shared" si="685"/>
        <v>0.00002-0.0128247335287587i</v>
      </c>
      <c r="W1375" t="str">
        <f t="shared" si="686"/>
        <v>0.0000422728796626864-0.00105134790464253i</v>
      </c>
      <c r="X1375" t="str">
        <f t="shared" si="687"/>
        <v>0.0000477869531596505-0.00105087458360309i</v>
      </c>
      <c r="Y1375" t="str">
        <f t="shared" si="688"/>
        <v>0.009+0.623794637296789i</v>
      </c>
      <c r="Z1375" t="str">
        <f t="shared" si="689"/>
        <v>-0.0202322441937071-0.00121478610989026i</v>
      </c>
      <c r="AA1375" t="str">
        <f t="shared" si="690"/>
        <v>0.279906622463717-19.2654959918704i</v>
      </c>
      <c r="AB1375" t="str">
        <f t="shared" si="691"/>
        <v>0.626469545032915-0.168468561156191i</v>
      </c>
      <c r="AC1375" t="str">
        <f t="shared" si="692"/>
        <v>1.08175830457211-1.17915196012314i</v>
      </c>
      <c r="AD1375" t="str">
        <f t="shared" si="693"/>
        <v>0.34223952933439+0.217316427982555i</v>
      </c>
      <c r="AE1375" t="str">
        <f t="shared" si="694"/>
        <v>-0.00666028075206857-0.004812546864738i</v>
      </c>
      <c r="AF1375" t="str">
        <f t="shared" si="695"/>
        <v>-3.91244082252981-0.700338019443963i</v>
      </c>
      <c r="AG1375" t="str">
        <f t="shared" si="696"/>
        <v>1.01550266405644-0.0236479612233055i</v>
      </c>
      <c r="AH1375" t="str">
        <f t="shared" si="697"/>
        <v>0.0217906456051208+0.0236420423469708i</v>
      </c>
      <c r="AI1375">
        <f t="shared" si="698"/>
        <v>-29.855725453865027</v>
      </c>
      <c r="AJ1375">
        <f t="shared" si="699"/>
        <v>47.333530456610461</v>
      </c>
      <c r="AK1375"/>
      <c r="AL1375"/>
      <c r="AM1375"/>
      <c r="AN1375"/>
    </row>
    <row r="1376" spans="1:40" x14ac:dyDescent="0.35">
      <c r="A1376"/>
      <c r="B1376">
        <f t="shared" si="665"/>
        <v>124200</v>
      </c>
      <c r="C1376" s="237" t="str">
        <f t="shared" si="668"/>
        <v>-1.37127675086361E-06+0.00545753780974622i</v>
      </c>
      <c r="D1376" s="208" t="str">
        <f t="shared" si="669"/>
        <v>-1.64875603283502+0.0418411232080544i</v>
      </c>
      <c r="E1376" t="str">
        <f t="shared" si="670"/>
        <v>36500</v>
      </c>
      <c r="F1376" t="str">
        <f t="shared" si="671"/>
        <v>0.21505376344086</v>
      </c>
      <c r="G1376" t="str">
        <f t="shared" si="666"/>
        <v>0.21505376344086</v>
      </c>
      <c r="H1376" t="str">
        <f t="shared" si="672"/>
        <v>2.26406249389227+0.741749715419682i</v>
      </c>
      <c r="I1376" t="str">
        <f t="shared" si="673"/>
        <v>487.732259469815i</v>
      </c>
      <c r="J1376" t="str">
        <f t="shared" si="667"/>
        <v>-320.998099777106+106.700210939693i</v>
      </c>
      <c r="K1376" t="str">
        <f t="shared" si="674"/>
        <v>0.454806769091554-1.36824573595893i</v>
      </c>
      <c r="L1376" t="str">
        <f t="shared" si="675"/>
        <v>0.13806675332854-0.353209720056719i</v>
      </c>
      <c r="M1376" t="str">
        <f t="shared" si="676"/>
        <v>0.592873522420094-1.72145545601565i</v>
      </c>
      <c r="N1376" t="str">
        <f t="shared" si="677"/>
        <v>-1.54918323428413i</v>
      </c>
      <c r="O1376" t="str">
        <f t="shared" si="678"/>
        <v>0.0216114098779945-0.999766446207856i</v>
      </c>
      <c r="P1376" t="str">
        <f t="shared" si="679"/>
        <v>0.978388590122006+0.999766446207856i</v>
      </c>
      <c r="Q1376" t="str">
        <f t="shared" si="680"/>
        <v>-0.978388590122006+0.549416788076274i</v>
      </c>
      <c r="R1376" t="str">
        <f t="shared" si="681"/>
        <v>-0.324005065924912-1.20379599756155i</v>
      </c>
      <c r="S1376" t="str">
        <f t="shared" si="682"/>
        <v>0.172979408754223i</v>
      </c>
      <c r="T1376" t="str">
        <f t="shared" si="683"/>
        <v>0.208231919918897-0.0560462047370643i</v>
      </c>
      <c r="U1376" t="str">
        <f t="shared" si="684"/>
        <v>0.00005-0.00114414354074574i</v>
      </c>
      <c r="V1376" t="str">
        <f t="shared" si="685"/>
        <v>0.00002-0.0128144076563523i</v>
      </c>
      <c r="W1376" t="str">
        <f t="shared" si="686"/>
        <v>0.0000422728785297728-0.00105050163465703i</v>
      </c>
      <c r="X1376" t="str">
        <f t="shared" si="687"/>
        <v>0.0000477780644940285-0.0010500287412956i</v>
      </c>
      <c r="Y1376" t="str">
        <f t="shared" si="688"/>
        <v>0.009+0.624297292121364i</v>
      </c>
      <c r="Z1376" t="str">
        <f t="shared" si="689"/>
        <v>-0.020199637019606-0.00121315993040148i</v>
      </c>
      <c r="AA1376" t="str">
        <f t="shared" si="690"/>
        <v>0.27945437153325-19.2499386099204i</v>
      </c>
      <c r="AB1376" t="str">
        <f t="shared" si="691"/>
        <v>0.626395554666411-0.168596118774174i</v>
      </c>
      <c r="AC1376" t="str">
        <f t="shared" si="692"/>
        <v>1.0811426303965-1.17826822000844i</v>
      </c>
      <c r="AD1376" t="str">
        <f t="shared" si="693"/>
        <v>0.342515013327152+0.217342679585949i</v>
      </c>
      <c r="AE1376" t="str">
        <f t="shared" si="694"/>
        <v>-0.00665500751293423-0.00480576872623414i</v>
      </c>
      <c r="AF1376" t="str">
        <f t="shared" si="695"/>
        <v>-3.91281852672729-0.699908592211628i</v>
      </c>
      <c r="AG1376" t="str">
        <f t="shared" si="696"/>
        <v>1.01549197301683-0.0236482133356856i</v>
      </c>
      <c r="AH1376" t="str">
        <f t="shared" si="697"/>
        <v>0.0217804510912816+0.023611281268363i</v>
      </c>
      <c r="AI1376">
        <f t="shared" si="698"/>
        <v>-29.863705302241176</v>
      </c>
      <c r="AJ1376">
        <f t="shared" si="699"/>
        <v>47.309716063046253</v>
      </c>
      <c r="AK1376"/>
      <c r="AL1376"/>
      <c r="AM1376"/>
      <c r="AN1376"/>
    </row>
    <row r="1377" spans="1:40" x14ac:dyDescent="0.35">
      <c r="A1377"/>
      <c r="B1377">
        <f t="shared" si="665"/>
        <v>124300</v>
      </c>
      <c r="C1377" s="237" t="str">
        <f t="shared" si="668"/>
        <v>-1.36907123989851E-06+0.00545314719259299i</v>
      </c>
      <c r="D1377" s="208" t="str">
        <f t="shared" si="669"/>
        <v>-1.6487560159261+0.0418074618098796i</v>
      </c>
      <c r="E1377" t="str">
        <f t="shared" si="670"/>
        <v>36500</v>
      </c>
      <c r="F1377" t="str">
        <f t="shared" si="671"/>
        <v>0.21505376344086</v>
      </c>
      <c r="G1377" t="str">
        <f t="shared" si="666"/>
        <v>0.21505376344086</v>
      </c>
      <c r="H1377" t="str">
        <f t="shared" si="672"/>
        <v>2.264439440267+0.741287042179212i</v>
      </c>
      <c r="I1377" t="str">
        <f t="shared" si="673"/>
        <v>488.124958551514i</v>
      </c>
      <c r="J1377" t="str">
        <f t="shared" si="667"/>
        <v>-321.516823977818+106.786120932398i</v>
      </c>
      <c r="K1377" t="str">
        <f t="shared" si="674"/>
        <v>0.454143851969076-1.36735830124016i</v>
      </c>
      <c r="L1377" t="str">
        <f t="shared" si="675"/>
        <v>0.137874083702606-0.353000813360794i</v>
      </c>
      <c r="M1377" t="str">
        <f t="shared" si="676"/>
        <v>0.592017935671682-1.72035911460095i</v>
      </c>
      <c r="N1377" t="str">
        <f t="shared" si="677"/>
        <v>-1.55043056378034i</v>
      </c>
      <c r="O1377" t="str">
        <f t="shared" si="678"/>
        <v>0.0203643552118348-0.999792625016211i</v>
      </c>
      <c r="P1377" t="str">
        <f t="shared" si="679"/>
        <v>0.979635644788165+0.999792625016211i</v>
      </c>
      <c r="Q1377" t="str">
        <f t="shared" si="680"/>
        <v>-0.979635644788165+0.550637938764129i</v>
      </c>
      <c r="R1377" t="str">
        <f t="shared" si="681"/>
        <v>-0.32398930245532-1.2026853381357i</v>
      </c>
      <c r="S1377" t="str">
        <f t="shared" si="682"/>
        <v>0.173118683640498i</v>
      </c>
      <c r="T1377" t="str">
        <f t="shared" si="683"/>
        <v>0.20820730257178-0.0560886015546682i</v>
      </c>
      <c r="U1377" t="str">
        <f t="shared" si="684"/>
        <v>0.0000500000000000001-0.00114322307128416i</v>
      </c>
      <c r="V1377" t="str">
        <f t="shared" si="685"/>
        <v>0.00002-0.0128040983983826i</v>
      </c>
      <c r="W1377" t="str">
        <f t="shared" si="686"/>
        <v>0.0000422728773959462-0.00104965672651058i</v>
      </c>
      <c r="X1377" t="str">
        <f t="shared" si="687"/>
        <v>0.0000477691972682781-0.00104918426002647i</v>
      </c>
      <c r="Y1377" t="str">
        <f t="shared" si="688"/>
        <v>0.009+0.624799946945938i</v>
      </c>
      <c r="Z1377" t="str">
        <f t="shared" si="689"/>
        <v>-0.0201671086549544-0.00121153793616462i</v>
      </c>
      <c r="AA1377" t="str">
        <f t="shared" si="690"/>
        <v>0.279003217143289-19.234406370301i</v>
      </c>
      <c r="AB1377" t="str">
        <f t="shared" si="691"/>
        <v>0.626321501673922-0.168723655311749i</v>
      </c>
      <c r="AC1377" t="str">
        <f t="shared" si="692"/>
        <v>1.08052828422343-1.17738533419193i</v>
      </c>
      <c r="AD1377" t="str">
        <f t="shared" si="693"/>
        <v>0.342790560734872+0.217368602956765i</v>
      </c>
      <c r="AE1377" t="str">
        <f t="shared" si="694"/>
        <v>-0.00664974417561971-0.00479900000249418i</v>
      </c>
      <c r="AF1377" t="str">
        <f t="shared" si="695"/>
        <v>-3.9131954561931-0.699479580369332i</v>
      </c>
      <c r="AG1377" t="str">
        <f t="shared" si="696"/>
        <v>1.01548127647261-0.0236484695880801i</v>
      </c>
      <c r="AH1377" t="str">
        <f t="shared" si="697"/>
        <v>0.0217702704146498+0.0235805616530516i</v>
      </c>
      <c r="AI1377">
        <f t="shared" si="698"/>
        <v>-29.871680198327812</v>
      </c>
      <c r="AJ1377">
        <f t="shared" si="699"/>
        <v>47.285889918590392</v>
      </c>
      <c r="AK1377"/>
      <c r="AL1377"/>
      <c r="AM1377"/>
      <c r="AN1377"/>
    </row>
    <row r="1378" spans="1:40" x14ac:dyDescent="0.35">
      <c r="A1378"/>
      <c r="B1378">
        <f t="shared" si="665"/>
        <v>124400</v>
      </c>
      <c r="C1378" s="237" t="str">
        <f t="shared" si="668"/>
        <v>-1.36687104555127E-06+0.00544876363430844i</v>
      </c>
      <c r="D1378" s="208" t="str">
        <f t="shared" si="669"/>
        <v>-1.64875599905795+0.0417738545296981i</v>
      </c>
      <c r="E1378" t="str">
        <f t="shared" si="670"/>
        <v>36500</v>
      </c>
      <c r="F1378" t="str">
        <f t="shared" si="671"/>
        <v>0.21505376344086</v>
      </c>
      <c r="G1378" t="str">
        <f t="shared" si="666"/>
        <v>0.21505376344086</v>
      </c>
      <c r="H1378" t="str">
        <f t="shared" si="672"/>
        <v>2.2648156138854+0.740824838161568i</v>
      </c>
      <c r="I1378" t="str">
        <f t="shared" si="673"/>
        <v>488.517657633213i</v>
      </c>
      <c r="J1378" t="str">
        <f t="shared" si="667"/>
        <v>-322.035965662795+106.872030925103i</v>
      </c>
      <c r="K1378" t="str">
        <f t="shared" si="674"/>
        <v>0.453482333315651-1.36647184353283i</v>
      </c>
      <c r="L1378" t="str">
        <f t="shared" si="675"/>
        <v>0.137681796642934-0.352792093226162i</v>
      </c>
      <c r="M1378" t="str">
        <f t="shared" si="676"/>
        <v>0.591164129958585-1.71926393675899i</v>
      </c>
      <c r="N1378" t="str">
        <f t="shared" si="677"/>
        <v>-1.55167789327654i</v>
      </c>
      <c r="O1378" t="str">
        <f t="shared" si="678"/>
        <v>0.0191172688621964-0.999817248316536i</v>
      </c>
      <c r="P1378" t="str">
        <f t="shared" si="679"/>
        <v>0.980882731137804+0.999817248316536i</v>
      </c>
      <c r="Q1378" t="str">
        <f t="shared" si="680"/>
        <v>-0.980882731137804+0.551860644960004i</v>
      </c>
      <c r="R1378" t="str">
        <f t="shared" si="681"/>
        <v>-0.323973523839225-1.20157634416222i</v>
      </c>
      <c r="S1378" t="str">
        <f t="shared" si="682"/>
        <v>0.173257958526774i</v>
      </c>
      <c r="T1378" t="str">
        <f t="shared" si="683"/>
        <v>0.208182664403611-0.0561309913571093i</v>
      </c>
      <c r="U1378" t="str">
        <f t="shared" si="684"/>
        <v>0.0000500000000000001-0.00114230408167702i</v>
      </c>
      <c r="V1378" t="str">
        <f t="shared" si="685"/>
        <v>0.00002-0.0127938057147826i</v>
      </c>
      <c r="W1378" t="str">
        <f t="shared" si="686"/>
        <v>0.0000422728762612076-0.00104881317691903i</v>
      </c>
      <c r="X1378" t="str">
        <f t="shared" si="687"/>
        <v>0.0000477603514134901-0.00104834113651383i</v>
      </c>
      <c r="Y1378" t="str">
        <f t="shared" si="688"/>
        <v>0.009+0.625302601770512i</v>
      </c>
      <c r="Z1378" t="str">
        <f t="shared" si="689"/>
        <v>-0.0201346588458726-0.00120992011202249i</v>
      </c>
      <c r="AA1378" t="str">
        <f t="shared" si="690"/>
        <v>0.278553155747411-19.2188992120245i</v>
      </c>
      <c r="AB1378" t="str">
        <f t="shared" si="691"/>
        <v>0.626247386048315-0.168851170746571i</v>
      </c>
      <c r="AC1378" t="str">
        <f t="shared" si="692"/>
        <v>1.07991526256798-1.17650330176934i</v>
      </c>
      <c r="AD1378" t="str">
        <f t="shared" si="693"/>
        <v>0.343066171194135+0.217394197976636i</v>
      </c>
      <c r="AE1378" t="str">
        <f t="shared" si="694"/>
        <v>-0.00664449070618473-0.00479224067161401i</v>
      </c>
      <c r="AF1378" t="str">
        <f t="shared" si="695"/>
        <v>-3.91357161294335-0.69905098363187i</v>
      </c>
      <c r="AG1378" t="str">
        <f t="shared" si="696"/>
        <v>1.01547057442821-0.0236487299449985i</v>
      </c>
      <c r="AH1378" t="str">
        <f t="shared" si="697"/>
        <v>0.0217601035208973+0.0235498834064383i</v>
      </c>
      <c r="AI1378">
        <f t="shared" si="698"/>
        <v>-29.879650152466052</v>
      </c>
      <c r="AJ1378">
        <f t="shared" si="699"/>
        <v>47.262052044513517</v>
      </c>
      <c r="AK1378"/>
      <c r="AL1378"/>
      <c r="AM1378"/>
      <c r="AN1378"/>
    </row>
    <row r="1379" spans="1:40" x14ac:dyDescent="0.35">
      <c r="A1379"/>
      <c r="B1379">
        <f t="shared" si="665"/>
        <v>124500</v>
      </c>
      <c r="C1379" s="237" t="str">
        <f t="shared" si="668"/>
        <v>-1.36467615074723E-06+0.00544438711788325i</v>
      </c>
      <c r="D1379" s="208" t="str">
        <f t="shared" si="669"/>
        <v>-1.64875598223042+0.0417403012371049i</v>
      </c>
      <c r="E1379" t="str">
        <f t="shared" si="670"/>
        <v>36500</v>
      </c>
      <c r="F1379" t="str">
        <f t="shared" si="671"/>
        <v>0.21505376344086</v>
      </c>
      <c r="G1379" t="str">
        <f t="shared" si="666"/>
        <v>0.21505376344086</v>
      </c>
      <c r="H1379" t="str">
        <f t="shared" si="672"/>
        <v>2.26519101675749+0.740363102949853i</v>
      </c>
      <c r="I1379" t="str">
        <f t="shared" si="673"/>
        <v>488.910356714912i</v>
      </c>
      <c r="J1379" t="str">
        <f t="shared" si="667"/>
        <v>-322.555524832039+106.957940917808i</v>
      </c>
      <c r="K1379" t="str">
        <f t="shared" si="674"/>
        <v>0.452822209350474-1.36558636169787i</v>
      </c>
      <c r="L1379" t="str">
        <f t="shared" si="675"/>
        <v>0.137489891197191-0.352583559574642i</v>
      </c>
      <c r="M1379" t="str">
        <f t="shared" si="676"/>
        <v>0.590312100547665-1.71816992127251i</v>
      </c>
      <c r="N1379" t="str">
        <f t="shared" si="677"/>
        <v>-1.55292522277274i</v>
      </c>
      <c r="O1379" t="str">
        <f t="shared" si="678"/>
        <v>0.017870152769325-0.999840316070522i</v>
      </c>
      <c r="P1379" t="str">
        <f t="shared" si="679"/>
        <v>0.982129847230675+0.999840316070522i</v>
      </c>
      <c r="Q1379" t="str">
        <f t="shared" si="680"/>
        <v>-0.982129847230675+0.553084906702218i</v>
      </c>
      <c r="R1379" t="str">
        <f t="shared" si="681"/>
        <v>-0.323957730070249-1.20046901161428i</v>
      </c>
      <c r="S1379" t="str">
        <f t="shared" si="682"/>
        <v>0.173397233413049i</v>
      </c>
      <c r="T1379" t="str">
        <f t="shared" si="683"/>
        <v>0.208158005412014-0.0561733741369525i</v>
      </c>
      <c r="U1379" t="str">
        <f t="shared" si="684"/>
        <v>0.00005-0.0011413865683584i</v>
      </c>
      <c r="V1379" t="str">
        <f t="shared" si="685"/>
        <v>0.00002-0.0127835295656141i</v>
      </c>
      <c r="W1379" t="str">
        <f t="shared" si="686"/>
        <v>0.0000422728751255562-0.00104797098260872i</v>
      </c>
      <c r="X1379" t="str">
        <f t="shared" si="687"/>
        <v>0.0000477515268610291-0.00104749936748631i</v>
      </c>
      <c r="Y1379" t="str">
        <f t="shared" si="688"/>
        <v>0.009+0.625805256595087i</v>
      </c>
      <c r="Z1379" t="str">
        <f t="shared" si="689"/>
        <v>-0.0201022873395022-0.00120830644288698i</v>
      </c>
      <c r="AA1379" t="str">
        <f t="shared" si="690"/>
        <v>0.278104183813529-19.2034170743006i</v>
      </c>
      <c r="AB1379" t="str">
        <f t="shared" si="691"/>
        <v>0.626173207782442-0.168978665056274i</v>
      </c>
      <c r="AC1379" t="str">
        <f t="shared" si="692"/>
        <v>1.07930356195625-1.17562212183562i</v>
      </c>
      <c r="AD1379" t="str">
        <f t="shared" si="693"/>
        <v>0.343341844341305+0.217419464527551i</v>
      </c>
      <c r="AE1379" t="str">
        <f t="shared" si="694"/>
        <v>-0.00663924707082585-0.00478549071176382i</v>
      </c>
      <c r="AF1379" t="str">
        <f t="shared" si="695"/>
        <v>-3.91394699898791-0.698622801712748i</v>
      </c>
      <c r="AG1379" t="str">
        <f t="shared" si="696"/>
        <v>1.01545986688804-0.0236489943710494i</v>
      </c>
      <c r="AH1379" t="str">
        <f t="shared" si="697"/>
        <v>0.0217499503559168+0.0235192464342334i</v>
      </c>
      <c r="AI1379">
        <f t="shared" si="698"/>
        <v>-29.887615174972574</v>
      </c>
      <c r="AJ1379">
        <f t="shared" si="699"/>
        <v>47.238202462014222</v>
      </c>
      <c r="AK1379"/>
      <c r="AL1379"/>
      <c r="AM1379"/>
      <c r="AN1379"/>
    </row>
    <row r="1380" spans="1:40" x14ac:dyDescent="0.35">
      <c r="A1380"/>
      <c r="B1380">
        <f t="shared" si="665"/>
        <v>124600</v>
      </c>
      <c r="C1380" s="237" t="str">
        <f t="shared" si="668"/>
        <v>-1.36248653848026E-06+0.00544001762636273i</v>
      </c>
      <c r="D1380" s="208" t="str">
        <f t="shared" si="669"/>
        <v>-1.64875596544339+0.0417068018021143i</v>
      </c>
      <c r="E1380" t="str">
        <f t="shared" si="670"/>
        <v>36500</v>
      </c>
      <c r="F1380" t="str">
        <f t="shared" si="671"/>
        <v>0.21505376344086</v>
      </c>
      <c r="G1380" t="str">
        <f t="shared" si="666"/>
        <v>0.21505376344086</v>
      </c>
      <c r="H1380" t="str">
        <f t="shared" si="672"/>
        <v>2.2655656508872+0.739901836126327i</v>
      </c>
      <c r="I1380" t="str">
        <f t="shared" si="673"/>
        <v>489.30305579661i</v>
      </c>
      <c r="J1380" t="str">
        <f t="shared" si="667"/>
        <v>-323.075501485549+107.043850910513i</v>
      </c>
      <c r="K1380" t="str">
        <f t="shared" si="674"/>
        <v>0.452163476304945-1.36470185459595i</v>
      </c>
      <c r="L1380" t="str">
        <f t="shared" si="675"/>
        <v>0.13729836641578-0.352375212327234i</v>
      </c>
      <c r="M1380" t="str">
        <f t="shared" si="676"/>
        <v>0.589461842720725-1.71707706692318i</v>
      </c>
      <c r="N1380" t="str">
        <f t="shared" si="677"/>
        <v>-1.55417255226895i</v>
      </c>
      <c r="O1380" t="str">
        <f t="shared" si="678"/>
        <v>0.0166230088735116-0.999861828242278i</v>
      </c>
      <c r="P1380" t="str">
        <f t="shared" si="679"/>
        <v>0.983376991126488+0.999861828242278i</v>
      </c>
      <c r="Q1380" t="str">
        <f t="shared" si="680"/>
        <v>-0.983376991126488+0.554310724026672i</v>
      </c>
      <c r="R1380" t="str">
        <f t="shared" si="681"/>
        <v>-0.323941921142006-1.19936333647793i</v>
      </c>
      <c r="S1380" t="str">
        <f t="shared" si="682"/>
        <v>0.173536508299325i</v>
      </c>
      <c r="T1380" t="str">
        <f t="shared" si="683"/>
        <v>0.208133325594608-0.056215749886759i</v>
      </c>
      <c r="U1380" t="str">
        <f t="shared" si="684"/>
        <v>0.00005-0.00114047052777384i</v>
      </c>
      <c r="V1380" t="str">
        <f t="shared" si="685"/>
        <v>0.00002-0.012773269911067i</v>
      </c>
      <c r="W1380" t="str">
        <f t="shared" si="686"/>
        <v>0.0000422728739889926-0.00104713014031656i</v>
      </c>
      <c r="X1380" t="str">
        <f t="shared" si="687"/>
        <v>0.0000477427235425378-0.0010466589496831i</v>
      </c>
      <c r="Y1380" t="str">
        <f t="shared" si="688"/>
        <v>0.009+0.626307911419661i</v>
      </c>
      <c r="Z1380" t="str">
        <f t="shared" si="689"/>
        <v>-0.0200699938840028-0.00120669691373881i</v>
      </c>
      <c r="AA1380" t="str">
        <f t="shared" si="690"/>
        <v>0.277656297823835-19.1879598965359i</v>
      </c>
      <c r="AB1380" t="str">
        <f t="shared" si="691"/>
        <v>0.626098966869141-0.169106138218481i</v>
      </c>
      <c r="AC1380" t="str">
        <f t="shared" si="692"/>
        <v>1.07869317892533-1.17474179348495i</v>
      </c>
      <c r="AD1380" t="str">
        <f t="shared" si="693"/>
        <v>0.34361757981253+0.217444402491846i</v>
      </c>
      <c r="AE1380" t="str">
        <f t="shared" si="694"/>
        <v>-0.00663401323587665-0.00477875010118818i</v>
      </c>
      <c r="AF1380" t="str">
        <f t="shared" si="695"/>
        <v>-3.91432161633059-0.698195034324213i</v>
      </c>
      <c r="AG1380" t="str">
        <f t="shared" si="696"/>
        <v>1.01544915385654-0.0236492628309411i</v>
      </c>
      <c r="AH1380" t="str">
        <f t="shared" si="697"/>
        <v>0.0217398108658235+0.0234886506424561i</v>
      </c>
      <c r="AI1380">
        <f t="shared" si="698"/>
        <v>-29.89557527613886</v>
      </c>
      <c r="AJ1380">
        <f t="shared" si="699"/>
        <v>47.214341192217518</v>
      </c>
      <c r="AK1380"/>
      <c r="AL1380"/>
      <c r="AM1380"/>
      <c r="AN1380"/>
    </row>
    <row r="1381" spans="1:40" x14ac:dyDescent="0.35">
      <c r="A1381"/>
      <c r="B1381">
        <f t="shared" si="665"/>
        <v>124700</v>
      </c>
      <c r="C1381" s="237" t="str">
        <f t="shared" si="668"/>
        <v>-1.36030219181236E-06+0.00543565514284653i</v>
      </c>
      <c r="D1381" s="208" t="str">
        <f t="shared" si="669"/>
        <v>-1.64875594869673+0.0416733560951567i</v>
      </c>
      <c r="E1381" t="str">
        <f t="shared" si="670"/>
        <v>36500</v>
      </c>
      <c r="F1381" t="str">
        <f t="shared" si="671"/>
        <v>0.21505376344086</v>
      </c>
      <c r="G1381" t="str">
        <f t="shared" si="666"/>
        <v>0.21505376344086</v>
      </c>
      <c r="H1381" t="str">
        <f t="shared" si="672"/>
        <v>2.26593951827229+0.739441037272427i</v>
      </c>
      <c r="I1381" t="str">
        <f t="shared" si="673"/>
        <v>489.695754878309i</v>
      </c>
      <c r="J1381" t="str">
        <f t="shared" si="667"/>
        <v>-323.595895623325+107.129760903218i</v>
      </c>
      <c r="K1381" t="str">
        <f t="shared" si="674"/>
        <v>0.451506130422616-1.36381832108746i</v>
      </c>
      <c r="L1381" t="str">
        <f t="shared" si="675"/>
        <v>0.137107221351839-0.352167051404128i</v>
      </c>
      <c r="M1381" t="str">
        <f t="shared" si="676"/>
        <v>0.588613351774455-1.71598537249159i</v>
      </c>
      <c r="N1381" t="str">
        <f t="shared" si="677"/>
        <v>-1.55541988176515i</v>
      </c>
      <c r="O1381" t="str">
        <f t="shared" si="678"/>
        <v>0.0153758391151214-0.999881784798336i</v>
      </c>
      <c r="P1381" t="str">
        <f t="shared" si="679"/>
        <v>0.984624160884879+0.999881784798336i</v>
      </c>
      <c r="Q1381" t="str">
        <f t="shared" si="680"/>
        <v>-0.984624160884879+0.555538096966814i</v>
      </c>
      <c r="R1381" t="str">
        <f t="shared" si="681"/>
        <v>-0.323926097048109-1.19825931475215i</v>
      </c>
      <c r="S1381" t="str">
        <f t="shared" si="682"/>
        <v>0.1736757831856i</v>
      </c>
      <c r="T1381" t="str">
        <f t="shared" si="683"/>
        <v>0.20810862494902-0.056258118599085i</v>
      </c>
      <c r="U1381" t="str">
        <f t="shared" si="684"/>
        <v>0.00005-0.00113955595638028i</v>
      </c>
      <c r="V1381" t="str">
        <f t="shared" si="685"/>
        <v>0.00002-0.0127630267114591i</v>
      </c>
      <c r="W1381" t="str">
        <f t="shared" si="686"/>
        <v>0.0000422728728515163-0.00104629064678988i</v>
      </c>
      <c r="X1381" t="str">
        <f t="shared" si="687"/>
        <v>0.0000477339413899305-0.00104581987985379i</v>
      </c>
      <c r="Y1381" t="str">
        <f t="shared" si="688"/>
        <v>0.009+0.626810566244236i</v>
      </c>
      <c r="Z1381" t="str">
        <f t="shared" si="689"/>
        <v>-0.0200377782285452-0.00120509150962702i</v>
      </c>
      <c r="AA1381" t="str">
        <f t="shared" si="690"/>
        <v>0.277209494274723-19.1725276183322i</v>
      </c>
      <c r="AB1381" t="str">
        <f t="shared" si="691"/>
        <v>0.626024663301275-0.169233590210799i</v>
      </c>
      <c r="AC1381" t="str">
        <f t="shared" si="692"/>
        <v>1.07808411002327-1.17386231581076i</v>
      </c>
      <c r="AD1381" t="str">
        <f t="shared" si="693"/>
        <v>0.343893377243755+0.217469011752226i</v>
      </c>
      <c r="AE1381" t="str">
        <f t="shared" si="694"/>
        <v>-0.00662878916780621-0.00477201881820541i</v>
      </c>
      <c r="AF1381" t="str">
        <f t="shared" si="695"/>
        <v>-3.91469546696902-0.69776768117727i</v>
      </c>
      <c r="AG1381" t="str">
        <f t="shared" si="696"/>
        <v>1.01543843533817-0.023649535289481i</v>
      </c>
      <c r="AH1381" t="str">
        <f t="shared" si="697"/>
        <v>0.0217296849969503+0.0234580959374308i</v>
      </c>
      <c r="AI1381">
        <f t="shared" si="698"/>
        <v>-29.903530466232485</v>
      </c>
      <c r="AJ1381">
        <f t="shared" si="699"/>
        <v>47.190468256177049</v>
      </c>
      <c r="AK1381"/>
      <c r="AL1381"/>
      <c r="AM1381"/>
      <c r="AN1381"/>
    </row>
    <row r="1382" spans="1:40" x14ac:dyDescent="0.35">
      <c r="A1382"/>
      <c r="B1382">
        <f t="shared" si="665"/>
        <v>124800</v>
      </c>
      <c r="C1382" s="237" t="str">
        <f t="shared" si="668"/>
        <v>-1.35812309387338E-06+0.0054312996504885i</v>
      </c>
      <c r="D1382" s="208" t="str">
        <f t="shared" si="669"/>
        <v>-1.64875593199031+0.0416399639870785i</v>
      </c>
      <c r="E1382" t="str">
        <f t="shared" si="670"/>
        <v>36500</v>
      </c>
      <c r="F1382" t="str">
        <f t="shared" si="671"/>
        <v>0.21505376344086</v>
      </c>
      <c r="G1382" t="str">
        <f t="shared" si="666"/>
        <v>0.21505376344086</v>
      </c>
      <c r="H1382" t="str">
        <f t="shared" si="672"/>
        <v>2.2663126209044+0.738980705968755i</v>
      </c>
      <c r="I1382" t="str">
        <f t="shared" si="673"/>
        <v>490.088453960008i</v>
      </c>
      <c r="J1382" t="str">
        <f t="shared" si="667"/>
        <v>-324.116707245367+107.215670895923i</v>
      </c>
      <c r="K1382" t="str">
        <f t="shared" si="674"/>
        <v>0.450850167959149-1.3629357600326i</v>
      </c>
      <c r="L1382" t="str">
        <f t="shared" si="675"/>
        <v>0.136916455061228-0.351959076724714i</v>
      </c>
      <c r="M1382" t="str">
        <f t="shared" si="676"/>
        <v>0.587766623020377-1.71489483675731i</v>
      </c>
      <c r="N1382" t="str">
        <f t="shared" si="677"/>
        <v>-1.55666721126135i</v>
      </c>
      <c r="O1382" t="str">
        <f t="shared" si="678"/>
        <v>0.0141286454345289-0.999900185707646i</v>
      </c>
      <c r="P1382" t="str">
        <f t="shared" si="679"/>
        <v>0.985871354565471+0.999900185707646i</v>
      </c>
      <c r="Q1382" t="str">
        <f t="shared" si="680"/>
        <v>-0.985871354565471+0.556767025553704i</v>
      </c>
      <c r="R1382" t="str">
        <f t="shared" si="681"/>
        <v>-0.323910257782156-1.19715694244869i</v>
      </c>
      <c r="S1382" t="str">
        <f t="shared" si="682"/>
        <v>0.173815058071875i</v>
      </c>
      <c r="T1382" t="str">
        <f t="shared" si="683"/>
        <v>0.208083903472867-0.0563004802664814i</v>
      </c>
      <c r="U1382" t="str">
        <f t="shared" si="684"/>
        <v>0.00005-0.001138642850646i</v>
      </c>
      <c r="V1382" t="str">
        <f t="shared" si="685"/>
        <v>0.00002-0.0127527999272352i</v>
      </c>
      <c r="W1382" t="str">
        <f t="shared" si="686"/>
        <v>0.0000422728717131278-0.00104545249878647i</v>
      </c>
      <c r="X1382" t="str">
        <f t="shared" si="687"/>
        <v>0.0000477251803353962-0.00104498215475843i</v>
      </c>
      <c r="Y1382" t="str">
        <f t="shared" si="688"/>
        <v>0.009+0.62731322106881i</v>
      </c>
      <c r="Z1382" t="str">
        <f t="shared" si="689"/>
        <v>-0.0200056401233083-0.00120349021566871i</v>
      </c>
      <c r="AA1382" t="str">
        <f t="shared" si="690"/>
        <v>0.276763769676722-19.1571201794869i</v>
      </c>
      <c r="AB1382" t="str">
        <f t="shared" si="691"/>
        <v>0.625950297071673-0.169361021010821i</v>
      </c>
      <c r="AC1382" t="str">
        <f t="shared" si="692"/>
        <v>1.07747635180902-1.17298368790573i</v>
      </c>
      <c r="AD1382" t="str">
        <f t="shared" si="693"/>
        <v>0.344169236270702+0.217493292191736i</v>
      </c>
      <c r="AE1382" t="str">
        <f t="shared" si="694"/>
        <v>-0.0066235748332192-0.00476529684120737i</v>
      </c>
      <c r="AF1382" t="str">
        <f t="shared" si="695"/>
        <v>-3.91506855289471-0.697340741981677i</v>
      </c>
      <c r="AG1382" t="str">
        <f t="shared" si="696"/>
        <v>1.01542771133739-0.0236498117115751i</v>
      </c>
      <c r="AH1382" t="str">
        <f t="shared" si="697"/>
        <v>0.0217195726958504+0.023427582225788i</v>
      </c>
      <c r="AI1382">
        <f t="shared" si="698"/>
        <v>-29.911480755496083</v>
      </c>
      <c r="AJ1382">
        <f t="shared" si="699"/>
        <v>47.166583674873095</v>
      </c>
      <c r="AK1382"/>
      <c r="AL1382"/>
      <c r="AM1382"/>
      <c r="AN1382"/>
    </row>
    <row r="1383" spans="1:40" x14ac:dyDescent="0.35">
      <c r="A1383"/>
      <c r="B1383">
        <f t="shared" si="665"/>
        <v>124900</v>
      </c>
      <c r="C1383" s="237" t="str">
        <f t="shared" si="668"/>
        <v>-1.35594922786067E-06+0.00542695113249643i</v>
      </c>
      <c r="D1383" s="208" t="str">
        <f t="shared" si="669"/>
        <v>-1.64875591532401+0.0416066253491393i</v>
      </c>
      <c r="E1383" t="str">
        <f t="shared" si="670"/>
        <v>36500</v>
      </c>
      <c r="F1383" t="str">
        <f t="shared" si="671"/>
        <v>0.21505376344086</v>
      </c>
      <c r="G1383" t="str">
        <f t="shared" si="666"/>
        <v>0.21505376344086</v>
      </c>
      <c r="H1383" t="str">
        <f t="shared" si="672"/>
        <v>2.26668496076912+0.738520841795106i</v>
      </c>
      <c r="I1383" t="str">
        <f t="shared" si="673"/>
        <v>490.481153041707i</v>
      </c>
      <c r="J1383" t="str">
        <f t="shared" si="667"/>
        <v>-324.637936351675+107.301580888628i</v>
      </c>
      <c r="K1383" t="str">
        <f t="shared" si="674"/>
        <v>0.450195585182272-1.36205417029132i</v>
      </c>
      <c r="L1383" t="str">
        <f t="shared" si="675"/>
        <v>0.136726066602516-0.351751288207581i</v>
      </c>
      <c r="M1383" t="str">
        <f t="shared" si="676"/>
        <v>0.586921651784788-1.7138054584989i</v>
      </c>
      <c r="N1383" t="str">
        <f t="shared" si="677"/>
        <v>-1.55791454075756i</v>
      </c>
      <c r="O1383" t="str">
        <f t="shared" si="678"/>
        <v>0.0128814297721465-0.99991703094158i</v>
      </c>
      <c r="P1383" t="str">
        <f t="shared" si="679"/>
        <v>0.987118570227854+0.99991703094158i</v>
      </c>
      <c r="Q1383" t="str">
        <f t="shared" si="680"/>
        <v>-0.987118570227854+0.55799750981598i</v>
      </c>
      <c r="R1383" t="str">
        <f t="shared" si="681"/>
        <v>-0.323894403337745-1.19605621559206i</v>
      </c>
      <c r="S1383" t="str">
        <f t="shared" si="682"/>
        <v>0.173954332958151i</v>
      </c>
      <c r="T1383" t="str">
        <f t="shared" si="683"/>
        <v>0.208059161163767-0.0563428348814957i</v>
      </c>
      <c r="U1383" t="str">
        <f t="shared" si="684"/>
        <v>0.00005-0.00113773120705061i</v>
      </c>
      <c r="V1383" t="str">
        <f t="shared" si="685"/>
        <v>0.00002-0.0127425895189668i</v>
      </c>
      <c r="W1383" t="str">
        <f t="shared" si="686"/>
        <v>0.0000422728705738268-0.00104461569307448i</v>
      </c>
      <c r="X1383" t="str">
        <f t="shared" si="687"/>
        <v>0.0000477164403113933-0.00104414577116742i</v>
      </c>
      <c r="Y1383" t="str">
        <f t="shared" si="688"/>
        <v>0.009+0.627815875893384i</v>
      </c>
      <c r="Z1383" t="str">
        <f t="shared" si="689"/>
        <v>-0.0199735793194727-0.00120189301704862i</v>
      </c>
      <c r="AA1383" t="str">
        <f t="shared" si="690"/>
        <v>0.276319120554429-19.1417375199911i</v>
      </c>
      <c r="AB1383" t="str">
        <f t="shared" si="691"/>
        <v>0.625875868173172-0.169488430596128i</v>
      </c>
      <c r="AC1383" t="str">
        <f t="shared" si="692"/>
        <v>1.07686990085238-1.17210590886181i</v>
      </c>
      <c r="AD1383" t="str">
        <f t="shared" si="693"/>
        <v>0.344445156528889+0.217517243693789i</v>
      </c>
      <c r="AE1383" t="str">
        <f t="shared" si="694"/>
        <v>-0.0066183701988547-0.00475858414865924i</v>
      </c>
      <c r="AF1383" t="str">
        <f t="shared" si="695"/>
        <v>-3.91544087609313-0.696914216445967i</v>
      </c>
      <c r="AG1383" t="str">
        <f t="shared" si="696"/>
        <v>1.01541698185867-0.0236500920622278i</v>
      </c>
      <c r="AH1383" t="str">
        <f t="shared" si="697"/>
        <v>0.0217094739092944+0.0233971094144627i</v>
      </c>
      <c r="AI1383">
        <f t="shared" si="698"/>
        <v>-29.919426154147871</v>
      </c>
      <c r="AJ1383">
        <f t="shared" si="699"/>
        <v>47.142687469214941</v>
      </c>
      <c r="AK1383"/>
      <c r="AL1383"/>
      <c r="AM1383"/>
      <c r="AN1383"/>
    </row>
    <row r="1384" spans="1:40" x14ac:dyDescent="0.35">
      <c r="A1384"/>
      <c r="B1384">
        <f t="shared" si="665"/>
        <v>125000</v>
      </c>
      <c r="C1384" s="237" t="str">
        <f t="shared" si="668"/>
        <v>-1.35378057703876E-06+0.00542260957213185i</v>
      </c>
      <c r="D1384" s="208" t="str">
        <f t="shared" si="669"/>
        <v>-1.64875589869768+0.0415733400530109i</v>
      </c>
      <c r="E1384" t="str">
        <f t="shared" si="670"/>
        <v>36500</v>
      </c>
      <c r="F1384" t="str">
        <f t="shared" si="671"/>
        <v>0.21505376344086</v>
      </c>
      <c r="G1384" t="str">
        <f t="shared" si="666"/>
        <v>0.21505376344086</v>
      </c>
      <c r="H1384" t="str">
        <f t="shared" si="672"/>
        <v>2.26705653984591+0.738061444330464i</v>
      </c>
      <c r="I1384" t="str">
        <f t="shared" si="673"/>
        <v>490.873852123405i</v>
      </c>
      <c r="J1384" t="str">
        <f t="shared" si="667"/>
        <v>-325.15958294225+107.387490881333i</v>
      </c>
      <c r="K1384" t="str">
        <f t="shared" si="674"/>
        <v>0.449542378371731-1.36117355072339i</v>
      </c>
      <c r="L1384" t="str">
        <f t="shared" si="675"/>
        <v>0.136536055036984-0.351543685770531i</v>
      </c>
      <c r="M1384" t="str">
        <f t="shared" si="676"/>
        <v>0.586078433408715-1.71271723649392i</v>
      </c>
      <c r="N1384" t="str">
        <f t="shared" si="677"/>
        <v>-1.55916187025376i</v>
      </c>
      <c r="O1384" t="str">
        <f t="shared" si="678"/>
        <v>0.0116341940684508-0.99993232047393i</v>
      </c>
      <c r="P1384" t="str">
        <f t="shared" si="679"/>
        <v>0.988365805931549+0.99993232047393i</v>
      </c>
      <c r="Q1384" t="str">
        <f t="shared" si="680"/>
        <v>-0.988365805931549+0.55922954977983i</v>
      </c>
      <c r="R1384" t="str">
        <f t="shared" si="681"/>
        <v>-0.32387853370846-1.19495713021952i</v>
      </c>
      <c r="S1384" t="str">
        <f t="shared" si="682"/>
        <v>0.174093607844426i</v>
      </c>
      <c r="T1384" t="str">
        <f t="shared" si="683"/>
        <v>0.208034398019338-0.0563851824366683i</v>
      </c>
      <c r="U1384" t="str">
        <f t="shared" si="684"/>
        <v>0.00005-0.00113682102208497i</v>
      </c>
      <c r="V1384" t="str">
        <f t="shared" si="685"/>
        <v>0.00002-0.0127323954473516i</v>
      </c>
      <c r="W1384" t="str">
        <f t="shared" si="686"/>
        <v>0.0000422728694336131-0.00104378022643241i</v>
      </c>
      <c r="X1384" t="str">
        <f t="shared" si="687"/>
        <v>0.0000477077212506514-0.0010433107258615i</v>
      </c>
      <c r="Y1384" t="str">
        <f t="shared" si="688"/>
        <v>0.009+0.628318530717959i</v>
      </c>
      <c r="Z1384" t="str">
        <f t="shared" si="689"/>
        <v>-0.0199415955692167-0.00120029989901875i</v>
      </c>
      <c r="AA1384" t="str">
        <f t="shared" si="690"/>
        <v>0.27587554344644-19.1263795800297i</v>
      </c>
      <c r="AB1384" t="str">
        <f t="shared" si="691"/>
        <v>0.625801376598605-0.169615818944281i</v>
      </c>
      <c r="AC1384" t="str">
        <f t="shared" si="692"/>
        <v>1.07626475373403-1.17122897777025i</v>
      </c>
      <c r="AD1384" t="str">
        <f t="shared" si="693"/>
        <v>0.344721137653618+0.217540866142145i</v>
      </c>
      <c r="AE1384" t="str">
        <f t="shared" si="694"/>
        <v>-0.00661317523158588-0.00475188071909904i</v>
      </c>
      <c r="AF1384" t="str">
        <f t="shared" si="695"/>
        <v>-3.91581243854359-0.696488104277453i</v>
      </c>
      <c r="AG1384" t="str">
        <f t="shared" si="696"/>
        <v>1.01540624690651-0.0236503763065415i</v>
      </c>
      <c r="AH1384" t="str">
        <f t="shared" si="697"/>
        <v>0.0216993885842685+0.0233666774106912i</v>
      </c>
      <c r="AI1384">
        <f t="shared" si="698"/>
        <v>-29.927366672382259</v>
      </c>
      <c r="AJ1384">
        <f t="shared" si="699"/>
        <v>47.118779660039529</v>
      </c>
      <c r="AK1384"/>
      <c r="AL1384"/>
      <c r="AM1384"/>
      <c r="AN1384"/>
    </row>
    <row r="1385" spans="1:40" x14ac:dyDescent="0.35">
      <c r="A1385"/>
      <c r="B1385">
        <f t="shared" si="665"/>
        <v>125100</v>
      </c>
      <c r="C1385" s="237" t="str">
        <f t="shared" si="668"/>
        <v>-1.35161712473906E-06+0.0054182749527098i</v>
      </c>
      <c r="D1385" s="208" t="str">
        <f t="shared" si="669"/>
        <v>-1.64875588211122+0.0415401079707751i</v>
      </c>
      <c r="E1385" t="str">
        <f t="shared" si="670"/>
        <v>36500</v>
      </c>
      <c r="F1385" t="str">
        <f t="shared" si="671"/>
        <v>0.21505376344086</v>
      </c>
      <c r="G1385" t="str">
        <f t="shared" si="666"/>
        <v>0.21505376344086</v>
      </c>
      <c r="H1385" t="str">
        <f t="shared" si="672"/>
        <v>2.26742736010826+0.737602513153035i</v>
      </c>
      <c r="I1385" t="str">
        <f t="shared" si="673"/>
        <v>491.266551205104i</v>
      </c>
      <c r="J1385" t="str">
        <f t="shared" si="667"/>
        <v>-325.68164701709+107.473400874038i</v>
      </c>
      <c r="K1385" t="str">
        <f t="shared" si="674"/>
        <v>0.448890543819261-1.36029390018838i</v>
      </c>
      <c r="L1385" t="str">
        <f t="shared" si="675"/>
        <v>0.136346419428605-0.35133626933058i</v>
      </c>
      <c r="M1385" t="str">
        <f t="shared" si="676"/>
        <v>0.585236963247866-1.71163016951896i</v>
      </c>
      <c r="N1385" t="str">
        <f t="shared" si="677"/>
        <v>-1.56040919974996i</v>
      </c>
      <c r="O1385" t="str">
        <f t="shared" si="678"/>
        <v>0.0103869402639189-0.999946054280907i</v>
      </c>
      <c r="P1385" t="str">
        <f t="shared" si="679"/>
        <v>0.989613059736081+0.999946054280907i</v>
      </c>
      <c r="Q1385" t="str">
        <f t="shared" si="680"/>
        <v>-0.989613059736081+0.560463145469053i</v>
      </c>
      <c r="R1385" t="str">
        <f t="shared" si="681"/>
        <v>-0.323862648887886-1.19385968238094i</v>
      </c>
      <c r="S1385" t="str">
        <f t="shared" si="682"/>
        <v>0.174232882730702i</v>
      </c>
      <c r="T1385" t="str">
        <f t="shared" si="683"/>
        <v>0.208009614037191-0.0564275229245376i</v>
      </c>
      <c r="U1385" t="str">
        <f t="shared" si="684"/>
        <v>0.00005-0.00113591229225117i</v>
      </c>
      <c r="V1385" t="str">
        <f t="shared" si="685"/>
        <v>0.00002-0.0127222176732131i</v>
      </c>
      <c r="W1385" t="str">
        <f t="shared" si="686"/>
        <v>0.0000422728682924873-0.00104294609564906i</v>
      </c>
      <c r="X1385" t="str">
        <f t="shared" si="687"/>
        <v>0.0000476990230861692-0.00104247701563169i</v>
      </c>
      <c r="Y1385" t="str">
        <f t="shared" si="688"/>
        <v>0.009+0.628821185542533i</v>
      </c>
      <c r="Z1385" t="str">
        <f t="shared" si="689"/>
        <v>-0.0199096886257114-0.00119871084689802i</v>
      </c>
      <c r="AA1385" t="str">
        <f t="shared" si="690"/>
        <v>0.275433034905281-19.1110462999799i</v>
      </c>
      <c r="AB1385" t="str">
        <f t="shared" si="691"/>
        <v>0.625726822340785-0.169743186032833i</v>
      </c>
      <c r="AC1385" t="str">
        <f t="shared" si="692"/>
        <v>1.07566090704539-1.17035289372159i</v>
      </c>
      <c r="AD1385" t="str">
        <f t="shared" si="693"/>
        <v>0.344997179279979+0.217564159420922i</v>
      </c>
      <c r="AE1385" t="str">
        <f t="shared" si="694"/>
        <v>-0.00660798989841902-0.00474518653113734i</v>
      </c>
      <c r="AF1385" t="str">
        <f t="shared" si="695"/>
        <v>-3.91618324221948-0.69606240518226i</v>
      </c>
      <c r="AG1385" t="str">
        <f t="shared" si="696"/>
        <v>1.0153955064854-0.0236506644097157i</v>
      </c>
      <c r="AH1385" t="str">
        <f t="shared" si="697"/>
        <v>0.0216893166679757+0.023336286122013i</v>
      </c>
      <c r="AI1385">
        <f t="shared" si="698"/>
        <v>-29.935302320368898</v>
      </c>
      <c r="AJ1385">
        <f t="shared" si="699"/>
        <v>47.094860268112768</v>
      </c>
      <c r="AK1385"/>
      <c r="AL1385"/>
      <c r="AM1385"/>
      <c r="AN1385"/>
    </row>
    <row r="1386" spans="1:40" x14ac:dyDescent="0.35">
      <c r="A1386"/>
      <c r="B1386">
        <f t="shared" si="665"/>
        <v>125200</v>
      </c>
      <c r="C1386" s="237" t="str">
        <f t="shared" si="668"/>
        <v>-1.34945885435951E-06+0.00541394725759863i</v>
      </c>
      <c r="D1386" s="208" t="str">
        <f t="shared" si="669"/>
        <v>-1.64875586556447+0.0415069289749228i</v>
      </c>
      <c r="E1386" t="str">
        <f t="shared" si="670"/>
        <v>36500</v>
      </c>
      <c r="F1386" t="str">
        <f t="shared" si="671"/>
        <v>0.21505376344086</v>
      </c>
      <c r="G1386" t="str">
        <f t="shared" si="666"/>
        <v>0.21505376344086</v>
      </c>
      <c r="H1386" t="str">
        <f t="shared" si="672"/>
        <v>2.26779742352353+0.73714404784023i</v>
      </c>
      <c r="I1386" t="str">
        <f t="shared" si="673"/>
        <v>491.659250286803i</v>
      </c>
      <c r="J1386" t="str">
        <f t="shared" si="667"/>
        <v>-326.204128576197+107.559310866743i</v>
      </c>
      <c r="K1386" t="str">
        <f t="shared" si="674"/>
        <v>0.448240077828516-1.35941521754569i</v>
      </c>
      <c r="L1386" t="str">
        <f t="shared" si="675"/>
        <v>0.136157158844045-0.351129038803967i</v>
      </c>
      <c r="M1386" t="str">
        <f t="shared" si="676"/>
        <v>0.584397236672561-1.71054425634966i</v>
      </c>
      <c r="N1386" t="str">
        <f t="shared" si="677"/>
        <v>-1.56165652924617i</v>
      </c>
      <c r="O1386" t="str">
        <f t="shared" si="678"/>
        <v>0.00913967029905701-0.999958232341144i</v>
      </c>
      <c r="P1386" t="str">
        <f t="shared" si="679"/>
        <v>0.990860329700943+0.999958232341144i</v>
      </c>
      <c r="Q1386" t="str">
        <f t="shared" si="680"/>
        <v>-0.990860329700943+0.561698296905026i</v>
      </c>
      <c r="R1386" t="str">
        <f t="shared" si="681"/>
        <v>-0.323846748869594-1.19276386813884i</v>
      </c>
      <c r="S1386" t="str">
        <f t="shared" si="682"/>
        <v>0.174372157616977i</v>
      </c>
      <c r="T1386" t="str">
        <f t="shared" si="683"/>
        <v>0.207984809214941-0.0564698563376344i</v>
      </c>
      <c r="U1386" t="str">
        <f t="shared" si="684"/>
        <v>0.00005-0.00113500501406247i</v>
      </c>
      <c r="V1386" t="str">
        <f t="shared" si="685"/>
        <v>0.00002-0.0127120561574996i</v>
      </c>
      <c r="W1386" t="str">
        <f t="shared" si="686"/>
        <v>0.0000422728671504489-0.0010421132975235i</v>
      </c>
      <c r="X1386" t="str">
        <f t="shared" si="687"/>
        <v>0.0000476903457512115-0.0010416446372793i</v>
      </c>
      <c r="Y1386" t="str">
        <f t="shared" si="688"/>
        <v>0.009+0.629323840367107i</v>
      </c>
      <c r="Z1386" t="str">
        <f t="shared" si="689"/>
        <v>-0.0198778582431164-0.00119712584607192i</v>
      </c>
      <c r="AA1386" t="str">
        <f t="shared" si="690"/>
        <v>0.274991591497342-19.0957376204109i</v>
      </c>
      <c r="AB1386" t="str">
        <f t="shared" si="691"/>
        <v>0.62565220539254-0.169870531839317i</v>
      </c>
      <c r="AC1386" t="str">
        <f t="shared" si="692"/>
        <v>1.07505835738869-1.1694776558057i</v>
      </c>
      <c r="AD1386" t="str">
        <f t="shared" si="693"/>
        <v>0.345273281042855+0.217587123414594i</v>
      </c>
      <c r="AE1386" t="str">
        <f t="shared" si="694"/>
        <v>-0.00660281416649351-0.00473850156345723i</v>
      </c>
      <c r="AF1386" t="str">
        <f t="shared" si="695"/>
        <v>-3.916553289088-0.695637118865307i</v>
      </c>
      <c r="AG1386" t="str">
        <f t="shared" si="696"/>
        <v>1.01538476059985-0.0236509563370478i</v>
      </c>
      <c r="AH1386" t="str">
        <f t="shared" si="697"/>
        <v>0.0216792581078333+0.0233059354562673i</v>
      </c>
      <c r="AI1386">
        <f t="shared" si="698"/>
        <v>-29.943233108253512</v>
      </c>
      <c r="AJ1386">
        <f t="shared" si="699"/>
        <v>47.070929314128762</v>
      </c>
      <c r="AK1386"/>
      <c r="AL1386"/>
      <c r="AM1386"/>
      <c r="AN1386"/>
    </row>
    <row r="1387" spans="1:40" x14ac:dyDescent="0.35">
      <c r="A1387"/>
      <c r="B1387">
        <f t="shared" si="665"/>
        <v>125300</v>
      </c>
      <c r="C1387" s="237" t="str">
        <f t="shared" si="668"/>
        <v>-1.34730574936426E-06+0.0054096264702198i</v>
      </c>
      <c r="D1387" s="208" t="str">
        <f t="shared" si="669"/>
        <v>-1.64875584905734+0.0414738029383518i</v>
      </c>
      <c r="E1387" t="str">
        <f t="shared" si="670"/>
        <v>36500</v>
      </c>
      <c r="F1387" t="str">
        <f t="shared" si="671"/>
        <v>0.21505376344086</v>
      </c>
      <c r="G1387" t="str">
        <f t="shared" si="666"/>
        <v>0.21505376344086</v>
      </c>
      <c r="H1387" t="str">
        <f t="shared" si="672"/>
        <v>2.26816673205318+0.736686047968708i</v>
      </c>
      <c r="I1387" t="str">
        <f t="shared" si="673"/>
        <v>492.051949368501i</v>
      </c>
      <c r="J1387" t="str">
        <f t="shared" si="667"/>
        <v>-326.72702761957+107.645220859448i</v>
      </c>
      <c r="K1387" t="str">
        <f t="shared" si="674"/>
        <v>0.44759097671505-1.35853750165457i</v>
      </c>
      <c r="L1387" t="str">
        <f t="shared" si="675"/>
        <v>0.135968272352648-0.350921994106162i</v>
      </c>
      <c r="M1387" t="str">
        <f t="shared" si="676"/>
        <v>0.583559249067698-1.70945949576073i</v>
      </c>
      <c r="N1387" t="str">
        <f t="shared" si="677"/>
        <v>-1.56290385874237i</v>
      </c>
      <c r="O1387" t="str">
        <f t="shared" si="678"/>
        <v>0.00789238611442553-0.999968854635694i</v>
      </c>
      <c r="P1387" t="str">
        <f t="shared" si="679"/>
        <v>0.992107613885574+0.999968854635694i</v>
      </c>
      <c r="Q1387" t="str">
        <f t="shared" si="680"/>
        <v>-0.992107613885574+0.562935004106676i</v>
      </c>
      <c r="R1387" t="str">
        <f t="shared" si="681"/>
        <v>-0.323830833647152-1.1916696835683i</v>
      </c>
      <c r="S1387" t="str">
        <f t="shared" si="682"/>
        <v>0.174511432503253i</v>
      </c>
      <c r="T1387" t="str">
        <f t="shared" si="683"/>
        <v>0.207959983550202-0.0565121826684871i</v>
      </c>
      <c r="U1387" t="str">
        <f t="shared" si="684"/>
        <v>0.00005-0.00113409918404326i</v>
      </c>
      <c r="V1387" t="str">
        <f t="shared" si="685"/>
        <v>0.00002-0.0127019108612845i</v>
      </c>
      <c r="W1387" t="str">
        <f t="shared" si="686"/>
        <v>0.0000422728660074981-0.00104128182886501i</v>
      </c>
      <c r="X1387" t="str">
        <f t="shared" si="687"/>
        <v>0.0000476816891793102-0.00104081358761581i</v>
      </c>
      <c r="Y1387" t="str">
        <f t="shared" si="688"/>
        <v>0.009+0.629826495191682i</v>
      </c>
      <c r="Z1387" t="str">
        <f t="shared" si="689"/>
        <v>-0.0198461041765739-0.0011955448819921i</v>
      </c>
      <c r="AA1387" t="str">
        <f t="shared" si="690"/>
        <v>0.274551209802811-19.0804534820831i</v>
      </c>
      <c r="AB1387" t="str">
        <f t="shared" si="691"/>
        <v>0.62557752574669-0.169997856341256i</v>
      </c>
      <c r="AC1387" t="str">
        <f t="shared" si="692"/>
        <v>1.07445710137684-1.1686032631118i</v>
      </c>
      <c r="AD1387" t="str">
        <f t="shared" si="693"/>
        <v>0.345549442576914+0.217609758007998i</v>
      </c>
      <c r="AE1387" t="str">
        <f t="shared" si="694"/>
        <v>-0.00659764800308046-0.00473182579481381i</v>
      </c>
      <c r="AF1387" t="str">
        <f t="shared" si="695"/>
        <v>-3.91692258111052-0.695212245030356i</v>
      </c>
      <c r="AG1387" t="str">
        <f t="shared" si="696"/>
        <v>1.01537400925438-0.0236512520539317i</v>
      </c>
      <c r="AH1387" t="str">
        <f t="shared" si="697"/>
        <v>0.021669212851472+0.0232756253215939i</v>
      </c>
      <c r="AI1387">
        <f t="shared" si="698"/>
        <v>-29.951159046157517</v>
      </c>
      <c r="AJ1387">
        <f t="shared" si="699"/>
        <v>47.046986818712618</v>
      </c>
      <c r="AK1387"/>
      <c r="AL1387"/>
      <c r="AM1387"/>
      <c r="AN1387"/>
    </row>
    <row r="1388" spans="1:40" x14ac:dyDescent="0.35">
      <c r="A1388"/>
      <c r="B1388">
        <f t="shared" si="665"/>
        <v>125400</v>
      </c>
      <c r="C1388" s="237" t="str">
        <f t="shared" si="668"/>
        <v>-1.34515779328339E-06+0.00540531257404762i</v>
      </c>
      <c r="D1388" s="208" t="str">
        <f t="shared" si="669"/>
        <v>-1.64875583258967+0.0414407297343651i</v>
      </c>
      <c r="E1388" t="str">
        <f t="shared" si="670"/>
        <v>36500</v>
      </c>
      <c r="F1388" t="str">
        <f t="shared" si="671"/>
        <v>0.21505376344086</v>
      </c>
      <c r="G1388" t="str">
        <f t="shared" si="666"/>
        <v>0.21505376344086</v>
      </c>
      <c r="H1388" t="str">
        <f t="shared" si="672"/>
        <v>2.26853528765259+0.736228513114343i</v>
      </c>
      <c r="I1388" t="str">
        <f t="shared" si="673"/>
        <v>492.4446484502i</v>
      </c>
      <c r="J1388" t="str">
        <f t="shared" si="667"/>
        <v>-327.25034414721+107.731130852153i</v>
      </c>
      <c r="K1388" t="str">
        <f t="shared" si="674"/>
        <v>0.446943236806263-1.35766075137412i</v>
      </c>
      <c r="L1388" t="str">
        <f t="shared" si="675"/>
        <v>0.135779759026432-0.350715135151866i</v>
      </c>
      <c r="M1388" t="str">
        <f t="shared" si="676"/>
        <v>0.582722995832695-1.70837588652599i</v>
      </c>
      <c r="N1388" t="str">
        <f t="shared" si="677"/>
        <v>-1.56415118823857i</v>
      </c>
      <c r="O1388" t="str">
        <f t="shared" si="678"/>
        <v>0.00664508965057789-0.99997792114803i</v>
      </c>
      <c r="P1388" t="str">
        <f t="shared" si="679"/>
        <v>0.993354910349422+0.99997792114803i</v>
      </c>
      <c r="Q1388" t="str">
        <f t="shared" si="680"/>
        <v>-0.993354910349422+0.56417326709054i</v>
      </c>
      <c r="R1388" t="str">
        <f t="shared" si="681"/>
        <v>-0.32381490321412-1.19057712475688i</v>
      </c>
      <c r="S1388" t="str">
        <f t="shared" si="682"/>
        <v>0.174650707389528i</v>
      </c>
      <c r="T1388" t="str">
        <f t="shared" si="683"/>
        <v>0.207935137040579-0.0565545019096176i</v>
      </c>
      <c r="U1388" t="str">
        <f t="shared" si="684"/>
        <v>0.00005-0.00113319479872903i</v>
      </c>
      <c r="V1388" t="str">
        <f t="shared" si="685"/>
        <v>0.00002-0.0126917817457652i</v>
      </c>
      <c r="W1388" t="str">
        <f t="shared" si="686"/>
        <v>0.0000422728648636351-0.00104045168649304i</v>
      </c>
      <c r="X1388" t="str">
        <f t="shared" si="687"/>
        <v>0.0000476730533042627-0.00103998386346288i</v>
      </c>
      <c r="Y1388" t="str">
        <f t="shared" si="688"/>
        <v>0.009+0.630329150016256i</v>
      </c>
      <c r="Z1388" t="str">
        <f t="shared" si="689"/>
        <v>-0.0198144261822048-0.00119396794017608i</v>
      </c>
      <c r="AA1388" t="str">
        <f t="shared" si="690"/>
        <v>0.274111886415605-19.0651938259472i</v>
      </c>
      <c r="AB1388" t="str">
        <f t="shared" si="691"/>
        <v>0.625502783396032-0.170125159516155i</v>
      </c>
      <c r="AC1388" t="str">
        <f t="shared" si="692"/>
        <v>1.07385713563344-1.16772971472844i</v>
      </c>
      <c r="AD1388" t="str">
        <f t="shared" si="693"/>
        <v>0.345825663516611+0.21763206308632i</v>
      </c>
      <c r="AE1388" t="str">
        <f t="shared" si="694"/>
        <v>-0.00659249137558244-0.00472515920403378i</v>
      </c>
      <c r="AF1388" t="str">
        <f t="shared" si="695"/>
        <v>-3.91729112024226-0.694787783379978i</v>
      </c>
      <c r="AG1388" t="str">
        <f t="shared" si="696"/>
        <v>1.01536325245353-0.0236515515258574i</v>
      </c>
      <c r="AH1388" t="str">
        <f t="shared" si="697"/>
        <v>0.0216591808467342+0.0232453556264286i</v>
      </c>
      <c r="AI1388">
        <f t="shared" si="698"/>
        <v>-29.959080144178934</v>
      </c>
      <c r="AJ1388">
        <f t="shared" si="699"/>
        <v>47.023032802417326</v>
      </c>
      <c r="AK1388"/>
      <c r="AL1388"/>
      <c r="AM1388"/>
      <c r="AN1388"/>
    </row>
    <row r="1389" spans="1:40" x14ac:dyDescent="0.35">
      <c r="A1389"/>
      <c r="B1389">
        <f t="shared" si="665"/>
        <v>125500</v>
      </c>
      <c r="C1389" s="237" t="str">
        <f t="shared" si="668"/>
        <v>-1.34301496971254E-06+0.0054010055526091i</v>
      </c>
      <c r="D1389" s="208" t="str">
        <f t="shared" si="669"/>
        <v>-1.64875581616136+0.0414077092366698i</v>
      </c>
      <c r="E1389" t="str">
        <f t="shared" si="670"/>
        <v>36500</v>
      </c>
      <c r="F1389" t="str">
        <f t="shared" si="671"/>
        <v>0.21505376344086</v>
      </c>
      <c r="G1389" t="str">
        <f t="shared" si="666"/>
        <v>0.21505376344086</v>
      </c>
      <c r="H1389" t="str">
        <f t="shared" si="672"/>
        <v>2.26890309227124+0.735771442852278i</v>
      </c>
      <c r="I1389" t="str">
        <f t="shared" si="673"/>
        <v>492.837347531899i</v>
      </c>
      <c r="J1389" t="str">
        <f t="shared" si="667"/>
        <v>-327.774078159115+107.817040844858i</v>
      </c>
      <c r="K1389" t="str">
        <f t="shared" si="674"/>
        <v>0.44629685444136-1.35678496556332i</v>
      </c>
      <c r="L1389" t="str">
        <f t="shared" si="675"/>
        <v>0.135591617940079-0.350508461855023i</v>
      </c>
      <c r="M1389" t="str">
        <f t="shared" si="676"/>
        <v>0.581888472381439-1.70729342741834i</v>
      </c>
      <c r="N1389" t="str">
        <f t="shared" si="677"/>
        <v>-1.56539851773477i</v>
      </c>
      <c r="O1389" t="str">
        <f t="shared" si="678"/>
        <v>0.00539778284809574-0.999985431864047i</v>
      </c>
      <c r="P1389" t="str">
        <f t="shared" si="679"/>
        <v>0.994602217151904+0.999985431864047i</v>
      </c>
      <c r="Q1389" t="str">
        <f t="shared" si="680"/>
        <v>-0.994602217151904+0.565413085870723i</v>
      </c>
      <c r="R1389" t="str">
        <f t="shared" si="681"/>
        <v>-0.323798957564051-1.18948618780464i</v>
      </c>
      <c r="S1389" t="str">
        <f t="shared" si="682"/>
        <v>0.174789982275804i</v>
      </c>
      <c r="T1389" t="str">
        <f t="shared" si="683"/>
        <v>0.207910269683687-0.0565968140535443i</v>
      </c>
      <c r="U1389" t="str">
        <f t="shared" si="684"/>
        <v>0.0000499999999999999-0.0011322918546663i</v>
      </c>
      <c r="V1389" t="str">
        <f t="shared" si="685"/>
        <v>0.00002-0.0126816687722626i</v>
      </c>
      <c r="W1389" t="str">
        <f t="shared" si="686"/>
        <v>0.0000422728637188593-0.00103962286723717i</v>
      </c>
      <c r="X1389" t="str">
        <f t="shared" si="687"/>
        <v>0.0000476644380601281-0.0010391554616523i</v>
      </c>
      <c r="Y1389" t="str">
        <f t="shared" si="688"/>
        <v>0.009+0.63083180484083i</v>
      </c>
      <c r="Z1389" t="str">
        <f t="shared" si="689"/>
        <v>-0.0197828240171038-0.00119239500620681i</v>
      </c>
      <c r="AA1389" t="str">
        <f t="shared" si="690"/>
        <v>0.273673617943306-19.0499585931432i</v>
      </c>
      <c r="AB1389" t="str">
        <f t="shared" si="691"/>
        <v>0.62542797833339-0.170252441341508i</v>
      </c>
      <c r="AC1389" t="str">
        <f t="shared" si="692"/>
        <v>1.07325845679275-1.16685700974356i</v>
      </c>
      <c r="AD1389" t="str">
        <f t="shared" si="693"/>
        <v>0.346101943496199+0.21765403853511i</v>
      </c>
      <c r="AE1389" t="str">
        <f t="shared" si="694"/>
        <v>-0.00658734425153289-0.00471850177001534i</v>
      </c>
      <c r="AF1389" t="str">
        <f t="shared" si="695"/>
        <v>-3.9176589084326-0.694363733615608i</v>
      </c>
      <c r="AG1389" t="str">
        <f t="shared" si="696"/>
        <v>1.01535249020186-0.0236518547184116i</v>
      </c>
      <c r="AH1389" t="str">
        <f t="shared" si="697"/>
        <v>0.0216491620416747+0.0232151262795053i</v>
      </c>
      <c r="AI1389">
        <f t="shared" si="698"/>
        <v>-29.966996412391474</v>
      </c>
      <c r="AJ1389">
        <f t="shared" si="699"/>
        <v>46.999067285725864</v>
      </c>
      <c r="AK1389"/>
      <c r="AL1389"/>
      <c r="AM1389"/>
      <c r="AN1389"/>
    </row>
    <row r="1390" spans="1:40" x14ac:dyDescent="0.35">
      <c r="A1390"/>
      <c r="B1390">
        <f t="shared" si="665"/>
        <v>125600</v>
      </c>
      <c r="C1390" s="237" t="str">
        <f t="shared" si="668"/>
        <v>-1.34087726231267E-06+0.00539670538948371i</v>
      </c>
      <c r="D1390" s="208" t="str">
        <f t="shared" si="669"/>
        <v>-1.64875579977227+0.0413747413193751i</v>
      </c>
      <c r="E1390" t="str">
        <f t="shared" si="670"/>
        <v>36500</v>
      </c>
      <c r="F1390" t="str">
        <f t="shared" si="671"/>
        <v>0.21505376344086</v>
      </c>
      <c r="G1390" t="str">
        <f t="shared" si="666"/>
        <v>0.21505376344086</v>
      </c>
      <c r="H1390" t="str">
        <f t="shared" si="672"/>
        <v>2.26927014785262+0.735314836756904i</v>
      </c>
      <c r="I1390" t="str">
        <f t="shared" si="673"/>
        <v>493.230046613598i</v>
      </c>
      <c r="J1390" t="str">
        <f t="shared" si="667"/>
        <v>-328.298229655286+107.902950837563i</v>
      </c>
      <c r="K1390" t="str">
        <f t="shared" si="674"/>
        <v>0.445651825971305-1.35591014308103i</v>
      </c>
      <c r="L1390" t="str">
        <f t="shared" si="675"/>
        <v>0.135403848170926-0.350301974128827i</v>
      </c>
      <c r="M1390" t="str">
        <f t="shared" si="676"/>
        <v>0.581055674142231-1.70621211720986i</v>
      </c>
      <c r="N1390" t="str">
        <f t="shared" si="677"/>
        <v>-1.56664584723098i</v>
      </c>
      <c r="O1390" t="str">
        <f t="shared" si="678"/>
        <v>0.00415046764756749-0.999991386772059i</v>
      </c>
      <c r="P1390" t="str">
        <f t="shared" si="679"/>
        <v>0.995849532352433+0.999991386772059i</v>
      </c>
      <c r="Q1390" t="str">
        <f t="shared" si="680"/>
        <v>-0.995849532352433+0.566654460458921i</v>
      </c>
      <c r="R1390" t="str">
        <f t="shared" si="681"/>
        <v>-0.323782996690491-1.18839686882401i</v>
      </c>
      <c r="S1390" t="str">
        <f t="shared" si="682"/>
        <v>0.174929257162079i</v>
      </c>
      <c r="T1390" t="str">
        <f t="shared" si="683"/>
        <v>0.207885381477125-0.0566391190927795i</v>
      </c>
      <c r="U1390" t="str">
        <f t="shared" si="684"/>
        <v>0.0000499999999999999-0.00113139034841259i</v>
      </c>
      <c r="V1390" t="str">
        <f t="shared" si="685"/>
        <v>0.00002-0.012671571902221i</v>
      </c>
      <c r="W1390" t="str">
        <f t="shared" si="686"/>
        <v>0.0000422728625731711-0.00103879536793712i</v>
      </c>
      <c r="X1390" t="str">
        <f t="shared" si="687"/>
        <v>0.00004765584338123-0.00103832837902596i</v>
      </c>
      <c r="Y1390" t="str">
        <f t="shared" si="688"/>
        <v>0.009+0.631334459665405i</v>
      </c>
      <c r="Z1390" t="str">
        <f t="shared" si="689"/>
        <v>-0.019751297439335-0.00119082606573242i</v>
      </c>
      <c r="AA1390" t="str">
        <f t="shared" si="690"/>
        <v>0.273236401007094-19.0347477250002i</v>
      </c>
      <c r="AB1390" t="str">
        <f t="shared" si="691"/>
        <v>0.625353110551544-0.170379701794791i</v>
      </c>
      <c r="AC1390" t="str">
        <f t="shared" si="692"/>
        <v>1.07266106149959-1.16598514724445i</v>
      </c>
      <c r="AD1390" t="str">
        <f t="shared" si="693"/>
        <v>0.346378282149711+0.217675684240272i</v>
      </c>
      <c r="AE1390" t="str">
        <f t="shared" si="694"/>
        <v>-0.00658220659859542-0.00471185347172789i</v>
      </c>
      <c r="AF1390" t="str">
        <f t="shared" si="695"/>
        <v>-3.91802594762489-0.693940095437529i</v>
      </c>
      <c r="AG1390" t="str">
        <f t="shared" si="696"/>
        <v>1.01534172250391-0.0236521615972762i</v>
      </c>
      <c r="AH1390" t="str">
        <f t="shared" si="697"/>
        <v>0.0216391563845584+0.0231849371898541i</v>
      </c>
      <c r="AI1390">
        <f t="shared" si="698"/>
        <v>-29.974907860845047</v>
      </c>
      <c r="AJ1390">
        <f t="shared" si="699"/>
        <v>46.97509028905219</v>
      </c>
      <c r="AK1390"/>
      <c r="AL1390"/>
      <c r="AM1390"/>
      <c r="AN1390"/>
    </row>
    <row r="1391" spans="1:40" x14ac:dyDescent="0.35">
      <c r="A1391"/>
      <c r="B1391">
        <f t="shared" si="665"/>
        <v>125700</v>
      </c>
      <c r="C1391" s="237" t="str">
        <f t="shared" si="668"/>
        <v>-1.33874465480967E-06+0.00539241206830314i</v>
      </c>
      <c r="D1391" s="208" t="str">
        <f t="shared" si="669"/>
        <v>-1.64875578342228+0.0413418258569908i</v>
      </c>
      <c r="E1391" t="str">
        <f t="shared" si="670"/>
        <v>36500</v>
      </c>
      <c r="F1391" t="str">
        <f t="shared" si="671"/>
        <v>0.21505376344086</v>
      </c>
      <c r="G1391" t="str">
        <f t="shared" si="666"/>
        <v>0.21505376344086</v>
      </c>
      <c r="H1391" t="str">
        <f t="shared" si="672"/>
        <v>2.2696364563343+0.734858694401885i</v>
      </c>
      <c r="I1391" t="str">
        <f t="shared" si="673"/>
        <v>493.622745695296i</v>
      </c>
      <c r="J1391" t="str">
        <f t="shared" si="667"/>
        <v>-328.822798635724+107.988860830269i</v>
      </c>
      <c r="K1391" t="str">
        <f t="shared" si="674"/>
        <v>0.445008147758778-1.35503628278599i</v>
      </c>
      <c r="L1391" t="str">
        <f t="shared" si="675"/>
        <v>0.135216448798958-0.35009567188572i</v>
      </c>
      <c r="M1391" t="str">
        <f t="shared" si="676"/>
        <v>0.580224596557736-1.70513195467171i</v>
      </c>
      <c r="N1391" t="str">
        <f t="shared" si="677"/>
        <v>-1.56789317672718i</v>
      </c>
      <c r="O1391" t="str">
        <f t="shared" si="678"/>
        <v>0.00290314598962459-0.999995785862802i</v>
      </c>
      <c r="P1391" t="str">
        <f t="shared" si="679"/>
        <v>0.997096854010375+0.999995785862802i</v>
      </c>
      <c r="Q1391" t="str">
        <f t="shared" si="680"/>
        <v>-0.997096854010375+0.567897390864378i</v>
      </c>
      <c r="R1391" t="str">
        <f t="shared" si="681"/>
        <v>-0.323767020586977-1.18730916393982i</v>
      </c>
      <c r="S1391" t="str">
        <f t="shared" si="682"/>
        <v>0.175068532048355i</v>
      </c>
      <c r="T1391" t="str">
        <f t="shared" si="683"/>
        <v>0.207860472418504-0.0566814170198316i</v>
      </c>
      <c r="U1391" t="str">
        <f t="shared" si="684"/>
        <v>0.0000499999999999999-0.00113049027653636i</v>
      </c>
      <c r="V1391" t="str">
        <f t="shared" si="685"/>
        <v>0.00002-0.0126614910972073i</v>
      </c>
      <c r="W1391" t="str">
        <f t="shared" si="686"/>
        <v>0.0000422728614265705-0.00103796918544261i</v>
      </c>
      <c r="X1391" t="str">
        <f t="shared" si="687"/>
        <v>0.0000476472692021514-0.00103750261243577i</v>
      </c>
      <c r="Y1391" t="str">
        <f t="shared" si="688"/>
        <v>0.009+0.631837114489979i</v>
      </c>
      <c r="Z1391" t="str">
        <f t="shared" si="689"/>
        <v>-0.0197198462079268-0.00118926110446575i</v>
      </c>
      <c r="AA1391" t="str">
        <f t="shared" si="690"/>
        <v>0.272800232241684-19.0195611630351i</v>
      </c>
      <c r="AB1391" t="str">
        <f t="shared" si="691"/>
        <v>0.625278180043304-0.170506940853469i</v>
      </c>
      <c r="AC1391" t="str">
        <f t="shared" si="692"/>
        <v>1.07206494640941-1.16511412631781i</v>
      </c>
      <c r="AD1391" t="str">
        <f t="shared" si="693"/>
        <v>0.346654679110982+0.217697000088068i</v>
      </c>
      <c r="AE1391" t="str">
        <f t="shared" si="694"/>
        <v>-0.00657707838456316-0.00470521428821147i</v>
      </c>
      <c r="AF1391" t="str">
        <f t="shared" si="695"/>
        <v>-3.91839223975658-0.693516868544894i</v>
      </c>
      <c r="AG1391" t="str">
        <f t="shared" si="696"/>
        <v>1.01533094936426-0.0236524721282291i</v>
      </c>
      <c r="AH1391" t="str">
        <f t="shared" si="697"/>
        <v>0.0216291638238595+0.0231547882667985i</v>
      </c>
      <c r="AI1391">
        <f t="shared" si="698"/>
        <v>-29.982814499566068</v>
      </c>
      <c r="AJ1391">
        <f t="shared" si="699"/>
        <v>46.951101832739361</v>
      </c>
      <c r="AK1391"/>
      <c r="AL1391"/>
      <c r="AM1391"/>
      <c r="AN1391"/>
    </row>
    <row r="1392" spans="1:40" x14ac:dyDescent="0.35">
      <c r="A1392"/>
      <c r="B1392">
        <f t="shared" si="665"/>
        <v>125800</v>
      </c>
      <c r="C1392" s="237" t="str">
        <f t="shared" si="668"/>
        <v>-1.33661713099411E-06+0.00538812557275118i</v>
      </c>
      <c r="D1392" s="208" t="str">
        <f t="shared" si="669"/>
        <v>-1.64875576711126+0.0413089627244257i</v>
      </c>
      <c r="E1392" t="str">
        <f t="shared" si="670"/>
        <v>36500</v>
      </c>
      <c r="F1392" t="str">
        <f t="shared" si="671"/>
        <v>0.21505376344086</v>
      </c>
      <c r="G1392" t="str">
        <f t="shared" si="666"/>
        <v>0.21505376344086</v>
      </c>
      <c r="H1392" t="str">
        <f t="shared" si="672"/>
        <v>2.27000201964796+0.734403015360169i</v>
      </c>
      <c r="I1392" t="str">
        <f t="shared" si="673"/>
        <v>494.015444776995i</v>
      </c>
      <c r="J1392" t="str">
        <f t="shared" si="667"/>
        <v>-329.347785100428+108.074770822974i</v>
      </c>
      <c r="K1392" t="str">
        <f t="shared" si="674"/>
        <v>0.444365816178137-1.3541633835369i</v>
      </c>
      <c r="L1392" t="str">
        <f t="shared" si="675"/>
        <v>0.135029418906801-0.34988955503741i</v>
      </c>
      <c r="M1392" t="str">
        <f t="shared" si="676"/>
        <v>0.579395235084938-1.70405293857431i</v>
      </c>
      <c r="N1392" t="str">
        <f t="shared" si="677"/>
        <v>-1.56914050622338i</v>
      </c>
      <c r="O1392" t="str">
        <f t="shared" si="678"/>
        <v>0.0016558198148779-0.999998629129431i</v>
      </c>
      <c r="P1392" t="str">
        <f t="shared" si="679"/>
        <v>0.998344180185122+0.999998629129431i</v>
      </c>
      <c r="Q1392" t="str">
        <f t="shared" si="680"/>
        <v>-0.998344180185122+0.569141877093949i</v>
      </c>
      <c r="R1392" t="str">
        <f t="shared" si="681"/>
        <v>-0.323751029247044-1.18622306928919i</v>
      </c>
      <c r="S1392" t="str">
        <f t="shared" si="682"/>
        <v>0.17520780693463i</v>
      </c>
      <c r="T1392" t="str">
        <f t="shared" si="683"/>
        <v>0.207835542505425-0.0567237078272038i</v>
      </c>
      <c r="U1392" t="str">
        <f t="shared" si="684"/>
        <v>0.0000499999999999999-0.00112959163561702i</v>
      </c>
      <c r="V1392" t="str">
        <f t="shared" si="685"/>
        <v>0.00002-0.0126514263189106i</v>
      </c>
      <c r="W1392" t="str">
        <f t="shared" si="686"/>
        <v>0.0000422728602790576-0.00103714431661343i</v>
      </c>
      <c r="X1392" t="str">
        <f t="shared" si="687"/>
        <v>0.000047638715457737-0.0010366781587437i</v>
      </c>
      <c r="Y1392" t="str">
        <f t="shared" si="688"/>
        <v>0.009+0.632339769314554i</v>
      </c>
      <c r="Z1392" t="str">
        <f t="shared" si="689"/>
        <v>-0.019688470082868-0.00118770010818413i</v>
      </c>
      <c r="AA1392" t="str">
        <f t="shared" si="690"/>
        <v>0.272365108295254-19.0043988489522i</v>
      </c>
      <c r="AB1392" t="str">
        <f t="shared" si="691"/>
        <v>0.625203186801457-0.170634158494988i</v>
      </c>
      <c r="AC1392" t="str">
        <f t="shared" si="692"/>
        <v>1.07147010818814-1.16424394604977i</v>
      </c>
      <c r="AD1392" t="str">
        <f t="shared" si="693"/>
        <v>0.346931134013624+0.217717985965124i</v>
      </c>
      <c r="AE1392" t="str">
        <f t="shared" si="694"/>
        <v>-0.00657195957735828-0.00469858419857704i</v>
      </c>
      <c r="AF1392" t="str">
        <f t="shared" si="695"/>
        <v>-3.91875778675922-0.693094052635743i</v>
      </c>
      <c r="AG1392" t="str">
        <f t="shared" si="696"/>
        <v>1.01532017078749-0.0236527862771421i</v>
      </c>
      <c r="AH1392" t="str">
        <f t="shared" si="697"/>
        <v>0.0216191843082611+0.0231246794199569i</v>
      </c>
      <c r="AI1392">
        <f t="shared" si="698"/>
        <v>-29.990716338556943</v>
      </c>
      <c r="AJ1392">
        <f t="shared" si="699"/>
        <v>46.927101937062176</v>
      </c>
      <c r="AK1392"/>
      <c r="AL1392"/>
      <c r="AM1392"/>
      <c r="AN1392"/>
    </row>
    <row r="1393" spans="1:40" x14ac:dyDescent="0.35">
      <c r="A1393"/>
      <c r="B1393">
        <f t="shared" si="665"/>
        <v>125900</v>
      </c>
      <c r="C1393" s="237" t="str">
        <f t="shared" si="668"/>
        <v>-1.33449467472089E-06+0.00538384588656341i</v>
      </c>
      <c r="D1393" s="208" t="str">
        <f t="shared" si="669"/>
        <v>-1.6487557508391+0.0412761517969862i</v>
      </c>
      <c r="E1393" t="str">
        <f t="shared" si="670"/>
        <v>36500</v>
      </c>
      <c r="F1393" t="str">
        <f t="shared" si="671"/>
        <v>0.21505376344086</v>
      </c>
      <c r="G1393" t="str">
        <f t="shared" si="666"/>
        <v>0.21505376344086</v>
      </c>
      <c r="H1393" t="str">
        <f t="shared" si="672"/>
        <v>2.27036683971938+0.733947799203991i</v>
      </c>
      <c r="I1393" t="str">
        <f t="shared" si="673"/>
        <v>494.408143858694i</v>
      </c>
      <c r="J1393" t="str">
        <f t="shared" si="667"/>
        <v>-329.873189049398+108.160680815679i</v>
      </c>
      <c r="K1393" t="str">
        <f t="shared" si="674"/>
        <v>0.443724827615374-1.35329144419235i</v>
      </c>
      <c r="L1393" t="str">
        <f t="shared" si="675"/>
        <v>0.134842757579711-0.349683623494865i</v>
      </c>
      <c r="M1393" t="str">
        <f t="shared" si="676"/>
        <v>0.578567585195085-1.70297506768722i</v>
      </c>
      <c r="N1393" t="str">
        <f t="shared" si="677"/>
        <v>-1.57038783571959i</v>
      </c>
      <c r="O1393" t="str">
        <f t="shared" si="678"/>
        <v>0.000408491063946192-0.999999916567522i</v>
      </c>
      <c r="P1393" t="str">
        <f t="shared" si="679"/>
        <v>0.999591508936054+0.999999916567522i</v>
      </c>
      <c r="Q1393" t="str">
        <f t="shared" si="680"/>
        <v>-0.999591508936054+0.570387919152068i</v>
      </c>
      <c r="R1393" t="str">
        <f t="shared" si="681"/>
        <v>-0.323735022664213-1.1851385810215i</v>
      </c>
      <c r="S1393" t="str">
        <f t="shared" si="682"/>
        <v>0.175347081820906i</v>
      </c>
      <c r="T1393" t="str">
        <f t="shared" si="683"/>
        <v>0.207810591735489-0.0567659915073946i</v>
      </c>
      <c r="U1393" t="str">
        <f t="shared" si="684"/>
        <v>0.0000500000000000001-0.0011286944222448i</v>
      </c>
      <c r="V1393" t="str">
        <f t="shared" si="685"/>
        <v>0.00002-0.0126413775291418i</v>
      </c>
      <c r="W1393" t="str">
        <f t="shared" si="686"/>
        <v>0.0000422728591306323-0.0010363207583193i</v>
      </c>
      <c r="X1393" t="str">
        <f t="shared" si="687"/>
        <v>0.0000476301820830883-0.00103585501482162i</v>
      </c>
      <c r="Y1393" t="str">
        <f t="shared" si="688"/>
        <v>0.009+0.632842424139128i</v>
      </c>
      <c r="Z1393" t="str">
        <f t="shared" si="689"/>
        <v>-0.0196571688251018-0.00118614306272892i</v>
      </c>
      <c r="AA1393" t="str">
        <f t="shared" si="690"/>
        <v>0.27193102582939-18.9892607246424i</v>
      </c>
      <c r="AB1393" t="str">
        <f t="shared" si="691"/>
        <v>0.625128130818784-0.170761354696785i</v>
      </c>
      <c r="AC1393" t="str">
        <f t="shared" si="692"/>
        <v>1.07087654351222-1.16337460552586i</v>
      </c>
      <c r="AD1393" t="str">
        <f t="shared" si="693"/>
        <v>0.347207646491049+0.217738641758419i</v>
      </c>
      <c r="AE1393" t="str">
        <f t="shared" si="694"/>
        <v>-0.00656685014503104-0.00469196318200539i</v>
      </c>
      <c r="AF1393" t="str">
        <f t="shared" si="695"/>
        <v>-3.91912259055848-0.692671647407005i</v>
      </c>
      <c r="AG1393" t="str">
        <f t="shared" si="696"/>
        <v>1.01530938677819-0.0236531040099828i</v>
      </c>
      <c r="AH1393" t="str">
        <f t="shared" si="697"/>
        <v>0.021609217786653+0.0230946105592386i</v>
      </c>
      <c r="AI1393">
        <f t="shared" si="698"/>
        <v>-29.998613387796958</v>
      </c>
      <c r="AJ1393">
        <f t="shared" si="699"/>
        <v>46.903090622225584</v>
      </c>
      <c r="AK1393"/>
      <c r="AL1393"/>
      <c r="AM1393"/>
      <c r="AN1393"/>
    </row>
    <row r="1394" spans="1:40" x14ac:dyDescent="0.35">
      <c r="A1394"/>
      <c r="B1394">
        <f t="shared" ref="B1394:B1457" si="700">B1393+100</f>
        <v>126000</v>
      </c>
      <c r="C1394" s="237" t="str">
        <f t="shared" si="668"/>
        <v>-1.33237726990896E-06+0.00537957299352707i</v>
      </c>
      <c r="D1394" s="208" t="str">
        <f t="shared" si="669"/>
        <v>-1.64875573460566+0.0412433929503742i</v>
      </c>
      <c r="E1394" t="str">
        <f t="shared" si="670"/>
        <v>36500</v>
      </c>
      <c r="F1394" t="str">
        <f t="shared" si="671"/>
        <v>0.21505376344086</v>
      </c>
      <c r="G1394" t="str">
        <f t="shared" si="666"/>
        <v>0.21505376344086</v>
      </c>
      <c r="H1394" t="str">
        <f t="shared" si="672"/>
        <v>2.27073091846847+0.733493045504875i</v>
      </c>
      <c r="I1394" t="str">
        <f t="shared" si="673"/>
        <v>494.800842940392i</v>
      </c>
      <c r="J1394" t="str">
        <f t="shared" si="667"/>
        <v>-330.399010482634+108.246590808384i</v>
      </c>
      <c r="K1394" t="str">
        <f t="shared" si="674"/>
        <v>0.44308517846807-1.35242046361088i</v>
      </c>
      <c r="L1394" t="str">
        <f t="shared" si="675"/>
        <v>0.134656463905568-0.349477877168329i</v>
      </c>
      <c r="M1394" t="str">
        <f t="shared" si="676"/>
        <v>0.577741642373638-1.70189834077921i</v>
      </c>
      <c r="N1394" t="str">
        <f t="shared" si="677"/>
        <v>-1.57163516521579i</v>
      </c>
      <c r="O1394" t="str">
        <f t="shared" si="678"/>
        <v>-0.000838838322518676-0.999999648175072i</v>
      </c>
      <c r="P1394" t="str">
        <f t="shared" si="679"/>
        <v>1.00083883832252+0.999999648175072i</v>
      </c>
      <c r="Q1394" t="str">
        <f t="shared" si="680"/>
        <v>-1.00083883832252+0.571635517040718i</v>
      </c>
      <c r="R1394" t="str">
        <f t="shared" si="681"/>
        <v>-0.323719000832006-1.18405569529837i</v>
      </c>
      <c r="S1394" t="str">
        <f t="shared" si="682"/>
        <v>0.175486356707181i</v>
      </c>
      <c r="T1394" t="str">
        <f t="shared" si="683"/>
        <v>0.207785620106299-0.0568082680528976i</v>
      </c>
      <c r="U1394" t="str">
        <f t="shared" si="684"/>
        <v>0.0000500000000000001-0.0011277986330208i</v>
      </c>
      <c r="V1394" t="str">
        <f t="shared" si="685"/>
        <v>0.00002-0.012631344689833i</v>
      </c>
      <c r="W1394" t="str">
        <f t="shared" si="686"/>
        <v>0.0000422728579812944-0.00103549850743991i</v>
      </c>
      <c r="X1394" t="str">
        <f t="shared" si="687"/>
        <v>0.0000476216690135655-0.00103503317755138i</v>
      </c>
      <c r="Y1394" t="str">
        <f t="shared" si="688"/>
        <v>0.009+0.633345078963702i</v>
      </c>
      <c r="Z1394" t="str">
        <f t="shared" si="689"/>
        <v>-0.019625942196523-0.00118458995400522i</v>
      </c>
      <c r="AA1394" t="str">
        <f t="shared" si="690"/>
        <v>0.271497981519014-18.9741467321823i</v>
      </c>
      <c r="AB1394" t="str">
        <f t="shared" si="691"/>
        <v>0.625053012088075-0.170888529436277i</v>
      </c>
      <c r="AC1394" t="str">
        <f t="shared" si="692"/>
        <v>1.07028424906855-1.16250610383107i</v>
      </c>
      <c r="AD1394" t="str">
        <f t="shared" si="693"/>
        <v>0.347484216176455+0.217758967355297i</v>
      </c>
      <c r="AE1394" t="str">
        <f t="shared" si="694"/>
        <v>-0.00656175005575958-0.00468535121774761i</v>
      </c>
      <c r="AF1394" t="str">
        <f t="shared" si="695"/>
        <v>-3.91948665307413-0.692249652554501i</v>
      </c>
      <c r="AG1394" t="str">
        <f t="shared" si="696"/>
        <v>1.01529859734098-0.0236534252928123i</v>
      </c>
      <c r="AH1394" t="str">
        <f t="shared" si="697"/>
        <v>0.0215992642081312+0.0230645815948444i</v>
      </c>
      <c r="AI1394">
        <f t="shared" si="698"/>
        <v>-30.006505657241867</v>
      </c>
      <c r="AJ1394">
        <f t="shared" si="699"/>
        <v>46.879067908366473</v>
      </c>
      <c r="AK1394"/>
      <c r="AL1394"/>
      <c r="AM1394"/>
      <c r="AN1394"/>
    </row>
    <row r="1395" spans="1:40" x14ac:dyDescent="0.35">
      <c r="A1395"/>
      <c r="B1395">
        <f t="shared" si="700"/>
        <v>126100</v>
      </c>
      <c r="C1395" s="237" t="str">
        <f t="shared" si="668"/>
        <v>-1.33026490054102E-06+0.00537530687748082i</v>
      </c>
      <c r="D1395" s="208" t="str">
        <f t="shared" si="669"/>
        <v>-1.64875571841084+0.0412106860606863i</v>
      </c>
      <c r="E1395" t="str">
        <f t="shared" si="670"/>
        <v>36500</v>
      </c>
      <c r="F1395" t="str">
        <f t="shared" si="671"/>
        <v>0.21505376344086</v>
      </c>
      <c r="G1395" t="str">
        <f t="shared" si="666"/>
        <v>0.21505376344086</v>
      </c>
      <c r="H1395" t="str">
        <f t="shared" si="672"/>
        <v>2.27109425780931+0.73303875383368i</v>
      </c>
      <c r="I1395" t="str">
        <f t="shared" si="673"/>
        <v>495.193542022091i</v>
      </c>
      <c r="J1395" t="str">
        <f t="shared" si="667"/>
        <v>-330.925249400136+108.332500801089i</v>
      </c>
      <c r="K1395" t="str">
        <f t="shared" si="674"/>
        <v>0.442446865145357-1.35155044065099i</v>
      </c>
      <c r="L1395" t="str">
        <f t="shared" si="675"/>
        <v>0.134470536974867-0.349272315967324i</v>
      </c>
      <c r="M1395" t="str">
        <f t="shared" si="676"/>
        <v>0.576917402120224-1.70082275661831i</v>
      </c>
      <c r="N1395" t="str">
        <f t="shared" si="677"/>
        <v>-1.57288249471199i</v>
      </c>
      <c r="O1395" t="str">
        <f t="shared" si="678"/>
        <v>-0.00208616640389293-0.9999978239525i</v>
      </c>
      <c r="P1395" t="str">
        <f t="shared" si="679"/>
        <v>1.00208616640389+0.9999978239525i</v>
      </c>
      <c r="Q1395" t="str">
        <f t="shared" si="680"/>
        <v>-1.00208616640389+0.57288467075949i</v>
      </c>
      <c r="R1395" t="str">
        <f t="shared" si="681"/>
        <v>-0.323702963743926-1.18297440829357i</v>
      </c>
      <c r="S1395" t="str">
        <f t="shared" si="682"/>
        <v>0.175625631593457i</v>
      </c>
      <c r="T1395" t="str">
        <f t="shared" si="683"/>
        <v>0.207760627615454-0.0568505374562009i</v>
      </c>
      <c r="U1395" t="str">
        <f t="shared" si="684"/>
        <v>0.0000500000000000001-0.00112690426455687i</v>
      </c>
      <c r="V1395" t="str">
        <f t="shared" si="685"/>
        <v>0.00002-0.0126213277630369i</v>
      </c>
      <c r="W1395" t="str">
        <f t="shared" si="686"/>
        <v>0.000042272856831044-0.00103467756086483i</v>
      </c>
      <c r="X1395" t="str">
        <f t="shared" si="687"/>
        <v>0.0000476131761847839-0.0010342126438247i</v>
      </c>
      <c r="Y1395" t="str">
        <f t="shared" si="688"/>
        <v>0.009+0.633847733788277i</v>
      </c>
      <c r="Z1395" t="str">
        <f t="shared" si="689"/>
        <v>-0.0195947899599724-0.00118304076798153i</v>
      </c>
      <c r="AA1395" t="str">
        <f t="shared" si="690"/>
        <v>0.271065972052325-18.9590568138334i</v>
      </c>
      <c r="AB1395" t="str">
        <f t="shared" si="691"/>
        <v>0.624977830602107-0.171015682690869i</v>
      </c>
      <c r="AC1395" t="str">
        <f t="shared" si="692"/>
        <v>1.06969322155446-1.16163844004984i</v>
      </c>
      <c r="AD1395" t="str">
        <f t="shared" si="693"/>
        <v>0.347760842702834+0.217778962643458i</v>
      </c>
      <c r="AE1395" t="str">
        <f t="shared" si="694"/>
        <v>-0.00655665927784906-0.00467874828512428i</v>
      </c>
      <c r="AF1395" t="str">
        <f t="shared" si="695"/>
        <v>-3.91984997622015-0.691828067772994i</v>
      </c>
      <c r="AG1395" t="str">
        <f t="shared" si="696"/>
        <v>1.01528780248047-0.0236537500917858i</v>
      </c>
      <c r="AH1395" t="str">
        <f t="shared" si="697"/>
        <v>0.021589323521998+0.0230345924372657i</v>
      </c>
      <c r="AI1395">
        <f t="shared" si="698"/>
        <v>-30.014393156823751</v>
      </c>
      <c r="AJ1395">
        <f t="shared" si="699"/>
        <v>46.855033815552801</v>
      </c>
      <c r="AK1395"/>
      <c r="AL1395"/>
      <c r="AM1395"/>
      <c r="AN1395"/>
    </row>
    <row r="1396" spans="1:40" x14ac:dyDescent="0.35">
      <c r="A1396"/>
      <c r="B1396">
        <f t="shared" si="700"/>
        <v>126200</v>
      </c>
      <c r="C1396" s="237" t="str">
        <f t="shared" si="668"/>
        <v>-1.32815755066318E-06+0.00537104752231454i</v>
      </c>
      <c r="D1396" s="208" t="str">
        <f t="shared" si="669"/>
        <v>-1.64875570225448+0.0411780310044115i</v>
      </c>
      <c r="E1396" t="str">
        <f t="shared" si="670"/>
        <v>36500</v>
      </c>
      <c r="F1396" t="str">
        <f t="shared" si="671"/>
        <v>0.21505376344086</v>
      </c>
      <c r="G1396" t="str">
        <f t="shared" si="666"/>
        <v>0.21505376344086</v>
      </c>
      <c r="H1396" t="str">
        <f t="shared" si="672"/>
        <v>2.2714568596501+0.732584923760543i</v>
      </c>
      <c r="I1396" t="str">
        <f t="shared" si="673"/>
        <v>495.58624110379i</v>
      </c>
      <c r="J1396" t="str">
        <f t="shared" si="667"/>
        <v>-331.451905801905+108.418410793794i</v>
      </c>
      <c r="K1396" t="str">
        <f t="shared" si="674"/>
        <v>0.441809884067867-1.35068137417114i</v>
      </c>
      <c r="L1396" t="str">
        <f t="shared" si="675"/>
        <v>0.134284975880711-0.34906693980065i</v>
      </c>
      <c r="M1396" t="str">
        <f t="shared" si="676"/>
        <v>0.576094859948578-1.69974831397179i</v>
      </c>
      <c r="N1396" t="str">
        <f t="shared" si="677"/>
        <v>-1.5741298242082i</v>
      </c>
      <c r="O1396" t="str">
        <f t="shared" si="678"/>
        <v>-0.00333349123955573-0.999994443902643i</v>
      </c>
      <c r="P1396" t="str">
        <f t="shared" si="679"/>
        <v>1.00333349123956+0.999994443902643i</v>
      </c>
      <c r="Q1396" t="str">
        <f t="shared" si="680"/>
        <v>-1.00333349123956+0.574135380305557i</v>
      </c>
      <c r="R1396" t="str">
        <f t="shared" si="681"/>
        <v>-0.323686911393493-1.18189471619297i</v>
      </c>
      <c r="S1396" t="str">
        <f t="shared" si="682"/>
        <v>0.175764906479732i</v>
      </c>
      <c r="T1396" t="str">
        <f t="shared" si="683"/>
        <v>0.207735614260547-0.0568927997097906i</v>
      </c>
      <c r="U1396" t="str">
        <f t="shared" si="684"/>
        <v>0.0000500000000000001-0.0011260113134756i</v>
      </c>
      <c r="V1396" t="str">
        <f t="shared" si="685"/>
        <v>0.00002-0.0126113267109267i</v>
      </c>
      <c r="W1396" t="str">
        <f t="shared" si="686"/>
        <v>0.0000422728556798812-0.0010338579154935i</v>
      </c>
      <c r="X1396" t="str">
        <f t="shared" si="687"/>
        <v>0.000047604703532615-0.00103339341054317i</v>
      </c>
      <c r="Y1396" t="str">
        <f t="shared" si="688"/>
        <v>0.009+0.634350388612851i</v>
      </c>
      <c r="Z1396" t="str">
        <f t="shared" si="689"/>
        <v>-0.0195637118792326-0.00118149549068939i</v>
      </c>
      <c r="AA1396" t="str">
        <f t="shared" si="690"/>
        <v>0.270634994130731-18.9439909120418i</v>
      </c>
      <c r="AB1396" t="str">
        <f t="shared" si="691"/>
        <v>0.624902586353641-0.171142814437957i</v>
      </c>
      <c r="AC1396" t="str">
        <f t="shared" si="692"/>
        <v>1.0691034576776-1.16077161326605i</v>
      </c>
      <c r="AD1396" t="str">
        <f t="shared" si="693"/>
        <v>0.348037525702974+0.217798627510965i</v>
      </c>
      <c r="AE1396" t="str">
        <f t="shared" si="694"/>
        <v>-0.00655157777973143-0.00467215436352557i</v>
      </c>
      <c r="AF1396" t="str">
        <f t="shared" si="695"/>
        <v>-3.92021256190458-0.691406892756131i</v>
      </c>
      <c r="AG1396" t="str">
        <f t="shared" si="696"/>
        <v>1.01527700220129-0.0236540783731525i</v>
      </c>
      <c r="AH1396" t="str">
        <f t="shared" si="697"/>
        <v>0.0215793956777601+0.0230046429972821i</v>
      </c>
      <c r="AI1396">
        <f t="shared" si="698"/>
        <v>-30.022275896451511</v>
      </c>
      <c r="AJ1396">
        <f t="shared" si="699"/>
        <v>46.830988363783533</v>
      </c>
      <c r="AK1396"/>
      <c r="AL1396"/>
      <c r="AM1396"/>
      <c r="AN1396"/>
    </row>
    <row r="1397" spans="1:40" x14ac:dyDescent="0.35">
      <c r="A1397"/>
      <c r="B1397">
        <f t="shared" si="700"/>
        <v>126300</v>
      </c>
      <c r="C1397" s="237" t="str">
        <f t="shared" si="668"/>
        <v>-1.32605520438471E-06+0.00536679491196915i</v>
      </c>
      <c r="D1397" s="208" t="str">
        <f t="shared" si="669"/>
        <v>-1.64875568613649+0.0411454276584302i</v>
      </c>
      <c r="E1397" t="str">
        <f t="shared" si="670"/>
        <v>36500</v>
      </c>
      <c r="F1397" t="str">
        <f t="shared" si="671"/>
        <v>0.21505376344086</v>
      </c>
      <c r="G1397" t="str">
        <f t="shared" si="666"/>
        <v>0.21505376344086</v>
      </c>
      <c r="H1397" t="str">
        <f t="shared" si="672"/>
        <v>2.2718187258933+0.732131554854971i</v>
      </c>
      <c r="I1397" t="str">
        <f t="shared" si="673"/>
        <v>495.978940185489i</v>
      </c>
      <c r="J1397" t="str">
        <f t="shared" si="667"/>
        <v>-331.97897968794+108.504320786499i</v>
      </c>
      <c r="K1397" t="str">
        <f t="shared" si="674"/>
        <v>0.441174231667705-1.34981326302979i</v>
      </c>
      <c r="L1397" t="str">
        <f t="shared" si="675"/>
        <v>0.134099779718801-0.348861748576406i</v>
      </c>
      <c r="M1397" t="str">
        <f t="shared" si="676"/>
        <v>0.575274011386506-1.6986750116062i</v>
      </c>
      <c r="N1397" t="str">
        <f t="shared" si="677"/>
        <v>-1.5753771537044i</v>
      </c>
      <c r="O1397" t="str">
        <f t="shared" si="678"/>
        <v>-0.0045808108888604-0.99998950803076i</v>
      </c>
      <c r="P1397" t="str">
        <f t="shared" si="679"/>
        <v>1.00458081088886+0.99998950803076i</v>
      </c>
      <c r="Q1397" t="str">
        <f t="shared" si="680"/>
        <v>-1.00458081088886+0.57538764567364i</v>
      </c>
      <c r="R1397" t="str">
        <f t="shared" si="681"/>
        <v>-0.323670843774181-1.18081661519456i</v>
      </c>
      <c r="S1397" t="str">
        <f t="shared" si="682"/>
        <v>0.175904181366009i</v>
      </c>
      <c r="T1397" t="str">
        <f t="shared" si="683"/>
        <v>0.207710580039181-0.0569350548061427i</v>
      </c>
      <c r="U1397" t="str">
        <f t="shared" si="684"/>
        <v>0.00005-0.0011251197764103i</v>
      </c>
      <c r="V1397" t="str">
        <f t="shared" si="685"/>
        <v>0.00002-0.0126013414957954i</v>
      </c>
      <c r="W1397" t="str">
        <f t="shared" si="686"/>
        <v>0.000042272854527806-0.00103303956823517i</v>
      </c>
      <c r="X1397" t="str">
        <f t="shared" si="687"/>
        <v>0.0000475962509931833-0.00103257547461815i</v>
      </c>
      <c r="Y1397" t="str">
        <f t="shared" si="688"/>
        <v>0.009+0.634853043437425i</v>
      </c>
      <c r="Z1397" t="str">
        <f t="shared" si="689"/>
        <v>-0.019532707719023-0.00117995410822306i</v>
      </c>
      <c r="AA1397" t="str">
        <f t="shared" si="690"/>
        <v>0.27020504446879-18.928948969437i</v>
      </c>
      <c r="AB1397" t="str">
        <f t="shared" si="691"/>
        <v>0.624827279335465-0.171269924654908i</v>
      </c>
      <c r="AC1397" t="str">
        <f t="shared" si="692"/>
        <v>1.06851495415606-1.15990562256314i</v>
      </c>
      <c r="AD1397" t="str">
        <f t="shared" si="693"/>
        <v>0.34831426480944+0.217817961846246i</v>
      </c>
      <c r="AE1397" t="str">
        <f t="shared" si="694"/>
        <v>-0.00654650552996391-0.00466556943241062i</v>
      </c>
      <c r="AF1397" t="str">
        <f t="shared" si="695"/>
        <v>-3.92057441202979-0.690986127196541i</v>
      </c>
      <c r="AG1397" t="str">
        <f t="shared" si="696"/>
        <v>1.01526619650809-0.0236544101032539i</v>
      </c>
      <c r="AH1397" t="str">
        <f t="shared" si="697"/>
        <v>0.0215694806251258+0.022974733185961i</v>
      </c>
      <c r="AI1397">
        <f t="shared" si="698"/>
        <v>-30.030153886011171</v>
      </c>
      <c r="AJ1397">
        <f t="shared" si="699"/>
        <v>46.806931572992191</v>
      </c>
      <c r="AK1397"/>
      <c r="AL1397"/>
      <c r="AM1397"/>
      <c r="AN1397"/>
    </row>
    <row r="1398" spans="1:40" x14ac:dyDescent="0.35">
      <c r="A1398"/>
      <c r="B1398">
        <f t="shared" si="700"/>
        <v>126400</v>
      </c>
      <c r="C1398" s="237" t="str">
        <f t="shared" si="668"/>
        <v>-1.32395784587769E-06+0.00536254903043635i</v>
      </c>
      <c r="D1398" s="208" t="str">
        <f t="shared" si="669"/>
        <v>-1.64875567005675+0.041112875900012i</v>
      </c>
      <c r="E1398" t="str">
        <f t="shared" si="670"/>
        <v>36500</v>
      </c>
      <c r="F1398" t="str">
        <f t="shared" si="671"/>
        <v>0.21505376344086</v>
      </c>
      <c r="G1398" t="str">
        <f t="shared" si="666"/>
        <v>0.21505376344086</v>
      </c>
      <c r="H1398" t="str">
        <f t="shared" si="672"/>
        <v>2.27217985843557+0.731678646685787i</v>
      </c>
      <c r="I1398" t="str">
        <f t="shared" si="673"/>
        <v>496.371639267187i</v>
      </c>
      <c r="J1398" t="str">
        <f t="shared" si="667"/>
        <v>-332.506471058241+108.590230779204i</v>
      </c>
      <c r="K1398" t="str">
        <f t="shared" si="674"/>
        <v>0.440539904388392-1.34894610608537i</v>
      </c>
      <c r="L1398" t="str">
        <f t="shared" si="675"/>
        <v>0.133914947587429-0.348656742201976i</v>
      </c>
      <c r="M1398" t="str">
        <f t="shared" si="676"/>
        <v>0.574454851975821-1.69760284828735i</v>
      </c>
      <c r="N1398" t="str">
        <f t="shared" si="677"/>
        <v>-1.5766244832006i</v>
      </c>
      <c r="O1398" t="str">
        <f t="shared" si="678"/>
        <v>-0.00582812341119922-0.99998301634453i</v>
      </c>
      <c r="P1398" t="str">
        <f t="shared" si="679"/>
        <v>1.0058281234112+0.99998301634453i</v>
      </c>
      <c r="Q1398" t="str">
        <f t="shared" si="680"/>
        <v>-1.0058281234112+0.57664146685607i</v>
      </c>
      <c r="R1398" t="str">
        <f t="shared" si="681"/>
        <v>-0.323654760879496-1.1797401015083i</v>
      </c>
      <c r="S1398" t="str">
        <f t="shared" si="682"/>
        <v>0.176043456252285i</v>
      </c>
      <c r="T1398" t="str">
        <f t="shared" si="683"/>
        <v>0.207685524948943-0.0569773027377333i</v>
      </c>
      <c r="U1398" t="str">
        <f t="shared" si="684"/>
        <v>0.00005-0.00112422965000491i</v>
      </c>
      <c r="V1398" t="str">
        <f t="shared" si="685"/>
        <v>0.00002-0.012591372080055i</v>
      </c>
      <c r="W1398" t="str">
        <f t="shared" si="686"/>
        <v>0.0000422728533748184-0.00103222251600887i</v>
      </c>
      <c r="X1398" t="str">
        <f t="shared" si="687"/>
        <v>0.0000475878185028659-0.00103175883297082i</v>
      </c>
      <c r="Y1398" t="str">
        <f t="shared" si="688"/>
        <v>0.009+0.635355698262i</v>
      </c>
      <c r="Z1398" t="str">
        <f t="shared" si="689"/>
        <v>-0.0195017772449965-0.00117841660673917i</v>
      </c>
      <c r="AA1398" t="str">
        <f t="shared" si="690"/>
        <v>0.269776119794144-18.9139309288313i</v>
      </c>
      <c r="AB1398" t="str">
        <f t="shared" si="691"/>
        <v>0.62475190954032-0.171397013319088i</v>
      </c>
      <c r="AC1398" t="str">
        <f t="shared" si="692"/>
        <v>1.06792770771817-1.15904046702392i</v>
      </c>
      <c r="AD1398" t="str">
        <f t="shared" si="693"/>
        <v>0.348591059654612+0.217836965538074i</v>
      </c>
      <c r="AE1398" t="str">
        <f t="shared" si="694"/>
        <v>-0.0065414424972298-0.0046589934713073i</v>
      </c>
      <c r="AF1398" t="str">
        <f t="shared" si="695"/>
        <v>-3.92093552849232-0.690565770785775i</v>
      </c>
      <c r="AG1398" t="str">
        <f t="shared" si="696"/>
        <v>1.01525538540551-0.0236547452485256i</v>
      </c>
      <c r="AH1398" t="str">
        <f t="shared" si="697"/>
        <v>0.0215595783140096+0.0229448629146568i</v>
      </c>
      <c r="AI1398">
        <f t="shared" si="698"/>
        <v>-30.038027135364818</v>
      </c>
      <c r="AJ1398">
        <f t="shared" si="699"/>
        <v>46.782863463040222</v>
      </c>
      <c r="AK1398"/>
      <c r="AL1398"/>
      <c r="AM1398"/>
      <c r="AN1398"/>
    </row>
    <row r="1399" spans="1:40" x14ac:dyDescent="0.35">
      <c r="A1399"/>
      <c r="B1399">
        <f t="shared" si="700"/>
        <v>126500</v>
      </c>
      <c r="C1399" s="237" t="str">
        <f t="shared" si="668"/>
        <v>-1.32186545937676E-06+0.00535830986175851i</v>
      </c>
      <c r="D1399" s="208" t="str">
        <f t="shared" si="669"/>
        <v>-1.64875565401511+0.0410803756068153i</v>
      </c>
      <c r="E1399" t="str">
        <f t="shared" si="670"/>
        <v>36500</v>
      </c>
      <c r="F1399" t="str">
        <f t="shared" si="671"/>
        <v>0.21505376344086</v>
      </c>
      <c r="G1399" t="str">
        <f t="shared" si="666"/>
        <v>0.21505376344086</v>
      </c>
      <c r="H1399" t="str">
        <f t="shared" si="672"/>
        <v>2.27254025916773+0.731226198821157i</v>
      </c>
      <c r="I1399" t="str">
        <f t="shared" si="673"/>
        <v>496.764338348886i</v>
      </c>
      <c r="J1399" t="str">
        <f t="shared" si="667"/>
        <v>-333.034379912808+108.676140771909i</v>
      </c>
      <c r="K1399" t="str">
        <f t="shared" si="674"/>
        <v>0.439906898684838-1.34807990219635i</v>
      </c>
      <c r="L1399" t="str">
        <f t="shared" si="675"/>
        <v>0.133730478587473-0.348451920584055i</v>
      </c>
      <c r="M1399" t="str">
        <f t="shared" si="676"/>
        <v>0.573637377272311-1.69653182278041i</v>
      </c>
      <c r="N1399" t="str">
        <f t="shared" si="677"/>
        <v>-1.5778718126968i</v>
      </c>
      <c r="O1399" t="str">
        <f t="shared" si="678"/>
        <v>-0.00707542686596488-0.999974968854053i</v>
      </c>
      <c r="P1399" t="str">
        <f t="shared" si="679"/>
        <v>1.00707542686596+0.999974968854053i</v>
      </c>
      <c r="Q1399" t="str">
        <f t="shared" si="680"/>
        <v>-1.00707542686596+0.577896843842747i</v>
      </c>
      <c r="R1399" t="str">
        <f t="shared" si="681"/>
        <v>-0.323638662702909-1.17866517135617i</v>
      </c>
      <c r="S1399" t="str">
        <f t="shared" si="682"/>
        <v>0.17618273113856i</v>
      </c>
      <c r="T1399" t="str">
        <f t="shared" si="683"/>
        <v>0.207660448987429-0.0570195434970297i</v>
      </c>
      <c r="U1399" t="str">
        <f t="shared" si="684"/>
        <v>0.00005-0.001123340930914i</v>
      </c>
      <c r="V1399" t="str">
        <f t="shared" si="685"/>
        <v>0.00002-0.0125814184262368i</v>
      </c>
      <c r="W1399" t="str">
        <f t="shared" si="686"/>
        <v>0.0000422728522209182-0.0010314067557434i</v>
      </c>
      <c r="X1399" t="str">
        <f t="shared" si="687"/>
        <v>0.0000475794059982916-0.00103094348253207i</v>
      </c>
      <c r="Y1399" t="str">
        <f t="shared" si="688"/>
        <v>0.009+0.635858353086574i</v>
      </c>
      <c r="Z1399" t="str">
        <f t="shared" si="689"/>
        <v>-0.0194709202237339-0.00117688297245638i</v>
      </c>
      <c r="AA1399" t="str">
        <f t="shared" si="690"/>
        <v>0.269348216847456-18.8989367332192i</v>
      </c>
      <c r="AB1399" t="str">
        <f t="shared" si="691"/>
        <v>0.624676476960975-0.171524080407838i</v>
      </c>
      <c r="AC1399" t="str">
        <f t="shared" si="692"/>
        <v>1.06734171510256-1.15817614573084i</v>
      </c>
      <c r="AD1399" t="str">
        <f t="shared" si="693"/>
        <v>0.348867909870638+0.217855638475601i</v>
      </c>
      <c r="AE1399" t="str">
        <f t="shared" si="694"/>
        <v>-0.00653638865033645-0.00465242645981226i</v>
      </c>
      <c r="AF1399" t="str">
        <f t="shared" si="695"/>
        <v>-3.92129591318284-0.690145823214342i</v>
      </c>
      <c r="AG1399" t="str">
        <f t="shared" si="696"/>
        <v>1.01524456889823-0.0236550837754942i</v>
      </c>
      <c r="AH1399" t="str">
        <f t="shared" si="697"/>
        <v>0.0215496886945231+0.0229150320950082i</v>
      </c>
      <c r="AI1399">
        <f t="shared" si="698"/>
        <v>-30.045895654352531</v>
      </c>
      <c r="AJ1399">
        <f t="shared" si="699"/>
        <v>46.758784053726025</v>
      </c>
      <c r="AK1399"/>
      <c r="AL1399"/>
      <c r="AM1399"/>
      <c r="AN1399"/>
    </row>
    <row r="1400" spans="1:40" x14ac:dyDescent="0.35">
      <c r="A1400"/>
      <c r="B1400">
        <f t="shared" si="700"/>
        <v>126600</v>
      </c>
      <c r="C1400" s="237" t="str">
        <f t="shared" si="668"/>
        <v>-1.31977802917878E-06+0.00535407739002839i</v>
      </c>
      <c r="D1400" s="208" t="str">
        <f t="shared" si="669"/>
        <v>-1.64875563801148+0.0410479266568843i</v>
      </c>
      <c r="E1400" t="str">
        <f t="shared" si="670"/>
        <v>36500</v>
      </c>
      <c r="F1400" t="str">
        <f t="shared" si="671"/>
        <v>0.21505376344086</v>
      </c>
      <c r="G1400" t="str">
        <f t="shared" si="666"/>
        <v>0.21505376344086</v>
      </c>
      <c r="H1400" t="str">
        <f t="shared" si="672"/>
        <v>2.27289992997495+0.730774210828621i</v>
      </c>
      <c r="I1400" t="str">
        <f t="shared" si="673"/>
        <v>497.157037430585i</v>
      </c>
      <c r="J1400" t="str">
        <f t="shared" si="667"/>
        <v>-333.562706251641+108.762050764614i</v>
      </c>
      <c r="K1400" t="str">
        <f t="shared" si="674"/>
        <v>0.439275211023284-1.34721465022118i</v>
      </c>
      <c r="L1400" t="str">
        <f t="shared" si="675"/>
        <v>0.133546371822383-0.348247283628641i</v>
      </c>
      <c r="M1400" t="str">
        <f t="shared" si="676"/>
        <v>0.572821582845667-1.69546193384982i</v>
      </c>
      <c r="N1400" t="str">
        <f t="shared" si="677"/>
        <v>-1.57911914219301i</v>
      </c>
      <c r="O1400" t="str">
        <f t="shared" si="678"/>
        <v>-0.00832271931257419-0.99996536557185i</v>
      </c>
      <c r="P1400" t="str">
        <f t="shared" si="679"/>
        <v>1.00832271931257+0.99996536557185i</v>
      </c>
      <c r="Q1400" t="str">
        <f t="shared" si="680"/>
        <v>-1.00832271931257+0.57915377662116i</v>
      </c>
      <c r="R1400" t="str">
        <f t="shared" si="681"/>
        <v>-0.323622549237908-1.17759182097202i</v>
      </c>
      <c r="S1400" t="str">
        <f t="shared" si="682"/>
        <v>0.176322006024835i</v>
      </c>
      <c r="T1400" t="str">
        <f t="shared" si="683"/>
        <v>0.207635352152225-0.0570617770764989i</v>
      </c>
      <c r="U1400" t="str">
        <f t="shared" si="684"/>
        <v>0.00005-0.00112245361580269i</v>
      </c>
      <c r="V1400" t="str">
        <f t="shared" si="685"/>
        <v>0.00002-0.0125714804969901i</v>
      </c>
      <c r="W1400" t="str">
        <f t="shared" si="686"/>
        <v>0.0000422728510661057-0.00103059228437721i</v>
      </c>
      <c r="X1400" t="str">
        <f t="shared" si="687"/>
        <v>0.000047571013416339-0.00103012942024247i</v>
      </c>
      <c r="Y1400" t="str">
        <f t="shared" si="688"/>
        <v>0.009+0.636361007911148i</v>
      </c>
      <c r="Z1400" t="str">
        <f t="shared" si="689"/>
        <v>-0.0194401364227397-0.00117535319165507i</v>
      </c>
      <c r="AA1400" t="str">
        <f t="shared" si="690"/>
        <v>0.268921332382353-18.8839663257765i</v>
      </c>
      <c r="AB1400" t="str">
        <f t="shared" si="691"/>
        <v>0.624600981590169-0.171651125898498i</v>
      </c>
      <c r="AC1400" t="str">
        <f t="shared" si="692"/>
        <v>1.06675697305807-1.15731265776578i</v>
      </c>
      <c r="AD1400" t="str">
        <f t="shared" si="693"/>
        <v>0.349144815089479+0.217873980548329i</v>
      </c>
      <c r="AE1400" t="str">
        <f t="shared" si="694"/>
        <v>-0.00653134395821565-0.00464586837759011i</v>
      </c>
      <c r="AF1400" t="str">
        <f t="shared" si="695"/>
        <v>-3.92165556798643-0.689726284171737i</v>
      </c>
      <c r="AG1400" t="str">
        <f t="shared" si="696"/>
        <v>1.01523374699092-0.0236554256507798i</v>
      </c>
      <c r="AH1400" t="str">
        <f t="shared" si="697"/>
        <v>0.0215398117169815+0.0228852406389388i</v>
      </c>
      <c r="AI1400">
        <f t="shared" si="698"/>
        <v>-30.053759452790729</v>
      </c>
      <c r="AJ1400">
        <f t="shared" si="699"/>
        <v>46.734693364777513</v>
      </c>
      <c r="AK1400"/>
      <c r="AL1400"/>
      <c r="AM1400"/>
      <c r="AN1400"/>
    </row>
    <row r="1401" spans="1:40" x14ac:dyDescent="0.35">
      <c r="A1401"/>
      <c r="B1401">
        <f t="shared" si="700"/>
        <v>126700</v>
      </c>
      <c r="C1401" s="237" t="str">
        <f t="shared" si="668"/>
        <v>-1.31769553964256E-06+0.00534985159938896i</v>
      </c>
      <c r="D1401" s="208" t="str">
        <f t="shared" si="669"/>
        <v>-1.64875562204573+0.0410155289286487i</v>
      </c>
      <c r="E1401" t="str">
        <f t="shared" si="670"/>
        <v>36500</v>
      </c>
      <c r="F1401" t="str">
        <f t="shared" si="671"/>
        <v>0.21505376344086</v>
      </c>
      <c r="G1401" t="str">
        <f t="shared" si="666"/>
        <v>0.21505376344086</v>
      </c>
      <c r="H1401" t="str">
        <f t="shared" si="672"/>
        <v>2.2732588727366+0.730322682275074i</v>
      </c>
      <c r="I1401" t="str">
        <f t="shared" si="673"/>
        <v>497.549736512283i</v>
      </c>
      <c r="J1401" t="str">
        <f t="shared" si="667"/>
        <v>-334.09145007474+108.847960757319i</v>
      </c>
      <c r="K1401" t="str">
        <f t="shared" si="674"/>
        <v>0.438644837881276-1.34635034901838i</v>
      </c>
      <c r="L1401" t="str">
        <f t="shared" si="675"/>
        <v>0.133362626398176-0.348042831241043i</v>
      </c>
      <c r="M1401" t="str">
        <f t="shared" si="676"/>
        <v>0.572007464279452-1.69439318025942i</v>
      </c>
      <c r="N1401" t="str">
        <f t="shared" si="677"/>
        <v>-1.58036647168921i</v>
      </c>
      <c r="O1401" t="str">
        <f t="shared" si="678"/>
        <v>-0.00956999881043176-0.999954206512862i</v>
      </c>
      <c r="P1401" t="str">
        <f t="shared" si="679"/>
        <v>1.00956999881043+0.999954206512862i</v>
      </c>
      <c r="Q1401" t="str">
        <f t="shared" si="680"/>
        <v>-1.00956999881043+0.580412265176348i</v>
      </c>
      <c r="R1401" t="str">
        <f t="shared" si="681"/>
        <v>-0.323606420477957-1.17652004660166i</v>
      </c>
      <c r="S1401" t="str">
        <f t="shared" si="682"/>
        <v>0.176461280911111i</v>
      </c>
      <c r="T1401" t="str">
        <f t="shared" si="683"/>
        <v>0.207610234440929-0.0571040034685999i</v>
      </c>
      <c r="U1401" t="str">
        <f t="shared" si="684"/>
        <v>0.00005-0.00112156770134665i</v>
      </c>
      <c r="V1401" t="str">
        <f t="shared" si="685"/>
        <v>0.00002-0.0125615582550825i</v>
      </c>
      <c r="W1401" t="str">
        <f t="shared" si="686"/>
        <v>0.0000422728499103806-0.00102977909885847i</v>
      </c>
      <c r="X1401" t="str">
        <f t="shared" si="687"/>
        <v>0.0000475626406941358-0.0010293166430523i</v>
      </c>
      <c r="Y1401" t="str">
        <f t="shared" si="688"/>
        <v>0.009+0.636863662735723i</v>
      </c>
      <c r="Z1401" t="str">
        <f t="shared" si="689"/>
        <v>-0.0194094256104389-0.001173827250677i</v>
      </c>
      <c r="AA1401" t="str">
        <f t="shared" si="690"/>
        <v>0.268495463165357-18.8690196498596i</v>
      </c>
      <c r="AB1401" t="str">
        <f t="shared" si="691"/>
        <v>0.624525423420676-0.171778149768383i</v>
      </c>
      <c r="AC1401" t="str">
        <f t="shared" si="692"/>
        <v>1.06617347834378-1.15645000221025i</v>
      </c>
      <c r="AD1401" t="str">
        <f t="shared" si="693"/>
        <v>0.349421774942877+0.217891991646138i</v>
      </c>
      <c r="AE1401" t="str">
        <f t="shared" si="694"/>
        <v>-0.00652630838992275-0.00463931920437395i</v>
      </c>
      <c r="AF1401" t="str">
        <f t="shared" si="695"/>
        <v>-3.92201449478233-0.689307153346425i</v>
      </c>
      <c r="AG1401" t="str">
        <f t="shared" si="696"/>
        <v>1.01522291968826-0.0236557708410935i</v>
      </c>
      <c r="AH1401" t="str">
        <f t="shared" si="697"/>
        <v>0.0215299473318989+0.0228554884586573i</v>
      </c>
      <c r="AI1401">
        <f t="shared" si="698"/>
        <v>-30.061618540472669</v>
      </c>
      <c r="AJ1401">
        <f t="shared" si="699"/>
        <v>46.710591415858978</v>
      </c>
      <c r="AK1401"/>
      <c r="AL1401"/>
      <c r="AM1401"/>
      <c r="AN1401"/>
    </row>
    <row r="1402" spans="1:40" x14ac:dyDescent="0.35">
      <c r="A1402"/>
      <c r="B1402">
        <f t="shared" si="700"/>
        <v>126800</v>
      </c>
      <c r="C1402" s="237" t="str">
        <f t="shared" si="668"/>
        <v>-1.31561797518858E-06+0.00534563247403325i</v>
      </c>
      <c r="D1402" s="208" t="str">
        <f t="shared" si="669"/>
        <v>-1.64875560611774+0.0409831823009216i</v>
      </c>
      <c r="E1402" t="str">
        <f t="shared" si="670"/>
        <v>36500</v>
      </c>
      <c r="F1402" t="str">
        <f t="shared" si="671"/>
        <v>0.21505376344086</v>
      </c>
      <c r="G1402" t="str">
        <f t="shared" si="666"/>
        <v>0.21505376344086</v>
      </c>
      <c r="H1402" t="str">
        <f t="shared" si="672"/>
        <v>2.27361708932637+0.729871612726783i</v>
      </c>
      <c r="I1402" t="str">
        <f t="shared" si="673"/>
        <v>497.942435593982i</v>
      </c>
      <c r="J1402" t="str">
        <f t="shared" si="667"/>
        <v>-334.620611382106+108.933870750024i</v>
      </c>
      <c r="K1402" t="str">
        <f t="shared" si="674"/>
        <v>0.438015775747615-1.34548699744649i</v>
      </c>
      <c r="L1402" t="str">
        <f t="shared" si="675"/>
        <v>0.133179241423431-0.347838563325892i</v>
      </c>
      <c r="M1402" t="str">
        <f t="shared" si="676"/>
        <v>0.571195017171046-1.69332556077238i</v>
      </c>
      <c r="N1402" t="str">
        <f t="shared" si="677"/>
        <v>-1.58161380118541i</v>
      </c>
      <c r="O1402" t="str">
        <f t="shared" si="678"/>
        <v>-0.0108172634189914-0.999941491694451i</v>
      </c>
      <c r="P1402" t="str">
        <f t="shared" si="679"/>
        <v>1.01081726341899+0.999941491694451i</v>
      </c>
      <c r="Q1402" t="str">
        <f t="shared" si="680"/>
        <v>-1.01081726341899+0.581672309490959i</v>
      </c>
      <c r="R1402" t="str">
        <f t="shared" si="681"/>
        <v>-0.323590276416514-1.17544984450267i</v>
      </c>
      <c r="S1402" t="str">
        <f t="shared" si="682"/>
        <v>0.176600555797386i</v>
      </c>
      <c r="T1402" t="str">
        <f t="shared" si="683"/>
        <v>0.207585095851122-0.0571462226657861i</v>
      </c>
      <c r="U1402" t="str">
        <f t="shared" si="684"/>
        <v>0.00005-0.00112068318423203i</v>
      </c>
      <c r="V1402" t="str">
        <f t="shared" si="685"/>
        <v>0.00002-0.0125516516633987i</v>
      </c>
      <c r="W1402" t="str">
        <f t="shared" si="686"/>
        <v>0.0000422728487537434-0.00102896719614497i</v>
      </c>
      <c r="X1402" t="str">
        <f t="shared" si="687"/>
        <v>0.0000475542877690579-0.00102850514792141i</v>
      </c>
      <c r="Y1402" t="str">
        <f t="shared" si="688"/>
        <v>0.009+0.637366317560297i</v>
      </c>
      <c r="Z1402" t="str">
        <f t="shared" si="689"/>
        <v>-0.0193787875561706-0.00117230513592498i</v>
      </c>
      <c r="AA1402" t="str">
        <f t="shared" si="690"/>
        <v>0.268070605975829-18.8540966490052i</v>
      </c>
      <c r="AB1402" t="str">
        <f t="shared" si="691"/>
        <v>0.624449802445218-0.171905151994792i</v>
      </c>
      <c r="AC1402" t="str">
        <f t="shared" si="692"/>
        <v>1.06559122772891-1.15558817814521i</v>
      </c>
      <c r="AD1402" t="str">
        <f t="shared" si="693"/>
        <v>0.349698789062373+0.217909671659248i</v>
      </c>
      <c r="AE1402" t="str">
        <f t="shared" si="694"/>
        <v>-0.006521281914636-0.00463277891996403i</v>
      </c>
      <c r="AF1402" t="str">
        <f t="shared" si="695"/>
        <v>-3.92237269544411-0.688888430425861i</v>
      </c>
      <c r="AG1402" t="str">
        <f t="shared" si="696"/>
        <v>1.01521208699496-0.0236561193132384i</v>
      </c>
      <c r="AH1402" t="str">
        <f t="shared" si="697"/>
        <v>0.0215200954899879+0.0228257754666514i</v>
      </c>
      <c r="AI1402">
        <f t="shared" si="698"/>
        <v>-30.069472927169443</v>
      </c>
      <c r="AJ1402">
        <f t="shared" si="699"/>
        <v>46.686478226564361</v>
      </c>
      <c r="AK1402"/>
      <c r="AL1402"/>
      <c r="AM1402"/>
      <c r="AN1402"/>
    </row>
    <row r="1403" spans="1:40" x14ac:dyDescent="0.35">
      <c r="A1403"/>
      <c r="B1403">
        <f t="shared" si="700"/>
        <v>126900</v>
      </c>
      <c r="C1403" s="237" t="str">
        <f t="shared" si="668"/>
        <v>-1.31354532029865E-06+0.00534141999820408i</v>
      </c>
      <c r="D1403" s="208" t="str">
        <f t="shared" si="669"/>
        <v>-1.64875559022738+0.040950886652898i</v>
      </c>
      <c r="E1403" t="str">
        <f t="shared" si="670"/>
        <v>36500</v>
      </c>
      <c r="F1403" t="str">
        <f t="shared" si="671"/>
        <v>0.21505376344086</v>
      </c>
      <c r="G1403" t="str">
        <f t="shared" si="666"/>
        <v>0.21505376344086</v>
      </c>
      <c r="H1403" t="str">
        <f t="shared" si="672"/>
        <v>2.27397458161224+0.729421001749403i</v>
      </c>
      <c r="I1403" t="str">
        <f t="shared" si="673"/>
        <v>498.335134675681i</v>
      </c>
      <c r="J1403" t="str">
        <f t="shared" si="667"/>
        <v>-335.150190173737+109.019780742729i</v>
      </c>
      <c r="K1403" t="str">
        <f t="shared" si="674"/>
        <v>0.437388021122322-1.34462459436415i</v>
      </c>
      <c r="L1403" t="str">
        <f t="shared" si="675"/>
        <v>0.132996216009278-0.347634479787145i</v>
      </c>
      <c r="M1403" t="str">
        <f t="shared" si="676"/>
        <v>0.5703842371316-1.69225907415129i</v>
      </c>
      <c r="N1403" t="str">
        <f t="shared" si="677"/>
        <v>-1.58286113068162i</v>
      </c>
      <c r="O1403" t="str">
        <f t="shared" si="678"/>
        <v>-0.0120645111977312-0.999927221136398i</v>
      </c>
      <c r="P1403" t="str">
        <f t="shared" si="679"/>
        <v>1.01206451119773+0.999927221136398i</v>
      </c>
      <c r="Q1403" t="str">
        <f t="shared" si="680"/>
        <v>-1.01206451119773+0.582933909545222i</v>
      </c>
      <c r="R1403" t="str">
        <f t="shared" si="681"/>
        <v>-0.323574117047034-1.17438121094443i</v>
      </c>
      <c r="S1403" t="str">
        <f t="shared" si="682"/>
        <v>0.176739830683662i</v>
      </c>
      <c r="T1403" t="str">
        <f t="shared" si="683"/>
        <v>0.207559936380393-0.0571884346605082i</v>
      </c>
      <c r="U1403" t="str">
        <f t="shared" si="684"/>
        <v>0.00005-0.0011198000611554i</v>
      </c>
      <c r="V1403" t="str">
        <f t="shared" si="685"/>
        <v>0.00002-0.0125417606849405i</v>
      </c>
      <c r="W1403" t="str">
        <f t="shared" si="686"/>
        <v>0.0000422728475961935-0.00102815657320402i</v>
      </c>
      <c r="X1403" t="str">
        <f t="shared" si="687"/>
        <v>0.0000475459545787269-0.00102769493181923i</v>
      </c>
      <c r="Y1403" t="str">
        <f t="shared" si="688"/>
        <v>0.009+0.637868972384872i</v>
      </c>
      <c r="Z1403" t="str">
        <f t="shared" si="689"/>
        <v>-0.0193482220301851-0.00117078683386251i</v>
      </c>
      <c r="AA1403" t="str">
        <f t="shared" si="690"/>
        <v>0.267646757605905-18.8391972669287i</v>
      </c>
      <c r="AB1403" t="str">
        <f t="shared" si="691"/>
        <v>0.624374118656543-0.172032132555014i</v>
      </c>
      <c r="AC1403" t="str">
        <f t="shared" si="692"/>
        <v>1.06501021799281-1.15472718465126i</v>
      </c>
      <c r="AD1403" t="str">
        <f t="shared" si="693"/>
        <v>0.349975857079298+0.21792702047826i</v>
      </c>
      <c r="AE1403" t="str">
        <f t="shared" si="694"/>
        <v>-0.00651626450165573-0.00462624750422825i</v>
      </c>
      <c r="AF1403" t="str">
        <f t="shared" si="695"/>
        <v>-3.92273017183962-0.688470115096505i</v>
      </c>
      <c r="AG1403" t="str">
        <f t="shared" si="696"/>
        <v>1.01520124891574-0.0236564710341081i</v>
      </c>
      <c r="AH1403" t="str">
        <f t="shared" si="697"/>
        <v>0.0215102561421573+0.0227961015756907i</v>
      </c>
      <c r="AI1403">
        <f t="shared" si="698"/>
        <v>-30.077322622629513</v>
      </c>
      <c r="AJ1403">
        <f t="shared" si="699"/>
        <v>46.662353816424329</v>
      </c>
      <c r="AK1403"/>
      <c r="AL1403"/>
      <c r="AM1403"/>
      <c r="AN1403"/>
    </row>
    <row r="1404" spans="1:40" x14ac:dyDescent="0.35">
      <c r="A1404"/>
      <c r="B1404">
        <f t="shared" si="700"/>
        <v>127000</v>
      </c>
      <c r="C1404" s="237" t="str">
        <f t="shared" si="668"/>
        <v>-1.31147755951567E-06+0.0053372141561939i</v>
      </c>
      <c r="D1404" s="208" t="str">
        <f t="shared" si="669"/>
        <v>-1.64875557437455+0.0409186418641532i</v>
      </c>
      <c r="E1404" t="str">
        <f t="shared" si="670"/>
        <v>36500</v>
      </c>
      <c r="F1404" t="str">
        <f t="shared" si="671"/>
        <v>0.21505376344086</v>
      </c>
      <c r="G1404" t="str">
        <f t="shared" si="666"/>
        <v>0.21505376344086</v>
      </c>
      <c r="H1404" t="str">
        <f t="shared" si="672"/>
        <v>2.27433135145654+0.728970848907989i</v>
      </c>
      <c r="I1404" t="str">
        <f t="shared" si="673"/>
        <v>498.72783375738i</v>
      </c>
      <c r="J1404" t="str">
        <f t="shared" si="667"/>
        <v>-335.680186449635+109.105690735434i</v>
      </c>
      <c r="K1404" t="str">
        <f t="shared" si="674"/>
        <v>0.436761570516589-1.34376313863003i</v>
      </c>
      <c r="L1404" t="str">
        <f t="shared" si="675"/>
        <v>0.132813549269388-0.347430580528083i</v>
      </c>
      <c r="M1404" t="str">
        <f t="shared" si="676"/>
        <v>0.569575119785977-1.69119371915811i</v>
      </c>
      <c r="N1404" t="str">
        <f t="shared" si="677"/>
        <v>-1.58410846017782i</v>
      </c>
      <c r="O1404" t="str">
        <f t="shared" si="678"/>
        <v>-0.0133117402061241-0.999911394860907i</v>
      </c>
      <c r="P1404" t="str">
        <f t="shared" si="679"/>
        <v>1.01331174020612+0.999911394860907i</v>
      </c>
      <c r="Q1404" t="str">
        <f t="shared" si="680"/>
        <v>-1.01331174020612+0.584197065316913i</v>
      </c>
      <c r="R1404" t="str">
        <f t="shared" si="681"/>
        <v>-0.323557942362962-1.17331414220809i</v>
      </c>
      <c r="S1404" t="str">
        <f t="shared" si="682"/>
        <v>0.176879105569937i</v>
      </c>
      <c r="T1404" t="str">
        <f t="shared" si="683"/>
        <v>0.207534756026325-0.0572306394452099i</v>
      </c>
      <c r="U1404" t="str">
        <f t="shared" si="684"/>
        <v>0.00005-0.00111891832882379i</v>
      </c>
      <c r="V1404" t="str">
        <f t="shared" si="685"/>
        <v>0.00002-0.0125318852828264i</v>
      </c>
      <c r="W1404" t="str">
        <f t="shared" si="686"/>
        <v>0.0000422728464377312-0.00102734722701259i</v>
      </c>
      <c r="X1404" t="str">
        <f t="shared" si="687"/>
        <v>0.0000475376410610109-0.00102688599172479i</v>
      </c>
      <c r="Y1404" t="str">
        <f t="shared" si="688"/>
        <v>0.009+0.638371627209446i</v>
      </c>
      <c r="Z1404" t="str">
        <f t="shared" si="689"/>
        <v>-0.0193177288036399-0.00116927233101355i</v>
      </c>
      <c r="AA1404" t="str">
        <f t="shared" si="690"/>
        <v>0.267223914860435-18.8243214475245i</v>
      </c>
      <c r="AB1404" t="str">
        <f t="shared" si="691"/>
        <v>0.624298372047382-0.17215909142632i</v>
      </c>
      <c r="AC1404" t="str">
        <f t="shared" si="692"/>
        <v>1.06443044592492-1.15386702080856i</v>
      </c>
      <c r="AD1404" t="str">
        <f t="shared" si="693"/>
        <v>0.350252978624776+0.217944037994135i</v>
      </c>
      <c r="AE1404" t="str">
        <f t="shared" si="694"/>
        <v>-0.00651125612040459-0.00461972493710192i</v>
      </c>
      <c r="AF1404" t="str">
        <f t="shared" si="695"/>
        <v>-3.92308692583109-0.688052207043836i</v>
      </c>
      <c r="AG1404" t="str">
        <f t="shared" si="696"/>
        <v>1.0151904054553-0.0236568259706874i</v>
      </c>
      <c r="AH1404" t="str">
        <f t="shared" si="697"/>
        <v>0.0215004292395157+0.022766466698827i</v>
      </c>
      <c r="AI1404">
        <f t="shared" si="698"/>
        <v>-30.085167636577612</v>
      </c>
      <c r="AJ1404">
        <f t="shared" si="699"/>
        <v>46.638218204902337</v>
      </c>
      <c r="AK1404"/>
      <c r="AL1404"/>
      <c r="AM1404"/>
      <c r="AN1404"/>
    </row>
    <row r="1405" spans="1:40" x14ac:dyDescent="0.35">
      <c r="A1405"/>
      <c r="B1405">
        <f t="shared" si="700"/>
        <v>127100</v>
      </c>
      <c r="C1405" s="237" t="str">
        <f t="shared" si="668"/>
        <v>-1.30941467744332E-06+0.00533301493234462i</v>
      </c>
      <c r="D1405" s="208" t="str">
        <f t="shared" si="669"/>
        <v>-1.64875555855912+0.0408864478146421i</v>
      </c>
      <c r="E1405" t="str">
        <f t="shared" si="670"/>
        <v>36500</v>
      </c>
      <c r="F1405" t="str">
        <f t="shared" si="671"/>
        <v>0.21505376344086</v>
      </c>
      <c r="G1405" t="str">
        <f t="shared" si="666"/>
        <v>0.21505376344086</v>
      </c>
      <c r="H1405" t="str">
        <f t="shared" si="672"/>
        <v>2.27468740071593+0.728521153766993i</v>
      </c>
      <c r="I1405" t="str">
        <f t="shared" si="673"/>
        <v>499.120532839078i</v>
      </c>
      <c r="J1405" t="str">
        <f t="shared" si="667"/>
        <v>-336.210600209799+109.19160072814i</v>
      </c>
      <c r="K1405" t="str">
        <f t="shared" si="674"/>
        <v>0.436136420452751-1.34290262910289i</v>
      </c>
      <c r="L1405" t="str">
        <f t="shared" si="675"/>
        <v>0.132631240319971-0.34722686545133i</v>
      </c>
      <c r="M1405" t="str">
        <f t="shared" si="676"/>
        <v>0.568767660772722-1.69012949455422i</v>
      </c>
      <c r="N1405" t="str">
        <f t="shared" si="677"/>
        <v>-1.58535578967402i</v>
      </c>
      <c r="O1405" t="str">
        <f t="shared" si="678"/>
        <v>-0.0145589485037036-0.9998940128926i</v>
      </c>
      <c r="P1405" t="str">
        <f t="shared" si="679"/>
        <v>1.0145589485037+0.9998940128926i</v>
      </c>
      <c r="Q1405" t="str">
        <f t="shared" si="680"/>
        <v>-1.0145589485037+0.58546177678142i</v>
      </c>
      <c r="R1405" t="str">
        <f t="shared" si="681"/>
        <v>-0.323541752357743-1.17224863458646i</v>
      </c>
      <c r="S1405" t="str">
        <f t="shared" si="682"/>
        <v>0.177018380456213i</v>
      </c>
      <c r="T1405" t="str">
        <f t="shared" si="683"/>
        <v>0.207509554786502-0.0572728370123328i</v>
      </c>
      <c r="U1405" t="str">
        <f t="shared" si="684"/>
        <v>0.00005-0.00111803798395453i</v>
      </c>
      <c r="V1405" t="str">
        <f t="shared" si="685"/>
        <v>0.00002-0.0125220254202907i</v>
      </c>
      <c r="W1405" t="str">
        <f t="shared" si="686"/>
        <v>0.0000422728452783566-0.00102653915455707i</v>
      </c>
      <c r="X1405" t="str">
        <f t="shared" si="687"/>
        <v>0.0000475293471540219-0.00102607832462655i</v>
      </c>
      <c r="Y1405" t="str">
        <f t="shared" si="688"/>
        <v>0.009+0.63887428203402i</v>
      </c>
      <c r="Z1405" t="str">
        <f t="shared" si="689"/>
        <v>-0.0192873076485935-0.00116776161396209i</v>
      </c>
      <c r="AA1405" t="str">
        <f t="shared" si="690"/>
        <v>0.266802074556925-18.8094691348645i</v>
      </c>
      <c r="AB1405" t="str">
        <f t="shared" si="691"/>
        <v>0.624222562610464-0.172286028585973i</v>
      </c>
      <c r="AC1405" t="str">
        <f t="shared" si="692"/>
        <v>1.06385190832474-1.15300768569683i</v>
      </c>
      <c r="AD1405" t="str">
        <f t="shared" si="693"/>
        <v>0.350530153329737+0.21796072409819i</v>
      </c>
      <c r="AE1405" t="str">
        <f t="shared" si="694"/>
        <v>-0.00650625674042605-0.00461321119858672i</v>
      </c>
      <c r="AF1405" t="str">
        <f t="shared" si="695"/>
        <v>-3.92344295927505-0.687634705952351i</v>
      </c>
      <c r="AG1405" t="str">
        <f t="shared" si="696"/>
        <v>1.0151795566184-0.0236571840900519i</v>
      </c>
      <c r="AH1405" t="str">
        <f t="shared" si="697"/>
        <v>0.0214906147333648+0.0227368707493872i</v>
      </c>
      <c r="AI1405">
        <f t="shared" si="698"/>
        <v>-30.093007978717175</v>
      </c>
      <c r="AJ1405">
        <f t="shared" si="699"/>
        <v>46.614071411394882</v>
      </c>
      <c r="AK1405"/>
      <c r="AL1405"/>
      <c r="AM1405"/>
      <c r="AN1405"/>
    </row>
    <row r="1406" spans="1:40" x14ac:dyDescent="0.35">
      <c r="A1406"/>
      <c r="B1406">
        <f t="shared" si="700"/>
        <v>127200</v>
      </c>
      <c r="C1406" s="237" t="str">
        <f t="shared" si="668"/>
        <v>-1.30735665874579E-06+0.00532882231104737i</v>
      </c>
      <c r="D1406" s="208" t="str">
        <f t="shared" si="669"/>
        <v>-1.64875554278098+0.0408543043846965i</v>
      </c>
      <c r="E1406" t="str">
        <f t="shared" si="670"/>
        <v>36500</v>
      </c>
      <c r="F1406" t="str">
        <f t="shared" si="671"/>
        <v>0.21505376344086</v>
      </c>
      <c r="G1406" t="str">
        <f t="shared" si="666"/>
        <v>0.21505376344086</v>
      </c>
      <c r="H1406" t="str">
        <f t="shared" si="672"/>
        <v>2.27504273124145+0.728071915890273i</v>
      </c>
      <c r="I1406" t="str">
        <f t="shared" si="673"/>
        <v>499.513231920777i</v>
      </c>
      <c r="J1406" t="str">
        <f t="shared" si="667"/>
        <v>-336.741431454229+109.277510720845i</v>
      </c>
      <c r="K1406" t="str">
        <f t="shared" si="674"/>
        <v>0.43551256746423-1.34204306464163i</v>
      </c>
      <c r="L1406" t="str">
        <f t="shared" si="675"/>
        <v>0.13244928827976-0.347023334458845i</v>
      </c>
      <c r="M1406" t="str">
        <f t="shared" si="676"/>
        <v>0.56796185574399-1.68906639910047i</v>
      </c>
      <c r="N1406" t="str">
        <f t="shared" si="677"/>
        <v>-1.58660311917023i</v>
      </c>
      <c r="O1406" t="str">
        <f t="shared" si="678"/>
        <v>-0.0158061341500342-0.99987507525852i</v>
      </c>
      <c r="P1406" t="str">
        <f t="shared" si="679"/>
        <v>1.01580613415003+0.99987507525852i</v>
      </c>
      <c r="Q1406" t="str">
        <f t="shared" si="680"/>
        <v>-1.01580613415003+0.58672804391171i</v>
      </c>
      <c r="R1406" t="str">
        <f t="shared" si="681"/>
        <v>-0.323525547024807-1.17118468438402i</v>
      </c>
      <c r="S1406" t="str">
        <f t="shared" si="682"/>
        <v>0.177157655342488i</v>
      </c>
      <c r="T1406" t="str">
        <f t="shared" si="683"/>
        <v>0.207484332658505-0.0573150273543107i</v>
      </c>
      <c r="U1406" t="str">
        <f t="shared" si="684"/>
        <v>0.00005-0.00111715902327532i</v>
      </c>
      <c r="V1406" t="str">
        <f t="shared" si="685"/>
        <v>0.00002-0.0125121810606836i</v>
      </c>
      <c r="W1406" t="str">
        <f t="shared" si="686"/>
        <v>0.0000422728441180694-0.00102573235283338i</v>
      </c>
      <c r="X1406" t="str">
        <f t="shared" si="687"/>
        <v>0.0000475210727961145-0.00102527192752248i</v>
      </c>
      <c r="Y1406" t="str">
        <f t="shared" si="688"/>
        <v>0.009+0.639376936858595i</v>
      </c>
      <c r="Z1406" t="str">
        <f t="shared" si="689"/>
        <v>-0.019256958338003-0.00116625466935188i</v>
      </c>
      <c r="AA1406" t="str">
        <f t="shared" si="690"/>
        <v>0.266381233525472-18.7946402731976i</v>
      </c>
      <c r="AB1406" t="str">
        <f t="shared" si="691"/>
        <v>0.624146690338516-0.172412944011212i</v>
      </c>
      <c r="AC1406" t="str">
        <f t="shared" si="692"/>
        <v>1.0632746020018-1.15214917839545i</v>
      </c>
      <c r="AD1406" t="str">
        <f t="shared" si="693"/>
        <v>0.350807380824887+0.217977078682116i</v>
      </c>
      <c r="AE1406" t="str">
        <f t="shared" si="694"/>
        <v>-0.00650126633138412-0.00460670626875125i</v>
      </c>
      <c r="AF1406" t="str">
        <f t="shared" si="695"/>
        <v>-3.92379827402243-0.687217611505576i</v>
      </c>
      <c r="AG1406" t="str">
        <f t="shared" si="696"/>
        <v>1.01516870240977-0.0236575453593661i</v>
      </c>
      <c r="AH1406" t="str">
        <f t="shared" si="697"/>
        <v>0.021480812575202+0.0227073136409785i</v>
      </c>
      <c r="AI1406">
        <f t="shared" si="698"/>
        <v>-30.100843658728451</v>
      </c>
      <c r="AJ1406">
        <f t="shared" si="699"/>
        <v>46.589913455235063</v>
      </c>
      <c r="AK1406"/>
      <c r="AL1406"/>
      <c r="AM1406"/>
      <c r="AN1406"/>
    </row>
    <row r="1407" spans="1:40" x14ac:dyDescent="0.35">
      <c r="A1407"/>
      <c r="B1407">
        <f t="shared" si="700"/>
        <v>127300</v>
      </c>
      <c r="C1407" s="237" t="str">
        <f t="shared" si="668"/>
        <v>-1.30530348814745E-06+0.00532463627674233i</v>
      </c>
      <c r="D1407" s="208" t="str">
        <f t="shared" si="669"/>
        <v>-1.64875552704+0.0408222114550245i</v>
      </c>
      <c r="E1407" t="str">
        <f t="shared" si="670"/>
        <v>36500</v>
      </c>
      <c r="F1407" t="str">
        <f t="shared" si="671"/>
        <v>0.21505376344086</v>
      </c>
      <c r="G1407" t="str">
        <f t="shared" si="666"/>
        <v>0.21505376344086</v>
      </c>
      <c r="H1407" t="str">
        <f t="shared" si="672"/>
        <v>2.27539734487849+0.727623134841115i</v>
      </c>
      <c r="I1407" t="str">
        <f t="shared" si="673"/>
        <v>499.905931002476i</v>
      </c>
      <c r="J1407" t="str">
        <f t="shared" si="667"/>
        <v>-337.272680182926+109.36342071355i</v>
      </c>
      <c r="K1407" t="str">
        <f t="shared" si="674"/>
        <v>0.434890008095505-1.3411844441052i</v>
      </c>
      <c r="L1407" t="str">
        <f t="shared" si="675"/>
        <v>0.132267692270014-0.346819987451939i</v>
      </c>
      <c r="M1407" t="str">
        <f t="shared" si="676"/>
        <v>0.567157700365519-1.68800443155714i</v>
      </c>
      <c r="N1407" t="str">
        <f t="shared" si="677"/>
        <v>-1.58785044866643i</v>
      </c>
      <c r="O1407" t="str">
        <f t="shared" si="678"/>
        <v>-0.0170532952046868-0.999854581988132i</v>
      </c>
      <c r="P1407" t="str">
        <f t="shared" si="679"/>
        <v>1.01705329520469+0.999854581988132i</v>
      </c>
      <c r="Q1407" t="str">
        <f t="shared" si="680"/>
        <v>-1.01705329520469+0.587995866678298i</v>
      </c>
      <c r="R1407" t="str">
        <f t="shared" si="681"/>
        <v>-0.323509326357588-1.17012228791684i</v>
      </c>
      <c r="S1407" t="str">
        <f t="shared" si="682"/>
        <v>0.177296930228764i</v>
      </c>
      <c r="T1407" t="str">
        <f t="shared" si="683"/>
        <v>0.207459089639914-0.0573572104635757i</v>
      </c>
      <c r="U1407" t="str">
        <f t="shared" si="684"/>
        <v>0.0000499999999999999-0.00111628144352412i</v>
      </c>
      <c r="V1407" t="str">
        <f t="shared" si="685"/>
        <v>0.00002-0.0125023521674702i</v>
      </c>
      <c r="W1407" t="str">
        <f t="shared" si="686"/>
        <v>0.0000422728429568698-0.00102492681884687i</v>
      </c>
      <c r="X1407" t="str">
        <f t="shared" si="687"/>
        <v>0.0000475128179258863-0.00102446679742i</v>
      </c>
      <c r="Y1407" t="str">
        <f t="shared" si="688"/>
        <v>0.009+0.639879591683169i</v>
      </c>
      <c r="Z1407" t="str">
        <f t="shared" si="689"/>
        <v>-0.01922668064572-0.00116475148388616i</v>
      </c>
      <c r="AA1407" t="str">
        <f t="shared" si="690"/>
        <v>0.265961388608713-18.7798348069495i</v>
      </c>
      <c r="AB1407" t="str">
        <f t="shared" si="691"/>
        <v>0.624070755224255-0.172539837679272i</v>
      </c>
      <c r="AC1407" t="str">
        <f t="shared" si="692"/>
        <v>1.0626985237756-1.15129149798337i</v>
      </c>
      <c r="AD1407" t="str">
        <f t="shared" si="693"/>
        <v>0.351084660740745+0.21799310163796i</v>
      </c>
      <c r="AE1407" t="str">
        <f t="shared" si="694"/>
        <v>-0.00649628486306347-0.00460021012773047i</v>
      </c>
      <c r="AF1407" t="str">
        <f t="shared" si="695"/>
        <v>-3.92415287191849-0.68680092338609i</v>
      </c>
      <c r="AG1407" t="str">
        <f t="shared" si="696"/>
        <v>1.01515784283417-0.0236579097458858i</v>
      </c>
      <c r="AH1407" t="str">
        <f t="shared" si="697"/>
        <v>0.0214710227167199+0.022677795287484i</v>
      </c>
      <c r="AI1407">
        <f t="shared" si="698"/>
        <v>-30.108674686269161</v>
      </c>
      <c r="AJ1407">
        <f t="shared" si="699"/>
        <v>46.565744355688103</v>
      </c>
      <c r="AK1407"/>
      <c r="AL1407"/>
      <c r="AM1407"/>
      <c r="AN1407"/>
    </row>
    <row r="1408" spans="1:40" x14ac:dyDescent="0.35">
      <c r="A1408"/>
      <c r="B1408">
        <f t="shared" si="700"/>
        <v>127400</v>
      </c>
      <c r="C1408" s="237" t="str">
        <f t="shared" si="668"/>
        <v>-1.30325515043262E-06+0.00532045681391853i</v>
      </c>
      <c r="D1408" s="208" t="str">
        <f t="shared" si="669"/>
        <v>-1.64875551133608+0.0407901689067087i</v>
      </c>
      <c r="E1408" t="str">
        <f t="shared" si="670"/>
        <v>36500</v>
      </c>
      <c r="F1408" t="str">
        <f t="shared" si="671"/>
        <v>0.21505376344086</v>
      </c>
      <c r="G1408" t="str">
        <f t="shared" si="666"/>
        <v>0.21505376344086</v>
      </c>
      <c r="H1408" t="str">
        <f t="shared" si="672"/>
        <v>2.2757512434669+0.727174810182232i</v>
      </c>
      <c r="I1408" t="str">
        <f t="shared" si="673"/>
        <v>500.298630084175i</v>
      </c>
      <c r="J1408" t="str">
        <f t="shared" si="667"/>
        <v>-337.804346395888+109.449330706255i</v>
      </c>
      <c r="K1408" t="str">
        <f t="shared" si="674"/>
        <v>0.43426873890208-1.34032676635271i</v>
      </c>
      <c r="L1408" t="str">
        <f t="shared" si="675"/>
        <v>0.132086451414501-0.346616824331273i</v>
      </c>
      <c r="M1408" t="str">
        <f t="shared" si="676"/>
        <v>0.566355190316581-1.68694359068398i</v>
      </c>
      <c r="N1408" t="str">
        <f t="shared" si="677"/>
        <v>-1.58909777816263i</v>
      </c>
      <c r="O1408" t="str">
        <f t="shared" si="678"/>
        <v>-0.0183004297272997-0.999832533113319i</v>
      </c>
      <c r="P1408" t="str">
        <f t="shared" si="679"/>
        <v>1.0183004297273+0.999832533113319i</v>
      </c>
      <c r="Q1408" t="str">
        <f t="shared" si="680"/>
        <v>-1.0183004297273+0.589265245049311i</v>
      </c>
      <c r="R1408" t="str">
        <f t="shared" si="681"/>
        <v>-0.323493090349486-1.16906144151257i</v>
      </c>
      <c r="S1408" t="str">
        <f t="shared" si="682"/>
        <v>0.177436205115039i</v>
      </c>
      <c r="T1408" t="str">
        <f t="shared" si="683"/>
        <v>0.207433825728308-0.0573993863325492i</v>
      </c>
      <c r="U1408" t="str">
        <f t="shared" si="684"/>
        <v>0.0000499999999999999-0.00111540524144914i</v>
      </c>
      <c r="V1408" t="str">
        <f t="shared" si="685"/>
        <v>0.00002-0.0124925387042304i</v>
      </c>
      <c r="W1408" t="str">
        <f t="shared" si="686"/>
        <v>0.0000422728417947578-0.00102412254961229i</v>
      </c>
      <c r="X1408" t="str">
        <f t="shared" si="687"/>
        <v>0.0000475045824821753-0.0010236629313359i</v>
      </c>
      <c r="Y1408" t="str">
        <f t="shared" si="688"/>
        <v>0.009+0.640382246507743i</v>
      </c>
      <c r="Z1408" t="str">
        <f t="shared" si="689"/>
        <v>-0.0191964743464846-0.00116325204432724i</v>
      </c>
      <c r="AA1408" t="str">
        <f t="shared" si="690"/>
        <v>0.265542536661756-18.7650526807214i</v>
      </c>
      <c r="AB1408" t="str">
        <f t="shared" si="691"/>
        <v>0.6239947572604-0.172666709567354i</v>
      </c>
      <c r="AC1408" t="str">
        <f t="shared" si="692"/>
        <v>1.06212367047562-1.15043464353919i</v>
      </c>
      <c r="AD1408" t="str">
        <f t="shared" si="693"/>
        <v>0.351361992707612+0.21800879285814i</v>
      </c>
      <c r="AE1408" t="str">
        <f t="shared" si="694"/>
        <v>-0.0064913123053678-0.00459372275572536i</v>
      </c>
      <c r="AF1408" t="str">
        <f t="shared" si="695"/>
        <v>-3.92450675480298-0.686384641275523i</v>
      </c>
      <c r="AG1408" t="str">
        <f t="shared" si="696"/>
        <v>1.01514697789638-0.0236582772169551i</v>
      </c>
      <c r="AH1408" t="str">
        <f t="shared" si="697"/>
        <v>0.0214612451098026+0.0226483156030625i</v>
      </c>
      <c r="AI1408">
        <f t="shared" si="698"/>
        <v>-30.116501070974955</v>
      </c>
      <c r="AJ1408">
        <f t="shared" si="699"/>
        <v>46.541564131956385</v>
      </c>
      <c r="AK1408"/>
      <c r="AL1408"/>
      <c r="AM1408"/>
      <c r="AN1408"/>
    </row>
    <row r="1409" spans="1:40" x14ac:dyDescent="0.35">
      <c r="A1409"/>
      <c r="B1409">
        <f t="shared" si="700"/>
        <v>127500</v>
      </c>
      <c r="C1409" s="237" t="str">
        <f t="shared" si="668"/>
        <v>-1.30121163044527E-06+0.00531628390711367i</v>
      </c>
      <c r="D1409" s="208" t="str">
        <f t="shared" si="669"/>
        <v>-1.64875549566909+0.0407581766212048i</v>
      </c>
      <c r="E1409" t="str">
        <f t="shared" si="670"/>
        <v>36500</v>
      </c>
      <c r="F1409" t="str">
        <f t="shared" si="671"/>
        <v>0.21505376344086</v>
      </c>
      <c r="G1409" t="str">
        <f t="shared" si="666"/>
        <v>0.21505376344086</v>
      </c>
      <c r="H1409" t="str">
        <f t="shared" si="672"/>
        <v>2.27610442884091+0.72672694147578i</v>
      </c>
      <c r="I1409" t="str">
        <f t="shared" si="673"/>
        <v>500.691329165873i</v>
      </c>
      <c r="J1409" t="str">
        <f t="shared" si="667"/>
        <v>-338.336430093117+109.53524069896i</v>
      </c>
      <c r="K1409" t="str">
        <f t="shared" si="674"/>
        <v>0.433648756450419-1.3394700302434i</v>
      </c>
      <c r="L1409" t="str">
        <f t="shared" si="675"/>
        <v>0.131905564839492-0.346413844996866i</v>
      </c>
      <c r="M1409" t="str">
        <f t="shared" si="676"/>
        <v>0.565554321289911-1.68588387524027i</v>
      </c>
      <c r="N1409" t="str">
        <f t="shared" si="677"/>
        <v>-1.59034510765883i</v>
      </c>
      <c r="O1409" t="str">
        <f t="shared" si="678"/>
        <v>-0.0195475357775424-0.999808928668386i</v>
      </c>
      <c r="P1409" t="str">
        <f t="shared" si="679"/>
        <v>1.01954753577754+0.999808928668386i</v>
      </c>
      <c r="Q1409" t="str">
        <f t="shared" si="680"/>
        <v>-1.01954753577754+0.590536178990444i</v>
      </c>
      <c r="R1409" t="str">
        <f t="shared" si="681"/>
        <v>-0.323476838993924-1.16800214151035i</v>
      </c>
      <c r="S1409" t="str">
        <f t="shared" si="682"/>
        <v>0.177575480001315i</v>
      </c>
      <c r="T1409" t="str">
        <f t="shared" si="683"/>
        <v>0.207408540921264-0.0574415549536541i</v>
      </c>
      <c r="U1409" t="str">
        <f t="shared" si="684"/>
        <v>0.0000499999999999999-0.00111453041380879i</v>
      </c>
      <c r="V1409" t="str">
        <f t="shared" si="685"/>
        <v>0.00002-0.0124827406346585i</v>
      </c>
      <c r="W1409" t="str">
        <f t="shared" si="686"/>
        <v>0.0000422728406317332-0.00102331954215374i</v>
      </c>
      <c r="X1409" t="str">
        <f t="shared" si="687"/>
        <v>0.0000474963664040591-0.00102286032629632i</v>
      </c>
      <c r="Y1409" t="str">
        <f t="shared" si="688"/>
        <v>0.009+0.640884901332318i</v>
      </c>
      <c r="Z1409" t="str">
        <f t="shared" si="689"/>
        <v>-0.0191663392159222-0.00116175633749625i</v>
      </c>
      <c r="AA1409" t="str">
        <f t="shared" si="690"/>
        <v>0.265124674552124-18.7502938392894i</v>
      </c>
      <c r="AB1409" t="str">
        <f t="shared" si="691"/>
        <v>0.623918696439661-0.172793559652667i</v>
      </c>
      <c r="AC1409" t="str">
        <f t="shared" si="692"/>
        <v>1.06155003894122-1.14957861414119i</v>
      </c>
      <c r="AD1409" t="str">
        <f t="shared" si="693"/>
        <v>0.351639376355584+0.21802415223544i</v>
      </c>
      <c r="AE1409" t="str">
        <f t="shared" si="694"/>
        <v>-0.00648634862831967-0.00458724413300262i</v>
      </c>
      <c r="AF1409" t="str">
        <f t="shared" si="695"/>
        <v>-3.92485992451-0.685968764854575i</v>
      </c>
      <c r="AG1409" t="str">
        <f t="shared" si="696"/>
        <v>1.01513610760117-0.0236586477400072i</v>
      </c>
      <c r="AH1409" t="str">
        <f t="shared" si="697"/>
        <v>0.0214514797065261+0.022618874502147i</v>
      </c>
      <c r="AI1409">
        <f t="shared" si="698"/>
        <v>-30.124322822459316</v>
      </c>
      <c r="AJ1409">
        <f t="shared" si="699"/>
        <v>46.517372803177409</v>
      </c>
      <c r="AK1409"/>
      <c r="AL1409"/>
      <c r="AM1409"/>
      <c r="AN1409"/>
    </row>
    <row r="1410" spans="1:40" x14ac:dyDescent="0.35">
      <c r="A1410"/>
      <c r="B1410">
        <f t="shared" si="700"/>
        <v>127600</v>
      </c>
      <c r="C1410" s="237" t="str">
        <f t="shared" si="668"/>
        <v>-1.29917291308871E-06+0.00531211754091391i</v>
      </c>
      <c r="D1410" s="208" t="str">
        <f t="shared" si="669"/>
        <v>-1.64875548003893+0.04072623448034i</v>
      </c>
      <c r="E1410" t="str">
        <f t="shared" si="670"/>
        <v>36500</v>
      </c>
      <c r="F1410" t="str">
        <f t="shared" si="671"/>
        <v>0.21505376344086</v>
      </c>
      <c r="G1410" t="str">
        <f t="shared" si="666"/>
        <v>0.21505376344086</v>
      </c>
      <c r="H1410" t="str">
        <f t="shared" si="672"/>
        <v>2.27645690282922+0.726279528283355i</v>
      </c>
      <c r="I1410" t="str">
        <f t="shared" si="673"/>
        <v>501.084028247572i</v>
      </c>
      <c r="J1410" t="str">
        <f t="shared" si="667"/>
        <v>-338.868931274612+109.621150691664i</v>
      </c>
      <c r="K1410" t="str">
        <f t="shared" si="674"/>
        <v>0.433030057317928-1.33861423463665i</v>
      </c>
      <c r="L1410" t="str">
        <f t="shared" si="675"/>
        <v>0.13172503167376-0.346211049348102i</v>
      </c>
      <c r="M1410" t="str">
        <f t="shared" si="676"/>
        <v>0.564755088991688-1.68482528398475i</v>
      </c>
      <c r="N1410" t="str">
        <f t="shared" si="677"/>
        <v>-1.59159243715504i</v>
      </c>
      <c r="O1410" t="str">
        <f t="shared" si="678"/>
        <v>-0.0207946114151398-0.999783768690057i</v>
      </c>
      <c r="P1410" t="str">
        <f t="shared" si="679"/>
        <v>1.02079461141514+0.999783768690057i</v>
      </c>
      <c r="Q1410" t="str">
        <f t="shared" si="680"/>
        <v>-1.02079461141514+0.591808668464983i</v>
      </c>
      <c r="R1410" t="str">
        <f t="shared" si="681"/>
        <v>-0.323460572284311-1.16694438426077i</v>
      </c>
      <c r="S1410" t="str">
        <f t="shared" si="682"/>
        <v>0.17771475488759i</v>
      </c>
      <c r="T1410" t="str">
        <f t="shared" si="683"/>
        <v>0.207383235216352-0.0574837163193059i</v>
      </c>
      <c r="U1410" t="str">
        <f t="shared" si="684"/>
        <v>0.0000499999999999999-0.00111365695737164i</v>
      </c>
      <c r="V1410" t="str">
        <f t="shared" si="685"/>
        <v>0.00002-0.0124729579225623i</v>
      </c>
      <c r="W1410" t="str">
        <f t="shared" si="686"/>
        <v>0.0000422728394677964-0.00102251779350469i</v>
      </c>
      <c r="X1410" t="str">
        <f t="shared" si="687"/>
        <v>0.0000474881696308546-0.00102205897933675i</v>
      </c>
      <c r="Y1410" t="str">
        <f t="shared" si="688"/>
        <v>0.009+0.641387556156892i</v>
      </c>
      <c r="Z1410" t="str">
        <f t="shared" si="689"/>
        <v>-0.0191362750305401-0.00116026435027285i</v>
      </c>
      <c r="AA1410" t="str">
        <f t="shared" si="690"/>
        <v>0.2647077991597-18.735558227604i</v>
      </c>
      <c r="AB1410" t="str">
        <f t="shared" si="691"/>
        <v>0.62384257275473-0.172920387912394i</v>
      </c>
      <c r="AC1410" t="str">
        <f t="shared" si="692"/>
        <v>1.06097762602165-1.14872340886721i</v>
      </c>
      <c r="AD1410" t="str">
        <f t="shared" si="693"/>
        <v>0.351916811314569+0.218039179662999i</v>
      </c>
      <c r="AE1410" t="str">
        <f t="shared" si="694"/>
        <v>-0.00648139380206056-0.00458077423989448i</v>
      </c>
      <c r="AF1410" t="str">
        <f t="shared" si="695"/>
        <v>-3.92521238286815-0.685553293803015i</v>
      </c>
      <c r="AG1410" t="str">
        <f t="shared" si="696"/>
        <v>1.01512523195333-0.0236590212825651i</v>
      </c>
      <c r="AH1410" t="str">
        <f t="shared" si="697"/>
        <v>0.0214417264591598+0.0225894718994442i</v>
      </c>
      <c r="AI1410">
        <f t="shared" si="698"/>
        <v>-30.132139950313036</v>
      </c>
      <c r="AJ1410">
        <f t="shared" si="699"/>
        <v>46.493170388421575</v>
      </c>
      <c r="AK1410"/>
      <c r="AL1410"/>
      <c r="AM1410"/>
      <c r="AN1410"/>
    </row>
    <row r="1411" spans="1:40" x14ac:dyDescent="0.35">
      <c r="A1411"/>
      <c r="B1411">
        <f t="shared" si="700"/>
        <v>127700</v>
      </c>
      <c r="C1411" s="237" t="str">
        <f t="shared" si="668"/>
        <v>-1.29713898332538E-06+0.0053079576999537i</v>
      </c>
      <c r="D1411" s="208" t="str">
        <f t="shared" si="669"/>
        <v>-1.64875546444546+0.0406943423663117i</v>
      </c>
      <c r="E1411" t="str">
        <f t="shared" si="670"/>
        <v>36500</v>
      </c>
      <c r="F1411" t="str">
        <f t="shared" si="671"/>
        <v>0.21505376344086</v>
      </c>
      <c r="G1411" t="str">
        <f t="shared" si="666"/>
        <v>0.21505376344086</v>
      </c>
      <c r="H1411" t="str">
        <f t="shared" si="672"/>
        <v>2.27680866725495+0.725832570165999i</v>
      </c>
      <c r="I1411" t="str">
        <f t="shared" si="673"/>
        <v>501.476727329271i</v>
      </c>
      <c r="J1411" t="str">
        <f t="shared" si="667"/>
        <v>-339.401849940373+109.70706068437i</v>
      </c>
      <c r="K1411" t="str">
        <f t="shared" si="674"/>
        <v>0.432412638092921-1.33775937839198i</v>
      </c>
      <c r="L1411" t="str">
        <f t="shared" si="675"/>
        <v>0.131544851048561-0.346008437283732i</v>
      </c>
      <c r="M1411" t="str">
        <f t="shared" si="676"/>
        <v>0.563957489141482-1.68376781567571i</v>
      </c>
      <c r="N1411" t="str">
        <f t="shared" si="677"/>
        <v>-1.59283976665124i</v>
      </c>
      <c r="O1411" t="str">
        <f t="shared" si="678"/>
        <v>-0.0220416546998326-0.999757053217477i</v>
      </c>
      <c r="P1411" t="str">
        <f t="shared" si="679"/>
        <v>1.02204165469983+0.999757053217477i</v>
      </c>
      <c r="Q1411" t="str">
        <f t="shared" si="680"/>
        <v>-1.02204165469983+0.593082713433763i</v>
      </c>
      <c r="R1411" t="str">
        <f t="shared" si="681"/>
        <v>-0.323444290214033-1.16588816612591i</v>
      </c>
      <c r="S1411" t="str">
        <f t="shared" si="682"/>
        <v>0.177854029773866i</v>
      </c>
      <c r="T1411" t="str">
        <f t="shared" si="683"/>
        <v>0.207357908611156-0.0575258704219136i</v>
      </c>
      <c r="U1411" t="str">
        <f t="shared" si="684"/>
        <v>0.0000500000000000001-0.00111278486891637i</v>
      </c>
      <c r="V1411" t="str">
        <f t="shared" si="685"/>
        <v>0.00002-0.0124631905318634i</v>
      </c>
      <c r="W1411" t="str">
        <f t="shared" si="686"/>
        <v>0.000042272838302947-0.00102171730070783i</v>
      </c>
      <c r="X1411" t="str">
        <f t="shared" si="687"/>
        <v>0.0000474799921021148-0.0010212588875019i</v>
      </c>
      <c r="Y1411" t="str">
        <f t="shared" si="688"/>
        <v>0.009+0.641890210981467i</v>
      </c>
      <c r="Z1411" t="str">
        <f t="shared" si="689"/>
        <v>-0.0191062815677214-0.00115877606959484i</v>
      </c>
      <c r="AA1411" t="str">
        <f t="shared" si="690"/>
        <v>0.264291907376662-18.7208457907894i</v>
      </c>
      <c r="AB1411" t="str">
        <f t="shared" si="691"/>
        <v>0.623766386198338-0.173047194323701i</v>
      </c>
      <c r="AC1411" t="str">
        <f t="shared" si="692"/>
        <v>1.06040642857604-1.14786902679488i</v>
      </c>
      <c r="AD1411" t="str">
        <f t="shared" si="693"/>
        <v>0.352194297214255+0.218053875034341i</v>
      </c>
      <c r="AE1411" t="str">
        <f t="shared" si="694"/>
        <v>-0.00647644779684907-0.00457431305679849i</v>
      </c>
      <c r="AF1411" t="str">
        <f t="shared" si="695"/>
        <v>-3.92556413170041-0.685138227799687i</v>
      </c>
      <c r="AG1411" t="str">
        <f t="shared" si="696"/>
        <v>1.01511435095767-0.0236593978122393i</v>
      </c>
      <c r="AH1411" t="str">
        <f t="shared" si="697"/>
        <v>0.0214319853201602+0.0225601077099324i</v>
      </c>
      <c r="AI1411">
        <f t="shared" si="698"/>
        <v>-30.139952464105576</v>
      </c>
      <c r="AJ1411">
        <f t="shared" si="699"/>
        <v>46.468956906698352</v>
      </c>
      <c r="AK1411"/>
      <c r="AL1411"/>
      <c r="AM1411"/>
      <c r="AN1411"/>
    </row>
    <row r="1412" spans="1:40" x14ac:dyDescent="0.35">
      <c r="A1412"/>
      <c r="B1412">
        <f t="shared" si="700"/>
        <v>127800</v>
      </c>
      <c r="C1412" s="237" t="str">
        <f t="shared" si="668"/>
        <v>-1.29510982617648E-06+0.00530380436891558i</v>
      </c>
      <c r="D1412" s="208" t="str">
        <f t="shared" si="669"/>
        <v>-1.64875544888859+0.0406625001616861i</v>
      </c>
      <c r="E1412" t="str">
        <f t="shared" si="670"/>
        <v>36500</v>
      </c>
      <c r="F1412" t="str">
        <f t="shared" si="671"/>
        <v>0.21505376344086</v>
      </c>
      <c r="G1412" t="str">
        <f t="shared" si="666"/>
        <v>0.21505376344086</v>
      </c>
      <c r="H1412" t="str">
        <f t="shared" si="672"/>
        <v>2.27715972393575+0.725386066684248i</v>
      </c>
      <c r="I1412" t="str">
        <f t="shared" si="673"/>
        <v>501.869426410969i</v>
      </c>
      <c r="J1412" t="str">
        <f t="shared" si="667"/>
        <v>-339.9351860904+109.792970677075i</v>
      </c>
      <c r="K1412" t="str">
        <f t="shared" si="674"/>
        <v>0.431796495374544-1.33690546036912i</v>
      </c>
      <c r="L1412" t="str">
        <f t="shared" si="675"/>
        <v>0.131365022097636-0.345806008701881i</v>
      </c>
      <c r="M1412" t="str">
        <f t="shared" si="676"/>
        <v>0.56316151747218-1.682711469071i</v>
      </c>
      <c r="N1412" t="str">
        <f t="shared" si="677"/>
        <v>-1.59408709614744i</v>
      </c>
      <c r="O1412" t="str">
        <f t="shared" si="678"/>
        <v>-0.0232886636914433-0.999728782292211i</v>
      </c>
      <c r="P1412" t="str">
        <f t="shared" si="679"/>
        <v>1.02328866369144+0.999728782292211i</v>
      </c>
      <c r="Q1412" t="str">
        <f t="shared" si="680"/>
        <v>-1.02328866369144+0.594358313855229i</v>
      </c>
      <c r="R1412" t="str">
        <f t="shared" si="681"/>
        <v>-0.323427992776489-1.16483348347915i</v>
      </c>
      <c r="S1412" t="str">
        <f t="shared" si="682"/>
        <v>0.177993304660141i</v>
      </c>
      <c r="T1412" t="str">
        <f t="shared" si="683"/>
        <v>0.207332561103238-0.0575680172538835i</v>
      </c>
      <c r="U1412" t="str">
        <f t="shared" si="684"/>
        <v>0.00005-0.00111191414523178i</v>
      </c>
      <c r="V1412" t="str">
        <f t="shared" si="685"/>
        <v>0.00002-0.0124534384265959i</v>
      </c>
      <c r="W1412" t="str">
        <f t="shared" si="686"/>
        <v>0.0000422728371371852-0.00102091806081518i</v>
      </c>
      <c r="X1412" t="str">
        <f t="shared" si="687"/>
        <v>0.0000474718337576307-0.00102046004784583i</v>
      </c>
      <c r="Y1412" t="str">
        <f t="shared" si="688"/>
        <v>0.009+0.642392865806041i</v>
      </c>
      <c r="Z1412" t="str">
        <f t="shared" si="689"/>
        <v>-0.0190763586057235-0.00115729148245793i</v>
      </c>
      <c r="AA1412" t="str">
        <f t="shared" si="690"/>
        <v>0.263876996107431-18.7061564741427i</v>
      </c>
      <c r="AB1412" t="str">
        <f t="shared" si="691"/>
        <v>0.623690136763151-0.173173978863744i</v>
      </c>
      <c r="AC1412" t="str">
        <f t="shared" si="692"/>
        <v>1.05983644347329-1.14701546700142i</v>
      </c>
      <c r="AD1412" t="str">
        <f t="shared" si="693"/>
        <v>0.352471833684128+0.218068238243335i</v>
      </c>
      <c r="AE1412" t="str">
        <f t="shared" si="694"/>
        <v>-0.00647151058306176-0.00456786056417719i</v>
      </c>
      <c r="AF1412" t="str">
        <f t="shared" si="695"/>
        <v>-3.92591517282434-0.684723566522562i</v>
      </c>
      <c r="AG1412" t="str">
        <f t="shared" si="696"/>
        <v>1.01510346461901-0.0236597772967285i</v>
      </c>
      <c r="AH1412" t="str">
        <f t="shared" si="697"/>
        <v>0.021422256242176+0.0225307818488621i</v>
      </c>
      <c r="AI1412">
        <f t="shared" si="698"/>
        <v>-30.14776037338363</v>
      </c>
      <c r="AJ1412">
        <f t="shared" si="699"/>
        <v>46.444732376950554</v>
      </c>
      <c r="AK1412"/>
      <c r="AL1412"/>
      <c r="AM1412"/>
      <c r="AN1412"/>
    </row>
    <row r="1413" spans="1:40" x14ac:dyDescent="0.35">
      <c r="A1413"/>
      <c r="B1413">
        <f t="shared" si="700"/>
        <v>127900</v>
      </c>
      <c r="C1413" s="237" t="str">
        <f t="shared" si="668"/>
        <v>-1.29308542672177E-06+0.00529965753252999i</v>
      </c>
      <c r="D1413" s="208" t="str">
        <f t="shared" si="669"/>
        <v>-1.6487554333682+0.0406307077493966i</v>
      </c>
      <c r="E1413" t="str">
        <f t="shared" si="670"/>
        <v>36500</v>
      </c>
      <c r="F1413" t="str">
        <f t="shared" si="671"/>
        <v>0.21505376344086</v>
      </c>
      <c r="G1413" t="str">
        <f t="shared" ref="G1413:G1476" si="701">IF($C$11=$C$7,$C$24,F1413)</f>
        <v>0.21505376344086</v>
      </c>
      <c r="H1413" t="str">
        <f t="shared" si="672"/>
        <v>2.27751007468374+0.724940017398085i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0.1311855439572-0.345603763500058i</v>
      </c>
      <c r="M1413" t="str">
        <f t="shared" si="676"/>
        <v>0.562367169729977-1.681656242928i</v>
      </c>
      <c r="N1413" t="str">
        <f t="shared" si="677"/>
        <v>-1.59533442564365i</v>
      </c>
      <c r="O1413" t="str">
        <f t="shared" si="678"/>
        <v>-0.0245356364498466-0.999698955958243i</v>
      </c>
      <c r="P1413" t="str">
        <f t="shared" si="679"/>
        <v>1.02453563644985+0.999698955958243i</v>
      </c>
      <c r="Q1413" t="str">
        <f t="shared" si="680"/>
        <v>-1.02453563644985+0.595635469685407i</v>
      </c>
      <c r="R1413" t="str">
        <f t="shared" si="681"/>
        <v>-0.323411679965067-1.16378033270524i</v>
      </c>
      <c r="S1413" t="str">
        <f t="shared" si="682"/>
        <v>0.178132579546417i</v>
      </c>
      <c r="T1413" t="str">
        <f t="shared" si="683"/>
        <v>0.207307192690172-0.0576101568076177i</v>
      </c>
      <c r="U1413" t="str">
        <f t="shared" si="684"/>
        <v>0.00005-0.00111104478311666i</v>
      </c>
      <c r="V1413" t="str">
        <f t="shared" si="685"/>
        <v>0.00002-0.0124437015709066i</v>
      </c>
      <c r="W1413" t="str">
        <f t="shared" si="686"/>
        <v>0.0000422728359705109-0.00102012007088794i</v>
      </c>
      <c r="X1413" t="str">
        <f t="shared" si="687"/>
        <v>0.0000474636945374272-0.00101966245743172i</v>
      </c>
      <c r="Y1413" t="str">
        <f t="shared" si="688"/>
        <v>0.009+0.642895520630615i</v>
      </c>
      <c r="Z1413" t="str">
        <f t="shared" si="689"/>
        <v>-0.0190465059236716-0.0011558105759154i</v>
      </c>
      <c r="AA1413" t="str">
        <f t="shared" si="690"/>
        <v>0.26346306226861-18.6914902231332i</v>
      </c>
      <c r="AB1413" t="str">
        <f t="shared" si="691"/>
        <v>0.623613824441871-0.173300741509668i</v>
      </c>
      <c r="AC1413" t="str">
        <f t="shared" si="692"/>
        <v>1.05926766759208-1.14616272856378i</v>
      </c>
      <c r="AD1413" t="str">
        <f t="shared" si="693"/>
        <v>0.352749420353481+0.218082269184232i</v>
      </c>
      <c r="AE1413" t="str">
        <f t="shared" si="694"/>
        <v>-0.00646658213119152-0.00456141674255779i</v>
      </c>
      <c r="AF1413" t="str">
        <f t="shared" si="695"/>
        <v>-3.92626550805194-0.684309309648688i</v>
      </c>
      <c r="AG1413" t="str">
        <f t="shared" si="696"/>
        <v>1.01509257294216-0.0236601597038198i</v>
      </c>
      <c r="AH1413" t="str">
        <f t="shared" si="697"/>
        <v>0.0214125391780432+0.022501494231754i</v>
      </c>
      <c r="AI1413">
        <f t="shared" si="698"/>
        <v>-30.155563687672171</v>
      </c>
      <c r="AJ1413">
        <f t="shared" si="699"/>
        <v>46.420496818058808</v>
      </c>
      <c r="AK1413"/>
      <c r="AL1413"/>
      <c r="AM1413"/>
      <c r="AN1413"/>
    </row>
    <row r="1414" spans="1:40" x14ac:dyDescent="0.35">
      <c r="A1414"/>
      <c r="B1414">
        <f t="shared" si="700"/>
        <v>128000</v>
      </c>
      <c r="C1414" s="237" t="str">
        <f t="shared" ref="C1414:C1477" si="703">IMPRODUCT(COMPLEX(-1,0),IMDIV(IMPRODUCT(G1414,COMPLEX($C$100+$C$101,0)),COMPLEX($C$100,2*PI()*B1414*$C$103*$C$102*(2*$C$100+$C$101))))</f>
        <v>-1.29106577009928E-06+0.0052955171755751i</v>
      </c>
      <c r="D1414" s="208" t="str">
        <f t="shared" ref="D1414:D1477" si="704">IMPRODUCT(COMPLEX($C$106,0),IMSUB(C1414,G1414))</f>
        <v>-1.64875541788416+0.0405989650127424i</v>
      </c>
      <c r="E1414" t="str">
        <f t="shared" ref="E1414:E1477" si="705">IMDIV(COMPLEX($C$20*10^3,0),COMPLEX(1,2*PI()*B1414*$C$20*1000*$C$29*10^-12))</f>
        <v>36500</v>
      </c>
      <c r="F1414" t="str">
        <f t="shared" ref="F1414:F1477" si="706">IMDIV(COMPLEX($C$22*1000,0),IMSUM(COMPLEX($C$22*1000,0),E1414))</f>
        <v>0.21505376344086</v>
      </c>
      <c r="G1414" t="str">
        <f t="shared" si="701"/>
        <v>0.21505376344086</v>
      </c>
      <c r="H1414" t="str">
        <f t="shared" ref="H1414:H1477" si="707">IMPRODUCT(COMPLEX($C$108,0),IMPRODUCT(COMPLEX(-1,0),D1414),IMDIV(COMPLEX(0,2*PI()*B1414*$C$109*$C$110),COMPLEX(1,2*PI()*B1414*$C$109*$C$110)))</f>
        <v>2.27785972130555+0.724494421866976i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0.131006415765931-0.34540170157515i</v>
      </c>
      <c r="M1414" t="str">
        <f t="shared" ref="M1414:M1477" si="711">IMSUM(K1414,L1414)</f>
        <v>0.561574441674302-1.68060213600369i</v>
      </c>
      <c r="N1414" t="str">
        <f t="shared" ref="N1414:N1477" si="712">COMPLEX(0,-2*PI()*B1414*$C$43)</f>
        <v>-1.59658175513985i</v>
      </c>
      <c r="O1414" t="str">
        <f t="shared" ref="O1414:O1477" si="713">IMEXP(N1414)</f>
        <v>-0.0257825710349443-0.999667574261978i</v>
      </c>
      <c r="P1414" t="str">
        <f t="shared" ref="P1414:P1477" si="714">IMSUB(COMPLEX(1,0),O1414)</f>
        <v>1.02578257103494+0.999667574261978i</v>
      </c>
      <c r="Q1414" t="str">
        <f t="shared" ref="Q1414:Q1477" si="715">IMSUM(COMPLEX(0,2*PI()*B1414*$C$43),O1414,COMPLEX(-1,0))</f>
        <v>-1.02578257103494+0.596914180877872i</v>
      </c>
      <c r="R1414" t="str">
        <f t="shared" ref="R1414:R1477" si="716">IMDIV(P1414,Q1414)</f>
        <v>-0.32339535177312-1.16272871020024i</v>
      </c>
      <c r="S1414" t="str">
        <f t="shared" ref="S1414:S1477" si="717">IMDIV(COMPLEX(0,2*PI()*B1414*$C$123),COMPLEX($C$124,0))</f>
        <v>0.178271854432692i</v>
      </c>
      <c r="T1414" t="str">
        <f t="shared" ref="T1414:T1477" si="718">IMPRODUCT(R1414,S1414)</f>
        <v>0.207281803369529-0.0576522890755069i</v>
      </c>
      <c r="U1414" t="str">
        <f t="shared" ref="U1414:U1477" si="719">IMDIV(COMPLEX(1,2*PI()*B1414*$C$16*10^-3*$C$15*10^-6),COMPLEX(0,2*PI()*B1414*$C$15*10^-6))</f>
        <v>0.0000500000000000001-0.00111017677937985i</v>
      </c>
      <c r="V1414" t="str">
        <f t="shared" ref="V1414:V1477" si="720">IMSUM(COMPLEX($C$18*10^-3,0),IMDIV(COMPLEX(1,0),COMPLEX(0,2*PI()*B1414*($C$17*1*10^-6))))</f>
        <v>0.00002-0.0124339799290543i</v>
      </c>
      <c r="W1414" t="str">
        <f t="shared" ref="W1414:W1477" si="721">IMDIV(IMPRODUCT(U1414,V1414),IMSUM(U1414,V1414))</f>
        <v>0.0000422728348029245-0.00101932332799652i</v>
      </c>
      <c r="X1414" t="str">
        <f t="shared" ref="X1414:X1477" si="722">IMDIV(IMPRODUCT(COMPLEX($C$19,0),W1414),IMSUM(COMPLEX($C$19,0),W1414))</f>
        <v>0.0000474555743817651-0.00101886611333199i</v>
      </c>
      <c r="Y1414" t="str">
        <f t="shared" ref="Y1414:Y1477" si="723">COMPLEX($C$13*10^-3,2*PI()*B1414*$C$12*0.000001)</f>
        <v>0.009+0.64339817545519i</v>
      </c>
      <c r="Z1414" t="str">
        <f t="shared" ref="Z1414:Z1477" si="724">IMPRODUCT(COMPLEX($C$6,0),IMDIV(X1414,IMSUM(X1414,Y1414)))</f>
        <v>-0.0190167233015558-0.0011543333370778i</v>
      </c>
      <c r="AA1414" t="str">
        <f t="shared" ref="AA1414:AA1477" si="725">IMDIV(COMPLEX($C$6,0),IMSUM(X1414,Y1414))</f>
        <v>0.263050102788923-18.6768469834017i</v>
      </c>
      <c r="AB1414" t="str">
        <f t="shared" ref="AB1414:AB1477" si="726">IMPRODUCT(COMPLEX($C$119,0),T1414)</f>
        <v>0.623537449227193-0.173427482238582i</v>
      </c>
      <c r="AC1414" t="str">
        <f t="shared" ref="AC1414:AC1477" si="727">IMSUM(COMPLEX(1,0),IMPRODUCT(AB1414,M1414))</f>
        <v>1.05870009782088-1.14531081055862i</v>
      </c>
      <c r="AD1414" t="str">
        <f t="shared" ref="AD1414:AD1477" si="728">IMDIV(AB1414,AC1414)</f>
        <v>0.353027056851392+0.218095967751648i</v>
      </c>
      <c r="AE1414" t="str">
        <f t="shared" ref="AE1414:AE1477" si="729">IMPRODUCT(AD1414,AA1414,X1414)</f>
        <v>-0.00646166241184755-0.00455498157253214i</v>
      </c>
      <c r="AF1414" t="str">
        <f t="shared" ref="AF1414:AF1477" si="730">IMSUB(D1414,H1414)</f>
        <v>-3.92661513918971-0.683895456854234i</v>
      </c>
      <c r="AG1414" t="str">
        <f t="shared" ref="AG1414:AG1477" si="731">IMSUM(COMPLEX(1,0),IMPRODUCT(AD1414,AA1414,COMPLEX($C$127,0)))</f>
        <v>1.01508167593197-0.0236605450013866i</v>
      </c>
      <c r="AH1414" t="str">
        <f t="shared" ref="AH1414:AH1477" si="732">IMDIV(IMPRODUCT(AE1414,AF1414),AG1414)</f>
        <v>0.0214028340807853+0.0224722447743975i</v>
      </c>
      <c r="AI1414">
        <f t="shared" ref="AI1414:AI1477" si="733">20*LOG10(IMABS(AH1414))</f>
        <v>-30.163362416474392</v>
      </c>
      <c r="AJ1414">
        <f t="shared" ref="AJ1414:AJ1477" si="734">IMARGUMENT(AH1414)*180/PI()</f>
        <v>46.396250248839742</v>
      </c>
      <c r="AK1414"/>
      <c r="AL1414"/>
      <c r="AM1414"/>
      <c r="AN1414"/>
    </row>
    <row r="1415" spans="1:40" x14ac:dyDescent="0.35">
      <c r="A1415"/>
      <c r="B1415">
        <f t="shared" si="700"/>
        <v>128100</v>
      </c>
      <c r="C1415" s="237" t="str">
        <f t="shared" si="703"/>
        <v>-0.000001289050841505+0.0052913832828766i</v>
      </c>
      <c r="D1415" s="208" t="str">
        <f t="shared" si="704"/>
        <v>-1.64875540243638+0.0405672718353873i</v>
      </c>
      <c r="E1415" t="str">
        <f t="shared" si="705"/>
        <v>36500</v>
      </c>
      <c r="F1415" t="str">
        <f t="shared" si="706"/>
        <v>0.21505376344086</v>
      </c>
      <c r="G1415" t="str">
        <f t="shared" si="701"/>
        <v>0.21505376344086</v>
      </c>
      <c r="H1415" t="str">
        <f t="shared" si="707"/>
        <v>2.27820866560236+0.724049279649888i</v>
      </c>
      <c r="I1415" t="str">
        <f t="shared" si="708"/>
        <v>503.047523656066i</v>
      </c>
      <c r="J1415" t="str">
        <f t="shared" si="702"/>
        <v>-341.537699446078+110.05070065519i</v>
      </c>
      <c r="K1415" t="str">
        <f t="shared" si="709"/>
        <v>0.429955692412823-1.33434932423118i</v>
      </c>
      <c r="L1415" t="str">
        <f t="shared" si="710"/>
        <v>0.130827636664968-0.34519982282344i</v>
      </c>
      <c r="M1415" t="str">
        <f t="shared" si="711"/>
        <v>0.560783329077791-1.67954914705462i</v>
      </c>
      <c r="N1415" t="str">
        <f t="shared" si="712"/>
        <v>-1.59782908463605i</v>
      </c>
      <c r="O1415" t="str">
        <f t="shared" si="713"/>
        <v>-0.027029465506727-0.999634637252242i</v>
      </c>
      <c r="P1415" t="str">
        <f t="shared" si="714"/>
        <v>1.02702946550673+0.999634637252242i</v>
      </c>
      <c r="Q1415" t="str">
        <f t="shared" si="715"/>
        <v>-1.02702946550673+0.598194447383808i</v>
      </c>
      <c r="R1415" t="str">
        <f t="shared" si="716"/>
        <v>-0.323379008194047-1.1616786123714i</v>
      </c>
      <c r="S1415" t="str">
        <f t="shared" si="717"/>
        <v>0.178411129318967i</v>
      </c>
      <c r="T1415" t="str">
        <f t="shared" si="718"/>
        <v>0.207256393138872-0.0576944140499474i</v>
      </c>
      <c r="U1415" t="str">
        <f t="shared" si="719"/>
        <v>0.00005-0.00110931013084013i</v>
      </c>
      <c r="V1415" t="str">
        <f t="shared" si="720"/>
        <v>0.00002-0.0124242734654095i</v>
      </c>
      <c r="W1415" t="str">
        <f t="shared" si="721"/>
        <v>0.0000422728336344254-0.00101852782922044i</v>
      </c>
      <c r="X1415" t="str">
        <f t="shared" si="722"/>
        <v>0.0000474474732311362-0.00101807101262816i</v>
      </c>
      <c r="Y1415" t="str">
        <f t="shared" si="723"/>
        <v>0.009+0.643900830279764i</v>
      </c>
      <c r="Z1415" t="str">
        <f t="shared" si="724"/>
        <v>-0.018987010520227-0.00115285975311263i</v>
      </c>
      <c r="AA1415" t="str">
        <f t="shared" si="725"/>
        <v>0.262638114609168-18.6622267007603i</v>
      </c>
      <c r="AB1415" t="str">
        <f t="shared" si="726"/>
        <v>0.623461011111784-0.173554201027615i</v>
      </c>
      <c r="AC1415" t="str">
        <f t="shared" si="727"/>
        <v>1.0581337310578-1.14445971206231i</v>
      </c>
      <c r="AD1415" t="str">
        <f t="shared" si="728"/>
        <v>0.353304742806745+0.218109333840558i</v>
      </c>
      <c r="AE1415" t="str">
        <f t="shared" si="729"/>
        <v>-0.00645675139575475-0.00454855503475607i</v>
      </c>
      <c r="AF1415" t="str">
        <f t="shared" si="730"/>
        <v>-3.92696406803874-0.683482007814501i</v>
      </c>
      <c r="AG1415" t="str">
        <f t="shared" si="731"/>
        <v>1.01507077359329-0.023660933157391i</v>
      </c>
      <c r="AH1415" t="str">
        <f t="shared" si="732"/>
        <v>0.021393140903613+0.02244303339285i</v>
      </c>
      <c r="AI1415">
        <f t="shared" si="733"/>
        <v>-30.171156569271645</v>
      </c>
      <c r="AJ1415">
        <f t="shared" si="734"/>
        <v>46.371992688045893</v>
      </c>
      <c r="AK1415"/>
      <c r="AL1415"/>
      <c r="AM1415"/>
      <c r="AN1415"/>
    </row>
    <row r="1416" spans="1:40" x14ac:dyDescent="0.35">
      <c r="A1416"/>
      <c r="B1416">
        <f t="shared" si="700"/>
        <v>128200</v>
      </c>
      <c r="C1416" s="237" t="str">
        <f t="shared" si="703"/>
        <v>-1.28704062619266E-06+0.00528725583930753i</v>
      </c>
      <c r="D1416" s="208" t="str">
        <f t="shared" si="704"/>
        <v>-1.64875538702473+0.0405356281013577i</v>
      </c>
      <c r="E1416" t="str">
        <f t="shared" si="705"/>
        <v>36500</v>
      </c>
      <c r="F1416" t="str">
        <f t="shared" si="706"/>
        <v>0.21505376344086</v>
      </c>
      <c r="G1416" t="str">
        <f t="shared" si="701"/>
        <v>0.21505376344086</v>
      </c>
      <c r="H1416" t="str">
        <f t="shared" si="707"/>
        <v>2.2785569093699+0.723604590305278i</v>
      </c>
      <c r="I1416" t="str">
        <f t="shared" si="708"/>
        <v>503.440222737764i</v>
      </c>
      <c r="J1416" t="str">
        <f t="shared" si="702"/>
        <v>-342.07270553317+110.136610647895i</v>
      </c>
      <c r="K1416" t="str">
        <f t="shared" si="709"/>
        <v>0.429344621928319-1.33349914769638i</v>
      </c>
      <c r="L1416" t="str">
        <f t="shared" si="710"/>
        <v>0.130649205797901-0.344998127140605i</v>
      </c>
      <c r="M1416" t="str">
        <f t="shared" si="711"/>
        <v>0.55999382772622-1.67849727483699i</v>
      </c>
      <c r="N1416" t="str">
        <f t="shared" si="712"/>
        <v>-1.59907641413226i</v>
      </c>
      <c r="O1416" t="str">
        <f t="shared" si="713"/>
        <v>-0.0282763179252486-0.999600144980277i</v>
      </c>
      <c r="P1416" t="str">
        <f t="shared" si="714"/>
        <v>1.02827631792525+0.999600144980277i</v>
      </c>
      <c r="Q1416" t="str">
        <f t="shared" si="715"/>
        <v>-1.02827631792525+0.599476269151983i</v>
      </c>
      <c r="R1416" t="str">
        <f t="shared" si="716"/>
        <v>-0.323362649221186-1.16063003563722i</v>
      </c>
      <c r="S1416" t="str">
        <f t="shared" si="717"/>
        <v>0.178550404205243i</v>
      </c>
      <c r="T1416" t="str">
        <f t="shared" si="718"/>
        <v>0.207230961995771-0.057736531723321i</v>
      </c>
      <c r="U1416" t="str">
        <f t="shared" si="719"/>
        <v>0.00005-0.00110844483432622i</v>
      </c>
      <c r="V1416" t="str">
        <f t="shared" si="720"/>
        <v>0.00002-0.0124145821444536i</v>
      </c>
      <c r="W1416" t="str">
        <f t="shared" si="721"/>
        <v>0.0000422728324650138-0.00101773357164836i</v>
      </c>
      <c r="X1416" t="str">
        <f t="shared" si="722"/>
        <v>0.0000474393910262652-0.00101727715241086i</v>
      </c>
      <c r="Y1416" t="str">
        <f t="shared" si="723"/>
        <v>0.009+0.644403485104338i</v>
      </c>
      <c r="Z1416" t="str">
        <f t="shared" si="724"/>
        <v>-0.0189573673613921-0.00115138981124405i</v>
      </c>
      <c r="AA1416" t="str">
        <f t="shared" si="725"/>
        <v>0.262227094682149-18.6476293211909i</v>
      </c>
      <c r="AB1416" t="str">
        <f t="shared" si="726"/>
        <v>0.623384510088335-0.173680897853847i</v>
      </c>
      <c r="AC1416" t="str">
        <f t="shared" si="727"/>
        <v>1.05756856421068-1.14360943215096i</v>
      </c>
      <c r="AD1416" t="str">
        <f t="shared" si="728"/>
        <v>0.353582477848214+0.218122367346317i</v>
      </c>
      <c r="AE1416" t="str">
        <f t="shared" si="729"/>
        <v>-0.00645184905375287-0.00454213710994949i</v>
      </c>
      <c r="AF1416" t="str">
        <f t="shared" si="730"/>
        <v>-3.92731229639463-0.68306896220392i</v>
      </c>
      <c r="AG1416" t="str">
        <f t="shared" si="731"/>
        <v>1.01505986593097-0.0236613241398803i</v>
      </c>
      <c r="AH1416" t="str">
        <f t="shared" si="732"/>
        <v>0.0213834595999222+0.0224138600034368i</v>
      </c>
      <c r="AI1416">
        <f t="shared" si="733"/>
        <v>-30.178946155523484</v>
      </c>
      <c r="AJ1416">
        <f t="shared" si="734"/>
        <v>46.347724154368642</v>
      </c>
      <c r="AK1416"/>
      <c r="AL1416"/>
      <c r="AM1416"/>
      <c r="AN1416"/>
    </row>
    <row r="1417" spans="1:40" x14ac:dyDescent="0.35">
      <c r="A1417"/>
      <c r="B1417">
        <f t="shared" si="700"/>
        <v>128300</v>
      </c>
      <c r="C1417" s="237" t="str">
        <f t="shared" si="703"/>
        <v>-0.0000012850351094734+0.00528313482978808i</v>
      </c>
      <c r="D1417" s="208" t="str">
        <f t="shared" si="704"/>
        <v>-1.6487553716491+0.040504033695042i</v>
      </c>
      <c r="E1417" t="str">
        <f t="shared" si="705"/>
        <v>36500</v>
      </c>
      <c r="F1417" t="str">
        <f t="shared" si="706"/>
        <v>0.21505376344086</v>
      </c>
      <c r="G1417" t="str">
        <f t="shared" si="701"/>
        <v>0.21505376344086</v>
      </c>
      <c r="H1417" t="str">
        <f t="shared" si="707"/>
        <v>2.27890445439846+0.723160353391107i</v>
      </c>
      <c r="I1417" t="str">
        <f t="shared" si="708"/>
        <v>503.832921819463i</v>
      </c>
      <c r="J1417" t="str">
        <f t="shared" si="702"/>
        <v>-342.608129104528+110.222520640601i</v>
      </c>
      <c r="K1417" t="str">
        <f t="shared" si="709"/>
        <v>0.42873481110772-1.33264990368486i</v>
      </c>
      <c r="L1417" t="str">
        <f t="shared" si="710"/>
        <v>0.130471122310762-0.344796614421721i</v>
      </c>
      <c r="M1417" t="str">
        <f t="shared" si="711"/>
        <v>0.559205933418482-1.67744651810658i</v>
      </c>
      <c r="N1417" t="str">
        <f t="shared" si="712"/>
        <v>-1.60032374362846i</v>
      </c>
      <c r="O1417" t="str">
        <f t="shared" si="713"/>
        <v>-0.0295231263505974-0.999564097499749i</v>
      </c>
      <c r="P1417" t="str">
        <f t="shared" si="714"/>
        <v>1.0295231263506+0.999564097499749i</v>
      </c>
      <c r="Q1417" t="str">
        <f t="shared" si="715"/>
        <v>-1.0295231263506+0.600759646128711i</v>
      </c>
      <c r="R1417" t="str">
        <f t="shared" si="716"/>
        <v>-0.323346274847902-1.15958297642734i</v>
      </c>
      <c r="S1417" t="str">
        <f t="shared" si="717"/>
        <v>0.178689679091518i</v>
      </c>
      <c r="T1417" t="str">
        <f t="shared" si="718"/>
        <v>0.207205509937789-0.0577786420880094i</v>
      </c>
      <c r="U1417" t="str">
        <f t="shared" si="719"/>
        <v>0.00005-0.0011075808866767i</v>
      </c>
      <c r="V1417" t="str">
        <f t="shared" si="720"/>
        <v>0.00002-0.0124049059307791i</v>
      </c>
      <c r="W1417" t="str">
        <f t="shared" si="721"/>
        <v>0.0000422728312946898-0.00101694055237801i</v>
      </c>
      <c r="X1417" t="str">
        <f t="shared" si="722"/>
        <v>0.0000474313277081082-0.00101648452977981i</v>
      </c>
      <c r="Y1417" t="str">
        <f t="shared" si="723"/>
        <v>0.009+0.644906139928913i</v>
      </c>
      <c r="Z1417" t="str">
        <f t="shared" si="724"/>
        <v>-0.0189277936076111-0.00114992349875262i</v>
      </c>
      <c r="AA1417" t="str">
        <f t="shared" si="725"/>
        <v>0.261817039972624-18.6330547908451i</v>
      </c>
      <c r="AB1417" t="str">
        <f t="shared" si="726"/>
        <v>0.623307946149515-0.173807572694364i</v>
      </c>
      <c r="AC1417" t="str">
        <f t="shared" si="727"/>
        <v>1.05700459419698-1.14275996990042i</v>
      </c>
      <c r="AD1417" t="str">
        <f t="shared" si="728"/>
        <v>0.353860261604277+0.218135068164639i</v>
      </c>
      <c r="AE1417" t="str">
        <f t="shared" si="729"/>
        <v>-0.00644695535679651-0.00453572777889598i</v>
      </c>
      <c r="AF1417" t="str">
        <f t="shared" si="730"/>
        <v>-3.92765982604756-0.682656319696065i</v>
      </c>
      <c r="AG1417" t="str">
        <f t="shared" si="731"/>
        <v>1.01504895294989-0.0236617179169893i</v>
      </c>
      <c r="AH1417" t="str">
        <f t="shared" si="732"/>
        <v>0.0213737901232943+0.0223847245227484i</v>
      </c>
      <c r="AI1417">
        <f t="shared" si="733"/>
        <v>-30.186731184667885</v>
      </c>
      <c r="AJ1417">
        <f t="shared" si="734"/>
        <v>46.323444666434824</v>
      </c>
      <c r="AK1417"/>
      <c r="AL1417"/>
      <c r="AM1417"/>
      <c r="AN1417"/>
    </row>
    <row r="1418" spans="1:40" x14ac:dyDescent="0.35">
      <c r="A1418"/>
      <c r="B1418">
        <f t="shared" si="700"/>
        <v>128400</v>
      </c>
      <c r="C1418" s="237" t="str">
        <f t="shared" si="703"/>
        <v>-1.28303427671559E-06+0.00527902023928544i</v>
      </c>
      <c r="D1418" s="208" t="str">
        <f t="shared" si="704"/>
        <v>-1.64875535630938+0.0404724885011884i</v>
      </c>
      <c r="E1418" t="str">
        <f t="shared" si="705"/>
        <v>36500</v>
      </c>
      <c r="F1418" t="str">
        <f t="shared" si="706"/>
        <v>0.21505376344086</v>
      </c>
      <c r="G1418" t="str">
        <f t="shared" si="701"/>
        <v>0.21505376344086</v>
      </c>
      <c r="H1418" t="str">
        <f t="shared" si="707"/>
        <v>2.27925130247294+0.722716568464863i</v>
      </c>
      <c r="I1418" t="str">
        <f t="shared" si="708"/>
        <v>504.225620901162i</v>
      </c>
      <c r="J1418" t="str">
        <f t="shared" si="702"/>
        <v>-343.143970160152+110.308430633305i</v>
      </c>
      <c r="K1418" t="str">
        <f t="shared" si="709"/>
        <v>0.428126256614491-1.33180159105758i</v>
      </c>
      <c r="L1418" t="str">
        <f t="shared" si="710"/>
        <v>0.130293385352018-0.344595284561271i</v>
      </c>
      <c r="M1418" t="str">
        <f t="shared" si="711"/>
        <v>0.558419641966509-1.67639687561885i</v>
      </c>
      <c r="N1418" t="str">
        <f t="shared" si="712"/>
        <v>-1.60157107312466i</v>
      </c>
      <c r="O1418" t="str">
        <f t="shared" si="713"/>
        <v>-0.0307698888429606-0.99952649486674i</v>
      </c>
      <c r="P1418" t="str">
        <f t="shared" si="714"/>
        <v>1.03076988884296+0.99952649486674i</v>
      </c>
      <c r="Q1418" t="str">
        <f t="shared" si="715"/>
        <v>-1.03076988884296+0.60204457825792i</v>
      </c>
      <c r="R1418" t="str">
        <f t="shared" si="716"/>
        <v>-0.323329885067535-1.15853743118251i</v>
      </c>
      <c r="S1418" t="str">
        <f t="shared" si="717"/>
        <v>0.178828953977794i</v>
      </c>
      <c r="T1418" t="str">
        <f t="shared" si="718"/>
        <v>0.207180036962489-0.0578207451363876i</v>
      </c>
      <c r="U1418" t="str">
        <f t="shared" si="719"/>
        <v>0.00005-0.00110671828474004i</v>
      </c>
      <c r="V1418" t="str">
        <f t="shared" si="720"/>
        <v>0.00002-0.0123952447890884i</v>
      </c>
      <c r="W1418" t="str">
        <f t="shared" si="721"/>
        <v>0.0000422728301234535-0.00101614876851616i</v>
      </c>
      <c r="X1418" t="str">
        <f t="shared" si="722"/>
        <v>0.0000474232832178509-0.00101569314184374i</v>
      </c>
      <c r="Y1418" t="str">
        <f t="shared" si="723"/>
        <v>0.009+0.645408794753487i</v>
      </c>
      <c r="Z1418" t="str">
        <f t="shared" si="724"/>
        <v>-0.0188982890422925-0.00114846080297495i</v>
      </c>
      <c r="AA1418" t="str">
        <f t="shared" si="725"/>
        <v>0.261407947457251-18.6185030560436i</v>
      </c>
      <c r="AB1418" t="str">
        <f t="shared" si="726"/>
        <v>0.623231319287993-0.173934225526227i</v>
      </c>
      <c r="AC1418" t="str">
        <f t="shared" si="727"/>
        <v>1.05644181794376-1.14191132438628i</v>
      </c>
      <c r="AD1418" t="str">
        <f t="shared" si="728"/>
        <v>0.35413809370321+0.218147436191613i</v>
      </c>
      <c r="AE1418" t="str">
        <f t="shared" si="729"/>
        <v>-0.00644207027595419-0.00452932702244258i</v>
      </c>
      <c r="AF1418" t="str">
        <f t="shared" si="730"/>
        <v>-3.92800665878232-0.682244079963675i</v>
      </c>
      <c r="AG1418" t="str">
        <f t="shared" si="731"/>
        <v>1.01503803465493-0.0236621144569391i</v>
      </c>
      <c r="AH1418" t="str">
        <f t="shared" si="732"/>
        <v>0.0213641324274949+0.0223556268676412i</v>
      </c>
      <c r="AI1418">
        <f t="shared" si="733"/>
        <v>-30.194511666121052</v>
      </c>
      <c r="AJ1418">
        <f t="shared" si="734"/>
        <v>46.299154242809649</v>
      </c>
      <c r="AK1418"/>
      <c r="AL1418"/>
      <c r="AM1418"/>
      <c r="AN1418"/>
    </row>
    <row r="1419" spans="1:40" x14ac:dyDescent="0.35">
      <c r="A1419"/>
      <c r="B1419">
        <f t="shared" si="700"/>
        <v>128500</v>
      </c>
      <c r="C1419" s="237" t="str">
        <f t="shared" si="703"/>
        <v>-1.28103811334447E-06+0.00527491205281358i</v>
      </c>
      <c r="D1419" s="208" t="str">
        <f t="shared" si="704"/>
        <v>-1.64875534100546+0.0404409924049041i</v>
      </c>
      <c r="E1419" t="str">
        <f t="shared" si="705"/>
        <v>36500</v>
      </c>
      <c r="F1419" t="str">
        <f t="shared" si="706"/>
        <v>0.21505376344086</v>
      </c>
      <c r="G1419" t="str">
        <f t="shared" si="701"/>
        <v>0.21505376344086</v>
      </c>
      <c r="H1419" t="str">
        <f t="shared" si="707"/>
        <v>2.27959745537283+0.72227323508354i</v>
      </c>
      <c r="I1419" t="str">
        <f t="shared" si="708"/>
        <v>504.61831998286i</v>
      </c>
      <c r="J1419" t="str">
        <f t="shared" si="702"/>
        <v>-343.680228700043+110.39434062601i</v>
      </c>
      <c r="K1419" t="str">
        <f t="shared" si="709"/>
        <v>0.4275189551227-1.33095420867576i</v>
      </c>
      <c r="L1419" t="str">
        <f t="shared" si="710"/>
        <v>0.130115994072567-0.344394137453149i</v>
      </c>
      <c r="M1419" t="str">
        <f t="shared" si="711"/>
        <v>0.557634949195267-1.67534834612891i</v>
      </c>
      <c r="N1419" t="str">
        <f t="shared" si="712"/>
        <v>-1.60281840262086i</v>
      </c>
      <c r="O1419" t="str">
        <f t="shared" si="713"/>
        <v>-0.0320166034625872-0.999487337139756i</v>
      </c>
      <c r="P1419" t="str">
        <f t="shared" si="714"/>
        <v>1.03201660346259+0.999487337139756i</v>
      </c>
      <c r="Q1419" t="str">
        <f t="shared" si="715"/>
        <v>-1.03201660346259+0.603331065481104i</v>
      </c>
      <c r="R1419" t="str">
        <f t="shared" si="716"/>
        <v>-0.323313479873439-1.15749339635455i</v>
      </c>
      <c r="S1419" t="str">
        <f t="shared" si="717"/>
        <v>0.178968228864071i</v>
      </c>
      <c r="T1419" t="str">
        <f t="shared" si="718"/>
        <v>0.207154543067432-0.0578628408608288i</v>
      </c>
      <c r="U1419" t="str">
        <f t="shared" si="719"/>
        <v>0.00005-0.00110585702537448i</v>
      </c>
      <c r="V1419" t="str">
        <f t="shared" si="720"/>
        <v>0.00002-0.0123855986841942i</v>
      </c>
      <c r="W1419" t="str">
        <f t="shared" si="721"/>
        <v>0.0000422728289513045-0.0010153582171786i</v>
      </c>
      <c r="X1419" t="str">
        <f t="shared" si="722"/>
        <v>0.0000474152574969069-0.00101490298572042i</v>
      </c>
      <c r="Y1419" t="str">
        <f t="shared" si="723"/>
        <v>0.009+0.645911449578061i</v>
      </c>
      <c r="Z1419" t="str">
        <f t="shared" si="724"/>
        <v>-0.0188688534496896-0.00114700171130342i</v>
      </c>
      <c r="AA1419" t="str">
        <f t="shared" si="725"/>
        <v>0.260999814124527-18.6039740632749i</v>
      </c>
      <c r="AB1419" t="str">
        <f t="shared" si="726"/>
        <v>0.623154629496432-0.174060856326494i</v>
      </c>
      <c r="AC1419" t="str">
        <f t="shared" si="727"/>
        <v>1.05588023238766-1.14106349468393i</v>
      </c>
      <c r="AD1419" t="str">
        <f t="shared" si="728"/>
        <v>0.354415973773083+0.218159471323692i</v>
      </c>
      <c r="AE1419" t="str">
        <f t="shared" si="729"/>
        <v>-0.00643719378240801-0.0045229348214995i</v>
      </c>
      <c r="AF1419" t="str">
        <f t="shared" si="730"/>
        <v>-3.92835279637829-0.681832242678636i</v>
      </c>
      <c r="AG1419" t="str">
        <f t="shared" si="731"/>
        <v>1.01502711105098-0.0236625137280355i</v>
      </c>
      <c r="AH1419" t="str">
        <f t="shared" si="732"/>
        <v>0.0213544864664726+0.0223265669552351i</v>
      </c>
      <c r="AI1419">
        <f t="shared" si="733"/>
        <v>-30.202287609277821</v>
      </c>
      <c r="AJ1419">
        <f t="shared" si="734"/>
        <v>46.274852901995743</v>
      </c>
      <c r="AK1419"/>
      <c r="AL1419"/>
      <c r="AM1419"/>
      <c r="AN1419"/>
    </row>
    <row r="1420" spans="1:40" x14ac:dyDescent="0.35">
      <c r="A1420"/>
      <c r="B1420">
        <f t="shared" si="700"/>
        <v>128600</v>
      </c>
      <c r="C1420" s="237" t="str">
        <f t="shared" si="703"/>
        <v>-1.27904660484193E-06+0.00527081025543307i</v>
      </c>
      <c r="D1420" s="208" t="str">
        <f t="shared" si="704"/>
        <v>-1.64875532573723+0.0404095452916536i</v>
      </c>
      <c r="E1420" t="str">
        <f t="shared" si="705"/>
        <v>36500</v>
      </c>
      <c r="F1420" t="str">
        <f t="shared" si="706"/>
        <v>0.21505376344086</v>
      </c>
      <c r="G1420" t="str">
        <f t="shared" si="701"/>
        <v>0.21505376344086</v>
      </c>
      <c r="H1420" t="str">
        <f t="shared" si="707"/>
        <v>2.27994291487227+0.721830352803674i</v>
      </c>
      <c r="I1420" t="str">
        <f t="shared" si="708"/>
        <v>505.011019064559i</v>
      </c>
      <c r="J1420" t="str">
        <f t="shared" si="702"/>
        <v>-344.216904724199+110.480250618716i</v>
      </c>
      <c r="K1420" t="str">
        <f t="shared" si="709"/>
        <v>0.42691290331696-1.33010775540086i</v>
      </c>
      <c r="L1420" t="str">
        <f t="shared" si="710"/>
        <v>0.129938947625724-0.344193172990666i</v>
      </c>
      <c r="M1420" t="str">
        <f t="shared" si="711"/>
        <v>0.556851850942684-1.67430092839153i</v>
      </c>
      <c r="N1420" t="str">
        <f t="shared" si="712"/>
        <v>-1.60406573211707i</v>
      </c>
      <c r="O1420" t="str">
        <f t="shared" si="713"/>
        <v>-0.03326326826981-0.999446624379717i</v>
      </c>
      <c r="P1420" t="str">
        <f t="shared" si="714"/>
        <v>1.03326326826981+0.999446624379717i</v>
      </c>
      <c r="Q1420" t="str">
        <f t="shared" si="715"/>
        <v>-1.03326326826981+0.604619107737353i</v>
      </c>
      <c r="R1420" t="str">
        <f t="shared" si="716"/>
        <v>-0.323297059258931-1.15645086840631i</v>
      </c>
      <c r="S1420" t="str">
        <f t="shared" si="717"/>
        <v>0.179107503750346i</v>
      </c>
      <c r="T1420" t="str">
        <f t="shared" si="718"/>
        <v>0.207129028250174-0.0579049292536948i</v>
      </c>
      <c r="U1420" t="str">
        <f t="shared" si="719"/>
        <v>0.00005-0.00110499710544806i</v>
      </c>
      <c r="V1420" t="str">
        <f t="shared" si="720"/>
        <v>0.00002-0.0123759675810183i</v>
      </c>
      <c r="W1420" t="str">
        <f t="shared" si="721"/>
        <v>0.0000422728277782432-0.00101456889549006i</v>
      </c>
      <c r="X1420" t="str">
        <f t="shared" si="722"/>
        <v>0.0000474072504869186-0.00101411405853652i</v>
      </c>
      <c r="Y1420" t="str">
        <f t="shared" si="723"/>
        <v>0.009+0.646414104402636i</v>
      </c>
      <c r="Z1420" t="str">
        <f t="shared" si="724"/>
        <v>-0.0188394866148955-0.00114554621118587i</v>
      </c>
      <c r="AA1420" t="str">
        <f t="shared" si="725"/>
        <v>0.260592636974739-18.5894677591956i</v>
      </c>
      <c r="AB1420" t="str">
        <f t="shared" si="726"/>
        <v>0.623077876767481-0.174187465072188i</v>
      </c>
      <c r="AC1420" t="str">
        <f t="shared" si="727"/>
        <v>1.05531983447488-1.14021647986848i</v>
      </c>
      <c r="AD1420" t="str">
        <f t="shared" si="728"/>
        <v>0.354693901441768+0.218171173457692i</v>
      </c>
      <c r="AE1420" t="str">
        <f t="shared" si="729"/>
        <v>-0.00643232584745283-0.00451655115703959i</v>
      </c>
      <c r="AF1420" t="str">
        <f t="shared" si="730"/>
        <v>-3.9286982406095-0.68142080751202i</v>
      </c>
      <c r="AG1420" t="str">
        <f t="shared" si="731"/>
        <v>1.01501618214295-0.0236629156986712i</v>
      </c>
      <c r="AH1420" t="str">
        <f t="shared" si="732"/>
        <v>0.0213448521943585+0.0222975447029122i</v>
      </c>
      <c r="AI1420">
        <f t="shared" si="733"/>
        <v>-30.210059023511739</v>
      </c>
      <c r="AJ1420">
        <f t="shared" si="734"/>
        <v>46.250540662432527</v>
      </c>
      <c r="AK1420"/>
      <c r="AL1420"/>
      <c r="AM1420"/>
      <c r="AN1420"/>
    </row>
    <row r="1421" spans="1:40" x14ac:dyDescent="0.35">
      <c r="A1421"/>
      <c r="B1421">
        <f t="shared" si="700"/>
        <v>128700</v>
      </c>
      <c r="C1421" s="237" t="str">
        <f t="shared" si="703"/>
        <v>-1.27705973674626E-06+0.00526671483225095i</v>
      </c>
      <c r="D1421" s="208" t="str">
        <f t="shared" si="704"/>
        <v>-1.64875531050458+0.0403781470472573i</v>
      </c>
      <c r="E1421" t="str">
        <f t="shared" si="705"/>
        <v>36500</v>
      </c>
      <c r="F1421" t="str">
        <f t="shared" si="706"/>
        <v>0.21505376344086</v>
      </c>
      <c r="G1421" t="str">
        <f t="shared" si="701"/>
        <v>0.21505376344086</v>
      </c>
      <c r="H1421" t="str">
        <f t="shared" si="707"/>
        <v>2.28028768274002+0.721387921181337i</v>
      </c>
      <c r="I1421" t="str">
        <f t="shared" si="708"/>
        <v>505.403718146258i</v>
      </c>
      <c r="J1421" t="str">
        <f t="shared" si="702"/>
        <v>-344.753998232622+110.566160611421i</v>
      </c>
      <c r="K1421" t="str">
        <f t="shared" si="709"/>
        <v>0.426308097892375-1.32926223009464i</v>
      </c>
      <c r="L1421" t="str">
        <f t="shared" si="710"/>
        <v>0.129762245167221-0.343992391066553i</v>
      </c>
      <c r="M1421" t="str">
        <f t="shared" si="711"/>
        <v>0.556070343059596-1.67325462116119i</v>
      </c>
      <c r="N1421" t="str">
        <f t="shared" si="712"/>
        <v>-1.60531306161327i</v>
      </c>
      <c r="O1421" t="str">
        <f t="shared" si="713"/>
        <v>-0.03450988132501-0.999404356649967i</v>
      </c>
      <c r="P1421" t="str">
        <f t="shared" si="714"/>
        <v>1.03450988132501+0.999404356649967i</v>
      </c>
      <c r="Q1421" t="str">
        <f t="shared" si="715"/>
        <v>-1.03450988132501+0.605908704963303i</v>
      </c>
      <c r="R1421" t="str">
        <f t="shared" si="716"/>
        <v>-0.323280623217346-1.15540984381163i</v>
      </c>
      <c r="S1421" t="str">
        <f t="shared" si="717"/>
        <v>0.179246778636622i</v>
      </c>
      <c r="T1421" t="str">
        <f t="shared" si="718"/>
        <v>0.207103492508277-0.0579470103073488i</v>
      </c>
      <c r="U1421" t="str">
        <f t="shared" si="719"/>
        <v>0.00005-0.00110413852183855i</v>
      </c>
      <c r="V1421" t="str">
        <f t="shared" si="720"/>
        <v>0.00002-0.0123663514445917i</v>
      </c>
      <c r="W1421" t="str">
        <f t="shared" si="721"/>
        <v>0.0000422728266042694-0.00101378080058425i</v>
      </c>
      <c r="X1421" t="str">
        <f t="shared" si="722"/>
        <v>0.0000473992621297544-0.0010133263574277i</v>
      </c>
      <c r="Y1421" t="str">
        <f t="shared" si="723"/>
        <v>0.009+0.64691675922721i</v>
      </c>
      <c r="Z1421" t="str">
        <f t="shared" si="724"/>
        <v>-0.0188101883238412-0.00114409429012537i</v>
      </c>
      <c r="AA1421" t="str">
        <f t="shared" si="725"/>
        <v>0.2601864130199-18.574984090629i</v>
      </c>
      <c r="AB1421" t="str">
        <f t="shared" si="726"/>
        <v>0.623001061093805-0.174314051740335i</v>
      </c>
      <c r="AC1421" t="str">
        <f t="shared" si="727"/>
        <v>1.05476062116108-1.13937027901489i</v>
      </c>
      <c r="AD1421" t="str">
        <f t="shared" si="728"/>
        <v>0.354971876336937+0.218182542490819i</v>
      </c>
      <c r="AE1421" t="str">
        <f t="shared" si="729"/>
        <v>-0.00642746644249628-0.00451017601009898i</v>
      </c>
      <c r="AF1421" t="str">
        <f t="shared" si="730"/>
        <v>-3.9290429932446-0.68100977413408i</v>
      </c>
      <c r="AG1421" t="str">
        <f t="shared" si="731"/>
        <v>1.01500524793575-0.0236633203373236i</v>
      </c>
      <c r="AH1421" t="str">
        <f t="shared" si="732"/>
        <v>0.0213352295654654+0.022268560028319i</v>
      </c>
      <c r="AI1421">
        <f t="shared" si="733"/>
        <v>-30.217825918174462</v>
      </c>
      <c r="AJ1421">
        <f t="shared" si="734"/>
        <v>46.2262175425004</v>
      </c>
      <c r="AK1421"/>
      <c r="AL1421"/>
      <c r="AM1421"/>
      <c r="AN1421"/>
    </row>
    <row r="1422" spans="1:40" x14ac:dyDescent="0.35">
      <c r="A1422"/>
      <c r="B1422">
        <f t="shared" si="700"/>
        <v>128800</v>
      </c>
      <c r="C1422" s="237" t="str">
        <f t="shared" si="703"/>
        <v>-1.27507749465184E-06+0.00526262576842047i</v>
      </c>
      <c r="D1422" s="208" t="str">
        <f t="shared" si="704"/>
        <v>-1.64875529530739+0.0403467975578903i</v>
      </c>
      <c r="E1422" t="str">
        <f t="shared" si="705"/>
        <v>36500</v>
      </c>
      <c r="F1422" t="str">
        <f t="shared" si="706"/>
        <v>0.21505376344086</v>
      </c>
      <c r="G1422" t="str">
        <f t="shared" si="701"/>
        <v>0.21505376344086</v>
      </c>
      <c r="H1422" t="str">
        <f t="shared" si="707"/>
        <v>2.28063176073951+0.720945939772142i</v>
      </c>
      <c r="I1422" t="str">
        <f t="shared" si="708"/>
        <v>505.796417227957i</v>
      </c>
      <c r="J1422" t="str">
        <f t="shared" si="702"/>
        <v>-345.291509225311+110.652070604125i</v>
      </c>
      <c r="K1422" t="str">
        <f t="shared" si="709"/>
        <v>0.425704535554531-1.32841763161912i</v>
      </c>
      <c r="L1422" t="str">
        <f t="shared" si="710"/>
        <v>0.129585885855193-0.343791791572969i</v>
      </c>
      <c r="M1422" t="str">
        <f t="shared" si="711"/>
        <v>0.555290421409724-1.67220942319209i</v>
      </c>
      <c r="N1422" t="str">
        <f t="shared" si="712"/>
        <v>-1.60656039110947i</v>
      </c>
      <c r="O1422" t="str">
        <f t="shared" si="713"/>
        <v>-0.0357564406886779-0.999360534016266i</v>
      </c>
      <c r="P1422" t="str">
        <f t="shared" si="714"/>
        <v>1.03575644068868+0.999360534016266i</v>
      </c>
      <c r="Q1422" t="str">
        <f t="shared" si="715"/>
        <v>-1.03575644068868+0.607199857093204i</v>
      </c>
      <c r="R1422" t="str">
        <f t="shared" si="716"/>
        <v>-0.323264171742003-1.15437031905529i</v>
      </c>
      <c r="S1422" t="str">
        <f t="shared" si="717"/>
        <v>0.179386053522897i</v>
      </c>
      <c r="T1422" t="str">
        <f t="shared" si="718"/>
        <v>0.207077935839296-0.0579890840141459i</v>
      </c>
      <c r="U1422" t="str">
        <f t="shared" si="719"/>
        <v>0.00005-0.00110328127143339i</v>
      </c>
      <c r="V1422" t="str">
        <f t="shared" si="720"/>
        <v>0.00002-0.012356750240054i</v>
      </c>
      <c r="W1422" t="str">
        <f t="shared" si="721"/>
        <v>0.0000422728254293834-0.00101299392960373i</v>
      </c>
      <c r="X1422" t="str">
        <f t="shared" si="722"/>
        <v>0.0000473912923675087-0.00101253987953847i</v>
      </c>
      <c r="Y1422" t="str">
        <f t="shared" si="723"/>
        <v>0.009+0.647419414051785i</v>
      </c>
      <c r="Z1422" t="str">
        <f t="shared" si="724"/>
        <v>-0.0187809583632893-0.00114264593567987i</v>
      </c>
      <c r="AA1422" t="str">
        <f t="shared" si="725"/>
        <v>0.259781139283701-18.5605230045644i</v>
      </c>
      <c r="AB1422" t="str">
        <f t="shared" si="726"/>
        <v>0.62292418246805-0.17444061630794i</v>
      </c>
      <c r="AC1422" t="str">
        <f t="shared" si="727"/>
        <v>1.05420258941142-1.13852489119791i</v>
      </c>
      <c r="AD1422" t="str">
        <f t="shared" si="728"/>
        <v>0.355249898086058+0.218193578320636i</v>
      </c>
      <c r="AE1422" t="str">
        <f t="shared" si="729"/>
        <v>-0.00642261553905749-0.00450380936177568i</v>
      </c>
      <c r="AF1422" t="str">
        <f t="shared" si="730"/>
        <v>-3.9293870560469-0.680599142214252i</v>
      </c>
      <c r="AG1422" t="str">
        <f t="shared" si="731"/>
        <v>1.01499430843431-0.0236637276125544i</v>
      </c>
      <c r="AH1422" t="str">
        <f t="shared" si="732"/>
        <v>0.0213256185342857+0.0222396128493603i</v>
      </c>
      <c r="AI1422">
        <f t="shared" si="733"/>
        <v>-30.225588302597096</v>
      </c>
      <c r="AJ1422">
        <f t="shared" si="734"/>
        <v>46.201883560516301</v>
      </c>
      <c r="AK1422"/>
      <c r="AL1422"/>
      <c r="AM1422"/>
      <c r="AN1422"/>
    </row>
    <row r="1423" spans="1:40" x14ac:dyDescent="0.35">
      <c r="A1423"/>
      <c r="B1423">
        <f t="shared" si="700"/>
        <v>128900</v>
      </c>
      <c r="C1423" s="237" t="str">
        <f t="shared" si="703"/>
        <v>-1.27309986420894E-06+0.00525854304914098i</v>
      </c>
      <c r="D1423" s="208" t="str">
        <f t="shared" si="704"/>
        <v>-1.64875528014555+0.0403154967100809i</v>
      </c>
      <c r="E1423" t="str">
        <f t="shared" si="705"/>
        <v>36500</v>
      </c>
      <c r="F1423" t="str">
        <f t="shared" si="706"/>
        <v>0.21505376344086</v>
      </c>
      <c r="G1423" t="str">
        <f t="shared" si="701"/>
        <v>0.21505376344086</v>
      </c>
      <c r="H1423" t="str">
        <f t="shared" si="707"/>
        <v>2.28097515062885+0.720504408131261i</v>
      </c>
      <c r="I1423" t="str">
        <f t="shared" si="708"/>
        <v>506.189116309655i</v>
      </c>
      <c r="J1423" t="str">
        <f t="shared" si="702"/>
        <v>-345.829437702266+110.737980596831i</v>
      </c>
      <c r="K1423" t="str">
        <f t="shared" si="709"/>
        <v>0.425102213019455-1.32757395883661i</v>
      </c>
      <c r="L1423" t="str">
        <f t="shared" si="710"/>
        <v>0.129409868850175-0.343591374401502i</v>
      </c>
      <c r="M1423" t="str">
        <f t="shared" si="711"/>
        <v>0.55451208186963-1.67116533323811i</v>
      </c>
      <c r="N1423" t="str">
        <f t="shared" si="712"/>
        <v>-1.60780772060568i</v>
      </c>
      <c r="O1423" t="str">
        <f t="shared" si="713"/>
        <v>-0.0370029444213891-0.999315156546796i</v>
      </c>
      <c r="P1423" t="str">
        <f t="shared" si="714"/>
        <v>1.03700294442139+0.999315156546796i</v>
      </c>
      <c r="Q1423" t="str">
        <f t="shared" si="715"/>
        <v>-1.03700294442139+0.608492564058884i</v>
      </c>
      <c r="R1423" t="str">
        <f t="shared" si="716"/>
        <v>-0.323247704826209-1.15333229063296i</v>
      </c>
      <c r="S1423" t="str">
        <f t="shared" si="717"/>
        <v>0.179525328409173i</v>
      </c>
      <c r="T1423" t="str">
        <f t="shared" si="718"/>
        <v>0.207052358240786-0.0580311503664366i</v>
      </c>
      <c r="U1423" t="str">
        <f t="shared" si="719"/>
        <v>0.0000499999999999999-0.00110242535112972i</v>
      </c>
      <c r="V1423" t="str">
        <f t="shared" si="720"/>
        <v>0.00002-0.0123471639326529i</v>
      </c>
      <c r="W1423" t="str">
        <f t="shared" si="721"/>
        <v>0.0000422728242535848-0.00101220827969998i</v>
      </c>
      <c r="X1423" t="str">
        <f t="shared" si="722"/>
        <v>0.0000473833411424995-0.00101175462202223i</v>
      </c>
      <c r="Y1423" t="str">
        <f t="shared" si="723"/>
        <v>0.009+0.647922068876359i</v>
      </c>
      <c r="Z1423" t="str">
        <f t="shared" si="724"/>
        <v>-0.0187517965208321-0.0011412011354619i</v>
      </c>
      <c r="AA1423" t="str">
        <f t="shared" si="725"/>
        <v>0.259376812801456-18.5460844481571i</v>
      </c>
      <c r="AB1423" t="str">
        <f t="shared" si="726"/>
        <v>0.62284724088286-0.174567158751991i</v>
      </c>
      <c r="AC1423" t="str">
        <f t="shared" si="727"/>
        <v>1.05364573620051-1.13768031549207i</v>
      </c>
      <c r="AD1423" t="str">
        <f t="shared" si="728"/>
        <v>0.355527966316404+0.218204280845073i</v>
      </c>
      <c r="AE1423" t="str">
        <f t="shared" si="729"/>
        <v>-0.00641777310876742-0.00449745119323006i</v>
      </c>
      <c r="AF1423" t="str">
        <f t="shared" si="730"/>
        <v>-3.9297304307744-0.68018891142118i</v>
      </c>
      <c r="AG1423" t="str">
        <f t="shared" si="731"/>
        <v>1.01498336364357-0.0236641374930109i</v>
      </c>
      <c r="AH1423" t="str">
        <f t="shared" si="732"/>
        <v>0.0213160190554932+0.0222107030842023i</v>
      </c>
      <c r="AI1423">
        <f t="shared" si="733"/>
        <v>-30.233346186088944</v>
      </c>
      <c r="AJ1423">
        <f t="shared" si="734"/>
        <v>46.177538734735528</v>
      </c>
      <c r="AK1423"/>
      <c r="AL1423"/>
      <c r="AM1423"/>
      <c r="AN1423"/>
    </row>
    <row r="1424" spans="1:40" x14ac:dyDescent="0.35">
      <c r="A1424"/>
      <c r="B1424">
        <f t="shared" si="700"/>
        <v>129000</v>
      </c>
      <c r="C1424" s="237" t="str">
        <f t="shared" si="703"/>
        <v>-0.0000012711268311234+0.00525446665965771i</v>
      </c>
      <c r="D1424" s="208" t="str">
        <f t="shared" si="704"/>
        <v>-1.64875526501896+0.0402842443907091i</v>
      </c>
      <c r="E1424" t="str">
        <f t="shared" si="705"/>
        <v>36500</v>
      </c>
      <c r="F1424" t="str">
        <f t="shared" si="706"/>
        <v>0.21505376344086</v>
      </c>
      <c r="G1424" t="str">
        <f t="shared" si="701"/>
        <v>0.21505376344086</v>
      </c>
      <c r="H1424" t="str">
        <f t="shared" si="707"/>
        <v>2.28131785416085+0.720063325813435i</v>
      </c>
      <c r="I1424" t="str">
        <f t="shared" si="708"/>
        <v>506.581815391354i</v>
      </c>
      <c r="J1424" t="str">
        <f t="shared" si="702"/>
        <v>-346.367783663487+110.823890589536i</v>
      </c>
      <c r="K1424" t="str">
        <f t="shared" si="709"/>
        <v>0.424501127013551-1.32673121060974i</v>
      </c>
      <c r="L1424" t="str">
        <f t="shared" si="710"/>
        <v>0.12923419331509-0.343391139443178i</v>
      </c>
      <c r="M1424" t="str">
        <f t="shared" si="711"/>
        <v>0.553735320328641-1.67012235005292i</v>
      </c>
      <c r="N1424" t="str">
        <f t="shared" si="712"/>
        <v>-1.60905505010188i</v>
      </c>
      <c r="O1424" t="str">
        <f t="shared" si="713"/>
        <v>-0.0382493905837744-0.999268224312156i</v>
      </c>
      <c r="P1424" t="str">
        <f t="shared" si="714"/>
        <v>1.03824939058377+0.999268224312156i</v>
      </c>
      <c r="Q1424" t="str">
        <f t="shared" si="715"/>
        <v>-1.03824939058377+0.609786825789724i</v>
      </c>
      <c r="R1424" t="str">
        <f t="shared" si="716"/>
        <v>-0.323231222463265-1.15229575505119i</v>
      </c>
      <c r="S1424" t="str">
        <f t="shared" si="717"/>
        <v>0.179664603295448i</v>
      </c>
      <c r="T1424" t="str">
        <f t="shared" si="718"/>
        <v>0.207026759710301-0.0580732093565652i</v>
      </c>
      <c r="U1424" t="str">
        <f t="shared" si="719"/>
        <v>0.0000499999999999999-0.00110157075783427i</v>
      </c>
      <c r="V1424" t="str">
        <f t="shared" si="720"/>
        <v>0.00002-0.0123375924877438i</v>
      </c>
      <c r="W1424" t="str">
        <f t="shared" si="721"/>
        <v>0.0000422728230768737-0.00101142384803325i</v>
      </c>
      <c r="X1424" t="str">
        <f t="shared" si="722"/>
        <v>0.0000473754083972693-0.00101097058204118i</v>
      </c>
      <c r="Y1424" t="str">
        <f t="shared" si="723"/>
        <v>0.009+0.648424723700933i</v>
      </c>
      <c r="Z1424" t="str">
        <f t="shared" si="724"/>
        <v>-0.0187227025848866-0.00113975987713836i</v>
      </c>
      <c r="AA1424" t="str">
        <f t="shared" si="725"/>
        <v>0.258973430620043-18.5316683687273i</v>
      </c>
      <c r="AB1424" t="str">
        <f t="shared" si="726"/>
        <v>0.622770236330877-0.174693679049458i</v>
      </c>
      <c r="AC1424" t="str">
        <f t="shared" si="727"/>
        <v>1.05309005851235-1.13683655097178i</v>
      </c>
      <c r="AD1424" t="str">
        <f t="shared" si="728"/>
        <v>0.355806080655035+0.218214649962441i</v>
      </c>
      <c r="AE1424" t="str">
        <f t="shared" si="729"/>
        <v>-0.00641293912336745-0.0044911014856844i</v>
      </c>
      <c r="AF1424" t="str">
        <f t="shared" si="730"/>
        <v>-3.93007311917981-0.679779081422726i</v>
      </c>
      <c r="AG1424" t="str">
        <f t="shared" si="731"/>
        <v>1.01497241356847-0.0236645499474236i</v>
      </c>
      <c r="AH1424" t="str">
        <f t="shared" si="732"/>
        <v>0.0213064310839391+0.02218183065127i</v>
      </c>
      <c r="AI1424">
        <f t="shared" si="733"/>
        <v>-30.24109957793851</v>
      </c>
      <c r="AJ1424">
        <f t="shared" si="734"/>
        <v>46.153183083354264</v>
      </c>
      <c r="AK1424"/>
      <c r="AL1424"/>
      <c r="AM1424"/>
      <c r="AN1424"/>
    </row>
    <row r="1425" spans="1:40" x14ac:dyDescent="0.35">
      <c r="A1425"/>
      <c r="B1425">
        <f t="shared" si="700"/>
        <v>129100</v>
      </c>
      <c r="C1425" s="237" t="str">
        <f t="shared" si="703"/>
        <v>-1.26915838115641E-06+0.00525039658526161i</v>
      </c>
      <c r="D1425" s="208" t="str">
        <f t="shared" si="704"/>
        <v>-1.64875524992751+0.0402530404870057i</v>
      </c>
      <c r="E1425" t="str">
        <f t="shared" si="705"/>
        <v>36500</v>
      </c>
      <c r="F1425" t="str">
        <f t="shared" si="706"/>
        <v>0.21505376344086</v>
      </c>
      <c r="G1425" t="str">
        <f t="shared" si="701"/>
        <v>0.21505376344086</v>
      </c>
      <c r="H1425" t="str">
        <f t="shared" si="707"/>
        <v>2.28165987308306+0.719622692372968i</v>
      </c>
      <c r="I1425" t="str">
        <f t="shared" si="708"/>
        <v>506.974514473053i</v>
      </c>
      <c r="J1425" t="str">
        <f t="shared" si="702"/>
        <v>-346.906547108974+110.909800582241i</v>
      </c>
      <c r="K1425" t="str">
        <f t="shared" si="709"/>
        <v>0.423901274273593-1.32588938580143i</v>
      </c>
      <c r="L1425" t="str">
        <f t="shared" si="710"/>
        <v>0.129058858415248-0.343191086588463i</v>
      </c>
      <c r="M1425" t="str">
        <f t="shared" si="711"/>
        <v>0.552960132688841-1.66908047238989i</v>
      </c>
      <c r="N1425" t="str">
        <f t="shared" si="712"/>
        <v>-1.61030237959808i</v>
      </c>
      <c r="O1425" t="str">
        <f t="shared" si="713"/>
        <v>-0.0394957772365844-0.999219737385365i</v>
      </c>
      <c r="P1425" t="str">
        <f t="shared" si="714"/>
        <v>1.03949577723658+0.999219737385365i</v>
      </c>
      <c r="Q1425" t="str">
        <f t="shared" si="715"/>
        <v>-1.03949577723658+0.611082642212715i</v>
      </c>
      <c r="R1425" t="str">
        <f t="shared" si="716"/>
        <v>-0.323214724646479-1.15126070882732i</v>
      </c>
      <c r="S1425" t="str">
        <f t="shared" si="717"/>
        <v>0.179803878181724i</v>
      </c>
      <c r="T1425" t="str">
        <f t="shared" si="718"/>
        <v>0.207001140245393-0.058115260976875i</v>
      </c>
      <c r="U1425" t="str">
        <f t="shared" si="719"/>
        <v>0.0000499999999999999-0.00110071748846337i</v>
      </c>
      <c r="V1425" t="str">
        <f t="shared" si="720"/>
        <v>0.00002-0.0123280358707897i</v>
      </c>
      <c r="W1425" t="str">
        <f t="shared" si="721"/>
        <v>0.0000422728218992502-0.00101064063177267i</v>
      </c>
      <c r="X1425" t="str">
        <f t="shared" si="722"/>
        <v>0.0000473674940745829-0.00101018775676635i</v>
      </c>
      <c r="Y1425" t="str">
        <f t="shared" si="723"/>
        <v>0.009+0.648927378525508i</v>
      </c>
      <c r="Z1425" t="str">
        <f t="shared" si="724"/>
        <v>-0.0186936763446917-0.00113832214843016i</v>
      </c>
      <c r="AA1425" t="str">
        <f t="shared" si="725"/>
        <v>0.258570989797849-18.5172747137593i</v>
      </c>
      <c r="AB1425" t="str">
        <f t="shared" si="726"/>
        <v>0.622693168804738-0.174820177177309i</v>
      </c>
      <c r="AC1425" t="str">
        <f t="shared" si="727"/>
        <v>1.05253555334032-1.13599359671122i</v>
      </c>
      <c r="AD1425" t="str">
        <f t="shared" si="728"/>
        <v>0.356084240728836+0.218224685571414i</v>
      </c>
      <c r="AE1425" t="str">
        <f t="shared" si="729"/>
        <v>-0.00640811355470998-0.00448476022042269i</v>
      </c>
      <c r="AF1425" t="str">
        <f t="shared" si="730"/>
        <v>-3.93041512301057-0.679369651885962i</v>
      </c>
      <c r="AG1425" t="str">
        <f t="shared" si="731"/>
        <v>1.01496145821399-0.0236649649446084i</v>
      </c>
      <c r="AH1425" t="str">
        <f t="shared" si="732"/>
        <v>0.0212968545746547+0.0221529954692464i</v>
      </c>
      <c r="AI1425">
        <f t="shared" si="733"/>
        <v>-30.248848487412832</v>
      </c>
      <c r="AJ1425">
        <f t="shared" si="734"/>
        <v>46.128816624505227</v>
      </c>
      <c r="AK1425"/>
      <c r="AL1425"/>
      <c r="AM1425"/>
      <c r="AN1425"/>
    </row>
    <row r="1426" spans="1:40" x14ac:dyDescent="0.35">
      <c r="A1426"/>
      <c r="B1426">
        <f t="shared" si="700"/>
        <v>129200</v>
      </c>
      <c r="C1426" s="237" t="str">
        <f t="shared" si="703"/>
        <v>-1.26719450012425E-06+0.00524633281128916i</v>
      </c>
      <c r="D1426" s="208" t="str">
        <f t="shared" si="704"/>
        <v>-1.64875523487109+0.0402218848865502i</v>
      </c>
      <c r="E1426" t="str">
        <f t="shared" si="705"/>
        <v>36500</v>
      </c>
      <c r="F1426" t="str">
        <f t="shared" si="706"/>
        <v>0.21505376344086</v>
      </c>
      <c r="G1426" t="str">
        <f t="shared" si="701"/>
        <v>0.21505376344086</v>
      </c>
      <c r="H1426" t="str">
        <f t="shared" si="707"/>
        <v>2.28200120913773+0.719182507363736i</v>
      </c>
      <c r="I1426" t="str">
        <f t="shared" si="708"/>
        <v>507.367213554752i</v>
      </c>
      <c r="J1426" t="str">
        <f t="shared" si="702"/>
        <v>-347.445728038728+110.995710574946i</v>
      </c>
      <c r="K1426" t="str">
        <f t="shared" si="709"/>
        <v>0.423302651546666-1.32504848327493i</v>
      </c>
      <c r="L1426" t="str">
        <f t="shared" si="710"/>
        <v>0.128883863318335-0.342991215727274i</v>
      </c>
      <c r="M1426" t="str">
        <f t="shared" si="711"/>
        <v>0.552186514865001-1.6680396990022i</v>
      </c>
      <c r="N1426" t="str">
        <f t="shared" si="712"/>
        <v>-1.61154970909429i</v>
      </c>
      <c r="O1426" t="str">
        <f t="shared" si="713"/>
        <v>-0.0407421024406632-0.99916969584186i</v>
      </c>
      <c r="P1426" t="str">
        <f t="shared" si="714"/>
        <v>1.04074210244066+0.99916969584186i</v>
      </c>
      <c r="Q1426" t="str">
        <f t="shared" si="715"/>
        <v>-1.04074210244066+0.61238001325243i</v>
      </c>
      <c r="R1426" t="str">
        <f t="shared" si="716"/>
        <v>-0.323198211369136-1.15022714848947i</v>
      </c>
      <c r="S1426" t="str">
        <f t="shared" si="717"/>
        <v>0.179943153067999i</v>
      </c>
      <c r="T1426" t="str">
        <f t="shared" si="718"/>
        <v>0.206975499843609-0.0581573052196999i</v>
      </c>
      <c r="U1426" t="str">
        <f t="shared" si="719"/>
        <v>0.0000499999999999999-0.00109986553994289i</v>
      </c>
      <c r="V1426" t="str">
        <f t="shared" si="720"/>
        <v>0.00002-0.0123184940473603i</v>
      </c>
      <c r="W1426" t="str">
        <f t="shared" si="721"/>
        <v>0.0000422728207207144-0.00100985862809606i</v>
      </c>
      <c r="X1426" t="str">
        <f t="shared" si="722"/>
        <v>0.0000473595981174258-0.00100940614337748i</v>
      </c>
      <c r="Y1426" t="str">
        <f t="shared" si="723"/>
        <v>0.009+0.649430033350082i</v>
      </c>
      <c r="Z1426" t="str">
        <f t="shared" si="724"/>
        <v>-0.0186647175903025-0.00113688793711198i</v>
      </c>
      <c r="AA1426" t="str">
        <f t="shared" si="725"/>
        <v>0.258169487404726-18.5029034309014i</v>
      </c>
      <c r="AB1426" t="str">
        <f t="shared" si="726"/>
        <v>0.622616038297064-0.174946653112483i</v>
      </c>
      <c r="AC1426" t="str">
        <f t="shared" si="727"/>
        <v>1.05198221768712-1.13515145178445i</v>
      </c>
      <c r="AD1426" t="str">
        <f t="shared" si="728"/>
        <v>0.356362446164471+0.218234387571041i</v>
      </c>
      <c r="AE1426" t="str">
        <f t="shared" si="729"/>
        <v>-0.00640329637475668-0.0044784273787902i</v>
      </c>
      <c r="AF1426" t="str">
        <f t="shared" si="730"/>
        <v>-3.93075644400882-0.678960622477186i</v>
      </c>
      <c r="AG1426" t="str">
        <f t="shared" si="731"/>
        <v>1.01495049758508-0.0236653824534639i</v>
      </c>
      <c r="AH1426" t="str">
        <f t="shared" si="732"/>
        <v>0.0212872894828471+0.0221241974570712i</v>
      </c>
      <c r="AI1426">
        <f t="shared" si="733"/>
        <v>-30.256592923758308</v>
      </c>
      <c r="AJ1426">
        <f t="shared" si="734"/>
        <v>46.104439376262221</v>
      </c>
      <c r="AK1426"/>
      <c r="AL1426"/>
      <c r="AM1426"/>
      <c r="AN1426"/>
    </row>
    <row r="1427" spans="1:40" x14ac:dyDescent="0.35">
      <c r="A1427"/>
      <c r="B1427">
        <f t="shared" si="700"/>
        <v>129300</v>
      </c>
      <c r="C1427" s="237" t="str">
        <f t="shared" si="703"/>
        <v>-1.26523517389801E-06+0.00524227532312223i</v>
      </c>
      <c r="D1427" s="208" t="str">
        <f t="shared" si="704"/>
        <v>-1.64875521984959+0.0401907774772704i</v>
      </c>
      <c r="E1427" t="str">
        <f t="shared" si="705"/>
        <v>36500</v>
      </c>
      <c r="F1427" t="str">
        <f t="shared" si="706"/>
        <v>0.21505376344086</v>
      </c>
      <c r="G1427" t="str">
        <f t="shared" si="701"/>
        <v>0.21505376344086</v>
      </c>
      <c r="H1427" t="str">
        <f t="shared" si="707"/>
        <v>2.28234186406186+0.718742770339219i</v>
      </c>
      <c r="I1427" t="str">
        <f t="shared" si="708"/>
        <v>507.75991263645i</v>
      </c>
      <c r="J1427" t="str">
        <f t="shared" si="702"/>
        <v>-347.985326452747+111.081620567651i</v>
      </c>
      <c r="K1427" t="str">
        <f t="shared" si="709"/>
        <v>0.422705255590149-1.32420850189385i</v>
      </c>
      <c r="L1427" t="str">
        <f t="shared" si="710"/>
        <v>0.128709207194401-0.342791526748971i</v>
      </c>
      <c r="M1427" t="str">
        <f t="shared" si="711"/>
        <v>0.55141446278455-1.66700002864282i</v>
      </c>
      <c r="N1427" t="str">
        <f t="shared" si="712"/>
        <v>-1.61279703859049i</v>
      </c>
      <c r="O1427" t="str">
        <f t="shared" si="713"/>
        <v>-0.0419883642569191-0.999118099759497i</v>
      </c>
      <c r="P1427" t="str">
        <f t="shared" si="714"/>
        <v>1.04198836425692+0.999118099759497i</v>
      </c>
      <c r="Q1427" t="str">
        <f t="shared" si="715"/>
        <v>-1.04198836425692+0.613678938830993i</v>
      </c>
      <c r="R1427" t="str">
        <f t="shared" si="716"/>
        <v>-0.32318168262452-1.1491950705765i</v>
      </c>
      <c r="S1427" t="str">
        <f t="shared" si="717"/>
        <v>0.180082427954275i</v>
      </c>
      <c r="T1427" t="str">
        <f t="shared" si="718"/>
        <v>0.206949838502501-0.0581993420773715i</v>
      </c>
      <c r="U1427" t="str">
        <f t="shared" si="719"/>
        <v>0.00005-0.0010990149092082i</v>
      </c>
      <c r="V1427" t="str">
        <f t="shared" si="720"/>
        <v>0.00002-0.0123089669831319i</v>
      </c>
      <c r="W1427" t="str">
        <f t="shared" si="721"/>
        <v>0.0000422728195412663-0.00100907783419i</v>
      </c>
      <c r="X1427" t="str">
        <f t="shared" si="722"/>
        <v>0.0000473517204690048-0.00100862573906306i</v>
      </c>
      <c r="Y1427" t="str">
        <f t="shared" si="723"/>
        <v>0.009+0.649932688174656i</v>
      </c>
      <c r="Z1427" t="str">
        <f t="shared" si="724"/>
        <v>-0.0186358261125884-0.00113545723101195i</v>
      </c>
      <c r="AA1427" t="str">
        <f t="shared" si="725"/>
        <v>0.257768920521926-18.4885544679648i</v>
      </c>
      <c r="AB1427" t="str">
        <f t="shared" si="726"/>
        <v>0.62253884480049-0.175073106831913i</v>
      </c>
      <c r="AC1427" t="str">
        <f t="shared" si="727"/>
        <v>1.05143004856479-1.13431011526543i</v>
      </c>
      <c r="AD1427" t="str">
        <f t="shared" si="728"/>
        <v>0.356640696588406+0.218243755860745i</v>
      </c>
      <c r="AE1427" t="str">
        <f t="shared" si="729"/>
        <v>-0.00639848755557867-0.0044721029421935i</v>
      </c>
      <c r="AF1427" t="str">
        <f t="shared" si="730"/>
        <v>-3.93109708391145-0.678551992861949i</v>
      </c>
      <c r="AG1427" t="str">
        <f t="shared" si="731"/>
        <v>1.01493953168673-0.0236658024429718i</v>
      </c>
      <c r="AH1427" t="str">
        <f t="shared" si="732"/>
        <v>0.0212777357638997+0.0220954365339403i</v>
      </c>
      <c r="AI1427">
        <f t="shared" si="733"/>
        <v>-30.26433289620039</v>
      </c>
      <c r="AJ1427">
        <f t="shared" si="734"/>
        <v>46.080051356639245</v>
      </c>
      <c r="AK1427"/>
      <c r="AL1427"/>
      <c r="AM1427"/>
      <c r="AN1427"/>
    </row>
    <row r="1428" spans="1:40" x14ac:dyDescent="0.35">
      <c r="A1428"/>
      <c r="B1428">
        <f t="shared" si="700"/>
        <v>129400</v>
      </c>
      <c r="C1428" s="237" t="str">
        <f t="shared" si="703"/>
        <v>-1.26328038840337E-06+0.00523822410618785i</v>
      </c>
      <c r="D1428" s="208" t="str">
        <f t="shared" si="704"/>
        <v>-1.6487552048629+0.0401597181474402i</v>
      </c>
      <c r="E1428" t="str">
        <f t="shared" si="705"/>
        <v>36500</v>
      </c>
      <c r="F1428" t="str">
        <f t="shared" si="706"/>
        <v>0.21505376344086</v>
      </c>
      <c r="G1428" t="str">
        <f t="shared" si="701"/>
        <v>0.21505376344086</v>
      </c>
      <c r="H1428" t="str">
        <f t="shared" si="707"/>
        <v>2.28268183958725+0.718303480852465i</v>
      </c>
      <c r="I1428" t="str">
        <f t="shared" si="708"/>
        <v>508.152611718149i</v>
      </c>
      <c r="J1428" t="str">
        <f t="shared" si="702"/>
        <v>-348.525342351033+111.167530560356i</v>
      </c>
      <c r="K1428" t="str">
        <f t="shared" si="709"/>
        <v>0.422109083171655-1.3233694405221i</v>
      </c>
      <c r="L1428" t="str">
        <f t="shared" si="710"/>
        <v>0.128534889215863-0.342592019542376i</v>
      </c>
      <c r="M1428" t="str">
        <f t="shared" si="711"/>
        <v>0.550643972387518-1.66596146006448i</v>
      </c>
      <c r="N1428" t="str">
        <f t="shared" si="712"/>
        <v>-1.61404436808669i</v>
      </c>
      <c r="O1428" t="str">
        <f t="shared" si="713"/>
        <v>-0.0432345607463904-0.999064949218551i</v>
      </c>
      <c r="P1428" t="str">
        <f t="shared" si="714"/>
        <v>1.04323456074639+0.999064949218551i</v>
      </c>
      <c r="Q1428" t="str">
        <f t="shared" si="715"/>
        <v>-1.04323456074639+0.614979418868139i</v>
      </c>
      <c r="R1428" t="str">
        <f t="shared" si="716"/>
        <v>-0.323165138405899-1.14816447163797i</v>
      </c>
      <c r="S1428" t="str">
        <f t="shared" si="717"/>
        <v>0.18022170284055i</v>
      </c>
      <c r="T1428" t="str">
        <f t="shared" si="718"/>
        <v>0.206924156219615-0.0582413715422131i</v>
      </c>
      <c r="U1428" t="str">
        <f t="shared" si="719"/>
        <v>0.00005-0.00109816559320418i</v>
      </c>
      <c r="V1428" t="str">
        <f t="shared" si="720"/>
        <v>0.00002-0.0122994546438868i</v>
      </c>
      <c r="W1428" t="str">
        <f t="shared" si="721"/>
        <v>0.0000422728183609054-0.00100829824724979i</v>
      </c>
      <c r="X1428" t="str">
        <f t="shared" si="722"/>
        <v>0.0000473438610727448-0.00100784654102028i</v>
      </c>
      <c r="Y1428" t="str">
        <f t="shared" si="723"/>
        <v>0.009+0.650435342999231i</v>
      </c>
      <c r="Z1428" t="str">
        <f t="shared" si="724"/>
        <v>-0.018607001703229-0.00113403001801142i</v>
      </c>
      <c r="AA1428" t="str">
        <f t="shared" si="725"/>
        <v>0.257369286242054-18.4742277729229i</v>
      </c>
      <c r="AB1428" t="str">
        <f t="shared" si="726"/>
        <v>0.622461588307635-0.175199538312504i</v>
      </c>
      <c r="AC1428" t="str">
        <f t="shared" si="727"/>
        <v>1.05087904299464-1.1334695862279i</v>
      </c>
      <c r="AD1428" t="str">
        <f t="shared" si="728"/>
        <v>0.356918991626922+0.218252790340317i</v>
      </c>
      <c r="AE1428" t="str">
        <f t="shared" si="729"/>
        <v>-0.00639368706935621-0.00446578689210003i</v>
      </c>
      <c r="AF1428" t="str">
        <f t="shared" si="730"/>
        <v>-3.93143704445015-0.678143762705025i</v>
      </c>
      <c r="AG1428" t="str">
        <f t="shared" si="731"/>
        <v>1.01492856052394-0.0236662248821975i</v>
      </c>
      <c r="AH1428" t="str">
        <f t="shared" si="732"/>
        <v>0.0212681933733729+0.0220667126193042i</v>
      </c>
      <c r="AI1428">
        <f t="shared" si="733"/>
        <v>-30.272068413943511</v>
      </c>
      <c r="AJ1428">
        <f t="shared" si="734"/>
        <v>46.055652583587808</v>
      </c>
      <c r="AK1428"/>
      <c r="AL1428"/>
      <c r="AM1428"/>
      <c r="AN1428"/>
    </row>
    <row r="1429" spans="1:40" x14ac:dyDescent="0.35">
      <c r="A1429"/>
      <c r="B1429">
        <f t="shared" si="700"/>
        <v>129500</v>
      </c>
      <c r="C1429" s="237" t="str">
        <f t="shared" si="703"/>
        <v>-1.26133012962032E-06+0.00523417914595806i</v>
      </c>
      <c r="D1429" s="208" t="str">
        <f t="shared" si="704"/>
        <v>-1.64875518991092+0.0401287067856785i</v>
      </c>
      <c r="E1429" t="str">
        <f t="shared" si="705"/>
        <v>36500</v>
      </c>
      <c r="F1429" t="str">
        <f t="shared" si="706"/>
        <v>0.21505376344086</v>
      </c>
      <c r="G1429" t="str">
        <f t="shared" si="701"/>
        <v>0.21505376344086</v>
      </c>
      <c r="H1429" t="str">
        <f t="shared" si="707"/>
        <v>2.28302113744047+0.717864638456152i</v>
      </c>
      <c r="I1429" t="str">
        <f t="shared" si="708"/>
        <v>508.545310799848i</v>
      </c>
      <c r="J1429" t="str">
        <f t="shared" si="702"/>
        <v>-349.065775733585+111.253440553062i</v>
      </c>
      <c r="K1429" t="str">
        <f t="shared" si="709"/>
        <v>0.421514131069018-1.32253129802398i</v>
      </c>
      <c r="L1429" t="str">
        <f t="shared" si="710"/>
        <v>0.12836090855749-0.342392693995771i</v>
      </c>
      <c r="M1429" t="str">
        <f t="shared" si="711"/>
        <v>0.549875039626508-1.66492399201975i</v>
      </c>
      <c r="N1429" t="str">
        <f t="shared" si="712"/>
        <v>-1.61529169758289i</v>
      </c>
      <c r="O1429" t="str">
        <f t="shared" si="713"/>
        <v>-0.0444806899702058-0.999010244301716i</v>
      </c>
      <c r="P1429" t="str">
        <f t="shared" si="714"/>
        <v>1.04448068997021+0.999010244301716i</v>
      </c>
      <c r="Q1429" t="str">
        <f t="shared" si="715"/>
        <v>-1.04448068997021+0.616281453281174i</v>
      </c>
      <c r="R1429" t="str">
        <f t="shared" si="716"/>
        <v>-0.323148578706553-1.14713534823407i</v>
      </c>
      <c r="S1429" t="str">
        <f t="shared" si="717"/>
        <v>0.180360977726826i</v>
      </c>
      <c r="T1429" t="str">
        <f t="shared" si="718"/>
        <v>0.2068984529925-0.0582833936065481i</v>
      </c>
      <c r="U1429" t="str">
        <f t="shared" si="719"/>
        <v>0.0000500000000000001-0.0010973175888851i</v>
      </c>
      <c r="V1429" t="str">
        <f t="shared" si="720"/>
        <v>0.00002-0.0122899569955132i</v>
      </c>
      <c r="W1429" t="str">
        <f t="shared" si="721"/>
        <v>0.0000422728171796324-0.00100751986447934i</v>
      </c>
      <c r="X1429" t="str">
        <f t="shared" si="722"/>
        <v>0.0000473360198722904-0.00100706854645495i</v>
      </c>
      <c r="Y1429" t="str">
        <f t="shared" si="723"/>
        <v>0.009+0.650937997823805i</v>
      </c>
      <c r="Z1429" t="str">
        <f t="shared" si="724"/>
        <v>-0.0185782441547087-0.00113260628604464i</v>
      </c>
      <c r="AA1429" t="str">
        <f t="shared" si="725"/>
        <v>0.256970581669015-18.4599232939114i</v>
      </c>
      <c r="AB1429" t="str">
        <f t="shared" si="726"/>
        <v>0.622384268811125-0.175325947531166i</v>
      </c>
      <c r="AC1429" t="str">
        <f t="shared" si="727"/>
        <v>1.0503291980072-1.13262986374557i</v>
      </c>
      <c r="AD1429" t="str">
        <f t="shared" si="728"/>
        <v>0.357197330906091+0.218261490909929i</v>
      </c>
      <c r="AE1429" t="str">
        <f t="shared" si="729"/>
        <v>-0.00638889488837759-0.00445947921003801i</v>
      </c>
      <c r="AF1429" t="str">
        <f t="shared" si="730"/>
        <v>-3.93177632735139-0.677735931670474i</v>
      </c>
      <c r="AG1429" t="str">
        <f t="shared" si="731"/>
        <v>1.0149175841017-0.0236666497402894i</v>
      </c>
      <c r="AH1429" t="str">
        <f t="shared" si="732"/>
        <v>0.0212586622670009+0.0220380256328689i</v>
      </c>
      <c r="AI1429">
        <f t="shared" si="733"/>
        <v>-30.279799486171225</v>
      </c>
      <c r="AJ1429">
        <f t="shared" si="734"/>
        <v>46.03124307500282</v>
      </c>
      <c r="AK1429"/>
      <c r="AL1429"/>
      <c r="AM1429"/>
      <c r="AN1429"/>
    </row>
    <row r="1430" spans="1:40" x14ac:dyDescent="0.35">
      <c r="A1430"/>
      <c r="B1430">
        <f t="shared" si="700"/>
        <v>129600</v>
      </c>
      <c r="C1430" s="237" t="str">
        <f t="shared" si="703"/>
        <v>-1.25938438358292E-06+0.00523014042794976i</v>
      </c>
      <c r="D1430" s="208" t="str">
        <f t="shared" si="704"/>
        <v>-1.64875517499354+0.0400977432809482i</v>
      </c>
      <c r="E1430" t="str">
        <f t="shared" si="705"/>
        <v>36500</v>
      </c>
      <c r="F1430" t="str">
        <f t="shared" si="706"/>
        <v>0.21505376344086</v>
      </c>
      <c r="G1430" t="str">
        <f t="shared" si="701"/>
        <v>0.21505376344086</v>
      </c>
      <c r="H1430" t="str">
        <f t="shared" si="707"/>
        <v>2.28335975934289+0.717426242702543i</v>
      </c>
      <c r="I1430" t="str">
        <f t="shared" si="708"/>
        <v>508.938009881546i</v>
      </c>
      <c r="J1430" t="str">
        <f t="shared" si="702"/>
        <v>-349.606626600403+111.339350545766i</v>
      </c>
      <c r="K1430" t="str">
        <f t="shared" si="709"/>
        <v>0.420920396070225-1.32169407326414i</v>
      </c>
      <c r="L1430" t="str">
        <f t="shared" si="710"/>
        <v>0.128187264396397-0.342193549996902i</v>
      </c>
      <c r="M1430" t="str">
        <f t="shared" si="711"/>
        <v>0.549107660466622-1.66388762326104i</v>
      </c>
      <c r="N1430" t="str">
        <f t="shared" si="712"/>
        <v>-1.6165390270791i</v>
      </c>
      <c r="O1430" t="str">
        <f t="shared" si="713"/>
        <v>-0.0457267499896097-0.998953985094102i</v>
      </c>
      <c r="P1430" t="str">
        <f t="shared" si="714"/>
        <v>1.04572674998961+0.998953985094102i</v>
      </c>
      <c r="Q1430" t="str">
        <f t="shared" si="715"/>
        <v>-1.04572674998961+0.617585041984998i</v>
      </c>
      <c r="R1430" t="str">
        <f t="shared" si="716"/>
        <v>-0.323132003519727-1.14610769693559i</v>
      </c>
      <c r="S1430" t="str">
        <f t="shared" si="717"/>
        <v>0.180500252613101i</v>
      </c>
      <c r="T1430" t="str">
        <f t="shared" si="718"/>
        <v>0.206872728818693-0.0583254082626882i</v>
      </c>
      <c r="U1430" t="str">
        <f t="shared" si="719"/>
        <v>0.0000500000000000001-0.00109647089321467i</v>
      </c>
      <c r="V1430" t="str">
        <f t="shared" si="720"/>
        <v>0.00002-0.0122804740040043i</v>
      </c>
      <c r="W1430" t="str">
        <f t="shared" si="721"/>
        <v>0.0000422728159974468-0.00100674268309124i</v>
      </c>
      <c r="X1430" t="str">
        <f t="shared" si="722"/>
        <v>0.000047328196811503-0.00100629175258154i</v>
      </c>
      <c r="Y1430" t="str">
        <f t="shared" si="723"/>
        <v>0.009+0.65144065264838i</v>
      </c>
      <c r="Z1430" t="str">
        <f t="shared" si="724"/>
        <v>-0.0185495532603155-0.00113118602309852i</v>
      </c>
      <c r="AA1430" t="str">
        <f t="shared" si="725"/>
        <v>0.256572803917955-18.4456409792265i</v>
      </c>
      <c r="AB1430" t="str">
        <f t="shared" si="726"/>
        <v>0.622306886303551-0.17545233446477i</v>
      </c>
      <c r="AC1430" t="str">
        <f t="shared" si="727"/>
        <v>1.04978051064222-1.13179094689195i</v>
      </c>
      <c r="AD1430" t="str">
        <f t="shared" si="728"/>
        <v>0.357475714051789+0.218269857470114i</v>
      </c>
      <c r="AE1430" t="str">
        <f t="shared" si="729"/>
        <v>-0.00638411098503904-0.00445317987759588i</v>
      </c>
      <c r="AF1430" t="str">
        <f t="shared" si="730"/>
        <v>-3.93211493433643-0.677328499421595i</v>
      </c>
      <c r="AG1430" t="str">
        <f t="shared" si="731"/>
        <v>1.01490660242504-0.0236670769864772i</v>
      </c>
      <c r="AH1430" t="str">
        <f t="shared" si="732"/>
        <v>0.0212491424006919+0.0220093754945911i</v>
      </c>
      <c r="AI1430">
        <f t="shared" si="733"/>
        <v>-30.287526122046842</v>
      </c>
      <c r="AJ1430">
        <f t="shared" si="734"/>
        <v>46.006822848716581</v>
      </c>
      <c r="AK1430"/>
      <c r="AL1430"/>
      <c r="AM1430"/>
      <c r="AN1430"/>
    </row>
    <row r="1431" spans="1:40" x14ac:dyDescent="0.35">
      <c r="A1431"/>
      <c r="B1431">
        <f t="shared" si="700"/>
        <v>129700</v>
      </c>
      <c r="C1431" s="237" t="str">
        <f t="shared" si="703"/>
        <v>-1.25744313637905E-06+0.00522610793772452i</v>
      </c>
      <c r="D1431" s="208" t="str">
        <f t="shared" si="704"/>
        <v>-1.64875516011064+0.0400668275225547i</v>
      </c>
      <c r="E1431" t="str">
        <f t="shared" si="705"/>
        <v>36500</v>
      </c>
      <c r="F1431" t="str">
        <f t="shared" si="706"/>
        <v>0.21505376344086</v>
      </c>
      <c r="G1431" t="str">
        <f t="shared" si="701"/>
        <v>0.21505376344086</v>
      </c>
      <c r="H1431" t="str">
        <f t="shared" si="707"/>
        <v>2.2836977070107+0.716988293143521i</v>
      </c>
      <c r="I1431" t="str">
        <f t="shared" si="708"/>
        <v>509.330708963245i</v>
      </c>
      <c r="J1431" t="str">
        <f t="shared" si="702"/>
        <v>-350.147894951488+111.425260538471i</v>
      </c>
      <c r="K1431" t="str">
        <f t="shared" si="709"/>
        <v>0.420327874973421-1.32085776510759i</v>
      </c>
      <c r="L1431" t="str">
        <f t="shared" si="710"/>
        <v>0.12801395591204-0.341994587432987i</v>
      </c>
      <c r="M1431" t="str">
        <f t="shared" si="711"/>
        <v>0.548341830885461-1.66285235254058i</v>
      </c>
      <c r="N1431" t="str">
        <f t="shared" si="712"/>
        <v>-1.6177863565753i</v>
      </c>
      <c r="O1431" t="str">
        <f t="shared" si="713"/>
        <v>-0.0469727388659234-0.99889617168324i</v>
      </c>
      <c r="P1431" t="str">
        <f t="shared" si="714"/>
        <v>1.04697273886592+0.99889617168324i</v>
      </c>
      <c r="Q1431" t="str">
        <f t="shared" si="715"/>
        <v>-1.04697273886592+0.61889018489206i</v>
      </c>
      <c r="R1431" t="str">
        <f t="shared" si="716"/>
        <v>-0.323115412838685-1.14508151432392i</v>
      </c>
      <c r="S1431" t="str">
        <f t="shared" si="717"/>
        <v>0.180639527499377i</v>
      </c>
      <c r="T1431" t="str">
        <f t="shared" si="718"/>
        <v>0.206846983695744-0.0583674155029462i</v>
      </c>
      <c r="U1431" t="str">
        <f t="shared" si="719"/>
        <v>0.0000500000000000001-0.00109562550316593i</v>
      </c>
      <c r="V1431" t="str">
        <f t="shared" si="720"/>
        <v>0.00002-0.0122710056354584i</v>
      </c>
      <c r="W1431" t="str">
        <f t="shared" si="721"/>
        <v>0.0000422728148143488-0.00100596670030666i</v>
      </c>
      <c r="X1431" t="str">
        <f t="shared" si="722"/>
        <v>0.0000473203918344599-0.0010055161566231i</v>
      </c>
      <c r="Y1431" t="str">
        <f t="shared" si="723"/>
        <v>0.009+0.651943307472954i</v>
      </c>
      <c r="Z1431" t="str">
        <f t="shared" si="724"/>
        <v>-0.0185209288141354-0.00112976921721231i</v>
      </c>
      <c r="AA1431" t="str">
        <f t="shared" si="725"/>
        <v>0.25617595011522-18.4313807773256i</v>
      </c>
      <c r="AB1431" t="str">
        <f t="shared" si="726"/>
        <v>0.622229440777544-0.175578699090191i</v>
      </c>
      <c r="AC1431" t="str">
        <f t="shared" si="727"/>
        <v>1.04923297794866-1.13095283474055i</v>
      </c>
      <c r="AD1431" t="str">
        <f t="shared" si="728"/>
        <v>0.357754140689694+0.218277889921789i</v>
      </c>
      <c r="AE1431" t="str">
        <f t="shared" si="729"/>
        <v>-0.00637933533184428-0.00444688887642257i</v>
      </c>
      <c r="AF1431" t="str">
        <f t="shared" si="730"/>
        <v>-3.93245286712134-0.676921465620966i</v>
      </c>
      <c r="AG1431" t="str">
        <f t="shared" si="731"/>
        <v>1.01489561549897-0.023667506590074i</v>
      </c>
      <c r="AH1431" t="str">
        <f t="shared" si="732"/>
        <v>0.0212396337305283+0.0219807621246821i</v>
      </c>
      <c r="AI1431">
        <f t="shared" si="733"/>
        <v>-30.29524833071234</v>
      </c>
      <c r="AJ1431">
        <f t="shared" si="734"/>
        <v>45.982391922503858</v>
      </c>
      <c r="AK1431"/>
      <c r="AL1431"/>
      <c r="AM1431"/>
      <c r="AN1431"/>
    </row>
    <row r="1432" spans="1:40" x14ac:dyDescent="0.35">
      <c r="A1432"/>
      <c r="B1432">
        <f t="shared" si="700"/>
        <v>129800</v>
      </c>
      <c r="C1432" s="237" t="str">
        <f t="shared" si="703"/>
        <v>-1.25550637415015E-06+0.00522208166088836i</v>
      </c>
      <c r="D1432" s="208" t="str">
        <f t="shared" si="704"/>
        <v>-1.64875514526213+0.0400359594001441i</v>
      </c>
      <c r="E1432" t="str">
        <f t="shared" si="705"/>
        <v>36500</v>
      </c>
      <c r="F1432" t="str">
        <f t="shared" si="706"/>
        <v>0.21505376344086</v>
      </c>
      <c r="G1432" t="str">
        <f t="shared" si="701"/>
        <v>0.21505376344086</v>
      </c>
      <c r="H1432" t="str">
        <f t="shared" si="707"/>
        <v>2.28403498215496+0.716550789330604i</v>
      </c>
      <c r="I1432" t="str">
        <f t="shared" si="708"/>
        <v>509.723408044944i</v>
      </c>
      <c r="J1432" t="str">
        <f t="shared" si="702"/>
        <v>-350.689580786838+111.511170531177i</v>
      </c>
      <c r="K1432" t="str">
        <f t="shared" si="709"/>
        <v>0.419736564586844-1.32002237241975i</v>
      </c>
      <c r="L1432" t="str">
        <f t="shared" si="710"/>
        <v>0.127840982286206-0.341795806190718i</v>
      </c>
      <c r="M1432" t="str">
        <f t="shared" si="711"/>
        <v>0.54757754687305-1.66181817861047i</v>
      </c>
      <c r="N1432" t="str">
        <f t="shared" si="712"/>
        <v>-1.6190336860715i</v>
      </c>
      <c r="O1432" t="str">
        <f t="shared" si="713"/>
        <v>-0.0482186546606094-0.998836804159078i</v>
      </c>
      <c r="P1432" t="str">
        <f t="shared" si="714"/>
        <v>1.04821865466061+0.998836804159078i</v>
      </c>
      <c r="Q1432" t="str">
        <f t="shared" si="715"/>
        <v>-1.04821865466061+0.620196881912422i</v>
      </c>
      <c r="R1432" t="str">
        <f t="shared" si="716"/>
        <v>-0.32309880665668-1.14405679699095i</v>
      </c>
      <c r="S1432" t="str">
        <f t="shared" si="717"/>
        <v>0.180778802385652i</v>
      </c>
      <c r="T1432" t="str">
        <f t="shared" si="718"/>
        <v>0.206821217621189-0.0584094153196279i</v>
      </c>
      <c r="U1432" t="str">
        <f t="shared" si="719"/>
        <v>0.0000500000000000001-0.00109478141572127i</v>
      </c>
      <c r="V1432" t="str">
        <f t="shared" si="720"/>
        <v>0.00002-0.0122615518560782i</v>
      </c>
      <c r="W1432" t="str">
        <f t="shared" si="721"/>
        <v>0.0000422728136303382-0.0010051919133553i</v>
      </c>
      <c r="X1432" t="str">
        <f t="shared" si="722"/>
        <v>0.000047312604885454-0.0010047417558112i</v>
      </c>
      <c r="Y1432" t="str">
        <f t="shared" si="723"/>
        <v>0.009+0.652445962297528i</v>
      </c>
      <c r="Z1432" t="str">
        <f t="shared" si="724"/>
        <v>-0.0184923706110486-0.00112835585647735i</v>
      </c>
      <c r="AA1432" t="str">
        <f t="shared" si="725"/>
        <v>0.255780017398292-18.4171426368255i</v>
      </c>
      <c r="AB1432" t="str">
        <f t="shared" si="726"/>
        <v>0.622151932225691-0.175705041384286i</v>
      </c>
      <c r="AC1432" t="str">
        <f t="shared" si="727"/>
        <v>1.04868659698456-1.13011552636472i</v>
      </c>
      <c r="AD1432" t="str">
        <f t="shared" si="728"/>
        <v>0.358032610445289+0.218285588166239i</v>
      </c>
      <c r="AE1432" t="str">
        <f t="shared" si="729"/>
        <v>-0.0063745679014035-0.00444060618822663i</v>
      </c>
      <c r="AF1432" t="str">
        <f t="shared" si="730"/>
        <v>-3.93279012741709-0.67651482993046i</v>
      </c>
      <c r="AG1432" t="str">
        <f t="shared" si="731"/>
        <v>1.01488462332854-0.0236679385204742i</v>
      </c>
      <c r="AH1432" t="str">
        <f t="shared" si="732"/>
        <v>0.0212301362127635+0.0219521854436018i</v>
      </c>
      <c r="AI1432">
        <f t="shared" si="733"/>
        <v>-30.302966121289924</v>
      </c>
      <c r="AJ1432">
        <f t="shared" si="734"/>
        <v>45.957950314078843</v>
      </c>
      <c r="AK1432"/>
      <c r="AL1432"/>
      <c r="AM1432"/>
      <c r="AN1432"/>
    </row>
    <row r="1433" spans="1:40" x14ac:dyDescent="0.35">
      <c r="A1433"/>
      <c r="B1433">
        <f t="shared" si="700"/>
        <v>129900</v>
      </c>
      <c r="C1433" s="237" t="str">
        <f t="shared" si="703"/>
        <v>-1.25357408309101E-06+0.00521806158309169i</v>
      </c>
      <c r="D1433" s="208" t="str">
        <f t="shared" si="704"/>
        <v>-1.6487551304479+0.040005138803703i</v>
      </c>
      <c r="E1433" t="str">
        <f t="shared" si="705"/>
        <v>36500</v>
      </c>
      <c r="F1433" t="str">
        <f t="shared" si="706"/>
        <v>0.21505376344086</v>
      </c>
      <c r="G1433" t="str">
        <f t="shared" si="701"/>
        <v>0.21505376344086</v>
      </c>
      <c r="H1433" t="str">
        <f t="shared" si="707"/>
        <v>2.28437158648154+0.716113730814931i</v>
      </c>
      <c r="I1433" t="str">
        <f t="shared" si="708"/>
        <v>510.116107126643i</v>
      </c>
      <c r="J1433" t="str">
        <f t="shared" si="702"/>
        <v>-351.231684106455+111.597080523882i</v>
      </c>
      <c r="K1433" t="str">
        <f t="shared" si="709"/>
        <v>0.419146461728778-1.31918789406642i</v>
      </c>
      <c r="L1433" t="str">
        <f t="shared" si="710"/>
        <v>0.127668342703008-0.341597206156268i</v>
      </c>
      <c r="M1433" t="str">
        <f t="shared" si="711"/>
        <v>0.546814804431786-1.66078510022269i</v>
      </c>
      <c r="N1433" t="str">
        <f t="shared" si="712"/>
        <v>-1.62028101556771i</v>
      </c>
      <c r="O1433" t="str">
        <f t="shared" si="713"/>
        <v>-0.0494644954352437-0.998775882613981i</v>
      </c>
      <c r="P1433" t="str">
        <f t="shared" si="714"/>
        <v>1.04946449543524+0.998775882613981i</v>
      </c>
      <c r="Q1433" t="str">
        <f t="shared" si="715"/>
        <v>-1.04946449543524+0.621505132953729i</v>
      </c>
      <c r="R1433" t="str">
        <f t="shared" si="716"/>
        <v>-0.323082184966935-1.14303354153905i</v>
      </c>
      <c r="S1433" t="str">
        <f t="shared" si="717"/>
        <v>0.180918077271927i</v>
      </c>
      <c r="T1433" t="str">
        <f t="shared" si="718"/>
        <v>0.206795430592566-0.058451407705031i</v>
      </c>
      <c r="U1433" t="str">
        <f t="shared" si="719"/>
        <v>0.00005-0.00109393862787237i</v>
      </c>
      <c r="V1433" t="str">
        <f t="shared" si="720"/>
        <v>0.00002-0.0122521126321705i</v>
      </c>
      <c r="W1433" t="str">
        <f t="shared" si="721"/>
        <v>0.0000422728124454152-0.00100441831947545i</v>
      </c>
      <c r="X1433" t="str">
        <f t="shared" si="722"/>
        <v>0.0000473048359089928-0.00100396854738599i</v>
      </c>
      <c r="Y1433" t="str">
        <f t="shared" si="723"/>
        <v>0.009+0.652948617122103i</v>
      </c>
      <c r="Z1433" t="str">
        <f t="shared" si="724"/>
        <v>-0.0184638784467278-0.00112694592903684i</v>
      </c>
      <c r="AA1433" t="str">
        <f t="shared" si="725"/>
        <v>0.255385002915744-18.4029265065025i</v>
      </c>
      <c r="AB1433" t="str">
        <f t="shared" si="726"/>
        <v>0.622074360640587-0.175831361323883i</v>
      </c>
      <c r="AC1433" t="str">
        <f t="shared" si="727"/>
        <v>1.04814136481713-1.12927902083774i</v>
      </c>
      <c r="AD1433" t="str">
        <f t="shared" si="728"/>
        <v>0.358311122943856+0.218292952105125i</v>
      </c>
      <c r="AE1433" t="str">
        <f t="shared" si="729"/>
        <v>-0.00636980866643363-0.00443433179477662i</v>
      </c>
      <c r="AF1433" t="str">
        <f t="shared" si="730"/>
        <v>-3.93312671692944-0.676108592011228i</v>
      </c>
      <c r="AG1433" t="str">
        <f t="shared" si="731"/>
        <v>1.01487362591879-0.0236683727471537i</v>
      </c>
      <c r="AH1433" t="str">
        <f t="shared" si="732"/>
        <v>0.0212206498038237+0.0219236453720624i</v>
      </c>
      <c r="AI1433">
        <f t="shared" si="733"/>
        <v>-30.31067950288061</v>
      </c>
      <c r="AJ1433">
        <f t="shared" si="734"/>
        <v>45.933498041097977</v>
      </c>
      <c r="AK1433"/>
      <c r="AL1433"/>
      <c r="AM1433"/>
      <c r="AN1433"/>
    </row>
    <row r="1434" spans="1:40" x14ac:dyDescent="0.35">
      <c r="A1434"/>
      <c r="B1434">
        <f t="shared" si="700"/>
        <v>130000</v>
      </c>
      <c r="C1434" s="237" t="str">
        <f t="shared" si="703"/>
        <v>-1.25164624944947E-06+0.00521404769002902i</v>
      </c>
      <c r="D1434" s="208" t="str">
        <f t="shared" si="704"/>
        <v>-1.64875511566784+0.0399743656235558i</v>
      </c>
      <c r="E1434" t="str">
        <f t="shared" si="705"/>
        <v>36500</v>
      </c>
      <c r="F1434" t="str">
        <f t="shared" si="706"/>
        <v>0.21505376344086</v>
      </c>
      <c r="G1434" t="str">
        <f t="shared" si="701"/>
        <v>0.21505376344086</v>
      </c>
      <c r="H1434" t="str">
        <f t="shared" si="707"/>
        <v>2.28470752169122+0.715677117147281i</v>
      </c>
      <c r="I1434" t="str">
        <f t="shared" si="708"/>
        <v>510.508806208342i</v>
      </c>
      <c r="J1434" t="str">
        <f t="shared" si="702"/>
        <v>-351.774204910337+111.682990516586i</v>
      </c>
      <c r="K1434" t="str">
        <f t="shared" si="709"/>
        <v>0.418557563227552-1.3183543289138i</v>
      </c>
      <c r="L1434" t="str">
        <f t="shared" si="710"/>
        <v>0.127496036348878-0.341398787215295i</v>
      </c>
      <c r="M1434" t="str">
        <f t="shared" si="711"/>
        <v>0.54605359957643-1.6597531161291i</v>
      </c>
      <c r="N1434" t="str">
        <f t="shared" si="712"/>
        <v>-1.62152834506391i</v>
      </c>
      <c r="O1434" t="str">
        <f t="shared" si="713"/>
        <v>-0.0507102592514886-0.998713407142733i</v>
      </c>
      <c r="P1434" t="str">
        <f t="shared" si="714"/>
        <v>1.05071025925149+0.998713407142733i</v>
      </c>
      <c r="Q1434" t="str">
        <f t="shared" si="715"/>
        <v>-1.05071025925149+0.622814937921177i</v>
      </c>
      <c r="R1434" t="str">
        <f t="shared" si="716"/>
        <v>-0.3230655477627-1.14201174458108i</v>
      </c>
      <c r="S1434" t="str">
        <f t="shared" si="717"/>
        <v>0.181057352158203i</v>
      </c>
      <c r="T1434" t="str">
        <f t="shared" si="718"/>
        <v>0.20676962260742-0.0584933926514539i</v>
      </c>
      <c r="U1434" t="str">
        <f t="shared" si="719"/>
        <v>0.00005-0.00109309713662016i</v>
      </c>
      <c r="V1434" t="str">
        <f t="shared" si="720"/>
        <v>0.00002-0.0122426879301458i</v>
      </c>
      <c r="W1434" t="str">
        <f t="shared" si="721"/>
        <v>0.0000422728112595799-0.00100364591591386i</v>
      </c>
      <c r="X1434" t="str">
        <f t="shared" si="722"/>
        <v>0.000047297084849797-0.00100319652859609i</v>
      </c>
      <c r="Y1434" t="str">
        <f t="shared" si="723"/>
        <v>0.009+0.653451271946677i</v>
      </c>
      <c r="Z1434" t="str">
        <f t="shared" si="724"/>
        <v>-0.0184354521176328-0.0011255394230855i</v>
      </c>
      <c r="AA1434" t="str">
        <f t="shared" si="725"/>
        <v>0.254990903827188-18.3887323352914i</v>
      </c>
      <c r="AB1434" t="str">
        <f t="shared" si="726"/>
        <v>0.621996726014845-0.175957658885815i</v>
      </c>
      <c r="AC1434" t="str">
        <f t="shared" si="727"/>
        <v>1.04759727852265-1.12844331723288i</v>
      </c>
      <c r="AD1434" t="str">
        <f t="shared" si="728"/>
        <v>0.358589677810485+0.218299981640486i</v>
      </c>
      <c r="AE1434" t="str">
        <f t="shared" si="729"/>
        <v>-0.00636505759975735-0.00442806567790052i</v>
      </c>
      <c r="AF1434" t="str">
        <f t="shared" si="730"/>
        <v>-3.93346263735906-0.675702751523725i</v>
      </c>
      <c r="AG1434" t="str">
        <f t="shared" si="731"/>
        <v>1.01486262327479-0.0236688092396698i</v>
      </c>
      <c r="AH1434" t="str">
        <f t="shared" si="732"/>
        <v>0.0212111744603053+0.0218951418310245i</v>
      </c>
      <c r="AI1434">
        <f t="shared" si="733"/>
        <v>-30.318388484565283</v>
      </c>
      <c r="AJ1434">
        <f t="shared" si="734"/>
        <v>45.909035121158716</v>
      </c>
      <c r="AK1434"/>
      <c r="AL1434"/>
      <c r="AM1434"/>
      <c r="AN1434"/>
    </row>
    <row r="1435" spans="1:40" x14ac:dyDescent="0.35">
      <c r="A1435"/>
      <c r="B1435">
        <f t="shared" si="700"/>
        <v>130100</v>
      </c>
      <c r="C1435" s="237" t="str">
        <f t="shared" si="703"/>
        <v>-0.0000012497228595262+0.00521003996743886i</v>
      </c>
      <c r="D1435" s="208" t="str">
        <f t="shared" si="704"/>
        <v>-1.64875510092185+0.0399436397503646i</v>
      </c>
      <c r="E1435" t="str">
        <f t="shared" si="705"/>
        <v>36500</v>
      </c>
      <c r="F1435" t="str">
        <f t="shared" si="706"/>
        <v>0.21505376344086</v>
      </c>
      <c r="G1435" t="str">
        <f t="shared" si="701"/>
        <v>0.21505376344086</v>
      </c>
      <c r="H1435" t="str">
        <f t="shared" si="707"/>
        <v>2.28504278947967+0.715240947878082i</v>
      </c>
      <c r="I1435" t="str">
        <f t="shared" si="708"/>
        <v>510.90150529004i</v>
      </c>
      <c r="J1435" t="str">
        <f t="shared" si="702"/>
        <v>-352.317143198486+111.768900509291i</v>
      </c>
      <c r="K1435" t="str">
        <f t="shared" si="709"/>
        <v>0.417969865921481-1.3175216758285i</v>
      </c>
      <c r="L1435" t="str">
        <f t="shared" si="710"/>
        <v>0.127324062412556-0.341200549252943i</v>
      </c>
      <c r="M1435" t="str">
        <f t="shared" si="711"/>
        <v>0.545293928334037-1.65872222508144i</v>
      </c>
      <c r="N1435" t="str">
        <f t="shared" si="712"/>
        <v>-1.62277567456011i</v>
      </c>
      <c r="O1435" t="str">
        <f t="shared" si="713"/>
        <v>-0.0519559441711571-0.998649377842536i</v>
      </c>
      <c r="P1435" t="str">
        <f t="shared" si="714"/>
        <v>1.05195594417116+0.998649377842536i</v>
      </c>
      <c r="Q1435" t="str">
        <f t="shared" si="715"/>
        <v>-1.05195594417116+0.624126296717574i</v>
      </c>
      <c r="R1435" t="str">
        <f t="shared" si="716"/>
        <v>-0.323048895037188-1.14099140274025i</v>
      </c>
      <c r="S1435" t="str">
        <f t="shared" si="717"/>
        <v>0.181196627044478i</v>
      </c>
      <c r="T1435" t="str">
        <f t="shared" si="718"/>
        <v>0.206743793663281-0.0585353701511841i</v>
      </c>
      <c r="U1435" t="str">
        <f t="shared" si="719"/>
        <v>0.00005-0.00109225693897479i</v>
      </c>
      <c r="V1435" t="str">
        <f t="shared" si="720"/>
        <v>0.00002-0.0122332777165177i</v>
      </c>
      <c r="W1435" t="str">
        <f t="shared" si="721"/>
        <v>0.0000422728100728323-0.00100287469992575i</v>
      </c>
      <c r="X1435" t="str">
        <f t="shared" si="722"/>
        <v>0.0000472893516528-0.00100242569669856i</v>
      </c>
      <c r="Y1435" t="str">
        <f t="shared" si="723"/>
        <v>0.009+0.653953926771251i</v>
      </c>
      <c r="Z1435" t="str">
        <f t="shared" si="724"/>
        <v>-0.0184070914210067-0.00112413632686935i</v>
      </c>
      <c r="AA1435" t="str">
        <f t="shared" si="725"/>
        <v>0.254597717303221-18.3745600722854i</v>
      </c>
      <c r="AB1435" t="str">
        <f t="shared" si="726"/>
        <v>0.621919028341036-0.176083934046882i</v>
      </c>
      <c r="AC1435" t="str">
        <f t="shared" si="727"/>
        <v>1.04705433518643-1.12760841462327i</v>
      </c>
      <c r="AD1435" t="str">
        <f t="shared" si="728"/>
        <v>0.358868274670066+0.218306676674731i</v>
      </c>
      <c r="AE1435" t="str">
        <f t="shared" si="729"/>
        <v>-0.00636031467430266-0.00442180781948547i</v>
      </c>
      <c r="AF1435" t="str">
        <f t="shared" si="730"/>
        <v>-3.93379789040152-0.675297308127717i</v>
      </c>
      <c r="AG1435" t="str">
        <f t="shared" si="731"/>
        <v>1.01485161540159-0.023669247967661i</v>
      </c>
      <c r="AH1435" t="str">
        <f t="shared" si="732"/>
        <v>0.0212017101389755+0.0218666747416972i</v>
      </c>
      <c r="AI1435">
        <f t="shared" si="733"/>
        <v>-30.326093075404255</v>
      </c>
      <c r="AJ1435">
        <f t="shared" si="734"/>
        <v>45.884561571799296</v>
      </c>
      <c r="AK1435"/>
      <c r="AL1435"/>
      <c r="AM1435"/>
      <c r="AN1435"/>
    </row>
    <row r="1436" spans="1:40" x14ac:dyDescent="0.35">
      <c r="A1436"/>
      <c r="B1436">
        <f t="shared" si="700"/>
        <v>130200</v>
      </c>
      <c r="C1436" s="237" t="str">
        <f t="shared" si="703"/>
        <v>-1.24780389967449E-06+0.00520603840110353i</v>
      </c>
      <c r="D1436" s="208" t="str">
        <f t="shared" si="704"/>
        <v>-1.64875508620983+0.0399129610751271i</v>
      </c>
      <c r="E1436" t="str">
        <f t="shared" si="705"/>
        <v>36500</v>
      </c>
      <c r="F1436" t="str">
        <f t="shared" si="706"/>
        <v>0.21505376344086</v>
      </c>
      <c r="G1436" t="str">
        <f t="shared" si="701"/>
        <v>0.21505376344086</v>
      </c>
      <c r="H1436" t="str">
        <f t="shared" si="707"/>
        <v>2.28537739153745+0.714805222557408i</v>
      </c>
      <c r="I1436" t="str">
        <f t="shared" si="708"/>
        <v>511.294204371739i</v>
      </c>
      <c r="J1436" t="str">
        <f t="shared" si="702"/>
        <v>-352.860498970902+111.854810501997i</v>
      </c>
      <c r="K1436" t="str">
        <f t="shared" si="709"/>
        <v>0.417383366658834-1.31668993367757i</v>
      </c>
      <c r="L1436" t="str">
        <f t="shared" si="710"/>
        <v>0.127152420085089-0.341002492153855i</v>
      </c>
      <c r="M1436" t="str">
        <f t="shared" si="711"/>
        <v>0.544535786743923-1.65769242583142i</v>
      </c>
      <c r="N1436" t="str">
        <f t="shared" si="712"/>
        <v>-1.62402300405632i</v>
      </c>
      <c r="O1436" t="str">
        <f t="shared" si="713"/>
        <v>-0.0532015482561839-0.998583794813007i</v>
      </c>
      <c r="P1436" t="str">
        <f t="shared" si="714"/>
        <v>1.05320154825618+0.998583794813007i</v>
      </c>
      <c r="Q1436" t="str">
        <f t="shared" si="715"/>
        <v>-1.05320154825618+0.625439209243313i</v>
      </c>
      <c r="R1436" t="str">
        <f t="shared" si="716"/>
        <v>-0.323032226783611-1.13997251265018i</v>
      </c>
      <c r="S1436" t="str">
        <f t="shared" si="717"/>
        <v>0.181335901930754i</v>
      </c>
      <c r="T1436" t="str">
        <f t="shared" si="718"/>
        <v>0.206717943757688-0.058577340196506i</v>
      </c>
      <c r="U1436" t="str">
        <f t="shared" si="719"/>
        <v>0.00005-0.00109141803195561i</v>
      </c>
      <c r="V1436" t="str">
        <f t="shared" si="720"/>
        <v>0.00002-0.0122238819579029i</v>
      </c>
      <c r="W1436" t="str">
        <f t="shared" si="721"/>
        <v>0.0000422728088851721-0.00100210466877479i</v>
      </c>
      <c r="X1436" t="str">
        <f t="shared" si="722"/>
        <v>0.0000472816362631457-0.00100165604895893i</v>
      </c>
      <c r="Y1436" t="str">
        <f t="shared" si="723"/>
        <v>0.009+0.654456581595826i</v>
      </c>
      <c r="Z1436" t="str">
        <f t="shared" si="724"/>
        <v>-0.0183787961548738-0.0011227366286854i</v>
      </c>
      <c r="AA1436" t="str">
        <f t="shared" si="725"/>
        <v>0.254205440525375-18.3604096667347i</v>
      </c>
      <c r="AB1436" t="str">
        <f t="shared" si="726"/>
        <v>0.621841267611758-0.176210186783873i</v>
      </c>
      <c r="AC1436" t="str">
        <f t="shared" si="727"/>
        <v>1.04651253190284-1.12677431208207i</v>
      </c>
      <c r="AD1436" t="str">
        <f t="shared" si="728"/>
        <v>0.35914691314729+0.218313037110648i</v>
      </c>
      <c r="AE1436" t="str">
        <f t="shared" si="729"/>
        <v>-0.00635557986310252-0.00441555820147776i</v>
      </c>
      <c r="AF1436" t="str">
        <f t="shared" si="730"/>
        <v>-3.93413247774728-0.674892261482281i</v>
      </c>
      <c r="AG1436" t="str">
        <f t="shared" si="731"/>
        <v>1.01484060230428-0.0236696889008458i</v>
      </c>
      <c r="AH1436" t="str">
        <f t="shared" si="732"/>
        <v>0.02119225679677+0.0218382440255371i</v>
      </c>
      <c r="AI1436">
        <f t="shared" si="733"/>
        <v>-30.333793284437654</v>
      </c>
      <c r="AJ1436">
        <f t="shared" si="734"/>
        <v>45.860077410500921</v>
      </c>
      <c r="AK1436"/>
      <c r="AL1436"/>
      <c r="AM1436"/>
      <c r="AN1436"/>
    </row>
    <row r="1437" spans="1:40" x14ac:dyDescent="0.35">
      <c r="A1437"/>
      <c r="B1437">
        <f t="shared" si="700"/>
        <v>130300</v>
      </c>
      <c r="C1437" s="237" t="str">
        <f t="shared" si="703"/>
        <v>-1.24588935629994E-06+0.00520204297684902i</v>
      </c>
      <c r="D1437" s="208" t="str">
        <f t="shared" si="704"/>
        <v>-1.64875507153166+0.0398823294891758i</v>
      </c>
      <c r="E1437" t="str">
        <f t="shared" si="705"/>
        <v>36500</v>
      </c>
      <c r="F1437" t="str">
        <f t="shared" si="706"/>
        <v>0.21505376344086</v>
      </c>
      <c r="G1437" t="str">
        <f t="shared" si="701"/>
        <v>0.21505376344086</v>
      </c>
      <c r="H1437" t="str">
        <f t="shared" si="707"/>
        <v>2.28571132955004+0.714369940734993i</v>
      </c>
      <c r="I1437" t="str">
        <f t="shared" si="708"/>
        <v>511.686903453438i</v>
      </c>
      <c r="J1437" t="str">
        <f t="shared" si="702"/>
        <v>-353.404272227583+111.940720494702i</v>
      </c>
      <c r="K1437" t="str">
        <f t="shared" si="709"/>
        <v>0.416798062297796-1.31585910132846i</v>
      </c>
      <c r="L1437" t="str">
        <f t="shared" si="710"/>
        <v>0.126981108559816-0.340804615802167i</v>
      </c>
      <c r="M1437" t="str">
        <f t="shared" si="711"/>
        <v>0.543779170857612-1.65666371713063i</v>
      </c>
      <c r="N1437" t="str">
        <f t="shared" si="712"/>
        <v>-1.62527033355252i</v>
      </c>
      <c r="O1437" t="str">
        <f t="shared" si="713"/>
        <v>-0.0544470695686005-0.998516658156183i</v>
      </c>
      <c r="P1437" t="str">
        <f t="shared" si="714"/>
        <v>1.0544470695686+0.998516658156183i</v>
      </c>
      <c r="Q1437" t="str">
        <f t="shared" si="715"/>
        <v>-1.0544470695686+0.626753675396337i</v>
      </c>
      <c r="R1437" t="str">
        <f t="shared" si="716"/>
        <v>-0.323015542995196-1.13895507095478i</v>
      </c>
      <c r="S1437" t="str">
        <f t="shared" si="717"/>
        <v>0.181475176817029i</v>
      </c>
      <c r="T1437" t="str">
        <f t="shared" si="718"/>
        <v>0.20669207288817-0.0586193027797018i</v>
      </c>
      <c r="U1437" t="str">
        <f t="shared" si="719"/>
        <v>0.00005-0.0010905804125911i</v>
      </c>
      <c r="V1437" t="str">
        <f t="shared" si="720"/>
        <v>0.00002-0.0122145006210204i</v>
      </c>
      <c r="W1437" t="str">
        <f t="shared" si="721"/>
        <v>0.0000422728076965994-0.00100133581973301i</v>
      </c>
      <c r="X1437" t="str">
        <f t="shared" si="722"/>
        <v>0.0000472739386261886-0.00100088758265104i</v>
      </c>
      <c r="Y1437" t="str">
        <f t="shared" si="723"/>
        <v>0.009+0.6549592364204i</v>
      </c>
      <c r="Z1437" t="str">
        <f t="shared" si="724"/>
        <v>-0.0183505661180336-0.00112134031688144i</v>
      </c>
      <c r="AA1437" t="str">
        <f t="shared" si="725"/>
        <v>0.253814070686069-18.3462810680466i</v>
      </c>
      <c r="AB1437" t="str">
        <f t="shared" si="726"/>
        <v>0.621763443819576-0.176336417073574i</v>
      </c>
      <c r="AC1437" t="str">
        <f t="shared" si="727"/>
        <v>1.04597186577518-1.12594100868235i</v>
      </c>
      <c r="AD1437" t="str">
        <f t="shared" si="728"/>
        <v>0.359425592866659+0.218319062851396i</v>
      </c>
      <c r="AE1437" t="str">
        <f t="shared" si="729"/>
        <v>-0.00635085313929402-0.00440931680588208i</v>
      </c>
      <c r="AF1437" t="str">
        <f t="shared" si="730"/>
        <v>-3.9344664010817-0.674487611245817i</v>
      </c>
      <c r="AG1437" t="str">
        <f t="shared" si="731"/>
        <v>1.01482958398795-0.0236701320090238i</v>
      </c>
      <c r="AH1437" t="str">
        <f t="shared" si="732"/>
        <v>0.0211828143907923+0.0218098496042453i</v>
      </c>
      <c r="AI1437">
        <f t="shared" si="733"/>
        <v>-30.3414891206859</v>
      </c>
      <c r="AJ1437">
        <f t="shared" si="734"/>
        <v>45.835582654685155</v>
      </c>
      <c r="AK1437"/>
      <c r="AL1437"/>
      <c r="AM1437"/>
      <c r="AN1437"/>
    </row>
    <row r="1438" spans="1:40" x14ac:dyDescent="0.35">
      <c r="A1438"/>
      <c r="B1438">
        <f t="shared" si="700"/>
        <v>130400</v>
      </c>
      <c r="C1438" s="237" t="str">
        <f t="shared" si="703"/>
        <v>-1.24397921586028E-06+0.00519805368054476i</v>
      </c>
      <c r="D1438" s="208" t="str">
        <f t="shared" si="704"/>
        <v>-1.64875505688725+0.0398517448841765i</v>
      </c>
      <c r="E1438" t="str">
        <f t="shared" si="705"/>
        <v>36500</v>
      </c>
      <c r="F1438" t="str">
        <f t="shared" si="706"/>
        <v>0.21505376344086</v>
      </c>
      <c r="G1438" t="str">
        <f t="shared" si="701"/>
        <v>0.21505376344086</v>
      </c>
      <c r="H1438" t="str">
        <f t="shared" si="707"/>
        <v>2.28604460519791+0.713935101960246i</v>
      </c>
      <c r="I1438" t="str">
        <f t="shared" si="708"/>
        <v>512.079602535136i</v>
      </c>
      <c r="J1438" t="str">
        <f t="shared" si="702"/>
        <v>-353.94846296853+112.026630487406i</v>
      </c>
      <c r="K1438" t="str">
        <f t="shared" si="709"/>
        <v>0.416213949706434-1.3150291776491i</v>
      </c>
      <c r="L1438" t="str">
        <f t="shared" si="710"/>
        <v>0.12681012703237-0.340606920081522i</v>
      </c>
      <c r="M1438" t="str">
        <f t="shared" si="711"/>
        <v>0.543024076738804-1.65563609773062i</v>
      </c>
      <c r="N1438" t="str">
        <f t="shared" si="712"/>
        <v>-1.62651766304872i</v>
      </c>
      <c r="O1438" t="str">
        <f t="shared" si="713"/>
        <v>-0.0556925061705961-0.998447967976518i</v>
      </c>
      <c r="P1438" t="str">
        <f t="shared" si="714"/>
        <v>1.0556925061706+0.998447967976518i</v>
      </c>
      <c r="Q1438" t="str">
        <f t="shared" si="715"/>
        <v>-1.0556925061706+0.628069695072202i</v>
      </c>
      <c r="R1438" t="str">
        <f t="shared" si="716"/>
        <v>-0.32299884366514-1.13793907430828i</v>
      </c>
      <c r="S1438" t="str">
        <f t="shared" si="717"/>
        <v>0.181614451703305i</v>
      </c>
      <c r="T1438" t="str">
        <f t="shared" si="718"/>
        <v>0.206666181052265-0.0586612578930459i</v>
      </c>
      <c r="U1438" t="str">
        <f t="shared" si="719"/>
        <v>0.00005-0.00108974407791887i</v>
      </c>
      <c r="V1438" t="str">
        <f t="shared" si="720"/>
        <v>0.00002-0.0122051336726914i</v>
      </c>
      <c r="W1438" t="str">
        <f t="shared" si="721"/>
        <v>0.0000422728065071143-0.00100056815008084i</v>
      </c>
      <c r="X1438" t="str">
        <f t="shared" si="722"/>
        <v>0.0000472662586874936-0.00100012029505718i</v>
      </c>
      <c r="Y1438" t="str">
        <f t="shared" si="723"/>
        <v>0.009+0.655461891244974i</v>
      </c>
      <c r="Z1438" t="str">
        <f t="shared" si="724"/>
        <v>-0.0183224011100604-0.00111994737985575i</v>
      </c>
      <c r="AA1438" t="str">
        <f t="shared" si="725"/>
        <v>0.253423604988555-18.3321742257846i</v>
      </c>
      <c r="AB1438" t="str">
        <f t="shared" si="726"/>
        <v>0.621685556957084-0.176462624892742i</v>
      </c>
      <c r="AC1438" t="str">
        <f t="shared" si="727"/>
        <v>1.04543233391575-1.1251085034972i</v>
      </c>
      <c r="AD1438" t="str">
        <f t="shared" si="728"/>
        <v>0.359704313452476+0.218324753800522i</v>
      </c>
      <c r="AE1438" t="str">
        <f t="shared" si="729"/>
        <v>-0.00634613447611862-0.00440308361476226i</v>
      </c>
      <c r="AF1438" t="str">
        <f t="shared" si="730"/>
        <v>-3.93479966208516-0.674083357076069i</v>
      </c>
      <c r="AG1438" t="str">
        <f t="shared" si="731"/>
        <v>1.01481856045771-0.0236705772620746i</v>
      </c>
      <c r="AH1438" t="str">
        <f t="shared" si="732"/>
        <v>0.0211733828783149+0.0217814913997715i</v>
      </c>
      <c r="AI1438">
        <f t="shared" si="733"/>
        <v>-30.34918059314834</v>
      </c>
      <c r="AJ1438">
        <f t="shared" si="734"/>
        <v>45.811077321718123</v>
      </c>
      <c r="AK1438"/>
      <c r="AL1438"/>
      <c r="AM1438"/>
      <c r="AN1438"/>
    </row>
    <row r="1439" spans="1:40" x14ac:dyDescent="0.35">
      <c r="A1439"/>
      <c r="B1439">
        <f t="shared" si="700"/>
        <v>130500</v>
      </c>
      <c r="C1439" s="237" t="str">
        <f t="shared" si="703"/>
        <v>-1.24207346486508E-06+0.00519407049810351i</v>
      </c>
      <c r="D1439" s="208" t="str">
        <f t="shared" si="704"/>
        <v>-1.64875504227649+0.0398212071521269i</v>
      </c>
      <c r="E1439" t="str">
        <f t="shared" si="705"/>
        <v>36500</v>
      </c>
      <c r="F1439" t="str">
        <f t="shared" si="706"/>
        <v>0.21505376344086</v>
      </c>
      <c r="G1439" t="str">
        <f t="shared" si="701"/>
        <v>0.21505376344086</v>
      </c>
      <c r="H1439" t="str">
        <f t="shared" si="707"/>
        <v>2.28637722015643+0.71350070578224i</v>
      </c>
      <c r="I1439" t="str">
        <f t="shared" si="708"/>
        <v>512.472301616835i</v>
      </c>
      <c r="J1439" t="str">
        <f t="shared" si="702"/>
        <v>-354.493071193744+112.112540480112i</v>
      </c>
      <c r="K1439" t="str">
        <f t="shared" si="709"/>
        <v>0.415631025762675-1.31420016150783i</v>
      </c>
      <c r="L1439" t="str">
        <f t="shared" si="710"/>
        <v>0.126639474700665-0.34040940487507i</v>
      </c>
      <c r="M1439" t="str">
        <f t="shared" si="711"/>
        <v>0.54227050046334-1.6546095663829i</v>
      </c>
      <c r="N1439" t="str">
        <f t="shared" si="712"/>
        <v>-1.62776499254492i</v>
      </c>
      <c r="O1439" t="str">
        <f t="shared" si="713"/>
        <v>-0.0569378561244827-0.998377724380882i</v>
      </c>
      <c r="P1439" t="str">
        <f t="shared" si="714"/>
        <v>1.05693785612448+0.998377724380882i</v>
      </c>
      <c r="Q1439" t="str">
        <f t="shared" si="715"/>
        <v>-1.05693785612448+0.629387268164038i</v>
      </c>
      <c r="R1439" t="str">
        <f t="shared" si="716"/>
        <v>-0.322982128786626-1.13692451937513i</v>
      </c>
      <c r="S1439" t="str">
        <f t="shared" si="717"/>
        <v>0.18175372658958i</v>
      </c>
      <c r="T1439" t="str">
        <f t="shared" si="718"/>
        <v>0.206640268247497-0.0587032055288049i</v>
      </c>
      <c r="U1439" t="str">
        <f t="shared" si="719"/>
        <v>0.00005-0.0010889090249856i</v>
      </c>
      <c r="V1439" t="str">
        <f t="shared" si="720"/>
        <v>0.00002-0.0121957810798387i</v>
      </c>
      <c r="W1439" t="str">
        <f t="shared" si="721"/>
        <v>0.0000422728053167169-0.000999801657107066i</v>
      </c>
      <c r="X1439" t="str">
        <f t="shared" si="722"/>
        <v>0.0000472585963928331-0.000999354183467932i</v>
      </c>
      <c r="Y1439" t="str">
        <f t="shared" si="723"/>
        <v>0.009+0.655964546069549i</v>
      </c>
      <c r="Z1439" t="str">
        <f t="shared" si="724"/>
        <v>-0.0182943009312972-0.00111855780605681i</v>
      </c>
      <c r="AA1439" t="str">
        <f t="shared" si="725"/>
        <v>0.253034040646868-18.3180890896678i</v>
      </c>
      <c r="AB1439" t="str">
        <f t="shared" si="726"/>
        <v>0.621607607016835-0.176588810218116i</v>
      </c>
      <c r="AC1439" t="str">
        <f t="shared" si="727"/>
        <v>1.04489393344577-1.12427679559964i</v>
      </c>
      <c r="AD1439" t="str">
        <f t="shared" si="728"/>
        <v>0.359983074528845+0.218330109861931i</v>
      </c>
      <c r="AE1439" t="str">
        <f t="shared" si="729"/>
        <v>-0.00634142384692098-0.00439685861023992i</v>
      </c>
      <c r="AF1439" t="str">
        <f t="shared" si="730"/>
        <v>-3.93513226243292-0.673679498630113i</v>
      </c>
      <c r="AG1439" t="str">
        <f t="shared" si="731"/>
        <v>1.01480753171866-0.0236710246299572i</v>
      </c>
      <c r="AH1439" t="str">
        <f t="shared" si="732"/>
        <v>0.0211639622167768+0.0217531693343075i</v>
      </c>
      <c r="AI1439">
        <f t="shared" si="733"/>
        <v>-30.356867710804813</v>
      </c>
      <c r="AJ1439">
        <f t="shared" si="734"/>
        <v>45.786561428905721</v>
      </c>
      <c r="AK1439"/>
      <c r="AL1439"/>
      <c r="AM1439"/>
      <c r="AN1439"/>
    </row>
    <row r="1440" spans="1:40" x14ac:dyDescent="0.35">
      <c r="A1440"/>
      <c r="B1440">
        <f t="shared" si="700"/>
        <v>130600</v>
      </c>
      <c r="C1440" s="237" t="str">
        <f t="shared" si="703"/>
        <v>-1.24017208987558E-06+0.0051900934154812i</v>
      </c>
      <c r="D1440" s="208" t="str">
        <f t="shared" si="704"/>
        <v>-1.64875502769928+0.0397907161853559i</v>
      </c>
      <c r="E1440" t="str">
        <f t="shared" si="705"/>
        <v>36500</v>
      </c>
      <c r="F1440" t="str">
        <f t="shared" si="706"/>
        <v>0.21505376344086</v>
      </c>
      <c r="G1440" t="str">
        <f t="shared" si="701"/>
        <v>0.21505376344086</v>
      </c>
      <c r="H1440" t="str">
        <f t="shared" si="707"/>
        <v>2.28670917609599+0.713066751749735i</v>
      </c>
      <c r="I1440" t="str">
        <f t="shared" si="708"/>
        <v>512.865000698534i</v>
      </c>
      <c r="J1440" t="str">
        <f t="shared" si="702"/>
        <v>-355.038096903224+112.198450472817i</v>
      </c>
      <c r="K1440" t="str">
        <f t="shared" si="709"/>
        <v>0.415049287354242-1.31337205177349i</v>
      </c>
      <c r="L1440" t="str">
        <f t="shared" si="710"/>
        <v>0.126469150764887-0.340212070065471i</v>
      </c>
      <c r="M1440" t="str">
        <f t="shared" si="711"/>
        <v>0.541518438119129-1.65358412183896i</v>
      </c>
      <c r="N1440" t="str">
        <f t="shared" si="712"/>
        <v>-1.62901232204113i</v>
      </c>
      <c r="O1440" t="str">
        <f t="shared" si="713"/>
        <v>-0.0581831174927162-0.99830592747856i</v>
      </c>
      <c r="P1440" t="str">
        <f t="shared" si="714"/>
        <v>1.05818311749272+0.99830592747856i</v>
      </c>
      <c r="Q1440" t="str">
        <f t="shared" si="715"/>
        <v>-1.05818311749272+0.63070639456257i</v>
      </c>
      <c r="R1440" t="str">
        <f t="shared" si="716"/>
        <v>-0.322965398352864-1.13591140282998i</v>
      </c>
      <c r="S1440" t="str">
        <f t="shared" si="717"/>
        <v>0.181893001475856i</v>
      </c>
      <c r="T1440" t="str">
        <f t="shared" si="718"/>
        <v>0.206614334471395-0.0587451456792479i</v>
      </c>
      <c r="U1440" t="str">
        <f t="shared" si="719"/>
        <v>0.00005-0.00108807525084702i</v>
      </c>
      <c r="V1440" t="str">
        <f t="shared" si="720"/>
        <v>0.00002-0.0121864428094866i</v>
      </c>
      <c r="W1440" t="str">
        <f t="shared" si="721"/>
        <v>0.000042272804125407-0.000999036338108722i</v>
      </c>
      <c r="X1440" t="str">
        <f t="shared" si="722"/>
        <v>0.0000472509516881876-0.000998589245182172i</v>
      </c>
      <c r="Y1440" t="str">
        <f t="shared" si="723"/>
        <v>0.009+0.656467200894123i</v>
      </c>
      <c r="Z1440" t="str">
        <f t="shared" si="724"/>
        <v>-0.0182662653828528-0.00111717158398311i</v>
      </c>
      <c r="AA1440" t="str">
        <f t="shared" si="725"/>
        <v>0.252645374885781-18.3040256095702i</v>
      </c>
      <c r="AB1440" t="str">
        <f t="shared" si="726"/>
        <v>0.621529593991396-0.17671497302644i</v>
      </c>
      <c r="AC1440" t="str">
        <f t="shared" si="727"/>
        <v>1.04435666149532-1.12344588406273i</v>
      </c>
      <c r="AD1440" t="str">
        <f t="shared" si="728"/>
        <v>0.360261875719682+0.218335130939917i</v>
      </c>
      <c r="AE1440" t="str">
        <f t="shared" si="729"/>
        <v>-0.00633672122514877-0.00439064177449494i</v>
      </c>
      <c r="AF1440" t="str">
        <f t="shared" si="730"/>
        <v>-3.93546420379527-0.673276035564379i</v>
      </c>
      <c r="AG1440" t="str">
        <f t="shared" si="731"/>
        <v>1.01479649777593-0.0236714740827105i</v>
      </c>
      <c r="AH1440" t="str">
        <f t="shared" si="732"/>
        <v>0.021154552363783+0.0217248833302895i</v>
      </c>
      <c r="AI1440">
        <f t="shared" si="733"/>
        <v>-30.364550482614984</v>
      </c>
      <c r="AJ1440">
        <f t="shared" si="734"/>
        <v>45.762034993497743</v>
      </c>
      <c r="AK1440"/>
      <c r="AL1440"/>
      <c r="AM1440"/>
      <c r="AN1440"/>
    </row>
    <row r="1441" spans="1:40" x14ac:dyDescent="0.35">
      <c r="A1441"/>
      <c r="B1441">
        <f t="shared" si="700"/>
        <v>130700</v>
      </c>
      <c r="C1441" s="237" t="str">
        <f t="shared" si="703"/>
        <v>-1.23827507750438E-06+0.0051861224186767i</v>
      </c>
      <c r="D1441" s="208" t="str">
        <f t="shared" si="704"/>
        <v>-1.64875501315552+0.0397602718765214i</v>
      </c>
      <c r="E1441" t="str">
        <f t="shared" si="705"/>
        <v>36500</v>
      </c>
      <c r="F1441" t="str">
        <f t="shared" si="706"/>
        <v>0.21505376344086</v>
      </c>
      <c r="G1441" t="str">
        <f t="shared" si="701"/>
        <v>0.21505376344086</v>
      </c>
      <c r="H1441" t="str">
        <f t="shared" si="707"/>
        <v>2.28704047468195+0.712633239411173i</v>
      </c>
      <c r="I1441" t="str">
        <f t="shared" si="708"/>
        <v>513.257699780232i</v>
      </c>
      <c r="J1441" t="str">
        <f t="shared" si="702"/>
        <v>-355.58354009697+112.284360465521i</v>
      </c>
      <c r="K1441" t="str">
        <f t="shared" si="709"/>
        <v>0.414468731378642-1.31254484731534i</v>
      </c>
      <c r="L1441" t="str">
        <f t="shared" si="710"/>
        <v>0.126299154427496-0.340014915534905i</v>
      </c>
      <c r="M1441" t="str">
        <f t="shared" si="711"/>
        <v>0.540767885806138-1.65255976285025i</v>
      </c>
      <c r="N1441" t="str">
        <f t="shared" si="712"/>
        <v>-1.63025965153733i</v>
      </c>
      <c r="O1441" t="str">
        <f t="shared" si="713"/>
        <v>-0.0594282883378613-0.998232577381259i</v>
      </c>
      <c r="P1441" t="str">
        <f t="shared" si="714"/>
        <v>1.05942828833786+0.998232577381259i</v>
      </c>
      <c r="Q1441" t="str">
        <f t="shared" si="715"/>
        <v>-1.05942828833786+0.632027074156071i</v>
      </c>
      <c r="R1441" t="str">
        <f t="shared" si="716"/>
        <v>-0.322948652357013-1.13489972135771i</v>
      </c>
      <c r="S1441" t="str">
        <f t="shared" si="717"/>
        <v>0.182032276362133i</v>
      </c>
      <c r="T1441" t="str">
        <f t="shared" si="718"/>
        <v>0.206588379721494-0.0587870783366302i</v>
      </c>
      <c r="U1441" t="str">
        <f t="shared" si="719"/>
        <v>0.00005-0.00108724275256787i</v>
      </c>
      <c r="V1441" t="str">
        <f t="shared" si="720"/>
        <v>0.00002-0.0121771188287602i</v>
      </c>
      <c r="W1441" t="str">
        <f t="shared" si="721"/>
        <v>0.0000422728029331845-0.00099827219039115i</v>
      </c>
      <c r="X1441" t="str">
        <f t="shared" si="722"/>
        <v>0.0000472433245197431-0.000997825477507041i</v>
      </c>
      <c r="Y1441" t="str">
        <f t="shared" si="723"/>
        <v>0.009+0.656969855718697i</v>
      </c>
      <c r="Z1441" t="str">
        <f t="shared" si="724"/>
        <v>-0.0182382942665988-0.00111578870218279i</v>
      </c>
      <c r="AA1441" t="str">
        <f t="shared" si="725"/>
        <v>0.252257604940746-18.2899837355204i</v>
      </c>
      <c r="AB1441" t="str">
        <f t="shared" si="726"/>
        <v>0.62145151787335-0.176841113294415i</v>
      </c>
      <c r="AC1441" t="str">
        <f t="shared" si="727"/>
        <v>1.04382051520339-1.12261576795954i</v>
      </c>
      <c r="AD1441" t="str">
        <f t="shared" si="728"/>
        <v>0.360540716648702+0.218339816939162i</v>
      </c>
      <c r="AE1441" t="str">
        <f t="shared" si="729"/>
        <v>-0.00633202658435209-0.00438443308976528i</v>
      </c>
      <c r="AF1441" t="str">
        <f t="shared" si="730"/>
        <v>-3.93579548783747-0.672872967534652i</v>
      </c>
      <c r="AG1441" t="str">
        <f t="shared" si="731"/>
        <v>1.01478545863464-0.0236719255904524i</v>
      </c>
      <c r="AH1441" t="str">
        <f t="shared" si="732"/>
        <v>0.0211451532771036+0.0216966333103973i</v>
      </c>
      <c r="AI1441">
        <f t="shared" si="733"/>
        <v>-30.37222891751842</v>
      </c>
      <c r="AJ1441">
        <f t="shared" si="734"/>
        <v>45.737498032688428</v>
      </c>
      <c r="AK1441"/>
      <c r="AL1441"/>
      <c r="AM1441"/>
      <c r="AN1441"/>
    </row>
    <row r="1442" spans="1:40" x14ac:dyDescent="0.35">
      <c r="A1442"/>
      <c r="B1442">
        <f t="shared" si="700"/>
        <v>130800</v>
      </c>
      <c r="C1442" s="237" t="str">
        <f t="shared" si="703"/>
        <v>-1.23638241441523E-06+0.00518215749373171i</v>
      </c>
      <c r="D1442" s="208" t="str">
        <f t="shared" si="704"/>
        <v>-1.6487549986451+0.0397298741186098i</v>
      </c>
      <c r="E1442" t="str">
        <f t="shared" si="705"/>
        <v>36500</v>
      </c>
      <c r="F1442" t="str">
        <f t="shared" si="706"/>
        <v>0.21505376344086</v>
      </c>
      <c r="G1442" t="str">
        <f t="shared" si="701"/>
        <v>0.21505376344086</v>
      </c>
      <c r="H1442" t="str">
        <f t="shared" si="707"/>
        <v>2.2873711175747+0.712200168314697i</v>
      </c>
      <c r="I1442" t="str">
        <f t="shared" si="708"/>
        <v>513.650398861931i</v>
      </c>
      <c r="J1442" t="str">
        <f t="shared" si="702"/>
        <v>-356.129400774982+112.370270458227i</v>
      </c>
      <c r="K1442" t="str">
        <f t="shared" si="709"/>
        <v>0.413889354743136-1.31171854700316i</v>
      </c>
      <c r="L1442" t="str">
        <f t="shared" si="710"/>
        <v>0.126129484893208-0.339817941165069i</v>
      </c>
      <c r="M1442" t="str">
        <f t="shared" si="711"/>
        <v>0.540018839636344-1.65153648816823i</v>
      </c>
      <c r="N1442" t="str">
        <f t="shared" si="712"/>
        <v>-1.63150698103353i</v>
      </c>
      <c r="O1442" t="str">
        <f t="shared" si="713"/>
        <v>-0.0606733667226527-0.998157674203098i</v>
      </c>
      <c r="P1442" t="str">
        <f t="shared" si="714"/>
        <v>1.06067336672265+0.998157674203098i</v>
      </c>
      <c r="Q1442" t="str">
        <f t="shared" si="715"/>
        <v>-1.06067336672265+0.633349306830432i</v>
      </c>
      <c r="R1442" t="str">
        <f t="shared" si="716"/>
        <v>-0.322931890792262-1.13388947165325i</v>
      </c>
      <c r="S1442" t="str">
        <f t="shared" si="717"/>
        <v>0.182171551248408i</v>
      </c>
      <c r="T1442" t="str">
        <f t="shared" si="718"/>
        <v>0.20656240399531-0.0588290034932078i</v>
      </c>
      <c r="U1442" t="str">
        <f t="shared" si="719"/>
        <v>0.0000499999999999999-0.00108641152722187i</v>
      </c>
      <c r="V1442" t="str">
        <f t="shared" si="720"/>
        <v>0.00002-0.012167809104885i</v>
      </c>
      <c r="W1442" t="str">
        <f t="shared" si="721"/>
        <v>0.0000422728017400497-0.000997509211267932i</v>
      </c>
      <c r="X1442" t="str">
        <f t="shared" si="722"/>
        <v>0.0000472357148338928-0.000997062877757923i</v>
      </c>
      <c r="Y1442" t="str">
        <f t="shared" si="723"/>
        <v>0.009+0.657472510543272i</v>
      </c>
      <c r="Z1442" t="str">
        <f t="shared" si="724"/>
        <v>-0.0182103873851656-0.00111440914925351i</v>
      </c>
      <c r="AA1442" t="str">
        <f t="shared" si="725"/>
        <v>0.251870728057855-18.2759634177007i</v>
      </c>
      <c r="AB1442" t="str">
        <f t="shared" si="726"/>
        <v>0.621373378655226-0.176967230998747i</v>
      </c>
      <c r="AC1442" t="str">
        <f t="shared" si="727"/>
        <v>1.04328549171778-1.12178644636308i</v>
      </c>
      <c r="AD1442" t="str">
        <f t="shared" si="728"/>
        <v>0.360819596939432+0.218344167764693i</v>
      </c>
      <c r="AE1442" t="str">
        <f t="shared" si="729"/>
        <v>-0.00632733989818326-0.00437823253834592i</v>
      </c>
      <c r="AF1442" t="str">
        <f t="shared" si="730"/>
        <v>-3.9361261162198-0.672470294196087i</v>
      </c>
      <c r="AG1442" t="str">
        <f t="shared" si="731"/>
        <v>1.01477441429995-0.02367237912338i</v>
      </c>
      <c r="AH1442" t="str">
        <f t="shared" si="732"/>
        <v>0.0211357649146738+0.0216684191975498i</v>
      </c>
      <c r="AI1442">
        <f t="shared" si="733"/>
        <v>-30.379903024435265</v>
      </c>
      <c r="AJ1442">
        <f t="shared" si="734"/>
        <v>45.712950563610967</v>
      </c>
      <c r="AK1442"/>
      <c r="AL1442"/>
      <c r="AM1442"/>
      <c r="AN1442"/>
    </row>
    <row r="1443" spans="1:40" x14ac:dyDescent="0.35">
      <c r="A1443"/>
      <c r="B1443">
        <f t="shared" si="700"/>
        <v>130900</v>
      </c>
      <c r="C1443" s="237" t="str">
        <f t="shared" si="703"/>
        <v>-1.23449408732282E-06+0.00517819862673061i</v>
      </c>
      <c r="D1443" s="208" t="str">
        <f t="shared" si="704"/>
        <v>-1.64875498416793+0.0396995228049347i</v>
      </c>
      <c r="E1443" t="str">
        <f t="shared" si="705"/>
        <v>36500</v>
      </c>
      <c r="F1443" t="str">
        <f t="shared" si="706"/>
        <v>0.21505376344086</v>
      </c>
      <c r="G1443" t="str">
        <f t="shared" si="701"/>
        <v>0.21505376344086</v>
      </c>
      <c r="H1443" t="str">
        <f t="shared" si="707"/>
        <v>2.28770110642964+0.711767538008147i</v>
      </c>
      <c r="I1443" t="str">
        <f t="shared" si="708"/>
        <v>514.04309794363i</v>
      </c>
      <c r="J1443" t="str">
        <f t="shared" si="702"/>
        <v>-356.67567893726+112.456180450932i</v>
      </c>
      <c r="K1443" t="str">
        <f t="shared" si="709"/>
        <v>0.413311154364671-1.31089314970719i</v>
      </c>
      <c r="L1443" t="str">
        <f t="shared" si="710"/>
        <v>0.125960141368995-0.339621146837188i</v>
      </c>
      <c r="M1443" t="str">
        <f t="shared" si="711"/>
        <v>0.539271295733666-1.65051429654438i</v>
      </c>
      <c r="N1443" t="str">
        <f t="shared" si="712"/>
        <v>-1.63275431052974i</v>
      </c>
      <c r="O1443" t="str">
        <f t="shared" si="713"/>
        <v>-0.061918350709969-0.998081218060613i</v>
      </c>
      <c r="P1443" t="str">
        <f t="shared" si="714"/>
        <v>1.06191835070997+0.998081218060613i</v>
      </c>
      <c r="Q1443" t="str">
        <f t="shared" si="715"/>
        <v>-1.06191835070997+0.634673092469127i</v>
      </c>
      <c r="R1443" t="str">
        <f t="shared" si="716"/>
        <v>-0.322915113651779-1.13288065042166i</v>
      </c>
      <c r="S1443" t="str">
        <f t="shared" si="717"/>
        <v>0.182310826134684i</v>
      </c>
      <c r="T1443" t="str">
        <f t="shared" si="718"/>
        <v>0.206536407290371-0.0588709211412312i</v>
      </c>
      <c r="U1443" t="str">
        <f t="shared" si="719"/>
        <v>0.0000500000000000001-0.00108558157189168i</v>
      </c>
      <c r="V1443" t="str">
        <f t="shared" si="720"/>
        <v>0.00002-0.0121585136051868i</v>
      </c>
      <c r="W1443" t="str">
        <f t="shared" si="721"/>
        <v>0.0000422728005460026-0.000996747398060855i</v>
      </c>
      <c r="X1443" t="str">
        <f t="shared" si="722"/>
        <v>0.0000472281225772337-0.000996301443258412i</v>
      </c>
      <c r="Y1443" t="str">
        <f t="shared" si="723"/>
        <v>0.009+0.657975165367846i</v>
      </c>
      <c r="Z1443" t="str">
        <f t="shared" si="724"/>
        <v>-0.0181825445419393-0.00111303291384209i</v>
      </c>
      <c r="AA1443" t="str">
        <f t="shared" si="725"/>
        <v>0.251484741493784-18.2619646064467i</v>
      </c>
      <c r="AB1443" t="str">
        <f t="shared" si="726"/>
        <v>0.621295176329588-0.177093326116125i</v>
      </c>
      <c r="AC1443" t="str">
        <f t="shared" si="727"/>
        <v>1.04275158819507-1.12095791834647i</v>
      </c>
      <c r="AD1443" t="str">
        <f t="shared" si="728"/>
        <v>0.361098516215203+0.218348183321946i</v>
      </c>
      <c r="AE1443" t="str">
        <f t="shared" si="729"/>
        <v>-0.00632266114039617-0.00437204010258988i</v>
      </c>
      <c r="AF1443" t="str">
        <f t="shared" si="730"/>
        <v>-3.93645609059757-0.672068015203212i</v>
      </c>
      <c r="AG1443" t="str">
        <f t="shared" si="731"/>
        <v>1.01476336477702-0.0236728346517692i</v>
      </c>
      <c r="AH1443" t="str">
        <f t="shared" si="732"/>
        <v>0.0211263872345927+0.0216402409149097i</v>
      </c>
      <c r="AI1443">
        <f t="shared" si="733"/>
        <v>-30.387572812265194</v>
      </c>
      <c r="AJ1443">
        <f t="shared" si="734"/>
        <v>45.688392603345662</v>
      </c>
      <c r="AK1443"/>
      <c r="AL1443"/>
      <c r="AM1443"/>
      <c r="AN1443"/>
    </row>
    <row r="1444" spans="1:40" x14ac:dyDescent="0.35">
      <c r="A1444"/>
      <c r="B1444">
        <f t="shared" si="700"/>
        <v>131000</v>
      </c>
      <c r="C1444" s="237" t="str">
        <f t="shared" si="703"/>
        <v>-1.23261008299252E-06+0.00517424580380024i</v>
      </c>
      <c r="D1444" s="208" t="str">
        <f t="shared" si="704"/>
        <v>-1.6487549697239+0.0396692178291352i</v>
      </c>
      <c r="E1444" t="str">
        <f t="shared" si="705"/>
        <v>36500</v>
      </c>
      <c r="F1444" t="str">
        <f t="shared" si="706"/>
        <v>0.21505376344086</v>
      </c>
      <c r="G1444" t="str">
        <f t="shared" si="701"/>
        <v>0.21505376344086</v>
      </c>
      <c r="H1444" t="str">
        <f t="shared" si="707"/>
        <v>2.28803044289723+0.711335348039076i</v>
      </c>
      <c r="I1444" t="str">
        <f t="shared" si="708"/>
        <v>514.435797025329i</v>
      </c>
      <c r="J1444" t="str">
        <f t="shared" si="702"/>
        <v>-357.222374583805+112.542090443637i</v>
      </c>
      <c r="K1444" t="str">
        <f t="shared" si="709"/>
        <v>0.412734127169878-1.31006865429817i</v>
      </c>
      <c r="L1444" t="str">
        <f t="shared" si="710"/>
        <v>0.125791123064079-0.339424532432018i</v>
      </c>
      <c r="M1444" t="str">
        <f t="shared" si="711"/>
        <v>0.538525250233957-1.64949318673019i</v>
      </c>
      <c r="N1444" t="str">
        <f t="shared" si="712"/>
        <v>-1.63400164002594i</v>
      </c>
      <c r="O1444" t="str">
        <f t="shared" si="713"/>
        <v>-0.0631632383628064-0.998003209072758i</v>
      </c>
      <c r="P1444" t="str">
        <f t="shared" si="714"/>
        <v>1.06316323836281+0.998003209072758i</v>
      </c>
      <c r="Q1444" t="str">
        <f t="shared" si="715"/>
        <v>-1.06316323836281+0.635998430953182i</v>
      </c>
      <c r="R1444" t="str">
        <f t="shared" si="716"/>
        <v>-0.322898320928716-1.13187325437807i</v>
      </c>
      <c r="S1444" t="str">
        <f t="shared" si="717"/>
        <v>0.182450101020959i</v>
      </c>
      <c r="T1444" t="str">
        <f t="shared" si="718"/>
        <v>0.2065103896042-0.0589128312729423i</v>
      </c>
      <c r="U1444" t="str">
        <f t="shared" si="719"/>
        <v>0.0000499999999999999-0.00108475288366886i</v>
      </c>
      <c r="V1444" t="str">
        <f t="shared" si="720"/>
        <v>0.00002-0.0121492322970912i</v>
      </c>
      <c r="W1444" t="str">
        <f t="shared" si="721"/>
        <v>0.0000422727993510428-0.000995986748099866i</v>
      </c>
      <c r="X1444" t="str">
        <f t="shared" si="722"/>
        <v>0.0000472205476965662-0.000995541171340238i</v>
      </c>
      <c r="Y1444" t="str">
        <f t="shared" si="723"/>
        <v>0.009+0.658477820192421i</v>
      </c>
      <c r="Z1444" t="str">
        <f t="shared" si="724"/>
        <v>-0.0181547655410573-0.00111165998464428i</v>
      </c>
      <c r="AA1444" t="str">
        <f t="shared" si="725"/>
        <v>0.251099642515744-18.2479872522466i</v>
      </c>
      <c r="AB1444" t="str">
        <f t="shared" si="726"/>
        <v>0.621216910888984-0.17721939862321i</v>
      </c>
      <c r="AC1444" t="str">
        <f t="shared" si="727"/>
        <v>1.04221880180065-1.12013018298283i</v>
      </c>
      <c r="AD1444" t="str">
        <f t="shared" si="728"/>
        <v>0.361377474099144+0.218351863516722i</v>
      </c>
      <c r="AE1444" t="str">
        <f t="shared" si="729"/>
        <v>-0.00631799028484542-0.00436585576490688i</v>
      </c>
      <c r="AF1444" t="str">
        <f t="shared" si="730"/>
        <v>-3.93678541262113-0.671666130209941i</v>
      </c>
      <c r="AG1444" t="str">
        <f t="shared" si="731"/>
        <v>1.01475231007099-0.0236732921459736i</v>
      </c>
      <c r="AH1444" t="str">
        <f t="shared" si="732"/>
        <v>0.0211170201951215+0.0216120983858777i</v>
      </c>
      <c r="AI1444">
        <f t="shared" si="733"/>
        <v>-30.395238289888731</v>
      </c>
      <c r="AJ1444">
        <f t="shared" si="734"/>
        <v>45.663824168915205</v>
      </c>
      <c r="AK1444"/>
      <c r="AL1444"/>
      <c r="AM1444"/>
      <c r="AN1444"/>
    </row>
    <row r="1445" spans="1:40" x14ac:dyDescent="0.35">
      <c r="A1445"/>
      <c r="B1445">
        <f t="shared" si="700"/>
        <v>131100</v>
      </c>
      <c r="C1445" s="237" t="str">
        <f t="shared" si="703"/>
        <v>-1.23073038824017E-06+0.00517029901110976i</v>
      </c>
      <c r="D1445" s="208" t="str">
        <f t="shared" si="704"/>
        <v>-1.6487549553129+0.0396389590851748i</v>
      </c>
      <c r="E1445" t="str">
        <f t="shared" si="705"/>
        <v>36500</v>
      </c>
      <c r="F1445" t="str">
        <f t="shared" si="706"/>
        <v>0.21505376344086</v>
      </c>
      <c r="G1445" t="str">
        <f t="shared" si="701"/>
        <v>0.21505376344086</v>
      </c>
      <c r="H1445" t="str">
        <f t="shared" si="707"/>
        <v>2.28835912862294+0.710903597954736i</v>
      </c>
      <c r="I1445" t="str">
        <f t="shared" si="708"/>
        <v>514.828496107027i</v>
      </c>
      <c r="J1445" t="str">
        <f t="shared" si="702"/>
        <v>-357.769487714615+112.628000436342i</v>
      </c>
      <c r="K1445" t="str">
        <f t="shared" si="709"/>
        <v>0.412158270095028-1.30924505964735i</v>
      </c>
      <c r="L1445" t="str">
        <f t="shared" si="710"/>
        <v>0.125622429189917-0.339228097829845i</v>
      </c>
      <c r="M1445" t="str">
        <f t="shared" si="711"/>
        <v>0.537780699284945-1.64847315747719i</v>
      </c>
      <c r="N1445" t="str">
        <f t="shared" si="712"/>
        <v>-1.63524896952214i</v>
      </c>
      <c r="O1445" t="str">
        <f t="shared" si="713"/>
        <v>-0.0644080277443402-0.997923647360901i</v>
      </c>
      <c r="P1445" t="str">
        <f t="shared" si="714"/>
        <v>1.06440802774434+0.997923647360901i</v>
      </c>
      <c r="Q1445" t="str">
        <f t="shared" si="715"/>
        <v>-1.06440802774434+0.637325322161239i</v>
      </c>
      <c r="R1445" t="str">
        <f t="shared" si="716"/>
        <v>-0.322881512616221-1.13086728024759i</v>
      </c>
      <c r="S1445" t="str">
        <f t="shared" si="717"/>
        <v>0.182589375907235i</v>
      </c>
      <c r="T1445" t="str">
        <f t="shared" si="718"/>
        <v>0.20648435093432-0.0589547338805798i</v>
      </c>
      <c r="U1445" t="str">
        <f t="shared" si="719"/>
        <v>0.0000499999999999999-0.00108392545965386i</v>
      </c>
      <c r="V1445" t="str">
        <f t="shared" si="720"/>
        <v>0.00002-0.0121399651481232i</v>
      </c>
      <c r="W1445" t="str">
        <f t="shared" si="721"/>
        <v>0.0000422727981551707-0.000995227258723101i</v>
      </c>
      <c r="X1445" t="str">
        <f t="shared" si="722"/>
        <v>0.0000472129901388944-0.000994782059343325i</v>
      </c>
      <c r="Y1445" t="str">
        <f t="shared" si="723"/>
        <v>0.009+0.658980475016995i</v>
      </c>
      <c r="Z1445" t="str">
        <f t="shared" si="724"/>
        <v>-0.0181270501874066-0.00111029035040456i</v>
      </c>
      <c r="AA1445" t="str">
        <f t="shared" si="725"/>
        <v>0.250715428401441-18.2340313057407i</v>
      </c>
      <c r="AB1445" t="str">
        <f t="shared" si="726"/>
        <v>0.621138582325963-0.177345448496655i</v>
      </c>
      <c r="AC1445" t="str">
        <f t="shared" si="727"/>
        <v>1.04168712970863-1.11930323934532i</v>
      </c>
      <c r="AD1445" t="str">
        <f t="shared" si="728"/>
        <v>0.361656470214203+0.218355208255207i</v>
      </c>
      <c r="AE1445" t="str">
        <f t="shared" si="729"/>
        <v>-0.00631332730548685-0.00435967950776396i</v>
      </c>
      <c r="AF1445" t="str">
        <f t="shared" si="730"/>
        <v>-3.93711408393584-0.671264638869561i</v>
      </c>
      <c r="AG1445" t="str">
        <f t="shared" si="731"/>
        <v>1.01474125018706-0.0236737515764256i</v>
      </c>
      <c r="AH1445" t="str">
        <f t="shared" si="732"/>
        <v>0.0211076637546848+0.0215839915340946i</v>
      </c>
      <c r="AI1445">
        <f t="shared" si="733"/>
        <v>-30.402899466166279</v>
      </c>
      <c r="AJ1445">
        <f t="shared" si="734"/>
        <v>45.639245277286015</v>
      </c>
      <c r="AK1445"/>
      <c r="AL1445"/>
      <c r="AM1445"/>
      <c r="AN1445"/>
    </row>
    <row r="1446" spans="1:40" x14ac:dyDescent="0.35">
      <c r="A1446"/>
      <c r="B1446">
        <f t="shared" si="700"/>
        <v>131200</v>
      </c>
      <c r="C1446" s="237" t="str">
        <f t="shared" si="703"/>
        <v>-0.0000012288549899318+0.00516635823487055i</v>
      </c>
      <c r="D1446" s="208" t="str">
        <f t="shared" si="704"/>
        <v>-1.64875494093485+0.0396087464673409i</v>
      </c>
      <c r="E1446" t="str">
        <f t="shared" si="705"/>
        <v>36500</v>
      </c>
      <c r="F1446" t="str">
        <f t="shared" si="706"/>
        <v>0.21505376344086</v>
      </c>
      <c r="G1446" t="str">
        <f t="shared" si="701"/>
        <v>0.21505376344086</v>
      </c>
      <c r="H1446" t="str">
        <f t="shared" si="707"/>
        <v>2.28868716524742+0.710472287302128i</v>
      </c>
      <c r="I1446" t="str">
        <f t="shared" si="708"/>
        <v>515.221195188726i</v>
      </c>
      <c r="J1446" t="str">
        <f t="shared" si="702"/>
        <v>-358.317018329692+112.713910429047i</v>
      </c>
      <c r="K1446" t="str">
        <f t="shared" si="709"/>
        <v>0.411583580085989-1.30842236462649i</v>
      </c>
      <c r="L1446" t="str">
        <f t="shared" si="710"/>
        <v>0.125454058960203-0.339031842910498i</v>
      </c>
      <c r="M1446" t="str">
        <f t="shared" si="711"/>
        <v>0.537037639046192-1.64745420753699i</v>
      </c>
      <c r="N1446" t="str">
        <f t="shared" si="712"/>
        <v>-1.63649629901835i</v>
      </c>
      <c r="O1446" t="str">
        <f t="shared" si="713"/>
        <v>-0.0656527169178991-0.997842533048826i</v>
      </c>
      <c r="P1446" t="str">
        <f t="shared" si="714"/>
        <v>1.0656527169179+0.997842533048826i</v>
      </c>
      <c r="Q1446" t="str">
        <f t="shared" si="715"/>
        <v>-1.0656527169179+0.638653765969524i</v>
      </c>
      <c r="R1446" t="str">
        <f t="shared" si="716"/>
        <v>-0.322864688707449-1.12986272476531i</v>
      </c>
      <c r="S1446" t="str">
        <f t="shared" si="717"/>
        <v>0.18272865079351i</v>
      </c>
      <c r="T1446" t="str">
        <f t="shared" si="718"/>
        <v>0.206458291278244-0.0589966289563788i</v>
      </c>
      <c r="U1446" t="str">
        <f t="shared" si="719"/>
        <v>0.0000500000000000001-0.00108309929695595i</v>
      </c>
      <c r="V1446" t="str">
        <f t="shared" si="720"/>
        <v>0.00002-0.0121307121259067i</v>
      </c>
      <c r="W1446" t="str">
        <f t="shared" si="721"/>
        <v>0.0000422727969583864-0.000994468927276761i</v>
      </c>
      <c r="X1446" t="str">
        <f t="shared" si="722"/>
        <v>0.0000472054498514239-0.000994024104615654i</v>
      </c>
      <c r="Y1446" t="str">
        <f t="shared" si="723"/>
        <v>0.009+0.659483129841569i</v>
      </c>
      <c r="Z1446" t="str">
        <f t="shared" si="724"/>
        <v>-0.0180993982866185-0.00110892399991582i</v>
      </c>
      <c r="AA1446" t="str">
        <f t="shared" si="725"/>
        <v>0.250332096439016-18.2200967177209i</v>
      </c>
      <c r="AB1446" t="str">
        <f t="shared" si="726"/>
        <v>0.621060190633045-0.177471475713103i</v>
      </c>
      <c r="AC1446" t="str">
        <f t="shared" si="727"/>
        <v>1.0411565691018-1.11847708650714i</v>
      </c>
      <c r="AD1446" t="str">
        <f t="shared" si="728"/>
        <v>0.361935504183128+0.218358217443957i</v>
      </c>
      <c r="AE1446" t="str">
        <f t="shared" si="729"/>
        <v>-0.00630867217637606-0.00435351131368452i</v>
      </c>
      <c r="AF1446" t="str">
        <f t="shared" si="730"/>
        <v>-3.93744210618227-0.670863540834787i</v>
      </c>
      <c r="AG1446" t="str">
        <f t="shared" si="731"/>
        <v>1.0147301851304-0.0236742129136354i</v>
      </c>
      <c r="AH1446" t="str">
        <f t="shared" si="732"/>
        <v>0.0210983178718688+0.0215559202834389i</v>
      </c>
      <c r="AI1446">
        <f t="shared" si="733"/>
        <v>-30.410556349938691</v>
      </c>
      <c r="AJ1446">
        <f t="shared" si="734"/>
        <v>45.614655945367929</v>
      </c>
      <c r="AK1446"/>
      <c r="AL1446"/>
      <c r="AM1446"/>
      <c r="AN1446"/>
    </row>
    <row r="1447" spans="1:40" x14ac:dyDescent="0.35">
      <c r="A1447"/>
      <c r="B1447">
        <f t="shared" si="700"/>
        <v>131300</v>
      </c>
      <c r="C1447" s="237" t="str">
        <f t="shared" si="703"/>
        <v>-1.22698387498348E-06+0.00516242346133593i</v>
      </c>
      <c r="D1447" s="208" t="str">
        <f t="shared" si="704"/>
        <v>-1.64875492658964+0.0395785798702421i</v>
      </c>
      <c r="E1447" t="str">
        <f t="shared" si="705"/>
        <v>36500</v>
      </c>
      <c r="F1447" t="str">
        <f t="shared" si="706"/>
        <v>0.21505376344086</v>
      </c>
      <c r="G1447" t="str">
        <f t="shared" si="701"/>
        <v>0.21505376344086</v>
      </c>
      <c r="H1447" t="str">
        <f t="shared" si="707"/>
        <v>2.28901455440631+0.710041415627955i</v>
      </c>
      <c r="I1447" t="str">
        <f t="shared" si="708"/>
        <v>515.613894270425i</v>
      </c>
      <c r="J1447" t="str">
        <f t="shared" si="702"/>
        <v>-358.864966429035+112.799820421752i</v>
      </c>
      <c r="K1447" t="str">
        <f t="shared" si="709"/>
        <v>0.411010054098202-1.30760056810786i</v>
      </c>
      <c r="L1447" t="str">
        <f t="shared" si="710"/>
        <v>0.125286011590857-0.338835767553347i</v>
      </c>
      <c r="M1447" t="str">
        <f t="shared" si="711"/>
        <v>0.536296065689059-1.64643633566121i</v>
      </c>
      <c r="N1447" t="str">
        <f t="shared" si="712"/>
        <v>-1.63774362851455i</v>
      </c>
      <c r="O1447" t="str">
        <f t="shared" si="713"/>
        <v>-0.0668973039469373-0.997759866262735i</v>
      </c>
      <c r="P1447" t="str">
        <f t="shared" si="714"/>
        <v>1.06689730394694+0.997759866262735i</v>
      </c>
      <c r="Q1447" t="str">
        <f t="shared" si="715"/>
        <v>-1.06689730394694+0.639983762251815i</v>
      </c>
      <c r="R1447" t="str">
        <f t="shared" si="716"/>
        <v>-0.322847849195535-1.12885958467629i</v>
      </c>
      <c r="S1447" t="str">
        <f t="shared" si="717"/>
        <v>0.182867925679786i</v>
      </c>
      <c r="T1447" t="str">
        <f t="shared" si="718"/>
        <v>0.206432210633498-0.0590385164925678i</v>
      </c>
      <c r="U1447" t="str">
        <f t="shared" si="719"/>
        <v>0.0000500000000000001-0.00108227439269323i</v>
      </c>
      <c r="V1447" t="str">
        <f t="shared" si="720"/>
        <v>0.00002-0.0121214731981641i</v>
      </c>
      <c r="W1447" t="str">
        <f t="shared" si="721"/>
        <v>0.0000422727957606897-0.000993711751115173i</v>
      </c>
      <c r="X1447" t="str">
        <f t="shared" si="722"/>
        <v>0.0000471979267815607-0.000993267304513321i</v>
      </c>
      <c r="Y1447" t="str">
        <f t="shared" si="723"/>
        <v>0.009+0.659985784666144i</v>
      </c>
      <c r="Z1447" t="str">
        <f t="shared" si="724"/>
        <v>-0.0180718096450662-0.00110756092201914i</v>
      </c>
      <c r="AA1447" t="str">
        <f t="shared" si="725"/>
        <v>0.249949643927002-18.2061834391296i</v>
      </c>
      <c r="AB1447" t="str">
        <f t="shared" si="726"/>
        <v>0.620981735802786-0.177597480249175i</v>
      </c>
      <c r="AC1447" t="str">
        <f t="shared" si="727"/>
        <v>1.04062711717168-1.1176517235416i</v>
      </c>
      <c r="AD1447" t="str">
        <f t="shared" si="728"/>
        <v>0.362214575628475+0.218360890989919i</v>
      </c>
      <c r="AE1447" t="str">
        <f t="shared" si="729"/>
        <v>-0.00630402487166851-0.00434735116524871i</v>
      </c>
      <c r="AF1447" t="str">
        <f t="shared" si="730"/>
        <v>-3.93776948099595-0.670462835757713i</v>
      </c>
      <c r="AG1447" t="str">
        <f t="shared" si="731"/>
        <v>1.01471911490622-0.0236746761281901i</v>
      </c>
      <c r="AH1447" t="str">
        <f t="shared" si="732"/>
        <v>0.0210889825054195+0.021527884558026i</v>
      </c>
      <c r="AI1447">
        <f t="shared" si="733"/>
        <v>-30.418208950027548</v>
      </c>
      <c r="AJ1447">
        <f t="shared" si="734"/>
        <v>45.590056190016021</v>
      </c>
      <c r="AK1447"/>
      <c r="AL1447"/>
      <c r="AM1447"/>
      <c r="AN1447"/>
    </row>
    <row r="1448" spans="1:40" x14ac:dyDescent="0.35">
      <c r="A1448"/>
      <c r="B1448">
        <f t="shared" si="700"/>
        <v>131400</v>
      </c>
      <c r="C1448" s="237" t="str">
        <f t="shared" si="703"/>
        <v>-1.22511703036101E-06+0.00515849467680111i</v>
      </c>
      <c r="D1448" s="208" t="str">
        <f t="shared" si="704"/>
        <v>-1.64875491227716+0.0395484591888085i</v>
      </c>
      <c r="E1448" t="str">
        <f t="shared" si="705"/>
        <v>36500</v>
      </c>
      <c r="F1448" t="str">
        <f t="shared" si="706"/>
        <v>0.21505376344086</v>
      </c>
      <c r="G1448" t="str">
        <f t="shared" si="701"/>
        <v>0.21505376344086</v>
      </c>
      <c r="H1448" t="str">
        <f t="shared" si="707"/>
        <v>2.2893412977304+0.709610982478665i</v>
      </c>
      <c r="I1448" t="str">
        <f t="shared" si="708"/>
        <v>516.006593352123i</v>
      </c>
      <c r="J1448" t="str">
        <f t="shared" si="702"/>
        <v>-359.413332012644+112.885730414458i</v>
      </c>
      <c r="K1448" t="str">
        <f t="shared" si="709"/>
        <v>0.410437689096644-1.30677966896426i</v>
      </c>
      <c r="L1448" t="str">
        <f t="shared" si="710"/>
        <v>0.125118286300017-0.338639871637307i</v>
      </c>
      <c r="M1448" t="str">
        <f t="shared" si="711"/>
        <v>0.535555975396661-1.64541954060157i</v>
      </c>
      <c r="N1448" t="str">
        <f t="shared" si="712"/>
        <v>-1.63899095801075i</v>
      </c>
      <c r="O1448" t="str">
        <f t="shared" si="713"/>
        <v>-0.0681417868950985-0.997675647131242i</v>
      </c>
      <c r="P1448" t="str">
        <f t="shared" si="714"/>
        <v>1.0681417868951+0.997675647131242i</v>
      </c>
      <c r="Q1448" t="str">
        <f t="shared" si="715"/>
        <v>-1.0681417868951+0.641315310879508i</v>
      </c>
      <c r="R1448" t="str">
        <f t="shared" si="716"/>
        <v>-0.322830994073604-1.12785785673546i</v>
      </c>
      <c r="S1448" t="str">
        <f t="shared" si="717"/>
        <v>0.183007200566061i</v>
      </c>
      <c r="T1448" t="str">
        <f t="shared" si="718"/>
        <v>0.206406108997594-0.0590803964813689i</v>
      </c>
      <c r="U1448" t="str">
        <f t="shared" si="719"/>
        <v>0.00005-0.00108145074399255i</v>
      </c>
      <c r="V1448" t="str">
        <f t="shared" si="720"/>
        <v>0.00002-0.0121122483327165i</v>
      </c>
      <c r="W1448" t="str">
        <f t="shared" si="721"/>
        <v>0.0000422727945620803-0.000992955727600691i</v>
      </c>
      <c r="X1448" t="str">
        <f t="shared" si="722"/>
        <v>0.0000471904208769115-0.000992511656400445i</v>
      </c>
      <c r="Y1448" t="str">
        <f t="shared" si="723"/>
        <v>0.009+0.660488439490718i</v>
      </c>
      <c r="Z1448" t="str">
        <f t="shared" si="724"/>
        <v>-0.0180442840698613-0.00110620110560356i</v>
      </c>
      <c r="AA1448" t="str">
        <f t="shared" si="725"/>
        <v>0.24956806817428-18.19229142106i</v>
      </c>
      <c r="AB1448" t="str">
        <f t="shared" si="726"/>
        <v>0.620903217827702-0.177723462081474i</v>
      </c>
      <c r="AC1448" t="str">
        <f t="shared" si="727"/>
        <v>1.04009877111842-1.11682714952201i</v>
      </c>
      <c r="AD1448" t="str">
        <f t="shared" si="728"/>
        <v>0.36249368417261+0.218363228800407i</v>
      </c>
      <c r="AE1448" t="str">
        <f t="shared" si="729"/>
        <v>-0.00629938536561898-0.00434119904509271i</v>
      </c>
      <c r="AF1448" t="str">
        <f t="shared" si="730"/>
        <v>-3.93809621000756-0.670062523289857i</v>
      </c>
      <c r="AG1448" t="str">
        <f t="shared" si="731"/>
        <v>1.01470803951972-0.023675141190755i</v>
      </c>
      <c r="AH1448" t="str">
        <f t="shared" si="732"/>
        <v>0.0210796576142443+0.0214998842822078i</v>
      </c>
      <c r="AI1448">
        <f t="shared" si="733"/>
        <v>-30.425857275234641</v>
      </c>
      <c r="AJ1448">
        <f t="shared" si="734"/>
        <v>45.565446028028212</v>
      </c>
      <c r="AK1448"/>
      <c r="AL1448"/>
      <c r="AM1448"/>
      <c r="AN1448"/>
    </row>
    <row r="1449" spans="1:40" x14ac:dyDescent="0.35">
      <c r="A1449"/>
      <c r="B1449">
        <f t="shared" si="700"/>
        <v>131500</v>
      </c>
      <c r="C1449" s="237" t="str">
        <f t="shared" si="703"/>
        <v>-1.22325444307975E-06+0.00515457186760297i</v>
      </c>
      <c r="D1449" s="208" t="str">
        <f t="shared" si="704"/>
        <v>-1.64875489799732+0.0395183843182894i</v>
      </c>
      <c r="E1449" t="str">
        <f t="shared" si="705"/>
        <v>36500</v>
      </c>
      <c r="F1449" t="str">
        <f t="shared" si="706"/>
        <v>0.21505376344086</v>
      </c>
      <c r="G1449" t="str">
        <f t="shared" si="701"/>
        <v>0.21505376344086</v>
      </c>
      <c r="H1449" t="str">
        <f t="shared" si="707"/>
        <v>2.28966739684563+0.709180987400451i</v>
      </c>
      <c r="I1449" t="str">
        <f t="shared" si="708"/>
        <v>516.399292433822i</v>
      </c>
      <c r="J1449" t="str">
        <f t="shared" si="702"/>
        <v>-359.96211508052+112.971640407162i</v>
      </c>
      <c r="K1449" t="str">
        <f t="shared" si="709"/>
        <v>0.409866482055781-1.30595966606906i</v>
      </c>
      <c r="L1449" t="str">
        <f t="shared" si="710"/>
        <v>0.124950882308037-0.33844415504085i</v>
      </c>
      <c r="M1449" t="str">
        <f t="shared" si="711"/>
        <v>0.534817364363818-1.64440382110991i</v>
      </c>
      <c r="N1449" t="str">
        <f t="shared" si="712"/>
        <v>-1.64023828750695i</v>
      </c>
      <c r="O1449" t="str">
        <f t="shared" si="713"/>
        <v>-0.0693861638261777-0.997589875785378i</v>
      </c>
      <c r="P1449" t="str">
        <f t="shared" si="714"/>
        <v>1.06938616382618+0.997589875785378i</v>
      </c>
      <c r="Q1449" t="str">
        <f t="shared" si="715"/>
        <v>-1.06938616382618+0.642648411721572i</v>
      </c>
      <c r="R1449" t="str">
        <f t="shared" si="716"/>
        <v>-0.322814123334783-1.12685753770762i</v>
      </c>
      <c r="S1449" t="str">
        <f t="shared" si="717"/>
        <v>0.183146475452337i</v>
      </c>
      <c r="T1449" t="str">
        <f t="shared" si="718"/>
        <v>0.20637998636805-0.0591222689150015i</v>
      </c>
      <c r="U1449" t="str">
        <f t="shared" si="719"/>
        <v>0.00005-0.00108062834798951i</v>
      </c>
      <c r="V1449" t="str">
        <f t="shared" si="720"/>
        <v>0.00002-0.0121030374974825i</v>
      </c>
      <c r="W1449" t="str">
        <f t="shared" si="721"/>
        <v>0.0000422727933625584-0.000992200854103691i</v>
      </c>
      <c r="X1449" t="str">
        <f t="shared" si="722"/>
        <v>0.0000471829320852816-0.000991757157649162i</v>
      </c>
      <c r="Y1449" t="str">
        <f t="shared" si="723"/>
        <v>0.009+0.660991094315293i</v>
      </c>
      <c r="Z1449" t="str">
        <f t="shared" si="724"/>
        <v>-0.0180168213688499-0.0011048445396058i</v>
      </c>
      <c r="AA1449" t="str">
        <f t="shared" si="725"/>
        <v>0.249187366500025-18.1784206147546i</v>
      </c>
      <c r="AB1449" t="str">
        <f t="shared" si="726"/>
        <v>0.620824636700328-0.177849421186594i</v>
      </c>
      <c r="AC1449" t="str">
        <f t="shared" si="727"/>
        <v>1.03957152815077-1.11600336352184i</v>
      </c>
      <c r="AD1449" t="str">
        <f t="shared" si="728"/>
        <v>0.362772829437702+0.218365230783132i</v>
      </c>
      <c r="AE1449" t="str">
        <f t="shared" si="729"/>
        <v>-0.00629475363258082-0.00433505493590896i</v>
      </c>
      <c r="AF1449" t="str">
        <f t="shared" si="730"/>
        <v>-3.93842229484295-0.669662603082162i</v>
      </c>
      <c r="AG1449" t="str">
        <f t="shared" si="731"/>
        <v>1.01469695897612-0.0236756080720715i</v>
      </c>
      <c r="AH1449" t="str">
        <f t="shared" si="732"/>
        <v>0.0210703431574083+0.0214719193805718i</v>
      </c>
      <c r="AI1449">
        <f t="shared" si="733"/>
        <v>-30.433501334342637</v>
      </c>
      <c r="AJ1449">
        <f t="shared" si="734"/>
        <v>45.540825476149621</v>
      </c>
      <c r="AK1449"/>
      <c r="AL1449"/>
      <c r="AM1449"/>
      <c r="AN1449"/>
    </row>
    <row r="1450" spans="1:40" x14ac:dyDescent="0.35">
      <c r="A1450"/>
      <c r="B1450">
        <f t="shared" si="700"/>
        <v>131600</v>
      </c>
      <c r="C1450" s="237" t="str">
        <f t="shared" si="703"/>
        <v>-1.22139610020438E-06+0.00515065502011994i</v>
      </c>
      <c r="D1450" s="208" t="str">
        <f t="shared" si="704"/>
        <v>-1.64875488375003+0.0394883551542529i</v>
      </c>
      <c r="E1450" t="str">
        <f t="shared" si="705"/>
        <v>36500</v>
      </c>
      <c r="F1450" t="str">
        <f t="shared" si="706"/>
        <v>0.21505376344086</v>
      </c>
      <c r="G1450" t="str">
        <f t="shared" si="701"/>
        <v>0.21505376344086</v>
      </c>
      <c r="H1450" t="str">
        <f t="shared" si="707"/>
        <v>2.28999285337305+0.708751429939255i</v>
      </c>
      <c r="I1450" t="str">
        <f t="shared" si="708"/>
        <v>516.791991515521i</v>
      </c>
      <c r="J1450" t="str">
        <f t="shared" si="702"/>
        <v>-360.511315632661+113.057550399867i</v>
      </c>
      <c r="K1450" t="str">
        <f t="shared" si="709"/>
        <v>0.409296429959567-1.30514055829612i</v>
      </c>
      <c r="L1450" t="str">
        <f t="shared" si="710"/>
        <v>0.124783798837471-0.338248617641998i</v>
      </c>
      <c r="M1450" t="str">
        <f t="shared" si="711"/>
        <v>0.534080228797038-1.64338917593812i</v>
      </c>
      <c r="N1450" t="str">
        <f t="shared" si="712"/>
        <v>-1.64148561700316i</v>
      </c>
      <c r="O1450" t="str">
        <f t="shared" si="713"/>
        <v>-0.0706304328041448-0.997502552358589i</v>
      </c>
      <c r="P1450" t="str">
        <f t="shared" si="714"/>
        <v>1.07063043280414+0.997502552358589i</v>
      </c>
      <c r="Q1450" t="str">
        <f t="shared" si="715"/>
        <v>-1.07063043280414+0.643983064644571i</v>
      </c>
      <c r="R1450" t="str">
        <f t="shared" si="716"/>
        <v>-0.322797236972181-1.12585862436739i</v>
      </c>
      <c r="S1450" t="str">
        <f t="shared" si="717"/>
        <v>0.183285750338612i</v>
      </c>
      <c r="T1450" t="str">
        <f t="shared" si="718"/>
        <v>0.206353842742375-0.0591641337856769i</v>
      </c>
      <c r="U1450" t="str">
        <f t="shared" si="719"/>
        <v>0.00005-0.00107980720182843i</v>
      </c>
      <c r="V1450" t="str">
        <f t="shared" si="720"/>
        <v>0.00002-0.0120938406604784i</v>
      </c>
      <c r="W1450" t="str">
        <f t="shared" si="721"/>
        <v>0.0000422727921621243-0.000991447128002583i</v>
      </c>
      <c r="X1450" t="str">
        <f t="shared" si="722"/>
        <v>0.000047175460354676-0.000991003805639643i</v>
      </c>
      <c r="Y1450" t="str">
        <f t="shared" si="723"/>
        <v>0.009+0.661493749139867i</v>
      </c>
      <c r="Z1450" t="str">
        <f t="shared" si="724"/>
        <v>-0.0179894213506109-0.00110349121301006i</v>
      </c>
      <c r="AA1450" t="str">
        <f t="shared" si="725"/>
        <v>0.248807536233664-18.1645709716055i</v>
      </c>
      <c r="AB1450" t="str">
        <f t="shared" si="726"/>
        <v>0.620745992413169-0.177975357541107i</v>
      </c>
      <c r="AC1450" t="str">
        <f t="shared" si="727"/>
        <v>1.0390453854861-1.11518036461456i</v>
      </c>
      <c r="AD1450" t="str">
        <f t="shared" si="728"/>
        <v>0.363052011045733+0.218366896846161i</v>
      </c>
      <c r="AE1450" t="str">
        <f t="shared" si="729"/>
        <v>-0.00629012964700632-0.00432891882044557i</v>
      </c>
      <c r="AF1450" t="str">
        <f t="shared" si="730"/>
        <v>-3.93874773712308-0.669263074785002i</v>
      </c>
      <c r="AG1450" t="str">
        <f t="shared" si="731"/>
        <v>1.01468587328066-0.0236760767429586i</v>
      </c>
      <c r="AH1450" t="str">
        <f t="shared" si="732"/>
        <v>0.0210610390941376+0.02144398977794i</v>
      </c>
      <c r="AI1450">
        <f t="shared" si="733"/>
        <v>-30.441141136114368</v>
      </c>
      <c r="AJ1450">
        <f t="shared" si="734"/>
        <v>45.516194551066931</v>
      </c>
      <c r="AK1450"/>
      <c r="AL1450"/>
      <c r="AM1450"/>
      <c r="AN1450"/>
    </row>
    <row r="1451" spans="1:40" x14ac:dyDescent="0.35">
      <c r="A1451"/>
      <c r="B1451">
        <f t="shared" si="700"/>
        <v>131700</v>
      </c>
      <c r="C1451" s="237" t="str">
        <f t="shared" si="703"/>
        <v>-1.21954198884866E-06+0.00514674412077179i</v>
      </c>
      <c r="D1451" s="208" t="str">
        <f t="shared" si="704"/>
        <v>-1.64875486953518+0.0394583715925837i</v>
      </c>
      <c r="E1451" t="str">
        <f t="shared" si="705"/>
        <v>36500</v>
      </c>
      <c r="F1451" t="str">
        <f t="shared" si="706"/>
        <v>0.21505376344086</v>
      </c>
      <c r="G1451" t="str">
        <f t="shared" si="701"/>
        <v>0.21505376344086</v>
      </c>
      <c r="H1451" t="str">
        <f t="shared" si="707"/>
        <v>2.29031766892889+0.708322309640758i</v>
      </c>
      <c r="I1451" t="str">
        <f t="shared" si="708"/>
        <v>517.18469059722i</v>
      </c>
      <c r="J1451" t="str">
        <f t="shared" si="702"/>
        <v>-361.060933669069+113.143460392573i</v>
      </c>
      <c r="K1451" t="str">
        <f t="shared" si="709"/>
        <v>0.408727529801371-1.3043223445199i</v>
      </c>
      <c r="L1451" t="str">
        <f t="shared" si="710"/>
        <v>0.124617035113078-0.338053259318334i</v>
      </c>
      <c r="M1451" t="str">
        <f t="shared" si="711"/>
        <v>0.533344564914449-1.64237560383823i</v>
      </c>
      <c r="N1451" t="str">
        <f t="shared" si="712"/>
        <v>-1.64273294649936i</v>
      </c>
      <c r="O1451" t="str">
        <f t="shared" si="713"/>
        <v>-0.0718745918931086-0.997413676986735i</v>
      </c>
      <c r="P1451" t="str">
        <f t="shared" si="714"/>
        <v>1.07187459189311+0.997413676986735i</v>
      </c>
      <c r="Q1451" t="str">
        <f t="shared" si="715"/>
        <v>-1.07187459189311+0.645319269512625i</v>
      </c>
      <c r="R1451" t="str">
        <f t="shared" si="716"/>
        <v>-0.322780334978923-1.12486111349919i</v>
      </c>
      <c r="S1451" t="str">
        <f t="shared" si="717"/>
        <v>0.183425025224888i</v>
      </c>
      <c r="T1451" t="str">
        <f t="shared" si="718"/>
        <v>0.206327678118085-0.0592059910856067i</v>
      </c>
      <c r="U1451" t="str">
        <f t="shared" si="719"/>
        <v>0.00005-0.00107898730266227i</v>
      </c>
      <c r="V1451" t="str">
        <f t="shared" si="720"/>
        <v>0.00002-0.0120846577898174i</v>
      </c>
      <c r="W1451" t="str">
        <f t="shared" si="721"/>
        <v>0.0000422727909607774-0.000990694546683675i</v>
      </c>
      <c r="X1451" t="str">
        <f t="shared" si="722"/>
        <v>0.0000471680056332943-0.000990251597759926i</v>
      </c>
      <c r="Y1451" t="str">
        <f t="shared" si="723"/>
        <v>0.009+0.661996403964441i</v>
      </c>
      <c r="Z1451" t="str">
        <f t="shared" si="724"/>
        <v>-0.0179620838244496-0.00110214111484769i</v>
      </c>
      <c r="AA1451" t="str">
        <f t="shared" si="725"/>
        <v>0.248428574714823-18.150742443153i</v>
      </c>
      <c r="AB1451" t="str">
        <f t="shared" si="726"/>
        <v>0.620667284958754-0.178101271121583i</v>
      </c>
      <c r="AC1451" t="str">
        <f t="shared" si="727"/>
        <v>1.03852034035029-1.11435815187382i</v>
      </c>
      <c r="AD1451" t="str">
        <f t="shared" si="728"/>
        <v>0.363331228618496+0.21836822689797i</v>
      </c>
      <c r="AE1451" t="str">
        <f t="shared" si="729"/>
        <v>-0.00628551338344502-0.00432279068150632i</v>
      </c>
      <c r="AF1451" t="str">
        <f t="shared" si="730"/>
        <v>-3.93907253846407-0.668863938048174i</v>
      </c>
      <c r="AG1451" t="str">
        <f t="shared" si="731"/>
        <v>1.01467478243855-0.0236765471743114i</v>
      </c>
      <c r="AH1451" t="str">
        <f t="shared" si="732"/>
        <v>0.0210517453838145+0.021416095399368i</v>
      </c>
      <c r="AI1451">
        <f t="shared" si="733"/>
        <v>-30.448776689293744</v>
      </c>
      <c r="AJ1451">
        <f t="shared" si="734"/>
        <v>45.491553269414133</v>
      </c>
      <c r="AK1451"/>
      <c r="AL1451"/>
      <c r="AM1451"/>
      <c r="AN1451"/>
    </row>
    <row r="1452" spans="1:40" x14ac:dyDescent="0.35">
      <c r="A1452"/>
      <c r="B1452">
        <f t="shared" si="700"/>
        <v>131800</v>
      </c>
      <c r="C1452" s="237" t="str">
        <f t="shared" si="703"/>
        <v>-1.21769209617522E-06+0.00514283915601953i</v>
      </c>
      <c r="D1452" s="208" t="str">
        <f t="shared" si="704"/>
        <v>-1.64875485535266+0.0394284335294831i</v>
      </c>
      <c r="E1452" t="str">
        <f t="shared" si="705"/>
        <v>36500</v>
      </c>
      <c r="F1452" t="str">
        <f t="shared" si="706"/>
        <v>0.21505376344086</v>
      </c>
      <c r="G1452" t="str">
        <f t="shared" si="701"/>
        <v>0.21505376344086</v>
      </c>
      <c r="H1452" t="str">
        <f t="shared" si="707"/>
        <v>2.29064184512452+0.707893626050414i</v>
      </c>
      <c r="I1452" t="str">
        <f t="shared" si="708"/>
        <v>517.577389678919i</v>
      </c>
      <c r="J1452" t="str">
        <f t="shared" si="702"/>
        <v>-361.610969189743+113.229370385278i</v>
      </c>
      <c r="K1452" t="str">
        <f t="shared" si="709"/>
        <v>0.408159778583964-1.3035050236154i</v>
      </c>
      <c r="L1452" t="str">
        <f t="shared" si="710"/>
        <v>0.124450590361806-0.33785807994701i</v>
      </c>
      <c r="M1452" t="str">
        <f t="shared" si="711"/>
        <v>0.53261036894577-1.64136310356241i</v>
      </c>
      <c r="N1452" t="str">
        <f t="shared" si="712"/>
        <v>-1.64398027599556i</v>
      </c>
      <c r="O1452" t="str">
        <f t="shared" si="713"/>
        <v>-0.0731186391573777-0.997323249808092i</v>
      </c>
      <c r="P1452" t="str">
        <f t="shared" si="714"/>
        <v>1.07311863915738+0.997323249808092i</v>
      </c>
      <c r="Q1452" t="str">
        <f t="shared" si="715"/>
        <v>-1.07311863915738+0.646657026187468i</v>
      </c>
      <c r="R1452" t="str">
        <f t="shared" si="716"/>
        <v>-0.322763417348094-1.12386500189719i</v>
      </c>
      <c r="S1452" t="str">
        <f t="shared" si="717"/>
        <v>0.183564300111163i</v>
      </c>
      <c r="T1452" t="str">
        <f t="shared" si="718"/>
        <v>0.206301492492689-0.0592478408069901i</v>
      </c>
      <c r="U1452" t="str">
        <f t="shared" si="719"/>
        <v>0.00005-0.00107816864765266i</v>
      </c>
      <c r="V1452" t="str">
        <f t="shared" si="720"/>
        <v>0.00002-0.0120754888537098i</v>
      </c>
      <c r="W1452" t="str">
        <f t="shared" si="721"/>
        <v>0.0000422727897585184-0.00098994310754126i</v>
      </c>
      <c r="X1452" t="str">
        <f t="shared" si="722"/>
        <v>0.0000471605678695353-0.000989500531406056i</v>
      </c>
      <c r="Y1452" t="str">
        <f t="shared" si="723"/>
        <v>0.009+0.662499058789016i</v>
      </c>
      <c r="Z1452" t="str">
        <f t="shared" si="724"/>
        <v>-0.0179348086003974-0.00110079423419707i</v>
      </c>
      <c r="AA1452" t="str">
        <f t="shared" si="725"/>
        <v>0.248050479293287-18.1369349810855i</v>
      </c>
      <c r="AB1452" t="str">
        <f t="shared" si="726"/>
        <v>0.62058851432959-0.178227161904556i</v>
      </c>
      <c r="AC1452" t="str">
        <f t="shared" si="727"/>
        <v>1.03799638997781-1.11353672437334i</v>
      </c>
      <c r="AD1452" t="str">
        <f t="shared" si="728"/>
        <v>0.363610481777582+0.218369220847396i</v>
      </c>
      <c r="AE1452" t="str">
        <f t="shared" si="729"/>
        <v>-0.0062809048165443-0.00431667050195034i</v>
      </c>
      <c r="AF1452" t="str">
        <f t="shared" si="730"/>
        <v>-3.93939670047718-0.668465192520931i</v>
      </c>
      <c r="AG1452" t="str">
        <f t="shared" si="731"/>
        <v>1.01466368645507-0.0236770193371004i</v>
      </c>
      <c r="AH1452" t="str">
        <f t="shared" si="732"/>
        <v>0.0210424619859781+0.0213882361701435i</v>
      </c>
      <c r="AI1452">
        <f t="shared" si="733"/>
        <v>-30.456408002605663</v>
      </c>
      <c r="AJ1452">
        <f t="shared" si="734"/>
        <v>45.466901647770158</v>
      </c>
      <c r="AK1452"/>
      <c r="AL1452"/>
      <c r="AM1452"/>
      <c r="AN1452"/>
    </row>
    <row r="1453" spans="1:40" x14ac:dyDescent="0.35">
      <c r="A1453"/>
      <c r="B1453">
        <f t="shared" si="700"/>
        <v>131900</v>
      </c>
      <c r="C1453" s="237" t="str">
        <f t="shared" si="703"/>
        <v>-1.21584640939533E-06+0.00513894011236522i</v>
      </c>
      <c r="D1453" s="208" t="str">
        <f t="shared" si="704"/>
        <v>-1.6487548412024+0.0393985408614667i</v>
      </c>
      <c r="E1453" t="str">
        <f t="shared" si="705"/>
        <v>36500</v>
      </c>
      <c r="F1453" t="str">
        <f t="shared" si="706"/>
        <v>0.21505376344086</v>
      </c>
      <c r="G1453" t="str">
        <f t="shared" si="701"/>
        <v>0.21505376344086</v>
      </c>
      <c r="H1453" t="str">
        <f t="shared" si="707"/>
        <v>2.29096538356656+0.70746537871345i</v>
      </c>
      <c r="I1453" t="str">
        <f t="shared" si="708"/>
        <v>517.970088760617i</v>
      </c>
      <c r="J1453" t="str">
        <f t="shared" si="702"/>
        <v>-362.161422194683+113.315280377982i</v>
      </c>
      <c r="K1453" t="str">
        <f t="shared" si="709"/>
        <v>0.407593173319484-1.30268859445818i</v>
      </c>
      <c r="L1453" t="str">
        <f t="shared" si="710"/>
        <v>0.12428446381279-0.337663079404738i</v>
      </c>
      <c r="M1453" t="str">
        <f t="shared" si="711"/>
        <v>0.531877637132274-1.64035167386292i</v>
      </c>
      <c r="N1453" t="str">
        <f t="shared" si="712"/>
        <v>-1.64522760549177i</v>
      </c>
      <c r="O1453" t="str">
        <f t="shared" si="713"/>
        <v>-0.0743625726614356-0.997231270963347i</v>
      </c>
      <c r="P1453" t="str">
        <f t="shared" si="714"/>
        <v>1.07436257266144+0.997231270963347i</v>
      </c>
      <c r="Q1453" t="str">
        <f t="shared" si="715"/>
        <v>-1.07436257266144+0.647996334528423i</v>
      </c>
      <c r="R1453" t="str">
        <f t="shared" si="716"/>
        <v>-0.322746484072793-1.12287028636525i</v>
      </c>
      <c r="S1453" t="str">
        <f t="shared" si="717"/>
        <v>0.183703574997438i</v>
      </c>
      <c r="T1453" t="str">
        <f t="shared" si="718"/>
        <v>0.206275285863693-0.0592896829420258i</v>
      </c>
      <c r="U1453" t="str">
        <f t="shared" si="719"/>
        <v>0.00005-0.00107735123396983i</v>
      </c>
      <c r="V1453" t="str">
        <f t="shared" si="720"/>
        <v>0.00002-0.0120663338204621i</v>
      </c>
      <c r="W1453" t="str">
        <f t="shared" si="721"/>
        <v>0.0000422727885553471-0.000989192807977514i</v>
      </c>
      <c r="X1453" t="str">
        <f t="shared" si="722"/>
        <v>0.0000471531470119922-0.000988750603981947i</v>
      </c>
      <c r="Y1453" t="str">
        <f t="shared" si="723"/>
        <v>0.009+0.66300171361359i</v>
      </c>
      <c r="Z1453" t="str">
        <f t="shared" si="724"/>
        <v>-0.0179075954892076-0.00109945056018328i</v>
      </c>
      <c r="AA1453" t="str">
        <f t="shared" si="725"/>
        <v>0.24767324732895-18.1231485372392i</v>
      </c>
      <c r="AB1453" t="str">
        <f t="shared" si="726"/>
        <v>0.620509680518173-0.178353029866559i</v>
      </c>
      <c r="AC1453" t="str">
        <f t="shared" si="727"/>
        <v>1.03747353161157-1.11271608118694i</v>
      </c>
      <c r="AD1453" t="str">
        <f t="shared" si="728"/>
        <v>0.363889770144401+0.218369878603666i</v>
      </c>
      <c r="AE1453" t="str">
        <f t="shared" si="729"/>
        <v>-0.0062763039210487-0.00431055826469204i</v>
      </c>
      <c r="AF1453" t="str">
        <f t="shared" si="730"/>
        <v>-3.93972022476896-0.668066837851983i</v>
      </c>
      <c r="AG1453" t="str">
        <f t="shared" si="731"/>
        <v>1.01465258533547-0.0236774932023735i</v>
      </c>
      <c r="AH1453" t="str">
        <f t="shared" si="732"/>
        <v>0.0210331888603261+0.0213604120157877i</v>
      </c>
      <c r="AI1453">
        <f t="shared" si="733"/>
        <v>-30.464035084755096</v>
      </c>
      <c r="AJ1453">
        <f t="shared" si="734"/>
        <v>45.442239702658625</v>
      </c>
      <c r="AK1453"/>
      <c r="AL1453"/>
      <c r="AM1453"/>
      <c r="AN1453"/>
    </row>
    <row r="1454" spans="1:40" x14ac:dyDescent="0.35">
      <c r="A1454"/>
      <c r="B1454">
        <f t="shared" si="700"/>
        <v>132000</v>
      </c>
      <c r="C1454" s="237" t="str">
        <f t="shared" si="703"/>
        <v>-1.21400491576869E-06+0.00513504697635181i</v>
      </c>
      <c r="D1454" s="208" t="str">
        <f t="shared" si="704"/>
        <v>-1.64875482708428+0.0393686934853639i</v>
      </c>
      <c r="E1454" t="str">
        <f t="shared" si="705"/>
        <v>36500</v>
      </c>
      <c r="F1454" t="str">
        <f t="shared" si="706"/>
        <v>0.21505376344086</v>
      </c>
      <c r="G1454" t="str">
        <f t="shared" si="701"/>
        <v>0.21505376344086</v>
      </c>
      <c r="H1454" t="str">
        <f t="shared" si="707"/>
        <v>2.29128828585678+0.707037567174846i</v>
      </c>
      <c r="I1454" t="str">
        <f t="shared" si="708"/>
        <v>518.362787842316i</v>
      </c>
      <c r="J1454" t="str">
        <f t="shared" si="702"/>
        <v>-362.712292683889+113.401190370688i</v>
      </c>
      <c r="K1454" t="str">
        <f t="shared" si="709"/>
        <v>0.407027711029412-1.30187305592441i</v>
      </c>
      <c r="L1454" t="str">
        <f t="shared" si="710"/>
        <v>0.124118654697341-0.337468257567808i</v>
      </c>
      <c r="M1454" t="str">
        <f t="shared" si="711"/>
        <v>0.531146365726753-1.63934131349222i</v>
      </c>
      <c r="N1454" t="str">
        <f t="shared" si="712"/>
        <v>-1.64647493498797i</v>
      </c>
      <c r="O1454" t="str">
        <f t="shared" si="713"/>
        <v>-0.075606390469912-0.997137740595607i</v>
      </c>
      <c r="P1454" t="str">
        <f t="shared" si="714"/>
        <v>1.07560639046991+0.997137740595607i</v>
      </c>
      <c r="Q1454" t="str">
        <f t="shared" si="715"/>
        <v>-1.07560639046991+0.649337194392363i</v>
      </c>
      <c r="R1454" t="str">
        <f t="shared" si="716"/>
        <v>-0.322729535146098-1.12187696371695i</v>
      </c>
      <c r="S1454" t="str">
        <f t="shared" si="717"/>
        <v>0.183842849883714i</v>
      </c>
      <c r="T1454" t="str">
        <f t="shared" si="718"/>
        <v>0.206249058228612-0.0593315174829049i</v>
      </c>
      <c r="U1454" t="str">
        <f t="shared" si="719"/>
        <v>0.00005-0.00107653505879258i</v>
      </c>
      <c r="V1454" t="str">
        <f t="shared" si="720"/>
        <v>0.00002-0.0120571926584769i</v>
      </c>
      <c r="W1454" t="str">
        <f t="shared" si="721"/>
        <v>0.0000422727873512631-0.000988443645402482i</v>
      </c>
      <c r="X1454" t="str">
        <f t="shared" si="722"/>
        <v>0.0000471457430094519-0.000988001812899357i</v>
      </c>
      <c r="Y1454" t="str">
        <f t="shared" si="723"/>
        <v>0.009+0.663504368438164i</v>
      </c>
      <c r="Z1454" t="str">
        <f t="shared" si="724"/>
        <v>-0.0178804443023507-0.00109811008197787i</v>
      </c>
      <c r="AA1454" t="str">
        <f t="shared" si="725"/>
        <v>0.247296876191767-18.1093830635969i</v>
      </c>
      <c r="AB1454" t="str">
        <f t="shared" si="726"/>
        <v>0.620430783517028-0.178478874984101i</v>
      </c>
      <c r="AC1454" t="str">
        <f t="shared" si="727"/>
        <v>1.03695176250302-1.11189622138862i</v>
      </c>
      <c r="AD1454" t="str">
        <f t="shared" si="728"/>
        <v>0.364169093340167+0.21837020007639i</v>
      </c>
      <c r="AE1454" t="str">
        <f t="shared" si="729"/>
        <v>-0.00627171067179899-0.00430445395270064i</v>
      </c>
      <c r="AF1454" t="str">
        <f t="shared" si="730"/>
        <v>-3.94004311294106-0.667668873689482i</v>
      </c>
      <c r="AG1454" t="str">
        <f t="shared" si="731"/>
        <v>1.01464147908501-0.0236779687412531i</v>
      </c>
      <c r="AH1454" t="str">
        <f t="shared" si="732"/>
        <v>0.0210239259667097+0.0213326228620514i</v>
      </c>
      <c r="AI1454">
        <f t="shared" si="733"/>
        <v>-30.471657944428653</v>
      </c>
      <c r="AJ1454">
        <f t="shared" si="734"/>
        <v>45.417567450550052</v>
      </c>
      <c r="AK1454"/>
      <c r="AL1454"/>
      <c r="AM1454"/>
      <c r="AN1454"/>
    </row>
    <row r="1455" spans="1:40" x14ac:dyDescent="0.35">
      <c r="A1455"/>
      <c r="B1455">
        <f t="shared" si="700"/>
        <v>132100</v>
      </c>
      <c r="C1455" s="237" t="str">
        <f t="shared" si="703"/>
        <v>-0.0000012121676026032+0.00513115973456303i</v>
      </c>
      <c r="D1455" s="208" t="str">
        <f t="shared" si="704"/>
        <v>-1.64875481299822+0.0393388912983166i</v>
      </c>
      <c r="E1455" t="str">
        <f t="shared" si="705"/>
        <v>36500</v>
      </c>
      <c r="F1455" t="str">
        <f t="shared" si="706"/>
        <v>0.21505376344086</v>
      </c>
      <c r="G1455" t="str">
        <f t="shared" si="701"/>
        <v>0.21505376344086</v>
      </c>
      <c r="H1455" t="str">
        <f t="shared" si="707"/>
        <v>2.29161055359222+0.706610190979383i</v>
      </c>
      <c r="I1455" t="str">
        <f t="shared" si="708"/>
        <v>518.755486924015i</v>
      </c>
      <c r="J1455" t="str">
        <f t="shared" si="702"/>
        <v>-363.263580657361+113.487100363393i</v>
      </c>
      <c r="K1455" t="str">
        <f t="shared" si="709"/>
        <v>0.406463388744509-1.30105840689082i</v>
      </c>
      <c r="L1455" t="str">
        <f t="shared" si="710"/>
        <v>0.123953162248945-0.337273614312087i</v>
      </c>
      <c r="M1455" t="str">
        <f t="shared" si="711"/>
        <v>0.530416550993454-1.63833202120291i</v>
      </c>
      <c r="N1455" t="str">
        <f t="shared" si="712"/>
        <v>-1.64772226448417i</v>
      </c>
      <c r="O1455" t="str">
        <f t="shared" si="713"/>
        <v>-0.0768500906476475-0.997042658850387i</v>
      </c>
      <c r="P1455" t="str">
        <f t="shared" si="714"/>
        <v>1.07685009064765+0.997042658850387i</v>
      </c>
      <c r="Q1455" t="str">
        <f t="shared" si="715"/>
        <v>-1.07685009064765+0.650679605633783i</v>
      </c>
      <c r="R1455" t="str">
        <f t="shared" si="716"/>
        <v>-0.322712570561104-1.12088503077546i</v>
      </c>
      <c r="S1455" t="str">
        <f t="shared" si="717"/>
        <v>0.183982124769989i</v>
      </c>
      <c r="T1455" t="str">
        <f t="shared" si="718"/>
        <v>0.206222809584944-0.0593733444218169i</v>
      </c>
      <c r="U1455" t="str">
        <f t="shared" si="719"/>
        <v>0.00005-0.00107572011930826i</v>
      </c>
      <c r="V1455" t="str">
        <f t="shared" si="720"/>
        <v>0.00002-0.0120480653362525i</v>
      </c>
      <c r="W1455" t="str">
        <f t="shared" si="721"/>
        <v>0.0000422727861462666-0.000987695617234055i</v>
      </c>
      <c r="X1455" t="str">
        <f t="shared" si="722"/>
        <v>0.0000471383558108963-0.000987254155577912i</v>
      </c>
      <c r="Y1455" t="str">
        <f t="shared" si="723"/>
        <v>0.009+0.664007023262739i</v>
      </c>
      <c r="Z1455" t="str">
        <f t="shared" si="724"/>
        <v>-0.0178533548520128-0.00109677278879866i</v>
      </c>
      <c r="AA1455" t="str">
        <f t="shared" si="725"/>
        <v>0.246921363261712-18.0956385122876i</v>
      </c>
      <c r="AB1455" t="str">
        <f t="shared" si="726"/>
        <v>0.62035182331863-0.178604697233687i</v>
      </c>
      <c r="AC1455" t="str">
        <f t="shared" si="727"/>
        <v>1.03643107991197-1.11107714405244i</v>
      </c>
      <c r="AD1455" t="str">
        <f t="shared" si="728"/>
        <v>0.364448450985912+0.218370185175554i</v>
      </c>
      <c r="AE1455" t="str">
        <f t="shared" si="729"/>
        <v>-0.00626712504373244-0.0042983575490001i</v>
      </c>
      <c r="AF1455" t="str">
        <f t="shared" si="730"/>
        <v>-3.94036536659044-0.667271299681066i</v>
      </c>
      <c r="AG1455" t="str">
        <f t="shared" si="731"/>
        <v>1.01463036770898-0.0236784459249376i</v>
      </c>
      <c r="AH1455" t="str">
        <f t="shared" si="732"/>
        <v>0.0210146732651369+0.0213048686349161i</v>
      </c>
      <c r="AI1455">
        <f t="shared" si="733"/>
        <v>-30.479276590293466</v>
      </c>
      <c r="AJ1455">
        <f t="shared" si="734"/>
        <v>45.392884907859191</v>
      </c>
      <c r="AK1455"/>
      <c r="AL1455"/>
      <c r="AM1455"/>
      <c r="AN1455"/>
    </row>
    <row r="1456" spans="1:40" x14ac:dyDescent="0.35">
      <c r="A1456"/>
      <c r="B1456">
        <f t="shared" si="700"/>
        <v>132200</v>
      </c>
      <c r="C1456" s="237" t="str">
        <f t="shared" si="703"/>
        <v>-1.21033445725476E-06+0.00512727837362317i</v>
      </c>
      <c r="D1456" s="208" t="str">
        <f t="shared" si="704"/>
        <v>-1.6487547989441+0.0393091341977777i</v>
      </c>
      <c r="E1456" t="str">
        <f t="shared" si="705"/>
        <v>36500</v>
      </c>
      <c r="F1456" t="str">
        <f t="shared" si="706"/>
        <v>0.21505376344086</v>
      </c>
      <c r="G1456" t="str">
        <f t="shared" si="701"/>
        <v>0.21505376344086</v>
      </c>
      <c r="H1456" t="str">
        <f t="shared" si="707"/>
        <v>2.29193218836512+0.706183249671605i</v>
      </c>
      <c r="I1456" t="str">
        <f t="shared" si="708"/>
        <v>519.148186005713i</v>
      </c>
      <c r="J1456" t="str">
        <f t="shared" si="702"/>
        <v>-363.8152861151+113.573010356098i</v>
      </c>
      <c r="K1456" t="str">
        <f t="shared" si="709"/>
        <v>0.405900203504808-1.30024464623474i</v>
      </c>
      <c r="L1456" t="str">
        <f t="shared" si="710"/>
        <v>0.123787985703252-0.337079149513017i</v>
      </c>
      <c r="M1456" t="str">
        <f t="shared" si="711"/>
        <v>0.52968818920806-1.63732379574776i</v>
      </c>
      <c r="N1456" t="str">
        <f t="shared" si="712"/>
        <v>-1.64896959398038i</v>
      </c>
      <c r="O1456" t="str">
        <f t="shared" si="713"/>
        <v>-0.0780936712596646-0.996946025875618i</v>
      </c>
      <c r="P1456" t="str">
        <f t="shared" si="714"/>
        <v>1.07809367125966+0.996946025875618i</v>
      </c>
      <c r="Q1456" t="str">
        <f t="shared" si="715"/>
        <v>-1.07809367125966+0.652023568104762i</v>
      </c>
      <c r="R1456" t="str">
        <f t="shared" si="716"/>
        <v>-0.322695590310863-1.1198944843736i</v>
      </c>
      <c r="S1456" t="str">
        <f t="shared" si="717"/>
        <v>0.184121399656265i</v>
      </c>
      <c r="T1456" t="str">
        <f t="shared" si="718"/>
        <v>0.206196539930198-0.0594151637509408i</v>
      </c>
      <c r="U1456" t="str">
        <f t="shared" si="719"/>
        <v>0.00005-0.00107490641271271i</v>
      </c>
      <c r="V1456" t="str">
        <f t="shared" si="720"/>
        <v>0.00002-0.0120389518223824i</v>
      </c>
      <c r="W1456" t="str">
        <f t="shared" si="721"/>
        <v>0.000042272784940358-0.00098694872089794i</v>
      </c>
      <c r="X1456" t="str">
        <f t="shared" si="722"/>
        <v>0.0000471309853655003-0.000986507629445028i</v>
      </c>
      <c r="Y1456" t="str">
        <f t="shared" si="723"/>
        <v>0.009+0.664509678087313i</v>
      </c>
      <c r="Z1456" t="str">
        <f t="shared" si="724"/>
        <v>-0.0178263269510922-0.00109543866990948i</v>
      </c>
      <c r="AA1456" t="str">
        <f t="shared" si="725"/>
        <v>0.246546705928729-18.0819148355864i</v>
      </c>
      <c r="AB1456" t="str">
        <f t="shared" si="726"/>
        <v>0.620272799915484-0.178730496591789i</v>
      </c>
      <c r="AC1456" t="str">
        <f t="shared" si="727"/>
        <v>1.0359114811067-1.11025884825267i</v>
      </c>
      <c r="AD1456" t="str">
        <f t="shared" si="728"/>
        <v>0.364727842702465+0.218369833811535i</v>
      </c>
      <c r="AE1456" t="str">
        <f t="shared" si="729"/>
        <v>-0.0062625470118818-0.00429226903666903i</v>
      </c>
      <c r="AF1456" t="str">
        <f t="shared" si="730"/>
        <v>-3.94068698730922-0.666874115473827i</v>
      </c>
      <c r="AG1456" t="str">
        <f t="shared" si="731"/>
        <v>1.01461925121267-0.0236789247246999i</v>
      </c>
      <c r="AH1456" t="str">
        <f t="shared" si="732"/>
        <v>0.0210054307157686+0.0212771492605924i</v>
      </c>
      <c r="AI1456">
        <f t="shared" si="733"/>
        <v>-30.486891030998009</v>
      </c>
      <c r="AJ1456">
        <f t="shared" si="734"/>
        <v>45.368192090948604</v>
      </c>
      <c r="AK1456"/>
      <c r="AL1456"/>
      <c r="AM1456"/>
      <c r="AN1456"/>
    </row>
    <row r="1457" spans="1:40" x14ac:dyDescent="0.35">
      <c r="A1457"/>
      <c r="B1457">
        <f t="shared" si="700"/>
        <v>132300</v>
      </c>
      <c r="C1457" s="237" t="str">
        <f t="shared" si="703"/>
        <v>-0.000001208505467127+0.00512340288019698i</v>
      </c>
      <c r="D1457" s="208" t="str">
        <f t="shared" si="704"/>
        <v>-1.64875478492184+0.0392794220815102i</v>
      </c>
      <c r="E1457" t="str">
        <f t="shared" si="705"/>
        <v>36500</v>
      </c>
      <c r="F1457" t="str">
        <f t="shared" si="706"/>
        <v>0.21505376344086</v>
      </c>
      <c r="G1457" t="str">
        <f t="shared" si="701"/>
        <v>0.21505376344086</v>
      </c>
      <c r="H1457" t="str">
        <f t="shared" si="707"/>
        <v>2.292253191763+0.705756742795871i</v>
      </c>
      <c r="I1457" t="str">
        <f t="shared" si="708"/>
        <v>519.540885087412i</v>
      </c>
      <c r="J1457" t="str">
        <f t="shared" si="702"/>
        <v>-364.367409057104+113.658920348803i</v>
      </c>
      <c r="K1457" t="str">
        <f t="shared" si="709"/>
        <v>0.405338152359585-1.29943177283411i</v>
      </c>
      <c r="L1457" t="str">
        <f t="shared" si="710"/>
        <v>0.12362312429807-0.336884863045631i</v>
      </c>
      <c r="M1457" t="str">
        <f t="shared" si="711"/>
        <v>0.528961276657655-1.63631663587974i</v>
      </c>
      <c r="N1457" t="str">
        <f t="shared" si="712"/>
        <v>-1.65021692347658i</v>
      </c>
      <c r="O1457" t="str">
        <f t="shared" si="713"/>
        <v>-0.0793371303711431-0.996847841821645i</v>
      </c>
      <c r="P1457" t="str">
        <f t="shared" si="714"/>
        <v>1.07933713037114+0.996847841821645i</v>
      </c>
      <c r="Q1457" t="str">
        <f t="shared" si="715"/>
        <v>-1.07933713037114+0.653369081654935i</v>
      </c>
      <c r="R1457" t="str">
        <f t="shared" si="716"/>
        <v>-0.322678594388458-1.11890532135373i</v>
      </c>
      <c r="S1457" t="str">
        <f t="shared" si="717"/>
        <v>0.18426067454254i</v>
      </c>
      <c r="T1457" t="str">
        <f t="shared" si="718"/>
        <v>0.206170249261876-0.0594569754624559i</v>
      </c>
      <c r="U1457" t="str">
        <f t="shared" si="719"/>
        <v>0.00005-0.00107409393621029i</v>
      </c>
      <c r="V1457" t="str">
        <f t="shared" si="720"/>
        <v>0.00002-0.0120298520855552i</v>
      </c>
      <c r="W1457" t="str">
        <f t="shared" si="721"/>
        <v>0.0000422727837335367-0.000986202953827629i</v>
      </c>
      <c r="X1457" t="str">
        <f t="shared" si="722"/>
        <v>0.0000471236316226295-0.000985762231935905i</v>
      </c>
      <c r="Y1457" t="str">
        <f t="shared" si="723"/>
        <v>0.009+0.665012332911887i</v>
      </c>
      <c r="Z1457" t="str">
        <f t="shared" si="724"/>
        <v>-0.017799360413195-0.00109410771461991i</v>
      </c>
      <c r="AA1457" t="str">
        <f t="shared" si="725"/>
        <v>0.246172901592688-18.0682119859135i</v>
      </c>
      <c r="AB1457" t="str">
        <f t="shared" si="726"/>
        <v>0.620193713300077-0.178856273034884i</v>
      </c>
      <c r="AC1457" t="str">
        <f t="shared" si="727"/>
        <v>1.03539296336383-1.10944133306371i</v>
      </c>
      <c r="AD1457" t="str">
        <f t="shared" si="728"/>
        <v>0.365007268110477+0.218369145895091i</v>
      </c>
      <c r="AE1457" t="str">
        <f t="shared" si="729"/>
        <v>-0.00625797655137531-0.0042861883988403i</v>
      </c>
      <c r="AF1457" t="str">
        <f t="shared" si="730"/>
        <v>-3.94100797668484-0.666477320714361i</v>
      </c>
      <c r="AG1457" t="str">
        <f t="shared" si="731"/>
        <v>1.01460812960138-0.0236794051118885i</v>
      </c>
      <c r="AH1457" t="str">
        <f t="shared" si="732"/>
        <v>0.0209961982789204+0.0212494646655198i</v>
      </c>
      <c r="AI1457">
        <f t="shared" si="733"/>
        <v>-30.494501275171558</v>
      </c>
      <c r="AJ1457">
        <f t="shared" si="734"/>
        <v>45.343489016126334</v>
      </c>
      <c r="AK1457"/>
      <c r="AL1457"/>
      <c r="AM1457"/>
      <c r="AN1457"/>
    </row>
    <row r="1458" spans="1:40" x14ac:dyDescent="0.35">
      <c r="A1458"/>
      <c r="B1458">
        <f t="shared" ref="B1458:B1521" si="735">B1457+100</f>
        <v>132400</v>
      </c>
      <c r="C1458" s="237" t="str">
        <f t="shared" si="703"/>
        <v>-1.20668061967115E-06+0.00511953324098949i</v>
      </c>
      <c r="D1458" s="208" t="str">
        <f t="shared" si="704"/>
        <v>-1.64875477093135+0.0392497548475861i</v>
      </c>
      <c r="E1458" t="str">
        <f t="shared" si="705"/>
        <v>36500</v>
      </c>
      <c r="F1458" t="str">
        <f t="shared" si="706"/>
        <v>0.21505376344086</v>
      </c>
      <c r="G1458" t="str">
        <f t="shared" si="701"/>
        <v>0.21505376344086</v>
      </c>
      <c r="H1458" t="str">
        <f t="shared" si="707"/>
        <v>2.29257356536865+0.705330669896323i</v>
      </c>
      <c r="I1458" t="str">
        <f t="shared" si="708"/>
        <v>519.933584169111i</v>
      </c>
      <c r="J1458" t="str">
        <f t="shared" si="702"/>
        <v>-364.919949483375+113.744830341508i</v>
      </c>
      <c r="K1458" t="str">
        <f t="shared" si="709"/>
        <v>0.404777232367301-1.29861978556746i</v>
      </c>
      <c r="L1458" t="str">
        <f t="shared" si="710"/>
        <v>0.123458577273358-0.336690754784545i</v>
      </c>
      <c r="M1458" t="str">
        <f t="shared" si="711"/>
        <v>0.528235809640659-1.635310540352i</v>
      </c>
      <c r="N1458" t="str">
        <f t="shared" si="712"/>
        <v>-1.65146425297278i</v>
      </c>
      <c r="O1458" t="str">
        <f t="shared" si="713"/>
        <v>-0.0805804660474809-0.996748106841227i</v>
      </c>
      <c r="P1458" t="str">
        <f t="shared" si="714"/>
        <v>1.08058046604748+0.996748106841227i</v>
      </c>
      <c r="Q1458" t="str">
        <f t="shared" si="715"/>
        <v>-1.08058046604748+0.654716146131553i</v>
      </c>
      <c r="R1458" t="str">
        <f t="shared" si="716"/>
        <v>-0.322661582786938-1.11791753856776i</v>
      </c>
      <c r="S1458" t="str">
        <f t="shared" si="717"/>
        <v>0.184399949428816i</v>
      </c>
      <c r="T1458" t="str">
        <f t="shared" si="718"/>
        <v>0.206143937577481-0.0594987795485331i</v>
      </c>
      <c r="U1458" t="str">
        <f t="shared" si="719"/>
        <v>0.00005-0.00107328268701375i</v>
      </c>
      <c r="V1458" t="str">
        <f t="shared" si="720"/>
        <v>0.00002-0.012020766094554i</v>
      </c>
      <c r="W1458" t="str">
        <f t="shared" si="721"/>
        <v>0.000042272782525803-0.000985458313464333i</v>
      </c>
      <c r="X1458" t="str">
        <f t="shared" si="722"/>
        <v>0.000047116294531842-0.000985017960493464i</v>
      </c>
      <c r="Y1458" t="str">
        <f t="shared" si="723"/>
        <v>0.009+0.665514987736462i</v>
      </c>
      <c r="Z1458" t="str">
        <f t="shared" si="724"/>
        <v>-0.0177724550526328-0.00109277991228511i</v>
      </c>
      <c r="AA1458" t="str">
        <f t="shared" si="725"/>
        <v>0.245799947663336-18.0545299158337i</v>
      </c>
      <c r="AB1458" t="str">
        <f t="shared" si="726"/>
        <v>0.620114563464897-0.178982026539418i</v>
      </c>
      <c r="AC1458" t="str">
        <f t="shared" si="727"/>
        <v>1.03487552396837-1.1086245975601i</v>
      </c>
      <c r="AD1458" t="str">
        <f t="shared" si="728"/>
        <v>0.365286726830409+0.218368121337361i</v>
      </c>
      <c r="AE1458" t="str">
        <f t="shared" si="729"/>
        <v>-0.00625341363743587-0.00428011561870075i</v>
      </c>
      <c r="AF1458" t="str">
        <f t="shared" si="730"/>
        <v>-3.9413283363-0.666080915048737i</v>
      </c>
      <c r="AG1458" t="str">
        <f t="shared" si="731"/>
        <v>1.01459700288043-0.0236798870579263i</v>
      </c>
      <c r="AH1458" t="str">
        <f t="shared" si="732"/>
        <v>0.0209869759150601+0.0212218147763645i</v>
      </c>
      <c r="AI1458">
        <f t="shared" si="733"/>
        <v>-30.502107331424853</v>
      </c>
      <c r="AJ1458">
        <f t="shared" si="734"/>
        <v>45.318775699646793</v>
      </c>
      <c r="AK1458"/>
      <c r="AL1458"/>
      <c r="AM1458"/>
      <c r="AN1458"/>
    </row>
    <row r="1459" spans="1:40" x14ac:dyDescent="0.35">
      <c r="A1459"/>
      <c r="B1459">
        <f t="shared" si="735"/>
        <v>132500</v>
      </c>
      <c r="C1459" s="237" t="str">
        <f t="shared" si="703"/>
        <v>-1.20485990238574E-06+0.00511566944274586i</v>
      </c>
      <c r="D1459" s="208" t="str">
        <f t="shared" si="704"/>
        <v>-1.64875475697251+0.0392201323943849i</v>
      </c>
      <c r="E1459" t="str">
        <f t="shared" si="705"/>
        <v>36500</v>
      </c>
      <c r="F1459" t="str">
        <f t="shared" si="706"/>
        <v>0.21505376344086</v>
      </c>
      <c r="G1459" t="str">
        <f t="shared" si="701"/>
        <v>0.21505376344086</v>
      </c>
      <c r="H1459" t="str">
        <f t="shared" si="707"/>
        <v>2.29289331076013+0.704905030516904i</v>
      </c>
      <c r="I1459" t="str">
        <f t="shared" si="708"/>
        <v>520.32628325081i</v>
      </c>
      <c r="J1459" t="str">
        <f t="shared" si="702"/>
        <v>-365.472907393912+113.830740334213i</v>
      </c>
      <c r="K1459" t="str">
        <f t="shared" si="709"/>
        <v>0.404217440595592-1.29780868331395i</v>
      </c>
      <c r="L1459" t="str">
        <f t="shared" si="710"/>
        <v>0.123294343871223-0.336496824603971i</v>
      </c>
      <c r="M1459" t="str">
        <f t="shared" si="711"/>
        <v>0.527511784466815-1.63430550791792i</v>
      </c>
      <c r="N1459" t="str">
        <f t="shared" si="712"/>
        <v>-1.65271158246898i</v>
      </c>
      <c r="O1459" t="str">
        <f t="shared" si="713"/>
        <v>-0.081823676354258-0.996646821089534i</v>
      </c>
      <c r="P1459" t="str">
        <f t="shared" si="714"/>
        <v>1.08182367635426+0.996646821089534i</v>
      </c>
      <c r="Q1459" t="str">
        <f t="shared" si="715"/>
        <v>-1.08182367635426+0.656064761379446i</v>
      </c>
      <c r="R1459" t="str">
        <f t="shared" si="716"/>
        <v>-0.322644555499352-1.11693113287706i</v>
      </c>
      <c r="S1459" t="str">
        <f t="shared" si="717"/>
        <v>0.184539224315091i</v>
      </c>
      <c r="T1459" t="str">
        <f t="shared" si="718"/>
        <v>0.206117604874508-0.0595405760013377i</v>
      </c>
      <c r="U1459" t="str">
        <f t="shared" si="719"/>
        <v>0.0000499999999999999-0.00107247266234431i</v>
      </c>
      <c r="V1459" t="str">
        <f t="shared" si="720"/>
        <v>0.00002-0.0120116938182563i</v>
      </c>
      <c r="W1459" t="str">
        <f t="shared" si="721"/>
        <v>0.0000422727813171571-0.000984714797257057i</v>
      </c>
      <c r="X1459" t="str">
        <f t="shared" si="722"/>
        <v>0.0000471089740428858-0.000984274812568399i</v>
      </c>
      <c r="Y1459" t="str">
        <f t="shared" si="723"/>
        <v>0.009+0.666017642561036i</v>
      </c>
      <c r="Z1459" t="str">
        <f t="shared" si="724"/>
        <v>-0.0177456106844198-0.00109145525230555i</v>
      </c>
      <c r="AA1459" t="str">
        <f t="shared" si="725"/>
        <v>0.245427841560263-18.0408685780561i</v>
      </c>
      <c r="AB1459" t="str">
        <f t="shared" si="726"/>
        <v>0.620035350402409-0.179107757081823i</v>
      </c>
      <c r="AC1459" t="str">
        <f t="shared" si="727"/>
        <v>1.03435916021363-1.10780864081656i</v>
      </c>
      <c r="AD1459" t="str">
        <f t="shared" si="728"/>
        <v>0.365566218482521+0.218366760049864i</v>
      </c>
      <c r="AE1459" t="str">
        <f t="shared" si="729"/>
        <v>-0.006248858245381-0.00427405067949123i</v>
      </c>
      <c r="AF1459" t="str">
        <f t="shared" si="730"/>
        <v>-3.94164806773264-0.665684898122519i</v>
      </c>
      <c r="AG1459" t="str">
        <f t="shared" si="731"/>
        <v>1.01458587105513-0.0236803705343099i</v>
      </c>
      <c r="AH1459" t="str">
        <f t="shared" si="732"/>
        <v>0.0209777635848084+0.0211941995200202i</v>
      </c>
      <c r="AI1459">
        <f t="shared" si="733"/>
        <v>-30.509709208349566</v>
      </c>
      <c r="AJ1459">
        <f t="shared" si="734"/>
        <v>45.294052157711256</v>
      </c>
      <c r="AK1459"/>
      <c r="AL1459"/>
      <c r="AM1459"/>
      <c r="AN1459"/>
    </row>
    <row r="1460" spans="1:40" x14ac:dyDescent="0.35">
      <c r="A1460"/>
      <c r="B1460">
        <f t="shared" si="735"/>
        <v>132600</v>
      </c>
      <c r="C1460" s="237" t="str">
        <f t="shared" si="703"/>
        <v>-1.20304330281644E-06+0.00511181147225126i</v>
      </c>
      <c r="D1460" s="208" t="str">
        <f t="shared" si="704"/>
        <v>-1.64875474304525+0.039190554620593i</v>
      </c>
      <c r="E1460" t="str">
        <f t="shared" si="705"/>
        <v>36500</v>
      </c>
      <c r="F1460" t="str">
        <f t="shared" si="706"/>
        <v>0.21505376344086</v>
      </c>
      <c r="G1460" t="str">
        <f t="shared" si="701"/>
        <v>0.21505376344086</v>
      </c>
      <c r="H1460" t="str">
        <f t="shared" si="707"/>
        <v>2.29321242951084+0.704479824201384i</v>
      </c>
      <c r="I1460" t="str">
        <f t="shared" si="708"/>
        <v>520.718982332508i</v>
      </c>
      <c r="J1460" t="str">
        <f t="shared" si="702"/>
        <v>-366.026282788715+113.916650326919i</v>
      </c>
      <c r="K1460" t="str">
        <f t="shared" si="709"/>
        <v>0.403658774121228-1.29699846495336i</v>
      </c>
      <c r="L1460" t="str">
        <f t="shared" si="710"/>
        <v>0.123130423335909-0.336303072377718i</v>
      </c>
      <c r="M1460" t="str">
        <f t="shared" si="711"/>
        <v>0.526789197457137-1.63330153733108i</v>
      </c>
      <c r="N1460" t="str">
        <f t="shared" si="712"/>
        <v>-1.65395891196519i</v>
      </c>
      <c r="O1460" t="str">
        <f t="shared" si="713"/>
        <v>-0.08306675935726-0.996543984724148i</v>
      </c>
      <c r="P1460" t="str">
        <f t="shared" si="714"/>
        <v>1.08306675935726+0.996543984724148i</v>
      </c>
      <c r="Q1460" t="str">
        <f t="shared" si="715"/>
        <v>-1.08306675935726+0.657414927241042i</v>
      </c>
      <c r="R1460" t="str">
        <f t="shared" si="716"/>
        <v>-0.322627512518737-1.1159461011525i</v>
      </c>
      <c r="S1460" t="str">
        <f t="shared" si="717"/>
        <v>0.184678499201367i</v>
      </c>
      <c r="T1460" t="str">
        <f t="shared" si="718"/>
        <v>0.206091251150461-0.0595823648130306i</v>
      </c>
      <c r="U1460" t="str">
        <f t="shared" si="719"/>
        <v>0.0000499999999999999-0.00107166385943153i</v>
      </c>
      <c r="V1460" t="str">
        <f t="shared" si="720"/>
        <v>0.00002-0.0120026352256331i</v>
      </c>
      <c r="W1460" t="str">
        <f t="shared" si="721"/>
        <v>0.0000422727801075986-0.000983972402662438i</v>
      </c>
      <c r="X1460" t="str">
        <f t="shared" si="722"/>
        <v>0.0000471016701056974-0.000983532785619046i</v>
      </c>
      <c r="Y1460" t="str">
        <f t="shared" si="723"/>
        <v>0.009+0.666520297385611i</v>
      </c>
      <c r="Z1460" t="str">
        <f t="shared" si="724"/>
        <v>-0.0177188271242687-0.00109013372412675i</v>
      </c>
      <c r="AA1460" t="str">
        <f t="shared" si="725"/>
        <v>0.245056580712842-18.0272279254331i</v>
      </c>
      <c r="AB1460" t="str">
        <f t="shared" si="726"/>
        <v>0.619956074105103-0.17923346463852i</v>
      </c>
      <c r="AC1460" t="str">
        <f t="shared" si="727"/>
        <v>1.03384386940123-1.10699346190799i</v>
      </c>
      <c r="AD1460" t="str">
        <f t="shared" si="728"/>
        <v>0.365845742686903+0.218365061944513i</v>
      </c>
      <c r="AE1460" t="str">
        <f t="shared" si="729"/>
        <v>-0.00624431035062219-0.00426799356450624i</v>
      </c>
      <c r="AF1460" t="str">
        <f t="shared" si="730"/>
        <v>-3.94196717255609-0.665289269580791i</v>
      </c>
      <c r="AG1460" t="str">
        <f t="shared" si="731"/>
        <v>1.01457473413081-0.0236808555126107i</v>
      </c>
      <c r="AH1460" t="str">
        <f t="shared" si="732"/>
        <v>0.0209685612489378+0.0211666188236067i</v>
      </c>
      <c r="AI1460">
        <f t="shared" si="733"/>
        <v>-30.517306914518564</v>
      </c>
      <c r="AJ1460">
        <f t="shared" si="734"/>
        <v>45.269318406467889</v>
      </c>
      <c r="AK1460"/>
      <c r="AL1460"/>
      <c r="AM1460"/>
      <c r="AN1460"/>
    </row>
    <row r="1461" spans="1:40" x14ac:dyDescent="0.35">
      <c r="A1461"/>
      <c r="B1461">
        <f t="shared" si="735"/>
        <v>132700</v>
      </c>
      <c r="C1461" s="237" t="str">
        <f t="shared" si="703"/>
        <v>-1.20123080855582E-06+0.00510795931633066i</v>
      </c>
      <c r="D1461" s="208" t="str">
        <f t="shared" si="704"/>
        <v>-1.64875472914946+0.0391610214252017i</v>
      </c>
      <c r="E1461" t="str">
        <f t="shared" si="705"/>
        <v>36500</v>
      </c>
      <c r="F1461" t="str">
        <f t="shared" si="706"/>
        <v>0.21505376344086</v>
      </c>
      <c r="G1461" t="str">
        <f t="shared" si="701"/>
        <v>0.21505376344086</v>
      </c>
      <c r="H1461" t="str">
        <f t="shared" si="707"/>
        <v>2.29353092318945+0.70405505049333i</v>
      </c>
      <c r="I1461" t="str">
        <f t="shared" si="708"/>
        <v>521.111681414207i</v>
      </c>
      <c r="J1461" t="str">
        <f t="shared" si="702"/>
        <v>-366.580075667784+114.002560319623i</v>
      </c>
      <c r="K1461" t="str">
        <f t="shared" si="709"/>
        <v>0.403101230030071-1.29618912936612i</v>
      </c>
      <c r="L1461" t="str">
        <f t="shared" si="710"/>
        <v>0.122966814913791-0.33610949797919i</v>
      </c>
      <c r="M1461" t="str">
        <f t="shared" si="711"/>
        <v>0.526068044943862-1.63229862734531i</v>
      </c>
      <c r="N1461" t="str">
        <f t="shared" si="712"/>
        <v>-1.65520624146139i</v>
      </c>
      <c r="O1461" t="str">
        <f t="shared" si="713"/>
        <v>-0.0843097131224399-0.996439597905067i</v>
      </c>
      <c r="P1461" t="str">
        <f t="shared" si="714"/>
        <v>1.08430971312244+0.996439597905067i</v>
      </c>
      <c r="Q1461" t="str">
        <f t="shared" si="715"/>
        <v>-1.08430971312244+0.658766643556323i</v>
      </c>
      <c r="R1461" t="str">
        <f t="shared" si="716"/>
        <v>-0.322610453838134-1.11496244027437i</v>
      </c>
      <c r="S1461" t="str">
        <f t="shared" si="717"/>
        <v>0.184817774087642i</v>
      </c>
      <c r="T1461" t="str">
        <f t="shared" si="718"/>
        <v>0.206064876402835-0.0596241459757679i</v>
      </c>
      <c r="U1461" t="str">
        <f t="shared" si="719"/>
        <v>0.0000499999999999999-0.00107085627551334i</v>
      </c>
      <c r="V1461" t="str">
        <f t="shared" si="720"/>
        <v>0.00002-0.0119935902857495i</v>
      </c>
      <c r="W1461" t="str">
        <f t="shared" si="721"/>
        <v>0.0000422727788971279-0.000983231127144805i</v>
      </c>
      <c r="X1461" t="str">
        <f t="shared" si="722"/>
        <v>0.0000470943826704034-0.000982791877111415i</v>
      </c>
      <c r="Y1461" t="str">
        <f t="shared" si="723"/>
        <v>0.009+0.667022952210185i</v>
      </c>
      <c r="Z1461" t="str">
        <f t="shared" si="724"/>
        <v>-0.017692104188588-0.0010888153172391i</v>
      </c>
      <c r="AA1461" t="str">
        <f t="shared" si="725"/>
        <v>0.244686162560195-18.0136079109604i</v>
      </c>
      <c r="AB1461" t="str">
        <f t="shared" si="726"/>
        <v>0.619876734565446-0.179359149185911i</v>
      </c>
      <c r="AC1461" t="str">
        <f t="shared" si="727"/>
        <v>1.03332964884104-1.1061790599095i</v>
      </c>
      <c r="AD1461" t="str">
        <f t="shared" si="728"/>
        <v>0.366125299063436+0.218363026933602i</v>
      </c>
      <c r="AE1461" t="str">
        <f t="shared" si="729"/>
        <v>-0.00623976992866427-0.00426194425709376i</v>
      </c>
      <c r="AF1461" t="str">
        <f t="shared" si="730"/>
        <v>-3.94228565233891-0.664894029068128i</v>
      </c>
      <c r="AG1461" t="str">
        <f t="shared" si="731"/>
        <v>1.01456359211283-0.0236813419644733i</v>
      </c>
      <c r="AH1461" t="str">
        <f t="shared" si="732"/>
        <v>0.0209593688683698+0.0211390726144675i</v>
      </c>
      <c r="AI1461">
        <f t="shared" si="733"/>
        <v>-30.524900458486705</v>
      </c>
      <c r="AJ1461">
        <f t="shared" si="734"/>
        <v>45.244574462012771</v>
      </c>
      <c r="AK1461"/>
      <c r="AL1461"/>
      <c r="AM1461"/>
      <c r="AN1461"/>
    </row>
    <row r="1462" spans="1:40" x14ac:dyDescent="0.35">
      <c r="A1462"/>
      <c r="B1462">
        <f t="shared" si="735"/>
        <v>132800</v>
      </c>
      <c r="C1462" s="237" t="str">
        <f t="shared" si="703"/>
        <v>-1.19942240724315E-06+0.00510411296184875i</v>
      </c>
      <c r="D1462" s="208" t="str">
        <f t="shared" si="704"/>
        <v>-1.64875471528505+0.0391315327075071i</v>
      </c>
      <c r="E1462" t="str">
        <f t="shared" si="705"/>
        <v>36500</v>
      </c>
      <c r="F1462" t="str">
        <f t="shared" si="706"/>
        <v>0.21505376344086</v>
      </c>
      <c r="G1462" t="str">
        <f t="shared" si="701"/>
        <v>0.21505376344086</v>
      </c>
      <c r="H1462" t="str">
        <f t="shared" si="707"/>
        <v>2.29384879336001+0.703630708936141i</v>
      </c>
      <c r="I1462" t="str">
        <f t="shared" si="708"/>
        <v>521.504380495906i</v>
      </c>
      <c r="J1462" t="str">
        <f t="shared" si="702"/>
        <v>-367.13428603112+114.088470312328i</v>
      </c>
      <c r="K1462" t="str">
        <f t="shared" si="709"/>
        <v>0.402544805417066-1.29538067543326i</v>
      </c>
      <c r="L1462" t="str">
        <f t="shared" si="710"/>
        <v>0.12280351785337-0.335916101281403i</v>
      </c>
      <c r="M1462" t="str">
        <f t="shared" si="711"/>
        <v>0.525348323270436-1.63129677671466i</v>
      </c>
      <c r="N1462" t="str">
        <f t="shared" si="712"/>
        <v>-1.65645357095759i</v>
      </c>
      <c r="O1462" t="str">
        <f t="shared" si="713"/>
        <v>-0.0855525357159826-0.996333660794699i</v>
      </c>
      <c r="P1462" t="str">
        <f t="shared" si="714"/>
        <v>1.08555253571598+0.996333660794699i</v>
      </c>
      <c r="Q1462" t="str">
        <f t="shared" si="715"/>
        <v>-1.08555253571598+0.660119910162891i</v>
      </c>
      <c r="R1462" t="str">
        <f t="shared" si="716"/>
        <v>-0.322593379450566-1.11398014713232i</v>
      </c>
      <c r="S1462" t="str">
        <f t="shared" si="717"/>
        <v>0.184957048973919i</v>
      </c>
      <c r="T1462" t="str">
        <f t="shared" si="718"/>
        <v>0.206038480629126-0.0596659194817004i</v>
      </c>
      <c r="U1462" t="str">
        <f t="shared" si="719"/>
        <v>0.0000499999999999999-0.001070049907836i</v>
      </c>
      <c r="V1462" t="str">
        <f t="shared" si="720"/>
        <v>0.00002-0.0119845589677632i</v>
      </c>
      <c r="W1462" t="str">
        <f t="shared" si="721"/>
        <v>0.0000422727776857444-0.000982490968176126i</v>
      </c>
      <c r="X1462" t="str">
        <f t="shared" si="722"/>
        <v>0.0000470871116873162-0.000982052084519149i</v>
      </c>
      <c r="Y1462" t="str">
        <f t="shared" si="723"/>
        <v>0.009+0.667525607034759i</v>
      </c>
      <c r="Z1462" t="str">
        <f t="shared" si="724"/>
        <v>-0.017665441694479-0.0010875000211776i</v>
      </c>
      <c r="AA1462" t="str">
        <f t="shared" si="725"/>
        <v>0.244316584551145-18.000008487776i</v>
      </c>
      <c r="AB1462" t="str">
        <f t="shared" si="726"/>
        <v>0.619797331775903-0.179484810700386i</v>
      </c>
      <c r="AC1462" t="str">
        <f t="shared" si="727"/>
        <v>1.03281649585118-1.10536543389634i</v>
      </c>
      <c r="AD1462" t="str">
        <f t="shared" si="728"/>
        <v>0.366404887231834+0.218360654929805i</v>
      </c>
      <c r="AE1462" t="str">
        <f t="shared" si="729"/>
        <v>-0.00623523695510559-0.00425590274065491i</v>
      </c>
      <c r="AF1462" t="str">
        <f t="shared" si="730"/>
        <v>-3.94260350864506-0.664499176228634i</v>
      </c>
      <c r="AG1462" t="str">
        <f t="shared" si="731"/>
        <v>1.01455244500653-0.0236818298616166i</v>
      </c>
      <c r="AH1462" t="str">
        <f t="shared" si="732"/>
        <v>0.0209501864041785+0.0211115608201715i</v>
      </c>
      <c r="AI1462">
        <f t="shared" si="733"/>
        <v>-30.53248984878951</v>
      </c>
      <c r="AJ1462">
        <f t="shared" si="734"/>
        <v>45.219820340387621</v>
      </c>
      <c r="AK1462"/>
      <c r="AL1462"/>
      <c r="AM1462"/>
      <c r="AN1462"/>
    </row>
    <row r="1463" spans="1:40" x14ac:dyDescent="0.35">
      <c r="A1463"/>
      <c r="B1463">
        <f t="shared" si="735"/>
        <v>132900</v>
      </c>
      <c r="C1463" s="237" t="str">
        <f t="shared" si="703"/>
        <v>-1.19761808656419E-06+0.00510027239570972i</v>
      </c>
      <c r="D1463" s="208" t="str">
        <f t="shared" si="704"/>
        <v>-1.64875470145193+0.0391020883671079i</v>
      </c>
      <c r="E1463" t="str">
        <f t="shared" si="705"/>
        <v>36500</v>
      </c>
      <c r="F1463" t="str">
        <f t="shared" si="706"/>
        <v>0.21505376344086</v>
      </c>
      <c r="G1463" t="str">
        <f t="shared" si="701"/>
        <v>0.21505376344086</v>
      </c>
      <c r="H1463" t="str">
        <f t="shared" si="707"/>
        <v>2.29416604158189+0.703206799073046i</v>
      </c>
      <c r="I1463" t="str">
        <f t="shared" si="708"/>
        <v>521.897079577604i</v>
      </c>
      <c r="J1463" t="str">
        <f t="shared" si="702"/>
        <v>-367.688913878722+114.174380305033i</v>
      </c>
      <c r="K1463" t="str">
        <f t="shared" si="709"/>
        <v>0.401989497386187-1.29457310203649i</v>
      </c>
      <c r="L1463" t="str">
        <f t="shared" si="710"/>
        <v>0.122640531405265-0.335722882156975i</v>
      </c>
      <c r="M1463" t="str">
        <f t="shared" si="711"/>
        <v>0.524630028791452-1.63029598419346i</v>
      </c>
      <c r="N1463" t="str">
        <f t="shared" si="712"/>
        <v>-1.6577009004538i</v>
      </c>
      <c r="O1463" t="str">
        <f t="shared" si="713"/>
        <v>-0.0867952252042759-0.996226173557862i</v>
      </c>
      <c r="P1463" t="str">
        <f t="shared" si="714"/>
        <v>1.08679522520428+0.996226173557862i</v>
      </c>
      <c r="Q1463" t="str">
        <f t="shared" si="715"/>
        <v>-1.08679522520428+0.661474726895938i</v>
      </c>
      <c r="R1463" t="str">
        <f t="shared" si="716"/>
        <v>-0.322576289349063-1.11299921862536i</v>
      </c>
      <c r="S1463" t="str">
        <f t="shared" si="717"/>
        <v>0.185096323860195i</v>
      </c>
      <c r="T1463" t="str">
        <f t="shared" si="718"/>
        <v>0.206012063826824-0.0597076853229741i</v>
      </c>
      <c r="U1463" t="str">
        <f t="shared" si="719"/>
        <v>0.00005-0.00106924475365403i</v>
      </c>
      <c r="V1463" t="str">
        <f t="shared" si="720"/>
        <v>0.00002-0.0119755412409252i</v>
      </c>
      <c r="W1463" t="str">
        <f t="shared" si="721"/>
        <v>0.0000422727764734488-0.000981751923235975i</v>
      </c>
      <c r="X1463" t="str">
        <f t="shared" si="722"/>
        <v>0.0000470798571069375-0.000981313405323507i</v>
      </c>
      <c r="Y1463" t="str">
        <f t="shared" si="723"/>
        <v>0.009+0.668028261859334i</v>
      </c>
      <c r="Z1463" t="str">
        <f t="shared" si="724"/>
        <v>-0.0176388394597325-0.00108618782552169i</v>
      </c>
      <c r="AA1463" t="str">
        <f t="shared" si="725"/>
        <v>0.243947844144171-17.98642960916i</v>
      </c>
      <c r="AB1463" t="str">
        <f t="shared" si="726"/>
        <v>0.619717865728926-0.179610449158318i</v>
      </c>
      <c r="AC1463" t="str">
        <f t="shared" si="727"/>
        <v>1.03230440775795-1.10455258294398i</v>
      </c>
      <c r="AD1463" t="str">
        <f t="shared" si="728"/>
        <v>0.366684506811614+0.218357945846186i</v>
      </c>
      <c r="AE1463" t="str">
        <f t="shared" si="729"/>
        <v>-0.0062307114056372-0.00424986899864404i</v>
      </c>
      <c r="AF1463" t="str">
        <f t="shared" si="730"/>
        <v>-3.94292074303382-0.664104710705938i</v>
      </c>
      <c r="AG1463" t="str">
        <f t="shared" si="731"/>
        <v>1.01454129281728-0.0236823191758325i</v>
      </c>
      <c r="AH1463" t="str">
        <f t="shared" si="732"/>
        <v>0.0209410138175865+0.0210840833685109i</v>
      </c>
      <c r="AI1463">
        <f t="shared" si="733"/>
        <v>-30.540075093944186</v>
      </c>
      <c r="AJ1463">
        <f t="shared" si="734"/>
        <v>45.19505605758296</v>
      </c>
      <c r="AK1463"/>
      <c r="AL1463"/>
      <c r="AM1463"/>
      <c r="AN1463"/>
    </row>
    <row r="1464" spans="1:40" x14ac:dyDescent="0.35">
      <c r="A1464"/>
      <c r="B1464">
        <f t="shared" si="735"/>
        <v>133000</v>
      </c>
      <c r="C1464" s="237" t="str">
        <f t="shared" si="703"/>
        <v>-1.19581783425097E-06+0.00509643760485715i</v>
      </c>
      <c r="D1464" s="208" t="str">
        <f t="shared" si="704"/>
        <v>-1.64875468764999+0.0390726883039048i</v>
      </c>
      <c r="E1464" t="str">
        <f t="shared" si="705"/>
        <v>36500</v>
      </c>
      <c r="F1464" t="str">
        <f t="shared" si="706"/>
        <v>0.21505376344086</v>
      </c>
      <c r="G1464" t="str">
        <f t="shared" si="701"/>
        <v>0.21505376344086</v>
      </c>
      <c r="H1464" t="str">
        <f t="shared" si="707"/>
        <v>2.29448266940983+0.702783320447087i</v>
      </c>
      <c r="I1464" t="str">
        <f t="shared" si="708"/>
        <v>522.289778659303i</v>
      </c>
      <c r="J1464" t="str">
        <f t="shared" si="702"/>
        <v>-368.243959210589+114.260290297739i</v>
      </c>
      <c r="K1464" t="str">
        <f t="shared" si="709"/>
        <v>0.401435303050419-1.29376640805817i</v>
      </c>
      <c r="L1464" t="str">
        <f t="shared" si="710"/>
        <v>0.122477854822209-0.335529840478138i</v>
      </c>
      <c r="M1464" t="str">
        <f t="shared" si="711"/>
        <v>0.523913157872628-1.62929624853631i</v>
      </c>
      <c r="N1464" t="str">
        <f t="shared" si="712"/>
        <v>-1.65894822995i</v>
      </c>
      <c r="O1464" t="str">
        <f t="shared" si="713"/>
        <v>-0.0880377796538862-0.99611713636179i</v>
      </c>
      <c r="P1464" t="str">
        <f t="shared" si="714"/>
        <v>1.08803777965389+0.99611713636179i</v>
      </c>
      <c r="Q1464" t="str">
        <f t="shared" si="715"/>
        <v>-1.08803777965389+0.66283109358821i</v>
      </c>
      <c r="R1464" t="str">
        <f t="shared" si="716"/>
        <v>-0.322559183526624-1.11201965166186i</v>
      </c>
      <c r="S1464" t="str">
        <f t="shared" si="717"/>
        <v>0.18523559874647i</v>
      </c>
      <c r="T1464" t="str">
        <f t="shared" si="718"/>
        <v>0.205985625993426-0.0597494434917267i</v>
      </c>
      <c r="U1464" t="str">
        <f t="shared" si="719"/>
        <v>0.00005-0.00106844081023023i</v>
      </c>
      <c r="V1464" t="str">
        <f t="shared" si="720"/>
        <v>0.00002-0.0119665370745786i</v>
      </c>
      <c r="W1464" t="str">
        <f t="shared" si="721"/>
        <v>0.0000422727752602407-0.000981013989811505i</v>
      </c>
      <c r="X1464" t="str">
        <f t="shared" si="722"/>
        <v>0.0000470726188799525-0.000980575837013296i</v>
      </c>
      <c r="Y1464" t="str">
        <f t="shared" si="723"/>
        <v>0.009+0.668530916683908i</v>
      </c>
      <c r="Z1464" t="str">
        <f t="shared" si="724"/>
        <v>-0.0176122973028254-0.00108487871989492i</v>
      </c>
      <c r="AA1464" t="str">
        <f t="shared" si="725"/>
        <v>0.243579938807367-17.9728712285338i</v>
      </c>
      <c r="AB1464" t="str">
        <f t="shared" si="726"/>
        <v>0.619638336416984-0.179736064536055i</v>
      </c>
      <c r="AC1464" t="str">
        <f t="shared" si="727"/>
        <v>1.03179338189589-1.10374050612816i</v>
      </c>
      <c r="AD1464" t="str">
        <f t="shared" si="728"/>
        <v>0.366964157422091+0.218354899596196i</v>
      </c>
      <c r="AE1464" t="str">
        <f t="shared" si="729"/>
        <v>-0.006226193256042-0.0042438430145682i</v>
      </c>
      <c r="AF1464" t="str">
        <f t="shared" si="730"/>
        <v>-3.94323735705982-0.663710632143182i</v>
      </c>
      <c r="AG1464" t="str">
        <f t="shared" si="731"/>
        <v>1.01453013555045-0.0236828098789848i</v>
      </c>
      <c r="AH1464" t="str">
        <f t="shared" si="732"/>
        <v>0.020931851069964+0.0210566401874997i</v>
      </c>
      <c r="AI1464">
        <f t="shared" si="733"/>
        <v>-30.547656202449872</v>
      </c>
      <c r="AJ1464">
        <f t="shared" si="734"/>
        <v>45.17028162953779</v>
      </c>
      <c r="AK1464"/>
      <c r="AL1464"/>
      <c r="AM1464"/>
      <c r="AN1464"/>
    </row>
    <row r="1465" spans="1:40" x14ac:dyDescent="0.35">
      <c r="A1465"/>
      <c r="B1465">
        <f t="shared" si="735"/>
        <v>133100</v>
      </c>
      <c r="C1465" s="237" t="str">
        <f t="shared" si="703"/>
        <v>-0.0000011940216380816+0.00509260857627389i</v>
      </c>
      <c r="D1465" s="208" t="str">
        <f t="shared" si="704"/>
        <v>-1.64875467387915+0.0390433324180998i</v>
      </c>
      <c r="E1465" t="str">
        <f t="shared" si="705"/>
        <v>36500</v>
      </c>
      <c r="F1465" t="str">
        <f t="shared" si="706"/>
        <v>0.21505376344086</v>
      </c>
      <c r="G1465" t="str">
        <f t="shared" si="701"/>
        <v>0.21505376344086</v>
      </c>
      <c r="H1465" t="str">
        <f t="shared" si="707"/>
        <v>2.29479867839395+0.702360272601176i</v>
      </c>
      <c r="I1465" t="str">
        <f t="shared" si="708"/>
        <v>522.682477741002i</v>
      </c>
      <c r="J1465" t="str">
        <f t="shared" si="702"/>
        <v>-368.799422026723+114.346200290443i</v>
      </c>
      <c r="K1465" t="str">
        <f t="shared" si="709"/>
        <v>0.400882219531703-1.2929605923813i</v>
      </c>
      <c r="L1465" t="str">
        <f t="shared" si="710"/>
        <v>0.122315487359041-0.335336976116744i</v>
      </c>
      <c r="M1465" t="str">
        <f t="shared" si="711"/>
        <v>0.523197706890744-1.62829756849804i</v>
      </c>
      <c r="N1465" t="str">
        <f t="shared" si="712"/>
        <v>-1.6601955594462i</v>
      </c>
      <c r="O1465" t="str">
        <f t="shared" si="713"/>
        <v>-0.0892801971316185-0.996006549376127i</v>
      </c>
      <c r="P1465" t="str">
        <f t="shared" si="714"/>
        <v>1.08928019713162+0.996006549376127i</v>
      </c>
      <c r="Q1465" t="str">
        <f t="shared" si="715"/>
        <v>-1.08928019713162+0.664189010070073i</v>
      </c>
      <c r="R1465" t="str">
        <f t="shared" si="716"/>
        <v>-0.322542061976257-1.11104144315942i</v>
      </c>
      <c r="S1465" t="str">
        <f t="shared" si="717"/>
        <v>0.185374873632746i</v>
      </c>
      <c r="T1465" t="str">
        <f t="shared" si="718"/>
        <v>0.205959167126421-0.059791193980094i</v>
      </c>
      <c r="U1465" t="str">
        <f t="shared" si="719"/>
        <v>0.0000500000000000001-0.00106763807483562i</v>
      </c>
      <c r="V1465" t="str">
        <f t="shared" si="720"/>
        <v>0.00002-0.0119575464381589i</v>
      </c>
      <c r="W1465" t="str">
        <f t="shared" si="721"/>
        <v>0.00004227277404612-0.000980277165397428i</v>
      </c>
      <c r="X1465" t="str">
        <f t="shared" si="722"/>
        <v>0.000047065396957233-0.000979839377084898i</v>
      </c>
      <c r="Y1465" t="str">
        <f t="shared" si="723"/>
        <v>0.009+0.669033571508482i</v>
      </c>
      <c r="Z1465" t="str">
        <f t="shared" si="724"/>
        <v>-0.0175858150429184-0.00108357269396482i</v>
      </c>
      <c r="AA1465" t="str">
        <f t="shared" si="725"/>
        <v>0.243212866018397-17.9593332994597i</v>
      </c>
      <c r="AB1465" t="str">
        <f t="shared" si="726"/>
        <v>0.619558743832524-0.179861656809942i</v>
      </c>
      <c r="AC1465" t="str">
        <f t="shared" si="727"/>
        <v>1.03128341560763-1.10292920252473i</v>
      </c>
      <c r="AD1465" t="str">
        <f t="shared" si="728"/>
        <v>0.367243838682424+0.21835151609367i</v>
      </c>
      <c r="AE1465" t="str">
        <f t="shared" si="729"/>
        <v>-0.00622168248219555-0.0042378247719872i</v>
      </c>
      <c r="AF1465" t="str">
        <f t="shared" si="730"/>
        <v>-3.9435533522731-0.663316940183076i</v>
      </c>
      <c r="AG1465" t="str">
        <f t="shared" si="731"/>
        <v>1.01451897321142-0.0236833019430123i</v>
      </c>
      <c r="AH1465" t="str">
        <f t="shared" si="732"/>
        <v>0.0209226981228322+0.0210292312053746i</v>
      </c>
      <c r="AI1465">
        <f t="shared" si="733"/>
        <v>-30.555233182786502</v>
      </c>
      <c r="AJ1465">
        <f t="shared" si="734"/>
        <v>45.1454970721365</v>
      </c>
      <c r="AK1465"/>
      <c r="AL1465"/>
      <c r="AM1465"/>
      <c r="AN1465"/>
    </row>
    <row r="1466" spans="1:40" x14ac:dyDescent="0.35">
      <c r="A1466"/>
      <c r="B1466">
        <f t="shared" si="735"/>
        <v>133200</v>
      </c>
      <c r="C1466" s="237" t="str">
        <f t="shared" si="703"/>
        <v>-1.19222948588003E-06+0.00508878529698185i</v>
      </c>
      <c r="D1466" s="208" t="str">
        <f t="shared" si="704"/>
        <v>-1.64875466013932+0.0390140206101942i</v>
      </c>
      <c r="E1466" t="str">
        <f t="shared" si="705"/>
        <v>36500</v>
      </c>
      <c r="F1466" t="str">
        <f t="shared" si="706"/>
        <v>0.21505376344086</v>
      </c>
      <c r="G1466" t="str">
        <f t="shared" si="701"/>
        <v>0.21505376344086</v>
      </c>
      <c r="H1466" t="str">
        <f t="shared" si="707"/>
        <v>2.29511407007981+0.701937655078048i</v>
      </c>
      <c r="I1466" t="str">
        <f t="shared" si="708"/>
        <v>523.075176822701i</v>
      </c>
      <c r="J1466" t="str">
        <f t="shared" si="702"/>
        <v>-369.355302327123+114.432110283148i</v>
      </c>
      <c r="K1466" t="str">
        <f t="shared" si="709"/>
        <v>0.400330243960941-1.29215565388957i</v>
      </c>
      <c r="L1466" t="str">
        <f t="shared" si="710"/>
        <v>0.122153428272695-0.335144288944258i</v>
      </c>
      <c r="M1466" t="str">
        <f t="shared" si="711"/>
        <v>0.522483672233636-1.62729994283383i</v>
      </c>
      <c r="N1466" t="str">
        <f t="shared" si="712"/>
        <v>-1.66144288894241i</v>
      </c>
      <c r="O1466" t="str">
        <f t="shared" si="713"/>
        <v>-0.090522475704492-0.995894412772925i</v>
      </c>
      <c r="P1466" t="str">
        <f t="shared" si="714"/>
        <v>1.09052247570449+0.995894412772925i</v>
      </c>
      <c r="Q1466" t="str">
        <f t="shared" si="715"/>
        <v>-1.09052247570449+0.665548476169485i</v>
      </c>
      <c r="R1466" t="str">
        <f t="shared" si="716"/>
        <v>-0.322524924690962-1.11006459004492i</v>
      </c>
      <c r="S1466" t="str">
        <f t="shared" si="717"/>
        <v>0.185514148519021i</v>
      </c>
      <c r="T1466" t="str">
        <f t="shared" si="718"/>
        <v>0.205932687223299-0.0598329367802052i</v>
      </c>
      <c r="U1466" t="str">
        <f t="shared" si="719"/>
        <v>0.00005-0.00106683654474941i</v>
      </c>
      <c r="V1466" t="str">
        <f t="shared" si="720"/>
        <v>0.00002-0.0119485693011933i</v>
      </c>
      <c r="W1466" t="str">
        <f t="shared" si="721"/>
        <v>0.0000422727728310869-0.000979541447495959i</v>
      </c>
      <c r="X1466" t="str">
        <f t="shared" si="722"/>
        <v>0.000047058191289835-0.000979104023042177i</v>
      </c>
      <c r="Y1466" t="str">
        <f t="shared" si="723"/>
        <v>0.009+0.669536226333057i</v>
      </c>
      <c r="Z1466" t="str">
        <f t="shared" si="724"/>
        <v>-0.0175593924998515-0.00108226973744265i</v>
      </c>
      <c r="AA1466" t="str">
        <f t="shared" si="725"/>
        <v>0.24284662326445-17.9458157756403i</v>
      </c>
      <c r="AB1466" t="str">
        <f t="shared" si="726"/>
        <v>0.619479087967995-0.179987225956301i</v>
      </c>
      <c r="AC1466" t="str">
        <f t="shared" si="727"/>
        <v>1.03077450624395-1.10211867120986i</v>
      </c>
      <c r="AD1466" t="str">
        <f t="shared" si="728"/>
        <v>0.367523550211558+0.218347795252831i</v>
      </c>
      <c r="AE1466" t="str">
        <f t="shared" si="729"/>
        <v>-0.00621717906006417-0.00423181425451313i</v>
      </c>
      <c r="AF1466" t="str">
        <f t="shared" si="730"/>
        <v>-3.94386873021913-0.662923634467854i</v>
      </c>
      <c r="AG1466" t="str">
        <f t="shared" si="731"/>
        <v>1.01450780580558-0.0236837953399241i</v>
      </c>
      <c r="AH1466" t="str">
        <f t="shared" si="732"/>
        <v>0.0209135549378568+0.0210018563505925i</v>
      </c>
      <c r="AI1466">
        <f t="shared" si="733"/>
        <v>-30.562806043416412</v>
      </c>
      <c r="AJ1466">
        <f t="shared" si="734"/>
        <v>45.120702401214764</v>
      </c>
      <c r="AK1466"/>
      <c r="AL1466"/>
      <c r="AM1466"/>
      <c r="AN1466"/>
    </row>
    <row r="1467" spans="1:40" x14ac:dyDescent="0.35">
      <c r="A1467"/>
      <c r="B1467">
        <f t="shared" si="735"/>
        <v>133300</v>
      </c>
      <c r="C1467" s="237" t="str">
        <f t="shared" si="703"/>
        <v>-1.19044136551588E-06+0.00508496775404189i</v>
      </c>
      <c r="D1467" s="208" t="str">
        <f t="shared" si="704"/>
        <v>-1.6487546464304+0.0389847527809878i</v>
      </c>
      <c r="E1467" t="str">
        <f t="shared" si="705"/>
        <v>36500</v>
      </c>
      <c r="F1467" t="str">
        <f t="shared" si="706"/>
        <v>0.21505376344086</v>
      </c>
      <c r="G1467" t="str">
        <f t="shared" si="701"/>
        <v>0.21505376344086</v>
      </c>
      <c r="H1467" t="str">
        <f t="shared" si="707"/>
        <v>2.29542884600831+0.701515467420298i</v>
      </c>
      <c r="I1467" t="str">
        <f t="shared" si="708"/>
        <v>523.467875904399i</v>
      </c>
      <c r="J1467" t="str">
        <f t="shared" si="702"/>
        <v>-369.91160011179+114.518020275854i</v>
      </c>
      <c r="K1467" t="str">
        <f t="shared" si="709"/>
        <v>0.399779373477934-1.29135159146733i</v>
      </c>
      <c r="L1467" t="str">
        <f t="shared" si="710"/>
        <v>0.121991676822203-0.334951778831773i</v>
      </c>
      <c r="M1467" t="str">
        <f t="shared" si="711"/>
        <v>0.521771050300137-1.6263033702991i</v>
      </c>
      <c r="N1467" t="str">
        <f t="shared" si="712"/>
        <v>-1.66269021843861i</v>
      </c>
      <c r="O1467" t="str">
        <f t="shared" si="713"/>
        <v>-0.0917646134397115-0.995780726726653i</v>
      </c>
      <c r="P1467" t="str">
        <f t="shared" si="714"/>
        <v>1.09176461343971+0.995780726726653i</v>
      </c>
      <c r="Q1467" t="str">
        <f t="shared" si="715"/>
        <v>-1.09176461343971+0.666909491711957i</v>
      </c>
      <c r="R1467" t="str">
        <f t="shared" si="716"/>
        <v>-0.322507771663733-1.10908908925444i</v>
      </c>
      <c r="S1467" t="str">
        <f t="shared" si="717"/>
        <v>0.185653423405297i</v>
      </c>
      <c r="T1467" t="str">
        <f t="shared" si="718"/>
        <v>0.20590618628155-0.0598746718841859i</v>
      </c>
      <c r="U1467" t="str">
        <f t="shared" si="719"/>
        <v>0.0000500000000000001-0.00106603621725897i</v>
      </c>
      <c r="V1467" t="str">
        <f t="shared" si="720"/>
        <v>0.00002-0.0119396056333005i</v>
      </c>
      <c r="W1467" t="str">
        <f t="shared" si="721"/>
        <v>0.0000422727716151414-0.000978806833616829i</v>
      </c>
      <c r="X1467" t="str">
        <f t="shared" si="722"/>
        <v>0.0000470510018289978-0.000978369772396519i</v>
      </c>
      <c r="Y1467" t="str">
        <f t="shared" si="723"/>
        <v>0.009+0.670038881157631i</v>
      </c>
      <c r="Z1467" t="str">
        <f t="shared" si="724"/>
        <v>-0.0175330294941427-0.00108096984008316i</v>
      </c>
      <c r="AA1467" t="str">
        <f t="shared" si="725"/>
        <v>0.2424812080422-17.9323186109182i</v>
      </c>
      <c r="AB1467" t="str">
        <f t="shared" si="726"/>
        <v>0.619399368815847-0.180112771951446i</v>
      </c>
      <c r="AC1467" t="str">
        <f t="shared" si="727"/>
        <v>1.03026665116374-1.10130891125992i</v>
      </c>
      <c r="AD1467" t="str">
        <f t="shared" si="728"/>
        <v>0.367803291628268+0.218343736988285i</v>
      </c>
      <c r="AE1467" t="str">
        <f t="shared" si="729"/>
        <v>-0.00621268296570584-0.00422581144581043i</v>
      </c>
      <c r="AF1467" t="str">
        <f t="shared" si="730"/>
        <v>-3.94418349243871-0.66253071463931i</v>
      </c>
      <c r="AG1467" t="str">
        <f t="shared" si="731"/>
        <v>1.01449663333835-0.0236842900418033i</v>
      </c>
      <c r="AH1467" t="str">
        <f t="shared" si="732"/>
        <v>0.0209044214768523+0.0209745155518301i</v>
      </c>
      <c r="AI1467">
        <f t="shared" si="733"/>
        <v>-30.570374792783301</v>
      </c>
      <c r="AJ1467">
        <f t="shared" si="734"/>
        <v>45.095897632553587</v>
      </c>
      <c r="AK1467"/>
      <c r="AL1467"/>
      <c r="AM1467"/>
      <c r="AN1467"/>
    </row>
    <row r="1468" spans="1:40" x14ac:dyDescent="0.35">
      <c r="A1468"/>
      <c r="B1468">
        <f t="shared" si="735"/>
        <v>133400</v>
      </c>
      <c r="C1468" s="237" t="str">
        <f t="shared" si="703"/>
        <v>-1.18865726490422E-06+0.00508115593455367i</v>
      </c>
      <c r="D1468" s="208" t="str">
        <f t="shared" si="704"/>
        <v>-1.64875463275229+0.0389555288315781i</v>
      </c>
      <c r="E1468" t="str">
        <f t="shared" si="705"/>
        <v>36500</v>
      </c>
      <c r="F1468" t="str">
        <f t="shared" si="706"/>
        <v>0.21505376344086</v>
      </c>
      <c r="G1468" t="str">
        <f t="shared" si="701"/>
        <v>0.21505376344086</v>
      </c>
      <c r="H1468" t="str">
        <f t="shared" si="707"/>
        <v>2.29574300771581+0.701093709170363i</v>
      </c>
      <c r="I1468" t="str">
        <f t="shared" si="708"/>
        <v>523.860574986098i</v>
      </c>
      <c r="J1468" t="str">
        <f t="shared" si="702"/>
        <v>-370.468315380722+114.603930268559i</v>
      </c>
      <c r="K1468" t="str">
        <f t="shared" si="709"/>
        <v>0.39922960523136-1.29054840399962i</v>
      </c>
      <c r="L1468" t="str">
        <f t="shared" si="710"/>
        <v>0.121830232268677-0.334759445650006i</v>
      </c>
      <c r="M1468" t="str">
        <f t="shared" si="711"/>
        <v>0.521059837500037-1.62530784964963i</v>
      </c>
      <c r="N1468" t="str">
        <f t="shared" si="712"/>
        <v>-1.66393754793481i</v>
      </c>
      <c r="O1468" t="str">
        <f t="shared" si="713"/>
        <v>-0.0930066084047307-0.995665491414184i</v>
      </c>
      <c r="P1468" t="str">
        <f t="shared" si="714"/>
        <v>1.09300660840473+0.995665491414184i</v>
      </c>
      <c r="Q1468" t="str">
        <f t="shared" si="715"/>
        <v>-1.09300660840473+0.668272056520626i</v>
      </c>
      <c r="R1468" t="str">
        <f t="shared" si="716"/>
        <v>-0.322490602887548-1.10811493773324i</v>
      </c>
      <c r="S1468" t="str">
        <f t="shared" si="717"/>
        <v>0.185792698291572i</v>
      </c>
      <c r="T1468" t="str">
        <f t="shared" si="718"/>
        <v>0.205879664298656-0.0599163992841534i</v>
      </c>
      <c r="U1468" t="str">
        <f t="shared" si="719"/>
        <v>0.00005-0.00106523708965983i</v>
      </c>
      <c r="V1468" t="str">
        <f t="shared" si="720"/>
        <v>0.00002-0.0119306554041901i</v>
      </c>
      <c r="W1468" t="str">
        <f t="shared" si="721"/>
        <v>0.0000422727703982837-0.000978073321277236i</v>
      </c>
      <c r="X1468" t="str">
        <f t="shared" si="722"/>
        <v>0.0000470438285261438-0.000977636622666761i</v>
      </c>
      <c r="Y1468" t="str">
        <f t="shared" si="723"/>
        <v>0.009+0.670541535982205i</v>
      </c>
      <c r="Z1468" t="str">
        <f t="shared" si="724"/>
        <v>-0.0175067258469838-0.00107967299168439i</v>
      </c>
      <c r="AA1468" t="str">
        <f t="shared" si="725"/>
        <v>0.242116617857759-17.9188417592749i</v>
      </c>
      <c r="AB1468" t="str">
        <f t="shared" si="726"/>
        <v>0.619319586368506-0.180238294771663i</v>
      </c>
      <c r="AC1468" t="str">
        <f t="shared" si="727"/>
        <v>1.02975984773392-1.1004999217515i</v>
      </c>
      <c r="AD1468" t="str">
        <f t="shared" si="728"/>
        <v>0.368083062551135+0.21833934121503i</v>
      </c>
      <c r="AE1468" t="str">
        <f t="shared" si="729"/>
        <v>-0.00620819417526888-0.00421981632959552i</v>
      </c>
      <c r="AF1468" t="str">
        <f t="shared" si="730"/>
        <v>-3.9444976404681-0.662138180338785i</v>
      </c>
      <c r="AG1468" t="str">
        <f t="shared" si="731"/>
        <v>1.01448545581513-0.0236847860208037i</v>
      </c>
      <c r="AH1468" t="str">
        <f t="shared" si="732"/>
        <v>0.0208952977017782+0.0209472087379839i</v>
      </c>
      <c r="AI1468">
        <f t="shared" si="733"/>
        <v>-30.57793943931275</v>
      </c>
      <c r="AJ1468">
        <f t="shared" si="734"/>
        <v>45.071082781884826</v>
      </c>
      <c r="AK1468"/>
      <c r="AL1468"/>
      <c r="AM1468"/>
      <c r="AN1468"/>
    </row>
    <row r="1469" spans="1:40" x14ac:dyDescent="0.35">
      <c r="A1469"/>
      <c r="B1469">
        <f t="shared" si="735"/>
        <v>133500</v>
      </c>
      <c r="C1469" s="237" t="str">
        <f t="shared" si="703"/>
        <v>-1.18687717200536E-06+0.00507734982565552i</v>
      </c>
      <c r="D1469" s="208" t="str">
        <f t="shared" si="704"/>
        <v>-1.64875461910491+0.038926348663359i</v>
      </c>
      <c r="E1469" t="str">
        <f t="shared" si="705"/>
        <v>36500</v>
      </c>
      <c r="F1469" t="str">
        <f t="shared" si="706"/>
        <v>0.21505376344086</v>
      </c>
      <c r="G1469" t="str">
        <f t="shared" si="701"/>
        <v>0.21505376344086</v>
      </c>
      <c r="H1469" t="str">
        <f t="shared" si="707"/>
        <v>2.29605655673414+0.700672379870562i</v>
      </c>
      <c r="I1469" t="str">
        <f t="shared" si="708"/>
        <v>524.253274067797i</v>
      </c>
      <c r="J1469" t="str">
        <f t="shared" si="702"/>
        <v>-371.025448133921+114.689840261263i</v>
      </c>
      <c r="K1469" t="str">
        <f t="shared" si="709"/>
        <v>0.39868093637874-1.28974609037217i</v>
      </c>
      <c r="L1469" t="str">
        <f t="shared" si="710"/>
        <v>0.121669093875316-0.33456728926931i</v>
      </c>
      <c r="M1469" t="str">
        <f t="shared" si="711"/>
        <v>0.520350030254056-1.62431337964148i</v>
      </c>
      <c r="N1469" t="str">
        <f t="shared" si="712"/>
        <v>-1.66518487743101i</v>
      </c>
      <c r="O1469" t="str">
        <f t="shared" si="713"/>
        <v>-0.0942484586672162-0.995548707014807i</v>
      </c>
      <c r="P1469" t="str">
        <f t="shared" si="714"/>
        <v>1.09424845866722+0.995548707014807i</v>
      </c>
      <c r="Q1469" t="str">
        <f t="shared" si="715"/>
        <v>-1.09424845866722+0.669636170416203i</v>
      </c>
      <c r="R1469" t="str">
        <f t="shared" si="716"/>
        <v>-0.322473418355388-1.10714213243572i</v>
      </c>
      <c r="S1469" t="str">
        <f t="shared" si="717"/>
        <v>0.185931973177847i</v>
      </c>
      <c r="T1469" t="str">
        <f t="shared" si="718"/>
        <v>0.205853121272103-0.0599581189722226i</v>
      </c>
      <c r="U1469" t="str">
        <f t="shared" si="719"/>
        <v>0.00005-0.00106443915925559i</v>
      </c>
      <c r="V1469" t="str">
        <f t="shared" si="720"/>
        <v>0.00002-0.0119217185836626i</v>
      </c>
      <c r="W1469" t="str">
        <f t="shared" si="721"/>
        <v>0.0000422727691805133-0.000977340908001797i</v>
      </c>
      <c r="X1469" t="str">
        <f t="shared" si="722"/>
        <v>0.0000470366713328759-0.000976904571379157i</v>
      </c>
      <c r="Y1469" t="str">
        <f t="shared" si="723"/>
        <v>0.009+0.67104419080678i</v>
      </c>
      <c r="Z1469" t="str">
        <f t="shared" si="724"/>
        <v>-0.0174804813802372-0.00107837918208742i</v>
      </c>
      <c r="AA1469" t="str">
        <f t="shared" si="725"/>
        <v>0.241752850226637-17.905385174831i</v>
      </c>
      <c r="AB1469" t="str">
        <f t="shared" si="726"/>
        <v>0.619239740618408-0.180363794393233i</v>
      </c>
      <c r="AC1469" t="str">
        <f t="shared" si="727"/>
        <v>1.02925409332947-1.09969170176145i</v>
      </c>
      <c r="AD1469" t="str">
        <f t="shared" si="728"/>
        <v>0.368362862598562+0.218334607848447i</v>
      </c>
      <c r="AE1469" t="str">
        <f t="shared" si="729"/>
        <v>-0.00620371266499201-0.00421382888963656i</v>
      </c>
      <c r="AF1469" t="str">
        <f t="shared" si="730"/>
        <v>-3.94481117583905-0.661746031207203i</v>
      </c>
      <c r="AG1469" t="str">
        <f t="shared" si="731"/>
        <v>1.01447427324135-0.023685283249152i</v>
      </c>
      <c r="AH1469" t="str">
        <f t="shared" si="732"/>
        <v>0.0208861835747406+0.0209199358381685i</v>
      </c>
      <c r="AI1469">
        <f t="shared" si="733"/>
        <v>-30.585499991412025</v>
      </c>
      <c r="AJ1469">
        <f t="shared" si="734"/>
        <v>45.046257864887131</v>
      </c>
      <c r="AK1469"/>
      <c r="AL1469"/>
      <c r="AM1469"/>
      <c r="AN1469"/>
    </row>
    <row r="1470" spans="1:40" x14ac:dyDescent="0.35">
      <c r="A1470"/>
      <c r="B1470">
        <f t="shared" si="735"/>
        <v>133600</v>
      </c>
      <c r="C1470" s="237" t="str">
        <f t="shared" si="703"/>
        <v>-1.18510107482465E-06+0.00507354941452423i</v>
      </c>
      <c r="D1470" s="208" t="str">
        <f t="shared" si="704"/>
        <v>-1.64875460548817+0.0388972121780191i</v>
      </c>
      <c r="E1470" t="str">
        <f t="shared" si="705"/>
        <v>36500</v>
      </c>
      <c r="F1470" t="str">
        <f t="shared" si="706"/>
        <v>0.21505376344086</v>
      </c>
      <c r="G1470" t="str">
        <f t="shared" si="701"/>
        <v>0.21505376344086</v>
      </c>
      <c r="H1470" t="str">
        <f t="shared" si="707"/>
        <v>2.29636949459055+0.700251479063073i</v>
      </c>
      <c r="I1470" t="str">
        <f t="shared" si="708"/>
        <v>524.645973149495i</v>
      </c>
      <c r="J1470" t="str">
        <f t="shared" si="702"/>
        <v>-371.582998371386+114.775750253969i</v>
      </c>
      <c r="K1470" t="str">
        <f t="shared" si="709"/>
        <v>0.398133364086422-1.2889446494714i</v>
      </c>
      <c r="L1470" t="str">
        <f t="shared" si="710"/>
        <v>0.121508260907387-0.334375309559668i</v>
      </c>
      <c r="M1470" t="str">
        <f t="shared" si="711"/>
        <v>0.519641624993809-1.62331995903107i</v>
      </c>
      <c r="N1470" t="str">
        <f t="shared" si="712"/>
        <v>-1.66643220692722i</v>
      </c>
      <c r="O1470" t="str">
        <f t="shared" si="713"/>
        <v>-0.0954901622950689-0.995430373710217i</v>
      </c>
      <c r="P1470" t="str">
        <f t="shared" si="714"/>
        <v>1.09549016229507+0.995430373710217i</v>
      </c>
      <c r="Q1470" t="str">
        <f t="shared" si="715"/>
        <v>-1.09549016229507+0.671001833217003i</v>
      </c>
      <c r="R1470" t="str">
        <f t="shared" si="716"/>
        <v>-0.322456218060209-1.10617067032542i</v>
      </c>
      <c r="S1470" t="str">
        <f t="shared" si="717"/>
        <v>0.186071248064123i</v>
      </c>
      <c r="T1470" t="str">
        <f t="shared" si="718"/>
        <v>0.205826557199378-0.0599998309405001i</v>
      </c>
      <c r="U1470" t="str">
        <f t="shared" si="719"/>
        <v>0.00005-0.00106364242335794i</v>
      </c>
      <c r="V1470" t="str">
        <f t="shared" si="720"/>
        <v>0.00002-0.0119127951416089i</v>
      </c>
      <c r="W1470" t="str">
        <f t="shared" si="721"/>
        <v>0.0000422727679618307-0.000976609591322559i</v>
      </c>
      <c r="X1470" t="str">
        <f t="shared" si="722"/>
        <v>0.0000470295302009802-0.000976173616067398i</v>
      </c>
      <c r="Y1470" t="str">
        <f t="shared" si="723"/>
        <v>0.009+0.671546845631354i</v>
      </c>
      <c r="Z1470" t="str">
        <f t="shared" si="724"/>
        <v>-0.0174542959164338-0.00107708840117622i</v>
      </c>
      <c r="AA1470" t="str">
        <f t="shared" si="725"/>
        <v>0.241389902673702-17.8919488118453i</v>
      </c>
      <c r="AB1470" t="str">
        <f t="shared" si="726"/>
        <v>0.619159831557995-0.180489270792411i</v>
      </c>
      <c r="AC1470" t="str">
        <f t="shared" si="727"/>
        <v>1.02874938533341-1.09888425036692i</v>
      </c>
      <c r="AD1470" t="str">
        <f t="shared" si="728"/>
        <v>0.368642691388753+0.21832953680431i</v>
      </c>
      <c r="AE1470" t="str">
        <f t="shared" si="729"/>
        <v>-0.00619923841120378-0.00420784910975356i</v>
      </c>
      <c r="AF1470" t="str">
        <f t="shared" si="730"/>
        <v>-3.94512410007872-0.661354266885054i</v>
      </c>
      <c r="AG1470" t="str">
        <f t="shared" si="731"/>
        <v>1.01446308562244-0.0236857816991454i</v>
      </c>
      <c r="AH1470" t="str">
        <f t="shared" si="732"/>
        <v>0.0208770790579895+0.0208926967817166i</v>
      </c>
      <c r="AI1470">
        <f t="shared" si="733"/>
        <v>-30.593056457470361</v>
      </c>
      <c r="AJ1470">
        <f t="shared" si="734"/>
        <v>45.021422897190035</v>
      </c>
      <c r="AK1470"/>
      <c r="AL1470"/>
      <c r="AM1470"/>
      <c r="AN1470"/>
    </row>
    <row r="1471" spans="1:40" x14ac:dyDescent="0.35">
      <c r="A1471"/>
      <c r="B1471">
        <f t="shared" si="735"/>
        <v>133700</v>
      </c>
      <c r="C1471" s="237" t="str">
        <f t="shared" si="703"/>
        <v>-1.18332896141229E-06+0.00506975468837502i</v>
      </c>
      <c r="D1471" s="208" t="str">
        <f t="shared" si="704"/>
        <v>-1.64875459190196+0.0388681192775418i</v>
      </c>
      <c r="E1471" t="str">
        <f t="shared" si="705"/>
        <v>36500</v>
      </c>
      <c r="F1471" t="str">
        <f t="shared" si="706"/>
        <v>0.21505376344086</v>
      </c>
      <c r="G1471" t="str">
        <f t="shared" si="701"/>
        <v>0.21505376344086</v>
      </c>
      <c r="H1471" t="str">
        <f t="shared" si="707"/>
        <v>2.29668182280776+0.699831006289934i</v>
      </c>
      <c r="I1471" t="str">
        <f t="shared" si="708"/>
        <v>525.038672231194i</v>
      </c>
      <c r="J1471" t="str">
        <f t="shared" si="702"/>
        <v>-372.140966093117+114.861660246674i</v>
      </c>
      <c r="K1471" t="str">
        <f t="shared" si="709"/>
        <v>0.397586885529522-1.28814408018444i</v>
      </c>
      <c r="L1471" t="str">
        <f t="shared" si="710"/>
        <v>0.121347732632224-0.334183506390704i</v>
      </c>
      <c r="M1471" t="str">
        <f t="shared" si="711"/>
        <v>0.518934618161746-1.62232758657514i</v>
      </c>
      <c r="N1471" t="str">
        <f t="shared" si="712"/>
        <v>-1.66767953642342i</v>
      </c>
      <c r="O1471" t="str">
        <f t="shared" si="713"/>
        <v>-0.0967317173563886-0.995310491684521i</v>
      </c>
      <c r="P1471" t="str">
        <f t="shared" si="714"/>
        <v>1.09673171735639+0.995310491684521i</v>
      </c>
      <c r="Q1471" t="str">
        <f t="shared" si="715"/>
        <v>-1.09673171735639+0.672369044738899i</v>
      </c>
      <c r="R1471" t="str">
        <f t="shared" si="716"/>
        <v>-0.322439001994982-1.10520054837492i</v>
      </c>
      <c r="S1471" t="str">
        <f t="shared" si="717"/>
        <v>0.186210522950398i</v>
      </c>
      <c r="T1471" t="str">
        <f t="shared" si="718"/>
        <v>0.205799972077961-0.06004153518109i</v>
      </c>
      <c r="U1471" t="str">
        <f t="shared" si="719"/>
        <v>0.00005-0.00106284687928662i</v>
      </c>
      <c r="V1471" t="str">
        <f t="shared" si="720"/>
        <v>0.00002-0.0119038850480101i</v>
      </c>
      <c r="W1471" t="str">
        <f t="shared" si="721"/>
        <v>0.0000422727667422354-0.00097587936877895i</v>
      </c>
      <c r="X1471" t="str">
        <f t="shared" si="722"/>
        <v>0.0000470224050824211-0.000975443754272527i</v>
      </c>
      <c r="Y1471" t="str">
        <f t="shared" si="723"/>
        <v>0.009+0.672049500455928i</v>
      </c>
      <c r="Z1471" t="str">
        <f t="shared" si="724"/>
        <v>-0.0174281692787695-0.00107580063887734i</v>
      </c>
      <c r="AA1471" t="str">
        <f t="shared" si="725"/>
        <v>0.24102777273313-17.8785326247142i</v>
      </c>
      <c r="AB1471" t="str">
        <f t="shared" si="726"/>
        <v>0.619079859179685-0.180614723945446i</v>
      </c>
      <c r="AC1471" t="str">
        <f t="shared" si="727"/>
        <v>1.02824572113669-1.09807756664528i</v>
      </c>
      <c r="AD1471" t="str">
        <f t="shared" si="728"/>
        <v>0.36892254853974+0.218324127998782i</v>
      </c>
      <c r="AE1471" t="str">
        <f t="shared" si="729"/>
        <v>-0.00619477139032222-0.00420187697381782i</v>
      </c>
      <c r="AF1471" t="str">
        <f t="shared" si="730"/>
        <v>-3.94543641470972-0.660962887012392i</v>
      </c>
      <c r="AG1471" t="str">
        <f t="shared" si="731"/>
        <v>1.01445189296385-0.0236862813431531i</v>
      </c>
      <c r="AH1471" t="str">
        <f t="shared" si="732"/>
        <v>0.020867984113919+0.0208654914981772i</v>
      </c>
      <c r="AI1471">
        <f t="shared" si="733"/>
        <v>-30.600608845859085</v>
      </c>
      <c r="AJ1471">
        <f t="shared" si="734"/>
        <v>44.996577894371647</v>
      </c>
      <c r="AK1471"/>
      <c r="AL1471"/>
      <c r="AM1471"/>
      <c r="AN1471"/>
    </row>
    <row r="1472" spans="1:40" x14ac:dyDescent="0.35">
      <c r="A1472"/>
      <c r="B1472">
        <f t="shared" si="735"/>
        <v>133800</v>
      </c>
      <c r="C1472" s="237" t="str">
        <f t="shared" si="703"/>
        <v>-0.0000011815608198631+0.00506596563446127i</v>
      </c>
      <c r="D1472" s="208" t="str">
        <f t="shared" si="704"/>
        <v>-1.64875457834621+0.0388390698642031i</v>
      </c>
      <c r="E1472" t="str">
        <f t="shared" si="705"/>
        <v>36500</v>
      </c>
      <c r="F1472" t="str">
        <f t="shared" si="706"/>
        <v>0.21505376344086</v>
      </c>
      <c r="G1472" t="str">
        <f t="shared" si="701"/>
        <v>0.21505376344086</v>
      </c>
      <c r="H1472" t="str">
        <f t="shared" si="707"/>
        <v>2.29699354290402+0.699410961093086i</v>
      </c>
      <c r="I1472" t="str">
        <f t="shared" si="708"/>
        <v>525.431371312893i</v>
      </c>
      <c r="J1472" t="str">
        <f t="shared" si="702"/>
        <v>-372.699351299114+114.947570239379i</v>
      </c>
      <c r="K1472" t="str">
        <f t="shared" si="709"/>
        <v>0.397041497891917-1.28734438139913i</v>
      </c>
      <c r="L1472" t="str">
        <f t="shared" si="710"/>
        <v>0.121187508319225-0.333991879631683i</v>
      </c>
      <c r="M1472" t="str">
        <f t="shared" si="711"/>
        <v>0.518229006211142-1.62133626103081i</v>
      </c>
      <c r="N1472" t="str">
        <f t="shared" si="712"/>
        <v>-1.66892686591962i</v>
      </c>
      <c r="O1472" t="str">
        <f t="shared" si="713"/>
        <v>-0.0979731219195354-0.995189061124237i</v>
      </c>
      <c r="P1472" t="str">
        <f t="shared" si="714"/>
        <v>1.09797312191954+0.995189061124237i</v>
      </c>
      <c r="Q1472" t="str">
        <f t="shared" si="715"/>
        <v>-1.09797312191954+0.673737804795383i</v>
      </c>
      <c r="R1472" t="str">
        <f t="shared" si="716"/>
        <v>-0.32242177015266-1.10423176356586i</v>
      </c>
      <c r="S1472" t="str">
        <f t="shared" si="717"/>
        <v>0.186349797836674i</v>
      </c>
      <c r="T1472" t="str">
        <f t="shared" si="718"/>
        <v>0.205773365905332-0.0600832316860908i</v>
      </c>
      <c r="U1472" t="str">
        <f t="shared" si="719"/>
        <v>0.00005-0.00106205252436936i</v>
      </c>
      <c r="V1472" t="str">
        <f t="shared" si="720"/>
        <v>0.00002-0.0118949882729369i</v>
      </c>
      <c r="W1472" t="str">
        <f t="shared" si="721"/>
        <v>0.0000422727655217278-0.000975150237917742i</v>
      </c>
      <c r="X1472" t="str">
        <f t="shared" si="722"/>
        <v>0.0000470152959293434-0.000974714983542933i</v>
      </c>
      <c r="Y1472" t="str">
        <f t="shared" si="723"/>
        <v>0.009+0.672552155280503i</v>
      </c>
      <c r="Z1472" t="str">
        <f t="shared" si="724"/>
        <v>-0.0174021012911016-0.00107451588515978i</v>
      </c>
      <c r="AA1472" t="str">
        <f t="shared" si="725"/>
        <v>0.24066645794837-17.8651365679712i</v>
      </c>
      <c r="AB1472" t="str">
        <f t="shared" si="726"/>
        <v>0.618999823475899-0.180740153828567i</v>
      </c>
      <c r="AC1472" t="str">
        <f t="shared" si="727"/>
        <v>1.02774309813825-1.09727164967417i</v>
      </c>
      <c r="AD1472" t="str">
        <f t="shared" si="728"/>
        <v>0.369202433669368+0.218318381348406i</v>
      </c>
      <c r="AE1472" t="str">
        <f t="shared" si="729"/>
        <v>-0.00619031157885432-0.00419591246575169i</v>
      </c>
      <c r="AF1472" t="str">
        <f t="shared" si="730"/>
        <v>-3.94574812125023-0.660571891228883i</v>
      </c>
      <c r="AG1472" t="str">
        <f t="shared" si="731"/>
        <v>1.01444069527103-0.0236867821536149i</v>
      </c>
      <c r="AH1472" t="str">
        <f t="shared" si="732"/>
        <v>0.0208588987050676+0.0208383199173151i</v>
      </c>
      <c r="AI1472">
        <f t="shared" si="733"/>
        <v>-30.608157164931388</v>
      </c>
      <c r="AJ1472">
        <f t="shared" si="734"/>
        <v>44.971722871957908</v>
      </c>
      <c r="AK1472"/>
      <c r="AL1472"/>
      <c r="AM1472"/>
      <c r="AN1472"/>
    </row>
    <row r="1473" spans="1:40" x14ac:dyDescent="0.35">
      <c r="A1473"/>
      <c r="B1473">
        <f t="shared" si="735"/>
        <v>133900</v>
      </c>
      <c r="C1473" s="237" t="str">
        <f t="shared" si="703"/>
        <v>-1.17979663831636E-06+0.00506218224007447i</v>
      </c>
      <c r="D1473" s="208" t="str">
        <f t="shared" si="704"/>
        <v>-1.64875456482082+0.038810063840571i</v>
      </c>
      <c r="E1473" t="str">
        <f t="shared" si="705"/>
        <v>36500</v>
      </c>
      <c r="F1473" t="str">
        <f t="shared" si="706"/>
        <v>0.21505376344086</v>
      </c>
      <c r="G1473" t="str">
        <f t="shared" si="701"/>
        <v>0.21505376344086</v>
      </c>
      <c r="H1473" t="str">
        <f t="shared" si="707"/>
        <v>2.29730465639305+0.698991343014331i</v>
      </c>
      <c r="I1473" t="str">
        <f t="shared" si="708"/>
        <v>525.824070394592i</v>
      </c>
      <c r="J1473" t="str">
        <f t="shared" si="702"/>
        <v>-373.258153989377+115.033480232084i</v>
      </c>
      <c r="K1473" t="str">
        <f t="shared" si="709"/>
        <v>0.3964971983662-1.286545552004i</v>
      </c>
      <c r="L1473" t="str">
        <f t="shared" si="710"/>
        <v>0.12102758723984-0.333800429151517i</v>
      </c>
      <c r="M1473" t="str">
        <f t="shared" si="711"/>
        <v>0.51752478560604-1.62034598115552i</v>
      </c>
      <c r="N1473" t="str">
        <f t="shared" si="712"/>
        <v>-1.67017419541583i</v>
      </c>
      <c r="O1473" t="str">
        <f t="shared" si="713"/>
        <v>-0.0992143740531044-0.995066082218287i</v>
      </c>
      <c r="P1473" t="str">
        <f t="shared" si="714"/>
        <v>1.0992143740531+0.995066082218287i</v>
      </c>
      <c r="Q1473" t="str">
        <f t="shared" si="715"/>
        <v>-1.0992143740531+0.675108113197543i</v>
      </c>
      <c r="R1473" t="str">
        <f t="shared" si="716"/>
        <v>-0.322404522526174-1.10326431288889i</v>
      </c>
      <c r="S1473" t="str">
        <f t="shared" si="717"/>
        <v>0.186489072722949i</v>
      </c>
      <c r="T1473" t="str">
        <f t="shared" si="718"/>
        <v>0.205746738678971-0.0601249204475913i</v>
      </c>
      <c r="U1473" t="str">
        <f t="shared" si="719"/>
        <v>0.00005-0.0010612593559419i</v>
      </c>
      <c r="V1473" t="str">
        <f t="shared" si="720"/>
        <v>0.00002-0.0118861047865493i</v>
      </c>
      <c r="W1473" t="str">
        <f t="shared" si="721"/>
        <v>0.0000422727643003079-0.000974422196293055i</v>
      </c>
      <c r="X1473" t="str">
        <f t="shared" si="722"/>
        <v>0.0000470082026940707-0.000973987301434367i</v>
      </c>
      <c r="Y1473" t="str">
        <f t="shared" si="723"/>
        <v>0.009+0.673054810105077i</v>
      </c>
      <c r="Z1473" t="str">
        <f t="shared" si="724"/>
        <v>-0.0173760917779475-0.00107323413003475i</v>
      </c>
      <c r="AA1473" t="str">
        <f t="shared" si="725"/>
        <v>0.2403059558721-17.8517605962868i</v>
      </c>
      <c r="AB1473" t="str">
        <f t="shared" si="726"/>
        <v>0.618919724439055-0.180865560417978i</v>
      </c>
      <c r="AC1473" t="str">
        <f t="shared" si="727"/>
        <v>1.02724151374496-1.09646649853154i</v>
      </c>
      <c r="AD1473" t="str">
        <f t="shared" si="728"/>
        <v>0.36948234639529+0.218312296770126i</v>
      </c>
      <c r="AE1473" t="str">
        <f t="shared" si="729"/>
        <v>-0.00618585895339598-0.00418995556952897i</v>
      </c>
      <c r="AF1473" t="str">
        <f t="shared" si="730"/>
        <v>-3.94605922121387-0.66018127917376i</v>
      </c>
      <c r="AG1473" t="str">
        <f t="shared" si="731"/>
        <v>1.01442949254945-0.0236872841030416i</v>
      </c>
      <c r="AH1473" t="str">
        <f t="shared" si="732"/>
        <v>0.0208498227941162+0.0208111819691114i</v>
      </c>
      <c r="AI1473">
        <f t="shared" si="733"/>
        <v>-30.615701423022411</v>
      </c>
      <c r="AJ1473">
        <f t="shared" si="734"/>
        <v>44.946857845426514</v>
      </c>
      <c r="AK1473"/>
      <c r="AL1473"/>
      <c r="AM1473"/>
      <c r="AN1473"/>
    </row>
    <row r="1474" spans="1:40" x14ac:dyDescent="0.35">
      <c r="A1474"/>
      <c r="B1474">
        <f t="shared" si="735"/>
        <v>134000</v>
      </c>
      <c r="C1474" s="237" t="str">
        <f t="shared" si="703"/>
        <v>-1.17803640495557E-06+0.00505840449254406i</v>
      </c>
      <c r="D1474" s="208" t="str">
        <f t="shared" si="704"/>
        <v>-1.6487545513257+0.0387811011095045i</v>
      </c>
      <c r="E1474" t="str">
        <f t="shared" si="705"/>
        <v>36500</v>
      </c>
      <c r="F1474" t="str">
        <f t="shared" si="706"/>
        <v>0.21505376344086</v>
      </c>
      <c r="G1474" t="str">
        <f t="shared" si="701"/>
        <v>0.21505376344086</v>
      </c>
      <c r="H1474" t="str">
        <f t="shared" si="707"/>
        <v>2.29761516478409+0.698572151595378i</v>
      </c>
      <c r="I1474" t="str">
        <f t="shared" si="708"/>
        <v>526.21676947629i</v>
      </c>
      <c r="J1474" t="str">
        <f t="shared" si="702"/>
        <v>-373.817374163907+115.119390224789i</v>
      </c>
      <c r="K1474" t="str">
        <f t="shared" si="709"/>
        <v>0.395953984153654-1.28574759088833i</v>
      </c>
      <c r="L1474" t="str">
        <f t="shared" si="710"/>
        <v>0.120867968667566-0.333609154818765i</v>
      </c>
      <c r="M1474" t="str">
        <f t="shared" si="711"/>
        <v>0.51682195282122-1.61935674570709i</v>
      </c>
      <c r="N1474" t="str">
        <f t="shared" si="712"/>
        <v>-1.67142152491203i</v>
      </c>
      <c r="O1474" t="str">
        <f t="shared" si="713"/>
        <v>-0.100455471825897-0.994941555158008i</v>
      </c>
      <c r="P1474" t="str">
        <f t="shared" si="714"/>
        <v>1.1004554718259+0.994941555158008i</v>
      </c>
      <c r="Q1474" t="str">
        <f t="shared" si="715"/>
        <v>-1.1004554718259+0.676479969754022i</v>
      </c>
      <c r="R1474" t="str">
        <f t="shared" si="716"/>
        <v>-0.322387259108487-1.10229819334363i</v>
      </c>
      <c r="S1474" t="str">
        <f t="shared" si="717"/>
        <v>0.186628347609225i</v>
      </c>
      <c r="T1474" t="str">
        <f t="shared" si="718"/>
        <v>0.205720090396356-0.060166601457684i</v>
      </c>
      <c r="U1474" t="str">
        <f t="shared" si="719"/>
        <v>0.00005-0.00106046737134792i</v>
      </c>
      <c r="V1474" t="str">
        <f t="shared" si="720"/>
        <v>0.00002-0.0118772345590967i</v>
      </c>
      <c r="W1474" t="str">
        <f t="shared" si="721"/>
        <v>0.0000422727630779756-0.000973695241466307i</v>
      </c>
      <c r="X1474" t="str">
        <f t="shared" si="722"/>
        <v>0.0000470011253291038-0.000973260705509837i</v>
      </c>
      <c r="Y1474" t="str">
        <f t="shared" si="723"/>
        <v>0.009+0.673557464929652i</v>
      </c>
      <c r="Z1474" t="str">
        <f t="shared" si="724"/>
        <v>-0.0173501405644798-0.0010719553635554i</v>
      </c>
      <c r="AA1474" t="str">
        <f t="shared" si="725"/>
        <v>0.239946264066186-17.8384046644673i</v>
      </c>
      <c r="AB1474" t="str">
        <f t="shared" si="726"/>
        <v>0.618839562061568-0.18099094368989i</v>
      </c>
      <c r="AC1474" t="str">
        <f t="shared" si="727"/>
        <v>1.02674096537157-1.09566211229559i</v>
      </c>
      <c r="AD1474" t="str">
        <f t="shared" si="728"/>
        <v>0.369762286334993+0.218305874181264i</v>
      </c>
      <c r="AE1474" t="str">
        <f t="shared" si="729"/>
        <v>-0.00618141349063129-0.00418400626917387i</v>
      </c>
      <c r="AF1474" t="str">
        <f t="shared" si="730"/>
        <v>-3.94636971610979-0.659791050485873i</v>
      </c>
      <c r="AG1474" t="str">
        <f t="shared" si="731"/>
        <v>1.01441828480458-0.0236877871640148i</v>
      </c>
      <c r="AH1474" t="str">
        <f t="shared" si="732"/>
        <v>0.0208407563438886+0.0207840775837604i</v>
      </c>
      <c r="AI1474">
        <f t="shared" si="733"/>
        <v>-30.623241628449549</v>
      </c>
      <c r="AJ1474">
        <f t="shared" si="734"/>
        <v>44.921982830202261</v>
      </c>
      <c r="AK1474"/>
      <c r="AL1474"/>
      <c r="AM1474"/>
      <c r="AN1474"/>
    </row>
    <row r="1475" spans="1:40" x14ac:dyDescent="0.35">
      <c r="A1475"/>
      <c r="B1475">
        <f t="shared" si="735"/>
        <v>134100</v>
      </c>
      <c r="C1475" s="237" t="str">
        <f t="shared" si="703"/>
        <v>-1.17628010800829E-06+0.00505463237923723i</v>
      </c>
      <c r="D1475" s="208" t="str">
        <f t="shared" si="704"/>
        <v>-1.64875453786076+0.0387521815741521i</v>
      </c>
      <c r="E1475" t="str">
        <f t="shared" si="705"/>
        <v>36500</v>
      </c>
      <c r="F1475" t="str">
        <f t="shared" si="706"/>
        <v>0.21505376344086</v>
      </c>
      <c r="G1475" t="str">
        <f t="shared" si="701"/>
        <v>0.21505376344086</v>
      </c>
      <c r="H1475" t="str">
        <f t="shared" si="707"/>
        <v>2.29792506958192+0.698153386377811i</v>
      </c>
      <c r="I1475" t="str">
        <f t="shared" si="708"/>
        <v>526.609468557989i</v>
      </c>
      <c r="J1475" t="str">
        <f t="shared" si="702"/>
        <v>-374.377011822702+115.205300217494i</v>
      </c>
      <c r="K1475" t="str">
        <f t="shared" si="709"/>
        <v>0.395411852464228-1.28495049694213i</v>
      </c>
      <c r="L1475" t="str">
        <f t="shared" si="710"/>
        <v>0.120708651877942-0.333418056501643i</v>
      </c>
      <c r="M1475" t="str">
        <f t="shared" si="711"/>
        <v>0.51612050434217-1.61836855344377i</v>
      </c>
      <c r="N1475" t="str">
        <f t="shared" si="712"/>
        <v>-1.67266885440823i</v>
      </c>
      <c r="O1475" t="str">
        <f t="shared" si="713"/>
        <v>-0.101696413306986-0.994815480137143i</v>
      </c>
      <c r="P1475" t="str">
        <f t="shared" si="714"/>
        <v>1.10169641330699+0.994815480137143i</v>
      </c>
      <c r="Q1475" t="str">
        <f t="shared" si="715"/>
        <v>-1.10169641330699+0.677853374271087i</v>
      </c>
      <c r="R1475" t="str">
        <f t="shared" si="716"/>
        <v>-0.322369979892513-1.10133340193864i</v>
      </c>
      <c r="S1475" t="str">
        <f t="shared" si="717"/>
        <v>0.1867676224955i</v>
      </c>
      <c r="T1475" t="str">
        <f t="shared" si="718"/>
        <v>0.205693421054961-0.0602082747084468i</v>
      </c>
      <c r="U1475" t="str">
        <f t="shared" si="719"/>
        <v>0.00005-0.00105967656793901i</v>
      </c>
      <c r="V1475" t="str">
        <f t="shared" si="720"/>
        <v>0.00002-0.0118683775609169i</v>
      </c>
      <c r="W1475" t="str">
        <f t="shared" si="721"/>
        <v>0.0000422727618547307-0.000972969371006169i</v>
      </c>
      <c r="X1475" t="str">
        <f t="shared" si="722"/>
        <v>0.0000469940637871205-0.000972535193339632i</v>
      </c>
      <c r="Y1475" t="str">
        <f t="shared" si="723"/>
        <v>0.009+0.674060119754226i</v>
      </c>
      <c r="Z1475" t="str">
        <f t="shared" si="724"/>
        <v>-0.0173242474765246-0.00107067957581671i</v>
      </c>
      <c r="AA1475" t="str">
        <f t="shared" si="725"/>
        <v>0.239587380101638-17.825068727455i</v>
      </c>
      <c r="AB1475" t="str">
        <f t="shared" si="726"/>
        <v>0.618759336335837-0.181116303620474i</v>
      </c>
      <c r="AC1475" t="str">
        <f t="shared" si="727"/>
        <v>1.02624145044073-1.09485849004484i</v>
      </c>
      <c r="AD1475" t="str">
        <f t="shared" si="728"/>
        <v>0.370042253105759+0.218299113499534i</v>
      </c>
      <c r="AE1475" t="str">
        <f t="shared" si="729"/>
        <v>-0.00617697516733207-0.00417806454876139i</v>
      </c>
      <c r="AF1475" t="str">
        <f t="shared" si="730"/>
        <v>-3.94667960744268-0.659401204803659i</v>
      </c>
      <c r="AG1475" t="str">
        <f t="shared" si="731"/>
        <v>1.0144070720419-0.0236882913091859i</v>
      </c>
      <c r="AH1475" t="str">
        <f t="shared" si="732"/>
        <v>0.0208316993173493+0.0207570066916704i</v>
      </c>
      <c r="AI1475">
        <f t="shared" si="733"/>
        <v>-30.630777789512479</v>
      </c>
      <c r="AJ1475">
        <f t="shared" si="734"/>
        <v>44.897097841661669</v>
      </c>
      <c r="AK1475"/>
      <c r="AL1475"/>
      <c r="AM1475"/>
      <c r="AN1475"/>
    </row>
    <row r="1476" spans="1:40" x14ac:dyDescent="0.35">
      <c r="A1476"/>
      <c r="B1476">
        <f t="shared" si="735"/>
        <v>134200</v>
      </c>
      <c r="C1476" s="237" t="str">
        <f t="shared" si="703"/>
        <v>-1.17452773574592E-06+0.00505086588755886i</v>
      </c>
      <c r="D1476" s="208" t="str">
        <f t="shared" si="704"/>
        <v>-1.6487545244259+0.0387233051379513i</v>
      </c>
      <c r="E1476" t="str">
        <f t="shared" si="705"/>
        <v>36500</v>
      </c>
      <c r="F1476" t="str">
        <f t="shared" si="706"/>
        <v>0.21505376344086</v>
      </c>
      <c r="G1476" t="str">
        <f t="shared" si="701"/>
        <v>0.21505376344086</v>
      </c>
      <c r="H1476" t="str">
        <f t="shared" si="707"/>
        <v>2.29823437228685+0.69773504690313i</v>
      </c>
      <c r="I1476" t="str">
        <f t="shared" si="708"/>
        <v>527.002167639688i</v>
      </c>
      <c r="J1476" t="str">
        <f t="shared" si="702"/>
        <v>-374.937066965764+115.2912102102i</v>
      </c>
      <c r="K1476" t="str">
        <f t="shared" si="709"/>
        <v>0.394870800516491-1.28415426905613i</v>
      </c>
      <c r="L1476" t="str">
        <f t="shared" si="710"/>
        <v>0.120549636148542-0.333227134068019i</v>
      </c>
      <c r="M1476" t="str">
        <f t="shared" si="711"/>
        <v>0.515420436665033-1.61738140312415i</v>
      </c>
      <c r="N1476" t="str">
        <f t="shared" si="712"/>
        <v>-1.67391618390444i</v>
      </c>
      <c r="O1476" t="str">
        <f t="shared" si="713"/>
        <v>-0.102937196565686-0.994687857351842i</v>
      </c>
      <c r="P1476" t="str">
        <f t="shared" si="714"/>
        <v>1.10293719656569+0.994687857351842i</v>
      </c>
      <c r="Q1476" t="str">
        <f t="shared" si="715"/>
        <v>-1.10293719656569+0.679228326552598i</v>
      </c>
      <c r="R1476" t="str">
        <f t="shared" si="716"/>
        <v>-0.322352684871176-1.10036993569139i</v>
      </c>
      <c r="S1476" t="str">
        <f t="shared" si="717"/>
        <v>0.186906897381776i</v>
      </c>
      <c r="T1476" t="str">
        <f t="shared" si="718"/>
        <v>0.205666730652262-0.0602499401919569i</v>
      </c>
      <c r="U1476" t="str">
        <f t="shared" si="719"/>
        <v>0.00005-0.00105888694307467i</v>
      </c>
      <c r="V1476" t="str">
        <f t="shared" si="720"/>
        <v>0.00002-0.0118595337624363i</v>
      </c>
      <c r="W1476" t="str">
        <f t="shared" si="721"/>
        <v>0.0000422727606305733-0.000972244582488562i</v>
      </c>
      <c r="X1476" t="str">
        <f t="shared" si="722"/>
        <v>0.0000469870180209751-0.00097181076250126i</v>
      </c>
      <c r="Y1476" t="str">
        <f t="shared" si="723"/>
        <v>0.009+0.6745627745788i</v>
      </c>
      <c r="Z1476" t="str">
        <f t="shared" si="724"/>
        <v>-0.0172984123405576-0.00106940675695518i</v>
      </c>
      <c r="AA1476" t="str">
        <f t="shared" si="725"/>
        <v>0.239229301558571-17.811752740327i</v>
      </c>
      <c r="AB1476" t="str">
        <f t="shared" si="726"/>
        <v>0.618679047254272-0.181241640185895i</v>
      </c>
      <c r="AC1476" t="str">
        <f t="shared" si="727"/>
        <v>1.02574296638292-1.09405563085813i</v>
      </c>
      <c r="AD1476" t="str">
        <f t="shared" si="728"/>
        <v>0.370322246324693+0.218292014643051i</v>
      </c>
      <c r="AE1476" t="str">
        <f t="shared" si="729"/>
        <v>-0.00617254396035745-0.00417213039241698i</v>
      </c>
      <c r="AF1476" t="str">
        <f t="shared" si="730"/>
        <v>-3.94698889671275-0.659011741765179i</v>
      </c>
      <c r="AG1476" t="str">
        <f t="shared" si="731"/>
        <v>1.01439585426691-0.0236887965112761i</v>
      </c>
      <c r="AH1476" t="str">
        <f t="shared" si="732"/>
        <v>0.020822651677603+0.0207299692234623i</v>
      </c>
      <c r="AI1476">
        <f t="shared" si="733"/>
        <v>-30.638309914493355</v>
      </c>
      <c r="AJ1476">
        <f t="shared" si="734"/>
        <v>44.872202895132098</v>
      </c>
      <c r="AK1476"/>
      <c r="AL1476"/>
      <c r="AM1476"/>
      <c r="AN1476"/>
    </row>
    <row r="1477" spans="1:40" x14ac:dyDescent="0.35">
      <c r="A1477"/>
      <c r="B1477">
        <f t="shared" si="735"/>
        <v>134300</v>
      </c>
      <c r="C1477" s="237" t="str">
        <f t="shared" si="703"/>
        <v>-0.0000011727792764835+0.00504710500495132i</v>
      </c>
      <c r="D1477" s="208" t="str">
        <f t="shared" si="704"/>
        <v>-1.64875451102104+0.0386944717046268i</v>
      </c>
      <c r="E1477" t="str">
        <f t="shared" si="705"/>
        <v>36500</v>
      </c>
      <c r="F1477" t="str">
        <f t="shared" si="706"/>
        <v>0.21505376344086</v>
      </c>
      <c r="G1477" t="str">
        <f t="shared" ref="G1477:G1540" si="736">IF($C$11=$C$7,$C$24,F1477)</f>
        <v>0.21505376344086</v>
      </c>
      <c r="H1477" t="str">
        <f t="shared" si="707"/>
        <v>2.29854307439479+0.697317132712731i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0.120390920758969-0.333036387385424i</v>
      </c>
      <c r="M1477" t="str">
        <f t="shared" si="711"/>
        <v>0.514721746296576-1.61639529350724i</v>
      </c>
      <c r="N1477" t="str">
        <f t="shared" si="712"/>
        <v>-1.67516351340064i</v>
      </c>
      <c r="O1477" t="str">
        <f t="shared" si="713"/>
        <v>-0.104177819671528-0.994558687000665i</v>
      </c>
      <c r="P1477" t="str">
        <f t="shared" si="714"/>
        <v>1.10417781967153+0.994558687000665i</v>
      </c>
      <c r="Q1477" t="str">
        <f t="shared" si="715"/>
        <v>-1.10417781967153+0.680604826399975i</v>
      </c>
      <c r="R1477" t="str">
        <f t="shared" si="716"/>
        <v>-0.322335374037393-1.09940779162823i</v>
      </c>
      <c r="S1477" t="str">
        <f t="shared" si="717"/>
        <v>0.187046172268051i</v>
      </c>
      <c r="T1477" t="str">
        <f t="shared" si="718"/>
        <v>0.205640019185731-0.0602915979002849i</v>
      </c>
      <c r="U1477" t="str">
        <f t="shared" si="719"/>
        <v>0.0000499999999999999-0.00105809849412227i</v>
      </c>
      <c r="V1477" t="str">
        <f t="shared" si="720"/>
        <v>0.00002-0.0118507031341694i</v>
      </c>
      <c r="W1477" t="str">
        <f t="shared" si="721"/>
        <v>0.0000422727594055036-0.000971520873496662i</v>
      </c>
      <c r="X1477" t="str">
        <f t="shared" si="722"/>
        <v>0.000046979987983698-0.000971087410579498i</v>
      </c>
      <c r="Y1477" t="str">
        <f t="shared" si="723"/>
        <v>0.009+0.675065429403375i</v>
      </c>
      <c r="Z1477" t="str">
        <f t="shared" si="724"/>
        <v>-0.017272634983703-0.00106813689714871i</v>
      </c>
      <c r="AA1477" t="str">
        <f t="shared" si="725"/>
        <v>0.238872026026164-17.7984566582953i</v>
      </c>
      <c r="AB1477" t="str">
        <f t="shared" si="726"/>
        <v>0.618598694809266-0.181366953362302i</v>
      </c>
      <c r="AC1477" t="str">
        <f t="shared" si="727"/>
        <v>1.02524551063644-1.09325353381455i</v>
      </c>
      <c r="AD1477" t="str">
        <f t="shared" si="728"/>
        <v>0.370602265608728+0.218284577530307i</v>
      </c>
      <c r="AE1477" t="str">
        <f t="shared" si="729"/>
        <v>-0.00616811984665429-0.00416620378431641i</v>
      </c>
      <c r="AF1477" t="str">
        <f t="shared" si="730"/>
        <v>-3.94729758541583-0.658622661008104i</v>
      </c>
      <c r="AG1477" t="str">
        <f t="shared" si="731"/>
        <v>1.01438463148511-0.0236893027430774i</v>
      </c>
      <c r="AH1477" t="str">
        <f t="shared" si="732"/>
        <v>0.0208136133878975+0.0207029651099701i</v>
      </c>
      <c r="AI1477">
        <f t="shared" si="733"/>
        <v>-30.645838011655833</v>
      </c>
      <c r="AJ1477">
        <f t="shared" si="734"/>
        <v>44.847298005888881</v>
      </c>
      <c r="AK1477"/>
      <c r="AL1477"/>
      <c r="AM1477"/>
      <c r="AN1477"/>
    </row>
    <row r="1478" spans="1:40" x14ac:dyDescent="0.35">
      <c r="A1478"/>
      <c r="B1478">
        <f t="shared" si="735"/>
        <v>134400</v>
      </c>
      <c r="C1478" s="237" t="str">
        <f t="shared" ref="C1478:C1541" si="738">IMPRODUCT(COMPLEX(-1,0),IMDIV(IMPRODUCT(G1478,COMPLEX($C$100+$C$101,0)),COMPLEX($C$100,2*PI()*B1478*$C$103*$C$102*(2*$C$100+$C$101))))</f>
        <v>-1.17103471857954E-06+0.00504334971889438i</v>
      </c>
      <c r="D1478" s="208" t="str">
        <f t="shared" ref="D1478:D1541" si="739">IMPRODUCT(COMPLEX($C$106,0),IMSUB(C1478,G1478))</f>
        <v>-1.64875449764611+0.0386656811781903i</v>
      </c>
      <c r="E1478" t="str">
        <f t="shared" ref="E1478:E1541" si="740">IMDIV(COMPLEX($C$20*10^3,0),COMPLEX(1,2*PI()*B1478*$C$20*1000*$C$29*10^-12))</f>
        <v>36500</v>
      </c>
      <c r="F1478" t="str">
        <f t="shared" ref="F1478:F1541" si="741">IMDIV(COMPLEX($C$22*1000,0),IMSUM(COMPLEX($C$22*1000,0),E1478))</f>
        <v>0.21505376344086</v>
      </c>
      <c r="G1478" t="str">
        <f t="shared" si="736"/>
        <v>0.21505376344086</v>
      </c>
      <c r="H1478" t="str">
        <f t="shared" ref="H1478:H1541" si="742">IMPRODUCT(COMPLEX($C$108,0),IMPRODUCT(COMPLEX(-1,0),D1478),IMDIV(COMPLEX(0,2*PI()*B1478*$C$109*$C$110),COMPLEX(1,2*PI()*B1478*$C$109*$C$110)))</f>
        <v>2.29885117739722+0.696899643347937i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0.12023250499085-0.332845816321053i</v>
      </c>
      <c r="M1478" t="str">
        <f t="shared" ref="M1478:M1541" si="746">IMSUM(K1478,L1478)</f>
        <v>0.51402442975417-1.61541022335245i</v>
      </c>
      <c r="N1478" t="str">
        <f t="shared" ref="N1478:N1541" si="747">COMPLEX(0,-2*PI()*B1478*$C$43)</f>
        <v>-1.67641084289684i</v>
      </c>
      <c r="O1478" t="str">
        <f t="shared" ref="O1478:O1541" si="748">IMEXP(N1478)</f>
        <v>-0.105418280694324-0.99442796928458i</v>
      </c>
      <c r="P1478" t="str">
        <f t="shared" ref="P1478:P1541" si="749">IMSUB(COMPLEX(1,0),O1478)</f>
        <v>1.10541828069432+0.99442796928458i</v>
      </c>
      <c r="Q1478" t="str">
        <f t="shared" ref="Q1478:Q1541" si="750">IMSUM(COMPLEX(0,2*PI()*B1478*$C$43),O1478,COMPLEX(-1,0))</f>
        <v>-1.10541828069432+0.68198287361226i</v>
      </c>
      <c r="R1478" t="str">
        <f t="shared" ref="R1478:R1541" si="751">IMDIV(P1478,Q1478)</f>
        <v>-0.322318047384071-1.09844696678436i</v>
      </c>
      <c r="S1478" t="str">
        <f t="shared" ref="S1478:S1541" si="752">IMDIV(COMPLEX(0,2*PI()*B1478*$C$123),COMPLEX($C$124,0))</f>
        <v>0.187185447154327i</v>
      </c>
      <c r="T1478" t="str">
        <f t="shared" ref="T1478:T1541" si="753">IMPRODUCT(R1478,S1478)</f>
        <v>0.205613286652845-0.0603332478254969i</v>
      </c>
      <c r="U1478" t="str">
        <f t="shared" ref="U1478:U1541" si="754">IMDIV(COMPLEX(1,2*PI()*B1478*$C$16*10^-3*$C$15*10^-6),COMPLEX(0,2*PI()*B1478*$C$15*10^-6))</f>
        <v>0.0000499999999999999-0.001057311218457i</v>
      </c>
      <c r="V1478" t="str">
        <f t="shared" ref="V1478:V1541" si="755">IMSUM(COMPLEX($C$18*10^-3,0),IMDIV(COMPLEX(1,0),COMPLEX(0,2*PI()*B1478*($C$17*1*10^-6))))</f>
        <v>0.00002-0.0118418856467184i</v>
      </c>
      <c r="W1478" t="str">
        <f t="shared" ref="W1478:W1541" si="756">IMDIV(IMPRODUCT(U1478,V1478),IMSUM(U1478,V1478))</f>
        <v>0.0000422727581795216-0.000970798241620804i</v>
      </c>
      <c r="X1478" t="str">
        <f t="shared" ref="X1478:X1541" si="757">IMDIV(IMPRODUCT(COMPLEX($C$19,0),W1478),IMSUM(COMPLEX($C$19,0),W1478))</f>
        <v>0.0000469729736284934-0.000970365135166268i</v>
      </c>
      <c r="Y1478" t="str">
        <f t="shared" ref="Y1478:Y1541" si="758">COMPLEX($C$13*10^-3,2*PI()*B1478*$C$12*0.000001)</f>
        <v>0.009+0.675568084227949i</v>
      </c>
      <c r="Z1478" t="str">
        <f t="shared" ref="Z1478:Z1541" si="759">IMPRODUCT(COMPLEX($C$6,0),IMDIV(X1478,IMSUM(X1478,Y1478)))</f>
        <v>-0.0172469152337286-0.00106686998661633i</v>
      </c>
      <c r="AA1478" t="str">
        <f t="shared" ref="AA1478:AA1541" si="760">IMDIV(COMPLEX($C$6,0),IMSUM(X1478,Y1478))</f>
        <v>0.238515551102618-17.7851804367059i</v>
      </c>
      <c r="AB1478" t="str">
        <f t="shared" ref="AB1478:AB1541" si="761">IMPRODUCT(COMPLEX($C$119,0),T1478)</f>
        <v>0.618518278993232-0.181492243125827i</v>
      </c>
      <c r="AC1478" t="str">
        <f t="shared" ref="AC1478:AC1541" si="762">IMSUM(COMPLEX(1,0),IMPRODUCT(AB1478,M1478))</f>
        <v>1.0247490806474-1.09245219799359i</v>
      </c>
      <c r="AD1478" t="str">
        <f t="shared" ref="AD1478:AD1541" si="763">IMDIV(AB1478,AC1478)</f>
        <v>0.370882310574602+0.218276802080199i</v>
      </c>
      <c r="AE1478" t="str">
        <f t="shared" ref="AE1478:AE1541" si="764">IMPRODUCT(AD1478,AA1478,X1478)</f>
        <v>-0.00616370280325563-0.00416028470868552i</v>
      </c>
      <c r="AF1478" t="str">
        <f t="shared" ref="AF1478:AF1541" si="765">IMSUB(D1478,H1478)</f>
        <v>-3.94760567504333-0.658233962169747i</v>
      </c>
      <c r="AG1478" t="str">
        <f t="shared" ref="AG1478:AG1541" si="766">IMSUM(COMPLEX(1,0),IMPRODUCT(AD1478,AA1478,COMPLEX($C$127,0)))</f>
        <v>1.01437340370202-0.0236898099774504i</v>
      </c>
      <c r="AH1478" t="str">
        <f t="shared" ref="AH1478:AH1541" si="767">IMDIV(IMPRODUCT(AE1478,AF1478),AG1478)</f>
        <v>0.0208045844116181+0.0206759942822385i</v>
      </c>
      <c r="AI1478">
        <f t="shared" ref="AI1478:AI1541" si="768">20*LOG10(IMABS(AH1478))</f>
        <v>-30.653362089246521</v>
      </c>
      <c r="AJ1478">
        <f t="shared" ref="AJ1478:AJ1541" si="769">IMARGUMENT(AH1478)*180/PI()</f>
        <v>44.822383189160092</v>
      </c>
      <c r="AK1478"/>
      <c r="AL1478"/>
      <c r="AM1478"/>
      <c r="AN1478"/>
    </row>
    <row r="1479" spans="1:40" x14ac:dyDescent="0.35">
      <c r="A1479"/>
      <c r="B1479">
        <f t="shared" si="735"/>
        <v>134500</v>
      </c>
      <c r="C1479" s="237" t="str">
        <f t="shared" si="738"/>
        <v>-0.0000011692940504358+0.00503960001690502i</v>
      </c>
      <c r="D1479" s="208" t="str">
        <f t="shared" si="739"/>
        <v>-1.64875448430098+0.0386369334629385i</v>
      </c>
      <c r="E1479" t="str">
        <f t="shared" si="740"/>
        <v>36500</v>
      </c>
      <c r="F1479" t="str">
        <f t="shared" si="741"/>
        <v>0.21505376344086</v>
      </c>
      <c r="G1479" t="str">
        <f t="shared" si="736"/>
        <v>0.21505376344086</v>
      </c>
      <c r="H1479" t="str">
        <f t="shared" si="742"/>
        <v>2.29915868278115+0.696482578349952i</v>
      </c>
      <c r="I1479" t="str">
        <f t="shared" si="743"/>
        <v>528.180264884784i</v>
      </c>
      <c r="J1479" t="str">
        <f t="shared" si="737"/>
        <v>-376.619737300546+115.548940188315i</v>
      </c>
      <c r="K1479" t="str">
        <f t="shared" si="744"/>
        <v>0.393254095437906-1.28177077067787i</v>
      </c>
      <c r="L1479" t="str">
        <f t="shared" si="745"/>
        <v>0.120074388127826-0.332655420741765i</v>
      </c>
      <c r="M1479" t="str">
        <f t="shared" si="746"/>
        <v>0.513328483565732-1.61442619141964i</v>
      </c>
      <c r="N1479" t="str">
        <f t="shared" si="747"/>
        <v>-1.67765817239304i</v>
      </c>
      <c r="O1479" t="str">
        <f t="shared" si="748"/>
        <v>-0.106658577704125-0.99429570440696i</v>
      </c>
      <c r="P1479" t="str">
        <f t="shared" si="749"/>
        <v>1.10665857770412+0.99429570440696i</v>
      </c>
      <c r="Q1479" t="str">
        <f t="shared" si="750"/>
        <v>-1.10665857770412+0.68336246798608i</v>
      </c>
      <c r="R1479" t="str">
        <f t="shared" si="751"/>
        <v>-0.322300704904116-1.09748745820377i</v>
      </c>
      <c r="S1479" t="str">
        <f t="shared" si="752"/>
        <v>0.187324722040602i</v>
      </c>
      <c r="T1479" t="str">
        <f t="shared" si="753"/>
        <v>0.205586533051068-0.0603748899596536i</v>
      </c>
      <c r="U1479" t="str">
        <f t="shared" si="754"/>
        <v>0.0000500000000000001-0.00105652511346186i</v>
      </c>
      <c r="V1479" t="str">
        <f t="shared" si="755"/>
        <v>0.00002-0.0118330812707729i</v>
      </c>
      <c r="W1479" t="str">
        <f t="shared" si="756"/>
        <v>0.0000422727569526272-0.000970076684458483i</v>
      </c>
      <c r="X1479" t="str">
        <f t="shared" si="757"/>
        <v>0.0000469659749087394-0.000969643933860641i</v>
      </c>
      <c r="Y1479" t="str">
        <f t="shared" si="758"/>
        <v>0.009+0.676070739052523i</v>
      </c>
      <c r="Z1479" t="str">
        <f t="shared" si="759"/>
        <v>-0.0172212529190435-0.00106560601561802i</v>
      </c>
      <c r="AA1479" t="str">
        <f t="shared" si="760"/>
        <v>0.23815987439512-17.7719240310385i</v>
      </c>
      <c r="AB1479" t="str">
        <f t="shared" si="761"/>
        <v>0.618437799798539-0.181617509452588i</v>
      </c>
      <c r="AC1479" t="str">
        <f t="shared" si="762"/>
        <v>1.02425367386965-1.09165162247498i</v>
      </c>
      <c r="AD1479" t="str">
        <f t="shared" si="763"/>
        <v>0.371162380838877+0.218268688211998i</v>
      </c>
      <c r="AE1479" t="str">
        <f t="shared" si="764"/>
        <v>-0.0061592928072809-0.00415437314979968i</v>
      </c>
      <c r="AF1479" t="str">
        <f t="shared" si="765"/>
        <v>-3.94791316708213-0.657845644887013i</v>
      </c>
      <c r="AG1479" t="str">
        <f t="shared" si="766"/>
        <v>1.01436217092316-0.0236903181873258i</v>
      </c>
      <c r="AH1479" t="str">
        <f t="shared" si="767"/>
        <v>0.0207955647122893+0.0206490566715212i</v>
      </c>
      <c r="AI1479">
        <f t="shared" si="768"/>
        <v>-30.660882155494726</v>
      </c>
      <c r="AJ1479">
        <f t="shared" si="769"/>
        <v>44.797458460122257</v>
      </c>
      <c r="AK1479"/>
      <c r="AL1479"/>
      <c r="AM1479"/>
      <c r="AN1479"/>
    </row>
    <row r="1480" spans="1:40" x14ac:dyDescent="0.35">
      <c r="A1480"/>
      <c r="B1480">
        <f t="shared" si="735"/>
        <v>134600</v>
      </c>
      <c r="C1480" s="237" t="str">
        <f t="shared" si="738"/>
        <v>-1.16755726049709E-06+0.00503585588653733i</v>
      </c>
      <c r="D1480" s="208" t="str">
        <f t="shared" si="739"/>
        <v>-1.64875447098559+0.0386082284634529i</v>
      </c>
      <c r="E1480" t="str">
        <f t="shared" si="740"/>
        <v>36500</v>
      </c>
      <c r="F1480" t="str">
        <f t="shared" si="741"/>
        <v>0.21505376344086</v>
      </c>
      <c r="G1480" t="str">
        <f t="shared" si="736"/>
        <v>0.21505376344086</v>
      </c>
      <c r="H1480" t="str">
        <f t="shared" si="742"/>
        <v>2.29946559202929+0.696065937259935i</v>
      </c>
      <c r="I1480" t="str">
        <f t="shared" si="743"/>
        <v>528.572963966483i</v>
      </c>
      <c r="J1480" t="str">
        <f t="shared" si="737"/>
        <v>-377.181462380673+115.63485018102i</v>
      </c>
      <c r="K1480" t="str">
        <f t="shared" si="744"/>
        <v>0.392717334814137-1.28097799595497i</v>
      </c>
      <c r="L1480" t="str">
        <f t="shared" si="745"/>
        <v>0.119916569455549-0.332465200514094i</v>
      </c>
      <c r="M1480" t="str">
        <f t="shared" si="746"/>
        <v>0.512633904269686-1.61344319646906i</v>
      </c>
      <c r="N1480" t="str">
        <f t="shared" si="747"/>
        <v>-1.67890550188925i</v>
      </c>
      <c r="O1480" t="str">
        <f t="shared" si="748"/>
        <v>-0.107898708771249-0.994161892573587i</v>
      </c>
      <c r="P1480" t="str">
        <f t="shared" si="749"/>
        <v>1.10789870877125+0.994161892573587i</v>
      </c>
      <c r="Q1480" t="str">
        <f t="shared" si="750"/>
        <v>-1.10789870877125+0.684743609315663i</v>
      </c>
      <c r="R1480" t="str">
        <f t="shared" si="751"/>
        <v>-0.322283346590425-1.09652926293921i</v>
      </c>
      <c r="S1480" t="str">
        <f t="shared" si="752"/>
        <v>0.187463996926878i</v>
      </c>
      <c r="T1480" t="str">
        <f t="shared" si="753"/>
        <v>0.205559758377868-0.0604165242948114i</v>
      </c>
      <c r="U1480" t="str">
        <f t="shared" si="754"/>
        <v>0.0000500000000000001-0.00105574017652764i</v>
      </c>
      <c r="V1480" t="str">
        <f t="shared" si="755"/>
        <v>0.00002-0.0118242899771096i</v>
      </c>
      <c r="W1480" t="str">
        <f t="shared" si="756"/>
        <v>0.0000422727557248205-0.000969356199614385i</v>
      </c>
      <c r="X1480" t="str">
        <f t="shared" si="757"/>
        <v>0.0000469589917779878-0.000968923804268877i</v>
      </c>
      <c r="Y1480" t="str">
        <f t="shared" si="758"/>
        <v>0.009+0.676573393877098i</v>
      </c>
      <c r="Z1480" t="str">
        <f t="shared" si="759"/>
        <v>-0.0171956478686963-0.00106434497445449i</v>
      </c>
      <c r="AA1480" t="str">
        <f t="shared" si="760"/>
        <v>0.237804993519792-17.7586873969058i</v>
      </c>
      <c r="AB1480" t="str">
        <f t="shared" si="761"/>
        <v>0.618357257217571-0.181742752318689i</v>
      </c>
      <c r="AC1480" t="str">
        <f t="shared" si="762"/>
        <v>1.02375928776479-1.09085180633881i</v>
      </c>
      <c r="AD1480" t="str">
        <f t="shared" si="763"/>
        <v>0.371442476017934+0.218260235845374i</v>
      </c>
      <c r="AE1480" t="str">
        <f t="shared" si="764"/>
        <v>-0.00615488983593578-0.00414846909198427i</v>
      </c>
      <c r="AF1480" t="str">
        <f t="shared" si="765"/>
        <v>-3.94822006301488-0.657457708796482i</v>
      </c>
      <c r="AG1480" t="str">
        <f t="shared" si="766"/>
        <v>1.01435093315406-0.0236908273457029i</v>
      </c>
      <c r="AH1480" t="str">
        <f t="shared" si="767"/>
        <v>0.0207865542535757+0.0206221522092838i</v>
      </c>
      <c r="AI1480">
        <f t="shared" si="768"/>
        <v>-30.668398218611443</v>
      </c>
      <c r="AJ1480">
        <f t="shared" si="769"/>
        <v>44.772523833903598</v>
      </c>
      <c r="AK1480"/>
      <c r="AL1480"/>
      <c r="AM1480"/>
      <c r="AN1480"/>
    </row>
    <row r="1481" spans="1:40" x14ac:dyDescent="0.35">
      <c r="A1481"/>
      <c r="B1481">
        <f t="shared" si="735"/>
        <v>134700</v>
      </c>
      <c r="C1481" s="237" t="str">
        <f t="shared" si="738"/>
        <v>-1.16582433725115E-06+0.00503211731538236i</v>
      </c>
      <c r="D1481" s="208" t="str">
        <f t="shared" si="739"/>
        <v>-1.64875445769984+0.0385795660845981i</v>
      </c>
      <c r="E1481" t="str">
        <f t="shared" si="740"/>
        <v>36500</v>
      </c>
      <c r="F1481" t="str">
        <f t="shared" si="741"/>
        <v>0.21505376344086</v>
      </c>
      <c r="G1481" t="str">
        <f t="shared" si="736"/>
        <v>0.21505376344086</v>
      </c>
      <c r="H1481" t="str">
        <f t="shared" si="742"/>
        <v>2.2997719066199+0.695649719618952i</v>
      </c>
      <c r="I1481" t="str">
        <f t="shared" si="743"/>
        <v>528.965663048181i</v>
      </c>
      <c r="J1481" t="str">
        <f t="shared" si="737"/>
        <v>-377.743604945065+115.720760173724i</v>
      </c>
      <c r="K1481" t="str">
        <f t="shared" si="744"/>
        <v>0.392181640153273-1.28018608175721i</v>
      </c>
      <c r="L1481" t="str">
        <f t="shared" si="745"/>
        <v>0.119759048261675-0.332275155504244i</v>
      </c>
      <c r="M1481" t="str">
        <f t="shared" si="746"/>
        <v>0.511940688414948-1.61246123726145i</v>
      </c>
      <c r="N1481" t="str">
        <f t="shared" si="747"/>
        <v>-1.68015283138545i</v>
      </c>
      <c r="O1481" t="str">
        <f t="shared" si="748"/>
        <v>-0.109138671966243-0.994026533992652i</v>
      </c>
      <c r="P1481" t="str">
        <f t="shared" si="749"/>
        <v>1.10913867196624+0.994026533992652i</v>
      </c>
      <c r="Q1481" t="str">
        <f t="shared" si="750"/>
        <v>-1.10913867196624+0.686126297392798i</v>
      </c>
      <c r="R1481" t="str">
        <f t="shared" si="751"/>
        <v>-0.322265972435869-1.09557237805225i</v>
      </c>
      <c r="S1481" t="str">
        <f t="shared" si="752"/>
        <v>0.187603271813153i</v>
      </c>
      <c r="T1481" t="str">
        <f t="shared" si="753"/>
        <v>0.205532962630719-0.0604581508230164i</v>
      </c>
      <c r="U1481" t="str">
        <f t="shared" si="754"/>
        <v>0.00005-0.00105495640505286i</v>
      </c>
      <c r="V1481" t="str">
        <f t="shared" si="755"/>
        <v>0.00002-0.0118155117365921i</v>
      </c>
      <c r="W1481" t="str">
        <f t="shared" si="756"/>
        <v>0.0000422727544961008-0.000968636784700235i</v>
      </c>
      <c r="X1481" t="str">
        <f t="shared" si="757"/>
        <v>0.0000469520241899615-0.000968204744004277i</v>
      </c>
      <c r="Y1481" t="str">
        <f t="shared" si="758"/>
        <v>0.009+0.677076048701672i</v>
      </c>
      <c r="Z1481" t="str">
        <f t="shared" si="759"/>
        <v>-0.0171700999123704-0.00106308685346698i</v>
      </c>
      <c r="AA1481" t="str">
        <f t="shared" si="760"/>
        <v>0.237450906101665-17.7454704900534i</v>
      </c>
      <c r="AB1481" t="str">
        <f t="shared" si="761"/>
        <v>0.61827665124273-0.181867971700203i</v>
      </c>
      <c r="AC1481" t="str">
        <f t="shared" si="762"/>
        <v>1.02326591980215-1.09005274866555i</v>
      </c>
      <c r="AD1481" t="str">
        <f t="shared" si="763"/>
        <v>0.371722595727965+0.218251444900402i</v>
      </c>
      <c r="AE1481" t="str">
        <f t="shared" si="764"/>
        <v>-0.00615049386651104-0.00414257251961412i</v>
      </c>
      <c r="AF1481" t="str">
        <f t="shared" si="765"/>
        <v>-3.94852636431974-0.657070153534354i</v>
      </c>
      <c r="AG1481" t="str">
        <f t="shared" si="766"/>
        <v>1.01433969040028-0.0236913374256499i</v>
      </c>
      <c r="AH1481" t="str">
        <f t="shared" si="767"/>
        <v>0.0207775529992775+0.0205952808271996i</v>
      </c>
      <c r="AI1481">
        <f t="shared" si="768"/>
        <v>-30.675910286790945</v>
      </c>
      <c r="AJ1481">
        <f t="shared" si="769"/>
        <v>44.747579325584709</v>
      </c>
      <c r="AK1481"/>
      <c r="AL1481"/>
      <c r="AM1481"/>
      <c r="AN1481"/>
    </row>
    <row r="1482" spans="1:40" x14ac:dyDescent="0.35">
      <c r="A1482"/>
      <c r="B1482">
        <f t="shared" si="735"/>
        <v>134800</v>
      </c>
      <c r="C1482" s="237" t="str">
        <f t="shared" si="738"/>
        <v>-1.16409526922835E-06+0.00502838429106797i</v>
      </c>
      <c r="D1482" s="208" t="str">
        <f t="shared" si="739"/>
        <v>-1.64875444444366+0.0385509462315211i</v>
      </c>
      <c r="E1482" t="str">
        <f t="shared" si="740"/>
        <v>36500</v>
      </c>
      <c r="F1482" t="str">
        <f t="shared" si="741"/>
        <v>0.21505376344086</v>
      </c>
      <c r="G1482" t="str">
        <f t="shared" si="736"/>
        <v>0.21505376344086</v>
      </c>
      <c r="H1482" t="str">
        <f t="shared" si="742"/>
        <v>2.30007762802693+0.695233924968014i</v>
      </c>
      <c r="I1482" t="str">
        <f t="shared" si="743"/>
        <v>529.35836212988i</v>
      </c>
      <c r="J1482" t="str">
        <f t="shared" si="737"/>
        <v>-378.306164993724+115.80667016643i</v>
      </c>
      <c r="K1482" t="str">
        <f t="shared" si="744"/>
        <v>0.391647008725024-1.27939502697986i</v>
      </c>
      <c r="L1482" t="str">
        <f t="shared" si="745"/>
        <v>0.119601823835857-0.3320852855781i</v>
      </c>
      <c r="M1482" t="str">
        <f t="shared" si="746"/>
        <v>0.511248832560881-1.61148031255796i</v>
      </c>
      <c r="N1482" t="str">
        <f t="shared" si="747"/>
        <v>-1.68140016088165i</v>
      </c>
      <c r="O1482" t="str">
        <f t="shared" si="748"/>
        <v>-0.110378465359945-0.993889628874748i</v>
      </c>
      <c r="P1482" t="str">
        <f t="shared" si="749"/>
        <v>1.11037846535995+0.993889628874748i</v>
      </c>
      <c r="Q1482" t="str">
        <f t="shared" si="750"/>
        <v>-1.11037846535995+0.687510532006902i</v>
      </c>
      <c r="R1482" t="str">
        <f t="shared" si="751"/>
        <v>-0.322248582433347-1.09461680061308i</v>
      </c>
      <c r="S1482" t="str">
        <f t="shared" si="752"/>
        <v>0.187742546699429i</v>
      </c>
      <c r="T1482" t="str">
        <f t="shared" si="753"/>
        <v>0.205506145807081-0.0604997695363174i</v>
      </c>
      <c r="U1482" t="str">
        <f t="shared" si="754"/>
        <v>0.0000500000000000001-0.00105417379644378i</v>
      </c>
      <c r="V1482" t="str">
        <f t="shared" si="755"/>
        <v>0.00002-0.0118067465201703i</v>
      </c>
      <c r="W1482" t="str">
        <f t="shared" si="756"/>
        <v>0.0000422727532664691-0.000967918437334913i</v>
      </c>
      <c r="X1482" t="str">
        <f t="shared" si="757"/>
        <v>0.0000469450720985571-0.000967486750687284i</v>
      </c>
      <c r="Y1482" t="str">
        <f t="shared" si="758"/>
        <v>0.009+0.677578703526247i</v>
      </c>
      <c r="Z1482" t="str">
        <f t="shared" si="759"/>
        <v>-0.0171446088803831-0.0010618316430371i</v>
      </c>
      <c r="AA1482" t="str">
        <f t="shared" si="760"/>
        <v>0.237097609774628-17.7322732663586i</v>
      </c>
      <c r="AB1482" t="str">
        <f t="shared" si="761"/>
        <v>0.618195981866375-0.181993167573212i</v>
      </c>
      <c r="AC1482" t="str">
        <f t="shared" si="762"/>
        <v>1.02277356745872-1.08925444853596i</v>
      </c>
      <c r="AD1482" t="str">
        <f t="shared" si="763"/>
        <v>0.372002739584989+0.218242315297526i</v>
      </c>
      <c r="AE1482" t="str">
        <f t="shared" si="764"/>
        <v>-0.00614610487638302-0.00413668341711314i</v>
      </c>
      <c r="AF1482" t="str">
        <f t="shared" si="765"/>
        <v>-3.94883207247059-0.656682978736493i</v>
      </c>
      <c r="AG1482" t="str">
        <f t="shared" si="766"/>
        <v>1.01432844266736-0.0236918484003037i</v>
      </c>
      <c r="AH1482" t="str">
        <f t="shared" si="767"/>
        <v>0.0207685609133339+0.0205684424571507i</v>
      </c>
      <c r="AI1482">
        <f t="shared" si="768"/>
        <v>-30.683418368209587</v>
      </c>
      <c r="AJ1482">
        <f t="shared" si="769"/>
        <v>44.722624950195893</v>
      </c>
      <c r="AK1482"/>
      <c r="AL1482"/>
      <c r="AM1482"/>
      <c r="AN1482"/>
    </row>
    <row r="1483" spans="1:40" x14ac:dyDescent="0.35">
      <c r="A1483"/>
      <c r="B1483">
        <f t="shared" si="735"/>
        <v>134900</v>
      </c>
      <c r="C1483" s="237" t="str">
        <f t="shared" si="738"/>
        <v>-1.16237004500158E-06+0.00502465680125872i</v>
      </c>
      <c r="D1483" s="208" t="str">
        <f t="shared" si="739"/>
        <v>-1.64875443121694+0.0385223688096502i</v>
      </c>
      <c r="E1483" t="str">
        <f t="shared" si="740"/>
        <v>36500</v>
      </c>
      <c r="F1483" t="str">
        <f t="shared" si="741"/>
        <v>0.21505376344086</v>
      </c>
      <c r="G1483" t="str">
        <f t="shared" si="736"/>
        <v>0.21505376344086</v>
      </c>
      <c r="H1483" t="str">
        <f t="shared" si="742"/>
        <v>2.30038275771993+0.694818552848045i</v>
      </c>
      <c r="I1483" t="str">
        <f t="shared" si="743"/>
        <v>529.751061211579i</v>
      </c>
      <c r="J1483" t="str">
        <f t="shared" si="737"/>
        <v>-378.869142526649+115.892580159135i</v>
      </c>
      <c r="K1483" t="str">
        <f t="shared" si="744"/>
        <v>0.391113437807503-1.27860483051898i</v>
      </c>
      <c r="L1483" t="str">
        <f t="shared" si="745"/>
        <v>0.119444895469741-0.331895590601226i</v>
      </c>
      <c r="M1483" t="str">
        <f t="shared" si="746"/>
        <v>0.510558333277244-1.61050042112021i</v>
      </c>
      <c r="N1483" t="str">
        <f t="shared" si="747"/>
        <v>-1.68264749037786i</v>
      </c>
      <c r="O1483" t="str">
        <f t="shared" si="748"/>
        <v>-0.111618087023454-0.993751177432875i</v>
      </c>
      <c r="P1483" t="str">
        <f t="shared" si="749"/>
        <v>1.11161808702345+0.993751177432875i</v>
      </c>
      <c r="Q1483" t="str">
        <f t="shared" si="750"/>
        <v>-1.11161808702345+0.688896312944985i</v>
      </c>
      <c r="R1483" t="str">
        <f t="shared" si="751"/>
        <v>-0.322231176575701-1.09366252770063i</v>
      </c>
      <c r="S1483" t="str">
        <f t="shared" si="752"/>
        <v>0.187881821585704i</v>
      </c>
      <c r="T1483" t="str">
        <f t="shared" si="753"/>
        <v>0.20547930790442-0.0605413804267473i</v>
      </c>
      <c r="U1483" t="str">
        <f t="shared" si="754"/>
        <v>0.0000500000000000001-0.00105339234811431i</v>
      </c>
      <c r="V1483" t="str">
        <f t="shared" si="755"/>
        <v>0.00002-0.0117979942988803i</v>
      </c>
      <c r="W1483" t="str">
        <f t="shared" si="756"/>
        <v>0.000042272752035925-0.000967201155144308i</v>
      </c>
      <c r="X1483" t="str">
        <f t="shared" si="757"/>
        <v>0.0000469381354578397-0.000966769821945339i</v>
      </c>
      <c r="Y1483" t="str">
        <f t="shared" si="758"/>
        <v>0.009+0.678081358350821i</v>
      </c>
      <c r="Z1483" t="str">
        <f t="shared" si="759"/>
        <v>-0.0171191746036808-0.00106057933358654i</v>
      </c>
      <c r="AA1483" t="str">
        <f t="shared" si="760"/>
        <v>0.236745102181395-17.7190956818309i</v>
      </c>
      <c r="AB1483" t="str">
        <f t="shared" si="761"/>
        <v>0.618115249080883-0.182118339913751i</v>
      </c>
      <c r="AC1483" t="str">
        <f t="shared" si="762"/>
        <v>1.02228222821917-1.08845690503117i</v>
      </c>
      <c r="AD1483" t="str">
        <f t="shared" si="763"/>
        <v>0.372282907204836+0.218232846957602i</v>
      </c>
      <c r="AE1483" t="str">
        <f t="shared" si="764"/>
        <v>-0.00614172284301254-0.00413080176895453i</v>
      </c>
      <c r="AF1483" t="str">
        <f t="shared" si="765"/>
        <v>-3.94913718893687-0.656296184038395i</v>
      </c>
      <c r="AG1483" t="str">
        <f t="shared" si="766"/>
        <v>1.01431718996086-0.0236923602428697i</v>
      </c>
      <c r="AH1483" t="str">
        <f t="shared" si="767"/>
        <v>0.0207595779598199+0.020541637031226i</v>
      </c>
      <c r="AI1483">
        <f t="shared" si="768"/>
        <v>-30.690922471026671</v>
      </c>
      <c r="AJ1483">
        <f t="shared" si="769"/>
        <v>44.697660722719171</v>
      </c>
      <c r="AK1483"/>
      <c r="AL1483"/>
      <c r="AM1483"/>
      <c r="AN1483"/>
    </row>
    <row r="1484" spans="1:40" x14ac:dyDescent="0.35">
      <c r="A1484"/>
      <c r="B1484">
        <f t="shared" si="735"/>
        <v>135000</v>
      </c>
      <c r="C1484" s="237" t="str">
        <f t="shared" si="738"/>
        <v>-1.16064865318604E-06+0.00502093483365571i</v>
      </c>
      <c r="D1484" s="208" t="str">
        <f t="shared" si="739"/>
        <v>-1.6487544180196+0.0384938337246938i</v>
      </c>
      <c r="E1484" t="str">
        <f t="shared" si="740"/>
        <v>36500</v>
      </c>
      <c r="F1484" t="str">
        <f t="shared" si="741"/>
        <v>0.21505376344086</v>
      </c>
      <c r="G1484" t="str">
        <f t="shared" si="736"/>
        <v>0.21505376344086</v>
      </c>
      <c r="H1484" t="str">
        <f t="shared" si="742"/>
        <v>2.30068729716415+0.694403602799926i</v>
      </c>
      <c r="I1484" t="str">
        <f t="shared" si="743"/>
        <v>530.143760293278i</v>
      </c>
      <c r="J1484" t="str">
        <f t="shared" si="737"/>
        <v>-379.43253754384+115.97849015184i</v>
      </c>
      <c r="K1484" t="str">
        <f t="shared" si="744"/>
        <v>0.39058092468722-1.27781549127142i</v>
      </c>
      <c r="L1484" t="str">
        <f t="shared" si="745"/>
        <v>0.119288262456956-0.33170607043887i</v>
      </c>
      <c r="M1484" t="str">
        <f t="shared" si="746"/>
        <v>0.509869187144176-1.60952156171029i</v>
      </c>
      <c r="N1484" t="str">
        <f t="shared" si="747"/>
        <v>-1.68389481987406i</v>
      </c>
      <c r="O1484" t="str">
        <f t="shared" si="748"/>
        <v>-0.11285753502811-0.993611179882442i</v>
      </c>
      <c r="P1484" t="str">
        <f t="shared" si="749"/>
        <v>1.11285753502811+0.993611179882442i</v>
      </c>
      <c r="Q1484" t="str">
        <f t="shared" si="750"/>
        <v>-1.11285753502811+0.690283639991618i</v>
      </c>
      <c r="R1484" t="str">
        <f t="shared" si="751"/>
        <v>-0.322213754855823-1.09270955640245i</v>
      </c>
      <c r="S1484" t="str">
        <f t="shared" si="752"/>
        <v>0.188021096471981i</v>
      </c>
      <c r="T1484" t="str">
        <f t="shared" si="753"/>
        <v>0.205452448920201-0.0605829834863459i</v>
      </c>
      <c r="U1484" t="str">
        <f t="shared" si="754"/>
        <v>0.00005-0.00105261205748608i</v>
      </c>
      <c r="V1484" t="str">
        <f t="shared" si="755"/>
        <v>0.00002-0.0117892550438441i</v>
      </c>
      <c r="W1484" t="str">
        <f t="shared" si="756"/>
        <v>0.0000422727508044683-0.000966484935761374i</v>
      </c>
      <c r="X1484" t="str">
        <f t="shared" si="757"/>
        <v>0.0000469312142220462-0.00096605395541296i</v>
      </c>
      <c r="Y1484" t="str">
        <f t="shared" si="758"/>
        <v>0.009+0.678584013175395i</v>
      </c>
      <c r="Z1484" t="str">
        <f t="shared" si="759"/>
        <v>-0.0170937969138386-0.00105932991557696i</v>
      </c>
      <c r="AA1484" t="str">
        <f t="shared" si="760"/>
        <v>0.23639338097346-17.7059376926104i</v>
      </c>
      <c r="AB1484" t="str">
        <f t="shared" si="761"/>
        <v>0.618034452878628-0.182243488697872i</v>
      </c>
      <c r="AC1484" t="str">
        <f t="shared" si="762"/>
        <v>1.02179189957579-1.08766011723268i</v>
      </c>
      <c r="AD1484" t="str">
        <f t="shared" si="763"/>
        <v>0.372563098203167+0.218223039801869i</v>
      </c>
      <c r="AE1484" t="str">
        <f t="shared" si="764"/>
        <v>-0.00613734774394517-0.00412492755966031i</v>
      </c>
      <c r="AF1484" t="str">
        <f t="shared" si="765"/>
        <v>-3.94944171518375-0.655909769075232i</v>
      </c>
      <c r="AG1484" t="str">
        <f t="shared" si="766"/>
        <v>1.01430593228637-0.0236928729266213i</v>
      </c>
      <c r="AH1484" t="str">
        <f t="shared" si="767"/>
        <v>0.0207506041029468+0.0205148644817212i</v>
      </c>
      <c r="AI1484">
        <f t="shared" si="768"/>
        <v>-30.698422603384138</v>
      </c>
      <c r="AJ1484">
        <f t="shared" si="769"/>
        <v>44.672686658087947</v>
      </c>
      <c r="AK1484"/>
      <c r="AL1484"/>
      <c r="AM1484"/>
      <c r="AN1484"/>
    </row>
    <row r="1485" spans="1:40" x14ac:dyDescent="0.35">
      <c r="A1485"/>
      <c r="B1485">
        <f t="shared" si="735"/>
        <v>135100</v>
      </c>
      <c r="C1485" s="237" t="str">
        <f t="shared" si="738"/>
        <v>-1.15893108243905E-06+0.00501721837599645i</v>
      </c>
      <c r="D1485" s="208" t="str">
        <f t="shared" si="739"/>
        <v>-1.64875440485156+0.0384653408826395i</v>
      </c>
      <c r="E1485" t="str">
        <f t="shared" si="740"/>
        <v>36500</v>
      </c>
      <c r="F1485" t="str">
        <f t="shared" si="741"/>
        <v>0.21505376344086</v>
      </c>
      <c r="G1485" t="str">
        <f t="shared" si="736"/>
        <v>0.21505376344086</v>
      </c>
      <c r="H1485" t="str">
        <f t="shared" si="742"/>
        <v>2.3009912478205+0.693989074364487i</v>
      </c>
      <c r="I1485" t="str">
        <f t="shared" si="743"/>
        <v>530.536459374976i</v>
      </c>
      <c r="J1485" t="str">
        <f t="shared" si="737"/>
        <v>-379.996350045298+116.064400144545i</v>
      </c>
      <c r="K1485" t="str">
        <f t="shared" si="744"/>
        <v>0.390049466659038-1.27702700813481i</v>
      </c>
      <c r="L1485" t="str">
        <f t="shared" si="745"/>
        <v>0.119131924093112-0.331516724955969i</v>
      </c>
      <c r="M1485" t="str">
        <f t="shared" si="746"/>
        <v>0.50918139075215-1.60854373309078i</v>
      </c>
      <c r="N1485" t="str">
        <f t="shared" si="747"/>
        <v>-1.68514214937026i</v>
      </c>
      <c r="O1485" t="str">
        <f t="shared" si="748"/>
        <v>-0.114096807445552-0.993469636441262i</v>
      </c>
      <c r="P1485" t="str">
        <f t="shared" si="749"/>
        <v>1.11409680744555+0.993469636441262i</v>
      </c>
      <c r="Q1485" t="str">
        <f t="shared" si="750"/>
        <v>-1.11409680744555+0.691672512928998i</v>
      </c>
      <c r="R1485" t="str">
        <f t="shared" si="751"/>
        <v>-0.322196317266552-1.09175788381472i</v>
      </c>
      <c r="S1485" t="str">
        <f t="shared" si="752"/>
        <v>0.188160371358257i</v>
      </c>
      <c r="T1485" t="str">
        <f t="shared" si="753"/>
        <v>0.205425568851883-0.0606245787071372i</v>
      </c>
      <c r="U1485" t="str">
        <f t="shared" si="754"/>
        <v>0.00005-0.00105183292198831i</v>
      </c>
      <c r="V1485" t="str">
        <f t="shared" si="755"/>
        <v>0.00002-0.0117805287262691i</v>
      </c>
      <c r="W1485" t="str">
        <f t="shared" si="756"/>
        <v>0.0000422727495720993-0.000965769776826068i</v>
      </c>
      <c r="X1485" t="str">
        <f t="shared" si="757"/>
        <v>0.0000469243083455818-0.000965339148731645i</v>
      </c>
      <c r="Y1485" t="str">
        <f t="shared" si="758"/>
        <v>0.009+0.67908666799997i</v>
      </c>
      <c r="Z1485" t="str">
        <f t="shared" si="759"/>
        <v>-0.017068475643055-0.00105808337950972i</v>
      </c>
      <c r="AA1485" t="str">
        <f t="shared" si="760"/>
        <v>0.236042443811062-17.6927992549683i</v>
      </c>
      <c r="AB1485" t="str">
        <f t="shared" si="761"/>
        <v>0.617953593251967-0.182368613901583i</v>
      </c>
      <c r="AC1485" t="str">
        <f t="shared" si="762"/>
        <v>1.02130257902848-1.08686408422233i</v>
      </c>
      <c r="AD1485" t="str">
        <f t="shared" si="763"/>
        <v>0.372843312195452+0.218212893751963i</v>
      </c>
      <c r="AE1485" t="str">
        <f t="shared" si="764"/>
        <v>-0.00613297955681033-0.00411906077380128i</v>
      </c>
      <c r="AF1485" t="str">
        <f t="shared" si="765"/>
        <v>-3.94974565267206-0.655523733481847i</v>
      </c>
      <c r="AG1485" t="str">
        <f t="shared" si="766"/>
        <v>1.01429466964946-0.0236933864248999i</v>
      </c>
      <c r="AH1485" t="str">
        <f t="shared" si="767"/>
        <v>0.0207416393070614+0.0204881247411384i</v>
      </c>
      <c r="AI1485">
        <f t="shared" si="768"/>
        <v>-30.705918773406555</v>
      </c>
      <c r="AJ1485">
        <f t="shared" si="769"/>
        <v>44.647702771188072</v>
      </c>
      <c r="AK1485"/>
      <c r="AL1485"/>
      <c r="AM1485"/>
      <c r="AN1485"/>
    </row>
    <row r="1486" spans="1:40" x14ac:dyDescent="0.35">
      <c r="A1486"/>
      <c r="B1486">
        <f t="shared" si="735"/>
        <v>135200</v>
      </c>
      <c r="C1486" s="237" t="str">
        <f t="shared" si="738"/>
        <v>-1.15721732145984E-06+0.00501350741605474i</v>
      </c>
      <c r="D1486" s="208" t="str">
        <f t="shared" si="739"/>
        <v>-1.64875439171272+0.038436890189753i</v>
      </c>
      <c r="E1486" t="str">
        <f t="shared" si="740"/>
        <v>36500</v>
      </c>
      <c r="F1486" t="str">
        <f t="shared" si="741"/>
        <v>0.21505376344086</v>
      </c>
      <c r="G1486" t="str">
        <f t="shared" si="736"/>
        <v>0.21505376344086</v>
      </c>
      <c r="H1486" t="str">
        <f t="shared" si="742"/>
        <v>2.30129461114561+0.693574967082494i</v>
      </c>
      <c r="I1486" t="str">
        <f t="shared" si="743"/>
        <v>530.929158456675i</v>
      </c>
      <c r="J1486" t="str">
        <f t="shared" si="737"/>
        <v>-380.560580031021+116.15031013725i</v>
      </c>
      <c r="K1486" t="str">
        <f t="shared" si="744"/>
        <v>0.389519061026156-1.27623938000758i</v>
      </c>
      <c r="L1486" t="str">
        <f t="shared" si="745"/>
        <v>0.118975879675792-0.331327554017151i</v>
      </c>
      <c r="M1486" t="str">
        <f t="shared" si="746"/>
        <v>0.508494940701948-1.60756693402473i</v>
      </c>
      <c r="N1486" t="str">
        <f t="shared" si="747"/>
        <v>-1.68638947886647i</v>
      </c>
      <c r="O1486" t="str">
        <f t="shared" si="748"/>
        <v>-0.115335902347691-0.99332654732955i</v>
      </c>
      <c r="P1486" t="str">
        <f t="shared" si="749"/>
        <v>1.11533590234769+0.99332654732955i</v>
      </c>
      <c r="Q1486" t="str">
        <f t="shared" si="750"/>
        <v>-1.11533590234769+0.69306293153692i</v>
      </c>
      <c r="R1486" t="str">
        <f t="shared" si="751"/>
        <v>-0.322178863800743-1.09080750704218i</v>
      </c>
      <c r="S1486" t="str">
        <f t="shared" si="752"/>
        <v>0.188299646244532i</v>
      </c>
      <c r="T1486" t="str">
        <f t="shared" si="753"/>
        <v>0.205398667696922-0.0606661660811452i</v>
      </c>
      <c r="U1486" t="str">
        <f t="shared" si="754"/>
        <v>0.00005-0.00105105493905785i</v>
      </c>
      <c r="V1486" t="str">
        <f t="shared" si="755"/>
        <v>0.00002-0.0117718153174479i</v>
      </c>
      <c r="W1486" t="str">
        <f t="shared" si="756"/>
        <v>0.0000422727483388179-0.000965055675985324i</v>
      </c>
      <c r="X1486" t="str">
        <f t="shared" si="757"/>
        <v>0.0000469174177830207-0.000964625399549872i</v>
      </c>
      <c r="Y1486" t="str">
        <f t="shared" si="758"/>
        <v>0.009+0.679589322824544i</v>
      </c>
      <c r="Z1486" t="str">
        <f t="shared" si="759"/>
        <v>-0.0170432106241506-0.00105683971592574i</v>
      </c>
      <c r="AA1486" t="str">
        <f t="shared" si="760"/>
        <v>0.235692288363145-17.6796803253057i</v>
      </c>
      <c r="AB1486" t="str">
        <f t="shared" si="761"/>
        <v>0.617872670193247-0.182493715500891i</v>
      </c>
      <c r="AC1486" t="str">
        <f t="shared" si="762"/>
        <v>1.02081426408472-1.08606880508234i</v>
      </c>
      <c r="AD1486" t="str">
        <f t="shared" si="763"/>
        <v>0.373123548796983+0.218202408729904i</v>
      </c>
      <c r="AE1486" t="str">
        <f t="shared" si="764"/>
        <v>-0.00612861825932111-0.00411320139599657i</v>
      </c>
      <c r="AF1486" t="str">
        <f t="shared" si="765"/>
        <v>-3.95004900285833-0.655138076892741i</v>
      </c>
      <c r="AG1486" t="str">
        <f t="shared" si="766"/>
        <v>1.01428340205572-0.0236939007111144i</v>
      </c>
      <c r="AH1486" t="str">
        <f t="shared" si="767"/>
        <v>0.0207326835366452+0.0204614177421837i</v>
      </c>
      <c r="AI1486">
        <f t="shared" si="768"/>
        <v>-30.713410989201574</v>
      </c>
      <c r="AJ1486">
        <f t="shared" si="769"/>
        <v>44.622709076855855</v>
      </c>
      <c r="AK1486"/>
      <c r="AL1486"/>
      <c r="AM1486"/>
      <c r="AN1486"/>
    </row>
    <row r="1487" spans="1:40" x14ac:dyDescent="0.35">
      <c r="A1487"/>
      <c r="B1487">
        <f t="shared" si="735"/>
        <v>135300</v>
      </c>
      <c r="C1487" s="237" t="str">
        <f t="shared" si="738"/>
        <v>-1.15550735898941E-06+0.00500980194164053i</v>
      </c>
      <c r="D1487" s="208" t="str">
        <f t="shared" si="739"/>
        <v>-1.64875437860301+0.0384084815525774i</v>
      </c>
      <c r="E1487" t="str">
        <f t="shared" si="740"/>
        <v>36500</v>
      </c>
      <c r="F1487" t="str">
        <f t="shared" si="741"/>
        <v>0.21505376344086</v>
      </c>
      <c r="G1487" t="str">
        <f t="shared" si="736"/>
        <v>0.21505376344086</v>
      </c>
      <c r="H1487" t="str">
        <f t="shared" si="742"/>
        <v>2.30159738859179+0.693161280494684i</v>
      </c>
      <c r="I1487" t="str">
        <f t="shared" si="743"/>
        <v>531.321857538374i</v>
      </c>
      <c r="J1487" t="str">
        <f t="shared" si="737"/>
        <v>-381.125227501011+116.236220129955i</v>
      </c>
      <c r="K1487" t="str">
        <f t="shared" si="744"/>
        <v>0.388989705100059-1.27545260578897i</v>
      </c>
      <c r="L1487" t="str">
        <f t="shared" si="745"/>
        <v>0.118820128504544-0.331138557486738i</v>
      </c>
      <c r="M1487" t="str">
        <f t="shared" si="746"/>
        <v>0.507809833604603-1.60659116327571i</v>
      </c>
      <c r="N1487" t="str">
        <f t="shared" si="747"/>
        <v>-1.68763680836267i</v>
      </c>
      <c r="O1487" t="str">
        <f t="shared" si="748"/>
        <v>-0.116574817806686-0.993181912769931i</v>
      </c>
      <c r="P1487" t="str">
        <f t="shared" si="749"/>
        <v>1.11657481780669+0.993181912769931i</v>
      </c>
      <c r="Q1487" t="str">
        <f t="shared" si="750"/>
        <v>-1.11657481780669+0.694454895592739i</v>
      </c>
      <c r="R1487" t="str">
        <f t="shared" si="751"/>
        <v>-0.322161394451239-1.08985842319816i</v>
      </c>
      <c r="S1487" t="str">
        <f t="shared" si="752"/>
        <v>0.188438921130807i</v>
      </c>
      <c r="T1487" t="str">
        <f t="shared" si="753"/>
        <v>0.205371745452784-0.0607077456003878i</v>
      </c>
      <c r="U1487" t="str">
        <f t="shared" si="754"/>
        <v>0.00005-0.0010502781061391i</v>
      </c>
      <c r="V1487" t="str">
        <f t="shared" si="755"/>
        <v>0.00002-0.011763114788758i</v>
      </c>
      <c r="W1487" t="str">
        <f t="shared" si="756"/>
        <v>0.000042272747104624-0.000964342630893014i</v>
      </c>
      <c r="X1487" t="str">
        <f t="shared" si="757"/>
        <v>0.0000469105424891045-0.000963912705523053i</v>
      </c>
      <c r="Y1487" t="str">
        <f t="shared" si="758"/>
        <v>0.009+0.680091977649118i</v>
      </c>
      <c r="Z1487" t="str">
        <f t="shared" si="759"/>
        <v>-0.017018001690565-0.00105559891540525i</v>
      </c>
      <c r="AA1487" t="str">
        <f t="shared" si="760"/>
        <v>0.235342912307317-17.6665808601534i</v>
      </c>
      <c r="AB1487" t="str">
        <f t="shared" si="761"/>
        <v>0.617791683694845-0.182618793471785i</v>
      </c>
      <c r="AC1487" t="str">
        <f t="shared" si="762"/>
        <v>1.02032695225955-1.08527427889534i</v>
      </c>
      <c r="AD1487" t="str">
        <f t="shared" si="763"/>
        <v>0.373403807622879+0.218191584658128i</v>
      </c>
      <c r="AE1487" t="str">
        <f t="shared" si="764"/>
        <v>-0.00612426382927387-0.00410734941091397i</v>
      </c>
      <c r="AF1487" t="str">
        <f t="shared" si="765"/>
        <v>-3.9503517671948-0.654752798942107i</v>
      </c>
      <c r="AG1487" t="str">
        <f t="shared" si="766"/>
        <v>1.01427212951077-0.0236944157587414i</v>
      </c>
      <c r="AH1487" t="str">
        <f t="shared" si="767"/>
        <v>0.0207237367563131+0.0204347434177685i</v>
      </c>
      <c r="AI1487">
        <f t="shared" si="768"/>
        <v>-30.720899258859703</v>
      </c>
      <c r="AJ1487">
        <f t="shared" si="769"/>
        <v>44.597705589882217</v>
      </c>
      <c r="AK1487"/>
      <c r="AL1487"/>
      <c r="AM1487"/>
      <c r="AN1487"/>
    </row>
    <row r="1488" spans="1:40" x14ac:dyDescent="0.35">
      <c r="A1488"/>
      <c r="B1488">
        <f t="shared" si="735"/>
        <v>135400</v>
      </c>
      <c r="C1488" s="237" t="str">
        <f t="shared" si="738"/>
        <v>-1.15380118381033E-06+0.00500610194059977i</v>
      </c>
      <c r="D1488" s="208" t="str">
        <f t="shared" si="739"/>
        <v>-1.64875436552234+0.0383801148779316i</v>
      </c>
      <c r="E1488" t="str">
        <f t="shared" si="740"/>
        <v>36500</v>
      </c>
      <c r="F1488" t="str">
        <f t="shared" si="741"/>
        <v>0.21505376344086</v>
      </c>
      <c r="G1488" t="str">
        <f t="shared" si="736"/>
        <v>0.21505376344086</v>
      </c>
      <c r="H1488" t="str">
        <f t="shared" si="742"/>
        <v>2.3018995816071+0.692748014141741i</v>
      </c>
      <c r="I1488" t="str">
        <f t="shared" si="743"/>
        <v>531.714556620072i</v>
      </c>
      <c r="J1488" t="str">
        <f t="shared" si="737"/>
        <v>-381.690292455266+116.32213012266i</v>
      </c>
      <c r="K1488" t="str">
        <f t="shared" si="744"/>
        <v>0.388461396200511-1.274666684379i</v>
      </c>
      <c r="L1488" t="str">
        <f t="shared" si="745"/>
        <v>0.118664669880881-0.33094973522875i</v>
      </c>
      <c r="M1488" t="str">
        <f t="shared" si="746"/>
        <v>0.507126066081392-1.60561641960775i</v>
      </c>
      <c r="N1488" t="str">
        <f t="shared" si="747"/>
        <v>-1.68888413785887i</v>
      </c>
      <c r="O1488" t="str">
        <f t="shared" si="748"/>
        <v>-0.117813551895004-0.99303573298743i</v>
      </c>
      <c r="P1488" t="str">
        <f t="shared" si="749"/>
        <v>1.117813551895+0.99303573298743i</v>
      </c>
      <c r="Q1488" t="str">
        <f t="shared" si="750"/>
        <v>-1.117813551895+0.69584840487144i</v>
      </c>
      <c r="R1488" t="str">
        <f t="shared" si="751"/>
        <v>-0.322143909210857-1.08891062940449i</v>
      </c>
      <c r="S1488" t="str">
        <f t="shared" si="752"/>
        <v>0.188578196017083i</v>
      </c>
      <c r="T1488" t="str">
        <f t="shared" si="753"/>
        <v>0.205344802116925-0.0607493172568744i</v>
      </c>
      <c r="U1488" t="str">
        <f t="shared" si="754"/>
        <v>0.00005-0.00104950242068405i</v>
      </c>
      <c r="V1488" t="str">
        <f t="shared" si="755"/>
        <v>0.00002-0.0117544271116614i</v>
      </c>
      <c r="W1488" t="str">
        <f t="shared" si="756"/>
        <v>0.0000422727458695175-0.00096363063920999i</v>
      </c>
      <c r="X1488" t="str">
        <f t="shared" si="757"/>
        <v>0.0000469036824187424-0.000963201064313571i</v>
      </c>
      <c r="Y1488" t="str">
        <f t="shared" si="758"/>
        <v>0.009+0.680594632473693i</v>
      </c>
      <c r="Z1488" t="str">
        <f t="shared" si="759"/>
        <v>-0.0169928486763544-0.00105436096856764i</v>
      </c>
      <c r="AA1488" t="str">
        <f t="shared" si="760"/>
        <v>0.234994313329814-17.6535008161717i</v>
      </c>
      <c r="AB1488" t="str">
        <f t="shared" si="761"/>
        <v>0.617710633749109-0.182743847790227i</v>
      </c>
      <c r="AC1488" t="str">
        <f t="shared" si="762"/>
        <v>1.01984064107554-1.08448050474431i</v>
      </c>
      <c r="AD1488" t="str">
        <f t="shared" si="763"/>
        <v>0.373684088288072+0.218180421459452i</v>
      </c>
      <c r="AE1488" t="str">
        <f t="shared" si="764"/>
        <v>-0.0061199162445482-0.00410150480326943i</v>
      </c>
      <c r="AF1488" t="str">
        <f t="shared" si="765"/>
        <v>-3.95065394712944-0.654367899263809i</v>
      </c>
      <c r="AG1488" t="str">
        <f t="shared" si="766"/>
        <v>1.01426085202021-0.0236949315413248i</v>
      </c>
      <c r="AH1488" t="str">
        <f t="shared" si="767"/>
        <v>0.0207147989308155+0.0204081017010087i</v>
      </c>
      <c r="AI1488">
        <f t="shared" si="768"/>
        <v>-30.728383590453806</v>
      </c>
      <c r="AJ1488">
        <f t="shared" si="769"/>
        <v>44.57269232500898</v>
      </c>
      <c r="AK1488"/>
      <c r="AL1488"/>
      <c r="AM1488"/>
      <c r="AN1488"/>
    </row>
    <row r="1489" spans="1:40" x14ac:dyDescent="0.35">
      <c r="A1489"/>
      <c r="B1489">
        <f t="shared" si="735"/>
        <v>135500</v>
      </c>
      <c r="C1489" s="237" t="str">
        <f t="shared" si="738"/>
        <v>-1.15209878474651E-06+0.00500240740081428i</v>
      </c>
      <c r="D1489" s="208" t="str">
        <f t="shared" si="739"/>
        <v>-1.64875435247061+0.0383517900729095i</v>
      </c>
      <c r="E1489" t="str">
        <f t="shared" si="740"/>
        <v>36500</v>
      </c>
      <c r="F1489" t="str">
        <f t="shared" si="741"/>
        <v>0.21505376344086</v>
      </c>
      <c r="G1489" t="str">
        <f t="shared" si="736"/>
        <v>0.21505376344086</v>
      </c>
      <c r="H1489" t="str">
        <f t="shared" si="742"/>
        <v>2.3022011916353+0.692335167564323i</v>
      </c>
      <c r="I1489" t="str">
        <f t="shared" si="743"/>
        <v>532.107255701771i</v>
      </c>
      <c r="J1489" t="str">
        <f t="shared" si="737"/>
        <v>-382.255774893788+116.408040115365i</v>
      </c>
      <c r="K1489" t="str">
        <f t="shared" si="744"/>
        <v>0.387934131655511-1.27388161467854i</v>
      </c>
      <c r="L1489" t="str">
        <f t="shared" si="745"/>
        <v>0.118509503108266-0.330761087106907i</v>
      </c>
      <c r="M1489" t="str">
        <f t="shared" si="746"/>
        <v>0.506443634763777-1.60464270178545i</v>
      </c>
      <c r="N1489" t="str">
        <f t="shared" si="747"/>
        <v>-1.69013146735507i</v>
      </c>
      <c r="O1489" t="str">
        <f t="shared" si="748"/>
        <v>-0.119052102685385-0.99288800820948i</v>
      </c>
      <c r="P1489" t="str">
        <f t="shared" si="749"/>
        <v>1.11905210268539+0.99288800820948i</v>
      </c>
      <c r="Q1489" t="str">
        <f t="shared" si="750"/>
        <v>-1.11905210268539+0.69724345914559i</v>
      </c>
      <c r="R1489" t="str">
        <f t="shared" si="751"/>
        <v>-0.322126408072451-1.08796412279147i</v>
      </c>
      <c r="S1489" t="str">
        <f t="shared" si="752"/>
        <v>0.188717470903358i</v>
      </c>
      <c r="T1489" t="str">
        <f t="shared" si="753"/>
        <v>0.205317837686797-0.060790881042616i</v>
      </c>
      <c r="U1489" t="str">
        <f t="shared" si="754"/>
        <v>0.00005-0.00104872788015218i</v>
      </c>
      <c r="V1489" t="str">
        <f t="shared" si="755"/>
        <v>0.00002-0.0117457522577045i</v>
      </c>
      <c r="W1489" t="str">
        <f t="shared" si="756"/>
        <v>0.000042272744633499-0.000962919698603969i</v>
      </c>
      <c r="X1489" t="str">
        <f t="shared" si="757"/>
        <v>0.00004689683752701-0.000962490473590671i</v>
      </c>
      <c r="Y1489" t="str">
        <f t="shared" si="758"/>
        <v>0.009+0.681097287298267i</v>
      </c>
      <c r="Z1489" t="str">
        <f t="shared" si="759"/>
        <v>-0.0169677514161882-0.00105312586607125i</v>
      </c>
      <c r="AA1489" t="str">
        <f t="shared" si="760"/>
        <v>0.234646489125462-17.6404401501492i</v>
      </c>
      <c r="AB1489" t="str">
        <f t="shared" si="761"/>
        <v>0.617629520348374-0.182868878432185i</v>
      </c>
      <c r="AC1489" t="str">
        <f t="shared" si="762"/>
        <v>1.01935532806274-1.08368748171264i</v>
      </c>
      <c r="AD1489" t="str">
        <f t="shared" si="763"/>
        <v>0.373964390407319+0.218168919057082i</v>
      </c>
      <c r="AE1489" t="str">
        <f t="shared" si="764"/>
        <v>-0.00611557548310592-0.00409566755782656i</v>
      </c>
      <c r="AF1489" t="str">
        <f t="shared" si="765"/>
        <v>-3.95095554410591-0.653983377491414i</v>
      </c>
      <c r="AG1489" t="str">
        <f t="shared" si="766"/>
        <v>1.01424956958967-0.023695448032475i</v>
      </c>
      <c r="AH1489" t="str">
        <f t="shared" si="767"/>
        <v>0.0207058700250341+0.0203814925252208i</v>
      </c>
      <c r="AI1489">
        <f t="shared" si="768"/>
        <v>-30.735863992040578</v>
      </c>
      <c r="AJ1489">
        <f t="shared" si="769"/>
        <v>44.547669296929683</v>
      </c>
      <c r="AK1489"/>
      <c r="AL1489"/>
      <c r="AM1489"/>
      <c r="AN1489"/>
    </row>
    <row r="1490" spans="1:40" x14ac:dyDescent="0.35">
      <c r="A1490"/>
      <c r="B1490">
        <f t="shared" si="735"/>
        <v>135600</v>
      </c>
      <c r="C1490" s="237" t="str">
        <f t="shared" si="738"/>
        <v>-1.15040015066308E-06+0.00499871831020165i</v>
      </c>
      <c r="D1490" s="208" t="str">
        <f t="shared" si="739"/>
        <v>-1.64875433944775+0.0383235070448793i</v>
      </c>
      <c r="E1490" t="str">
        <f t="shared" si="740"/>
        <v>36500</v>
      </c>
      <c r="F1490" t="str">
        <f t="shared" si="741"/>
        <v>0.21505376344086</v>
      </c>
      <c r="G1490" t="str">
        <f t="shared" si="736"/>
        <v>0.21505376344086</v>
      </c>
      <c r="H1490" t="str">
        <f t="shared" si="742"/>
        <v>2.30250222011593+0.691922740303047i</v>
      </c>
      <c r="I1490" t="str">
        <f t="shared" si="743"/>
        <v>532.49995478347i</v>
      </c>
      <c r="J1490" t="str">
        <f t="shared" si="737"/>
        <v>-382.821674816576+116.49395010807i</v>
      </c>
      <c r="K1490" t="str">
        <f t="shared" si="744"/>
        <v>0.38740790880127-1.27309739558926i</v>
      </c>
      <c r="L1490" t="str">
        <f t="shared" si="745"/>
        <v>0.118354627492113-0.330572612984633i</v>
      </c>
      <c r="M1490" t="str">
        <f t="shared" si="746"/>
        <v>0.505762536293383-1.60367000857389i</v>
      </c>
      <c r="N1490" t="str">
        <f t="shared" si="747"/>
        <v>-1.69137879685128i</v>
      </c>
      <c r="O1490" t="str">
        <f t="shared" si="748"/>
        <v>-0.120290468250862-0.992738738665913i</v>
      </c>
      <c r="P1490" t="str">
        <f t="shared" si="749"/>
        <v>1.12029046825086+0.992738738665913i</v>
      </c>
      <c r="Q1490" t="str">
        <f t="shared" si="750"/>
        <v>-1.12029046825086+0.698640058185367i</v>
      </c>
      <c r="R1490" t="str">
        <f t="shared" si="751"/>
        <v>-0.322108891028808-1.08701890049788i</v>
      </c>
      <c r="S1490" t="str">
        <f t="shared" si="752"/>
        <v>0.188856745789634i</v>
      </c>
      <c r="T1490" t="str">
        <f t="shared" si="753"/>
        <v>0.205290852159856-0.0608324369496085i</v>
      </c>
      <c r="U1490" t="str">
        <f t="shared" si="754"/>
        <v>0.00005-0.00104795448201048i</v>
      </c>
      <c r="V1490" t="str">
        <f t="shared" si="755"/>
        <v>0.00002-0.0117370901985174i</v>
      </c>
      <c r="W1490" t="str">
        <f t="shared" si="756"/>
        <v>0.0000422727433965678-0.000962209806749569i</v>
      </c>
      <c r="X1490" t="str">
        <f t="shared" si="757"/>
        <v>0.0000468900077691476-0.000961780931030492i</v>
      </c>
      <c r="Y1490" t="str">
        <f t="shared" si="758"/>
        <v>0.009+0.681599942122842i</v>
      </c>
      <c r="Z1490" t="str">
        <f t="shared" si="759"/>
        <v>-0.0169427097453467-0.00105189359861313i</v>
      </c>
      <c r="AA1490" t="str">
        <f t="shared" si="760"/>
        <v>0.234299437397633-17.6273988190031i</v>
      </c>
      <c r="AB1490" t="str">
        <f t="shared" si="761"/>
        <v>0.617548343484986-0.182993885373582i</v>
      </c>
      <c r="AC1490" t="str">
        <f t="shared" si="762"/>
        <v>1.01887101075872-1.08289520888408i</v>
      </c>
      <c r="AD1490" t="str">
        <f t="shared" si="763"/>
        <v>0.3742447135952+0.218157077374627i</v>
      </c>
      <c r="AE1490" t="str">
        <f t="shared" si="764"/>
        <v>-0.00611124152299137-0.00408983765939705i</v>
      </c>
      <c r="AF1490" t="str">
        <f t="shared" si="765"/>
        <v>-3.95125655956368-0.653599233258168i</v>
      </c>
      <c r="AG1490" t="str">
        <f t="shared" si="766"/>
        <v>1.01423828222477-0.0236959652058698i</v>
      </c>
      <c r="AH1490" t="str">
        <f t="shared" si="767"/>
        <v>0.0206969500039845+0.0203549158239254i</v>
      </c>
      <c r="AI1490">
        <f t="shared" si="768"/>
        <v>-30.743340471659057</v>
      </c>
      <c r="AJ1490">
        <f t="shared" si="769"/>
        <v>44.52263652029125</v>
      </c>
      <c r="AK1490"/>
      <c r="AL1490"/>
      <c r="AM1490"/>
      <c r="AN1490"/>
    </row>
    <row r="1491" spans="1:40" x14ac:dyDescent="0.35">
      <c r="A1491"/>
      <c r="B1491">
        <f t="shared" si="735"/>
        <v>135700</v>
      </c>
      <c r="C1491" s="237" t="str">
        <f t="shared" si="738"/>
        <v>-1.14870527046619E-06+0.00499503465671508i</v>
      </c>
      <c r="D1491" s="208" t="str">
        <f t="shared" si="739"/>
        <v>-1.64875432645366+0.0382952657014823i</v>
      </c>
      <c r="E1491" t="str">
        <f t="shared" si="740"/>
        <v>36500</v>
      </c>
      <c r="F1491" t="str">
        <f t="shared" si="741"/>
        <v>0.21505376344086</v>
      </c>
      <c r="G1491" t="str">
        <f t="shared" si="736"/>
        <v>0.21505376344086</v>
      </c>
      <c r="H1491" t="str">
        <f t="shared" si="742"/>
        <v>2.30280266848428+0.691510731898519i</v>
      </c>
      <c r="I1491" t="str">
        <f t="shared" si="743"/>
        <v>532.892653865169i</v>
      </c>
      <c r="J1491" t="str">
        <f t="shared" si="737"/>
        <v>-383.387992223631+116.579860100775i</v>
      </c>
      <c r="K1491" t="str">
        <f t="shared" si="744"/>
        <v>0.386882724982181-1.27231402601365i</v>
      </c>
      <c r="L1491" t="str">
        <f t="shared" si="745"/>
        <v>0.118200042339781-0.330384312725064i</v>
      </c>
      <c r="M1491" t="str">
        <f t="shared" si="746"/>
        <v>0.505082767321962-1.60269833873871i</v>
      </c>
      <c r="N1491" t="str">
        <f t="shared" si="747"/>
        <v>-1.69262612634748i</v>
      </c>
      <c r="O1491" t="str">
        <f t="shared" si="748"/>
        <v>-0.121528646664731-0.99258792458897i</v>
      </c>
      <c r="P1491" t="str">
        <f t="shared" si="749"/>
        <v>1.12152864666473+0.99258792458897i</v>
      </c>
      <c r="Q1491" t="str">
        <f t="shared" si="750"/>
        <v>-1.12152864666473+0.70003820175851i</v>
      </c>
      <c r="R1491" t="str">
        <f t="shared" si="751"/>
        <v>-0.322091358072762-1.08607495967092i</v>
      </c>
      <c r="S1491" t="str">
        <f t="shared" si="752"/>
        <v>0.188996020675909i</v>
      </c>
      <c r="T1491" t="str">
        <f t="shared" si="753"/>
        <v>0.205263845533552-0.0608739849698513i</v>
      </c>
      <c r="U1491" t="str">
        <f t="shared" si="754"/>
        <v>0.00005-0.00104718222373339i</v>
      </c>
      <c r="V1491" t="str">
        <f t="shared" si="755"/>
        <v>0.00002-0.0117284409058139i</v>
      </c>
      <c r="W1491" t="str">
        <f t="shared" si="756"/>
        <v>0.0000422727421587242-0.000961500961328239i</v>
      </c>
      <c r="X1491" t="str">
        <f t="shared" si="757"/>
        <v>0.0000468831931005611-0.000961072434315999i</v>
      </c>
      <c r="Y1491" t="str">
        <f t="shared" si="758"/>
        <v>0.009+0.682102596947416i</v>
      </c>
      <c r="Z1491" t="str">
        <f t="shared" si="759"/>
        <v>-0.016917723499718-0.00105066415692895i</v>
      </c>
      <c r="AA1491" t="str">
        <f t="shared" si="760"/>
        <v>0.233953155858216-17.6143767797782i</v>
      </c>
      <c r="AB1491" t="str">
        <f t="shared" si="761"/>
        <v>0.617467103151276-0.18311886859035i</v>
      </c>
      <c r="AC1491" t="str">
        <f t="shared" si="762"/>
        <v>1.01838768670846-1.08210368534283i</v>
      </c>
      <c r="AD1491" t="str">
        <f t="shared" si="763"/>
        <v>0.374525057466112+0.218144896336087i</v>
      </c>
      <c r="AE1491" t="str">
        <f t="shared" si="764"/>
        <v>-0.00610691434233039-0.00408401509283998i</v>
      </c>
      <c r="AF1491" t="str">
        <f t="shared" si="765"/>
        <v>-3.95155699493794-0.653215466197037i</v>
      </c>
      <c r="AG1491" t="str">
        <f t="shared" si="766"/>
        <v>1.01422698993117-0.0236964830352532i</v>
      </c>
      <c r="AH1491" t="str">
        <f t="shared" si="767"/>
        <v>0.0206880388328123+0.0203283715308427i</v>
      </c>
      <c r="AI1491">
        <f t="shared" si="768"/>
        <v>-30.750813037332133</v>
      </c>
      <c r="AJ1491">
        <f t="shared" si="769"/>
        <v>44.497594009693444</v>
      </c>
      <c r="AK1491"/>
      <c r="AL1491"/>
      <c r="AM1491"/>
      <c r="AN1491"/>
    </row>
    <row r="1492" spans="1:40" x14ac:dyDescent="0.35">
      <c r="A1492"/>
      <c r="B1492">
        <f t="shared" si="735"/>
        <v>135800</v>
      </c>
      <c r="C1492" s="237" t="str">
        <f t="shared" si="738"/>
        <v>-1.14701413310279E-06+0.00499135642834323i</v>
      </c>
      <c r="D1492" s="208" t="str">
        <f t="shared" si="739"/>
        <v>-1.64875431348828+0.0382670659506315i</v>
      </c>
      <c r="E1492" t="str">
        <f t="shared" si="740"/>
        <v>36500</v>
      </c>
      <c r="F1492" t="str">
        <f t="shared" si="741"/>
        <v>0.21505376344086</v>
      </c>
      <c r="G1492" t="str">
        <f t="shared" si="736"/>
        <v>0.21505376344086</v>
      </c>
      <c r="H1492" t="str">
        <f t="shared" si="742"/>
        <v>2.30310253817145+0.691099141891318i</v>
      </c>
      <c r="I1492" t="str">
        <f t="shared" si="743"/>
        <v>533.285352946867i</v>
      </c>
      <c r="J1492" t="str">
        <f t="shared" si="737"/>
        <v>-383.954727114951+116.66577009348i</v>
      </c>
      <c r="K1492" t="str">
        <f t="shared" si="744"/>
        <v>0.386358577550793-1.27153150485505i</v>
      </c>
      <c r="L1492" t="str">
        <f t="shared" si="745"/>
        <v>0.118045746960561-0.330196186191041i</v>
      </c>
      <c r="M1492" t="str">
        <f t="shared" si="746"/>
        <v>0.504404324511354-1.60172769104609i</v>
      </c>
      <c r="N1492" t="str">
        <f t="shared" si="747"/>
        <v>-1.69387345584368i</v>
      </c>
      <c r="O1492" t="str">
        <f t="shared" si="748"/>
        <v>-0.122766636000603-0.992435566213291i</v>
      </c>
      <c r="P1492" t="str">
        <f t="shared" si="749"/>
        <v>1.1227666360006+0.992435566213291i</v>
      </c>
      <c r="Q1492" t="str">
        <f t="shared" si="750"/>
        <v>-1.1227666360006+0.701437889630389i</v>
      </c>
      <c r="R1492" t="str">
        <f t="shared" si="751"/>
        <v>-0.322073809197105-1.0851322974662i</v>
      </c>
      <c r="S1492" t="str">
        <f t="shared" si="752"/>
        <v>0.189135295562185i</v>
      </c>
      <c r="T1492" t="str">
        <f t="shared" si="753"/>
        <v>0.205236817805343-0.0609155250953332i</v>
      </c>
      <c r="U1492" t="str">
        <f t="shared" si="754"/>
        <v>0.00005-0.0010464111028028i</v>
      </c>
      <c r="V1492" t="str">
        <f t="shared" si="755"/>
        <v>0.00002-0.0117198043513914i</v>
      </c>
      <c r="W1492" t="str">
        <f t="shared" si="756"/>
        <v>0.0000422727409199684-0.000960793160028263i</v>
      </c>
      <c r="X1492" t="str">
        <f t="shared" si="757"/>
        <v>0.0000468763934768203-0.000960364981136987i</v>
      </c>
      <c r="Y1492" t="str">
        <f t="shared" si="758"/>
        <v>0.009+0.68260525177199i</v>
      </c>
      <c r="Z1492" t="str">
        <f t="shared" si="759"/>
        <v>-0.0168927925157959-0.00104943753179269i</v>
      </c>
      <c r="AA1492" t="str">
        <f t="shared" si="760"/>
        <v>0.233607642227572-17.6013739896467i</v>
      </c>
      <c r="AB1492" t="str">
        <f t="shared" si="761"/>
        <v>0.617385799339596-0.183243828058391i</v>
      </c>
      <c r="AC1492" t="str">
        <f t="shared" si="762"/>
        <v>1.01790535346438-1.08131291017352i</v>
      </c>
      <c r="AD1492" t="str">
        <f t="shared" si="763"/>
        <v>0.374805421634274+0.218132375865876i</v>
      </c>
      <c r="AE1492" t="str">
        <f t="shared" si="764"/>
        <v>-0.00610259391933041-0.00407819984306223i</v>
      </c>
      <c r="AF1492" t="str">
        <f t="shared" si="765"/>
        <v>-3.95185685165973-0.652832075940687i</v>
      </c>
      <c r="AG1492" t="str">
        <f t="shared" si="766"/>
        <v>1.0142156927145-0.0236970014944354i</v>
      </c>
      <c r="AH1492" t="str">
        <f t="shared" si="767"/>
        <v>0.0206791364767956+0.0203018595798961i</v>
      </c>
      <c r="AI1492">
        <f t="shared" si="768"/>
        <v>-30.758281697065065</v>
      </c>
      <c r="AJ1492">
        <f t="shared" si="769"/>
        <v>44.472541779690999</v>
      </c>
      <c r="AK1492"/>
      <c r="AL1492"/>
      <c r="AM1492"/>
      <c r="AN1492"/>
    </row>
    <row r="1493" spans="1:40" x14ac:dyDescent="0.35">
      <c r="A1493"/>
      <c r="B1493">
        <f t="shared" si="735"/>
        <v>135900</v>
      </c>
      <c r="C1493" s="237" t="str">
        <f t="shared" si="738"/>
        <v>-1.14532672756053E-06+0.00498768361311015i</v>
      </c>
      <c r="D1493" s="208" t="str">
        <f t="shared" si="739"/>
        <v>-1.64875430055151+0.0382389077005112i</v>
      </c>
      <c r="E1493" t="str">
        <f t="shared" si="740"/>
        <v>36500</v>
      </c>
      <c r="F1493" t="str">
        <f t="shared" si="741"/>
        <v>0.21505376344086</v>
      </c>
      <c r="G1493" t="str">
        <f t="shared" si="736"/>
        <v>0.21505376344086</v>
      </c>
      <c r="H1493" t="str">
        <f t="shared" si="742"/>
        <v>2.3034018306043+0.690687969822004i</v>
      </c>
      <c r="I1493" t="str">
        <f t="shared" si="743"/>
        <v>533.678052028566i</v>
      </c>
      <c r="J1493" t="str">
        <f t="shared" si="737"/>
        <v>-384.521879490538+116.751680086185i</v>
      </c>
      <c r="K1493" t="str">
        <f t="shared" si="744"/>
        <v>0.385835463867775-1.2707498310176i</v>
      </c>
      <c r="L1493" t="str">
        <f t="shared" si="745"/>
        <v>0.11789174066568-0.330008233245121i</v>
      </c>
      <c r="M1493" t="str">
        <f t="shared" si="746"/>
        <v>0.503727204533455-1.60075806426272i</v>
      </c>
      <c r="N1493" t="str">
        <f t="shared" si="747"/>
        <v>-1.69512078533989i</v>
      </c>
      <c r="O1493" t="str">
        <f t="shared" si="748"/>
        <v>-0.124004434332387-0.992281663775918i</v>
      </c>
      <c r="P1493" t="str">
        <f t="shared" si="749"/>
        <v>1.12400443433239+0.992281663775918i</v>
      </c>
      <c r="Q1493" t="str">
        <f t="shared" si="750"/>
        <v>-1.12400443433239+0.702839121563972i</v>
      </c>
      <c r="R1493" t="str">
        <f t="shared" si="751"/>
        <v>-0.322056244394641-1.08419091104766i</v>
      </c>
      <c r="S1493" t="str">
        <f t="shared" si="752"/>
        <v>0.18927457044846i</v>
      </c>
      <c r="T1493" t="str">
        <f t="shared" si="753"/>
        <v>0.20520976897267-0.0609570573180399i</v>
      </c>
      <c r="U1493" t="str">
        <f t="shared" si="754"/>
        <v>0.00005-0.00104564111670803i</v>
      </c>
      <c r="V1493" t="str">
        <f t="shared" si="755"/>
        <v>0.00002-0.0117111805071299i</v>
      </c>
      <c r="W1493" t="str">
        <f t="shared" si="756"/>
        <v>0.0000422727396803001-0.00096008640054477i</v>
      </c>
      <c r="X1493" t="str">
        <f t="shared" si="757"/>
        <v>0.0000468696088536585-0.000959658569190088i</v>
      </c>
      <c r="Y1493" t="str">
        <f t="shared" si="758"/>
        <v>0.009+0.683107906596565i</v>
      </c>
      <c r="Z1493" t="str">
        <f t="shared" si="759"/>
        <v>-0.016867916630677-0.00104821371401654i</v>
      </c>
      <c r="AA1493" t="str">
        <f t="shared" si="760"/>
        <v>0.233262894234498-17.5883904059075i</v>
      </c>
      <c r="AB1493" t="str">
        <f t="shared" si="761"/>
        <v>0.617304432042248-0.183368763753595i</v>
      </c>
      <c r="AC1493" t="str">
        <f t="shared" si="762"/>
        <v>1.0174240085863-1.0805228824611i</v>
      </c>
      <c r="AD1493" t="str">
        <f t="shared" si="763"/>
        <v>0.375085805713738+0.218119515888771i</v>
      </c>
      <c r="AE1493" t="str">
        <f t="shared" si="764"/>
        <v>-0.00609828023228039-0.0040723918950175i</v>
      </c>
      <c r="AF1493" t="str">
        <f t="shared" si="765"/>
        <v>-3.95215613115581-0.652449062121493i</v>
      </c>
      <c r="AG1493" t="str">
        <f t="shared" si="766"/>
        <v>1.01420439058044-0.0236975205572933i</v>
      </c>
      <c r="AH1493" t="str">
        <f t="shared" si="767"/>
        <v>0.0206702429013441+0.0202753799052065i</v>
      </c>
      <c r="AI1493">
        <f t="shared" si="768"/>
        <v>-30.76574645884665</v>
      </c>
      <c r="AJ1493">
        <f t="shared" si="769"/>
        <v>44.44747984478709</v>
      </c>
      <c r="AK1493"/>
      <c r="AL1493"/>
      <c r="AM1493"/>
      <c r="AN1493"/>
    </row>
    <row r="1494" spans="1:40" x14ac:dyDescent="0.35">
      <c r="A1494"/>
      <c r="B1494">
        <f t="shared" si="735"/>
        <v>136000</v>
      </c>
      <c r="C1494" s="237" t="str">
        <f t="shared" si="738"/>
        <v>-1.14364304286748E-06+0.00498401619907509i</v>
      </c>
      <c r="D1494" s="208" t="str">
        <f t="shared" si="739"/>
        <v>-1.64875428764326+0.0382107908595757i</v>
      </c>
      <c r="E1494" t="str">
        <f t="shared" si="740"/>
        <v>36500</v>
      </c>
      <c r="F1494" t="str">
        <f t="shared" si="741"/>
        <v>0.21505376344086</v>
      </c>
      <c r="G1494" t="str">
        <f t="shared" si="736"/>
        <v>0.21505376344086</v>
      </c>
      <c r="H1494" t="str">
        <f t="shared" si="742"/>
        <v>2.30370054720548+0.69027721523112i</v>
      </c>
      <c r="I1494" t="str">
        <f t="shared" si="743"/>
        <v>534.070751110265i</v>
      </c>
      <c r="J1494" t="str">
        <f t="shared" si="737"/>
        <v>-385.089449350391+116.83759007889i</v>
      </c>
      <c r="K1494" t="str">
        <f t="shared" si="744"/>
        <v>0.385313381301894-1.26996900340632i</v>
      </c>
      <c r="L1494" t="str">
        <f t="shared" si="745"/>
        <v>0.117738022768284-0.329820453749579i</v>
      </c>
      <c r="M1494" t="str">
        <f t="shared" si="746"/>
        <v>0.503051404070178-1.5997894571559i</v>
      </c>
      <c r="N1494" t="str">
        <f t="shared" si="747"/>
        <v>-1.69636811483609i</v>
      </c>
      <c r="O1494" t="str">
        <f t="shared" si="748"/>
        <v>-0.12524203973426-0.992126217516301i</v>
      </c>
      <c r="P1494" t="str">
        <f t="shared" si="749"/>
        <v>1.12524203973426+0.992126217516301i</v>
      </c>
      <c r="Q1494" t="str">
        <f t="shared" si="750"/>
        <v>-1.12524203973426+0.704241897319789i</v>
      </c>
      <c r="R1494" t="str">
        <f t="shared" si="751"/>
        <v>-0.322038663658147-1.08325079758761i</v>
      </c>
      <c r="S1494" t="str">
        <f t="shared" si="752"/>
        <v>0.189413845334736i</v>
      </c>
      <c r="T1494" t="str">
        <f t="shared" si="753"/>
        <v>0.205182699032989-0.0609985816299493i</v>
      </c>
      <c r="U1494" t="str">
        <f t="shared" si="754"/>
        <v>0.00005-0.00104487226294574i</v>
      </c>
      <c r="V1494" t="str">
        <f t="shared" si="755"/>
        <v>0.00002-0.0117025693449923i</v>
      </c>
      <c r="W1494" t="str">
        <f t="shared" si="756"/>
        <v>0.0000422727384397193-0.000959380680579601i</v>
      </c>
      <c r="X1494" t="str">
        <f t="shared" si="757"/>
        <v>0.000046862839186971-0.000958953196178643i</v>
      </c>
      <c r="Y1494" t="str">
        <f t="shared" si="758"/>
        <v>0.009+0.683610561421139i</v>
      </c>
      <c r="Z1494" t="str">
        <f t="shared" si="759"/>
        <v>-0.0168430956820574-0.00104699269445066i</v>
      </c>
      <c r="AA1494" t="str">
        <f t="shared" si="760"/>
        <v>0.232918909616191-17.5754259859859i</v>
      </c>
      <c r="AB1494" t="str">
        <f t="shared" si="761"/>
        <v>0.617223001251581-0.183493675651832i</v>
      </c>
      <c r="AC1494" t="str">
        <f t="shared" si="762"/>
        <v>1.01694364964143-1.07973360129105i</v>
      </c>
      <c r="AD1494" t="str">
        <f t="shared" si="763"/>
        <v>0.375366209318366+0.218106316329979i</v>
      </c>
      <c r="AE1494" t="str">
        <f t="shared" si="764"/>
        <v>-0.00609397325954939-0.00406659123370688i</v>
      </c>
      <c r="AF1494" t="str">
        <f t="shared" si="765"/>
        <v>-3.95245483484874-0.652066424371544i</v>
      </c>
      <c r="AG1494" t="str">
        <f t="shared" si="766"/>
        <v>1.01419308353465-0.0236980401977689i</v>
      </c>
      <c r="AH1494" t="str">
        <f t="shared" si="767"/>
        <v>0.0206613580719949+0.0202489324410951i</v>
      </c>
      <c r="AI1494">
        <f t="shared" si="768"/>
        <v>-30.773207330649292</v>
      </c>
      <c r="AJ1494">
        <f t="shared" si="769"/>
        <v>44.422408219443604</v>
      </c>
      <c r="AK1494"/>
      <c r="AL1494"/>
      <c r="AM1494"/>
      <c r="AN1494"/>
    </row>
    <row r="1495" spans="1:40" x14ac:dyDescent="0.35">
      <c r="A1495"/>
      <c r="B1495">
        <f t="shared" si="735"/>
        <v>136100</v>
      </c>
      <c r="C1495" s="237" t="str">
        <f t="shared" si="738"/>
        <v>-1.14196306809202E-06+0.00498035417433239i</v>
      </c>
      <c r="D1495" s="208" t="str">
        <f t="shared" si="739"/>
        <v>-1.64875427476345+0.0381827153365483i</v>
      </c>
      <c r="E1495" t="str">
        <f t="shared" si="740"/>
        <v>36500</v>
      </c>
      <c r="F1495" t="str">
        <f t="shared" si="741"/>
        <v>0.21505376344086</v>
      </c>
      <c r="G1495" t="str">
        <f t="shared" si="736"/>
        <v>0.21505376344086</v>
      </c>
      <c r="H1495" t="str">
        <f t="shared" si="742"/>
        <v>2.30399868939352+0.689866877659212i</v>
      </c>
      <c r="I1495" t="str">
        <f t="shared" si="743"/>
        <v>534.463450191964i</v>
      </c>
      <c r="J1495" t="str">
        <f t="shared" si="737"/>
        <v>-385.657436694509+116.923500071596i</v>
      </c>
      <c r="K1495" t="str">
        <f t="shared" si="744"/>
        <v>0.38479232722999-1.26918902092705i</v>
      </c>
      <c r="L1495" t="str">
        <f t="shared" si="745"/>
        <v>0.117584592583443-0.329632847566409i</v>
      </c>
      <c r="M1495" t="str">
        <f t="shared" si="746"/>
        <v>0.502376919813433-1.59882186849346i</v>
      </c>
      <c r="N1495" t="str">
        <f t="shared" si="747"/>
        <v>-1.69761544433229i</v>
      </c>
      <c r="O1495" t="str">
        <f t="shared" si="748"/>
        <v>-0.126479450280726-0.991969227676285i</v>
      </c>
      <c r="P1495" t="str">
        <f t="shared" si="749"/>
        <v>1.12647945028073+0.991969227676285i</v>
      </c>
      <c r="Q1495" t="str">
        <f t="shared" si="750"/>
        <v>-1.12647945028073+0.705646216656005i</v>
      </c>
      <c r="R1495" t="str">
        <f t="shared" si="751"/>
        <v>-0.322021066980414-1.08231195426664i</v>
      </c>
      <c r="S1495" t="str">
        <f t="shared" si="752"/>
        <v>0.189553120221011i</v>
      </c>
      <c r="T1495" t="str">
        <f t="shared" si="753"/>
        <v>0.205155607983742-0.0610400980230366i</v>
      </c>
      <c r="U1495" t="str">
        <f t="shared" si="754"/>
        <v>0.0000499999999999999-0.00104410453901999i</v>
      </c>
      <c r="V1495" t="str">
        <f t="shared" si="755"/>
        <v>0.00002-0.0116939708370239i</v>
      </c>
      <c r="W1495" t="str">
        <f t="shared" si="756"/>
        <v>0.0000422727371982259-0.000958675997841402i</v>
      </c>
      <c r="X1495" t="str">
        <f t="shared" si="757"/>
        <v>0.0000468560844328162-0.000958248859812802i</v>
      </c>
      <c r="Y1495" t="str">
        <f t="shared" si="758"/>
        <v>0.009+0.684113216245713i</v>
      </c>
      <c r="Z1495" t="str">
        <f t="shared" si="759"/>
        <v>-0.0168183295082315-0.00104577446398303i</v>
      </c>
      <c r="AA1495" t="str">
        <f t="shared" si="760"/>
        <v>0.23257568611821-17.5624806874332i</v>
      </c>
      <c r="AB1495" t="str">
        <f t="shared" si="761"/>
        <v>0.617141506959898-0.183618563728962i</v>
      </c>
      <c r="AC1495" t="str">
        <f t="shared" si="762"/>
        <v>1.01646427420431-1.07894506574922i</v>
      </c>
      <c r="AD1495" t="str">
        <f t="shared" si="763"/>
        <v>0.375646632061847+0.218092777115079i</v>
      </c>
      <c r="AE1495" t="str">
        <f t="shared" si="764"/>
        <v>-0.00608967297958743-0.00406079784417818i</v>
      </c>
      <c r="AF1495" t="str">
        <f t="shared" si="765"/>
        <v>-3.95275296415697-0.651684162322664i</v>
      </c>
      <c r="AG1495" t="str">
        <f t="shared" si="766"/>
        <v>1.01418177158282-0.0236985603898702i</v>
      </c>
      <c r="AH1495" t="str">
        <f t="shared" si="767"/>
        <v>0.0206524819544172+0.0202225171220813i</v>
      </c>
      <c r="AI1495">
        <f t="shared" si="768"/>
        <v>-30.780664320428226</v>
      </c>
      <c r="AJ1495">
        <f t="shared" si="769"/>
        <v>44.397326918072011</v>
      </c>
      <c r="AK1495"/>
      <c r="AL1495"/>
      <c r="AM1495"/>
      <c r="AN1495"/>
    </row>
    <row r="1496" spans="1:40" x14ac:dyDescent="0.35">
      <c r="A1496"/>
      <c r="B1496">
        <f t="shared" si="735"/>
        <v>136200</v>
      </c>
      <c r="C1496" s="237" t="str">
        <f t="shared" si="738"/>
        <v>-1.14028679234268E-06+0.00497669752701138i</v>
      </c>
      <c r="D1496" s="208" t="str">
        <f t="shared" si="739"/>
        <v>-1.648754261912+0.0381546810404206i</v>
      </c>
      <c r="E1496" t="str">
        <f t="shared" si="740"/>
        <v>36500</v>
      </c>
      <c r="F1496" t="str">
        <f t="shared" si="741"/>
        <v>0.21505376344086</v>
      </c>
      <c r="G1496" t="str">
        <f t="shared" si="736"/>
        <v>0.21505376344086</v>
      </c>
      <c r="H1496" t="str">
        <f t="shared" si="742"/>
        <v>2.30429625858274+0.689456956646823i</v>
      </c>
      <c r="I1496" t="str">
        <f t="shared" si="743"/>
        <v>534.856149273662i</v>
      </c>
      <c r="J1496" t="str">
        <f t="shared" si="737"/>
        <v>-386.225841522895+117.0094100643i</v>
      </c>
      <c r="K1496" t="str">
        <f t="shared" si="744"/>
        <v>0.38427229903692-1.26840988248649i</v>
      </c>
      <c r="L1496" t="str">
        <f t="shared" si="745"/>
        <v>0.117431449428139-0.329445414557331i</v>
      </c>
      <c r="M1496" t="str">
        <f t="shared" si="746"/>
        <v>0.501703748465059-1.59785529704382i</v>
      </c>
      <c r="N1496" t="str">
        <f t="shared" si="747"/>
        <v>-1.6988627738285i</v>
      </c>
      <c r="O1496" t="str">
        <f t="shared" si="748"/>
        <v>-0.127716664046594-0.99181069450012i</v>
      </c>
      <c r="P1496" t="str">
        <f t="shared" si="749"/>
        <v>1.12771666404659+0.99181069450012i</v>
      </c>
      <c r="Q1496" t="str">
        <f t="shared" si="750"/>
        <v>-1.12771666404659+0.70705207932838i</v>
      </c>
      <c r="R1496" t="str">
        <f t="shared" si="751"/>
        <v>-0.322003454354199-1.08137437827362i</v>
      </c>
      <c r="S1496" t="str">
        <f t="shared" si="752"/>
        <v>0.189692395107287i</v>
      </c>
      <c r="T1496" t="str">
        <f t="shared" si="753"/>
        <v>0.205128495822376-0.061081606489268i</v>
      </c>
      <c r="U1496" t="str">
        <f t="shared" si="754"/>
        <v>0.0000499999999999999-0.00104333794244215i</v>
      </c>
      <c r="V1496" t="str">
        <f t="shared" si="755"/>
        <v>0.00002-0.0116853849553521i</v>
      </c>
      <c r="W1496" t="str">
        <f t="shared" si="756"/>
        <v>0.0000422727359558201-0.000957972350045534i</v>
      </c>
      <c r="X1496" t="str">
        <f t="shared" si="757"/>
        <v>0.000046849344547413-0.000957545557809409i</v>
      </c>
      <c r="Y1496" t="str">
        <f t="shared" si="758"/>
        <v>0.009+0.684615871070288i</v>
      </c>
      <c r="Z1496" t="str">
        <f t="shared" si="759"/>
        <v>-0.0167936179480877-0.00104455901353922i</v>
      </c>
      <c r="AA1496" t="str">
        <f t="shared" si="760"/>
        <v>0.232233221494437-17.549554467926i</v>
      </c>
      <c r="AB1496" t="str">
        <f t="shared" si="761"/>
        <v>0.61705994915952-0.183743427960817i</v>
      </c>
      <c r="AC1496" t="str">
        <f t="shared" si="762"/>
        <v>1.01598587985681-1.07815727492189i</v>
      </c>
      <c r="AD1496" t="str">
        <f t="shared" si="763"/>
        <v>0.375927073557701+0.218078898170063i</v>
      </c>
      <c r="AE1496" t="str">
        <f t="shared" si="764"/>
        <v>-0.00608537937092444-0.00405501171152607i</v>
      </c>
      <c r="AF1496" t="str">
        <f t="shared" si="765"/>
        <v>-3.95305052049474-0.651302275606402i</v>
      </c>
      <c r="AG1496" t="str">
        <f t="shared" si="766"/>
        <v>1.01417045473063-0.023699081107671i</v>
      </c>
      <c r="AH1496" t="str">
        <f t="shared" si="767"/>
        <v>0.0206436145144085+0.020196133882883i</v>
      </c>
      <c r="AI1496">
        <f t="shared" si="768"/>
        <v>-30.788117436122061</v>
      </c>
      <c r="AJ1496">
        <f t="shared" si="769"/>
        <v>44.372235955039507</v>
      </c>
      <c r="AK1496"/>
      <c r="AL1496"/>
      <c r="AM1496"/>
      <c r="AN1496"/>
    </row>
    <row r="1497" spans="1:40" x14ac:dyDescent="0.35">
      <c r="A1497"/>
      <c r="B1497">
        <f t="shared" si="735"/>
        <v>136300</v>
      </c>
      <c r="C1497" s="237" t="str">
        <f t="shared" si="738"/>
        <v>-1.13861420476788E-06+0.0049730462452762i</v>
      </c>
      <c r="D1497" s="208" t="str">
        <f t="shared" si="739"/>
        <v>-1.64875424908883+0.0381266878804509i</v>
      </c>
      <c r="E1497" t="str">
        <f t="shared" si="740"/>
        <v>36500</v>
      </c>
      <c r="F1497" t="str">
        <f t="shared" si="741"/>
        <v>0.21505376344086</v>
      </c>
      <c r="G1497" t="str">
        <f t="shared" si="736"/>
        <v>0.21505376344086</v>
      </c>
      <c r="H1497" t="str">
        <f t="shared" si="742"/>
        <v>2.30459325618333+0.689047451734495i</v>
      </c>
      <c r="I1497" t="str">
        <f t="shared" si="743"/>
        <v>535.248848355361i</v>
      </c>
      <c r="J1497" t="str">
        <f t="shared" si="737"/>
        <v>-386.794663835546+117.095320057005i</v>
      </c>
      <c r="K1497" t="str">
        <f t="shared" si="744"/>
        <v>0.383753294115584-1.2676315869922i</v>
      </c>
      <c r="L1497" t="str">
        <f t="shared" si="745"/>
        <v>0.117278592621258-0.329258154583787i</v>
      </c>
      <c r="M1497" t="str">
        <f t="shared" si="746"/>
        <v>0.501031886736842-1.59688974157599i</v>
      </c>
      <c r="N1497" t="str">
        <f t="shared" si="747"/>
        <v>-1.7001101033247i</v>
      </c>
      <c r="O1497" t="str">
        <f t="shared" si="748"/>
        <v>-0.128953679106949-0.991650618234458i</v>
      </c>
      <c r="P1497" t="str">
        <f t="shared" si="749"/>
        <v>1.12895367910695+0.991650618234458i</v>
      </c>
      <c r="Q1497" t="str">
        <f t="shared" si="750"/>
        <v>-1.12895367910695+0.708459485090242i</v>
      </c>
      <c r="R1497" t="str">
        <f t="shared" si="751"/>
        <v>-0.32198582577229-1.08043806680566i</v>
      </c>
      <c r="S1497" t="str">
        <f t="shared" si="752"/>
        <v>0.189831669993562i</v>
      </c>
      <c r="T1497" t="str">
        <f t="shared" si="753"/>
        <v>0.205101362546334-0.0611231070206099i</v>
      </c>
      <c r="U1497" t="str">
        <f t="shared" si="754"/>
        <v>0.0000499999999999999-0.00104257247073089i</v>
      </c>
      <c r="V1497" t="str">
        <f t="shared" si="755"/>
        <v>0.00002-0.011676811672186i</v>
      </c>
      <c r="W1497" t="str">
        <f t="shared" si="756"/>
        <v>0.0000422727347125022-0.000957269734914061i</v>
      </c>
      <c r="X1497" t="str">
        <f t="shared" si="757"/>
        <v>0.0000468426194871414-0.000956843287892009i</v>
      </c>
      <c r="Y1497" t="str">
        <f t="shared" si="758"/>
        <v>0.009+0.685118525894862i</v>
      </c>
      <c r="Z1497" t="str">
        <f t="shared" si="759"/>
        <v>-0.0167689608411068-0.00104334633408226i</v>
      </c>
      <c r="AA1497" t="str">
        <f t="shared" si="760"/>
        <v>0.231891513507046-17.536647285266i</v>
      </c>
      <c r="AB1497" t="str">
        <f t="shared" si="761"/>
        <v>0.616978327842755-0.183868268323231i</v>
      </c>
      <c r="AC1497" t="str">
        <f t="shared" si="762"/>
        <v>1.01550846418809-1.07737022789583i</v>
      </c>
      <c r="AD1497" t="str">
        <f t="shared" si="763"/>
        <v>0.376207533419261+0.218064679421314i</v>
      </c>
      <c r="AE1497" t="str">
        <f t="shared" si="764"/>
        <v>-0.00608109241216995-0.00404923282089166i</v>
      </c>
      <c r="AF1497" t="str">
        <f t="shared" si="765"/>
        <v>-3.95334750527216-0.650920763854044i</v>
      </c>
      <c r="AG1497" t="str">
        <f t="shared" si="766"/>
        <v>1.01415913298379-0.0236996023253098i</v>
      </c>
      <c r="AH1497" t="str">
        <f t="shared" si="767"/>
        <v>0.0206347557178939+0.0201697826584143i</v>
      </c>
      <c r="AI1497">
        <f t="shared" si="768"/>
        <v>-30.795566685653167</v>
      </c>
      <c r="AJ1497">
        <f t="shared" si="769"/>
        <v>44.347135344667088</v>
      </c>
      <c r="AK1497"/>
      <c r="AL1497"/>
      <c r="AM1497"/>
      <c r="AN1497"/>
    </row>
    <row r="1498" spans="1:40" x14ac:dyDescent="0.35">
      <c r="A1498"/>
      <c r="B1498">
        <f t="shared" si="735"/>
        <v>136400</v>
      </c>
      <c r="C1498" s="237" t="str">
        <f t="shared" si="738"/>
        <v>-1.13694529455584E-06+0.00496940031732572i</v>
      </c>
      <c r="D1498" s="208" t="str">
        <f t="shared" si="739"/>
        <v>-1.64875423629386+0.0380987357661639i</v>
      </c>
      <c r="E1498" t="str">
        <f t="shared" si="740"/>
        <v>36500</v>
      </c>
      <c r="F1498" t="str">
        <f t="shared" si="741"/>
        <v>0.21505376344086</v>
      </c>
      <c r="G1498" t="str">
        <f t="shared" si="736"/>
        <v>0.21505376344086</v>
      </c>
      <c r="H1498" t="str">
        <f t="shared" si="742"/>
        <v>2.30488968360134+0.688638362462778i</v>
      </c>
      <c r="I1498" t="str">
        <f t="shared" si="743"/>
        <v>535.64154743706i</v>
      </c>
      <c r="J1498" t="str">
        <f t="shared" si="737"/>
        <v>-387.363903632463+117.181230049711i</v>
      </c>
      <c r="K1498" t="str">
        <f t="shared" si="744"/>
        <v>0.383235309866844-1.26685413335259i</v>
      </c>
      <c r="L1498" t="str">
        <f t="shared" si="745"/>
        <v>0.11712602148359-0.329071067506953i</v>
      </c>
      <c r="M1498" t="str">
        <f t="shared" si="746"/>
        <v>0.500361331350434-1.59592520085954i</v>
      </c>
      <c r="N1498" t="str">
        <f t="shared" si="747"/>
        <v>-1.7013574328209i</v>
      </c>
      <c r="O1498" t="str">
        <f t="shared" si="748"/>
        <v>-0.130190493537215-0.99148899912835i</v>
      </c>
      <c r="P1498" t="str">
        <f t="shared" si="749"/>
        <v>1.13019049353721+0.99148899912835i</v>
      </c>
      <c r="Q1498" t="str">
        <f t="shared" si="750"/>
        <v>-1.13019049353721+0.70986843369255i</v>
      </c>
      <c r="R1498" t="str">
        <f t="shared" si="751"/>
        <v>-0.321968181227422-1.0795030170681i</v>
      </c>
      <c r="S1498" t="str">
        <f t="shared" si="752"/>
        <v>0.189970944879838i</v>
      </c>
      <c r="T1498" t="str">
        <f t="shared" si="753"/>
        <v>0.205074208153063-0.0611645996090163i</v>
      </c>
      <c r="U1498" t="str">
        <f t="shared" si="754"/>
        <v>0.0000500000000000001-0.00104180812141218i</v>
      </c>
      <c r="V1498" t="str">
        <f t="shared" si="755"/>
        <v>0.00002-0.0116682509598164i</v>
      </c>
      <c r="W1498" t="str">
        <f t="shared" si="756"/>
        <v>0.0000422727334682718-0.000956568150175722i</v>
      </c>
      <c r="X1498" t="str">
        <f t="shared" si="757"/>
        <v>0.0000468359092085408-0.000956142047790834i</v>
      </c>
      <c r="Y1498" t="str">
        <f t="shared" si="758"/>
        <v>0.009+0.685621180719436i</v>
      </c>
      <c r="Z1498" t="str">
        <f t="shared" si="759"/>
        <v>-0.0167443580273594-0.00104213641661239i</v>
      </c>
      <c r="AA1498" t="str">
        <f t="shared" si="760"/>
        <v>0.231550559926458-17.5237590973791i</v>
      </c>
      <c r="AB1498" t="str">
        <f t="shared" si="761"/>
        <v>0.616896643001923-0.183993084792001i</v>
      </c>
      <c r="AC1498" t="str">
        <f t="shared" si="762"/>
        <v>1.01503202479462-1.07658392375822i</v>
      </c>
      <c r="AD1498" t="str">
        <f t="shared" si="763"/>
        <v>0.376488011259691+0.218050120795617i</v>
      </c>
      <c r="AE1498" t="str">
        <f t="shared" si="764"/>
        <v>-0.00607681208201294-0.00404346115746248i</v>
      </c>
      <c r="AF1498" t="str">
        <f t="shared" si="765"/>
        <v>-3.9536439198952-0.650539626696614i</v>
      </c>
      <c r="AG1498" t="str">
        <f t="shared" si="766"/>
        <v>1.014147806348-0.0237001240169902i</v>
      </c>
      <c r="AH1498" t="str">
        <f t="shared" si="767"/>
        <v>0.0206259055309272+0.020143463383786i</v>
      </c>
      <c r="AI1498">
        <f t="shared" si="768"/>
        <v>-30.803012076927146</v>
      </c>
      <c r="AJ1498">
        <f t="shared" si="769"/>
        <v>44.322025101229166</v>
      </c>
      <c r="AK1498"/>
      <c r="AL1498"/>
      <c r="AM1498"/>
      <c r="AN1498"/>
    </row>
    <row r="1499" spans="1:40" x14ac:dyDescent="0.35">
      <c r="A1499"/>
      <c r="B1499">
        <f t="shared" si="735"/>
        <v>136500</v>
      </c>
      <c r="C1499" s="237" t="str">
        <f t="shared" si="738"/>
        <v>-1.13528005093433E-06+0.00496575973139337i</v>
      </c>
      <c r="D1499" s="208" t="str">
        <f t="shared" si="739"/>
        <v>-1.64875422352698+0.0380708246073492i</v>
      </c>
      <c r="E1499" t="str">
        <f t="shared" si="740"/>
        <v>36500</v>
      </c>
      <c r="F1499" t="str">
        <f t="shared" si="741"/>
        <v>0.21505376344086</v>
      </c>
      <c r="G1499" t="str">
        <f t="shared" si="736"/>
        <v>0.21505376344086</v>
      </c>
      <c r="H1499" t="str">
        <f t="shared" si="742"/>
        <v>2.30518554223865+0.688229688372216i</v>
      </c>
      <c r="I1499" t="str">
        <f t="shared" si="743"/>
        <v>536.034246518758i</v>
      </c>
      <c r="J1499" t="str">
        <f t="shared" si="737"/>
        <v>-387.933560913647+117.267140042416i</v>
      </c>
      <c r="K1499" t="str">
        <f t="shared" si="744"/>
        <v>0.382718343699515-1.26607752047695i</v>
      </c>
      <c r="L1499" t="str">
        <f t="shared" si="745"/>
        <v>0.116973735337821-0.328884153187737i</v>
      </c>
      <c r="M1499" t="str">
        <f t="shared" si="746"/>
        <v>0.499692079037336-1.59496167366469i</v>
      </c>
      <c r="N1499" t="str">
        <f t="shared" si="747"/>
        <v>-1.7026047623171i</v>
      </c>
      <c r="O1499" t="str">
        <f t="shared" si="748"/>
        <v>-0.131427105413117-0.991325837433247i</v>
      </c>
      <c r="P1499" t="str">
        <f t="shared" si="749"/>
        <v>1.13142710541312+0.991325837433247i</v>
      </c>
      <c r="Q1499" t="str">
        <f t="shared" si="750"/>
        <v>-1.13142710541312+0.711278924883853i</v>
      </c>
      <c r="R1499" t="str">
        <f t="shared" si="751"/>
        <v>-0.321950520712367-1.07856922627442i</v>
      </c>
      <c r="S1499" t="str">
        <f t="shared" si="752"/>
        <v>0.190110219766113i</v>
      </c>
      <c r="T1499" t="str">
        <f t="shared" si="753"/>
        <v>0.205047032639996-0.0612060842464426i</v>
      </c>
      <c r="U1499" t="str">
        <f t="shared" si="754"/>
        <v>0.00005-0.0010410448920192i</v>
      </c>
      <c r="V1499" t="str">
        <f t="shared" si="755"/>
        <v>0.00002-0.0116597027906151i</v>
      </c>
      <c r="W1499" t="str">
        <f t="shared" si="756"/>
        <v>0.0000422727322231289-0.000955867593565915i</v>
      </c>
      <c r="X1499" t="str">
        <f t="shared" si="757"/>
        <v>0.0000468292136683093-0.000955441835242747i</v>
      </c>
      <c r="Y1499" t="str">
        <f t="shared" si="758"/>
        <v>0.009+0.686123835544011i</v>
      </c>
      <c r="Z1499" t="str">
        <f t="shared" si="759"/>
        <v>-0.0167198093475024-0.0010409292521669i</v>
      </c>
      <c r="AA1499" t="str">
        <f t="shared" si="760"/>
        <v>0.231210358531309-17.5108898623156i</v>
      </c>
      <c r="AB1499" t="str">
        <f t="shared" si="761"/>
        <v>0.616814894629303-0.184117877342926i</v>
      </c>
      <c r="AC1499" t="str">
        <f t="shared" si="762"/>
        <v>1.01455655928005-1.07579836159669i</v>
      </c>
      <c r="AD1499" t="str">
        <f t="shared" si="763"/>
        <v>0.376768506691978+0.218035222220149i</v>
      </c>
      <c r="AE1499" t="str">
        <f t="shared" si="764"/>
        <v>-0.00607253835922141-0.00403769670647214i</v>
      </c>
      <c r="AF1499" t="str">
        <f t="shared" si="765"/>
        <v>-3.95393976576563-0.650158863764867i</v>
      </c>
      <c r="AG1499" t="str">
        <f t="shared" si="766"/>
        <v>1.01413647482898-0.0237006461569807i</v>
      </c>
      <c r="AH1499" t="str">
        <f t="shared" si="767"/>
        <v>0.0206170639196887+0.0201171759943039i</v>
      </c>
      <c r="AI1499">
        <f t="shared" si="768"/>
        <v>-30.810453617833421</v>
      </c>
      <c r="AJ1499">
        <f t="shared" si="769"/>
        <v>44.296905238954615</v>
      </c>
      <c r="AK1499"/>
      <c r="AL1499"/>
      <c r="AM1499"/>
      <c r="AN1499"/>
    </row>
    <row r="1500" spans="1:40" x14ac:dyDescent="0.35">
      <c r="A1500"/>
      <c r="B1500">
        <f t="shared" si="735"/>
        <v>136600</v>
      </c>
      <c r="C1500" s="237" t="str">
        <f t="shared" si="738"/>
        <v>-1.13361846317059E-06+0.00496212447574706i</v>
      </c>
      <c r="D1500" s="208" t="str">
        <f t="shared" si="739"/>
        <v>-1.64875421078814+0.0380429543140608i</v>
      </c>
      <c r="E1500" t="str">
        <f t="shared" si="740"/>
        <v>36500</v>
      </c>
      <c r="F1500" t="str">
        <f t="shared" si="741"/>
        <v>0.21505376344086</v>
      </c>
      <c r="G1500" t="str">
        <f t="shared" si="736"/>
        <v>0.21505376344086</v>
      </c>
      <c r="H1500" t="str">
        <f t="shared" si="742"/>
        <v>2.30548083349312+0.687821429003404i</v>
      </c>
      <c r="I1500" t="str">
        <f t="shared" si="743"/>
        <v>536.426945600457i</v>
      </c>
      <c r="J1500" t="str">
        <f t="shared" si="737"/>
        <v>-388.503635679097+117.35305003512i</v>
      </c>
      <c r="K1500" t="str">
        <f t="shared" si="744"/>
        <v>0.382202393030345-1.26530174727545i</v>
      </c>
      <c r="L1500" t="str">
        <f t="shared" si="745"/>
        <v>0.116821733508523-0.328697411486779i</v>
      </c>
      <c r="M1500" t="str">
        <f t="shared" si="746"/>
        <v>0.499024126538868-1.59399915876223i</v>
      </c>
      <c r="N1500" t="str">
        <f t="shared" si="747"/>
        <v>-1.70385209181331i</v>
      </c>
      <c r="O1500" t="str">
        <f t="shared" si="748"/>
        <v>-0.132663512810709-0.991161133403002i</v>
      </c>
      <c r="P1500" t="str">
        <f t="shared" si="749"/>
        <v>1.13266351281071+0.991161133403002i</v>
      </c>
      <c r="Q1500" t="str">
        <f t="shared" si="750"/>
        <v>-1.13266351281071+0.712690958410308i</v>
      </c>
      <c r="R1500" t="str">
        <f t="shared" si="751"/>
        <v>-0.321932844219851-1.07763669164629i</v>
      </c>
      <c r="S1500" t="str">
        <f t="shared" si="752"/>
        <v>0.190249494652389i</v>
      </c>
      <c r="T1500" t="str">
        <f t="shared" si="753"/>
        <v>0.205019836004579-0.0612475609248329i</v>
      </c>
      <c r="U1500" t="str">
        <f t="shared" si="754"/>
        <v>0.00005-0.00104028278009239i</v>
      </c>
      <c r="V1500" t="str">
        <f t="shared" si="755"/>
        <v>0.00002-0.0116511671370348i</v>
      </c>
      <c r="W1500" t="str">
        <f t="shared" si="756"/>
        <v>0.0000422727309770736-0.000955168062826671i</v>
      </c>
      <c r="X1500" t="str">
        <f t="shared" si="757"/>
        <v>0.0000468225328233041-0.000954742647991249i</v>
      </c>
      <c r="Y1500" t="str">
        <f t="shared" si="758"/>
        <v>0.009+0.686626490368585i</v>
      </c>
      <c r="Z1500" t="str">
        <f t="shared" si="759"/>
        <v>-0.0166953146427776-0.00103972483181998i</v>
      </c>
      <c r="AA1500" t="str">
        <f t="shared" si="760"/>
        <v>0.230870907108415-17.4980395382492i</v>
      </c>
      <c r="AB1500" t="str">
        <f t="shared" si="761"/>
        <v>0.616733082717212-0.184242645951774i</v>
      </c>
      <c r="AC1500" t="str">
        <f t="shared" si="762"/>
        <v>1.01408206525533-1.07501354049937i</v>
      </c>
      <c r="AD1500" t="str">
        <f t="shared" si="763"/>
        <v>0.37704901932893+0.218019983622496i</v>
      </c>
      <c r="AE1500" t="str">
        <f t="shared" si="764"/>
        <v>-0.00606827122264192-0.00403193945320045i</v>
      </c>
      <c r="AF1500" t="str">
        <f t="shared" si="765"/>
        <v>-3.95423504428126-0.649778474689343i</v>
      </c>
      <c r="AG1500" t="str">
        <f t="shared" si="766"/>
        <v>1.01412513843247-0.0237011687196142i</v>
      </c>
      <c r="AH1500" t="str">
        <f t="shared" si="767"/>
        <v>0.020608230850486+0.0200909204254695i</v>
      </c>
      <c r="AI1500">
        <f t="shared" si="768"/>
        <v>-30.817891316244722</v>
      </c>
      <c r="AJ1500">
        <f t="shared" si="769"/>
        <v>44.271775772027013</v>
      </c>
      <c r="AK1500"/>
      <c r="AL1500"/>
      <c r="AM1500"/>
      <c r="AN1500"/>
    </row>
    <row r="1501" spans="1:40" x14ac:dyDescent="0.35">
      <c r="A1501"/>
      <c r="B1501">
        <f t="shared" si="735"/>
        <v>136700</v>
      </c>
      <c r="C1501" s="237" t="str">
        <f t="shared" si="738"/>
        <v>-1.13196052057106E-06+0.00495849453868901i</v>
      </c>
      <c r="D1501" s="208" t="str">
        <f t="shared" si="739"/>
        <v>-1.64875419807726+0.0380151247966158i</v>
      </c>
      <c r="E1501" t="str">
        <f t="shared" si="740"/>
        <v>36500</v>
      </c>
      <c r="F1501" t="str">
        <f t="shared" si="741"/>
        <v>0.21505376344086</v>
      </c>
      <c r="G1501" t="str">
        <f t="shared" si="736"/>
        <v>0.21505376344086</v>
      </c>
      <c r="H1501" t="str">
        <f t="shared" si="742"/>
        <v>2.30577555875847+0.687413583896929i</v>
      </c>
      <c r="I1501" t="str">
        <f t="shared" si="743"/>
        <v>536.819644682156i</v>
      </c>
      <c r="J1501" t="str">
        <f t="shared" si="737"/>
        <v>-389.074127928813+117.438960027826i</v>
      </c>
      <c r="K1501" t="str">
        <f t="shared" si="744"/>
        <v>0.381687455283987-1.26452681265909i</v>
      </c>
      <c r="L1501" t="str">
        <f t="shared" si="745"/>
        <v>0.116670015322155-0.328510842264463i</v>
      </c>
      <c r="M1501" t="str">
        <f t="shared" si="746"/>
        <v>0.498357470606142-1.59303765492355i</v>
      </c>
      <c r="N1501" t="str">
        <f t="shared" si="747"/>
        <v>-1.70509942130951i</v>
      </c>
      <c r="O1501" t="str">
        <f t="shared" si="748"/>
        <v>-0.133899713806329-0.990994887293867i</v>
      </c>
      <c r="P1501" t="str">
        <f t="shared" si="749"/>
        <v>1.13389971380633+0.990994887293867i</v>
      </c>
      <c r="Q1501" t="str">
        <f t="shared" si="750"/>
        <v>-1.13389971380633+0.714104534015643i</v>
      </c>
      <c r="R1501" t="str">
        <f t="shared" si="751"/>
        <v>-0.321915151742614-1.07670541041351i</v>
      </c>
      <c r="S1501" t="str">
        <f t="shared" si="752"/>
        <v>0.190388769538664i</v>
      </c>
      <c r="T1501" t="str">
        <f t="shared" si="753"/>
        <v>0.20499261824425-0.0612890296361286i</v>
      </c>
      <c r="U1501" t="str">
        <f t="shared" si="754"/>
        <v>0.00005-0.00103952178317938i</v>
      </c>
      <c r="V1501" t="str">
        <f t="shared" si="755"/>
        <v>0.00002-0.011642643971609i</v>
      </c>
      <c r="W1501" t="str">
        <f t="shared" si="756"/>
        <v>0.0000422727297301058-0.000954469555706629i</v>
      </c>
      <c r="X1501" t="str">
        <f t="shared" si="757"/>
        <v>0.0000468158666305401-0.000954044483786448i</v>
      </c>
      <c r="Y1501" t="str">
        <f t="shared" si="758"/>
        <v>0.009+0.68712914519316i</v>
      </c>
      <c r="Z1501" t="str">
        <f t="shared" si="759"/>
        <v>-0.0166708737550084-0.00103852314668251i</v>
      </c>
      <c r="AA1501" t="str">
        <f t="shared" si="760"/>
        <v>0.230532203452735-17.4852080834768i</v>
      </c>
      <c r="AB1501" t="str">
        <f t="shared" si="761"/>
        <v>0.616651207257941-0.184367390594303i</v>
      </c>
      <c r="AC1501" t="str">
        <f t="shared" si="762"/>
        <v>1.01360854033857-1.0742294595548i</v>
      </c>
      <c r="AD1501" t="str">
        <f t="shared" si="763"/>
        <v>0.377329548783189+0.218004404930634i</v>
      </c>
      <c r="AE1501" t="str">
        <f t="shared" si="764"/>
        <v>-0.0060640106511996-0.00402618938297293i</v>
      </c>
      <c r="AF1501" t="str">
        <f t="shared" si="765"/>
        <v>-3.95452975683573-0.649398459100313i</v>
      </c>
      <c r="AG1501" t="str">
        <f t="shared" si="766"/>
        <v>1.0141137971642-0.0237016916792884i</v>
      </c>
      <c r="AH1501" t="str">
        <f t="shared" si="767"/>
        <v>0.0205994062897532+0.0200646966129787i</v>
      </c>
      <c r="AI1501">
        <f t="shared" si="768"/>
        <v>-30.825325180017302</v>
      </c>
      <c r="AJ1501">
        <f t="shared" si="769"/>
        <v>44.246636714584348</v>
      </c>
      <c r="AK1501"/>
      <c r="AL1501"/>
      <c r="AM1501"/>
      <c r="AN1501"/>
    </row>
    <row r="1502" spans="1:40" x14ac:dyDescent="0.35">
      <c r="A1502"/>
      <c r="B1502">
        <f t="shared" si="735"/>
        <v>136800</v>
      </c>
      <c r="C1502" s="237" t="str">
        <f t="shared" si="738"/>
        <v>-1.13030621248125E-06+0.00495486990855565i</v>
      </c>
      <c r="D1502" s="208" t="str">
        <f t="shared" si="739"/>
        <v>-1.64875418539422+0.0379873359655933i</v>
      </c>
      <c r="E1502" t="str">
        <f t="shared" si="740"/>
        <v>36500</v>
      </c>
      <c r="F1502" t="str">
        <f t="shared" si="741"/>
        <v>0.21505376344086</v>
      </c>
      <c r="G1502" t="str">
        <f t="shared" si="736"/>
        <v>0.21505376344086</v>
      </c>
      <c r="H1502" t="str">
        <f t="shared" si="742"/>
        <v>2.30606971942427+0.687006152593401i</v>
      </c>
      <c r="I1502" t="str">
        <f t="shared" si="743"/>
        <v>537.212343763855i</v>
      </c>
      <c r="J1502" t="str">
        <f t="shared" si="737"/>
        <v>-389.645037662795+117.524870020531i</v>
      </c>
      <c r="K1502" t="str">
        <f t="shared" si="744"/>
        <v>0.381173527892951-1.26375271553981i</v>
      </c>
      <c r="L1502" t="str">
        <f t="shared" si="745"/>
        <v>0.116518580107052-0.328324445380911i</v>
      </c>
      <c r="M1502" t="str">
        <f t="shared" si="746"/>
        <v>0.497692108000003-1.59207716092072i</v>
      </c>
      <c r="N1502" t="str">
        <f t="shared" si="747"/>
        <v>-1.70634675080571i</v>
      </c>
      <c r="O1502" t="str">
        <f t="shared" si="748"/>
        <v>-0.135135706476666-0.990827099364492i</v>
      </c>
      <c r="P1502" t="str">
        <f t="shared" si="749"/>
        <v>1.13513570647667+0.990827099364492i</v>
      </c>
      <c r="Q1502" t="str">
        <f t="shared" si="750"/>
        <v>-1.13513570647667+0.715519651441218i</v>
      </c>
      <c r="R1502" t="str">
        <f t="shared" si="751"/>
        <v>-0.321897443273386-1.07577537981392i</v>
      </c>
      <c r="S1502" t="str">
        <f t="shared" si="752"/>
        <v>0.19052804442494i</v>
      </c>
      <c r="T1502" t="str">
        <f t="shared" si="753"/>
        <v>0.204965379356443-0.0613304903722663i</v>
      </c>
      <c r="U1502" t="str">
        <f t="shared" si="754"/>
        <v>0.00005-0.00103876189883495i</v>
      </c>
      <c r="V1502" t="str">
        <f t="shared" si="755"/>
        <v>0.00002-0.0116341332669514i</v>
      </c>
      <c r="W1502" t="str">
        <f t="shared" si="756"/>
        <v>0.0000422727284822259-0.000953772069961024i</v>
      </c>
      <c r="X1502" t="str">
        <f t="shared" si="757"/>
        <v>0.0000468092150471895-0.000953347340385035i</v>
      </c>
      <c r="Y1502" t="str">
        <f t="shared" si="758"/>
        <v>0.009+0.687631800017734i</v>
      </c>
      <c r="Z1502" t="str">
        <f t="shared" si="759"/>
        <v>-0.0166464865265975-0.00103732418790189i</v>
      </c>
      <c r="AA1502" t="str">
        <f t="shared" si="760"/>
        <v>0.230194245367332-17.4723954564179i</v>
      </c>
      <c r="AB1502" t="str">
        <f t="shared" si="761"/>
        <v>0.616569268243774-0.184492111246257i</v>
      </c>
      <c r="AC1502" t="str">
        <f t="shared" si="762"/>
        <v>1.01313598215505-1.07344611785203i</v>
      </c>
      <c r="AD1502" t="str">
        <f t="shared" si="763"/>
        <v>0.377610094667216+0.217988486072943i</v>
      </c>
      <c r="AE1502" t="str">
        <f t="shared" si="764"/>
        <v>-0.00605975662389746-0.00402044648116087i</v>
      </c>
      <c r="AF1502" t="str">
        <f t="shared" si="765"/>
        <v>-3.95482390481849-0.649018816627808i</v>
      </c>
      <c r="AG1502" t="str">
        <f t="shared" si="766"/>
        <v>1.01410245102992-0.0237022150104646i</v>
      </c>
      <c r="AH1502" t="str">
        <f t="shared" si="767"/>
        <v>0.020590590204049+0.0200385044927201i</v>
      </c>
      <c r="AI1502">
        <f t="shared" si="768"/>
        <v>-30.832755216991472</v>
      </c>
      <c r="AJ1502">
        <f t="shared" si="769"/>
        <v>44.221488080719659</v>
      </c>
      <c r="AK1502"/>
      <c r="AL1502"/>
      <c r="AM1502"/>
      <c r="AN1502"/>
    </row>
    <row r="1503" spans="1:40" x14ac:dyDescent="0.35">
      <c r="A1503"/>
      <c r="B1503">
        <f t="shared" si="735"/>
        <v>136900</v>
      </c>
      <c r="C1503" s="237" t="str">
        <f t="shared" si="738"/>
        <v>-0.0000011286555282856+0.0049512505737175i</v>
      </c>
      <c r="D1503" s="208" t="str">
        <f t="shared" si="739"/>
        <v>-1.64875417273898+0.0379595877318342i</v>
      </c>
      <c r="E1503" t="str">
        <f t="shared" si="740"/>
        <v>36500</v>
      </c>
      <c r="F1503" t="str">
        <f t="shared" si="741"/>
        <v>0.21505376344086</v>
      </c>
      <c r="G1503" t="str">
        <f t="shared" si="736"/>
        <v>0.21505376344086</v>
      </c>
      <c r="H1503" t="str">
        <f t="shared" si="742"/>
        <v>2.30636331687614+0.686599134633475i</v>
      </c>
      <c r="I1503" t="str">
        <f t="shared" si="743"/>
        <v>537.605042845553i</v>
      </c>
      <c r="J1503" t="str">
        <f t="shared" si="737"/>
        <v>-390.216364881043+117.610780013236i</v>
      </c>
      <c r="K1503" t="str">
        <f t="shared" si="744"/>
        <v>0.380660608297597-1.2629794548304i</v>
      </c>
      <c r="L1503" t="str">
        <f t="shared" si="745"/>
        <v>0.116367427193421-0.328138220695991i</v>
      </c>
      <c r="M1503" t="str">
        <f t="shared" si="746"/>
        <v>0.497028035491018-1.59111767552639i</v>
      </c>
      <c r="N1503" t="str">
        <f t="shared" si="747"/>
        <v>-1.70759408030192i</v>
      </c>
      <c r="O1503" t="str">
        <f t="shared" si="748"/>
        <v>-0.136371488898738-0.990657769875925i</v>
      </c>
      <c r="P1503" t="str">
        <f t="shared" si="749"/>
        <v>1.13637148889874+0.990657769875925i</v>
      </c>
      <c r="Q1503" t="str">
        <f t="shared" si="750"/>
        <v>-1.13637148889874+0.716936310425995i</v>
      </c>
      <c r="R1503" t="str">
        <f t="shared" si="751"/>
        <v>-0.321879718804881-1.07484659709347i</v>
      </c>
      <c r="S1503" t="str">
        <f t="shared" si="752"/>
        <v>0.190667319311215i</v>
      </c>
      <c r="T1503" t="str">
        <f t="shared" si="753"/>
        <v>0.204938119338593-0.0613719431251743i</v>
      </c>
      <c r="U1503" t="str">
        <f t="shared" si="754"/>
        <v>0.00005-0.00103800312462104i</v>
      </c>
      <c r="V1503" t="str">
        <f t="shared" si="755"/>
        <v>0.00002-0.0116256349957557i</v>
      </c>
      <c r="W1503" t="str">
        <f t="shared" si="756"/>
        <v>0.0000422727272334334-0.000953075603351608i</v>
      </c>
      <c r="X1503" t="str">
        <f t="shared" si="757"/>
        <v>0.0000468025780305798-0.00095265121555022i</v>
      </c>
      <c r="Y1503" t="str">
        <f t="shared" si="758"/>
        <v>0.009+0.688134454842308i</v>
      </c>
      <c r="Z1503" t="str">
        <f t="shared" si="759"/>
        <v>-0.0166221528005239-0.00103612794666182i</v>
      </c>
      <c r="AA1503" t="str">
        <f t="shared" si="760"/>
        <v>0.22985703066334-17.4596016156142i</v>
      </c>
      <c r="AB1503" t="str">
        <f t="shared" si="761"/>
        <v>0.616487265666993-0.184616807883354i</v>
      </c>
      <c r="AC1503" t="str">
        <f t="shared" si="762"/>
        <v>1.01266438833723-1.07266351448057i</v>
      </c>
      <c r="AD1503" t="str">
        <f t="shared" si="763"/>
        <v>0.377890656593295+0.217972226978197i</v>
      </c>
      <c r="AE1503" t="str">
        <f t="shared" si="764"/>
        <v>-0.00605550911981585-0.00401471073318078i</v>
      </c>
      <c r="AF1503" t="str">
        <f t="shared" si="765"/>
        <v>-3.95511748961512-0.648639546901641i</v>
      </c>
      <c r="AG1503" t="str">
        <f t="shared" si="766"/>
        <v>1.01409110003538-0.0237027386876679i</v>
      </c>
      <c r="AH1503" t="str">
        <f t="shared" si="767"/>
        <v>0.0205817825600577+0.0200123440007751i</v>
      </c>
      <c r="AI1503">
        <f t="shared" si="768"/>
        <v>-30.840181434991209</v>
      </c>
      <c r="AJ1503">
        <f t="shared" si="769"/>
        <v>44.196329884480143</v>
      </c>
      <c r="AK1503"/>
      <c r="AL1503"/>
      <c r="AM1503"/>
      <c r="AN1503"/>
    </row>
    <row r="1504" spans="1:40" x14ac:dyDescent="0.35">
      <c r="A1504"/>
      <c r="B1504">
        <f t="shared" si="735"/>
        <v>137000</v>
      </c>
      <c r="C1504" s="237" t="str">
        <f t="shared" si="738"/>
        <v>-1.12700845740725E-06+0.00494763652257902i</v>
      </c>
      <c r="D1504" s="208" t="str">
        <f t="shared" si="739"/>
        <v>-1.64875416011143+0.0379318800064392i</v>
      </c>
      <c r="E1504" t="str">
        <f t="shared" si="740"/>
        <v>36500</v>
      </c>
      <c r="F1504" t="str">
        <f t="shared" si="741"/>
        <v>0.21505376344086</v>
      </c>
      <c r="G1504" t="str">
        <f t="shared" si="736"/>
        <v>0.21505376344086</v>
      </c>
      <c r="H1504" t="str">
        <f t="shared" si="742"/>
        <v>2.30665635249555+0.686192529557824i</v>
      </c>
      <c r="I1504" t="str">
        <f t="shared" si="743"/>
        <v>537.997741927252i</v>
      </c>
      <c r="J1504" t="str">
        <f t="shared" si="737"/>
        <v>-390.788109583558+117.696690005941i</v>
      </c>
      <c r="K1504" t="str">
        <f t="shared" si="744"/>
        <v>0.3801486939461-1.26220702944455i</v>
      </c>
      <c r="L1504" t="str">
        <f t="shared" si="745"/>
        <v>0.116216555913336-0.327952168069321i</v>
      </c>
      <c r="M1504" t="str">
        <f t="shared" si="746"/>
        <v>0.496365249859436-1.59015919751387i</v>
      </c>
      <c r="N1504" t="str">
        <f t="shared" si="747"/>
        <v>-1.70884140979812i</v>
      </c>
      <c r="O1504" t="str">
        <f t="shared" si="748"/>
        <v>-0.137607059149854-0.990486899091618i</v>
      </c>
      <c r="P1504" t="str">
        <f t="shared" si="749"/>
        <v>1.13760705914985+0.990486899091618i</v>
      </c>
      <c r="Q1504" t="str">
        <f t="shared" si="750"/>
        <v>-1.13760705914985+0.718354510706502i</v>
      </c>
      <c r="R1504" t="str">
        <f t="shared" si="751"/>
        <v>-0.32186197832981-1.07391905950614i</v>
      </c>
      <c r="S1504" t="str">
        <f t="shared" si="752"/>
        <v>0.19080659419749i</v>
      </c>
      <c r="T1504" t="str">
        <f t="shared" si="753"/>
        <v>0.204910838188138-0.0614133878867774i</v>
      </c>
      <c r="U1504" t="str">
        <f t="shared" si="754"/>
        <v>0.00005-0.00103724545810672i</v>
      </c>
      <c r="V1504" t="str">
        <f t="shared" si="755"/>
        <v>0.00002-0.0116171491307953i</v>
      </c>
      <c r="W1504" t="str">
        <f t="shared" si="756"/>
        <v>0.0000422727259837283-0.000952380153646724i</v>
      </c>
      <c r="X1504" t="str">
        <f t="shared" si="757"/>
        <v>0.0000467959555381948-0.000951956107051786i</v>
      </c>
      <c r="Y1504" t="str">
        <f t="shared" si="758"/>
        <v>0.009+0.688637109666883i</v>
      </c>
      <c r="Z1504" t="str">
        <f t="shared" si="759"/>
        <v>-0.0165978724203414-0.00103493441418217i</v>
      </c>
      <c r="AA1504" t="str">
        <f t="shared" si="760"/>
        <v>0.229520557159929-17.4468265197293i</v>
      </c>
      <c r="AB1504" t="str">
        <f t="shared" si="761"/>
        <v>0.616405199519892-0.184741480481304i</v>
      </c>
      <c r="AC1504" t="str">
        <f t="shared" si="762"/>
        <v>1.01219375652467-1.07188164853043i</v>
      </c>
      <c r="AD1504" t="str">
        <f t="shared" si="763"/>
        <v>0.378171234173545+0.217955627575584i</v>
      </c>
      <c r="AE1504" t="str">
        <f t="shared" si="764"/>
        <v>-0.00605126811811291-0.00400898212449494i</v>
      </c>
      <c r="AF1504" t="str">
        <f t="shared" si="765"/>
        <v>-3.95541051260698-0.648260649551385i</v>
      </c>
      <c r="AG1504" t="str">
        <f t="shared" si="766"/>
        <v>1.01407974418636-0.0237032626854877i</v>
      </c>
      <c r="AH1504" t="str">
        <f t="shared" si="767"/>
        <v>0.020572983324588+0.0199862150734178i</v>
      </c>
      <c r="AI1504">
        <f t="shared" si="768"/>
        <v>-30.847603841824167</v>
      </c>
      <c r="AJ1504">
        <f t="shared" si="769"/>
        <v>44.171162139869104</v>
      </c>
      <c r="AK1504"/>
      <c r="AL1504"/>
      <c r="AM1504"/>
      <c r="AN1504"/>
    </row>
    <row r="1505" spans="1:40" x14ac:dyDescent="0.35">
      <c r="A1505"/>
      <c r="B1505">
        <f t="shared" si="735"/>
        <v>137100</v>
      </c>
      <c r="C1505" s="237" t="str">
        <f t="shared" si="738"/>
        <v>-1.12536498930792E-06+0.0049440277435785i</v>
      </c>
      <c r="D1505" s="208" t="str">
        <f t="shared" si="739"/>
        <v>-1.64875414751151+0.0379042127007685i</v>
      </c>
      <c r="E1505" t="str">
        <f t="shared" si="740"/>
        <v>36500</v>
      </c>
      <c r="F1505" t="str">
        <f t="shared" si="741"/>
        <v>0.21505376344086</v>
      </c>
      <c r="G1505" t="str">
        <f t="shared" si="736"/>
        <v>0.21505376344086</v>
      </c>
      <c r="H1505" t="str">
        <f t="shared" si="742"/>
        <v>2.30694882766+0.685786336907168i</v>
      </c>
      <c r="I1505" t="str">
        <f t="shared" si="743"/>
        <v>538.390441008951i</v>
      </c>
      <c r="J1505" t="str">
        <f t="shared" si="737"/>
        <v>-391.360271770338+117.782599998646i</v>
      </c>
      <c r="K1505" t="str">
        <f t="shared" si="744"/>
        <v>0.379637782294427-1.26143543829686i</v>
      </c>
      <c r="L1505" t="str">
        <f t="shared" si="745"/>
        <v>0.116065965600731-0.327766287360265i</v>
      </c>
      <c r="M1505" t="str">
        <f t="shared" si="746"/>
        <v>0.495703747895158-1.58920172565712i</v>
      </c>
      <c r="N1505" t="str">
        <f t="shared" si="747"/>
        <v>-1.71008873929432i</v>
      </c>
      <c r="O1505" t="str">
        <f t="shared" si="748"/>
        <v>-0.138842415307687-0.990314487277414i</v>
      </c>
      <c r="P1505" t="str">
        <f t="shared" si="749"/>
        <v>1.13884241530769+0.990314487277414i</v>
      </c>
      <c r="Q1505" t="str">
        <f t="shared" si="750"/>
        <v>-1.13884241530769+0.719774252016906i</v>
      </c>
      <c r="R1505" t="str">
        <f t="shared" si="751"/>
        <v>-0.321844221840893-1.07299276431389i</v>
      </c>
      <c r="S1505" t="str">
        <f t="shared" si="752"/>
        <v>0.190945869083767i</v>
      </c>
      <c r="T1505" t="str">
        <f t="shared" si="753"/>
        <v>0.204883535902509-0.061454824648998i</v>
      </c>
      <c r="U1505" t="str">
        <f t="shared" si="754"/>
        <v>0.00005-0.00103648889686813i</v>
      </c>
      <c r="V1505" t="str">
        <f t="shared" si="755"/>
        <v>0.00002-0.0116086756449231i</v>
      </c>
      <c r="W1505" t="str">
        <f t="shared" si="756"/>
        <v>0.000042272724733111-0.00095168571862118i</v>
      </c>
      <c r="X1505" t="str">
        <f t="shared" si="757"/>
        <v>0.000046789347527674-0.000951262012666i</v>
      </c>
      <c r="Y1505" t="str">
        <f t="shared" si="758"/>
        <v>0.009+0.689139764491457i</v>
      </c>
      <c r="Z1505" t="str">
        <f t="shared" si="759"/>
        <v>-0.016573645230175-0.00103374358171882i</v>
      </c>
      <c r="AA1505" t="str">
        <f t="shared" si="760"/>
        <v>0.229184822684266-17.4340701275481i</v>
      </c>
      <c r="AB1505" t="str">
        <f t="shared" si="761"/>
        <v>0.616323069794743-0.184866129015808i</v>
      </c>
      <c r="AC1505" t="str">
        <f t="shared" si="762"/>
        <v>1.01172408436403-1.07110051909211i</v>
      </c>
      <c r="AD1505" t="str">
        <f t="shared" si="763"/>
        <v>0.378451827019906+0.21793868779468i</v>
      </c>
      <c r="AE1505" t="str">
        <f t="shared" si="764"/>
        <v>-0.00604703359802349-0.00400326064061048i</v>
      </c>
      <c r="AF1505" t="str">
        <f t="shared" si="765"/>
        <v>-3.95570297517151-0.647882124206399i</v>
      </c>
      <c r="AG1505" t="str">
        <f t="shared" si="766"/>
        <v>1.01406838348863-0.0237037869785766i</v>
      </c>
      <c r="AH1505" t="str">
        <f t="shared" si="767"/>
        <v>0.0205641924645729+0.0199601176471137i</v>
      </c>
      <c r="AI1505">
        <f t="shared" si="768"/>
        <v>-30.855022445281772</v>
      </c>
      <c r="AJ1505">
        <f t="shared" si="769"/>
        <v>44.145984860844628</v>
      </c>
      <c r="AK1505"/>
      <c r="AL1505"/>
      <c r="AM1505"/>
      <c r="AN1505"/>
    </row>
    <row r="1506" spans="1:40" x14ac:dyDescent="0.35">
      <c r="A1506"/>
      <c r="B1506">
        <f t="shared" si="735"/>
        <v>137200</v>
      </c>
      <c r="C1506" s="237" t="str">
        <f t="shared" si="738"/>
        <v>-0.0000011237251134877+0.00494042422518796i</v>
      </c>
      <c r="D1506" s="208" t="str">
        <f t="shared" si="739"/>
        <v>-1.64875413493913+0.037876585726441i</v>
      </c>
      <c r="E1506" t="str">
        <f t="shared" si="740"/>
        <v>36500</v>
      </c>
      <c r="F1506" t="str">
        <f t="shared" si="741"/>
        <v>0.21505376344086</v>
      </c>
      <c r="G1506" t="str">
        <f t="shared" si="736"/>
        <v>0.21505376344086</v>
      </c>
      <c r="H1506" t="str">
        <f t="shared" si="742"/>
        <v>2.3072407437429+0.685380556222258i</v>
      </c>
      <c r="I1506" t="str">
        <f t="shared" si="743"/>
        <v>538.78314009065i</v>
      </c>
      <c r="J1506" t="str">
        <f t="shared" si="737"/>
        <v>-391.932851441385+117.868509991351i</v>
      </c>
      <c r="K1506" t="str">
        <f t="shared" si="744"/>
        <v>0.379127870806299-1.2606646803028i</v>
      </c>
      <c r="L1506" t="str">
        <f t="shared" si="745"/>
        <v>0.115915655591396-0.327580578427946i</v>
      </c>
      <c r="M1506" t="str">
        <f t="shared" si="746"/>
        <v>0.495043526397695-1.58824525873075i</v>
      </c>
      <c r="N1506" t="str">
        <f t="shared" si="747"/>
        <v>-1.71133606879053i</v>
      </c>
      <c r="O1506" t="str">
        <f t="shared" si="748"/>
        <v>-0.140077555450242-0.990140534701557i</v>
      </c>
      <c r="P1506" t="str">
        <f t="shared" si="749"/>
        <v>1.14007755545024+0.990140534701557i</v>
      </c>
      <c r="Q1506" t="str">
        <f t="shared" si="750"/>
        <v>-1.14007755545024+0.721195534088973i</v>
      </c>
      <c r="R1506" t="str">
        <f t="shared" si="751"/>
        <v>-0.321826449330807-1.07206770878667i</v>
      </c>
      <c r="S1506" t="str">
        <f t="shared" si="752"/>
        <v>0.191085143970043i</v>
      </c>
      <c r="T1506" t="str">
        <f t="shared" si="753"/>
        <v>0.204856212479135-0.061496253403745i</v>
      </c>
      <c r="U1506" t="str">
        <f t="shared" si="754"/>
        <v>0.00005-0.00103573343848849i</v>
      </c>
      <c r="V1506" t="str">
        <f t="shared" si="755"/>
        <v>0.00002-0.0116002145110711i</v>
      </c>
      <c r="W1506" t="str">
        <f t="shared" si="756"/>
        <v>0.0000422727234815811-0.000950992296056287i</v>
      </c>
      <c r="X1506" t="str">
        <f t="shared" si="757"/>
        <v>0.0000467827539568097-0.0009505689301756i</v>
      </c>
      <c r="Y1506" t="str">
        <f t="shared" si="758"/>
        <v>0.009+0.689642419316031i</v>
      </c>
      <c r="Z1506" t="str">
        <f t="shared" si="759"/>
        <v>-0.0165494710747184-0.00103255544056339i</v>
      </c>
      <c r="AA1506" t="str">
        <f t="shared" si="760"/>
        <v>0.228849825071485-17.4213323979762i</v>
      </c>
      <c r="AB1506" t="str">
        <f t="shared" si="761"/>
        <v>0.616240876483811-0.184990753462525i</v>
      </c>
      <c r="AC1506" t="str">
        <f t="shared" si="762"/>
        <v>1.01125536950907-1.07032012525655i</v>
      </c>
      <c r="AD1506" t="str">
        <f t="shared" si="763"/>
        <v>0.378732434744147+0.217921407565462i</v>
      </c>
      <c r="AE1506" t="str">
        <f t="shared" si="764"/>
        <v>-0.00604280553885898-0.00399754626707942i</v>
      </c>
      <c r="AF1506" t="str">
        <f t="shared" si="765"/>
        <v>-3.95599487868203-0.647503970495817i</v>
      </c>
      <c r="AG1506" t="str">
        <f t="shared" si="766"/>
        <v>1.01405701794797-0.0237043115416504i</v>
      </c>
      <c r="AH1506" t="str">
        <f t="shared" si="767"/>
        <v>0.0205554099470682+0.0199340516585181i</v>
      </c>
      <c r="AI1506">
        <f t="shared" si="768"/>
        <v>-30.862437253139703</v>
      </c>
      <c r="AJ1506">
        <f t="shared" si="769"/>
        <v>44.120798061319796</v>
      </c>
      <c r="AK1506"/>
      <c r="AL1506"/>
      <c r="AM1506"/>
      <c r="AN1506"/>
    </row>
    <row r="1507" spans="1:40" x14ac:dyDescent="0.35">
      <c r="A1507"/>
      <c r="B1507">
        <f t="shared" si="735"/>
        <v>137300</v>
      </c>
      <c r="C1507" s="237" t="str">
        <f t="shared" si="738"/>
        <v>-1.12208881948491E-06+0.00493682595591297i</v>
      </c>
      <c r="D1507" s="208" t="str">
        <f t="shared" si="739"/>
        <v>-1.64875412239421+0.0378489989953328i</v>
      </c>
      <c r="E1507" t="str">
        <f t="shared" si="740"/>
        <v>36500</v>
      </c>
      <c r="F1507" t="str">
        <f t="shared" si="741"/>
        <v>0.21505376344086</v>
      </c>
      <c r="G1507" t="str">
        <f t="shared" si="736"/>
        <v>0.21505376344086</v>
      </c>
      <c r="H1507" t="str">
        <f t="shared" si="742"/>
        <v>2.30753210211368+0.684975187043896i</v>
      </c>
      <c r="I1507" t="str">
        <f t="shared" si="743"/>
        <v>539.175839172348i</v>
      </c>
      <c r="J1507" t="str">
        <f t="shared" si="737"/>
        <v>-392.505848596698+117.954419984057i</v>
      </c>
      <c r="K1507" t="str">
        <f t="shared" si="744"/>
        <v>0.378618956953178-1.25989475437877i</v>
      </c>
      <c r="L1507" t="str">
        <f t="shared" si="745"/>
        <v>0.115765625222967-0.32739504113124i</v>
      </c>
      <c r="M1507" t="str">
        <f t="shared" si="746"/>
        <v>0.494384582176145-1.58728979551001i</v>
      </c>
      <c r="N1507" t="str">
        <f t="shared" si="747"/>
        <v>-1.71258339828673i</v>
      </c>
      <c r="O1507" t="str">
        <f t="shared" si="748"/>
        <v>-0.14131247765583-0.989965041634689i</v>
      </c>
      <c r="P1507" t="str">
        <f t="shared" si="749"/>
        <v>1.14131247765583+0.989965041634689i</v>
      </c>
      <c r="Q1507" t="str">
        <f t="shared" si="750"/>
        <v>-1.14131247765583+0.722618356652041i</v>
      </c>
      <c r="R1507" t="str">
        <f t="shared" si="751"/>
        <v>-0.321808660792255-1.07114389020238i</v>
      </c>
      <c r="S1507" t="str">
        <f t="shared" si="752"/>
        <v>0.191224418856318i</v>
      </c>
      <c r="T1507" t="str">
        <f t="shared" si="753"/>
        <v>0.204828867915446-0.0615376741429289i</v>
      </c>
      <c r="U1507" t="str">
        <f t="shared" si="754"/>
        <v>0.00005-0.00103497908055805i</v>
      </c>
      <c r="V1507" t="str">
        <f t="shared" si="755"/>
        <v>0.00002-0.0115917657022502i</v>
      </c>
      <c r="W1507" t="str">
        <f t="shared" si="756"/>
        <v>0.0000422727222291391-0.000950299883739838i</v>
      </c>
      <c r="X1507" t="str">
        <f t="shared" si="757"/>
        <v>0.0000467761747835499-0.00094987685736983i</v>
      </c>
      <c r="Y1507" t="str">
        <f t="shared" si="758"/>
        <v>0.009+0.690145074140606i</v>
      </c>
      <c r="Z1507" t="str">
        <f t="shared" si="759"/>
        <v>-0.0165253497992333-0.00103136998204319i</v>
      </c>
      <c r="AA1507" t="str">
        <f t="shared" si="760"/>
        <v>0.228515562164647-17.4086132900399i</v>
      </c>
      <c r="AB1507" t="str">
        <f t="shared" si="761"/>
        <v>0.616158619579367-0.185115353797123i</v>
      </c>
      <c r="AC1507" t="str">
        <f t="shared" si="762"/>
        <v>1.01078760962058-1.06954046611524i</v>
      </c>
      <c r="AD1507" t="str">
        <f t="shared" si="763"/>
        <v>0.379013056957867+0.217903786818314i</v>
      </c>
      <c r="AE1507" t="str">
        <f t="shared" si="764"/>
        <v>-0.00603858392000749-0.00399183898949894i</v>
      </c>
      <c r="AF1507" t="str">
        <f t="shared" si="765"/>
        <v>-3.95628622450789-0.647126188048563i</v>
      </c>
      <c r="AG1507" t="str">
        <f t="shared" si="766"/>
        <v>1.01404564757018-0.0237048363494883i</v>
      </c>
      <c r="AH1507" t="str">
        <f t="shared" si="767"/>
        <v>0.0205466357392538+0.0199080170444776i</v>
      </c>
      <c r="AI1507">
        <f t="shared" si="768"/>
        <v>-30.869848273157039</v>
      </c>
      <c r="AJ1507">
        <f t="shared" si="769"/>
        <v>44.095601755163422</v>
      </c>
      <c r="AK1507"/>
      <c r="AL1507"/>
      <c r="AM1507"/>
      <c r="AN1507"/>
    </row>
    <row r="1508" spans="1:40" x14ac:dyDescent="0.35">
      <c r="A1508"/>
      <c r="B1508">
        <f t="shared" si="735"/>
        <v>137400</v>
      </c>
      <c r="C1508" s="237" t="str">
        <f t="shared" si="738"/>
        <v>-1.12045609687595E-06+0.00493323292429261i</v>
      </c>
      <c r="D1508" s="208" t="str">
        <f t="shared" si="739"/>
        <v>-1.64875410987667+0.0378214524195767i</v>
      </c>
      <c r="E1508" t="str">
        <f t="shared" si="740"/>
        <v>36500</v>
      </c>
      <c r="F1508" t="str">
        <f t="shared" si="741"/>
        <v>0.21505376344086</v>
      </c>
      <c r="G1508" t="str">
        <f t="shared" si="736"/>
        <v>0.21505376344086</v>
      </c>
      <c r="H1508" t="str">
        <f t="shared" si="742"/>
        <v>2.30782290413775+0.684570228912931i</v>
      </c>
      <c r="I1508" t="str">
        <f t="shared" si="743"/>
        <v>539.568538254047i</v>
      </c>
      <c r="J1508" t="str">
        <f t="shared" si="737"/>
        <v>-393.079263236277+118.040329976761i</v>
      </c>
      <c r="K1508" t="str">
        <f t="shared" si="744"/>
        <v>0.378111038214222-1.25912565944208i</v>
      </c>
      <c r="L1508" t="str">
        <f t="shared" si="745"/>
        <v>0.115615873834926-0.327209675328783i</v>
      </c>
      <c r="M1508" t="str">
        <f t="shared" si="746"/>
        <v>0.493726912049148-1.58633533477086i</v>
      </c>
      <c r="N1508" t="str">
        <f t="shared" si="747"/>
        <v>-1.71383072778293i</v>
      </c>
      <c r="O1508" t="str">
        <f t="shared" si="748"/>
        <v>-0.142547180003131-0.989788008349846i</v>
      </c>
      <c r="P1508" t="str">
        <f t="shared" si="749"/>
        <v>1.14254718000313+0.989788008349846i</v>
      </c>
      <c r="Q1508" t="str">
        <f t="shared" si="750"/>
        <v>-1.14254718000313+0.724042719433084i</v>
      </c>
      <c r="R1508" t="str">
        <f t="shared" si="751"/>
        <v>-0.32179085621791-1.07022130584683i</v>
      </c>
      <c r="S1508" t="str">
        <f t="shared" si="752"/>
        <v>0.191363693742594i</v>
      </c>
      <c r="T1508" t="str">
        <f t="shared" si="753"/>
        <v>0.204801502208872-0.0615790868584512i</v>
      </c>
      <c r="U1508" t="str">
        <f t="shared" si="754"/>
        <v>0.00005-0.0010342258206741i</v>
      </c>
      <c r="V1508" t="str">
        <f t="shared" si="755"/>
        <v>0.00002-0.0115833291915499i</v>
      </c>
      <c r="W1508" t="str">
        <f t="shared" si="756"/>
        <v>0.0000422727209757843-0.000949608479466053i</v>
      </c>
      <c r="X1508" t="str">
        <f t="shared" si="757"/>
        <v>0.000046769609965993-0.000949185792044322i</v>
      </c>
      <c r="Y1508" t="str">
        <f t="shared" si="758"/>
        <v>0.009+0.69064772896518i</v>
      </c>
      <c r="Z1508" t="str">
        <f t="shared" si="759"/>
        <v>-0.0165012812495441-0.00103018719752092i</v>
      </c>
      <c r="AA1508" t="str">
        <f t="shared" si="760"/>
        <v>0.22818203181471-17.3959127628854i</v>
      </c>
      <c r="AB1508" t="str">
        <f t="shared" si="761"/>
        <v>0.616076299073678-0.185239929995239i</v>
      </c>
      <c r="AC1508" t="str">
        <f t="shared" si="762"/>
        <v>1.01032080236639-1.06876154076019i</v>
      </c>
      <c r="AD1508" t="str">
        <f t="shared" si="763"/>
        <v>0.379293693272483+0.217885825484024i</v>
      </c>
      <c r="AE1508" t="str">
        <f t="shared" si="764"/>
        <v>-0.00603436872093263-0.0039861387935107i</v>
      </c>
      <c r="AF1508" t="str">
        <f t="shared" si="765"/>
        <v>-3.95657701401442-0.646748776493354i</v>
      </c>
      <c r="AG1508" t="str">
        <f t="shared" si="766"/>
        <v>1.01403427236107-0.0237053613769317i</v>
      </c>
      <c r="AH1508" t="str">
        <f t="shared" si="767"/>
        <v>0.0205378698084303+0.0198820137420277i</v>
      </c>
      <c r="AI1508">
        <f t="shared" si="768"/>
        <v>-30.877255513077344</v>
      </c>
      <c r="AJ1508">
        <f t="shared" si="769"/>
        <v>44.07039595620175</v>
      </c>
      <c r="AK1508"/>
      <c r="AL1508"/>
      <c r="AM1508"/>
      <c r="AN1508"/>
    </row>
    <row r="1509" spans="1:40" x14ac:dyDescent="0.35">
      <c r="A1509"/>
      <c r="B1509">
        <f t="shared" si="735"/>
        <v>137500</v>
      </c>
      <c r="C1509" s="237" t="str">
        <f t="shared" si="738"/>
        <v>-1.11882693527508E-06+0.00492964511889923i</v>
      </c>
      <c r="D1509" s="208" t="str">
        <f t="shared" si="739"/>
        <v>-1.64875409738643+0.0377939459115608i</v>
      </c>
      <c r="E1509" t="str">
        <f t="shared" si="740"/>
        <v>36500</v>
      </c>
      <c r="F1509" t="str">
        <f t="shared" si="741"/>
        <v>0.21505376344086</v>
      </c>
      <c r="G1509" t="str">
        <f t="shared" si="736"/>
        <v>0.21505376344086</v>
      </c>
      <c r="H1509" t="str">
        <f t="shared" si="742"/>
        <v>2.30811315117654+0.684165681370266i</v>
      </c>
      <c r="I1509" t="str">
        <f t="shared" si="743"/>
        <v>539.961237335746i</v>
      </c>
      <c r="J1509" t="str">
        <f t="shared" si="737"/>
        <v>-393.653095360122+118.126239969466i</v>
      </c>
      <c r="K1509" t="str">
        <f t="shared" si="744"/>
        <v>0.377604112076283-1.25835739441094i</v>
      </c>
      <c r="L1509" t="str">
        <f t="shared" si="745"/>
        <v>0.115466400768592-0.327024480878977i</v>
      </c>
      <c r="M1509" t="str">
        <f t="shared" si="746"/>
        <v>0.493070512844875-1.58538187528992i</v>
      </c>
      <c r="N1509" t="str">
        <f t="shared" si="747"/>
        <v>-1.71507805727913i</v>
      </c>
      <c r="O1509" t="str">
        <f t="shared" si="748"/>
        <v>-0.143781660571157-0.989609435122463i</v>
      </c>
      <c r="P1509" t="str">
        <f t="shared" si="749"/>
        <v>1.14378166057116+0.989609435122463i</v>
      </c>
      <c r="Q1509" t="str">
        <f t="shared" si="750"/>
        <v>-1.14378166057116+0.725468622156667i</v>
      </c>
      <c r="R1509" t="str">
        <f t="shared" si="751"/>
        <v>-0.321773035600454-1.06929995301372i</v>
      </c>
      <c r="S1509" t="str">
        <f t="shared" si="752"/>
        <v>0.191502968628869i</v>
      </c>
      <c r="T1509" t="str">
        <f t="shared" si="753"/>
        <v>0.204774115356838-0.0616204915422097i</v>
      </c>
      <c r="U1509" t="str">
        <f t="shared" si="754"/>
        <v>0.00005-0.00103347365644088i</v>
      </c>
      <c r="V1509" t="str">
        <f t="shared" si="755"/>
        <v>0.00002-0.0115749049521378i</v>
      </c>
      <c r="W1509" t="str">
        <f t="shared" si="756"/>
        <v>0.0000422727197215172-0.000948918081035536i</v>
      </c>
      <c r="X1509" t="str">
        <f t="shared" si="757"/>
        <v>0.0000467630594623917-0.000948495732001111i</v>
      </c>
      <c r="Y1509" t="str">
        <f t="shared" si="758"/>
        <v>0.009+0.691150383789754i</v>
      </c>
      <c r="Z1509" t="str">
        <f t="shared" si="759"/>
        <v>-0.0164772652720373-0.00102900707839458i</v>
      </c>
      <c r="AA1509" t="str">
        <f t="shared" si="760"/>
        <v>0.227849231880488-17.3832307757784i</v>
      </c>
      <c r="AB1509" t="str">
        <f t="shared" si="761"/>
        <v>0.615993914958999-0.1853644820325i</v>
      </c>
      <c r="AC1509" t="str">
        <f t="shared" si="762"/>
        <v>1.00985494542133-1.06798334828387i</v>
      </c>
      <c r="AD1509" t="str">
        <f t="shared" si="763"/>
        <v>0.379574343299252+0.217867523493775i</v>
      </c>
      <c r="AE1509" t="str">
        <f t="shared" si="764"/>
        <v>-0.00603015992117373-0.00398044566480065i</v>
      </c>
      <c r="AF1509" t="str">
        <f t="shared" si="765"/>
        <v>-3.95686724856297-0.646371735458705i</v>
      </c>
      <c r="AG1509" t="str">
        <f t="shared" si="766"/>
        <v>1.01402289232645-0.0237058865988855i</v>
      </c>
      <c r="AH1509" t="str">
        <f t="shared" si="767"/>
        <v>0.0205291121220206+0.0198560416883913i</v>
      </c>
      <c r="AI1509">
        <f t="shared" si="768"/>
        <v>-30.88465898062838</v>
      </c>
      <c r="AJ1509">
        <f t="shared" si="769"/>
        <v>44.045180678214436</v>
      </c>
      <c r="AK1509"/>
      <c r="AL1509"/>
      <c r="AM1509"/>
      <c r="AN1509"/>
    </row>
    <row r="1510" spans="1:40" x14ac:dyDescent="0.35">
      <c r="A1510"/>
      <c r="B1510">
        <f t="shared" si="735"/>
        <v>137600</v>
      </c>
      <c r="C1510" s="237" t="str">
        <f t="shared" si="738"/>
        <v>-1.11720132433429E-06+0.00492606252833848i</v>
      </c>
      <c r="D1510" s="208" t="str">
        <f t="shared" si="739"/>
        <v>-1.64875408492341+0.0377664793839284i</v>
      </c>
      <c r="E1510" t="str">
        <f t="shared" si="740"/>
        <v>36500</v>
      </c>
      <c r="F1510" t="str">
        <f t="shared" si="741"/>
        <v>0.21505376344086</v>
      </c>
      <c r="G1510" t="str">
        <f t="shared" si="736"/>
        <v>0.21505376344086</v>
      </c>
      <c r="H1510" t="str">
        <f t="shared" si="742"/>
        <v>2.3084028445875+0.683761543956861i</v>
      </c>
      <c r="I1510" t="str">
        <f t="shared" si="743"/>
        <v>540.353936417444i</v>
      </c>
      <c r="J1510" t="str">
        <f t="shared" si="737"/>
        <v>-394.227344968234+118.212149962172i</v>
      </c>
      <c r="K1510" t="str">
        <f t="shared" si="744"/>
        <v>0.377098176033856-1.25758995820449i</v>
      </c>
      <c r="L1510" t="str">
        <f t="shared" si="745"/>
        <v>0.115317205367116-0.326839457639983i</v>
      </c>
      <c r="M1510" t="str">
        <f t="shared" si="746"/>
        <v>0.492415381400972-1.58442941584447i</v>
      </c>
      <c r="N1510" t="str">
        <f t="shared" si="747"/>
        <v>-1.71632538677534i</v>
      </c>
      <c r="O1510" t="str">
        <f t="shared" si="748"/>
        <v>-0.145015917439276-0.989429322230368i</v>
      </c>
      <c r="P1510" t="str">
        <f t="shared" si="749"/>
        <v>1.14501591743928+0.989429322230368i</v>
      </c>
      <c r="Q1510" t="str">
        <f t="shared" si="750"/>
        <v>-1.14501591743928+0.726896064544972i</v>
      </c>
      <c r="R1510" t="str">
        <f t="shared" si="751"/>
        <v>-0.321755198932547-1.0683798290046i</v>
      </c>
      <c r="S1510" t="str">
        <f t="shared" si="752"/>
        <v>0.191642243515145i</v>
      </c>
      <c r="T1510" t="str">
        <f t="shared" si="753"/>
        <v>0.204746707356769-0.0616618881860951i</v>
      </c>
      <c r="U1510" t="str">
        <f t="shared" si="754"/>
        <v>0.00005-0.00103272258546963i</v>
      </c>
      <c r="V1510" t="str">
        <f t="shared" si="755"/>
        <v>0.00002-0.0115664929572598i</v>
      </c>
      <c r="W1510" t="str">
        <f t="shared" si="756"/>
        <v>0.0000422727184663379-0.000948228686255347i</v>
      </c>
      <c r="X1510" t="str">
        <f t="shared" si="757"/>
        <v>0.0000467565232311502-0.000947806675048686i</v>
      </c>
      <c r="Y1510" t="str">
        <f t="shared" si="758"/>
        <v>0.009+0.691653038614329i</v>
      </c>
      <c r="Z1510" t="str">
        <f t="shared" si="759"/>
        <v>-0.0164533017136594-0.00102782961609729i</v>
      </c>
      <c r="AA1510" t="str">
        <f t="shared" si="760"/>
        <v>0.227517160228624-17.3705672881037i</v>
      </c>
      <c r="AB1510" t="str">
        <f t="shared" si="761"/>
        <v>0.615911467227584-0.185489009884512i</v>
      </c>
      <c r="AC1510" t="str">
        <f t="shared" si="762"/>
        <v>1.00939003646722-1.06720588777928i</v>
      </c>
      <c r="AD1510" t="str">
        <f t="shared" si="763"/>
        <v>0.379855006649255+0.217848880779151i</v>
      </c>
      <c r="AE1510" t="str">
        <f t="shared" si="764"/>
        <v>-0.0060259575003458-0.00397475958909931i</v>
      </c>
      <c r="AF1510" t="str">
        <f t="shared" si="765"/>
        <v>-3.95715692951091-0.645995064572933i</v>
      </c>
      <c r="AG1510" t="str">
        <f t="shared" si="766"/>
        <v>1.01401150747214-0.0237064119903166i</v>
      </c>
      <c r="AH1510" t="str">
        <f t="shared" si="767"/>
        <v>0.0205203626475703+0.0198301008209814i</v>
      </c>
      <c r="AI1510">
        <f t="shared" si="768"/>
        <v>-30.892058683521277</v>
      </c>
      <c r="AJ1510">
        <f t="shared" si="769"/>
        <v>44.019955934938338</v>
      </c>
      <c r="AK1510"/>
      <c r="AL1510"/>
      <c r="AM1510"/>
      <c r="AN1510"/>
    </row>
    <row r="1511" spans="1:40" x14ac:dyDescent="0.35">
      <c r="A1511"/>
      <c r="B1511">
        <f t="shared" si="735"/>
        <v>137700</v>
      </c>
      <c r="C1511" s="237" t="str">
        <f t="shared" si="738"/>
        <v>-1.11557925374314E-06+0.00492248514124905i</v>
      </c>
      <c r="D1511" s="208" t="str">
        <f t="shared" si="739"/>
        <v>-1.64875407248754+0.0377390527495761i</v>
      </c>
      <c r="E1511" t="str">
        <f t="shared" si="740"/>
        <v>36500</v>
      </c>
      <c r="F1511" t="str">
        <f t="shared" si="741"/>
        <v>0.21505376344086</v>
      </c>
      <c r="G1511" t="str">
        <f t="shared" si="736"/>
        <v>0.21505376344086</v>
      </c>
      <c r="H1511" t="str">
        <f t="shared" si="742"/>
        <v>2.30869198572413+0.683357816213742i</v>
      </c>
      <c r="I1511" t="str">
        <f t="shared" si="743"/>
        <v>540.746635499143i</v>
      </c>
      <c r="J1511" t="str">
        <f t="shared" si="737"/>
        <v>-394.802012060612+118.298059954877i</v>
      </c>
      <c r="K1511" t="str">
        <f t="shared" si="744"/>
        <v>0.376593227589062-1.25682334974279i</v>
      </c>
      <c r="L1511" t="str">
        <f t="shared" si="745"/>
        <v>0.115168286975475-0.326654605469734i</v>
      </c>
      <c r="M1511" t="str">
        <f t="shared" si="746"/>
        <v>0.491761514564537-1.58347795521252i</v>
      </c>
      <c r="N1511" t="str">
        <f t="shared" si="747"/>
        <v>-1.71757271627154i</v>
      </c>
      <c r="O1511" t="str">
        <f t="shared" si="748"/>
        <v>-0.146249948687173-0.989247669953788i</v>
      </c>
      <c r="P1511" t="str">
        <f t="shared" si="749"/>
        <v>1.14624994868717+0.989247669953788i</v>
      </c>
      <c r="Q1511" t="str">
        <f t="shared" si="750"/>
        <v>-1.14624994868717+0.728325046317752i</v>
      </c>
      <c r="R1511" t="str">
        <f t="shared" si="751"/>
        <v>-0.321737346206842-1.06746093112888i</v>
      </c>
      <c r="S1511" t="str">
        <f t="shared" si="752"/>
        <v>0.19178151840142i</v>
      </c>
      <c r="T1511" t="str">
        <f t="shared" si="753"/>
        <v>0.20471927820609-0.0617032767819915i</v>
      </c>
      <c r="U1511" t="str">
        <f t="shared" si="754"/>
        <v>0.0000499999999999999-0.00103197260537851i</v>
      </c>
      <c r="V1511" t="str">
        <f t="shared" si="755"/>
        <v>0.00002-0.0115580931802393i</v>
      </c>
      <c r="W1511" t="str">
        <f t="shared" si="756"/>
        <v>0.0000422727172102459-0.000947540292938861i</v>
      </c>
      <c r="X1511" t="str">
        <f t="shared" si="757"/>
        <v>0.0000467500012308221-0.000947118619001827i</v>
      </c>
      <c r="Y1511" t="str">
        <f t="shared" si="758"/>
        <v>0.009+0.692155693438903i</v>
      </c>
      <c r="Z1511" t="str">
        <f t="shared" si="759"/>
        <v>-0.0164293904219124-0.00102665480209707i</v>
      </c>
      <c r="AA1511" t="str">
        <f t="shared" si="760"/>
        <v>0.227185814733549-17.3579222593649i</v>
      </c>
      <c r="AB1511" t="str">
        <f t="shared" si="761"/>
        <v>0.615828955871687-0.185613513526862i</v>
      </c>
      <c r="AC1511" t="str">
        <f t="shared" si="762"/>
        <v>1.00892607319283-1.06642915833997i</v>
      </c>
      <c r="AD1511" t="str">
        <f t="shared" si="763"/>
        <v>0.380135682933395+0.217829897272151i</v>
      </c>
      <c r="AE1511" t="str">
        <f t="shared" si="764"/>
        <v>-0.00602176143813826-0.00396908055218124i</v>
      </c>
      <c r="AF1511" t="str">
        <f t="shared" si="765"/>
        <v>-3.95744605821167-0.645618763464166i</v>
      </c>
      <c r="AG1511" t="str">
        <f t="shared" si="766"/>
        <v>1.01400011780398-0.0237069375262538i</v>
      </c>
      <c r="AH1511" t="str">
        <f t="shared" si="767"/>
        <v>0.0205116213527435+0.0198041910773969i</v>
      </c>
      <c r="AI1511">
        <f t="shared" si="768"/>
        <v>-30.899454629452102</v>
      </c>
      <c r="AJ1511">
        <f t="shared" si="769"/>
        <v>43.994721740067668</v>
      </c>
      <c r="AK1511"/>
      <c r="AL1511"/>
      <c r="AM1511"/>
      <c r="AN1511"/>
    </row>
    <row r="1512" spans="1:40" x14ac:dyDescent="0.35">
      <c r="A1512"/>
      <c r="B1512">
        <f t="shared" si="735"/>
        <v>137800</v>
      </c>
      <c r="C1512" s="237" t="str">
        <f t="shared" si="738"/>
        <v>-1.11396071322858E-06+0.00491891294630264i</v>
      </c>
      <c r="D1512" s="208" t="str">
        <f t="shared" si="739"/>
        <v>-1.64875406007873+0.0377116659216536i</v>
      </c>
      <c r="E1512" t="str">
        <f t="shared" si="740"/>
        <v>36500</v>
      </c>
      <c r="F1512" t="str">
        <f t="shared" si="741"/>
        <v>0.21505376344086</v>
      </c>
      <c r="G1512" t="str">
        <f t="shared" si="736"/>
        <v>0.21505376344086</v>
      </c>
      <c r="H1512" t="str">
        <f t="shared" si="742"/>
        <v>2.30898057593596+0.682954497681984i</v>
      </c>
      <c r="I1512" t="str">
        <f t="shared" si="743"/>
        <v>541.139334580842i</v>
      </c>
      <c r="J1512" t="str">
        <f t="shared" si="737"/>
        <v>-395.377096637255+118.383969947581i</v>
      </c>
      <c r="K1512" t="str">
        <f t="shared" si="744"/>
        <v>0.376089264251626-1.25605756794683i</v>
      </c>
      <c r="L1512" t="str">
        <f t="shared" si="745"/>
        <v>0.115019644940466-0.326469924225936i</v>
      </c>
      <c r="M1512" t="str">
        <f t="shared" si="746"/>
        <v>0.491108909192092-1.58252749217277i</v>
      </c>
      <c r="N1512" t="str">
        <f t="shared" si="747"/>
        <v>-1.71882004576774i</v>
      </c>
      <c r="O1512" t="str">
        <f t="shared" si="748"/>
        <v>-0.147483752394915-0.989064478575343i</v>
      </c>
      <c r="P1512" t="str">
        <f t="shared" si="749"/>
        <v>1.14748375239492+0.989064478575343i</v>
      </c>
      <c r="Q1512" t="str">
        <f t="shared" si="750"/>
        <v>-1.14748375239492+0.729755567192397i</v>
      </c>
      <c r="R1512" t="str">
        <f t="shared" si="751"/>
        <v>-0.32171947741601-1.06654325670374i</v>
      </c>
      <c r="S1512" t="str">
        <f t="shared" si="752"/>
        <v>0.191920793287696i</v>
      </c>
      <c r="T1512" t="str">
        <f t="shared" si="753"/>
        <v>0.204691827902225-0.0617446573217836i</v>
      </c>
      <c r="U1512" t="str">
        <f t="shared" si="754"/>
        <v>0.0000499999999999999-0.0010312237137926i</v>
      </c>
      <c r="V1512" t="str">
        <f t="shared" si="755"/>
        <v>0.00002-0.0115497055944772i</v>
      </c>
      <c r="W1512" t="str">
        <f t="shared" si="756"/>
        <v>0.0000422727159532417-0.000946852898905834i</v>
      </c>
      <c r="X1512" t="str">
        <f t="shared" si="757"/>
        <v>0.0000467434934201132-0.000946431561681706i</v>
      </c>
      <c r="Y1512" t="str">
        <f t="shared" si="758"/>
        <v>0.009+0.692658348263478i</v>
      </c>
      <c r="Z1512" t="str">
        <f t="shared" si="759"/>
        <v>-0.0164055312448537-0.00102548262789673i</v>
      </c>
      <c r="AA1512" t="str">
        <f t="shared" si="760"/>
        <v>0.226855193277451-17.3452956491838i</v>
      </c>
      <c r="AB1512" t="str">
        <f t="shared" si="761"/>
        <v>0.615746380883558-0.185737992935137i</v>
      </c>
      <c r="AC1512" t="str">
        <f t="shared" si="762"/>
        <v>1.00846305329386-1.06565315906002i</v>
      </c>
      <c r="AD1512" t="str">
        <f t="shared" si="763"/>
        <v>0.380416371762413+0.217810572905166i</v>
      </c>
      <c r="AE1512" t="str">
        <f t="shared" si="764"/>
        <v>-0.00601757171431564-0.00396340853986503i</v>
      </c>
      <c r="AF1512" t="str">
        <f t="shared" si="765"/>
        <v>-3.95773463601469-0.64524283176033i</v>
      </c>
      <c r="AG1512" t="str">
        <f t="shared" si="766"/>
        <v>1.0139887233278-0.0237074631817884i</v>
      </c>
      <c r="AH1512" t="str">
        <f t="shared" si="767"/>
        <v>0.0205028882053262+0.0197783123954238i</v>
      </c>
      <c r="AI1512">
        <f t="shared" si="768"/>
        <v>-30.906846826100683</v>
      </c>
      <c r="AJ1512">
        <f t="shared" si="769"/>
        <v>43.969478107251412</v>
      </c>
      <c r="AK1512"/>
      <c r="AL1512"/>
      <c r="AM1512"/>
      <c r="AN1512"/>
    </row>
    <row r="1513" spans="1:40" x14ac:dyDescent="0.35">
      <c r="A1513"/>
      <c r="B1513">
        <f t="shared" si="735"/>
        <v>137900</v>
      </c>
      <c r="C1513" s="237" t="str">
        <f t="shared" si="738"/>
        <v>-1.11234569255481E-06+0.0049153459322038i</v>
      </c>
      <c r="D1513" s="208" t="str">
        <f t="shared" si="739"/>
        <v>-1.64875404769691+0.0376843188135625i</v>
      </c>
      <c r="E1513" t="str">
        <f t="shared" si="740"/>
        <v>36500</v>
      </c>
      <c r="F1513" t="str">
        <f t="shared" si="741"/>
        <v>0.21505376344086</v>
      </c>
      <c r="G1513" t="str">
        <f t="shared" si="736"/>
        <v>0.21505376344086</v>
      </c>
      <c r="H1513" t="str">
        <f t="shared" si="742"/>
        <v>2.30926861656861+0.682551587902755i</v>
      </c>
      <c r="I1513" t="str">
        <f t="shared" si="743"/>
        <v>541.532033662541i</v>
      </c>
      <c r="J1513" t="str">
        <f t="shared" si="737"/>
        <v>-395.952598698165+118.469879940287i</v>
      </c>
      <c r="K1513" t="str">
        <f t="shared" si="744"/>
        <v>0.375586283538847-1.25529261173852i</v>
      </c>
      <c r="L1513" t="str">
        <f t="shared" si="745"/>
        <v>0.114871278610702-0.326285413766063i</v>
      </c>
      <c r="M1513" t="str">
        <f t="shared" si="746"/>
        <v>0.490457562149549-1.58157802550458i</v>
      </c>
      <c r="N1513" t="str">
        <f t="shared" si="747"/>
        <v>-1.72006737526395i</v>
      </c>
      <c r="O1513" t="str">
        <f t="shared" si="748"/>
        <v>-0.148717326642921-0.988879748380046i</v>
      </c>
      <c r="P1513" t="str">
        <f t="shared" si="749"/>
        <v>1.14871732664292+0.988879748380046i</v>
      </c>
      <c r="Q1513" t="str">
        <f t="shared" si="750"/>
        <v>-1.14871732664292+0.731187626883904i</v>
      </c>
      <c r="R1513" t="str">
        <f t="shared" si="751"/>
        <v>-0.321701592552671-1.06562680305415i</v>
      </c>
      <c r="S1513" t="str">
        <f t="shared" si="752"/>
        <v>0.192060068173971i</v>
      </c>
      <c r="T1513" t="str">
        <f t="shared" si="753"/>
        <v>0.204664356442591-0.061786029797341i</v>
      </c>
      <c r="U1513" t="str">
        <f t="shared" si="754"/>
        <v>0.0000499999999999999-0.00103047590834388i</v>
      </c>
      <c r="V1513" t="str">
        <f t="shared" si="755"/>
        <v>0.00002-0.0115413301734514i</v>
      </c>
      <c r="W1513" t="str">
        <f t="shared" si="756"/>
        <v>0.0000422727146953248-0.000946166501982349i</v>
      </c>
      <c r="X1513" t="str">
        <f t="shared" si="757"/>
        <v>0.0000467369997578778-0.000945745500915808i</v>
      </c>
      <c r="Y1513" t="str">
        <f t="shared" si="758"/>
        <v>0.009+0.693161003088052i</v>
      </c>
      <c r="Z1513" t="str">
        <f t="shared" si="759"/>
        <v>-0.0163817240310924-0.00102431308503365i</v>
      </c>
      <c r="AA1513" t="str">
        <f t="shared" si="760"/>
        <v>0.226525293750243-17.3326874173i</v>
      </c>
      <c r="AB1513" t="str">
        <f t="shared" si="761"/>
        <v>0.615663742255429-0.18586244808488i</v>
      </c>
      <c r="AC1513" t="str">
        <f t="shared" si="762"/>
        <v>1.00800097447293-1.06487788903396i</v>
      </c>
      <c r="AD1513" t="str">
        <f t="shared" si="763"/>
        <v>0.380697072746879+0.217790907610992i</v>
      </c>
      <c r="AE1513" t="str">
        <f t="shared" si="764"/>
        <v>-0.00601338830871677-0.00395774353801304i</v>
      </c>
      <c r="AF1513" t="str">
        <f t="shared" si="765"/>
        <v>-3.95802266426552-0.644867269089193i</v>
      </c>
      <c r="AG1513" t="str">
        <f t="shared" si="766"/>
        <v>1.01397732404947-0.0237079889320738i</v>
      </c>
      <c r="AH1513" t="str">
        <f t="shared" si="767"/>
        <v>0.0204941631732237+0.0197524647130342i</v>
      </c>
      <c r="AI1513">
        <f t="shared" si="768"/>
        <v>-30.914235281131166</v>
      </c>
      <c r="AJ1513">
        <f t="shared" si="769"/>
        <v>43.944225050095902</v>
      </c>
      <c r="AK1513"/>
      <c r="AL1513"/>
      <c r="AM1513"/>
      <c r="AN1513"/>
    </row>
    <row r="1514" spans="1:40" x14ac:dyDescent="0.35">
      <c r="A1514"/>
      <c r="B1514">
        <f t="shared" si="735"/>
        <v>138000</v>
      </c>
      <c r="C1514" s="237" t="str">
        <f t="shared" si="738"/>
        <v>-1.11073418152309E-06+0.00491178408768981i</v>
      </c>
      <c r="D1514" s="208" t="str">
        <f t="shared" si="739"/>
        <v>-1.64875403534199+0.0376570113389552i</v>
      </c>
      <c r="E1514" t="str">
        <f t="shared" si="740"/>
        <v>36500</v>
      </c>
      <c r="F1514" t="str">
        <f t="shared" si="741"/>
        <v>0.21505376344086</v>
      </c>
      <c r="G1514" t="str">
        <f t="shared" si="736"/>
        <v>0.21505376344086</v>
      </c>
      <c r="H1514" t="str">
        <f t="shared" si="742"/>
        <v>2.30955610896373+0.682149086417271i</v>
      </c>
      <c r="I1514" t="str">
        <f t="shared" si="743"/>
        <v>541.924732744239i</v>
      </c>
      <c r="J1514" t="str">
        <f t="shared" si="737"/>
        <v>-396.528518243341+118.555789932992i</v>
      </c>
      <c r="K1514" t="str">
        <f t="shared" si="744"/>
        <v>0.375084282975559-1.25452848004073i</v>
      </c>
      <c r="L1514" t="str">
        <f t="shared" si="745"/>
        <v>0.114723187336607-0.326101073947371i</v>
      </c>
      <c r="M1514" t="str">
        <f t="shared" si="746"/>
        <v>0.489807470312166-1.5806295539881i</v>
      </c>
      <c r="N1514" t="str">
        <f t="shared" si="747"/>
        <v>-1.72131470476015i</v>
      </c>
      <c r="O1514" t="str">
        <f t="shared" si="748"/>
        <v>-0.149950669511939-0.988693479655308i</v>
      </c>
      <c r="P1514" t="str">
        <f t="shared" si="749"/>
        <v>1.14995066951194+0.988693479655308i</v>
      </c>
      <c r="Q1514" t="str">
        <f t="shared" si="750"/>
        <v>-1.14995066951194+0.732621225104842i</v>
      </c>
      <c r="R1514" t="str">
        <f t="shared" si="751"/>
        <v>-0.321683691609477-1.06471156751283i</v>
      </c>
      <c r="S1514" t="str">
        <f t="shared" si="752"/>
        <v>0.192199343060247i</v>
      </c>
      <c r="T1514" t="str">
        <f t="shared" si="753"/>
        <v>0.204636863824612-0.0618273942005366i</v>
      </c>
      <c r="U1514" t="str">
        <f t="shared" si="754"/>
        <v>0.0000499999999999999-0.00102972918667117i</v>
      </c>
      <c r="V1514" t="str">
        <f t="shared" si="755"/>
        <v>0.00002-0.0115329668907171i</v>
      </c>
      <c r="W1514" t="str">
        <f t="shared" si="756"/>
        <v>0.0000422727134364957-0.000945481100000755i</v>
      </c>
      <c r="X1514" t="str">
        <f t="shared" si="757"/>
        <v>0.0000467305202031197-0.000945060434537884i</v>
      </c>
      <c r="Y1514" t="str">
        <f t="shared" si="758"/>
        <v>0.009+0.693663657912626i</v>
      </c>
      <c r="Z1514" t="str">
        <f t="shared" si="759"/>
        <v>-0.0163579686297866-0.00102314616507964i</v>
      </c>
      <c r="AA1514" t="str">
        <f t="shared" si="760"/>
        <v>0.226196114049524-17.3200975235705i</v>
      </c>
      <c r="AB1514" t="str">
        <f t="shared" si="761"/>
        <v>0.615581039979548-0.185986878951642i</v>
      </c>
      <c r="AC1514" t="str">
        <f t="shared" si="762"/>
        <v>1.00753983443954-1.06410334735696i</v>
      </c>
      <c r="AD1514" t="str">
        <f t="shared" si="763"/>
        <v>0.380977785497187+0.217770901322833i</v>
      </c>
      <c r="AE1514" t="str">
        <f t="shared" si="764"/>
        <v>-0.00600921120125416-0.00395208553253124i</v>
      </c>
      <c r="AF1514" t="str">
        <f t="shared" si="765"/>
        <v>-3.95831014430572-0.644492075078316i</v>
      </c>
      <c r="AG1514" t="str">
        <f t="shared" si="766"/>
        <v>1.01396591997484-0.0237085147523244i</v>
      </c>
      <c r="AH1514" t="str">
        <f t="shared" si="767"/>
        <v>0.0204854462244598+0.0197266479683847i</v>
      </c>
      <c r="AI1514">
        <f t="shared" si="768"/>
        <v>-30.921620002192331</v>
      </c>
      <c r="AJ1514">
        <f t="shared" si="769"/>
        <v>43.918962582164042</v>
      </c>
      <c r="AK1514"/>
      <c r="AL1514"/>
      <c r="AM1514"/>
      <c r="AN1514"/>
    </row>
    <row r="1515" spans="1:40" x14ac:dyDescent="0.35">
      <c r="A1515"/>
      <c r="B1515">
        <f t="shared" si="735"/>
        <v>138100</v>
      </c>
      <c r="C1515" s="237" t="str">
        <f t="shared" si="738"/>
        <v>-1.10912616997158E-06+0.00490822740153059i</v>
      </c>
      <c r="D1515" s="208" t="str">
        <f t="shared" si="739"/>
        <v>-1.6487540230139+0.0376297434117345i</v>
      </c>
      <c r="E1515" t="str">
        <f t="shared" si="740"/>
        <v>36500</v>
      </c>
      <c r="F1515" t="str">
        <f t="shared" si="741"/>
        <v>0.21505376344086</v>
      </c>
      <c r="G1515" t="str">
        <f t="shared" si="736"/>
        <v>0.21505376344086</v>
      </c>
      <c r="H1515" t="str">
        <f t="shared" si="742"/>
        <v>2.30984305445911+0.681746992766843i</v>
      </c>
      <c r="I1515" t="str">
        <f t="shared" si="743"/>
        <v>542.317431825938i</v>
      </c>
      <c r="J1515" t="str">
        <f t="shared" si="737"/>
        <v>-397.104855272784+118.641699925697i</v>
      </c>
      <c r="K1515" t="str">
        <f t="shared" si="744"/>
        <v>0.374583260094128-1.25376517177725i</v>
      </c>
      <c r="L1515" t="str">
        <f t="shared" si="745"/>
        <v>0.114575370470404-0.325916904626892i</v>
      </c>
      <c r="M1515" t="str">
        <f t="shared" si="746"/>
        <v>0.489158630564532-1.57968207640414i</v>
      </c>
      <c r="N1515" t="str">
        <f t="shared" si="747"/>
        <v>-1.72256203425635i</v>
      </c>
      <c r="O1515" t="str">
        <f t="shared" si="748"/>
        <v>-0.151183779083106-0.988505672690931i</v>
      </c>
      <c r="P1515" t="str">
        <f t="shared" si="749"/>
        <v>1.15118377908311+0.988505672690931i</v>
      </c>
      <c r="Q1515" t="str">
        <f t="shared" si="750"/>
        <v>-1.15118377908311+0.734056361565419i</v>
      </c>
      <c r="R1515" t="str">
        <f t="shared" si="751"/>
        <v>-0.321665774579051-1.06379754742022i</v>
      </c>
      <c r="S1515" t="str">
        <f t="shared" si="752"/>
        <v>0.192338617946522i</v>
      </c>
      <c r="T1515" t="str">
        <f t="shared" si="753"/>
        <v>0.204609350045705-0.0618687505232322i</v>
      </c>
      <c r="U1515" t="str">
        <f t="shared" si="754"/>
        <v>0.00005-0.00102898354642014i</v>
      </c>
      <c r="V1515" t="str">
        <f t="shared" si="755"/>
        <v>0.00002-0.0115246157199055i</v>
      </c>
      <c r="W1515" t="str">
        <f t="shared" si="756"/>
        <v>0.0000422727121767545-0.000944796690799708i</v>
      </c>
      <c r="X1515" t="str">
        <f t="shared" si="757"/>
        <v>0.0000467240547149912-0.000944376360387985i</v>
      </c>
      <c r="Y1515" t="str">
        <f t="shared" si="758"/>
        <v>0.009+0.694166312737201i</v>
      </c>
      <c r="Z1515" t="str">
        <f t="shared" si="759"/>
        <v>-0.0163342648906421-0.00102198185964077i</v>
      </c>
      <c r="AA1515" t="str">
        <f t="shared" si="760"/>
        <v>0.22586765208055-17.3075259279693i</v>
      </c>
      <c r="AB1515" t="str">
        <f t="shared" si="761"/>
        <v>0.615498274048148-0.186111285510944i</v>
      </c>
      <c r="AC1515" t="str">
        <f t="shared" si="762"/>
        <v>1.00707963091005-1.06332953312468i</v>
      </c>
      <c r="AD1515" t="str">
        <f t="shared" si="763"/>
        <v>0.381258509623567+0.217750553974298i</v>
      </c>
      <c r="AE1515" t="str">
        <f t="shared" si="764"/>
        <v>-0.00600504037191433-0.00394643450936922i</v>
      </c>
      <c r="AF1515" t="str">
        <f t="shared" si="765"/>
        <v>-3.95859707747301-0.644117249355109i</v>
      </c>
      <c r="AG1515" t="str">
        <f t="shared" si="766"/>
        <v>1.01395451110978-0.0237090406178163i</v>
      </c>
      <c r="AH1515" t="str">
        <f t="shared" si="767"/>
        <v>0.0204767373271778+0.0197008620998178i</v>
      </c>
      <c r="AI1515">
        <f t="shared" si="768"/>
        <v>-30.929000996916869</v>
      </c>
      <c r="AJ1515">
        <f t="shared" si="769"/>
        <v>43.893690716976273</v>
      </c>
      <c r="AK1515"/>
      <c r="AL1515"/>
      <c r="AM1515"/>
      <c r="AN1515"/>
    </row>
    <row r="1516" spans="1:40" x14ac:dyDescent="0.35">
      <c r="A1516"/>
      <c r="B1516">
        <f t="shared" si="735"/>
        <v>138200</v>
      </c>
      <c r="C1516" s="237" t="str">
        <f t="shared" si="738"/>
        <v>-1.10752164777521E-06+0.00490467586252856i</v>
      </c>
      <c r="D1516" s="208" t="str">
        <f t="shared" si="739"/>
        <v>-1.64875401071256+0.0376025149460523i</v>
      </c>
      <c r="E1516" t="str">
        <f t="shared" si="740"/>
        <v>36500</v>
      </c>
      <c r="F1516" t="str">
        <f t="shared" si="741"/>
        <v>0.21505376344086</v>
      </c>
      <c r="G1516" t="str">
        <f t="shared" si="736"/>
        <v>0.21505376344086</v>
      </c>
      <c r="H1516" t="str">
        <f t="shared" si="742"/>
        <v>2.31012945438861+0.681345306492857i</v>
      </c>
      <c r="I1516" t="str">
        <f t="shared" si="743"/>
        <v>542.710130907637i</v>
      </c>
      <c r="J1516" t="str">
        <f t="shared" si="737"/>
        <v>-397.681609786492+118.727609918402i</v>
      </c>
      <c r="K1516" t="str">
        <f t="shared" si="744"/>
        <v>0.37408321243441-1.25300268587282i</v>
      </c>
      <c r="L1516" t="str">
        <f t="shared" si="745"/>
        <v>0.11442782736612-0.32573290566144i</v>
      </c>
      <c r="M1516" t="str">
        <f t="shared" si="746"/>
        <v>0.48851103980053-1.57873559153426i</v>
      </c>
      <c r="N1516" t="str">
        <f t="shared" si="747"/>
        <v>-1.72380936375256i</v>
      </c>
      <c r="O1516" t="str">
        <f t="shared" si="748"/>
        <v>-0.152416653437923-0.988316327779109i</v>
      </c>
      <c r="P1516" t="str">
        <f t="shared" si="749"/>
        <v>1.15241665343792+0.988316327779109i</v>
      </c>
      <c r="Q1516" t="str">
        <f t="shared" si="750"/>
        <v>-1.15241665343792+0.735493035973451i</v>
      </c>
      <c r="R1516" t="str">
        <f t="shared" si="751"/>
        <v>-0.321647841454005-1.06288474012442i</v>
      </c>
      <c r="S1516" t="str">
        <f t="shared" si="752"/>
        <v>0.192477892832798i</v>
      </c>
      <c r="T1516" t="str">
        <f t="shared" si="753"/>
        <v>0.204581815103284-0.0619100987572848i</v>
      </c>
      <c r="U1516" t="str">
        <f t="shared" si="754"/>
        <v>0.0000500000000000001-0.00102823898524328i</v>
      </c>
      <c r="V1516" t="str">
        <f t="shared" si="755"/>
        <v>0.00002-0.0115162766347247i</v>
      </c>
      <c r="W1516" t="str">
        <f t="shared" si="756"/>
        <v>0.0000422727109161005-0.0009441132722241i</v>
      </c>
      <c r="X1516" t="str">
        <f t="shared" si="757"/>
        <v>0.0000467176032527914-0.000943693276312398i</v>
      </c>
      <c r="Y1516" t="str">
        <f t="shared" si="758"/>
        <v>0.009+0.694668967561775i</v>
      </c>
      <c r="Z1516" t="str">
        <f t="shared" si="759"/>
        <v>-0.0163106126639092-0.00102082016035719i</v>
      </c>
      <c r="AA1516" t="str">
        <f t="shared" si="760"/>
        <v>0.225539905756198-17.2949725905868i</v>
      </c>
      <c r="AB1516" t="str">
        <f t="shared" si="761"/>
        <v>0.615415444453448-0.186235667738289i</v>
      </c>
      <c r="AC1516" t="str">
        <f t="shared" si="762"/>
        <v>1.00662036160767-1.06255644543331i</v>
      </c>
      <c r="AD1516" t="str">
        <f t="shared" si="763"/>
        <v>0.381539244736075+0.217729865499389i</v>
      </c>
      <c r="AE1516" t="str">
        <f t="shared" si="764"/>
        <v>-0.00600087580075694-0.00394079045451962i</v>
      </c>
      <c r="AF1516" t="str">
        <f t="shared" si="765"/>
        <v>-3.95888346510117-0.643742791546805i</v>
      </c>
      <c r="AG1516" t="str">
        <f t="shared" si="766"/>
        <v>1.01394309746018-0.0237095665038868i</v>
      </c>
      <c r="AH1516" t="str">
        <f t="shared" si="767"/>
        <v>0.0204680364496382+0.019675107045858i</v>
      </c>
      <c r="AI1516">
        <f t="shared" si="768"/>
        <v>-30.936378272922518</v>
      </c>
      <c r="AJ1516">
        <f t="shared" si="769"/>
        <v>43.868409468008636</v>
      </c>
      <c r="AK1516"/>
      <c r="AL1516"/>
      <c r="AM1516"/>
      <c r="AN1516"/>
    </row>
    <row r="1517" spans="1:40" x14ac:dyDescent="0.35">
      <c r="A1517"/>
      <c r="B1517">
        <f t="shared" si="735"/>
        <v>138300</v>
      </c>
      <c r="C1517" s="237" t="str">
        <f t="shared" si="738"/>
        <v>-1.10592060484551E-06+0.00490112945951852i</v>
      </c>
      <c r="D1517" s="208" t="str">
        <f t="shared" si="739"/>
        <v>-1.6487539984379+0.0375753258563087i</v>
      </c>
      <c r="E1517" t="str">
        <f t="shared" si="740"/>
        <v>36500</v>
      </c>
      <c r="F1517" t="str">
        <f t="shared" si="741"/>
        <v>0.21505376344086</v>
      </c>
      <c r="G1517" t="str">
        <f t="shared" si="736"/>
        <v>0.21505376344086</v>
      </c>
      <c r="H1517" t="str">
        <f t="shared" si="742"/>
        <v>2.31041531008224+0.680944027136787i</v>
      </c>
      <c r="I1517" t="str">
        <f t="shared" si="743"/>
        <v>543.102829989336i</v>
      </c>
      <c r="J1517" t="str">
        <f t="shared" si="737"/>
        <v>-398.258781784467+118.813519911107i</v>
      </c>
      <c r="K1517" t="str">
        <f t="shared" si="744"/>
        <v>0.373584137543724-1.25224102125314i</v>
      </c>
      <c r="L1517" t="str">
        <f t="shared" si="745"/>
        <v>0.114280557379572-0.325549076907618i</v>
      </c>
      <c r="M1517" t="str">
        <f t="shared" si="746"/>
        <v>0.487864694923296-1.57779009816076i</v>
      </c>
      <c r="N1517" t="str">
        <f t="shared" si="747"/>
        <v>-1.72505669324876i</v>
      </c>
      <c r="O1517" t="str">
        <f t="shared" si="748"/>
        <v>-0.153649290658226-0.988125445214434i</v>
      </c>
      <c r="P1517" t="str">
        <f t="shared" si="749"/>
        <v>1.15364929065823+0.988125445214434i</v>
      </c>
      <c r="Q1517" t="str">
        <f t="shared" si="750"/>
        <v>-1.15364929065823+0.736931248034326i</v>
      </c>
      <c r="R1517" t="str">
        <f t="shared" si="751"/>
        <v>-0.321629892226971-1.06197314298124i</v>
      </c>
      <c r="S1517" t="str">
        <f t="shared" si="752"/>
        <v>0.192617167719073i</v>
      </c>
      <c r="T1517" t="str">
        <f t="shared" si="753"/>
        <v>0.204554258994769-0.0619514388945499i</v>
      </c>
      <c r="U1517" t="str">
        <f t="shared" si="754"/>
        <v>0.00005-0.00102749550079986i</v>
      </c>
      <c r="V1517" t="str">
        <f t="shared" si="755"/>
        <v>0.00002-0.0115079496089584i</v>
      </c>
      <c r="W1517" t="str">
        <f t="shared" si="756"/>
        <v>0.000042272709654534-0.00094343084212509i</v>
      </c>
      <c r="X1517" t="str">
        <f t="shared" si="757"/>
        <v>0.0000467111657759674-0.000943011180163664i</v>
      </c>
      <c r="Y1517" t="str">
        <f t="shared" si="758"/>
        <v>0.009+0.695171622386349i</v>
      </c>
      <c r="Z1517" t="str">
        <f t="shared" si="759"/>
        <v>-0.0162870118003807-0.00101966105890297i</v>
      </c>
      <c r="AA1517" t="str">
        <f t="shared" si="760"/>
        <v>0.225212872996935-17.2824374716296i</v>
      </c>
      <c r="AB1517" t="str">
        <f t="shared" si="761"/>
        <v>0.615332551187687-0.186360025609178i</v>
      </c>
      <c r="AC1517" t="str">
        <f t="shared" si="762"/>
        <v>1.00616202426241-1.06178408337965i</v>
      </c>
      <c r="AD1517" t="str">
        <f t="shared" si="763"/>
        <v>0.381819990444602+0.217708835832529i</v>
      </c>
      <c r="AE1517" t="str">
        <f t="shared" si="764"/>
        <v>-0.00599671746791496-0.00393515335401861i</v>
      </c>
      <c r="AF1517" t="str">
        <f t="shared" si="765"/>
        <v>-3.95916930852014-0.643368701280478i</v>
      </c>
      <c r="AG1517" t="str">
        <f t="shared" si="766"/>
        <v>1.01393167903191-0.0237100923859342i</v>
      </c>
      <c r="AH1517" t="str">
        <f t="shared" si="767"/>
        <v>0.0204593435602208+0.0196493827452159i</v>
      </c>
      <c r="AI1517">
        <f t="shared" si="768"/>
        <v>-30.94375183781051</v>
      </c>
      <c r="AJ1517">
        <f t="shared" si="769"/>
        <v>43.843118848696101</v>
      </c>
      <c r="AK1517"/>
      <c r="AL1517"/>
      <c r="AM1517"/>
      <c r="AN1517"/>
    </row>
    <row r="1518" spans="1:40" x14ac:dyDescent="0.35">
      <c r="A1518"/>
      <c r="B1518">
        <f t="shared" si="735"/>
        <v>138400</v>
      </c>
      <c r="C1518" s="237" t="str">
        <f t="shared" si="738"/>
        <v>-1.10432303113041E-06+0.00489758818136753i</v>
      </c>
      <c r="D1518" s="208" t="str">
        <f t="shared" si="739"/>
        <v>-1.64875398618983+0.0375481760571511i</v>
      </c>
      <c r="E1518" t="str">
        <f t="shared" si="740"/>
        <v>36500</v>
      </c>
      <c r="F1518" t="str">
        <f t="shared" si="741"/>
        <v>0.21505376344086</v>
      </c>
      <c r="G1518" t="str">
        <f t="shared" si="736"/>
        <v>0.21505376344086</v>
      </c>
      <c r="H1518" t="str">
        <f t="shared" si="742"/>
        <v>2.31070062286608+0.680543154240181i</v>
      </c>
      <c r="I1518" t="str">
        <f t="shared" si="743"/>
        <v>543.495529071034i</v>
      </c>
      <c r="J1518" t="str">
        <f t="shared" si="737"/>
        <v>-398.836371266707+118.899429903812i</v>
      </c>
      <c r="K1518" t="str">
        <f t="shared" si="744"/>
        <v>0.373086032976839-1.25148017684484i</v>
      </c>
      <c r="L1518" t="str">
        <f t="shared" si="745"/>
        <v>0.114133559868362-0.325365418221809i</v>
      </c>
      <c r="M1518" t="str">
        <f t="shared" si="746"/>
        <v>0.487219592845201-1.57684559506665i</v>
      </c>
      <c r="N1518" t="str">
        <f t="shared" si="747"/>
        <v>-1.72630402274496i</v>
      </c>
      <c r="O1518" t="str">
        <f t="shared" si="748"/>
        <v>-0.15488168882625-0.987933025293885i</v>
      </c>
      <c r="P1518" t="str">
        <f t="shared" si="749"/>
        <v>1.15488168882625+0.987933025293885i</v>
      </c>
      <c r="Q1518" t="str">
        <f t="shared" si="750"/>
        <v>-1.15488168882625+0.738370997451075i</v>
      </c>
      <c r="R1518" t="str">
        <f t="shared" si="751"/>
        <v>-0.321611926890532-1.0610627533541i</v>
      </c>
      <c r="S1518" t="str">
        <f t="shared" si="752"/>
        <v>0.192756442605349i</v>
      </c>
      <c r="T1518" t="str">
        <f t="shared" si="753"/>
        <v>0.204526681717573-0.0619927709268705i</v>
      </c>
      <c r="U1518" t="str">
        <f t="shared" si="754"/>
        <v>0.00005-0.00102675309075593i</v>
      </c>
      <c r="V1518" t="str">
        <f t="shared" si="755"/>
        <v>0.00002-0.0114996346164664i</v>
      </c>
      <c r="W1518" t="str">
        <f t="shared" si="756"/>
        <v>0.0000422727083920555-0.000942749398360026i</v>
      </c>
      <c r="X1518" t="str">
        <f t="shared" si="757"/>
        <v>0.0000467047422441135-0.000942330069800521i</v>
      </c>
      <c r="Y1518" t="str">
        <f t="shared" si="758"/>
        <v>0.009+0.695674277210924i</v>
      </c>
      <c r="Z1518" t="str">
        <f t="shared" si="759"/>
        <v>-0.0162634621513898-0.00101850454698597i</v>
      </c>
      <c r="AA1518" t="str">
        <f t="shared" si="760"/>
        <v>0.224886551730779-17.2699205314201i</v>
      </c>
      <c r="AB1518" t="str">
        <f t="shared" si="761"/>
        <v>0.615249594243083-0.186484359099072i</v>
      </c>
      <c r="AC1518" t="str">
        <f t="shared" si="762"/>
        <v>1.00570461661109-1.061012446061i</v>
      </c>
      <c r="AD1518" t="str">
        <f t="shared" si="763"/>
        <v>0.382100746358867+0.21768746490854i</v>
      </c>
      <c r="AE1518" t="str">
        <f t="shared" si="764"/>
        <v>-0.00599256535359403-0.00392952319394527i</v>
      </c>
      <c r="AF1518" t="str">
        <f t="shared" si="765"/>
        <v>-3.95945460905591-0.64299497818303i</v>
      </c>
      <c r="AG1518" t="str">
        <f t="shared" si="766"/>
        <v>1.01392025583089-0.0237106182394178i</v>
      </c>
      <c r="AH1518" t="str">
        <f t="shared" si="767"/>
        <v>0.0204506586274209+0.0196236891367829i</v>
      </c>
      <c r="AI1518">
        <f t="shared" si="768"/>
        <v>-30.951121699167366</v>
      </c>
      <c r="AJ1518">
        <f t="shared" si="769"/>
        <v>43.817818872430621</v>
      </c>
      <c r="AK1518"/>
      <c r="AL1518"/>
      <c r="AM1518"/>
      <c r="AN1518"/>
    </row>
    <row r="1519" spans="1:40" x14ac:dyDescent="0.35">
      <c r="A1519"/>
      <c r="B1519">
        <f t="shared" si="735"/>
        <v>138500</v>
      </c>
      <c r="C1519" s="237" t="str">
        <f t="shared" si="738"/>
        <v>-1.10272891661415E-06+0.00489405201697483i</v>
      </c>
      <c r="D1519" s="208" t="str">
        <f t="shared" si="739"/>
        <v>-1.64875397396829+0.0375210654634737i</v>
      </c>
      <c r="E1519" t="str">
        <f t="shared" si="740"/>
        <v>36500</v>
      </c>
      <c r="F1519" t="str">
        <f t="shared" si="741"/>
        <v>0.21505376344086</v>
      </c>
      <c r="G1519" t="str">
        <f t="shared" si="736"/>
        <v>0.21505376344086</v>
      </c>
      <c r="H1519" t="str">
        <f t="shared" si="742"/>
        <v>2.31098539406241+0.680142687344705i</v>
      </c>
      <c r="I1519" t="str">
        <f t="shared" si="743"/>
        <v>543.888228152733i</v>
      </c>
      <c r="J1519" t="str">
        <f t="shared" si="737"/>
        <v>-399.414378233214+118.985339896518i</v>
      </c>
      <c r="K1519" t="str">
        <f t="shared" si="744"/>
        <v>0.372588896295933-1.25072015157553i</v>
      </c>
      <c r="L1519" t="str">
        <f t="shared" si="745"/>
        <v>0.11398683419188-0.325181929460195i</v>
      </c>
      <c r="M1519" t="str">
        <f t="shared" si="746"/>
        <v>0.486575730487813-1.57590208103572i</v>
      </c>
      <c r="N1519" t="str">
        <f t="shared" si="747"/>
        <v>-1.72755135224116i</v>
      </c>
      <c r="O1519" t="str">
        <f t="shared" si="748"/>
        <v>-0.156113846024592-0.987739068316835i</v>
      </c>
      <c r="P1519" t="str">
        <f t="shared" si="749"/>
        <v>1.15611384602459+0.987739068316835i</v>
      </c>
      <c r="Q1519" t="str">
        <f t="shared" si="750"/>
        <v>-1.15611384602459+0.739812283924325i</v>
      </c>
      <c r="R1519" t="str">
        <f t="shared" si="751"/>
        <v>-0.321593945437297-1.06015356861401i</v>
      </c>
      <c r="S1519" t="str">
        <f t="shared" si="752"/>
        <v>0.192895717491624i</v>
      </c>
      <c r="T1519" t="str">
        <f t="shared" si="753"/>
        <v>0.204499083269105-0.0620340948460896i</v>
      </c>
      <c r="U1519" t="str">
        <f t="shared" si="754"/>
        <v>0.0000500000000000001-0.00102601175278427i</v>
      </c>
      <c r="V1519" t="str">
        <f t="shared" si="755"/>
        <v>0.00002-0.0114913316311838i</v>
      </c>
      <c r="W1519" t="str">
        <f t="shared" si="756"/>
        <v>0.0000422727071286643-0.000942068938792425i</v>
      </c>
      <c r="X1519" t="str">
        <f t="shared" si="757"/>
        <v>0.0000466983326169673-0.000941649943087855i</v>
      </c>
      <c r="Y1519" t="str">
        <f t="shared" si="758"/>
        <v>0.009+0.696176932035498i</v>
      </c>
      <c r="Z1519" t="str">
        <f t="shared" si="759"/>
        <v>-0.0162399635688065-0.00101735061634757i</v>
      </c>
      <c r="AA1519" t="str">
        <f t="shared" si="760"/>
        <v>0.224560939893279-17.2574217303959i</v>
      </c>
      <c r="AB1519" t="str">
        <f t="shared" si="761"/>
        <v>0.615166573611843-0.186608668183435i</v>
      </c>
      <c r="AC1519" t="str">
        <f t="shared" si="762"/>
        <v>1.00524813639729-1.06024153257523i</v>
      </c>
      <c r="AD1519" t="str">
        <f t="shared" si="763"/>
        <v>0.382381512088425+0.217665752662638i</v>
      </c>
      <c r="AE1519" t="str">
        <f t="shared" si="764"/>
        <v>-0.00598841943807207-0.00392389996042116i</v>
      </c>
      <c r="AF1519" t="str">
        <f t="shared" si="765"/>
        <v>-3.9597393680307-0.642621621881231i</v>
      </c>
      <c r="AG1519" t="str">
        <f t="shared" si="766"/>
        <v>1.01390882786301-0.0237111440398577i</v>
      </c>
      <c r="AH1519" t="str">
        <f t="shared" si="767"/>
        <v>0.0204419816198514+0.019598026159632i</v>
      </c>
      <c r="AI1519">
        <f t="shared" si="768"/>
        <v>-30.95848786456402</v>
      </c>
      <c r="AJ1519">
        <f t="shared" si="769"/>
        <v>43.792509552559736</v>
      </c>
      <c r="AK1519"/>
      <c r="AL1519"/>
      <c r="AM1519"/>
      <c r="AN1519"/>
    </row>
    <row r="1520" spans="1:40" x14ac:dyDescent="0.35">
      <c r="A1520"/>
      <c r="B1520">
        <f t="shared" si="735"/>
        <v>138600</v>
      </c>
      <c r="C1520" s="237" t="str">
        <f t="shared" si="738"/>
        <v>-1.10113825131707E-06+0.00489052095527167i</v>
      </c>
      <c r="D1520" s="208" t="str">
        <f t="shared" si="739"/>
        <v>-1.64875396177319+0.0374939939904161i</v>
      </c>
      <c r="E1520" t="str">
        <f t="shared" si="740"/>
        <v>36500</v>
      </c>
      <c r="F1520" t="str">
        <f t="shared" si="741"/>
        <v>0.21505376344086</v>
      </c>
      <c r="G1520" t="str">
        <f t="shared" si="736"/>
        <v>0.21505376344086</v>
      </c>
      <c r="H1520" t="str">
        <f t="shared" si="742"/>
        <v>2.31126962498963+0.679742625992095i</v>
      </c>
      <c r="I1520" t="str">
        <f t="shared" si="743"/>
        <v>544.280927234432i</v>
      </c>
      <c r="J1520" t="str">
        <f t="shared" si="737"/>
        <v>-399.992802683987+119.071249889222i</v>
      </c>
      <c r="K1520" t="str">
        <f t="shared" si="744"/>
        <v>0.372092725070568-1.24996094437378i</v>
      </c>
      <c r="L1520" t="str">
        <f t="shared" si="745"/>
        <v>0.113840379711286-0.324998610478743i</v>
      </c>
      <c r="M1520" t="str">
        <f t="shared" si="746"/>
        <v>0.485933104781854-1.57495955485252i</v>
      </c>
      <c r="N1520" t="str">
        <f t="shared" si="747"/>
        <v>-1.72879868173737i</v>
      </c>
      <c r="O1520" t="str">
        <f t="shared" si="748"/>
        <v>-0.157345760336235-0.987543574585047i</v>
      </c>
      <c r="P1520" t="str">
        <f t="shared" si="749"/>
        <v>1.15734576033623+0.987543574585047i</v>
      </c>
      <c r="Q1520" t="str">
        <f t="shared" si="750"/>
        <v>-1.15734576033623+0.741255107152323i</v>
      </c>
      <c r="R1520" t="str">
        <f t="shared" si="751"/>
        <v>-0.321575947859854-1.05924558613958i</v>
      </c>
      <c r="S1520" t="str">
        <f t="shared" si="752"/>
        <v>0.1930349923779i</v>
      </c>
      <c r="T1520" t="str">
        <f t="shared" si="753"/>
        <v>0.204471463646778-0.0620754106440429i</v>
      </c>
      <c r="U1520" t="str">
        <f t="shared" si="754"/>
        <v>0.00005-0.00102527148456436i</v>
      </c>
      <c r="V1520" t="str">
        <f t="shared" si="755"/>
        <v>0.00002-0.0114830406271209i</v>
      </c>
      <c r="W1520" t="str">
        <f t="shared" si="756"/>
        <v>0.0000422727058643606-0.000941389461291999i</v>
      </c>
      <c r="X1520" t="str">
        <f t="shared" si="757"/>
        <v>0.0000466919368544139-0.000940970797896759i</v>
      </c>
      <c r="Y1520" t="str">
        <f t="shared" si="758"/>
        <v>0.009+0.696679586860073i</v>
      </c>
      <c r="Z1520" t="str">
        <f t="shared" si="759"/>
        <v>-0.0162165159050369-0.00101619925876265i</v>
      </c>
      <c r="AA1520" t="str">
        <f t="shared" si="760"/>
        <v>0.224236035427464-17.2449410291093i</v>
      </c>
      <c r="AB1520" t="str">
        <f t="shared" si="761"/>
        <v>0.615083489286184-0.186732952837707i</v>
      </c>
      <c r="AC1520" t="str">
        <f t="shared" si="762"/>
        <v>1.00479258137132-1.05947134202081i</v>
      </c>
      <c r="AD1520" t="str">
        <f t="shared" si="763"/>
        <v>0.382662287242658+0.217643699030465i</v>
      </c>
      <c r="AE1520" t="str">
        <f t="shared" si="764"/>
        <v>-0.00598427970169923-0.003918283639611i</v>
      </c>
      <c r="AF1520" t="str">
        <f t="shared" si="765"/>
        <v>-3.96002358676282-0.642248632001679i</v>
      </c>
      <c r="AG1520" t="str">
        <f t="shared" si="766"/>
        <v>1.0138973951342-0.0237116697628336i</v>
      </c>
      <c r="AH1520" t="str">
        <f t="shared" si="767"/>
        <v>0.0204333125062406+0.0195723937530191i</v>
      </c>
      <c r="AI1520">
        <f t="shared" si="768"/>
        <v>-30.965850341555864</v>
      </c>
      <c r="AJ1520">
        <f t="shared" si="769"/>
        <v>43.767190902391967</v>
      </c>
      <c r="AK1520"/>
      <c r="AL1520"/>
      <c r="AM1520"/>
      <c r="AN1520"/>
    </row>
    <row r="1521" spans="1:40" x14ac:dyDescent="0.35">
      <c r="A1521"/>
      <c r="B1521">
        <f t="shared" si="735"/>
        <v>138700</v>
      </c>
      <c r="C1521" s="237" t="str">
        <f t="shared" si="738"/>
        <v>-1.09955102529548E-06+0.00488699498522123i</v>
      </c>
      <c r="D1521" s="208" t="str">
        <f t="shared" si="739"/>
        <v>-1.64875394960445+0.0374669615533628i</v>
      </c>
      <c r="E1521" t="str">
        <f t="shared" si="740"/>
        <v>36500</v>
      </c>
      <c r="F1521" t="str">
        <f t="shared" si="741"/>
        <v>0.21505376344086</v>
      </c>
      <c r="G1521" t="str">
        <f t="shared" si="736"/>
        <v>0.21505376344086</v>
      </c>
      <c r="H1521" t="str">
        <f t="shared" si="742"/>
        <v>2.31155331696231+0.679342969724197i</v>
      </c>
      <c r="I1521" t="str">
        <f t="shared" si="743"/>
        <v>544.67362631613i</v>
      </c>
      <c r="J1521" t="str">
        <f t="shared" si="737"/>
        <v>-400.571644619027+119.157159881927i</v>
      </c>
      <c r="K1521" t="str">
        <f t="shared" si="744"/>
        <v>0.371597516877683-1.24920255416911i</v>
      </c>
      <c r="L1521" t="str">
        <f t="shared" si="745"/>
        <v>0.113694195789514-0.32481546113322i</v>
      </c>
      <c r="M1521" t="str">
        <f t="shared" si="746"/>
        <v>0.485291712667197-1.57401801530233i</v>
      </c>
      <c r="N1521" t="str">
        <f t="shared" si="747"/>
        <v>-1.73004601123357i</v>
      </c>
      <c r="O1521" t="str">
        <f t="shared" si="748"/>
        <v>-0.158577429844508-0.987346544402678i</v>
      </c>
      <c r="P1521" t="str">
        <f t="shared" si="749"/>
        <v>1.15857742984451+0.987346544402678i</v>
      </c>
      <c r="Q1521" t="str">
        <f t="shared" si="750"/>
        <v>-1.15857742984451+0.742699466830892i</v>
      </c>
      <c r="R1521" t="str">
        <f t="shared" si="751"/>
        <v>-0.321557934150793-1.05833880331699i</v>
      </c>
      <c r="S1521" t="str">
        <f t="shared" si="752"/>
        <v>0.193174267264175i</v>
      </c>
      <c r="T1521" t="str">
        <f t="shared" si="753"/>
        <v>0.204443822848003-0.0621167183125613i</v>
      </c>
      <c r="U1521" t="str">
        <f t="shared" si="754"/>
        <v>0.00005-0.00102453228378241i</v>
      </c>
      <c r="V1521" t="str">
        <f t="shared" si="755"/>
        <v>0.00002-0.011474761578363i</v>
      </c>
      <c r="W1521" t="str">
        <f t="shared" si="756"/>
        <v>0.0000422727045991447-0.000940710963734606i</v>
      </c>
      <c r="X1521" t="str">
        <f t="shared" si="757"/>
        <v>0.0000466855549164822-0.000940292632104447i</v>
      </c>
      <c r="Y1521" t="str">
        <f t="shared" si="758"/>
        <v>0.009+0.697182241684647i</v>
      </c>
      <c r="Z1521" t="str">
        <f t="shared" si="759"/>
        <v>-0.0161931190130198-0.00101505046603933i</v>
      </c>
      <c r="AA1521" t="str">
        <f t="shared" si="760"/>
        <v>0.223911836283826-17.2324783882272i</v>
      </c>
      <c r="AB1521" t="str">
        <f t="shared" si="761"/>
        <v>0.615000341258318-0.186857213037313i</v>
      </c>
      <c r="AC1521" t="str">
        <f t="shared" si="762"/>
        <v>1.00433794929024-1.05870187349677i</v>
      </c>
      <c r="AD1521" t="str">
        <f t="shared" si="763"/>
        <v>0.382943071430781+0.21762130394806i</v>
      </c>
      <c r="AE1521" t="str">
        <f t="shared" si="764"/>
        <v>-0.00598014612489744-0.00391267421772185i</v>
      </c>
      <c r="AF1521" t="str">
        <f t="shared" si="765"/>
        <v>-3.96030726656676-0.641876008170834i</v>
      </c>
      <c r="AG1521" t="str">
        <f t="shared" si="766"/>
        <v>1.01388595765038-0.0237121953839863i</v>
      </c>
      <c r="AH1521" t="str">
        <f t="shared" si="767"/>
        <v>0.0204246512554328+0.0195467918563798i</v>
      </c>
      <c r="AI1521">
        <f t="shared" si="768"/>
        <v>-30.973209137683074</v>
      </c>
      <c r="AJ1521">
        <f t="shared" si="769"/>
        <v>43.741862935191712</v>
      </c>
      <c r="AK1521"/>
      <c r="AL1521"/>
      <c r="AM1521"/>
      <c r="AN1521"/>
    </row>
    <row r="1522" spans="1:40" x14ac:dyDescent="0.35">
      <c r="A1522"/>
      <c r="B1522">
        <f t="shared" ref="B1522:B1585" si="770">B1521+100</f>
        <v>138800</v>
      </c>
      <c r="C1522" s="237" t="str">
        <f t="shared" si="738"/>
        <v>-0.0000010979672286415+0.00488347409581852i</v>
      </c>
      <c r="D1522" s="208" t="str">
        <f t="shared" si="739"/>
        <v>-1.64875393746202+0.037439968067942i</v>
      </c>
      <c r="E1522" t="str">
        <f t="shared" si="740"/>
        <v>36500</v>
      </c>
      <c r="F1522" t="str">
        <f t="shared" si="741"/>
        <v>0.21505376344086</v>
      </c>
      <c r="G1522" t="str">
        <f t="shared" si="736"/>
        <v>0.21505376344086</v>
      </c>
      <c r="H1522" t="str">
        <f t="shared" si="742"/>
        <v>2.31183647129123+0.678943718082974i</v>
      </c>
      <c r="I1522" t="str">
        <f t="shared" si="743"/>
        <v>545.066325397829i</v>
      </c>
      <c r="J1522" t="str">
        <f t="shared" si="737"/>
        <v>-401.150904038332+119.243069874632i</v>
      </c>
      <c r="K1522" t="str">
        <f t="shared" si="744"/>
        <v>0.37110326930155-1.24844497989202i</v>
      </c>
      <c r="L1522" t="str">
        <f t="shared" si="745"/>
        <v>0.113548281791263-0.324632481279192i</v>
      </c>
      <c r="M1522" t="str">
        <f t="shared" si="746"/>
        <v>0.484651551092813-1.57307746117121i</v>
      </c>
      <c r="N1522" t="str">
        <f t="shared" si="747"/>
        <v>-1.73129334072977i</v>
      </c>
      <c r="O1522" t="str">
        <f t="shared" si="748"/>
        <v>-0.159808852633151-0.987147978076274i</v>
      </c>
      <c r="P1522" t="str">
        <f t="shared" si="749"/>
        <v>1.15980885263315+0.987147978076274i</v>
      </c>
      <c r="Q1522" t="str">
        <f t="shared" si="750"/>
        <v>-1.15980885263315+0.744145362653496i</v>
      </c>
      <c r="R1522" t="str">
        <f t="shared" si="751"/>
        <v>-0.32153990430267-1.05743321753992i</v>
      </c>
      <c r="S1522" t="str">
        <f t="shared" si="752"/>
        <v>0.19331354215045i</v>
      </c>
      <c r="T1522" t="str">
        <f t="shared" si="753"/>
        <v>0.204416160870189-0.0621580178434658i</v>
      </c>
      <c r="U1522" t="str">
        <f t="shared" si="754"/>
        <v>0.00005-0.00102379414813127i</v>
      </c>
      <c r="V1522" t="str">
        <f t="shared" si="755"/>
        <v>0.00002-0.0114664944590703i</v>
      </c>
      <c r="W1522" t="str">
        <f t="shared" si="756"/>
        <v>0.0000422727033330163-0.000940033444002196i</v>
      </c>
      <c r="X1522" t="str">
        <f t="shared" si="757"/>
        <v>0.0000466791867633447-0.000939615443594242i</v>
      </c>
      <c r="Y1522" t="str">
        <f t="shared" si="758"/>
        <v>0.009+0.697684896509221i</v>
      </c>
      <c r="Z1522" t="str">
        <f t="shared" si="759"/>
        <v>-0.0161697727462249-0.00101390423001884i</v>
      </c>
      <c r="AA1522" t="str">
        <f t="shared" si="760"/>
        <v>0.223588340420281-17.2200337685304i</v>
      </c>
      <c r="AB1522" t="str">
        <f t="shared" si="761"/>
        <v>0.61491712952045-0.186981448757651i</v>
      </c>
      <c r="AC1522" t="str">
        <f t="shared" si="762"/>
        <v>1.00388423791783-1.05793312610269i</v>
      </c>
      <c r="AD1522" t="str">
        <f t="shared" si="763"/>
        <v>0.383223864261845+0.217598567351862i</v>
      </c>
      <c r="AE1522" t="str">
        <f t="shared" si="764"/>
        <v>-0.00597601868816009-0.00390707168100298i</v>
      </c>
      <c r="AF1522" t="str">
        <f t="shared" si="765"/>
        <v>-3.96059040875325-0.641503750015032i</v>
      </c>
      <c r="AG1522" t="str">
        <f t="shared" si="766"/>
        <v>1.01387451541748-0.023712720879016i</v>
      </c>
      <c r="AH1522" t="str">
        <f t="shared" si="767"/>
        <v>0.0204159978363877+0.0195212204093301i</v>
      </c>
      <c r="AI1522">
        <f t="shared" si="768"/>
        <v>-30.980564260470413</v>
      </c>
      <c r="AJ1522">
        <f t="shared" si="769"/>
        <v>43.716525664181418</v>
      </c>
      <c r="AK1522"/>
      <c r="AL1522"/>
      <c r="AM1522"/>
      <c r="AN1522"/>
    </row>
    <row r="1523" spans="1:40" x14ac:dyDescent="0.35">
      <c r="A1523"/>
      <c r="B1523">
        <f t="shared" si="770"/>
        <v>138900</v>
      </c>
      <c r="C1523" s="237" t="str">
        <f t="shared" si="738"/>
        <v>-1.09638685148288E-06+0.0048799582760902i</v>
      </c>
      <c r="D1523" s="208" t="str">
        <f t="shared" si="739"/>
        <v>-1.64875392534579+0.0374130134500249i</v>
      </c>
      <c r="E1523" t="str">
        <f t="shared" si="740"/>
        <v>36500</v>
      </c>
      <c r="F1523" t="str">
        <f t="shared" si="741"/>
        <v>0.21505376344086</v>
      </c>
      <c r="G1523" t="str">
        <f t="shared" si="736"/>
        <v>0.21505376344086</v>
      </c>
      <c r="H1523" t="str">
        <f t="shared" si="742"/>
        <v>2.31211908928329+0.678544870610466i</v>
      </c>
      <c r="I1523" t="str">
        <f t="shared" si="743"/>
        <v>545.459024479528i</v>
      </c>
      <c r="J1523" t="str">
        <f t="shared" si="737"/>
        <v>-401.730580941904+119.328979867338i</v>
      </c>
      <c r="K1523" t="str">
        <f t="shared" si="744"/>
        <v>0.370609979933751-1.24768822047397i</v>
      </c>
      <c r="L1523" t="str">
        <f t="shared" si="745"/>
        <v>0.113402637082991-0.324449670772021i</v>
      </c>
      <c r="M1523" t="str">
        <f t="shared" si="746"/>
        <v>0.484012617016742-1.57213789124599i</v>
      </c>
      <c r="N1523" t="str">
        <f t="shared" si="747"/>
        <v>-1.73254067022598i</v>
      </c>
      <c r="O1523" t="str">
        <f t="shared" si="748"/>
        <v>-0.161040026786291-0.986947875914767i</v>
      </c>
      <c r="P1523" t="str">
        <f t="shared" si="749"/>
        <v>1.16104002678629+0.986947875914767i</v>
      </c>
      <c r="Q1523" t="str">
        <f t="shared" si="750"/>
        <v>-1.16104002678629+0.745592794311213i</v>
      </c>
      <c r="R1523" t="str">
        <f t="shared" si="751"/>
        <v>-0.321521858308065-1.05652882620954i</v>
      </c>
      <c r="S1523" t="str">
        <f t="shared" si="752"/>
        <v>0.193452817036726i</v>
      </c>
      <c r="T1523" t="str">
        <f t="shared" si="753"/>
        <v>0.204388477710741-0.0621993092285782i</v>
      </c>
      <c r="U1523" t="str">
        <f t="shared" si="754"/>
        <v>0.00005-0.00102305707531045i</v>
      </c>
      <c r="V1523" t="str">
        <f t="shared" si="755"/>
        <v>0.00002-0.011458239243477i</v>
      </c>
      <c r="W1523" t="str">
        <f t="shared" si="756"/>
        <v>0.0000422727020659757-0.00093935689998286i</v>
      </c>
      <c r="X1523" t="str">
        <f t="shared" si="757"/>
        <v>0.000046672832355318-0.000938939230255593i</v>
      </c>
      <c r="Y1523" t="str">
        <f t="shared" si="758"/>
        <v>0.009+0.698187551333796i</v>
      </c>
      <c r="Z1523" t="str">
        <f t="shared" si="759"/>
        <v>-0.0161464769586506-0.00101276054257535i</v>
      </c>
      <c r="AA1523" t="str">
        <f t="shared" si="760"/>
        <v>0.223265545802136-17.2076071309135i</v>
      </c>
      <c r="AB1523" t="str">
        <f t="shared" si="761"/>
        <v>0.614833854064775-0.187105659974118i</v>
      </c>
      <c r="AC1523" t="str">
        <f t="shared" si="762"/>
        <v>1.00343144502448-1.05716509893876i</v>
      </c>
      <c r="AD1523" t="str">
        <f t="shared" si="763"/>
        <v>0.383504665344732+0.21757548917873i</v>
      </c>
      <c r="AE1523" t="str">
        <f t="shared" si="764"/>
        <v>-0.00597189737205199-0.00390147601574621i</v>
      </c>
      <c r="AF1523" t="str">
        <f t="shared" si="765"/>
        <v>-3.96087301462908-0.641131857160441i</v>
      </c>
      <c r="AG1523" t="str">
        <f t="shared" si="766"/>
        <v>1.01386306844146-0.0237132462236834i</v>
      </c>
      <c r="AH1523" t="str">
        <f t="shared" si="767"/>
        <v>0.0204073522181792+0.0194956793516652i</v>
      </c>
      <c r="AI1523">
        <f t="shared" si="768"/>
        <v>-30.98791571742753</v>
      </c>
      <c r="AJ1523">
        <f t="shared" si="769"/>
        <v>43.69117910254208</v>
      </c>
      <c r="AK1523"/>
      <c r="AL1523"/>
      <c r="AM1523"/>
      <c r="AN1523"/>
    </row>
    <row r="1524" spans="1:40" x14ac:dyDescent="0.35">
      <c r="A1524"/>
      <c r="B1524">
        <f t="shared" si="770"/>
        <v>139000</v>
      </c>
      <c r="C1524" s="237" t="str">
        <f t="shared" si="738"/>
        <v>-1.09480988398291E-06+0.00487644751509454i</v>
      </c>
      <c r="D1524" s="208" t="str">
        <f t="shared" si="739"/>
        <v>-1.6487539132557+0.0373860976157248i</v>
      </c>
      <c r="E1524" t="str">
        <f t="shared" si="740"/>
        <v>36500</v>
      </c>
      <c r="F1524" t="str">
        <f t="shared" si="741"/>
        <v>0.21505376344086</v>
      </c>
      <c r="G1524" t="str">
        <f t="shared" si="736"/>
        <v>0.21505376344086</v>
      </c>
      <c r="H1524" t="str">
        <f t="shared" si="742"/>
        <v>2.31240117224167+0.678146426848844i</v>
      </c>
      <c r="I1524" t="str">
        <f t="shared" si="743"/>
        <v>545.851723561227i</v>
      </c>
      <c r="J1524" t="str">
        <f t="shared" si="737"/>
        <v>-402.310675329741+119.414889860042i</v>
      </c>
      <c r="K1524" t="str">
        <f t="shared" si="744"/>
        <v>0.370117646373152-1.24693227484743i</v>
      </c>
      <c r="L1524" t="str">
        <f t="shared" si="745"/>
        <v>0.113257261032912-0.324267029466878i</v>
      </c>
      <c r="M1524" t="str">
        <f t="shared" si="746"/>
        <v>0.483374907406064-1.57119930431431i</v>
      </c>
      <c r="N1524" t="str">
        <f t="shared" si="747"/>
        <v>-1.73378799972218i</v>
      </c>
      <c r="O1524" t="str">
        <f t="shared" si="748"/>
        <v>-0.162270950388407-0.986746238229487i</v>
      </c>
      <c r="P1524" t="str">
        <f t="shared" si="749"/>
        <v>1.16227095038841+0.986746238229487i</v>
      </c>
      <c r="Q1524" t="str">
        <f t="shared" si="750"/>
        <v>-1.16227095038841+0.747041761492693i</v>
      </c>
      <c r="R1524" t="str">
        <f t="shared" si="751"/>
        <v>-0.321503796159535-1.05562562673452i</v>
      </c>
      <c r="S1524" t="str">
        <f t="shared" si="752"/>
        <v>0.193592091923001i</v>
      </c>
      <c r="T1524" t="str">
        <f t="shared" si="753"/>
        <v>0.204360773367065-0.0622405924597105i</v>
      </c>
      <c r="U1524" t="str">
        <f t="shared" si="754"/>
        <v>0.00005-0.00102232106302605i</v>
      </c>
      <c r="V1524" t="str">
        <f t="shared" si="755"/>
        <v>0.00002-0.0114499959058918i</v>
      </c>
      <c r="W1524" t="str">
        <f t="shared" si="756"/>
        <v>0.0000422727007980225-0.000938681329570708i</v>
      </c>
      <c r="X1524" t="str">
        <f t="shared" si="757"/>
        <v>0.0000466664916528602-0.000938263989983964i</v>
      </c>
      <c r="Y1524" t="str">
        <f t="shared" si="758"/>
        <v>0.009+0.69869020615837i</v>
      </c>
      <c r="Z1524" t="str">
        <f t="shared" si="759"/>
        <v>-0.0161232315048204-0.00101161939561581i</v>
      </c>
      <c r="AA1524" t="str">
        <f t="shared" si="760"/>
        <v>0.222943450402057-17.195198436384i</v>
      </c>
      <c r="AB1524" t="str">
        <f t="shared" si="761"/>
        <v>0.614750514883489-0.187229846662084i</v>
      </c>
      <c r="AC1524" t="str">
        <f t="shared" si="762"/>
        <v>1.0029795683873-1.05639779110574i</v>
      </c>
      <c r="AD1524" t="str">
        <f t="shared" si="763"/>
        <v>0.383785474288156+0.217552069365918i</v>
      </c>
      <c r="AE1524" t="str">
        <f t="shared" si="764"/>
        <v>-0.00596778215720833-0.00389588720828496i</v>
      </c>
      <c r="AF1524" t="str">
        <f t="shared" si="765"/>
        <v>-3.96115508549737-0.640760329233119i</v>
      </c>
      <c r="AG1524" t="str">
        <f t="shared" si="766"/>
        <v>1.01385161672826-0.0237137713938082i</v>
      </c>
      <c r="AH1524" t="str">
        <f t="shared" si="767"/>
        <v>0.0203987143699949+0.0194701686233588i</v>
      </c>
      <c r="AI1524">
        <f t="shared" si="768"/>
        <v>-30.995263516049047</v>
      </c>
      <c r="AJ1524">
        <f t="shared" si="769"/>
        <v>43.665823263413152</v>
      </c>
      <c r="AK1524"/>
      <c r="AL1524"/>
      <c r="AM1524"/>
      <c r="AN1524"/>
    </row>
    <row r="1525" spans="1:40" x14ac:dyDescent="0.35">
      <c r="A1525"/>
      <c r="B1525">
        <f t="shared" si="770"/>
        <v>139100</v>
      </c>
      <c r="C1525" s="237" t="str">
        <f t="shared" si="738"/>
        <v>-1.09323631634019E-06+0.00487294180192126i</v>
      </c>
      <c r="D1525" s="208" t="str">
        <f t="shared" si="739"/>
        <v>-1.64875390119168+0.0373592204813963i</v>
      </c>
      <c r="E1525" t="str">
        <f t="shared" si="740"/>
        <v>36500</v>
      </c>
      <c r="F1525" t="str">
        <f t="shared" si="741"/>
        <v>0.21505376344086</v>
      </c>
      <c r="G1525" t="str">
        <f t="shared" si="736"/>
        <v>0.21505376344086</v>
      </c>
      <c r="H1525" t="str">
        <f t="shared" si="742"/>
        <v>2.31268272146573+0.677748386340394i</v>
      </c>
      <c r="I1525" t="str">
        <f t="shared" si="743"/>
        <v>546.244422642925i</v>
      </c>
      <c r="J1525" t="str">
        <f t="shared" si="737"/>
        <v>-402.891187201845+119.500799852747i</v>
      </c>
      <c r="K1525" t="str">
        <f t="shared" si="744"/>
        <v>0.369626266225889-1.2461771419458i</v>
      </c>
      <c r="L1525" t="str">
        <f t="shared" si="745"/>
        <v>0.113112153010987-0.324084557218736i</v>
      </c>
      <c r="M1525" t="str">
        <f t="shared" si="746"/>
        <v>0.482738419236876-1.57026169916454i</v>
      </c>
      <c r="N1525" t="str">
        <f t="shared" si="747"/>
        <v>-1.73503532921838i</v>
      </c>
      <c r="O1525" t="str">
        <f t="shared" si="748"/>
        <v>-0.163501621524403-0.986543065334145i</v>
      </c>
      <c r="P1525" t="str">
        <f t="shared" si="749"/>
        <v>1.1635016215244+0.986543065334145i</v>
      </c>
      <c r="Q1525" t="str">
        <f t="shared" si="750"/>
        <v>-1.1635016215244+0.748492263884235i</v>
      </c>
      <c r="R1525" t="str">
        <f t="shared" si="751"/>
        <v>-0.321485717849622-1.05472361653096i</v>
      </c>
      <c r="S1525" t="str">
        <f t="shared" si="752"/>
        <v>0.193731366809277i</v>
      </c>
      <c r="T1525" t="str">
        <f t="shared" si="753"/>
        <v>0.204333047836567-0.0622818675286688i</v>
      </c>
      <c r="U1525" t="str">
        <f t="shared" si="754"/>
        <v>0.00005-0.0010215861089908i</v>
      </c>
      <c r="V1525" t="str">
        <f t="shared" si="755"/>
        <v>0.00002-0.011441764420697i</v>
      </c>
      <c r="W1525" t="str">
        <f t="shared" si="756"/>
        <v>0.0000422726995291568-0.000938006730665954i</v>
      </c>
      <c r="X1525" t="str">
        <f t="shared" si="757"/>
        <v>0.0000466601646165723-0.000937589720680914i</v>
      </c>
      <c r="Y1525" t="str">
        <f t="shared" si="758"/>
        <v>0.009+0.699192860982944i</v>
      </c>
      <c r="Z1525" t="str">
        <f t="shared" si="759"/>
        <v>-0.0161000362397826-0.00101048078107982i</v>
      </c>
      <c r="AA1525" t="str">
        <f t="shared" si="760"/>
        <v>0.222622052200042-17.1828076460624i</v>
      </c>
      <c r="AB1525" t="str">
        <f t="shared" si="761"/>
        <v>0.61466711196879-0.1873540087969i</v>
      </c>
      <c r="AC1525" t="str">
        <f t="shared" si="762"/>
        <v>1.00252860579-1.05563120170498i</v>
      </c>
      <c r="AD1525" t="str">
        <f t="shared" si="763"/>
        <v>0.384066290700671+0.217528307851102i</v>
      </c>
      <c r="AE1525" t="str">
        <f t="shared" si="764"/>
        <v>-0.00596367302433532-0.00389030524499497i</v>
      </c>
      <c r="AF1525" t="str">
        <f t="shared" si="765"/>
        <v>-3.96143662265741-0.640389165858998i</v>
      </c>
      <c r="AG1525" t="str">
        <f t="shared" si="766"/>
        <v>1.01384016028385-0.0237142963652701i</v>
      </c>
      <c r="AH1525" t="str">
        <f t="shared" si="767"/>
        <v>0.0203900842611367+0.0194446881645636i</v>
      </c>
      <c r="AI1525">
        <f t="shared" si="768"/>
        <v>-31.002607663814118</v>
      </c>
      <c r="AJ1525">
        <f t="shared" si="769"/>
        <v>43.64045815989293</v>
      </c>
      <c r="AK1525"/>
      <c r="AL1525"/>
      <c r="AM1525"/>
      <c r="AN1525"/>
    </row>
    <row r="1526" spans="1:40" x14ac:dyDescent="0.35">
      <c r="A1526"/>
      <c r="B1526">
        <f t="shared" si="770"/>
        <v>139200</v>
      </c>
      <c r="C1526" s="237" t="str">
        <f t="shared" si="738"/>
        <v>-1.09166613878853E-06+0.00486944112569144i</v>
      </c>
      <c r="D1526" s="208" t="str">
        <f t="shared" si="739"/>
        <v>-1.64875388915366+0.0373323819636344i</v>
      </c>
      <c r="E1526" t="str">
        <f t="shared" si="740"/>
        <v>36500</v>
      </c>
      <c r="F1526" t="str">
        <f t="shared" si="741"/>
        <v>0.21505376344086</v>
      </c>
      <c r="G1526" t="str">
        <f t="shared" si="736"/>
        <v>0.21505376344086</v>
      </c>
      <c r="H1526" t="str">
        <f t="shared" si="742"/>
        <v>2.31296373825107+0.677350748627518i</v>
      </c>
      <c r="I1526" t="str">
        <f t="shared" si="743"/>
        <v>546.637121724624i</v>
      </c>
      <c r="J1526" t="str">
        <f t="shared" si="737"/>
        <v>-403.472116558215+119.586709845453i</v>
      </c>
      <c r="K1526" t="str">
        <f t="shared" si="744"/>
        <v>0.369135837105333-1.24542282070352i</v>
      </c>
      <c r="L1526" t="str">
        <f t="shared" si="745"/>
        <v>0.112967312388922-0.323902253882378i</v>
      </c>
      <c r="M1526" t="str">
        <f t="shared" si="746"/>
        <v>0.482103149494255-1.5693250745859i</v>
      </c>
      <c r="N1526" t="str">
        <f t="shared" si="747"/>
        <v>-1.73628265871459i</v>
      </c>
      <c r="O1526" t="str">
        <f t="shared" si="748"/>
        <v>-0.16473203827957-0.986338357544843i</v>
      </c>
      <c r="P1526" t="str">
        <f t="shared" si="749"/>
        <v>1.16473203827957+0.986338357544843i</v>
      </c>
      <c r="Q1526" t="str">
        <f t="shared" si="750"/>
        <v>-1.16473203827957+0.749944301169747i</v>
      </c>
      <c r="R1526" t="str">
        <f t="shared" si="751"/>
        <v>-0.321467623370881-1.05382279302237i</v>
      </c>
      <c r="S1526" t="str">
        <f t="shared" si="752"/>
        <v>0.193870641695552i</v>
      </c>
      <c r="T1526" t="str">
        <f t="shared" si="753"/>
        <v>0.204305301116646-0.0623231344272567i</v>
      </c>
      <c r="U1526" t="str">
        <f t="shared" si="754"/>
        <v>0.00005-0.001020852210924i</v>
      </c>
      <c r="V1526" t="str">
        <f t="shared" si="755"/>
        <v>0.00002-0.0114335447623488i</v>
      </c>
      <c r="W1526" t="str">
        <f t="shared" si="756"/>
        <v>0.0000422726982593787-0.00093733310117485i</v>
      </c>
      <c r="X1526" t="str">
        <f t="shared" si="757"/>
        <v>0.000046653851207197-0.000936916420254045i</v>
      </c>
      <c r="Y1526" t="str">
        <f t="shared" si="758"/>
        <v>0.009+0.699695515807519i</v>
      </c>
      <c r="Z1526" t="str">
        <f t="shared" si="759"/>
        <v>-0.0160768910191072-0.00100934469093943i</v>
      </c>
      <c r="AA1526" t="str">
        <f t="shared" si="760"/>
        <v>0.222301349183381-17.1704347211815i</v>
      </c>
      <c r="AB1526" t="str">
        <f t="shared" si="761"/>
        <v>0.614583645312852-0.187478146353911i</v>
      </c>
      <c r="AC1526" t="str">
        <f t="shared" si="762"/>
        <v>1.00207855502291-1.05486532983843i</v>
      </c>
      <c r="AD1526" t="str">
        <f t="shared" si="763"/>
        <v>0.384347114190656+0.217504204572347i</v>
      </c>
      <c r="AE1526" t="str">
        <f t="shared" si="764"/>
        <v>-0.00595956995420941-0.00388473011229344i</v>
      </c>
      <c r="AF1526" t="str">
        <f t="shared" si="765"/>
        <v>-3.96171762740473-0.640018366663884i</v>
      </c>
      <c r="AG1526" t="str">
        <f t="shared" si="766"/>
        <v>1.0138286991142-0.0237148211140075i</v>
      </c>
      <c r="AH1526" t="str">
        <f t="shared" si="767"/>
        <v>0.0203814618610204+0.0194192379156091i</v>
      </c>
      <c r="AI1526">
        <f t="shared" si="768"/>
        <v>-31.009948168186774</v>
      </c>
      <c r="AJ1526">
        <f t="shared" si="769"/>
        <v>43.6150838050362</v>
      </c>
      <c r="AK1526"/>
      <c r="AL1526"/>
      <c r="AM1526"/>
      <c r="AN1526"/>
    </row>
    <row r="1527" spans="1:40" x14ac:dyDescent="0.35">
      <c r="A1527"/>
      <c r="B1527">
        <f t="shared" si="770"/>
        <v>139300</v>
      </c>
      <c r="C1527" s="237" t="str">
        <f t="shared" si="738"/>
        <v>-1.09009934159678E-06+0.00486594547555737i</v>
      </c>
      <c r="D1527" s="208" t="str">
        <f t="shared" si="739"/>
        <v>-1.64875387714155+0.0373055819792732i</v>
      </c>
      <c r="E1527" t="str">
        <f t="shared" si="740"/>
        <v>36500</v>
      </c>
      <c r="F1527" t="str">
        <f t="shared" si="741"/>
        <v>0.21505376344086</v>
      </c>
      <c r="G1527" t="str">
        <f t="shared" si="736"/>
        <v>0.21505376344086</v>
      </c>
      <c r="H1527" t="str">
        <f t="shared" si="742"/>
        <v>2.31324422388952+0.676953513252726i</v>
      </c>
      <c r="I1527" t="str">
        <f t="shared" si="743"/>
        <v>547.029820806323i</v>
      </c>
      <c r="J1527" t="str">
        <f t="shared" si="737"/>
        <v>-404.053463398852+119.672619838158i</v>
      </c>
      <c r="K1527" t="str">
        <f t="shared" si="744"/>
        <v>0.368646356632055-1.24466931005597i</v>
      </c>
      <c r="L1527" t="str">
        <f t="shared" si="745"/>
        <v>0.112822738540162-0.323720119312399i</v>
      </c>
      <c r="M1527" t="str">
        <f t="shared" si="746"/>
        <v>0.481469095172217-1.56838942936837i</v>
      </c>
      <c r="N1527" t="str">
        <f t="shared" si="747"/>
        <v>-1.73752998821079i</v>
      </c>
      <c r="O1527" t="str">
        <f t="shared" si="748"/>
        <v>-0.16596219873957-0.986132115180074i</v>
      </c>
      <c r="P1527" t="str">
        <f t="shared" si="749"/>
        <v>1.16596219873957+0.986132115180074i</v>
      </c>
      <c r="Q1527" t="str">
        <f t="shared" si="750"/>
        <v>-1.16596219873957+0.751397873030716i</v>
      </c>
      <c r="R1527" t="str">
        <f t="shared" si="751"/>
        <v>-0.321449512715841-1.05292315363967i</v>
      </c>
      <c r="S1527" t="str">
        <f t="shared" si="752"/>
        <v>0.194009916581829i</v>
      </c>
      <c r="T1527" t="str">
        <f t="shared" si="753"/>
        <v>0.204277533204709-0.0623643931472699i</v>
      </c>
      <c r="U1527" t="str">
        <f t="shared" si="754"/>
        <v>0.00005-0.00102011936655148i</v>
      </c>
      <c r="V1527" t="str">
        <f t="shared" si="755"/>
        <v>0.00002-0.0114253369053766i</v>
      </c>
      <c r="W1527" t="str">
        <f t="shared" si="756"/>
        <v>0.0000422726969886883-0.00093666043900962i</v>
      </c>
      <c r="X1527" t="str">
        <f t="shared" si="757"/>
        <v>0.0000466475513856171-0.000936244086616916i</v>
      </c>
      <c r="Y1527" t="str">
        <f t="shared" si="758"/>
        <v>0.009+0.700198170632093i</v>
      </c>
      <c r="Z1527" t="str">
        <f t="shared" si="759"/>
        <v>-0.0160537956988829-0.00100821111719901i</v>
      </c>
      <c r="AA1527" t="str">
        <f t="shared" si="760"/>
        <v>0.221981339346634-17.1580796230862i</v>
      </c>
      <c r="AB1527" t="str">
        <f t="shared" si="761"/>
        <v>0.614500114907876-0.187602259308435i</v>
      </c>
      <c r="AC1527" t="str">
        <f t="shared" si="762"/>
        <v>1.00162941388295-1.05410017460866i</v>
      </c>
      <c r="AD1527" t="str">
        <f t="shared" si="763"/>
        <v>0.384627944366332+0.217479759468147i</v>
      </c>
      <c r="AE1527" t="str">
        <f t="shared" si="764"/>
        <v>-0.00595547292767682-0.00387916179663935i</v>
      </c>
      <c r="AF1527" t="str">
        <f t="shared" si="765"/>
        <v>-3.96199810103107-0.639647931273453i</v>
      </c>
      <c r="AG1527" t="str">
        <f t="shared" si="766"/>
        <v>1.01381723322529-0.0237153456160186i</v>
      </c>
      <c r="AH1527" t="str">
        <f t="shared" si="767"/>
        <v>0.0203728471391727+0.0193938178170024i</v>
      </c>
      <c r="AI1527">
        <f t="shared" si="768"/>
        <v>-31.017285036616258</v>
      </c>
      <c r="AJ1527">
        <f t="shared" si="769"/>
        <v>43.589700211860141</v>
      </c>
      <c r="AK1527"/>
      <c r="AL1527"/>
      <c r="AM1527"/>
      <c r="AN1527"/>
    </row>
    <row r="1528" spans="1:40" x14ac:dyDescent="0.35">
      <c r="A1528"/>
      <c r="B1528">
        <f t="shared" si="770"/>
        <v>139400</v>
      </c>
      <c r="C1528" s="237" t="str">
        <f t="shared" si="738"/>
        <v>-1.08853591506867E-06+0.00486245484070253i</v>
      </c>
      <c r="D1528" s="208" t="str">
        <f t="shared" si="739"/>
        <v>-1.64875386515528+0.0372788204453861i</v>
      </c>
      <c r="E1528" t="str">
        <f t="shared" si="740"/>
        <v>36500</v>
      </c>
      <c r="F1528" t="str">
        <f t="shared" si="741"/>
        <v>0.21505376344086</v>
      </c>
      <c r="G1528" t="str">
        <f t="shared" si="736"/>
        <v>0.21505376344086</v>
      </c>
      <c r="H1528" t="str">
        <f t="shared" si="742"/>
        <v>2.31352417966916+0.676556679758668i</v>
      </c>
      <c r="I1528" t="str">
        <f t="shared" si="743"/>
        <v>547.422519888021i</v>
      </c>
      <c r="J1528" t="str">
        <f t="shared" si="737"/>
        <v>-404.635227723754+119.758529830862i</v>
      </c>
      <c r="K1528" t="str">
        <f t="shared" si="744"/>
        <v>0.368157822433824-1.24391660893955i</v>
      </c>
      <c r="L1528" t="str">
        <f t="shared" si="745"/>
        <v>0.112678430839883-0.323538153363206i</v>
      </c>
      <c r="M1528" t="str">
        <f t="shared" si="746"/>
        <v>0.480836253273707-1.56745476230276i</v>
      </c>
      <c r="N1528" t="str">
        <f t="shared" si="747"/>
        <v>-1.73877731770699i</v>
      </c>
      <c r="O1528" t="str">
        <f t="shared" si="748"/>
        <v>-0.167192100990492-0.985924338560716i</v>
      </c>
      <c r="P1528" t="str">
        <f t="shared" si="749"/>
        <v>1.16719210099049+0.985924338560716i</v>
      </c>
      <c r="Q1528" t="str">
        <f t="shared" si="750"/>
        <v>-1.16719210099049+0.752852979146274i</v>
      </c>
      <c r="R1528" t="str">
        <f t="shared" si="751"/>
        <v>-0.321431385877029-1.05202469582114i</v>
      </c>
      <c r="S1528" t="str">
        <f t="shared" si="752"/>
        <v>0.194149191468105i</v>
      </c>
      <c r="T1528" t="str">
        <f t="shared" si="753"/>
        <v>0.204249744098153-0.0624056436804976i</v>
      </c>
      <c r="U1528" t="str">
        <f t="shared" si="754"/>
        <v>0.00005-0.0010193875736056i</v>
      </c>
      <c r="V1528" t="str">
        <f t="shared" si="755"/>
        <v>0.00002-0.0114171408243827i</v>
      </c>
      <c r="W1528" t="str">
        <f t="shared" si="756"/>
        <v>0.0000422726957170854-0.00093598874208851i</v>
      </c>
      <c r="X1528" t="str">
        <f t="shared" si="757"/>
        <v>0.0000466412651128564-0.000935572717689118i</v>
      </c>
      <c r="Y1528" t="str">
        <f t="shared" si="758"/>
        <v>0.009+0.700700825456667i</v>
      </c>
      <c r="Z1528" t="str">
        <f t="shared" si="759"/>
        <v>-0.0160307501357159-0.0010070800518951i</v>
      </c>
      <c r="AA1528" t="str">
        <f t="shared" si="760"/>
        <v>0.22166202069159-17.1457423132327i</v>
      </c>
      <c r="AB1528" t="str">
        <f t="shared" si="761"/>
        <v>0.614416520746032-0.187726347635775i</v>
      </c>
      <c r="AC1528" t="str">
        <f t="shared" si="762"/>
        <v>1.00118118017359-1.0533357351188i</v>
      </c>
      <c r="AD1528" t="str">
        <f t="shared" si="763"/>
        <v>0.384908780835753+0.217454972477395i</v>
      </c>
      <c r="AE1528" t="str">
        <f t="shared" si="764"/>
        <v>-0.0059513819256536-0.00387360028453304i</v>
      </c>
      <c r="AF1528" t="str">
        <f t="shared" si="765"/>
        <v>-3.96227804482444-0.639277859313282i</v>
      </c>
      <c r="AG1528" t="str">
        <f t="shared" si="766"/>
        <v>1.01380576262311-0.0237158698473598i</v>
      </c>
      <c r="AH1528" t="str">
        <f t="shared" si="767"/>
        <v>0.0203642400652337+0.0193684278094263i</v>
      </c>
      <c r="AI1528">
        <f t="shared" si="768"/>
        <v>-31.024618276536632</v>
      </c>
      <c r="AJ1528">
        <f t="shared" si="769"/>
        <v>43.564307393338311</v>
      </c>
      <c r="AK1528"/>
      <c r="AL1528"/>
      <c r="AM1528"/>
      <c r="AN1528"/>
    </row>
    <row r="1529" spans="1:40" x14ac:dyDescent="0.35">
      <c r="A1529"/>
      <c r="B1529">
        <f t="shared" si="770"/>
        <v>139500</v>
      </c>
      <c r="C1529" s="237" t="str">
        <f t="shared" si="738"/>
        <v>-1.08697584954269E-06+0.00485896921034134i</v>
      </c>
      <c r="D1529" s="208" t="str">
        <f t="shared" si="739"/>
        <v>-1.64875385319478+0.0372520972792836i</v>
      </c>
      <c r="E1529" t="str">
        <f t="shared" si="740"/>
        <v>36500</v>
      </c>
      <c r="F1529" t="str">
        <f t="shared" si="741"/>
        <v>0.21505376344086</v>
      </c>
      <c r="G1529" t="str">
        <f t="shared" si="736"/>
        <v>0.21505376344086</v>
      </c>
      <c r="H1529" t="str">
        <f t="shared" si="742"/>
        <v>2.31380360687436+0.676160247688113i</v>
      </c>
      <c r="I1529" t="str">
        <f t="shared" si="743"/>
        <v>547.81521896972i</v>
      </c>
      <c r="J1529" t="str">
        <f t="shared" si="737"/>
        <v>-405.217409532923+119.844439823568i</v>
      </c>
      <c r="K1529" t="str">
        <f t="shared" si="744"/>
        <v>0.367670232145573-1.24316471629165i</v>
      </c>
      <c r="L1529" t="str">
        <f t="shared" si="745"/>
        <v>0.11253438866499-0.323356355889024i</v>
      </c>
      <c r="M1529" t="str">
        <f t="shared" si="746"/>
        <v>0.480204620810563-1.56652107218067i</v>
      </c>
      <c r="N1529" t="str">
        <f t="shared" si="747"/>
        <v>-1.7400246472032i</v>
      </c>
      <c r="O1529" t="str">
        <f t="shared" si="748"/>
        <v>-0.168421743118824-0.985715028010031i</v>
      </c>
      <c r="P1529" t="str">
        <f t="shared" si="749"/>
        <v>1.16842174311882+0.985715028010031i</v>
      </c>
      <c r="Q1529" t="str">
        <f t="shared" si="750"/>
        <v>-1.16842174311882+0.754309619193169i</v>
      </c>
      <c r="R1529" t="str">
        <f t="shared" si="751"/>
        <v>-0.321413242846966-1.05112741701236i</v>
      </c>
      <c r="S1529" t="str">
        <f t="shared" si="752"/>
        <v>0.19428846635438i</v>
      </c>
      <c r="T1529" t="str">
        <f t="shared" si="753"/>
        <v>0.204221933794372-0.0624468860187249i</v>
      </c>
      <c r="U1529" t="str">
        <f t="shared" si="754"/>
        <v>0.00005-0.00101865682982524i</v>
      </c>
      <c r="V1529" t="str">
        <f t="shared" si="755"/>
        <v>0.00002-0.0114089564940427i</v>
      </c>
      <c r="W1529" t="str">
        <f t="shared" si="756"/>
        <v>0.0000422726944445703-0.000935318008335731i</v>
      </c>
      <c r="X1529" t="str">
        <f t="shared" si="757"/>
        <v>0.0000466349923500778-0.000934902311396184i</v>
      </c>
      <c r="Y1529" t="str">
        <f t="shared" si="758"/>
        <v>0.009+0.701203480281242i</v>
      </c>
      <c r="Z1529" t="str">
        <f t="shared" si="759"/>
        <v>-0.0160077541867274-0.00100595148709622i</v>
      </c>
      <c r="AA1529" t="str">
        <f t="shared" si="760"/>
        <v>0.221343391227241-17.1334227531886i</v>
      </c>
      <c r="AB1529" t="str">
        <f t="shared" si="761"/>
        <v>0.61433286281948-0.187850411311218i</v>
      </c>
      <c r="AC1529" t="str">
        <f t="shared" si="762"/>
        <v>1.00073385170487-1.0525720104726i</v>
      </c>
      <c r="AD1529" t="str">
        <f t="shared" si="763"/>
        <v>0.385189623206804+0.21742984353938i</v>
      </c>
      <c r="AE1529" t="str">
        <f t="shared" si="764"/>
        <v>-0.00594729692912512-0.0038680455625159i</v>
      </c>
      <c r="AF1529" t="str">
        <f t="shared" si="765"/>
        <v>-3.96255746006914-0.638908150408829i</v>
      </c>
      <c r="AG1529" t="str">
        <f t="shared" si="766"/>
        <v>1.01379428731367-0.0237163937841465i</v>
      </c>
      <c r="AH1529" t="str">
        <f t="shared" si="767"/>
        <v>0.0203556406089548+0.0193430678337382i</v>
      </c>
      <c r="AI1529">
        <f t="shared" si="768"/>
        <v>-31.031947895367349</v>
      </c>
      <c r="AJ1529">
        <f t="shared" si="769"/>
        <v>43.538905362402417</v>
      </c>
      <c r="AK1529"/>
      <c r="AL1529"/>
      <c r="AM1529"/>
      <c r="AN1529"/>
    </row>
    <row r="1530" spans="1:40" x14ac:dyDescent="0.35">
      <c r="A1530"/>
      <c r="B1530">
        <f t="shared" si="770"/>
        <v>139600</v>
      </c>
      <c r="C1530" s="237" t="str">
        <f t="shared" si="738"/>
        <v>-1.08541913539191E-06+0.00485548857371918i</v>
      </c>
      <c r="D1530" s="208" t="str">
        <f t="shared" si="739"/>
        <v>-1.64875384125996+0.0372254123985137i</v>
      </c>
      <c r="E1530" t="str">
        <f t="shared" si="740"/>
        <v>36500</v>
      </c>
      <c r="F1530" t="str">
        <f t="shared" si="741"/>
        <v>0.21505376344086</v>
      </c>
      <c r="G1530" t="str">
        <f t="shared" si="736"/>
        <v>0.21505376344086</v>
      </c>
      <c r="H1530" t="str">
        <f t="shared" si="742"/>
        <v>2.31408250678572+0.675764216583965i</v>
      </c>
      <c r="I1530" t="str">
        <f t="shared" si="743"/>
        <v>548.207918051419i</v>
      </c>
      <c r="J1530" t="str">
        <f t="shared" si="737"/>
        <v>-405.800008826358+119.930349816273i</v>
      </c>
      <c r="K1530" t="str">
        <f t="shared" si="744"/>
        <v>0.367183583409357-1.24241363105065i</v>
      </c>
      <c r="L1530" t="str">
        <f t="shared" si="745"/>
        <v>0.112390611394112-0.323174726743895i</v>
      </c>
      <c r="M1530" t="str">
        <f t="shared" si="746"/>
        <v>0.479574194803469-1.56558835779455i</v>
      </c>
      <c r="N1530" t="str">
        <f t="shared" si="747"/>
        <v>-1.7412719766994i</v>
      </c>
      <c r="O1530" t="str">
        <f t="shared" si="748"/>
        <v>-0.169651123211433-0.985504183853676i</v>
      </c>
      <c r="P1530" t="str">
        <f t="shared" si="749"/>
        <v>1.16965112321143+0.985504183853676i</v>
      </c>
      <c r="Q1530" t="str">
        <f t="shared" si="750"/>
        <v>-1.16965112321143+0.755767792845724i</v>
      </c>
      <c r="R1530" t="str">
        <f t="shared" si="751"/>
        <v>-0.321395083618169-1.05023131466629i</v>
      </c>
      <c r="S1530" t="str">
        <f t="shared" si="752"/>
        <v>0.194427741240656i</v>
      </c>
      <c r="T1530" t="str">
        <f t="shared" si="753"/>
        <v>0.204194102290771-0.0624881201537324i</v>
      </c>
      <c r="U1530" t="str">
        <f t="shared" si="754"/>
        <v>0.0000499999999999999-0.00101792713295574i</v>
      </c>
      <c r="V1530" t="str">
        <f t="shared" si="755"/>
        <v>0.00002-0.0114007838891043i</v>
      </c>
      <c r="W1530" t="str">
        <f t="shared" si="756"/>
        <v>0.0000422726931711426-0.000934648235681428i</v>
      </c>
      <c r="X1530" t="str">
        <f t="shared" si="757"/>
        <v>0.0000466287330585834-0.0009342328656696i</v>
      </c>
      <c r="Y1530" t="str">
        <f t="shared" si="758"/>
        <v>0.009+0.701706135105816i</v>
      </c>
      <c r="Z1530" t="str">
        <f t="shared" si="759"/>
        <v>-0.015984807709551-0.00100482541490275i</v>
      </c>
      <c r="AA1530" t="str">
        <f t="shared" si="760"/>
        <v>0.221025448969752-17.1211209046322i</v>
      </c>
      <c r="AB1530" t="str">
        <f t="shared" si="761"/>
        <v>0.614249141120414-0.187974450310038i</v>
      </c>
      <c r="AC1530" t="str">
        <f t="shared" si="762"/>
        <v>1.00028742629332-1.05180899977448i</v>
      </c>
      <c r="AD1530" t="str">
        <f t="shared" si="763"/>
        <v>0.385470471087209+0.217404372593831i</v>
      </c>
      <c r="AE1530" t="str">
        <f t="shared" si="764"/>
        <v>-0.00594321791914583-0.00386249761717095i</v>
      </c>
      <c r="AF1530" t="str">
        <f t="shared" si="765"/>
        <v>-3.96283634804568-0.638538804185451i</v>
      </c>
      <c r="AG1530" t="str">
        <f t="shared" si="766"/>
        <v>1.01378280730297-0.0237169174025525i</v>
      </c>
      <c r="AH1530" t="str">
        <f t="shared" si="767"/>
        <v>0.0203470487401984+0.0193177378309732i</v>
      </c>
      <c r="AI1530">
        <f t="shared" si="768"/>
        <v>-31.039273900512402</v>
      </c>
      <c r="AJ1530">
        <f t="shared" si="769"/>
        <v>43.513494131947709</v>
      </c>
      <c r="AK1530"/>
      <c r="AL1530"/>
      <c r="AM1530"/>
      <c r="AN1530"/>
    </row>
    <row r="1531" spans="1:40" x14ac:dyDescent="0.35">
      <c r="A1531"/>
      <c r="B1531">
        <f t="shared" si="770"/>
        <v>139700</v>
      </c>
      <c r="C1531" s="237" t="str">
        <f t="shared" si="738"/>
        <v>-1.08386576302384E-06+0.00485201292011219i</v>
      </c>
      <c r="D1531" s="208" t="str">
        <f t="shared" si="739"/>
        <v>-1.64875382935078+0.0371987657208601i</v>
      </c>
      <c r="E1531" t="str">
        <f t="shared" si="740"/>
        <v>36500</v>
      </c>
      <c r="F1531" t="str">
        <f t="shared" si="741"/>
        <v>0.21505376344086</v>
      </c>
      <c r="G1531" t="str">
        <f t="shared" si="736"/>
        <v>0.21505376344086</v>
      </c>
      <c r="H1531" t="str">
        <f t="shared" si="742"/>
        <v>2.31436088068023+0.675368585989269i</v>
      </c>
      <c r="I1531" t="str">
        <f t="shared" si="743"/>
        <v>548.600617133118i</v>
      </c>
      <c r="J1531" t="str">
        <f t="shared" si="737"/>
        <v>-406.383025604058+120.016259808978i</v>
      </c>
      <c r="K1531" t="str">
        <f t="shared" si="744"/>
        <v>0.366697873874355-1.24166335215595i</v>
      </c>
      <c r="L1531" t="str">
        <f t="shared" si="745"/>
        <v>0.11224709840759-0.322993265781683i</v>
      </c>
      <c r="M1531" t="str">
        <f t="shared" si="746"/>
        <v>0.478944972281945-1.56465661793763i</v>
      </c>
      <c r="N1531" t="str">
        <f t="shared" si="747"/>
        <v>-1.7425193061956i</v>
      </c>
      <c r="O1531" t="str">
        <f t="shared" si="748"/>
        <v>-0.170880239355621-0.985291806419685i</v>
      </c>
      <c r="P1531" t="str">
        <f t="shared" si="749"/>
        <v>1.17088023935562+0.985291806419685i</v>
      </c>
      <c r="Q1531" t="str">
        <f t="shared" si="750"/>
        <v>-1.17088023935562+0.757227499775915i</v>
      </c>
      <c r="R1531" t="str">
        <f t="shared" si="751"/>
        <v>-0.321376908183138-1.04933638624313i</v>
      </c>
      <c r="S1531" t="str">
        <f t="shared" si="752"/>
        <v>0.194567016126931i</v>
      </c>
      <c r="T1531" t="str">
        <f t="shared" si="753"/>
        <v>0.204166249584743-0.0625293460772918i</v>
      </c>
      <c r="U1531" t="str">
        <f t="shared" si="754"/>
        <v>0.00005-0.0010171984807489i</v>
      </c>
      <c r="V1531" t="str">
        <f t="shared" si="755"/>
        <v>0.00002-0.0113926229843876i</v>
      </c>
      <c r="W1531" t="str">
        <f t="shared" si="756"/>
        <v>0.0000422726918968024-0.000933979422061685i</v>
      </c>
      <c r="X1531" t="str">
        <f t="shared" si="757"/>
        <v>0.0000466224871998134-0.000933564378446755i</v>
      </c>
      <c r="Y1531" t="str">
        <f t="shared" si="758"/>
        <v>0.009+0.702208789930391i</v>
      </c>
      <c r="Z1531" t="str">
        <f t="shared" si="759"/>
        <v>-0.0159619105623307-0.00100370182744674i</v>
      </c>
      <c r="AA1531" t="str">
        <f t="shared" si="760"/>
        <v>0.220708191942424-17.1088367293519i</v>
      </c>
      <c r="AB1531" t="str">
        <f t="shared" si="761"/>
        <v>0.614165355640992-0.188098464607484i</v>
      </c>
      <c r="AC1531" t="str">
        <f t="shared" si="762"/>
        <v>0.999841901761999-1.0510467021294i</v>
      </c>
      <c r="AD1531" t="str">
        <f t="shared" si="763"/>
        <v>0.385751324084532+0.217378559580862i</v>
      </c>
      <c r="AE1531" t="str">
        <f t="shared" si="764"/>
        <v>-0.00593914487683889-0.00385695643512164i</v>
      </c>
      <c r="AF1531" t="str">
        <f t="shared" si="765"/>
        <v>-3.96311471003101-0.638169820268409i</v>
      </c>
      <c r="AG1531" t="str">
        <f t="shared" si="766"/>
        <v>1.01377132259702-0.02371744067881i</v>
      </c>
      <c r="AH1531" t="str">
        <f t="shared" si="767"/>
        <v>0.0203384644289384+0.0192924377423385i</v>
      </c>
      <c r="AI1531">
        <f t="shared" si="768"/>
        <v>-31.046596299361266</v>
      </c>
      <c r="AJ1531">
        <f t="shared" si="769"/>
        <v>43.48807371482436</v>
      </c>
      <c r="AK1531"/>
      <c r="AL1531"/>
      <c r="AM1531"/>
      <c r="AN1531"/>
    </row>
    <row r="1532" spans="1:40" x14ac:dyDescent="0.35">
      <c r="A1532"/>
      <c r="B1532">
        <f t="shared" si="770"/>
        <v>139800</v>
      </c>
      <c r="C1532" s="237" t="str">
        <f t="shared" si="738"/>
        <v>-0.0000010823157228803+0.00484854223882722i</v>
      </c>
      <c r="D1532" s="208" t="str">
        <f t="shared" si="739"/>
        <v>-1.64875381746714+0.037172157164342i</v>
      </c>
      <c r="E1532" t="str">
        <f t="shared" si="740"/>
        <v>36500</v>
      </c>
      <c r="F1532" t="str">
        <f t="shared" si="741"/>
        <v>0.21505376344086</v>
      </c>
      <c r="G1532" t="str">
        <f t="shared" si="736"/>
        <v>0.21505376344086</v>
      </c>
      <c r="H1532" t="str">
        <f t="shared" si="742"/>
        <v>2.31463872983106+0.674973355447198i</v>
      </c>
      <c r="I1532" t="str">
        <f t="shared" si="743"/>
        <v>548.993316214816i</v>
      </c>
      <c r="J1532" t="str">
        <f t="shared" si="737"/>
        <v>-406.966459866026+120.102169801683i</v>
      </c>
      <c r="K1532" t="str">
        <f t="shared" si="744"/>
        <v>0.366213101196822-1.24091387854794i</v>
      </c>
      <c r="L1532" t="str">
        <f t="shared" si="745"/>
        <v>0.112103849087483-0.322811972856077i</v>
      </c>
      <c r="M1532" t="str">
        <f t="shared" si="746"/>
        <v>0.478316950284305-1.56372585140402i</v>
      </c>
      <c r="N1532" t="str">
        <f t="shared" si="747"/>
        <v>-1.7437666356918i</v>
      </c>
      <c r="O1532" t="str">
        <f t="shared" si="748"/>
        <v>-0.172109089639093-0.985077896038482i</v>
      </c>
      <c r="P1532" t="str">
        <f t="shared" si="749"/>
        <v>1.17210908963909+0.985077896038482i</v>
      </c>
      <c r="Q1532" t="str">
        <f t="shared" si="750"/>
        <v>-1.17210908963909+0.758688739653318i</v>
      </c>
      <c r="R1532" t="str">
        <f t="shared" si="751"/>
        <v>-0.321358716534368-1.04844262921034i</v>
      </c>
      <c r="S1532" t="str">
        <f t="shared" si="752"/>
        <v>0.194706291013207i</v>
      </c>
      <c r="T1532" t="str">
        <f t="shared" si="753"/>
        <v>0.20413837567368-0.0625705637811713i</v>
      </c>
      <c r="U1532" t="str">
        <f t="shared" si="754"/>
        <v>0.00005-0.00101647087096295i</v>
      </c>
      <c r="V1532" t="str">
        <f t="shared" si="755"/>
        <v>0.00002-0.0113844737547851i</v>
      </c>
      <c r="W1532" t="str">
        <f t="shared" si="756"/>
        <v>0.0000422726906215501-0.000933311565418484i</v>
      </c>
      <c r="X1532" t="str">
        <f t="shared" si="757"/>
        <v>0.000046616254735347-0.000932896847670961i</v>
      </c>
      <c r="Y1532" t="str">
        <f t="shared" si="758"/>
        <v>0.009+0.702711444754965i</v>
      </c>
      <c r="Z1532" t="str">
        <f t="shared" si="759"/>
        <v>-0.0159390626037191-0.00100258071689185i</v>
      </c>
      <c r="AA1532" t="str">
        <f t="shared" si="760"/>
        <v>0.220391618175672-17.0965701892466i</v>
      </c>
      <c r="AB1532" t="str">
        <f t="shared" si="761"/>
        <v>0.614081506373369-0.188222454178794i</v>
      </c>
      <c r="AC1532" t="str">
        <f t="shared" si="762"/>
        <v>0.999397275940413-1.05028511664299i</v>
      </c>
      <c r="AD1532" t="str">
        <f t="shared" si="763"/>
        <v>0.386032181806163+0.217352404441005i</v>
      </c>
      <c r="AE1532" t="str">
        <f t="shared" si="764"/>
        <v>-0.00593507778339606-0.00385142200303259i</v>
      </c>
      <c r="AF1532" t="str">
        <f t="shared" si="765"/>
        <v>-3.9633925472982-0.637801198282856i</v>
      </c>
      <c r="AG1532" t="str">
        <f t="shared" si="766"/>
        <v>1.01375983320187-0.0237179635892092i</v>
      </c>
      <c r="AH1532" t="str">
        <f t="shared" si="767"/>
        <v>0.0203298876452576+0.0192671675092152i</v>
      </c>
      <c r="AI1532">
        <f t="shared" si="768"/>
        <v>-31.053915099288876</v>
      </c>
      <c r="AJ1532">
        <f t="shared" si="769"/>
        <v>43.462644123844271</v>
      </c>
      <c r="AK1532"/>
      <c r="AL1532"/>
      <c r="AM1532"/>
      <c r="AN1532"/>
    </row>
    <row r="1533" spans="1:40" x14ac:dyDescent="0.35">
      <c r="A1533"/>
      <c r="B1533">
        <f t="shared" si="770"/>
        <v>139900</v>
      </c>
      <c r="C1533" s="237" t="str">
        <f t="shared" si="738"/>
        <v>-1.08076900543724E-06+0.00484507651920166i</v>
      </c>
      <c r="D1533" s="208" t="str">
        <f t="shared" si="739"/>
        <v>-1.64875380560897+0.0371455866472127i</v>
      </c>
      <c r="E1533" t="str">
        <f t="shared" si="740"/>
        <v>36500</v>
      </c>
      <c r="F1533" t="str">
        <f t="shared" si="741"/>
        <v>0.21505376344086</v>
      </c>
      <c r="G1533" t="str">
        <f t="shared" si="736"/>
        <v>0.21505376344086</v>
      </c>
      <c r="H1533" t="str">
        <f t="shared" si="742"/>
        <v>2.31491605550777+0.674578524501065i</v>
      </c>
      <c r="I1533" t="str">
        <f t="shared" si="743"/>
        <v>549.386015296515i</v>
      </c>
      <c r="J1533" t="str">
        <f t="shared" si="737"/>
        <v>-407.550311612259+120.188079794388i</v>
      </c>
      <c r="K1533" t="str">
        <f t="shared" si="744"/>
        <v>0.365729263040089-1.24016520916802i</v>
      </c>
      <c r="L1533" t="str">
        <f t="shared" si="745"/>
        <v>0.111960862817551-0.322630847820589i</v>
      </c>
      <c r="M1533" t="str">
        <f t="shared" si="746"/>
        <v>0.47769012585764-1.56279605698861i</v>
      </c>
      <c r="N1533" t="str">
        <f t="shared" si="747"/>
        <v>-1.74501396518801i</v>
      </c>
      <c r="O1533" t="str">
        <f t="shared" si="748"/>
        <v>-0.173337672149973-0.984862453042875i</v>
      </c>
      <c r="P1533" t="str">
        <f t="shared" si="749"/>
        <v>1.17333767214997+0.984862453042875i</v>
      </c>
      <c r="Q1533" t="str">
        <f t="shared" si="750"/>
        <v>-1.17333767214997+0.760151512145135i</v>
      </c>
      <c r="R1533" t="str">
        <f t="shared" si="751"/>
        <v>-0.32134050866435-1.04755004104263i</v>
      </c>
      <c r="S1533" t="str">
        <f t="shared" si="752"/>
        <v>0.194845565899482i</v>
      </c>
      <c r="T1533" t="str">
        <f t="shared" si="753"/>
        <v>0.204110480554977-0.0626117732571327i</v>
      </c>
      <c r="U1533" t="str">
        <f t="shared" si="754"/>
        <v>0.00005-0.00101574430136255i</v>
      </c>
      <c r="V1533" t="str">
        <f t="shared" si="755"/>
        <v>0.00002-0.0113763361752606i</v>
      </c>
      <c r="W1533" t="str">
        <f t="shared" si="756"/>
        <v>0.000042272689345385-0.000932644663699693i</v>
      </c>
      <c r="X1533" t="str">
        <f t="shared" si="757"/>
        <v>0.0000466100356268991-0.000932230271291402i</v>
      </c>
      <c r="Y1533" t="str">
        <f t="shared" si="758"/>
        <v>0.009+0.703214099579539i</v>
      </c>
      <c r="Z1533" t="str">
        <f t="shared" si="759"/>
        <v>-0.0159162636928745-0.00100146207543304i</v>
      </c>
      <c r="AA1533" t="str">
        <f t="shared" si="760"/>
        <v>0.220075725706985-17.0843212463243i</v>
      </c>
      <c r="AB1533" t="str">
        <f t="shared" si="761"/>
        <v>0.613997593309708-0.188346418999184i</v>
      </c>
      <c r="AC1533" t="str">
        <f t="shared" si="762"/>
        <v>0.998953546664553-1.04952424242146i</v>
      </c>
      <c r="AD1533" t="str">
        <f t="shared" si="763"/>
        <v>0.386313043859343+0.217325907115201i</v>
      </c>
      <c r="AE1533" t="str">
        <f t="shared" si="764"/>
        <v>-0.00593101662007736-0.00384589430760893i</v>
      </c>
      <c r="AF1533" t="str">
        <f t="shared" si="765"/>
        <v>-3.96366986111674-0.637432937853852i</v>
      </c>
      <c r="AG1533" t="str">
        <f t="shared" si="766"/>
        <v>1.01374833912353-0.0237184861100986i</v>
      </c>
      <c r="AH1533" t="str">
        <f t="shared" si="767"/>
        <v>0.0203213183593507+0.019241927073159i</v>
      </c>
      <c r="AI1533">
        <f t="shared" si="768"/>
        <v>-31.061230307654629</v>
      </c>
      <c r="AJ1533">
        <f t="shared" si="769"/>
        <v>43.437205371778163</v>
      </c>
      <c r="AK1533"/>
      <c r="AL1533"/>
      <c r="AM1533"/>
      <c r="AN1533"/>
    </row>
    <row r="1534" spans="1:40" x14ac:dyDescent="0.35">
      <c r="A1534"/>
      <c r="B1534">
        <f t="shared" si="770"/>
        <v>140000</v>
      </c>
      <c r="C1534" s="237" t="str">
        <f t="shared" si="738"/>
        <v>-1.07922560120464E-06+0.00484161575060341i</v>
      </c>
      <c r="D1534" s="208" t="str">
        <f t="shared" si="739"/>
        <v>-1.6487537937762+0.0371190540879595i</v>
      </c>
      <c r="E1534" t="str">
        <f t="shared" si="740"/>
        <v>36500</v>
      </c>
      <c r="F1534" t="str">
        <f t="shared" si="741"/>
        <v>0.21505376344086</v>
      </c>
      <c r="G1534" t="str">
        <f t="shared" si="736"/>
        <v>0.21505376344086</v>
      </c>
      <c r="H1534" t="str">
        <f t="shared" si="742"/>
        <v>2.31519285897622+0.674184092694341i</v>
      </c>
      <c r="I1534" t="str">
        <f t="shared" si="743"/>
        <v>549.778714378214i</v>
      </c>
      <c r="J1534" t="str">
        <f t="shared" si="737"/>
        <v>-408.134580842758+120.273989787093i</v>
      </c>
      <c r="K1534" t="str">
        <f t="shared" si="744"/>
        <v>0.365246357074514-1.23941734295862i</v>
      </c>
      <c r="L1534" t="str">
        <f t="shared" si="745"/>
        <v>0.111818138983258-0.322449890528562i</v>
      </c>
      <c r="M1534" t="str">
        <f t="shared" si="746"/>
        <v>0.477064496057772-1.56186723348718i</v>
      </c>
      <c r="N1534" t="str">
        <f t="shared" si="747"/>
        <v>-1.74626129468421i</v>
      </c>
      <c r="O1534" t="str">
        <f t="shared" si="748"/>
        <v>-0.174565984976777-0.984645477768058i</v>
      </c>
      <c r="P1534" t="str">
        <f t="shared" si="749"/>
        <v>1.17456598497678+0.984645477768058i</v>
      </c>
      <c r="Q1534" t="str">
        <f t="shared" si="750"/>
        <v>-1.17456598497678+0.761615816916152i</v>
      </c>
      <c r="R1534" t="str">
        <f t="shared" si="751"/>
        <v>-0.32132228456557-1.04665861922192i</v>
      </c>
      <c r="S1534" t="str">
        <f t="shared" si="752"/>
        <v>0.194984840785758i</v>
      </c>
      <c r="T1534" t="str">
        <f t="shared" si="753"/>
        <v>0.204082564226027-0.0626529744969337i</v>
      </c>
      <c r="U1534" t="str">
        <f t="shared" si="754"/>
        <v>0.00005-0.00101501876971872i</v>
      </c>
      <c r="V1534" t="str">
        <f t="shared" si="755"/>
        <v>0.00002-0.0113682102208497i</v>
      </c>
      <c r="W1534" t="str">
        <f t="shared" si="756"/>
        <v>0.0000422726880683079-0.000931978714859059i</v>
      </c>
      <c r="X1534" t="str">
        <f t="shared" si="757"/>
        <v>0.0000466038298363228-0.000931564647263123i</v>
      </c>
      <c r="Y1534" t="str">
        <f t="shared" si="758"/>
        <v>0.009+0.703716754404114i</v>
      </c>
      <c r="Z1534" t="str">
        <f t="shared" si="759"/>
        <v>-0.0158935136894596-0.00100034589529658i</v>
      </c>
      <c r="AA1534" t="str">
        <f t="shared" si="760"/>
        <v>0.219760512580902-17.0720898627023i</v>
      </c>
      <c r="AB1534" t="str">
        <f t="shared" si="761"/>
        <v>0.613913616442166-0.188470359043862i</v>
      </c>
      <c r="AC1534" t="str">
        <f t="shared" si="762"/>
        <v>0.998510711776814-1.04876407857172i</v>
      </c>
      <c r="AD1534" t="str">
        <f t="shared" si="763"/>
        <v>0.386593909851138+0.217299067544809i</v>
      </c>
      <c r="AE1534" t="str">
        <f t="shared" si="764"/>
        <v>-0.00592696136821053-0.00384037333559646i</v>
      </c>
      <c r="AF1534" t="str">
        <f t="shared" si="765"/>
        <v>-3.96394665275242-0.637065038606382i</v>
      </c>
      <c r="AG1534" t="str">
        <f t="shared" si="766"/>
        <v>1.01373684036807-0.0237190082178839i</v>
      </c>
      <c r="AH1534" t="str">
        <f t="shared" si="767"/>
        <v>0.0203127565415194+0.0192167163758968i</v>
      </c>
      <c r="AI1534">
        <f t="shared" si="768"/>
        <v>-31.068541931804006</v>
      </c>
      <c r="AJ1534">
        <f t="shared" si="769"/>
        <v>43.411757471357959</v>
      </c>
      <c r="AK1534"/>
      <c r="AL1534"/>
      <c r="AM1534"/>
      <c r="AN1534"/>
    </row>
    <row r="1535" spans="1:40" x14ac:dyDescent="0.35">
      <c r="A1535"/>
      <c r="B1535">
        <f t="shared" si="770"/>
        <v>140100</v>
      </c>
      <c r="C1535" s="237" t="str">
        <f t="shared" si="738"/>
        <v>-0.0000010776855007263+0.00483815992243069i</v>
      </c>
      <c r="D1535" s="208" t="str">
        <f t="shared" si="739"/>
        <v>-1.64875378196877+0.037092559405302i</v>
      </c>
      <c r="E1535" t="str">
        <f t="shared" si="740"/>
        <v>36500</v>
      </c>
      <c r="F1535" t="str">
        <f t="shared" si="741"/>
        <v>0.21505376344086</v>
      </c>
      <c r="G1535" t="str">
        <f t="shared" si="736"/>
        <v>0.21505376344086</v>
      </c>
      <c r="H1535" t="str">
        <f t="shared" si="742"/>
        <v>2.31546914149865+0.673790059570641i</v>
      </c>
      <c r="I1535" t="str">
        <f t="shared" si="743"/>
        <v>550.171413459913i</v>
      </c>
      <c r="J1535" t="str">
        <f t="shared" si="737"/>
        <v>-408.719267557524+120.359899779798i</v>
      </c>
      <c r="K1535" t="str">
        <f t="shared" si="744"/>
        <v>0.364764380977468-1.23867027886316i</v>
      </c>
      <c r="L1535" t="str">
        <f t="shared" si="745"/>
        <v>0.111675676971765-0.32226910083317i</v>
      </c>
      <c r="M1535" t="str">
        <f t="shared" si="746"/>
        <v>0.476440057949233-1.56093937969633i</v>
      </c>
      <c r="N1535" t="str">
        <f t="shared" si="747"/>
        <v>-1.74750862418041i</v>
      </c>
      <c r="O1535" t="str">
        <f t="shared" si="748"/>
        <v>-0.175794026208468-0.984426970551608i</v>
      </c>
      <c r="P1535" t="str">
        <f t="shared" si="749"/>
        <v>1.17579402620847+0.984426970551608i</v>
      </c>
      <c r="Q1535" t="str">
        <f t="shared" si="750"/>
        <v>-1.17579402620847+0.763081653628802i</v>
      </c>
      <c r="R1535" t="str">
        <f t="shared" si="751"/>
        <v>-0.321304044230491-1.04576836123729i</v>
      </c>
      <c r="S1535" t="str">
        <f t="shared" si="752"/>
        <v>0.195124115672033i</v>
      </c>
      <c r="T1535" t="str">
        <f t="shared" si="753"/>
        <v>0.204054626684217-0.0626941674923223i</v>
      </c>
      <c r="U1535" t="str">
        <f t="shared" si="754"/>
        <v>0.00005-0.00101429427380886i</v>
      </c>
      <c r="V1535" t="str">
        <f t="shared" si="755"/>
        <v>0.00002-0.0113600958666592i</v>
      </c>
      <c r="W1535" t="str">
        <f t="shared" si="756"/>
        <v>0.000042272686790318-0.000931313716856148i</v>
      </c>
      <c r="X1535" t="str">
        <f t="shared" si="757"/>
        <v>0.0000465976373256056-0.000930899973547005i</v>
      </c>
      <c r="Y1535" t="str">
        <f t="shared" si="758"/>
        <v>0.009+0.704219409228688i</v>
      </c>
      <c r="Z1535" t="str">
        <f t="shared" si="759"/>
        <v>-0.0158708124536383-0.000999232168739791i</v>
      </c>
      <c r="AA1535" t="str">
        <f t="shared" si="760"/>
        <v>0.21944597684898-17.0598760006068i</v>
      </c>
      <c r="AB1535" t="str">
        <f t="shared" si="761"/>
        <v>0.613829575762885-0.188594274288004i</v>
      </c>
      <c r="AC1535" t="str">
        <f t="shared" si="762"/>
        <v>0.998068769126026-1.04800462420125i</v>
      </c>
      <c r="AD1535" t="str">
        <f t="shared" si="763"/>
        <v>0.386874779388452+0.217271885671588i</v>
      </c>
      <c r="AE1535" t="str">
        <f t="shared" si="764"/>
        <v>-0.005922912009191-0.00383485907378116i</v>
      </c>
      <c r="AF1535" t="str">
        <f t="shared" si="765"/>
        <v>-3.96422292346742-0.636697500165339i</v>
      </c>
      <c r="AG1535" t="str">
        <f t="shared" si="766"/>
        <v>1.01372533694152-0.0237195298890286i</v>
      </c>
      <c r="AH1535" t="str">
        <f t="shared" si="767"/>
        <v>0.0203042021621761+0.0191915353593282i</v>
      </c>
      <c r="AI1535">
        <f t="shared" si="768"/>
        <v>-31.075849979067257</v>
      </c>
      <c r="AJ1535">
        <f t="shared" si="769"/>
        <v>43.386300435274052</v>
      </c>
      <c r="AK1535"/>
      <c r="AL1535"/>
      <c r="AM1535"/>
      <c r="AN1535"/>
    </row>
    <row r="1536" spans="1:40" x14ac:dyDescent="0.35">
      <c r="A1536"/>
      <c r="B1536">
        <f t="shared" si="770"/>
        <v>140200</v>
      </c>
      <c r="C1536" s="237" t="str">
        <f t="shared" si="738"/>
        <v>-1.07614869457975E-06+0.00483470902411197i</v>
      </c>
      <c r="D1536" s="208" t="str">
        <f t="shared" si="739"/>
        <v>-1.64875377018659+0.0370661025181918i</v>
      </c>
      <c r="E1536" t="str">
        <f t="shared" si="740"/>
        <v>36500</v>
      </c>
      <c r="F1536" t="str">
        <f t="shared" si="741"/>
        <v>0.21505376344086</v>
      </c>
      <c r="G1536" t="str">
        <f t="shared" si="736"/>
        <v>0.21505376344086</v>
      </c>
      <c r="H1536" t="str">
        <f t="shared" si="742"/>
        <v>2.31574490433359+0.673396424673721i</v>
      </c>
      <c r="I1536" t="str">
        <f t="shared" si="743"/>
        <v>550.564112541611i</v>
      </c>
      <c r="J1536" t="str">
        <f t="shared" si="737"/>
        <v>-409.304371756556+120.445809772503i</v>
      </c>
      <c r="K1536" t="str">
        <f t="shared" si="744"/>
        <v>0.364283332433317-1.2379240158261i</v>
      </c>
      <c r="L1536" t="str">
        <f t="shared" si="745"/>
        <v>0.11153347617192-0.322088478587419i</v>
      </c>
      <c r="M1536" t="str">
        <f t="shared" si="746"/>
        <v>0.475816808605237-1.56001249441352i</v>
      </c>
      <c r="N1536" t="str">
        <f t="shared" si="747"/>
        <v>-1.74875595367662i</v>
      </c>
      <c r="O1536" t="str">
        <f t="shared" si="748"/>
        <v>-0.177021793934431-0.984206931733483i</v>
      </c>
      <c r="P1536" t="str">
        <f t="shared" si="749"/>
        <v>1.17702179393443+0.984206931733483i</v>
      </c>
      <c r="Q1536" t="str">
        <f t="shared" si="750"/>
        <v>-1.17702179393443+0.764549021943137i</v>
      </c>
      <c r="R1536" t="str">
        <f t="shared" si="751"/>
        <v>-0.321285787651581-1.044879264585i</v>
      </c>
      <c r="S1536" t="str">
        <f t="shared" si="752"/>
        <v>0.195263390558309i</v>
      </c>
      <c r="T1536" t="str">
        <f t="shared" si="753"/>
        <v>0.20402666792694-0.0627353522350446i</v>
      </c>
      <c r="U1536" t="str">
        <f t="shared" si="754"/>
        <v>0.00005-0.0010135708114167i</v>
      </c>
      <c r="V1536" t="str">
        <f t="shared" si="755"/>
        <v>0.00002-0.011351993087867i</v>
      </c>
      <c r="W1536" t="str">
        <f t="shared" si="756"/>
        <v>0.000042272685511416-0.000930649667656363i</v>
      </c>
      <c r="X1536" t="str">
        <f t="shared" si="757"/>
        <v>0.0000465914580568725-0.000930236248109747i</v>
      </c>
      <c r="Y1536" t="str">
        <f t="shared" si="758"/>
        <v>0.009+0.704722064053262i</v>
      </c>
      <c r="Z1536" t="str">
        <f t="shared" si="759"/>
        <v>-0.0158481598460746-0.000998120888050962i</v>
      </c>
      <c r="AA1536" t="str">
        <f t="shared" si="760"/>
        <v>0.219132116569761-17.0476796223723i</v>
      </c>
      <c r="AB1536" t="str">
        <f t="shared" si="761"/>
        <v>0.613745471264021-0.18871816470678i</v>
      </c>
      <c r="AC1536" t="str">
        <f t="shared" si="762"/>
        <v>0.997627716567398-1.0472458784182i</v>
      </c>
      <c r="AD1536" t="str">
        <f t="shared" si="763"/>
        <v>0.387155652078038+0.21724436143772i</v>
      </c>
      <c r="AE1536" t="str">
        <f t="shared" si="764"/>
        <v>-0.00591886852448168-0.00382935150898946i</v>
      </c>
      <c r="AF1536" t="str">
        <f t="shared" si="765"/>
        <v>-3.96449867452018-0.636330322155529i</v>
      </c>
      <c r="AG1536" t="str">
        <f t="shared" si="766"/>
        <v>1.01371382884996-0.023720051100054i</v>
      </c>
      <c r="AH1536" t="str">
        <f t="shared" si="767"/>
        <v>0.0202956551918406+0.0191663839655239i</v>
      </c>
      <c r="AI1536">
        <f t="shared" si="768"/>
        <v>-31.083154456760273</v>
      </c>
      <c r="AJ1536">
        <f t="shared" si="769"/>
        <v>43.360834276178132</v>
      </c>
      <c r="AK1536"/>
      <c r="AL1536"/>
      <c r="AM1536"/>
      <c r="AN1536"/>
    </row>
    <row r="1537" spans="1:40" x14ac:dyDescent="0.35">
      <c r="A1537"/>
      <c r="B1537">
        <f t="shared" si="770"/>
        <v>140300</v>
      </c>
      <c r="C1537" s="237" t="str">
        <f t="shared" si="738"/>
        <v>-0.0000010746151733761+0.00483126304510588i</v>
      </c>
      <c r="D1537" s="208" t="str">
        <f t="shared" si="739"/>
        <v>-1.64875375842959+0.0370396833458118i</v>
      </c>
      <c r="E1537" t="str">
        <f t="shared" si="740"/>
        <v>36500</v>
      </c>
      <c r="F1537" t="str">
        <f t="shared" si="741"/>
        <v>0.21505376344086</v>
      </c>
      <c r="G1537" t="str">
        <f t="shared" si="736"/>
        <v>0.21505376344086</v>
      </c>
      <c r="H1537" t="str">
        <f t="shared" si="742"/>
        <v>2.31602014873596+0.673003187547496i</v>
      </c>
      <c r="I1537" t="str">
        <f t="shared" si="743"/>
        <v>550.95681162331i</v>
      </c>
      <c r="J1537" t="str">
        <f t="shared" si="737"/>
        <v>-409.889893439854+120.531719765208i</v>
      </c>
      <c r="K1537" t="str">
        <f t="shared" si="744"/>
        <v>0.363803209133388-1.23717855279292i</v>
      </c>
      <c r="L1537" t="str">
        <f t="shared" si="745"/>
        <v>0.111391535974262-0.321908023644153i</v>
      </c>
      <c r="M1537" t="str">
        <f t="shared" si="746"/>
        <v>0.47519474510765-1.55908657643707i</v>
      </c>
      <c r="N1537" t="str">
        <f t="shared" si="747"/>
        <v>-1.75000328317282i</v>
      </c>
      <c r="O1537" t="str">
        <f t="shared" si="748"/>
        <v>-0.178249286244447-0.983985361656028i</v>
      </c>
      <c r="P1537" t="str">
        <f t="shared" si="749"/>
        <v>1.17824928624445+0.983985361656028i</v>
      </c>
      <c r="Q1537" t="str">
        <f t="shared" si="750"/>
        <v>-1.17824928624445+0.766017921516792i</v>
      </c>
      <c r="R1537" t="str">
        <f t="shared" si="751"/>
        <v>-0.321267514821306-1.04399132676844i</v>
      </c>
      <c r="S1537" t="str">
        <f t="shared" si="752"/>
        <v>0.195402665444584i</v>
      </c>
      <c r="T1537" t="str">
        <f t="shared" si="753"/>
        <v>0.203998687951581-0.0627765287168406i</v>
      </c>
      <c r="U1537" t="str">
        <f t="shared" si="754"/>
        <v>0.00005-0.00101284838033229i</v>
      </c>
      <c r="V1537" t="str">
        <f t="shared" si="755"/>
        <v>0.00002-0.0113439018597217i</v>
      </c>
      <c r="W1537" t="str">
        <f t="shared" si="756"/>
        <v>0.0000422726842316015-0.000929986565230891i</v>
      </c>
      <c r="X1537" t="str">
        <f t="shared" si="757"/>
        <v>0.0000465852919923814-0.000929573468923827i</v>
      </c>
      <c r="Y1537" t="str">
        <f t="shared" si="758"/>
        <v>0.009+0.705224718877837i</v>
      </c>
      <c r="Z1537" t="str">
        <f t="shared" si="759"/>
        <v>-0.0158255557279291-0.000997012045549135i</v>
      </c>
      <c r="AA1537" t="str">
        <f t="shared" si="760"/>
        <v>0.218818929808744-17.0355006904413i</v>
      </c>
      <c r="AB1537" t="str">
        <f t="shared" si="761"/>
        <v>0.613661302937707-0.188842030275343i</v>
      </c>
      <c r="AC1537" t="str">
        <f t="shared" si="762"/>
        <v>0.997187551962502-1.04648784033136i</v>
      </c>
      <c r="AD1537" t="str">
        <f t="shared" si="763"/>
        <v>0.387436527526474+0.217216494785791i</v>
      </c>
      <c r="AE1537" t="str">
        <f t="shared" si="764"/>
        <v>-0.00591483089561218-0.0038238506280876i</v>
      </c>
      <c r="AF1537" t="str">
        <f t="shared" si="765"/>
        <v>-3.96477390716555-0.635963504201684i</v>
      </c>
      <c r="AG1537" t="str">
        <f t="shared" si="766"/>
        <v>1.01370231609946-0.023720571827538i</v>
      </c>
      <c r="AH1537" t="str">
        <f t="shared" si="767"/>
        <v>0.0202871156011404+0.0191412621367246i</v>
      </c>
      <c r="AI1537">
        <f t="shared" si="768"/>
        <v>-31.090455372184568</v>
      </c>
      <c r="AJ1537">
        <f t="shared" si="769"/>
        <v>43.335359006681358</v>
      </c>
      <c r="AK1537"/>
      <c r="AL1537"/>
      <c r="AM1537"/>
      <c r="AN1537"/>
    </row>
    <row r="1538" spans="1:40" x14ac:dyDescent="0.35">
      <c r="A1538"/>
      <c r="B1538">
        <f t="shared" si="770"/>
        <v>140400</v>
      </c>
      <c r="C1538" s="237" t="str">
        <f t="shared" si="738"/>
        <v>-1.07308492775987E-06+0.00482782197490106i</v>
      </c>
      <c r="D1538" s="208" t="str">
        <f t="shared" si="739"/>
        <v>-1.64875374669771+0.0370133018075748i</v>
      </c>
      <c r="E1538" t="str">
        <f t="shared" si="740"/>
        <v>36500</v>
      </c>
      <c r="F1538" t="str">
        <f t="shared" si="741"/>
        <v>0.21505376344086</v>
      </c>
      <c r="G1538" t="str">
        <f t="shared" si="736"/>
        <v>0.21505376344086</v>
      </c>
      <c r="H1538" t="str">
        <f t="shared" si="742"/>
        <v>2.31629487595707+0.672610347736057i</v>
      </c>
      <c r="I1538" t="str">
        <f t="shared" si="743"/>
        <v>551.349510705009i</v>
      </c>
      <c r="J1538" t="str">
        <f t="shared" si="737"/>
        <v>-410.475832607418+120.617629757914i</v>
      </c>
      <c r="K1538" t="str">
        <f t="shared" si="744"/>
        <v>0.363324008775952-1.23643388871011i</v>
      </c>
      <c r="L1538" t="str">
        <f t="shared" si="745"/>
        <v>0.111249855771005-0.321727735856052i</v>
      </c>
      <c r="M1538" t="str">
        <f t="shared" si="746"/>
        <v>0.474573864546957-1.55816162456616i</v>
      </c>
      <c r="N1538" t="str">
        <f t="shared" si="747"/>
        <v>-1.75125061266902i</v>
      </c>
      <c r="O1538" t="str">
        <f t="shared" si="748"/>
        <v>-0.179476501228758-0.983762260663969i</v>
      </c>
      <c r="P1538" t="str">
        <f t="shared" si="749"/>
        <v>1.17947650122876+0.983762260663969i</v>
      </c>
      <c r="Q1538" t="str">
        <f t="shared" si="750"/>
        <v>-1.17947650122876+0.767488352005051i</v>
      </c>
      <c r="R1538" t="str">
        <f t="shared" si="751"/>
        <v>-0.321249225732107-1.04310454529809i</v>
      </c>
      <c r="S1538" t="str">
        <f t="shared" si="752"/>
        <v>0.19554194033086i</v>
      </c>
      <c r="T1538" t="str">
        <f t="shared" si="753"/>
        <v>0.203970686755528-0.0628176969294426i</v>
      </c>
      <c r="U1538" t="str">
        <f t="shared" si="754"/>
        <v>0.00005-0.001012126978352i</v>
      </c>
      <c r="V1538" t="str">
        <f t="shared" si="755"/>
        <v>0.00002-0.0113358221575424i</v>
      </c>
      <c r="W1538" t="str">
        <f t="shared" si="756"/>
        <v>0.0000422726829508746-0.000929324407556719i</v>
      </c>
      <c r="X1538" t="str">
        <f t="shared" si="757"/>
        <v>0.0000465791390945264-0.000928911633967541i</v>
      </c>
      <c r="Y1538" t="str">
        <f t="shared" si="758"/>
        <v>0.009+0.705727373702411i</v>
      </c>
      <c r="Z1538" t="str">
        <f t="shared" si="759"/>
        <v>-0.0158029999608592-0.00099590563358405i</v>
      </c>
      <c r="AA1538" t="str">
        <f t="shared" si="760"/>
        <v>0.218506414638359-17.0233391673639i</v>
      </c>
      <c r="AB1538" t="str">
        <f t="shared" si="761"/>
        <v>0.613577070776088-0.188965870968824i</v>
      </c>
      <c r="AC1538" t="str">
        <f t="shared" si="762"/>
        <v>0.996748273179268-1.04573050905017i</v>
      </c>
      <c r="AD1538" t="str">
        <f t="shared" si="763"/>
        <v>0.387717405340184+0.217188285658803i</v>
      </c>
      <c r="AE1538" t="str">
        <f t="shared" si="764"/>
        <v>-0.00591079910417928-0.00381835641798201i</v>
      </c>
      <c r="AF1538" t="str">
        <f t="shared" si="765"/>
        <v>-3.96504862265478-0.635597045928482i</v>
      </c>
      <c r="AG1538" t="str">
        <f t="shared" si="766"/>
        <v>1.0136907986961-0.0237210920481157i</v>
      </c>
      <c r="AH1538" t="str">
        <f t="shared" si="767"/>
        <v>0.0202785833608116+0.0191161698153426i</v>
      </c>
      <c r="AI1538">
        <f t="shared" si="768"/>
        <v>-31.097752732626578</v>
      </c>
      <c r="AJ1538">
        <f t="shared" si="769"/>
        <v>43.309874639356011</v>
      </c>
      <c r="AK1538"/>
      <c r="AL1538"/>
      <c r="AM1538"/>
      <c r="AN1538"/>
    </row>
    <row r="1539" spans="1:40" x14ac:dyDescent="0.35">
      <c r="A1539"/>
      <c r="B1539">
        <f t="shared" si="770"/>
        <v>140500</v>
      </c>
      <c r="C1539" s="237" t="str">
        <f t="shared" si="738"/>
        <v>-1.07155794840887E-06+0.00482438580301609i</v>
      </c>
      <c r="D1539" s="208" t="str">
        <f t="shared" si="739"/>
        <v>-1.64875373499086+0.0369869578231234i</v>
      </c>
      <c r="E1539" t="str">
        <f t="shared" si="740"/>
        <v>36500</v>
      </c>
      <c r="F1539" t="str">
        <f t="shared" si="741"/>
        <v>0.21505376344086</v>
      </c>
      <c r="G1539" t="str">
        <f t="shared" si="736"/>
        <v>0.21505376344086</v>
      </c>
      <c r="H1539" t="str">
        <f t="shared" si="742"/>
        <v>2.3165690872446+0.672217904783624i</v>
      </c>
      <c r="I1539" t="str">
        <f t="shared" si="743"/>
        <v>551.742209786707i</v>
      </c>
      <c r="J1539" t="str">
        <f t="shared" si="737"/>
        <v>-411.062189259248+120.703539750618i</v>
      </c>
      <c r="K1539" t="str">
        <f t="shared" si="744"/>
        <v>0.362845729066186-1.23569002252522i</v>
      </c>
      <c r="L1539" t="str">
        <f t="shared" si="745"/>
        <v>0.111108434956042-0.321547615075637i</v>
      </c>
      <c r="M1539" t="str">
        <f t="shared" si="746"/>
        <v>0.473954164022228-1.55723763760086i</v>
      </c>
      <c r="N1539" t="str">
        <f t="shared" si="747"/>
        <v>-1.75249794216523i</v>
      </c>
      <c r="O1539" t="str">
        <f t="shared" si="748"/>
        <v>-0.180703436978032-0.983537629104411i</v>
      </c>
      <c r="P1539" t="str">
        <f t="shared" si="749"/>
        <v>1.18070343697803+0.983537629104411i</v>
      </c>
      <c r="Q1539" t="str">
        <f t="shared" si="750"/>
        <v>-1.18070343697803+0.768960313060819i</v>
      </c>
      <c r="R1539" t="str">
        <f t="shared" si="751"/>
        <v>-0.321230920376426-1.04221891769151i</v>
      </c>
      <c r="S1539" t="str">
        <f t="shared" si="752"/>
        <v>0.195681215217135i</v>
      </c>
      <c r="T1539" t="str">
        <f t="shared" si="753"/>
        <v>0.203942664336162-0.0628588568645778i</v>
      </c>
      <c r="U1539" t="str">
        <f t="shared" si="754"/>
        <v>0.00005-0.00101140660327844i</v>
      </c>
      <c r="V1539" t="str">
        <f t="shared" si="755"/>
        <v>0.00002-0.0113277539567185i</v>
      </c>
      <c r="W1539" t="str">
        <f t="shared" si="756"/>
        <v>0.0000422726816692353-0.000928663192616591i</v>
      </c>
      <c r="X1539" t="str">
        <f t="shared" si="757"/>
        <v>0.0000465729993258341-0.000928250741224908i</v>
      </c>
      <c r="Y1539" t="str">
        <f t="shared" si="758"/>
        <v>0.009+0.706230028526985i</v>
      </c>
      <c r="Z1539" t="str">
        <f t="shared" si="759"/>
        <v>-0.0157804924070141-0.000994801644535902i</v>
      </c>
      <c r="AA1539" t="str">
        <f t="shared" si="760"/>
        <v>0.21819456913793-17.0111950157975i</v>
      </c>
      <c r="AB1539" t="str">
        <f t="shared" si="761"/>
        <v>0.613492774771284-0.189089686762334i</v>
      </c>
      <c r="AC1539" t="str">
        <f t="shared" si="762"/>
        <v>0.996309878091937-1.0449738836847i</v>
      </c>
      <c r="AD1539" t="str">
        <f t="shared" si="763"/>
        <v>0.387998285125425+0.217159734000168i</v>
      </c>
      <c r="AE1539" t="str">
        <f t="shared" si="764"/>
        <v>-0.00590677313184593-0.00381286886561874i</v>
      </c>
      <c r="AF1539" t="str">
        <f t="shared" si="765"/>
        <v>-3.96532282223546-0.635230946960501i</v>
      </c>
      <c r="AG1539" t="str">
        <f t="shared" si="766"/>
        <v>1.01367927664596-0.023721611738479i</v>
      </c>
      <c r="AH1539" t="str">
        <f t="shared" si="767"/>
        <v>0.0202700584416966+0.0190911069439586i</v>
      </c>
      <c r="AI1539">
        <f t="shared" si="768"/>
        <v>-31.105046545358629</v>
      </c>
      <c r="AJ1539">
        <f t="shared" si="769"/>
        <v>43.284381186734244</v>
      </c>
      <c r="AK1539"/>
      <c r="AL1539"/>
      <c r="AM1539"/>
      <c r="AN1539"/>
    </row>
    <row r="1540" spans="1:40" x14ac:dyDescent="0.35">
      <c r="A1540"/>
      <c r="B1540">
        <f t="shared" si="770"/>
        <v>140600</v>
      </c>
      <c r="C1540" s="237" t="str">
        <f t="shared" si="738"/>
        <v>-1.07003422603403E-06+0.00482095451899937i</v>
      </c>
      <c r="D1540" s="208" t="str">
        <f t="shared" si="739"/>
        <v>-1.64875372330899+0.0369606513123285i</v>
      </c>
      <c r="E1540" t="str">
        <f t="shared" si="740"/>
        <v>36500</v>
      </c>
      <c r="F1540" t="str">
        <f t="shared" si="741"/>
        <v>0.21505376344086</v>
      </c>
      <c r="G1540" t="str">
        <f t="shared" si="736"/>
        <v>0.21505376344086</v>
      </c>
      <c r="H1540" t="str">
        <f t="shared" si="742"/>
        <v>2.31684278384264+0.671825858234609i</v>
      </c>
      <c r="I1540" t="str">
        <f t="shared" si="743"/>
        <v>552.134908868406i</v>
      </c>
      <c r="J1540" t="str">
        <f t="shared" si="737"/>
        <v>-411.648963395344+120.789449743323i</v>
      </c>
      <c r="K1540" t="str">
        <f t="shared" si="744"/>
        <v>0.362368367716175-1.2349469531868i</v>
      </c>
      <c r="L1540" t="str">
        <f t="shared" si="745"/>
        <v>0.110967272924935-0.321367661155273i</v>
      </c>
      <c r="M1540" t="str">
        <f t="shared" si="746"/>
        <v>0.47333564064111-1.55631461434207i</v>
      </c>
      <c r="N1540" t="str">
        <f t="shared" si="747"/>
        <v>-1.75374527166143i</v>
      </c>
      <c r="O1540" t="str">
        <f t="shared" si="748"/>
        <v>-0.181930091583348-0.983311467326846i</v>
      </c>
      <c r="P1540" t="str">
        <f t="shared" si="749"/>
        <v>1.18193009158335+0.983311467326846i</v>
      </c>
      <c r="Q1540" t="str">
        <f t="shared" si="750"/>
        <v>-1.18193009158335+0.770433804334584i</v>
      </c>
      <c r="R1540" t="str">
        <f t="shared" si="751"/>
        <v>-0.321212598746708-1.04133444147333i</v>
      </c>
      <c r="S1540" t="str">
        <f t="shared" si="752"/>
        <v>0.19582049010341i</v>
      </c>
      <c r="T1540" t="str">
        <f t="shared" si="753"/>
        <v>0.203914620690868-0.0629000085139703i</v>
      </c>
      <c r="U1540" t="str">
        <f t="shared" si="754"/>
        <v>0.00005-0.00101068725292049i</v>
      </c>
      <c r="V1540" t="str">
        <f t="shared" si="755"/>
        <v>0.00002-0.0113196972327095i</v>
      </c>
      <c r="W1540" t="str">
        <f t="shared" si="756"/>
        <v>0.0000422726803866835-0.000928002918398958i</v>
      </c>
      <c r="X1540" t="str">
        <f t="shared" si="757"/>
        <v>0.0000465668726489644-0.000927590788685665i</v>
      </c>
      <c r="Y1540" t="str">
        <f t="shared" si="758"/>
        <v>0.009+0.70673268335156i</v>
      </c>
      <c r="Z1540" t="str">
        <f t="shared" si="759"/>
        <v>-0.0157580329290344-0.000993700070815243i</v>
      </c>
      <c r="AA1540" t="str">
        <f t="shared" si="760"/>
        <v>0.217883391393649-16.9990681985063i</v>
      </c>
      <c r="AB1540" t="str">
        <f t="shared" si="761"/>
        <v>0.613408414915429-0.189213477630981i</v>
      </c>
      <c r="AC1540" t="str">
        <f t="shared" si="762"/>
        <v>0.99587236458106-1.04421796334568i</v>
      </c>
      <c r="AD1540" t="str">
        <f t="shared" si="763"/>
        <v>0.388279166488307+0.217130839753709i</v>
      </c>
      <c r="AE1540" t="str">
        <f t="shared" si="764"/>
        <v>-0.00590275296034138-0.00380738795798338i</v>
      </c>
      <c r="AF1540" t="str">
        <f t="shared" si="765"/>
        <v>-3.96559650715163-0.634865206922281i</v>
      </c>
      <c r="AG1540" t="str">
        <f t="shared" si="766"/>
        <v>1.01366774995516-0.0237221308753771i</v>
      </c>
      <c r="AH1540" t="str">
        <f t="shared" si="767"/>
        <v>0.0202615408147441+0.0190660734653217i</v>
      </c>
      <c r="AI1540">
        <f t="shared" si="768"/>
        <v>-31.112336817638806</v>
      </c>
      <c r="AJ1540">
        <f t="shared" si="769"/>
        <v>43.258878661308572</v>
      </c>
      <c r="AK1540"/>
      <c r="AL1540"/>
      <c r="AM1540"/>
      <c r="AN1540"/>
    </row>
    <row r="1541" spans="1:40" x14ac:dyDescent="0.35">
      <c r="A1541"/>
      <c r="B1541">
        <f t="shared" si="770"/>
        <v>140700</v>
      </c>
      <c r="C1541" s="237" t="str">
        <f t="shared" si="738"/>
        <v>-0.0000010685137513793+0.00481752811242901i</v>
      </c>
      <c r="D1541" s="208" t="str">
        <f t="shared" si="739"/>
        <v>-1.64875371165202+0.0369343821952891i</v>
      </c>
      <c r="E1541" t="str">
        <f t="shared" si="740"/>
        <v>36500</v>
      </c>
      <c r="F1541" t="str">
        <f t="shared" si="741"/>
        <v>0.21505376344086</v>
      </c>
      <c r="G1541" t="str">
        <f t="shared" ref="G1541:G1604" si="771">IF($C$11=$C$7,$C$24,F1541)</f>
        <v>0.21505376344086</v>
      </c>
      <c r="H1541" t="str">
        <f t="shared" si="742"/>
        <v>2.31711596699168+0.671434207633582i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0.110826369074908-0.321187873947168i</v>
      </c>
      <c r="M1541" t="str">
        <f t="shared" si="746"/>
        <v>0.472718291519771-1.55539255359162i</v>
      </c>
      <c r="N1541" t="str">
        <f t="shared" si="747"/>
        <v>-1.75499260115763i</v>
      </c>
      <c r="O1541" t="str">
        <f t="shared" si="748"/>
        <v>-0.183156463136247-0.983083775683141i</v>
      </c>
      <c r="P1541" t="str">
        <f t="shared" si="749"/>
        <v>1.18315646313625+0.983083775683141i</v>
      </c>
      <c r="Q1541" t="str">
        <f t="shared" si="750"/>
        <v>-1.18315646313625+0.771908825474489i</v>
      </c>
      <c r="R1541" t="str">
        <f t="shared" si="751"/>
        <v>-0.321194260835369-1.04045111417521i</v>
      </c>
      <c r="S1541" t="str">
        <f t="shared" si="752"/>
        <v>0.195959764989686i</v>
      </c>
      <c r="T1541" t="str">
        <f t="shared" si="753"/>
        <v>0.203886555817031-0.0629411518693348i</v>
      </c>
      <c r="U1541" t="str">
        <f t="shared" si="754"/>
        <v>0.00005-0.00100996892509325i</v>
      </c>
      <c r="V1541" t="str">
        <f t="shared" si="755"/>
        <v>0.00002-0.0113116519610444i</v>
      </c>
      <c r="W1541" t="str">
        <f t="shared" si="756"/>
        <v>0.0000422726791032195-0.000927343582898045i</v>
      </c>
      <c r="X1541" t="str">
        <f t="shared" si="757"/>
        <v>0.000046560759026711-0.000926931774345317i</v>
      </c>
      <c r="Y1541" t="str">
        <f t="shared" si="758"/>
        <v>0.009+0.707235338176134i</v>
      </c>
      <c r="Z1541" t="str">
        <f t="shared" si="759"/>
        <v>-0.0157356213900505-0.000992600904862866i</v>
      </c>
      <c r="AA1541" t="str">
        <f t="shared" si="760"/>
        <v>0.217572879498548-16.9869586783609i</v>
      </c>
      <c r="AB1541" t="str">
        <f t="shared" si="761"/>
        <v>0.613323991200656-0.189337243549839i</v>
      </c>
      <c r="AC1541" t="str">
        <f t="shared" si="762"/>
        <v>0.995435730533479-1.04346274714454i</v>
      </c>
      <c r="AD1541" t="str">
        <f t="shared" si="763"/>
        <v>0.388560049034762+0.217101602863675i</v>
      </c>
      <c r="AE1541" t="str">
        <f t="shared" si="764"/>
        <v>-0.00589873857146084-0.00380191368210137i</v>
      </c>
      <c r="AF1541" t="str">
        <f t="shared" si="765"/>
        <v>-3.9658696786437-0.634499825438293i</v>
      </c>
      <c r="AG1541" t="str">
        <f t="shared" si="766"/>
        <v>1.01365621862979-0.0237226494356144i</v>
      </c>
      <c r="AH1541" t="str">
        <f t="shared" si="767"/>
        <v>0.0202530304510096+0.0190410693223516i</v>
      </c>
      <c r="AI1541">
        <f t="shared" si="768"/>
        <v>-31.119623556710138</v>
      </c>
      <c r="AJ1541">
        <f t="shared" si="769"/>
        <v>43.233367075534744</v>
      </c>
      <c r="AK1541"/>
      <c r="AL1541"/>
      <c r="AM1541"/>
      <c r="AN1541"/>
    </row>
    <row r="1542" spans="1:40" x14ac:dyDescent="0.35">
      <c r="A1542"/>
      <c r="B1542">
        <f t="shared" si="770"/>
        <v>140800</v>
      </c>
      <c r="C1542" s="237" t="str">
        <f t="shared" ref="C1542:C1605" si="773">IMPRODUCT(COMPLEX(-1,0),IMDIV(IMPRODUCT(G1542,COMPLEX($C$100+$C$101,0)),COMPLEX($C$100,2*PI()*B1542*$C$103*$C$102*(2*$C$100+$C$101))))</f>
        <v>-1.06699651522148E-06+0.0048141065729127i</v>
      </c>
      <c r="D1542" s="208" t="str">
        <f t="shared" ref="D1542:D1605" si="774">IMPRODUCT(COMPLEX($C$106,0),IMSUB(C1542,G1542))</f>
        <v>-1.64875370001988+0.0369081503923307i</v>
      </c>
      <c r="E1542" t="str">
        <f t="shared" ref="E1542:E1605" si="775">IMDIV(COMPLEX($C$20*10^3,0),COMPLEX(1,2*PI()*B1542*$C$20*1000*$C$29*10^-12))</f>
        <v>36500</v>
      </c>
      <c r="F1542" t="str">
        <f t="shared" ref="F1542:F1605" si="776">IMDIV(COMPLEX($C$22*1000,0),IMSUM(COMPLEX($C$22*1000,0),E1542))</f>
        <v>0.21505376344086</v>
      </c>
      <c r="G1542" t="str">
        <f t="shared" si="771"/>
        <v>0.21505376344086</v>
      </c>
      <c r="H1542" t="str">
        <f t="shared" ref="H1542:H1605" si="777">IMPRODUCT(COMPLEX($C$108,0),IMPRODUCT(COMPLEX(-1,0),D1542),IMDIV(COMPLEX(0,2*PI()*B1542*$C$109*$C$110),COMPLEX(1,2*PI()*B1542*$C$109*$C$110)))</f>
        <v>2.31738863792864+0.671042952525276i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0.110685722804851-0.321008253303381i</v>
      </c>
      <c r="M1542" t="str">
        <f t="shared" ref="M1542:M1605" si="781">IMSUM(K1542,L1542)</f>
        <v>0.472102113782889-1.55447145415219i</v>
      </c>
      <c r="N1542" t="str">
        <f t="shared" ref="N1542:N1605" si="782">COMPLEX(0,-2*PI()*B1542*$C$43)</f>
        <v>-1.75623993065383i</v>
      </c>
      <c r="O1542" t="str">
        <f t="shared" ref="O1542:O1605" si="783">IMEXP(N1542)</f>
        <v>-0.184382549728703-0.982854554527547i</v>
      </c>
      <c r="P1542" t="str">
        <f t="shared" ref="P1542:P1605" si="784">IMSUB(COMPLEX(1,0),O1542)</f>
        <v>1.1843825497287+0.982854554527547i</v>
      </c>
      <c r="Q1542" t="str">
        <f t="shared" ref="Q1542:Q1605" si="785">IMSUM(COMPLEX(0,2*PI()*B1542*$C$43),O1542,COMPLEX(-1,0))</f>
        <v>-1.1843825497287+0.773385376126283i</v>
      </c>
      <c r="R1542" t="str">
        <f t="shared" ref="R1542:R1605" si="786">IMDIV(P1542,Q1542)</f>
        <v>-0.321175906634824-1.03956893333582i</v>
      </c>
      <c r="S1542" t="str">
        <f t="shared" ref="S1542:S1605" si="787">IMDIV(COMPLEX(0,2*PI()*B1542*$C$123),COMPLEX($C$124,0))</f>
        <v>0.196099039875961i</v>
      </c>
      <c r="T1542" t="str">
        <f t="shared" ref="T1542:T1605" si="788">IMPRODUCT(R1542,S1542)</f>
        <v>0.203858469712031-0.0629822869223803i</v>
      </c>
      <c r="U1542" t="str">
        <f t="shared" ref="U1542:U1605" si="789">IMDIV(COMPLEX(1,2*PI()*B1542*$C$16*10^-3*$C$15*10^-6),COMPLEX(0,2*PI()*B1542*$C$15*10^-6))</f>
        <v>0.00005-0.00100925161761805i</v>
      </c>
      <c r="V1542" t="str">
        <f t="shared" ref="V1542:V1605" si="790">IMSUM(COMPLEX($C$18*10^-3,0),IMDIV(COMPLEX(1,0),COMPLEX(0,2*PI()*B1542*($C$17*1*10^-6))))</f>
        <v>0.00002-0.0113036181173221i</v>
      </c>
      <c r="W1542" t="str">
        <f t="shared" ref="W1542:W1605" si="791">IMDIV(IMPRODUCT(U1542,V1542),IMSUM(U1542,V1542))</f>
        <v>0.000042272677818843-0.000926685184113728i</v>
      </c>
      <c r="X1542" t="str">
        <f t="shared" ref="X1542:X1605" si="792">IMDIV(IMPRODUCT(COMPLEX($C$19,0),W1542),IMSUM(COMPLEX($C$19,0),W1542))</f>
        <v>0.000046554658421998-0.000926273696205015i</v>
      </c>
      <c r="Y1542" t="str">
        <f t="shared" ref="Y1542:Y1605" si="793">COMPLEX($C$13*10^-3,2*PI()*B1542*$C$12*0.000001)</f>
        <v>0.009+0.707737993000709i</v>
      </c>
      <c r="Z1542" t="str">
        <f t="shared" ref="Z1542:Z1605" si="794">IMPRODUCT(COMPLEX($C$6,0),IMDIV(X1542,IMSUM(X1542,Y1542)))</f>
        <v>-0.0157132576536787-0.000991504139149581i</v>
      </c>
      <c r="AA1542" t="str">
        <f t="shared" ref="AA1542:AA1605" si="795">IMDIV(COMPLEX($C$6,0),IMSUM(X1542,Y1542))</f>
        <v>0.217263031552466-16.974866418338i</v>
      </c>
      <c r="AB1542" t="str">
        <f t="shared" ref="AB1542:AB1605" si="796">IMPRODUCT(COMPLEX($C$119,0),T1542)</f>
        <v>0.613239503619085-0.189460984493969i</v>
      </c>
      <c r="AC1542" t="str">
        <f t="shared" ref="AC1542:AC1605" si="797">IMSUM(COMPLEX(1,0),IMPRODUCT(AB1542,M1542))</f>
        <v>0.994999973842294-1.04270823419332i</v>
      </c>
      <c r="AD1542" t="str">
        <f t="shared" ref="AD1542:AD1605" si="798">IMDIV(AB1542,AC1542)</f>
        <v>0.388840932370574+0.217072023274716i</v>
      </c>
      <c r="AE1542" t="str">
        <f t="shared" ref="AE1542:AE1605" si="799">IMPRODUCT(AD1542,AA1542,X1542)</f>
        <v>-0.00589472994706502-0.00379644602503715i</v>
      </c>
      <c r="AF1542" t="str">
        <f t="shared" ref="AF1542:AF1605" si="800">IMSUB(D1542,H1542)</f>
        <v>-3.96614233794852-0.634134802132945i</v>
      </c>
      <c r="AG1542" t="str">
        <f t="shared" ref="AG1542:AG1605" si="801">IMSUM(COMPLEX(1,0),IMPRODUCT(AD1542,AA1542,COMPLEX($C$127,0)))</f>
        <v>1.01364468267598-0.0237231673960528i</v>
      </c>
      <c r="AH1542" t="str">
        <f t="shared" ref="AH1542:AH1605" si="802">IMDIV(IMPRODUCT(AE1542,AF1542),AG1542)</f>
        <v>0.0202445273216537+0.0190160944581333i</v>
      </c>
      <c r="AI1542">
        <f t="shared" ref="AI1542:AI1605" si="803">20*LOG10(IMABS(AH1542))</f>
        <v>-31.126906769801966</v>
      </c>
      <c r="AJ1542">
        <f t="shared" ref="AJ1542:AJ1605" si="804">IMARGUMENT(AH1542)*180/PI()</f>
        <v>43.207846441826725</v>
      </c>
      <c r="AK1542"/>
      <c r="AL1542"/>
      <c r="AM1542"/>
      <c r="AN1542"/>
    </row>
    <row r="1543" spans="1:40" x14ac:dyDescent="0.35">
      <c r="A1543"/>
      <c r="B1543">
        <f t="shared" si="770"/>
        <v>140900</v>
      </c>
      <c r="C1543" s="237" t="str">
        <f t="shared" si="773"/>
        <v>-1.06548250837009E-06+0.0048106898900877i</v>
      </c>
      <c r="D1543" s="208" t="str">
        <f t="shared" si="774"/>
        <v>-1.64875368841249+0.0368819558240057i</v>
      </c>
      <c r="E1543" t="str">
        <f t="shared" si="775"/>
        <v>36500</v>
      </c>
      <c r="F1543" t="str">
        <f t="shared" si="776"/>
        <v>0.21505376344086</v>
      </c>
      <c r="G1543" t="str">
        <f t="shared" si="771"/>
        <v>0.21505376344086</v>
      </c>
      <c r="H1543" t="str">
        <f t="shared" si="777"/>
        <v>2.31766079788686+0.670652092454606i</v>
      </c>
      <c r="I1543" t="str">
        <f t="shared" si="778"/>
        <v>553.313006113502i</v>
      </c>
      <c r="J1543" t="str">
        <f t="shared" si="772"/>
        <v>-413.411790709231+121.047179721438i</v>
      </c>
      <c r="K1543" t="str">
        <f t="shared" si="779"/>
        <v>0.36094177104831-1.23272251575157i</v>
      </c>
      <c r="L1543" t="str">
        <f t="shared" si="780"/>
        <v>0.110545333515304-0.320828799075819i</v>
      </c>
      <c r="M1543" t="str">
        <f t="shared" si="781"/>
        <v>0.471487104563614-1.55355131482739i</v>
      </c>
      <c r="N1543" t="str">
        <f t="shared" si="782"/>
        <v>-1.75748726015004i</v>
      </c>
      <c r="O1543" t="str">
        <f t="shared" si="783"/>
        <v>-0.185608349453143-0.98262380421669i</v>
      </c>
      <c r="P1543" t="str">
        <f t="shared" si="784"/>
        <v>1.18560834945314+0.98262380421669i</v>
      </c>
      <c r="Q1543" t="str">
        <f t="shared" si="785"/>
        <v>-1.18560834945314+0.77486345593335i</v>
      </c>
      <c r="R1543" t="str">
        <f t="shared" si="786"/>
        <v>-0.321157536137495-1.03868789650077i</v>
      </c>
      <c r="S1543" t="str">
        <f t="shared" si="787"/>
        <v>0.196238314762237i</v>
      </c>
      <c r="T1543" t="str">
        <f t="shared" si="788"/>
        <v>0.203830362373244-0.0630234136648142i</v>
      </c>
      <c r="U1543" t="str">
        <f t="shared" si="789"/>
        <v>0.00005-0.00100853532832236i</v>
      </c>
      <c r="V1543" t="str">
        <f t="shared" si="790"/>
        <v>0.00002-0.0112955956772105i</v>
      </c>
      <c r="W1543" t="str">
        <f t="shared" si="791"/>
        <v>0.0000422726765335538-0.000926027720051569i</v>
      </c>
      <c r="X1543" t="str">
        <f t="shared" si="792"/>
        <v>0.0000465485707978818-0.000925616552271588i</v>
      </c>
      <c r="Y1543" t="str">
        <f t="shared" si="793"/>
        <v>0.009+0.708240647825283i</v>
      </c>
      <c r="Z1543" t="str">
        <f t="shared" si="794"/>
        <v>-0.0156909415840204-0.000990409766176144i</v>
      </c>
      <c r="AA1543" t="str">
        <f t="shared" si="795"/>
        <v>0.216953845662025-16.9627913815203i</v>
      </c>
      <c r="AB1543" t="str">
        <f t="shared" si="796"/>
        <v>0.613154952162821-0.189584700438424i</v>
      </c>
      <c r="AC1543" t="str">
        <f t="shared" si="797"/>
        <v>0.994565092406819-1.04195442360475i</v>
      </c>
      <c r="AD1543" t="str">
        <f t="shared" si="798"/>
        <v>0.389121816101362+0.217042100931899i</v>
      </c>
      <c r="AE1543" t="str">
        <f t="shared" si="799"/>
        <v>-0.00589072706908004-0.00379098497389446i</v>
      </c>
      <c r="AF1543" t="str">
        <f t="shared" si="800"/>
        <v>-3.96641448629935-0.6337701366306i</v>
      </c>
      <c r="AG1543" t="str">
        <f t="shared" si="801"/>
        <v>1.01363314209985-0.0237236847336098i</v>
      </c>
      <c r="AH1543" t="str">
        <f t="shared" si="802"/>
        <v>0.020236031397942+0.01899114881592i</v>
      </c>
      <c r="AI1543">
        <f t="shared" si="803"/>
        <v>-31.134186464129151</v>
      </c>
      <c r="AJ1543">
        <f t="shared" si="804"/>
        <v>43.182316772561485</v>
      </c>
      <c r="AK1543"/>
      <c r="AL1543"/>
      <c r="AM1543"/>
      <c r="AN1543"/>
    </row>
    <row r="1544" spans="1:40" x14ac:dyDescent="0.35">
      <c r="A1544"/>
      <c r="B1544">
        <f t="shared" si="770"/>
        <v>141000</v>
      </c>
      <c r="C1544" s="237" t="str">
        <f t="shared" si="773"/>
        <v>-1.06397172166723E-06+0.00480727805362059i</v>
      </c>
      <c r="D1544" s="208" t="str">
        <f t="shared" si="774"/>
        <v>-1.6487536768298+0.0368557984110912i</v>
      </c>
      <c r="E1544" t="str">
        <f t="shared" si="775"/>
        <v>36500</v>
      </c>
      <c r="F1544" t="str">
        <f t="shared" si="776"/>
        <v>0.21505376344086</v>
      </c>
      <c r="G1544" t="str">
        <f t="shared" si="771"/>
        <v>0.21505376344086</v>
      </c>
      <c r="H1544" t="str">
        <f t="shared" si="777"/>
        <v>2.31793244809615+0.670261626966667i</v>
      </c>
      <c r="I1544" t="str">
        <f t="shared" si="778"/>
        <v>553.705705195201i</v>
      </c>
      <c r="J1544" t="str">
        <f t="shared" si="772"/>
        <v>-414.000234782392+121.133089714144i</v>
      </c>
      <c r="K1544" t="str">
        <f t="shared" si="779"/>
        <v>0.360468060395098-1.23198262330544i</v>
      </c>
      <c r="L1544" t="str">
        <f t="shared" si="780"/>
        <v>0.110405200608457-0.320649511116238i</v>
      </c>
      <c r="M1544" t="str">
        <f t="shared" si="781"/>
        <v>0.470873261003555-1.55263213442168i</v>
      </c>
      <c r="N1544" t="str">
        <f t="shared" si="782"/>
        <v>-1.75873458964624i</v>
      </c>
      <c r="O1544" t="str">
        <f t="shared" si="783"/>
        <v>-0.186833860402411-0.982391525109583i</v>
      </c>
      <c r="P1544" t="str">
        <f t="shared" si="784"/>
        <v>1.18683386040241+0.982391525109583i</v>
      </c>
      <c r="Q1544" t="str">
        <f t="shared" si="785"/>
        <v>-1.18683386040241+0.776343064536657i</v>
      </c>
      <c r="R1544" t="str">
        <f t="shared" si="786"/>
        <v>-0.321139149335783-1.03780800122268i</v>
      </c>
      <c r="S1544" t="str">
        <f t="shared" si="787"/>
        <v>0.196377589648512i</v>
      </c>
      <c r="T1544" t="str">
        <f t="shared" si="788"/>
        <v>0.20380223379805-0.0630645320883346i</v>
      </c>
      <c r="U1544" t="str">
        <f t="shared" si="789"/>
        <v>0.00005-0.00100782005503986i</v>
      </c>
      <c r="V1544" t="str">
        <f t="shared" si="790"/>
        <v>0.00002-0.0112875846164465i</v>
      </c>
      <c r="W1544" t="str">
        <f t="shared" si="791"/>
        <v>0.0000422726752473524-0.000925371188722823i</v>
      </c>
      <c r="X1544" t="str">
        <f t="shared" si="792"/>
        <v>0.0000465424961175507-0.000924960340557569i</v>
      </c>
      <c r="Y1544" t="str">
        <f t="shared" si="793"/>
        <v>0.009+0.708743302649857i</v>
      </c>
      <c r="Z1544" t="str">
        <f t="shared" si="794"/>
        <v>-0.0156686730456604-0.000989317778473098i</v>
      </c>
      <c r="AA1544" t="str">
        <f t="shared" si="795"/>
        <v>0.216645319940594-16.9507335310954i</v>
      </c>
      <c r="AB1544" t="str">
        <f t="shared" si="796"/>
        <v>0.613070336823984-0.189708391358231i</v>
      </c>
      <c r="AC1544" t="str">
        <f t="shared" si="797"/>
        <v>0.994131084132624-1.04120131449223i</v>
      </c>
      <c r="AD1544" t="str">
        <f t="shared" si="798"/>
        <v>0.389402699832588+0.217011835780705i</v>
      </c>
      <c r="AE1544" t="str">
        <f t="shared" si="799"/>
        <v>-0.00588672991949732-0.00378553051581621i</v>
      </c>
      <c r="AF1544" t="str">
        <f t="shared" si="800"/>
        <v>-3.96668612492595-0.633405828555576i</v>
      </c>
      <c r="AG1544" t="str">
        <f t="shared" si="801"/>
        <v>1.01362159690753-0.0237242014252589i</v>
      </c>
      <c r="AH1544" t="str">
        <f t="shared" si="802"/>
        <v>0.0202275426512465+0.018966232339132i</v>
      </c>
      <c r="AI1544">
        <f t="shared" si="803"/>
        <v>-31.141462646891807</v>
      </c>
      <c r="AJ1544">
        <f t="shared" si="804"/>
        <v>43.156778080075782</v>
      </c>
      <c r="AK1544"/>
      <c r="AL1544"/>
      <c r="AM1544"/>
      <c r="AN1544"/>
    </row>
    <row r="1545" spans="1:40" x14ac:dyDescent="0.35">
      <c r="A1545"/>
      <c r="B1545">
        <f t="shared" si="770"/>
        <v>141100</v>
      </c>
      <c r="C1545" s="237" t="str">
        <f t="shared" si="773"/>
        <v>-1.06246414598743E-06+0.0048038710532073i</v>
      </c>
      <c r="D1545" s="208" t="str">
        <f t="shared" si="774"/>
        <v>-1.64875366527171+0.0368296780745893i</v>
      </c>
      <c r="E1545" t="str">
        <f t="shared" si="775"/>
        <v>36500</v>
      </c>
      <c r="F1545" t="str">
        <f t="shared" si="776"/>
        <v>0.21505376344086</v>
      </c>
      <c r="G1545" t="str">
        <f t="shared" si="771"/>
        <v>0.21505376344086</v>
      </c>
      <c r="H1545" t="str">
        <f t="shared" si="777"/>
        <v>2.31820358978274+0.669871555606716i</v>
      </c>
      <c r="I1545" t="str">
        <f t="shared" si="778"/>
        <v>554.0984042769i</v>
      </c>
      <c r="J1545" t="str">
        <f t="shared" si="772"/>
        <v>-414.589096339819+121.218999706849i</v>
      </c>
      <c r="K1545" t="str">
        <f t="shared" si="779"/>
        <v>0.359995256764578-1.2312435224642i</v>
      </c>
      <c r="L1545" t="str">
        <f t="shared" si="780"/>
        <v>0.110265323488147-0.320470389276255i</v>
      </c>
      <c r="M1545" t="str">
        <f t="shared" si="781"/>
        <v>0.470260580252725-1.55171391174046i</v>
      </c>
      <c r="N1545" t="str">
        <f t="shared" si="782"/>
        <v>-1.75998191914244i</v>
      </c>
      <c r="O1545" t="str">
        <f t="shared" si="783"/>
        <v>-0.188059080669828-0.982157717567611i</v>
      </c>
      <c r="P1545" t="str">
        <f t="shared" si="784"/>
        <v>1.18805908066983+0.982157717567611i</v>
      </c>
      <c r="Q1545" t="str">
        <f t="shared" si="785"/>
        <v>-1.18805908066983+0.777824201574829i</v>
      </c>
      <c r="R1545" t="str">
        <f t="shared" si="786"/>
        <v>-0.32112074622208-1.03692924506107i</v>
      </c>
      <c r="S1545" t="str">
        <f t="shared" si="787"/>
        <v>0.196516864534788i</v>
      </c>
      <c r="T1545" t="str">
        <f t="shared" si="788"/>
        <v>0.203774083983826-0.0631056421846345i</v>
      </c>
      <c r="U1545" t="str">
        <f t="shared" si="789"/>
        <v>0.00005-0.00100710579561035i</v>
      </c>
      <c r="V1545" t="str">
        <f t="shared" si="790"/>
        <v>0.00002-0.011279584910836i</v>
      </c>
      <c r="W1545" t="str">
        <f t="shared" si="791"/>
        <v>0.0000422726739602387-0.000924715588144343i</v>
      </c>
      <c r="X1545" t="str">
        <f t="shared" si="792"/>
        <v>0.0000465364343443219-0.00092430505908106i</v>
      </c>
      <c r="Y1545" t="str">
        <f t="shared" si="793"/>
        <v>0.009+0.709245957474432i</v>
      </c>
      <c r="Z1545" t="str">
        <f t="shared" si="794"/>
        <v>-0.0156464519036632-0.000988228168600592i</v>
      </c>
      <c r="AA1545" t="str">
        <f t="shared" si="795"/>
        <v>0.216337452508265-16.9386928303559i</v>
      </c>
      <c r="AB1545" t="str">
        <f t="shared" si="796"/>
        <v>0.612985657594683-0.189832057228403i</v>
      </c>
      <c r="AC1545" t="str">
        <f t="shared" si="797"/>
        <v>0.99369794693145-1.04044890596984i</v>
      </c>
      <c r="AD1545" t="str">
        <f t="shared" si="798"/>
        <v>0.389683583169556+0.216981227767035i</v>
      </c>
      <c r="AE1545" t="str">
        <f t="shared" si="799"/>
        <v>-0.00588273848037266-0.00378008263798406i</v>
      </c>
      <c r="AF1545" t="str">
        <f t="shared" si="800"/>
        <v>-3.96695725505445-0.633041877532127i</v>
      </c>
      <c r="AG1545" t="str">
        <f t="shared" si="801"/>
        <v>1.01361004710517-0.0237247174480292i</v>
      </c>
      <c r="AH1545" t="str">
        <f t="shared" si="802"/>
        <v>0.0202190610530411+0.0189413449713542i</v>
      </c>
      <c r="AI1545">
        <f t="shared" si="803"/>
        <v>-31.148735325276679</v>
      </c>
      <c r="AJ1545">
        <f t="shared" si="804"/>
        <v>43.131230376669187</v>
      </c>
      <c r="AK1545"/>
      <c r="AL1545"/>
      <c r="AM1545"/>
      <c r="AN1545"/>
    </row>
    <row r="1546" spans="1:40" x14ac:dyDescent="0.35">
      <c r="A1546"/>
      <c r="B1546">
        <f t="shared" si="770"/>
        <v>141200</v>
      </c>
      <c r="C1546" s="237" t="str">
        <f t="shared" si="773"/>
        <v>-1.06095977223753E-06+0.00480046887857292i</v>
      </c>
      <c r="D1546" s="208" t="str">
        <f t="shared" si="774"/>
        <v>-1.64875365373818+0.0368035947357257i</v>
      </c>
      <c r="E1546" t="str">
        <f t="shared" si="775"/>
        <v>36500</v>
      </c>
      <c r="F1546" t="str">
        <f t="shared" si="776"/>
        <v>0.21505376344086</v>
      </c>
      <c r="G1546" t="str">
        <f t="shared" si="771"/>
        <v>0.21505376344086</v>
      </c>
      <c r="H1546" t="str">
        <f t="shared" si="777"/>
        <v>2.31847422416938+0.669481877920218i</v>
      </c>
      <c r="I1546" t="str">
        <f t="shared" si="778"/>
        <v>554.491103358598i</v>
      </c>
      <c r="J1546" t="str">
        <f t="shared" si="772"/>
        <v>-415.178375381512+121.304909699554i</v>
      </c>
      <c r="K1546" t="str">
        <f t="shared" si="779"/>
        <v>0.359523357909686-1.23050521218267i</v>
      </c>
      <c r="L1546" t="str">
        <f t="shared" si="780"/>
        <v>0.110125701559848-0.320291433407337i</v>
      </c>
      <c r="M1546" t="str">
        <f t="shared" si="781"/>
        <v>0.469649059469534-1.55079664559001i</v>
      </c>
      <c r="N1546" t="str">
        <f t="shared" si="782"/>
        <v>-1.76122924863865i</v>
      </c>
      <c r="O1546" t="str">
        <f t="shared" si="783"/>
        <v>-0.18928400834917-0.981922381954537i</v>
      </c>
      <c r="P1546" t="str">
        <f t="shared" si="784"/>
        <v>1.18928400834917+0.981922381954537i</v>
      </c>
      <c r="Q1546" t="str">
        <f t="shared" si="785"/>
        <v>-1.18928400834917+0.779306866684113i</v>
      </c>
      <c r="R1546" t="str">
        <f t="shared" si="786"/>
        <v>-0.32110232678877-1.03605162558237i</v>
      </c>
      <c r="S1546" t="str">
        <f t="shared" si="787"/>
        <v>0.196656139421063i</v>
      </c>
      <c r="T1546" t="str">
        <f t="shared" si="788"/>
        <v>0.203745912927945-0.0631467439454001i</v>
      </c>
      <c r="U1546" t="str">
        <f t="shared" si="789"/>
        <v>0.00005-0.00100639254787975i</v>
      </c>
      <c r="V1546" t="str">
        <f t="shared" si="790"/>
        <v>0.00002-0.0112715965362532i</v>
      </c>
      <c r="W1546" t="str">
        <f t="shared" si="791"/>
        <v>0.0000422726726722125-0.000924060916338615i</v>
      </c>
      <c r="X1546" t="str">
        <f t="shared" si="792"/>
        <v>0.000046530385441643-0.00092365070586581i</v>
      </c>
      <c r="Y1546" t="str">
        <f t="shared" si="793"/>
        <v>0.009+0.709748612299006i</v>
      </c>
      <c r="Z1546" t="str">
        <f t="shared" si="794"/>
        <v>-0.0156242780235727-0.000987140929148292i</v>
      </c>
      <c r="AA1546" t="str">
        <f t="shared" si="795"/>
        <v>0.216030241491826-16.9266692426994i</v>
      </c>
      <c r="AB1546" t="str">
        <f t="shared" si="796"/>
        <v>0.612900914467016-0.189955698023928i</v>
      </c>
      <c r="AC1546" t="str">
        <f t="shared" si="797"/>
        <v>0.993265678721235-1.03969719715231i</v>
      </c>
      <c r="AD1546" t="str">
        <f t="shared" si="798"/>
        <v>0.389964465717407+0.216950276837197i</v>
      </c>
      <c r="AE1546" t="str">
        <f t="shared" si="799"/>
        <v>-0.00587875273382671-0.00377464132761854i</v>
      </c>
      <c r="AF1546" t="str">
        <f t="shared" si="800"/>
        <v>-3.96722787790756-0.632678283184492i</v>
      </c>
      <c r="AG1546" t="str">
        <f t="shared" si="801"/>
        <v>1.01359849269893-0.0237252327790058i</v>
      </c>
      <c r="AH1546" t="str">
        <f t="shared" si="802"/>
        <v>0.0202105865749052+0.0189164866563382i</v>
      </c>
      <c r="AI1546">
        <f t="shared" si="803"/>
        <v>-31.156004506455712</v>
      </c>
      <c r="AJ1546">
        <f t="shared" si="804"/>
        <v>43.105673674602507</v>
      </c>
      <c r="AK1546"/>
      <c r="AL1546"/>
      <c r="AM1546"/>
      <c r="AN1546"/>
    </row>
    <row r="1547" spans="1:40" x14ac:dyDescent="0.35">
      <c r="A1547"/>
      <c r="B1547">
        <f t="shared" si="770"/>
        <v>141300</v>
      </c>
      <c r="C1547" s="237" t="str">
        <f t="shared" si="773"/>
        <v>-1.05945859135654E-06+0.00479707151947165i</v>
      </c>
      <c r="D1547" s="208" t="str">
        <f t="shared" si="774"/>
        <v>-1.64875364222912+0.0367775483159493i</v>
      </c>
      <c r="E1547" t="str">
        <f t="shared" si="775"/>
        <v>36500</v>
      </c>
      <c r="F1547" t="str">
        <f t="shared" si="776"/>
        <v>0.21505376344086</v>
      </c>
      <c r="G1547" t="str">
        <f t="shared" si="771"/>
        <v>0.21505376344086</v>
      </c>
      <c r="H1547" t="str">
        <f t="shared" si="777"/>
        <v>2.31874435247525+0.6690925934528i</v>
      </c>
      <c r="I1547" t="str">
        <f t="shared" si="778"/>
        <v>554.883802440297i</v>
      </c>
      <c r="J1547" t="str">
        <f t="shared" si="772"/>
        <v>-415.768071907472+121.390819692259i</v>
      </c>
      <c r="K1547" t="str">
        <f t="shared" si="779"/>
        <v>0.359052361590083-1.22976769141673i</v>
      </c>
      <c r="L1547" t="str">
        <f t="shared" si="780"/>
        <v>0.10998633423067-0.320112643360815i</v>
      </c>
      <c r="M1547" t="str">
        <f t="shared" si="781"/>
        <v>0.469038695820753-1.54988033477754i</v>
      </c>
      <c r="N1547" t="str">
        <f t="shared" si="782"/>
        <v>-1.76247657813485i</v>
      </c>
      <c r="O1547" t="str">
        <f t="shared" si="783"/>
        <v>-0.190508641534636-0.981685518636507i</v>
      </c>
      <c r="P1547" t="str">
        <f t="shared" si="784"/>
        <v>1.19050864153464+0.981685518636507i</v>
      </c>
      <c r="Q1547" t="str">
        <f t="shared" si="785"/>
        <v>-1.19050864153464+0.780791059498343i</v>
      </c>
      <c r="R1547" t="str">
        <f t="shared" si="786"/>
        <v>-0.32108389102824-1.0351751403599i</v>
      </c>
      <c r="S1547" t="str">
        <f t="shared" si="787"/>
        <v>0.196795414307339i</v>
      </c>
      <c r="T1547" t="str">
        <f t="shared" si="788"/>
        <v>0.203717720627784-0.063187837362315i</v>
      </c>
      <c r="U1547" t="str">
        <f t="shared" si="789"/>
        <v>0.00005-0.00100568030970008i</v>
      </c>
      <c r="V1547" t="str">
        <f t="shared" si="790"/>
        <v>0.00002-0.0112636194686409i</v>
      </c>
      <c r="W1547" t="str">
        <f t="shared" si="791"/>
        <v>0.000042272671383274-0.00092340717133373i</v>
      </c>
      <c r="X1547" t="str">
        <f t="shared" si="792"/>
        <v>0.0000465243493730912-0.000922997278941166i</v>
      </c>
      <c r="Y1547" t="str">
        <f t="shared" si="793"/>
        <v>0.009+0.71025126712358i</v>
      </c>
      <c r="Z1547" t="str">
        <f t="shared" si="794"/>
        <v>-0.0156021512714093-0.00098605605273521i</v>
      </c>
      <c r="AA1547" t="str">
        <f t="shared" si="795"/>
        <v>0.215723685024726-16.9146627316272i</v>
      </c>
      <c r="AB1547" t="str">
        <f t="shared" si="796"/>
        <v>0.612816107433092-0.19007931371979i</v>
      </c>
      <c r="AC1547" t="str">
        <f t="shared" si="797"/>
        <v>0.992834277426055-1.0389461871551i</v>
      </c>
      <c r="AD1547" t="str">
        <f t="shared" si="798"/>
        <v>0.39024534708113+0.216918982937924i</v>
      </c>
      <c r="AE1547" t="str">
        <f t="shared" si="799"/>
        <v>-0.00587477266204432-0.00376920657197885i</v>
      </c>
      <c r="AF1547" t="str">
        <f t="shared" si="800"/>
        <v>-3.96749799470437-0.632315045136851i</v>
      </c>
      <c r="AG1547" t="str">
        <f t="shared" si="801"/>
        <v>1.01358693369496-0.0237257473953288i</v>
      </c>
      <c r="AH1547" t="str">
        <f t="shared" si="802"/>
        <v>0.0202021191885214+0.0188916573379998i</v>
      </c>
      <c r="AI1547">
        <f t="shared" si="803"/>
        <v>-31.163270197586893</v>
      </c>
      <c r="AJ1547">
        <f t="shared" si="804"/>
        <v>43.080107986097708</v>
      </c>
      <c r="AK1547"/>
      <c r="AL1547"/>
      <c r="AM1547"/>
      <c r="AN1547"/>
    </row>
    <row r="1548" spans="1:40" x14ac:dyDescent="0.35">
      <c r="A1548"/>
      <c r="B1548">
        <f t="shared" si="770"/>
        <v>141400</v>
      </c>
      <c r="C1548" s="237" t="str">
        <f t="shared" si="773"/>
        <v>-1.05796059431549E-06+0.00479367896568665i</v>
      </c>
      <c r="D1548" s="208" t="str">
        <f t="shared" si="774"/>
        <v>-1.64875363074448+0.036751538736931i</v>
      </c>
      <c r="E1548" t="str">
        <f t="shared" si="775"/>
        <v>36500</v>
      </c>
      <c r="F1548" t="str">
        <f t="shared" si="776"/>
        <v>0.21505376344086</v>
      </c>
      <c r="G1548" t="str">
        <f t="shared" si="771"/>
        <v>0.21505376344086</v>
      </c>
      <c r="H1548" t="str">
        <f t="shared" si="777"/>
        <v>2.31901397591607+0.6687037017503i</v>
      </c>
      <c r="I1548" t="str">
        <f t="shared" si="778"/>
        <v>555.276501521996i</v>
      </c>
      <c r="J1548" t="str">
        <f t="shared" si="772"/>
        <v>-416.358185917698+121.476729684964i</v>
      </c>
      <c r="K1548" t="str">
        <f t="shared" si="779"/>
        <v>0.358582265572138-1.2290309591233i</v>
      </c>
      <c r="L1548" t="str">
        <f t="shared" si="780"/>
        <v>0.109847220909354-0.319934018987878i</v>
      </c>
      <c r="M1548" t="str">
        <f t="shared" si="781"/>
        <v>0.468429486481492-1.54896497811118i</v>
      </c>
      <c r="N1548" t="str">
        <f t="shared" si="782"/>
        <v>-1.76372390763105i</v>
      </c>
      <c r="O1548" t="str">
        <f t="shared" si="783"/>
        <v>-0.191732978320915-0.981447127982038i</v>
      </c>
      <c r="P1548" t="str">
        <f t="shared" si="784"/>
        <v>1.19173297832091+0.981447127982038i</v>
      </c>
      <c r="Q1548" t="str">
        <f t="shared" si="785"/>
        <v>-1.19173297832091+0.782276779649012i</v>
      </c>
      <c r="R1548" t="str">
        <f t="shared" si="786"/>
        <v>-0.321065438932847-1.03429978697384i</v>
      </c>
      <c r="S1548" t="str">
        <f t="shared" si="787"/>
        <v>0.196934689193616i</v>
      </c>
      <c r="T1548" t="str">
        <f t="shared" si="788"/>
        <v>0.203689507080716-0.0632289224270521i</v>
      </c>
      <c r="U1548" t="str">
        <f t="shared" si="789"/>
        <v>0.0000499999999999999-0.00100496907892943i</v>
      </c>
      <c r="V1548" t="str">
        <f t="shared" si="790"/>
        <v>0.00002-0.0112556536840096i</v>
      </c>
      <c r="W1548" t="str">
        <f t="shared" si="791"/>
        <v>0.000042272670093423-0.000922754351163347i</v>
      </c>
      <c r="X1548" t="str">
        <f t="shared" si="792"/>
        <v>0.000046518326102372-0.000922344776342034i</v>
      </c>
      <c r="Y1548" t="str">
        <f t="shared" si="793"/>
        <v>0.009+0.710753921948155i</v>
      </c>
      <c r="Z1548" t="str">
        <f t="shared" si="794"/>
        <v>-0.0155800715136677-0.000984973532009569i</v>
      </c>
      <c r="AA1548" t="str">
        <f t="shared" si="795"/>
        <v>0.215417781247051-16.9026732607446i</v>
      </c>
      <c r="AB1548" t="str">
        <f t="shared" si="796"/>
        <v>0.612731236485008-0.190202904290941i</v>
      </c>
      <c r="AC1548" t="str">
        <f t="shared" si="797"/>
        <v>0.992403740976142-1.03819587509433i</v>
      </c>
      <c r="AD1548" t="str">
        <f t="shared" si="798"/>
        <v>0.390526226865547+0.21688734601636i</v>
      </c>
      <c r="AE1548" t="str">
        <f t="shared" si="799"/>
        <v>-0.0058707982472741-0.0037637783583626i</v>
      </c>
      <c r="AF1548" t="str">
        <f t="shared" si="800"/>
        <v>-3.96776760666055-0.631952163013369i</v>
      </c>
      <c r="AG1548" t="str">
        <f t="shared" si="801"/>
        <v>1.01357537009944-0.0237262612741933i</v>
      </c>
      <c r="AH1548" t="str">
        <f t="shared" si="802"/>
        <v>0.0201936588656745+0.0188668569604191i</v>
      </c>
      <c r="AI1548">
        <f t="shared" si="803"/>
        <v>-31.170532405814313</v>
      </c>
      <c r="AJ1548">
        <f t="shared" si="804"/>
        <v>43.054533323339847</v>
      </c>
      <c r="AK1548"/>
      <c r="AL1548"/>
      <c r="AM1548"/>
      <c r="AN1548"/>
    </row>
    <row r="1549" spans="1:40" x14ac:dyDescent="0.35">
      <c r="A1549"/>
      <c r="B1549">
        <f t="shared" si="770"/>
        <v>141500</v>
      </c>
      <c r="C1549" s="237" t="str">
        <f t="shared" si="773"/>
        <v>-1.05646577211732E-06+0.00479029120702997i</v>
      </c>
      <c r="D1549" s="208" t="str">
        <f t="shared" si="774"/>
        <v>-1.64875361928418+0.0367255659205631i</v>
      </c>
      <c r="E1549" t="str">
        <f t="shared" si="775"/>
        <v>36500</v>
      </c>
      <c r="F1549" t="str">
        <f t="shared" si="776"/>
        <v>0.21505376344086</v>
      </c>
      <c r="G1549" t="str">
        <f t="shared" si="771"/>
        <v>0.21505376344086</v>
      </c>
      <c r="H1549" t="str">
        <f t="shared" si="777"/>
        <v>2.31928309570403+0.66831520235873i</v>
      </c>
      <c r="I1549" t="str">
        <f t="shared" si="778"/>
        <v>555.669200603695i</v>
      </c>
      <c r="J1549" t="str">
        <f t="shared" si="772"/>
        <v>-416.94871741219+121.562639677669i</v>
      </c>
      <c r="K1549" t="str">
        <f t="shared" si="779"/>
        <v>0.358113067628897-1.22829501426039i</v>
      </c>
      <c r="L1549" t="str">
        <f t="shared" si="780"/>
        <v>0.109708361006261-0.319755560139578i</v>
      </c>
      <c r="M1549" t="str">
        <f t="shared" si="781"/>
        <v>0.467821428635158-1.54805057439997i</v>
      </c>
      <c r="N1549" t="str">
        <f t="shared" si="782"/>
        <v>-1.76497123712726i</v>
      </c>
      <c r="O1549" t="str">
        <f t="shared" si="783"/>
        <v>-0.192957016803155-0.981207210362025i</v>
      </c>
      <c r="P1549" t="str">
        <f t="shared" si="784"/>
        <v>1.19295701680315+0.981207210362025i</v>
      </c>
      <c r="Q1549" t="str">
        <f t="shared" si="785"/>
        <v>-1.19295701680315+0.783764026765235i</v>
      </c>
      <c r="R1549" t="str">
        <f t="shared" si="786"/>
        <v>-0.321046970494972-1.03342556301119i</v>
      </c>
      <c r="S1549" t="str">
        <f t="shared" si="787"/>
        <v>0.197073964079891i</v>
      </c>
      <c r="T1549" t="str">
        <f t="shared" si="788"/>
        <v>0.203661272284108-0.0632699991312839i</v>
      </c>
      <c r="U1549" t="str">
        <f t="shared" si="789"/>
        <v>0.0000499999999999999-0.00100425885343195i</v>
      </c>
      <c r="V1549" t="str">
        <f t="shared" si="790"/>
        <v>0.00002-0.0112476991584378i</v>
      </c>
      <c r="W1549" t="str">
        <f t="shared" si="791"/>
        <v>0.0000422726688026597-0.000922102453866672i</v>
      </c>
      <c r="X1549" t="str">
        <f t="shared" si="792"/>
        <v>0.000046512315593319-0.000921693196108866i</v>
      </c>
      <c r="Y1549" t="str">
        <f t="shared" si="793"/>
        <v>0.009+0.711256576772729i</v>
      </c>
      <c r="Z1549" t="str">
        <f t="shared" si="794"/>
        <v>-0.0155580386173151-0.000983893359648667i</v>
      </c>
      <c r="AA1549" t="str">
        <f t="shared" si="795"/>
        <v>0.215112528305496-16.8907007937606i</v>
      </c>
      <c r="AB1549" t="str">
        <f t="shared" si="796"/>
        <v>0.612646301614845-0.190326469712328i</v>
      </c>
      <c r="AC1549" t="str">
        <f t="shared" si="797"/>
        <v>0.991974067307815-1.03744626008679i</v>
      </c>
      <c r="AD1549" t="str">
        <f t="shared" si="798"/>
        <v>0.390807104675334+0.21685536602006i</v>
      </c>
      <c r="AE1549" t="str">
        <f t="shared" si="799"/>
        <v>-0.00586682947182865-0.00375835667410569i</v>
      </c>
      <c r="AF1549" t="str">
        <f t="shared" si="800"/>
        <v>-3.96803671498821-0.631589636438167i</v>
      </c>
      <c r="AG1549" t="str">
        <f t="shared" si="801"/>
        <v>1.01356380191854-0.0237267743928504i</v>
      </c>
      <c r="AH1549" t="str">
        <f t="shared" si="802"/>
        <v>0.0201852055782529+0.0188420854678398i</v>
      </c>
      <c r="AI1549">
        <f t="shared" si="803"/>
        <v>-31.177791138267814</v>
      </c>
      <c r="AJ1549">
        <f t="shared" si="804"/>
        <v>43.028949698474385</v>
      </c>
      <c r="AK1549"/>
      <c r="AL1549"/>
      <c r="AM1549"/>
      <c r="AN1549"/>
    </row>
    <row r="1550" spans="1:40" x14ac:dyDescent="0.35">
      <c r="A1550"/>
      <c r="B1550">
        <f t="shared" si="770"/>
        <v>141600</v>
      </c>
      <c r="C1550" s="237" t="str">
        <f t="shared" si="773"/>
        <v>-0.0000010549741157967+0.00478690823334245i</v>
      </c>
      <c r="D1550" s="208" t="str">
        <f t="shared" si="774"/>
        <v>-1.64875360784815+0.0366996297889588i</v>
      </c>
      <c r="E1550" t="str">
        <f t="shared" si="775"/>
        <v>36500</v>
      </c>
      <c r="F1550" t="str">
        <f t="shared" si="776"/>
        <v>0.21505376344086</v>
      </c>
      <c r="G1550" t="str">
        <f t="shared" si="771"/>
        <v>0.21505376344086</v>
      </c>
      <c r="H1550" t="str">
        <f t="shared" si="777"/>
        <v>2.31955171304784+0.667927094824298i</v>
      </c>
      <c r="I1550" t="str">
        <f t="shared" si="778"/>
        <v>556.061899685393i</v>
      </c>
      <c r="J1550" t="str">
        <f t="shared" si="772"/>
        <v>-417.539666390948+121.648549670374i</v>
      </c>
      <c r="K1550" t="str">
        <f t="shared" si="779"/>
        <v>0.357644765540065-1.22755985578705i</v>
      </c>
      <c r="L1550" t="str">
        <f t="shared" si="780"/>
        <v>0.109569753933375-0.319577266666836i</v>
      </c>
      <c r="M1550" t="str">
        <f t="shared" si="781"/>
        <v>0.46721451947344-1.54713712245389i</v>
      </c>
      <c r="N1550" t="str">
        <f t="shared" si="782"/>
        <v>-1.76621856662346i</v>
      </c>
      <c r="O1550" t="str">
        <f t="shared" si="783"/>
        <v>-0.19418075507694-0.980965766149742i</v>
      </c>
      <c r="P1550" t="str">
        <f t="shared" si="784"/>
        <v>1.19418075507694+0.980965766149742i</v>
      </c>
      <c r="Q1550" t="str">
        <f t="shared" si="785"/>
        <v>-1.19418075507694+0.785252800473718i</v>
      </c>
      <c r="R1550" t="str">
        <f t="shared" si="786"/>
        <v>-0.321028485706967-1.03255246606577i</v>
      </c>
      <c r="S1550" t="str">
        <f t="shared" si="787"/>
        <v>0.197213238966167i</v>
      </c>
      <c r="T1550" t="str">
        <f t="shared" si="788"/>
        <v>0.203633016235334-0.0633110674666748i</v>
      </c>
      <c r="U1550" t="str">
        <f t="shared" si="789"/>
        <v>0.00005-0.00100354963107783i</v>
      </c>
      <c r="V1550" t="str">
        <f t="shared" si="790"/>
        <v>0.00002-0.0112397558680717i</v>
      </c>
      <c r="W1550" t="str">
        <f t="shared" si="791"/>
        <v>0.000042272667510984-0.000921451477488466i</v>
      </c>
      <c r="X1550" t="str">
        <f t="shared" si="792"/>
        <v>0.0000465063178098943-0.000921042536287673i</v>
      </c>
      <c r="Y1550" t="str">
        <f t="shared" si="793"/>
        <v>0.009+0.711759231597303i</v>
      </c>
      <c r="Z1550" t="str">
        <f t="shared" si="794"/>
        <v>-0.0155360524497898-0.000982815528358753i</v>
      </c>
      <c r="AA1550" t="str">
        <f t="shared" si="795"/>
        <v>0.214807924353335-16.8787452944869i</v>
      </c>
      <c r="AB1550" t="str">
        <f t="shared" si="796"/>
        <v>0.612561302814702-0.190450009958879i</v>
      </c>
      <c r="AC1550" t="str">
        <f t="shared" si="797"/>
        <v>0.991545254363501-1.03669734124999i</v>
      </c>
      <c r="AD1550" t="str">
        <f t="shared" si="798"/>
        <v>0.391087980115009+0.216823042897005i</v>
      </c>
      <c r="AE1550" t="str">
        <f t="shared" si="799"/>
        <v>-0.00586286631808395-0.00375294150658238i</v>
      </c>
      <c r="AF1550" t="str">
        <f t="shared" si="800"/>
        <v>-3.96830532089599-0.631227465035339i</v>
      </c>
      <c r="AG1550" t="str">
        <f t="shared" si="801"/>
        <v>1.01355222915846-0.0237272867286057i</v>
      </c>
      <c r="AH1550" t="str">
        <f t="shared" si="802"/>
        <v>0.0201767592982467+0.0188173428046689i</v>
      </c>
      <c r="AI1550">
        <f t="shared" si="803"/>
        <v>-31.185046402063286</v>
      </c>
      <c r="AJ1550">
        <f t="shared" si="804"/>
        <v>43.003357123609909</v>
      </c>
      <c r="AK1550"/>
      <c r="AL1550"/>
      <c r="AM1550"/>
      <c r="AN1550"/>
    </row>
    <row r="1551" spans="1:40" x14ac:dyDescent="0.35">
      <c r="A1551"/>
      <c r="B1551">
        <f t="shared" si="770"/>
        <v>141700</v>
      </c>
      <c r="C1551" s="237" t="str">
        <f t="shared" si="773"/>
        <v>-1.05348561641994E-06+0.00478353003449359i</v>
      </c>
      <c r="D1551" s="208" t="str">
        <f t="shared" si="774"/>
        <v>-1.64875359643632+0.0366737302644509i</v>
      </c>
      <c r="E1551" t="str">
        <f t="shared" si="775"/>
        <v>36500</v>
      </c>
      <c r="F1551" t="str">
        <f t="shared" si="776"/>
        <v>0.21505376344086</v>
      </c>
      <c r="G1551" t="str">
        <f t="shared" si="771"/>
        <v>0.21505376344086</v>
      </c>
      <c r="H1551" t="str">
        <f t="shared" si="777"/>
        <v>2.31981982915274+0.667539378693417i</v>
      </c>
      <c r="I1551" t="str">
        <f t="shared" si="778"/>
        <v>556.454598767092i</v>
      </c>
      <c r="J1551" t="str">
        <f t="shared" si="772"/>
        <v>-418.131032853972+121.734459663079i</v>
      </c>
      <c r="K1551" t="str">
        <f t="shared" si="779"/>
        <v>0.357177357091983-1.22682548266338i</v>
      </c>
      <c r="L1551" t="str">
        <f t="shared" si="780"/>
        <v>0.109431399104296-0.319399138420438i</v>
      </c>
      <c r="M1551" t="str">
        <f t="shared" si="781"/>
        <v>0.466608756196279-1.54622462108382i</v>
      </c>
      <c r="N1551" t="str">
        <f t="shared" si="782"/>
        <v>-1.76746589611966i</v>
      </c>
      <c r="O1551" t="str">
        <f t="shared" si="783"/>
        <v>-0.195404191238352-0.980722795720832i</v>
      </c>
      <c r="P1551" t="str">
        <f t="shared" si="784"/>
        <v>1.19540419123835+0.980722795720832i</v>
      </c>
      <c r="Q1551" t="str">
        <f t="shared" si="785"/>
        <v>-1.19540419123835+0.786743100398828i</v>
      </c>
      <c r="R1551" t="str">
        <f t="shared" si="786"/>
        <v>-0.321009984561171-1.03168049373818i</v>
      </c>
      <c r="S1551" t="str">
        <f t="shared" si="787"/>
        <v>0.197352513852442i</v>
      </c>
      <c r="T1551" t="str">
        <f t="shared" si="788"/>
        <v>0.203604738931758-0.0633521274248807i</v>
      </c>
      <c r="U1551" t="str">
        <f t="shared" si="789"/>
        <v>0.00005-0.00100284140974327i</v>
      </c>
      <c r="V1551" t="str">
        <f t="shared" si="790"/>
        <v>0.00002-0.0112318237891246i</v>
      </c>
      <c r="W1551" t="str">
        <f t="shared" si="791"/>
        <v>0.0000422726662183956-0.000920801420079025i</v>
      </c>
      <c r="X1551" t="str">
        <f t="shared" si="792"/>
        <v>0.0000465003327161861-0.000920392794929981i</v>
      </c>
      <c r="Y1551" t="str">
        <f t="shared" si="793"/>
        <v>0.009+0.712261886421878i</v>
      </c>
      <c r="Z1551" t="str">
        <f t="shared" si="794"/>
        <v>-0.0155141128789985-0.00098174003087486i</v>
      </c>
      <c r="AA1551" t="str">
        <f t="shared" si="795"/>
        <v>0.214503967550392-16.8668067268383i</v>
      </c>
      <c r="AB1551" t="str">
        <f t="shared" si="796"/>
        <v>0.612476240076651-0.190573525005491i</v>
      </c>
      <c r="AC1551" t="str">
        <f t="shared" si="797"/>
        <v>0.991117300091717-1.03594911770212i</v>
      </c>
      <c r="AD1551" t="str">
        <f t="shared" si="798"/>
        <v>0.391368852788919+0.216790376595583i</v>
      </c>
      <c r="AE1551" t="str">
        <f t="shared" si="799"/>
        <v>-0.0058589087684791-0.00374753284320492i</v>
      </c>
      <c r="AF1551" t="str">
        <f t="shared" si="800"/>
        <v>-3.96857342558906-0.630865648428966i</v>
      </c>
      <c r="AG1551" t="str">
        <f t="shared" si="801"/>
        <v>1.01354065182539-0.0237277982588188i</v>
      </c>
      <c r="AH1551" t="str">
        <f t="shared" si="802"/>
        <v>0.0201683199977478+0.0187926289154756i</v>
      </c>
      <c r="AI1551">
        <f t="shared" si="803"/>
        <v>-31.192298204302734</v>
      </c>
      <c r="AJ1551">
        <f t="shared" si="804"/>
        <v>42.977755610816622</v>
      </c>
      <c r="AK1551"/>
      <c r="AL1551"/>
      <c r="AM1551"/>
      <c r="AN1551"/>
    </row>
    <row r="1552" spans="1:40" x14ac:dyDescent="0.35">
      <c r="A1552"/>
      <c r="B1552">
        <f t="shared" si="770"/>
        <v>141800</v>
      </c>
      <c r="C1552" s="237" t="str">
        <f t="shared" si="773"/>
        <v>-1.05200026508485E-06+0.00478015660038148i</v>
      </c>
      <c r="D1552" s="208" t="str">
        <f t="shared" si="774"/>
        <v>-1.64875358504863+0.0366478672695914i</v>
      </c>
      <c r="E1552" t="str">
        <f t="shared" si="775"/>
        <v>36500</v>
      </c>
      <c r="F1552" t="str">
        <f t="shared" si="776"/>
        <v>0.21505376344086</v>
      </c>
      <c r="G1552" t="str">
        <f t="shared" si="771"/>
        <v>0.21505376344086</v>
      </c>
      <c r="H1552" t="str">
        <f t="shared" si="777"/>
        <v>2.32008744522051+0.667152053512695i</v>
      </c>
      <c r="I1552" t="str">
        <f t="shared" si="778"/>
        <v>556.847297848791i</v>
      </c>
      <c r="J1552" t="str">
        <f t="shared" si="772"/>
        <v>-418.722816801262+121.820369655784i</v>
      </c>
      <c r="K1552" t="str">
        <f t="shared" si="779"/>
        <v>0.356710840077604-1.22609189385059i</v>
      </c>
      <c r="L1552" t="str">
        <f t="shared" si="780"/>
        <v>0.109293295934228-0.319221175251038i</v>
      </c>
      <c r="M1552" t="str">
        <f t="shared" si="781"/>
        <v>0.466004136011832-1.54531306910163i</v>
      </c>
      <c r="N1552" t="str">
        <f t="shared" si="782"/>
        <v>-1.76871322561586i</v>
      </c>
      <c r="O1552" t="str">
        <f t="shared" si="783"/>
        <v>-0.196627323383929-0.980478299453319i</v>
      </c>
      <c r="P1552" t="str">
        <f t="shared" si="784"/>
        <v>1.19662732338393+0.980478299453319i</v>
      </c>
      <c r="Q1552" t="str">
        <f t="shared" si="785"/>
        <v>-1.19662732338393+0.788234926162541i</v>
      </c>
      <c r="R1552" t="str">
        <f t="shared" si="786"/>
        <v>-0.320991467049934-1.03080964363578i</v>
      </c>
      <c r="S1552" t="str">
        <f t="shared" si="787"/>
        <v>0.197491788738718i</v>
      </c>
      <c r="T1552" t="str">
        <f t="shared" si="788"/>
        <v>0.203576440370751-0.0633931789975567i</v>
      </c>
      <c r="U1552" t="str">
        <f t="shared" si="789"/>
        <v>0.0000500000000000001-0.00100213418731044i</v>
      </c>
      <c r="V1552" t="str">
        <f t="shared" si="790"/>
        <v>0.00002-0.011223902897877i</v>
      </c>
      <c r="W1552" t="str">
        <f t="shared" si="791"/>
        <v>0.0000422726649248954-0.00092015227969412i</v>
      </c>
      <c r="X1552" t="str">
        <f t="shared" si="792"/>
        <v>0.0000464943602764101-0.000919743970092791i</v>
      </c>
      <c r="Y1552" t="str">
        <f t="shared" si="793"/>
        <v>0.009+0.712764541246452i</v>
      </c>
      <c r="Z1552" t="str">
        <f t="shared" si="794"/>
        <v>-0.0154922197733141-0.000980666859960702i</v>
      </c>
      <c r="AA1552" t="str">
        <f t="shared" si="795"/>
        <v>0.214200656063017-16.8548850548316i</v>
      </c>
      <c r="AB1552" t="str">
        <f t="shared" si="796"/>
        <v>0.612391113392783-0.190697014827063i</v>
      </c>
      <c r="AC1552" t="str">
        <f t="shared" si="797"/>
        <v>0.990690202447-1.03520158856209i</v>
      </c>
      <c r="AD1552" t="str">
        <f t="shared" si="798"/>
        <v>0.391649722301275+0.216757367064611i</v>
      </c>
      <c r="AE1552" t="str">
        <f t="shared" si="799"/>
        <v>-0.00585495680551616-0.00374213067142352i</v>
      </c>
      <c r="AF1552" t="str">
        <f t="shared" si="800"/>
        <v>-3.96884103026914-0.630504186243104i</v>
      </c>
      <c r="AG1552" t="str">
        <f t="shared" si="801"/>
        <v>1.01352906992554-0.023728308960905i</v>
      </c>
      <c r="AH1552" t="str">
        <f t="shared" si="802"/>
        <v>0.0201598876489491+0.0187679437449916i</v>
      </c>
      <c r="AI1552">
        <f t="shared" si="803"/>
        <v>-31.199546552074207</v>
      </c>
      <c r="AJ1552">
        <f t="shared" si="804"/>
        <v>42.952145172128397</v>
      </c>
      <c r="AK1552"/>
      <c r="AL1552"/>
      <c r="AM1552"/>
      <c r="AN1552"/>
    </row>
    <row r="1553" spans="1:40" x14ac:dyDescent="0.35">
      <c r="A1553"/>
      <c r="B1553">
        <f t="shared" si="770"/>
        <v>141900</v>
      </c>
      <c r="C1553" s="237" t="str">
        <f t="shared" si="773"/>
        <v>-1.05051805292058E-06+0.0047767879209327i</v>
      </c>
      <c r="D1553" s="208" t="str">
        <f t="shared" si="774"/>
        <v>-1.648753573685+0.0366220407271507i</v>
      </c>
      <c r="E1553" t="str">
        <f t="shared" si="775"/>
        <v>36500</v>
      </c>
      <c r="F1553" t="str">
        <f t="shared" si="776"/>
        <v>0.21505376344086</v>
      </c>
      <c r="G1553" t="str">
        <f t="shared" si="771"/>
        <v>0.21505376344086</v>
      </c>
      <c r="H1553" t="str">
        <f t="shared" si="777"/>
        <v>2.32035456244948+0.666765118828944i</v>
      </c>
      <c r="I1553" t="str">
        <f t="shared" si="778"/>
        <v>557.23999693049i</v>
      </c>
      <c r="J1553" t="str">
        <f t="shared" si="772"/>
        <v>-419.315018232819+121.906279648489i</v>
      </c>
      <c r="K1553" t="str">
        <f t="shared" si="779"/>
        <v>0.356245212296468-1.22535908831091i</v>
      </c>
      <c r="L1553" t="str">
        <f t="shared" si="780"/>
        <v>0.109155443839985-0.319043377009167i</v>
      </c>
      <c r="M1553" t="str">
        <f t="shared" si="781"/>
        <v>0.465400656136453-1.54440246532008i</v>
      </c>
      <c r="N1553" t="str">
        <f t="shared" si="782"/>
        <v>-1.76996055511207i</v>
      </c>
      <c r="O1553" t="str">
        <f t="shared" si="783"/>
        <v>-0.197850149610696-0.980232277727593i</v>
      </c>
      <c r="P1553" t="str">
        <f t="shared" si="784"/>
        <v>1.1978501496107+0.980232277727593i</v>
      </c>
      <c r="Q1553" t="str">
        <f t="shared" si="785"/>
        <v>-1.1978501496107+0.789728277384477i</v>
      </c>
      <c r="R1553" t="str">
        <f t="shared" si="786"/>
        <v>-0.320972933165583-1.02993991337268i</v>
      </c>
      <c r="S1553" t="str">
        <f t="shared" si="787"/>
        <v>0.197631063624993i</v>
      </c>
      <c r="T1553" t="str">
        <f t="shared" si="788"/>
        <v>0.203548120549676-0.063434222176348i</v>
      </c>
      <c r="U1553" t="str">
        <f t="shared" si="789"/>
        <v>0.00005-0.00100142796166752i</v>
      </c>
      <c r="V1553" t="str">
        <f t="shared" si="790"/>
        <v>0.00002-0.0112159931706762i</v>
      </c>
      <c r="W1553" t="str">
        <f t="shared" si="791"/>
        <v>0.0000422726636304822-0.000919504054395004i</v>
      </c>
      <c r="X1553" t="str">
        <f t="shared" si="792"/>
        <v>0.0000464884004549066-0.000919096059838591i</v>
      </c>
      <c r="Y1553" t="str">
        <f t="shared" si="793"/>
        <v>0.009+0.713267196071027i</v>
      </c>
      <c r="Z1553" t="str">
        <f t="shared" si="794"/>
        <v>-0.0154703730015744-0.000979596008408491i</v>
      </c>
      <c r="AA1553" t="str">
        <f t="shared" si="795"/>
        <v>0.213897988064055-16.842980242586i</v>
      </c>
      <c r="AB1553" t="str">
        <f t="shared" si="796"/>
        <v>0.612305922755165-0.190820479398461i</v>
      </c>
      <c r="AC1553" t="str">
        <f t="shared" si="797"/>
        <v>0.990263959389947-1.03445475294948i</v>
      </c>
      <c r="AD1553" t="str">
        <f t="shared" si="798"/>
        <v>0.39193058825612+0.216724014253312i</v>
      </c>
      <c r="AE1553" t="str">
        <f t="shared" si="799"/>
        <v>-0.00585101041175984-0.00373673497872615i</v>
      </c>
      <c r="AF1553" t="str">
        <f t="shared" si="800"/>
        <v>-3.96910813613448-0.630143078101793i</v>
      </c>
      <c r="AG1553" t="str">
        <f t="shared" si="801"/>
        <v>1.01351748346511-0.0237288188123333i</v>
      </c>
      <c r="AH1553" t="str">
        <f t="shared" si="802"/>
        <v>0.0201514622241451+0.0187432872381096i</v>
      </c>
      <c r="AI1553">
        <f t="shared" si="803"/>
        <v>-31.206791452451796</v>
      </c>
      <c r="AJ1553">
        <f t="shared" si="804"/>
        <v>42.926525819539975</v>
      </c>
      <c r="AK1553"/>
      <c r="AL1553"/>
      <c r="AM1553"/>
      <c r="AN1553"/>
    </row>
    <row r="1554" spans="1:40" x14ac:dyDescent="0.35">
      <c r="A1554"/>
      <c r="B1554">
        <f t="shared" si="770"/>
        <v>142000</v>
      </c>
      <c r="C1554" s="237" t="str">
        <f t="shared" si="773"/>
        <v>-1.04903897108752E-06+0.00477342398610217i</v>
      </c>
      <c r="D1554" s="208" t="str">
        <f t="shared" si="774"/>
        <v>-1.64875356234537+0.0365962505601167i</v>
      </c>
      <c r="E1554" t="str">
        <f t="shared" si="775"/>
        <v>36500</v>
      </c>
      <c r="F1554" t="str">
        <f t="shared" si="776"/>
        <v>0.21505376344086</v>
      </c>
      <c r="G1554" t="str">
        <f t="shared" si="771"/>
        <v>0.21505376344086</v>
      </c>
      <c r="H1554" t="str">
        <f t="shared" si="777"/>
        <v>2.32062118203453+0.666378574189185i</v>
      </c>
      <c r="I1554" t="str">
        <f t="shared" si="778"/>
        <v>557.632696012188i</v>
      </c>
      <c r="J1554" t="str">
        <f t="shared" si="772"/>
        <v>-419.907637148642+121.992189641195i</v>
      </c>
      <c r="K1554" t="str">
        <f t="shared" si="779"/>
        <v>0.355780471554686-1.22462706500769i</v>
      </c>
      <c r="L1554" t="str">
        <f t="shared" si="780"/>
        <v>0.109017842239978-0.318865743545226i</v>
      </c>
      <c r="M1554" t="str">
        <f t="shared" si="781"/>
        <v>0.464798313794664-1.54349280855292i</v>
      </c>
      <c r="N1554" t="str">
        <f t="shared" si="782"/>
        <v>-1.77120788460827i</v>
      </c>
      <c r="O1554" t="str">
        <f t="shared" si="783"/>
        <v>-0.199072668016122-0.979984730926428i</v>
      </c>
      <c r="P1554" t="str">
        <f t="shared" si="784"/>
        <v>1.19907266801612+0.979984730926428i</v>
      </c>
      <c r="Q1554" t="str">
        <f t="shared" si="785"/>
        <v>-1.19907266801612+0.791223153681842i</v>
      </c>
      <c r="R1554" t="str">
        <f t="shared" si="786"/>
        <v>-0.320954382900436-1.02907130056969i</v>
      </c>
      <c r="S1554" t="str">
        <f t="shared" si="787"/>
        <v>0.197770338511269i</v>
      </c>
      <c r="T1554" t="str">
        <f t="shared" si="788"/>
        <v>0.203519779465899-0.0634752569528947i</v>
      </c>
      <c r="U1554" t="str">
        <f t="shared" si="789"/>
        <v>0.00005-0.0010007227307086i</v>
      </c>
      <c r="V1554" t="str">
        <f t="shared" si="790"/>
        <v>0.00002-0.0112080945839363i</v>
      </c>
      <c r="W1554" t="str">
        <f t="shared" si="791"/>
        <v>0.0000422726623351568-0.000918856742248399i</v>
      </c>
      <c r="X1554" t="str">
        <f t="shared" si="792"/>
        <v>0.0000464824532161435-0.000918449062235332i</v>
      </c>
      <c r="Y1554" t="str">
        <f t="shared" si="793"/>
        <v>0.009+0.713769850895601i</v>
      </c>
      <c r="Z1554" t="str">
        <f t="shared" si="794"/>
        <v>-0.01544857243308-0.000978527469038876i</v>
      </c>
      <c r="AA1554" t="str">
        <f t="shared" si="795"/>
        <v>0.213595961732818-16.8310922543219i</v>
      </c>
      <c r="AB1554" t="str">
        <f t="shared" si="796"/>
        <v>0.612220668155873-0.190943918694538i</v>
      </c>
      <c r="AC1554" t="str">
        <f t="shared" si="797"/>
        <v>0.989838568887159-1.03370860998462i</v>
      </c>
      <c r="AD1554" t="str">
        <f t="shared" si="798"/>
        <v>0.392211450257338+0.216690318111334i</v>
      </c>
      <c r="AE1554" t="str">
        <f t="shared" si="799"/>
        <v>-0.00584706956983709-0.00373134575263845i</v>
      </c>
      <c r="AF1554" t="str">
        <f t="shared" si="800"/>
        <v>-3.9693747443799-0.629782323629068i</v>
      </c>
      <c r="AG1554" t="str">
        <f t="shared" si="801"/>
        <v>1.01350589245035-0.0237293277906266i</v>
      </c>
      <c r="AH1554" t="str">
        <f t="shared" si="802"/>
        <v>0.0201430436957291+0.0187186593398828i</v>
      </c>
      <c r="AI1554">
        <f t="shared" si="803"/>
        <v>-31.214032912496236</v>
      </c>
      <c r="AJ1554">
        <f t="shared" si="804"/>
        <v>42.900897565010617</v>
      </c>
      <c r="AK1554"/>
      <c r="AL1554"/>
      <c r="AM1554"/>
      <c r="AN1554"/>
    </row>
    <row r="1555" spans="1:40" x14ac:dyDescent="0.35">
      <c r="A1555"/>
      <c r="B1555">
        <f t="shared" si="770"/>
        <v>142100</v>
      </c>
      <c r="C1555" s="237" t="str">
        <f t="shared" si="773"/>
        <v>-1.04756301077712E-06+0.0047700647858731i</v>
      </c>
      <c r="D1555" s="208" t="str">
        <f t="shared" si="774"/>
        <v>-1.64875355102968+0.0365704966916938i</v>
      </c>
      <c r="E1555" t="str">
        <f t="shared" si="775"/>
        <v>36500</v>
      </c>
      <c r="F1555" t="str">
        <f t="shared" si="776"/>
        <v>0.21505376344086</v>
      </c>
      <c r="G1555" t="str">
        <f t="shared" si="771"/>
        <v>0.21505376344086</v>
      </c>
      <c r="H1555" t="str">
        <f t="shared" si="777"/>
        <v>2.32088730516715+0.665992419140645i</v>
      </c>
      <c r="I1555" t="str">
        <f t="shared" si="778"/>
        <v>558.025395093887i</v>
      </c>
      <c r="J1555" t="str">
        <f t="shared" si="772"/>
        <v>-420.500673548731+122.078099633899i</v>
      </c>
      <c r="K1555" t="str">
        <f t="shared" si="779"/>
        <v>0.355316615664907-1.22389582290532i</v>
      </c>
      <c r="L1555" t="str">
        <f t="shared" si="780"/>
        <v>0.108880490554213-0.318688274709492i</v>
      </c>
      <c r="M1555" t="str">
        <f t="shared" si="781"/>
        <v>0.46419710621912-1.54258409761481i</v>
      </c>
      <c r="N1555" t="str">
        <f t="shared" si="782"/>
        <v>-1.77245521410447i</v>
      </c>
      <c r="O1555" t="str">
        <f t="shared" si="783"/>
        <v>-0.200294876698186-0.979735659434961i</v>
      </c>
      <c r="P1555" t="str">
        <f t="shared" si="784"/>
        <v>1.20029487669819+0.979735659434961i</v>
      </c>
      <c r="Q1555" t="str">
        <f t="shared" si="785"/>
        <v>-1.20029487669819+0.792719554669509i</v>
      </c>
      <c r="R1555" t="str">
        <f t="shared" si="786"/>
        <v>-0.320935816246825-1.02820380285432i</v>
      </c>
      <c r="S1555" t="str">
        <f t="shared" si="787"/>
        <v>0.197909613397544i</v>
      </c>
      <c r="T1555" t="str">
        <f t="shared" si="788"/>
        <v>0.203491417116783-0.0635162833188344i</v>
      </c>
      <c r="U1555" t="str">
        <f t="shared" si="789"/>
        <v>0.00005-0.00100001849233372i</v>
      </c>
      <c r="V1555" t="str">
        <f t="shared" si="790"/>
        <v>0.00002-0.0112002071141376i</v>
      </c>
      <c r="W1555" t="str">
        <f t="shared" si="791"/>
        <v>0.000042272661038919-0.000918210341326476i</v>
      </c>
      <c r="X1555" t="str">
        <f t="shared" si="792"/>
        <v>0.0000464765185247119-0.000917802975356395i</v>
      </c>
      <c r="Y1555" t="str">
        <f t="shared" si="793"/>
        <v>0.009+0.714272505720175i</v>
      </c>
      <c r="Z1555" t="str">
        <f t="shared" si="794"/>
        <v>-0.0154268179375918-0.00097746123470073i</v>
      </c>
      <c r="AA1555" t="str">
        <f t="shared" si="795"/>
        <v>0.213294575255062-16.8192210543615i</v>
      </c>
      <c r="AB1555" t="str">
        <f t="shared" si="796"/>
        <v>0.612135349586976-0.191067332690139i</v>
      </c>
      <c r="AC1555" t="str">
        <f t="shared" si="797"/>
        <v>0.989414028911217-1.03296315878852i</v>
      </c>
      <c r="AD1555" t="str">
        <f t="shared" si="798"/>
        <v>0.392492307908673+0.216656278588744i</v>
      </c>
      <c r="AE1555" t="str">
        <f t="shared" si="799"/>
        <v>-0.00584313426243732-0.00372596298072368i</v>
      </c>
      <c r="AF1555" t="str">
        <f t="shared" si="800"/>
        <v>-3.96964085619683-0.629421922448951i</v>
      </c>
      <c r="AG1555" t="str">
        <f t="shared" si="801"/>
        <v>1.01349429688747-0.0237298358733631i</v>
      </c>
      <c r="AH1555" t="str">
        <f t="shared" si="802"/>
        <v>0.020134632036197+0.018694059995526i</v>
      </c>
      <c r="AI1555">
        <f t="shared" si="803"/>
        <v>-31.2212709392536</v>
      </c>
      <c r="AJ1555">
        <f t="shared" si="804"/>
        <v>42.875260420460748</v>
      </c>
      <c r="AK1555"/>
      <c r="AL1555"/>
      <c r="AM1555"/>
      <c r="AN1555"/>
    </row>
    <row r="1556" spans="1:40" x14ac:dyDescent="0.35">
      <c r="A1556"/>
      <c r="B1556">
        <f t="shared" si="770"/>
        <v>142200</v>
      </c>
      <c r="C1556" s="237" t="str">
        <f t="shared" si="773"/>
        <v>-1.04609016321183E-06+0.0047667103102569i</v>
      </c>
      <c r="D1556" s="208" t="str">
        <f t="shared" si="774"/>
        <v>-1.64875353973784+0.0365447790453029i</v>
      </c>
      <c r="E1556" t="str">
        <f t="shared" si="775"/>
        <v>36500</v>
      </c>
      <c r="F1556" t="str">
        <f t="shared" si="776"/>
        <v>0.21505376344086</v>
      </c>
      <c r="G1556" t="str">
        <f t="shared" si="771"/>
        <v>0.21505376344086</v>
      </c>
      <c r="H1556" t="str">
        <f t="shared" si="777"/>
        <v>2.32115293303533+0.665606653230756i</v>
      </c>
      <c r="I1556" t="str">
        <f t="shared" si="778"/>
        <v>558.418094175586i</v>
      </c>
      <c r="J1556" t="str">
        <f t="shared" si="772"/>
        <v>-421.094127433086+122.164009626604i</v>
      </c>
      <c r="K1556" t="str">
        <f t="shared" si="779"/>
        <v>0.35485364244631-1.22316536096929i</v>
      </c>
      <c r="L1556" t="str">
        <f t="shared" si="780"/>
        <v>0.108743388204289-0.318510970352125i</v>
      </c>
      <c r="M1556" t="str">
        <f t="shared" si="781"/>
        <v>0.463597030650599-1.54167633132142i</v>
      </c>
      <c r="N1556" t="str">
        <f t="shared" si="782"/>
        <v>-1.77370254360068i</v>
      </c>
      <c r="O1556" t="str">
        <f t="shared" si="783"/>
        <v>-0.201516773755347-0.979485063640705i</v>
      </c>
      <c r="P1556" t="str">
        <f t="shared" si="784"/>
        <v>1.20151677375535+0.979485063640705i</v>
      </c>
      <c r="Q1556" t="str">
        <f t="shared" si="785"/>
        <v>-1.20151677375535+0.794217479959975i</v>
      </c>
      <c r="R1556" t="str">
        <f t="shared" si="786"/>
        <v>-0.320917233197043-1.02733741786074i</v>
      </c>
      <c r="S1556" t="str">
        <f t="shared" si="787"/>
        <v>0.19804888828382i</v>
      </c>
      <c r="T1556" t="str">
        <f t="shared" si="788"/>
        <v>0.20346303349969-0.0635573012657938i</v>
      </c>
      <c r="U1556" t="str">
        <f t="shared" si="789"/>
        <v>0.00005-0.00099931524444881i</v>
      </c>
      <c r="V1556" t="str">
        <f t="shared" si="790"/>
        <v>0.00002-0.0111923307378267i</v>
      </c>
      <c r="W1556" t="str">
        <f t="shared" si="791"/>
        <v>0.0000422726597417688-0.000917564849706799i</v>
      </c>
      <c r="X1556" t="str">
        <f t="shared" si="792"/>
        <v>0.0000464705963453281-0.000917157797280572i</v>
      </c>
      <c r="Y1556" t="str">
        <f t="shared" si="793"/>
        <v>0.009+0.71477516054475i</v>
      </c>
      <c r="Z1556" t="str">
        <f t="shared" si="794"/>
        <v>-0.0154051093853297-0.000976397298271062i</v>
      </c>
      <c r="AA1556" t="str">
        <f t="shared" si="795"/>
        <v>0.212993826822954-16.8073666071274i</v>
      </c>
      <c r="AB1556" t="str">
        <f t="shared" si="796"/>
        <v>0.612049967040538-0.191190721360074i</v>
      </c>
      <c r="AC1556" t="str">
        <f t="shared" si="797"/>
        <v>0.988990337440696-1.03221839848293i</v>
      </c>
      <c r="AD1556" t="str">
        <f t="shared" si="798"/>
        <v>0.392773160813694+0.216621895636025i</v>
      </c>
      <c r="AE1556" t="str">
        <f t="shared" si="799"/>
        <v>-0.00583920447231127-0.00372058665058231i</v>
      </c>
      <c r="AF1556" t="str">
        <f t="shared" si="800"/>
        <v>-3.96990647277317-0.629061874185453i</v>
      </c>
      <c r="AG1556" t="str">
        <f t="shared" si="801"/>
        <v>1.01348269678272-0.0237303430381731i</v>
      </c>
      <c r="AH1556" t="str">
        <f t="shared" si="802"/>
        <v>0.0201262272181409+0.0186694891504118i</v>
      </c>
      <c r="AI1556">
        <f t="shared" si="803"/>
        <v>-31.228505539757421</v>
      </c>
      <c r="AJ1556">
        <f t="shared" si="804"/>
        <v>42.849614397775646</v>
      </c>
      <c r="AK1556"/>
      <c r="AL1556"/>
      <c r="AM1556"/>
      <c r="AN1556"/>
    </row>
    <row r="1557" spans="1:40" x14ac:dyDescent="0.35">
      <c r="A1557"/>
      <c r="B1557">
        <f t="shared" si="770"/>
        <v>142300</v>
      </c>
      <c r="C1557" s="237" t="str">
        <f t="shared" si="773"/>
        <v>-1.04462041964492E-06+0.00476336054929302i</v>
      </c>
      <c r="D1557" s="208" t="str">
        <f t="shared" si="774"/>
        <v>-1.64875352846981+0.0365190975445798i</v>
      </c>
      <c r="E1557" t="str">
        <f t="shared" si="775"/>
        <v>36500</v>
      </c>
      <c r="F1557" t="str">
        <f t="shared" si="776"/>
        <v>0.21505376344086</v>
      </c>
      <c r="G1557" t="str">
        <f t="shared" si="771"/>
        <v>0.21505376344086</v>
      </c>
      <c r="H1557" t="str">
        <f t="shared" si="777"/>
        <v>2.32141806682377+0.665221276007178i</v>
      </c>
      <c r="I1557" t="str">
        <f t="shared" si="778"/>
        <v>558.810793257284i</v>
      </c>
      <c r="J1557" t="str">
        <f t="shared" si="772"/>
        <v>-421.687998801707+122.24991961931i</v>
      </c>
      <c r="K1557" t="str">
        <f t="shared" si="779"/>
        <v>0.354391549724569-1.22243567816615i</v>
      </c>
      <c r="L1557" t="str">
        <f t="shared" si="780"/>
        <v>0.108606534613385-0.31833383032316i</v>
      </c>
      <c r="M1557" t="str">
        <f t="shared" si="781"/>
        <v>0.462998084337954-1.54076950848931i</v>
      </c>
      <c r="N1557" t="str">
        <f t="shared" si="782"/>
        <v>-1.77494987309688i</v>
      </c>
      <c r="O1557" t="str">
        <f t="shared" si="783"/>
        <v>-0.202738357286521-0.979232943933548i</v>
      </c>
      <c r="P1557" t="str">
        <f t="shared" si="784"/>
        <v>1.20273835728652+0.979232943933548i</v>
      </c>
      <c r="Q1557" t="str">
        <f t="shared" si="785"/>
        <v>-1.20273835728652+0.795716929163332i</v>
      </c>
      <c r="R1557" t="str">
        <f t="shared" si="786"/>
        <v>-0.320898633743396-1.02647214322977i</v>
      </c>
      <c r="S1557" t="str">
        <f t="shared" si="787"/>
        <v>0.198188163170095i</v>
      </c>
      <c r="T1557" t="str">
        <f t="shared" si="788"/>
        <v>0.203434628611979-0.0635983107853967i</v>
      </c>
      <c r="U1557" t="str">
        <f t="shared" si="789"/>
        <v>0.0000500000000000002-0.000998612984965716i</v>
      </c>
      <c r="V1557" t="str">
        <f t="shared" si="790"/>
        <v>0.00002-0.011184465431616i</v>
      </c>
      <c r="W1557" t="str">
        <f t="shared" si="791"/>
        <v>0.0000422726584437064-0.000916920265472384i</v>
      </c>
      <c r="X1557" t="str">
        <f t="shared" si="792"/>
        <v>0.0000464646866428325-0.000916513526092088i</v>
      </c>
      <c r="Y1557" t="str">
        <f t="shared" si="793"/>
        <v>0.009+0.715277815369324i</v>
      </c>
      <c r="Z1557" t="str">
        <f t="shared" si="794"/>
        <v>-0.0153834466469704-0.000975335652654884i</v>
      </c>
      <c r="AA1557" t="str">
        <f t="shared" si="795"/>
        <v>0.212693714635046-16.795528877143i</v>
      </c>
      <c r="AB1557" t="str">
        <f t="shared" si="796"/>
        <v>0.611964520508614-0.191314084679148i</v>
      </c>
      <c r="AC1557" t="str">
        <f t="shared" si="797"/>
        <v>0.98856749246011-1.03147432819027i</v>
      </c>
      <c r="AD1557" t="str">
        <f t="shared" si="798"/>
        <v>0.393054008575836+0.216587169204074i</v>
      </c>
      <c r="AE1557" t="str">
        <f t="shared" si="799"/>
        <v>-0.00583528018227189-0.00371521674985215i</v>
      </c>
      <c r="AF1557" t="str">
        <f t="shared" si="800"/>
        <v>-3.97017159529358-0.628702178462598i</v>
      </c>
      <c r="AG1557" t="str">
        <f t="shared" si="801"/>
        <v>1.01347109214236-0.0237308492627421i</v>
      </c>
      <c r="AH1557" t="str">
        <f t="shared" si="802"/>
        <v>0.0201178292142553+0.0186449467500733i</v>
      </c>
      <c r="AI1557">
        <f t="shared" si="803"/>
        <v>-31.235736721026516</v>
      </c>
      <c r="AJ1557">
        <f t="shared" si="804"/>
        <v>42.823959508801146</v>
      </c>
      <c r="AK1557"/>
      <c r="AL1557"/>
      <c r="AM1557"/>
      <c r="AN1557"/>
    </row>
    <row r="1558" spans="1:40" x14ac:dyDescent="0.35">
      <c r="A1558"/>
      <c r="B1558">
        <f t="shared" si="770"/>
        <v>142400</v>
      </c>
      <c r="C1558" s="237" t="str">
        <f t="shared" si="773"/>
        <v>-1.04315377136035E-06+0.00476001549304892i</v>
      </c>
      <c r="D1558" s="208" t="str">
        <f t="shared" si="774"/>
        <v>-1.64875351722551+0.0364934521133751i</v>
      </c>
      <c r="E1558" t="str">
        <f t="shared" si="775"/>
        <v>36500</v>
      </c>
      <c r="F1558" t="str">
        <f t="shared" si="776"/>
        <v>0.21505376344086</v>
      </c>
      <c r="G1558" t="str">
        <f t="shared" si="771"/>
        <v>0.21505376344086</v>
      </c>
      <c r="H1558" t="str">
        <f t="shared" si="777"/>
        <v>2.32168270771367+0.664836287017776i</v>
      </c>
      <c r="I1558" t="str">
        <f t="shared" si="778"/>
        <v>559.203492338983i</v>
      </c>
      <c r="J1558" t="str">
        <f t="shared" si="772"/>
        <v>-422.282287654594+122.335829612015i</v>
      </c>
      <c r="K1558" t="str">
        <f t="shared" si="779"/>
        <v>0.35393033533183-1.22170677346356i</v>
      </c>
      <c r="L1558" t="str">
        <f t="shared" si="780"/>
        <v>0.108469929206264-0.318156854472518i</v>
      </c>
      <c r="M1558" t="str">
        <f t="shared" si="781"/>
        <v>0.462400264538094-1.53986362793608i</v>
      </c>
      <c r="N1558" t="str">
        <f t="shared" si="782"/>
        <v>-1.77619720259308i</v>
      </c>
      <c r="O1558" t="str">
        <f t="shared" si="783"/>
        <v>-0.203959625391141-0.978979300705743i</v>
      </c>
      <c r="P1558" t="str">
        <f t="shared" si="784"/>
        <v>1.20395962539114+0.978979300705743i</v>
      </c>
      <c r="Q1558" t="str">
        <f t="shared" si="785"/>
        <v>-1.20395962539114+0.797217901887337i</v>
      </c>
      <c r="R1558" t="str">
        <f t="shared" si="786"/>
        <v>-0.32088001787818-1.02560797660885i</v>
      </c>
      <c r="S1558" t="str">
        <f t="shared" si="787"/>
        <v>0.19832743805637i</v>
      </c>
      <c r="T1558" t="str">
        <f t="shared" si="788"/>
        <v>0.203406202451011-0.0636393118692616i</v>
      </c>
      <c r="U1558" t="str">
        <f t="shared" si="789"/>
        <v>0.0000499999999999999-0.000997911711802111i</v>
      </c>
      <c r="V1558" t="str">
        <f t="shared" si="790"/>
        <v>0.00002-0.0111766111721837i</v>
      </c>
      <c r="W1558" t="str">
        <f t="shared" si="791"/>
        <v>0.0000422726571447312-0.00091627658671158i</v>
      </c>
      <c r="X1558" t="str">
        <f t="shared" si="792"/>
        <v>0.000046458789382188-0.000915870159880501i</v>
      </c>
      <c r="Y1558" t="str">
        <f t="shared" si="793"/>
        <v>0.009+0.715780470193898i</v>
      </c>
      <c r="Z1558" t="str">
        <f t="shared" si="794"/>
        <v>-0.0153618295936452-0.000974276290785048i</v>
      </c>
      <c r="AA1558" t="str">
        <f t="shared" si="795"/>
        <v>0.212394236896252-16.7837078290321i</v>
      </c>
      <c r="AB1558" t="str">
        <f t="shared" si="796"/>
        <v>0.611879009983265-0.191437422622146i</v>
      </c>
      <c r="AC1558" t="str">
        <f t="shared" si="797"/>
        <v>0.988145491959899-1.03073094703374i</v>
      </c>
      <c r="AD1558" t="str">
        <f t="shared" si="798"/>
        <v>0.393334850798366+0.21655209924422i</v>
      </c>
      <c r="AE1558" t="str">
        <f t="shared" si="799"/>
        <v>-0.00583136137519302-0.00370985326620819i</v>
      </c>
      <c r="AF1558" t="str">
        <f t="shared" si="800"/>
        <v>-3.97043622493918-0.628342834904401i</v>
      </c>
      <c r="AG1558" t="str">
        <f t="shared" si="801"/>
        <v>1.01345948297263-0.0237313545248086i</v>
      </c>
      <c r="AH1558" t="str">
        <f t="shared" si="802"/>
        <v>0.0201094379973316+0.0186204327402023i</v>
      </c>
      <c r="AI1558">
        <f t="shared" si="803"/>
        <v>-31.242964490066466</v>
      </c>
      <c r="AJ1558">
        <f t="shared" si="804"/>
        <v>42.798295765349124</v>
      </c>
      <c r="AK1558"/>
      <c r="AL1558"/>
      <c r="AM1558"/>
      <c r="AN1558"/>
    </row>
    <row r="1559" spans="1:40" x14ac:dyDescent="0.35">
      <c r="A1559"/>
      <c r="B1559">
        <f t="shared" si="770"/>
        <v>142500</v>
      </c>
      <c r="C1559" s="237" t="str">
        <f t="shared" si="773"/>
        <v>-1.04169020967266E-06+0.00475667513161992i</v>
      </c>
      <c r="D1559" s="208" t="str">
        <f t="shared" si="774"/>
        <v>-1.64875350600487+0.0364678426757527i</v>
      </c>
      <c r="E1559" t="str">
        <f t="shared" si="775"/>
        <v>36500</v>
      </c>
      <c r="F1559" t="str">
        <f t="shared" si="776"/>
        <v>0.21505376344086</v>
      </c>
      <c r="G1559" t="str">
        <f t="shared" si="771"/>
        <v>0.21505376344086</v>
      </c>
      <c r="H1559" t="str">
        <f t="shared" si="777"/>
        <v>2.32194685688289+0.664451685810632i</v>
      </c>
      <c r="I1559" t="str">
        <f t="shared" si="778"/>
        <v>559.596191420682i</v>
      </c>
      <c r="J1559" t="str">
        <f t="shared" si="772"/>
        <v>-422.876993991748+122.421739604719i</v>
      </c>
      <c r="K1559" t="str">
        <f t="shared" si="779"/>
        <v>0.353469997106696-1.22097864583024i</v>
      </c>
      <c r="L1559" t="str">
        <f t="shared" si="780"/>
        <v>0.108333571409263-0.317980042650002i</v>
      </c>
      <c r="M1559" t="str">
        <f t="shared" si="781"/>
        <v>0.461803568515959-1.53895868848024i</v>
      </c>
      <c r="N1559" t="str">
        <f t="shared" si="782"/>
        <v>-1.77744453208929i</v>
      </c>
      <c r="O1559" t="str">
        <f t="shared" si="783"/>
        <v>-0.20518057616913-0.978724134351914i</v>
      </c>
      <c r="P1559" t="str">
        <f t="shared" si="784"/>
        <v>1.20518057616913+0.978724134351914i</v>
      </c>
      <c r="Q1559" t="str">
        <f t="shared" si="785"/>
        <v>-1.20518057616913+0.798720397737376i</v>
      </c>
      <c r="R1559" t="str">
        <f t="shared" si="786"/>
        <v>-0.320861385593677-1.024744915652i</v>
      </c>
      <c r="S1559" t="str">
        <f t="shared" si="787"/>
        <v>0.198466712942646i</v>
      </c>
      <c r="T1559" t="str">
        <f t="shared" si="788"/>
        <v>0.203377755014141-0.0636803045089999i</v>
      </c>
      <c r="U1559" t="str">
        <f t="shared" si="789"/>
        <v>0.0000500000000000001-0.000997211422881552i</v>
      </c>
      <c r="V1559" t="str">
        <f t="shared" si="790"/>
        <v>0.00002-0.0111687679362734i</v>
      </c>
      <c r="W1559" t="str">
        <f t="shared" si="791"/>
        <v>0.0000422726558448437-0.000915633811518151i</v>
      </c>
      <c r="X1559" t="str">
        <f t="shared" si="792"/>
        <v>0.0000464529045284817-0.000915227696740782i</v>
      </c>
      <c r="Y1559" t="str">
        <f t="shared" si="793"/>
        <v>0.009+0.716283125018473i</v>
      </c>
      <c r="Z1559" t="str">
        <f t="shared" si="794"/>
        <v>-0.015340258096939-0.00097321920562216i</v>
      </c>
      <c r="AA1559" t="str">
        <f t="shared" si="795"/>
        <v>0.212095391817817-16.7719034275179i</v>
      </c>
      <c r="AB1559" t="str">
        <f t="shared" si="796"/>
        <v>0.611793435456536-0.191560735163836i</v>
      </c>
      <c r="AC1559" t="str">
        <f t="shared" si="797"/>
        <v>0.987724333936419-1.02998825413721i</v>
      </c>
      <c r="AD1559" t="str">
        <f t="shared" si="798"/>
        <v>0.393615687084408+0.216516685708199i</v>
      </c>
      <c r="AE1559" t="str">
        <f t="shared" si="799"/>
        <v>-0.00582744803400992-0.0037044961873623i</v>
      </c>
      <c r="AF1559" t="str">
        <f t="shared" si="800"/>
        <v>-3.97070036288776-0.627983843134879i</v>
      </c>
      <c r="AG1559" t="str">
        <f t="shared" si="801"/>
        <v>1.01344786927981-0.0237318588021644i</v>
      </c>
      <c r="AH1559" t="str">
        <f t="shared" si="802"/>
        <v>0.0201010535402604+0.0185959470666479i</v>
      </c>
      <c r="AI1559">
        <f t="shared" si="803"/>
        <v>-31.250188853869215</v>
      </c>
      <c r="AJ1559">
        <f t="shared" si="804"/>
        <v>42.772623179192394</v>
      </c>
      <c r="AK1559"/>
      <c r="AL1559"/>
      <c r="AM1559"/>
      <c r="AN1559"/>
    </row>
    <row r="1560" spans="1:40" x14ac:dyDescent="0.35">
      <c r="A1560"/>
      <c r="B1560">
        <f t="shared" si="770"/>
        <v>142600</v>
      </c>
      <c r="C1560" s="237" t="str">
        <f t="shared" si="773"/>
        <v>-1.04022972592682E-06+0.00475333945512915i</v>
      </c>
      <c r="D1560" s="208" t="str">
        <f t="shared" si="774"/>
        <v>-1.64875349480783+0.0364422691559902i</v>
      </c>
      <c r="E1560" t="str">
        <f t="shared" si="775"/>
        <v>36500</v>
      </c>
      <c r="F1560" t="str">
        <f t="shared" si="776"/>
        <v>0.21505376344086</v>
      </c>
      <c r="G1560" t="str">
        <f t="shared" si="771"/>
        <v>0.21505376344086</v>
      </c>
      <c r="H1560" t="str">
        <f t="shared" si="777"/>
        <v>2.32221051550593+0.664067471934065i</v>
      </c>
      <c r="I1560" t="str">
        <f t="shared" si="778"/>
        <v>559.988890502381i</v>
      </c>
      <c r="J1560" t="str">
        <f t="shared" si="772"/>
        <v>-423.472117813168+122.507649597425i</v>
      </c>
      <c r="K1560" t="str">
        <f t="shared" si="779"/>
        <v>0.353010532894214-1.220251294236i</v>
      </c>
      <c r="L1560" t="str">
        <f t="shared" si="780"/>
        <v>0.10819746065029-0.317803394705303i</v>
      </c>
      <c r="M1560" t="str">
        <f t="shared" si="781"/>
        <v>0.461207993544504-1.5380546889413i</v>
      </c>
      <c r="N1560" t="str">
        <f t="shared" si="782"/>
        <v>-1.77869186158549i</v>
      </c>
      <c r="O1560" t="str">
        <f t="shared" si="783"/>
        <v>-0.206401207720876-0.978467445269061i</v>
      </c>
      <c r="P1560" t="str">
        <f t="shared" si="784"/>
        <v>1.20640120772088+0.978467445269061i</v>
      </c>
      <c r="Q1560" t="str">
        <f t="shared" si="785"/>
        <v>-1.20640120772088+0.800224416316429i</v>
      </c>
      <c r="R1560" t="str">
        <f t="shared" si="786"/>
        <v>-0.320842736882166-1.02388295801984i</v>
      </c>
      <c r="S1560" t="str">
        <f t="shared" si="787"/>
        <v>0.198605987828921i</v>
      </c>
      <c r="T1560" t="str">
        <f t="shared" si="788"/>
        <v>0.203349286298728-0.0637212886962172i</v>
      </c>
      <c r="U1560" t="str">
        <f t="shared" si="789"/>
        <v>0.0000499999999999998-0.000996512116133382i</v>
      </c>
      <c r="V1560" t="str">
        <f t="shared" si="790"/>
        <v>0.00002-0.0111609357006939i</v>
      </c>
      <c r="W1560" t="str">
        <f t="shared" si="791"/>
        <v>0.0000422726545440437-0.000914991937991158i</v>
      </c>
      <c r="X1560" t="str">
        <f t="shared" si="792"/>
        <v>0.000046447032046922-0.000914586134773197i</v>
      </c>
      <c r="Y1560" t="str">
        <f t="shared" si="793"/>
        <v>0.009+0.716785779843047i</v>
      </c>
      <c r="Z1560" t="str">
        <f t="shared" si="794"/>
        <v>-0.0153187320288869-0.000972164390154404i</v>
      </c>
      <c r="AA1560" t="str">
        <f t="shared" si="795"/>
        <v>0.211797177617292-16.7601156374236i</v>
      </c>
      <c r="AB1560" t="str">
        <f t="shared" si="796"/>
        <v>0.611707796920481-0.191684022278965i</v>
      </c>
      <c r="AC1560" t="str">
        <f t="shared" si="797"/>
        <v>0.987304016391933-1.02924624862532i</v>
      </c>
      <c r="AD1560" t="str">
        <f t="shared" si="798"/>
        <v>0.393896517036923+0.216480928548174i</v>
      </c>
      <c r="AE1560" t="str">
        <f t="shared" si="799"/>
        <v>-0.00582354014171838-0.00369914550106322i</v>
      </c>
      <c r="AF1560" t="str">
        <f t="shared" si="800"/>
        <v>-3.97096401031376-0.627625202778075i</v>
      </c>
      <c r="AG1560" t="str">
        <f t="shared" si="801"/>
        <v>1.01343625107017-0.0237323620726548i</v>
      </c>
      <c r="AH1560" t="str">
        <f t="shared" si="802"/>
        <v>0.0200926758160295+0.0185714896754169i</v>
      </c>
      <c r="AI1560">
        <f t="shared" si="803"/>
        <v>-31.257409819413265</v>
      </c>
      <c r="AJ1560">
        <f t="shared" si="804"/>
        <v>42.746941762068644</v>
      </c>
      <c r="AK1560"/>
      <c r="AL1560"/>
      <c r="AM1560"/>
      <c r="AN1560"/>
    </row>
    <row r="1561" spans="1:40" x14ac:dyDescent="0.35">
      <c r="A1561"/>
      <c r="B1561">
        <f t="shared" si="770"/>
        <v>142700</v>
      </c>
      <c r="C1561" s="237" t="str">
        <f t="shared" si="773"/>
        <v>-1.03877231149814E-06+0.00475000845372738i</v>
      </c>
      <c r="D1561" s="208" t="str">
        <f t="shared" si="774"/>
        <v>-1.64875348363431+0.0364167314785766i</v>
      </c>
      <c r="E1561" t="str">
        <f t="shared" si="775"/>
        <v>36500</v>
      </c>
      <c r="F1561" t="str">
        <f t="shared" si="776"/>
        <v>0.21505376344086</v>
      </c>
      <c r="G1561" t="str">
        <f t="shared" si="771"/>
        <v>0.21505376344086</v>
      </c>
      <c r="H1561" t="str">
        <f t="shared" si="777"/>
        <v>2.3224736847539+0.663683644936599i</v>
      </c>
      <c r="I1561" t="str">
        <f t="shared" si="778"/>
        <v>560.381589584079i</v>
      </c>
      <c r="J1561" t="str">
        <f t="shared" si="772"/>
        <v>-424.067659118854+122.59355959013i</v>
      </c>
      <c r="K1561" t="str">
        <f t="shared" si="779"/>
        <v>0.352551940545822-1.21952471765175i</v>
      </c>
      <c r="L1561" t="str">
        <f t="shared" si="780"/>
        <v>0.108061596358819-0.317626910488003i</v>
      </c>
      <c r="M1561" t="str">
        <f t="shared" si="781"/>
        <v>0.460613536904641-1.53715162813975i</v>
      </c>
      <c r="N1561" t="str">
        <f t="shared" si="782"/>
        <v>-1.77993919108169i</v>
      </c>
      <c r="O1561" t="str">
        <f t="shared" si="783"/>
        <v>-0.207621518147292-0.978209233856547i</v>
      </c>
      <c r="P1561" t="str">
        <f t="shared" si="784"/>
        <v>1.20762151814729+0.978209233856547i</v>
      </c>
      <c r="Q1561" t="str">
        <f t="shared" si="785"/>
        <v>-1.20762151814729+0.801729957225143i</v>
      </c>
      <c r="R1561" t="str">
        <f t="shared" si="786"/>
        <v>-0.320824071735905-1.02302210137952i</v>
      </c>
      <c r="S1561" t="str">
        <f t="shared" si="787"/>
        <v>0.198745262715197i</v>
      </c>
      <c r="T1561" t="str">
        <f t="shared" si="788"/>
        <v>0.203320796302126-0.0637622644225116i</v>
      </c>
      <c r="U1561" t="str">
        <f t="shared" si="789"/>
        <v>0.00005-0.000995813789492788i</v>
      </c>
      <c r="V1561" t="str">
        <f t="shared" si="790"/>
        <v>0.00002-0.0111531144423192i</v>
      </c>
      <c r="W1561" t="str">
        <f t="shared" si="791"/>
        <v>0.0000422726532423318-0.000914350964235037i</v>
      </c>
      <c r="X1561" t="str">
        <f t="shared" si="792"/>
        <v>0.0000464411719028402-0.00091394547208337i</v>
      </c>
      <c r="Y1561" t="str">
        <f t="shared" si="793"/>
        <v>0.009+0.717288434667622i</v>
      </c>
      <c r="Z1561" t="str">
        <f t="shared" si="794"/>
        <v>-0.0152972512619735-0.000971111837397454i</v>
      </c>
      <c r="AA1561" t="str">
        <f t="shared" si="795"/>
        <v>0.211499592518505-16.7483444236712i</v>
      </c>
      <c r="AB1561" t="str">
        <f t="shared" si="796"/>
        <v>0.611622094367141-0.191807283942259i</v>
      </c>
      <c r="AC1561" t="str">
        <f t="shared" si="797"/>
        <v>0.986884537334566-1.02850492962341i</v>
      </c>
      <c r="AD1561" t="str">
        <f t="shared" si="798"/>
        <v>0.394177340258722+0.216444827716726i</v>
      </c>
      <c r="AE1561" t="str">
        <f t="shared" si="799"/>
        <v>-0.00581963768137493-0.00369380119509642i</v>
      </c>
      <c r="AF1561" t="str">
        <f t="shared" si="800"/>
        <v>-3.97122716838821-0.627266913458022i</v>
      </c>
      <c r="AG1561" t="str">
        <f t="shared" si="801"/>
        <v>1.01342462835-0.0237328643141775i</v>
      </c>
      <c r="AH1561" t="str">
        <f t="shared" si="802"/>
        <v>0.0200843047977245+0.0185470605126732i</v>
      </c>
      <c r="AI1561">
        <f t="shared" si="803"/>
        <v>-31.264627393663517</v>
      </c>
      <c r="AJ1561">
        <f t="shared" si="804"/>
        <v>42.721251525679023</v>
      </c>
      <c r="AK1561"/>
      <c r="AL1561"/>
      <c r="AM1561"/>
      <c r="AN1561"/>
    </row>
    <row r="1562" spans="1:40" x14ac:dyDescent="0.35">
      <c r="A1562"/>
      <c r="B1562">
        <f t="shared" si="770"/>
        <v>142800</v>
      </c>
      <c r="C1562" s="237" t="str">
        <f t="shared" si="773"/>
        <v>-1.03731795779211E-06+0.00474668211759302i</v>
      </c>
      <c r="D1562" s="208" t="str">
        <f t="shared" si="774"/>
        <v>-1.64875347248427+0.0363912295682132i</v>
      </c>
      <c r="E1562" t="str">
        <f t="shared" si="775"/>
        <v>36500</v>
      </c>
      <c r="F1562" t="str">
        <f t="shared" si="776"/>
        <v>0.21505376344086</v>
      </c>
      <c r="G1562" t="str">
        <f t="shared" si="771"/>
        <v>0.21505376344086</v>
      </c>
      <c r="H1562" t="str">
        <f t="shared" si="777"/>
        <v>2.32273636579459+0.663300204367012i</v>
      </c>
      <c r="I1562" t="str">
        <f t="shared" si="778"/>
        <v>560.774288665778i</v>
      </c>
      <c r="J1562" t="str">
        <f t="shared" si="772"/>
        <v>-424.663617908806+122.679469582835i</v>
      </c>
      <c r="K1562" t="str">
        <f t="shared" si="779"/>
        <v>0.352094217919361-1.2187989150495i</v>
      </c>
      <c r="L1562" t="str">
        <f t="shared" si="780"/>
        <v>0.107925977965883-0.317450589847569i</v>
      </c>
      <c r="M1562" t="str">
        <f t="shared" si="781"/>
        <v>0.460020195885244-1.53624950489707i</v>
      </c>
      <c r="N1562" t="str">
        <f t="shared" si="782"/>
        <v>-1.78118652057789i</v>
      </c>
      <c r="O1562" t="str">
        <f t="shared" si="783"/>
        <v>-0.208841505549783-0.977949500516105i</v>
      </c>
      <c r="P1562" t="str">
        <f t="shared" si="784"/>
        <v>1.20884150554978+0.977949500516105i</v>
      </c>
      <c r="Q1562" t="str">
        <f t="shared" si="785"/>
        <v>-1.20884150554978+0.803237020061785i</v>
      </c>
      <c r="R1562" t="str">
        <f t="shared" si="786"/>
        <v>-0.320805390147168-1.02216234340474i</v>
      </c>
      <c r="S1562" t="str">
        <f t="shared" si="787"/>
        <v>0.198884537601472i</v>
      </c>
      <c r="T1562" t="str">
        <f t="shared" si="788"/>
        <v>0.203292285021689-0.0638032316794793i</v>
      </c>
      <c r="U1562" t="str">
        <f t="shared" si="789"/>
        <v>0.0000500000000000002-0.00099511644090071i</v>
      </c>
      <c r="V1562" t="str">
        <f t="shared" si="790"/>
        <v>0.00002-0.0111453041380879i</v>
      </c>
      <c r="W1562" t="str">
        <f t="shared" si="791"/>
        <v>0.0000422726519397073-0.000913710888359512i</v>
      </c>
      <c r="X1562" t="str">
        <f t="shared" si="792"/>
        <v>0.0000464353240616874-0.000913305706782224i</v>
      </c>
      <c r="Y1562" t="str">
        <f t="shared" si="793"/>
        <v>0.009+0.717791089492196i</v>
      </c>
      <c r="Z1562" t="str">
        <f t="shared" si="794"/>
        <v>-0.015275815669131-0.0009700615403943i</v>
      </c>
      <c r="AA1562" t="str">
        <f t="shared" si="795"/>
        <v>0.211202634751538-16.7365897512816i</v>
      </c>
      <c r="AB1562" t="str">
        <f t="shared" si="796"/>
        <v>0.611536327788556-0.191930520128437i</v>
      </c>
      <c r="AC1562" t="str">
        <f t="shared" si="797"/>
        <v>0.986465894778286-1.02776429625758i</v>
      </c>
      <c r="AD1562" t="str">
        <f t="shared" si="798"/>
        <v>0.394458156352466+0.216408383166859i</v>
      </c>
      <c r="AE1562" t="str">
        <f t="shared" si="799"/>
        <v>-0.00581574063609644-0.00368846325728398i</v>
      </c>
      <c r="AF1562" t="str">
        <f t="shared" si="800"/>
        <v>-3.97148983827886-0.626908974798799i</v>
      </c>
      <c r="AG1562" t="str">
        <f t="shared" si="801"/>
        <v>1.0134130011256-0.0237333655046837i</v>
      </c>
      <c r="AH1562" t="str">
        <f t="shared" si="802"/>
        <v>0.0200759404585284+0.0185226595247373i</v>
      </c>
      <c r="AI1562">
        <f t="shared" si="803"/>
        <v>-31.271841583571288</v>
      </c>
      <c r="AJ1562">
        <f t="shared" si="804"/>
        <v>42.695552481688246</v>
      </c>
      <c r="AK1562"/>
      <c r="AL1562"/>
      <c r="AM1562"/>
      <c r="AN1562"/>
    </row>
    <row r="1563" spans="1:40" x14ac:dyDescent="0.35">
      <c r="A1563"/>
      <c r="B1563">
        <f t="shared" si="770"/>
        <v>142900</v>
      </c>
      <c r="C1563" s="237" t="str">
        <f t="shared" si="773"/>
        <v>-1.03586665624426E-06+0.00474336043693194i</v>
      </c>
      <c r="D1563" s="208" t="str">
        <f t="shared" si="774"/>
        <v>-1.64875346135762+0.0363657633498116i</v>
      </c>
      <c r="E1563" t="str">
        <f t="shared" si="775"/>
        <v>36500</v>
      </c>
      <c r="F1563" t="str">
        <f t="shared" si="776"/>
        <v>0.21505376344086</v>
      </c>
      <c r="G1563" t="str">
        <f t="shared" si="771"/>
        <v>0.21505376344086</v>
      </c>
      <c r="H1563" t="str">
        <f t="shared" si="777"/>
        <v>2.32299855979242+0.662917149774277i</v>
      </c>
      <c r="I1563" t="str">
        <f t="shared" si="778"/>
        <v>561.166987747477i</v>
      </c>
      <c r="J1563" t="str">
        <f t="shared" si="772"/>
        <v>-425.259994183024+122.76537957554i</v>
      </c>
      <c r="K1563" t="str">
        <f t="shared" si="779"/>
        <v>0.351637362879031-1.21807388540234i</v>
      </c>
      <c r="L1563" t="str">
        <f t="shared" si="780"/>
        <v>0.107790604904073-0.317274432633365i</v>
      </c>
      <c r="M1563" t="str">
        <f t="shared" si="781"/>
        <v>0.459427967783104-1.53534831803571i</v>
      </c>
      <c r="N1563" t="str">
        <f t="shared" si="782"/>
        <v>-1.7824338500741i</v>
      </c>
      <c r="O1563" t="str">
        <f t="shared" si="783"/>
        <v>-0.210061168030264-0.977688245651834i</v>
      </c>
      <c r="P1563" t="str">
        <f t="shared" si="784"/>
        <v>1.21006116803026+0.977688245651834i</v>
      </c>
      <c r="Q1563" t="str">
        <f t="shared" si="785"/>
        <v>-1.21006116803026+0.804745604422266i</v>
      </c>
      <c r="R1563" t="str">
        <f t="shared" si="786"/>
        <v>-0.320786692108203-1.02130368177567i</v>
      </c>
      <c r="S1563" t="str">
        <f t="shared" si="787"/>
        <v>0.199023812487748i</v>
      </c>
      <c r="T1563" t="str">
        <f t="shared" si="788"/>
        <v>0.203263752454768-0.0638441904587079i</v>
      </c>
      <c r="U1563" t="str">
        <f t="shared" si="789"/>
        <v>0.0000499999999999999-0.000994420068303853i</v>
      </c>
      <c r="V1563" t="str">
        <f t="shared" si="790"/>
        <v>0.00002-0.0111375047650032i</v>
      </c>
      <c r="W1563" t="str">
        <f t="shared" si="791"/>
        <v>0.00004227265063617-0.000913071708479578i</v>
      </c>
      <c r="X1563" t="str">
        <f t="shared" si="792"/>
        <v>0.0000464294884890366-0.000912666836985952i</v>
      </c>
      <c r="Y1563" t="str">
        <f t="shared" si="793"/>
        <v>0.009+0.71829374431677i</v>
      </c>
      <c r="Z1563" t="str">
        <f t="shared" si="794"/>
        <v>-0.0152544251237364-0.000969013492215155i</v>
      </c>
      <c r="AA1563" t="str">
        <f t="shared" si="795"/>
        <v>0.210906302552699-16.7248515853743i</v>
      </c>
      <c r="AB1563" t="str">
        <f t="shared" si="796"/>
        <v>0.611450497176758-0.192053730812195i</v>
      </c>
      <c r="AC1563" t="str">
        <f t="shared" si="797"/>
        <v>0.9860480867429-1.02702434765464i</v>
      </c>
      <c r="AD1563" t="str">
        <f t="shared" si="798"/>
        <v>0.394738964920665+0.216371594851994i</v>
      </c>
      <c r="AE1563" t="str">
        <f t="shared" si="799"/>
        <v>-0.0058118489890598-0.00368313167548434i</v>
      </c>
      <c r="AF1563" t="str">
        <f t="shared" si="800"/>
        <v>-3.97175202115004-0.626551386424465i</v>
      </c>
      <c r="AG1563" t="str">
        <f t="shared" si="801"/>
        <v>1.01340136940325-0.0237338656221773i</v>
      </c>
      <c r="AH1563" t="str">
        <f t="shared" si="802"/>
        <v>0.0200675827717209+0.0184982866580854i</v>
      </c>
      <c r="AI1563">
        <f t="shared" si="803"/>
        <v>-31.279052396074505</v>
      </c>
      <c r="AJ1563">
        <f t="shared" si="804"/>
        <v>42.669844641724765</v>
      </c>
      <c r="AK1563"/>
      <c r="AL1563"/>
      <c r="AM1563"/>
      <c r="AN1563"/>
    </row>
    <row r="1564" spans="1:40" x14ac:dyDescent="0.35">
      <c r="A1564"/>
      <c r="B1564">
        <f t="shared" si="770"/>
        <v>143000</v>
      </c>
      <c r="C1564" s="237" t="str">
        <f t="shared" si="773"/>
        <v>-1.03441839832007E-06+0.00474004340197741i</v>
      </c>
      <c r="D1564" s="208" t="str">
        <f t="shared" si="774"/>
        <v>-1.64875345025431+0.0363403327484935i</v>
      </c>
      <c r="E1564" t="str">
        <f t="shared" si="775"/>
        <v>36500</v>
      </c>
      <c r="F1564" t="str">
        <f t="shared" si="776"/>
        <v>0.21505376344086</v>
      </c>
      <c r="G1564" t="str">
        <f t="shared" si="771"/>
        <v>0.21505376344086</v>
      </c>
      <c r="H1564" t="str">
        <f t="shared" si="777"/>
        <v>2.3232602679085+0.662534480707631i</v>
      </c>
      <c r="I1564" t="str">
        <f t="shared" si="778"/>
        <v>561.559686829176i</v>
      </c>
      <c r="J1564" t="str">
        <f t="shared" si="772"/>
        <v>-425.856787941508+122.851289568245i</v>
      </c>
      <c r="K1564" t="str">
        <f t="shared" si="779"/>
        <v>0.351181373295379-1.21734962768445i</v>
      </c>
      <c r="L1564" t="str">
        <f t="shared" si="780"/>
        <v>0.107655476607532-0.317098438694651i</v>
      </c>
      <c r="M1564" t="str">
        <f t="shared" si="781"/>
        <v>0.458836849902911-1.5344480663791i</v>
      </c>
      <c r="N1564" t="str">
        <f t="shared" si="782"/>
        <v>-1.7836811795703i</v>
      </c>
      <c r="O1564" t="str">
        <f t="shared" si="783"/>
        <v>-0.211280503691127-0.977425469670206i</v>
      </c>
      <c r="P1564" t="str">
        <f t="shared" si="784"/>
        <v>1.21128050369113+0.977425469670206i</v>
      </c>
      <c r="Q1564" t="str">
        <f t="shared" si="785"/>
        <v>-1.21128050369113+0.806255709900094i</v>
      </c>
      <c r="R1564" t="str">
        <f t="shared" si="786"/>
        <v>-0.32076797761126-1.020446114179i</v>
      </c>
      <c r="S1564" t="str">
        <f t="shared" si="787"/>
        <v>0.199163087374023i</v>
      </c>
      <c r="T1564" t="str">
        <f t="shared" si="788"/>
        <v>0.203235198598714-0.06388514075178i</v>
      </c>
      <c r="U1564" t="str">
        <f t="shared" si="789"/>
        <v>0.0000500000000000001-0.000993724669654694i</v>
      </c>
      <c r="V1564" t="str">
        <f t="shared" si="790"/>
        <v>0.00002-0.0111297163001325i</v>
      </c>
      <c r="W1564" t="str">
        <f t="shared" si="791"/>
        <v>0.0000422726493317208-0.000912433422715547i</v>
      </c>
      <c r="X1564" t="str">
        <f t="shared" si="792"/>
        <v>0.0000464236651505814-0.000912028860816034i</v>
      </c>
      <c r="Y1564" t="str">
        <f t="shared" si="793"/>
        <v>0.009+0.718796399141345i</v>
      </c>
      <c r="Z1564" t="str">
        <f t="shared" si="794"/>
        <v>-0.0152330794996104-0.000967967685957322i</v>
      </c>
      <c r="AA1564" t="str">
        <f t="shared" si="795"/>
        <v>0.210610594164493-16.7131298911666i</v>
      </c>
      <c r="AB1564" t="str">
        <f t="shared" si="796"/>
        <v>0.611364602523778-0.19217691596821i</v>
      </c>
      <c r="AC1564" t="str">
        <f t="shared" si="797"/>
        <v>0.985631111254037-1.02628508294215i</v>
      </c>
      <c r="AD1564" t="str">
        <f t="shared" si="798"/>
        <v>0.395019765565675+0.216334462725975i</v>
      </c>
      <c r="AE1564" t="str">
        <f t="shared" si="799"/>
        <v>-0.00580796272350172-0.00367780643759229i</v>
      </c>
      <c r="AF1564" t="str">
        <f t="shared" si="800"/>
        <v>-3.97201371816281-0.626194147959138i</v>
      </c>
      <c r="AG1564" t="str">
        <f t="shared" si="801"/>
        <v>1.01338973318929-0.0237343646447145i</v>
      </c>
      <c r="AH1564" t="str">
        <f t="shared" si="802"/>
        <v>0.0200592317106771+0.0184739418593486i</v>
      </c>
      <c r="AI1564">
        <f t="shared" si="803"/>
        <v>-31.286259838098005</v>
      </c>
      <c r="AJ1564">
        <f t="shared" si="804"/>
        <v>42.644128017381597</v>
      </c>
      <c r="AK1564"/>
      <c r="AL1564"/>
      <c r="AM1564"/>
      <c r="AN1564"/>
    </row>
    <row r="1565" spans="1:40" x14ac:dyDescent="0.35">
      <c r="A1565"/>
      <c r="B1565">
        <f t="shared" si="770"/>
        <v>143100</v>
      </c>
      <c r="C1565" s="237" t="str">
        <f t="shared" si="773"/>
        <v>-1.03297317551485E-06+0.00473673100299001i</v>
      </c>
      <c r="D1565" s="208" t="str">
        <f t="shared" si="774"/>
        <v>-1.64875343917428+0.0363149376895901i</v>
      </c>
      <c r="E1565" t="str">
        <f t="shared" si="775"/>
        <v>36500</v>
      </c>
      <c r="F1565" t="str">
        <f t="shared" si="776"/>
        <v>0.21505376344086</v>
      </c>
      <c r="G1565" t="str">
        <f t="shared" si="771"/>
        <v>0.21505376344086</v>
      </c>
      <c r="H1565" t="str">
        <f t="shared" si="777"/>
        <v>2.32352149130064+0.662152196716534i</v>
      </c>
      <c r="I1565" t="str">
        <f t="shared" si="778"/>
        <v>561.952385910874i</v>
      </c>
      <c r="J1565" t="str">
        <f t="shared" si="772"/>
        <v>-426.453999184259+122.93719956095i</v>
      </c>
      <c r="K1565" t="str">
        <f t="shared" si="779"/>
        <v>0.350726247045273-1.21662614087113i</v>
      </c>
      <c r="L1565" t="str">
        <f t="shared" si="780"/>
        <v>0.107520592511948-0.316922607880577i</v>
      </c>
      <c r="M1565" t="str">
        <f t="shared" si="781"/>
        <v>0.458246839557221-1.53354874875171i</v>
      </c>
      <c r="N1565" t="str">
        <f t="shared" si="782"/>
        <v>-1.7849285090665i</v>
      </c>
      <c r="O1565" t="str">
        <f t="shared" si="783"/>
        <v>-0.212499510635302-0.977161172980055i</v>
      </c>
      <c r="P1565" t="str">
        <f t="shared" si="784"/>
        <v>1.2124995106353+0.977161172980055i</v>
      </c>
      <c r="Q1565" t="str">
        <f t="shared" si="785"/>
        <v>-1.2124995106353+0.807767336086445i</v>
      </c>
      <c r="R1565" t="str">
        <f t="shared" si="786"/>
        <v>-0.320749246648561-1.01958963830786i</v>
      </c>
      <c r="S1565" t="str">
        <f t="shared" si="787"/>
        <v>0.199302362260299i</v>
      </c>
      <c r="T1565" t="str">
        <f t="shared" si="788"/>
        <v>0.20320662345088-0.0639260825502695i</v>
      </c>
      <c r="U1565" t="str">
        <f t="shared" si="789"/>
        <v>0.0000499999999999998-0.000993030242911393i</v>
      </c>
      <c r="V1565" t="str">
        <f t="shared" si="790"/>
        <v>0.00002-0.0111219387206076i</v>
      </c>
      <c r="W1565" t="str">
        <f t="shared" si="791"/>
        <v>0.0000422726480263588-0.000911796029192949i</v>
      </c>
      <c r="X1565" t="str">
        <f t="shared" si="792"/>
        <v>0.0000464178540121344-0.000911391776399203i</v>
      </c>
      <c r="Y1565" t="str">
        <f t="shared" si="793"/>
        <v>0.009+0.719299053965919i</v>
      </c>
      <c r="Z1565" t="str">
        <f t="shared" si="794"/>
        <v>-0.0152117786710157-0.000966924114745053i</v>
      </c>
      <c r="AA1565" t="str">
        <f t="shared" si="795"/>
        <v>0.210315507835601-16.7014246339739i</v>
      </c>
      <c r="AB1565" t="str">
        <f t="shared" si="796"/>
        <v>0.611278643821653-0.192300075571137i</v>
      </c>
      <c r="AC1565" t="str">
        <f t="shared" si="797"/>
        <v>0.98521496634312-1.02554650124843i</v>
      </c>
      <c r="AD1565" t="str">
        <f t="shared" si="798"/>
        <v>0.395300557889698+0.216296986743074i</v>
      </c>
      <c r="AE1565" t="str">
        <f t="shared" si="799"/>
        <v>-0.00580408182271854-0.00367248753153898i</v>
      </c>
      <c r="AF1565" t="str">
        <f t="shared" si="800"/>
        <v>-3.97227493047492-0.625837259026944i</v>
      </c>
      <c r="AG1565" t="str">
        <f t="shared" si="801"/>
        <v>1.01337809249002-0.0237348625504039i</v>
      </c>
      <c r="AH1565" t="str">
        <f t="shared" si="802"/>
        <v>0.0200508872488697+0.0184496250753141i</v>
      </c>
      <c r="AI1565">
        <f t="shared" si="803"/>
        <v>-31.293463916552604</v>
      </c>
      <c r="AJ1565">
        <f t="shared" si="804"/>
        <v>42.618402620215555</v>
      </c>
      <c r="AK1565"/>
      <c r="AL1565"/>
      <c r="AM1565"/>
      <c r="AN1565"/>
    </row>
    <row r="1566" spans="1:40" x14ac:dyDescent="0.35">
      <c r="A1566"/>
      <c r="B1566">
        <f t="shared" si="770"/>
        <v>143200</v>
      </c>
      <c r="C1566" s="237" t="str">
        <f t="shared" si="773"/>
        <v>-1.03153097935356E-06+0.00473342323025752i</v>
      </c>
      <c r="D1566" s="208" t="str">
        <f t="shared" si="774"/>
        <v>-1.64875342811743+0.036289578098641i</v>
      </c>
      <c r="E1566" t="str">
        <f t="shared" si="775"/>
        <v>36500</v>
      </c>
      <c r="F1566" t="str">
        <f t="shared" si="776"/>
        <v>0.21505376344086</v>
      </c>
      <c r="G1566" t="str">
        <f t="shared" si="771"/>
        <v>0.21505376344086</v>
      </c>
      <c r="H1566" t="str">
        <f t="shared" si="777"/>
        <v>2.32378223112326+0.661770297350665i</v>
      </c>
      <c r="I1566" t="str">
        <f t="shared" si="778"/>
        <v>562.345084992573i</v>
      </c>
      <c r="J1566" t="str">
        <f t="shared" si="772"/>
        <v>-427.051627911276+123.023109553656i</v>
      </c>
      <c r="K1566" t="str">
        <f t="shared" si="779"/>
        <v>0.350271982011887-1.21590342393878i</v>
      </c>
      <c r="L1566" t="str">
        <f t="shared" si="780"/>
        <v>0.107385952054552-0.316746940040199i</v>
      </c>
      <c r="M1566" t="str">
        <f t="shared" si="781"/>
        <v>0.457657934066439-1.53265036397898i</v>
      </c>
      <c r="N1566" t="str">
        <f t="shared" si="782"/>
        <v>-1.78617583856271i</v>
      </c>
      <c r="O1566" t="str">
        <f t="shared" si="783"/>
        <v>-0.213718186966232-0.976895355992579i</v>
      </c>
      <c r="P1566" t="str">
        <f t="shared" si="784"/>
        <v>1.21371818696623+0.976895355992579i</v>
      </c>
      <c r="Q1566" t="str">
        <f t="shared" si="785"/>
        <v>-1.21371818696623+0.809280482570131i</v>
      </c>
      <c r="R1566" t="str">
        <f t="shared" si="786"/>
        <v>-0.32073049921235-1.0187342518618i</v>
      </c>
      <c r="S1566" t="str">
        <f t="shared" si="787"/>
        <v>0.199441637146574i</v>
      </c>
      <c r="T1566" t="str">
        <f t="shared" si="788"/>
        <v>0.203178027008608-0.063967015845749i</v>
      </c>
      <c r="U1566" t="str">
        <f t="shared" si="789"/>
        <v>0.00005-0.000992336786037856i</v>
      </c>
      <c r="V1566" t="str">
        <f t="shared" si="790"/>
        <v>0.00002-0.011114172003624i</v>
      </c>
      <c r="W1566" t="str">
        <f t="shared" si="791"/>
        <v>0.0000422726467200846-0.000911159526042575i</v>
      </c>
      <c r="X1566" t="str">
        <f t="shared" si="792"/>
        <v>0.0000464120550396281-0.000910755581867409i</v>
      </c>
      <c r="Y1566" t="str">
        <f t="shared" si="793"/>
        <v>0.009+0.719801708790493i</v>
      </c>
      <c r="Z1566" t="str">
        <f t="shared" si="794"/>
        <v>-0.0151905225126541-0.000965882771729434i</v>
      </c>
      <c r="AA1566" t="str">
        <f t="shared" si="795"/>
        <v>0.21002104182085-16.6897357792087i</v>
      </c>
      <c r="AB1566" t="str">
        <f t="shared" si="796"/>
        <v>0.611192621062388-0.192423209595624i</v>
      </c>
      <c r="AC1566" t="str">
        <f t="shared" si="797"/>
        <v>0.984799650047328-1.0248086017025i</v>
      </c>
      <c r="AD1566" t="str">
        <f t="shared" si="798"/>
        <v>0.395581341494794+0.216259166857969i</v>
      </c>
      <c r="AE1566" t="str">
        <f t="shared" si="799"/>
        <v>-0.00580020627006589-0.00366717494529123i</v>
      </c>
      <c r="AF1566" t="str">
        <f t="shared" si="800"/>
        <v>-3.97253565924069-0.625480719252024i</v>
      </c>
      <c r="AG1566" t="str">
        <f t="shared" si="801"/>
        <v>1.01336644731177-0.0237353593174065i</v>
      </c>
      <c r="AH1566" t="str">
        <f t="shared" si="802"/>
        <v>0.0200425493598651+0.0184253362529212i</v>
      </c>
      <c r="AI1566">
        <f t="shared" si="803"/>
        <v>-31.300664638336681</v>
      </c>
      <c r="AJ1566">
        <f t="shared" si="804"/>
        <v>42.592668461746939</v>
      </c>
      <c r="AK1566"/>
      <c r="AL1566"/>
      <c r="AM1566"/>
      <c r="AN1566"/>
    </row>
    <row r="1567" spans="1:40" x14ac:dyDescent="0.35">
      <c r="A1567"/>
      <c r="B1567">
        <f t="shared" si="770"/>
        <v>143300</v>
      </c>
      <c r="C1567" s="237" t="str">
        <f t="shared" si="773"/>
        <v>-1.03009180139074E-06+0.00473012007409483i</v>
      </c>
      <c r="D1567" s="208" t="str">
        <f t="shared" si="774"/>
        <v>-1.64875341708374+0.0362642539013937i</v>
      </c>
      <c r="E1567" t="str">
        <f t="shared" si="775"/>
        <v>36500</v>
      </c>
      <c r="F1567" t="str">
        <f t="shared" si="776"/>
        <v>0.21505376344086</v>
      </c>
      <c r="G1567" t="str">
        <f t="shared" si="771"/>
        <v>0.21505376344086</v>
      </c>
      <c r="H1567" t="str">
        <f t="shared" si="777"/>
        <v>2.3240424885276+0.661388782159982i</v>
      </c>
      <c r="I1567" t="str">
        <f t="shared" si="778"/>
        <v>562.737784074272i</v>
      </c>
      <c r="J1567" t="str">
        <f t="shared" si="772"/>
        <v>-427.649674122559+123.10901954636i</v>
      </c>
      <c r="K1567" t="str">
        <f t="shared" si="779"/>
        <v>0.349818576084663-1.21518147586488i</v>
      </c>
      <c r="L1567" t="str">
        <f t="shared" si="780"/>
        <v>0.10725155467411-0.316571435022468i</v>
      </c>
      <c r="M1567" t="str">
        <f t="shared" si="781"/>
        <v>0.457070130758773-1.53175291088735i</v>
      </c>
      <c r="N1567" t="str">
        <f t="shared" si="782"/>
        <v>-1.78742316805891i</v>
      </c>
      <c r="O1567" t="str">
        <f t="shared" si="783"/>
        <v>-0.214936530787841-0.976628019121348i</v>
      </c>
      <c r="P1567" t="str">
        <f t="shared" si="784"/>
        <v>1.21493653078784+0.976628019121348i</v>
      </c>
      <c r="Q1567" t="str">
        <f t="shared" si="785"/>
        <v>-1.21493653078784+0.810795148937562i</v>
      </c>
      <c r="R1567" t="str">
        <f t="shared" si="786"/>
        <v>-0.320711735294842-1.01787995254684i</v>
      </c>
      <c r="S1567" t="str">
        <f t="shared" si="787"/>
        <v>0.19958091203285i</v>
      </c>
      <c r="T1567" t="str">
        <f t="shared" si="788"/>
        <v>0.203149409269252-0.0640079406297825i</v>
      </c>
      <c r="U1567" t="str">
        <f t="shared" si="789"/>
        <v>0.0000500000000000002-0.000991644297003639i</v>
      </c>
      <c r="V1567" t="str">
        <f t="shared" si="790"/>
        <v>0.00002-0.0111064161264407i</v>
      </c>
      <c r="W1567" t="str">
        <f t="shared" si="791"/>
        <v>0.0000422726454128984-0.000910523911400418i</v>
      </c>
      <c r="X1567" t="str">
        <f t="shared" si="792"/>
        <v>0.000046406268199114-0.000910120275357832i</v>
      </c>
      <c r="Y1567" t="str">
        <f t="shared" si="793"/>
        <v>0.009+0.720304363615068i</v>
      </c>
      <c r="Z1567" t="str">
        <f t="shared" si="794"/>
        <v>-0.015169310899666-0.000964843650088259i</v>
      </c>
      <c r="AA1567" t="str">
        <f t="shared" si="795"/>
        <v>0.209727194381189-16.6780632923809i</v>
      </c>
      <c r="AB1567" t="str">
        <f t="shared" si="796"/>
        <v>0.611106534238024-0.192546318016294i</v>
      </c>
      <c r="AC1567" t="str">
        <f t="shared" si="797"/>
        <v>0.984385160409615-1.0240713834342i</v>
      </c>
      <c r="AD1567" t="str">
        <f t="shared" si="798"/>
        <v>0.395862115982861+0.216221003025784i</v>
      </c>
      <c r="AE1567" t="str">
        <f t="shared" si="799"/>
        <v>-0.0057963360489585-0.0036618686668523i</v>
      </c>
      <c r="AF1567" t="str">
        <f t="shared" si="800"/>
        <v>-3.97279590561134-0.625124528258588i</v>
      </c>
      <c r="AG1567" t="str">
        <f t="shared" si="801"/>
        <v>1.01335479766088-0.0237358549239353i</v>
      </c>
      <c r="AH1567" t="str">
        <f t="shared" si="802"/>
        <v>0.0200342180173262+0.0184010753392659i</v>
      </c>
      <c r="AI1567">
        <f t="shared" si="803"/>
        <v>-31.307862010334414</v>
      </c>
      <c r="AJ1567">
        <f t="shared" si="804"/>
        <v>42.566925553463086</v>
      </c>
      <c r="AK1567"/>
      <c r="AL1567"/>
      <c r="AM1567"/>
      <c r="AN1567"/>
    </row>
    <row r="1568" spans="1:40" x14ac:dyDescent="0.35">
      <c r="A1568"/>
      <c r="B1568">
        <f t="shared" si="770"/>
        <v>143400</v>
      </c>
      <c r="C1568" s="237" t="str">
        <f t="shared" si="773"/>
        <v>-1.02865563321036E-06+0.00472682152484384i</v>
      </c>
      <c r="D1568" s="208" t="str">
        <f t="shared" si="774"/>
        <v>-1.64875340607311+0.0362389650238028i</v>
      </c>
      <c r="E1568" t="str">
        <f t="shared" si="775"/>
        <v>36500</v>
      </c>
      <c r="F1568" t="str">
        <f t="shared" si="776"/>
        <v>0.21505376344086</v>
      </c>
      <c r="G1568" t="str">
        <f t="shared" si="771"/>
        <v>0.21505376344086</v>
      </c>
      <c r="H1568" t="str">
        <f t="shared" si="777"/>
        <v>2.32430226466152+0.66100765069465i</v>
      </c>
      <c r="I1568" t="str">
        <f t="shared" si="778"/>
        <v>563.13048315597i</v>
      </c>
      <c r="J1568" t="str">
        <f t="shared" si="772"/>
        <v>-428.248137818108+123.194929539065i</v>
      </c>
      <c r="K1568" t="str">
        <f t="shared" si="779"/>
        <v>0.349366027159317-1.21446029562804i</v>
      </c>
      <c r="L1568" t="str">
        <f t="shared" si="780"/>
        <v>0.107117399810924-0.316396092676242i</v>
      </c>
      <c r="M1568" t="str">
        <f t="shared" si="781"/>
        <v>0.456483426970241-1.53085638830428i</v>
      </c>
      <c r="N1568" t="str">
        <f t="shared" si="782"/>
        <v>-1.78867049755511i</v>
      </c>
      <c r="O1568" t="str">
        <f t="shared" si="783"/>
        <v>-0.216154540204604-0.976359162782291i</v>
      </c>
      <c r="P1568" t="str">
        <f t="shared" si="784"/>
        <v>1.2161545402046+0.976359162782291i</v>
      </c>
      <c r="Q1568" t="str">
        <f t="shared" si="785"/>
        <v>-1.2161545402046+0.812311334772819i</v>
      </c>
      <c r="R1568" t="str">
        <f t="shared" si="786"/>
        <v>-0.320692954888248-1.01702673807534i</v>
      </c>
      <c r="S1568" t="str">
        <f t="shared" si="787"/>
        <v>0.199720186919125i</v>
      </c>
      <c r="T1568" t="str">
        <f t="shared" si="788"/>
        <v>0.203120770230155-0.0640488568939274i</v>
      </c>
      <c r="U1568" t="str">
        <f t="shared" si="789"/>
        <v>0.00005-0.000990952773783966i</v>
      </c>
      <c r="V1568" t="str">
        <f t="shared" si="790"/>
        <v>0.00002-0.0110986710663804i</v>
      </c>
      <c r="W1568" t="str">
        <f t="shared" si="791"/>
        <v>0.000042272644104799-0.000909889183407649i</v>
      </c>
      <c r="X1568" t="str">
        <f t="shared" si="792"/>
        <v>0.0000464004934567601-0.000909485855012807i</v>
      </c>
      <c r="Y1568" t="str">
        <f t="shared" si="793"/>
        <v>0.009+0.720807018439642i</v>
      </c>
      <c r="Z1568" t="str">
        <f t="shared" si="794"/>
        <v>-0.0151481437076269-0.000963806743025869i</v>
      </c>
      <c r="AA1568" t="str">
        <f t="shared" si="795"/>
        <v>0.209433963783663-16.6664071390969i</v>
      </c>
      <c r="AB1568" t="str">
        <f t="shared" si="796"/>
        <v>0.611020383340566-0.19266940080775i</v>
      </c>
      <c r="AC1568" t="str">
        <f t="shared" si="797"/>
        <v>0.98397149547867-1.02333484557406i</v>
      </c>
      <c r="AD1568" t="str">
        <f t="shared" si="798"/>
        <v>0.396142880955655+0.216182495202047i</v>
      </c>
      <c r="AE1568" t="str">
        <f t="shared" si="799"/>
        <v>-0.00579247114286972-0.00365656868426073i</v>
      </c>
      <c r="AF1568" t="str">
        <f t="shared" si="800"/>
        <v>-3.97305567073463-0.624768685670847i</v>
      </c>
      <c r="AG1568" t="str">
        <f t="shared" si="801"/>
        <v>1.0133431435437-0.0237363493482552i</v>
      </c>
      <c r="AH1568" t="str">
        <f t="shared" si="802"/>
        <v>0.020025893195009+0.0183768422815941i</v>
      </c>
      <c r="AI1568">
        <f t="shared" si="803"/>
        <v>-31.315056039417822</v>
      </c>
      <c r="AJ1568">
        <f t="shared" si="804"/>
        <v>42.541173906813057</v>
      </c>
      <c r="AK1568"/>
      <c r="AL1568"/>
      <c r="AM1568"/>
      <c r="AN1568"/>
    </row>
    <row r="1569" spans="1:40" x14ac:dyDescent="0.35">
      <c r="A1569"/>
      <c r="B1569">
        <f t="shared" si="770"/>
        <v>143500</v>
      </c>
      <c r="C1569" s="237" t="str">
        <f t="shared" si="773"/>
        <v>-1.02722246642572E-06+0.00472352757287339i</v>
      </c>
      <c r="D1569" s="208" t="str">
        <f t="shared" si="774"/>
        <v>-1.6487533950855+0.0362137113920293i</v>
      </c>
      <c r="E1569" t="str">
        <f t="shared" si="775"/>
        <v>36500</v>
      </c>
      <c r="F1569" t="str">
        <f t="shared" si="776"/>
        <v>0.21505376344086</v>
      </c>
      <c r="G1569" t="str">
        <f t="shared" si="771"/>
        <v>0.21505376344086</v>
      </c>
      <c r="H1569" t="str">
        <f t="shared" si="777"/>
        <v>2.32456156066967+0.660626902505099i</v>
      </c>
      <c r="I1569" t="str">
        <f t="shared" si="778"/>
        <v>563.523182237669i</v>
      </c>
      <c r="J1569" t="str">
        <f t="shared" si="772"/>
        <v>-428.847018997923+123.280839531771i</v>
      </c>
      <c r="K1569" t="str">
        <f t="shared" si="779"/>
        <v>0.348914333137792-1.21373988220796i</v>
      </c>
      <c r="L1569" t="str">
        <f t="shared" si="780"/>
        <v>0.106983486906822-0.31622091285028i</v>
      </c>
      <c r="M1569" t="str">
        <f t="shared" si="781"/>
        <v>0.455897820044614-1.52996079505824i</v>
      </c>
      <c r="N1569" t="str">
        <f t="shared" si="782"/>
        <v>-1.78991782705132i</v>
      </c>
      <c r="O1569" t="str">
        <f t="shared" si="783"/>
        <v>-0.217372213321513-0.976088787393702i</v>
      </c>
      <c r="P1569" t="str">
        <f t="shared" si="784"/>
        <v>1.21737221332151+0.976088787393702i</v>
      </c>
      <c r="Q1569" t="str">
        <f t="shared" si="785"/>
        <v>-1.21737221332151+0.813829039657618i</v>
      </c>
      <c r="R1569" t="str">
        <f t="shared" si="786"/>
        <v>-0.320674157984778-1.01617460616604i</v>
      </c>
      <c r="S1569" t="str">
        <f t="shared" si="787"/>
        <v>0.199859461805402i</v>
      </c>
      <c r="T1569" t="str">
        <f t="shared" si="788"/>
        <v>0.203092109888661-0.0640897646297382i</v>
      </c>
      <c r="U1569" t="str">
        <f t="shared" si="789"/>
        <v>0.0000500000000000002-0.00099026221435973i</v>
      </c>
      <c r="V1569" t="str">
        <f t="shared" si="790"/>
        <v>0.00002-0.0110909368008289i</v>
      </c>
      <c r="W1569" t="str">
        <f t="shared" si="791"/>
        <v>0.000042272642795788-0.000909255340210685i</v>
      </c>
      <c r="X1569" t="str">
        <f t="shared" si="792"/>
        <v>0.0000463947307788556-0.000908852318979921i</v>
      </c>
      <c r="Y1569" t="str">
        <f t="shared" si="793"/>
        <v>0.009+0.721309673264217i</v>
      </c>
      <c r="Z1569" t="str">
        <f t="shared" si="794"/>
        <v>-0.0151270208125481-0.000962772043773127i</v>
      </c>
      <c r="AA1569" t="str">
        <f t="shared" si="795"/>
        <v>0.209141348301383-16.6547672850595i</v>
      </c>
      <c r="AB1569" t="str">
        <f t="shared" si="796"/>
        <v>0.610934168362027-0.192792457944587i</v>
      </c>
      <c r="AC1569" t="str">
        <f t="shared" si="797"/>
        <v>0.983558653308885-1.02259898725339i</v>
      </c>
      <c r="AD1569" t="str">
        <f t="shared" si="798"/>
        <v>0.396423636014782+0.216143643342713i</v>
      </c>
      <c r="AE1569" t="str">
        <f t="shared" si="799"/>
        <v>-0.00578861153533196-0.00365127498559111i</v>
      </c>
      <c r="AF1569" t="str">
        <f t="shared" si="800"/>
        <v>-3.97331495575517-0.62441319111307i</v>
      </c>
      <c r="AG1569" t="str">
        <f t="shared" si="801"/>
        <v>1.01333148496658-0.0237368425686828i</v>
      </c>
      <c r="AH1569" t="str">
        <f t="shared" si="802"/>
        <v>0.0200175748667661+0.0183526370273071i</v>
      </c>
      <c r="AI1569">
        <f t="shared" si="803"/>
        <v>-31.322246732444622</v>
      </c>
      <c r="AJ1569">
        <f t="shared" si="804"/>
        <v>42.515413533211579</v>
      </c>
      <c r="AK1569"/>
      <c r="AL1569"/>
      <c r="AM1569"/>
      <c r="AN1569"/>
    </row>
    <row r="1570" spans="1:40" x14ac:dyDescent="0.35">
      <c r="A1570"/>
      <c r="B1570">
        <f t="shared" si="770"/>
        <v>143600</v>
      </c>
      <c r="C1570" s="237" t="str">
        <f t="shared" si="773"/>
        <v>-1.02579229267929E-06+0.00472023820857913i</v>
      </c>
      <c r="D1570" s="208" t="str">
        <f t="shared" si="774"/>
        <v>-1.64875338412084+0.03618849293244i</v>
      </c>
      <c r="E1570" t="str">
        <f t="shared" si="775"/>
        <v>36500</v>
      </c>
      <c r="F1570" t="str">
        <f t="shared" si="776"/>
        <v>0.21505376344086</v>
      </c>
      <c r="G1570" t="str">
        <f t="shared" si="771"/>
        <v>0.21505376344086</v>
      </c>
      <c r="H1570" t="str">
        <f t="shared" si="777"/>
        <v>2.32482037769339+0.660246537141998i</v>
      </c>
      <c r="I1570" t="str">
        <f t="shared" si="778"/>
        <v>563.915881319368i</v>
      </c>
      <c r="J1570" t="str">
        <f t="shared" si="772"/>
        <v>-429.446317662004+123.366749524476i</v>
      </c>
      <c r="K1570" t="str">
        <f t="shared" si="779"/>
        <v>0.348463491928243-1.21302023458547i</v>
      </c>
      <c r="L1570" t="str">
        <f t="shared" si="780"/>
        <v>0.106849815405154-0.316045895393249i</v>
      </c>
      <c r="M1570" t="str">
        <f t="shared" si="781"/>
        <v>0.455313307333397-1.52906612997872i</v>
      </c>
      <c r="N1570" t="str">
        <f t="shared" si="782"/>
        <v>-1.79116515654752i</v>
      </c>
      <c r="O1570" t="str">
        <f t="shared" si="783"/>
        <v>-0.218589548244056-0.975816893376242i</v>
      </c>
      <c r="P1570" t="str">
        <f t="shared" si="784"/>
        <v>1.21858954824406+0.975816893376242i</v>
      </c>
      <c r="Q1570" t="str">
        <f t="shared" si="785"/>
        <v>-1.21858954824406+0.815348263171278i</v>
      </c>
      <c r="R1570" t="str">
        <f t="shared" si="786"/>
        <v>-0.320655344576632-1.01532355454405i</v>
      </c>
      <c r="S1570" t="str">
        <f t="shared" si="787"/>
        <v>0.199998736691678i</v>
      </c>
      <c r="T1570" t="str">
        <f t="shared" si="788"/>
        <v>0.203063428242114-0.0641306638287611i</v>
      </c>
      <c r="U1570" t="str">
        <f t="shared" si="789"/>
        <v>0.0000499999999999999-0.000989572616717413i</v>
      </c>
      <c r="V1570" t="str">
        <f t="shared" si="790"/>
        <v>0.00002-0.0110832133072351i</v>
      </c>
      <c r="W1570" t="str">
        <f t="shared" si="791"/>
        <v>0.000042272641485864-0.000908622379961044i</v>
      </c>
      <c r="X1570" t="str">
        <f t="shared" si="792"/>
        <v>0.0000463889801318037-0.000908219665411856i</v>
      </c>
      <c r="Y1570" t="str">
        <f t="shared" si="793"/>
        <v>0.009+0.721812328088791i</v>
      </c>
      <c r="Z1570" t="str">
        <f t="shared" si="794"/>
        <v>-0.015105942090872-0.000961739545587162i</v>
      </c>
      <c r="AA1570" t="str">
        <f t="shared" si="795"/>
        <v>0.208849346213512-16.6431436960678i</v>
      </c>
      <c r="AB1570" t="str">
        <f t="shared" si="796"/>
        <v>0.610847889294415-0.192915489401375i</v>
      </c>
      <c r="AC1570" t="str">
        <f t="shared" si="797"/>
        <v>0.983146631960354-1.02186380760426i</v>
      </c>
      <c r="AD1570" t="str">
        <f t="shared" si="798"/>
        <v>0.396704380761695+0.216104447404167i</v>
      </c>
      <c r="AE1570" t="str">
        <f t="shared" si="799"/>
        <v>-0.00578475720993559-0.00364598755895345i</v>
      </c>
      <c r="AF1570" t="str">
        <f t="shared" si="800"/>
        <v>-3.97357376181423-0.624058044209558i</v>
      </c>
      <c r="AG1570" t="str">
        <f t="shared" si="801"/>
        <v>1.01331982193589-0.0237373345635867i</v>
      </c>
      <c r="AH1570" t="str">
        <f t="shared" si="802"/>
        <v>0.020009263006542+0.0183284595239569i</v>
      </c>
      <c r="AI1570">
        <f t="shared" si="803"/>
        <v>-31.329434096260176</v>
      </c>
      <c r="AJ1570">
        <f t="shared" si="804"/>
        <v>42.489644444038802</v>
      </c>
      <c r="AK1570"/>
      <c r="AL1570"/>
      <c r="AM1570"/>
      <c r="AN1570"/>
    </row>
    <row r="1571" spans="1:40" x14ac:dyDescent="0.35">
      <c r="A1571"/>
      <c r="B1571">
        <f t="shared" si="770"/>
        <v>143700</v>
      </c>
      <c r="C1571" s="237" t="str">
        <f t="shared" si="773"/>
        <v>-1.02436510364261E-06+0.00471695342238344i</v>
      </c>
      <c r="D1571" s="208" t="str">
        <f t="shared" si="774"/>
        <v>-1.64875337317906+0.0361633095716064i</v>
      </c>
      <c r="E1571" t="str">
        <f t="shared" si="775"/>
        <v>36500</v>
      </c>
      <c r="F1571" t="str">
        <f t="shared" si="776"/>
        <v>0.21505376344086</v>
      </c>
      <c r="G1571" t="str">
        <f t="shared" si="771"/>
        <v>0.21505376344086</v>
      </c>
      <c r="H1571" t="str">
        <f t="shared" si="777"/>
        <v>2.32507871687079+0.659866554156267i</v>
      </c>
      <c r="I1571" t="str">
        <f t="shared" si="778"/>
        <v>564.308580401067i</v>
      </c>
      <c r="J1571" t="str">
        <f t="shared" si="772"/>
        <v>-430.046033810352+123.45265951718i</v>
      </c>
      <c r="K1571" t="str">
        <f t="shared" si="779"/>
        <v>0.348013501445021-1.21230135174251i</v>
      </c>
      <c r="L1571" t="str">
        <f t="shared" si="780"/>
        <v>0.106716384750792-0.315871040153725i</v>
      </c>
      <c r="M1571" t="str">
        <f t="shared" si="781"/>
        <v>0.454729886195813-1.52817239189624i</v>
      </c>
      <c r="N1571" t="str">
        <f t="shared" si="782"/>
        <v>-1.79241248604372i</v>
      </c>
      <c r="O1571" t="str">
        <f t="shared" si="783"/>
        <v>-0.219806543078275-0.975543481152931i</v>
      </c>
      <c r="P1571" t="str">
        <f t="shared" si="784"/>
        <v>1.21980654307827+0.975543481152931i</v>
      </c>
      <c r="Q1571" t="str">
        <f t="shared" si="785"/>
        <v>-1.21980654307827+0.816869004890789i</v>
      </c>
      <c r="R1571" t="str">
        <f t="shared" si="786"/>
        <v>-0.32063651465598-1.01447358094078i</v>
      </c>
      <c r="S1571" t="str">
        <f t="shared" si="787"/>
        <v>0.200138011577953i</v>
      </c>
      <c r="T1571" t="str">
        <f t="shared" si="788"/>
        <v>0.203034725287853-0.064171554482533i</v>
      </c>
      <c r="U1571" t="str">
        <f t="shared" si="789"/>
        <v>0.0000500000000000001-0.000988883978849137i</v>
      </c>
      <c r="V1571" t="str">
        <f t="shared" si="790"/>
        <v>0.00002-0.0110755005631103i</v>
      </c>
      <c r="W1571" t="str">
        <f t="shared" si="791"/>
        <v>0.000042272640175028-0.000907990300815423i</v>
      </c>
      <c r="X1571" t="str">
        <f t="shared" si="792"/>
        <v>0.0000463832414821267-0.000907587892466467i</v>
      </c>
      <c r="Y1571" t="str">
        <f t="shared" si="793"/>
        <v>0.009+0.722314982913365i</v>
      </c>
      <c r="Z1571" t="str">
        <f t="shared" si="794"/>
        <v>-0.0150849074194726-0.000960709241751352i</v>
      </c>
      <c r="AA1571" t="str">
        <f t="shared" si="795"/>
        <v>0.208557955805225-16.6315363380163i</v>
      </c>
      <c r="AB1571" t="str">
        <f t="shared" si="796"/>
        <v>0.610761546129727-0.193038495152655i</v>
      </c>
      <c r="AC1571" t="str">
        <f t="shared" si="797"/>
        <v>0.982735429498866-1.02112930575949i</v>
      </c>
      <c r="AD1571" t="str">
        <f t="shared" si="798"/>
        <v>0.396985114797691+0.216064907343211i</v>
      </c>
      <c r="AE1571" t="str">
        <f t="shared" si="799"/>
        <v>-0.00578090815032908-0.00364070639249311i</v>
      </c>
      <c r="AF1571" t="str">
        <f t="shared" si="800"/>
        <v>-3.97383209004985-0.623703244584661i</v>
      </c>
      <c r="AG1571" t="str">
        <f t="shared" si="801"/>
        <v>1.01330815445799-0.0237378253113857i</v>
      </c>
      <c r="AH1571" t="str">
        <f t="shared" si="802"/>
        <v>0.0200009575883756+0.0183043097192476i</v>
      </c>
      <c r="AI1571">
        <f t="shared" si="803"/>
        <v>-31.336618137696448</v>
      </c>
      <c r="AJ1571">
        <f t="shared" si="804"/>
        <v>42.463866650639318</v>
      </c>
      <c r="AK1571"/>
      <c r="AL1571"/>
      <c r="AM1571"/>
      <c r="AN1571"/>
    </row>
    <row r="1572" spans="1:40" x14ac:dyDescent="0.35">
      <c r="A1572"/>
      <c r="B1572">
        <f t="shared" si="770"/>
        <v>143800</v>
      </c>
      <c r="C1572" s="237" t="str">
        <f t="shared" si="773"/>
        <v>-1.02294089101619E-06+0.00471367320473537i</v>
      </c>
      <c r="D1572" s="208" t="str">
        <f t="shared" si="774"/>
        <v>-1.64875336226009+0.0361381612363045i</v>
      </c>
      <c r="E1572" t="str">
        <f t="shared" si="775"/>
        <v>36500</v>
      </c>
      <c r="F1572" t="str">
        <f t="shared" si="776"/>
        <v>0.21505376344086</v>
      </c>
      <c r="G1572" t="str">
        <f t="shared" si="771"/>
        <v>0.21505376344086</v>
      </c>
      <c r="H1572" t="str">
        <f t="shared" si="777"/>
        <v>2.32533657933672+0.659486953099073i</v>
      </c>
      <c r="I1572" t="str">
        <f t="shared" si="778"/>
        <v>564.701279482765i</v>
      </c>
      <c r="J1572" t="str">
        <f t="shared" si="772"/>
        <v>-430.646167442966+123.538569509886i</v>
      </c>
      <c r="K1572" t="str">
        <f t="shared" si="779"/>
        <v>0.347564359608661-1.2115832326621i</v>
      </c>
      <c r="L1572" t="str">
        <f t="shared" si="780"/>
        <v>0.106583194390116-0.31569634698019i</v>
      </c>
      <c r="M1572" t="str">
        <f t="shared" si="781"/>
        <v>0.454147553998777-1.52727957964229i</v>
      </c>
      <c r="N1572" t="str">
        <f t="shared" si="782"/>
        <v>-1.79365981553992i</v>
      </c>
      <c r="O1572" t="str">
        <f t="shared" si="783"/>
        <v>-0.221023195930733-0.975268551149151i</v>
      </c>
      <c r="P1572" t="str">
        <f t="shared" si="784"/>
        <v>1.22102319593073+0.975268551149151i</v>
      </c>
      <c r="Q1572" t="str">
        <f t="shared" si="785"/>
        <v>-1.22102319593073+0.818391264390769i</v>
      </c>
      <c r="R1572" t="str">
        <f t="shared" si="786"/>
        <v>-0.320617668215025-1.01362468309396i</v>
      </c>
      <c r="S1572" t="str">
        <f t="shared" si="787"/>
        <v>0.200277286464229i</v>
      </c>
      <c r="T1572" t="str">
        <f t="shared" si="788"/>
        <v>0.203006001023222-0.0642124365825937i</v>
      </c>
      <c r="U1572" t="str">
        <f t="shared" si="789"/>
        <v>0.0000499999999999998-0.000988196298752574i</v>
      </c>
      <c r="V1572" t="str">
        <f t="shared" si="790"/>
        <v>0.00002-0.0110677985460289i</v>
      </c>
      <c r="W1572" t="str">
        <f t="shared" si="791"/>
        <v>0.000042272638863279-0.000907359100935613i</v>
      </c>
      <c r="X1572" t="str">
        <f t="shared" si="792"/>
        <v>0.0000463775147964614-0.0009069569983067i</v>
      </c>
      <c r="Y1572" t="str">
        <f t="shared" si="793"/>
        <v>0.009+0.72281763773794i</v>
      </c>
      <c r="Z1572" t="str">
        <f t="shared" si="794"/>
        <v>-0.0150639166756514-0.000959681125575127i</v>
      </c>
      <c r="AA1572" t="str">
        <f t="shared" si="795"/>
        <v>0.208267175367695-16.619945176895i</v>
      </c>
      <c r="AB1572" t="str">
        <f t="shared" si="796"/>
        <v>0.610675138859973-0.193161475172978i</v>
      </c>
      <c r="AC1572" t="str">
        <f t="shared" si="797"/>
        <v>0.98232504399585-1.02039548085266i</v>
      </c>
      <c r="AD1572" t="str">
        <f t="shared" si="798"/>
        <v>0.397265837723945+0.216025023117071i</v>
      </c>
      <c r="AE1572" t="str">
        <f t="shared" si="799"/>
        <v>-0.00577706434021896-0.00363543147439068i</v>
      </c>
      <c r="AF1572" t="str">
        <f t="shared" si="800"/>
        <v>-3.97408994159681-0.623348791862768i</v>
      </c>
      <c r="AG1572" t="str">
        <f t="shared" si="801"/>
        <v>1.01329648253927-0.0237383147905519i</v>
      </c>
      <c r="AH1572" t="str">
        <f t="shared" si="802"/>
        <v>0.0199926585863987+0.0182801875610335i</v>
      </c>
      <c r="AI1572">
        <f t="shared" si="803"/>
        <v>-31.343798863572584</v>
      </c>
      <c r="AJ1572">
        <f t="shared" si="804"/>
        <v>42.438080164321768</v>
      </c>
      <c r="AK1572"/>
      <c r="AL1572"/>
      <c r="AM1572"/>
      <c r="AN1572"/>
    </row>
    <row r="1573" spans="1:40" x14ac:dyDescent="0.35">
      <c r="A1573"/>
      <c r="B1573">
        <f t="shared" si="770"/>
        <v>143900</v>
      </c>
      <c r="C1573" s="237" t="str">
        <f t="shared" si="773"/>
        <v>-1.02151964652934E-06+0.00471039754611049i</v>
      </c>
      <c r="D1573" s="208" t="str">
        <f t="shared" si="774"/>
        <v>-1.64875335136389+0.0361130478535138i</v>
      </c>
      <c r="E1573" t="str">
        <f t="shared" si="775"/>
        <v>36500</v>
      </c>
      <c r="F1573" t="str">
        <f t="shared" si="776"/>
        <v>0.21505376344086</v>
      </c>
      <c r="G1573" t="str">
        <f t="shared" si="771"/>
        <v>0.21505376344086</v>
      </c>
      <c r="H1573" t="str">
        <f t="shared" si="777"/>
        <v>2.32559396622283+0.659107733521859i</v>
      </c>
      <c r="I1573" t="str">
        <f t="shared" si="778"/>
        <v>565.093978564464i</v>
      </c>
      <c r="J1573" t="str">
        <f t="shared" si="772"/>
        <v>-431.246718559846+123.624479502591i</v>
      </c>
      <c r="K1573" t="str">
        <f t="shared" si="779"/>
        <v>0.347116064345834-1.21086587632842i</v>
      </c>
      <c r="L1573" t="str">
        <f t="shared" si="780"/>
        <v>0.106450243771021-0.315521815721043i</v>
      </c>
      <c r="M1573" t="str">
        <f t="shared" si="781"/>
        <v>0.453566308116855-1.52638769204946i</v>
      </c>
      <c r="N1573" t="str">
        <f t="shared" si="782"/>
        <v>-1.79490714503613i</v>
      </c>
      <c r="O1573" t="str">
        <f t="shared" si="783"/>
        <v>-0.222239504908534-0.974992103792646i</v>
      </c>
      <c r="P1573" t="str">
        <f t="shared" si="784"/>
        <v>1.22223950490853+0.974992103792646i</v>
      </c>
      <c r="Q1573" t="str">
        <f t="shared" si="785"/>
        <v>-1.22223950490853+0.819915041243484i</v>
      </c>
      <c r="R1573" t="str">
        <f t="shared" si="786"/>
        <v>-0.32059880524593-1.01277685874759i</v>
      </c>
      <c r="S1573" t="str">
        <f t="shared" si="787"/>
        <v>0.200416561350504i</v>
      </c>
      <c r="T1573" t="str">
        <f t="shared" si="788"/>
        <v>0.202977255445557-0.0642533101204692i</v>
      </c>
      <c r="U1573" t="str">
        <f t="shared" si="789"/>
        <v>0.00005-0.000987509574430999i</v>
      </c>
      <c r="V1573" t="str">
        <f t="shared" si="790"/>
        <v>0.00002-0.0110601072336272i</v>
      </c>
      <c r="W1573" t="str">
        <f t="shared" si="791"/>
        <v>0.0000422726375506182-0.000906728778488567i</v>
      </c>
      <c r="X1573" t="str">
        <f t="shared" si="792"/>
        <v>0.0000463718000415626-0.000906326981100651i</v>
      </c>
      <c r="Y1573" t="str">
        <f t="shared" si="793"/>
        <v>0.009+0.723320292562514i</v>
      </c>
      <c r="Z1573" t="str">
        <f t="shared" si="794"/>
        <v>-0.0150429697371386-0.000958655190393925i</v>
      </c>
      <c r="AA1573" t="str">
        <f t="shared" si="795"/>
        <v>0.207977003198062-16.6083701787892i</v>
      </c>
      <c r="AB1573" t="str">
        <f t="shared" si="796"/>
        <v>0.610588667477138-0.193284429436852i</v>
      </c>
      <c r="AC1573" t="str">
        <f t="shared" si="797"/>
        <v>0.981915473528382-1.01966233201813i</v>
      </c>
      <c r="AD1573" t="str">
        <f t="shared" si="798"/>
        <v>0.397546549141453+0.215984794683401i</v>
      </c>
      <c r="AE1573" t="str">
        <f t="shared" si="799"/>
        <v>-0.00577322576336933-0.00363016279286213i</v>
      </c>
      <c r="AF1573" t="str">
        <f t="shared" si="800"/>
        <v>-3.97434731758672-0.622994685668345i</v>
      </c>
      <c r="AG1573" t="str">
        <f t="shared" si="801"/>
        <v>1.01328480618611-0.0237388029796068i</v>
      </c>
      <c r="AH1573" t="str">
        <f t="shared" si="802"/>
        <v>0.0199843659748366+0.0182560929973214i</v>
      </c>
      <c r="AI1573">
        <f t="shared" si="803"/>
        <v>-31.350976280694113</v>
      </c>
      <c r="AJ1573">
        <f t="shared" si="804"/>
        <v>42.412284996361848</v>
      </c>
      <c r="AK1573"/>
      <c r="AL1573"/>
      <c r="AM1573"/>
      <c r="AN1573"/>
    </row>
    <row r="1574" spans="1:40" x14ac:dyDescent="0.35">
      <c r="A1574"/>
      <c r="B1574">
        <f t="shared" si="770"/>
        <v>144000</v>
      </c>
      <c r="C1574" s="237" t="str">
        <f t="shared" si="773"/>
        <v>-1.02010136194011E-06+0.00470712643701083i</v>
      </c>
      <c r="D1574" s="208" t="str">
        <f t="shared" si="774"/>
        <v>-1.64875334049037+0.0360879693504164i</v>
      </c>
      <c r="E1574" t="str">
        <f t="shared" si="775"/>
        <v>36500</v>
      </c>
      <c r="F1574" t="str">
        <f t="shared" si="776"/>
        <v>0.21505376344086</v>
      </c>
      <c r="G1574" t="str">
        <f t="shared" si="771"/>
        <v>0.21505376344086</v>
      </c>
      <c r="H1574" t="str">
        <f t="shared" si="777"/>
        <v>2.32585087865749+0.658728894976289i</v>
      </c>
      <c r="I1574" t="str">
        <f t="shared" si="778"/>
        <v>565.486677646163i</v>
      </c>
      <c r="J1574" t="str">
        <f t="shared" si="772"/>
        <v>-431.847687160992+123.710389495296i</v>
      </c>
      <c r="K1574" t="str">
        <f t="shared" si="779"/>
        <v>0.34666861358935-1.21014928172674i</v>
      </c>
      <c r="L1574" t="str">
        <f t="shared" si="780"/>
        <v>0.106317532342904-0.315347446224596i</v>
      </c>
      <c r="M1574" t="str">
        <f t="shared" si="781"/>
        <v>0.452986145932254-1.52549672795134i</v>
      </c>
      <c r="N1574" t="str">
        <f t="shared" si="782"/>
        <v>-1.79615447453233i</v>
      </c>
      <c r="O1574" t="str">
        <f t="shared" si="783"/>
        <v>-0.223455468119288-0.974714139513524i</v>
      </c>
      <c r="P1574" t="str">
        <f t="shared" si="784"/>
        <v>1.22345546811929+0.974714139513524i</v>
      </c>
      <c r="Q1574" t="str">
        <f t="shared" si="785"/>
        <v>-1.22345546811929+0.821440335018806i</v>
      </c>
      <c r="R1574" t="str">
        <f t="shared" si="786"/>
        <v>-0.320579925740866-1.01193010565195i</v>
      </c>
      <c r="S1574" t="str">
        <f t="shared" si="787"/>
        <v>0.20055583623678i</v>
      </c>
      <c r="T1574" t="str">
        <f t="shared" si="788"/>
        <v>0.2029484885522-0.0642941750876842i</v>
      </c>
      <c r="U1574" t="str">
        <f t="shared" si="789"/>
        <v>0.0000500000000000002-0.000986823803893204i</v>
      </c>
      <c r="V1574" t="str">
        <f t="shared" si="790"/>
        <v>0.00002-0.0110524266036038i</v>
      </c>
      <c r="W1574" t="str">
        <f t="shared" si="791"/>
        <v>0.0000422726362370449-0.000906099331646285i</v>
      </c>
      <c r="X1574" t="str">
        <f t="shared" si="792"/>
        <v>0.0000463660971842992-0.000905697839021488i</v>
      </c>
      <c r="Y1574" t="str">
        <f t="shared" si="793"/>
        <v>0.009+0.723822947387088i</v>
      </c>
      <c r="Z1574" t="str">
        <f t="shared" si="794"/>
        <v>-0.0150220664820888-0.000957631429569004i</v>
      </c>
      <c r="AA1574" t="str">
        <f t="shared" si="795"/>
        <v>0.20768743759941-16.5968113098786i</v>
      </c>
      <c r="AB1574" t="str">
        <f t="shared" si="796"/>
        <v>0.610502131973228-0.193407357918782i</v>
      </c>
      <c r="AC1574" t="str">
        <f t="shared" si="797"/>
        <v>0.981506716179161-1.01892985839105i</v>
      </c>
      <c r="AD1574" t="str">
        <f t="shared" si="798"/>
        <v>0.39782724865108+0.215944222000285i</v>
      </c>
      <c r="AE1574" t="str">
        <f t="shared" si="799"/>
        <v>-0.00576939240360168-0.00362490033615845i</v>
      </c>
      <c r="AF1574" t="str">
        <f t="shared" si="800"/>
        <v>-3.97460421914786-0.622640925625873i</v>
      </c>
      <c r="AG1574" t="str">
        <f t="shared" si="801"/>
        <v>1.01327312540491-0.0237392898571237i</v>
      </c>
      <c r="AH1574" t="str">
        <f t="shared" si="802"/>
        <v>0.0199760797280061+0.0182320259762669i</v>
      </c>
      <c r="AI1574">
        <f t="shared" si="803"/>
        <v>-31.358150395854089</v>
      </c>
      <c r="AJ1574">
        <f t="shared" si="804"/>
        <v>42.386481157999903</v>
      </c>
      <c r="AK1574"/>
      <c r="AL1574"/>
      <c r="AM1574"/>
      <c r="AN1574"/>
    </row>
    <row r="1575" spans="1:40" x14ac:dyDescent="0.35">
      <c r="A1575"/>
      <c r="B1575">
        <f t="shared" si="770"/>
        <v>144100</v>
      </c>
      <c r="C1575" s="237" t="str">
        <f t="shared" si="773"/>
        <v>-0.0000010186860290351+0.0047038598679648i</v>
      </c>
      <c r="D1575" s="208" t="str">
        <f t="shared" si="774"/>
        <v>-1.64875332963948+0.0360629256543968i</v>
      </c>
      <c r="E1575" t="str">
        <f t="shared" si="775"/>
        <v>36500</v>
      </c>
      <c r="F1575" t="str">
        <f t="shared" si="776"/>
        <v>0.21505376344086</v>
      </c>
      <c r="G1575" t="str">
        <f t="shared" si="771"/>
        <v>0.21505376344086</v>
      </c>
      <c r="H1575" t="str">
        <f t="shared" si="777"/>
        <v>2.32610731776592+0.658350437014319i</v>
      </c>
      <c r="I1575" t="str">
        <f t="shared" si="778"/>
        <v>565.879376727861i</v>
      </c>
      <c r="J1575" t="str">
        <f t="shared" si="772"/>
        <v>-432.449073246404+123.796299488i</v>
      </c>
      <c r="K1575" t="str">
        <f t="shared" si="779"/>
        <v>0.346222005278122-1.20943344784348i</v>
      </c>
      <c r="L1575" t="str">
        <f t="shared" si="780"/>
        <v>0.106185059556662-0.315173238339073i</v>
      </c>
      <c r="M1575" t="str">
        <f t="shared" si="781"/>
        <v>0.452407064834784-1.52460668618255i</v>
      </c>
      <c r="N1575" t="str">
        <f t="shared" si="782"/>
        <v>-1.79740180402853i</v>
      </c>
      <c r="O1575" t="str">
        <f t="shared" si="783"/>
        <v>-0.22467108367117-0.97443465874425i</v>
      </c>
      <c r="P1575" t="str">
        <f t="shared" si="784"/>
        <v>1.22467108367117+0.97443465874425i</v>
      </c>
      <c r="Q1575" t="str">
        <f t="shared" si="785"/>
        <v>-1.22467108367117+0.82296714528428i</v>
      </c>
      <c r="R1575" t="str">
        <f t="shared" si="786"/>
        <v>-0.32056102969198-1.01108442156353i</v>
      </c>
      <c r="S1575" t="str">
        <f t="shared" si="787"/>
        <v>0.200695111123055i</v>
      </c>
      <c r="T1575" t="str">
        <f t="shared" si="788"/>
        <v>0.202919700340482-0.0643350314757529i</v>
      </c>
      <c r="U1575" t="str">
        <f t="shared" si="789"/>
        <v>0.0000499999999999999-0.000986138985153508i</v>
      </c>
      <c r="V1575" t="str">
        <f t="shared" si="790"/>
        <v>0.00002-0.0110447566337193i</v>
      </c>
      <c r="W1575" t="str">
        <f t="shared" si="791"/>
        <v>0.000042272634922559-0.000905470758585854i</v>
      </c>
      <c r="X1575" t="str">
        <f t="shared" si="792"/>
        <v>0.0000463604061916544-0.000905069570247427i</v>
      </c>
      <c r="Y1575" t="str">
        <f t="shared" si="793"/>
        <v>0.009+0.724325602211663i</v>
      </c>
      <c r="Z1575" t="str">
        <f t="shared" si="794"/>
        <v>-0.0150012067890798-0.000956609836487324i</v>
      </c>
      <c r="AA1575" t="str">
        <f t="shared" si="795"/>
        <v>0.20739847688074-16.5852685364374i</v>
      </c>
      <c r="AB1575" t="str">
        <f t="shared" si="796"/>
        <v>0.610415532340213-0.193530260593242i</v>
      </c>
      <c r="AC1575" t="str">
        <f t="shared" si="797"/>
        <v>0.98109877003649-1.01819805910727i</v>
      </c>
      <c r="AD1575" t="str">
        <f t="shared" si="798"/>
        <v>0.39810793585354+0.215903305026217i</v>
      </c>
      <c r="AE1575" t="str">
        <f t="shared" si="799"/>
        <v>-0.00576556424479449-0.00361964409256523i</v>
      </c>
      <c r="AF1575" t="str">
        <f t="shared" si="800"/>
        <v>-3.9748606474054-0.622287511359922i</v>
      </c>
      <c r="AG1575" t="str">
        <f t="shared" si="801"/>
        <v>1.01326144020209-0.0237397754017265i</v>
      </c>
      <c r="AH1575" t="str">
        <f t="shared" si="802"/>
        <v>0.0199677998203159+0.0182079864461744i</v>
      </c>
      <c r="AI1575">
        <f t="shared" si="803"/>
        <v>-31.365321215832786</v>
      </c>
      <c r="AJ1575">
        <f t="shared" si="804"/>
        <v>42.360668660440652</v>
      </c>
      <c r="AK1575"/>
      <c r="AL1575"/>
      <c r="AM1575"/>
      <c r="AN1575"/>
    </row>
    <row r="1576" spans="1:40" x14ac:dyDescent="0.35">
      <c r="A1576"/>
      <c r="B1576">
        <f t="shared" si="770"/>
        <v>144200</v>
      </c>
      <c r="C1576" s="237" t="str">
        <f t="shared" si="773"/>
        <v>-1.01727363962942E-06+0.00470059782952707i</v>
      </c>
      <c r="D1576" s="208" t="str">
        <f t="shared" si="774"/>
        <v>-1.64875331881117+0.0360379166930409i</v>
      </c>
      <c r="E1576" t="str">
        <f t="shared" si="775"/>
        <v>36500</v>
      </c>
      <c r="F1576" t="str">
        <f t="shared" si="776"/>
        <v>0.21505376344086</v>
      </c>
      <c r="G1576" t="str">
        <f t="shared" si="771"/>
        <v>0.21505376344086</v>
      </c>
      <c r="H1576" t="str">
        <f t="shared" si="777"/>
        <v>2.32636328467013+0.657972359188155i</v>
      </c>
      <c r="I1576" t="str">
        <f t="shared" si="778"/>
        <v>566.27207580956i</v>
      </c>
      <c r="J1576" t="str">
        <f t="shared" si="772"/>
        <v>-433.050876816082+123.882209480706i</v>
      </c>
      <c r="K1576" t="str">
        <f t="shared" si="779"/>
        <v>0.345776237357167-1.20871837366614i</v>
      </c>
      <c r="L1576" t="str">
        <f t="shared" si="780"/>
        <v>0.106052824864688-0.314999191912619i</v>
      </c>
      <c r="M1576" t="str">
        <f t="shared" si="781"/>
        <v>0.451829062221855-1.52371756557876i</v>
      </c>
      <c r="N1576" t="str">
        <f t="shared" si="782"/>
        <v>-1.79864913352474i</v>
      </c>
      <c r="O1576" t="str">
        <f t="shared" si="783"/>
        <v>-0.2258863496729-0.974153661919644i</v>
      </c>
      <c r="P1576" t="str">
        <f t="shared" si="784"/>
        <v>1.2258863496729+0.974153661919644i</v>
      </c>
      <c r="Q1576" t="str">
        <f t="shared" si="785"/>
        <v>-1.2258863496729+0.824495471605096i</v>
      </c>
      <c r="R1576" t="str">
        <f t="shared" si="786"/>
        <v>-0.320542117091427-1.01023980424506i</v>
      </c>
      <c r="S1576" t="str">
        <f t="shared" si="787"/>
        <v>0.20083438600933i</v>
      </c>
      <c r="T1576" t="str">
        <f t="shared" si="788"/>
        <v>0.202890890807742-0.0643758792761875i</v>
      </c>
      <c r="U1576" t="str">
        <f t="shared" si="789"/>
        <v>0.0000500000000000001-0.000985455116231769i</v>
      </c>
      <c r="V1576" t="str">
        <f t="shared" si="790"/>
        <v>0.00002-0.0110370973017958i</v>
      </c>
      <c r="W1576" t="str">
        <f t="shared" si="791"/>
        <v>0.0000422726336071608-0.000904843057489428i</v>
      </c>
      <c r="X1576" t="str">
        <f t="shared" si="792"/>
        <v>0.0000463547270307277-0.000904442172961771i</v>
      </c>
      <c r="Y1576" t="str">
        <f t="shared" si="793"/>
        <v>0.009+0.724828257036237i</v>
      </c>
      <c r="Z1576" t="str">
        <f t="shared" si="794"/>
        <v>-0.014980390537112-0.000955590404561501i</v>
      </c>
      <c r="AA1576" t="str">
        <f t="shared" si="795"/>
        <v>0.207110119356952-16.5737418248339i</v>
      </c>
      <c r="AB1576" t="str">
        <f t="shared" si="796"/>
        <v>0.610328868570089-0.193653137434699i</v>
      </c>
      <c r="AC1576" t="str">
        <f t="shared" si="797"/>
        <v>0.98069163319426-1.01746693330349i</v>
      </c>
      <c r="AD1576" t="str">
        <f t="shared" si="798"/>
        <v>0.3983886103494+0.215862043720129i</v>
      </c>
      <c r="AE1576" t="str">
        <f t="shared" si="799"/>
        <v>-0.00576174127088339-0.00361439405040317i</v>
      </c>
      <c r="AF1576" t="str">
        <f t="shared" si="800"/>
        <v>-3.9751166034813-0.621934442495114i</v>
      </c>
      <c r="AG1576" t="str">
        <f t="shared" si="801"/>
        <v>1.01324975058404-0.0237402595920898i</v>
      </c>
      <c r="AH1576" t="str">
        <f t="shared" si="802"/>
        <v>0.0199595262262678+0.0181839743554994i</v>
      </c>
      <c r="AI1576">
        <f t="shared" si="803"/>
        <v>-31.372488747396794</v>
      </c>
      <c r="AJ1576">
        <f t="shared" si="804"/>
        <v>42.334847514855497</v>
      </c>
      <c r="AK1576"/>
      <c r="AL1576"/>
      <c r="AM1576"/>
      <c r="AN1576"/>
    </row>
    <row r="1577" spans="1:40" x14ac:dyDescent="0.35">
      <c r="A1577"/>
      <c r="B1577">
        <f t="shared" si="770"/>
        <v>144300</v>
      </c>
      <c r="C1577" s="237" t="str">
        <f t="shared" si="773"/>
        <v>-1.01586418556649E-06+0.0046973403122785i</v>
      </c>
      <c r="D1577" s="208" t="str">
        <f t="shared" si="774"/>
        <v>-1.64875330800535+0.0360129423941352i</v>
      </c>
      <c r="E1577" t="str">
        <f t="shared" si="775"/>
        <v>36500</v>
      </c>
      <c r="F1577" t="str">
        <f t="shared" si="776"/>
        <v>0.21505376344086</v>
      </c>
      <c r="G1577" t="str">
        <f t="shared" si="771"/>
        <v>0.21505376344086</v>
      </c>
      <c r="H1577" t="str">
        <f t="shared" si="777"/>
        <v>2.32661878048887+0.657594661050255i</v>
      </c>
      <c r="I1577" t="str">
        <f t="shared" si="778"/>
        <v>566.664774891259i</v>
      </c>
      <c r="J1577" t="str">
        <f t="shared" si="772"/>
        <v>-433.653097870027+123.968119473411i</v>
      </c>
      <c r="K1577" t="str">
        <f t="shared" si="779"/>
        <v>0.345331307777548-1.20800405818337i</v>
      </c>
      <c r="L1577" t="str">
        <f t="shared" si="780"/>
        <v>0.105920827720865-0.314825306793299i</v>
      </c>
      <c r="M1577" t="str">
        <f t="shared" si="781"/>
        <v>0.451252135498413-1.52282936497667i</v>
      </c>
      <c r="N1577" t="str">
        <f t="shared" si="782"/>
        <v>-1.79989646302094i</v>
      </c>
      <c r="O1577" t="str">
        <f t="shared" si="783"/>
        <v>-0.227101264233709-0.973871149476896i</v>
      </c>
      <c r="P1577" t="str">
        <f t="shared" si="784"/>
        <v>1.22710126423371+0.973871149476896i</v>
      </c>
      <c r="Q1577" t="str">
        <f t="shared" si="785"/>
        <v>-1.22710126423371+0.826025313544044i</v>
      </c>
      <c r="R1577" t="str">
        <f t="shared" si="786"/>
        <v>-0.320523187931349-1.00939625146545i</v>
      </c>
      <c r="S1577" t="str">
        <f t="shared" si="787"/>
        <v>0.200973660895606i</v>
      </c>
      <c r="T1577" t="str">
        <f t="shared" si="788"/>
        <v>0.202862059951313-0.0644167184804935i</v>
      </c>
      <c r="U1577" t="str">
        <f t="shared" si="789"/>
        <v>0.0000499999999999998-0.000984772195153294i</v>
      </c>
      <c r="V1577" t="str">
        <f t="shared" si="790"/>
        <v>0.00002-0.0110294485857169i</v>
      </c>
      <c r="W1577" t="str">
        <f t="shared" si="791"/>
        <v>0.0000422726322908501-0.000904216226544183i</v>
      </c>
      <c r="X1577" t="str">
        <f t="shared" si="792"/>
        <v>0.0000463490596687307-0.000903815645352823i</v>
      </c>
      <c r="Y1577" t="str">
        <f t="shared" si="793"/>
        <v>0.009+0.725330911860811i</v>
      </c>
      <c r="Z1577" t="str">
        <f t="shared" si="794"/>
        <v>-0.0149596176056048-0.000954573127229582i</v>
      </c>
      <c r="AA1577" t="str">
        <f t="shared" si="795"/>
        <v>0.206822363348809-16.56223114153i</v>
      </c>
      <c r="AB1577" t="str">
        <f t="shared" si="796"/>
        <v>0.610242140654833-0.1937759884176i</v>
      </c>
      <c r="AC1577" t="str">
        <f t="shared" si="797"/>
        <v>0.980285303751916-1.01673648011716i</v>
      </c>
      <c r="AD1577" t="str">
        <f t="shared" si="798"/>
        <v>0.39866927173908+0.215820438041378i</v>
      </c>
      <c r="AE1577" t="str">
        <f t="shared" si="799"/>
        <v>-0.0057579234658604-0.00360915019802747i</v>
      </c>
      <c r="AF1577" t="str">
        <f t="shared" si="800"/>
        <v>-3.97537208849422-0.62158171865612i</v>
      </c>
      <c r="AG1577" t="str">
        <f t="shared" si="801"/>
        <v>1.0132380565572-0.0237407424069384i</v>
      </c>
      <c r="AH1577" t="str">
        <f t="shared" si="802"/>
        <v>0.0199512589204522+0.0181599896528438i</v>
      </c>
      <c r="AI1577">
        <f t="shared" si="803"/>
        <v>-31.379652997300937</v>
      </c>
      <c r="AJ1577">
        <f t="shared" si="804"/>
        <v>42.309017732381967</v>
      </c>
      <c r="AK1577"/>
      <c r="AL1577"/>
      <c r="AM1577"/>
      <c r="AN1577"/>
    </row>
    <row r="1578" spans="1:40" x14ac:dyDescent="0.35">
      <c r="A1578"/>
      <c r="B1578">
        <f t="shared" si="770"/>
        <v>144400</v>
      </c>
      <c r="C1578" s="237" t="str">
        <f t="shared" si="773"/>
        <v>-1.01445765871801E-06+0.00469408730682605i</v>
      </c>
      <c r="D1578" s="208" t="str">
        <f t="shared" si="774"/>
        <v>-1.64875329722198+0.0359880026856664i</v>
      </c>
      <c r="E1578" t="str">
        <f t="shared" si="775"/>
        <v>36500</v>
      </c>
      <c r="F1578" t="str">
        <f t="shared" si="776"/>
        <v>0.21505376344086</v>
      </c>
      <c r="G1578" t="str">
        <f t="shared" si="771"/>
        <v>0.21505376344086</v>
      </c>
      <c r="H1578" t="str">
        <f t="shared" si="777"/>
        <v>2.32687380633781+0.657217342153361i</v>
      </c>
      <c r="I1578" t="str">
        <f t="shared" si="778"/>
        <v>567.057473972958i</v>
      </c>
      <c r="J1578" t="str">
        <f t="shared" si="772"/>
        <v>-434.255736408238+124.054029466116i</v>
      </c>
      <c r="K1578" t="str">
        <f t="shared" si="779"/>
        <v>0.344887214496391-1.20729050038495i</v>
      </c>
      <c r="L1578" t="str">
        <f t="shared" si="780"/>
        <v>0.105789067580562-0.314651582829095i</v>
      </c>
      <c r="M1578" t="str">
        <f t="shared" si="781"/>
        <v>0.450676282076953-1.52194208321404i</v>
      </c>
      <c r="N1578" t="str">
        <f t="shared" si="782"/>
        <v>-1.80114379251714i</v>
      </c>
      <c r="O1578" t="str">
        <f t="shared" si="783"/>
        <v>-0.228315825463406-0.973587121855545i</v>
      </c>
      <c r="P1578" t="str">
        <f t="shared" si="784"/>
        <v>1.22831582546341+0.973587121855545i</v>
      </c>
      <c r="Q1578" t="str">
        <f t="shared" si="785"/>
        <v>-1.22831582546341+0.827556670661595i</v>
      </c>
      <c r="R1578" t="str">
        <f t="shared" si="786"/>
        <v>-0.320504242203878-1.00855376099981i</v>
      </c>
      <c r="S1578" t="str">
        <f t="shared" si="787"/>
        <v>0.201112935781881i</v>
      </c>
      <c r="T1578" t="str">
        <f t="shared" si="788"/>
        <v>0.202833207768529-0.064457549080169i</v>
      </c>
      <c r="U1578" t="str">
        <f t="shared" si="789"/>
        <v>0.00005-0.000984090219948898i</v>
      </c>
      <c r="V1578" t="str">
        <f t="shared" si="790"/>
        <v>0.00002-0.0110218104634277i</v>
      </c>
      <c r="W1578" t="str">
        <f t="shared" si="791"/>
        <v>0.0000422726309736273-0.000903590263942338i</v>
      </c>
      <c r="X1578" t="str">
        <f t="shared" si="792"/>
        <v>0.0000463434040729899-0.000903189985613942i</v>
      </c>
      <c r="Y1578" t="str">
        <f t="shared" si="793"/>
        <v>0.009+0.725833566685386i</v>
      </c>
      <c r="Z1578" t="str">
        <f t="shared" si="794"/>
        <v>-0.0149388878743968-0.000953557997955022i</v>
      </c>
      <c r="AA1578" t="str">
        <f t="shared" si="795"/>
        <v>0.206535207182922-16.5507364530812i</v>
      </c>
      <c r="AB1578" t="str">
        <f t="shared" si="796"/>
        <v>0.610155348586425-0.19389881351637i</v>
      </c>
      <c r="AC1578" t="str">
        <f t="shared" si="797"/>
        <v>0.979879779814462-1.0160066986865i</v>
      </c>
      <c r="AD1578" t="str">
        <f t="shared" si="798"/>
        <v>0.398949919622856+0.215778487949744i</v>
      </c>
      <c r="AE1578" t="str">
        <f t="shared" si="799"/>
        <v>-0.00575411081377433-0.00360391252382799i</v>
      </c>
      <c r="AF1578" t="str">
        <f t="shared" si="800"/>
        <v>-3.97562710355979-0.621229339467695i</v>
      </c>
      <c r="AG1578" t="str">
        <f t="shared" si="801"/>
        <v>1.01322635812799-0.0237412238250482i</v>
      </c>
      <c r="AH1578" t="str">
        <f t="shared" si="802"/>
        <v>0.0199429978775534+0.0181360322869594i</v>
      </c>
      <c r="AI1578">
        <f t="shared" si="803"/>
        <v>-31.386813972286063</v>
      </c>
      <c r="AJ1578">
        <f t="shared" si="804"/>
        <v>42.283179324122003</v>
      </c>
      <c r="AK1578"/>
      <c r="AL1578"/>
      <c r="AM1578"/>
      <c r="AN1578"/>
    </row>
    <row r="1579" spans="1:40" x14ac:dyDescent="0.35">
      <c r="A1579"/>
      <c r="B1579">
        <f t="shared" si="770"/>
        <v>144500</v>
      </c>
      <c r="C1579" s="237" t="str">
        <f t="shared" si="773"/>
        <v>-1.01305405098374E-06+0.00469083880380266i</v>
      </c>
      <c r="D1579" s="208" t="str">
        <f t="shared" si="774"/>
        <v>-1.64875328646099+0.0359630974958204i</v>
      </c>
      <c r="E1579" t="str">
        <f t="shared" si="775"/>
        <v>36500</v>
      </c>
      <c r="F1579" t="str">
        <f t="shared" si="776"/>
        <v>0.21505376344086</v>
      </c>
      <c r="G1579" t="str">
        <f t="shared" si="771"/>
        <v>0.21505376344086</v>
      </c>
      <c r="H1579" t="str">
        <f t="shared" si="777"/>
        <v>2.32712836332938+0.656840402050473i</v>
      </c>
      <c r="I1579" t="str">
        <f t="shared" si="778"/>
        <v>567.450173054656i</v>
      </c>
      <c r="J1579" t="str">
        <f t="shared" si="772"/>
        <v>-434.858792430714+124.139939458821i</v>
      </c>
      <c r="K1579" t="str">
        <f t="shared" si="779"/>
        <v>0.344443955476846-1.20657769926177i</v>
      </c>
      <c r="L1579" t="str">
        <f t="shared" si="780"/>
        <v>0.105657543900633-0.314478019867917i</v>
      </c>
      <c r="M1579" t="str">
        <f t="shared" si="781"/>
        <v>0.450101499377479-1.52105571912969i</v>
      </c>
      <c r="N1579" t="str">
        <f t="shared" si="782"/>
        <v>-1.80239112201335i</v>
      </c>
      <c r="O1579" t="str">
        <f t="shared" si="783"/>
        <v>-0.229530031472348-0.973301579497487i</v>
      </c>
      <c r="P1579" t="str">
        <f t="shared" si="784"/>
        <v>1.22953003147235+0.973301579497487i</v>
      </c>
      <c r="Q1579" t="str">
        <f t="shared" si="785"/>
        <v>-1.22953003147235+0.829089542515863i</v>
      </c>
      <c r="R1579" t="str">
        <f t="shared" si="786"/>
        <v>-0.320485279901133-1.00771233062935i</v>
      </c>
      <c r="S1579" t="str">
        <f t="shared" si="787"/>
        <v>0.201252210668157i</v>
      </c>
      <c r="T1579" t="str">
        <f t="shared" si="788"/>
        <v>0.202804334256717-0.0644983710667061i</v>
      </c>
      <c r="U1579" t="str">
        <f t="shared" si="789"/>
        <v>0.0000500000000000002-0.00098340918865482i</v>
      </c>
      <c r="V1579" t="str">
        <f t="shared" si="790"/>
        <v>0.00002-0.0110141829129339i</v>
      </c>
      <c r="W1579" t="str">
        <f t="shared" si="791"/>
        <v>0.0000422726296554922-0.000902965167881099i</v>
      </c>
      <c r="X1579" t="str">
        <f t="shared" si="792"/>
        <v>0.0000463377602109441-0.000902565191943462i</v>
      </c>
      <c r="Y1579" t="str">
        <f t="shared" si="793"/>
        <v>0.009+0.72633622150996i</v>
      </c>
      <c r="Z1579" t="str">
        <f t="shared" si="794"/>
        <v>-0.0149182012237422-0.000952545010226501i</v>
      </c>
      <c r="AA1579" t="str">
        <f t="shared" si="795"/>
        <v>0.206248649191724-16.539257726136i</v>
      </c>
      <c r="AB1579" t="str">
        <f t="shared" si="796"/>
        <v>0.610068492356824-0.194021612705416i</v>
      </c>
      <c r="AC1579" t="str">
        <f t="shared" si="797"/>
        <v>0.979475059492426-1.01527758815052i</v>
      </c>
      <c r="AD1579" t="str">
        <f t="shared" si="798"/>
        <v>0.39923055360085+0.215736193405429i</v>
      </c>
      <c r="AE1579" t="str">
        <f t="shared" si="799"/>
        <v>-0.00575030329872989-0.00359868101622882i</v>
      </c>
      <c r="AF1579" t="str">
        <f t="shared" si="800"/>
        <v>-3.97588164979037-0.620877304554653i</v>
      </c>
      <c r="AG1579" t="str">
        <f t="shared" si="801"/>
        <v>1.01321465530286-0.0237417038252444i</v>
      </c>
      <c r="AH1579" t="str">
        <f t="shared" si="802"/>
        <v>0.0199347430723439+0.0181121022067439i</v>
      </c>
      <c r="AI1579">
        <f t="shared" si="803"/>
        <v>-31.393971679081162</v>
      </c>
      <c r="AJ1579">
        <f t="shared" si="804"/>
        <v>42.25733230114421</v>
      </c>
      <c r="AK1579"/>
      <c r="AL1579"/>
      <c r="AM1579"/>
      <c r="AN1579"/>
    </row>
    <row r="1580" spans="1:40" x14ac:dyDescent="0.35">
      <c r="A1580"/>
      <c r="B1580">
        <f t="shared" si="770"/>
        <v>144600</v>
      </c>
      <c r="C1580" s="237" t="str">
        <f t="shared" si="773"/>
        <v>-1.01165335429148E-06+0.00468759479386719i</v>
      </c>
      <c r="D1580" s="208" t="str">
        <f t="shared" si="774"/>
        <v>-1.64875327572231+0.0359382267529818i</v>
      </c>
      <c r="E1580" t="str">
        <f t="shared" si="775"/>
        <v>36500</v>
      </c>
      <c r="F1580" t="str">
        <f t="shared" si="776"/>
        <v>0.21505376344086</v>
      </c>
      <c r="G1580" t="str">
        <f t="shared" si="771"/>
        <v>0.21505376344086</v>
      </c>
      <c r="H1580" t="str">
        <f t="shared" si="777"/>
        <v>2.32738245257285+0.656463840294859i</v>
      </c>
      <c r="I1580" t="str">
        <f t="shared" si="778"/>
        <v>567.842872136355i</v>
      </c>
      <c r="J1580" t="str">
        <f t="shared" si="772"/>
        <v>-435.462265937458+124.225849451526i</v>
      </c>
      <c r="K1580" t="str">
        <f t="shared" si="779"/>
        <v>0.344001528688063-1.20586565380587i</v>
      </c>
      <c r="L1580" t="str">
        <f t="shared" si="780"/>
        <v>0.105526256139405-0.314304617757595i</v>
      </c>
      <c r="M1580" t="str">
        <f t="shared" si="781"/>
        <v>0.449527784827468-1.52017027156347i</v>
      </c>
      <c r="N1580" t="str">
        <f t="shared" si="782"/>
        <v>-1.80363845150955i</v>
      </c>
      <c r="O1580" t="str">
        <f t="shared" si="783"/>
        <v>-0.230743880371419-0.973014522846982i</v>
      </c>
      <c r="P1580" t="str">
        <f t="shared" si="784"/>
        <v>1.23074388037142+0.973014522846982i</v>
      </c>
      <c r="Q1580" t="str">
        <f t="shared" si="785"/>
        <v>-1.23074388037142+0.830623928662568i</v>
      </c>
      <c r="R1580" t="str">
        <f t="shared" si="786"/>
        <v>-0.320466301015237-1.00687195814148i</v>
      </c>
      <c r="S1580" t="str">
        <f t="shared" si="787"/>
        <v>0.201391485554432i</v>
      </c>
      <c r="T1580" t="str">
        <f t="shared" si="788"/>
        <v>0.202775439413213-0.0645391844315924i</v>
      </c>
      <c r="U1580" t="str">
        <f t="shared" si="789"/>
        <v>0.0000499999999999999-0.000982729099312729i</v>
      </c>
      <c r="V1580" t="str">
        <f t="shared" si="790"/>
        <v>0.00002-0.0110065659123026i</v>
      </c>
      <c r="W1580" t="str">
        <f t="shared" si="791"/>
        <v>0.0000422726283364442-0.00090234093656265i</v>
      </c>
      <c r="X1580" t="str">
        <f t="shared" si="792"/>
        <v>0.0000463321280501442-0.000901941262544699i</v>
      </c>
      <c r="Y1580" t="str">
        <f t="shared" si="793"/>
        <v>0.009+0.726838876334534i</v>
      </c>
      <c r="Z1580" t="str">
        <f t="shared" si="794"/>
        <v>-0.0148975575343104-0.00095153415755783i</v>
      </c>
      <c r="AA1580" t="str">
        <f t="shared" si="795"/>
        <v>0.205962687713441-16.5277949274356i</v>
      </c>
      <c r="AB1580" t="str">
        <f t="shared" si="796"/>
        <v>0.609981571958017-0.194144385959131i</v>
      </c>
      <c r="AC1580" t="str">
        <f t="shared" si="797"/>
        <v>0.979071140901849-1.01454914764903i</v>
      </c>
      <c r="AD1580" t="str">
        <f t="shared" si="798"/>
        <v>0.39951117327305+0.215693554369076i</v>
      </c>
      <c r="AE1580" t="str">
        <f t="shared" si="799"/>
        <v>-0.0057465009048879-0.00359345566368854i</v>
      </c>
      <c r="AF1580" t="str">
        <f t="shared" si="800"/>
        <v>-3.97613572829516-0.620525613541877i</v>
      </c>
      <c r="AG1580" t="str">
        <f t="shared" si="801"/>
        <v>1.01320294808826-0.0237421823864029i</v>
      </c>
      <c r="AH1580" t="str">
        <f t="shared" si="802"/>
        <v>0.0199264944796868+0.0180881993612429i</v>
      </c>
      <c r="AI1580">
        <f t="shared" si="803"/>
        <v>-31.401126124402154</v>
      </c>
      <c r="AJ1580">
        <f t="shared" si="804"/>
        <v>42.231476674483986</v>
      </c>
      <c r="AK1580"/>
      <c r="AL1580"/>
      <c r="AM1580"/>
      <c r="AN1580"/>
    </row>
    <row r="1581" spans="1:40" x14ac:dyDescent="0.35">
      <c r="A1581"/>
      <c r="B1581">
        <f t="shared" si="770"/>
        <v>144700</v>
      </c>
      <c r="C1581" s="237" t="str">
        <f t="shared" si="773"/>
        <v>-1.01025556059691E-06+0.00468435526770432i</v>
      </c>
      <c r="D1581" s="208" t="str">
        <f t="shared" si="774"/>
        <v>-1.6487532650059+0.0359133903857331i</v>
      </c>
      <c r="E1581" t="str">
        <f t="shared" si="775"/>
        <v>36500</v>
      </c>
      <c r="F1581" t="str">
        <f t="shared" si="776"/>
        <v>0.21505376344086</v>
      </c>
      <c r="G1581" t="str">
        <f t="shared" si="771"/>
        <v>0.21505376344086</v>
      </c>
      <c r="H1581" t="str">
        <f t="shared" si="777"/>
        <v>2.32763607517441+0.656087656440076i</v>
      </c>
      <c r="I1581" t="str">
        <f t="shared" si="778"/>
        <v>568.235571218054i</v>
      </c>
      <c r="J1581" t="str">
        <f t="shared" si="772"/>
        <v>-436.066156928467+124.311759444231i</v>
      </c>
      <c r="K1581" t="str">
        <f t="shared" si="779"/>
        <v>0.343559932105186-1.2051543630104i</v>
      </c>
      <c r="L1581" t="str">
        <f t="shared" si="780"/>
        <v>0.105395203756679-0.314131376345889i</v>
      </c>
      <c r="M1581" t="str">
        <f t="shared" si="781"/>
        <v>0.448955135861865-1.51928573935629i</v>
      </c>
      <c r="N1581" t="str">
        <f t="shared" si="782"/>
        <v>-1.80488578100575i</v>
      </c>
      <c r="O1581" t="str">
        <f t="shared" si="783"/>
        <v>-0.231957370272083-0.97272595235064i</v>
      </c>
      <c r="P1581" t="str">
        <f t="shared" si="784"/>
        <v>1.23195737027208+0.97272595235064i</v>
      </c>
      <c r="Q1581" t="str">
        <f t="shared" si="785"/>
        <v>-1.23195737027208+0.83215982865511i</v>
      </c>
      <c r="R1581" t="str">
        <f t="shared" si="786"/>
        <v>-0.320447305538295-1.00603264132967i</v>
      </c>
      <c r="S1581" t="str">
        <f t="shared" si="787"/>
        <v>0.201530760440708i</v>
      </c>
      <c r="T1581" t="str">
        <f t="shared" si="788"/>
        <v>0.202746523235342-0.0645799891663085i</v>
      </c>
      <c r="U1581" t="str">
        <f t="shared" si="789"/>
        <v>0.0000500000000000001-0.000982049949969739i</v>
      </c>
      <c r="V1581" t="str">
        <f t="shared" si="790"/>
        <v>0.00002-0.010998959439661i</v>
      </c>
      <c r="W1581" t="str">
        <f t="shared" si="791"/>
        <v>0.0000422726270164842-0.000901717568194182i</v>
      </c>
      <c r="X1581" t="str">
        <f t="shared" si="792"/>
        <v>0.0000463265075582544-0.000901318195625956i</v>
      </c>
      <c r="Y1581" t="str">
        <f t="shared" si="793"/>
        <v>0.009+0.727341531159109i</v>
      </c>
      <c r="Z1581" t="str">
        <f t="shared" si="794"/>
        <v>-0.0148769566871839-0.00095052543348785i</v>
      </c>
      <c r="AA1581" t="str">
        <f t="shared" si="795"/>
        <v>0.205677321092071-16.5163480238137i</v>
      </c>
      <c r="AB1581" t="str">
        <f t="shared" si="796"/>
        <v>0.609894587381957-0.194267133251887i</v>
      </c>
      <c r="AC1581" t="str">
        <f t="shared" si="797"/>
        <v>0.978668022164263-1.01382137632259i</v>
      </c>
      <c r="AD1581" t="str">
        <f t="shared" si="798"/>
        <v>0.399791778239296+0.215650570801739i</v>
      </c>
      <c r="AE1581" t="str">
        <f t="shared" si="799"/>
        <v>-0.00574270361646503-0.00358823645469975i</v>
      </c>
      <c r="AF1581" t="str">
        <f t="shared" si="800"/>
        <v>-3.97638934018031-0.620174266054343i</v>
      </c>
      <c r="AG1581" t="str">
        <f t="shared" si="801"/>
        <v>1.01319123649064-0.0237426594874496i</v>
      </c>
      <c r="AH1581" t="str">
        <f t="shared" si="802"/>
        <v>0.0199182520745364+0.0180643236996487i</v>
      </c>
      <c r="AI1581">
        <f t="shared" si="803"/>
        <v>-31.408277314951874</v>
      </c>
      <c r="AJ1581">
        <f t="shared" si="804"/>
        <v>42.205612455141143</v>
      </c>
      <c r="AK1581"/>
      <c r="AL1581"/>
      <c r="AM1581"/>
      <c r="AN1581"/>
    </row>
    <row r="1582" spans="1:40" x14ac:dyDescent="0.35">
      <c r="A1582"/>
      <c r="B1582">
        <f t="shared" si="770"/>
        <v>144800</v>
      </c>
      <c r="C1582" s="237" t="str">
        <f t="shared" si="773"/>
        <v>-1.00886066188346E-06+0.00468112021602449i</v>
      </c>
      <c r="D1582" s="208" t="str">
        <f t="shared" si="774"/>
        <v>-1.64875325431167+0.0358885883228544i</v>
      </c>
      <c r="E1582" t="str">
        <f t="shared" si="775"/>
        <v>36500</v>
      </c>
      <c r="F1582" t="str">
        <f t="shared" si="776"/>
        <v>0.21505376344086</v>
      </c>
      <c r="G1582" t="str">
        <f t="shared" si="771"/>
        <v>0.21505376344086</v>
      </c>
      <c r="H1582" t="str">
        <f t="shared" si="777"/>
        <v>2.32788923223702+0.65571185003993i</v>
      </c>
      <c r="I1582" t="str">
        <f t="shared" si="778"/>
        <v>568.628270299753i</v>
      </c>
      <c r="J1582" t="str">
        <f t="shared" si="772"/>
        <v>-436.670465403742+124.397669436937i</v>
      </c>
      <c r="K1582" t="str">
        <f t="shared" si="779"/>
        <v>0.343119163709321-1.20444382586965i</v>
      </c>
      <c r="L1582" t="str">
        <f t="shared" si="780"/>
        <v>0.105264386213726-0.313958295480487i</v>
      </c>
      <c r="M1582" t="str">
        <f t="shared" si="781"/>
        <v>0.448383549923047-1.51840212135014i</v>
      </c>
      <c r="N1582" t="str">
        <f t="shared" si="782"/>
        <v>-1.80613311050195i</v>
      </c>
      <c r="O1582" t="str">
        <f t="shared" si="783"/>
        <v>-0.233170499286356-0.972435868457428i</v>
      </c>
      <c r="P1582" t="str">
        <f t="shared" si="784"/>
        <v>1.23317049928636+0.972435868457428i</v>
      </c>
      <c r="Q1582" t="str">
        <f t="shared" si="785"/>
        <v>-1.23317049928636+0.833697242044522i</v>
      </c>
      <c r="R1582" t="str">
        <f t="shared" si="786"/>
        <v>-0.320428293462418-1.00519437799349i</v>
      </c>
      <c r="S1582" t="str">
        <f t="shared" si="787"/>
        <v>0.201670035326983i</v>
      </c>
      <c r="T1582" t="str">
        <f t="shared" si="788"/>
        <v>0.202717585720432-0.0646207852623307i</v>
      </c>
      <c r="U1582" t="str">
        <f t="shared" si="789"/>
        <v>0.0000499999999999998-0.000981371738678317i</v>
      </c>
      <c r="V1582" t="str">
        <f t="shared" si="790"/>
        <v>0.00002-0.0109913634731972i</v>
      </c>
      <c r="W1582" t="str">
        <f t="shared" si="791"/>
        <v>0.0000422726256956114-0.000901095060987788i</v>
      </c>
      <c r="X1582" t="str">
        <f t="shared" si="792"/>
        <v>0.0000463208987030488-0.000900695989400452i</v>
      </c>
      <c r="Y1582" t="str">
        <f t="shared" si="793"/>
        <v>0.009+0.727844185983683i</v>
      </c>
      <c r="Z1582" t="str">
        <f t="shared" si="794"/>
        <v>-0.014856398563856-0.000949518831580277i</v>
      </c>
      <c r="AA1582" t="str">
        <f t="shared" si="795"/>
        <v>0.205392547677363-16.5049169821961i</v>
      </c>
      <c r="AB1582" t="str">
        <f t="shared" si="796"/>
        <v>0.609807538620606-0.194389854558044i</v>
      </c>
      <c r="AC1582" t="str">
        <f t="shared" si="797"/>
        <v>0.978265701406664-1.0130942733126i</v>
      </c>
      <c r="AD1582" t="str">
        <f t="shared" si="798"/>
        <v>0.400072368099278+0.21560724266491i</v>
      </c>
      <c r="AE1582" t="str">
        <f t="shared" si="799"/>
        <v>-0.0057389114177332-0.00358302337778913i</v>
      </c>
      <c r="AF1582" t="str">
        <f t="shared" si="800"/>
        <v>-3.97664248654869-0.619823261717076i</v>
      </c>
      <c r="AG1582" t="str">
        <f t="shared" si="801"/>
        <v>1.01317952051646-0.0237431351073596i</v>
      </c>
      <c r="AH1582" t="str">
        <f t="shared" si="802"/>
        <v>0.0199100158319343+0.0180404751712987i</v>
      </c>
      <c r="AI1582">
        <f t="shared" si="803"/>
        <v>-31.415425257421191</v>
      </c>
      <c r="AJ1582">
        <f t="shared" si="804"/>
        <v>42.179739654083299</v>
      </c>
      <c r="AK1582"/>
      <c r="AL1582"/>
      <c r="AM1582"/>
      <c r="AN1582"/>
    </row>
    <row r="1583" spans="1:40" x14ac:dyDescent="0.35">
      <c r="A1583"/>
      <c r="B1583">
        <f t="shared" si="770"/>
        <v>144900</v>
      </c>
      <c r="C1583" s="237" t="str">
        <f t="shared" si="773"/>
        <v>-1.00746865016223E-06+0.00467788962956374i</v>
      </c>
      <c r="D1583" s="208" t="str">
        <f t="shared" si="774"/>
        <v>-1.64875324363958+0.035863820493322i</v>
      </c>
      <c r="E1583" t="str">
        <f t="shared" si="775"/>
        <v>36500</v>
      </c>
      <c r="F1583" t="str">
        <f t="shared" si="776"/>
        <v>0.21505376344086</v>
      </c>
      <c r="G1583" t="str">
        <f t="shared" si="771"/>
        <v>0.21505376344086</v>
      </c>
      <c r="H1583" t="str">
        <f t="shared" si="777"/>
        <v>2.32814192486057+0.655336420648524i</v>
      </c>
      <c r="I1583" t="str">
        <f t="shared" si="778"/>
        <v>569.020969381451i</v>
      </c>
      <c r="J1583" t="str">
        <f t="shared" si="772"/>
        <v>-437.275191363284+124.483579429641i</v>
      </c>
      <c r="K1583" t="str">
        <f t="shared" si="779"/>
        <v>0.342679221487509-1.20373404137905i</v>
      </c>
      <c r="L1583" t="str">
        <f t="shared" si="780"/>
        <v>0.105133802973278-0.313785375009004i</v>
      </c>
      <c r="M1583" t="str">
        <f t="shared" si="781"/>
        <v>0.447813024460787-1.51751941638805i</v>
      </c>
      <c r="N1583" t="str">
        <f t="shared" si="782"/>
        <v>-1.80738043999816i</v>
      </c>
      <c r="O1583" t="str">
        <f t="shared" si="783"/>
        <v>-0.234383265526825-0.972144271618664i</v>
      </c>
      <c r="P1583" t="str">
        <f t="shared" si="784"/>
        <v>1.23438326552682+0.972144271618664i</v>
      </c>
      <c r="Q1583" t="str">
        <f t="shared" si="785"/>
        <v>-1.23438326552682+0.835236168379496i</v>
      </c>
      <c r="R1583" t="str">
        <f t="shared" si="786"/>
        <v>-0.320409264779678-1.00435716593859i</v>
      </c>
      <c r="S1583" t="str">
        <f t="shared" si="787"/>
        <v>0.201809310213259i</v>
      </c>
      <c r="T1583" t="str">
        <f t="shared" si="788"/>
        <v>0.202688626865811-0.0646615727111243i</v>
      </c>
      <c r="U1583" t="str">
        <f t="shared" si="789"/>
        <v>0.00005-0.000980694463496349i</v>
      </c>
      <c r="V1583" t="str">
        <f t="shared" si="790"/>
        <v>0.00002-0.0109837779911591i</v>
      </c>
      <c r="W1583" t="str">
        <f t="shared" si="791"/>
        <v>0.0000422726243738266-0.000900473413160553i</v>
      </c>
      <c r="X1583" t="str">
        <f t="shared" si="792"/>
        <v>0.0000463153014524152-0.000900074642086386i</v>
      </c>
      <c r="Y1583" t="str">
        <f t="shared" si="793"/>
        <v>0.009+0.728346840808258i</v>
      </c>
      <c r="Z1583" t="str">
        <f t="shared" si="794"/>
        <v>-0.0148358830462306-0.000948514345423649i</v>
      </c>
      <c r="AA1583" t="str">
        <f t="shared" si="795"/>
        <v>0.205108365824785-16.4935017696003i</v>
      </c>
      <c r="AB1583" t="str">
        <f t="shared" si="796"/>
        <v>0.609720425665926-0.194512549851928i</v>
      </c>
      <c r="AC1583" t="str">
        <f t="shared" si="797"/>
        <v>0.977864176761527-1.0123678377612i</v>
      </c>
      <c r="AD1583" t="str">
        <f t="shared" si="798"/>
        <v>0.400352942452549+0.215563569920507i</v>
      </c>
      <c r="AE1583" t="str">
        <f t="shared" si="799"/>
        <v>-0.00573512429301996-0.0035778164215174i</v>
      </c>
      <c r="AF1583" t="str">
        <f t="shared" si="800"/>
        <v>-3.97689516850015-0.619472600155202i</v>
      </c>
      <c r="AG1583" t="str">
        <f t="shared" si="801"/>
        <v>1.0131678001722-0.0237436092251579i</v>
      </c>
      <c r="AH1583" t="str">
        <f t="shared" si="802"/>
        <v>0.0199017857270129+0.018016653725677i</v>
      </c>
      <c r="AI1583">
        <f t="shared" si="803"/>
        <v>-31.422569958487657</v>
      </c>
      <c r="AJ1583">
        <f t="shared" si="804"/>
        <v>42.15385828224386</v>
      </c>
      <c r="AK1583"/>
      <c r="AL1583"/>
      <c r="AM1583"/>
      <c r="AN1583"/>
    </row>
    <row r="1584" spans="1:40" x14ac:dyDescent="0.35">
      <c r="A1584"/>
      <c r="B1584">
        <f t="shared" si="770"/>
        <v>145000</v>
      </c>
      <c r="C1584" s="237" t="str">
        <f t="shared" si="773"/>
        <v>-1.00607951747184E-06+0.0046746634990837i</v>
      </c>
      <c r="D1584" s="208" t="str">
        <f t="shared" si="774"/>
        <v>-1.64875323298956+0.0358390868263084i</v>
      </c>
      <c r="E1584" t="str">
        <f t="shared" si="775"/>
        <v>36500</v>
      </c>
      <c r="F1584" t="str">
        <f t="shared" si="776"/>
        <v>0.21505376344086</v>
      </c>
      <c r="G1584" t="str">
        <f t="shared" si="771"/>
        <v>0.21505376344086</v>
      </c>
      <c r="H1584" t="str">
        <f t="shared" si="777"/>
        <v>2.3283941541418+0.654961367820236i</v>
      </c>
      <c r="I1584" t="str">
        <f t="shared" si="778"/>
        <v>569.41366846315i</v>
      </c>
      <c r="J1584" t="str">
        <f t="shared" si="772"/>
        <v>-437.880334807091+124.569489422346i</v>
      </c>
      <c r="K1584" t="str">
        <f t="shared" si="779"/>
        <v>0.342240103432735-1.20302500853517i</v>
      </c>
      <c r="L1584" t="str">
        <f t="shared" si="780"/>
        <v>0.10500345349953-0.313612614778992i</v>
      </c>
      <c r="M1584" t="str">
        <f t="shared" si="781"/>
        <v>0.447243556932265-1.51663762331416i</v>
      </c>
      <c r="N1584" t="str">
        <f t="shared" si="782"/>
        <v>-1.80862776949436i</v>
      </c>
      <c r="O1584" t="str">
        <f t="shared" si="783"/>
        <v>-0.235595667106611-0.971851162288028i</v>
      </c>
      <c r="P1584" t="str">
        <f t="shared" si="784"/>
        <v>1.23559566710661+0.971851162288028i</v>
      </c>
      <c r="Q1584" t="str">
        <f t="shared" si="785"/>
        <v>-1.23559566710661+0.836776607206332i</v>
      </c>
      <c r="R1584" t="str">
        <f t="shared" si="786"/>
        <v>-0.320390219482181-1.00352100297664i</v>
      </c>
      <c r="S1584" t="str">
        <f t="shared" si="787"/>
        <v>0.201948585099534i</v>
      </c>
      <c r="T1584" t="str">
        <f t="shared" si="788"/>
        <v>0.202659646668798-0.0647023515041556i</v>
      </c>
      <c r="U1584" t="str">
        <f t="shared" si="789"/>
        <v>0.0000500000000000002-0.000980018122487045i</v>
      </c>
      <c r="V1584" t="str">
        <f t="shared" si="790"/>
        <v>0.00002-0.0109762029718549i</v>
      </c>
      <c r="W1584" t="str">
        <f t="shared" si="791"/>
        <v>0.0000422726230511294-0.000899852622934435i</v>
      </c>
      <c r="X1584" t="str">
        <f t="shared" si="792"/>
        <v>0.0000463097157743499-0.000899454151906824i</v>
      </c>
      <c r="Y1584" t="str">
        <f t="shared" si="793"/>
        <v>0.009+0.728849495632832i</v>
      </c>
      <c r="Z1584" t="str">
        <f t="shared" si="794"/>
        <v>-0.0148154100166183-0.000947511968631144i</v>
      </c>
      <c r="AA1584" t="str">
        <f t="shared" si="795"/>
        <v>0.20482477389551-16.4821023531356i</v>
      </c>
      <c r="AB1584" t="str">
        <f t="shared" si="796"/>
        <v>0.609633248509852-0.194635219107868i</v>
      </c>
      <c r="AC1584" t="str">
        <f t="shared" si="797"/>
        <v>0.97746344636673-1.01164206881137i</v>
      </c>
      <c r="AD1584" t="str">
        <f t="shared" si="798"/>
        <v>0.400633500898507+0.215519552530869i</v>
      </c>
      <c r="AE1584" t="str">
        <f t="shared" si="799"/>
        <v>-0.00573134222670761-0.00357261557447888i</v>
      </c>
      <c r="AF1584" t="str">
        <f t="shared" si="800"/>
        <v>-3.97714738713136-0.619122280993928i</v>
      </c>
      <c r="AG1584" t="str">
        <f t="shared" si="801"/>
        <v>1.01315607546435-0.0237440818199191i</v>
      </c>
      <c r="AH1584" t="str">
        <f t="shared" si="802"/>
        <v>0.0198935617349916+0.0179928593124112i</v>
      </c>
      <c r="AI1584">
        <f t="shared" si="803"/>
        <v>-31.429711424816958</v>
      </c>
      <c r="AJ1584">
        <f t="shared" si="804"/>
        <v>42.127968350522721</v>
      </c>
      <c r="AK1584"/>
      <c r="AL1584"/>
      <c r="AM1584"/>
      <c r="AN1584"/>
    </row>
    <row r="1585" spans="1:40" x14ac:dyDescent="0.35">
      <c r="A1585"/>
      <c r="B1585">
        <f t="shared" si="770"/>
        <v>145100</v>
      </c>
      <c r="C1585" s="237" t="str">
        <f t="shared" si="773"/>
        <v>-1.00469325587836E-06+0.00467144181537145i</v>
      </c>
      <c r="D1585" s="208" t="str">
        <f t="shared" si="774"/>
        <v>-1.64875322236156+0.0358143872511811i</v>
      </c>
      <c r="E1585" t="str">
        <f t="shared" si="775"/>
        <v>36500</v>
      </c>
      <c r="F1585" t="str">
        <f t="shared" si="776"/>
        <v>0.21505376344086</v>
      </c>
      <c r="G1585" t="str">
        <f t="shared" si="771"/>
        <v>0.21505376344086</v>
      </c>
      <c r="H1585" t="str">
        <f t="shared" si="777"/>
        <v>2.32864592117439+0.654586691109725i</v>
      </c>
      <c r="I1585" t="str">
        <f t="shared" si="778"/>
        <v>569.806367544849i</v>
      </c>
      <c r="J1585" t="str">
        <f t="shared" si="772"/>
        <v>-438.485895735165+124.655399415052i</v>
      </c>
      <c r="K1585" t="str">
        <f t="shared" si="779"/>
        <v>0.341801807543875-1.2023167263357i</v>
      </c>
      <c r="L1585" t="str">
        <f t="shared" si="780"/>
        <v>0.104873337258127-0.31344001463793i</v>
      </c>
      <c r="M1585" t="str">
        <f t="shared" si="781"/>
        <v>0.446675144802002-1.51575674097363i</v>
      </c>
      <c r="N1585" t="str">
        <f t="shared" si="782"/>
        <v>-1.80987509899056i</v>
      </c>
      <c r="O1585" t="str">
        <f t="shared" si="783"/>
        <v>-0.236807702139432-0.971556540921547i</v>
      </c>
      <c r="P1585" t="str">
        <f t="shared" si="784"/>
        <v>1.23680770213943+0.971556540921547i</v>
      </c>
      <c r="Q1585" t="str">
        <f t="shared" si="785"/>
        <v>-1.23680770213943+0.838318558069013i</v>
      </c>
      <c r="R1585" t="str">
        <f t="shared" si="786"/>
        <v>-0.320371157561991-1.00268588692538i</v>
      </c>
      <c r="S1585" t="str">
        <f t="shared" si="787"/>
        <v>0.20208785998581i</v>
      </c>
      <c r="T1585" t="str">
        <f t="shared" si="788"/>
        <v>0.202630645126724-0.0647431216328795i</v>
      </c>
      <c r="U1585" t="str">
        <f t="shared" si="789"/>
        <v>0.00005-0.000979342713718957i</v>
      </c>
      <c r="V1585" t="str">
        <f t="shared" si="790"/>
        <v>0.00002-0.0109686383936523i</v>
      </c>
      <c r="W1585" t="str">
        <f t="shared" si="791"/>
        <v>0.0000422726217275193-0.000899232688536293i</v>
      </c>
      <c r="X1585" t="str">
        <f t="shared" si="792"/>
        <v>0.0000463041416369591-0.000898834517089737i</v>
      </c>
      <c r="Y1585" t="str">
        <f t="shared" si="793"/>
        <v>0.009+0.729352150457406i</v>
      </c>
      <c r="Z1585" t="str">
        <f t="shared" si="794"/>
        <v>-0.0147949793577365-0.000946511694840478i</v>
      </c>
      <c r="AA1585" t="str">
        <f t="shared" si="795"/>
        <v>0.204541770256384-16.4707187000019i</v>
      </c>
      <c r="AB1585" t="str">
        <f t="shared" si="796"/>
        <v>0.609546007144356-0.19475786230016i</v>
      </c>
      <c r="AC1585" t="str">
        <f t="shared" si="797"/>
        <v>0.977063508365606-1.01091696560687i</v>
      </c>
      <c r="AD1585" t="str">
        <f t="shared" si="798"/>
        <v>0.400914043036421+0.215475190458778i</v>
      </c>
      <c r="AE1585" t="str">
        <f t="shared" si="799"/>
        <v>-0.00572756520323331-0.00356742082530171i</v>
      </c>
      <c r="AF1585" t="str">
        <f t="shared" si="800"/>
        <v>-3.97739914353595-0.618772303858544i</v>
      </c>
      <c r="AG1585" t="str">
        <f t="shared" si="801"/>
        <v>1.01314434639939-0.0237445528707667i</v>
      </c>
      <c r="AH1585" t="str">
        <f t="shared" si="802"/>
        <v>0.019885343831179+0.0179690918812749i</v>
      </c>
      <c r="AI1585">
        <f t="shared" si="803"/>
        <v>-31.4368496630617</v>
      </c>
      <c r="AJ1585">
        <f t="shared" si="804"/>
        <v>42.102069869787449</v>
      </c>
      <c r="AK1585"/>
      <c r="AL1585"/>
      <c r="AM1585"/>
      <c r="AN1585"/>
    </row>
    <row r="1586" spans="1:40" x14ac:dyDescent="0.35">
      <c r="A1586"/>
      <c r="B1586">
        <f t="shared" ref="B1586:B1649" si="805">B1585+100</f>
        <v>145200</v>
      </c>
      <c r="C1586" s="237" t="str">
        <f t="shared" si="773"/>
        <v>-1.00330985747514E-06+0.00466822456923946i</v>
      </c>
      <c r="D1586" s="208" t="str">
        <f t="shared" si="774"/>
        <v>-1.6487532117555+0.0357897216975025i</v>
      </c>
      <c r="E1586" t="str">
        <f t="shared" si="775"/>
        <v>36500</v>
      </c>
      <c r="F1586" t="str">
        <f t="shared" si="776"/>
        <v>0.21505376344086</v>
      </c>
      <c r="G1586" t="str">
        <f t="shared" si="771"/>
        <v>0.21505376344086</v>
      </c>
      <c r="H1586" t="str">
        <f t="shared" si="777"/>
        <v>2.32889722704884+0.654212390071923i</v>
      </c>
      <c r="I1586" t="str">
        <f t="shared" si="778"/>
        <v>570.199066626547i</v>
      </c>
      <c r="J1586" t="str">
        <f t="shared" si="772"/>
        <v>-439.091874147505+124.741309407756i</v>
      </c>
      <c r="K1586" t="str">
        <f t="shared" si="779"/>
        <v>0.341364331825686-1.20160919377949i</v>
      </c>
      <c r="L1586" t="str">
        <f t="shared" si="780"/>
        <v>0.104743453716168-0.313267574433238i</v>
      </c>
      <c r="M1586" t="str">
        <f t="shared" si="781"/>
        <v>0.446107785541854-1.51487676821273i</v>
      </c>
      <c r="N1586" t="str">
        <f t="shared" si="782"/>
        <v>-1.81112242848677i</v>
      </c>
      <c r="O1586" t="str">
        <f t="shared" si="783"/>
        <v>-0.238019368739577-0.9712604079776i</v>
      </c>
      <c r="P1586" t="str">
        <f t="shared" si="784"/>
        <v>1.23801936873958+0.9712604079776i</v>
      </c>
      <c r="Q1586" t="str">
        <f t="shared" si="785"/>
        <v>-1.23801936873958+0.83986202050917i</v>
      </c>
      <c r="R1586" t="str">
        <f t="shared" si="786"/>
        <v>-0.320352079011184-1.00185181560851i</v>
      </c>
      <c r="S1586" t="str">
        <f t="shared" si="787"/>
        <v>0.202227134872085i</v>
      </c>
      <c r="T1586" t="str">
        <f t="shared" si="788"/>
        <v>0.202601622236905-0.0647838830887475i</v>
      </c>
      <c r="U1586" t="str">
        <f t="shared" si="789"/>
        <v>0.0000500000000000002-0.000978668235265987i</v>
      </c>
      <c r="V1586" t="str">
        <f t="shared" si="790"/>
        <v>0.00002-0.010961084234979i</v>
      </c>
      <c r="W1586" t="str">
        <f t="shared" si="791"/>
        <v>0.0000422726204029974-0.000898613608197922i</v>
      </c>
      <c r="X1586" t="str">
        <f t="shared" si="792"/>
        <v>0.0000462985790084619-0.000898215735868022i</v>
      </c>
      <c r="Y1586" t="str">
        <f t="shared" si="793"/>
        <v>0.009+0.729854805281981i</v>
      </c>
      <c r="Z1586" t="str">
        <f t="shared" si="794"/>
        <v>-0.0147745909527076-0.000945513517713871i</v>
      </c>
      <c r="AA1586" t="str">
        <f t="shared" si="795"/>
        <v>0.204259353279906-16.4593507774906i</v>
      </c>
      <c r="AB1586" t="str">
        <f t="shared" si="796"/>
        <v>0.609458701561364-0.194880479403087i</v>
      </c>
      <c r="AC1586" t="str">
        <f t="shared" si="797"/>
        <v>0.976664360906858-1.01019252729225i</v>
      </c>
      <c r="AD1586" t="str">
        <f t="shared" si="798"/>
        <v>0.401194568465408+0.215430483667431i</v>
      </c>
      <c r="AE1586" t="str">
        <f t="shared" si="799"/>
        <v>-0.00572379320708924-0.00356223216264767i</v>
      </c>
      <c r="AF1586" t="str">
        <f t="shared" si="800"/>
        <v>-3.97765043880434-0.618422668374421i</v>
      </c>
      <c r="AG1586" t="str">
        <f t="shared" si="801"/>
        <v>1.01313261298383-0.0237450223568741i</v>
      </c>
      <c r="AH1586" t="str">
        <f t="shared" si="802"/>
        <v>0.0198771319909722+0.0179453513821851i</v>
      </c>
      <c r="AI1586">
        <f t="shared" si="803"/>
        <v>-31.44398467986197</v>
      </c>
      <c r="AJ1586">
        <f t="shared" si="804"/>
        <v>42.076162850870652</v>
      </c>
      <c r="AK1586"/>
      <c r="AL1586"/>
      <c r="AM1586"/>
      <c r="AN1586"/>
    </row>
    <row r="1587" spans="1:40" x14ac:dyDescent="0.35">
      <c r="A1587"/>
      <c r="B1587">
        <f t="shared" si="805"/>
        <v>145300</v>
      </c>
      <c r="C1587" s="237" t="str">
        <f t="shared" si="773"/>
        <v>-1.00192931438276E-06+0.00466501175152547i</v>
      </c>
      <c r="D1587" s="208" t="str">
        <f t="shared" si="774"/>
        <v>-1.64875320117133+0.0357650900950286i</v>
      </c>
      <c r="E1587" t="str">
        <f t="shared" si="775"/>
        <v>36500</v>
      </c>
      <c r="F1587" t="str">
        <f t="shared" si="776"/>
        <v>0.21505376344086</v>
      </c>
      <c r="G1587" t="str">
        <f t="shared" si="771"/>
        <v>0.21505376344086</v>
      </c>
      <c r="H1587" t="str">
        <f t="shared" si="777"/>
        <v>2.32914807285262+0.65383846426206i</v>
      </c>
      <c r="I1587" t="str">
        <f t="shared" si="778"/>
        <v>570.591765708246i</v>
      </c>
      <c r="J1587" t="str">
        <f t="shared" si="772"/>
        <v>-439.698270044112+124.827219400461i</v>
      </c>
      <c r="K1587" t="str">
        <f t="shared" si="779"/>
        <v>0.340927674288802-1.20090240986651i</v>
      </c>
      <c r="L1587" t="str">
        <f t="shared" si="780"/>
        <v>0.104613802342197-0.313095294012271i</v>
      </c>
      <c r="M1587" t="str">
        <f t="shared" si="781"/>
        <v>0.445541476630999-1.51399770387878i</v>
      </c>
      <c r="N1587" t="str">
        <f t="shared" si="782"/>
        <v>-1.81236975798297i</v>
      </c>
      <c r="O1587" t="str">
        <f t="shared" si="783"/>
        <v>-0.239230665021878-0.970962763916923i</v>
      </c>
      <c r="P1587" t="str">
        <f t="shared" si="784"/>
        <v>1.23923066502188+0.970962763916923i</v>
      </c>
      <c r="Q1587" t="str">
        <f t="shared" si="785"/>
        <v>-1.23923066502188+0.841406994066047i</v>
      </c>
      <c r="R1587" t="str">
        <f t="shared" si="786"/>
        <v>-0.320332983821811-1.00101878685575i</v>
      </c>
      <c r="S1587" t="str">
        <f t="shared" si="787"/>
        <v>0.202366409758361i</v>
      </c>
      <c r="T1587" t="str">
        <f t="shared" si="788"/>
        <v>0.202572577996668-0.064824635863203i</v>
      </c>
      <c r="U1587" t="str">
        <f t="shared" si="789"/>
        <v>0.0000499999999999999-0.000977994685207298i</v>
      </c>
      <c r="V1587" t="str">
        <f t="shared" si="790"/>
        <v>0.00002-0.0109535404743218i</v>
      </c>
      <c r="W1587" t="str">
        <f t="shared" si="791"/>
        <v>0.0000422726190775627-0.000897995380155926i</v>
      </c>
      <c r="X1587" t="str">
        <f t="shared" si="792"/>
        <v>0.0000462930278571827-0.000897597806479386i</v>
      </c>
      <c r="Y1587" t="str">
        <f t="shared" si="793"/>
        <v>0.009+0.730357460106555i</v>
      </c>
      <c r="Z1587" t="str">
        <f t="shared" si="794"/>
        <v>-0.0147542446850558-0.000944517430937803i</v>
      </c>
      <c r="AA1587" t="str">
        <f t="shared" si="795"/>
        <v>0.203977521344206-16.447998552983i</v>
      </c>
      <c r="AB1587" t="str">
        <f t="shared" si="796"/>
        <v>0.609371331752834-0.195003070390911i</v>
      </c>
      <c r="AC1587" t="str">
        <f t="shared" si="797"/>
        <v>0.976266002144605-1.00946875301289i</v>
      </c>
      <c r="AD1587" t="str">
        <f t="shared" si="798"/>
        <v>0.401475076784442+0.215385432120465i</v>
      </c>
      <c r="AE1587" t="str">
        <f t="shared" si="799"/>
        <v>-0.00572002622282138-0.00355704957521182i</v>
      </c>
      <c r="AF1587" t="str">
        <f t="shared" si="800"/>
        <v>-3.97790127402395-0.618073374167031i</v>
      </c>
      <c r="AG1587" t="str">
        <f t="shared" si="801"/>
        <v>1.01312087522416-0.0237454902574626i</v>
      </c>
      <c r="AH1587" t="str">
        <f t="shared" si="802"/>
        <v>0.0198689261898545+0.0179216377652022i</v>
      </c>
      <c r="AI1587">
        <f t="shared" si="803"/>
        <v>-31.451116481845748</v>
      </c>
      <c r="AJ1587">
        <f t="shared" si="804"/>
        <v>42.050247304573496</v>
      </c>
      <c r="AK1587"/>
      <c r="AL1587"/>
      <c r="AM1587"/>
      <c r="AN1587"/>
    </row>
    <row r="1588" spans="1:40" x14ac:dyDescent="0.35">
      <c r="A1588"/>
      <c r="B1588">
        <f t="shared" si="805"/>
        <v>145400</v>
      </c>
      <c r="C1588" s="237" t="str">
        <f t="shared" si="773"/>
        <v>-1.00055161874887E-06+0.00466180335309247i</v>
      </c>
      <c r="D1588" s="208" t="str">
        <f t="shared" si="774"/>
        <v>-1.64875319060901+0.035740492373709i</v>
      </c>
      <c r="E1588" t="str">
        <f t="shared" si="775"/>
        <v>36500</v>
      </c>
      <c r="F1588" t="str">
        <f t="shared" si="776"/>
        <v>0.21505376344086</v>
      </c>
      <c r="G1588" t="str">
        <f t="shared" si="771"/>
        <v>0.21505376344086</v>
      </c>
      <c r="H1588" t="str">
        <f t="shared" si="777"/>
        <v>2.32939845967015+0.653464913235658i</v>
      </c>
      <c r="I1588" t="str">
        <f t="shared" si="778"/>
        <v>570.984464789945i</v>
      </c>
      <c r="J1588" t="str">
        <f t="shared" si="772"/>
        <v>-440.305083424984+124.913129393167i</v>
      </c>
      <c r="K1588" t="str">
        <f t="shared" si="779"/>
        <v>0.3404918329497-1.20019637359789i</v>
      </c>
      <c r="L1588" t="str">
        <f t="shared" si="780"/>
        <v>0.104484382606199-0.31292317322232i</v>
      </c>
      <c r="M1588" t="str">
        <f t="shared" si="781"/>
        <v>0.444976215555899-1.51311954682021i</v>
      </c>
      <c r="N1588" t="str">
        <f t="shared" si="782"/>
        <v>-1.81361708747917i</v>
      </c>
      <c r="O1588" t="str">
        <f t="shared" si="783"/>
        <v>-0.240441589101774-0.970663609202598i</v>
      </c>
      <c r="P1588" t="str">
        <f t="shared" si="784"/>
        <v>1.24044158910177+0.970663609202598i</v>
      </c>
      <c r="Q1588" t="str">
        <f t="shared" si="785"/>
        <v>-1.24044158910177+0.842953478276572i</v>
      </c>
      <c r="R1588" t="str">
        <f t="shared" si="786"/>
        <v>-0.320313871985926-1.00018679850276i</v>
      </c>
      <c r="S1588" t="str">
        <f t="shared" si="787"/>
        <v>0.202505684644636i</v>
      </c>
      <c r="T1588" t="str">
        <f t="shared" si="788"/>
        <v>0.202543512403328-0.0648653799476842i</v>
      </c>
      <c r="U1588" t="str">
        <f t="shared" si="789"/>
        <v>0.0000500000000000001-0.00097732206162738i</v>
      </c>
      <c r="V1588" t="str">
        <f t="shared" si="790"/>
        <v>0.00002-0.0109460070902266i</v>
      </c>
      <c r="W1588" t="str">
        <f t="shared" si="791"/>
        <v>0.0000422726177512158-0.000897378002651805i</v>
      </c>
      <c r="X1588" t="str">
        <f t="shared" si="792"/>
        <v>0.0000462874881515583-0.000896980727166431i</v>
      </c>
      <c r="Y1588" t="str">
        <f t="shared" si="793"/>
        <v>0.009+0.730860114931129i</v>
      </c>
      <c r="Z1588" t="str">
        <f t="shared" si="794"/>
        <v>-0.0147339404387078-0.000943523428223032i</v>
      </c>
      <c r="AA1588" t="str">
        <f t="shared" si="795"/>
        <v>0.203696272833019-16.4366619939511i</v>
      </c>
      <c r="AB1588" t="str">
        <f t="shared" si="796"/>
        <v>0.60928389771069-0.195125635237875i</v>
      </c>
      <c r="AC1588" t="str">
        <f t="shared" si="797"/>
        <v>0.975868430238311-1.00874564191494i</v>
      </c>
      <c r="AD1588" t="str">
        <f t="shared" si="798"/>
        <v>0.401755567592358+0.215340035781935i</v>
      </c>
      <c r="AE1588" t="str">
        <f t="shared" si="799"/>
        <v>-0.00571626423503041-0.00355187305172267i</v>
      </c>
      <c r="AF1588" t="str">
        <f t="shared" si="800"/>
        <v>-3.97815165027916-0.617724420861949i</v>
      </c>
      <c r="AG1588" t="str">
        <f t="shared" si="801"/>
        <v>1.01310913312691-0.0237459565518034i</v>
      </c>
      <c r="AH1588" t="str">
        <f t="shared" si="802"/>
        <v>0.0198607264033981+0.0178979509805303i</v>
      </c>
      <c r="AI1588">
        <f t="shared" si="803"/>
        <v>-31.458245075628021</v>
      </c>
      <c r="AJ1588">
        <f t="shared" si="804"/>
        <v>42.024323241662806</v>
      </c>
      <c r="AK1588"/>
      <c r="AL1588"/>
      <c r="AM1588"/>
      <c r="AN1588"/>
    </row>
    <row r="1589" spans="1:40" x14ac:dyDescent="0.35">
      <c r="A1589"/>
      <c r="B1589">
        <f t="shared" si="805"/>
        <v>145500</v>
      </c>
      <c r="C1589" s="237" t="str">
        <f t="shared" si="773"/>
        <v>-9.99176762748095E-07+0.00465859936482852i</v>
      </c>
      <c r="D1589" s="208" t="str">
        <f t="shared" si="774"/>
        <v>-1.64875318006844+0.0357159284636853i</v>
      </c>
      <c r="E1589" t="str">
        <f t="shared" si="775"/>
        <v>36500</v>
      </c>
      <c r="F1589" t="str">
        <f t="shared" si="776"/>
        <v>0.21505376344086</v>
      </c>
      <c r="G1589" t="str">
        <f t="shared" si="771"/>
        <v>0.21505376344086</v>
      </c>
      <c r="H1589" t="str">
        <f t="shared" si="777"/>
        <v>2.32964838858267+0.653091736548503i</v>
      </c>
      <c r="I1589" t="str">
        <f t="shared" si="778"/>
        <v>571.377163871644i</v>
      </c>
      <c r="J1589" t="str">
        <f t="shared" si="772"/>
        <v>-440.912314290123+124.999039385872i</v>
      </c>
      <c r="K1589" t="str">
        <f t="shared" si="779"/>
        <v>0.340056805830666-1.1994910839759i</v>
      </c>
      <c r="L1589" t="str">
        <f t="shared" si="780"/>
        <v>0.104355193979597-0.31275121191062i</v>
      </c>
      <c r="M1589" t="str">
        <f t="shared" si="781"/>
        <v>0.444411999810263-1.51224229588652i</v>
      </c>
      <c r="N1589" t="str">
        <f t="shared" si="782"/>
        <v>-1.81486441697538i</v>
      </c>
      <c r="O1589" t="str">
        <f t="shared" si="783"/>
        <v>-0.24165213909528-0.970362944300057i</v>
      </c>
      <c r="P1589" t="str">
        <f t="shared" si="784"/>
        <v>1.24165213909528+0.970362944300057i</v>
      </c>
      <c r="Q1589" t="str">
        <f t="shared" si="785"/>
        <v>-1.24165213909528+0.844501472675323i</v>
      </c>
      <c r="R1589" t="str">
        <f t="shared" si="786"/>
        <v>-0.320294743495582-0.999355848391143i</v>
      </c>
      <c r="S1589" t="str">
        <f t="shared" si="787"/>
        <v>0.202644959530912i</v>
      </c>
      <c r="T1589" t="str">
        <f t="shared" si="788"/>
        <v>0.202514425454203-0.0649061153336261i</v>
      </c>
      <c r="U1589" t="str">
        <f t="shared" si="789"/>
        <v>0.0000499999999999998-0.000976650362615947i</v>
      </c>
      <c r="V1589" t="str">
        <f t="shared" si="790"/>
        <v>0.00002-0.0109384840612986i</v>
      </c>
      <c r="W1589" t="str">
        <f t="shared" si="791"/>
        <v>0.0000422726164239565-0.000896761473931849i</v>
      </c>
      <c r="X1589" t="str">
        <f t="shared" si="792"/>
        <v>0.0000462819598601311-0.000896364496176532i</v>
      </c>
      <c r="Y1589" t="str">
        <f t="shared" si="793"/>
        <v>0.009+0.731362769755704i</v>
      </c>
      <c r="Z1589" t="str">
        <f t="shared" si="794"/>
        <v>-0.0147136780979885-0.000942531503304361i</v>
      </c>
      <c r="AA1589" t="str">
        <f t="shared" si="795"/>
        <v>0.203415606135662-16.4253410679565i</v>
      </c>
      <c r="AB1589" t="str">
        <f t="shared" si="796"/>
        <v>0.609196399426864-0.195248173918216i</v>
      </c>
      <c r="AC1589" t="str">
        <f t="shared" si="797"/>
        <v>0.975471643352771-1.00802319314538i</v>
      </c>
      <c r="AD1589" t="str">
        <f t="shared" si="798"/>
        <v>0.40203604048785+0.215294294616335i</v>
      </c>
      <c r="AE1589" t="str">
        <f t="shared" si="799"/>
        <v>-0.00571250722837048-0.00354670258094178i</v>
      </c>
      <c r="AF1589" t="str">
        <f t="shared" si="800"/>
        <v>-3.97840156865111-0.617375808084818i</v>
      </c>
      <c r="AG1589" t="str">
        <f t="shared" si="801"/>
        <v>1.0130973866986-0.0237464212192161i</v>
      </c>
      <c r="AH1589" t="str">
        <f t="shared" si="802"/>
        <v>0.01985253260726+0.0178742909785146i</v>
      </c>
      <c r="AI1589">
        <f t="shared" si="803"/>
        <v>-31.465370467812207</v>
      </c>
      <c r="AJ1589">
        <f t="shared" si="804"/>
        <v>41.998390672873192</v>
      </c>
      <c r="AK1589"/>
      <c r="AL1589"/>
      <c r="AM1589"/>
      <c r="AN1589"/>
    </row>
    <row r="1590" spans="1:40" x14ac:dyDescent="0.35">
      <c r="A1590"/>
      <c r="B1590">
        <f t="shared" si="805"/>
        <v>145600</v>
      </c>
      <c r="C1590" s="237" t="str">
        <f t="shared" si="773"/>
        <v>-9.9780473858192E-07+0.00465539977764675i</v>
      </c>
      <c r="D1590" s="208" t="str">
        <f t="shared" si="774"/>
        <v>-1.64875316954959+0.0356913982952918i</v>
      </c>
      <c r="E1590" t="str">
        <f t="shared" si="775"/>
        <v>36500</v>
      </c>
      <c r="F1590" t="str">
        <f t="shared" si="776"/>
        <v>0.21505376344086</v>
      </c>
      <c r="G1590" t="str">
        <f t="shared" si="771"/>
        <v>0.21505376344086</v>
      </c>
      <c r="H1590" t="str">
        <f t="shared" si="777"/>
        <v>2.32989786066847+0.652718933756705i</v>
      </c>
      <c r="I1590" t="str">
        <f t="shared" si="778"/>
        <v>571.769862953342i</v>
      </c>
      <c r="J1590" t="str">
        <f t="shared" si="772"/>
        <v>-441.519962639527+125.084949378576i</v>
      </c>
      <c r="K1590" t="str">
        <f t="shared" si="779"/>
        <v>0.339622590959806-1.19878654000395i</v>
      </c>
      <c r="L1590" t="str">
        <f t="shared" si="780"/>
        <v>0.104226235935247-0.312579409924347i</v>
      </c>
      <c r="M1590" t="str">
        <f t="shared" si="781"/>
        <v>0.443848826895053-1.5113659499283i</v>
      </c>
      <c r="N1590" t="str">
        <f t="shared" si="782"/>
        <v>-1.81611174647158i</v>
      </c>
      <c r="O1590" t="str">
        <f t="shared" si="783"/>
        <v>-0.242862313118967-0.970060769677088i</v>
      </c>
      <c r="P1590" t="str">
        <f t="shared" si="784"/>
        <v>1.24286231311897+0.970060769677088i</v>
      </c>
      <c r="Q1590" t="str">
        <f t="shared" si="785"/>
        <v>-1.24286231311897+0.846050976794492i</v>
      </c>
      <c r="R1590" t="str">
        <f t="shared" si="786"/>
        <v>-0.320275598342808-0.998525934368457i</v>
      </c>
      <c r="S1590" t="str">
        <f t="shared" si="787"/>
        <v>0.202784234417187i</v>
      </c>
      <c r="T1590" t="str">
        <f t="shared" si="788"/>
        <v>0.202485317146614-0.0649468420124528i</v>
      </c>
      <c r="U1590" t="str">
        <f t="shared" si="789"/>
        <v>0.00005-0.000975979586268i</v>
      </c>
      <c r="V1590" t="str">
        <f t="shared" si="790"/>
        <v>0.00002-0.0109309713662016i</v>
      </c>
      <c r="W1590" t="str">
        <f t="shared" si="791"/>
        <v>0.0000422726150957848-0.000896145792247207i</v>
      </c>
      <c r="X1590" t="str">
        <f t="shared" si="792"/>
        <v>0.0000462764429515534-0.000895749111761929i</v>
      </c>
      <c r="Y1590" t="str">
        <f t="shared" si="793"/>
        <v>0.009+0.731865424580278i</v>
      </c>
      <c r="Z1590" t="str">
        <f t="shared" si="794"/>
        <v>-0.0146934575476214-0.000941541649940635i</v>
      </c>
      <c r="AA1590" t="str">
        <f t="shared" si="795"/>
        <v>0.203135519647012-16.4140357426505i</v>
      </c>
      <c r="AB1590" t="str">
        <f t="shared" si="796"/>
        <v>0.609108836893297-0.195370686406134i</v>
      </c>
      <c r="AC1590" t="str">
        <f t="shared" si="797"/>
        <v>0.975075639658149-1.007301405852i</v>
      </c>
      <c r="AD1590" t="str">
        <f t="shared" si="798"/>
        <v>0.402316495069468+0.21524820858859i</v>
      </c>
      <c r="AE1590" t="str">
        <f t="shared" si="799"/>
        <v>-0.00570875518754978-0.00354153815166403i</v>
      </c>
      <c r="AF1590" t="str">
        <f t="shared" si="800"/>
        <v>-3.97865103021806-0.617027535461413i</v>
      </c>
      <c r="AG1590" t="str">
        <f t="shared" si="801"/>
        <v>1.01308563594576-0.0237468842390687i</v>
      </c>
      <c r="AH1590" t="str">
        <f t="shared" si="802"/>
        <v>0.0198443447771852+0.0178506577096443i</v>
      </c>
      <c r="AI1590">
        <f t="shared" si="803"/>
        <v>-31.472492664988575</v>
      </c>
      <c r="AJ1590">
        <f t="shared" si="804"/>
        <v>41.972449608907368</v>
      </c>
      <c r="AK1590"/>
      <c r="AL1590"/>
      <c r="AM1590"/>
      <c r="AN1590"/>
    </row>
    <row r="1591" spans="1:40" x14ac:dyDescent="0.35">
      <c r="A1591"/>
      <c r="B1591">
        <f t="shared" si="805"/>
        <v>145700</v>
      </c>
      <c r="C1591" s="237" t="str">
        <f t="shared" si="773"/>
        <v>-9.96435538478593E-07+0.00465220458248521i</v>
      </c>
      <c r="D1591" s="208" t="str">
        <f t="shared" si="774"/>
        <v>-1.64875315905239+0.0356669017990533i</v>
      </c>
      <c r="E1591" t="str">
        <f t="shared" si="775"/>
        <v>36500</v>
      </c>
      <c r="F1591" t="str">
        <f t="shared" si="776"/>
        <v>0.21505376344086</v>
      </c>
      <c r="G1591" t="str">
        <f t="shared" si="771"/>
        <v>0.21505376344086</v>
      </c>
      <c r="H1591" t="str">
        <f t="shared" si="777"/>
        <v>2.33014687700275+0.65234650441664i</v>
      </c>
      <c r="I1591" t="str">
        <f t="shared" si="778"/>
        <v>572.162562035041i</v>
      </c>
      <c r="J1591" t="str">
        <f t="shared" si="772"/>
        <v>-442.128028473198+125.170859371282i</v>
      </c>
      <c r="K1591" t="str">
        <f t="shared" si="779"/>
        <v>0.339189186371012-1.19808274068661i</v>
      </c>
      <c r="L1591" t="str">
        <f t="shared" si="780"/>
        <v>0.104097507947431-0.312407767110617i</v>
      </c>
      <c r="M1591" t="str">
        <f t="shared" si="781"/>
        <v>0.443286694318443-1.51049050779723i</v>
      </c>
      <c r="N1591" t="str">
        <f t="shared" si="782"/>
        <v>-1.81735907596778i</v>
      </c>
      <c r="O1591" t="str">
        <f t="shared" si="783"/>
        <v>-0.244072109290019-0.969757085803822i</v>
      </c>
      <c r="P1591" t="str">
        <f t="shared" si="784"/>
        <v>1.24407210929002+0.969757085803822i</v>
      </c>
      <c r="Q1591" t="str">
        <f t="shared" si="785"/>
        <v>-1.24407210929002+0.847601990163958i</v>
      </c>
      <c r="R1591" t="str">
        <f t="shared" si="786"/>
        <v>-0.320256436519629-0.997697054288133i</v>
      </c>
      <c r="S1591" t="str">
        <f t="shared" si="787"/>
        <v>0.202923509303464i</v>
      </c>
      <c r="T1591" t="str">
        <f t="shared" si="788"/>
        <v>0.202456187477877-0.0649875599755852i</v>
      </c>
      <c r="U1591" t="str">
        <f t="shared" si="789"/>
        <v>0.0000500000000000002-0.000975309730683743i</v>
      </c>
      <c r="V1591" t="str">
        <f t="shared" si="790"/>
        <v>0.00002-0.0109234689836579i</v>
      </c>
      <c r="W1591" t="str">
        <f t="shared" si="791"/>
        <v>0.000042272613766701-0.000895530955853807i</v>
      </c>
      <c r="X1591" t="str">
        <f t="shared" si="792"/>
        <v>0.0000462709373945845-0.000895134572179643i</v>
      </c>
      <c r="Y1591" t="str">
        <f t="shared" si="793"/>
        <v>0.009+0.732368079404853i</v>
      </c>
      <c r="Z1591" t="str">
        <f t="shared" si="794"/>
        <v>-0.0146732786727264-0.000940553861914565i</v>
      </c>
      <c r="AA1591" t="str">
        <f t="shared" si="795"/>
        <v>0.202856011767482-16.4027459857738i</v>
      </c>
      <c r="AB1591" t="str">
        <f t="shared" si="796"/>
        <v>0.609021210101915-0.195493172675824i</v>
      </c>
      <c r="AC1591" t="str">
        <f t="shared" si="797"/>
        <v>0.974680417329899-1.00658027918342i</v>
      </c>
      <c r="AD1591" t="str">
        <f t="shared" si="798"/>
        <v>0.402596930935616+0.215201777664054i</v>
      </c>
      <c r="AE1591" t="str">
        <f t="shared" si="799"/>
        <v>-0.00570500809732986-0.00353637975271721i</v>
      </c>
      <c r="AF1591" t="str">
        <f t="shared" si="800"/>
        <v>-3.97890003605514-0.616679602617587i</v>
      </c>
      <c r="AG1591" t="str">
        <f t="shared" si="801"/>
        <v>1.01307388087494-0.0237473455907775i</v>
      </c>
      <c r="AH1591" t="str">
        <f t="shared" si="802"/>
        <v>0.0198361628890042+0.017827051124549i</v>
      </c>
      <c r="AI1591">
        <f t="shared" si="803"/>
        <v>-31.479611673735498</v>
      </c>
      <c r="AJ1591">
        <f t="shared" si="804"/>
        <v>41.946500060434474</v>
      </c>
      <c r="AK1591"/>
      <c r="AL1591"/>
      <c r="AM1591"/>
      <c r="AN1591"/>
    </row>
    <row r="1592" spans="1:40" x14ac:dyDescent="0.35">
      <c r="A1592"/>
      <c r="B1592">
        <f t="shared" si="805"/>
        <v>145800</v>
      </c>
      <c r="C1592" s="237" t="str">
        <f t="shared" si="773"/>
        <v>-9.95069154693001E-07+0.00464901377030683i</v>
      </c>
      <c r="D1592" s="208" t="str">
        <f t="shared" si="774"/>
        <v>-1.64875314857678+0.0356424389056857i</v>
      </c>
      <c r="E1592" t="str">
        <f t="shared" si="775"/>
        <v>36500</v>
      </c>
      <c r="F1592" t="str">
        <f t="shared" si="776"/>
        <v>0.21505376344086</v>
      </c>
      <c r="G1592" t="str">
        <f t="shared" si="771"/>
        <v>0.21505376344086</v>
      </c>
      <c r="H1592" t="str">
        <f t="shared" si="777"/>
        <v>2.33039543865765+0.651974448084998i</v>
      </c>
      <c r="I1592" t="str">
        <f t="shared" si="778"/>
        <v>572.55526111674i</v>
      </c>
      <c r="J1592" t="str">
        <f t="shared" si="772"/>
        <v>-442.736511791135+125.256769363987i</v>
      </c>
      <c r="K1592" t="str">
        <f t="shared" si="779"/>
        <v>0.338756590103929-1.19737968502957i</v>
      </c>
      <c r="L1592" t="str">
        <f t="shared" si="780"/>
        <v>0.103969009491858-0.312236283316499i</v>
      </c>
      <c r="M1592" t="str">
        <f t="shared" si="781"/>
        <v>0.442725599595787-1.50961596834607i</v>
      </c>
      <c r="N1592" t="str">
        <f t="shared" si="782"/>
        <v>-1.81860640546398i</v>
      </c>
      <c r="O1592" t="str">
        <f t="shared" si="783"/>
        <v>-0.245281525726197-0.969451893152739i</v>
      </c>
      <c r="P1592" t="str">
        <f t="shared" si="784"/>
        <v>1.2452815257262+0.969451893152739i</v>
      </c>
      <c r="Q1592" t="str">
        <f t="shared" si="785"/>
        <v>-1.2452815257262+0.849154512311241i</v>
      </c>
      <c r="R1592" t="str">
        <f t="shared" si="786"/>
        <v>-0.320237258018071-0.99686920600949i</v>
      </c>
      <c r="S1592" t="str">
        <f t="shared" si="787"/>
        <v>0.203062784189739i</v>
      </c>
      <c r="T1592" t="str">
        <f t="shared" si="788"/>
        <v>0.202427036445302-0.0650282692144373i</v>
      </c>
      <c r="U1592" t="str">
        <f t="shared" si="789"/>
        <v>0.0000499999999999999-0.000974640793968591i</v>
      </c>
      <c r="V1592" t="str">
        <f t="shared" si="790"/>
        <v>0.00002-0.0109159768924482i</v>
      </c>
      <c r="W1592" t="str">
        <f t="shared" si="791"/>
        <v>0.0000422726124367041-0.000894916963012351i</v>
      </c>
      <c r="X1592" t="str">
        <f t="shared" si="792"/>
        <v>0.0000462654431580896-0.000894520875691458i</v>
      </c>
      <c r="Y1592" t="str">
        <f t="shared" si="793"/>
        <v>0.009+0.732870734229427i</v>
      </c>
      <c r="Z1592" t="str">
        <f t="shared" si="794"/>
        <v>-0.0146531413588174-0.000939568133032619i</v>
      </c>
      <c r="AA1592" t="str">
        <f t="shared" si="795"/>
        <v>0.202577080902999-16.3914717651558i</v>
      </c>
      <c r="AB1592" t="str">
        <f t="shared" si="796"/>
        <v>0.608933519044626-0.195615632701457i</v>
      </c>
      <c r="AC1592" t="str">
        <f t="shared" si="797"/>
        <v>0.974285974548766-1.00585981228899i</v>
      </c>
      <c r="AD1592" t="str">
        <f t="shared" si="798"/>
        <v>0.402877347684577+0.215155001808501i</v>
      </c>
      <c r="AE1592" t="str">
        <f t="shared" si="799"/>
        <v>-0.00570126594252566-0.00353122737296169i</v>
      </c>
      <c r="AF1592" t="str">
        <f t="shared" si="800"/>
        <v>-3.97914858723443-0.616332009179312i</v>
      </c>
      <c r="AG1592" t="str">
        <f t="shared" si="801"/>
        <v>1.01306212149268-0.0237478052538081i</v>
      </c>
      <c r="AH1592" t="str">
        <f t="shared" si="802"/>
        <v>0.0198279869186339+0.0178034711739991i</v>
      </c>
      <c r="AI1592">
        <f t="shared" si="803"/>
        <v>-31.486727500618986</v>
      </c>
      <c r="AJ1592">
        <f t="shared" si="804"/>
        <v>41.920542038089749</v>
      </c>
      <c r="AK1592"/>
      <c r="AL1592"/>
      <c r="AM1592"/>
      <c r="AN1592"/>
    </row>
    <row r="1593" spans="1:40" x14ac:dyDescent="0.35">
      <c r="A1593"/>
      <c r="B1593">
        <f t="shared" si="805"/>
        <v>145900</v>
      </c>
      <c r="C1593" s="237" t="str">
        <f t="shared" si="773"/>
        <v>-9.9370557950656E-07+0.0046458273320993i</v>
      </c>
      <c r="D1593" s="208" t="str">
        <f t="shared" si="774"/>
        <v>-1.64875313812271+0.0356180095460946i</v>
      </c>
      <c r="E1593" t="str">
        <f t="shared" si="775"/>
        <v>36500</v>
      </c>
      <c r="F1593" t="str">
        <f t="shared" si="776"/>
        <v>0.21505376344086</v>
      </c>
      <c r="G1593" t="str">
        <f t="shared" si="771"/>
        <v>0.21505376344086</v>
      </c>
      <c r="H1593" t="str">
        <f t="shared" si="777"/>
        <v>2.33064354670234+0.651602764318756i</v>
      </c>
      <c r="I1593" t="str">
        <f t="shared" si="778"/>
        <v>572.947960198439i</v>
      </c>
      <c r="J1593" t="str">
        <f t="shared" si="772"/>
        <v>-443.345412593338+125.342679356692i</v>
      </c>
      <c r="K1593" t="str">
        <f t="shared" si="779"/>
        <v>0.338324800203958-1.19667737203971i</v>
      </c>
      <c r="L1593" t="str">
        <f t="shared" si="780"/>
        <v>0.103840740045654-0.312064958388999i</v>
      </c>
      <c r="M1593" t="str">
        <f t="shared" si="781"/>
        <v>0.442165540249612-1.50874233042871i</v>
      </c>
      <c r="N1593" t="str">
        <f t="shared" si="782"/>
        <v>-1.81985373496019i</v>
      </c>
      <c r="O1593" t="str">
        <f t="shared" si="783"/>
        <v>-0.246490560545864-0.969145192198664i</v>
      </c>
      <c r="P1593" t="str">
        <f t="shared" si="784"/>
        <v>1.24649056054586+0.969145192198664i</v>
      </c>
      <c r="Q1593" t="str">
        <f t="shared" si="785"/>
        <v>-1.24649056054586+0.850708542761526i</v>
      </c>
      <c r="R1593" t="str">
        <f t="shared" si="786"/>
        <v>-0.320218062830135-0.996042387397709i</v>
      </c>
      <c r="S1593" t="str">
        <f t="shared" si="787"/>
        <v>0.203202059076015i</v>
      </c>
      <c r="T1593" t="str">
        <f t="shared" si="788"/>
        <v>0.202397864046204-0.0650689697204162i</v>
      </c>
      <c r="U1593" t="str">
        <f t="shared" si="789"/>
        <v>0.0000500000000000001-0.000973972774233181i</v>
      </c>
      <c r="V1593" t="str">
        <f t="shared" si="790"/>
        <v>0.00002-0.0109084950714116i</v>
      </c>
      <c r="W1593" t="str">
        <f t="shared" si="791"/>
        <v>0.0000422726111057954-0.000894303811988347i</v>
      </c>
      <c r="X1593" t="str">
        <f t="shared" si="792"/>
        <v>0.000046259960211043-0.00089390802056396i</v>
      </c>
      <c r="Y1593" t="str">
        <f t="shared" si="793"/>
        <v>0.009+0.733373389054001i</v>
      </c>
      <c r="Z1593" t="str">
        <f t="shared" si="794"/>
        <v>-0.0146330454918019-0.000938584457124973i</v>
      </c>
      <c r="AA1593" t="str">
        <f t="shared" si="795"/>
        <v>0.202298725464982-16.3802130487149i</v>
      </c>
      <c r="AB1593" t="str">
        <f t="shared" si="796"/>
        <v>0.608845763713354-0.195738066457184i</v>
      </c>
      <c r="AC1593" t="str">
        <f t="shared" si="797"/>
        <v>0.973892309500781-1.00514000431899i</v>
      </c>
      <c r="AD1593" t="str">
        <f t="shared" si="798"/>
        <v>0.403157744914462+0.215107880988154i</v>
      </c>
      <c r="AE1593" t="str">
        <f t="shared" si="799"/>
        <v>-0.00569752870800503-0.00352608100129104i</v>
      </c>
      <c r="AF1593" t="str">
        <f t="shared" si="800"/>
        <v>-3.97939668482505-0.615984754772661i</v>
      </c>
      <c r="AG1593" t="str">
        <f t="shared" si="801"/>
        <v>1.01305035780554-0.0237482632076726i</v>
      </c>
      <c r="AH1593" t="str">
        <f t="shared" si="802"/>
        <v>0.0198198168420759+0.017779917808907i</v>
      </c>
      <c r="AI1593">
        <f t="shared" si="803"/>
        <v>-31.493840152192696</v>
      </c>
      <c r="AJ1593">
        <f t="shared" si="804"/>
        <v>41.894575552479303</v>
      </c>
      <c r="AK1593"/>
      <c r="AL1593"/>
      <c r="AM1593"/>
      <c r="AN1593"/>
    </row>
    <row r="1594" spans="1:40" x14ac:dyDescent="0.35">
      <c r="A1594"/>
      <c r="B1594">
        <f t="shared" si="805"/>
        <v>146000</v>
      </c>
      <c r="C1594" s="237" t="str">
        <f t="shared" si="773"/>
        <v>-9.92344805227119E-07+0.00464264525887503i</v>
      </c>
      <c r="D1594" s="208" t="str">
        <f t="shared" si="774"/>
        <v>-1.6487531276901+0.0355936136513752i</v>
      </c>
      <c r="E1594" t="str">
        <f t="shared" si="775"/>
        <v>36500</v>
      </c>
      <c r="F1594" t="str">
        <f t="shared" si="776"/>
        <v>0.21505376344086</v>
      </c>
      <c r="G1594" t="str">
        <f t="shared" si="771"/>
        <v>0.21505376344086</v>
      </c>
      <c r="H1594" t="str">
        <f t="shared" si="777"/>
        <v>2.33089120220287+0.651231452675194i</v>
      </c>
      <c r="I1594" t="str">
        <f t="shared" si="778"/>
        <v>573.340659280137i</v>
      </c>
      <c r="J1594" t="str">
        <f t="shared" si="772"/>
        <v>-443.954730879808+125.428589349397i</v>
      </c>
      <c r="K1594" t="str">
        <f t="shared" si="779"/>
        <v>0.337893814722222-1.19597580072503i</v>
      </c>
      <c r="L1594" t="str">
        <f t="shared" si="780"/>
        <v>0.103712699087364-0.31189379217508i</v>
      </c>
      <c r="M1594" t="str">
        <f t="shared" si="781"/>
        <v>0.441606513809586-1.50786959290011i</v>
      </c>
      <c r="N1594" t="str">
        <f t="shared" si="782"/>
        <v>-1.82110106445639i</v>
      </c>
      <c r="O1594" t="str">
        <f t="shared" si="783"/>
        <v>-0.247699211867948-0.968836983418778i</v>
      </c>
      <c r="P1594" t="str">
        <f t="shared" si="784"/>
        <v>1.24769921186795+0.968836983418778i</v>
      </c>
      <c r="Q1594" t="str">
        <f t="shared" si="785"/>
        <v>-1.24769921186795+0.852264081037612i</v>
      </c>
      <c r="R1594" t="str">
        <f t="shared" si="786"/>
        <v>-0.320198850947842-0.995216596323825i</v>
      </c>
      <c r="S1594" t="str">
        <f t="shared" si="787"/>
        <v>0.20334133396229i</v>
      </c>
      <c r="T1594" t="str">
        <f t="shared" si="788"/>
        <v>0.202368670277896-0.0651096614849267i</v>
      </c>
      <c r="U1594" t="str">
        <f t="shared" si="789"/>
        <v>0.0000499999999999998-0.00097330566959329i</v>
      </c>
      <c r="V1594" t="str">
        <f t="shared" si="790"/>
        <v>0.00002-0.0109010234994449i</v>
      </c>
      <c r="W1594" t="str">
        <f t="shared" si="791"/>
        <v>0.0000422726097739739-0.000893691501052024i</v>
      </c>
      <c r="X1594" t="str">
        <f t="shared" si="792"/>
        <v>0.0000462544885225229-0.00089329600506846i</v>
      </c>
      <c r="Y1594" t="str">
        <f t="shared" si="793"/>
        <v>0.009+0.733876043878576i</v>
      </c>
      <c r="Z1594" t="str">
        <f t="shared" si="794"/>
        <v>-0.0146129909579786-0.000937602828045317i</v>
      </c>
      <c r="AA1594" t="str">
        <f t="shared" si="795"/>
        <v>0.202020943870316-16.3689698044575i</v>
      </c>
      <c r="AB1594" t="str">
        <f t="shared" si="796"/>
        <v>0.608757944100015-0.195860473917149i</v>
      </c>
      <c r="AC1594" t="str">
        <f t="shared" si="797"/>
        <v>0.973499420377224-1.00442085442444i</v>
      </c>
      <c r="AD1594" t="str">
        <f t="shared" si="798"/>
        <v>0.403438122223276+0.215060415169656i</v>
      </c>
      <c r="AE1594" t="str">
        <f t="shared" si="799"/>
        <v>-0.00569379637868892-0.00352094062663114i</v>
      </c>
      <c r="AF1594" t="str">
        <f t="shared" si="800"/>
        <v>-3.97964432989297-0.615637839023819i</v>
      </c>
      <c r="AG1594" t="str">
        <f t="shared" si="801"/>
        <v>1.01303858982009-0.0237487194319328i</v>
      </c>
      <c r="AH1594" t="str">
        <f t="shared" si="802"/>
        <v>0.0198116526354174+0.017756390980324i</v>
      </c>
      <c r="AI1594">
        <f t="shared" si="803"/>
        <v>-31.500949634998221</v>
      </c>
      <c r="AJ1594">
        <f t="shared" si="804"/>
        <v>41.868600614174191</v>
      </c>
      <c r="AK1594"/>
      <c r="AL1594"/>
      <c r="AM1594"/>
      <c r="AN1594"/>
    </row>
    <row r="1595" spans="1:40" x14ac:dyDescent="0.35">
      <c r="A1595"/>
      <c r="B1595">
        <f t="shared" si="805"/>
        <v>146100</v>
      </c>
      <c r="C1595" s="237" t="str">
        <f t="shared" si="773"/>
        <v>-9.90986824188835E-07+0.004639467541671i</v>
      </c>
      <c r="D1595" s="208" t="str">
        <f t="shared" si="774"/>
        <v>-1.64875311727891+0.035569251152811i</v>
      </c>
      <c r="E1595" t="str">
        <f t="shared" si="775"/>
        <v>36500</v>
      </c>
      <c r="F1595" t="str">
        <f t="shared" si="776"/>
        <v>0.21505376344086</v>
      </c>
      <c r="G1595" t="str">
        <f t="shared" si="771"/>
        <v>0.21505376344086</v>
      </c>
      <c r="H1595" t="str">
        <f t="shared" si="777"/>
        <v>2.3311384062224+0.650860512711893i</v>
      </c>
      <c r="I1595" t="str">
        <f t="shared" si="778"/>
        <v>573.733358361836i</v>
      </c>
      <c r="J1595" t="str">
        <f t="shared" si="772"/>
        <v>-444.564466650543+125.514499342102i</v>
      </c>
      <c r="K1595" t="str">
        <f t="shared" si="779"/>
        <v>0.337463631715556-1.19527497009469i</v>
      </c>
      <c r="L1595" t="str">
        <f t="shared" si="780"/>
        <v>0.103584886096942-0.311722784521652i</v>
      </c>
      <c r="M1595" t="str">
        <f t="shared" si="781"/>
        <v>0.441048517812498-1.50699775461634i</v>
      </c>
      <c r="N1595" t="str">
        <f t="shared" si="782"/>
        <v>-1.82234839395259i</v>
      </c>
      <c r="O1595" t="str">
        <f t="shared" si="783"/>
        <v>-0.248907477812-0.968527267292599i</v>
      </c>
      <c r="P1595" t="str">
        <f t="shared" si="784"/>
        <v>1.248907477812+0.968527267292599i</v>
      </c>
      <c r="Q1595" t="str">
        <f t="shared" si="785"/>
        <v>-1.248907477812+0.853821126659991i</v>
      </c>
      <c r="R1595" t="str">
        <f t="shared" si="786"/>
        <v>-0.32017962236317-0.994391830664687i</v>
      </c>
      <c r="S1595" t="str">
        <f t="shared" si="787"/>
        <v>0.203480608848566i</v>
      </c>
      <c r="T1595" t="str">
        <f t="shared" si="788"/>
        <v>0.202339455137691-0.0651503444993618i</v>
      </c>
      <c r="U1595" t="str">
        <f t="shared" si="789"/>
        <v>0.00005-0.00097263947816989i</v>
      </c>
      <c r="V1595" t="str">
        <f t="shared" si="790"/>
        <v>0.00002-0.0108935621555028i</v>
      </c>
      <c r="W1595" t="str">
        <f t="shared" si="791"/>
        <v>0.0000422726084412404-0.000893080028478361i</v>
      </c>
      <c r="X1595" t="str">
        <f t="shared" si="792"/>
        <v>0.0000462490280617149-0.000892684827481001i</v>
      </c>
      <c r="Y1595" t="str">
        <f t="shared" si="793"/>
        <v>0.009+0.73437869870315i</v>
      </c>
      <c r="Z1595" t="str">
        <f t="shared" si="794"/>
        <v>-0.0145929776440357-0.000936623239670816i</v>
      </c>
      <c r="AA1595" t="str">
        <f t="shared" si="795"/>
        <v>0.201743734541331-16.3577420004784i</v>
      </c>
      <c r="AB1595" t="str">
        <f t="shared" si="796"/>
        <v>0.608670060196527-0.195982855055461i</v>
      </c>
      <c r="AC1595" t="str">
        <f t="shared" si="797"/>
        <v>0.973107305374643-1.00370236175723i</v>
      </c>
      <c r="AD1595" t="str">
        <f t="shared" si="798"/>
        <v>0.403718479208858+0.21501260432009i</v>
      </c>
      <c r="AE1595" t="str">
        <f t="shared" si="799"/>
        <v>-0.00569006893955062-0.00351580623794055i</v>
      </c>
      <c r="AF1595" t="str">
        <f t="shared" si="800"/>
        <v>-3.97989152350131-0.615291261559082i</v>
      </c>
      <c r="AG1595" t="str">
        <f t="shared" si="801"/>
        <v>1.0130268175429-0.0237491739061971i</v>
      </c>
      <c r="AH1595" t="str">
        <f t="shared" si="802"/>
        <v>0.0198034942748301+0.017732890639442i</v>
      </c>
      <c r="AI1595">
        <f t="shared" si="803"/>
        <v>-31.508055955564856</v>
      </c>
      <c r="AJ1595">
        <f t="shared" si="804"/>
        <v>41.84261723371516</v>
      </c>
      <c r="AK1595"/>
      <c r="AL1595"/>
      <c r="AM1595"/>
      <c r="AN1595"/>
    </row>
    <row r="1596" spans="1:40" x14ac:dyDescent="0.35">
      <c r="A1596"/>
      <c r="B1596">
        <f t="shared" si="805"/>
        <v>146200</v>
      </c>
      <c r="C1596" s="237" t="str">
        <f t="shared" si="773"/>
        <v>-9.89631628752076E-07+0.00463629417154872i</v>
      </c>
      <c r="D1596" s="208" t="str">
        <f t="shared" si="774"/>
        <v>-1.64875310688908+0.0355449219818735i</v>
      </c>
      <c r="E1596" t="str">
        <f t="shared" si="775"/>
        <v>36500</v>
      </c>
      <c r="F1596" t="str">
        <f t="shared" si="776"/>
        <v>0.21505376344086</v>
      </c>
      <c r="G1596" t="str">
        <f t="shared" si="771"/>
        <v>0.21505376344086</v>
      </c>
      <c r="H1596" t="str">
        <f t="shared" si="777"/>
        <v>2.331385159821+0.650489943986742i</v>
      </c>
      <c r="I1596" t="str">
        <f t="shared" si="778"/>
        <v>574.126057443535i</v>
      </c>
      <c r="J1596" t="str">
        <f t="shared" si="772"/>
        <v>-445.174619905545+125.600409334807i</v>
      </c>
      <c r="K1596" t="str">
        <f t="shared" si="779"/>
        <v>0.337034249246475-1.19457487915902i</v>
      </c>
      <c r="L1596" t="str">
        <f t="shared" si="780"/>
        <v>0.103457300555747-0.311551935275573i</v>
      </c>
      <c r="M1596" t="str">
        <f t="shared" si="781"/>
        <v>0.440491549802222-1.50612681443459i</v>
      </c>
      <c r="N1596" t="str">
        <f t="shared" si="782"/>
        <v>-1.8235957234488i</v>
      </c>
      <c r="O1596" t="str">
        <f t="shared" si="783"/>
        <v>-0.250115356498174-0.968216044301989i</v>
      </c>
      <c r="P1596" t="str">
        <f t="shared" si="784"/>
        <v>1.25011535649817+0.968216044301989i</v>
      </c>
      <c r="Q1596" t="str">
        <f t="shared" si="785"/>
        <v>-1.25011535649817+0.855379679146811i</v>
      </c>
      <c r="R1596" t="str">
        <f t="shared" si="786"/>
        <v>-0.320160377068113-0.993568088302939i</v>
      </c>
      <c r="S1596" t="str">
        <f t="shared" si="787"/>
        <v>0.203619883734841i</v>
      </c>
      <c r="T1596" t="str">
        <f t="shared" si="788"/>
        <v>0.202310218622893-0.065191018755112i</v>
      </c>
      <c r="U1596" t="str">
        <f t="shared" si="789"/>
        <v>0.0000500000000000002-0.000971974198089066i</v>
      </c>
      <c r="V1596" t="str">
        <f t="shared" si="790"/>
        <v>0.00002-0.0108861110185975i</v>
      </c>
      <c r="W1596" t="str">
        <f t="shared" si="791"/>
        <v>0.0000422726071075943-0.000892469392547049i</v>
      </c>
      <c r="X1596" t="str">
        <f t="shared" si="792"/>
        <v>0.0000462435787979085-0.000892074486082349i</v>
      </c>
      <c r="Y1596" t="str">
        <f t="shared" si="793"/>
        <v>0.009+0.734881353527724i</v>
      </c>
      <c r="Z1596" t="str">
        <f t="shared" si="794"/>
        <v>-0.0145730054370497-0.000935645685901957i</v>
      </c>
      <c r="AA1596" t="str">
        <f t="shared" si="795"/>
        <v>0.201467095905781-16.3465296049598i</v>
      </c>
      <c r="AB1596" t="str">
        <f t="shared" si="796"/>
        <v>0.608582111994779-0.196105209846221i</v>
      </c>
      <c r="AC1596" t="str">
        <f t="shared" si="797"/>
        <v>0.972715962694774-1.00298452547002i</v>
      </c>
      <c r="AD1596" t="str">
        <f t="shared" si="798"/>
        <v>0.403998815468922+0.214964448406959i</v>
      </c>
      <c r="AE1596" t="str">
        <f t="shared" si="799"/>
        <v>-0.00568634637561598-0.00351067782421i</v>
      </c>
      <c r="AF1596" t="str">
        <f t="shared" si="800"/>
        <v>-3.98013826671008-0.614945022004868i</v>
      </c>
      <c r="AG1596" t="str">
        <f t="shared" si="801"/>
        <v>1.01301504098056-0.0237496266101222i</v>
      </c>
      <c r="AH1596" t="str">
        <f t="shared" si="802"/>
        <v>0.01979534173657+0.0177094167375909i</v>
      </c>
      <c r="AI1596">
        <f t="shared" si="803"/>
        <v>-31.515159120410047</v>
      </c>
      <c r="AJ1596">
        <f t="shared" si="804"/>
        <v>41.81662542160911</v>
      </c>
      <c r="AK1596"/>
      <c r="AL1596"/>
      <c r="AM1596"/>
      <c r="AN1596"/>
    </row>
    <row r="1597" spans="1:40" x14ac:dyDescent="0.35">
      <c r="A1597"/>
      <c r="B1597">
        <f t="shared" si="805"/>
        <v>146300</v>
      </c>
      <c r="C1597" s="237" t="str">
        <f t="shared" si="773"/>
        <v>-9.88279211303313E-07+0.00463312513959418i</v>
      </c>
      <c r="D1597" s="208" t="str">
        <f t="shared" si="774"/>
        <v>-1.64875309652054+0.0355206260702221i</v>
      </c>
      <c r="E1597" t="str">
        <f t="shared" si="775"/>
        <v>36500</v>
      </c>
      <c r="F1597" t="str">
        <f t="shared" si="776"/>
        <v>0.21505376344086</v>
      </c>
      <c r="G1597" t="str">
        <f t="shared" si="771"/>
        <v>0.21505376344086</v>
      </c>
      <c r="H1597" t="str">
        <f t="shared" si="777"/>
        <v>2.33163146405579+0.650119746057921i</v>
      </c>
      <c r="I1597" t="str">
        <f t="shared" si="778"/>
        <v>574.518756525233i</v>
      </c>
      <c r="J1597" t="str">
        <f t="shared" si="772"/>
        <v>-445.785190644813+125.686319327513i</v>
      </c>
      <c r="K1597" t="str">
        <f t="shared" si="779"/>
        <v>0.336605665383171-1.19387552692948i</v>
      </c>
      <c r="L1597" t="str">
        <f t="shared" si="780"/>
        <v>0.103329941946545-0.311381244283662i</v>
      </c>
      <c r="M1597" t="str">
        <f t="shared" si="781"/>
        <v>0.439935607329716-1.50525677121314i</v>
      </c>
      <c r="N1597" t="str">
        <f t="shared" si="782"/>
        <v>-1.824843052945i</v>
      </c>
      <c r="O1597" t="str">
        <f t="shared" si="783"/>
        <v>-0.251322846047196-0.967903314931165i</v>
      </c>
      <c r="P1597" t="str">
        <f t="shared" si="784"/>
        <v>1.2513228460472+0.967903314931165i</v>
      </c>
      <c r="Q1597" t="str">
        <f t="shared" si="785"/>
        <v>-1.2513228460472+0.856939738013835i</v>
      </c>
      <c r="R1597" t="str">
        <f t="shared" si="786"/>
        <v>-0.320141115054658-0.992745367127025i</v>
      </c>
      <c r="S1597" t="str">
        <f t="shared" si="787"/>
        <v>0.203759158621117i</v>
      </c>
      <c r="T1597" t="str">
        <f t="shared" si="788"/>
        <v>0.202280960730815-0.0652316842435633i</v>
      </c>
      <c r="U1597" t="str">
        <f t="shared" si="789"/>
        <v>0.0000499999999999999-0.000971309827482027i</v>
      </c>
      <c r="V1597" t="str">
        <f t="shared" si="790"/>
        <v>0.00002-0.0108786700677987i</v>
      </c>
      <c r="W1597" t="str">
        <f t="shared" si="791"/>
        <v>0.0000422726057730358-0.000891859591542469i</v>
      </c>
      <c r="X1597" t="str">
        <f t="shared" si="792"/>
        <v>0.0000462381407004994-0.000891464979157954i</v>
      </c>
      <c r="Y1597" t="str">
        <f t="shared" si="793"/>
        <v>0.009+0.735384008352299i</v>
      </c>
      <c r="Z1597" t="str">
        <f t="shared" si="794"/>
        <v>-0.0145530742244837-0.000934670160662473i</v>
      </c>
      <c r="AA1597" t="str">
        <f t="shared" si="795"/>
        <v>0.201191026396822-16.3353325861718i</v>
      </c>
      <c r="AB1597" t="str">
        <f t="shared" si="796"/>
        <v>0.608494099486688-0.196227538263517i</v>
      </c>
      <c r="AC1597" t="str">
        <f t="shared" si="797"/>
        <v>0.97232539054458-1.00226734471635i</v>
      </c>
      <c r="AD1597" t="str">
        <f t="shared" si="798"/>
        <v>0.404279130601044+0.214915947398212i</v>
      </c>
      <c r="AE1597" t="str">
        <f t="shared" si="799"/>
        <v>-0.00568262867196311-0.00350555537446277i</v>
      </c>
      <c r="AF1597" t="str">
        <f t="shared" si="800"/>
        <v>-3.98038456057633-0.614599119987699i</v>
      </c>
      <c r="AG1597" t="str">
        <f t="shared" si="801"/>
        <v>1.01300326013965-0.0237500775234127i</v>
      </c>
      <c r="AH1597" t="str">
        <f t="shared" si="802"/>
        <v>0.0197871949969778+0.0176859692262409i</v>
      </c>
      <c r="AI1597">
        <f t="shared" si="803"/>
        <v>-31.522259136038659</v>
      </c>
      <c r="AJ1597">
        <f t="shared" si="804"/>
        <v>41.790625188332555</v>
      </c>
      <c r="AK1597"/>
      <c r="AL1597"/>
      <c r="AM1597"/>
      <c r="AN1597"/>
    </row>
    <row r="1598" spans="1:40" x14ac:dyDescent="0.35">
      <c r="A1598"/>
      <c r="B1598">
        <f t="shared" si="805"/>
        <v>146400</v>
      </c>
      <c r="C1598" s="237" t="str">
        <f t="shared" si="773"/>
        <v>-9.86929564255007E-07+0.00462996043691767i</v>
      </c>
      <c r="D1598" s="208" t="str">
        <f t="shared" si="774"/>
        <v>-1.64875308617325+0.0354963633497022i</v>
      </c>
      <c r="E1598" t="str">
        <f t="shared" si="775"/>
        <v>36500</v>
      </c>
      <c r="F1598" t="str">
        <f t="shared" si="776"/>
        <v>0.21505376344086</v>
      </c>
      <c r="G1598" t="str">
        <f t="shared" si="771"/>
        <v>0.21505376344086</v>
      </c>
      <c r="H1598" t="str">
        <f t="shared" si="777"/>
        <v>2.33187731998091+0.649749918483938i</v>
      </c>
      <c r="I1598" t="str">
        <f t="shared" si="778"/>
        <v>574.911455606932i</v>
      </c>
      <c r="J1598" t="str">
        <f t="shared" si="772"/>
        <v>-446.396178868347+125.772229320217i</v>
      </c>
      <c r="K1598" t="str">
        <f t="shared" si="779"/>
        <v>0.336177878199475-1.19317691241871i</v>
      </c>
      <c r="L1598" t="str">
        <f t="shared" si="780"/>
        <v>0.103202809753494-0.311210711392685i</v>
      </c>
      <c r="M1598" t="str">
        <f t="shared" si="781"/>
        <v>0.439380687952969-1.50438762381139i</v>
      </c>
      <c r="N1598" t="str">
        <f t="shared" si="782"/>
        <v>-1.8260903824412i</v>
      </c>
      <c r="O1598" t="str">
        <f t="shared" si="783"/>
        <v>-0.252529944580426-0.967589079666677i</v>
      </c>
      <c r="P1598" t="str">
        <f t="shared" si="784"/>
        <v>1.25252994458043+0.967589079666677i</v>
      </c>
      <c r="Q1598" t="str">
        <f t="shared" si="785"/>
        <v>-1.25252994458043+0.858501302774523i</v>
      </c>
      <c r="R1598" t="str">
        <f t="shared" si="786"/>
        <v>-0.320121836314763-0.991923665031142i</v>
      </c>
      <c r="S1598" t="str">
        <f t="shared" si="787"/>
        <v>0.203898433507392i</v>
      </c>
      <c r="T1598" t="str">
        <f t="shared" si="788"/>
        <v>0.202251681458761-0.0652723409560899i</v>
      </c>
      <c r="U1598" t="str">
        <f t="shared" si="789"/>
        <v>0.0000500000000000001-0.000970646364485117i</v>
      </c>
      <c r="V1598" t="str">
        <f t="shared" si="790"/>
        <v>0.00002-0.0108712392822333i</v>
      </c>
      <c r="W1598" t="str">
        <f t="shared" si="791"/>
        <v>0.0000422726044375651-0.000891250623753731i</v>
      </c>
      <c r="X1598" t="str">
        <f t="shared" si="792"/>
        <v>0.0000462327137389871-0.00089085630499798i</v>
      </c>
      <c r="Y1598" t="str">
        <f t="shared" si="793"/>
        <v>0.009+0.735886663176873i</v>
      </c>
      <c r="Z1598" t="str">
        <f t="shared" si="794"/>
        <v>-0.0145331838941857-0.000933696657899224i</v>
      </c>
      <c r="AA1598" t="str">
        <f t="shared" si="795"/>
        <v>0.200915524452987-16.3241509124712i</v>
      </c>
      <c r="AB1598" t="str">
        <f t="shared" si="796"/>
        <v>0.608406022664145-0.196349840281402i</v>
      </c>
      <c r="AC1598" t="str">
        <f t="shared" si="797"/>
        <v>0.971935587136217-1.00155081865055i</v>
      </c>
      <c r="AD1598" t="str">
        <f t="shared" si="798"/>
        <v>0.40455942420265+0.214867101262225i</v>
      </c>
      <c r="AE1598" t="str">
        <f t="shared" si="799"/>
        <v>-0.00567891581372198-0.00350043887775419i</v>
      </c>
      <c r="AF1598" t="str">
        <f t="shared" si="800"/>
        <v>-3.98063040615416-0.614253555134236i</v>
      </c>
      <c r="AG1598" t="str">
        <f t="shared" si="801"/>
        <v>1.01299147502678-0.0237505266258196i</v>
      </c>
      <c r="AH1598" t="str">
        <f t="shared" si="802"/>
        <v>0.019779054032477+0.0176625480569993i</v>
      </c>
      <c r="AI1598">
        <f t="shared" si="803"/>
        <v>-31.529356008943978</v>
      </c>
      <c r="AJ1598">
        <f t="shared" si="804"/>
        <v>41.764616544329677</v>
      </c>
      <c r="AK1598"/>
      <c r="AL1598"/>
      <c r="AM1598"/>
      <c r="AN1598"/>
    </row>
    <row r="1599" spans="1:40" x14ac:dyDescent="0.35">
      <c r="A1599"/>
      <c r="B1599">
        <f t="shared" si="805"/>
        <v>146500</v>
      </c>
      <c r="C1599" s="237" t="str">
        <f t="shared" si="773"/>
        <v>-9.85582680045506E-07+0.00462680005465378i</v>
      </c>
      <c r="D1599" s="208" t="str">
        <f t="shared" si="774"/>
        <v>-1.64875307584714+0.0354721337523457i</v>
      </c>
      <c r="E1599" t="str">
        <f t="shared" si="775"/>
        <v>36500</v>
      </c>
      <c r="F1599" t="str">
        <f t="shared" si="776"/>
        <v>0.21505376344086</v>
      </c>
      <c r="G1599" t="str">
        <f t="shared" si="771"/>
        <v>0.21505376344086</v>
      </c>
      <c r="H1599" t="str">
        <f t="shared" si="777"/>
        <v>2.33212272864751+0.649380460823594i</v>
      </c>
      <c r="I1599" t="str">
        <f t="shared" si="778"/>
        <v>575.304154688631i</v>
      </c>
      <c r="J1599" t="str">
        <f t="shared" si="772"/>
        <v>-447.007584576147+125.858139312922i</v>
      </c>
      <c r="K1599" t="str">
        <f t="shared" si="779"/>
        <v>0.33575088577486-1.19247903464049i</v>
      </c>
      <c r="L1599" t="str">
        <f t="shared" si="780"/>
        <v>0.103075903462152-0.311040336449369i</v>
      </c>
      <c r="M1599" t="str">
        <f t="shared" si="781"/>
        <v>0.438826789237012-1.50351937108986i</v>
      </c>
      <c r="N1599" t="str">
        <f t="shared" si="782"/>
        <v>-1.82733771193741i</v>
      </c>
      <c r="O1599" t="str">
        <f t="shared" si="783"/>
        <v>-0.253736650219832-0.96727333899742i</v>
      </c>
      <c r="P1599" t="str">
        <f t="shared" si="784"/>
        <v>1.25373665021983+0.96727333899742i</v>
      </c>
      <c r="Q1599" t="str">
        <f t="shared" si="785"/>
        <v>-1.25373665021983+0.86006437293999i</v>
      </c>
      <c r="R1599" t="str">
        <f t="shared" si="786"/>
        <v>-0.320102540840389-0.991102979915226i</v>
      </c>
      <c r="S1599" t="str">
        <f t="shared" si="787"/>
        <v>0.204037708393668i</v>
      </c>
      <c r="T1599" t="str">
        <f t="shared" si="788"/>
        <v>0.202222380804038-0.0653129888840635i</v>
      </c>
      <c r="U1599" t="str">
        <f t="shared" si="789"/>
        <v>0.0000499999999999998-0.000969983807239729i</v>
      </c>
      <c r="V1599" t="str">
        <f t="shared" si="790"/>
        <v>0.00002-0.010863818641085i</v>
      </c>
      <c r="W1599" t="str">
        <f t="shared" si="791"/>
        <v>0.0000422726031011816-0.00089064248747458i</v>
      </c>
      <c r="X1599" t="str">
        <f t="shared" si="792"/>
        <v>0.0000462272978829753-0.000890248461897246i</v>
      </c>
      <c r="Y1599" t="str">
        <f t="shared" si="793"/>
        <v>0.009+0.736389318001448i</v>
      </c>
      <c r="Z1599" t="str">
        <f t="shared" si="794"/>
        <v>-0.0145133343343874-0.000932725171582085i</v>
      </c>
      <c r="AA1599" t="str">
        <f t="shared" si="795"/>
        <v>0.200640588518162-16.3129845523019i</v>
      </c>
      <c r="AB1599" t="str">
        <f t="shared" si="796"/>
        <v>0.608317881519049-0.196472115873919i</v>
      </c>
      <c r="AC1599" t="str">
        <f t="shared" si="797"/>
        <v>0.971546550687017-1.00083494642779i</v>
      </c>
      <c r="AD1599" t="str">
        <f t="shared" si="798"/>
        <v>0.40483969587104+0.214817909967806i</v>
      </c>
      <c r="AE1599" t="str">
        <f t="shared" si="799"/>
        <v>-0.00567520778607451-0.00349532832317167i</v>
      </c>
      <c r="AF1599" t="str">
        <f t="shared" si="800"/>
        <v>-3.98087580449465-0.613908327071248i</v>
      </c>
      <c r="AG1599" t="str">
        <f t="shared" si="801"/>
        <v>1.01297968564855-0.0237509738971421i</v>
      </c>
      <c r="AH1599" t="str">
        <f t="shared" si="802"/>
        <v>0.0197709188195754+0.017639153181612i</v>
      </c>
      <c r="AI1599">
        <f t="shared" si="803"/>
        <v>-31.536449745606866</v>
      </c>
      <c r="AJ1599">
        <f t="shared" si="804"/>
        <v>41.738599500012889</v>
      </c>
      <c r="AK1599"/>
      <c r="AL1599"/>
      <c r="AM1599"/>
      <c r="AN1599"/>
    </row>
    <row r="1600" spans="1:40" x14ac:dyDescent="0.35">
      <c r="A1600"/>
      <c r="B1600">
        <f t="shared" si="805"/>
        <v>146600</v>
      </c>
      <c r="C1600" s="237" t="str">
        <f t="shared" si="773"/>
        <v>-9.84238551138943E-07+0.00462364398396129i</v>
      </c>
      <c r="D1600" s="208" t="str">
        <f t="shared" si="774"/>
        <v>-1.64875306554215+0.0354479372103699i</v>
      </c>
      <c r="E1600" t="str">
        <f t="shared" si="775"/>
        <v>36500</v>
      </c>
      <c r="F1600" t="str">
        <f t="shared" si="776"/>
        <v>0.21505376344086</v>
      </c>
      <c r="G1600" t="str">
        <f t="shared" si="771"/>
        <v>0.21505376344086</v>
      </c>
      <c r="H1600" t="str">
        <f t="shared" si="777"/>
        <v>2.33236769110377+0.649011372635997i</v>
      </c>
      <c r="I1600" t="str">
        <f t="shared" si="778"/>
        <v>575.69685377033i</v>
      </c>
      <c r="J1600" t="str">
        <f t="shared" si="772"/>
        <v>-447.619407768214+125.944049305628i</v>
      </c>
      <c r="K1600" t="str">
        <f t="shared" si="779"/>
        <v>0.335324686194401-1.19178189260977i</v>
      </c>
      <c r="L1600" t="str">
        <f t="shared" si="780"/>
        <v>0.102949222559465-0.310870119300399i</v>
      </c>
      <c r="M1600" t="str">
        <f t="shared" si="781"/>
        <v>0.438273908753866-1.50265201191017i</v>
      </c>
      <c r="N1600" t="str">
        <f t="shared" si="782"/>
        <v>-1.82858504143361i</v>
      </c>
      <c r="O1600" t="str">
        <f t="shared" si="783"/>
        <v>-0.254942961087967-0.966956093414639i</v>
      </c>
      <c r="P1600" t="str">
        <f t="shared" si="784"/>
        <v>1.25494296108797+0.966956093414639i</v>
      </c>
      <c r="Q1600" t="str">
        <f t="shared" si="785"/>
        <v>-1.25494296108797+0.861628948018971i</v>
      </c>
      <c r="R1600" t="str">
        <f t="shared" si="786"/>
        <v>-0.320083228623507-0.99028330968495i</v>
      </c>
      <c r="S1600" t="str">
        <f t="shared" si="787"/>
        <v>0.204176983279943i</v>
      </c>
      <c r="T1600" t="str">
        <f t="shared" si="788"/>
        <v>0.202193058763951-0.065353628018852i</v>
      </c>
      <c r="U1600" t="str">
        <f t="shared" si="789"/>
        <v>0.00005-0.000969322153892367i</v>
      </c>
      <c r="V1600" t="str">
        <f t="shared" si="790"/>
        <v>0.00002-0.0108564081235945i</v>
      </c>
      <c r="W1600" t="str">
        <f t="shared" si="791"/>
        <v>0.000042272601763886-0.00089003518100342i</v>
      </c>
      <c r="X1600" t="str">
        <f t="shared" si="792"/>
        <v>0.0000462218931021714-0.000889641448155199i</v>
      </c>
      <c r="Y1600" t="str">
        <f t="shared" si="793"/>
        <v>0.009+0.736891972826022i</v>
      </c>
      <c r="Z1600" t="str">
        <f t="shared" si="794"/>
        <v>-0.0144935254337017-0.000931755695703853i</v>
      </c>
      <c r="AA1600" t="str">
        <f t="shared" si="795"/>
        <v>0.200366217041574-16.3018334741943i</v>
      </c>
      <c r="AB1600" t="str">
        <f t="shared" si="796"/>
        <v>0.608229676043291-0.196594365015102i</v>
      </c>
      <c r="AC1600" t="str">
        <f t="shared" si="797"/>
        <v>0.971158279419445-1.00011972720408i</v>
      </c>
      <c r="AD1600" t="str">
        <f t="shared" si="798"/>
        <v>0.405119945203374+0.2147683734842i</v>
      </c>
      <c r="AE1600" t="str">
        <f t="shared" si="799"/>
        <v>-0.005671504574254-0.00349022369983448i</v>
      </c>
      <c r="AF1600" t="str">
        <f t="shared" si="800"/>
        <v>-3.98112075664592-0.613563435425627i</v>
      </c>
      <c r="AG1600" t="str">
        <f t="shared" si="801"/>
        <v>1.01296789201157-0.0237514193172266i</v>
      </c>
      <c r="AH1600" t="str">
        <f t="shared" si="802"/>
        <v>0.019762789334863+0.0176157845519614i</v>
      </c>
      <c r="AI1600">
        <f t="shared" si="803"/>
        <v>-31.54354035249661</v>
      </c>
      <c r="AJ1600">
        <f t="shared" si="804"/>
        <v>41.712574065762844</v>
      </c>
      <c r="AK1600"/>
      <c r="AL1600"/>
      <c r="AM1600"/>
      <c r="AN1600"/>
    </row>
    <row r="1601" spans="1:40" x14ac:dyDescent="0.35">
      <c r="A1601"/>
      <c r="B1601">
        <f t="shared" si="805"/>
        <v>146700</v>
      </c>
      <c r="C1601" s="237" t="str">
        <f t="shared" si="773"/>
        <v>-9.82897170025125E-07+0.00462049221602307i</v>
      </c>
      <c r="D1601" s="208" t="str">
        <f t="shared" si="774"/>
        <v>-1.64875305525823+0.0354237736561769i</v>
      </c>
      <c r="E1601" t="str">
        <f t="shared" si="775"/>
        <v>36500</v>
      </c>
      <c r="F1601" t="str">
        <f t="shared" si="776"/>
        <v>0.21505376344086</v>
      </c>
      <c r="G1601" t="str">
        <f t="shared" si="771"/>
        <v>0.21505376344086</v>
      </c>
      <c r="H1601" t="str">
        <f t="shared" si="777"/>
        <v>2.33261220839496+0.648642653480586i</v>
      </c>
      <c r="I1601" t="str">
        <f t="shared" si="778"/>
        <v>576.089552852028i</v>
      </c>
      <c r="J1601" t="str">
        <f t="shared" si="772"/>
        <v>-448.231648444546+126.029959298333i</v>
      </c>
      <c r="K1601" t="str">
        <f t="shared" si="779"/>
        <v>0.334899277548767-1.19108548534267i</v>
      </c>
      <c r="L1601" t="str">
        <f t="shared" si="780"/>
        <v>0.102822766533761-0.310700059792418i</v>
      </c>
      <c r="M1601" t="str">
        <f t="shared" si="781"/>
        <v>0.437722044082528-1.50178554513509i</v>
      </c>
      <c r="N1601" t="str">
        <f t="shared" si="782"/>
        <v>-1.82983237092981i</v>
      </c>
      <c r="O1601" t="str">
        <f t="shared" si="783"/>
        <v>-0.256148875308023-0.96663734341191i</v>
      </c>
      <c r="P1601" t="str">
        <f t="shared" si="784"/>
        <v>1.25614887530802+0.96663734341191i</v>
      </c>
      <c r="Q1601" t="str">
        <f t="shared" si="785"/>
        <v>-1.25614887530802+0.8631950275179i</v>
      </c>
      <c r="R1601" t="str">
        <f t="shared" si="786"/>
        <v>-0.320063899656043-0.989464652251685i</v>
      </c>
      <c r="S1601" t="str">
        <f t="shared" si="787"/>
        <v>0.204316258166219i</v>
      </c>
      <c r="T1601" t="str">
        <f t="shared" si="788"/>
        <v>0.202163715335803-0.0653942583518109i</v>
      </c>
      <c r="U1601" t="str">
        <f t="shared" si="789"/>
        <v>0.0000500000000000002-0.000968661402594557i</v>
      </c>
      <c r="V1601" t="str">
        <f t="shared" si="790"/>
        <v>0.00002-0.010849007709059i</v>
      </c>
      <c r="W1601" t="str">
        <f t="shared" si="791"/>
        <v>0.0000422726004256781-0.00088942870264332i</v>
      </c>
      <c r="X1601" t="str">
        <f t="shared" si="792"/>
        <v>0.000046216499366386-0.000889035262075967i</v>
      </c>
      <c r="Y1601" t="str">
        <f t="shared" si="793"/>
        <v>0.009+0.737394627650596i</v>
      </c>
      <c r="Z1601" t="str">
        <f t="shared" si="794"/>
        <v>-0.0144737570811226-0.000930788224280141i</v>
      </c>
      <c r="AA1601" t="str">
        <f t="shared" si="795"/>
        <v>0.200092408477757-16.2906976467651i</v>
      </c>
      <c r="AB1601" t="str">
        <f t="shared" si="796"/>
        <v>0.608141406228761-0.196716587678947i</v>
      </c>
      <c r="AC1601" t="str">
        <f t="shared" si="797"/>
        <v>0.970770771561134-0.999405160136249i</v>
      </c>
      <c r="AD1601" t="str">
        <f t="shared" si="798"/>
        <v>0.405400171796671+0.214718491781086i</v>
      </c>
      <c r="AE1601" t="str">
        <f t="shared" si="799"/>
        <v>-0.00566780616354532-0.00348512499689393i</v>
      </c>
      <c r="AF1601" t="str">
        <f t="shared" si="800"/>
        <v>-3.98136526365319-0.613218879824409i</v>
      </c>
      <c r="AG1601" t="str">
        <f t="shared" si="801"/>
        <v>1.01295609412248-0.023751862865966i</v>
      </c>
      <c r="AH1601" t="str">
        <f t="shared" si="802"/>
        <v>0.0197546655550132+0.0175924421200679i</v>
      </c>
      <c r="AI1601">
        <f t="shared" si="803"/>
        <v>-31.55062783607012</v>
      </c>
      <c r="AJ1601">
        <f t="shared" si="804"/>
        <v>41.686540251929571</v>
      </c>
      <c r="AK1601"/>
      <c r="AL1601"/>
      <c r="AM1601"/>
      <c r="AN1601"/>
    </row>
    <row r="1602" spans="1:40" x14ac:dyDescent="0.35">
      <c r="A1602"/>
      <c r="B1602">
        <f t="shared" si="805"/>
        <v>146800</v>
      </c>
      <c r="C1602" s="237" t="str">
        <f t="shared" si="773"/>
        <v>-9.81558529219426E-07+0.00461734474204604i</v>
      </c>
      <c r="D1602" s="208" t="str">
        <f t="shared" si="774"/>
        <v>-1.64875304499532+0.035399643022353i</v>
      </c>
      <c r="E1602" t="str">
        <f t="shared" si="775"/>
        <v>36500</v>
      </c>
      <c r="F1602" t="str">
        <f t="shared" si="776"/>
        <v>0.21505376344086</v>
      </c>
      <c r="G1602" t="str">
        <f t="shared" si="771"/>
        <v>0.21505376344086</v>
      </c>
      <c r="H1602" t="str">
        <f t="shared" si="777"/>
        <v>2.33285628156338+0.648274302917099i</v>
      </c>
      <c r="I1602" t="str">
        <f t="shared" si="778"/>
        <v>576.482251933727i</v>
      </c>
      <c r="J1602" t="str">
        <f t="shared" si="772"/>
        <v>-448.844306605145+126.115869291037i</v>
      </c>
      <c r="K1602" t="str">
        <f t="shared" si="779"/>
        <v>0.3344746579342-1.19038981185644i</v>
      </c>
      <c r="L1602" t="str">
        <f t="shared" si="780"/>
        <v>0.102696534874755-0.31053015777203i</v>
      </c>
      <c r="M1602" t="str">
        <f t="shared" si="781"/>
        <v>0.437171192808955-1.50091996962847i</v>
      </c>
      <c r="N1602" t="str">
        <f t="shared" si="782"/>
        <v>-1.83107970042601i</v>
      </c>
      <c r="O1602" t="str">
        <f t="shared" si="783"/>
        <v>-0.257354391003802-0.966317089485155i</v>
      </c>
      <c r="P1602" t="str">
        <f t="shared" si="784"/>
        <v>1.2573543910038+0.966317089485155i</v>
      </c>
      <c r="Q1602" t="str">
        <f t="shared" si="785"/>
        <v>-1.2573543910038+0.864762610940855i</v>
      </c>
      <c r="R1602" t="str">
        <f t="shared" si="786"/>
        <v>-0.320044553929951-0.988647005532479i</v>
      </c>
      <c r="S1602" t="str">
        <f t="shared" si="787"/>
        <v>0.204455533052494i</v>
      </c>
      <c r="T1602" t="str">
        <f t="shared" si="788"/>
        <v>0.202134350516895-0.0654348798742958i</v>
      </c>
      <c r="U1602" t="str">
        <f t="shared" si="789"/>
        <v>0.0000499999999999999-0.000968001551502866i</v>
      </c>
      <c r="V1602" t="str">
        <f t="shared" si="790"/>
        <v>0.00002-0.0108416173768321i</v>
      </c>
      <c r="W1602" t="str">
        <f t="shared" si="791"/>
        <v>0.0000422725990865575-0.000888823050701929i</v>
      </c>
      <c r="X1602" t="str">
        <f t="shared" si="792"/>
        <v>0.0000462111166455321-0.00088842990196825i</v>
      </c>
      <c r="Y1602" t="str">
        <f t="shared" si="793"/>
        <v>0.009+0.737897282475171i</v>
      </c>
      <c r="Z1602" t="str">
        <f t="shared" si="794"/>
        <v>-0.0144540291660217-0.000929822751349249i</v>
      </c>
      <c r="AA1602" t="str">
        <f t="shared" si="795"/>
        <v>0.199819161286535-16.279577038717i</v>
      </c>
      <c r="AB1602" t="str">
        <f t="shared" si="796"/>
        <v>0.608053072067338-0.19683878383945i</v>
      </c>
      <c r="AC1602" t="str">
        <f t="shared" si="797"/>
        <v>0.970384025344815-0.998691244381963i</v>
      </c>
      <c r="AD1602" t="str">
        <f t="shared" si="798"/>
        <v>0.40568037524782+0.214668264828572i</v>
      </c>
      <c r="AE1602" t="str">
        <f t="shared" si="799"/>
        <v>-0.00566411253928434-0.00348003220353277i</v>
      </c>
      <c r="AF1602" t="str">
        <f t="shared" si="800"/>
        <v>-3.9816093265587-0.612874659894746i</v>
      </c>
      <c r="AG1602" t="str">
        <f t="shared" si="801"/>
        <v>1.0129442919879-0.0237523045233008i</v>
      </c>
      <c r="AH1602" t="str">
        <f t="shared" si="802"/>
        <v>0.0197465474567818+0.0175691258380871i</v>
      </c>
      <c r="AI1602">
        <f t="shared" si="803"/>
        <v>-31.55771220277266</v>
      </c>
      <c r="AJ1602">
        <f t="shared" si="804"/>
        <v>41.660498068829689</v>
      </c>
      <c r="AK1602"/>
      <c r="AL1602"/>
      <c r="AM1602"/>
      <c r="AN1602"/>
    </row>
    <row r="1603" spans="1:40" x14ac:dyDescent="0.35">
      <c r="A1603"/>
      <c r="B1603">
        <f t="shared" si="805"/>
        <v>146900</v>
      </c>
      <c r="C1603" s="237" t="str">
        <f t="shared" si="773"/>
        <v>-9.80222621262695E-07+0.00461420155326106i</v>
      </c>
      <c r="D1603" s="208" t="str">
        <f t="shared" si="774"/>
        <v>-1.64875303475335+0.0353755452416681i</v>
      </c>
      <c r="E1603" t="str">
        <f t="shared" si="775"/>
        <v>36500</v>
      </c>
      <c r="F1603" t="str">
        <f t="shared" si="776"/>
        <v>0.21505376344086</v>
      </c>
      <c r="G1603" t="str">
        <f t="shared" si="771"/>
        <v>0.21505376344086</v>
      </c>
      <c r="H1603" t="str">
        <f t="shared" si="777"/>
        <v>2.33309991164837+0.647906320505591i</v>
      </c>
      <c r="I1603" t="str">
        <f t="shared" si="778"/>
        <v>576.874951015426i</v>
      </c>
      <c r="J1603" t="str">
        <f t="shared" si="772"/>
        <v>-449.45738225001+126.201779283743i</v>
      </c>
      <c r="K1603" t="str">
        <f t="shared" si="779"/>
        <v>0.334050825452503-1.18969487116952i</v>
      </c>
      <c r="L1603" t="str">
        <f t="shared" si="780"/>
        <v>0.102570527073535-0.310360413085802i</v>
      </c>
      <c r="M1603" t="str">
        <f t="shared" si="781"/>
        <v>0.436621352526038-1.50005528425532i</v>
      </c>
      <c r="N1603" t="str">
        <f t="shared" si="782"/>
        <v>-1.83232702992222i</v>
      </c>
      <c r="O1603" t="str">
        <f t="shared" si="783"/>
        <v>-0.258559506299737-0.965995332132633i</v>
      </c>
      <c r="P1603" t="str">
        <f t="shared" si="784"/>
        <v>1.25855950629974+0.965995332132633i</v>
      </c>
      <c r="Q1603" t="str">
        <f t="shared" si="785"/>
        <v>-1.25855950629974+0.866331697789587i</v>
      </c>
      <c r="R1603" t="str">
        <f t="shared" si="786"/>
        <v>-0.320025191437157-0.987830367450048i</v>
      </c>
      <c r="S1603" t="str">
        <f t="shared" si="787"/>
        <v>0.20459480793877i</v>
      </c>
      <c r="T1603" t="str">
        <f t="shared" si="788"/>
        <v>0.202104964304527-0.0654754925776532i</v>
      </c>
      <c r="U1603" t="str">
        <f t="shared" si="789"/>
        <v>0.0000500000000000001-0.000967342598778906i</v>
      </c>
      <c r="V1603" t="str">
        <f t="shared" si="790"/>
        <v>0.00002-0.0108342371063237i</v>
      </c>
      <c r="W1603" t="str">
        <f t="shared" si="791"/>
        <v>0.000042272597746525-0.000888218223491558i</v>
      </c>
      <c r="X1603" t="str">
        <f t="shared" si="792"/>
        <v>0.0000462057449096262-0.000887825366145403i</v>
      </c>
      <c r="Y1603" t="str">
        <f t="shared" si="793"/>
        <v>0.009+0.738399937299745i</v>
      </c>
      <c r="Z1603" t="str">
        <f t="shared" si="794"/>
        <v>-0.0144343415781488-0.00092885927097212i</v>
      </c>
      <c r="AA1603" t="str">
        <f t="shared" si="795"/>
        <v>0.199546473933004-16.2684716188381i</v>
      </c>
      <c r="AB1603" t="str">
        <f t="shared" si="796"/>
        <v>0.6079646735509-0.196960953470581i</v>
      </c>
      <c r="AC1603" t="str">
        <f t="shared" si="797"/>
        <v>0.969998039008334-0.997977979099731i</v>
      </c>
      <c r="AD1603" t="str">
        <f t="shared" si="798"/>
        <v>0.405960555153568+0.214617692597204i</v>
      </c>
      <c r="AE1603" t="str">
        <f t="shared" si="799"/>
        <v>-0.00566042368685799-0.00347494530896557i</v>
      </c>
      <c r="AF1603" t="str">
        <f t="shared" si="800"/>
        <v>-3.98185294640172-0.612530775263923i</v>
      </c>
      <c r="AG1603" t="str">
        <f t="shared" si="801"/>
        <v>1.01293248561448-0.0237527442692175i</v>
      </c>
      <c r="AH1603" t="str">
        <f t="shared" si="802"/>
        <v>0.0197384350170058+0.0175458356583112i</v>
      </c>
      <c r="AI1603">
        <f t="shared" si="803"/>
        <v>-31.564793459037688</v>
      </c>
      <c r="AJ1603">
        <f t="shared" si="804"/>
        <v>41.634447526750833</v>
      </c>
      <c r="AK1603"/>
      <c r="AL1603"/>
      <c r="AM1603"/>
      <c r="AN1603"/>
    </row>
    <row r="1604" spans="1:40" x14ac:dyDescent="0.35">
      <c r="A1604"/>
      <c r="B1604">
        <f t="shared" si="805"/>
        <v>147000</v>
      </c>
      <c r="C1604" s="237" t="str">
        <f t="shared" si="773"/>
        <v>-9.78889438721136E-07+0.00461106264092281i</v>
      </c>
      <c r="D1604" s="208" t="str">
        <f t="shared" si="774"/>
        <v>-1.64875302453229+0.0353514802470749i</v>
      </c>
      <c r="E1604" t="str">
        <f t="shared" si="775"/>
        <v>36500</v>
      </c>
      <c r="F1604" t="str">
        <f t="shared" si="776"/>
        <v>0.21505376344086</v>
      </c>
      <c r="G1604" t="str">
        <f t="shared" si="771"/>
        <v>0.21505376344086</v>
      </c>
      <c r="H1604" t="str">
        <f t="shared" si="777"/>
        <v>2.33334309968642+0.647538705806449i</v>
      </c>
      <c r="I1604" t="str">
        <f t="shared" si="778"/>
        <v>577.267650097124i</v>
      </c>
      <c r="J1604" t="str">
        <f t="shared" si="772"/>
        <v>-450.070875379141+126.287689276448i</v>
      </c>
      <c r="K1604" t="str">
        <f t="shared" si="779"/>
        <v>0.333627778211004-1.18900066230151i</v>
      </c>
      <c r="L1604" t="str">
        <f t="shared" si="780"/>
        <v>0.102444742622563-0.310190825580265i</v>
      </c>
      <c r="M1604" t="str">
        <f t="shared" si="781"/>
        <v>0.436072520833567-1.49919148788177i</v>
      </c>
      <c r="N1604" t="str">
        <f t="shared" si="782"/>
        <v>-1.83357435941842i</v>
      </c>
      <c r="O1604" t="str">
        <f t="shared" si="783"/>
        <v>-0.259764219320852-0.965672071854948i</v>
      </c>
      <c r="P1604" t="str">
        <f t="shared" si="784"/>
        <v>1.25976421932085+0.965672071854948i</v>
      </c>
      <c r="Q1604" t="str">
        <f t="shared" si="785"/>
        <v>-1.25976421932085+0.867902287563472i</v>
      </c>
      <c r="R1604" t="str">
        <f t="shared" si="786"/>
        <v>-0.320005812169574-0.987014735932776i</v>
      </c>
      <c r="S1604" t="str">
        <f t="shared" si="787"/>
        <v>0.204734082825045i</v>
      </c>
      <c r="T1604" t="str">
        <f t="shared" si="788"/>
        <v>0.202075556696001-0.0655160964532214i</v>
      </c>
      <c r="U1604" t="str">
        <f t="shared" si="789"/>
        <v>0.0000499999999999999-0.000966684542589255i</v>
      </c>
      <c r="V1604" t="str">
        <f t="shared" si="790"/>
        <v>0.00002-0.0108268668769997i</v>
      </c>
      <c r="W1604" t="str">
        <f t="shared" si="791"/>
        <v>0.0000422725964055795-0.000887614219329058i</v>
      </c>
      <c r="X1604" t="str">
        <f t="shared" si="792"/>
        <v>0.0000462003841287848-0.00088722165292532i</v>
      </c>
      <c r="Y1604" t="str">
        <f t="shared" si="793"/>
        <v>0.009+0.738902592124319i</v>
      </c>
      <c r="Z1604" t="str">
        <f t="shared" si="794"/>
        <v>-0.0144146942076288-0.00092789777723215i</v>
      </c>
      <c r="AA1604" t="str">
        <f t="shared" si="795"/>
        <v>0.199274344887504-16.2573813560022i</v>
      </c>
      <c r="AB1604" t="str">
        <f t="shared" si="796"/>
        <v>0.607876210671332-0.197083096546282i</v>
      </c>
      <c r="AC1604" t="str">
        <f t="shared" si="797"/>
        <v>0.969612810794637-0.997265363448909i</v>
      </c>
      <c r="AD1604" t="str">
        <f t="shared" si="798"/>
        <v>0.406240711110523+0.214566775057968i</v>
      </c>
      <c r="AE1604" t="str">
        <f t="shared" si="799"/>
        <v>-0.00565673959170368-0.00346986430243833i</v>
      </c>
      <c r="AF1604" t="str">
        <f t="shared" si="800"/>
        <v>-3.98209612421871-0.612187225559374i</v>
      </c>
      <c r="AG1604" t="str">
        <f t="shared" si="801"/>
        <v>1.01292067500887-0.0237531820837492i</v>
      </c>
      <c r="AH1604" t="str">
        <f t="shared" si="802"/>
        <v>0.0197303282126042+0.0175225715331679i</v>
      </c>
      <c r="AI1604">
        <f t="shared" si="803"/>
        <v>-31.571871611286753</v>
      </c>
      <c r="AJ1604">
        <f t="shared" si="804"/>
        <v>41.608388635949069</v>
      </c>
      <c r="AK1604"/>
      <c r="AL1604"/>
      <c r="AM1604"/>
      <c r="AN1604"/>
    </row>
    <row r="1605" spans="1:40" x14ac:dyDescent="0.35">
      <c r="A1605"/>
      <c r="B1605">
        <f t="shared" si="805"/>
        <v>147100</v>
      </c>
      <c r="C1605" s="237" t="str">
        <f t="shared" si="773"/>
        <v>-9.77558974186213E-07+0.00460792799630981i</v>
      </c>
      <c r="D1605" s="208" t="str">
        <f t="shared" si="774"/>
        <v>-1.64875301433206+0.0353274479717086i</v>
      </c>
      <c r="E1605" t="str">
        <f t="shared" si="775"/>
        <v>36500</v>
      </c>
      <c r="F1605" t="str">
        <f t="shared" si="776"/>
        <v>0.21505376344086</v>
      </c>
      <c r="G1605" t="str">
        <f t="shared" ref="G1605:G1668" si="806">IF($C$11=$C$7,$C$24,F1605)</f>
        <v>0.21505376344086</v>
      </c>
      <c r="H1605" t="str">
        <f t="shared" si="777"/>
        <v>2.33358584671103+0.647171458380357i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0.10231918101567-0.310021395101918i</v>
      </c>
      <c r="M1605" t="str">
        <f t="shared" si="781"/>
        <v>0.435524695338225-1.4983285793751i</v>
      </c>
      <c r="N1605" t="str">
        <f t="shared" si="782"/>
        <v>-1.83482168891462i</v>
      </c>
      <c r="O1605" t="str">
        <f t="shared" si="783"/>
        <v>-0.260968528192828-0.965347309155036i</v>
      </c>
      <c r="P1605" t="str">
        <f t="shared" si="784"/>
        <v>1.26096852819283+0.965347309155036i</v>
      </c>
      <c r="Q1605" t="str">
        <f t="shared" si="785"/>
        <v>-1.26096852819283+0.869474379759584i</v>
      </c>
      <c r="R1605" t="str">
        <f t="shared" si="786"/>
        <v>-0.319986416119128-0.986200108914644i</v>
      </c>
      <c r="S1605" t="str">
        <f t="shared" si="787"/>
        <v>0.204873357711321i</v>
      </c>
      <c r="T1605" t="str">
        <f t="shared" si="788"/>
        <v>0.202046127688614-0.0655566914923377i</v>
      </c>
      <c r="U1605" t="str">
        <f t="shared" si="789"/>
        <v>0.0000500000000000001-0.000966027381105513i</v>
      </c>
      <c r="V1605" t="str">
        <f t="shared" si="790"/>
        <v>0.00002-0.0108195066683817i</v>
      </c>
      <c r="W1605" t="str">
        <f t="shared" si="791"/>
        <v>0.0000422725950637222-0.000887011036535907i</v>
      </c>
      <c r="X1605" t="str">
        <f t="shared" si="792"/>
        <v>0.0000461950342732285-0.000886618760630516i</v>
      </c>
      <c r="Y1605" t="str">
        <f t="shared" si="793"/>
        <v>0.009+0.739405246948894i</v>
      </c>
      <c r="Z1605" t="str">
        <f t="shared" si="794"/>
        <v>-0.0143950869449608-0.000926938264235184i</v>
      </c>
      <c r="AA1605" t="str">
        <f t="shared" si="795"/>
        <v>0.199002772625602-16.2463062191681i</v>
      </c>
      <c r="AB1605" t="str">
        <f t="shared" si="796"/>
        <v>0.607787683420502-0.197205213040496i</v>
      </c>
      <c r="AC1605" t="str">
        <f t="shared" si="797"/>
        <v>0.969228338951709-0.996553396589696i</v>
      </c>
      <c r="AD1605" t="str">
        <f t="shared" si="798"/>
        <v>0.406520842715167+0.214515512182283i</v>
      </c>
      <c r="AE1605" t="str">
        <f t="shared" si="799"/>
        <v>-0.00565306023930978-0.00346478917322857i</v>
      </c>
      <c r="AF1605" t="str">
        <f t="shared" si="800"/>
        <v>-3.98233886104309-0.611844010408648i</v>
      </c>
      <c r="AG1605" t="str">
        <f t="shared" si="801"/>
        <v>1.01290886017771-0.0237536179469764i</v>
      </c>
      <c r="AH1605" t="str">
        <f t="shared" si="802"/>
        <v>0.0197222270205787+0.0174993334152206i</v>
      </c>
      <c r="AI1605">
        <f t="shared" si="803"/>
        <v>-31.578946665929134</v>
      </c>
      <c r="AJ1605">
        <f t="shared" si="804"/>
        <v>41.582321406648575</v>
      </c>
      <c r="AK1605"/>
      <c r="AL1605"/>
      <c r="AM1605"/>
      <c r="AN1605"/>
    </row>
    <row r="1606" spans="1:40" x14ac:dyDescent="0.35">
      <c r="A1606"/>
      <c r="B1606">
        <f t="shared" si="805"/>
        <v>147200</v>
      </c>
      <c r="C1606" s="237" t="str">
        <f t="shared" ref="C1606:C1669" si="808">IMPRODUCT(COMPLEX(-1,0),IMDIV(IMPRODUCT(G1606,COMPLEX($C$100+$C$101,0)),COMPLEX($C$100,2*PI()*B1606*$C$103*$C$102*(2*$C$100+$C$101))))</f>
        <v>-9.76231220274552E-07+0.00460479761072424i</v>
      </c>
      <c r="D1606" s="208" t="str">
        <f t="shared" ref="D1606:D1669" si="809">IMPRODUCT(COMPLEX($C$106,0),IMSUB(C1606,G1606))</f>
        <v>-1.64875300415261+0.0353034483488859i</v>
      </c>
      <c r="E1606" t="str">
        <f t="shared" ref="E1606:E1669" si="810">IMDIV(COMPLEX($C$20*10^3,0),COMPLEX(1,2*PI()*B1606*$C$20*1000*$C$29*10^-12))</f>
        <v>36500</v>
      </c>
      <c r="F1606" t="str">
        <f t="shared" ref="F1606:F1669" si="811">IMDIV(COMPLEX($C$22*1000,0),IMSUM(COMPLEX($C$22*1000,0),E1606))</f>
        <v>0.21505376344086</v>
      </c>
      <c r="G1606" t="str">
        <f t="shared" si="806"/>
        <v>0.21505376344086</v>
      </c>
      <c r="H1606" t="str">
        <f t="shared" ref="H1606:H1669" si="812">IMPRODUCT(COMPLEX($C$108,0),IMPRODUCT(COMPLEX(-1,0),D1606),IMDIV(COMPLEX(0,2*PI()*B1606*$C$109*$C$110),COMPLEX(1,2*PI()*B1606*$C$109*$C$110)))</f>
        <v>2.33382815375282+0.646804577788338i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0.102193841748052-0.309852121497221i</v>
      </c>
      <c r="M1606" t="str">
        <f t="shared" ref="M1606:M1669" si="816">IMSUM(K1606,L1606)</f>
        <v>0.434977873653552-1.49746655760366i</v>
      </c>
      <c r="N1606" t="str">
        <f t="shared" ref="N1606:N1669" si="817">COMPLEX(0,-2*PI()*B1606*$C$43)</f>
        <v>-1.83606901841083i</v>
      </c>
      <c r="O1606" t="str">
        <f t="shared" ref="O1606:O1669" si="818">IMEXP(N1606)</f>
        <v>-0.262172431041973-0.965021044538171i</v>
      </c>
      <c r="P1606" t="str">
        <f t="shared" ref="P1606:P1669" si="819">IMSUB(COMPLEX(1,0),O1606)</f>
        <v>1.26217243104197+0.965021044538171i</v>
      </c>
      <c r="Q1606" t="str">
        <f t="shared" ref="Q1606:Q1669" si="820">IMSUM(COMPLEX(0,2*PI()*B1606*$C$43),O1606,COMPLEX(-1,0))</f>
        <v>-1.26217243104197+0.871047973872659i</v>
      </c>
      <c r="R1606" t="str">
        <f t="shared" ref="R1606:R1669" si="821">IMDIV(P1606,Q1606)</f>
        <v>-0.319967003277712-0.985386484335255i</v>
      </c>
      <c r="S1606" t="str">
        <f t="shared" ref="S1606:S1669" si="822">IMDIV(COMPLEX(0,2*PI()*B1606*$C$123),COMPLEX($C$124,0))</f>
        <v>0.205012632597596i</v>
      </c>
      <c r="T1606" t="str">
        <f t="shared" ref="T1606:T1669" si="823">IMPRODUCT(R1606,S1606)</f>
        <v>0.20201667727966-0.0655972776863274i</v>
      </c>
      <c r="U1606" t="str">
        <f t="shared" ref="U1606:U1669" si="824">IMDIV(COMPLEX(1,2*PI()*B1606*$C$16*10^-3*$C$15*10^-6),COMPLEX(0,2*PI()*B1606*$C$15*10^-6))</f>
        <v>0.0000499999999999998-0.000965371112504213i</v>
      </c>
      <c r="V1606" t="str">
        <f t="shared" ref="V1606:V1669" si="825">IMSUM(COMPLEX($C$18*10^-3,0),IMDIV(COMPLEX(1,0),COMPLEX(0,2*PI()*B1606*($C$17*1*10^-6))))</f>
        <v>0.00002-0.0108121564600472i</v>
      </c>
      <c r="W1606" t="str">
        <f t="shared" ref="W1606:W1669" si="826">IMDIV(IMPRODUCT(U1606,V1606),IMSUM(U1606,V1606))</f>
        <v>0.000042272593720952-0.000886408673438095i</v>
      </c>
      <c r="X1606" t="str">
        <f t="shared" ref="X1606:X1669" si="827">IMDIV(IMPRODUCT(COMPLEX($C$19,0),W1606),IMSUM(COMPLEX($C$19,0),W1606))</f>
        <v>0.0000461896953132762-0.000886016687588027i</v>
      </c>
      <c r="Y1606" t="str">
        <f t="shared" ref="Y1606:Y1669" si="828">COMPLEX($C$13*10^-3,2*PI()*B1606*$C$12*0.000001)</f>
        <v>0.009+0.739907901773468i</v>
      </c>
      <c r="Z1606" t="str">
        <f t="shared" ref="Z1606:Z1669" si="829">IMPRODUCT(COMPLEX($C$6,0),IMDIV(X1606,IMSUM(X1606,Y1606)))</f>
        <v>-0.0143755196810161-0.000925980726109313i</v>
      </c>
      <c r="AA1606" t="str">
        <f t="shared" ref="AA1606:AA1669" si="830">IMDIV(COMPLEX($C$6,0),IMSUM(X1606,Y1606))</f>
        <v>0.198731755628069-16.2352461773792i</v>
      </c>
      <c r="AB1606" t="str">
        <f t="shared" ref="AB1606:AB1669" si="831">IMPRODUCT(COMPLEX($C$119,0),T1606)</f>
        <v>0.60769909179027-0.197327302927128i</v>
      </c>
      <c r="AC1606" t="str">
        <f t="shared" ref="AC1606:AC1669" si="832">IMSUM(COMPLEX(1,0),IMPRODUCT(AB1606,M1606))</f>
        <v>0.968844621732625-0.995842077683079i</v>
      </c>
      <c r="AD1606" t="str">
        <f t="shared" ref="AD1606:AD1669" si="833">IMDIV(AB1606,AC1606)</f>
        <v>0.406800949563843+0.21446390394199i</v>
      </c>
      <c r="AE1606" t="str">
        <f t="shared" ref="AE1606:AE1669" si="834">IMPRODUCT(AD1606,AA1606,X1606)</f>
        <v>-0.00564938561521465-0.00345971991064472i</v>
      </c>
      <c r="AF1606" t="str">
        <f t="shared" ref="AF1606:AF1669" si="835">IMSUB(D1606,H1606)</f>
        <v>-3.98258115790543-0.611501129439452i</v>
      </c>
      <c r="AG1606" t="str">
        <f t="shared" ref="AG1606:AG1669" si="836">IMSUM(COMPLEX(1,0),IMPRODUCT(AD1606,AA1606,COMPLEX($C$127,0)))</f>
        <v>1.01289704112768-0.0237540518390252i</v>
      </c>
      <c r="AH1606" t="str">
        <f t="shared" ref="AH1606:AH1669" si="837">IMDIV(IMPRODUCT(AE1606,AF1606),AG1606)</f>
        <v>0.01971413141801+0.0174761212571655i</v>
      </c>
      <c r="AI1606">
        <f t="shared" ref="AI1606:AI1669" si="838">20*LOG10(IMABS(AH1606))</f>
        <v>-31.586018629363245</v>
      </c>
      <c r="AJ1606">
        <f t="shared" ref="AJ1606:AJ1669" si="839">IMARGUMENT(AH1606)*180/PI()</f>
        <v>41.556245849042654</v>
      </c>
      <c r="AK1606"/>
      <c r="AL1606"/>
      <c r="AM1606"/>
      <c r="AN1606"/>
    </row>
    <row r="1607" spans="1:40" x14ac:dyDescent="0.35">
      <c r="A1607"/>
      <c r="B1607">
        <f t="shared" si="805"/>
        <v>147300</v>
      </c>
      <c r="C1607" s="237" t="str">
        <f t="shared" si="808"/>
        <v>-9.74906169627829E-07+0.00460167147549191i</v>
      </c>
      <c r="D1607" s="208" t="str">
        <f t="shared" si="809"/>
        <v>-1.6487529939939+0.0352794813121047i</v>
      </c>
      <c r="E1607" t="str">
        <f t="shared" si="810"/>
        <v>36500</v>
      </c>
      <c r="F1607" t="str">
        <f t="shared" si="811"/>
        <v>0.21505376344086</v>
      </c>
      <c r="G1607" t="str">
        <f t="shared" si="806"/>
        <v>0.21505376344086</v>
      </c>
      <c r="H1607" t="str">
        <f t="shared" si="812"/>
        <v>2.33407002183956+0.64643806359174i</v>
      </c>
      <c r="I1607" t="str">
        <f t="shared" si="813"/>
        <v>578.445747342221i</v>
      </c>
      <c r="J1607" t="str">
        <f t="shared" si="807"/>
        <v>-451.913859672131+126.545419254563i</v>
      </c>
      <c r="K1607" t="str">
        <f t="shared" si="814"/>
        <v>0.332363329083674-1.18692241682439i</v>
      </c>
      <c r="L1607" t="str">
        <f t="shared" si="815"/>
        <v>0.102068724316265-0.309683004612609i</v>
      </c>
      <c r="M1607" t="str">
        <f t="shared" si="816"/>
        <v>0.434432053399939-1.496605421437i</v>
      </c>
      <c r="N1607" t="str">
        <f t="shared" si="817"/>
        <v>-1.83731634790703i</v>
      </c>
      <c r="O1607" t="str">
        <f t="shared" si="818"/>
        <v>-0.263375925995199-0.964693278511969i</v>
      </c>
      <c r="P1607" t="str">
        <f t="shared" si="819"/>
        <v>1.2633759259952+0.964693278511969i</v>
      </c>
      <c r="Q1607" t="str">
        <f t="shared" si="820"/>
        <v>-1.2633759259952+0.872623069395061i</v>
      </c>
      <c r="R1607" t="str">
        <f t="shared" si="821"/>
        <v>-0.319947573637235-0.984573860139806i</v>
      </c>
      <c r="S1607" t="str">
        <f t="shared" si="822"/>
        <v>0.205151907483872i</v>
      </c>
      <c r="T1607" t="str">
        <f t="shared" si="823"/>
        <v>0.20198720546644-0.0656378550265154i</v>
      </c>
      <c r="U1607" t="str">
        <f t="shared" si="824"/>
        <v>0.00005-0.000964715734966876i</v>
      </c>
      <c r="V1607" t="str">
        <f t="shared" si="825"/>
        <v>0.00002-0.010804816231629i</v>
      </c>
      <c r="W1607" t="str">
        <f t="shared" si="826"/>
        <v>0.0000422725923772698-0.000885807128366192i</v>
      </c>
      <c r="X1607" t="str">
        <f t="shared" si="827"/>
        <v>0.00004618436721935-0.000885415432129447i</v>
      </c>
      <c r="Y1607" t="str">
        <f t="shared" si="828"/>
        <v>0.009+0.740410556598042i</v>
      </c>
      <c r="Z1607" t="str">
        <f t="shared" si="829"/>
        <v>-0.0143559923070377-0.000925025157004867i</v>
      </c>
      <c r="AA1607" t="str">
        <f t="shared" si="830"/>
        <v>0.198461292380857-16.2242011997636i</v>
      </c>
      <c r="AB1607" t="str">
        <f t="shared" si="831"/>
        <v>0.607610435772518-0.197449366180081i</v>
      </c>
      <c r="AC1607" t="str">
        <f t="shared" si="832"/>
        <v>0.968461657395478-0.995131405890978i</v>
      </c>
      <c r="AD1607" t="str">
        <f t="shared" si="833"/>
        <v>0.407081031252761+0.214411950309389i</v>
      </c>
      <c r="AE1607" t="str">
        <f t="shared" si="834"/>
        <v>-0.00564571570500692-0.00345465650402681i</v>
      </c>
      <c r="AF1607" t="str">
        <f t="shared" si="835"/>
        <v>-3.98282301583346-0.611158582279635i</v>
      </c>
      <c r="AG1607" t="str">
        <f t="shared" si="836"/>
        <v>1.01288521786545-0.0237544837400681i</v>
      </c>
      <c r="AH1607" t="str">
        <f t="shared" si="837"/>
        <v>0.0197060413820613+0.0174529350118349i</v>
      </c>
      <c r="AI1607">
        <f t="shared" si="838"/>
        <v>-31.593087507974911</v>
      </c>
      <c r="AJ1607">
        <f t="shared" si="839"/>
        <v>41.530161973294454</v>
      </c>
      <c r="AK1607"/>
      <c r="AL1607"/>
      <c r="AM1607"/>
      <c r="AN1607"/>
    </row>
    <row r="1608" spans="1:40" x14ac:dyDescent="0.35">
      <c r="A1608"/>
      <c r="B1608">
        <f t="shared" si="805"/>
        <v>147400</v>
      </c>
      <c r="C1608" s="237" t="str">
        <f t="shared" si="808"/>
        <v>-9.73583814912668E-07+0.00459854958196218i</v>
      </c>
      <c r="D1608" s="208" t="str">
        <f t="shared" si="809"/>
        <v>-1.64875298385584+0.0352555467950434i</v>
      </c>
      <c r="E1608" t="str">
        <f t="shared" si="810"/>
        <v>36500</v>
      </c>
      <c r="F1608" t="str">
        <f t="shared" si="811"/>
        <v>0.21505376344086</v>
      </c>
      <c r="G1608" t="str">
        <f t="shared" si="806"/>
        <v>0.21505376344086</v>
      </c>
      <c r="H1608" t="str">
        <f t="shared" si="812"/>
        <v>2.33431145199605+0.646071915352208i</v>
      </c>
      <c r="I1608" t="str">
        <f t="shared" si="813"/>
        <v>578.838446423919i</v>
      </c>
      <c r="J1608" t="str">
        <f t="shared" si="807"/>
        <v>-452.529022738327+126.631329247268i</v>
      </c>
      <c r="K1608" t="str">
        <f t="shared" si="814"/>
        <v>0.33194340398636-1.1862311254513i</v>
      </c>
      <c r="L1608" t="str">
        <f t="shared" si="815"/>
        <v>0.101943828218222-0.309514044294485i</v>
      </c>
      <c r="M1608" t="str">
        <f t="shared" si="816"/>
        <v>0.433887232204582-1.49574516974579i</v>
      </c>
      <c r="N1608" t="str">
        <f t="shared" si="817"/>
        <v>-1.83856367740323i</v>
      </c>
      <c r="O1608" t="str">
        <f t="shared" si="818"/>
        <v>-0.264579011180082-0.964364011586377i</v>
      </c>
      <c r="P1608" t="str">
        <f t="shared" si="819"/>
        <v>1.26457901118008+0.964364011586377i</v>
      </c>
      <c r="Q1608" t="str">
        <f t="shared" si="820"/>
        <v>-1.26457901118008+0.874199665816853i</v>
      </c>
      <c r="R1608" t="str">
        <f t="shared" si="821"/>
        <v>-0.319928127189576-0.983762234279056i</v>
      </c>
      <c r="S1608" t="str">
        <f t="shared" si="822"/>
        <v>0.205291182370147i</v>
      </c>
      <c r="T1608" t="str">
        <f t="shared" si="823"/>
        <v>0.201957712246245-0.0656784235042148i</v>
      </c>
      <c r="U1608" t="str">
        <f t="shared" si="824"/>
        <v>0.0000500000000000002-0.000964061246679928i</v>
      </c>
      <c r="V1608" t="str">
        <f t="shared" si="825"/>
        <v>0.00002-0.0107974859628152i</v>
      </c>
      <c r="W1608" t="str">
        <f t="shared" si="826"/>
        <v>0.0000422725910326754-0.00088520639965529i</v>
      </c>
      <c r="X1608" t="str">
        <f t="shared" si="827"/>
        <v>0.0000461790499619708-0.0008848149925909i</v>
      </c>
      <c r="Y1608" t="str">
        <f t="shared" si="828"/>
        <v>0.009+0.740913211422617i</v>
      </c>
      <c r="Z1608" t="str">
        <f t="shared" si="829"/>
        <v>-0.0143365047146374-0.000924071551094249i</v>
      </c>
      <c r="AA1608" t="str">
        <f t="shared" si="830"/>
        <v>0.198191381375082-16.2131712555336i</v>
      </c>
      <c r="AB1608" t="str">
        <f t="shared" si="831"/>
        <v>0.607521715359095-0.197571402773224i</v>
      </c>
      <c r="AC1608" t="str">
        <f t="shared" si="832"/>
        <v>0.968079444203388-0.994421380376094i</v>
      </c>
      <c r="AD1608" t="str">
        <f t="shared" si="833"/>
        <v>0.407361087377989+0.214359651257201i</v>
      </c>
      <c r="AE1608" t="str">
        <f t="shared" si="834"/>
        <v>-0.00564205049432509-0.00344959894274571i</v>
      </c>
      <c r="AF1608" t="str">
        <f t="shared" si="835"/>
        <v>-3.98306443585189-0.610816368557165i</v>
      </c>
      <c r="AG1608" t="str">
        <f t="shared" si="836"/>
        <v>1.0128733903977-0.0237549136303236i</v>
      </c>
      <c r="AH1608" t="str">
        <f t="shared" si="837"/>
        <v>0.0196979568899748+0.0174297746321935i</v>
      </c>
      <c r="AI1608">
        <f t="shared" si="838"/>
        <v>-31.600153308138871</v>
      </c>
      <c r="AJ1608">
        <f t="shared" si="839"/>
        <v>41.504069789536302</v>
      </c>
      <c r="AK1608"/>
      <c r="AL1608"/>
      <c r="AM1608"/>
      <c r="AN1608"/>
    </row>
    <row r="1609" spans="1:40" x14ac:dyDescent="0.35">
      <c r="A1609"/>
      <c r="B1609">
        <f t="shared" si="805"/>
        <v>147500</v>
      </c>
      <c r="C1609" s="237" t="str">
        <f t="shared" si="808"/>
        <v>-9.72264148820553E-07+0.00459543192150785i</v>
      </c>
      <c r="D1609" s="208" t="str">
        <f t="shared" si="809"/>
        <v>-1.6487529737384+0.0352316447315602i</v>
      </c>
      <c r="E1609" t="str">
        <f t="shared" si="810"/>
        <v>36500</v>
      </c>
      <c r="F1609" t="str">
        <f t="shared" si="811"/>
        <v>0.21505376344086</v>
      </c>
      <c r="G1609" t="str">
        <f t="shared" si="806"/>
        <v>0.21505376344086</v>
      </c>
      <c r="H1609" t="str">
        <f t="shared" si="812"/>
        <v>2.33455244524427+0.645706132631753i</v>
      </c>
      <c r="I1609" t="str">
        <f t="shared" si="813"/>
        <v>579.231145505618i</v>
      </c>
      <c r="J1609" t="str">
        <f t="shared" si="807"/>
        <v>-453.144603288789+126.717239239973i</v>
      </c>
      <c r="K1609" t="str">
        <f t="shared" si="814"/>
        <v>0.331524254748292-1.1855405610126i</v>
      </c>
      <c r="L1609" t="str">
        <f t="shared" si="815"/>
        <v>0.101819152953185-0.30934524038922i</v>
      </c>
      <c r="M1609" t="str">
        <f t="shared" si="816"/>
        <v>0.433343407701477-1.49488580140182i</v>
      </c>
      <c r="N1609" t="str">
        <f t="shared" si="817"/>
        <v>-1.83981100689944i</v>
      </c>
      <c r="O1609" t="str">
        <f t="shared" si="818"/>
        <v>-0.265781684724834-0.964033244273676i</v>
      </c>
      <c r="P1609" t="str">
        <f t="shared" si="819"/>
        <v>1.26578168472483+0.964033244273676i</v>
      </c>
      <c r="Q1609" t="str">
        <f t="shared" si="820"/>
        <v>-1.26578168472483+0.875777762625764i</v>
      </c>
      <c r="R1609" t="str">
        <f t="shared" si="821"/>
        <v>-0.319908663926619-0.982951604709312i</v>
      </c>
      <c r="S1609" t="str">
        <f t="shared" si="822"/>
        <v>0.205430457256422i</v>
      </c>
      <c r="T1609" t="str">
        <f t="shared" si="823"/>
        <v>0.201928197616368-0.0657189831107364i</v>
      </c>
      <c r="U1609" t="str">
        <f t="shared" si="824"/>
        <v>0.0000499999999999999-0.000963407645834715i</v>
      </c>
      <c r="V1609" t="str">
        <f t="shared" si="825"/>
        <v>0.00002-0.0107901656333488i</v>
      </c>
      <c r="W1609" t="str">
        <f t="shared" si="826"/>
        <v>0.0000422725896871679-0.000884606485644984i</v>
      </c>
      <c r="X1609" t="str">
        <f t="shared" si="827"/>
        <v>0.0000461737435117592-0.000884215367313013i</v>
      </c>
      <c r="Y1609" t="str">
        <f t="shared" si="828"/>
        <v>0.009+0.741415866247191i</v>
      </c>
      <c r="Z1609" t="str">
        <f t="shared" si="829"/>
        <v>-0.0143170567957955-0.000923119902571847i</v>
      </c>
      <c r="AA1609" t="str">
        <f t="shared" si="830"/>
        <v>0.197922021106998-16.2021563139853i</v>
      </c>
      <c r="AB1609" t="str">
        <f t="shared" si="831"/>
        <v>0.60743293054186-0.197693412680418i</v>
      </c>
      <c r="AC1609" t="str">
        <f t="shared" si="832"/>
        <v>0.967697980424477-0.993712000301991i</v>
      </c>
      <c r="AD1609" t="str">
        <f t="shared" si="833"/>
        <v>0.407641117535474+0.214307006758584i</v>
      </c>
      <c r="AE1609" t="str">
        <f t="shared" si="834"/>
        <v>-0.00563838996885746-0.00344454721620319i</v>
      </c>
      <c r="AF1609" t="str">
        <f t="shared" si="835"/>
        <v>-3.98330541898267-0.610474487900193i</v>
      </c>
      <c r="AG1609" t="str">
        <f t="shared" si="836"/>
        <v>1.01286155873112-0.0237553414900565i</v>
      </c>
      <c r="AH1609" t="str">
        <f t="shared" si="837"/>
        <v>0.0196898779190739+0.0174066400713398i</v>
      </c>
      <c r="AI1609">
        <f t="shared" si="838"/>
        <v>-31.607216036217821</v>
      </c>
      <c r="AJ1609">
        <f t="shared" si="839"/>
        <v>41.477969307869259</v>
      </c>
      <c r="AK1609"/>
      <c r="AL1609"/>
      <c r="AM1609"/>
      <c r="AN1609"/>
    </row>
    <row r="1610" spans="1:40" x14ac:dyDescent="0.35">
      <c r="A1610"/>
      <c r="B1610">
        <f t="shared" si="805"/>
        <v>147600</v>
      </c>
      <c r="C1610" s="237" t="str">
        <f t="shared" si="808"/>
        <v>-9.70947164067709E-07+0.00459231848552512i</v>
      </c>
      <c r="D1610" s="208" t="str">
        <f t="shared" si="809"/>
        <v>-1.64875296364152+0.0352077750556926i</v>
      </c>
      <c r="E1610" t="str">
        <f t="shared" si="810"/>
        <v>36500</v>
      </c>
      <c r="F1610" t="str">
        <f t="shared" si="811"/>
        <v>0.21505376344086</v>
      </c>
      <c r="G1610" t="str">
        <f t="shared" si="806"/>
        <v>0.21505376344086</v>
      </c>
      <c r="H1610" t="str">
        <f t="shared" si="812"/>
        <v>2.33479300260334+0.645340714992686i</v>
      </c>
      <c r="I1610" t="str">
        <f t="shared" si="813"/>
        <v>579.623844587317i</v>
      </c>
      <c r="J1610" t="str">
        <f t="shared" si="807"/>
        <v>-453.760601323517+126.803149232678i</v>
      </c>
      <c r="K1610" t="str">
        <f t="shared" si="814"/>
        <v>0.331105879509625-1.1848507225349i</v>
      </c>
      <c r="L1610" t="str">
        <f t="shared" si="815"/>
        <v>0.101694698021769-0.309176592743162i</v>
      </c>
      <c r="M1610" t="str">
        <f t="shared" si="816"/>
        <v>0.432800577531394-1.49402731527806i</v>
      </c>
      <c r="N1610" t="str">
        <f t="shared" si="817"/>
        <v>-1.84105833639564i</v>
      </c>
      <c r="O1610" t="str">
        <f t="shared" si="818"/>
        <v>-0.26698394475828-0.963700977088489i</v>
      </c>
      <c r="P1610" t="str">
        <f t="shared" si="819"/>
        <v>1.26698394475828+0.963700977088489i</v>
      </c>
      <c r="Q1610" t="str">
        <f t="shared" si="820"/>
        <v>-1.26698394475828+0.877357359307151i</v>
      </c>
      <c r="R1610" t="str">
        <f t="shared" si="821"/>
        <v>-0.319889183840241-0.982141969392427i</v>
      </c>
      <c r="S1610" t="str">
        <f t="shared" si="822"/>
        <v>0.205569732142698i</v>
      </c>
      <c r="T1610" t="str">
        <f t="shared" si="823"/>
        <v>0.201898661574103-0.0657595338373846i</v>
      </c>
      <c r="U1610" t="str">
        <f t="shared" si="824"/>
        <v>0.0000500000000000001-0.000962754930627514i</v>
      </c>
      <c r="V1610" t="str">
        <f t="shared" si="825"/>
        <v>0.00002-0.0107828552230281i</v>
      </c>
      <c r="W1610" t="str">
        <f t="shared" si="826"/>
        <v>0.0000422725883407485-0.000884007384679388i</v>
      </c>
      <c r="X1610" t="str">
        <f t="shared" si="827"/>
        <v>0.0000461684478394368-0.000883616554640916i</v>
      </c>
      <c r="Y1610" t="str">
        <f t="shared" si="828"/>
        <v>0.009+0.741918521071766i</v>
      </c>
      <c r="Z1610" t="str">
        <f t="shared" si="829"/>
        <v>-0.0142976484428585-0.000922170205653972i</v>
      </c>
      <c r="AA1610" t="str">
        <f t="shared" si="830"/>
        <v>0.19765321007798-16.1911563444986i</v>
      </c>
      <c r="AB1610" t="str">
        <f t="shared" si="831"/>
        <v>0.607344081312671-0.197815395875505i</v>
      </c>
      <c r="AC1610" t="str">
        <f t="shared" si="832"/>
        <v>0.967317264331851-0.99300326483311i</v>
      </c>
      <c r="AD1610" t="str">
        <f t="shared" si="833"/>
        <v>0.407921121321019+0.214254016787144i</v>
      </c>
      <c r="AE1610" t="str">
        <f t="shared" si="834"/>
        <v>-0.00563473411434176-0.00343950131383209i</v>
      </c>
      <c r="AF1610" t="str">
        <f t="shared" si="835"/>
        <v>-3.98354596624486-0.610132939936993i</v>
      </c>
      <c r="AG1610" t="str">
        <f t="shared" si="836"/>
        <v>1.01284972287242-0.023755767299577i</v>
      </c>
      <c r="AH1610" t="str">
        <f t="shared" si="837"/>
        <v>0.0196818044467608+0.0173835312825051i</v>
      </c>
      <c r="AI1610">
        <f t="shared" si="838"/>
        <v>-31.614275698563073</v>
      </c>
      <c r="AJ1610">
        <f t="shared" si="839"/>
        <v>41.451860538365231</v>
      </c>
      <c r="AK1610"/>
      <c r="AL1610"/>
      <c r="AM1610"/>
      <c r="AN1610"/>
    </row>
    <row r="1611" spans="1:40" x14ac:dyDescent="0.35">
      <c r="A1611"/>
      <c r="B1611">
        <f t="shared" si="805"/>
        <v>147700</v>
      </c>
      <c r="C1611" s="237" t="str">
        <f t="shared" si="808"/>
        <v>-9.69632853395014E-07+0.00458920926543346i</v>
      </c>
      <c r="D1611" s="208" t="str">
        <f t="shared" si="809"/>
        <v>-1.64875295356513+0.0351839377016565i</v>
      </c>
      <c r="E1611" t="str">
        <f t="shared" si="810"/>
        <v>36500</v>
      </c>
      <c r="F1611" t="str">
        <f t="shared" si="811"/>
        <v>0.21505376344086</v>
      </c>
      <c r="G1611" t="str">
        <f t="shared" si="806"/>
        <v>0.21505376344086</v>
      </c>
      <c r="H1611" t="str">
        <f t="shared" si="812"/>
        <v>2.33503312508946+0.644975661997655i</v>
      </c>
      <c r="I1611" t="str">
        <f t="shared" si="813"/>
        <v>580.016543669016i</v>
      </c>
      <c r="J1611" t="str">
        <f t="shared" si="807"/>
        <v>-454.377016842511+126.889059225383i</v>
      </c>
      <c r="K1611" t="str">
        <f t="shared" si="814"/>
        <v>0.330688276415924-1.18416160904597i</v>
      </c>
      <c r="L1611" t="str">
        <f t="shared" si="815"/>
        <v>0.10157046292593-0.309008101202633i</v>
      </c>
      <c r="M1611" t="str">
        <f t="shared" si="816"/>
        <v>0.432258739341854-1.4931697102486i</v>
      </c>
      <c r="N1611" t="str">
        <f t="shared" si="817"/>
        <v>-1.84230566589184i</v>
      </c>
      <c r="O1611" t="str">
        <f t="shared" si="818"/>
        <v>-0.268185789409915-0.963367210547764i</v>
      </c>
      <c r="P1611" t="str">
        <f t="shared" si="819"/>
        <v>1.26818578940992+0.963367210547764i</v>
      </c>
      <c r="Q1611" t="str">
        <f t="shared" si="820"/>
        <v>-1.26818578940992+0.878938455344076i</v>
      </c>
      <c r="R1611" t="str">
        <f t="shared" si="821"/>
        <v>-0.319869686922303-0.981333326295756i</v>
      </c>
      <c r="S1611" t="str">
        <f t="shared" si="822"/>
        <v>0.205709007028973i</v>
      </c>
      <c r="T1611" t="str">
        <f t="shared" si="823"/>
        <v>0.201869104116739-0.0658000756754554i</v>
      </c>
      <c r="U1611" t="str">
        <f t="shared" si="824"/>
        <v>0.0000499999999999998-0.000962103099259447i</v>
      </c>
      <c r="V1611" t="str">
        <f t="shared" si="825"/>
        <v>0.00002-0.0107755547117058i</v>
      </c>
      <c r="W1611" t="str">
        <f t="shared" si="826"/>
        <v>0.0000422725869934165-0.000883409095107091i</v>
      </c>
      <c r="X1611" t="str">
        <f t="shared" si="827"/>
        <v>0.0000461631629158231-0.000883018552924222i</v>
      </c>
      <c r="Y1611" t="str">
        <f t="shared" si="828"/>
        <v>0.009+0.74242117589634i</v>
      </c>
      <c r="Z1611" t="str">
        <f t="shared" si="829"/>
        <v>-0.0142782795485382-0.000921222454578713i</v>
      </c>
      <c r="AA1611" t="str">
        <f t="shared" si="830"/>
        <v>0.197384946794499-16.1801713165367i</v>
      </c>
      <c r="AB1611" t="str">
        <f t="shared" si="831"/>
        <v>0.607255167663375-0.197937352332303i</v>
      </c>
      <c r="AC1611" t="str">
        <f t="shared" si="832"/>
        <v>0.966937294203597-0.992295173134712i</v>
      </c>
      <c r="AD1611" t="str">
        <f t="shared" si="833"/>
        <v>0.4082010983303+0.214200681316912i</v>
      </c>
      <c r="AE1611" t="str">
        <f t="shared" si="834"/>
        <v>-0.00563108291656517-0.00343446122509579i</v>
      </c>
      <c r="AF1611" t="str">
        <f t="shared" si="835"/>
        <v>-3.98378607865459-0.609791724295998i</v>
      </c>
      <c r="AG1611" t="str">
        <f t="shared" si="836"/>
        <v>1.01283788282828-0.0237561910392414i</v>
      </c>
      <c r="AH1611" t="str">
        <f t="shared" si="837"/>
        <v>0.0196737364505182+0.0173604482190532i</v>
      </c>
      <c r="AI1611">
        <f t="shared" si="838"/>
        <v>-31.621332301514045</v>
      </c>
      <c r="AJ1611">
        <f t="shared" si="839"/>
        <v>41.425743491064509</v>
      </c>
      <c r="AK1611"/>
      <c r="AL1611"/>
      <c r="AM1611"/>
      <c r="AN1611"/>
    </row>
    <row r="1612" spans="1:40" x14ac:dyDescent="0.35">
      <c r="A1612"/>
      <c r="B1612">
        <f t="shared" si="805"/>
        <v>147800</v>
      </c>
      <c r="C1612" s="237" t="str">
        <f t="shared" si="808"/>
        <v>-9.68321209567891E-07+0.0045861042526756i</v>
      </c>
      <c r="D1612" s="208" t="str">
        <f t="shared" si="809"/>
        <v>-1.6487529435092+0.0351601326038463i</v>
      </c>
      <c r="E1612" t="str">
        <f t="shared" si="810"/>
        <v>36500</v>
      </c>
      <c r="F1612" t="str">
        <f t="shared" si="811"/>
        <v>0.21505376344086</v>
      </c>
      <c r="G1612" t="str">
        <f t="shared" si="806"/>
        <v>0.21505376344086</v>
      </c>
      <c r="H1612" t="str">
        <f t="shared" si="812"/>
        <v>2.33527281371607+0.644610973209646i</v>
      </c>
      <c r="I1612" t="str">
        <f t="shared" si="813"/>
        <v>580.409242750714i</v>
      </c>
      <c r="J1612" t="str">
        <f t="shared" si="807"/>
        <v>-454.993849845771+126.974969218088i</v>
      </c>
      <c r="K1612" t="str">
        <f t="shared" si="814"/>
        <v>0.330271443618136-1.18347321957476i</v>
      </c>
      <c r="L1612" t="str">
        <f t="shared" si="815"/>
        <v>0.101446447168964-0.308839765613928i</v>
      </c>
      <c r="M1612" t="str">
        <f t="shared" si="816"/>
        <v>0.4317178907871-1.49231298518869i</v>
      </c>
      <c r="N1612" t="str">
        <f t="shared" si="817"/>
        <v>-1.84355299538804i</v>
      </c>
      <c r="O1612" t="str">
        <f t="shared" si="818"/>
        <v>-0.269387216809875-0.963031945170787i</v>
      </c>
      <c r="P1612" t="str">
        <f t="shared" si="819"/>
        <v>1.26938721680987+0.963031945170787i</v>
      </c>
      <c r="Q1612" t="str">
        <f t="shared" si="820"/>
        <v>-1.26938721680987+0.880521050217253i</v>
      </c>
      <c r="R1612" t="str">
        <f t="shared" si="821"/>
        <v>-0.319850173164649-0.980525673392157i</v>
      </c>
      <c r="S1612" t="str">
        <f t="shared" si="822"/>
        <v>0.205848281915249i</v>
      </c>
      <c r="T1612" t="str">
        <f t="shared" si="823"/>
        <v>0.201839525241568-0.0658406086162379i</v>
      </c>
      <c r="U1612" t="str">
        <f t="shared" si="824"/>
        <v>0.00005-0.000961452149936542i</v>
      </c>
      <c r="V1612" t="str">
        <f t="shared" si="825"/>
        <v>0.00002-0.0107682640792893i</v>
      </c>
      <c r="W1612" t="str">
        <f t="shared" si="826"/>
        <v>0.0000422725856451724-0.000882811615281143i</v>
      </c>
      <c r="X1612" t="str">
        <f t="shared" si="827"/>
        <v>0.0000461578887118366-0.000882421360516999i</v>
      </c>
      <c r="Y1612" t="str">
        <f t="shared" si="828"/>
        <v>0.009+0.742923830720914i</v>
      </c>
      <c r="Z1612" t="str">
        <f t="shared" si="829"/>
        <v>-0.0142589500059096-0.000920276643605857i</v>
      </c>
      <c r="AA1612" t="str">
        <f t="shared" si="830"/>
        <v>0.197117229768108-16.1692011996457i</v>
      </c>
      <c r="AB1612" t="str">
        <f t="shared" si="831"/>
        <v>0.607166189585824-0.198059282024608i</v>
      </c>
      <c r="AC1612" t="str">
        <f t="shared" si="832"/>
        <v>0.966558068322761-0.991587724372934i</v>
      </c>
      <c r="AD1612" t="str">
        <f t="shared" si="833"/>
        <v>0.408481048158854+0.214147000322367i</v>
      </c>
      <c r="AE1612" t="str">
        <f t="shared" si="834"/>
        <v>-0.00562743636136373-0.00342942693948838i</v>
      </c>
      <c r="AF1612" t="str">
        <f t="shared" si="835"/>
        <v>-3.98402575722527-0.6094508406058i</v>
      </c>
      <c r="AG1612" t="str">
        <f t="shared" si="836"/>
        <v>1.01282603860544-0.0237566126894506i</v>
      </c>
      <c r="AH1612" t="str">
        <f t="shared" si="837"/>
        <v>0.0196656739079066+0.0173373908344792i</v>
      </c>
      <c r="AI1612">
        <f t="shared" si="838"/>
        <v>-31.628385851399074</v>
      </c>
      <c r="AJ1612">
        <f t="shared" si="839"/>
        <v>41.399618175978013</v>
      </c>
      <c r="AK1612"/>
      <c r="AL1612"/>
      <c r="AM1612"/>
      <c r="AN1612"/>
    </row>
    <row r="1613" spans="1:40" x14ac:dyDescent="0.35">
      <c r="A1613"/>
      <c r="B1613">
        <f t="shared" si="805"/>
        <v>147900</v>
      </c>
      <c r="C1613" s="237" t="str">
        <f t="shared" si="808"/>
        <v>-9.6701222537622E-07+0.0045830034387174i</v>
      </c>
      <c r="D1613" s="208" t="str">
        <f t="shared" si="809"/>
        <v>-1.64875293347365+0.0351363596968334i</v>
      </c>
      <c r="E1613" t="str">
        <f t="shared" si="810"/>
        <v>36500</v>
      </c>
      <c r="F1613" t="str">
        <f t="shared" si="811"/>
        <v>0.21505376344086</v>
      </c>
      <c r="G1613" t="str">
        <f t="shared" si="806"/>
        <v>0.21505376344086</v>
      </c>
      <c r="H1613" t="str">
        <f t="shared" si="812"/>
        <v>2.33551206949368+0.644246648191964i</v>
      </c>
      <c r="I1613" t="str">
        <f t="shared" si="813"/>
        <v>580.801941832413i</v>
      </c>
      <c r="J1613" t="str">
        <f t="shared" si="807"/>
        <v>-455.611100333298+127.060879210794i</v>
      </c>
      <c r="K1613" t="str">
        <f t="shared" si="814"/>
        <v>0.329855379272585-1.18278555315138i</v>
      </c>
      <c r="L1613" t="str">
        <f t="shared" si="815"/>
        <v>0.101322650255505-0.308671585823324i</v>
      </c>
      <c r="M1613" t="str">
        <f t="shared" si="816"/>
        <v>0.43117802952809-1.4914571389747i</v>
      </c>
      <c r="N1613" t="str">
        <f t="shared" si="817"/>
        <v>-1.84480032488425i</v>
      </c>
      <c r="O1613" t="str">
        <f t="shared" si="818"/>
        <v>-0.27058822508895-0.96269518147917i</v>
      </c>
      <c r="P1613" t="str">
        <f t="shared" si="819"/>
        <v>1.27058822508895+0.96269518147917i</v>
      </c>
      <c r="Q1613" t="str">
        <f t="shared" si="820"/>
        <v>-1.27058822508895+0.88210514340508i</v>
      </c>
      <c r="R1613" t="str">
        <f t="shared" si="821"/>
        <v>-0.319830642559148-0.979719008659946i</v>
      </c>
      <c r="S1613" t="str">
        <f t="shared" si="822"/>
        <v>0.205987556801526i</v>
      </c>
      <c r="T1613" t="str">
        <f t="shared" si="823"/>
        <v>0.201809924945875-0.0658811326510211i</v>
      </c>
      <c r="U1613" t="str">
        <f t="shared" si="824"/>
        <v>0.0000500000000000002-0.000960802080869651i</v>
      </c>
      <c r="V1613" t="str">
        <f t="shared" si="825"/>
        <v>0.00002-0.01076098330574i</v>
      </c>
      <c r="W1613" t="str">
        <f t="shared" si="826"/>
        <v>0.0000422725842960154-0.000882214943559063i</v>
      </c>
      <c r="X1613" t="str">
        <f t="shared" si="827"/>
        <v>0.0000461526251984933-0.000881824975777778i</v>
      </c>
      <c r="Y1613" t="str">
        <f t="shared" si="828"/>
        <v>0.009+0.743426485545489i</v>
      </c>
      <c r="Z1613" t="str">
        <f t="shared" si="829"/>
        <v>-0.01423965970841-0.000919332767016778i</v>
      </c>
      <c r="AA1613" t="str">
        <f t="shared" si="830"/>
        <v>0.196850057515412-16.1582459634548i</v>
      </c>
      <c r="AB1613" t="str">
        <f t="shared" si="831"/>
        <v>0.607077147071851-0.198181184926215i</v>
      </c>
      <c r="AC1613" t="str">
        <f t="shared" si="832"/>
        <v>0.966179584977307-0.990880917714734i</v>
      </c>
      <c r="AD1613" t="str">
        <f t="shared" si="833"/>
        <v>0.4087609704021+0.214092973778411i</v>
      </c>
      <c r="AE1613" t="str">
        <f t="shared" si="834"/>
        <v>-0.00562379443462284-0.00342439844653436i</v>
      </c>
      <c r="AF1613" t="str">
        <f t="shared" si="835"/>
        <v>-3.98426500296733-0.609110288495131i</v>
      </c>
      <c r="AG1613" t="str">
        <f t="shared" si="836"/>
        <v>1.01281419021061-0.0237570322306527i</v>
      </c>
      <c r="AH1613" t="str">
        <f t="shared" si="837"/>
        <v>0.019657616796567+0.0173143590824101i</v>
      </c>
      <c r="AI1613">
        <f t="shared" si="838"/>
        <v>-31.635436354534452</v>
      </c>
      <c r="AJ1613">
        <f t="shared" si="839"/>
        <v>41.373484603084727</v>
      </c>
      <c r="AK1613"/>
      <c r="AL1613"/>
      <c r="AM1613"/>
      <c r="AN1613"/>
    </row>
    <row r="1614" spans="1:40" x14ac:dyDescent="0.35">
      <c r="A1614"/>
      <c r="B1614">
        <f t="shared" si="805"/>
        <v>148000</v>
      </c>
      <c r="C1614" s="237" t="str">
        <f t="shared" si="808"/>
        <v>-9.65705893634224E-07+0.00457990681504777i</v>
      </c>
      <c r="D1614" s="208" t="str">
        <f t="shared" si="809"/>
        <v>-1.64875292345845+0.0351126189153662i</v>
      </c>
      <c r="E1614" t="str">
        <f t="shared" si="810"/>
        <v>36500</v>
      </c>
      <c r="F1614" t="str">
        <f t="shared" si="811"/>
        <v>0.21505376344086</v>
      </c>
      <c r="G1614" t="str">
        <f t="shared" si="806"/>
        <v>0.21505376344086</v>
      </c>
      <c r="H1614" t="str">
        <f t="shared" si="812"/>
        <v>2.33575089343005+0.643882686508271i</v>
      </c>
      <c r="I1614" t="str">
        <f t="shared" si="813"/>
        <v>581.194640914112i</v>
      </c>
      <c r="J1614" t="str">
        <f t="shared" si="807"/>
        <v>-456.228768305091+127.146789203498i</v>
      </c>
      <c r="K1614" t="str">
        <f t="shared" si="814"/>
        <v>0.329440081540936-1.18209860880714i</v>
      </c>
      <c r="L1614" t="str">
        <f t="shared" si="815"/>
        <v>0.101199071691515-0.30850356167707i</v>
      </c>
      <c r="M1614" t="str">
        <f t="shared" si="816"/>
        <v>0.430639153232451-1.49060217048421i</v>
      </c>
      <c r="N1614" t="str">
        <f t="shared" si="817"/>
        <v>-1.84604765438045i</v>
      </c>
      <c r="O1614" t="str">
        <f t="shared" si="818"/>
        <v>-0.271788812378556-0.962356919996866i</v>
      </c>
      <c r="P1614" t="str">
        <f t="shared" si="819"/>
        <v>1.27178881237856+0.962356919996866i</v>
      </c>
      <c r="Q1614" t="str">
        <f t="shared" si="820"/>
        <v>-1.27178881237856+0.883690734383584i</v>
      </c>
      <c r="R1614" t="str">
        <f t="shared" si="821"/>
        <v>-0.319811095097628-0.978913330082927i</v>
      </c>
      <c r="S1614" t="str">
        <f t="shared" si="822"/>
        <v>0.206126831687801i</v>
      </c>
      <c r="T1614" t="str">
        <f t="shared" si="823"/>
        <v>0.201780303226948-0.0659216477710801i</v>
      </c>
      <c r="U1614" t="str">
        <f t="shared" si="824"/>
        <v>0.0000499999999999999-0.000960152890274463i</v>
      </c>
      <c r="V1614" t="str">
        <f t="shared" si="825"/>
        <v>0.00002-0.010753712371074i</v>
      </c>
      <c r="W1614" t="str">
        <f t="shared" si="826"/>
        <v>0.0000422725829459463-0.000881619078302788i</v>
      </c>
      <c r="X1614" t="str">
        <f t="shared" si="827"/>
        <v>0.0000461473723469086-0.000881229397069507i</v>
      </c>
      <c r="Y1614" t="str">
        <f t="shared" si="828"/>
        <v>0.009+0.743929140370063i</v>
      </c>
      <c r="Z1614" t="str">
        <f t="shared" si="829"/>
        <v>-0.0142204085498371-0.000918390819114374i</v>
      </c>
      <c r="AA1614" t="str">
        <f t="shared" si="830"/>
        <v>0.196583428558055-16.1473055776754i</v>
      </c>
      <c r="AB1614" t="str">
        <f t="shared" si="831"/>
        <v>0.606988040113299-0.198303061010879i</v>
      </c>
      <c r="AC1614" t="str">
        <f t="shared" si="832"/>
        <v>0.965801842460137-0.990174752327968i</v>
      </c>
      <c r="AD1614" t="str">
        <f t="shared" si="833"/>
        <v>0.409040864655308+0.214038601660403i</v>
      </c>
      <c r="AE1614" t="str">
        <f t="shared" si="834"/>
        <v>-0.0056201571222761-0.00341937573578881i</v>
      </c>
      <c r="AF1614" t="str">
        <f t="shared" si="835"/>
        <v>-3.9845038168885-0.608770067592905i</v>
      </c>
      <c r="AG1614" t="str">
        <f t="shared" si="836"/>
        <v>1.01280233765052-0.0237574496433393i</v>
      </c>
      <c r="AH1614" t="str">
        <f t="shared" si="837"/>
        <v>0.019649565094217+0.0172913529166039i</v>
      </c>
      <c r="AI1614">
        <f t="shared" si="838"/>
        <v>-31.642483817225475</v>
      </c>
      <c r="AJ1614">
        <f t="shared" si="839"/>
        <v>41.347342782336298</v>
      </c>
      <c r="AK1614"/>
      <c r="AL1614"/>
      <c r="AM1614"/>
      <c r="AN1614"/>
    </row>
    <row r="1615" spans="1:40" x14ac:dyDescent="0.35">
      <c r="A1615"/>
      <c r="B1615">
        <f t="shared" si="805"/>
        <v>148100</v>
      </c>
      <c r="C1615" s="237" t="str">
        <f t="shared" si="808"/>
        <v>-9.64402207180379E-07+0.00457681437317862i</v>
      </c>
      <c r="D1615" s="208" t="str">
        <f t="shared" si="809"/>
        <v>-1.64875291346351+0.0350889101943694i</v>
      </c>
      <c r="E1615" t="str">
        <f t="shared" si="810"/>
        <v>36500</v>
      </c>
      <c r="F1615" t="str">
        <f t="shared" si="811"/>
        <v>0.21505376344086</v>
      </c>
      <c r="G1615" t="str">
        <f t="shared" si="806"/>
        <v>0.21505376344086</v>
      </c>
      <c r="H1615" t="str">
        <f t="shared" si="812"/>
        <v>2.33598928653003+0.64351908772253i</v>
      </c>
      <c r="I1615" t="str">
        <f t="shared" si="813"/>
        <v>581.58733999581i</v>
      </c>
      <c r="J1615" t="str">
        <f t="shared" si="807"/>
        <v>-456.84685376115+127.232699196203i</v>
      </c>
      <c r="K1615" t="str">
        <f t="shared" si="814"/>
        <v>0.329025548590201-1.18141238557451i</v>
      </c>
      <c r="L1615" t="str">
        <f t="shared" si="815"/>
        <v>0.101075710984287-0.3083356930214i</v>
      </c>
      <c r="M1615" t="str">
        <f t="shared" si="816"/>
        <v>0.430101259574488-1.48974807859591i</v>
      </c>
      <c r="N1615" t="str">
        <f t="shared" si="817"/>
        <v>-1.84729498387665i</v>
      </c>
      <c r="O1615" t="str">
        <f t="shared" si="818"/>
        <v>-0.272988976810791-0.96201716125015i</v>
      </c>
      <c r="P1615" t="str">
        <f t="shared" si="819"/>
        <v>1.27298897681079+0.96201716125015i</v>
      </c>
      <c r="Q1615" t="str">
        <f t="shared" si="820"/>
        <v>-1.27298897681079+0.8852778226265i</v>
      </c>
      <c r="R1615" t="str">
        <f t="shared" si="821"/>
        <v>-0.319791530771913-0.978108635650325i</v>
      </c>
      <c r="S1615" t="str">
        <f t="shared" si="822"/>
        <v>0.206266106574077i</v>
      </c>
      <c r="T1615" t="str">
        <f t="shared" si="823"/>
        <v>0.201750660082075-0.0659621539676866i</v>
      </c>
      <c r="U1615" t="str">
        <f t="shared" si="824"/>
        <v>0.0000500000000000001-0.000959504576371514i</v>
      </c>
      <c r="V1615" t="str">
        <f t="shared" si="825"/>
        <v>0.00002-0.0107464512553609i</v>
      </c>
      <c r="W1615" t="str">
        <f t="shared" si="826"/>
        <v>0.000042272581594965-0.000881024017878731i</v>
      </c>
      <c r="X1615" t="str">
        <f t="shared" si="827"/>
        <v>0.0000461421301282949-0.000880634622759604i</v>
      </c>
      <c r="Y1615" t="str">
        <f t="shared" si="828"/>
        <v>0.009+0.744431795194637i</v>
      </c>
      <c r="Z1615" t="str">
        <f t="shared" si="829"/>
        <v>-0.0142011964243482-0.000917450794222946i</v>
      </c>
      <c r="AA1615" t="str">
        <f t="shared" si="830"/>
        <v>0.196317341422696-16.1363800121015i</v>
      </c>
      <c r="AB1615" t="str">
        <f t="shared" si="831"/>
        <v>0.606898868702009-0.198424910252343i</v>
      </c>
      <c r="AC1615" t="str">
        <f t="shared" si="832"/>
        <v>0.965424839069072-0.989469227381337i</v>
      </c>
      <c r="AD1615" t="str">
        <f t="shared" si="833"/>
        <v>0.409320730513625+0.213983883944132i</v>
      </c>
      <c r="AE1615" t="str">
        <f t="shared" si="834"/>
        <v>-0.00561652441030625-0.0034143587968372i</v>
      </c>
      <c r="AF1615" t="str">
        <f t="shared" si="835"/>
        <v>-3.98474219999354-0.608430177528161i</v>
      </c>
      <c r="AG1615" t="str">
        <f t="shared" si="836"/>
        <v>1.01279048093192-0.0237578649080482i</v>
      </c>
      <c r="AH1615" t="str">
        <f t="shared" si="837"/>
        <v>0.0196415187786541+0.0172683722909497i</v>
      </c>
      <c r="AI1615">
        <f t="shared" si="838"/>
        <v>-31.649528245765438</v>
      </c>
      <c r="AJ1615">
        <f t="shared" si="839"/>
        <v>41.321192723652693</v>
      </c>
      <c r="AK1615"/>
      <c r="AL1615"/>
      <c r="AM1615"/>
      <c r="AN1615"/>
    </row>
    <row r="1616" spans="1:40" x14ac:dyDescent="0.35">
      <c r="A1616"/>
      <c r="B1616">
        <f t="shared" si="805"/>
        <v>148200</v>
      </c>
      <c r="C1616" s="237" t="str">
        <f t="shared" si="808"/>
        <v>-9.6310115887732E-07+0.00457372610464478i</v>
      </c>
      <c r="D1616" s="208" t="str">
        <f t="shared" si="809"/>
        <v>-1.64875290348881+0.0350652334689433i</v>
      </c>
      <c r="E1616" t="str">
        <f t="shared" si="810"/>
        <v>36500</v>
      </c>
      <c r="F1616" t="str">
        <f t="shared" si="811"/>
        <v>0.21505376344086</v>
      </c>
      <c r="G1616" t="str">
        <f t="shared" si="806"/>
        <v>0.21505376344086</v>
      </c>
      <c r="H1616" t="str">
        <f t="shared" si="812"/>
        <v>2.33622724979574+0.643155851399085i</v>
      </c>
      <c r="I1616" t="str">
        <f t="shared" si="813"/>
        <v>581.980039077509i</v>
      </c>
      <c r="J1616" t="str">
        <f t="shared" si="807"/>
        <v>-457.465356701475+127.318609188909i</v>
      </c>
      <c r="K1616" t="str">
        <f t="shared" si="814"/>
        <v>0.328611778592703-1.18072688248712i</v>
      </c>
      <c r="L1616" t="str">
        <f t="shared" si="815"/>
        <v>0.100952567642438-0.30816797970253i</v>
      </c>
      <c r="M1616" t="str">
        <f t="shared" si="816"/>
        <v>0.429564346235141-1.48889486218965i</v>
      </c>
      <c r="N1616" t="str">
        <f t="shared" si="817"/>
        <v>-1.84854231337286i</v>
      </c>
      <c r="O1616" t="str">
        <f t="shared" si="818"/>
        <v>-0.274188716518413-0.961675905767627i</v>
      </c>
      <c r="P1616" t="str">
        <f t="shared" si="819"/>
        <v>1.27418871651841+0.961675905767627i</v>
      </c>
      <c r="Q1616" t="str">
        <f t="shared" si="820"/>
        <v>-1.27418871651841+0.886866407605233i</v>
      </c>
      <c r="R1616" t="str">
        <f t="shared" si="821"/>
        <v>-0.319771949573836-0.977304923356779i</v>
      </c>
      <c r="S1616" t="str">
        <f t="shared" si="822"/>
        <v>0.206405381460352i</v>
      </c>
      <c r="T1616" t="str">
        <f t="shared" si="823"/>
        <v>0.201720995508536-0.0660026512321081i</v>
      </c>
      <c r="U1616" t="str">
        <f t="shared" si="824"/>
        <v>0.0000499999999999998-0.000958857137386102i</v>
      </c>
      <c r="V1616" t="str">
        <f t="shared" si="825"/>
        <v>0.00002-0.0107391999387244i</v>
      </c>
      <c r="W1616" t="str">
        <f t="shared" si="826"/>
        <v>0.000042272580243071-0.000880429760657635i</v>
      </c>
      <c r="X1616" t="str">
        <f t="shared" si="827"/>
        <v>0.0000461368985139603-0.000880040651219825i</v>
      </c>
      <c r="Y1616" t="str">
        <f t="shared" si="828"/>
        <v>0.009+0.744934450019212i</v>
      </c>
      <c r="Z1616" t="str">
        <f t="shared" si="829"/>
        <v>-0.0141820232264574-0.000916512686688067i</v>
      </c>
      <c r="AA1616" t="str">
        <f t="shared" si="830"/>
        <v>0.196051794640989-16.1254692366085i</v>
      </c>
      <c r="AB1616" t="str">
        <f t="shared" si="831"/>
        <v>0.606809632829799-0.198546732624339i</v>
      </c>
      <c r="AC1616" t="str">
        <f t="shared" si="832"/>
        <v>0.965048573106798-0.988764342044373i</v>
      </c>
      <c r="AD1616" t="str">
        <f t="shared" si="833"/>
        <v>0.409600567572071+0.213928820605815i</v>
      </c>
      <c r="AE1616" t="str">
        <f t="shared" si="834"/>
        <v>-0.00561289628474379-0.00340934761929474i</v>
      </c>
      <c r="AF1616" t="str">
        <f t="shared" si="835"/>
        <v>-3.98498015328455-0.608090617930142i</v>
      </c>
      <c r="AG1616" t="str">
        <f t="shared" si="836"/>
        <v>1.01277862006154-0.0237582780053617i</v>
      </c>
      <c r="AH1616" t="str">
        <f t="shared" si="837"/>
        <v>0.0196334778277525+0.0172454171594654i</v>
      </c>
      <c r="AI1616">
        <f t="shared" si="838"/>
        <v>-31.656569646436814</v>
      </c>
      <c r="AJ1616">
        <f t="shared" si="839"/>
        <v>41.295034436923594</v>
      </c>
      <c r="AK1616"/>
      <c r="AL1616"/>
      <c r="AM1616"/>
      <c r="AN1616"/>
    </row>
    <row r="1617" spans="1:40" x14ac:dyDescent="0.35">
      <c r="A1617"/>
      <c r="B1617">
        <f t="shared" si="805"/>
        <v>148300</v>
      </c>
      <c r="C1617" s="237" t="str">
        <f t="shared" si="808"/>
        <v>-9.6180274161173E-07+0.00457064200100388i</v>
      </c>
      <c r="D1617" s="208" t="str">
        <f t="shared" si="809"/>
        <v>-1.64875289353428+0.0350415886743631i</v>
      </c>
      <c r="E1617" t="str">
        <f t="shared" si="810"/>
        <v>36500</v>
      </c>
      <c r="F1617" t="str">
        <f t="shared" si="811"/>
        <v>0.21505376344086</v>
      </c>
      <c r="G1617" t="str">
        <f t="shared" si="806"/>
        <v>0.21505376344086</v>
      </c>
      <c r="H1617" t="str">
        <f t="shared" si="812"/>
        <v>2.33646478422646+0.642792977102584i</v>
      </c>
      <c r="I1617" t="str">
        <f t="shared" si="813"/>
        <v>582.372738159208i</v>
      </c>
      <c r="J1617" t="str">
        <f t="shared" si="807"/>
        <v>-458.084277126066+127.404519181614i</v>
      </c>
      <c r="K1617" t="str">
        <f t="shared" si="814"/>
        <v>0.328198769726056-1.18004209857982i</v>
      </c>
      <c r="L1617" t="str">
        <f t="shared" si="815"/>
        <v>0.100829641175902-0.308000421566654i</v>
      </c>
      <c r="M1617" t="str">
        <f t="shared" si="816"/>
        <v>0.429028410901958-1.48804252014647i</v>
      </c>
      <c r="N1617" t="str">
        <f t="shared" si="817"/>
        <v>-1.84978964286906i</v>
      </c>
      <c r="O1617" t="str">
        <f t="shared" si="818"/>
        <v>-0.275388029634811-0.961333154080237i</v>
      </c>
      <c r="P1617" t="str">
        <f t="shared" si="819"/>
        <v>1.27538802963481+0.961333154080237i</v>
      </c>
      <c r="Q1617" t="str">
        <f t="shared" si="820"/>
        <v>-1.27538802963481+0.888456488788823i</v>
      </c>
      <c r="R1617" t="str">
        <f t="shared" si="821"/>
        <v>-0.319752351495212-0.976502191202353i</v>
      </c>
      <c r="S1617" t="str">
        <f t="shared" si="822"/>
        <v>0.206544656346628i</v>
      </c>
      <c r="T1617" t="str">
        <f t="shared" si="823"/>
        <v>0.201691309503619-0.0660431395556048i</v>
      </c>
      <c r="U1617" t="str">
        <f t="shared" si="824"/>
        <v>0.00005-0.000958210571548354i</v>
      </c>
      <c r="V1617" t="str">
        <f t="shared" si="825"/>
        <v>0.00002-0.0107319584013416i</v>
      </c>
      <c r="W1617" t="str">
        <f t="shared" si="826"/>
        <v>0.0000422725788902648-0.000879836305014699i</v>
      </c>
      <c r="X1617" t="str">
        <f t="shared" si="827"/>
        <v>0.0000461316774753116-0.000879447480826366i</v>
      </c>
      <c r="Y1617" t="str">
        <f t="shared" si="828"/>
        <v>0.009+0.745437104843786i</v>
      </c>
      <c r="Z1617" t="str">
        <f t="shared" si="829"/>
        <v>-0.0141628888510357-0.000915576490876565i</v>
      </c>
      <c r="AA1617" t="str">
        <f t="shared" si="830"/>
        <v>0.195786786749564-16.1145732211541i</v>
      </c>
      <c r="AB1617" t="str">
        <f t="shared" si="831"/>
        <v>0.606720332488511-0.198668528100576i</v>
      </c>
      <c r="AC1617" t="str">
        <f t="shared" si="832"/>
        <v>0.964673042880883-0.988060095487529i</v>
      </c>
      <c r="AD1617" t="str">
        <f t="shared" si="833"/>
        <v>0.40988037542553+0.213873411622131i</v>
      </c>
      <c r="AE1617" t="str">
        <f t="shared" si="834"/>
        <v>-0.00560927273166779-0.00340434219280733i</v>
      </c>
      <c r="AF1617" t="str">
        <f t="shared" si="835"/>
        <v>-3.98521767776074-0.607751388428221i</v>
      </c>
      <c r="AG1617" t="str">
        <f t="shared" si="836"/>
        <v>1.01276675504614-0.0237586889159077i</v>
      </c>
      <c r="AH1617" t="str">
        <f t="shared" si="837"/>
        <v>0.0196254422194647+0.0172224874763004i</v>
      </c>
      <c r="AI1617">
        <f t="shared" si="838"/>
        <v>-31.663608025510133</v>
      </c>
      <c r="AJ1617">
        <f t="shared" si="839"/>
        <v>41.268867932010657</v>
      </c>
      <c r="AK1617"/>
      <c r="AL1617"/>
      <c r="AM1617"/>
      <c r="AN1617"/>
    </row>
    <row r="1618" spans="1:40" x14ac:dyDescent="0.35">
      <c r="A1618"/>
      <c r="B1618">
        <f t="shared" si="805"/>
        <v>148400</v>
      </c>
      <c r="C1618" s="237" t="str">
        <f t="shared" si="808"/>
        <v>-9.60506948294254E-07+0.00456756205383634i</v>
      </c>
      <c r="D1618" s="208" t="str">
        <f t="shared" si="809"/>
        <v>-1.64875288359986+0.0350179757460786i</v>
      </c>
      <c r="E1618" t="str">
        <f t="shared" si="810"/>
        <v>36500</v>
      </c>
      <c r="F1618" t="str">
        <f t="shared" si="811"/>
        <v>0.21505376344086</v>
      </c>
      <c r="G1618" t="str">
        <f t="shared" si="806"/>
        <v>0.21505376344086</v>
      </c>
      <c r="H1618" t="str">
        <f t="shared" si="812"/>
        <v>2.33670189081866+0.64243046439803i</v>
      </c>
      <c r="I1618" t="str">
        <f t="shared" si="813"/>
        <v>582.765437240907i</v>
      </c>
      <c r="J1618" t="str">
        <f t="shared" si="807"/>
        <v>-458.703615034923+127.490429174318i</v>
      </c>
      <c r="K1618" t="str">
        <f t="shared" si="814"/>
        <v>0.327786520173161-1.1793580328886i</v>
      </c>
      <c r="L1618" t="str">
        <f t="shared" si="815"/>
        <v>0.10070693109593-0.307833018459955i</v>
      </c>
      <c r="M1618" t="str">
        <f t="shared" si="816"/>
        <v>0.428493451269091-1.48719105134855i</v>
      </c>
      <c r="N1618" t="str">
        <f t="shared" si="817"/>
        <v>-1.85103697236526i</v>
      </c>
      <c r="O1618" t="str">
        <f t="shared" si="818"/>
        <v>-0.276586914294067-0.960988906721241i</v>
      </c>
      <c r="P1618" t="str">
        <f t="shared" si="819"/>
        <v>1.27658691429407+0.960988906721241i</v>
      </c>
      <c r="Q1618" t="str">
        <f t="shared" si="820"/>
        <v>-1.27658691429407+0.890048065644019i</v>
      </c>
      <c r="R1618" t="str">
        <f t="shared" si="821"/>
        <v>-0.319732736527846-0.975700437192477i</v>
      </c>
      <c r="S1618" t="str">
        <f t="shared" si="822"/>
        <v>0.206683931232903i</v>
      </c>
      <c r="T1618" t="str">
        <f t="shared" si="823"/>
        <v>0.201661602064603-0.0660836189294292i</v>
      </c>
      <c r="U1618" t="str">
        <f t="shared" si="824"/>
        <v>0.0000500000000000002-0.000957564877093137i</v>
      </c>
      <c r="V1618" t="str">
        <f t="shared" si="825"/>
        <v>0.00002-0.0107247266234431i</v>
      </c>
      <c r="W1618" t="str">
        <f t="shared" si="826"/>
        <v>0.0000422725775365466-0.000879243649329492i</v>
      </c>
      <c r="X1618" t="str">
        <f t="shared" si="827"/>
        <v>0.0000461264669838507-0.000878855109959784i</v>
      </c>
      <c r="Y1618" t="str">
        <f t="shared" si="828"/>
        <v>0.009+0.74593975966836i</v>
      </c>
      <c r="Z1618" t="str">
        <f t="shared" si="829"/>
        <v>-0.0141437931933088-0.00091464220117636i</v>
      </c>
      <c r="AA1618" t="str">
        <f t="shared" si="830"/>
        <v>0.195522316290006-16.1036919357769i</v>
      </c>
      <c r="AB1618" t="str">
        <f t="shared" si="831"/>
        <v>0.60663096766996-0.19879029665474i</v>
      </c>
      <c r="AC1618" t="str">
        <f t="shared" si="832"/>
        <v>0.964298246703757-0.987356486882072i</v>
      </c>
      <c r="AD1618" t="str">
        <f t="shared" si="833"/>
        <v>0.410160153668755+0.213817656970183i</v>
      </c>
      <c r="AE1618" t="str">
        <f t="shared" si="834"/>
        <v>-0.00560565373720502-0.00339934250705052i</v>
      </c>
      <c r="AF1618" t="str">
        <f t="shared" si="835"/>
        <v>-3.98545477441852-0.607412488651951i</v>
      </c>
      <c r="AG1618" t="str">
        <f t="shared" si="836"/>
        <v>1.01275488589249-0.0237590976203581i</v>
      </c>
      <c r="AH1618" t="str">
        <f t="shared" si="837"/>
        <v>0.0196174119318196+0.017199583195732i</v>
      </c>
      <c r="AI1618">
        <f t="shared" si="838"/>
        <v>-31.670643389245075</v>
      </c>
      <c r="AJ1618">
        <f t="shared" si="839"/>
        <v>41.242693218744932</v>
      </c>
      <c r="AK1618"/>
      <c r="AL1618"/>
      <c r="AM1618"/>
      <c r="AN1618"/>
    </row>
    <row r="1619" spans="1:40" x14ac:dyDescent="0.35">
      <c r="A1619"/>
      <c r="B1619">
        <f t="shared" si="805"/>
        <v>148500</v>
      </c>
      <c r="C1619" s="237" t="str">
        <f t="shared" si="808"/>
        <v>-9.59213771859402E-07+0.00456448625474525i</v>
      </c>
      <c r="D1619" s="208" t="str">
        <f t="shared" si="809"/>
        <v>-1.64875287368551+0.0349943946197136i</v>
      </c>
      <c r="E1619" t="str">
        <f t="shared" si="810"/>
        <v>36500</v>
      </c>
      <c r="F1619" t="str">
        <f t="shared" si="811"/>
        <v>0.21505376344086</v>
      </c>
      <c r="G1619" t="str">
        <f t="shared" si="806"/>
        <v>0.21505376344086</v>
      </c>
      <c r="H1619" t="str">
        <f t="shared" si="812"/>
        <v>2.33693857056605+0.642068312850772i</v>
      </c>
      <c r="I1619" t="str">
        <f t="shared" si="813"/>
        <v>583.158136322605i</v>
      </c>
      <c r="J1619" t="str">
        <f t="shared" si="807"/>
        <v>-459.323370428047+127.576339167024i</v>
      </c>
      <c r="K1619" t="str">
        <f t="shared" si="814"/>
        <v>0.327375028122183-1.17867468445062i</v>
      </c>
      <c r="L1619" t="str">
        <f t="shared" si="815"/>
        <v>0.100584436915086-0.307665770228598i</v>
      </c>
      <c r="M1619" t="str">
        <f t="shared" si="816"/>
        <v>0.427959465037269-1.48634045467922i</v>
      </c>
      <c r="N1619" t="str">
        <f t="shared" si="817"/>
        <v>-1.85228430186147i</v>
      </c>
      <c r="O1619" t="str">
        <f t="shared" si="818"/>
        <v>-0.277785368630927-0.960643164226228i</v>
      </c>
      <c r="P1619" t="str">
        <f t="shared" si="819"/>
        <v>1.27778536863093+0.960643164226228i</v>
      </c>
      <c r="Q1619" t="str">
        <f t="shared" si="820"/>
        <v>-1.27778536863093+0.891641137635242i</v>
      </c>
      <c r="R1619" t="str">
        <f t="shared" si="821"/>
        <v>-0.31971310466353-0.974899659337952i</v>
      </c>
      <c r="S1619" t="str">
        <f t="shared" si="822"/>
        <v>0.206823206119179i</v>
      </c>
      <c r="T1619" t="str">
        <f t="shared" si="823"/>
        <v>0.201631873188771-0.0661240893448279i</v>
      </c>
      <c r="U1619" t="str">
        <f t="shared" si="824"/>
        <v>0.0000499999999999999-0.000956920052260072i</v>
      </c>
      <c r="V1619" t="str">
        <f t="shared" si="825"/>
        <v>0.00002-0.0107175045853128i</v>
      </c>
      <c r="W1619" t="str">
        <f t="shared" si="826"/>
        <v>0.0000422725761819151-0.000878651791985906i</v>
      </c>
      <c r="X1619" t="str">
        <f t="shared" si="827"/>
        <v>0.000046121267011175-0.000878263537004985i</v>
      </c>
      <c r="Y1619" t="str">
        <f t="shared" si="828"/>
        <v>0.009+0.746442414492935i</v>
      </c>
      <c r="Z1619" t="str">
        <f t="shared" si="829"/>
        <v>-0.014124736148855-0.000913709811996374i</v>
      </c>
      <c r="AA1619" t="str">
        <f t="shared" si="830"/>
        <v>0.195258381808831-16.0928253505968i</v>
      </c>
      <c r="AB1619" t="str">
        <f t="shared" si="831"/>
        <v>0.606541538365972-0.198912038260499i</v>
      </c>
      <c r="AC1619" t="str">
        <f t="shared" si="832"/>
        <v>0.963924182892703-0.986653515400148i</v>
      </c>
      <c r="AD1619" t="str">
        <f t="shared" si="833"/>
        <v>0.410439901896375+0.213761556627517i</v>
      </c>
      <c r="AE1619" t="str">
        <f t="shared" si="834"/>
        <v>-0.00560203928753007-0.00339434855172976i</v>
      </c>
      <c r="AF1619" t="str">
        <f t="shared" si="835"/>
        <v>-3.98569144425156-0.607073918231058i</v>
      </c>
      <c r="AG1619" t="str">
        <f t="shared" si="836"/>
        <v>1.01274301260736-0.0237595040994298i</v>
      </c>
      <c r="AH1619" t="str">
        <f t="shared" si="837"/>
        <v>0.0196093869429237+0.0171767042721668i</v>
      </c>
      <c r="AI1619">
        <f t="shared" si="838"/>
        <v>-31.677675743889754</v>
      </c>
      <c r="AJ1619">
        <f t="shared" si="839"/>
        <v>41.216510306927681</v>
      </c>
      <c r="AK1619"/>
      <c r="AL1619"/>
      <c r="AM1619"/>
      <c r="AN1619"/>
    </row>
    <row r="1620" spans="1:40" x14ac:dyDescent="0.35">
      <c r="A1620"/>
      <c r="B1620">
        <f t="shared" si="805"/>
        <v>148600</v>
      </c>
      <c r="C1620" s="237" t="str">
        <f t="shared" si="808"/>
        <v>-9.57923205265445E-07+0.00456141459535628i</v>
      </c>
      <c r="D1620" s="208" t="str">
        <f t="shared" si="809"/>
        <v>-1.64875286379117+0.0349708452310648i</v>
      </c>
      <c r="E1620" t="str">
        <f t="shared" si="810"/>
        <v>36500</v>
      </c>
      <c r="F1620" t="str">
        <f t="shared" si="811"/>
        <v>0.21505376344086</v>
      </c>
      <c r="G1620" t="str">
        <f t="shared" si="806"/>
        <v>0.21505376344086</v>
      </c>
      <c r="H1620" t="str">
        <f t="shared" si="812"/>
        <v>2.33717482445955+0.641706522026496i</v>
      </c>
      <c r="I1620" t="str">
        <f t="shared" si="813"/>
        <v>583.550835404304i</v>
      </c>
      <c r="J1620" t="str">
        <f t="shared" si="807"/>
        <v>-459.943543305436+127.662249159729i</v>
      </c>
      <c r="K1620" t="str">
        <f t="shared" si="814"/>
        <v>0.326964291766527-1.17799205230428i</v>
      </c>
      <c r="L1620" t="str">
        <f t="shared" si="815"/>
        <v>0.10046215814724-0.307498676718736i</v>
      </c>
      <c r="M1620" t="str">
        <f t="shared" si="816"/>
        <v>0.427426449913767-1.48549072902302i</v>
      </c>
      <c r="N1620" t="str">
        <f t="shared" si="817"/>
        <v>-1.85353163135767i</v>
      </c>
      <c r="O1620" t="str">
        <f t="shared" si="818"/>
        <v>-0.278983390780782-0.960295927133119i</v>
      </c>
      <c r="P1620" t="str">
        <f t="shared" si="819"/>
        <v>1.27898339078078+0.960295927133119i</v>
      </c>
      <c r="Q1620" t="str">
        <f t="shared" si="820"/>
        <v>-1.27898339078078+0.893235704224551i</v>
      </c>
      <c r="R1620" t="str">
        <f t="shared" si="821"/>
        <v>-0.319693455894055-0.974099855654942i</v>
      </c>
      <c r="S1620" t="str">
        <f t="shared" si="822"/>
        <v>0.206962481005454i</v>
      </c>
      <c r="T1620" t="str">
        <f t="shared" si="823"/>
        <v>0.201602122873401-0.0661645507930413i</v>
      </c>
      <c r="U1620" t="str">
        <f t="shared" si="824"/>
        <v>0.0000500000000000002-0.000956276095293548i</v>
      </c>
      <c r="V1620" t="str">
        <f t="shared" si="825"/>
        <v>0.00002-0.0107102922672877i</v>
      </c>
      <c r="W1620" t="str">
        <f t="shared" si="826"/>
        <v>0.0000422725748263722-0.000878060731372254i</v>
      </c>
      <c r="X1620" t="str">
        <f t="shared" si="827"/>
        <v>0.0000461160775289798-0.000877672760351266i</v>
      </c>
      <c r="Y1620" t="str">
        <f t="shared" si="828"/>
        <v>0.009+0.746945069317509i</v>
      </c>
      <c r="Z1620" t="str">
        <f t="shared" si="829"/>
        <v>-0.014105717613606-0.000912779317766515i</v>
      </c>
      <c r="AA1620" t="str">
        <f t="shared" si="830"/>
        <v>0.194994981857475-16.0819734358146i</v>
      </c>
      <c r="AB1620" t="str">
        <f t="shared" si="831"/>
        <v>0.606452044568359-0.199033752891503i</v>
      </c>
      <c r="AC1620" t="str">
        <f t="shared" si="832"/>
        <v>0.963550849769813-0.985951180214782i</v>
      </c>
      <c r="AD1620" t="str">
        <f t="shared" si="833"/>
        <v>0.410719619702881+0.213705110572121i</v>
      </c>
      <c r="AE1620" t="str">
        <f t="shared" si="834"/>
        <v>-0.00559842936886526-0.00338936031658051i</v>
      </c>
      <c r="AF1620" t="str">
        <f t="shared" si="835"/>
        <v>-3.98592768825072-0.606735676795431i</v>
      </c>
      <c r="AG1620" t="str">
        <f t="shared" si="836"/>
        <v>1.01273113519752-0.0237599083338841i</v>
      </c>
      <c r="AH1620" t="str">
        <f t="shared" si="837"/>
        <v>0.0196013672309603+0.0171538506601405i</v>
      </c>
      <c r="AI1620">
        <f t="shared" si="838"/>
        <v>-31.684705095680826</v>
      </c>
      <c r="AJ1620">
        <f t="shared" si="839"/>
        <v>41.190319206331552</v>
      </c>
      <c r="AK1620"/>
      <c r="AL1620"/>
      <c r="AM1620"/>
      <c r="AN1620"/>
    </row>
    <row r="1621" spans="1:40" x14ac:dyDescent="0.35">
      <c r="A1621"/>
      <c r="B1621">
        <f t="shared" si="805"/>
        <v>148700</v>
      </c>
      <c r="C1621" s="237" t="str">
        <f t="shared" si="808"/>
        <v>-9.56635241494324E-07+0.00455834706731766i</v>
      </c>
      <c r="D1621" s="208" t="str">
        <f t="shared" si="809"/>
        <v>-1.64875285391677+0.0349473275161021i</v>
      </c>
      <c r="E1621" t="str">
        <f t="shared" si="810"/>
        <v>36500</v>
      </c>
      <c r="F1621" t="str">
        <f t="shared" si="811"/>
        <v>0.21505376344086</v>
      </c>
      <c r="G1621" t="str">
        <f t="shared" si="806"/>
        <v>0.21505376344086</v>
      </c>
      <c r="H1621" t="str">
        <f t="shared" si="812"/>
        <v>2.3374106534873+0.641345091491227i</v>
      </c>
      <c r="I1621" t="str">
        <f t="shared" si="813"/>
        <v>583.943534486003i</v>
      </c>
      <c r="J1621" t="str">
        <f t="shared" si="807"/>
        <v>-460.564133667092+127.748159152434i</v>
      </c>
      <c r="K1621" t="str">
        <f t="shared" si="814"/>
        <v>0.326554309304827-1.17731013548908i</v>
      </c>
      <c r="L1621" t="str">
        <f t="shared" si="815"/>
        <v>0.100340094307567-0.307331737776512i</v>
      </c>
      <c r="M1621" t="str">
        <f t="shared" si="816"/>
        <v>0.426894403612394-1.48464187326559i</v>
      </c>
      <c r="N1621" t="str">
        <f t="shared" si="817"/>
        <v>-1.85477896085387i</v>
      </c>
      <c r="O1621" t="str">
        <f t="shared" si="818"/>
        <v>-0.280180978879721-0.959947195982155i</v>
      </c>
      <c r="P1621" t="str">
        <f t="shared" si="819"/>
        <v>1.28018097887972+0.959947195982155i</v>
      </c>
      <c r="Q1621" t="str">
        <f t="shared" si="820"/>
        <v>-1.28018097887972+0.894831764871715i</v>
      </c>
      <c r="R1621" t="str">
        <f t="shared" si="821"/>
        <v>-0.31967379021121-0.97330102416492i</v>
      </c>
      <c r="S1621" t="str">
        <f t="shared" si="822"/>
        <v>0.20710175589173i</v>
      </c>
      <c r="T1621" t="str">
        <f t="shared" si="823"/>
        <v>0.201572351115774-0.0662050032653061i</v>
      </c>
      <c r="U1621" t="str">
        <f t="shared" si="824"/>
        <v>0.0000499999999999999-0.000955633004442639i</v>
      </c>
      <c r="V1621" t="str">
        <f t="shared" si="825"/>
        <v>0.00002-0.0107030896497576i</v>
      </c>
      <c r="W1621" t="str">
        <f t="shared" si="826"/>
        <v>0.0000422725734699162-0.00087747046588111i</v>
      </c>
      <c r="X1621" t="str">
        <f t="shared" si="827"/>
        <v>0.0000461108985090517-0.000877082778392181i</v>
      </c>
      <c r="Y1621" t="str">
        <f t="shared" si="828"/>
        <v>0.009+0.747447724142084i</v>
      </c>
      <c r="Z1621" t="str">
        <f t="shared" si="829"/>
        <v>-0.0140867374838423-0.000911850712937436i</v>
      </c>
      <c r="AA1621" t="str">
        <f t="shared" si="830"/>
        <v>0.194732114992264-16.0711361617116i</v>
      </c>
      <c r="AB1621" t="str">
        <f t="shared" si="831"/>
        <v>0.606362486268943-0.199155440521391i</v>
      </c>
      <c r="AC1621" t="str">
        <f t="shared" si="832"/>
        <v>0.963178245661997-0.985249480499847i</v>
      </c>
      <c r="AD1621" t="str">
        <f t="shared" si="833"/>
        <v>0.410999306682653+0.213648318782424i</v>
      </c>
      <c r="AE1621" t="str">
        <f t="shared" si="834"/>
        <v>-0.00559482396748005-0.00338437779136761i</v>
      </c>
      <c r="AF1621" t="str">
        <f t="shared" si="835"/>
        <v>-3.98616350740407-0.606397763975125i</v>
      </c>
      <c r="AG1621" t="str">
        <f t="shared" si="836"/>
        <v>1.01271925366977-0.0237603103045275i</v>
      </c>
      <c r="AH1621" t="str">
        <f t="shared" si="837"/>
        <v>0.0195933527741881+0.0171310223143152i</v>
      </c>
      <c r="AI1621">
        <f t="shared" si="838"/>
        <v>-31.691731450844273</v>
      </c>
      <c r="AJ1621">
        <f t="shared" si="839"/>
        <v>41.164119926698604</v>
      </c>
      <c r="AK1621"/>
      <c r="AL1621"/>
      <c r="AM1621"/>
      <c r="AN1621"/>
    </row>
    <row r="1622" spans="1:40" x14ac:dyDescent="0.35">
      <c r="A1622"/>
      <c r="B1622">
        <f t="shared" si="805"/>
        <v>148800</v>
      </c>
      <c r="C1622" s="237" t="str">
        <f t="shared" si="808"/>
        <v>-9.55349873551558E-07+0.00455528366230006i</v>
      </c>
      <c r="D1622" s="208" t="str">
        <f t="shared" si="809"/>
        <v>-1.64875284406229+0.0349238414109671i</v>
      </c>
      <c r="E1622" t="str">
        <f t="shared" si="810"/>
        <v>36500</v>
      </c>
      <c r="F1622" t="str">
        <f t="shared" si="811"/>
        <v>0.21505376344086</v>
      </c>
      <c r="G1622" t="str">
        <f t="shared" si="806"/>
        <v>0.21505376344086</v>
      </c>
      <c r="H1622" t="str">
        <f t="shared" si="812"/>
        <v>2.33764605863474+0.640984020811362i</v>
      </c>
      <c r="I1622" t="str">
        <f t="shared" si="813"/>
        <v>584.336233567701i</v>
      </c>
      <c r="J1622" t="str">
        <f t="shared" si="807"/>
        <v>-461.185141513014+127.834069145139i</v>
      </c>
      <c r="K1622" t="str">
        <f t="shared" si="814"/>
        <v>0.326145078940926-1.17662893304577i</v>
      </c>
      <c r="L1622" t="str">
        <f t="shared" si="815"/>
        <v>0.10021824491254-0.307164953248055i</v>
      </c>
      <c r="M1622" t="str">
        <f t="shared" si="816"/>
        <v>0.426363323853466-1.48379388629382i</v>
      </c>
      <c r="N1622" t="str">
        <f t="shared" si="817"/>
        <v>-1.85602629035007i</v>
      </c>
      <c r="O1622" t="str">
        <f t="shared" si="818"/>
        <v>-0.2813781310645-0.959596971315901i</v>
      </c>
      <c r="P1622" t="str">
        <f t="shared" si="819"/>
        <v>1.2813781310645+0.959596971315901i</v>
      </c>
      <c r="Q1622" t="str">
        <f t="shared" si="820"/>
        <v>-1.2813781310645+0.896429319034169i</v>
      </c>
      <c r="R1622" t="str">
        <f t="shared" si="821"/>
        <v>-0.319654107606762-0.972503162894684i</v>
      </c>
      <c r="S1622" t="str">
        <f t="shared" si="822"/>
        <v>0.207241030778005i</v>
      </c>
      <c r="T1622" t="str">
        <f t="shared" si="823"/>
        <v>0.201542557913164-0.0662454467528487i</v>
      </c>
      <c r="U1622" t="str">
        <f t="shared" si="824"/>
        <v>0.0000500000000000001-0.000954990777961162i</v>
      </c>
      <c r="V1622" t="str">
        <f t="shared" si="825"/>
        <v>0.00002-0.010695896713165i</v>
      </c>
      <c r="W1622" t="str">
        <f t="shared" si="826"/>
        <v>0.0000422725721125479-0.000876880993909421i</v>
      </c>
      <c r="X1622" t="str">
        <f t="shared" si="827"/>
        <v>0.0000461057299232754-0.000876493589525671i</v>
      </c>
      <c r="Y1622" t="str">
        <f t="shared" si="828"/>
        <v>0.009+0.747950378966658i</v>
      </c>
      <c r="Z1622" t="str">
        <f t="shared" si="829"/>
        <v>-0.0140677956561943-0.0009109239919806i</v>
      </c>
      <c r="AA1622" t="str">
        <f t="shared" si="830"/>
        <v>0.194469779774402-16.0603134986495i</v>
      </c>
      <c r="AB1622" t="str">
        <f t="shared" si="831"/>
        <v>0.606272863459522-0.19927710112377i</v>
      </c>
      <c r="AC1622" t="str">
        <f t="shared" si="832"/>
        <v>0.962806368900955-0.984548415430101i</v>
      </c>
      <c r="AD1622" t="str">
        <f t="shared" si="833"/>
        <v>0.411278962429919+0.213591181237292i</v>
      </c>
      <c r="AE1622" t="str">
        <f t="shared" si="834"/>
        <v>-0.00559122306969122-0.0033794009658857i</v>
      </c>
      <c r="AF1622" t="str">
        <f t="shared" si="835"/>
        <v>-3.98639890269703-0.606060179400395i</v>
      </c>
      <c r="AG1622" t="str">
        <f t="shared" si="836"/>
        <v>1.01270736803089-0.0237607099922095i</v>
      </c>
      <c r="AH1622" t="str">
        <f t="shared" si="837"/>
        <v>0.0195853435509431+0.0171082191894826i</v>
      </c>
      <c r="AI1622">
        <f t="shared" si="838"/>
        <v>-31.698754815594125</v>
      </c>
      <c r="AJ1622">
        <f t="shared" si="839"/>
        <v>41.13791247774315</v>
      </c>
      <c r="AK1622"/>
      <c r="AL1622"/>
      <c r="AM1622"/>
      <c r="AN1622"/>
    </row>
    <row r="1623" spans="1:40" x14ac:dyDescent="0.35">
      <c r="A1623"/>
      <c r="B1623">
        <f t="shared" si="805"/>
        <v>148900</v>
      </c>
      <c r="C1623" s="237" t="str">
        <f t="shared" si="808"/>
        <v>-9.54067094466143E-07+0.00455222437199651i</v>
      </c>
      <c r="D1623" s="208" t="str">
        <f t="shared" si="809"/>
        <v>-1.64875283422765+0.0349003868519733i</v>
      </c>
      <c r="E1623" t="str">
        <f t="shared" si="810"/>
        <v>36500</v>
      </c>
      <c r="F1623" t="str">
        <f t="shared" si="811"/>
        <v>0.21505376344086</v>
      </c>
      <c r="G1623" t="str">
        <f t="shared" si="806"/>
        <v>0.21505376344086</v>
      </c>
      <c r="H1623" t="str">
        <f t="shared" si="812"/>
        <v>2.33788104088447+0.640623309553617i</v>
      </c>
      <c r="I1623" t="str">
        <f t="shared" si="813"/>
        <v>584.7289326494i</v>
      </c>
      <c r="J1623" t="str">
        <f t="shared" si="807"/>
        <v>-461.806566843203+127.919979137844i</v>
      </c>
      <c r="K1623" t="str">
        <f t="shared" si="814"/>
        <v>0.32573659888386-1.17594844401624i</v>
      </c>
      <c r="L1623" t="str">
        <f t="shared" si="815"/>
        <v>0.100096609479932-0.306998322979489i</v>
      </c>
      <c r="M1623" t="str">
        <f t="shared" si="816"/>
        <v>0.425833208363792-1.48294676699573i</v>
      </c>
      <c r="N1623" t="str">
        <f t="shared" si="817"/>
        <v>-1.85727361984628i</v>
      </c>
      <c r="O1623" t="str">
        <f t="shared" si="818"/>
        <v>-0.282574845472562-0.959245253679244i</v>
      </c>
      <c r="P1623" t="str">
        <f t="shared" si="819"/>
        <v>1.28257484547256+0.959245253679244i</v>
      </c>
      <c r="Q1623" t="str">
        <f t="shared" si="820"/>
        <v>-1.28257484547256+0.898028366167036i</v>
      </c>
      <c r="R1623" t="str">
        <f t="shared" si="821"/>
        <v>-0.319634408072474-0.971706269876317i</v>
      </c>
      <c r="S1623" t="str">
        <f t="shared" si="822"/>
        <v>0.207380305664281i</v>
      </c>
      <c r="T1623" t="str">
        <f t="shared" si="823"/>
        <v>0.201512743262849-0.0662858812468912i</v>
      </c>
      <c r="U1623" t="str">
        <f t="shared" si="824"/>
        <v>0.0000499999999999998-0.00095434941410759i</v>
      </c>
      <c r="V1623" t="str">
        <f t="shared" si="825"/>
        <v>0.00002-0.0106887134380051i</v>
      </c>
      <c r="W1623" t="str">
        <f t="shared" si="826"/>
        <v>0.0000422725707542673-0.000876292313858424i</v>
      </c>
      <c r="X1623" t="str">
        <f t="shared" si="827"/>
        <v>0.0000461005717436292-0.000875905192153962i</v>
      </c>
      <c r="Y1623" t="str">
        <f t="shared" si="828"/>
        <v>0.009+0.748453033791232i</v>
      </c>
      <c r="Z1623" t="str">
        <f t="shared" si="829"/>
        <v>-0.0140488920276406-0.000909999149388092i</v>
      </c>
      <c r="AA1623" t="str">
        <f t="shared" si="830"/>
        <v>0.194207974769945-16.0495054170698i</v>
      </c>
      <c r="AB1623" t="str">
        <f t="shared" si="831"/>
        <v>0.606183176131909-0.199398734672235i</v>
      </c>
      <c r="AC1623" t="str">
        <f t="shared" si="832"/>
        <v>0.962435217823174-0.983847984181176i</v>
      </c>
      <c r="AD1623" t="str">
        <f t="shared" si="833"/>
        <v>0.411558586538794+0.213533697916039i</v>
      </c>
      <c r="AE1623" t="str">
        <f t="shared" si="834"/>
        <v>-0.00558762666186257-0.0033744298299589i</v>
      </c>
      <c r="AF1623" t="str">
        <f t="shared" si="835"/>
        <v>-3.98663387511212-0.605722922701644i</v>
      </c>
      <c r="AG1623" t="str">
        <f t="shared" si="836"/>
        <v>1.0126954782877-0.0237611073778244i</v>
      </c>
      <c r="AH1623" t="str">
        <f t="shared" si="837"/>
        <v>0.0195773395396359+0.0170854412405601i</v>
      </c>
      <c r="AI1623">
        <f t="shared" si="838"/>
        <v>-31.705775196133814</v>
      </c>
      <c r="AJ1623">
        <f t="shared" si="839"/>
        <v>41.111696869149597</v>
      </c>
      <c r="AK1623"/>
      <c r="AL1623"/>
      <c r="AM1623"/>
      <c r="AN1623"/>
    </row>
    <row r="1624" spans="1:40" x14ac:dyDescent="0.35">
      <c r="A1624"/>
      <c r="B1624">
        <f t="shared" si="805"/>
        <v>149000</v>
      </c>
      <c r="C1624" s="237" t="str">
        <f t="shared" si="808"/>
        <v>-9.52786897290456E-07+0.00454916918812236i</v>
      </c>
      <c r="D1624" s="208" t="str">
        <f t="shared" si="809"/>
        <v>-1.6487528244128+0.0348769637756048i</v>
      </c>
      <c r="E1624" t="str">
        <f t="shared" si="810"/>
        <v>36500</v>
      </c>
      <c r="F1624" t="str">
        <f t="shared" si="811"/>
        <v>0.21505376344086</v>
      </c>
      <c r="G1624" t="str">
        <f t="shared" si="806"/>
        <v>0.21505376344086</v>
      </c>
      <c r="H1624" t="str">
        <f t="shared" si="812"/>
        <v>2.33811560121641+0.640262957285068i</v>
      </c>
      <c r="I1624" t="str">
        <f t="shared" si="813"/>
        <v>585.121631731099i</v>
      </c>
      <c r="J1624" t="str">
        <f t="shared" si="807"/>
        <v>-462.428409657657+128.005889130549i</v>
      </c>
      <c r="K1624" t="str">
        <f t="shared" si="814"/>
        <v>0.325328867347843-1.17526866744357i</v>
      </c>
      <c r="L1624" t="str">
        <f t="shared" si="815"/>
        <v>0.0999751875288037-0.306831846816925i</v>
      </c>
      <c r="M1624" t="str">
        <f t="shared" si="816"/>
        <v>0.425304054876647-1.4821005142605i</v>
      </c>
      <c r="N1624" t="str">
        <f t="shared" si="817"/>
        <v>-1.85852094934248i</v>
      </c>
      <c r="O1624" t="str">
        <f t="shared" si="818"/>
        <v>-0.283771120242003-0.958892043619405i</v>
      </c>
      <c r="P1624" t="str">
        <f t="shared" si="819"/>
        <v>1.283771120242+0.958892043619405i</v>
      </c>
      <c r="Q1624" t="str">
        <f t="shared" si="820"/>
        <v>-1.283771120242+0.899628905723075i</v>
      </c>
      <c r="R1624" t="str">
        <f t="shared" si="821"/>
        <v>-0.319614691600106-0.9709103431472i</v>
      </c>
      <c r="S1624" t="str">
        <f t="shared" si="822"/>
        <v>0.207519580550556i</v>
      </c>
      <c r="T1624" t="str">
        <f t="shared" si="823"/>
        <v>0.201482907162103-0.0663263067386493i</v>
      </c>
      <c r="U1624" t="str">
        <f t="shared" si="824"/>
        <v>0.00005-0.000953708911145106i</v>
      </c>
      <c r="V1624" t="str">
        <f t="shared" si="825"/>
        <v>0.00002-0.0106815398048252i</v>
      </c>
      <c r="W1624" t="str">
        <f t="shared" si="826"/>
        <v>0.0000422725693950746-0.000875704424133649i</v>
      </c>
      <c r="X1624" t="str">
        <f t="shared" si="827"/>
        <v>0.0000460954239421845-0.000875317584683552i</v>
      </c>
      <c r="Y1624" t="str">
        <f t="shared" si="828"/>
        <v>0.009+0.748955688615807i</v>
      </c>
      <c r="Z1624" t="str">
        <f t="shared" si="829"/>
        <v>-0.0140300264955048-0.000909076179672536i</v>
      </c>
      <c r="AA1624" t="str">
        <f t="shared" si="830"/>
        <v>0.193946698549787-16.038711887494i</v>
      </c>
      <c r="AB1624" t="str">
        <f t="shared" si="831"/>
        <v>0.606093424277904-0.199520341140361i</v>
      </c>
      <c r="AC1624" t="str">
        <f t="shared" si="832"/>
        <v>0.962064790769905-0.983148185929556i</v>
      </c>
      <c r="AD1624" t="str">
        <f t="shared" si="833"/>
        <v>0.411838178603263+0.213475868798414i</v>
      </c>
      <c r="AE1624" t="str">
        <f t="shared" si="834"/>
        <v>-0.00558403473040467-0.0033694643734406i</v>
      </c>
      <c r="AF1624" t="str">
        <f t="shared" si="835"/>
        <v>-3.98686842562921-0.605385993509463i</v>
      </c>
      <c r="AG1624" t="str">
        <f t="shared" si="836"/>
        <v>1.01268358444699-0.0237615024423106i</v>
      </c>
      <c r="AH1624" t="str">
        <f t="shared" si="837"/>
        <v>0.0195693407187532+0.0170626884225926i</v>
      </c>
      <c r="AI1624">
        <f t="shared" si="838"/>
        <v>-31.712792598655305</v>
      </c>
      <c r="AJ1624">
        <f t="shared" si="839"/>
        <v>41.085473110573624</v>
      </c>
      <c r="AK1624"/>
      <c r="AL1624"/>
      <c r="AM1624"/>
      <c r="AN1624"/>
    </row>
    <row r="1625" spans="1:40" x14ac:dyDescent="0.35">
      <c r="A1625"/>
      <c r="B1625">
        <f t="shared" si="805"/>
        <v>149100</v>
      </c>
      <c r="C1625" s="237" t="str">
        <f t="shared" si="808"/>
        <v>-9.51509275100172E-07+0.00454611810241517i</v>
      </c>
      <c r="D1625" s="208" t="str">
        <f t="shared" si="809"/>
        <v>-1.6487528146177+0.0348535721185163i</v>
      </c>
      <c r="E1625" t="str">
        <f t="shared" si="810"/>
        <v>36500</v>
      </c>
      <c r="F1625" t="str">
        <f t="shared" si="811"/>
        <v>0.21505376344086</v>
      </c>
      <c r="G1625" t="str">
        <f t="shared" si="806"/>
        <v>0.21505376344086</v>
      </c>
      <c r="H1625" t="str">
        <f t="shared" si="812"/>
        <v>2.33834974060774+0.639902963573157i</v>
      </c>
      <c r="I1625" t="str">
        <f t="shared" si="813"/>
        <v>585.514330812798i</v>
      </c>
      <c r="J1625" t="str">
        <f t="shared" si="807"/>
        <v>-463.050669956378+128.091799123255i</v>
      </c>
      <c r="K1625" t="str">
        <f t="shared" si="814"/>
        <v>0.324921882552241-1.17458960237204i</v>
      </c>
      <c r="L1625" t="str">
        <f t="shared" si="815"/>
        <v>0.0998539785795054-0.306665524606471i</v>
      </c>
      <c r="M1625" t="str">
        <f t="shared" si="816"/>
        <v>0.424775861131746-1.48125512697851i</v>
      </c>
      <c r="N1625" t="str">
        <f t="shared" si="817"/>
        <v>-1.85976827883868i</v>
      </c>
      <c r="O1625" t="str">
        <f t="shared" si="818"/>
        <v>-0.284966953511631-0.958537341685915i</v>
      </c>
      <c r="P1625" t="str">
        <f t="shared" si="819"/>
        <v>1.28496695351163+0.958537341685915i</v>
      </c>
      <c r="Q1625" t="str">
        <f t="shared" si="820"/>
        <v>-1.28496695351163+0.901230937152765i</v>
      </c>
      <c r="R1625" t="str">
        <f t="shared" si="821"/>
        <v>-0.319594958181406-0.970115380749953i</v>
      </c>
      <c r="S1625" t="str">
        <f t="shared" si="822"/>
        <v>0.207658855436832i</v>
      </c>
      <c r="T1625" t="str">
        <f t="shared" si="823"/>
        <v>0.201453049608202-0.066366723219333i</v>
      </c>
      <c r="U1625" t="str">
        <f t="shared" si="824"/>
        <v>0.0000500000000000002-0.000953069267341524i</v>
      </c>
      <c r="V1625" t="str">
        <f t="shared" si="825"/>
        <v>0.00002-0.010674375794225i</v>
      </c>
      <c r="W1625" t="str">
        <f t="shared" si="826"/>
        <v>0.0000422725680349694-0.000875117323144907i</v>
      </c>
      <c r="X1625" t="str">
        <f t="shared" si="827"/>
        <v>0.0000460902864911068-0.00087473076552523i</v>
      </c>
      <c r="Y1625" t="str">
        <f t="shared" si="828"/>
        <v>0.009+0.749458343440381i</v>
      </c>
      <c r="Z1625" t="str">
        <f t="shared" si="829"/>
        <v>-0.0140111989574562-0.000908155077367025i</v>
      </c>
      <c r="AA1625" t="str">
        <f t="shared" si="830"/>
        <v>0.193685949689637-16.0279328805228i</v>
      </c>
      <c r="AB1625" t="str">
        <f t="shared" si="831"/>
        <v>0.606003607889311-0.199641920501707i</v>
      </c>
      <c r="AC1625" t="str">
        <f t="shared" si="832"/>
        <v>0.961695086087137-0.982449019852625i</v>
      </c>
      <c r="AD1625" t="str">
        <f t="shared" si="833"/>
        <v>0.412117738217186+0.213417693864614i</v>
      </c>
      <c r="AE1625" t="str">
        <f t="shared" si="834"/>
        <v>-0.00558044726177474-0.00336450458621354i</v>
      </c>
      <c r="AF1625" t="str">
        <f t="shared" si="835"/>
        <v>-3.98710255522544-0.605049391454641i</v>
      </c>
      <c r="AG1625" t="str">
        <f t="shared" si="836"/>
        <v>1.0126716865156-0.0237618951666503i</v>
      </c>
      <c r="AH1625" t="str">
        <f t="shared" si="837"/>
        <v>0.0195613470668565+0.017039960690751i</v>
      </c>
      <c r="AI1625">
        <f t="shared" si="838"/>
        <v>-31.719807029339613</v>
      </c>
      <c r="AJ1625">
        <f t="shared" si="839"/>
        <v>41.059241211641961</v>
      </c>
      <c r="AK1625"/>
      <c r="AL1625"/>
      <c r="AM1625"/>
      <c r="AN1625"/>
    </row>
    <row r="1626" spans="1:40" x14ac:dyDescent="0.35">
      <c r="A1626"/>
      <c r="B1626">
        <f t="shared" si="805"/>
        <v>149200</v>
      </c>
      <c r="C1626" s="237" t="str">
        <f t="shared" si="808"/>
        <v>-9.50234220994159E-07+0.00454307110663467i</v>
      </c>
      <c r="D1626" s="208" t="str">
        <f t="shared" si="809"/>
        <v>-1.64875280484229+0.0348302118175325i</v>
      </c>
      <c r="E1626" t="str">
        <f t="shared" si="810"/>
        <v>36500</v>
      </c>
      <c r="F1626" t="str">
        <f t="shared" si="811"/>
        <v>0.21505376344086</v>
      </c>
      <c r="G1626" t="str">
        <f t="shared" si="806"/>
        <v>0.21505376344086</v>
      </c>
      <c r="H1626" t="str">
        <f t="shared" si="812"/>
        <v>2.3385834600329+0.639543327985652i</v>
      </c>
      <c r="I1626" t="str">
        <f t="shared" si="813"/>
        <v>585.907029894496i</v>
      </c>
      <c r="J1626" t="str">
        <f t="shared" si="807"/>
        <v>-463.673347739364+128.177709115959i</v>
      </c>
      <c r="K1626" t="str">
        <f t="shared" si="814"/>
        <v>0.324515642721559-1.17391124784709i</v>
      </c>
      <c r="L1626" t="str">
        <f t="shared" si="815"/>
        <v>0.0997329821536727-0.306499356194231i</v>
      </c>
      <c r="M1626" t="str">
        <f t="shared" si="816"/>
        <v>0.424248624875232-1.48041060404132i</v>
      </c>
      <c r="N1626" t="str">
        <f t="shared" si="817"/>
        <v>-1.86101560833489i</v>
      </c>
      <c r="O1626" t="str">
        <f t="shared" si="818"/>
        <v>-0.286162343420944-0.958181148430626i</v>
      </c>
      <c r="P1626" t="str">
        <f t="shared" si="819"/>
        <v>1.28616234342094+0.958181148430626i</v>
      </c>
      <c r="Q1626" t="str">
        <f t="shared" si="820"/>
        <v>-1.28616234342094+0.902834459904264i</v>
      </c>
      <c r="R1626" t="str">
        <f t="shared" si="821"/>
        <v>-0.31957520780811-0.969321380732439i</v>
      </c>
      <c r="S1626" t="str">
        <f t="shared" si="822"/>
        <v>0.207798130323107i</v>
      </c>
      <c r="T1626" t="str">
        <f t="shared" si="823"/>
        <v>0.201423170598413-0.0664071306801436i</v>
      </c>
      <c r="U1626" t="str">
        <f t="shared" si="824"/>
        <v>0.0000499999999999999-0.000952430480969306i</v>
      </c>
      <c r="V1626" t="str">
        <f t="shared" si="825"/>
        <v>0.00002-0.0106672213868563i</v>
      </c>
      <c r="W1626" t="str">
        <f t="shared" si="826"/>
        <v>0.0000422725666739515-0.00087453100930625i</v>
      </c>
      <c r="X1626" t="str">
        <f t="shared" si="827"/>
        <v>0.0000460851593626546-0.00087414473309403i</v>
      </c>
      <c r="Y1626" t="str">
        <f t="shared" si="828"/>
        <v>0.009+0.749960998264955i</v>
      </c>
      <c r="Z1626" t="str">
        <f t="shared" si="829"/>
        <v>-0.0139924093115074-0.000907235837025012i</v>
      </c>
      <c r="AA1626" t="str">
        <f t="shared" si="830"/>
        <v>0.19342572677-16.0171683668365i</v>
      </c>
      <c r="AB1626" t="str">
        <f t="shared" si="831"/>
        <v>0.60591372695791-0.199763472729804i</v>
      </c>
      <c r="AC1626" t="str">
        <f t="shared" si="832"/>
        <v>0.961326102125599-0.981750485128607i</v>
      </c>
      <c r="AD1626" t="str">
        <f t="shared" si="833"/>
        <v>0.41239726497429+0.213359173095269i</v>
      </c>
      <c r="AE1626" t="str">
        <f t="shared" si="834"/>
        <v>-0.00557686424247639-0.00335955045818954i</v>
      </c>
      <c r="AF1626" t="str">
        <f t="shared" si="835"/>
        <v>-3.98733626487519-0.60471311616812i</v>
      </c>
      <c r="AG1626" t="str">
        <f t="shared" si="836"/>
        <v>1.01265978450035-0.0237622855318695i</v>
      </c>
      <c r="AH1626" t="str">
        <f t="shared" si="837"/>
        <v>0.0195533585625823+0.0170172580003317i</v>
      </c>
      <c r="AI1626">
        <f t="shared" si="838"/>
        <v>-31.726818494356696</v>
      </c>
      <c r="AJ1626">
        <f t="shared" si="839"/>
        <v>41.033001181951569</v>
      </c>
      <c r="AK1626"/>
      <c r="AL1626"/>
      <c r="AM1626"/>
      <c r="AN1626"/>
    </row>
    <row r="1627" spans="1:40" x14ac:dyDescent="0.35">
      <c r="A1627"/>
      <c r="B1627">
        <f t="shared" si="805"/>
        <v>149300</v>
      </c>
      <c r="C1627" s="237" t="str">
        <f t="shared" si="808"/>
        <v>-9.48961728094387E-07+0.00454002819256265i</v>
      </c>
      <c r="D1627" s="208" t="str">
        <f t="shared" si="809"/>
        <v>-1.64875279508651+0.034806882809647i</v>
      </c>
      <c r="E1627" t="str">
        <f t="shared" si="810"/>
        <v>36500</v>
      </c>
      <c r="F1627" t="str">
        <f t="shared" si="811"/>
        <v>0.21505376344086</v>
      </c>
      <c r="G1627" t="str">
        <f t="shared" si="806"/>
        <v>0.21505376344086</v>
      </c>
      <c r="H1627" t="str">
        <f t="shared" si="812"/>
        <v>2.33881676046361+0.639184050090694i</v>
      </c>
      <c r="I1627" t="str">
        <f t="shared" si="813"/>
        <v>586.299728976195i</v>
      </c>
      <c r="J1627" t="str">
        <f t="shared" si="807"/>
        <v>-464.296443006617+128.263619108664i</v>
      </c>
      <c r="K1627" t="str">
        <f t="shared" si="814"/>
        <v>0.324110146085433-1.17323360291536i</v>
      </c>
      <c r="L1627" t="str">
        <f t="shared" si="815"/>
        <v>0.0996121977742194-0.3063333414263i</v>
      </c>
      <c r="M1627" t="str">
        <f t="shared" si="816"/>
        <v>0.423722343859652-1.47956694434166i</v>
      </c>
      <c r="N1627" t="str">
        <f t="shared" si="817"/>
        <v>-1.86226293783109i</v>
      </c>
      <c r="O1627" t="str">
        <f t="shared" si="818"/>
        <v>-0.287357288110095-0.957823464407722i</v>
      </c>
      <c r="P1627" t="str">
        <f t="shared" si="819"/>
        <v>1.28735728811009+0.957823464407722i</v>
      </c>
      <c r="Q1627" t="str">
        <f t="shared" si="820"/>
        <v>-1.28735728811009+0.904439473423368i</v>
      </c>
      <c r="R1627" t="str">
        <f t="shared" si="821"/>
        <v>-0.319555440471954-0.968528341147763i</v>
      </c>
      <c r="S1627" t="str">
        <f t="shared" si="822"/>
        <v>0.207937405209382i</v>
      </c>
      <c r="T1627" t="str">
        <f t="shared" si="823"/>
        <v>0.201393270130013-0.0664475291122792i</v>
      </c>
      <c r="U1627" t="str">
        <f t="shared" si="824"/>
        <v>0.0000500000000000001-0.000951792550305566i</v>
      </c>
      <c r="V1627" t="str">
        <f t="shared" si="825"/>
        <v>0.00002-0.0106600765634223i</v>
      </c>
      <c r="W1627" t="str">
        <f t="shared" si="826"/>
        <v>0.0000422725653120213-0.000873945481036012i</v>
      </c>
      <c r="X1627" t="str">
        <f t="shared" si="827"/>
        <v>0.00004608004252918-0.000873559485809249i</v>
      </c>
      <c r="Y1627" t="str">
        <f t="shared" si="828"/>
        <v>0.009+0.75046365308953i</v>
      </c>
      <c r="Z1627" t="str">
        <f t="shared" si="829"/>
        <v>-0.013973657456013-0.000906318453220238i</v>
      </c>
      <c r="AA1627" t="str">
        <f t="shared" si="830"/>
        <v>0.193166028376157-16.0064183171941i</v>
      </c>
      <c r="AB1627" t="str">
        <f t="shared" si="831"/>
        <v>0.60582378147551-0.199884997798176i</v>
      </c>
      <c r="AC1627" t="str">
        <f t="shared" si="832"/>
        <v>0.960957837240734-0.981052580936654i</v>
      </c>
      <c r="AD1627" t="str">
        <f t="shared" si="833"/>
        <v>0.412676758468181+0.213300306471465i</v>
      </c>
      <c r="AE1627" t="str">
        <f t="shared" si="834"/>
        <v>-0.00557328565905958-0.00335460197930968i</v>
      </c>
      <c r="AF1627" t="str">
        <f t="shared" si="835"/>
        <v>-3.98756955555012-0.604377167281047i</v>
      </c>
      <c r="AG1627" t="str">
        <f t="shared" si="836"/>
        <v>1.01264787840808-0.0237626735190378i</v>
      </c>
      <c r="AH1627" t="str">
        <f t="shared" si="837"/>
        <v>0.0195453751846413+0.0169945803067575i</v>
      </c>
      <c r="AI1627">
        <f t="shared" si="838"/>
        <v>-31.733826999865371</v>
      </c>
      <c r="AJ1627">
        <f t="shared" si="839"/>
        <v>41.006753031072734</v>
      </c>
      <c r="AK1627"/>
      <c r="AL1627"/>
      <c r="AM1627"/>
      <c r="AN1627"/>
    </row>
    <row r="1628" spans="1:40" x14ac:dyDescent="0.35">
      <c r="A1628"/>
      <c r="B1628">
        <f t="shared" si="805"/>
        <v>149400</v>
      </c>
      <c r="C1628" s="237" t="str">
        <f t="shared" si="808"/>
        <v>-9.4769178954584E-07+0.0045369893520029i</v>
      </c>
      <c r="D1628" s="208" t="str">
        <f t="shared" si="809"/>
        <v>-1.64875278535032+0.0347835850320222i</v>
      </c>
      <c r="E1628" t="str">
        <f t="shared" si="810"/>
        <v>36500</v>
      </c>
      <c r="F1628" t="str">
        <f t="shared" si="811"/>
        <v>0.21505376344086</v>
      </c>
      <c r="G1628" t="str">
        <f t="shared" si="806"/>
        <v>0.21505376344086</v>
      </c>
      <c r="H1628" t="str">
        <f t="shared" si="812"/>
        <v>2.33904964286891+0.638825129456775i</v>
      </c>
      <c r="I1628" t="str">
        <f t="shared" si="813"/>
        <v>586.692428057894i</v>
      </c>
      <c r="J1628" t="str">
        <f t="shared" si="807"/>
        <v>-464.919955758136+128.34952910137i</v>
      </c>
      <c r="K1628" t="str">
        <f t="shared" si="814"/>
        <v>0.3237053908786-1.17255666662467i</v>
      </c>
      <c r="L1628" t="str">
        <f t="shared" si="815"/>
        <v>0.0994916249653382-0.306167480148775i</v>
      </c>
      <c r="M1628" t="str">
        <f t="shared" si="816"/>
        <v>0.423197015843938-1.47872414677345i</v>
      </c>
      <c r="N1628" t="str">
        <f t="shared" si="817"/>
        <v>-1.86351026732729i</v>
      </c>
      <c r="O1628" t="str">
        <f t="shared" si="818"/>
        <v>-0.288551785719965-0.957464290173696i</v>
      </c>
      <c r="P1628" t="str">
        <f t="shared" si="819"/>
        <v>1.28855178571997+0.957464290173696i</v>
      </c>
      <c r="Q1628" t="str">
        <f t="shared" si="820"/>
        <v>-1.28855178571997+0.906045977153594i</v>
      </c>
      <c r="R1628" t="str">
        <f t="shared" si="821"/>
        <v>-0.319535656164666-0.967736260054216i</v>
      </c>
      <c r="S1628" t="str">
        <f t="shared" si="822"/>
        <v>0.208076680095658i</v>
      </c>
      <c r="T1628" t="str">
        <f t="shared" si="823"/>
        <v>0.20136334820027-0.0664879185069314i</v>
      </c>
      <c r="U1628" t="str">
        <f t="shared" si="824"/>
        <v>0.0000499999999999998-0.000951155473631996i</v>
      </c>
      <c r="V1628" t="str">
        <f t="shared" si="825"/>
        <v>0.00002-0.0106529413046784i</v>
      </c>
      <c r="W1628" t="str">
        <f t="shared" si="826"/>
        <v>0.0000422725639491788-0.000873360736756736i</v>
      </c>
      <c r="X1628" t="str">
        <f t="shared" si="827"/>
        <v>0.000046074935963127-0.000872975022094404i</v>
      </c>
      <c r="Y1628" t="str">
        <f t="shared" si="828"/>
        <v>0.009+0.750966307914104i</v>
      </c>
      <c r="Z1628" t="str">
        <f t="shared" si="829"/>
        <v>-0.0139549432896684-0.000905402920546628i</v>
      </c>
      <c r="AA1628" t="str">
        <f t="shared" si="830"/>
        <v>0.192906853098149-15.9956827024332i</v>
      </c>
      <c r="AB1628" t="str">
        <f t="shared" si="831"/>
        <v>0.605733771433893-0.200006495680324i</v>
      </c>
      <c r="AC1628" t="str">
        <f t="shared" si="832"/>
        <v>0.960590289792683-0.980355306456764i</v>
      </c>
      <c r="AD1628" t="str">
        <f t="shared" si="833"/>
        <v>0.412956218292338+0.213241093974723i</v>
      </c>
      <c r="AE1628" t="str">
        <f t="shared" si="834"/>
        <v>-0.00556971149812021-0.00334965913954387i</v>
      </c>
      <c r="AF1628" t="str">
        <f t="shared" si="835"/>
        <v>-3.98780242821923-0.604041544424753i</v>
      </c>
      <c r="AG1628" t="str">
        <f t="shared" si="836"/>
        <v>1.01263596824562-0.0237630591092682i</v>
      </c>
      <c r="AH1628" t="str">
        <f t="shared" si="837"/>
        <v>0.019537396911819+0.0169719275655758i</v>
      </c>
      <c r="AI1628">
        <f t="shared" si="838"/>
        <v>-31.740832552013408</v>
      </c>
      <c r="AJ1628">
        <f t="shared" si="839"/>
        <v>40.980496768545557</v>
      </c>
      <c r="AK1628"/>
      <c r="AL1628"/>
      <c r="AM1628"/>
      <c r="AN1628"/>
    </row>
    <row r="1629" spans="1:40" x14ac:dyDescent="0.35">
      <c r="A1629"/>
      <c r="B1629">
        <f t="shared" si="805"/>
        <v>149500</v>
      </c>
      <c r="C1629" s="237" t="str">
        <f t="shared" si="808"/>
        <v>-9.46424398516422E-07+0.00453395457678117i</v>
      </c>
      <c r="D1629" s="208" t="str">
        <f t="shared" si="809"/>
        <v>-1.64875277563365+0.034760318421989i</v>
      </c>
      <c r="E1629" t="str">
        <f t="shared" si="810"/>
        <v>36500</v>
      </c>
      <c r="F1629" t="str">
        <f t="shared" si="811"/>
        <v>0.21505376344086</v>
      </c>
      <c r="G1629" t="str">
        <f t="shared" si="806"/>
        <v>0.21505376344086</v>
      </c>
      <c r="H1629" t="str">
        <f t="shared" si="812"/>
        <v>2.33928210821511+0.638466565652737i</v>
      </c>
      <c r="I1629" t="str">
        <f t="shared" si="813"/>
        <v>587.085127139593i</v>
      </c>
      <c r="J1629" t="str">
        <f t="shared" si="807"/>
        <v>-465.543885993921+128.435439094075i</v>
      </c>
      <c r="K1629" t="str">
        <f t="shared" si="814"/>
        <v>0.323301375340883-1.17188043802404i</v>
      </c>
      <c r="L1629" t="str">
        <f t="shared" si="815"/>
        <v>0.0993712632524919-0.306001772207749i</v>
      </c>
      <c r="M1629" t="str">
        <f t="shared" si="816"/>
        <v>0.422672638593375-1.47788221023179i</v>
      </c>
      <c r="N1629" t="str">
        <f t="shared" si="817"/>
        <v>-1.8647575968235i</v>
      </c>
      <c r="O1629" t="str">
        <f t="shared" si="818"/>
        <v>-0.289745834392126-0.957103626287358i</v>
      </c>
      <c r="P1629" t="str">
        <f t="shared" si="819"/>
        <v>1.28974583439213+0.957103626287358i</v>
      </c>
      <c r="Q1629" t="str">
        <f t="shared" si="820"/>
        <v>-1.28974583439213+0.907653970536142i</v>
      </c>
      <c r="R1629" t="str">
        <f t="shared" si="821"/>
        <v>-0.319515854877946-0.966945135515287i</v>
      </c>
      <c r="S1629" t="str">
        <f t="shared" si="822"/>
        <v>0.208215954981933i</v>
      </c>
      <c r="T1629" t="str">
        <f t="shared" si="823"/>
        <v>0.20133340480645-0.0665282988552802i</v>
      </c>
      <c r="U1629" t="str">
        <f t="shared" si="824"/>
        <v>0.00005-0.000950519249234922i</v>
      </c>
      <c r="V1629" t="str">
        <f t="shared" si="825"/>
        <v>0.00002-0.0106458155914311i</v>
      </c>
      <c r="W1629" t="str">
        <f t="shared" si="826"/>
        <v>0.0000422725625854242-0.000872776774895214i</v>
      </c>
      <c r="X1629" t="str">
        <f t="shared" si="827"/>
        <v>0.0000460698396370324-0.00087239134037725i</v>
      </c>
      <c r="Y1629" t="str">
        <f t="shared" si="828"/>
        <v>0.009+0.751468962738678i</v>
      </c>
      <c r="Z1629" t="str">
        <f t="shared" si="829"/>
        <v>-0.0139362667115084-0.000904489233618206i</v>
      </c>
      <c r="AA1629" t="str">
        <f t="shared" si="830"/>
        <v>0.192648199530754-15.9849614934702i</v>
      </c>
      <c r="AB1629" t="str">
        <f t="shared" si="831"/>
        <v>0.605643696824833-0.200127966349717i</v>
      </c>
      <c r="AC1629" t="str">
        <f t="shared" si="832"/>
        <v>0.960223458146285-0.979658660869797i</v>
      </c>
      <c r="AD1629" t="str">
        <f t="shared" si="833"/>
        <v>0.413235644040112+0.213181535587002i</v>
      </c>
      <c r="AE1629" t="str">
        <f t="shared" si="834"/>
        <v>-0.00556614174630033-0.00334472192889096i</v>
      </c>
      <c r="AF1629" t="str">
        <f t="shared" si="835"/>
        <v>-3.98803488384876-0.603706247230748i</v>
      </c>
      <c r="AG1629" t="str">
        <f t="shared" si="836"/>
        <v>1.01262405401983-0.0237634422837176i</v>
      </c>
      <c r="AH1629" t="str">
        <f t="shared" si="837"/>
        <v>0.0195294237229747+0.0169492997324587i</v>
      </c>
      <c r="AI1629">
        <f t="shared" si="838"/>
        <v>-31.747835156937604</v>
      </c>
      <c r="AJ1629">
        <f t="shared" si="839"/>
        <v>40.954232403881896</v>
      </c>
      <c r="AK1629"/>
      <c r="AL1629"/>
      <c r="AM1629"/>
      <c r="AN1629"/>
    </row>
    <row r="1630" spans="1:40" x14ac:dyDescent="0.35">
      <c r="A1630"/>
      <c r="B1630">
        <f t="shared" si="805"/>
        <v>149600</v>
      </c>
      <c r="C1630" s="237" t="str">
        <f t="shared" si="808"/>
        <v>-9.45159548196861E-07+0.00453092385874504i</v>
      </c>
      <c r="D1630" s="208" t="str">
        <f t="shared" si="809"/>
        <v>-1.64875276593646+0.0347370829170453i</v>
      </c>
      <c r="E1630" t="str">
        <f t="shared" si="810"/>
        <v>36500</v>
      </c>
      <c r="F1630" t="str">
        <f t="shared" si="811"/>
        <v>0.21505376344086</v>
      </c>
      <c r="G1630" t="str">
        <f t="shared" si="806"/>
        <v>0.21505376344086</v>
      </c>
      <c r="H1630" t="str">
        <f t="shared" si="812"/>
        <v>2.33951415746585+0.638108358247787i</v>
      </c>
      <c r="I1630" t="str">
        <f t="shared" si="813"/>
        <v>587.477826221291i</v>
      </c>
      <c r="J1630" t="str">
        <f t="shared" si="807"/>
        <v>-466.168233713973+128.521349086779i</v>
      </c>
      <c r="K1630" t="str">
        <f t="shared" si="814"/>
        <v>0.322898097717178-1.17120491616364i</v>
      </c>
      <c r="L1630" t="str">
        <f t="shared" si="815"/>
        <v>0.0992511121624138-0.305836217449316i</v>
      </c>
      <c r="M1630" t="str">
        <f t="shared" si="816"/>
        <v>0.422149209879592-1.47704113361296i</v>
      </c>
      <c r="N1630" t="str">
        <f t="shared" si="817"/>
        <v>-1.8660049263197i</v>
      </c>
      <c r="O1630" t="str">
        <f t="shared" si="818"/>
        <v>-0.290939432268822-0.956741473309846i</v>
      </c>
      <c r="P1630" t="str">
        <f t="shared" si="819"/>
        <v>1.29093943226882+0.956741473309846i</v>
      </c>
      <c r="Q1630" t="str">
        <f t="shared" si="820"/>
        <v>-1.29093943226882+0.909263453009854i</v>
      </c>
      <c r="R1630" t="str">
        <f t="shared" si="821"/>
        <v>-0.319496036603505-0.966154965599649i</v>
      </c>
      <c r="S1630" t="str">
        <f t="shared" si="822"/>
        <v>0.208355229868209i</v>
      </c>
      <c r="T1630" t="str">
        <f t="shared" si="823"/>
        <v>0.201303439945826-0.066568670148505i</v>
      </c>
      <c r="U1630" t="str">
        <f t="shared" si="824"/>
        <v>0.0000500000000000002-0.000949883875405223i</v>
      </c>
      <c r="V1630" t="str">
        <f t="shared" si="825"/>
        <v>0.00002-0.0106386994045385i</v>
      </c>
      <c r="W1630" t="str">
        <f t="shared" si="826"/>
        <v>0.0000422725612207572-0.000872193593882414i</v>
      </c>
      <c r="X1630" t="str">
        <f t="shared" si="827"/>
        <v>0.0000460647535235233-0.000871808439089708i</v>
      </c>
      <c r="Y1630" t="str">
        <f t="shared" si="828"/>
        <v>0.009+0.751971617563253i</v>
      </c>
      <c r="Z1630" t="str">
        <f t="shared" si="829"/>
        <v>-0.0139176276209054-0.000903577387068976i</v>
      </c>
      <c r="AA1630" t="str">
        <f t="shared" si="830"/>
        <v>0.192390066273468-15.9742546612991i</v>
      </c>
      <c r="AB1630" t="str">
        <f t="shared" si="831"/>
        <v>0.605553557640128-0.200249409779821i</v>
      </c>
      <c r="AC1630" t="str">
        <f t="shared" si="832"/>
        <v>0.959857340671043-0.978962643357542i</v>
      </c>
      <c r="AD1630" t="str">
        <f t="shared" si="833"/>
        <v>0.413515035304731+0.213121631290721i</v>
      </c>
      <c r="AE1630" t="str">
        <f t="shared" si="834"/>
        <v>-0.00556257639028725-0.00333979033737854i</v>
      </c>
      <c r="AF1630" t="str">
        <f t="shared" si="835"/>
        <v>-3.98826692340231-0.603371275330742i</v>
      </c>
      <c r="AG1630" t="str">
        <f t="shared" si="836"/>
        <v>1.01261213573756-0.0237638230235852i</v>
      </c>
      <c r="AH1630" t="str">
        <f t="shared" si="837"/>
        <v>0.0195214555970406+0.0169266967632026i</v>
      </c>
      <c r="AI1630">
        <f t="shared" si="838"/>
        <v>-31.754834820764014</v>
      </c>
      <c r="AJ1630">
        <f t="shared" si="839"/>
        <v>40.927959946566382</v>
      </c>
      <c r="AK1630"/>
      <c r="AL1630"/>
      <c r="AM1630"/>
      <c r="AN1630"/>
    </row>
    <row r="1631" spans="1:40" x14ac:dyDescent="0.35">
      <c r="A1631"/>
      <c r="B1631">
        <f t="shared" si="805"/>
        <v>149700</v>
      </c>
      <c r="C1631" s="237" t="str">
        <f t="shared" si="808"/>
        <v>-9.43897231800621E-07+0.00452789718976386i</v>
      </c>
      <c r="D1631" s="208" t="str">
        <f t="shared" si="809"/>
        <v>-1.64875275625871+0.0347138784548563i</v>
      </c>
      <c r="E1631" t="str">
        <f t="shared" si="810"/>
        <v>36500</v>
      </c>
      <c r="F1631" t="str">
        <f t="shared" si="811"/>
        <v>0.21505376344086</v>
      </c>
      <c r="G1631" t="str">
        <f t="shared" si="806"/>
        <v>0.21505376344086</v>
      </c>
      <c r="H1631" t="str">
        <f t="shared" si="812"/>
        <v>2.33974579158212+0.637750506811499i</v>
      </c>
      <c r="I1631" t="str">
        <f t="shared" si="813"/>
        <v>587.87052530299i</v>
      </c>
      <c r="J1631" t="str">
        <f t="shared" si="807"/>
        <v>-466.79299891829+128.607259079485i</v>
      </c>
      <c r="K1631" t="str">
        <f t="shared" si="814"/>
        <v>0.322495556257446-1.17053010009486i</v>
      </c>
      <c r="L1631" t="str">
        <f t="shared" si="815"/>
        <v>0.0991311712231022-0.305670815719571i</v>
      </c>
      <c r="M1631" t="str">
        <f t="shared" si="816"/>
        <v>0.421626727480548-1.47620091581443i</v>
      </c>
      <c r="N1631" t="str">
        <f t="shared" si="817"/>
        <v>-1.8672522558159i</v>
      </c>
      <c r="O1631" t="str">
        <f t="shared" si="818"/>
        <v>-0.292132577493026-0.956377831804607i</v>
      </c>
      <c r="P1631" t="str">
        <f t="shared" si="819"/>
        <v>1.29213257749303+0.956377831804607i</v>
      </c>
      <c r="Q1631" t="str">
        <f t="shared" si="820"/>
        <v>-1.29213257749303+0.910874424011293i</v>
      </c>
      <c r="R1631" t="str">
        <f t="shared" si="821"/>
        <v>-0.319476201333052-0.965365748381106i</v>
      </c>
      <c r="S1631" t="str">
        <f t="shared" si="822"/>
        <v>0.208494504754484i</v>
      </c>
      <c r="T1631" t="str">
        <f t="shared" si="823"/>
        <v>0.201273453615661-0.0666090323777785i</v>
      </c>
      <c r="U1631" t="str">
        <f t="shared" si="824"/>
        <v>0.0000499999999999999-0.000949249350438347i</v>
      </c>
      <c r="V1631" t="str">
        <f t="shared" si="825"/>
        <v>0.00002-0.0106315927249095i</v>
      </c>
      <c r="W1631" t="str">
        <f t="shared" si="826"/>
        <v>0.0000422725598551774-0.000871611192153496i</v>
      </c>
      <c r="X1631" t="str">
        <f t="shared" si="827"/>
        <v>0.0000460596775953192-0.000871226316667907i</v>
      </c>
      <c r="Y1631" t="str">
        <f t="shared" si="828"/>
        <v>0.009+0.752474272387827i</v>
      </c>
      <c r="Z1631" t="str">
        <f t="shared" si="829"/>
        <v>-0.0138990259175687-0.000902667375552876i</v>
      </c>
      <c r="AA1631" t="str">
        <f t="shared" si="830"/>
        <v>0.19213245193049-15.9635621769924i</v>
      </c>
      <c r="AB1631" t="str">
        <f t="shared" si="831"/>
        <v>0.605463353871544-0.200370825944083i</v>
      </c>
      <c r="AC1631" t="str">
        <f t="shared" si="832"/>
        <v>0.959491935741107-0.978267253102628i</v>
      </c>
      <c r="AD1631" t="str">
        <f t="shared" si="833"/>
        <v>0.413794391679305+0.213061381068724i</v>
      </c>
      <c r="AE1631" t="str">
        <f t="shared" si="834"/>
        <v>-0.00555901541681425-0.00333486435506283i</v>
      </c>
      <c r="AF1631" t="str">
        <f t="shared" si="835"/>
        <v>-3.98849854784083-0.603036628356643i</v>
      </c>
      <c r="AG1631" t="str">
        <f t="shared" si="836"/>
        <v>1.0126002134057-0.023764201310115i</v>
      </c>
      <c r="AH1631" t="str">
        <f t="shared" si="837"/>
        <v>0.0195134925130233+0.0169041186137272i</v>
      </c>
      <c r="AI1631">
        <f t="shared" si="838"/>
        <v>-31.761831549607614</v>
      </c>
      <c r="AJ1631">
        <f t="shared" si="839"/>
        <v>40.901679406052963</v>
      </c>
      <c r="AK1631"/>
      <c r="AL1631"/>
      <c r="AM1631"/>
      <c r="AN1631"/>
    </row>
    <row r="1632" spans="1:40" x14ac:dyDescent="0.35">
      <c r="A1632"/>
      <c r="B1632">
        <f t="shared" si="805"/>
        <v>149800</v>
      </c>
      <c r="C1632" s="237" t="str">
        <f t="shared" si="808"/>
        <v>-9.42637442563812E-07+0.00452487456172873i</v>
      </c>
      <c r="D1632" s="208" t="str">
        <f t="shared" si="809"/>
        <v>-1.64875274660032+0.0346907049732536i</v>
      </c>
      <c r="E1632" t="str">
        <f t="shared" si="810"/>
        <v>36500</v>
      </c>
      <c r="F1632" t="str">
        <f t="shared" si="811"/>
        <v>0.21505376344086</v>
      </c>
      <c r="G1632" t="str">
        <f t="shared" si="806"/>
        <v>0.21505376344086</v>
      </c>
      <c r="H1632" t="str">
        <f t="shared" si="812"/>
        <v>2.33997701152214+0.637393010913784i</v>
      </c>
      <c r="I1632" t="str">
        <f t="shared" si="813"/>
        <v>588.263224384689i</v>
      </c>
      <c r="J1632" t="str">
        <f t="shared" si="807"/>
        <v>-467.418181606874+128.69316907219i</v>
      </c>
      <c r="K1632" t="str">
        <f t="shared" si="814"/>
        <v>0.322093749216668-1.16985598887027i</v>
      </c>
      <c r="L1632" t="str">
        <f t="shared" si="815"/>
        <v>0.0990114399638146-0.305505566864609i</v>
      </c>
      <c r="M1632" t="str">
        <f t="shared" si="816"/>
        <v>0.421105189180483-1.47536155573488i</v>
      </c>
      <c r="N1632" t="str">
        <f t="shared" si="817"/>
        <v>-1.8684995853121i</v>
      </c>
      <c r="O1632" t="str">
        <f t="shared" si="818"/>
        <v>-0.293325268208406-0.956012702337405i</v>
      </c>
      <c r="P1632" t="str">
        <f t="shared" si="819"/>
        <v>1.29332526820841+0.956012702337405i</v>
      </c>
      <c r="Q1632" t="str">
        <f t="shared" si="820"/>
        <v>-1.29332526820841+0.912486882974695i</v>
      </c>
      <c r="R1632" t="str">
        <f t="shared" si="821"/>
        <v>-0.319456349058265-0.964577481938619i</v>
      </c>
      <c r="S1632" t="str">
        <f t="shared" si="822"/>
        <v>0.20863377964076i</v>
      </c>
      <c r="T1632" t="str">
        <f t="shared" si="823"/>
        <v>0.201243445813221-0.0666493855342638i</v>
      </c>
      <c r="U1632" t="str">
        <f t="shared" si="824"/>
        <v>0.0000500000000000001-0.00094861567263432i</v>
      </c>
      <c r="V1632" t="str">
        <f t="shared" si="825"/>
        <v>0.00002-0.0106244955335044i</v>
      </c>
      <c r="W1632" t="str">
        <f t="shared" si="826"/>
        <v>0.0000422725584886854-0.00087102956814783i</v>
      </c>
      <c r="X1632" t="str">
        <f t="shared" si="827"/>
        <v>0.0000460546118252309-0.000870644971552168i</v>
      </c>
      <c r="Y1632" t="str">
        <f t="shared" si="828"/>
        <v>0.009+0.752976927212402i</v>
      </c>
      <c r="Z1632" t="str">
        <f t="shared" si="829"/>
        <v>-0.013880461501543-0.00090175919374368i</v>
      </c>
      <c r="AA1632" t="str">
        <f t="shared" si="830"/>
        <v>0.191875355110698-15.9528840116998i</v>
      </c>
      <c r="AB1632" t="str">
        <f t="shared" si="831"/>
        <v>0.605373085510857-0.200492214815919i</v>
      </c>
      <c r="AC1632" t="str">
        <f t="shared" si="832"/>
        <v>0.959127241735276-0.977572489288594i</v>
      </c>
      <c r="AD1632" t="str">
        <f t="shared" si="833"/>
        <v>0.414073712756808+0.213000784904314i</v>
      </c>
      <c r="AE1632" t="str">
        <f t="shared" si="834"/>
        <v>-0.00555545881265974-0.00332994397202879i</v>
      </c>
      <c r="AF1632" t="str">
        <f t="shared" si="835"/>
        <v>-3.98872975812246-0.60270230594053i</v>
      </c>
      <c r="AG1632" t="str">
        <f t="shared" si="836"/>
        <v>1.0125882870311-0.0237645771245924i</v>
      </c>
      <c r="AH1632" t="str">
        <f t="shared" si="837"/>
        <v>0.0195055344500018+0.0168815652400765i</v>
      </c>
      <c r="AI1632">
        <f t="shared" si="838"/>
        <v>-31.768825349572509</v>
      </c>
      <c r="AJ1632">
        <f t="shared" si="839"/>
        <v>40.875390791769817</v>
      </c>
      <c r="AK1632"/>
      <c r="AL1632"/>
      <c r="AM1632"/>
      <c r="AN1632"/>
    </row>
    <row r="1633" spans="1:40" x14ac:dyDescent="0.35">
      <c r="A1633"/>
      <c r="B1633">
        <f t="shared" si="805"/>
        <v>149900</v>
      </c>
      <c r="C1633" s="237" t="str">
        <f t="shared" si="808"/>
        <v>-9.41380173745098E-07+0.00452185596655237i</v>
      </c>
      <c r="D1633" s="208" t="str">
        <f t="shared" si="809"/>
        <v>-1.64875273696126+0.0346675624102349i</v>
      </c>
      <c r="E1633" t="str">
        <f t="shared" si="810"/>
        <v>36500</v>
      </c>
      <c r="F1633" t="str">
        <f t="shared" si="811"/>
        <v>0.21505376344086</v>
      </c>
      <c r="G1633" t="str">
        <f t="shared" si="806"/>
        <v>0.21505376344086</v>
      </c>
      <c r="H1633" t="str">
        <f t="shared" si="812"/>
        <v>2.34020781824158+0.637035870124942i</v>
      </c>
      <c r="I1633" t="str">
        <f t="shared" si="813"/>
        <v>588.655923466388i</v>
      </c>
      <c r="J1633" t="str">
        <f t="shared" si="807"/>
        <v>-468.043781779724+128.779079064894i</v>
      </c>
      <c r="K1633" t="str">
        <f t="shared" si="814"/>
        <v>0.321692674854858-1.16918258154362i</v>
      </c>
      <c r="L1633" t="str">
        <f t="shared" si="815"/>
        <v>0.0988919179150676-0.30534047073053i</v>
      </c>
      <c r="M1633" t="str">
        <f t="shared" si="816"/>
        <v>0.420584592769926-1.47452305227415i</v>
      </c>
      <c r="N1633" t="str">
        <f t="shared" si="817"/>
        <v>-1.86974691480831i</v>
      </c>
      <c r="O1633" t="str">
        <f t="shared" si="818"/>
        <v>-0.294517502559347-0.955646085476315i</v>
      </c>
      <c r="P1633" t="str">
        <f t="shared" si="819"/>
        <v>1.29451750255935+0.955646085476315i</v>
      </c>
      <c r="Q1633" t="str">
        <f t="shared" si="820"/>
        <v>-1.29451750255935+0.914100829331995i</v>
      </c>
      <c r="R1633" t="str">
        <f t="shared" si="821"/>
        <v>-0.319436479770826-0.963790164356252i</v>
      </c>
      <c r="S1633" t="str">
        <f t="shared" si="822"/>
        <v>0.208773054527035i</v>
      </c>
      <c r="T1633" t="str">
        <f t="shared" si="823"/>
        <v>0.201213416535768-0.0666897296091188i</v>
      </c>
      <c r="U1633" t="str">
        <f t="shared" si="824"/>
        <v>0.0000499999999999998-0.000947982840297667i</v>
      </c>
      <c r="V1633" t="str">
        <f t="shared" si="825"/>
        <v>0.00002-0.0106174078113339i</v>
      </c>
      <c r="W1633" t="str">
        <f t="shared" si="826"/>
        <v>0.0000422725571212807-0.000870448720308913i</v>
      </c>
      <c r="X1633" t="str">
        <f t="shared" si="827"/>
        <v>0.0000460495561861592-0.000870064402186948i</v>
      </c>
      <c r="Y1633" t="str">
        <f t="shared" si="828"/>
        <v>0.009+0.753479582036976i</v>
      </c>
      <c r="Z1633" t="str">
        <f t="shared" si="829"/>
        <v>-0.0138619342732064-0.000900852836334888i</v>
      </c>
      <c r="AA1633" t="str">
        <f t="shared" si="830"/>
        <v>0.191618774427634-15.9422201366485i</v>
      </c>
      <c r="AB1633" t="str">
        <f t="shared" si="831"/>
        <v>0.605282752549831-0.20061357636873i</v>
      </c>
      <c r="AC1633" t="str">
        <f t="shared" si="832"/>
        <v>0.958763257036978-0.976878351099837i</v>
      </c>
      <c r="AD1633" t="str">
        <f t="shared" si="833"/>
        <v>0.414352998130095+0.212939842781227i</v>
      </c>
      <c r="AE1633" t="str">
        <f t="shared" si="834"/>
        <v>-0.00555190656464725-0.00332502917838965i</v>
      </c>
      <c r="AF1633" t="str">
        <f t="shared" si="835"/>
        <v>-3.98896055520284-0.602368307714707i</v>
      </c>
      <c r="AG1633" t="str">
        <f t="shared" si="836"/>
        <v>1.01257635662065-0.0237649504483464i</v>
      </c>
      <c r="AH1633" t="str">
        <f t="shared" si="837"/>
        <v>0.0194975813871281+0.016859036598417i</v>
      </c>
      <c r="AI1633">
        <f t="shared" si="838"/>
        <v>-31.775816226751981</v>
      </c>
      <c r="AJ1633">
        <f t="shared" si="839"/>
        <v>40.849094113115825</v>
      </c>
      <c r="AK1633"/>
      <c r="AL1633"/>
      <c r="AM1633"/>
      <c r="AN1633"/>
    </row>
    <row r="1634" spans="1:40" x14ac:dyDescent="0.35">
      <c r="A1634"/>
      <c r="B1634">
        <f t="shared" si="805"/>
        <v>150000</v>
      </c>
      <c r="C1634" s="237" t="str">
        <f t="shared" si="808"/>
        <v>-9.40125418625601E-07+0.00451884139616904i</v>
      </c>
      <c r="D1634" s="208" t="str">
        <f t="shared" si="809"/>
        <v>-1.64875272734147+0.0346444507039627i</v>
      </c>
      <c r="E1634" t="str">
        <f t="shared" si="810"/>
        <v>36500</v>
      </c>
      <c r="F1634" t="str">
        <f t="shared" si="811"/>
        <v>0.21505376344086</v>
      </c>
      <c r="G1634" t="str">
        <f t="shared" si="806"/>
        <v>0.21505376344086</v>
      </c>
      <c r="H1634" t="str">
        <f t="shared" si="812"/>
        <v>2.34043821269339+0.636679084015615i</v>
      </c>
      <c r="I1634" t="str">
        <f t="shared" si="813"/>
        <v>589.048622548086i</v>
      </c>
      <c r="J1634" t="str">
        <f t="shared" si="807"/>
        <v>-468.66979943684+128.864989057599i</v>
      </c>
      <c r="K1634" t="str">
        <f t="shared" si="814"/>
        <v>0.321292331437034-1.16850987716985i</v>
      </c>
      <c r="L1634" t="str">
        <f t="shared" si="815"/>
        <v>0.0987726046086314-0.305175527163442i</v>
      </c>
      <c r="M1634" t="str">
        <f t="shared" si="816"/>
        <v>0.420064936045665-1.47368540433329i</v>
      </c>
      <c r="N1634" t="str">
        <f t="shared" si="817"/>
        <v>-1.87099424430451i</v>
      </c>
      <c r="O1634" t="str">
        <f t="shared" si="818"/>
        <v>-0.295709278690914-0.95527798179174i</v>
      </c>
      <c r="P1634" t="str">
        <f t="shared" si="819"/>
        <v>1.29570927869091+0.95527798179174i</v>
      </c>
      <c r="Q1634" t="str">
        <f t="shared" si="820"/>
        <v>-1.29570927869091+0.91571626251277i</v>
      </c>
      <c r="R1634" t="str">
        <f t="shared" si="821"/>
        <v>-0.319416593462407-0.963003793723199i</v>
      </c>
      <c r="S1634" t="str">
        <f t="shared" si="822"/>
        <v>0.208912329413312i</v>
      </c>
      <c r="T1634" t="str">
        <f t="shared" si="823"/>
        <v>0.20118336578057-0.0667300645934963i</v>
      </c>
      <c r="U1634" t="str">
        <f t="shared" si="824"/>
        <v>0.00005-0.000947350851737473i</v>
      </c>
      <c r="V1634" t="str">
        <f t="shared" si="825"/>
        <v>0.00002-0.0106103295394597i</v>
      </c>
      <c r="W1634" t="str">
        <f t="shared" si="826"/>
        <v>0.000042272555752964-0.000869868647084443i</v>
      </c>
      <c r="X1634" t="str">
        <f t="shared" si="827"/>
        <v>0.0000460445106510959-0.000869484607020883i</v>
      </c>
      <c r="Y1634" t="str">
        <f t="shared" si="828"/>
        <v>0.009+0.75398223686155i</v>
      </c>
      <c r="Z1634" t="str">
        <f t="shared" si="829"/>
        <v>-0.0138434441332706-0.000899948298039661i</v>
      </c>
      <c r="AA1634" t="str">
        <f t="shared" si="830"/>
        <v>0.191362708499484-15.9315705231428i</v>
      </c>
      <c r="AB1634" t="str">
        <f t="shared" si="831"/>
        <v>0.605192354980248-0.200734910575904i</v>
      </c>
      <c r="AC1634" t="str">
        <f t="shared" si="832"/>
        <v>0.958399980034245-0.976184837721682i</v>
      </c>
      <c r="AD1634" t="str">
        <f t="shared" si="833"/>
        <v>0.414632247391903+0.212878554683659i</v>
      </c>
      <c r="AE1634" t="str">
        <f t="shared" si="834"/>
        <v>-0.00554835865964553-0.00332011996428732i</v>
      </c>
      <c r="AF1634" t="str">
        <f t="shared" si="835"/>
        <v>-3.98919094003486-0.602034633311652i</v>
      </c>
      <c r="AG1634" t="str">
        <f t="shared" si="836"/>
        <v>1.01256442218125-0.023765321262749i</v>
      </c>
      <c r="AH1634" t="str">
        <f t="shared" si="837"/>
        <v>0.0194896333036269+0.0168365326450383i</v>
      </c>
      <c r="AI1634">
        <f t="shared" si="838"/>
        <v>-31.782804187228368</v>
      </c>
      <c r="AJ1634">
        <f t="shared" si="839"/>
        <v>40.822789379462392</v>
      </c>
      <c r="AK1634"/>
      <c r="AL1634"/>
      <c r="AM1634"/>
      <c r="AN1634"/>
    </row>
    <row r="1635" spans="1:40" x14ac:dyDescent="0.35">
      <c r="A1635"/>
      <c r="B1635">
        <f t="shared" si="805"/>
        <v>150100</v>
      </c>
      <c r="C1635" s="237" t="str">
        <f t="shared" si="808"/>
        <v>-9.38873170508826E-07+0.00451583084253455i</v>
      </c>
      <c r="D1635" s="208" t="str">
        <f t="shared" si="809"/>
        <v>-1.64875271774091+0.0346213697927649i</v>
      </c>
      <c r="E1635" t="str">
        <f t="shared" si="810"/>
        <v>36500</v>
      </c>
      <c r="F1635" t="str">
        <f t="shared" si="811"/>
        <v>0.21505376344086</v>
      </c>
      <c r="G1635" t="str">
        <f t="shared" si="806"/>
        <v>0.21505376344086</v>
      </c>
      <c r="H1635" t="str">
        <f t="shared" si="812"/>
        <v>2.34066819582789+0.636322652156827i</v>
      </c>
      <c r="I1635" t="str">
        <f t="shared" si="813"/>
        <v>589.441321629785i</v>
      </c>
      <c r="J1635" t="str">
        <f t="shared" si="807"/>
        <v>-469.296234578222+128.950899050305i</v>
      </c>
      <c r="K1635" t="str">
        <f t="shared" si="814"/>
        <v>0.320892717233202-1.1678378748051i</v>
      </c>
      <c r="L1635" t="str">
        <f t="shared" si="815"/>
        <v>0.0986534995775239-0.305010736009453i</v>
      </c>
      <c r="M1635" t="str">
        <f t="shared" si="816"/>
        <v>0.419546216810726-1.47284861081455i</v>
      </c>
      <c r="N1635" t="str">
        <f t="shared" si="817"/>
        <v>-1.87224157380071i</v>
      </c>
      <c r="O1635" t="str">
        <f t="shared" si="818"/>
        <v>-0.296900594748917-0.954908391856381i</v>
      </c>
      <c r="P1635" t="str">
        <f t="shared" si="819"/>
        <v>1.29690059474892+0.954908391856381i</v>
      </c>
      <c r="Q1635" t="str">
        <f t="shared" si="820"/>
        <v>-1.29690059474892+0.917333181944329i</v>
      </c>
      <c r="R1635" t="str">
        <f t="shared" si="821"/>
        <v>-0.319396690124686-0.962218368133712i</v>
      </c>
      <c r="S1635" t="str">
        <f t="shared" si="822"/>
        <v>0.209051604299588i</v>
      </c>
      <c r="T1635" t="str">
        <f t="shared" si="823"/>
        <v>0.201153293544884-0.066770390478544i</v>
      </c>
      <c r="U1635" t="str">
        <f t="shared" si="824"/>
        <v>0.0000500000000000002-0.000946719705267298i</v>
      </c>
      <c r="V1635" t="str">
        <f t="shared" si="825"/>
        <v>0.00002-0.0106032606989937i</v>
      </c>
      <c r="W1635" t="str">
        <f t="shared" si="826"/>
        <v>0.0000422725543837352-0.000869289346926201i</v>
      </c>
      <c r="X1635" t="str">
        <f t="shared" si="827"/>
        <v>0.0000460394751931224-0.000868905584506705i</v>
      </c>
      <c r="Y1635" t="str">
        <f t="shared" si="828"/>
        <v>0.009+0.754484891686125i</v>
      </c>
      <c r="Z1635" t="str">
        <f t="shared" si="829"/>
        <v>-0.0138249909827774-0.000899045573590716i</v>
      </c>
      <c r="AA1635" t="str">
        <f t="shared" si="830"/>
        <v>0.191107155949056-15.920935142564i</v>
      </c>
      <c r="AB1635" t="str">
        <f t="shared" si="831"/>
        <v>0.605101892793855-0.20085621741081i</v>
      </c>
      <c r="AC1635" t="str">
        <f t="shared" si="832"/>
        <v>0.958037409119695-0.975491948340302i</v>
      </c>
      <c r="AD1635" t="str">
        <f t="shared" si="833"/>
        <v>0.414911460134841+0.212816920596232i</v>
      </c>
      <c r="AE1635" t="str">
        <f t="shared" si="834"/>
        <v>-0.00554481508456792-0.00331521631989164i</v>
      </c>
      <c r="AF1635" t="str">
        <f t="shared" si="835"/>
        <v>-3.9894209135688-0.601701282364062i</v>
      </c>
      <c r="AG1635" t="str">
        <f t="shared" si="836"/>
        <v>1.01255248371979-0.0237656895492149i</v>
      </c>
      <c r="AH1635" t="str">
        <f t="shared" si="837"/>
        <v>0.0194816901787949+0.0168140533363514i</v>
      </c>
      <c r="AI1635">
        <f t="shared" si="838"/>
        <v>-31.789789237073446</v>
      </c>
      <c r="AJ1635">
        <f t="shared" si="839"/>
        <v>40.796476600151969</v>
      </c>
      <c r="AK1635"/>
      <c r="AL1635"/>
      <c r="AM1635"/>
      <c r="AN1635"/>
    </row>
    <row r="1636" spans="1:40" x14ac:dyDescent="0.35">
      <c r="A1636"/>
      <c r="B1636">
        <f t="shared" si="805"/>
        <v>150200</v>
      </c>
      <c r="C1636" s="237" t="str">
        <f t="shared" si="808"/>
        <v>-9.37623422720556E-07+0.00451282429762607i</v>
      </c>
      <c r="D1636" s="208" t="str">
        <f t="shared" si="809"/>
        <v>-1.6487527081595+0.0345983196151332i</v>
      </c>
      <c r="E1636" t="str">
        <f t="shared" si="810"/>
        <v>36500</v>
      </c>
      <c r="F1636" t="str">
        <f t="shared" si="811"/>
        <v>0.21505376344086</v>
      </c>
      <c r="G1636" t="str">
        <f t="shared" si="806"/>
        <v>0.21505376344086</v>
      </c>
      <c r="H1636" t="str">
        <f t="shared" si="812"/>
        <v>2.34089776859274+0.635966574119945i</v>
      </c>
      <c r="I1636" t="str">
        <f t="shared" si="813"/>
        <v>589.834020711484i</v>
      </c>
      <c r="J1636" t="str">
        <f t="shared" si="807"/>
        <v>-469.92308720387+129.03680904301i</v>
      </c>
      <c r="K1636" t="str">
        <f t="shared" si="814"/>
        <v>0.32049383051833-1.16716657350669i</v>
      </c>
      <c r="L1636" t="str">
        <f t="shared" si="815"/>
        <v>0.0985346023560114-0.304846097114683i</v>
      </c>
      <c r="M1636" t="str">
        <f t="shared" si="816"/>
        <v>0.419028432874341-1.47201267062137i</v>
      </c>
      <c r="N1636" t="str">
        <f t="shared" si="817"/>
        <v>-1.87348890329692i</v>
      </c>
      <c r="O1636" t="str">
        <f t="shared" si="818"/>
        <v>-0.298091448879878-0.954537316245256i</v>
      </c>
      <c r="P1636" t="str">
        <f t="shared" si="819"/>
        <v>1.29809144887988+0.954537316245256i</v>
      </c>
      <c r="Q1636" t="str">
        <f t="shared" si="820"/>
        <v>-1.29809144887988+0.918951587051664i</v>
      </c>
      <c r="R1636" t="str">
        <f t="shared" si="821"/>
        <v>-0.319376769749303-0.961433885687124i</v>
      </c>
      <c r="S1636" t="str">
        <f t="shared" si="822"/>
        <v>0.209190879185863i</v>
      </c>
      <c r="T1636" t="str">
        <f t="shared" si="823"/>
        <v>0.20112319982597-0.0668107072553976i</v>
      </c>
      <c r="U1636" t="str">
        <f t="shared" si="824"/>
        <v>0.0000499999999999999-0.000946089399205198i</v>
      </c>
      <c r="V1636" t="str">
        <f t="shared" si="825"/>
        <v>0.00002-0.0105962012710982i</v>
      </c>
      <c r="W1636" t="str">
        <f t="shared" si="826"/>
        <v>0.0000422725530135934-0.000868710818290117i</v>
      </c>
      <c r="X1636" t="str">
        <f t="shared" si="827"/>
        <v>0.0000460344497854088-0.000868327333101292i</v>
      </c>
      <c r="Y1636" t="str">
        <f t="shared" si="828"/>
        <v>0.009+0.754987546510699i</v>
      </c>
      <c r="Z1636" t="str">
        <f t="shared" si="829"/>
        <v>-0.0138065747230992-0.000898144657740235i</v>
      </c>
      <c r="AA1636" t="str">
        <f t="shared" si="830"/>
        <v>0.190852115403769-15.9103139663698i</v>
      </c>
      <c r="AB1636" t="str">
        <f t="shared" si="831"/>
        <v>0.605011365982411-0.200977496846784i</v>
      </c>
      <c r="AC1636" t="str">
        <f t="shared" si="832"/>
        <v>0.957675542690541-0.974799682142768i</v>
      </c>
      <c r="AD1636" t="str">
        <f t="shared" si="833"/>
        <v>0.415190635951394+0.212754940504027i</v>
      </c>
      <c r="AE1636" t="str">
        <f t="shared" si="834"/>
        <v>-0.00554127582637244-0.00331031823540087i</v>
      </c>
      <c r="AF1636" t="str">
        <f t="shared" si="835"/>
        <v>-3.98965047675224-0.601368254504812i</v>
      </c>
      <c r="AG1636" t="str">
        <f t="shared" si="836"/>
        <v>1.01254054124319-0.0237660552892008i</v>
      </c>
      <c r="AH1636" t="str">
        <f t="shared" si="837"/>
        <v>0.0194737519920004+0.0167915986288894i</v>
      </c>
      <c r="AI1636">
        <f t="shared" si="838"/>
        <v>-31.796771382348268</v>
      </c>
      <c r="AJ1636">
        <f t="shared" si="839"/>
        <v>40.770155784500155</v>
      </c>
      <c r="AK1636"/>
      <c r="AL1636"/>
      <c r="AM1636"/>
      <c r="AN1636"/>
    </row>
    <row r="1637" spans="1:40" x14ac:dyDescent="0.35">
      <c r="A1637"/>
      <c r="B1637">
        <f t="shared" si="805"/>
        <v>150300</v>
      </c>
      <c r="C1637" s="237" t="str">
        <f t="shared" si="808"/>
        <v>-9.3637616860877E-07+0.00450982175344217i</v>
      </c>
      <c r="D1637" s="208" t="str">
        <f t="shared" si="809"/>
        <v>-1.64875269859722+0.0345753001097233i</v>
      </c>
      <c r="E1637" t="str">
        <f t="shared" si="810"/>
        <v>36500</v>
      </c>
      <c r="F1637" t="str">
        <f t="shared" si="811"/>
        <v>0.21505376344086</v>
      </c>
      <c r="G1637" t="str">
        <f t="shared" si="806"/>
        <v>0.21505376344086</v>
      </c>
      <c r="H1637" t="str">
        <f t="shared" si="812"/>
        <v>2.34112693193301+0.635610849476729i</v>
      </c>
      <c r="I1637" t="str">
        <f t="shared" si="813"/>
        <v>590.226719793182i</v>
      </c>
      <c r="J1637" t="str">
        <f t="shared" si="807"/>
        <v>-470.550357313785+129.122719035714i</v>
      </c>
      <c r="K1637" t="str">
        <f t="shared" si="814"/>
        <v>0.320095669572345-1.16649597233313i</v>
      </c>
      <c r="L1637" t="str">
        <f t="shared" si="815"/>
        <v>0.0984159124796001-0.304681610325257i</v>
      </c>
      <c r="M1637" t="str">
        <f t="shared" si="816"/>
        <v>0.418511582051945-1.47117758265839i</v>
      </c>
      <c r="N1637" t="str">
        <f t="shared" si="817"/>
        <v>-1.87473623279312i</v>
      </c>
      <c r="O1637" t="str">
        <f t="shared" si="818"/>
        <v>-0.29928183923101-0.954164755535701i</v>
      </c>
      <c r="P1637" t="str">
        <f t="shared" si="819"/>
        <v>1.29928183923101+0.954164755535701i</v>
      </c>
      <c r="Q1637" t="str">
        <f t="shared" si="820"/>
        <v>-1.29928183923101+0.920571477257419i</v>
      </c>
      <c r="R1637" t="str">
        <f t="shared" si="821"/>
        <v>-0.31935683232791-0.960650344487833i</v>
      </c>
      <c r="S1637" t="str">
        <f t="shared" si="822"/>
        <v>0.209330154072139i</v>
      </c>
      <c r="T1637" t="str">
        <f t="shared" si="823"/>
        <v>0.201093084621092-0.0668510149151917i</v>
      </c>
      <c r="U1637" t="str">
        <f t="shared" si="824"/>
        <v>0.0000500000000000001-0.000945459931873727i</v>
      </c>
      <c r="V1637" t="str">
        <f t="shared" si="825"/>
        <v>0.00002-0.0105891512369857i</v>
      </c>
      <c r="W1637" t="str">
        <f t="shared" si="826"/>
        <v>0.0000422725516425398-0.000868133059636224i</v>
      </c>
      <c r="X1637" t="str">
        <f t="shared" si="827"/>
        <v>0.0000460294344012162-0.000867749851265621i</v>
      </c>
      <c r="Y1637" t="str">
        <f t="shared" si="828"/>
        <v>0.009+0.755490201335273i</v>
      </c>
      <c r="Z1637" t="str">
        <f t="shared" si="829"/>
        <v>-0.0137881952559367-0.00089724554525982i</v>
      </c>
      <c r="AA1637" t="str">
        <f t="shared" si="830"/>
        <v>0.190597585495629-15.8997069660944i</v>
      </c>
      <c r="AB1637" t="str">
        <f t="shared" si="831"/>
        <v>0.604920774537685-0.201098748857158i</v>
      </c>
      <c r="AC1637" t="str">
        <f t="shared" si="832"/>
        <v>0.957314379148554-0.974108038317068i</v>
      </c>
      <c r="AD1637" t="str">
        <f t="shared" si="833"/>
        <v>0.415469774433928+0.212692614392575i</v>
      </c>
      <c r="AE1637" t="str">
        <f t="shared" si="834"/>
        <v>-0.0055377408720616-0.00330542570104144i</v>
      </c>
      <c r="AF1637" t="str">
        <f t="shared" si="835"/>
        <v>-3.98987963053023-0.601035549367006i</v>
      </c>
      <c r="AG1637" t="str">
        <f t="shared" si="836"/>
        <v>1.01252859475834-0.0237664184642064i</v>
      </c>
      <c r="AH1637" t="str">
        <f t="shared" si="837"/>
        <v>0.0194658187226842+0.0167691684793081i</v>
      </c>
      <c r="AI1637">
        <f t="shared" si="838"/>
        <v>-31.803750629102659</v>
      </c>
      <c r="AJ1637">
        <f t="shared" si="839"/>
        <v>40.74382694179581</v>
      </c>
      <c r="AK1637"/>
      <c r="AL1637"/>
      <c r="AM1637"/>
      <c r="AN1637"/>
    </row>
    <row r="1638" spans="1:40" x14ac:dyDescent="0.35">
      <c r="A1638"/>
      <c r="B1638">
        <f t="shared" si="805"/>
        <v>150400</v>
      </c>
      <c r="C1638" s="237" t="str">
        <f t="shared" si="808"/>
        <v>-9.35131401543558E-07+0.00450682320200269i</v>
      </c>
      <c r="D1638" s="208" t="str">
        <f t="shared" si="809"/>
        <v>-1.64875268905401+0.034552311215354i</v>
      </c>
      <c r="E1638" t="str">
        <f t="shared" si="810"/>
        <v>36500</v>
      </c>
      <c r="F1638" t="str">
        <f t="shared" si="811"/>
        <v>0.21505376344086</v>
      </c>
      <c r="G1638" t="str">
        <f t="shared" si="806"/>
        <v>0.21505376344086</v>
      </c>
      <c r="H1638" t="str">
        <f t="shared" si="812"/>
        <v>2.34135568679113+0.635255477799295i</v>
      </c>
      <c r="I1638" t="str">
        <f t="shared" si="813"/>
        <v>590.619418874881i</v>
      </c>
      <c r="J1638" t="str">
        <f t="shared" si="807"/>
        <v>-471.178044907966+129.20862902842i</v>
      </c>
      <c r="K1638" t="str">
        <f t="shared" si="814"/>
        <v>0.319698232680123-1.16582607034411i</v>
      </c>
      <c r="L1638" t="str">
        <f t="shared" si="815"/>
        <v>0.0982974294850362-0.30451727548731i</v>
      </c>
      <c r="M1638" t="str">
        <f t="shared" si="816"/>
        <v>0.417995662165159-1.47034334583142i</v>
      </c>
      <c r="N1638" t="str">
        <f t="shared" si="817"/>
        <v>-1.87598356228932i</v>
      </c>
      <c r="O1638" t="str">
        <f t="shared" si="818"/>
        <v>-0.300471763950278-0.953790710307355i</v>
      </c>
      <c r="P1638" t="str">
        <f t="shared" si="819"/>
        <v>1.30047176395028+0.953790710307355i</v>
      </c>
      <c r="Q1638" t="str">
        <f t="shared" si="820"/>
        <v>-1.30047176395028+0.922192851981965i</v>
      </c>
      <c r="R1638" t="str">
        <f t="shared" si="821"/>
        <v>-0.319336877852151-0.959867742645254i</v>
      </c>
      <c r="S1638" t="str">
        <f t="shared" si="822"/>
        <v>0.209469428958414i</v>
      </c>
      <c r="T1638" t="str">
        <f t="shared" si="823"/>
        <v>0.201062947927503-0.0668913134490529i</v>
      </c>
      <c r="U1638" t="str">
        <f t="shared" si="824"/>
        <v>0.0000499999999999998-0.00094483130159987i</v>
      </c>
      <c r="V1638" t="str">
        <f t="shared" si="825"/>
        <v>0.00002-0.0105821105779186i</v>
      </c>
      <c r="W1638" t="str">
        <f t="shared" si="826"/>
        <v>0.0000422725502705731-0.000867556069428646i</v>
      </c>
      <c r="X1638" t="str">
        <f t="shared" si="827"/>
        <v>0.0000460244290138923-0.000867173137464744i</v>
      </c>
      <c r="Y1638" t="str">
        <f t="shared" si="828"/>
        <v>0.009+0.755992856159848i</v>
      </c>
      <c r="Z1638" t="str">
        <f t="shared" si="829"/>
        <v>-0.0137698524833179-0.000896348230940328i</v>
      </c>
      <c r="AA1638" t="str">
        <f t="shared" si="830"/>
        <v>0.190343564861206-15.8891141133478i</v>
      </c>
      <c r="AB1638" t="str">
        <f t="shared" si="831"/>
        <v>0.604830118451415-0.201219973415237i</v>
      </c>
      <c r="AC1638" t="str">
        <f t="shared" si="832"/>
        <v>0.956953916900062-0.973417016052025i</v>
      </c>
      <c r="AD1638" t="str">
        <f t="shared" si="833"/>
        <v>0.415748875174691+0.212629942247832i</v>
      </c>
      <c r="AE1638" t="str">
        <f t="shared" si="834"/>
        <v>-0.00553421020868208-0.00330053870706733i</v>
      </c>
      <c r="AF1638" t="str">
        <f t="shared" si="835"/>
        <v>-3.99010837584514-0.600703166583941i</v>
      </c>
      <c r="AG1638" t="str">
        <f t="shared" si="836"/>
        <v>1.01251664427219-0.0237667790557736i</v>
      </c>
      <c r="AH1638" t="str">
        <f t="shared" si="837"/>
        <v>0.0194578903503572+0.0167467628443815i</v>
      </c>
      <c r="AI1638">
        <f t="shared" si="838"/>
        <v>-31.810726983376711</v>
      </c>
      <c r="AJ1638">
        <f t="shared" si="839"/>
        <v>40.717490081297228</v>
      </c>
      <c r="AK1638"/>
      <c r="AL1638"/>
      <c r="AM1638"/>
      <c r="AN1638"/>
    </row>
    <row r="1639" spans="1:40" x14ac:dyDescent="0.35">
      <c r="A1639"/>
      <c r="B1639">
        <f t="shared" si="805"/>
        <v>150500</v>
      </c>
      <c r="C1639" s="237" t="str">
        <f t="shared" si="808"/>
        <v>-9.33889114917026E-07+0.00450382863534865i</v>
      </c>
      <c r="D1639" s="208" t="str">
        <f t="shared" si="809"/>
        <v>-1.64875267952981+0.0345293528710063i</v>
      </c>
      <c r="E1639" t="str">
        <f t="shared" si="810"/>
        <v>36500</v>
      </c>
      <c r="F1639" t="str">
        <f t="shared" si="811"/>
        <v>0.21505376344086</v>
      </c>
      <c r="G1639" t="str">
        <f t="shared" si="806"/>
        <v>0.21505376344086</v>
      </c>
      <c r="H1639" t="str">
        <f t="shared" si="812"/>
        <v>2.34158403410689+0.634900458660123i</v>
      </c>
      <c r="I1639" t="str">
        <f t="shared" si="813"/>
        <v>591.01211795658i</v>
      </c>
      <c r="J1639" t="str">
        <f t="shared" si="807"/>
        <v>-471.806149986412+129.294539021125i</v>
      </c>
      <c r="K1639" t="str">
        <f t="shared" si="814"/>
        <v>0.319301518131447-1.16515686660053i</v>
      </c>
      <c r="L1639" t="str">
        <f t="shared" si="815"/>
        <v>0.0981791529103007-0.30435309244699i</v>
      </c>
      <c r="M1639" t="str">
        <f t="shared" si="816"/>
        <v>0.417480671041748-1.46950995904752i</v>
      </c>
      <c r="N1639" t="str">
        <f t="shared" si="817"/>
        <v>-1.87723089178553i</v>
      </c>
      <c r="O1639" t="str">
        <f t="shared" si="818"/>
        <v>-0.301661221186369-0.953415181142166i</v>
      </c>
      <c r="P1639" t="str">
        <f t="shared" si="819"/>
        <v>1.30166122118637+0.953415181142166i</v>
      </c>
      <c r="Q1639" t="str">
        <f t="shared" si="820"/>
        <v>-1.30166122118637+0.923815710643364i</v>
      </c>
      <c r="R1639" t="str">
        <f t="shared" si="821"/>
        <v>-0.319316906313651-0.959086078273824i</v>
      </c>
      <c r="S1639" t="str">
        <f t="shared" si="822"/>
        <v>0.20960870384469i</v>
      </c>
      <c r="T1639" t="str">
        <f t="shared" si="823"/>
        <v>0.201032789742463-0.0669316028481007i</v>
      </c>
      <c r="U1639" t="str">
        <f t="shared" si="824"/>
        <v>0.00005-0.00094420350671509i</v>
      </c>
      <c r="V1639" t="str">
        <f t="shared" si="825"/>
        <v>0.00002-0.010575079275209i</v>
      </c>
      <c r="W1639" t="str">
        <f t="shared" si="826"/>
        <v>0.0000422725488976946-0.00086697984613562i</v>
      </c>
      <c r="X1639" t="str">
        <f t="shared" si="827"/>
        <v>0.0000460194335968761-0.000866597190167843i</v>
      </c>
      <c r="Y1639" t="str">
        <f t="shared" si="828"/>
        <v>0.009+0.756495510984422i</v>
      </c>
      <c r="Z1639" t="str">
        <f t="shared" si="829"/>
        <v>-0.0137515463075975-0.000895452709591898i</v>
      </c>
      <c r="AA1639" t="str">
        <f t="shared" si="830"/>
        <v>0.190090052141631-15.8785353798163i</v>
      </c>
      <c r="AB1639" t="str">
        <f t="shared" si="831"/>
        <v>0.604739397715356-0.201341170494309i</v>
      </c>
      <c r="AC1639" t="str">
        <f t="shared" si="832"/>
        <v>0.956594154355918-0.97272661453741i</v>
      </c>
      <c r="AD1639" t="str">
        <f t="shared" si="833"/>
        <v>0.416027937765804+0.212566924056223i</v>
      </c>
      <c r="AE1639" t="str">
        <f t="shared" si="834"/>
        <v>-0.005530683823325-0.00329565724376104i</v>
      </c>
      <c r="AF1639" t="str">
        <f t="shared" si="835"/>
        <v>-3.9903367136367-0.600371105789117i</v>
      </c>
      <c r="AG1639" t="str">
        <f t="shared" si="836"/>
        <v>1.01250468979165-0.0237671370454866i</v>
      </c>
      <c r="AH1639" t="str">
        <f t="shared" si="837"/>
        <v>0.0194499668546034+0.0167243816810074i</v>
      </c>
      <c r="AI1639">
        <f t="shared" si="838"/>
        <v>-31.817700451198636</v>
      </c>
      <c r="AJ1639">
        <f t="shared" si="839"/>
        <v>40.691145212237693</v>
      </c>
      <c r="AK1639"/>
      <c r="AL1639"/>
      <c r="AM1639"/>
      <c r="AN1639"/>
    </row>
    <row r="1640" spans="1:40" x14ac:dyDescent="0.35">
      <c r="A1640"/>
      <c r="B1640">
        <f t="shared" si="805"/>
        <v>150600</v>
      </c>
      <c r="C1640" s="237" t="str">
        <f t="shared" si="808"/>
        <v>-9.32649302143209E-07+0.00450083804554225i</v>
      </c>
      <c r="D1640" s="208" t="str">
        <f t="shared" si="809"/>
        <v>-1.64875267002458+0.0345064250158239i</v>
      </c>
      <c r="E1640" t="str">
        <f t="shared" si="810"/>
        <v>36500</v>
      </c>
      <c r="F1640" t="str">
        <f t="shared" si="811"/>
        <v>0.21505376344086</v>
      </c>
      <c r="G1640" t="str">
        <f t="shared" si="806"/>
        <v>0.21505376344086</v>
      </c>
      <c r="H1640" t="str">
        <f t="shared" si="812"/>
        <v>2.34181197481752+0.634545791632078i</v>
      </c>
      <c r="I1640" t="str">
        <f t="shared" si="813"/>
        <v>591.404817038279i</v>
      </c>
      <c r="J1640" t="str">
        <f t="shared" si="807"/>
        <v>-472.434672549126+129.38044901383i</v>
      </c>
      <c r="K1640" t="str">
        <f t="shared" si="814"/>
        <v>0.318905524221007-1.16448836016448i</v>
      </c>
      <c r="L1640" t="str">
        <f t="shared" si="815"/>
        <v>0.0980610822946037-0.304189061050454i</v>
      </c>
      <c r="M1640" t="str">
        <f t="shared" si="816"/>
        <v>0.416966606515611-1.46867742121493i</v>
      </c>
      <c r="N1640" t="str">
        <f t="shared" si="817"/>
        <v>-1.87847822128173i</v>
      </c>
      <c r="O1640" t="str">
        <f t="shared" si="818"/>
        <v>-0.302850209088671-0.953038168624399i</v>
      </c>
      <c r="P1640" t="str">
        <f t="shared" si="819"/>
        <v>1.30285020908867+0.953038168624399i</v>
      </c>
      <c r="Q1640" t="str">
        <f t="shared" si="820"/>
        <v>-1.30285020908867+0.925440052657331i</v>
      </c>
      <c r="R1640" t="str">
        <f t="shared" si="821"/>
        <v>-0.319296917704034-0.958305349492998i</v>
      </c>
      <c r="S1640" t="str">
        <f t="shared" si="822"/>
        <v>0.209747978730965i</v>
      </c>
      <c r="T1640" t="str">
        <f t="shared" si="823"/>
        <v>0.201002610063227-0.0669718831034484i</v>
      </c>
      <c r="U1640" t="str">
        <f t="shared" si="824"/>
        <v>0.0000499999999999998-0.000943576545555247i</v>
      </c>
      <c r="V1640" t="str">
        <f t="shared" si="825"/>
        <v>0.00002-0.0105680573102188i</v>
      </c>
      <c r="W1640" t="str">
        <f t="shared" si="826"/>
        <v>0.0000422725475239036-0.000866404388229407i</v>
      </c>
      <c r="X1640" t="str">
        <f t="shared" si="827"/>
        <v>0.0000460144481236923-0.000866022007848106i</v>
      </c>
      <c r="Y1640" t="str">
        <f t="shared" si="828"/>
        <v>0.009+0.756998165808997i</v>
      </c>
      <c r="Z1640" t="str">
        <f t="shared" si="829"/>
        <v>-0.0137332766314537-0.000894558976043744i</v>
      </c>
      <c r="AA1640" t="str">
        <f t="shared" si="830"/>
        <v>0.189837045982558-15.8679707372613i</v>
      </c>
      <c r="AB1640" t="str">
        <f t="shared" si="831"/>
        <v>0.604648612321253-0.201462340067641i</v>
      </c>
      <c r="AC1640" t="str">
        <f t="shared" si="832"/>
        <v>0.956235089931498-0.972036832963862i</v>
      </c>
      <c r="AD1640" t="str">
        <f t="shared" si="833"/>
        <v>0.416306961799268+0.212503559804612i</v>
      </c>
      <c r="AE1640" t="str">
        <f t="shared" si="834"/>
        <v>-0.00552716170312491-0.00329078130143244i</v>
      </c>
      <c r="AF1640" t="str">
        <f t="shared" si="835"/>
        <v>-3.9905646448421-0.600039366616254i</v>
      </c>
      <c r="AG1640" t="str">
        <f t="shared" si="836"/>
        <v>1.01249273132366-0.0237674924149714i</v>
      </c>
      <c r="AH1640" t="str">
        <f t="shared" si="837"/>
        <v>0.0194420482150753+0.0167020249462018i</v>
      </c>
      <c r="AI1640">
        <f t="shared" si="838"/>
        <v>-31.824671038587073</v>
      </c>
      <c r="AJ1640">
        <f t="shared" si="839"/>
        <v>40.664792343822995</v>
      </c>
      <c r="AK1640"/>
      <c r="AL1640"/>
      <c r="AM1640"/>
      <c r="AN1640"/>
    </row>
    <row r="1641" spans="1:40" x14ac:dyDescent="0.35">
      <c r="A1641"/>
      <c r="B1641">
        <f t="shared" si="805"/>
        <v>150700</v>
      </c>
      <c r="C1641" s="237" t="str">
        <f t="shared" si="808"/>
        <v>-9.31411956657993E-07+0.00449785142466673i</v>
      </c>
      <c r="D1641" s="208" t="str">
        <f t="shared" si="809"/>
        <v>-1.64875266053826+0.0344835275891116i</v>
      </c>
      <c r="E1641" t="str">
        <f t="shared" si="810"/>
        <v>36500</v>
      </c>
      <c r="F1641" t="str">
        <f t="shared" si="811"/>
        <v>0.21505376344086</v>
      </c>
      <c r="G1641" t="str">
        <f t="shared" si="806"/>
        <v>0.21505376344086</v>
      </c>
      <c r="H1641" t="str">
        <f t="shared" si="812"/>
        <v>2.34203950985762+0.634191476288378i</v>
      </c>
      <c r="I1641" t="str">
        <f t="shared" si="813"/>
        <v>591.797516119977i</v>
      </c>
      <c r="J1641" t="str">
        <f t="shared" si="807"/>
        <v>-473.063612596105+129.466359006535i</v>
      </c>
      <c r="K1641" t="str">
        <f t="shared" si="814"/>
        <v>0.318510249248389-1.16382055009922i</v>
      </c>
      <c r="L1641" t="str">
        <f t="shared" si="815"/>
        <v>0.0979432171783849-0.304025181143875i</v>
      </c>
      <c r="M1641" t="str">
        <f t="shared" si="816"/>
        <v>0.416453466426774-1.4678457312431i</v>
      </c>
      <c r="N1641" t="str">
        <f t="shared" si="817"/>
        <v>-1.87972555077793i</v>
      </c>
      <c r="O1641" t="str">
        <f t="shared" si="818"/>
        <v>-0.304038725807329-0.952659673340619i</v>
      </c>
      <c r="P1641" t="str">
        <f t="shared" si="819"/>
        <v>1.30403872580733+0.952659673340619i</v>
      </c>
      <c r="Q1641" t="str">
        <f t="shared" si="820"/>
        <v>-1.30403872580733+0.927065877437311i</v>
      </c>
      <c r="R1641" t="str">
        <f t="shared" si="821"/>
        <v>-0.319276912014916-0.9575255544272i</v>
      </c>
      <c r="S1641" t="str">
        <f t="shared" si="822"/>
        <v>0.209887253617241i</v>
      </c>
      <c r="T1641" t="str">
        <f t="shared" si="823"/>
        <v>0.200972408887051-0.0670121542062042i</v>
      </c>
      <c r="U1641" t="str">
        <f t="shared" si="824"/>
        <v>0.00005-0.000942950416460655i</v>
      </c>
      <c r="V1641" t="str">
        <f t="shared" si="825"/>
        <v>0.00002-0.0105610446643593i</v>
      </c>
      <c r="W1641" t="str">
        <f t="shared" si="826"/>
        <v>0.0000422725461492-0.000865829694186347i</v>
      </c>
      <c r="X1641" t="str">
        <f t="shared" si="827"/>
        <v>0.0000460094725679544-0.000865447588982805i</v>
      </c>
      <c r="Y1641" t="str">
        <f t="shared" si="828"/>
        <v>0.009+0.757500820633571i</v>
      </c>
      <c r="Z1641" t="str">
        <f t="shared" si="829"/>
        <v>-0.0137150433578888-0.000893667025144154i</v>
      </c>
      <c r="AA1641" t="str">
        <f t="shared" si="830"/>
        <v>0.189584545034165-15.8574201575198i</v>
      </c>
      <c r="AB1641" t="str">
        <f t="shared" si="831"/>
        <v>0.604557762260851-0.201583482108484i</v>
      </c>
      <c r="AC1641" t="str">
        <f t="shared" si="832"/>
        <v>0.955876722046687-0.971347670522929i</v>
      </c>
      <c r="AD1641" t="str">
        <f t="shared" si="833"/>
        <v>0.416585946866965+0.212439849480311i</v>
      </c>
      <c r="AE1641" t="str">
        <f t="shared" si="834"/>
        <v>-0.00552364383526044-0.00328591087041929i</v>
      </c>
      <c r="AF1641" t="str">
        <f t="shared" si="835"/>
        <v>-3.99079217039588-0.599707948699266i</v>
      </c>
      <c r="AG1641" t="str">
        <f t="shared" si="836"/>
        <v>1.01248076887518-0.0237678451458961i</v>
      </c>
      <c r="AH1641" t="str">
        <f t="shared" si="837"/>
        <v>0.019434134411497+0.0166796925971009i</v>
      </c>
      <c r="AI1641">
        <f t="shared" si="838"/>
        <v>-31.831638751549697</v>
      </c>
      <c r="AJ1641">
        <f t="shared" si="839"/>
        <v>40.638431485230683</v>
      </c>
      <c r="AK1641"/>
      <c r="AL1641"/>
      <c r="AM1641"/>
      <c r="AN1641"/>
    </row>
    <row r="1642" spans="1:40" x14ac:dyDescent="0.35">
      <c r="A1642"/>
      <c r="B1642">
        <f t="shared" si="805"/>
        <v>150800</v>
      </c>
      <c r="C1642" s="237" t="str">
        <f t="shared" si="808"/>
        <v>-9.30177071919014E-07+0.00449486876482635i</v>
      </c>
      <c r="D1642" s="208" t="str">
        <f t="shared" si="809"/>
        <v>-1.64875265107081+0.0344606605303354i</v>
      </c>
      <c r="E1642" t="str">
        <f t="shared" si="810"/>
        <v>36500</v>
      </c>
      <c r="F1642" t="str">
        <f t="shared" si="811"/>
        <v>0.21505376344086</v>
      </c>
      <c r="G1642" t="str">
        <f t="shared" si="806"/>
        <v>0.21505376344086</v>
      </c>
      <c r="H1642" t="str">
        <f t="shared" si="812"/>
        <v>2.34226664015922+0.633837512202635i</v>
      </c>
      <c r="I1642" t="str">
        <f t="shared" si="813"/>
        <v>592.190215201676i</v>
      </c>
      <c r="J1642" t="str">
        <f t="shared" si="807"/>
        <v>-473.69297012735+129.55226899924i</v>
      </c>
      <c r="K1642" t="str">
        <f t="shared" si="814"/>
        <v>0.318115691518048-1.16315343546923i</v>
      </c>
      <c r="L1642" t="str">
        <f t="shared" si="815"/>
        <v>0.0978255571033054-0.303861452573435i</v>
      </c>
      <c r="M1642" t="str">
        <f t="shared" si="816"/>
        <v>0.415941248621353-1.46701488804266i</v>
      </c>
      <c r="N1642" t="str">
        <f t="shared" si="817"/>
        <v>-1.88097288027414i</v>
      </c>
      <c r="O1642" t="str">
        <f t="shared" si="818"/>
        <v>-0.305226769493222-0.952279695879699i</v>
      </c>
      <c r="P1642" t="str">
        <f t="shared" si="819"/>
        <v>1.30522676949322+0.952279695879699i</v>
      </c>
      <c r="Q1642" t="str">
        <f t="shared" si="820"/>
        <v>-1.30522676949322+0.928693184394441i</v>
      </c>
      <c r="R1642" t="str">
        <f t="shared" si="821"/>
        <v>-0.319256889237899-0.956746691205825i</v>
      </c>
      <c r="S1642" t="str">
        <f t="shared" si="822"/>
        <v>0.210026528503516i</v>
      </c>
      <c r="T1642" t="str">
        <f t="shared" si="823"/>
        <v>0.200942186211185-0.0670524161474674i</v>
      </c>
      <c r="U1642" t="str">
        <f t="shared" si="824"/>
        <v>0.0000500000000000002-0.000942325117776003i</v>
      </c>
      <c r="V1642" t="str">
        <f t="shared" si="825"/>
        <v>0.00002-0.0105540413190912i</v>
      </c>
      <c r="W1642" t="str">
        <f t="shared" si="826"/>
        <v>0.0000422725447735846-0.000865255762486834i</v>
      </c>
      <c r="X1642" t="str">
        <f t="shared" si="827"/>
        <v>0.0000460045069033639-0.000864873932053259i</v>
      </c>
      <c r="Y1642" t="str">
        <f t="shared" si="828"/>
        <v>0.009+0.758003475458145i</v>
      </c>
      <c r="Z1642" t="str">
        <f t="shared" si="829"/>
        <v>-0.0136968463902274-0.000892776851760386i</v>
      </c>
      <c r="AA1642" t="str">
        <f t="shared" si="830"/>
        <v>0.18933254795112-15.8468836125039i</v>
      </c>
      <c r="AB1642" t="str">
        <f t="shared" si="831"/>
        <v>0.604466847525877-0.201704596590065i</v>
      </c>
      <c r="AC1642" t="str">
        <f t="shared" si="832"/>
        <v>0.955519049125862-0.970659126407012i</v>
      </c>
      <c r="AD1642" t="str">
        <f t="shared" si="833"/>
        <v>0.41686489256066+0.212375793071069i</v>
      </c>
      <c r="AE1642" t="str">
        <f t="shared" si="834"/>
        <v>-0.00552013020695388-0.00328104594108688i</v>
      </c>
      <c r="AF1642" t="str">
        <f t="shared" si="835"/>
        <v>-3.99101929123003-0.5993768516723i</v>
      </c>
      <c r="AG1642" t="str">
        <f t="shared" si="836"/>
        <v>1.01246880245316-0.0237681952199712i</v>
      </c>
      <c r="AH1642" t="str">
        <f t="shared" si="837"/>
        <v>0.0194262254236634+0.0166573845909607i</v>
      </c>
      <c r="AI1642">
        <f t="shared" si="838"/>
        <v>-31.83860359608342</v>
      </c>
      <c r="AJ1642">
        <f t="shared" si="839"/>
        <v>40.612062645610941</v>
      </c>
      <c r="AK1642"/>
      <c r="AL1642"/>
      <c r="AM1642"/>
      <c r="AN1642"/>
    </row>
    <row r="1643" spans="1:40" x14ac:dyDescent="0.35">
      <c r="A1643"/>
      <c r="B1643">
        <f t="shared" si="805"/>
        <v>150900</v>
      </c>
      <c r="C1643" s="237" t="str">
        <f t="shared" si="808"/>
        <v>-9.28944641405581E-07+0.00449189005814628i</v>
      </c>
      <c r="D1643" s="208" t="str">
        <f t="shared" si="809"/>
        <v>-1.64875264162218+0.0344378237791215i</v>
      </c>
      <c r="E1643" t="str">
        <f t="shared" si="810"/>
        <v>36500</v>
      </c>
      <c r="F1643" t="str">
        <f t="shared" si="811"/>
        <v>0.21505376344086</v>
      </c>
      <c r="G1643" t="str">
        <f t="shared" si="806"/>
        <v>0.21505376344086</v>
      </c>
      <c r="H1643" t="str">
        <f t="shared" si="812"/>
        <v>2.34249336665177+0.633483898948821i</v>
      </c>
      <c r="I1643" t="str">
        <f t="shared" si="813"/>
        <v>592.582914283375i</v>
      </c>
      <c r="J1643" t="str">
        <f t="shared" si="807"/>
        <v>-474.322745142862+129.638178991945i</v>
      </c>
      <c r="K1643" t="str">
        <f t="shared" si="814"/>
        <v>0.317721849339291-1.16248701534016i</v>
      </c>
      <c r="L1643" t="str">
        <f t="shared" si="815"/>
        <v>0.0977081016122475-0.303697875185338i</v>
      </c>
      <c r="M1643" t="str">
        <f t="shared" si="816"/>
        <v>0.415429950951538-1.4661848905255i</v>
      </c>
      <c r="N1643" t="str">
        <f t="shared" si="817"/>
        <v>-1.88222020977034i</v>
      </c>
      <c r="O1643" t="str">
        <f t="shared" si="818"/>
        <v>-0.306414338297936-0.951898236832823i</v>
      </c>
      <c r="P1643" t="str">
        <f t="shared" si="819"/>
        <v>1.30641433829794+0.951898236832823i</v>
      </c>
      <c r="Q1643" t="str">
        <f t="shared" si="820"/>
        <v>-1.30641433829794+0.930321972937517i</v>
      </c>
      <c r="R1643" t="str">
        <f t="shared" si="821"/>
        <v>-0.319236849364587-0.955968757963234i</v>
      </c>
      <c r="S1643" t="str">
        <f t="shared" si="822"/>
        <v>0.210165803389792i</v>
      </c>
      <c r="T1643" t="str">
        <f t="shared" si="823"/>
        <v>0.200911942032885-0.0670926689183344i</v>
      </c>
      <c r="U1643" t="str">
        <f t="shared" si="824"/>
        <v>0.0000499999999999999-0.000941700647850368i</v>
      </c>
      <c r="V1643" t="str">
        <f t="shared" si="825"/>
        <v>0.00002-0.0105470472559242i</v>
      </c>
      <c r="W1643" t="str">
        <f t="shared" si="826"/>
        <v>0.0000422725433970561-0.000864682591615247i</v>
      </c>
      <c r="X1643" t="str">
        <f t="shared" si="827"/>
        <v>0.0000459995511037077-0.000864301035544772i</v>
      </c>
      <c r="Y1643" t="str">
        <f t="shared" si="828"/>
        <v>0.009+0.75850613028272i</v>
      </c>
      <c r="Z1643" t="str">
        <f t="shared" si="829"/>
        <v>-0.013678685632114-0.000891888450778543i</v>
      </c>
      <c r="AA1643" t="str">
        <f t="shared" si="830"/>
        <v>0.189081053392574-15.8363610742003i</v>
      </c>
      <c r="AB1643" t="str">
        <f t="shared" si="831"/>
        <v>0.604375868108076-0.201825683485599i</v>
      </c>
      <c r="AC1643" t="str">
        <f t="shared" si="832"/>
        <v>0.955162069597864-0.969971199809476i</v>
      </c>
      <c r="AD1643" t="str">
        <f t="shared" si="833"/>
        <v>0.417143798471995+0.212311390565103i</v>
      </c>
      <c r="AE1643" t="str">
        <f t="shared" si="834"/>
        <v>-0.00551662080547057-0.00327618650382807i</v>
      </c>
      <c r="AF1643" t="str">
        <f t="shared" si="835"/>
        <v>-3.99124600827395-0.599046075169699i</v>
      </c>
      <c r="AG1643" t="str">
        <f t="shared" si="836"/>
        <v>1.01245683206455-0.0237685426189482i</v>
      </c>
      <c r="AH1643" t="str">
        <f t="shared" si="837"/>
        <v>0.0194183212314385+0.016635100885156i</v>
      </c>
      <c r="AI1643">
        <f t="shared" si="838"/>
        <v>-31.845565578174899</v>
      </c>
      <c r="AJ1643">
        <f t="shared" si="839"/>
        <v>40.585685834087663</v>
      </c>
      <c r="AK1643"/>
      <c r="AL1643"/>
      <c r="AM1643"/>
      <c r="AN1643"/>
    </row>
    <row r="1644" spans="1:40" x14ac:dyDescent="0.35">
      <c r="A1644"/>
      <c r="B1644">
        <f t="shared" si="805"/>
        <v>151000</v>
      </c>
      <c r="C1644" s="237" t="str">
        <f t="shared" si="808"/>
        <v>-9.2771465861859E-07+0.00448891529677256i</v>
      </c>
      <c r="D1644" s="208" t="str">
        <f t="shared" si="809"/>
        <v>-1.64875263219231+0.0344150172752563i</v>
      </c>
      <c r="E1644" t="str">
        <f t="shared" si="810"/>
        <v>36500</v>
      </c>
      <c r="F1644" t="str">
        <f t="shared" si="811"/>
        <v>0.21505376344086</v>
      </c>
      <c r="G1644" t="str">
        <f t="shared" si="806"/>
        <v>0.21505376344086</v>
      </c>
      <c r="H1644" t="str">
        <f t="shared" si="812"/>
        <v>2.34271969026213+0.63313063610129i</v>
      </c>
      <c r="I1644" t="str">
        <f t="shared" si="813"/>
        <v>592.975613365073i</v>
      </c>
      <c r="J1644" t="str">
        <f t="shared" si="807"/>
        <v>-474.952937642639+129.724088984651i</v>
      </c>
      <c r="K1644" t="str">
        <f t="shared" si="814"/>
        <v>0.317328721026274-1.16182128877886i</v>
      </c>
      <c r="L1644" t="str">
        <f t="shared" si="815"/>
        <v>0.0975908502493102-0.303534448825799i</v>
      </c>
      <c r="M1644" t="str">
        <f t="shared" si="816"/>
        <v>0.414919571275584-1.46535573760466i</v>
      </c>
      <c r="N1644" t="str">
        <f t="shared" si="817"/>
        <v>-1.88346753926654i</v>
      </c>
      <c r="O1644" t="str">
        <f t="shared" si="818"/>
        <v>-0.307601430373825-0.951515296793476i</v>
      </c>
      <c r="P1644" t="str">
        <f t="shared" si="819"/>
        <v>1.30760143037383+0.951515296793476i</v>
      </c>
      <c r="Q1644" t="str">
        <f t="shared" si="820"/>
        <v>-1.30760143037383+0.931952242473064i</v>
      </c>
      <c r="R1644" t="str">
        <f t="shared" si="821"/>
        <v>-0.319216792386561-0.955191752838715i</v>
      </c>
      <c r="S1644" t="str">
        <f t="shared" si="822"/>
        <v>0.210305078276067i</v>
      </c>
      <c r="T1644" t="str">
        <f t="shared" si="823"/>
        <v>0.2008816763494-0.0671329125098907i</v>
      </c>
      <c r="U1644" t="str">
        <f t="shared" si="824"/>
        <v>0.0000500000000000001-0.000941077005037226i</v>
      </c>
      <c r="V1644" t="str">
        <f t="shared" si="825"/>
        <v>0.00002-0.0105400624564169i</v>
      </c>
      <c r="W1644" t="str">
        <f t="shared" si="826"/>
        <v>0.0000422725420196159-0.000864110180060037i</v>
      </c>
      <c r="X1644" t="str">
        <f t="shared" si="827"/>
        <v>0.0000459946051428619-0.000863728897946714i</v>
      </c>
      <c r="Y1644" t="str">
        <f t="shared" si="828"/>
        <v>0.009+0.759008785107294i</v>
      </c>
      <c r="Z1644" t="str">
        <f t="shared" si="829"/>
        <v>-0.0136605609875138-0.000891001817103573i</v>
      </c>
      <c r="AA1644" t="str">
        <f t="shared" si="830"/>
        <v>0.188830060022136-15.8258525146706i</v>
      </c>
      <c r="AB1644" t="str">
        <f t="shared" si="831"/>
        <v>0.604284823999174-0.201946742768271i</v>
      </c>
      <c r="AC1644" t="str">
        <f t="shared" si="832"/>
        <v>0.954805781896021-0.969283889924524i</v>
      </c>
      <c r="AD1644" t="str">
        <f t="shared" si="833"/>
        <v>0.417422664192493+0.21224664195106i</v>
      </c>
      <c r="AE1644" t="str">
        <f t="shared" si="834"/>
        <v>-0.00551311561811954-0.0032713325490632i</v>
      </c>
      <c r="AF1644" t="str">
        <f t="shared" si="835"/>
        <v>-3.99147232245444-0.598715618826034i</v>
      </c>
      <c r="AG1644" t="str">
        <f t="shared" si="836"/>
        <v>1.01244485771633-0.0237688873246208i</v>
      </c>
      <c r="AH1644" t="str">
        <f t="shared" si="837"/>
        <v>0.0194104218147566+0.0166128414371806i</v>
      </c>
      <c r="AI1644">
        <f t="shared" si="838"/>
        <v>-31.852524703800064</v>
      </c>
      <c r="AJ1644">
        <f t="shared" si="839"/>
        <v>40.559301059757466</v>
      </c>
      <c r="AK1644"/>
      <c r="AL1644"/>
      <c r="AM1644"/>
      <c r="AN1644"/>
    </row>
    <row r="1645" spans="1:40" x14ac:dyDescent="0.35">
      <c r="A1645"/>
      <c r="B1645">
        <f t="shared" si="805"/>
        <v>151100</v>
      </c>
      <c r="C1645" s="237" t="str">
        <f t="shared" si="808"/>
        <v>-9.26487117080432E-07+0.00448594447287204i</v>
      </c>
      <c r="D1645" s="208" t="str">
        <f t="shared" si="809"/>
        <v>-1.64875262278116+0.0343922409586856i</v>
      </c>
      <c r="E1645" t="str">
        <f t="shared" si="810"/>
        <v>36500</v>
      </c>
      <c r="F1645" t="str">
        <f t="shared" si="811"/>
        <v>0.21505376344086</v>
      </c>
      <c r="G1645" t="str">
        <f t="shared" si="806"/>
        <v>0.21505376344086</v>
      </c>
      <c r="H1645" t="str">
        <f t="shared" si="812"/>
        <v>2.34294561191462+0.632777723234768i</v>
      </c>
      <c r="I1645" t="str">
        <f t="shared" si="813"/>
        <v>593.368312446772i</v>
      </c>
      <c r="J1645" t="str">
        <f t="shared" si="807"/>
        <v>-475.583547626683+129.809998977355i</v>
      </c>
      <c r="K1645" t="str">
        <f t="shared" si="814"/>
        <v>0.316936304897964-1.16115625485337i</v>
      </c>
      <c r="L1645" t="str">
        <f t="shared" si="815"/>
        <v>0.0974738025598028-0.303371173341053i</v>
      </c>
      <c r="M1645" t="str">
        <f t="shared" si="816"/>
        <v>0.414410107457767-1.46452742819442i</v>
      </c>
      <c r="N1645" t="str">
        <f t="shared" si="817"/>
        <v>-1.88471486876274i</v>
      </c>
      <c r="O1645" t="str">
        <f t="shared" si="818"/>
        <v>-0.308788043873974-0.951130876357447i</v>
      </c>
      <c r="P1645" t="str">
        <f t="shared" si="819"/>
        <v>1.30878804387397+0.951130876357447i</v>
      </c>
      <c r="Q1645" t="str">
        <f t="shared" si="820"/>
        <v>-1.30878804387397+0.933583992405293i</v>
      </c>
      <c r="R1645" t="str">
        <f t="shared" si="821"/>
        <v>-0.319196718295396-0.954415673976477i</v>
      </c>
      <c r="S1645" t="str">
        <f t="shared" si="822"/>
        <v>0.210444353162342i</v>
      </c>
      <c r="T1645" t="str">
        <f t="shared" si="823"/>
        <v>0.20085138915798-0.0671731469132169i</v>
      </c>
      <c r="U1645" t="str">
        <f t="shared" si="824"/>
        <v>0.0000499999999999998-0.000940454187694376i</v>
      </c>
      <c r="V1645" t="str">
        <f t="shared" si="825"/>
        <v>0.00002-0.0105330869021771i</v>
      </c>
      <c r="W1645" t="str">
        <f t="shared" si="826"/>
        <v>0.0000422725406412625-0.000863538526313595i</v>
      </c>
      <c r="X1645" t="str">
        <f t="shared" si="827"/>
        <v>0.0000459896689947863-0.000863157517752404i</v>
      </c>
      <c r="Y1645" t="str">
        <f t="shared" si="828"/>
        <v>0.009+0.759511439931868i</v>
      </c>
      <c r="Z1645" t="str">
        <f t="shared" si="829"/>
        <v>-0.0136424723607094-0.000890116945659079i</v>
      </c>
      <c r="AA1645" t="str">
        <f t="shared" si="830"/>
        <v>0.18857956650786-15.8153579060503i</v>
      </c>
      <c r="AB1645" t="str">
        <f t="shared" si="831"/>
        <v>0.604193715190899-0.202067774411248i</v>
      </c>
      <c r="AC1645" t="str">
        <f t="shared" si="832"/>
        <v>0.954450184458093-0.968597195947276i</v>
      </c>
      <c r="AD1645" t="str">
        <f t="shared" si="833"/>
        <v>0.417701489313559+0.212181547218045i</v>
      </c>
      <c r="AE1645" t="str">
        <f t="shared" si="834"/>
        <v>-0.00550961463225242-0.00326648406723976i</v>
      </c>
      <c r="AF1645" t="str">
        <f t="shared" si="835"/>
        <v>-3.99169823469578-0.598385482276082i</v>
      </c>
      <c r="AG1645" t="str">
        <f t="shared" si="836"/>
        <v>1.01243287941547-0.0237692293188236i</v>
      </c>
      <c r="AH1645" t="str">
        <f t="shared" si="837"/>
        <v>0.0194025271536207+0.0165906062046458i</v>
      </c>
      <c r="AI1645">
        <f t="shared" si="838"/>
        <v>-31.85948097892474</v>
      </c>
      <c r="AJ1645">
        <f t="shared" si="839"/>
        <v>40.532908331689796</v>
      </c>
      <c r="AK1645"/>
      <c r="AL1645"/>
      <c r="AM1645"/>
      <c r="AN1645"/>
    </row>
    <row r="1646" spans="1:40" x14ac:dyDescent="0.35">
      <c r="A1646"/>
      <c r="B1646">
        <f t="shared" si="805"/>
        <v>151200</v>
      </c>
      <c r="C1646" s="237" t="str">
        <f t="shared" si="808"/>
        <v>-9.25262010334915E-07+0.00448297757863226i</v>
      </c>
      <c r="D1646" s="208" t="str">
        <f t="shared" si="809"/>
        <v>-1.64875261338867+0.034369494769514i</v>
      </c>
      <c r="E1646" t="str">
        <f t="shared" si="810"/>
        <v>36500</v>
      </c>
      <c r="F1646" t="str">
        <f t="shared" si="811"/>
        <v>0.21505376344086</v>
      </c>
      <c r="G1646" t="str">
        <f t="shared" si="806"/>
        <v>0.21505376344086</v>
      </c>
      <c r="H1646" t="str">
        <f t="shared" si="812"/>
        <v>2.34317113253097+0.632425159924361i</v>
      </c>
      <c r="I1646" t="str">
        <f t="shared" si="813"/>
        <v>593.761011528471i</v>
      </c>
      <c r="J1646" t="str">
        <f t="shared" si="807"/>
        <v>-476.214575094993+129.89590897006i</v>
      </c>
      <c r="K1646" t="str">
        <f t="shared" si="814"/>
        <v>0.316544599278151-1.16049191263294i</v>
      </c>
      <c r="L1646" t="str">
        <f t="shared" si="815"/>
        <v>0.0973569580902455-0.303208048577354i</v>
      </c>
      <c r="M1646" t="str">
        <f t="shared" si="816"/>
        <v>0.413901557368397-1.46369996121029i</v>
      </c>
      <c r="N1646" t="str">
        <f t="shared" si="817"/>
        <v>-1.88596219825895i</v>
      </c>
      <c r="O1646" t="str">
        <f t="shared" si="818"/>
        <v>-0.309974176952224-0.950744976122825i</v>
      </c>
      <c r="P1646" t="str">
        <f t="shared" si="819"/>
        <v>1.30997417695222+0.950744976122825i</v>
      </c>
      <c r="Q1646" t="str">
        <f t="shared" si="820"/>
        <v>-1.30997417695222+0.935217222136125i</v>
      </c>
      <c r="R1646" t="str">
        <f t="shared" si="821"/>
        <v>-0.319176627082678-0.953640519525622i</v>
      </c>
      <c r="S1646" t="str">
        <f t="shared" si="822"/>
        <v>0.210583628048618i</v>
      </c>
      <c r="T1646" t="str">
        <f t="shared" si="823"/>
        <v>0.200821080455874-0.0672133721193911i</v>
      </c>
      <c r="U1646" t="str">
        <f t="shared" si="824"/>
        <v>0.00005-0.000939832194184i</v>
      </c>
      <c r="V1646" t="str">
        <f t="shared" si="825"/>
        <v>0.00002-0.0105261205748608i</v>
      </c>
      <c r="W1646" t="str">
        <f t="shared" si="826"/>
        <v>0.0000422725392619974-0.000862967628872364i</v>
      </c>
      <c r="X1646" t="str">
        <f t="shared" si="827"/>
        <v>0.0000459847426335295-0.000862586893459188i</v>
      </c>
      <c r="Y1646" t="str">
        <f t="shared" si="828"/>
        <v>0.009+0.760014094756443i</v>
      </c>
      <c r="Z1646" t="str">
        <f t="shared" si="829"/>
        <v>-0.0136244196563009-0.000889233831387354i</v>
      </c>
      <c r="AA1646" t="str">
        <f t="shared" si="830"/>
        <v>0.188329571522224-15.8048772205494i</v>
      </c>
      <c r="AB1646" t="str">
        <f t="shared" si="831"/>
        <v>0.604102541674973-0.202188778387694i</v>
      </c>
      <c r="AC1646" t="str">
        <f t="shared" si="832"/>
        <v>0.954095275726255-0.967911117073776i</v>
      </c>
      <c r="AD1646" t="str">
        <f t="shared" si="833"/>
        <v>0.417980273426482+0.21211610635561i</v>
      </c>
      <c r="AE1646" t="str">
        <f t="shared" si="834"/>
        <v>-0.0055061178352642-0.00326164104883274i</v>
      </c>
      <c r="AF1646" t="str">
        <f t="shared" si="835"/>
        <v>-3.99192374591964-0.598055665154847i</v>
      </c>
      <c r="AG1646" t="str">
        <f t="shared" si="836"/>
        <v>1.01242089716897-0.0237695685834334i</v>
      </c>
      <c r="AH1646" t="str">
        <f t="shared" si="837"/>
        <v>0.0193946372281039+0.0165683951452814i</v>
      </c>
      <c r="AI1646">
        <f t="shared" si="838"/>
        <v>-31.866434409503949</v>
      </c>
      <c r="AJ1646">
        <f t="shared" si="839"/>
        <v>40.506507658926949</v>
      </c>
      <c r="AK1646"/>
      <c r="AL1646"/>
      <c r="AM1646"/>
      <c r="AN1646"/>
    </row>
    <row r="1647" spans="1:40" x14ac:dyDescent="0.35">
      <c r="A1647"/>
      <c r="B1647">
        <f t="shared" si="805"/>
        <v>151300</v>
      </c>
      <c r="C1647" s="237" t="str">
        <f t="shared" si="808"/>
        <v>-9.24039331947171E-07+0.00448001460626142i</v>
      </c>
      <c r="D1647" s="208" t="str">
        <f t="shared" si="809"/>
        <v>-1.64875260401481+0.0343467786480042i</v>
      </c>
      <c r="E1647" t="str">
        <f t="shared" si="810"/>
        <v>36500</v>
      </c>
      <c r="F1647" t="str">
        <f t="shared" si="811"/>
        <v>0.21505376344086</v>
      </c>
      <c r="G1647" t="str">
        <f t="shared" si="806"/>
        <v>0.21505376344086</v>
      </c>
      <c r="H1647" t="str">
        <f t="shared" si="812"/>
        <v>2.34339625303042+0.632072945745561i</v>
      </c>
      <c r="I1647" t="str">
        <f t="shared" si="813"/>
        <v>594.15371061017i</v>
      </c>
      <c r="J1647" t="str">
        <f t="shared" si="807"/>
        <v>-476.846020047569+129.981818962766i</v>
      </c>
      <c r="K1647" t="str">
        <f t="shared" si="814"/>
        <v>0.316153602495409-1.15982826118799i</v>
      </c>
      <c r="L1647" t="str">
        <f t="shared" si="815"/>
        <v>0.0972403163883635-0.303045074380974i</v>
      </c>
      <c r="M1647" t="str">
        <f t="shared" si="816"/>
        <v>0.413393918883773-1.46287333556896i</v>
      </c>
      <c r="N1647" t="str">
        <f t="shared" si="817"/>
        <v>-1.88720952775515i</v>
      </c>
      <c r="O1647" t="str">
        <f t="shared" si="818"/>
        <v>-0.311159827763132-0.950357596690013i</v>
      </c>
      <c r="P1647" t="str">
        <f t="shared" si="819"/>
        <v>1.31115982776313+0.950357596690013i</v>
      </c>
      <c r="Q1647" t="str">
        <f t="shared" si="820"/>
        <v>-1.31115982776313+0.936851931065137i</v>
      </c>
      <c r="R1647" t="str">
        <f t="shared" si="821"/>
        <v>-0.319156518739964-0.952866287640167i</v>
      </c>
      <c r="S1647" t="str">
        <f t="shared" si="822"/>
        <v>0.210722902934893i</v>
      </c>
      <c r="T1647" t="str">
        <f t="shared" si="823"/>
        <v>0.200790750240331-0.0672535881194798i</v>
      </c>
      <c r="U1647" t="str">
        <f t="shared" si="824"/>
        <v>0.0000500000000000002-0.00093921102287258i</v>
      </c>
      <c r="V1647" t="str">
        <f t="shared" si="825"/>
        <v>0.00002-0.0105191634561729i</v>
      </c>
      <c r="W1647" t="str">
        <f t="shared" si="826"/>
        <v>0.0000422725378818199-0.000862397486236712i</v>
      </c>
      <c r="X1647" t="str">
        <f t="shared" si="827"/>
        <v>0.0000459798260332239-0.000862017023568348i</v>
      </c>
      <c r="Y1647" t="str">
        <f t="shared" si="828"/>
        <v>0.009+0.760516749581017i</v>
      </c>
      <c r="Z1647" t="str">
        <f t="shared" si="829"/>
        <v>-0.0136064027792038-0.000888352469249195i</v>
      </c>
      <c r="AA1647" t="str">
        <f t="shared" si="830"/>
        <v>0.188080073742117-15.7944104304515i</v>
      </c>
      <c r="AB1647" t="str">
        <f t="shared" si="831"/>
        <v>0.604011303443123-0.202309754670734i</v>
      </c>
      <c r="AC1647" t="str">
        <f t="shared" si="832"/>
        <v>0.953741054147134-0.967225652500946i</v>
      </c>
      <c r="AD1647" t="str">
        <f t="shared" si="833"/>
        <v>0.418259016122432+0.212050319353757i</v>
      </c>
      <c r="AE1647" t="str">
        <f t="shared" si="834"/>
        <v>-0.00550262521459227-0.00325680348434409i</v>
      </c>
      <c r="AF1647" t="str">
        <f t="shared" si="835"/>
        <v>-3.99214885704523-0.597726167097557i</v>
      </c>
      <c r="AG1647" t="str">
        <f t="shared" si="836"/>
        <v>1.01240891098381-0.0237699051003678i</v>
      </c>
      <c r="AH1647" t="str">
        <f t="shared" si="837"/>
        <v>0.0193867520183475+0.0165462082169348i</v>
      </c>
      <c r="AI1647">
        <f t="shared" si="838"/>
        <v>-31.873385001482454</v>
      </c>
      <c r="AJ1647">
        <f t="shared" si="839"/>
        <v>40.480099050485684</v>
      </c>
      <c r="AK1647"/>
      <c r="AL1647"/>
      <c r="AM1647"/>
      <c r="AN1647"/>
    </row>
    <row r="1648" spans="1:40" x14ac:dyDescent="0.35">
      <c r="A1648"/>
      <c r="B1648">
        <f t="shared" si="805"/>
        <v>151400</v>
      </c>
      <c r="C1648" s="237" t="str">
        <f t="shared" si="808"/>
        <v>-9.22819075503583E-07+0.00447705554798833i</v>
      </c>
      <c r="D1648" s="208" t="str">
        <f t="shared" si="809"/>
        <v>-1.64875259465951+0.0343240925345772i</v>
      </c>
      <c r="E1648" t="str">
        <f t="shared" si="810"/>
        <v>36500</v>
      </c>
      <c r="F1648" t="str">
        <f t="shared" si="811"/>
        <v>0.21505376344086</v>
      </c>
      <c r="G1648" t="str">
        <f t="shared" si="806"/>
        <v>0.21505376344086</v>
      </c>
      <c r="H1648" t="str">
        <f t="shared" si="812"/>
        <v>2.3436209743296+0.631721080274223i</v>
      </c>
      <c r="I1648" t="str">
        <f t="shared" si="813"/>
        <v>594.546409691868i</v>
      </c>
      <c r="J1648" t="str">
        <f t="shared" si="807"/>
        <v>-477.477882484412+130.067728955471i</v>
      </c>
      <c r="K1648" t="str">
        <f t="shared" si="814"/>
        <v>0.315763312883084-1.15916529959014i</v>
      </c>
      <c r="L1648" t="str">
        <f t="shared" si="815"/>
        <v>0.0971238770030822-0.302882250598206i</v>
      </c>
      <c r="M1648" t="str">
        <f t="shared" si="816"/>
        <v>0.412887189886166-1.46204755018835i</v>
      </c>
      <c r="N1648" t="str">
        <f t="shared" si="817"/>
        <v>-1.88845685725135i</v>
      </c>
      <c r="O1648" t="str">
        <f t="shared" si="818"/>
        <v>-0.312344994462037-0.949968738661705i</v>
      </c>
      <c r="P1648" t="str">
        <f t="shared" si="819"/>
        <v>1.31234499446204+0.949968738661705i</v>
      </c>
      <c r="Q1648" t="str">
        <f t="shared" si="820"/>
        <v>-1.31234499446204+0.938488118589645i</v>
      </c>
      <c r="R1648" t="str">
        <f t="shared" si="821"/>
        <v>-0.319136393258811-0.952092976478978i</v>
      </c>
      <c r="S1648" t="str">
        <f t="shared" si="822"/>
        <v>0.210862177821169i</v>
      </c>
      <c r="T1648" t="str">
        <f t="shared" si="823"/>
        <v>0.200760398508596-0.0672937949045459i</v>
      </c>
      <c r="U1648" t="str">
        <f t="shared" si="824"/>
        <v>0.0000499999999999999-0.000938590672130915i</v>
      </c>
      <c r="V1648" t="str">
        <f t="shared" si="825"/>
        <v>0.00002-0.0105122155278663i</v>
      </c>
      <c r="W1648" t="str">
        <f t="shared" si="826"/>
        <v>0.0000422725365007296-0.000861828096910987i</v>
      </c>
      <c r="X1648" t="str">
        <f t="shared" si="827"/>
        <v>0.0000459749191680875-0.000861447906585149i</v>
      </c>
      <c r="Y1648" t="str">
        <f t="shared" si="828"/>
        <v>0.009+0.761019404405591i</v>
      </c>
      <c r="Z1648" t="str">
        <f t="shared" si="829"/>
        <v>-0.0135884216346481-0.000887472854223871i</v>
      </c>
      <c r="AA1648" t="str">
        <f t="shared" si="830"/>
        <v>0.187831071848815-15.7839575081139i</v>
      </c>
      <c r="AB1648" t="str">
        <f t="shared" si="831"/>
        <v>0.60392000048706-0.202430703233483i</v>
      </c>
      <c r="AC1648" t="str">
        <f t="shared" si="832"/>
        <v>0.953387518171736-0.966540801426606i</v>
      </c>
      <c r="AD1648" t="str">
        <f t="shared" si="833"/>
        <v>0.418537716992461+0.211984186202936i</v>
      </c>
      <c r="AE1648" t="str">
        <f t="shared" si="834"/>
        <v>-0.00549913675771676-0.0032519713643029i</v>
      </c>
      <c r="AF1648" t="str">
        <f t="shared" si="835"/>
        <v>-3.99237356898911-0.597396987739646i</v>
      </c>
      <c r="AG1648" t="str">
        <f t="shared" si="836"/>
        <v>1.01239692086699-0.0237702388515859i</v>
      </c>
      <c r="AH1648" t="str">
        <f t="shared" si="837"/>
        <v>0.0193788715045618+0.01652404537757i</v>
      </c>
      <c r="AI1648">
        <f t="shared" si="838"/>
        <v>-31.880332760794676</v>
      </c>
      <c r="AJ1648">
        <f t="shared" si="839"/>
        <v>40.453682515354693</v>
      </c>
      <c r="AK1648"/>
      <c r="AL1648"/>
      <c r="AM1648"/>
      <c r="AN1648"/>
    </row>
    <row r="1649" spans="1:40" x14ac:dyDescent="0.35">
      <c r="A1649"/>
      <c r="B1649">
        <f t="shared" si="805"/>
        <v>151500</v>
      </c>
      <c r="C1649" s="237" t="str">
        <f t="shared" si="808"/>
        <v>-9.2160123461169E-07+0.0044741003960623i</v>
      </c>
      <c r="D1649" s="208" t="str">
        <f t="shared" si="809"/>
        <v>-1.64875258532273+0.034301436369811i</v>
      </c>
      <c r="E1649" t="str">
        <f t="shared" si="810"/>
        <v>36500</v>
      </c>
      <c r="F1649" t="str">
        <f t="shared" si="811"/>
        <v>0.21505376344086</v>
      </c>
      <c r="G1649" t="str">
        <f t="shared" si="806"/>
        <v>0.21505376344086</v>
      </c>
      <c r="H1649" t="str">
        <f t="shared" si="812"/>
        <v>2.34384529734266+0.6313695630866i</v>
      </c>
      <c r="I1649" t="str">
        <f t="shared" si="813"/>
        <v>594.939108773567i</v>
      </c>
      <c r="J1649" t="str">
        <f t="shared" si="807"/>
        <v>-478.11016240552+130.153638948175i</v>
      </c>
      <c r="K1649" t="str">
        <f t="shared" si="814"/>
        <v>0.31537372877929-1.15850302691222i</v>
      </c>
      <c r="L1649" t="str">
        <f t="shared" si="815"/>
        <v>0.0970076394845269-0.302719577075367i</v>
      </c>
      <c r="M1649" t="str">
        <f t="shared" si="816"/>
        <v>0.412381368263817-1.46122260398759i</v>
      </c>
      <c r="N1649" t="str">
        <f t="shared" si="817"/>
        <v>-1.88970418674756i</v>
      </c>
      <c r="O1649" t="str">
        <f t="shared" si="818"/>
        <v>-0.313529675205029-0.949578402642894i</v>
      </c>
      <c r="P1649" t="str">
        <f t="shared" si="819"/>
        <v>1.31352967520503+0.949578402642894i</v>
      </c>
      <c r="Q1649" t="str">
        <f t="shared" si="820"/>
        <v>-1.31352967520503+0.940125784104666i</v>
      </c>
      <c r="R1649" t="str">
        <f t="shared" si="821"/>
        <v>-0.319116250630756-0.951320584205778i</v>
      </c>
      <c r="S1649" t="str">
        <f t="shared" si="822"/>
        <v>0.211001452707444i</v>
      </c>
      <c r="T1649" t="str">
        <f t="shared" si="823"/>
        <v>0.200730025257913-0.0673339924656423i</v>
      </c>
      <c r="U1649" t="str">
        <f t="shared" si="824"/>
        <v>0.0000500000000000001-0.000937971140334133i</v>
      </c>
      <c r="V1649" t="str">
        <f t="shared" si="825"/>
        <v>0.00002-0.0105052767717423i</v>
      </c>
      <c r="W1649" t="str">
        <f t="shared" si="826"/>
        <v>0.0000422725351187274-0.000861259459403497i</v>
      </c>
      <c r="X1649" t="str">
        <f t="shared" si="827"/>
        <v>0.0000459700220124246-0.000860879541018804i</v>
      </c>
      <c r="Y1649" t="str">
        <f t="shared" si="828"/>
        <v>0.009+0.761522059230166i</v>
      </c>
      <c r="Z1649" t="str">
        <f t="shared" si="829"/>
        <v>-0.0135704761281778-0.000886594981309058i</v>
      </c>
      <c r="AA1649" t="str">
        <f t="shared" si="830"/>
        <v>0.187582564527967-15.7735184259671i</v>
      </c>
      <c r="AB1649" t="str">
        <f t="shared" si="831"/>
        <v>0.603828632798494-0.202551624049029i</v>
      </c>
      <c r="AC1649" t="str">
        <f t="shared" si="832"/>
        <v>0.953034666255475-0.965856563049478i</v>
      </c>
      <c r="AD1649" t="str">
        <f t="shared" si="833"/>
        <v>0.418816375627504+0.211917706894044i</v>
      </c>
      <c r="AE1649" t="str">
        <f t="shared" si="834"/>
        <v>-0.00549565245216017-0.00324714467926518i</v>
      </c>
      <c r="AF1649" t="str">
        <f t="shared" si="835"/>
        <v>-3.99259788266539-0.597068126716789i</v>
      </c>
      <c r="AG1649" t="str">
        <f t="shared" si="836"/>
        <v>1.01238492682552-0.0237705698190874i</v>
      </c>
      <c r="AH1649" t="str">
        <f t="shared" si="837"/>
        <v>0.0193709956670255+0.0165019065852683i</v>
      </c>
      <c r="AI1649">
        <f t="shared" si="838"/>
        <v>-31.887277693364545</v>
      </c>
      <c r="AJ1649">
        <f t="shared" si="839"/>
        <v>40.42725806249701</v>
      </c>
      <c r="AK1649"/>
      <c r="AL1649"/>
      <c r="AM1649"/>
      <c r="AN1649"/>
    </row>
    <row r="1650" spans="1:40" x14ac:dyDescent="0.35">
      <c r="A1650"/>
      <c r="B1650">
        <f t="shared" ref="B1650:B1713" si="840">B1649+100</f>
        <v>151600</v>
      </c>
      <c r="C1650" s="237" t="str">
        <f t="shared" si="808"/>
        <v>-9.20385802900103E-07+0.00447114914275308i</v>
      </c>
      <c r="D1650" s="208" t="str">
        <f t="shared" si="809"/>
        <v>-1.64875257600442+0.0342788100944403i</v>
      </c>
      <c r="E1650" t="str">
        <f t="shared" si="810"/>
        <v>36500</v>
      </c>
      <c r="F1650" t="str">
        <f t="shared" si="811"/>
        <v>0.21505376344086</v>
      </c>
      <c r="G1650" t="str">
        <f t="shared" si="806"/>
        <v>0.21505376344086</v>
      </c>
      <c r="H1650" t="str">
        <f t="shared" si="812"/>
        <v>2.34406922298121+0.631018393759321i</v>
      </c>
      <c r="I1650" t="str">
        <f t="shared" si="813"/>
        <v>595.331807855266i</v>
      </c>
      <c r="J1650" t="str">
        <f t="shared" si="807"/>
        <v>-478.742859810895+130.239548940881i</v>
      </c>
      <c r="K1650" t="str">
        <f t="shared" si="814"/>
        <v>0.314984848526887-1.15784144222823i</v>
      </c>
      <c r="L1650" t="str">
        <f t="shared" si="815"/>
        <v>0.0968916033840152-0.302557053658795i</v>
      </c>
      <c r="M1650" t="str">
        <f t="shared" si="816"/>
        <v>0.411876451910902-1.46039849588702i</v>
      </c>
      <c r="N1650" t="str">
        <f t="shared" si="817"/>
        <v>-1.89095151624376i</v>
      </c>
      <c r="O1650" t="str">
        <f t="shared" si="818"/>
        <v>-0.314713868148927-0.949186589240883i</v>
      </c>
      <c r="P1650" t="str">
        <f t="shared" si="819"/>
        <v>1.31471386814893+0.949186589240883i</v>
      </c>
      <c r="Q1650" t="str">
        <f t="shared" si="820"/>
        <v>-1.31471386814893+0.941764927002877i</v>
      </c>
      <c r="R1650" t="str">
        <f t="shared" si="821"/>
        <v>-0.319096090847347-0.950549108989145i</v>
      </c>
      <c r="S1650" t="str">
        <f t="shared" si="822"/>
        <v>0.21114072759372i</v>
      </c>
      <c r="T1650" t="str">
        <f t="shared" si="823"/>
        <v>0.20069963048553-0.0673741807938206i</v>
      </c>
      <c r="U1650" t="str">
        <f t="shared" si="824"/>
        <v>0.0000499999999999998-0.000937352425861612i</v>
      </c>
      <c r="V1650" t="str">
        <f t="shared" si="825"/>
        <v>0.00002-0.0104983471696501i</v>
      </c>
      <c r="W1650" t="str">
        <f t="shared" si="826"/>
        <v>0.0000422725337358123-0.000860691572226456i</v>
      </c>
      <c r="X1650" t="str">
        <f t="shared" si="827"/>
        <v>0.0000459651345406224-0.000860311925382432i</v>
      </c>
      <c r="Y1650" t="str">
        <f t="shared" si="828"/>
        <v>0.009+0.76202471405474i</v>
      </c>
      <c r="Z1650" t="str">
        <f t="shared" si="829"/>
        <v>-0.0135525661656474-0.000885718845520702i</v>
      </c>
      <c r="AA1650" t="str">
        <f t="shared" si="830"/>
        <v>0.187334550469578-15.7630931565148i</v>
      </c>
      <c r="AB1650" t="str">
        <f t="shared" si="831"/>
        <v>0.603737200369147-0.202672517090452i</v>
      </c>
      <c r="AC1650" t="str">
        <f t="shared" si="832"/>
        <v>0.952682496858133-0.96517293656921i</v>
      </c>
      <c r="AD1650" t="str">
        <f t="shared" si="833"/>
        <v>0.419094991618383+0.211850881418436i</v>
      </c>
      <c r="AE1650" t="str">
        <f t="shared" si="834"/>
        <v>-0.00549217228548712-0.00324232341981383i</v>
      </c>
      <c r="AF1650" t="str">
        <f t="shared" si="835"/>
        <v>-3.99282179898563-0.596739583664881i</v>
      </c>
      <c r="AG1650" t="str">
        <f t="shared" si="836"/>
        <v>1.01237292886643-0.0237708979849136i</v>
      </c>
      <c r="AH1650" t="str">
        <f t="shared" si="837"/>
        <v>0.0193631244860847+0.0164797917982266i</v>
      </c>
      <c r="AI1650">
        <f t="shared" si="838"/>
        <v>-31.894219805106037</v>
      </c>
      <c r="AJ1650">
        <f t="shared" si="839"/>
        <v>40.400825700848976</v>
      </c>
      <c r="AK1650"/>
      <c r="AL1650"/>
      <c r="AM1650"/>
      <c r="AN1650"/>
    </row>
    <row r="1651" spans="1:40" x14ac:dyDescent="0.35">
      <c r="A1651"/>
      <c r="B1651">
        <f t="shared" si="840"/>
        <v>151700</v>
      </c>
      <c r="C1651" s="237" t="str">
        <f t="shared" si="808"/>
        <v>-9.19172774018436E-07+0.00446820178035084i</v>
      </c>
      <c r="D1651" s="208" t="str">
        <f t="shared" si="809"/>
        <v>-1.64875256670453+0.0342562136493565i</v>
      </c>
      <c r="E1651" t="str">
        <f t="shared" si="810"/>
        <v>36500</v>
      </c>
      <c r="F1651" t="str">
        <f t="shared" si="811"/>
        <v>0.21505376344086</v>
      </c>
      <c r="G1651" t="str">
        <f t="shared" si="806"/>
        <v>0.21505376344086</v>
      </c>
      <c r="H1651" t="str">
        <f t="shared" si="812"/>
        <v>2.34429275215434+0.630667571869393i</v>
      </c>
      <c r="I1651" t="str">
        <f t="shared" si="813"/>
        <v>595.724506936965i</v>
      </c>
      <c r="J1651" t="str">
        <f t="shared" si="807"/>
        <v>-479.375974700536+130.325458933586i</v>
      </c>
      <c r="K1651" t="str">
        <f t="shared" si="814"/>
        <v>0.314596670473454-1.15718054461338i</v>
      </c>
      <c r="L1651" t="str">
        <f t="shared" si="815"/>
        <v>0.0967757682540572-0.302394680194852i</v>
      </c>
      <c r="M1651" t="str">
        <f t="shared" si="816"/>
        <v>0.411372438727511-1.45957522480823i</v>
      </c>
      <c r="N1651" t="str">
        <f t="shared" si="817"/>
        <v>-1.89219884573996i</v>
      </c>
      <c r="O1651" t="str">
        <f t="shared" si="818"/>
        <v>-0.315897571451336-0.948793299065264i</v>
      </c>
      <c r="P1651" t="str">
        <f t="shared" si="819"/>
        <v>1.31589757145134+0.948793299065264i</v>
      </c>
      <c r="Q1651" t="str">
        <f t="shared" si="820"/>
        <v>-1.31589757145134+0.943405546674696i</v>
      </c>
      <c r="R1651" t="str">
        <f t="shared" si="821"/>
        <v>-0.319075913900108-0.949778549002467i</v>
      </c>
      <c r="S1651" t="str">
        <f t="shared" si="822"/>
        <v>0.211280002479995i</v>
      </c>
      <c r="T1651" t="str">
        <f t="shared" si="823"/>
        <v>0.200669214188687-0.0674143598801215i</v>
      </c>
      <c r="U1651" t="str">
        <f t="shared" si="824"/>
        <v>0.00005-0.00093673452709704i</v>
      </c>
      <c r="V1651" t="str">
        <f t="shared" si="825"/>
        <v>0.00002-0.0104914267034868i</v>
      </c>
      <c r="W1651" t="str">
        <f t="shared" si="826"/>
        <v>0.0000422725323519853-0.000860124433896043i</v>
      </c>
      <c r="X1651" t="str">
        <f t="shared" si="827"/>
        <v>0.0000459602567271546-0.000859745058193115i</v>
      </c>
      <c r="Y1651" t="str">
        <f t="shared" si="828"/>
        <v>0.009+0.762527368879315i</v>
      </c>
      <c r="Z1651" t="str">
        <f t="shared" si="829"/>
        <v>-0.0135346916532239-0.00088484444189301i</v>
      </c>
      <c r="AA1651" t="str">
        <f t="shared" si="830"/>
        <v>0.187087028367992-15.7526816723336i</v>
      </c>
      <c r="AB1651" t="str">
        <f t="shared" si="831"/>
        <v>0.603645703190716-0.202793382330802i</v>
      </c>
      <c r="AC1651" t="str">
        <f t="shared" si="832"/>
        <v>0.952331008443846-0.964489921186334i</v>
      </c>
      <c r="AD1651" t="str">
        <f t="shared" si="833"/>
        <v>0.419373564555799+0.21178370976791i</v>
      </c>
      <c r="AE1651" t="str">
        <f t="shared" si="834"/>
        <v>-0.00548869624530453-0.00323750757655859i</v>
      </c>
      <c r="AF1651" t="str">
        <f t="shared" si="835"/>
        <v>-3.99304531885887-0.596411358220037i</v>
      </c>
      <c r="AG1651" t="str">
        <f t="shared" si="836"/>
        <v>1.01236092699673-0.0237712233311461i</v>
      </c>
      <c r="AH1651" t="str">
        <f t="shared" si="837"/>
        <v>0.0193552579421544+0.0164577009747586i</v>
      </c>
      <c r="AI1651">
        <f t="shared" si="838"/>
        <v>-31.901159101922389</v>
      </c>
      <c r="AJ1651">
        <f t="shared" si="839"/>
        <v>40.374385439320378</v>
      </c>
      <c r="AK1651"/>
      <c r="AL1651"/>
      <c r="AM1651"/>
      <c r="AN1651"/>
    </row>
    <row r="1652" spans="1:40" x14ac:dyDescent="0.35">
      <c r="A1652"/>
      <c r="B1652">
        <f t="shared" si="840"/>
        <v>151800</v>
      </c>
      <c r="C1652" s="237" t="str">
        <f t="shared" si="808"/>
        <v>-9.17962141637205E-07+0.00446525830116602i</v>
      </c>
      <c r="D1652" s="208" t="str">
        <f t="shared" si="809"/>
        <v>-1.64875255742302+0.0342336469756062i</v>
      </c>
      <c r="E1652" t="str">
        <f t="shared" si="810"/>
        <v>36500</v>
      </c>
      <c r="F1652" t="str">
        <f t="shared" si="811"/>
        <v>0.21505376344086</v>
      </c>
      <c r="G1652" t="str">
        <f t="shared" si="806"/>
        <v>0.21505376344086</v>
      </c>
      <c r="H1652" t="str">
        <f t="shared" si="812"/>
        <v>2.34451588576865+0.63031709699422i</v>
      </c>
      <c r="I1652" t="str">
        <f t="shared" si="813"/>
        <v>596.117206018663i</v>
      </c>
      <c r="J1652" t="str">
        <f t="shared" si="807"/>
        <v>-480.009507074443+130.411368926291i</v>
      </c>
      <c r="K1652" t="str">
        <f t="shared" si="814"/>
        <v>0.31420919297129-1.15652033314406i</v>
      </c>
      <c r="L1652" t="str">
        <f t="shared" si="815"/>
        <v>0.0966601336483502-0.302232456529928i</v>
      </c>
      <c r="M1652" t="str">
        <f t="shared" si="816"/>
        <v>0.41086932661964-1.45875278967399i</v>
      </c>
      <c r="N1652" t="str">
        <f t="shared" si="817"/>
        <v>-1.89344617523617i</v>
      </c>
      <c r="O1652" t="str">
        <f t="shared" si="818"/>
        <v>-0.317080783270625-0.948398532727928i</v>
      </c>
      <c r="P1652" t="str">
        <f t="shared" si="819"/>
        <v>1.31708078327063+0.948398532727928i</v>
      </c>
      <c r="Q1652" t="str">
        <f t="shared" si="820"/>
        <v>-1.31708078327063+0.945047642508242i</v>
      </c>
      <c r="R1652" t="str">
        <f t="shared" si="821"/>
        <v>-0.319055719780561-0.949008902423935i</v>
      </c>
      <c r="S1652" t="str">
        <f t="shared" si="822"/>
        <v>0.211419277366271i</v>
      </c>
      <c r="T1652" t="str">
        <f t="shared" si="823"/>
        <v>0.200638776364626-0.0674545297155817i</v>
      </c>
      <c r="U1652" t="str">
        <f t="shared" si="824"/>
        <v>0.0000500000000000002-0.000936117442428336i</v>
      </c>
      <c r="V1652" t="str">
        <f t="shared" si="825"/>
        <v>0.00002-0.0104845153551973i</v>
      </c>
      <c r="W1652" t="str">
        <f t="shared" si="826"/>
        <v>0.0000422725309672459-0.00085955804293231i</v>
      </c>
      <c r="X1652" t="str">
        <f t="shared" si="827"/>
        <v>0.0000459553885465772-0.000859178937971795i</v>
      </c>
      <c r="Y1652" t="str">
        <f t="shared" si="828"/>
        <v>0.009+0.763030023703889i</v>
      </c>
      <c r="Z1652" t="str">
        <f t="shared" si="829"/>
        <v>-0.0135168524973824-0.000883971765478297i</v>
      </c>
      <c r="AA1652" t="str">
        <f t="shared" si="830"/>
        <v>0.186839996921873-15.7422839460725i</v>
      </c>
      <c r="AB1652" t="str">
        <f t="shared" si="831"/>
        <v>0.603554141254904-0.202914219743115i</v>
      </c>
      <c r="AC1652" t="str">
        <f t="shared" si="832"/>
        <v>0.951980199481107-0.963807516102284i</v>
      </c>
      <c r="AD1652" t="str">
        <f t="shared" si="833"/>
        <v>0.419652094030343+0.211716191934717i</v>
      </c>
      <c r="AE1652" t="str">
        <f t="shared" si="834"/>
        <v>-0.00548522431926093-0.00323269714013574i</v>
      </c>
      <c r="AF1652" t="str">
        <f t="shared" si="835"/>
        <v>-3.99326844319167-0.596083450018614i</v>
      </c>
      <c r="AG1652" t="str">
        <f t="shared" si="836"/>
        <v>1.01234892122346-0.0237715458399075i</v>
      </c>
      <c r="AH1652" t="str">
        <f t="shared" si="837"/>
        <v>0.0193473960157164+0.0164356340732928i</v>
      </c>
      <c r="AI1652">
        <f t="shared" si="838"/>
        <v>-31.908095589706956</v>
      </c>
      <c r="AJ1652">
        <f t="shared" si="839"/>
        <v>40.347937286794526</v>
      </c>
      <c r="AK1652"/>
      <c r="AL1652"/>
      <c r="AM1652"/>
      <c r="AN1652"/>
    </row>
    <row r="1653" spans="1:40" x14ac:dyDescent="0.35">
      <c r="A1653"/>
      <c r="B1653">
        <f t="shared" si="840"/>
        <v>151900</v>
      </c>
      <c r="C1653" s="237" t="str">
        <f t="shared" si="808"/>
        <v>-9.16753899447758E-07+0.00446231869752935i</v>
      </c>
      <c r="D1653" s="208" t="str">
        <f t="shared" si="809"/>
        <v>-1.64875254815982+0.0342111100143917i</v>
      </c>
      <c r="E1653" t="str">
        <f t="shared" si="810"/>
        <v>36500</v>
      </c>
      <c r="F1653" t="str">
        <f t="shared" si="811"/>
        <v>0.21505376344086</v>
      </c>
      <c r="G1653" t="str">
        <f t="shared" si="806"/>
        <v>0.21505376344086</v>
      </c>
      <c r="H1653" t="str">
        <f t="shared" si="812"/>
        <v>2.34473862472819+0.629966968711575i</v>
      </c>
      <c r="I1653" t="str">
        <f t="shared" si="813"/>
        <v>596.509905100362i</v>
      </c>
      <c r="J1653" t="str">
        <f t="shared" si="807"/>
        <v>-480.643456932616+130.497278918996i</v>
      </c>
      <c r="K1653" t="str">
        <f t="shared" si="814"/>
        <v>0.313822414377391-1.15586080689789i</v>
      </c>
      <c r="L1653" t="str">
        <f t="shared" si="815"/>
        <v>0.0965446991217733-0.302070382510435i</v>
      </c>
      <c r="M1653" t="str">
        <f t="shared" si="816"/>
        <v>0.410367113499164-1.45793118940832i</v>
      </c>
      <c r="N1653" t="str">
        <f t="shared" si="817"/>
        <v>-1.89469350473237i</v>
      </c>
      <c r="O1653" t="str">
        <f t="shared" si="818"/>
        <v>-0.318263501765896-0.94800229084307i</v>
      </c>
      <c r="P1653" t="str">
        <f t="shared" si="819"/>
        <v>1.3182635017659+0.94800229084307i</v>
      </c>
      <c r="Q1653" t="str">
        <f t="shared" si="820"/>
        <v>-1.3182635017659+0.9466912138893i</v>
      </c>
      <c r="R1653" t="str">
        <f t="shared" si="821"/>
        <v>-0.319035508480217-0.948240167436555i</v>
      </c>
      <c r="S1653" t="str">
        <f t="shared" si="822"/>
        <v>0.211558552252546i</v>
      </c>
      <c r="T1653" t="str">
        <f t="shared" si="823"/>
        <v>0.200608317010589-0.0674946902912296i</v>
      </c>
      <c r="U1653" t="str">
        <f t="shared" si="824"/>
        <v>0.0000499999999999999-0.000935501170247667i</v>
      </c>
      <c r="V1653" t="str">
        <f t="shared" si="825"/>
        <v>0.00002-0.0104776131067739i</v>
      </c>
      <c r="W1653" t="str">
        <f t="shared" si="826"/>
        <v>0.0000422725295815935-0.000858992397859212i</v>
      </c>
      <c r="X1653" t="str">
        <f t="shared" si="827"/>
        <v>0.0000459505299735296-0.000858613563243327i</v>
      </c>
      <c r="Y1653" t="str">
        <f t="shared" si="828"/>
        <v>0.009+0.763532678528463i</v>
      </c>
      <c r="Z1653" t="str">
        <f t="shared" si="829"/>
        <v>-0.013499048604907-0.000883100811346937i</v>
      </c>
      <c r="AA1653" t="str">
        <f t="shared" si="830"/>
        <v>0.186593454834187-15.7318999504533i</v>
      </c>
      <c r="AB1653" t="str">
        <f t="shared" si="831"/>
        <v>0.603462514553416-0.203035029300403i</v>
      </c>
      <c r="AC1653" t="str">
        <f t="shared" si="832"/>
        <v>0.951630068442743-0.963125720519422i</v>
      </c>
      <c r="AD1653" t="str">
        <f t="shared" si="833"/>
        <v>0.419930579632484+0.211648327911562i</v>
      </c>
      <c r="AE1653" t="str">
        <f t="shared" si="834"/>
        <v>-0.00548175649504675-0.00322789210120831i</v>
      </c>
      <c r="AF1653" t="str">
        <f t="shared" si="835"/>
        <v>-3.99349117288801-0.595755858697183i</v>
      </c>
      <c r="AG1653" t="str">
        <f t="shared" si="836"/>
        <v>1.01233691155365-0.0237718654933611i</v>
      </c>
      <c r="AH1653" t="str">
        <f t="shared" si="837"/>
        <v>0.0193395386873196+0.0164135910523735i</v>
      </c>
      <c r="AI1653">
        <f t="shared" si="838"/>
        <v>-31.915029274342814</v>
      </c>
      <c r="AJ1653">
        <f t="shared" si="839"/>
        <v>40.321481252129821</v>
      </c>
      <c r="AK1653"/>
      <c r="AL1653"/>
      <c r="AM1653"/>
      <c r="AN1653"/>
    </row>
    <row r="1654" spans="1:40" x14ac:dyDescent="0.35">
      <c r="A1654"/>
      <c r="B1654">
        <f t="shared" si="840"/>
        <v>152000</v>
      </c>
      <c r="C1654" s="237" t="str">
        <f t="shared" si="808"/>
        <v>-9.15548041162186E-07+0.0044593829617917i</v>
      </c>
      <c r="D1654" s="208" t="str">
        <f t="shared" si="809"/>
        <v>-1.64875253891491+0.0341886027070697i</v>
      </c>
      <c r="E1654" t="str">
        <f t="shared" si="810"/>
        <v>36500</v>
      </c>
      <c r="F1654" t="str">
        <f t="shared" si="811"/>
        <v>0.21505376344086</v>
      </c>
      <c r="G1654" t="str">
        <f t="shared" si="806"/>
        <v>0.21505376344086</v>
      </c>
      <c r="H1654" t="str">
        <f t="shared" si="812"/>
        <v>2.34496096993461+0.629617186599634i</v>
      </c>
      <c r="I1654" t="str">
        <f t="shared" si="813"/>
        <v>596.902604182061i</v>
      </c>
      <c r="J1654" t="str">
        <f t="shared" si="807"/>
        <v>-481.277824275055+130.583188911701i</v>
      </c>
      <c r="K1654" t="str">
        <f t="shared" si="814"/>
        <v>0.313436333053435-1.15520196495363i</v>
      </c>
      <c r="L1654" t="str">
        <f t="shared" si="815"/>
        <v>0.096429464230388-0.301908457982816i</v>
      </c>
      <c r="M1654" t="str">
        <f t="shared" si="816"/>
        <v>0.409865797283823-1.45711042293645i</v>
      </c>
      <c r="N1654" t="str">
        <f t="shared" si="817"/>
        <v>-1.89594083422857i</v>
      </c>
      <c r="O1654" t="str">
        <f t="shared" si="818"/>
        <v>-0.319445725097051-0.947604574027173i</v>
      </c>
      <c r="P1654" t="str">
        <f t="shared" si="819"/>
        <v>1.31944572509705+0.947604574027173i</v>
      </c>
      <c r="Q1654" t="str">
        <f t="shared" si="820"/>
        <v>-1.31944572509705+0.948336260201397i</v>
      </c>
      <c r="R1654" t="str">
        <f t="shared" si="821"/>
        <v>-0.319015279990578-0.947472342228088i</v>
      </c>
      <c r="S1654" t="str">
        <f t="shared" si="822"/>
        <v>0.211697827138822i</v>
      </c>
      <c r="T1654" t="str">
        <f t="shared" si="823"/>
        <v>0.200577836123817-0.0675348415980883i</v>
      </c>
      <c r="U1654" t="str">
        <f t="shared" si="824"/>
        <v>0.0000500000000000001-0.000934885708951455i</v>
      </c>
      <c r="V1654" t="str">
        <f t="shared" si="825"/>
        <v>0.00002-0.0104707199402563i</v>
      </c>
      <c r="W1654" t="str">
        <f t="shared" si="826"/>
        <v>0.0000422725281950293-0.000858427497204618i</v>
      </c>
      <c r="X1654" t="str">
        <f t="shared" si="827"/>
        <v>0.0000459456809827373-0.000858048932536486i</v>
      </c>
      <c r="Y1654" t="str">
        <f t="shared" si="828"/>
        <v>0.009+0.764035333353038i</v>
      </c>
      <c r="Z1654" t="str">
        <f t="shared" si="829"/>
        <v>-0.0134812798828891-0.00088223157458734i</v>
      </c>
      <c r="AA1654" t="str">
        <f t="shared" si="830"/>
        <v>0.186347400812189-15.7215296582695i</v>
      </c>
      <c r="AB1654" t="str">
        <f t="shared" si="831"/>
        <v>0.603370823077951-0.203155810975662i</v>
      </c>
      <c r="AC1654" t="str">
        <f t="shared" si="832"/>
        <v>0.951280613805897-0.962444533641008i</v>
      </c>
      <c r="AD1654" t="str">
        <f t="shared" si="833"/>
        <v>0.420209020952583+0.211580117691602i</v>
      </c>
      <c r="AE1654" t="str">
        <f t="shared" si="834"/>
        <v>-0.00547829276039417-0.00322309245046592i</v>
      </c>
      <c r="AF1654" t="str">
        <f t="shared" si="835"/>
        <v>-3.99371350884952-0.595428583892564i</v>
      </c>
      <c r="AG1654" t="str">
        <f t="shared" si="836"/>
        <v>1.01232489799435-0.0237721822737107i</v>
      </c>
      <c r="AH1654" t="str">
        <f t="shared" si="837"/>
        <v>0.0193316859375815+0.0163915718706604i</v>
      </c>
      <c r="AI1654">
        <f t="shared" si="838"/>
        <v>-31.921960161702305</v>
      </c>
      <c r="AJ1654">
        <f t="shared" si="839"/>
        <v>40.29501734415728</v>
      </c>
      <c r="AK1654"/>
      <c r="AL1654"/>
      <c r="AM1654"/>
      <c r="AN1654"/>
    </row>
    <row r="1655" spans="1:40" x14ac:dyDescent="0.35">
      <c r="A1655"/>
      <c r="B1655">
        <f t="shared" si="840"/>
        <v>152100</v>
      </c>
      <c r="C1655" s="237" t="str">
        <f t="shared" si="808"/>
        <v>-9.14344560513244E-07+0.0044564510863241i</v>
      </c>
      <c r="D1655" s="208" t="str">
        <f t="shared" si="809"/>
        <v>-1.64875252968823+0.0341661249951514i</v>
      </c>
      <c r="E1655" t="str">
        <f t="shared" si="810"/>
        <v>36500</v>
      </c>
      <c r="F1655" t="str">
        <f t="shared" si="811"/>
        <v>0.21505376344086</v>
      </c>
      <c r="G1655" t="str">
        <f t="shared" si="806"/>
        <v>0.21505376344086</v>
      </c>
      <c r="H1655" t="str">
        <f t="shared" si="812"/>
        <v>2.345182922287+0.629267750236949i</v>
      </c>
      <c r="I1655" t="str">
        <f t="shared" si="813"/>
        <v>597.295303263759i</v>
      </c>
      <c r="J1655" t="str">
        <f t="shared" si="807"/>
        <v>-481.912609101761+130.669098904406i</v>
      </c>
      <c r="K1655" t="str">
        <f t="shared" si="814"/>
        <v>0.313050947365762-1.15454380639129i</v>
      </c>
      <c r="L1655" t="str">
        <f t="shared" si="815"/>
        <v>0.0963144285314301-0.301746682793538i</v>
      </c>
      <c r="M1655" t="str">
        <f t="shared" si="816"/>
        <v>0.409365375897192-1.45629048918483i</v>
      </c>
      <c r="N1655" t="str">
        <f t="shared" si="817"/>
        <v>-1.89718816372477i</v>
      </c>
      <c r="O1655" t="str">
        <f t="shared" si="818"/>
        <v>-0.320627451424748-0.947205382899016i</v>
      </c>
      <c r="P1655" t="str">
        <f t="shared" si="819"/>
        <v>1.32062745142475+0.947205382899016i</v>
      </c>
      <c r="Q1655" t="str">
        <f t="shared" si="820"/>
        <v>-1.32062745142475+0.949982780825754i</v>
      </c>
      <c r="R1655" t="str">
        <f t="shared" si="821"/>
        <v>-0.318995034303148-0.946705424991059i</v>
      </c>
      <c r="S1655" t="str">
        <f t="shared" si="822"/>
        <v>0.211837102025097i</v>
      </c>
      <c r="T1655" t="str">
        <f t="shared" si="823"/>
        <v>0.200547333701544-0.0675749836271753i</v>
      </c>
      <c r="U1655" t="str">
        <f t="shared" si="824"/>
        <v>0.0000499999999999998-0.000934271056940305i</v>
      </c>
      <c r="V1655" t="str">
        <f t="shared" si="825"/>
        <v>0.00002-0.0104638358377314i</v>
      </c>
      <c r="W1655" t="str">
        <f t="shared" si="826"/>
        <v>0.0000422725268075525-0.000857863339500233i</v>
      </c>
      <c r="X1655" t="str">
        <f t="shared" si="827"/>
        <v>0.0000459408415490059-0.000857485044383851i</v>
      </c>
      <c r="Y1655" t="str">
        <f t="shared" si="828"/>
        <v>0.009+0.764537988177612i</v>
      </c>
      <c r="Z1655" t="str">
        <f t="shared" si="829"/>
        <v>-0.0134635462387254-0.000881364050305757i</v>
      </c>
      <c r="AA1655" t="str">
        <f t="shared" si="830"/>
        <v>0.186101833567401-15.7111730423866i</v>
      </c>
      <c r="AB1655" t="str">
        <f t="shared" si="831"/>
        <v>0.603279066820189-0.203276564741873i</v>
      </c>
      <c r="AC1655" t="str">
        <f t="shared" si="832"/>
        <v>0.950931834052-0.961763954671187i</v>
      </c>
      <c r="AD1655" t="str">
        <f t="shared" si="833"/>
        <v>0.420487417580886+0.211511561268435i</v>
      </c>
      <c r="AE1655" t="str">
        <f t="shared" si="834"/>
        <v>-0.00547483310307643-0.00321829817862426i</v>
      </c>
      <c r="AF1655" t="str">
        <f t="shared" si="835"/>
        <v>-3.99393545197523-0.595101625241798i</v>
      </c>
      <c r="AG1655" t="str">
        <f t="shared" si="836"/>
        <v>1.01231288055263-0.0237724961632003i</v>
      </c>
      <c r="AH1655" t="str">
        <f t="shared" si="837"/>
        <v>0.0193238377471844+0.0163695764869257i</v>
      </c>
      <c r="AI1655">
        <f t="shared" si="838"/>
        <v>-31.928888257648577</v>
      </c>
      <c r="AJ1655">
        <f t="shared" si="839"/>
        <v>40.268545571681408</v>
      </c>
      <c r="AK1655"/>
      <c r="AL1655"/>
      <c r="AM1655"/>
      <c r="AN1655"/>
    </row>
    <row r="1656" spans="1:40" x14ac:dyDescent="0.35">
      <c r="A1656"/>
      <c r="B1656">
        <f t="shared" si="840"/>
        <v>152200</v>
      </c>
      <c r="C1656" s="237" t="str">
        <f t="shared" si="808"/>
        <v>-9.13143451254266E-07+0.0044535230635176i</v>
      </c>
      <c r="D1656" s="208" t="str">
        <f t="shared" si="809"/>
        <v>-1.64875252047972+0.0341436768203016i</v>
      </c>
      <c r="E1656" t="str">
        <f t="shared" si="810"/>
        <v>36500</v>
      </c>
      <c r="F1656" t="str">
        <f t="shared" si="811"/>
        <v>0.21505376344086</v>
      </c>
      <c r="G1656" t="str">
        <f t="shared" si="806"/>
        <v>0.21505376344086</v>
      </c>
      <c r="H1656" t="str">
        <f t="shared" si="812"/>
        <v>2.34540448268198+0.628918659202459i</v>
      </c>
      <c r="I1656" t="str">
        <f t="shared" si="813"/>
        <v>597.688002345458i</v>
      </c>
      <c r="J1656" t="str">
        <f t="shared" si="807"/>
        <v>-482.547811412733+130.755008897112i</v>
      </c>
      <c r="K1656" t="str">
        <f t="shared" si="814"/>
        <v>0.312666255685373-1.15388633029203i</v>
      </c>
      <c r="L1656" t="str">
        <f t="shared" si="815"/>
        <v>0.0961995915833102-0.301585056789102i</v>
      </c>
      <c r="M1656" t="str">
        <f t="shared" si="816"/>
        <v>0.408865847268683-1.45547138708113i</v>
      </c>
      <c r="N1656" t="str">
        <f t="shared" si="817"/>
        <v>-1.89843549322098i</v>
      </c>
      <c r="O1656" t="str">
        <f t="shared" si="818"/>
        <v>-0.321808678910433-0.946804718079669i</v>
      </c>
      <c r="P1656" t="str">
        <f t="shared" si="819"/>
        <v>1.32180867891043+0.946804718079669i</v>
      </c>
      <c r="Q1656" t="str">
        <f t="shared" si="820"/>
        <v>-1.32180867891043+0.951630775141311i</v>
      </c>
      <c r="R1656" t="str">
        <f t="shared" si="821"/>
        <v>-0.318974771409402-0.945939413922738i</v>
      </c>
      <c r="S1656" t="str">
        <f t="shared" si="822"/>
        <v>0.211976376911374i</v>
      </c>
      <c r="T1656" t="str">
        <f t="shared" si="823"/>
        <v>0.200516809741011-0.0676151163694988i</v>
      </c>
      <c r="U1656" t="str">
        <f t="shared" si="824"/>
        <v>0.0000500000000000001-0.00093365721261906i</v>
      </c>
      <c r="V1656" t="str">
        <f t="shared" si="825"/>
        <v>0.00002-0.0104569607813335i</v>
      </c>
      <c r="W1656" t="str">
        <f t="shared" si="826"/>
        <v>0.0000422725254191635-0.000857299923281637i</v>
      </c>
      <c r="X1656" t="str">
        <f t="shared" si="827"/>
        <v>0.0000459360116472256-0.000856921897321897i</v>
      </c>
      <c r="Y1656" t="str">
        <f t="shared" si="828"/>
        <v>0.009+0.765040643002186i</v>
      </c>
      <c r="Z1656" t="str">
        <f t="shared" si="829"/>
        <v>-0.0134458475801174-0.000880498233626308i</v>
      </c>
      <c r="AA1656" t="str">
        <f t="shared" si="830"/>
        <v>0.185856751815601-15.7008300757421i</v>
      </c>
      <c r="AB1656" t="str">
        <f t="shared" si="831"/>
        <v>0.60318724577183-0.203397290571985i</v>
      </c>
      <c r="AC1656" t="str">
        <f t="shared" si="832"/>
        <v>0.950583727666812-0.961083982815041i</v>
      </c>
      <c r="AD1656" t="str">
        <f t="shared" si="833"/>
        <v>0.420765769107524+0.211442658636124i</v>
      </c>
      <c r="AE1656" t="str">
        <f t="shared" si="834"/>
        <v>-0.00547137751090833-0.00321350927642573i</v>
      </c>
      <c r="AF1656" t="str">
        <f t="shared" si="835"/>
        <v>-3.9941570031617-0.594774982382157i</v>
      </c>
      <c r="AG1656" t="str">
        <f t="shared" si="836"/>
        <v>1.01230085923553-0.0237728071441148i</v>
      </c>
      <c r="AH1656" t="str">
        <f t="shared" si="837"/>
        <v>0.0193159940968785+0.0163476048600579i</v>
      </c>
      <c r="AI1656">
        <f t="shared" si="838"/>
        <v>-31.935813568033808</v>
      </c>
      <c r="AJ1656">
        <f t="shared" si="839"/>
        <v>40.242065943482594</v>
      </c>
      <c r="AK1656"/>
      <c r="AL1656"/>
      <c r="AM1656"/>
      <c r="AN1656"/>
    </row>
    <row r="1657" spans="1:40" x14ac:dyDescent="0.35">
      <c r="A1657"/>
      <c r="B1657">
        <f t="shared" si="840"/>
        <v>152300</v>
      </c>
      <c r="C1657" s="237" t="str">
        <f t="shared" si="808"/>
        <v>-9.11944707159096E-07+0.00445059888578324i</v>
      </c>
      <c r="D1657" s="208" t="str">
        <f t="shared" si="809"/>
        <v>-1.64875251128935+0.0341212581243382i</v>
      </c>
      <c r="E1657" t="str">
        <f t="shared" si="810"/>
        <v>36500</v>
      </c>
      <c r="F1657" t="str">
        <f t="shared" si="811"/>
        <v>0.21505376344086</v>
      </c>
      <c r="G1657" t="str">
        <f t="shared" si="806"/>
        <v>0.21505376344086</v>
      </c>
      <c r="H1657" t="str">
        <f t="shared" si="812"/>
        <v>2.34562565201375+0.628569913075508i</v>
      </c>
      <c r="I1657" t="str">
        <f t="shared" si="813"/>
        <v>598.080701427157i</v>
      </c>
      <c r="J1657" t="str">
        <f t="shared" si="807"/>
        <v>-483.18343120797+130.840918889816i</v>
      </c>
      <c r="K1657" t="str">
        <f t="shared" si="814"/>
        <v>0.312282256387891-1.15322953573825i</v>
      </c>
      <c r="L1657" t="str">
        <f t="shared" si="815"/>
        <v>0.0960849529456081-0.301423579816038i</v>
      </c>
      <c r="M1657" t="str">
        <f t="shared" si="816"/>
        <v>0.408367209333499-1.45465311555429i</v>
      </c>
      <c r="N1657" t="str">
        <f t="shared" si="817"/>
        <v>-1.89968282271718i</v>
      </c>
      <c r="O1657" t="str">
        <f t="shared" si="818"/>
        <v>-0.322989405716295-0.946402580192507i</v>
      </c>
      <c r="P1657" t="str">
        <f t="shared" si="819"/>
        <v>1.32298940571629+0.946402580192507i</v>
      </c>
      <c r="Q1657" t="str">
        <f t="shared" si="820"/>
        <v>-1.32298940571629+0.953280242524673i</v>
      </c>
      <c r="R1657" t="str">
        <f t="shared" si="821"/>
        <v>-0.318954491300825-0.945174307225138i</v>
      </c>
      <c r="S1657" t="str">
        <f t="shared" si="822"/>
        <v>0.21211565179765i</v>
      </c>
      <c r="T1657" t="str">
        <f t="shared" si="823"/>
        <v>0.200486264239452-0.0676552398160624i</v>
      </c>
      <c r="U1657" t="str">
        <f t="shared" si="824"/>
        <v>0.0000499999999999998-0.000933044174396718i</v>
      </c>
      <c r="V1657" t="str">
        <f t="shared" si="825"/>
        <v>0.00002-0.0104500947532433i</v>
      </c>
      <c r="W1657" t="str">
        <f t="shared" si="826"/>
        <v>0.000042272524029862-0.000856737247088256i</v>
      </c>
      <c r="X1657" t="str">
        <f t="shared" si="827"/>
        <v>0.0000459311912523676-0.000856359489890936i</v>
      </c>
      <c r="Y1657" t="str">
        <f t="shared" si="828"/>
        <v>0.009+0.765543297826761i</v>
      </c>
      <c r="Z1657" t="str">
        <f t="shared" si="829"/>
        <v>-0.0134281838150706-0.000879634119690829i</v>
      </c>
      <c r="AA1657" t="str">
        <f t="shared" si="830"/>
        <v>0.185612154276799-15.6905007313444i</v>
      </c>
      <c r="AB1657" t="str">
        <f t="shared" si="831"/>
        <v>0.603095359924554-0.203517988438936i</v>
      </c>
      <c r="AC1657" t="str">
        <f t="shared" si="832"/>
        <v>0.950236293140332-0.960404617278564i</v>
      </c>
      <c r="AD1657" t="str">
        <f t="shared" si="833"/>
        <v>0.421044075122508+0.21137340978918i</v>
      </c>
      <c r="AE1657" t="str">
        <f t="shared" si="834"/>
        <v>-0.00546792597174548-0.00320872573463878i</v>
      </c>
      <c r="AF1657" t="str">
        <f t="shared" si="835"/>
        <v>-3.9943781633031-0.59444865495117i</v>
      </c>
      <c r="AG1657" t="str">
        <f t="shared" si="836"/>
        <v>1.01228883405014-0.0237731151987783i</v>
      </c>
      <c r="AH1657" t="str">
        <f t="shared" si="837"/>
        <v>0.0193081549674794+0.0163256569490578i</v>
      </c>
      <c r="AI1657">
        <f t="shared" si="838"/>
        <v>-31.94273609870061</v>
      </c>
      <c r="AJ1657">
        <f t="shared" si="839"/>
        <v>40.21557846831422</v>
      </c>
      <c r="AK1657"/>
      <c r="AL1657"/>
      <c r="AM1657"/>
      <c r="AN1657"/>
    </row>
    <row r="1658" spans="1:40" x14ac:dyDescent="0.35">
      <c r="A1658"/>
      <c r="B1658">
        <f t="shared" si="840"/>
        <v>152400</v>
      </c>
      <c r="C1658" s="237" t="str">
        <f t="shared" si="808"/>
        <v>-9.1074832202199E-07+0.00444767854555199i</v>
      </c>
      <c r="D1658" s="208" t="str">
        <f t="shared" si="809"/>
        <v>-1.64875250211706+0.0340988688492319i</v>
      </c>
      <c r="E1658" t="str">
        <f t="shared" si="810"/>
        <v>36500</v>
      </c>
      <c r="F1658" t="str">
        <f t="shared" si="811"/>
        <v>0.21505376344086</v>
      </c>
      <c r="G1658" t="str">
        <f t="shared" si="806"/>
        <v>0.21505376344086</v>
      </c>
      <c r="H1658" t="str">
        <f t="shared" si="812"/>
        <v>2.34584643117399+0.628221511435811i</v>
      </c>
      <c r="I1658" t="str">
        <f t="shared" si="813"/>
        <v>598.473400508856i</v>
      </c>
      <c r="J1658" t="str">
        <f t="shared" si="807"/>
        <v>-483.819468487474+130.926828882521i</v>
      </c>
      <c r="K1658" t="str">
        <f t="shared" si="814"/>
        <v>0.311898947853571-1.15257342181349i</v>
      </c>
      <c r="L1658" t="str">
        <f t="shared" si="815"/>
        <v>0.0959705121790681-0.301262251720906i</v>
      </c>
      <c r="M1658" t="str">
        <f t="shared" si="816"/>
        <v>0.407869460032639-1.4538356735344i</v>
      </c>
      <c r="N1658" t="str">
        <f t="shared" si="817"/>
        <v>-1.90093015221338i</v>
      </c>
      <c r="O1658" t="str">
        <f t="shared" si="818"/>
        <v>-0.324169630005333-0.945998969863184i</v>
      </c>
      <c r="P1658" t="str">
        <f t="shared" si="819"/>
        <v>1.32416963000533+0.945998969863184i</v>
      </c>
      <c r="Q1658" t="str">
        <f t="shared" si="820"/>
        <v>-1.32416963000533+0.954931182350196i</v>
      </c>
      <c r="R1658" t="str">
        <f t="shared" si="821"/>
        <v>-0.318934193968889-0.944410103104969i</v>
      </c>
      <c r="S1658" t="str">
        <f t="shared" si="822"/>
        <v>0.212254926683925i</v>
      </c>
      <c r="T1658" t="str">
        <f t="shared" si="823"/>
        <v>0.200455697194103-0.0676953539578632i</v>
      </c>
      <c r="U1658" t="str">
        <f t="shared" si="824"/>
        <v>0.00005-0.000932431940686488i</v>
      </c>
      <c r="V1658" t="str">
        <f t="shared" si="825"/>
        <v>0.00002-0.0104432377356887i</v>
      </c>
      <c r="W1658" t="str">
        <f t="shared" si="826"/>
        <v>0.0000422725226396482-0.000856175309463348i</v>
      </c>
      <c r="X1658" t="str">
        <f t="shared" si="827"/>
        <v>0.0000459263803394865-0.000855797820635111i</v>
      </c>
      <c r="Y1658" t="str">
        <f t="shared" si="828"/>
        <v>0.009+0.766045952651335i</v>
      </c>
      <c r="Z1658" t="str">
        <f t="shared" si="829"/>
        <v>-0.013410554851892-0.000878771703658856i</v>
      </c>
      <c r="AA1658" t="str">
        <f t="shared" si="830"/>
        <v>0.185368039675227-15.6801849822734i</v>
      </c>
      <c r="AB1658" t="str">
        <f t="shared" si="831"/>
        <v>0.603003409270047-0.203638658315644i</v>
      </c>
      <c r="AC1658" t="str">
        <f t="shared" si="832"/>
        <v>0.949889528966849-0.959725857268631i</v>
      </c>
      <c r="AD1658" t="str">
        <f t="shared" si="833"/>
        <v>0.421322335215751+0.211303814722564i</v>
      </c>
      <c r="AE1658" t="str">
        <f t="shared" si="834"/>
        <v>-0.00546447847348472-0.00320394754405805i</v>
      </c>
      <c r="AF1658" t="str">
        <f t="shared" si="835"/>
        <v>-3.99459893329105-0.594122642586579i</v>
      </c>
      <c r="AG1658" t="str">
        <f t="shared" si="836"/>
        <v>1.01227680500353-0.023773420309556i</v>
      </c>
      <c r="AH1658" t="str">
        <f t="shared" si="837"/>
        <v>0.0193003203398694+0.0163037327130401i</v>
      </c>
      <c r="AI1658">
        <f t="shared" si="838"/>
        <v>-31.94965585548125</v>
      </c>
      <c r="AJ1658">
        <f t="shared" si="839"/>
        <v>40.189083154903891</v>
      </c>
      <c r="AK1658"/>
      <c r="AL1658"/>
      <c r="AM1658"/>
      <c r="AN1658"/>
    </row>
    <row r="1659" spans="1:40" x14ac:dyDescent="0.35">
      <c r="A1659"/>
      <c r="B1659">
        <f t="shared" si="840"/>
        <v>152500</v>
      </c>
      <c r="C1659" s="237" t="str">
        <f t="shared" si="808"/>
        <v>-9.09554289657543E-07+0.00444476203527466i</v>
      </c>
      <c r="D1659" s="208" t="str">
        <f t="shared" si="809"/>
        <v>-1.64875249296282+0.0340765089371057i</v>
      </c>
      <c r="E1659" t="str">
        <f t="shared" si="810"/>
        <v>36500</v>
      </c>
      <c r="F1659" t="str">
        <f t="shared" si="811"/>
        <v>0.21505376344086</v>
      </c>
      <c r="G1659" t="str">
        <f t="shared" si="806"/>
        <v>0.21505376344086</v>
      </c>
      <c r="H1659" t="str">
        <f t="shared" si="812"/>
        <v>2.34606682105199+0.627873453863495i</v>
      </c>
      <c r="I1659" t="str">
        <f t="shared" si="813"/>
        <v>598.866099590554i</v>
      </c>
      <c r="J1659" t="str">
        <f t="shared" si="807"/>
        <v>-484.455923251245+131.012738875227i</v>
      </c>
      <c r="K1659" t="str">
        <f t="shared" si="814"/>
        <v>0.311516328467267-1.15191798760254i</v>
      </c>
      <c r="L1659" t="str">
        <f t="shared" si="815"/>
        <v>0.0958562688455985-0.301101072350298i</v>
      </c>
      <c r="M1659" t="str">
        <f t="shared" si="816"/>
        <v>0.407372597312866-1.45301905995284i</v>
      </c>
      <c r="N1659" t="str">
        <f t="shared" si="817"/>
        <v>-1.90217748170959i</v>
      </c>
      <c r="O1659" t="str">
        <f t="shared" si="818"/>
        <v>-0.325349349941329-0.945593887719646i</v>
      </c>
      <c r="P1659" t="str">
        <f t="shared" si="819"/>
        <v>1.32534934994133+0.945593887719646i</v>
      </c>
      <c r="Q1659" t="str">
        <f t="shared" si="820"/>
        <v>-1.32534934994133+0.956583593989944i</v>
      </c>
      <c r="R1659" t="str">
        <f t="shared" si="821"/>
        <v>-0.318913879405053-0.943646799773638i</v>
      </c>
      <c r="S1659" t="str">
        <f t="shared" si="822"/>
        <v>0.212394201570201i</v>
      </c>
      <c r="T1659" t="str">
        <f t="shared" si="823"/>
        <v>0.200425108602197-0.0677354587858916i</v>
      </c>
      <c r="U1659" t="str">
        <f t="shared" si="824"/>
        <v>0.0000500000000000002-0.000931820509905713i</v>
      </c>
      <c r="V1659" t="str">
        <f t="shared" si="825"/>
        <v>0.00002-0.010436389710944i</v>
      </c>
      <c r="W1659" t="str">
        <f t="shared" si="826"/>
        <v>0.0000422725212485222-0.000855614108953992i</v>
      </c>
      <c r="X1659" t="str">
        <f t="shared" si="827"/>
        <v>0.0000459215788837179-0.000855236888102372i</v>
      </c>
      <c r="Y1659" t="str">
        <f t="shared" si="828"/>
        <v>0.009+0.766548607475909i</v>
      </c>
      <c r="Z1659" t="str">
        <f t="shared" si="829"/>
        <v>-0.0133929605991904-0.000877910980707497i</v>
      </c>
      <c r="AA1659" t="str">
        <f t="shared" si="830"/>
        <v>0.185124406739318-15.66988280168i</v>
      </c>
      <c r="AB1659" t="str">
        <f t="shared" si="831"/>
        <v>0.602911393799984-0.203759300175006i</v>
      </c>
      <c r="AC1659" t="str">
        <f t="shared" si="832"/>
        <v>0.949543433644884-0.959047701993053i</v>
      </c>
      <c r="AD1659" t="str">
        <f t="shared" si="833"/>
        <v>0.421600548977043+0.211233873431691i</v>
      </c>
      <c r="AE1659" t="str">
        <f t="shared" si="834"/>
        <v>-0.00546103500406348-0.00319917469550424i</v>
      </c>
      <c r="AF1659" t="str">
        <f t="shared" si="835"/>
        <v>-3.99481931401481-0.593796944926389i</v>
      </c>
      <c r="AG1659" t="str">
        <f t="shared" si="836"/>
        <v>1.01226477210279-0.0237737224588528i</v>
      </c>
      <c r="AH1659" t="str">
        <f t="shared" si="837"/>
        <v>0.0192924901949965+0.0162818321112325i</v>
      </c>
      <c r="AI1659">
        <f t="shared" si="838"/>
        <v>-31.95657284419795</v>
      </c>
      <c r="AJ1659">
        <f t="shared" si="839"/>
        <v>40.162580011953615</v>
      </c>
      <c r="AK1659"/>
      <c r="AL1659"/>
      <c r="AM1659"/>
      <c r="AN1659"/>
    </row>
    <row r="1660" spans="1:40" x14ac:dyDescent="0.35">
      <c r="A1660"/>
      <c r="B1660">
        <f t="shared" si="840"/>
        <v>152600</v>
      </c>
      <c r="C1660" s="237" t="str">
        <f t="shared" si="808"/>
        <v>-9.0836260390062E-07+0.00444184934742185i</v>
      </c>
      <c r="D1660" s="208" t="str">
        <f t="shared" si="809"/>
        <v>-1.64875248382656+0.0340541783302342i</v>
      </c>
      <c r="E1660" t="str">
        <f t="shared" si="810"/>
        <v>36500</v>
      </c>
      <c r="F1660" t="str">
        <f t="shared" si="811"/>
        <v>0.21505376344086</v>
      </c>
      <c r="G1660" t="str">
        <f t="shared" si="806"/>
        <v>0.21505376344086</v>
      </c>
      <c r="H1660" t="str">
        <f t="shared" si="812"/>
        <v>2.34628682253453+0.627525739939052i</v>
      </c>
      <c r="I1660" t="str">
        <f t="shared" si="813"/>
        <v>599.258798672253i</v>
      </c>
      <c r="J1660" t="str">
        <f t="shared" si="807"/>
        <v>-485.092795499281+131.098648867932i</v>
      </c>
      <c r="K1660" t="str">
        <f t="shared" si="814"/>
        <v>0.311134396618425-1.15126323219135i</v>
      </c>
      <c r="L1660" t="str">
        <f t="shared" si="815"/>
        <v>0.0957422225082666-0.300940041550842i</v>
      </c>
      <c r="M1660" t="str">
        <f t="shared" si="816"/>
        <v>0.406876619126692-1.45220327374219i</v>
      </c>
      <c r="N1660" t="str">
        <f t="shared" si="817"/>
        <v>-1.90342481120579i</v>
      </c>
      <c r="O1660" t="str">
        <f t="shared" si="818"/>
        <v>-0.326528563688818-0.945187334392139i</v>
      </c>
      <c r="P1660" t="str">
        <f t="shared" si="819"/>
        <v>1.32652856368882+0.945187334392139i</v>
      </c>
      <c r="Q1660" t="str">
        <f t="shared" si="820"/>
        <v>-1.32652856368882+0.958237476813651i</v>
      </c>
      <c r="R1660" t="str">
        <f t="shared" si="821"/>
        <v>-0.318893547600766-0.942884395447257i</v>
      </c>
      <c r="S1660" t="str">
        <f t="shared" si="822"/>
        <v>0.212533476456476i</v>
      </c>
      <c r="T1660" t="str">
        <f t="shared" si="823"/>
        <v>0.200394498460968-0.0677755542911295i</v>
      </c>
      <c r="U1660" t="str">
        <f t="shared" si="824"/>
        <v>0.0000499999999999999-0.000931209880475888i</v>
      </c>
      <c r="V1660" t="str">
        <f t="shared" si="825"/>
        <v>0.00002-0.01042955066133i</v>
      </c>
      <c r="W1660" t="str">
        <f t="shared" si="826"/>
        <v>0.0000422725198564834-0.000855053644111061i</v>
      </c>
      <c r="X1660" t="str">
        <f t="shared" si="827"/>
        <v>0.0000459167868602788-0.000854676690844485i</v>
      </c>
      <c r="Y1660" t="str">
        <f t="shared" si="828"/>
        <v>0.009+0.767051262300484i</v>
      </c>
      <c r="Z1660" t="str">
        <f t="shared" si="829"/>
        <v>-0.0133754009658737-0.000877051946031374i</v>
      </c>
      <c r="AA1660" t="str">
        <f t="shared" si="830"/>
        <v>0.184881254201689-15.6595941627857i</v>
      </c>
      <c r="AB1660" t="str">
        <f t="shared" si="831"/>
        <v>0.602819313506045-0.203879913989895i</v>
      </c>
      <c r="AC1660" t="str">
        <f t="shared" si="832"/>
        <v>0.949198005677211-0.958370150660547i</v>
      </c>
      <c r="AD1660" t="str">
        <f t="shared" si="833"/>
        <v>0.421878715996063+0.211163585912433i</v>
      </c>
      <c r="AE1660" t="str">
        <f t="shared" si="834"/>
        <v>-0.00545759555145982-0.00319440717982407i</v>
      </c>
      <c r="AF1660" t="str">
        <f t="shared" si="835"/>
        <v>-3.99503930636109-0.593471561608818i</v>
      </c>
      <c r="AG1660" t="str">
        <f t="shared" si="836"/>
        <v>1.012252735355-0.0237740216291131i</v>
      </c>
      <c r="AH1660" t="str">
        <f t="shared" si="837"/>
        <v>0.0192846645138738+0.0162599551029755i</v>
      </c>
      <c r="AI1660">
        <f t="shared" si="838"/>
        <v>-31.963487070663007</v>
      </c>
      <c r="AJ1660">
        <f t="shared" si="839"/>
        <v>40.136069048140818</v>
      </c>
      <c r="AK1660"/>
      <c r="AL1660"/>
      <c r="AM1660"/>
      <c r="AN1660"/>
    </row>
    <row r="1661" spans="1:40" x14ac:dyDescent="0.35">
      <c r="A1661"/>
      <c r="B1661">
        <f t="shared" si="840"/>
        <v>152700</v>
      </c>
      <c r="C1661" s="237" t="str">
        <f t="shared" si="808"/>
        <v>-9.07173258606257E-07+0.00443894047448389i</v>
      </c>
      <c r="D1661" s="208" t="str">
        <f t="shared" si="809"/>
        <v>-1.64875247470825+0.0340318769710432i</v>
      </c>
      <c r="E1661" t="str">
        <f t="shared" si="810"/>
        <v>36500</v>
      </c>
      <c r="F1661" t="str">
        <f t="shared" si="811"/>
        <v>0.21505376344086</v>
      </c>
      <c r="G1661" t="str">
        <f t="shared" si="806"/>
        <v>0.21505376344086</v>
      </c>
      <c r="H1661" t="str">
        <f t="shared" si="812"/>
        <v>2.346506436506+0.627178369243394i</v>
      </c>
      <c r="I1661" t="str">
        <f t="shared" si="813"/>
        <v>599.651497753952i</v>
      </c>
      <c r="J1661" t="str">
        <f t="shared" si="807"/>
        <v>-485.730085231584+131.184558860636i</v>
      </c>
      <c r="K1661" t="str">
        <f t="shared" si="814"/>
        <v>0.310753150701062-1.15060915466708i</v>
      </c>
      <c r="L1661" t="str">
        <f t="shared" si="815"/>
        <v>0.0956283727312937-0.300779159169197i</v>
      </c>
      <c r="M1661" t="str">
        <f t="shared" si="816"/>
        <v>0.406381523432356-1.45138831383628i</v>
      </c>
      <c r="N1661" t="str">
        <f t="shared" si="817"/>
        <v>-1.90467214070199i</v>
      </c>
      <c r="O1661" t="str">
        <f t="shared" si="818"/>
        <v>-0.327707269413152-0.944779310513188i</v>
      </c>
      <c r="P1661" t="str">
        <f t="shared" si="819"/>
        <v>1.32770726941315+0.944779310513188i</v>
      </c>
      <c r="Q1661" t="str">
        <f t="shared" si="820"/>
        <v>-1.32770726941315+0.959892830188802i</v>
      </c>
      <c r="R1661" t="str">
        <f t="shared" si="821"/>
        <v>-0.318873198547469-0.942122888346585i</v>
      </c>
      <c r="S1661" t="str">
        <f t="shared" si="822"/>
        <v>0.212672751342752i</v>
      </c>
      <c r="T1661" t="str">
        <f t="shared" si="823"/>
        <v>0.200363866767649-0.0678156404645539i</v>
      </c>
      <c r="U1661" t="str">
        <f t="shared" si="824"/>
        <v>0.0000500000000000001-0.000930600050822666i</v>
      </c>
      <c r="V1661" t="str">
        <f t="shared" si="825"/>
        <v>0.00002-0.0104227205692138i</v>
      </c>
      <c r="W1661" t="str">
        <f t="shared" si="826"/>
        <v>0.0000422725184635324-0.000854493913489256i</v>
      </c>
      <c r="X1661" t="str">
        <f t="shared" si="827"/>
        <v>0.0000459120042444674-0.000854117227417008i</v>
      </c>
      <c r="Y1661" t="str">
        <f t="shared" si="828"/>
        <v>0.009+0.767553917125058i</v>
      </c>
      <c r="Z1661" t="str">
        <f t="shared" si="829"/>
        <v>-0.0133578758611492-0.00087619459484256i</v>
      </c>
      <c r="AA1661" t="str">
        <f t="shared" si="830"/>
        <v>0.184638580799131-15.6493190388824i</v>
      </c>
      <c r="AB1661" t="str">
        <f t="shared" si="831"/>
        <v>0.602727168379907-0.204000499733169i</v>
      </c>
      <c r="AC1661" t="str">
        <f t="shared" si="832"/>
        <v>0.948853243570814-0.957693202480756i</v>
      </c>
      <c r="AD1661" t="str">
        <f t="shared" si="833"/>
        <v>0.422156835862378+0.211092952161117i</v>
      </c>
      <c r="AE1661" t="str">
        <f t="shared" si="834"/>
        <v>-0.00545416010369221-0.00318964498789014i</v>
      </c>
      <c r="AF1661" t="str">
        <f t="shared" si="835"/>
        <v>-3.99525891121425-0.593146492272351i</v>
      </c>
      <c r="AG1661" t="str">
        <f t="shared" si="836"/>
        <v>1.01224069476728-0.0237743178028213i</v>
      </c>
      <c r="AH1661" t="str">
        <f t="shared" si="837"/>
        <v>0.0192768432775794+0.0162381016477213i</v>
      </c>
      <c r="AI1661">
        <f t="shared" si="838"/>
        <v>-31.970398540678922</v>
      </c>
      <c r="AJ1661">
        <f t="shared" si="839"/>
        <v>40.109550272116827</v>
      </c>
      <c r="AK1661"/>
      <c r="AL1661"/>
      <c r="AM1661"/>
      <c r="AN1661"/>
    </row>
    <row r="1662" spans="1:40" x14ac:dyDescent="0.35">
      <c r="A1662"/>
      <c r="B1662">
        <f t="shared" si="840"/>
        <v>152800</v>
      </c>
      <c r="C1662" s="237" t="str">
        <f t="shared" si="808"/>
        <v>-9.05986247649592E-07+0.00443603540897076i</v>
      </c>
      <c r="D1662" s="208" t="str">
        <f t="shared" si="809"/>
        <v>-1.64875246560783+0.0340096048021092i</v>
      </c>
      <c r="E1662" t="str">
        <f t="shared" si="810"/>
        <v>36500</v>
      </c>
      <c r="F1662" t="str">
        <f t="shared" si="811"/>
        <v>0.21505376344086</v>
      </c>
      <c r="G1662" t="str">
        <f t="shared" si="806"/>
        <v>0.21505376344086</v>
      </c>
      <c r="H1662" t="str">
        <f t="shared" si="812"/>
        <v>2.34672566384834+0.626831341357811i</v>
      </c>
      <c r="I1662" t="str">
        <f t="shared" si="813"/>
        <v>600.04419683565i</v>
      </c>
      <c r="J1662" t="str">
        <f t="shared" si="807"/>
        <v>-486.367792448152+131.270468853341i</v>
      </c>
      <c r="K1662" t="str">
        <f t="shared" si="814"/>
        <v>0.310372589113762-1.14995575411808i</v>
      </c>
      <c r="L1662" t="str">
        <f t="shared" si="815"/>
        <v>0.0955147190800549-0.300618425052062i</v>
      </c>
      <c r="M1662" t="str">
        <f t="shared" si="816"/>
        <v>0.405887308193817-1.45057417917014i</v>
      </c>
      <c r="N1662" t="str">
        <f t="shared" si="817"/>
        <v>-1.9059194701982i</v>
      </c>
      <c r="O1662" t="str">
        <f t="shared" si="818"/>
        <v>-0.328885465280475-0.944369816717606i</v>
      </c>
      <c r="P1662" t="str">
        <f t="shared" si="819"/>
        <v>1.32888546528048+0.944369816717606i</v>
      </c>
      <c r="Q1662" t="str">
        <f t="shared" si="820"/>
        <v>-1.32888546528048+0.961549653480594i</v>
      </c>
      <c r="R1662" t="str">
        <f t="shared" si="821"/>
        <v>-0.318852832236611-0.94136227669703i</v>
      </c>
      <c r="S1662" t="str">
        <f t="shared" si="822"/>
        <v>0.212812026229027i</v>
      </c>
      <c r="T1662" t="str">
        <f t="shared" si="823"/>
        <v>0.200333213519465-0.0678557172971372i</v>
      </c>
      <c r="U1662" t="str">
        <f t="shared" si="824"/>
        <v>0.0000499999999999998-0.000929991019375787i</v>
      </c>
      <c r="V1662" t="str">
        <f t="shared" si="825"/>
        <v>0.00002-0.0104158994170089i</v>
      </c>
      <c r="W1662" t="str">
        <f t="shared" si="826"/>
        <v>0.000042272517069669-0.000853934915647033i</v>
      </c>
      <c r="X1662" t="str">
        <f t="shared" si="827"/>
        <v>0.0000459072310116634-0.000853558496379285i</v>
      </c>
      <c r="Y1662" t="str">
        <f t="shared" si="828"/>
        <v>0.009+0.768056571949633i</v>
      </c>
      <c r="Z1662" t="str">
        <f t="shared" si="829"/>
        <v>-0.0133403851945213-0.000875338922370488i</v>
      </c>
      <c r="AA1662" t="str">
        <f t="shared" si="830"/>
        <v>0.184396385272581-15.6390574033325i</v>
      </c>
      <c r="AB1662" t="str">
        <f t="shared" si="831"/>
        <v>0.602634958413222-0.204121057377669i</v>
      </c>
      <c r="AC1662" t="str">
        <f t="shared" si="832"/>
        <v>0.948509145836882-0.957016856664189i</v>
      </c>
      <c r="AD1662" t="str">
        <f t="shared" si="833"/>
        <v>0.422434908165453+0.211021972174509i</v>
      </c>
      <c r="AE1662" t="str">
        <f t="shared" si="834"/>
        <v>-0.00545072864881968-0.00318488811060075i</v>
      </c>
      <c r="AF1662" t="str">
        <f t="shared" si="835"/>
        <v>-3.99547812945617-0.592821736555702i</v>
      </c>
      <c r="AG1662" t="str">
        <f t="shared" si="836"/>
        <v>1.01222865034673-0.023774610962502i</v>
      </c>
      <c r="AH1662" t="str">
        <f t="shared" si="837"/>
        <v>0.0192690264672579+0.0162162717050343i</v>
      </c>
      <c r="AI1662">
        <f t="shared" si="838"/>
        <v>-31.977307260037794</v>
      </c>
      <c r="AJ1662">
        <f t="shared" si="839"/>
        <v>40.08302369250589</v>
      </c>
      <c r="AK1662"/>
      <c r="AL1662"/>
      <c r="AM1662"/>
      <c r="AN1662"/>
    </row>
    <row r="1663" spans="1:40" x14ac:dyDescent="0.35">
      <c r="A1663"/>
      <c r="B1663">
        <f t="shared" si="840"/>
        <v>152900</v>
      </c>
      <c r="C1663" s="237" t="str">
        <f t="shared" si="808"/>
        <v>-9.04801564925792E-07+0.00443313414341205i</v>
      </c>
      <c r="D1663" s="208" t="str">
        <f t="shared" si="809"/>
        <v>-1.64875245652526+0.0339873617661591i</v>
      </c>
      <c r="E1663" t="str">
        <f t="shared" si="810"/>
        <v>36500</v>
      </c>
      <c r="F1663" t="str">
        <f t="shared" si="811"/>
        <v>0.21505376344086</v>
      </c>
      <c r="G1663" t="str">
        <f t="shared" si="806"/>
        <v>0.21505376344086</v>
      </c>
      <c r="H1663" t="str">
        <f t="shared" si="812"/>
        <v>2.34694450544108+0.626484655863999i</v>
      </c>
      <c r="I1663" t="str">
        <f t="shared" si="813"/>
        <v>600.436895917349i</v>
      </c>
      <c r="J1663" t="str">
        <f t="shared" si="807"/>
        <v>-487.005917148987+131.356378846047i</v>
      </c>
      <c r="K1663" t="str">
        <f t="shared" si="814"/>
        <v>0.30999271025965-1.14930302963391i</v>
      </c>
      <c r="L1663" t="str">
        <f t="shared" si="815"/>
        <v>0.0954012611210722-0.300457839046168i</v>
      </c>
      <c r="M1663" t="str">
        <f t="shared" si="816"/>
        <v>0.405393971380722-1.44976086868008i</v>
      </c>
      <c r="N1663" t="str">
        <f t="shared" si="817"/>
        <v>-1.9071667996944i</v>
      </c>
      <c r="O1663" t="str">
        <f t="shared" si="818"/>
        <v>-0.330063149457695-0.943958853642502i</v>
      </c>
      <c r="P1663" t="str">
        <f t="shared" si="819"/>
        <v>1.3300631494577+0.943958853642502i</v>
      </c>
      <c r="Q1663" t="str">
        <f t="shared" si="820"/>
        <v>-1.3300631494577+0.963207946051898i</v>
      </c>
      <c r="R1663" t="str">
        <f t="shared" si="821"/>
        <v>-0.318832448659605-0.940602558728663i</v>
      </c>
      <c r="S1663" t="str">
        <f t="shared" si="822"/>
        <v>0.212951301115302i</v>
      </c>
      <c r="T1663" t="str">
        <f t="shared" si="823"/>
        <v>0.200302538713651-0.0678957847798406i</v>
      </c>
      <c r="U1663" t="str">
        <f t="shared" si="824"/>
        <v>0.00005-0.000929382784569135i</v>
      </c>
      <c r="V1663" t="str">
        <f t="shared" si="825"/>
        <v>0.00002-0.0104090871871743i</v>
      </c>
      <c r="W1663" t="str">
        <f t="shared" si="826"/>
        <v>0.0000422725156748936-0.000853376649146641i</v>
      </c>
      <c r="X1663" t="str">
        <f t="shared" si="827"/>
        <v>0.0000459024671373265-0.000853000496294422i</v>
      </c>
      <c r="Y1663" t="str">
        <f t="shared" si="828"/>
        <v>0.009+0.768559226774207i</v>
      </c>
      <c r="Z1663" t="str">
        <f t="shared" si="829"/>
        <v>-0.0133229288757913-0.000874484923861883i</v>
      </c>
      <c r="AA1663" t="str">
        <f t="shared" si="830"/>
        <v>0.184154666367119-15.6288092295681i</v>
      </c>
      <c r="AB1663" t="str">
        <f t="shared" si="831"/>
        <v>0.602542683597672-0.204241586896207i</v>
      </c>
      <c r="AC1663" t="str">
        <f t="shared" si="832"/>
        <v>0.948165710990815-0.956341112422342i</v>
      </c>
      <c r="AD1663" t="str">
        <f t="shared" si="833"/>
        <v>0.422712932494625+0.210950645949852i</v>
      </c>
      <c r="AE1663" t="str">
        <f t="shared" si="834"/>
        <v>-0.005447301174941-0.00318013653888011i</v>
      </c>
      <c r="AF1663" t="str">
        <f t="shared" si="835"/>
        <v>-3.99569696196634-0.59249729409784i</v>
      </c>
      <c r="AG1663" t="str">
        <f t="shared" si="836"/>
        <v>1.01221660210047-0.023774901090718i</v>
      </c>
      <c r="AH1663" t="str">
        <f t="shared" si="837"/>
        <v>0.0192612140641166+0.0161944652345905i</v>
      </c>
      <c r="AI1663">
        <f t="shared" si="838"/>
        <v>-31.984213234522329</v>
      </c>
      <c r="AJ1663">
        <f t="shared" si="839"/>
        <v>40.056489317910177</v>
      </c>
      <c r="AK1663"/>
      <c r="AL1663"/>
      <c r="AM1663"/>
      <c r="AN1663"/>
    </row>
    <row r="1664" spans="1:40" x14ac:dyDescent="0.35">
      <c r="A1664"/>
      <c r="B1664">
        <f t="shared" si="840"/>
        <v>153000</v>
      </c>
      <c r="C1664" s="237" t="str">
        <f t="shared" si="808"/>
        <v>-9.03619204349962E-07+0.00443023667035687i</v>
      </c>
      <c r="D1664" s="208" t="str">
        <f t="shared" si="809"/>
        <v>-1.64875244746049+0.0339651478060694i</v>
      </c>
      <c r="E1664" t="str">
        <f t="shared" si="810"/>
        <v>36500</v>
      </c>
      <c r="F1664" t="str">
        <f t="shared" si="811"/>
        <v>0.21505376344086</v>
      </c>
      <c r="G1664" t="str">
        <f t="shared" si="806"/>
        <v>0.21505376344086</v>
      </c>
      <c r="H1664" t="str">
        <f t="shared" si="812"/>
        <v>2.34716296216132+0.626138312344037i</v>
      </c>
      <c r="I1664" t="str">
        <f t="shared" si="813"/>
        <v>600.829594999048i</v>
      </c>
      <c r="J1664" t="str">
        <f t="shared" si="807"/>
        <v>-487.644459334088+131.442288838752i</v>
      </c>
      <c r="K1664" t="str">
        <f t="shared" si="814"/>
        <v>0.309613512546374-1.1486509803053i</v>
      </c>
      <c r="L1664" t="str">
        <f t="shared" si="815"/>
        <v>0.0952879984220139-0.300297400998284i</v>
      </c>
      <c r="M1664" t="str">
        <f t="shared" si="816"/>
        <v>0.404901510968388-1.44894838130358i</v>
      </c>
      <c r="N1664" t="str">
        <f t="shared" si="817"/>
        <v>-1.9084141291906i</v>
      </c>
      <c r="O1664" t="str">
        <f t="shared" si="818"/>
        <v>-0.331240320112544-0.943546421927262i</v>
      </c>
      <c r="P1664" t="str">
        <f t="shared" si="819"/>
        <v>1.33124032011254+0.943546421927262i</v>
      </c>
      <c r="Q1664" t="str">
        <f t="shared" si="820"/>
        <v>-1.33124032011254+0.964867707263338i</v>
      </c>
      <c r="R1664" t="str">
        <f t="shared" si="821"/>
        <v>-0.318812047807868-0.939843732676155i</v>
      </c>
      <c r="S1664" t="str">
        <f t="shared" si="822"/>
        <v>0.213090576001578i</v>
      </c>
      <c r="T1664" t="str">
        <f t="shared" si="823"/>
        <v>0.200271842347435-0.0679358429036212i</v>
      </c>
      <c r="U1664" t="str">
        <f t="shared" si="824"/>
        <v>0.0000500000000000002-0.000928775344840662i</v>
      </c>
      <c r="V1664" t="str">
        <f t="shared" si="825"/>
        <v>0.00002-0.0104022838622154i</v>
      </c>
      <c r="W1664" t="str">
        <f t="shared" si="826"/>
        <v>0.0000422725142792054-0.000852819112554061i</v>
      </c>
      <c r="X1664" t="str">
        <f t="shared" si="827"/>
        <v>0.0000458977125969956-0.000852443225729275i</v>
      </c>
      <c r="Y1664" t="str">
        <f t="shared" si="828"/>
        <v>0.009+0.769061881598781i</v>
      </c>
      <c r="Z1664" t="str">
        <f t="shared" si="829"/>
        <v>-0.0133055068150552-0.000873632594580656i</v>
      </c>
      <c r="AA1664" t="str">
        <f t="shared" si="830"/>
        <v>0.18391342283194-15.6185744910915i</v>
      </c>
      <c r="AB1664" t="str">
        <f t="shared" si="831"/>
        <v>0.602450343924918-0.20436208826158i</v>
      </c>
      <c r="AC1664" t="str">
        <f t="shared" si="832"/>
        <v>0.947822937552189-0.955665968967564i</v>
      </c>
      <c r="AD1664" t="str">
        <f t="shared" si="833"/>
        <v>0.422990908439139+0.210878973484828i</v>
      </c>
      <c r="AE1664" t="str">
        <f t="shared" si="834"/>
        <v>-0.00544387767019527-0.00317539026367792i</v>
      </c>
      <c r="AF1664" t="str">
        <f t="shared" si="835"/>
        <v>-3.99591540962181-0.592173164537968i</v>
      </c>
      <c r="AG1664" t="str">
        <f t="shared" si="836"/>
        <v>1.01220455003563-0.0237751881700733i</v>
      </c>
      <c r="AH1664" t="str">
        <f t="shared" si="837"/>
        <v>0.0192534060494286+0.0161726821961772i</v>
      </c>
      <c r="AI1664">
        <f t="shared" si="838"/>
        <v>-31.99111646990497</v>
      </c>
      <c r="AJ1664">
        <f t="shared" si="839"/>
        <v>40.02994715690491</v>
      </c>
      <c r="AK1664"/>
      <c r="AL1664"/>
      <c r="AM1664"/>
      <c r="AN1664"/>
    </row>
    <row r="1665" spans="1:40" x14ac:dyDescent="0.35">
      <c r="A1665"/>
      <c r="B1665">
        <f t="shared" si="840"/>
        <v>153100</v>
      </c>
      <c r="C1665" s="237" t="str">
        <f t="shared" si="808"/>
        <v>-9.02439159857073E-07+0.00442734298237378i</v>
      </c>
      <c r="D1665" s="208" t="str">
        <f t="shared" si="809"/>
        <v>-1.64875243841349+0.0339429628648657i</v>
      </c>
      <c r="E1665" t="str">
        <f t="shared" si="810"/>
        <v>36500</v>
      </c>
      <c r="F1665" t="str">
        <f t="shared" si="811"/>
        <v>0.21505376344086</v>
      </c>
      <c r="G1665" t="str">
        <f t="shared" si="806"/>
        <v>0.21505376344086</v>
      </c>
      <c r="H1665" t="str">
        <f t="shared" si="812"/>
        <v>2.3473810348838+0.625792310380422i</v>
      </c>
      <c r="I1665" t="str">
        <f t="shared" si="813"/>
        <v>601.222294080747i</v>
      </c>
      <c r="J1665" t="str">
        <f t="shared" si="807"/>
        <v>-488.283419003455+131.528198831456i</v>
      </c>
      <c r="K1665" t="str">
        <f t="shared" si="814"/>
        <v>0.309234994386104-1.1479996052242i</v>
      </c>
      <c r="L1665" t="str">
        <f t="shared" si="815"/>
        <v>0.0951749305516904-0.300137110755221i</v>
      </c>
      <c r="M1665" t="str">
        <f t="shared" si="816"/>
        <v>0.404409924937794-1.44813671597942i</v>
      </c>
      <c r="N1665" t="str">
        <f t="shared" si="817"/>
        <v>-1.9096614586868i</v>
      </c>
      <c r="O1665" t="str">
        <f t="shared" si="818"/>
        <v>-0.332416975413544-0.94313252221356i</v>
      </c>
      <c r="P1665" t="str">
        <f t="shared" si="819"/>
        <v>1.33241697541354+0.94313252221356i</v>
      </c>
      <c r="Q1665" t="str">
        <f t="shared" si="820"/>
        <v>-1.33241697541354+0.96652893647324i</v>
      </c>
      <c r="R1665" t="str">
        <f t="shared" si="821"/>
        <v>-0.318791629672822-0.939085796778786i</v>
      </c>
      <c r="S1665" t="str">
        <f t="shared" si="822"/>
        <v>0.213229850887853i</v>
      </c>
      <c r="T1665" t="str">
        <f t="shared" si="823"/>
        <v>0.200241124418041-0.0679758916594315i</v>
      </c>
      <c r="U1665" t="str">
        <f t="shared" si="824"/>
        <v>0.0000499999999999999-0.000928168698632401i</v>
      </c>
      <c r="V1665" t="str">
        <f t="shared" si="825"/>
        <v>0.00002-0.0103954894246829i</v>
      </c>
      <c r="W1665" t="str">
        <f t="shared" si="826"/>
        <v>0.0000422725128826048-0.000852262304439044i</v>
      </c>
      <c r="X1665" t="str">
        <f t="shared" si="827"/>
        <v>0.0000458929673662905-0.000851886683254456i</v>
      </c>
      <c r="Y1665" t="str">
        <f t="shared" si="828"/>
        <v>0.009+0.769564536423356i</v>
      </c>
      <c r="Z1665" t="str">
        <f t="shared" si="829"/>
        <v>-0.013288118922703-0.000872781929807875i</v>
      </c>
      <c r="AA1665" t="str">
        <f t="shared" si="830"/>
        <v>0.183672653420345-15.6083531614742i</v>
      </c>
      <c r="AB1665" t="str">
        <f t="shared" si="831"/>
        <v>0.602357939386611-0.204482561446572i</v>
      </c>
      <c r="AC1665" t="str">
        <f t="shared" si="832"/>
        <v>0.947480824044725-0.954991425513153i</v>
      </c>
      <c r="AD1665" t="str">
        <f t="shared" si="833"/>
        <v>0.423268835588121+0.210806954777579i</v>
      </c>
      <c r="AE1665" t="str">
        <f t="shared" si="834"/>
        <v>-0.00544045812276126-0.00317064927596947i</v>
      </c>
      <c r="AF1665" t="str">
        <f t="shared" si="835"/>
        <v>-3.99613347329729-0.591849347515556i</v>
      </c>
      <c r="AG1665" t="str">
        <f t="shared" si="836"/>
        <v>1.01219249415933-0.02377547218321i</v>
      </c>
      <c r="AH1665" t="str">
        <f t="shared" si="837"/>
        <v>0.0192456024045318+0.0161509225496925i</v>
      </c>
      <c r="AI1665">
        <f t="shared" si="838"/>
        <v>-31.998016971948168</v>
      </c>
      <c r="AJ1665">
        <f t="shared" si="839"/>
        <v>40.003397218039417</v>
      </c>
      <c r="AK1665"/>
      <c r="AL1665"/>
      <c r="AM1665"/>
      <c r="AN1665"/>
    </row>
    <row r="1666" spans="1:40" x14ac:dyDescent="0.35">
      <c r="A1666"/>
      <c r="B1666">
        <f t="shared" si="840"/>
        <v>153200</v>
      </c>
      <c r="C1666" s="237" t="str">
        <f t="shared" si="808"/>
        <v>-9.01261425401888E-07+0.00442445307205078i</v>
      </c>
      <c r="D1666" s="208" t="str">
        <f t="shared" si="809"/>
        <v>-1.64875242938419+0.0339208068857227i</v>
      </c>
      <c r="E1666" t="str">
        <f t="shared" si="810"/>
        <v>36500</v>
      </c>
      <c r="F1666" t="str">
        <f t="shared" si="811"/>
        <v>0.21505376344086</v>
      </c>
      <c r="G1666" t="str">
        <f t="shared" si="806"/>
        <v>0.21505376344086</v>
      </c>
      <c r="H1666" t="str">
        <f t="shared" si="812"/>
        <v>2.34759872448079+0.625446649556022i</v>
      </c>
      <c r="I1666" t="str">
        <f t="shared" si="813"/>
        <v>601.614993162445i</v>
      </c>
      <c r="J1666" t="str">
        <f t="shared" si="807"/>
        <v>-488.922796157089+131.614108824162i</v>
      </c>
      <c r="K1666" t="str">
        <f t="shared" si="814"/>
        <v>0.308857154195512-1.14734890348373i</v>
      </c>
      <c r="L1666" t="str">
        <f t="shared" si="815"/>
        <v>0.0950620570800483-0.299976968163825i</v>
      </c>
      <c r="M1666" t="str">
        <f t="shared" si="816"/>
        <v>0.40391921127556-1.44732587164756i</v>
      </c>
      <c r="N1666" t="str">
        <f t="shared" si="817"/>
        <v>-1.91090878818301i</v>
      </c>
      <c r="O1666" t="str">
        <f t="shared" si="818"/>
        <v>-0.333593113530027-0.94271715514535i</v>
      </c>
      <c r="P1666" t="str">
        <f t="shared" si="819"/>
        <v>1.33359311353003+0.94271715514535i</v>
      </c>
      <c r="Q1666" t="str">
        <f t="shared" si="820"/>
        <v>-1.33359311353003+0.96819163303766i</v>
      </c>
      <c r="R1666" t="str">
        <f t="shared" si="821"/>
        <v>-0.318771194245866-0.938328749280425i</v>
      </c>
      <c r="S1666" t="str">
        <f t="shared" si="822"/>
        <v>0.213369125774129i</v>
      </c>
      <c r="T1666" t="str">
        <f t="shared" si="823"/>
        <v>0.200210384922696-0.0680159310382155i</v>
      </c>
      <c r="U1666" t="str">
        <f t="shared" si="824"/>
        <v>0.0000500000000000001-0.000927562844390477i</v>
      </c>
      <c r="V1666" t="str">
        <f t="shared" si="825"/>
        <v>0.00002-0.0103887038571733i</v>
      </c>
      <c r="W1666" t="str">
        <f t="shared" si="826"/>
        <v>0.0000422725114850921-0.000851706223375068i</v>
      </c>
      <c r="X1666" t="str">
        <f t="shared" si="827"/>
        <v>0.0000458882314209113-0.000851330867444308i</v>
      </c>
      <c r="Y1666" t="str">
        <f t="shared" si="828"/>
        <v>0.009+0.77006719124793i</v>
      </c>
      <c r="Z1666" t="str">
        <f t="shared" si="829"/>
        <v>-0.013270765109418-0.000871932924841686i</v>
      </c>
      <c r="AA1666" t="str">
        <f t="shared" si="830"/>
        <v>0.183432356889723-15.5981452143572i</v>
      </c>
      <c r="AB1666" t="str">
        <f t="shared" si="831"/>
        <v>0.602265469974408-0.20460300642394i</v>
      </c>
      <c r="AC1666" t="str">
        <f t="shared" si="832"/>
        <v>0.947139368996327-0.954317481273304i</v>
      </c>
      <c r="AD1666" t="str">
        <f t="shared" si="833"/>
        <v>0.42354671353059+0.210734589826698i</v>
      </c>
      <c r="AE1666" t="str">
        <f t="shared" si="834"/>
        <v>-0.00543704252085749-0.00316591356675546i</v>
      </c>
      <c r="AF1666" t="str">
        <f t="shared" si="835"/>
        <v>-3.99635115386498-0.591525842670299i</v>
      </c>
      <c r="AG1666" t="str">
        <f t="shared" si="836"/>
        <v>1.01218043447871-0.0237757531128101i</v>
      </c>
      <c r="AH1666" t="str">
        <f t="shared" si="837"/>
        <v>0.0192378031108268+0.0161291862551447i</v>
      </c>
      <c r="AI1666">
        <f t="shared" si="838"/>
        <v>-32.004914746404943</v>
      </c>
      <c r="AJ1666">
        <f t="shared" si="839"/>
        <v>39.976839509839436</v>
      </c>
      <c r="AK1666"/>
      <c r="AL1666"/>
      <c r="AM1666"/>
      <c r="AN1666"/>
    </row>
    <row r="1667" spans="1:40" x14ac:dyDescent="0.35">
      <c r="A1667"/>
      <c r="B1667">
        <f t="shared" si="840"/>
        <v>153300</v>
      </c>
      <c r="C1667" s="237" t="str">
        <f t="shared" si="808"/>
        <v>-9.00085994958878E-07+0.00442156693199518i</v>
      </c>
      <c r="D1667" s="208" t="str">
        <f t="shared" si="809"/>
        <v>-1.64875242037256+0.0338986798119631i</v>
      </c>
      <c r="E1667" t="str">
        <f t="shared" si="810"/>
        <v>36500</v>
      </c>
      <c r="F1667" t="str">
        <f t="shared" si="811"/>
        <v>0.21505376344086</v>
      </c>
      <c r="G1667" t="str">
        <f t="shared" si="806"/>
        <v>0.21505376344086</v>
      </c>
      <c r="H1667" t="str">
        <f t="shared" si="812"/>
        <v>2.34781603182221+0.625101329454128i</v>
      </c>
      <c r="I1667" t="str">
        <f t="shared" si="813"/>
        <v>602.007692244144i</v>
      </c>
      <c r="J1667" t="str">
        <f t="shared" si="807"/>
        <v>-489.562590794988+131.700018816867i</v>
      </c>
      <c r="K1667" t="str">
        <f t="shared" si="814"/>
        <v>0.308479990395747-1.14669887417824i</v>
      </c>
      <c r="L1667" t="str">
        <f t="shared" si="815"/>
        <v>0.0949493775781716-0.299816973070984i</v>
      </c>
      <c r="M1667" t="str">
        <f t="shared" si="816"/>
        <v>0.403429367973919-1.44651584724922i</v>
      </c>
      <c r="N1667" t="str">
        <f t="shared" si="817"/>
        <v>-1.91215611767921i</v>
      </c>
      <c r="O1667" t="str">
        <f t="shared" si="818"/>
        <v>-0.334768732632103-0.94230032136888i</v>
      </c>
      <c r="P1667" t="str">
        <f t="shared" si="819"/>
        <v>1.3347687326321+0.94230032136888i</v>
      </c>
      <c r="Q1667" t="str">
        <f t="shared" si="820"/>
        <v>-1.3347687326321+0.96985579631033i</v>
      </c>
      <c r="R1667" t="str">
        <f t="shared" si="821"/>
        <v>-0.31875074151838-0.937572588429541i</v>
      </c>
      <c r="S1667" t="str">
        <f t="shared" si="822"/>
        <v>0.213508400660404i</v>
      </c>
      <c r="T1667" t="str">
        <f t="shared" si="823"/>
        <v>0.200179623858627-0.0680559610309071i</v>
      </c>
      <c r="U1667" t="str">
        <f t="shared" si="824"/>
        <v>0.0000499999999999998-0.000926957780565038i</v>
      </c>
      <c r="V1667" t="str">
        <f t="shared" si="825"/>
        <v>0.00002-0.0103819271423285i</v>
      </c>
      <c r="W1667" t="str">
        <f t="shared" si="826"/>
        <v>0.0000422725100866669-0.000851150867939331i</v>
      </c>
      <c r="X1667" t="str">
        <f t="shared" si="827"/>
        <v>0.0000458835047366354-0.000850775776876878i</v>
      </c>
      <c r="Y1667" t="str">
        <f t="shared" si="828"/>
        <v>0.009+0.770569846072504i</v>
      </c>
      <c r="Z1667" t="str">
        <f t="shared" si="829"/>
        <v>-0.0132534452861748-0.000871085574997183i</v>
      </c>
      <c r="AA1667" t="str">
        <f t="shared" si="830"/>
        <v>0.183192532001533-15.5879506234507i</v>
      </c>
      <c r="AB1667" t="str">
        <f t="shared" si="831"/>
        <v>0.602172935679968-0.204723423166412i</v>
      </c>
      <c r="AC1667" t="str">
        <f t="shared" si="832"/>
        <v>0.946798570939046-0.953644135463142i</v>
      </c>
      <c r="AD1667" t="str">
        <f t="shared" si="833"/>
        <v>0.423824541855452+0.21066187863124i</v>
      </c>
      <c r="AE1667" t="str">
        <f t="shared" si="834"/>
        <v>-0.00543363085274189-0.00316118312706203i</v>
      </c>
      <c r="AF1667" t="str">
        <f t="shared" si="835"/>
        <v>-3.99656845219477-0.591202649642165i</v>
      </c>
      <c r="AG1667" t="str">
        <f t="shared" si="836"/>
        <v>1.01216837100092-0.0237760309415944i</v>
      </c>
      <c r="AH1667" t="str">
        <f t="shared" si="837"/>
        <v>0.0192300081497785+0.0161074732726521i</v>
      </c>
      <c r="AI1667">
        <f t="shared" si="838"/>
        <v>-32.011809799018401</v>
      </c>
      <c r="AJ1667">
        <f t="shared" si="839"/>
        <v>39.950274040804842</v>
      </c>
      <c r="AK1667"/>
      <c r="AL1667"/>
      <c r="AM1667"/>
      <c r="AN1667"/>
    </row>
    <row r="1668" spans="1:40" x14ac:dyDescent="0.35">
      <c r="A1668"/>
      <c r="B1668">
        <f t="shared" si="840"/>
        <v>153400</v>
      </c>
      <c r="C1668" s="237" t="str">
        <f t="shared" si="808"/>
        <v>-8.98912862522144E-07+0.00441868455483357i</v>
      </c>
      <c r="D1668" s="208" t="str">
        <f t="shared" si="809"/>
        <v>-1.64875241137854+0.0338765815870574i</v>
      </c>
      <c r="E1668" t="str">
        <f t="shared" si="810"/>
        <v>36500</v>
      </c>
      <c r="F1668" t="str">
        <f t="shared" si="811"/>
        <v>0.21505376344086</v>
      </c>
      <c r="G1668" t="str">
        <f t="shared" si="806"/>
        <v>0.21505376344086</v>
      </c>
      <c r="H1668" t="str">
        <f t="shared" si="812"/>
        <v>2.3480329577756+0.624756349658409i</v>
      </c>
      <c r="I1668" t="str">
        <f t="shared" si="813"/>
        <v>602.400391325843i</v>
      </c>
      <c r="J1668" t="str">
        <f t="shared" si="807"/>
        <v>-490.202802917154+131.785928809572i</v>
      </c>
      <c r="K1668" t="str">
        <f t="shared" si="814"/>
        <v>0.308103501412433-1.14604951640325i</v>
      </c>
      <c r="L1668" t="str">
        <f t="shared" si="815"/>
        <v>0.0948368916182734-0.299657125323625i</v>
      </c>
      <c r="M1668" t="str">
        <f t="shared" si="816"/>
        <v>0.402940393030706-1.44570664172688i</v>
      </c>
      <c r="N1668" t="str">
        <f t="shared" si="817"/>
        <v>-1.91340344717541i</v>
      </c>
      <c r="O1668" t="str">
        <f t="shared" si="818"/>
        <v>-0.335943830890718-0.94188202153267i</v>
      </c>
      <c r="P1668" t="str">
        <f t="shared" si="819"/>
        <v>1.33594383089072+0.94188202153267i</v>
      </c>
      <c r="Q1668" t="str">
        <f t="shared" si="820"/>
        <v>-1.33594383089072+0.97152142564274i</v>
      </c>
      <c r="R1668" t="str">
        <f t="shared" si="821"/>
        <v>-0.318730271481763-0.936817312479139i</v>
      </c>
      <c r="S1668" t="str">
        <f t="shared" si="822"/>
        <v>0.21364767554668i</v>
      </c>
      <c r="T1668" t="str">
        <f t="shared" si="823"/>
        <v>0.200148841223056-0.0680959816284409i</v>
      </c>
      <c r="U1668" t="str">
        <f t="shared" si="824"/>
        <v>0.00005-0.000926353505610306i</v>
      </c>
      <c r="V1668" t="str">
        <f t="shared" si="825"/>
        <v>0.00002-0.0103751592628354i</v>
      </c>
      <c r="W1668" t="str">
        <f t="shared" si="826"/>
        <v>0.0000422725086873293-0.000850596236712743i</v>
      </c>
      <c r="X1668" t="str">
        <f t="shared" si="827"/>
        <v>0.0000458787872893208-0.00085022141013395i</v>
      </c>
      <c r="Y1668" t="str">
        <f t="shared" si="828"/>
        <v>0.009+0.771072500897079i</v>
      </c>
      <c r="Z1668" t="str">
        <f t="shared" si="829"/>
        <v>-0.0132361593642392-0.000870239875606406i</v>
      </c>
      <c r="AA1668" t="str">
        <f t="shared" si="830"/>
        <v>0.182953177521289-15.5777693625334i</v>
      </c>
      <c r="AB1668" t="str">
        <f t="shared" si="831"/>
        <v>0.602080336494934-0.204843811646718i</v>
      </c>
      <c r="AC1668" t="str">
        <f t="shared" si="832"/>
        <v>0.946458428409018-0.952971387298717i</v>
      </c>
      <c r="AD1668" t="str">
        <f t="shared" si="833"/>
        <v>0.424102320151511+0.210588821190715i</v>
      </c>
      <c r="AE1668" t="str">
        <f t="shared" si="834"/>
        <v>-0.00543022310671188-0.00315645794794061i</v>
      </c>
      <c r="AF1668" t="str">
        <f t="shared" si="835"/>
        <v>-3.99678536915414-0.590879768071352i</v>
      </c>
      <c r="AG1668" t="str">
        <f t="shared" si="836"/>
        <v>1.01215630373313-0.0237763056523226i</v>
      </c>
      <c r="AH1668" t="str">
        <f t="shared" si="837"/>
        <v>0.0192222175029152+0.0160857835624432i</v>
      </c>
      <c r="AI1668">
        <f t="shared" si="838"/>
        <v>-32.018702135521792</v>
      </c>
      <c r="AJ1668">
        <f t="shared" si="839"/>
        <v>39.923700819411607</v>
      </c>
      <c r="AK1668"/>
      <c r="AL1668"/>
      <c r="AM1668"/>
      <c r="AN1668"/>
    </row>
    <row r="1669" spans="1:40" x14ac:dyDescent="0.35">
      <c r="A1669"/>
      <c r="B1669">
        <f t="shared" si="840"/>
        <v>153500</v>
      </c>
      <c r="C1669" s="237" t="str">
        <f t="shared" si="808"/>
        <v>-8.97742022105352E-07+0.00441580593321178i</v>
      </c>
      <c r="D1669" s="208" t="str">
        <f t="shared" si="809"/>
        <v>-1.6487524024021+0.0338545121546237i</v>
      </c>
      <c r="E1669" t="str">
        <f t="shared" si="810"/>
        <v>36500</v>
      </c>
      <c r="F1669" t="str">
        <f t="shared" si="811"/>
        <v>0.21505376344086</v>
      </c>
      <c r="G1669" t="str">
        <f t="shared" ref="G1669:G1732" si="841">IF($C$11=$C$7,$C$24,F1669)</f>
        <v>0.21505376344086</v>
      </c>
      <c r="H1669" t="str">
        <f t="shared" si="812"/>
        <v>2.34824950320611+0.624411709752958i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0.0947245987736965-0.299497424768722i</v>
      </c>
      <c r="M1669" t="str">
        <f t="shared" si="816"/>
        <v>0.402452284449344-1.44489825402421i</v>
      </c>
      <c r="N1669" t="str">
        <f t="shared" si="817"/>
        <v>-1.91465077667162i</v>
      </c>
      <c r="O1669" t="str">
        <f t="shared" si="818"/>
        <v>-0.337118406477627-0.941462256287519i</v>
      </c>
      <c r="P1669" t="str">
        <f t="shared" si="819"/>
        <v>1.33711840647763+0.941462256287519i</v>
      </c>
      <c r="Q1669" t="str">
        <f t="shared" si="820"/>
        <v>-1.33711840647763+0.973188520384101i</v>
      </c>
      <c r="R1669" t="str">
        <f t="shared" si="821"/>
        <v>-0.318709784127381-0.936062919686777i</v>
      </c>
      <c r="S1669" t="str">
        <f t="shared" si="822"/>
        <v>0.213786950432955i</v>
      </c>
      <c r="T1669" t="str">
        <f t="shared" si="823"/>
        <v>0.200118037013204-0.0681359928217382i</v>
      </c>
      <c r="U1669" t="str">
        <f t="shared" si="824"/>
        <v>0.0000500000000000002-0.000925750017984504i</v>
      </c>
      <c r="V1669" t="str">
        <f t="shared" si="825"/>
        <v>0.00002-0.0103684002014264i</v>
      </c>
      <c r="W1669" t="str">
        <f t="shared" si="826"/>
        <v>0.0000422725072870795-0.000850042328279912i</v>
      </c>
      <c r="X1669" t="str">
        <f t="shared" si="827"/>
        <v>0.0000458740790549031-0.000849667765800966i</v>
      </c>
      <c r="Y1669" t="str">
        <f t="shared" si="828"/>
        <v>0.009+0.771575155721653i</v>
      </c>
      <c r="Z1669" t="str">
        <f t="shared" si="829"/>
        <v>-0.0132189072551657-0.000869395822018219i</v>
      </c>
      <c r="AA1669" t="str">
        <f t="shared" si="830"/>
        <v>0.182714292218547-15.5676014054532i</v>
      </c>
      <c r="AB1669" t="str">
        <f t="shared" si="831"/>
        <v>0.601987672410946-0.204964171837548i</v>
      </c>
      <c r="AC1669" t="str">
        <f t="shared" si="832"/>
        <v>0.946118939946537-0.952299235996963i</v>
      </c>
      <c r="AD1669" t="str">
        <f t="shared" si="833"/>
        <v>0.424380048007458+0.21051541750508i</v>
      </c>
      <c r="AE1669" t="str">
        <f t="shared" si="834"/>
        <v>-0.00542681927110402-0.00315173802046771i</v>
      </c>
      <c r="AF1669" t="str">
        <f t="shared" si="835"/>
        <v>-3.99700190560821-0.590557197598334i</v>
      </c>
      <c r="AG1669" t="str">
        <f t="shared" si="836"/>
        <v>1.01214423268248-0.0237765772277939i</v>
      </c>
      <c r="AH1669" t="str">
        <f t="shared" si="837"/>
        <v>0.0192144311518289+0.0160641170848556i</v>
      </c>
      <c r="AI1669">
        <f t="shared" si="838"/>
        <v>-32.025591761638594</v>
      </c>
      <c r="AJ1669">
        <f t="shared" si="839"/>
        <v>39.897119854109796</v>
      </c>
      <c r="AK1669"/>
      <c r="AL1669"/>
      <c r="AM1669"/>
      <c r="AN1669"/>
    </row>
    <row r="1670" spans="1:40" x14ac:dyDescent="0.35">
      <c r="A1670"/>
      <c r="B1670">
        <f t="shared" si="840"/>
        <v>153600</v>
      </c>
      <c r="C1670" s="237" t="str">
        <f t="shared" ref="C1670:C1733" si="843">IMPRODUCT(COMPLEX(-1,0),IMDIV(IMPRODUCT(G1670,COMPLEX($C$100+$C$101,0)),COMPLEX($C$100,2*PI()*B1670*$C$103*$C$102*(2*$C$100+$C$101))))</f>
        <v>-8.96573467741643E-07+0.00441293105979476i</v>
      </c>
      <c r="D1670" s="208" t="str">
        <f t="shared" ref="D1670:D1733" si="844">IMPRODUCT(COMPLEX($C$106,0),IMSUB(C1670,G1670))</f>
        <v>-1.64875239344318+0.0338324714584265i</v>
      </c>
      <c r="E1670" t="str">
        <f t="shared" ref="E1670:E1733" si="845">IMDIV(COMPLEX($C$20*10^3,0),COMPLEX(1,2*PI()*B1670*$C$20*1000*$C$29*10^-12))</f>
        <v>36500</v>
      </c>
      <c r="F1670" t="str">
        <f t="shared" ref="F1670:F1733" si="846">IMDIV(COMPLEX($C$22*1000,0),IMSUM(COMPLEX($C$22*1000,0),E1670))</f>
        <v>0.21505376344086</v>
      </c>
      <c r="G1670" t="str">
        <f t="shared" si="841"/>
        <v>0.21505376344086</v>
      </c>
      <c r="H1670" t="str">
        <f t="shared" ref="H1670:H1733" si="847">IMPRODUCT(COMPLEX($C$108,0),IMPRODUCT(COMPLEX(-1,0),D1670),IMDIV(COMPLEX(0,2*PI()*B1670*$C$109*$C$110),COMPLEX(1,2*PI()*B1670*$C$109*$C$110)))</f>
        <v>2.34846566897653+0.62406740932225i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0.0946124986189085-0.299337871253289i</v>
      </c>
      <c r="M1670" t="str">
        <f t="shared" ref="M1670:M1733" si="851">IMSUM(K1670,L1670)</f>
        <v>0.40196504023882-1.44409068308615i</v>
      </c>
      <c r="N1670" t="str">
        <f t="shared" ref="N1670:N1733" si="852">COMPLEX(0,-2*PI()*B1670*$C$43)</f>
        <v>-1.91589810616782i</v>
      </c>
      <c r="O1670" t="str">
        <f t="shared" ref="O1670:O1733" si="853">IMEXP(N1670)</f>
        <v>-0.338292457565369-0.941041026286518i</v>
      </c>
      <c r="P1670" t="str">
        <f t="shared" ref="P1670:P1733" si="854">IMSUB(COMPLEX(1,0),O1670)</f>
        <v>1.33829245756537+0.941041026286518i</v>
      </c>
      <c r="Q1670" t="str">
        <f t="shared" ref="Q1670:Q1733" si="855">IMSUM(COMPLEX(0,2*PI()*B1670*$C$43),O1670,COMPLEX(-1,0))</f>
        <v>-1.33829245756537+0.974857079881302i</v>
      </c>
      <c r="R1670" t="str">
        <f t="shared" ref="R1670:R1733" si="856">IMDIV(P1670,Q1670)</f>
        <v>-0.3186892794466-0.935309408314562i</v>
      </c>
      <c r="S1670" t="str">
        <f t="shared" ref="S1670:S1733" si="857">IMDIV(COMPLEX(0,2*PI()*B1670*$C$123),COMPLEX($C$124,0))</f>
        <v>0.213926225319231i</v>
      </c>
      <c r="T1670" t="str">
        <f t="shared" ref="T1670:T1733" si="858">IMPRODUCT(R1670,S1670)</f>
        <v>0.200087211226298-0.0681759946017167i</v>
      </c>
      <c r="U1670" t="str">
        <f t="shared" ref="U1670:U1733" si="859">IMDIV(COMPLEX(1,2*PI()*B1670*$C$16*10^-3*$C$15*10^-6),COMPLEX(0,2*PI()*B1670*$C$15*10^-6))</f>
        <v>0.0000499999999999999-0.000925147316149874i</v>
      </c>
      <c r="V1670" t="str">
        <f t="shared" ref="V1670:V1733" si="860">IMSUM(COMPLEX($C$18*10^-3,0),IMDIV(COMPLEX(1,0),COMPLEX(0,2*PI()*B1670*($C$17*1*10^-6))))</f>
        <v>0.00002-0.0103616499408786i</v>
      </c>
      <c r="W1670" t="str">
        <f t="shared" ref="W1670:W1733" si="861">IMDIV(IMPRODUCT(U1670,V1670),IMSUM(U1670,V1670))</f>
        <v>0.0000422725058859169-0.000849489141229122i</v>
      </c>
      <c r="X1670" t="str">
        <f t="shared" ref="X1670:X1733" si="862">IMDIV(IMPRODUCT(COMPLEX($C$19,0),W1670),IMSUM(COMPLEX($C$19,0),W1670))</f>
        <v>0.000045869380009396-0.000849114842467075i</v>
      </c>
      <c r="Y1670" t="str">
        <f t="shared" ref="Y1670:Y1733" si="863">COMPLEX($C$13*10^-3,2*PI()*B1670*$C$12*0.000001)</f>
        <v>0.009+0.772077810546228i</v>
      </c>
      <c r="Z1670" t="str">
        <f t="shared" ref="Z1670:Z1733" si="864">IMPRODUCT(COMPLEX($C$6,0),IMDIV(X1670,IMSUM(X1670,Y1670)))</f>
        <v>-0.0132016888707977-0.000868553409598248i</v>
      </c>
      <c r="AA1670" t="str">
        <f t="shared" ref="AA1670:AA1733" si="865">IMDIV(COMPLEX($C$6,0),IMSUM(X1670,Y1670))</f>
        <v>0.182475874866886-15.5574467261261i</v>
      </c>
      <c r="AB1670" t="str">
        <f t="shared" ref="AB1670:AB1733" si="866">IMPRODUCT(COMPLEX($C$119,0),T1670)</f>
        <v>0.601894943419663-0.205084503711581i</v>
      </c>
      <c r="AC1670" t="str">
        <f t="shared" ref="AC1670:AC1733" si="867">IMSUM(COMPLEX(1,0),IMPRODUCT(AB1670,M1670))</f>
        <v>0.945780104095986-0.951627680775785i</v>
      </c>
      <c r="AD1670" t="str">
        <f t="shared" ref="AD1670:AD1733" si="868">IMDIV(AB1670,AC1670)</f>
        <v>0.424657725011879+0.210441667574766i</v>
      </c>
      <c r="AE1670" t="str">
        <f t="shared" ref="AE1670:AE1733" si="869">IMPRODUCT(AD1670,AA1670,X1670)</f>
        <v>-0.00542341933429397-0.00314702333574519i</v>
      </c>
      <c r="AF1670" t="str">
        <f t="shared" ref="AF1670:AF1733" si="870">IMSUB(D1670,H1670)</f>
        <v>-3.99721806241971-0.590234937863824i</v>
      </c>
      <c r="AG1670" t="str">
        <f t="shared" ref="AG1670:AG1733" si="871">IMSUM(COMPLEX(1,0),IMPRODUCT(AD1670,AA1670,COMPLEX($C$127,0)))</f>
        <v>1.01213215785615-0.023776845650846i</v>
      </c>
      <c r="AH1670" t="str">
        <f t="shared" ref="AH1670:AH1733" si="872">IMDIV(IMPRODUCT(AE1670,AF1670),AG1670)</f>
        <v>0.0192066490781742+0.0160424738003364i</v>
      </c>
      <c r="AI1670">
        <f t="shared" ref="AI1670:AI1733" si="873">20*LOG10(IMABS(AH1670))</f>
        <v>-32.03247868308258</v>
      </c>
      <c r="AJ1670">
        <f t="shared" ref="AJ1670:AJ1733" si="874">IMARGUMENT(AH1670)*180/PI()</f>
        <v>39.870531153326283</v>
      </c>
      <c r="AK1670"/>
      <c r="AL1670"/>
      <c r="AM1670"/>
      <c r="AN1670"/>
    </row>
    <row r="1671" spans="1:40" x14ac:dyDescent="0.35">
      <c r="A1671"/>
      <c r="B1671">
        <f t="shared" si="840"/>
        <v>153700</v>
      </c>
      <c r="C1671" s="237" t="str">
        <f t="shared" si="843"/>
        <v>-8.95407193483562E-07+0.00441005992726657i</v>
      </c>
      <c r="D1671" s="208" t="str">
        <f t="shared" si="844"/>
        <v>-1.64875238450174+0.0338104594423771i</v>
      </c>
      <c r="E1671" t="str">
        <f t="shared" si="845"/>
        <v>36500</v>
      </c>
      <c r="F1671" t="str">
        <f t="shared" si="846"/>
        <v>0.21505376344086</v>
      </c>
      <c r="G1671" t="str">
        <f t="shared" si="841"/>
        <v>0.21505376344086</v>
      </c>
      <c r="H1671" t="str">
        <f t="shared" si="847"/>
        <v>2.34868145594729+0.623723447951169i</v>
      </c>
      <c r="I1671" t="str">
        <f t="shared" si="848"/>
        <v>603.578488570939i</v>
      </c>
      <c r="J1671" t="str">
        <f t="shared" si="842"/>
        <v>-492.125944189248+132.043658787687i</v>
      </c>
      <c r="K1671" t="str">
        <f t="shared" si="849"/>
        <v>0.306978067684169-1.14410546323448i</v>
      </c>
      <c r="L1671" t="str">
        <f t="shared" si="850"/>
        <v>0.0945005907294965-0.299178464624381i</v>
      </c>
      <c r="M1671" t="str">
        <f t="shared" si="851"/>
        <v>0.401478658413666-1.44328392785886i</v>
      </c>
      <c r="N1671" t="str">
        <f t="shared" si="852"/>
        <v>-1.91714543566402i</v>
      </c>
      <c r="O1671" t="str">
        <f t="shared" si="853"/>
        <v>-0.339465982327331-0.940618332185026i</v>
      </c>
      <c r="P1671" t="str">
        <f t="shared" si="854"/>
        <v>1.33946598232733+0.940618332185026i</v>
      </c>
      <c r="Q1671" t="str">
        <f t="shared" si="855"/>
        <v>-1.33946598232733+0.976527103478994i</v>
      </c>
      <c r="R1671" t="str">
        <f t="shared" si="856"/>
        <v>-0.318668757430782-0.934556776629098i</v>
      </c>
      <c r="S1671" t="str">
        <f t="shared" si="857"/>
        <v>0.214065500205506i</v>
      </c>
      <c r="T1671" t="str">
        <f t="shared" si="858"/>
        <v>0.200056363859553-0.0682159869592874i</v>
      </c>
      <c r="U1671" t="str">
        <f t="shared" si="859"/>
        <v>0.0000500000000000001-0.000924545398572682i</v>
      </c>
      <c r="V1671" t="str">
        <f t="shared" si="860"/>
        <v>0.00002-0.010354908464014i</v>
      </c>
      <c r="W1671" t="str">
        <f t="shared" si="861"/>
        <v>0.0000422725044838424-0.000848936674152359i</v>
      </c>
      <c r="X1671" t="str">
        <f t="shared" si="862"/>
        <v>0.000045864690128893-0.000848562638725112i</v>
      </c>
      <c r="Y1671" t="str">
        <f t="shared" si="863"/>
        <v>0.009+0.772580465370802i</v>
      </c>
      <c r="Z1671" t="str">
        <f t="shared" si="864"/>
        <v>-0.0131845041232656-0.000867712633728845i</v>
      </c>
      <c r="AA1671" t="str">
        <f t="shared" si="865"/>
        <v>0.182237924243892-15.5473052985362i</v>
      </c>
      <c r="AB1671" t="str">
        <f t="shared" si="866"/>
        <v>0.601802149512707-0.205204807241475i</v>
      </c>
      <c r="AC1671" t="str">
        <f t="shared" si="867"/>
        <v>0.945441919405826-0.950956720853947i</v>
      </c>
      <c r="AD1671" t="str">
        <f t="shared" si="868"/>
        <v>0.424935350753256+0.21036757140064i</v>
      </c>
      <c r="AE1671" t="str">
        <f t="shared" si="869"/>
        <v>-0.00542002328469644-0.00314231388489971i</v>
      </c>
      <c r="AF1671" t="str">
        <f t="shared" si="870"/>
        <v>-3.99743384044903-0.589912988508792i</v>
      </c>
      <c r="AG1671" t="str">
        <f t="shared" si="871"/>
        <v>1.01212007926133-0.0237771109043554i</v>
      </c>
      <c r="AH1671" t="str">
        <f t="shared" si="872"/>
        <v>0.0191988712636689+0.0160208536694404i</v>
      </c>
      <c r="AI1671">
        <f t="shared" si="873"/>
        <v>-32.039362905557944</v>
      </c>
      <c r="AJ1671">
        <f t="shared" si="874"/>
        <v>39.843934725460976</v>
      </c>
      <c r="AK1671"/>
      <c r="AL1671"/>
      <c r="AM1671"/>
      <c r="AN1671"/>
    </row>
    <row r="1672" spans="1:40" x14ac:dyDescent="0.35">
      <c r="A1672"/>
      <c r="B1672">
        <f t="shared" si="840"/>
        <v>153800</v>
      </c>
      <c r="C1672" s="237" t="str">
        <f t="shared" si="843"/>
        <v>-8.94243193402982E-07+0.00440719252833027i</v>
      </c>
      <c r="D1672" s="208" t="str">
        <f t="shared" si="844"/>
        <v>-1.64875237557774+0.0337884760505321i</v>
      </c>
      <c r="E1672" t="str">
        <f t="shared" si="845"/>
        <v>36500</v>
      </c>
      <c r="F1672" t="str">
        <f t="shared" si="846"/>
        <v>0.21505376344086</v>
      </c>
      <c r="G1672" t="str">
        <f t="shared" si="841"/>
        <v>0.21505376344086</v>
      </c>
      <c r="H1672" t="str">
        <f t="shared" si="847"/>
        <v>2.34889686497645+0.623379825225008i</v>
      </c>
      <c r="I1672" t="str">
        <f t="shared" si="848"/>
        <v>603.971187652638i</v>
      </c>
      <c r="J1672" t="str">
        <f t="shared" si="842"/>
        <v>-492.767826248478+132.129568780393i</v>
      </c>
      <c r="K1672" t="str">
        <f t="shared" si="849"/>
        <v>0.306604262311781-1.14345878256067i</v>
      </c>
      <c r="L1672" t="str">
        <f t="shared" si="850"/>
        <v>0.0943888746821674-0.299019204729103i</v>
      </c>
      <c r="M1672" t="str">
        <f t="shared" si="851"/>
        <v>0.400993136993948-1.44247798728977i</v>
      </c>
      <c r="N1672" t="str">
        <f t="shared" si="852"/>
        <v>-1.91839276516023i</v>
      </c>
      <c r="O1672" t="str">
        <f t="shared" si="853"/>
        <v>-0.340638978937715-0.940194174640681i</v>
      </c>
      <c r="P1672" t="str">
        <f t="shared" si="854"/>
        <v>1.34063897893772+0.940194174640681i</v>
      </c>
      <c r="Q1672" t="str">
        <f t="shared" si="855"/>
        <v>-1.34063897893772+0.978198590519549i</v>
      </c>
      <c r="R1672" t="str">
        <f t="shared" si="856"/>
        <v>-0.318648218071279-0.933805022901493i</v>
      </c>
      <c r="S1672" t="str">
        <f t="shared" si="857"/>
        <v>0.214204775091782i</v>
      </c>
      <c r="T1672" t="str">
        <f t="shared" si="858"/>
        <v>0.200025494910191-0.0682559698853554i</v>
      </c>
      <c r="U1672" t="str">
        <f t="shared" si="859"/>
        <v>0.0000499999999999998-0.00092394426372315i</v>
      </c>
      <c r="V1672" t="str">
        <f t="shared" si="860"/>
        <v>0.00002-0.0103481757536993i</v>
      </c>
      <c r="W1672" t="str">
        <f t="shared" si="861"/>
        <v>0.000042272503080855-0.000848384925645231i</v>
      </c>
      <c r="X1672" t="str">
        <f t="shared" si="862"/>
        <v>0.0000458600093895627-0.000848011153171524i</v>
      </c>
      <c r="Y1672" t="str">
        <f t="shared" si="863"/>
        <v>0.009+0.773083120195376i</v>
      </c>
      <c r="Z1672" t="str">
        <f t="shared" si="864"/>
        <v>-0.0131673529249859-0.000866873489808937i</v>
      </c>
      <c r="AA1672" t="str">
        <f t="shared" si="865"/>
        <v>0.182000439131144-15.537177096736i</v>
      </c>
      <c r="AB1672" t="str">
        <f t="shared" si="866"/>
        <v>0.601709290681721-0.205325082399872i</v>
      </c>
      <c r="AC1672" t="str">
        <f t="shared" si="867"/>
        <v>0.945104384428593-0.950286355451189i</v>
      </c>
      <c r="AD1672" t="str">
        <f t="shared" si="868"/>
        <v>0.425212924819958+0.210293128984043i</v>
      </c>
      <c r="AE1672" t="str">
        <f t="shared" si="869"/>
        <v>-0.00541663111076461-0.003137609659083i</v>
      </c>
      <c r="AF1672" t="str">
        <f t="shared" si="870"/>
        <v>-3.99764924055419-0.589591349174476i</v>
      </c>
      <c r="AG1672" t="str">
        <f t="shared" si="871"/>
        <v>1.01210799690518-0.0237773729712373i</v>
      </c>
      <c r="AH1672" t="str">
        <f t="shared" si="872"/>
        <v>0.0191910976900931+0.0159992566528319i</v>
      </c>
      <c r="AI1672">
        <f t="shared" si="873"/>
        <v>-32.046244434759032</v>
      </c>
      <c r="AJ1672">
        <f t="shared" si="874"/>
        <v>39.817330578891699</v>
      </c>
      <c r="AK1672"/>
      <c r="AL1672"/>
      <c r="AM1672"/>
      <c r="AN1672"/>
    </row>
    <row r="1673" spans="1:40" x14ac:dyDescent="0.35">
      <c r="A1673"/>
      <c r="B1673">
        <f t="shared" si="840"/>
        <v>153900</v>
      </c>
      <c r="C1673" s="237" t="str">
        <f t="shared" si="843"/>
        <v>-8.93081461591036E-07+0.00440432885570793i</v>
      </c>
      <c r="D1673" s="208" t="str">
        <f t="shared" si="844"/>
        <v>-1.64875236667114+0.0337665212270941i</v>
      </c>
      <c r="E1673" t="str">
        <f t="shared" si="845"/>
        <v>36500</v>
      </c>
      <c r="F1673" t="str">
        <f t="shared" si="846"/>
        <v>0.21505376344086</v>
      </c>
      <c r="G1673" t="str">
        <f t="shared" si="841"/>
        <v>0.21505376344086</v>
      </c>
      <c r="H1673" t="str">
        <f t="shared" si="847"/>
        <v>2.34911189691977+0.623036540729458i</v>
      </c>
      <c r="I1673" t="str">
        <f t="shared" si="848"/>
        <v>604.363886734336i</v>
      </c>
      <c r="J1673" t="str">
        <f t="shared" si="842"/>
        <v>-493.410125791975+132.215478773097i</v>
      </c>
      <c r="K1673" t="str">
        <f t="shared" si="849"/>
        <v>0.306231123950492-1.14281276891292i</v>
      </c>
      <c r="L1673" t="str">
        <f t="shared" si="850"/>
        <v>0.0942773500547426-0.298860091414605i</v>
      </c>
      <c r="M1673" t="str">
        <f t="shared" si="851"/>
        <v>0.400508474005235-1.44167286032752i</v>
      </c>
      <c r="N1673" t="str">
        <f t="shared" si="852"/>
        <v>-1.91964009465643i</v>
      </c>
      <c r="O1673" t="str">
        <f t="shared" si="853"/>
        <v>-0.341811445571519-0.939768554313406i</v>
      </c>
      <c r="P1673" t="str">
        <f t="shared" si="854"/>
        <v>1.34181144557152+0.939768554313406i</v>
      </c>
      <c r="Q1673" t="str">
        <f t="shared" si="855"/>
        <v>-1.34181144557152+0.979871540343024i</v>
      </c>
      <c r="R1673" t="str">
        <f t="shared" si="856"/>
        <v>-0.318627661359422-0.933054145407367i</v>
      </c>
      <c r="S1673" t="str">
        <f t="shared" si="857"/>
        <v>0.214344049978057i</v>
      </c>
      <c r="T1673" t="str">
        <f t="shared" si="858"/>
        <v>0.19999460437543-0.0682959433708154i</v>
      </c>
      <c r="U1673" t="str">
        <f t="shared" si="859"/>
        <v>0.00005-0.00092334391007551i</v>
      </c>
      <c r="V1673" t="str">
        <f t="shared" si="860"/>
        <v>0.00002-0.0103414517928457i</v>
      </c>
      <c r="W1673" t="str">
        <f t="shared" si="861"/>
        <v>0.0000422725016769559-0.000847833894307043i</v>
      </c>
      <c r="X1673" t="str">
        <f t="shared" si="862"/>
        <v>0.0000458553377676539-0.000847460384406468i</v>
      </c>
      <c r="Y1673" t="str">
        <f t="shared" si="863"/>
        <v>0.009+0.773585775019951i</v>
      </c>
      <c r="Z1673" t="str">
        <f t="shared" si="864"/>
        <v>-0.0131502351886601-0.000866035973254049i</v>
      </c>
      <c r="AA1673" t="str">
        <f t="shared" si="865"/>
        <v>0.181763418314195-15.5270620948453i</v>
      </c>
      <c r="AB1673" t="str">
        <f t="shared" si="866"/>
        <v>0.601616366918337-0.205445329159381i</v>
      </c>
      <c r="AC1673" t="str">
        <f t="shared" si="867"/>
        <v>0.944767497720903-0.949616583788137i</v>
      </c>
      <c r="AD1673" t="str">
        <f t="shared" si="868"/>
        <v>0.42549044680025+0.210218340326766i</v>
      </c>
      <c r="AE1673" t="str">
        <f t="shared" si="869"/>
        <v>-0.00541324280099061-0.00313291064947172i</v>
      </c>
      <c r="AF1673" t="str">
        <f t="shared" si="870"/>
        <v>-3.99786426359091-0.589270019502364i</v>
      </c>
      <c r="AG1673" t="str">
        <f t="shared" si="871"/>
        <v>1.01209591079491-0.023777631834445i</v>
      </c>
      <c r="AH1673" t="str">
        <f t="shared" si="872"/>
        <v>0.0191833283392898+0.015977682711283i</v>
      </c>
      <c r="AI1673">
        <f t="shared" si="873"/>
        <v>-32.053123276370464</v>
      </c>
      <c r="AJ1673">
        <f t="shared" si="874"/>
        <v>39.790718721970663</v>
      </c>
      <c r="AK1673"/>
      <c r="AL1673"/>
      <c r="AM1673"/>
      <c r="AN1673"/>
    </row>
    <row r="1674" spans="1:40" x14ac:dyDescent="0.35">
      <c r="A1674"/>
      <c r="B1674">
        <f t="shared" si="840"/>
        <v>154000</v>
      </c>
      <c r="C1674" s="237" t="str">
        <f t="shared" si="843"/>
        <v>-8.91921992158028E-07+0.00440146890214048i</v>
      </c>
      <c r="D1674" s="208" t="str">
        <f t="shared" si="844"/>
        <v>-1.64875235778187+0.0337445949164104i</v>
      </c>
      <c r="E1674" t="str">
        <f t="shared" si="845"/>
        <v>36500</v>
      </c>
      <c r="F1674" t="str">
        <f t="shared" si="846"/>
        <v>0.21505376344086</v>
      </c>
      <c r="G1674" t="str">
        <f t="shared" si="841"/>
        <v>0.21505376344086</v>
      </c>
      <c r="H1674" t="str">
        <f t="shared" si="847"/>
        <v>2.34932655263059+0.62269359405061i</v>
      </c>
      <c r="I1674" t="str">
        <f t="shared" si="848"/>
        <v>604.756585816035i</v>
      </c>
      <c r="J1674" t="str">
        <f t="shared" si="842"/>
        <v>-494.052842819737+132.301388765802i</v>
      </c>
      <c r="K1674" t="str">
        <f t="shared" si="849"/>
        <v>0.305858651052449-1.14216742139393i</v>
      </c>
      <c r="L1674" t="str">
        <f t="shared" si="850"/>
        <v>0.0941660164261531-0.29870112452808i</v>
      </c>
      <c r="M1674" t="str">
        <f t="shared" si="851"/>
        <v>0.400024667478602-1.44086854592201i</v>
      </c>
      <c r="N1674" t="str">
        <f t="shared" si="852"/>
        <v>-1.92088742415263i</v>
      </c>
      <c r="O1674" t="str">
        <f t="shared" si="853"/>
        <v>-0.342983380404592-0.939341471865391i</v>
      </c>
      <c r="P1674" t="str">
        <f t="shared" si="854"/>
        <v>1.34298338040459+0.939341471865391i</v>
      </c>
      <c r="Q1674" t="str">
        <f t="shared" si="855"/>
        <v>-1.34298338040459+0.981545952287239i</v>
      </c>
      <c r="R1674" t="str">
        <f t="shared" si="856"/>
        <v>-0.318607087286549-0.932304142426788i</v>
      </c>
      <c r="S1674" t="str">
        <f t="shared" si="857"/>
        <v>0.214483324864333i</v>
      </c>
      <c r="T1674" t="str">
        <f t="shared" si="858"/>
        <v>0.199963692252488-0.0683359074065598i</v>
      </c>
      <c r="U1674" t="str">
        <f t="shared" si="859"/>
        <v>0.0000500000000000003-0.000922744336107932i</v>
      </c>
      <c r="V1674" t="str">
        <f t="shared" si="860"/>
        <v>0.00002-0.0103347365644088i</v>
      </c>
      <c r="W1674" t="str">
        <f t="shared" si="861"/>
        <v>0.0000422725002721444-0.000847283578740696i</v>
      </c>
      <c r="X1674" t="str">
        <f t="shared" si="862"/>
        <v>0.0000458506752394901-0.000846910331033677i</v>
      </c>
      <c r="Y1674" t="str">
        <f t="shared" si="863"/>
        <v>0.009+0.774088429844525i</v>
      </c>
      <c r="Z1674" t="str">
        <f t="shared" si="864"/>
        <v>-0.0131331508272734-0.000865200079496148i</v>
      </c>
      <c r="AA1674" t="str">
        <f t="shared" si="865"/>
        <v>0.181526860582564-15.5169602670518i</v>
      </c>
      <c r="AB1674" t="str">
        <f t="shared" si="866"/>
        <v>0.601523378214186-0.205565547492606i</v>
      </c>
      <c r="AC1674" t="str">
        <f t="shared" si="867"/>
        <v>0.944431257843402-0.948947405086356i</v>
      </c>
      <c r="AD1674" t="str">
        <f t="shared" si="868"/>
        <v>0.425767916282294+0.210143205431061i</v>
      </c>
      <c r="AE1674" t="str">
        <f t="shared" si="869"/>
        <v>-0.00540985834390477-0.00312821684726718i</v>
      </c>
      <c r="AF1674" t="str">
        <f t="shared" si="870"/>
        <v>-3.99807891041246-0.5889489991342i</v>
      </c>
      <c r="AG1674" t="str">
        <f t="shared" si="871"/>
        <v>1.01208382093772-0.0237778874769709i</v>
      </c>
      <c r="AH1674" t="str">
        <f t="shared" si="872"/>
        <v>0.0191755631931627+0.0159561318056726i</v>
      </c>
      <c r="AI1674">
        <f t="shared" si="873"/>
        <v>-32.059999436067805</v>
      </c>
      <c r="AJ1674">
        <f t="shared" si="874"/>
        <v>39.764099163026273</v>
      </c>
      <c r="AK1674"/>
      <c r="AL1674"/>
      <c r="AM1674"/>
      <c r="AN1674"/>
    </row>
    <row r="1675" spans="1:40" x14ac:dyDescent="0.35">
      <c r="A1675"/>
      <c r="B1675">
        <f t="shared" si="840"/>
        <v>154100</v>
      </c>
      <c r="C1675" s="237" t="str">
        <f t="shared" si="843"/>
        <v>-8.90764779233368E-07+0.00439861266038771i</v>
      </c>
      <c r="D1675" s="208" t="str">
        <f t="shared" si="844"/>
        <v>-1.6487523489099+0.0337226970629725i</v>
      </c>
      <c r="E1675" t="str">
        <f t="shared" si="845"/>
        <v>36500</v>
      </c>
      <c r="F1675" t="str">
        <f t="shared" si="846"/>
        <v>0.21505376344086</v>
      </c>
      <c r="G1675" t="str">
        <f t="shared" si="841"/>
        <v>0.21505376344086</v>
      </c>
      <c r="H1675" t="str">
        <f t="shared" si="847"/>
        <v>2.34954083295998+0.622350984774965i</v>
      </c>
      <c r="I1675" t="str">
        <f t="shared" si="848"/>
        <v>605.149284897734i</v>
      </c>
      <c r="J1675" t="str">
        <f t="shared" si="842"/>
        <v>-494.695977331766+132.387298758508i</v>
      </c>
      <c r="K1675" t="str">
        <f t="shared" si="849"/>
        <v>0.305486842074154-1.1415227391076i</v>
      </c>
      <c r="L1675" t="str">
        <f t="shared" si="850"/>
        <v>0.0940548733764402-0.298542303916772i</v>
      </c>
      <c r="M1675" t="str">
        <f t="shared" si="851"/>
        <v>0.399541715450594-1.44006504302437i</v>
      </c>
      <c r="N1675" t="str">
        <f t="shared" si="852"/>
        <v>-1.92213475364883i</v>
      </c>
      <c r="O1675" t="str">
        <f t="shared" si="853"/>
        <v>-0.344154781613603-0.938912927961104i</v>
      </c>
      <c r="P1675" t="str">
        <f t="shared" si="854"/>
        <v>1.3441547816136+0.938912927961104i</v>
      </c>
      <c r="Q1675" t="str">
        <f t="shared" si="855"/>
        <v>-1.3441547816136+0.983221825687726i</v>
      </c>
      <c r="R1675" t="str">
        <f t="shared" si="856"/>
        <v>-0.318586495843985-0.931555012244293i</v>
      </c>
      <c r="S1675" t="str">
        <f t="shared" si="857"/>
        <v>0.214622599750608i</v>
      </c>
      <c r="T1675" t="str">
        <f t="shared" si="858"/>
        <v>0.19993275853858-0.0683758619834723i</v>
      </c>
      <c r="U1675" t="str">
        <f t="shared" si="859"/>
        <v>0.00005-0.000922145540302535i</v>
      </c>
      <c r="V1675" t="str">
        <f t="shared" si="860"/>
        <v>0.00002-0.0103280300513884i</v>
      </c>
      <c r="W1675" t="str">
        <f t="shared" si="861"/>
        <v>0.0000422724988664201-0.000846733977552725i</v>
      </c>
      <c r="X1675" t="str">
        <f t="shared" si="862"/>
        <v>0.0000458460217814722-0.000846360991660534i</v>
      </c>
      <c r="Y1675" t="str">
        <f t="shared" si="863"/>
        <v>0.009+0.774591084669099i</v>
      </c>
      <c r="Z1675" t="str">
        <f t="shared" si="864"/>
        <v>-0.0131160997540939-0.000864365803983611i</v>
      </c>
      <c r="AA1675" t="str">
        <f t="shared" si="865"/>
        <v>0.18129076472971-15.5068715876104i</v>
      </c>
      <c r="AB1675" t="str">
        <f t="shared" si="866"/>
        <v>0.60143032456089-0.205685737372123i</v>
      </c>
      <c r="AC1675" t="str">
        <f t="shared" si="867"/>
        <v>0.94409566336078-0.948278818568317i</v>
      </c>
      <c r="AD1675" t="str">
        <f t="shared" si="868"/>
        <v>0.426045332854146+0.210067724299633i</v>
      </c>
      <c r="AE1675" t="str">
        <f t="shared" si="869"/>
        <v>-0.00540647772807587-0.00312352824369543i</v>
      </c>
      <c r="AF1675" t="str">
        <f t="shared" si="870"/>
        <v>-3.99829318186988-0.588628287711992i</v>
      </c>
      <c r="AG1675" t="str">
        <f t="shared" si="871"/>
        <v>1.01207172734082-0.0237781398818457i</v>
      </c>
      <c r="AH1675" t="str">
        <f t="shared" si="872"/>
        <v>0.0191678022336785+0.0159346038969874i</v>
      </c>
      <c r="AI1675">
        <f t="shared" si="873"/>
        <v>-32.066872919516626</v>
      </c>
      <c r="AJ1675">
        <f t="shared" si="874"/>
        <v>39.737471910361862</v>
      </c>
      <c r="AK1675"/>
      <c r="AL1675"/>
      <c r="AM1675"/>
      <c r="AN1675"/>
    </row>
    <row r="1676" spans="1:40" x14ac:dyDescent="0.35">
      <c r="A1676"/>
      <c r="B1676">
        <f t="shared" si="840"/>
        <v>154200</v>
      </c>
      <c r="C1676" s="237" t="str">
        <f t="shared" si="843"/>
        <v>-0.0000008896098169655+0.00439576012322821i</v>
      </c>
      <c r="D1676" s="208" t="str">
        <f t="shared" si="844"/>
        <v>-1.64875234005519+0.0337008276114163i</v>
      </c>
      <c r="E1676" t="str">
        <f t="shared" si="845"/>
        <v>36500</v>
      </c>
      <c r="F1676" t="str">
        <f t="shared" si="846"/>
        <v>0.21505376344086</v>
      </c>
      <c r="G1676" t="str">
        <f t="shared" si="841"/>
        <v>0.21505376344086</v>
      </c>
      <c r="H1676" t="str">
        <f t="shared" si="847"/>
        <v>2.34975473875669+0.622008712489439i</v>
      </c>
      <c r="I1676" t="str">
        <f t="shared" si="848"/>
        <v>605.541983979433i</v>
      </c>
      <c r="J1676" t="str">
        <f t="shared" si="842"/>
        <v>-495.339529328061+132.473208751213i</v>
      </c>
      <c r="K1676" t="str">
        <f t="shared" si="849"/>
        <v>0.305115695476464-1.14087872115902i</v>
      </c>
      <c r="L1676" t="str">
        <f t="shared" si="850"/>
        <v>0.0939439204867476-0.298383629427971i</v>
      </c>
      <c r="M1676" t="str">
        <f t="shared" si="851"/>
        <v>0.399059615963212-1.43926235058699i</v>
      </c>
      <c r="N1676" t="str">
        <f t="shared" si="852"/>
        <v>-1.92338208314504i</v>
      </c>
      <c r="O1676" t="str">
        <f t="shared" si="853"/>
        <v>-0.345325647376058-0.938482923267284i</v>
      </c>
      <c r="P1676" t="str">
        <f t="shared" si="854"/>
        <v>1.34532564737606+0.938482923267284i</v>
      </c>
      <c r="Q1676" t="str">
        <f t="shared" si="855"/>
        <v>-1.34532564737606+0.984899159877756i</v>
      </c>
      <c r="R1676" t="str">
        <f t="shared" si="856"/>
        <v>-0.318565887023046-0.930806753148857i</v>
      </c>
      <c r="S1676" t="str">
        <f t="shared" si="857"/>
        <v>0.214761874636884i</v>
      </c>
      <c r="T1676" t="str">
        <f t="shared" si="858"/>
        <v>0.19990180323092-0.0684158070924312i</v>
      </c>
      <c r="U1676" t="str">
        <f t="shared" si="859"/>
        <v>0.0000500000000000002-0.000921547521145404i</v>
      </c>
      <c r="V1676" t="str">
        <f t="shared" si="860"/>
        <v>0.00002-0.0103213322368285i</v>
      </c>
      <c r="W1676" t="str">
        <f t="shared" si="861"/>
        <v>0.0000422724974597835-0.000846185089353307i</v>
      </c>
      <c r="X1676" t="str">
        <f t="shared" si="862"/>
        <v>0.0000458413773700782-0.000845812364898041i</v>
      </c>
      <c r="Y1676" t="str">
        <f t="shared" si="863"/>
        <v>0.009+0.775093739493674i</v>
      </c>
      <c r="Z1676" t="str">
        <f t="shared" si="864"/>
        <v>-0.0130990818826711-0.000863533142181162i</v>
      </c>
      <c r="AA1676" t="str">
        <f t="shared" si="865"/>
        <v>0.181055129553026-15.4967960308428i</v>
      </c>
      <c r="AB1676" t="str">
        <f t="shared" si="866"/>
        <v>0.601337205950068-0.205805898770492i</v>
      </c>
      <c r="AC1676" t="str">
        <f t="shared" si="867"/>
        <v>0.943760712841739-0.947610823457424i</v>
      </c>
      <c r="AD1676" t="str">
        <f t="shared" si="868"/>
        <v>0.426322696103755+0.209991896935648i</v>
      </c>
      <c r="AE1676" t="str">
        <f t="shared" si="869"/>
        <v>-0.00540310094211077-0.0031188448300071i</v>
      </c>
      <c r="AF1676" t="str">
        <f t="shared" si="870"/>
        <v>-3.99850707881188-0.588307884878023i</v>
      </c>
      <c r="AG1676" t="str">
        <f t="shared" si="871"/>
        <v>1.01205963001142-0.0237783890321374i</v>
      </c>
      <c r="AH1676" t="str">
        <f t="shared" si="872"/>
        <v>0.0191600454428653+0.015913098946321i</v>
      </c>
      <c r="AI1676">
        <f t="shared" si="873"/>
        <v>-32.073743732373046</v>
      </c>
      <c r="AJ1676">
        <f t="shared" si="874"/>
        <v>39.7108369722568</v>
      </c>
      <c r="AK1676"/>
      <c r="AL1676"/>
      <c r="AM1676"/>
      <c r="AN1676"/>
    </row>
    <row r="1677" spans="1:40" x14ac:dyDescent="0.35">
      <c r="A1677"/>
      <c r="B1677">
        <f t="shared" si="840"/>
        <v>154300</v>
      </c>
      <c r="C1677" s="237" t="str">
        <f t="shared" si="843"/>
        <v>-8.88457099521814E-07+0.00439291128345925i</v>
      </c>
      <c r="D1677" s="208" t="str">
        <f t="shared" si="844"/>
        <v>-1.64875233121769+0.0336789865065209i</v>
      </c>
      <c r="E1677" t="str">
        <f t="shared" si="845"/>
        <v>36500</v>
      </c>
      <c r="F1677" t="str">
        <f t="shared" si="846"/>
        <v>0.21505376344086</v>
      </c>
      <c r="G1677" t="str">
        <f t="shared" si="841"/>
        <v>0.21505376344086</v>
      </c>
      <c r="H1677" t="str">
        <f t="shared" si="847"/>
        <v>2.34996827086713+0.62166677678134i</v>
      </c>
      <c r="I1677" t="str">
        <f t="shared" si="848"/>
        <v>605.934683061131i</v>
      </c>
      <c r="J1677" t="str">
        <f t="shared" si="842"/>
        <v>-495.983498808623+132.559118743917i</v>
      </c>
      <c r="K1677" t="str">
        <f t="shared" si="849"/>
        <v>0.304745209724574-1.14023536665446i</v>
      </c>
      <c r="L1677" t="str">
        <f t="shared" si="850"/>
        <v>0.093833157339322-0.298225100909019i</v>
      </c>
      <c r="M1677" t="str">
        <f t="shared" si="851"/>
        <v>0.398578367063896-1.43846046756348i</v>
      </c>
      <c r="N1677" t="str">
        <f t="shared" si="852"/>
        <v>-1.92462941264124i</v>
      </c>
      <c r="O1677" t="str">
        <f t="shared" si="853"/>
        <v>-0.346495975870271-0.938051458452951i</v>
      </c>
      <c r="P1677" t="str">
        <f t="shared" si="854"/>
        <v>1.34649597587027+0.938051458452951i</v>
      </c>
      <c r="Q1677" t="str">
        <f t="shared" si="855"/>
        <v>-1.34649597587027+0.986577954188289i</v>
      </c>
      <c r="R1677" t="str">
        <f t="shared" si="856"/>
        <v>-0.318545260815031-0.930059363433906i</v>
      </c>
      <c r="S1677" t="str">
        <f t="shared" si="857"/>
        <v>0.214901149523161i</v>
      </c>
      <c r="T1677" t="str">
        <f t="shared" si="858"/>
        <v>0.199870826326726-0.0684557427243053i</v>
      </c>
      <c r="U1677" t="str">
        <f t="shared" si="859"/>
        <v>0.0000499999999999999-0.00092095027712651i</v>
      </c>
      <c r="V1677" t="str">
        <f t="shared" si="860"/>
        <v>0.00002-0.0103146431038169i</v>
      </c>
      <c r="W1677" t="str">
        <f t="shared" si="861"/>
        <v>0.0000422724960522344-0.000845636912756191i</v>
      </c>
      <c r="X1677" t="str">
        <f t="shared" si="862"/>
        <v>0.0000458367419818622-0.000845264449360796i</v>
      </c>
      <c r="Y1677" t="str">
        <f t="shared" si="863"/>
        <v>0.009+0.775596394318248i</v>
      </c>
      <c r="Z1677" t="str">
        <f t="shared" si="864"/>
        <v>-0.0130820971268356-0.000862702089569797i</v>
      </c>
      <c r="AA1677" t="str">
        <f t="shared" si="865"/>
        <v>0.180819953853819-15.4867335711382i</v>
      </c>
      <c r="AB1677" t="str">
        <f t="shared" si="866"/>
        <v>0.601244022373353-0.205926031660245i</v>
      </c>
      <c r="AC1677" t="str">
        <f t="shared" si="867"/>
        <v>0.943426404859012-0.946943418978009i</v>
      </c>
      <c r="AD1677" t="str">
        <f t="shared" si="868"/>
        <v>0.426600005618969+0.209915723342739i</v>
      </c>
      <c r="AE1677" t="str">
        <f t="shared" si="869"/>
        <v>-0.00539972797465459-0.00311416659747762i</v>
      </c>
      <c r="AF1677" t="str">
        <f t="shared" si="870"/>
        <v>-3.99872060208482-0.587987790274819i</v>
      </c>
      <c r="AG1677" t="str">
        <f t="shared" si="871"/>
        <v>1.01204752895674-0.0237786349109536i</v>
      </c>
      <c r="AH1677" t="str">
        <f t="shared" si="872"/>
        <v>0.0191522928028131+0.0158916169148748i</v>
      </c>
      <c r="AI1677">
        <f t="shared" si="873"/>
        <v>-32.080611880283229</v>
      </c>
      <c r="AJ1677">
        <f t="shared" si="874"/>
        <v>39.684194356967701</v>
      </c>
      <c r="AK1677"/>
      <c r="AL1677"/>
      <c r="AM1677"/>
      <c r="AN1677"/>
    </row>
    <row r="1678" spans="1:40" x14ac:dyDescent="0.35">
      <c r="A1678"/>
      <c r="B1678">
        <f t="shared" si="840"/>
        <v>154400</v>
      </c>
      <c r="C1678" s="237" t="str">
        <f t="shared" si="843"/>
        <v>-8.87306621088592E-07+0.00439006613389679i</v>
      </c>
      <c r="D1678" s="208" t="str">
        <f t="shared" si="844"/>
        <v>-1.64875232239736+0.0336571736932087i</v>
      </c>
      <c r="E1678" t="str">
        <f t="shared" si="845"/>
        <v>36500</v>
      </c>
      <c r="F1678" t="str">
        <f t="shared" si="846"/>
        <v>0.21505376344086</v>
      </c>
      <c r="G1678" t="str">
        <f t="shared" si="841"/>
        <v>0.21505376344086</v>
      </c>
      <c r="H1678" t="str">
        <f t="shared" si="847"/>
        <v>2.3501814301354+0.621325177238398i</v>
      </c>
      <c r="I1678" t="str">
        <f t="shared" si="848"/>
        <v>606.32738214283i</v>
      </c>
      <c r="J1678" t="str">
        <f t="shared" si="842"/>
        <v>-496.62788577345+132.645028736623i</v>
      </c>
      <c r="K1678" t="str">
        <f t="shared" si="849"/>
        <v>0.30437538328802-1.13959267470141i</v>
      </c>
      <c r="L1678" t="str">
        <f t="shared" si="850"/>
        <v>0.093722583517508-0.298066718207308i</v>
      </c>
      <c r="M1678" t="str">
        <f t="shared" si="851"/>
        <v>0.398097966805528-1.43765939290872i</v>
      </c>
      <c r="N1678" t="str">
        <f t="shared" si="852"/>
        <v>-1.92587674213744i</v>
      </c>
      <c r="O1678" t="str">
        <f t="shared" si="853"/>
        <v>-0.347665765275417-0.937618534189389i</v>
      </c>
      <c r="P1678" t="str">
        <f t="shared" si="854"/>
        <v>1.34766576527542+0.937618534189389i</v>
      </c>
      <c r="Q1678" t="str">
        <f t="shared" si="855"/>
        <v>-1.34766576527542+0.988258207948051i</v>
      </c>
      <c r="R1678" t="str">
        <f t="shared" si="856"/>
        <v>-0.318524617211245-0.92931284139726i</v>
      </c>
      <c r="S1678" t="str">
        <f t="shared" si="857"/>
        <v>0.215040424409436i</v>
      </c>
      <c r="T1678" t="str">
        <f t="shared" si="858"/>
        <v>0.199839827823206-0.0684956688699593i</v>
      </c>
      <c r="U1678" t="str">
        <f t="shared" si="859"/>
        <v>0.0000500000000000001-0.000920353806739773i</v>
      </c>
      <c r="V1678" t="str">
        <f t="shared" si="860"/>
        <v>0.00002-0.0103079626354855i</v>
      </c>
      <c r="W1678" t="str">
        <f t="shared" si="861"/>
        <v>0.0000422724946437732-0.00084508944637874i</v>
      </c>
      <c r="X1678" t="str">
        <f t="shared" si="862"/>
        <v>0.000045832115593454-0.000844717243666981i</v>
      </c>
      <c r="Y1678" t="str">
        <f t="shared" si="863"/>
        <v>0.009+0.776099049142823i</v>
      </c>
      <c r="Z1678" t="str">
        <f t="shared" si="864"/>
        <v>-0.0130651454006966-0.000861872641646693i</v>
      </c>
      <c r="AA1678" t="str">
        <f t="shared" si="865"/>
        <v>0.180585236437292-15.4766841829519i</v>
      </c>
      <c r="AB1678" t="str">
        <f t="shared" si="866"/>
        <v>0.601150773822343-0.206046136013902i</v>
      </c>
      <c r="AC1678" t="str">
        <f t="shared" si="867"/>
        <v>0.943092737989311-0.946276604355307i</v>
      </c>
      <c r="AD1678" t="str">
        <f t="shared" si="868"/>
        <v>0.426877260987526+0.209839203524979i</v>
      </c>
      <c r="AE1678" t="str">
        <f t="shared" si="869"/>
        <v>-0.00539635881439004-0.00310949353740645i</v>
      </c>
      <c r="AF1678" t="str">
        <f t="shared" si="870"/>
        <v>-3.99893375253276-0.587668003545189i</v>
      </c>
      <c r="AG1678" t="str">
        <f t="shared" si="871"/>
        <v>1.01203542418401-0.0237788775014385i</v>
      </c>
      <c r="AH1678" t="str">
        <f t="shared" si="872"/>
        <v>0.0191445442956721+0.0158701577639545i</v>
      </c>
      <c r="AI1678">
        <f t="shared" si="873"/>
        <v>-32.087477368884564</v>
      </c>
      <c r="AJ1678">
        <f t="shared" si="874"/>
        <v>39.657544072725024</v>
      </c>
      <c r="AK1678"/>
      <c r="AL1678"/>
      <c r="AM1678"/>
      <c r="AN1678"/>
    </row>
    <row r="1679" spans="1:40" x14ac:dyDescent="0.35">
      <c r="A1679"/>
      <c r="B1679">
        <f t="shared" si="840"/>
        <v>154500</v>
      </c>
      <c r="C1679" s="237" t="str">
        <f t="shared" si="843"/>
        <v>-8.86158375870918E-07+0.00438722466737539i</v>
      </c>
      <c r="D1679" s="208" t="str">
        <f t="shared" si="844"/>
        <v>-1.64875231359414+0.0336353891165447i</v>
      </c>
      <c r="E1679" t="str">
        <f t="shared" si="845"/>
        <v>36500</v>
      </c>
      <c r="F1679" t="str">
        <f t="shared" si="846"/>
        <v>0.21505376344086</v>
      </c>
      <c r="G1679" t="str">
        <f t="shared" si="841"/>
        <v>0.21505376344086</v>
      </c>
      <c r="H1679" t="str">
        <f t="shared" si="847"/>
        <v>2.35039421740329+0.620983913448733i</v>
      </c>
      <c r="I1679" t="str">
        <f t="shared" si="848"/>
        <v>606.720081224529i</v>
      </c>
      <c r="J1679" t="str">
        <f t="shared" si="842"/>
        <v>-497.272690222543+132.730938729328i</v>
      </c>
      <c r="K1679" t="str">
        <f t="shared" si="849"/>
        <v>0.304006214640629-1.13895064440853i</v>
      </c>
      <c r="L1679" t="str">
        <f t="shared" si="850"/>
        <v>0.0936121986057436-0.297908481170278i</v>
      </c>
      <c r="M1679" t="str">
        <f t="shared" si="851"/>
        <v>0.397618413246373-1.43685912557881i</v>
      </c>
      <c r="N1679" t="str">
        <f t="shared" si="852"/>
        <v>-1.92712407163365i</v>
      </c>
      <c r="O1679" t="str">
        <f t="shared" si="853"/>
        <v>-0.348835013771512-0.937184151150151i</v>
      </c>
      <c r="P1679" t="str">
        <f t="shared" si="854"/>
        <v>1.34883501377151+0.937184151150151i</v>
      </c>
      <c r="Q1679" t="str">
        <f t="shared" si="855"/>
        <v>-1.34883501377151+0.989939920483499i</v>
      </c>
      <c r="R1679" t="str">
        <f t="shared" si="856"/>
        <v>-0.318503956202967-0.928567185341145i</v>
      </c>
      <c r="S1679" t="str">
        <f t="shared" si="857"/>
        <v>0.215179699295712i</v>
      </c>
      <c r="T1679" t="str">
        <f t="shared" si="858"/>
        <v>0.199808807717573-0.0685355855202491i</v>
      </c>
      <c r="U1679" t="str">
        <f t="shared" si="859"/>
        <v>0.0000499999999999998-0.000919758108482979i</v>
      </c>
      <c r="V1679" t="str">
        <f t="shared" si="860"/>
        <v>0.00002-0.0103012908150094i</v>
      </c>
      <c r="W1679" t="str">
        <f t="shared" si="861"/>
        <v>0.0000422724932343993-0.000844542688841879i</v>
      </c>
      <c r="X1679" t="str">
        <f t="shared" si="862"/>
        <v>0.0000458274981815588-0.000844170746438358i</v>
      </c>
      <c r="Y1679" t="str">
        <f t="shared" si="863"/>
        <v>0.009+0.776601703967397i</v>
      </c>
      <c r="Z1679" t="str">
        <f t="shared" si="864"/>
        <v>-0.0130482266186426-0.000861044793925156i</v>
      </c>
      <c r="AA1679" t="str">
        <f t="shared" si="865"/>
        <v>0.180350976112537-15.466647840806i</v>
      </c>
      <c r="AB1679" t="str">
        <f t="shared" si="866"/>
        <v>0.601057460288658-0.206166211803956i</v>
      </c>
      <c r="AC1679" t="str">
        <f t="shared" si="867"/>
        <v>0.942759710813343-0.945610378815486i</v>
      </c>
      <c r="AD1679" t="str">
        <f t="shared" si="868"/>
        <v>0.427154461797069+0.209762337486916i</v>
      </c>
      <c r="AE1679" t="str">
        <f t="shared" si="869"/>
        <v>-0.00539299345003778-0.00310482564111773i</v>
      </c>
      <c r="AF1679" t="str">
        <f t="shared" si="870"/>
        <v>-3.99914653099743-0.587348524332188i</v>
      </c>
      <c r="AG1679" t="str">
        <f t="shared" si="871"/>
        <v>1.01202331570048-0.0237791167867753i</v>
      </c>
      <c r="AH1679" t="str">
        <f t="shared" si="872"/>
        <v>0.0191367999036538+0.0158487214549727i</v>
      </c>
      <c r="AI1679">
        <f t="shared" si="873"/>
        <v>-32.09434020380467</v>
      </c>
      <c r="AJ1679">
        <f t="shared" si="874"/>
        <v>39.630886127736524</v>
      </c>
      <c r="AK1679"/>
      <c r="AL1679"/>
      <c r="AM1679"/>
      <c r="AN1679"/>
    </row>
    <row r="1680" spans="1:40" x14ac:dyDescent="0.35">
      <c r="A1680"/>
      <c r="B1680">
        <f t="shared" si="840"/>
        <v>154600</v>
      </c>
      <c r="C1680" s="237" t="str">
        <f t="shared" si="843"/>
        <v>-8.85012358092614E-07+0.00438438687674814i</v>
      </c>
      <c r="D1680" s="208" t="str">
        <f t="shared" si="844"/>
        <v>-1.64875230480801+0.0336136327217358i</v>
      </c>
      <c r="E1680" t="str">
        <f t="shared" si="845"/>
        <v>36500</v>
      </c>
      <c r="F1680" t="str">
        <f t="shared" si="846"/>
        <v>0.21505376344086</v>
      </c>
      <c r="G1680" t="str">
        <f t="shared" si="841"/>
        <v>0.21505376344086</v>
      </c>
      <c r="H1680" t="str">
        <f t="shared" si="847"/>
        <v>2.35060663351034+0.620642985000902i</v>
      </c>
      <c r="I1680" t="str">
        <f t="shared" si="848"/>
        <v>607.112780306227i</v>
      </c>
      <c r="J1680" t="str">
        <f t="shared" si="842"/>
        <v>-497.917912155903+132.816848722033i</v>
      </c>
      <c r="K1680" t="str">
        <f t="shared" si="849"/>
        <v>0.303637702260533-1.13830927488569i</v>
      </c>
      <c r="L1680" t="str">
        <f t="shared" si="850"/>
        <v>0.0935020021895603-0.297750389645425i</v>
      </c>
      <c r="M1680" t="str">
        <f t="shared" si="851"/>
        <v>0.397139704450093-1.43605966453111i</v>
      </c>
      <c r="N1680" t="str">
        <f t="shared" si="852"/>
        <v>-1.92837140112985i</v>
      </c>
      <c r="O1680" t="str">
        <f t="shared" si="853"/>
        <v>-0.350003719539385-0.93674831001107i</v>
      </c>
      <c r="P1680" t="str">
        <f t="shared" si="854"/>
        <v>1.35000371953939+0.93674831001107i</v>
      </c>
      <c r="Q1680" t="str">
        <f t="shared" si="855"/>
        <v>-1.35000371953939+0.99162309111878i</v>
      </c>
      <c r="R1680" t="str">
        <f t="shared" si="856"/>
        <v>-0.318483277781492-0.927822393572189i</v>
      </c>
      <c r="S1680" t="str">
        <f t="shared" si="857"/>
        <v>0.215318974181987i</v>
      </c>
      <c r="T1680" t="str">
        <f t="shared" si="858"/>
        <v>0.19977776600704-0.0685754926660277i</v>
      </c>
      <c r="U1680" t="str">
        <f t="shared" si="859"/>
        <v>0.00005-0.000919163180857832i</v>
      </c>
      <c r="V1680" t="str">
        <f t="shared" si="860"/>
        <v>0.00002-0.0102946276256077i</v>
      </c>
      <c r="W1680" t="str">
        <f t="shared" si="861"/>
        <v>0.0000422724918241136-0.000843996638770121i</v>
      </c>
      <c r="X1680" t="str">
        <f t="shared" si="862"/>
        <v>0.0000458228897229578-0.000843624956300257i</v>
      </c>
      <c r="Y1680" t="str">
        <f t="shared" si="863"/>
        <v>0.009+0.777104358791971i</v>
      </c>
      <c r="Z1680" t="str">
        <f t="shared" si="864"/>
        <v>-0.0130313406953387-0.000860218541934553i</v>
      </c>
      <c r="AA1680" t="str">
        <f t="shared" si="865"/>
        <v>0.180117171692512-15.4566245192887i</v>
      </c>
      <c r="AB1680" t="str">
        <f t="shared" si="866"/>
        <v>0.600964081763912-0.206286259002891i</v>
      </c>
      <c r="AC1680" t="str">
        <f t="shared" si="867"/>
        <v>0.942427321915772-0.944944741585654i</v>
      </c>
      <c r="AD1680" t="str">
        <f t="shared" si="868"/>
        <v>0.427431607635136+0.209685125233556i</v>
      </c>
      <c r="AE1680" t="str">
        <f t="shared" si="869"/>
        <v>-0.00538963187035603-0.00310016289995988i</v>
      </c>
      <c r="AF1680" t="str">
        <f t="shared" si="870"/>
        <v>-3.99935893831835-0.587029352279166i</v>
      </c>
      <c r="AG1680" t="str">
        <f t="shared" si="871"/>
        <v>1.01201120351339-0.0237793527501848i</v>
      </c>
      <c r="AH1680" t="str">
        <f t="shared" si="872"/>
        <v>0.0191290596090309+0.0158273079494482i</v>
      </c>
      <c r="AI1680">
        <f t="shared" si="873"/>
        <v>-32.10120039066144</v>
      </c>
      <c r="AJ1680">
        <f t="shared" si="874"/>
        <v>39.60422053018636</v>
      </c>
      <c r="AK1680"/>
      <c r="AL1680"/>
      <c r="AM1680"/>
      <c r="AN1680"/>
    </row>
    <row r="1681" spans="1:40" x14ac:dyDescent="0.35">
      <c r="A1681"/>
      <c r="B1681">
        <f t="shared" si="840"/>
        <v>154700</v>
      </c>
      <c r="C1681" s="237" t="str">
        <f t="shared" si="843"/>
        <v>-8.83868561996163E-07+0.00438155275488659i</v>
      </c>
      <c r="D1681" s="208" t="str">
        <f t="shared" si="844"/>
        <v>-1.6487522960389+0.0335919044541305i</v>
      </c>
      <c r="E1681" t="str">
        <f t="shared" si="845"/>
        <v>36500</v>
      </c>
      <c r="F1681" t="str">
        <f t="shared" si="846"/>
        <v>0.21505376344086</v>
      </c>
      <c r="G1681" t="str">
        <f t="shared" si="841"/>
        <v>0.21505376344086</v>
      </c>
      <c r="H1681" t="str">
        <f t="shared" si="847"/>
        <v>2.35081867929373+0.620302391483839i</v>
      </c>
      <c r="I1681" t="str">
        <f t="shared" si="848"/>
        <v>607.505479387926i</v>
      </c>
      <c r="J1681" t="str">
        <f t="shared" si="842"/>
        <v>-498.563551573529+132.902758714738i</v>
      </c>
      <c r="K1681" t="str">
        <f t="shared" si="849"/>
        <v>0.30326984463015-1.13766856524396i</v>
      </c>
      <c r="L1681" t="str">
        <f t="shared" si="850"/>
        <v>0.0933919938555756-0.297592443480294i</v>
      </c>
      <c r="M1681" t="str">
        <f t="shared" si="851"/>
        <v>0.396661838485726-1.43526100872425i</v>
      </c>
      <c r="N1681" t="str">
        <f t="shared" si="852"/>
        <v>-1.92961873062605i</v>
      </c>
      <c r="O1681" t="str">
        <f t="shared" si="853"/>
        <v>-0.351171880760735-0.936311011450238i</v>
      </c>
      <c r="P1681" t="str">
        <f t="shared" si="854"/>
        <v>1.35117188076073+0.936311011450238i</v>
      </c>
      <c r="Q1681" t="str">
        <f t="shared" si="855"/>
        <v>-1.35117188076073+0.993307719175812i</v>
      </c>
      <c r="R1681" t="str">
        <f t="shared" si="856"/>
        <v>-0.31846258193807-0.92707846440138i</v>
      </c>
      <c r="S1681" t="str">
        <f t="shared" si="857"/>
        <v>0.215458249068262i</v>
      </c>
      <c r="T1681" t="str">
        <f t="shared" si="858"/>
        <v>0.199746702688814-0.0686153902981345i</v>
      </c>
      <c r="U1681" t="str">
        <f t="shared" si="859"/>
        <v>0.0000500000000000002-0.000918569022369886i</v>
      </c>
      <c r="V1681" t="str">
        <f t="shared" si="860"/>
        <v>0.00002-0.0102879730505427i</v>
      </c>
      <c r="W1681" t="str">
        <f t="shared" si="861"/>
        <v>0.0000422724904129153-0.000843451294791508i</v>
      </c>
      <c r="X1681" t="str">
        <f t="shared" si="862"/>
        <v>0.0000458182901945061-0.000843079871881554i</v>
      </c>
      <c r="Y1681" t="str">
        <f t="shared" si="863"/>
        <v>0.009+0.777607013616546i</v>
      </c>
      <c r="Z1681" t="str">
        <f t="shared" si="864"/>
        <v>-0.0130144875457265-0.000859393881220222i</v>
      </c>
      <c r="AA1681" t="str">
        <f t="shared" si="865"/>
        <v>0.17988382199403-15.4466141930541i</v>
      </c>
      <c r="AB1681" t="str">
        <f t="shared" si="866"/>
        <v>0.600870638239703-0.206406277583151i</v>
      </c>
      <c r="AC1681" t="str">
        <f t="shared" si="867"/>
        <v>0.942095569885241-0.944279691893828i</v>
      </c>
      <c r="AD1681" t="str">
        <f t="shared" si="868"/>
        <v>0.42770869808915+0.209607566770361i</v>
      </c>
      <c r="AE1681" t="str">
        <f t="shared" si="869"/>
        <v>-0.0053862740641402-0.00309550530530537i</v>
      </c>
      <c r="AF1681" t="str">
        <f t="shared" si="870"/>
        <v>-3.99957097533263-0.586710487029709i</v>
      </c>
      <c r="AG1681" t="str">
        <f t="shared" si="871"/>
        <v>1.01199908763-0.0237795853749247i</v>
      </c>
      <c r="AH1681" t="str">
        <f t="shared" si="872"/>
        <v>0.019121323394135+0.0158059172090037i</v>
      </c>
      <c r="AI1681">
        <f t="shared" si="873"/>
        <v>-32.108057935064096</v>
      </c>
      <c r="AJ1681">
        <f t="shared" si="874"/>
        <v>39.577547288234832</v>
      </c>
      <c r="AK1681"/>
      <c r="AL1681"/>
      <c r="AM1681"/>
      <c r="AN1681"/>
    </row>
    <row r="1682" spans="1:40" x14ac:dyDescent="0.35">
      <c r="A1682"/>
      <c r="B1682">
        <f t="shared" si="840"/>
        <v>154800</v>
      </c>
      <c r="C1682" s="237" t="str">
        <f t="shared" si="843"/>
        <v>-8.82726981842642E-07+0.00437872229468076i</v>
      </c>
      <c r="D1682" s="208" t="str">
        <f t="shared" si="844"/>
        <v>-1.64875228728679+0.0335702042592192i</v>
      </c>
      <c r="E1682" t="str">
        <f t="shared" si="845"/>
        <v>36500</v>
      </c>
      <c r="F1682" t="str">
        <f t="shared" si="846"/>
        <v>0.21505376344086</v>
      </c>
      <c r="G1682" t="str">
        <f t="shared" si="841"/>
        <v>0.21505376344086</v>
      </c>
      <c r="H1682" t="str">
        <f t="shared" si="847"/>
        <v>2.35103035558844+0.61996213248692i</v>
      </c>
      <c r="I1682" t="str">
        <f t="shared" si="848"/>
        <v>607.898178469625i</v>
      </c>
      <c r="J1682" t="str">
        <f t="shared" si="842"/>
        <v>-499.209608475421+132.988668707443i</v>
      </c>
      <c r="K1682" t="str">
        <f t="shared" si="849"/>
        <v>0.302902640236165-1.13702851459558i</v>
      </c>
      <c r="L1682" t="str">
        <f t="shared" si="850"/>
        <v>0.093282173191494-0.297434642522485i</v>
      </c>
      <c r="M1682" t="str">
        <f t="shared" si="851"/>
        <v>0.396184813427659-1.43446315711807i</v>
      </c>
      <c r="N1682" t="str">
        <f t="shared" si="852"/>
        <v>-1.93086606012226i</v>
      </c>
      <c r="O1682" t="str">
        <f t="shared" si="853"/>
        <v>-0.352339495618113-0.935872256148014i</v>
      </c>
      <c r="P1682" t="str">
        <f t="shared" si="854"/>
        <v>1.35233949561811+0.935872256148014i</v>
      </c>
      <c r="Q1682" t="str">
        <f t="shared" si="855"/>
        <v>-1.35233949561811+0.994993803974246i</v>
      </c>
      <c r="R1682" t="str">
        <f t="shared" si="856"/>
        <v>-0.318441868663985-0.92633539614406i</v>
      </c>
      <c r="S1682" t="str">
        <f t="shared" si="857"/>
        <v>0.215597523954538i</v>
      </c>
      <c r="T1682" t="str">
        <f t="shared" si="858"/>
        <v>0.199715617760105-0.0686552784074113i</v>
      </c>
      <c r="U1682" t="str">
        <f t="shared" si="859"/>
        <v>0.0000499999999999999-0.000917975631528557i</v>
      </c>
      <c r="V1682" t="str">
        <f t="shared" si="860"/>
        <v>0.00002-0.0102813270731199i</v>
      </c>
      <c r="W1682" t="str">
        <f t="shared" si="861"/>
        <v>0.0000422724890008042-0.000842906655537643i</v>
      </c>
      <c r="X1682" t="str">
        <f t="shared" si="862"/>
        <v>0.000045813699573134-0.000842535491814667i</v>
      </c>
      <c r="Y1682" t="str">
        <f t="shared" si="863"/>
        <v>0.009+0.77810966844112i</v>
      </c>
      <c r="Z1682" t="str">
        <f t="shared" si="864"/>
        <v>-0.0129976670850223-0.000858570807343424i</v>
      </c>
      <c r="AA1682" t="str">
        <f t="shared" si="865"/>
        <v>0.179650925837741-15.4366168368224i</v>
      </c>
      <c r="AB1682" t="str">
        <f t="shared" si="866"/>
        <v>0.600777129707639-0.206526267517186i</v>
      </c>
      <c r="AC1682" t="str">
        <f t="shared" si="867"/>
        <v>0.941764453314312-0.943615228968959i</v>
      </c>
      <c r="AD1682" t="str">
        <f t="shared" si="868"/>
        <v>0.427985732746452+0.209529662103255i</v>
      </c>
      <c r="AE1682" t="str">
        <f t="shared" si="869"/>
        <v>-0.00538292002022335-0.00309085284855092i</v>
      </c>
      <c r="AF1682" t="str">
        <f t="shared" si="870"/>
        <v>-3.99978264287523-0.586391928227701i</v>
      </c>
      <c r="AG1682" t="str">
        <f t="shared" si="871"/>
        <v>1.01198696805755-0.0237798146442917i</v>
      </c>
      <c r="AH1682" t="str">
        <f t="shared" si="872"/>
        <v>0.0191135912413603+0.0157845491953683i</v>
      </c>
      <c r="AI1682">
        <f t="shared" si="873"/>
        <v>-32.11491284261151</v>
      </c>
      <c r="AJ1682">
        <f t="shared" si="874"/>
        <v>39.550866410017697</v>
      </c>
      <c r="AK1682"/>
      <c r="AL1682"/>
      <c r="AM1682"/>
      <c r="AN1682"/>
    </row>
    <row r="1683" spans="1:40" x14ac:dyDescent="0.35">
      <c r="A1683"/>
      <c r="B1683">
        <f t="shared" si="840"/>
        <v>154900</v>
      </c>
      <c r="C1683" s="237" t="str">
        <f t="shared" si="843"/>
        <v>-8.81587611911645E-07+0.00437589548903898i</v>
      </c>
      <c r="D1683" s="208" t="str">
        <f t="shared" si="844"/>
        <v>-1.64875227855162+0.0335485320826322i</v>
      </c>
      <c r="E1683" t="str">
        <f t="shared" si="845"/>
        <v>36500</v>
      </c>
      <c r="F1683" t="str">
        <f t="shared" si="846"/>
        <v>0.21505376344086</v>
      </c>
      <c r="G1683" t="str">
        <f t="shared" si="841"/>
        <v>0.21505376344086</v>
      </c>
      <c r="H1683" t="str">
        <f t="shared" si="847"/>
        <v>2.35124166322711+0.61962220759991i</v>
      </c>
      <c r="I1683" t="str">
        <f t="shared" si="848"/>
        <v>608.290877551324i</v>
      </c>
      <c r="J1683" t="str">
        <f t="shared" si="842"/>
        <v>-499.856082861579+133.074578700148i</v>
      </c>
      <c r="K1683" t="str">
        <f t="shared" si="849"/>
        <v>0.302536087569517-1.136389122054i</v>
      </c>
      <c r="L1683" t="str">
        <f t="shared" si="850"/>
        <v>0.0931725397861013-0.297276986619656i</v>
      </c>
      <c r="M1683" t="str">
        <f t="shared" si="851"/>
        <v>0.395708627355618-1.43366610867366i</v>
      </c>
      <c r="N1683" t="str">
        <f t="shared" si="852"/>
        <v>-1.93211338961846i</v>
      </c>
      <c r="O1683" t="str">
        <f t="shared" si="853"/>
        <v>-0.353506562294887-0.935432044787034i</v>
      </c>
      <c r="P1683" t="str">
        <f t="shared" si="854"/>
        <v>1.35350656229489+0.935432044787034i</v>
      </c>
      <c r="Q1683" t="str">
        <f t="shared" si="855"/>
        <v>-1.35350656229489+0.996681344831426i</v>
      </c>
      <c r="R1683" t="str">
        <f t="shared" si="856"/>
        <v>-0.318421137950484-0.925593187119936i</v>
      </c>
      <c r="S1683" t="str">
        <f t="shared" si="857"/>
        <v>0.215736798840813i</v>
      </c>
      <c r="T1683" t="str">
        <f t="shared" si="858"/>
        <v>0.199684511218121-0.0686951569846863i</v>
      </c>
      <c r="U1683" t="str">
        <f t="shared" si="859"/>
        <v>0.0000500000000000001-0.000917383006847134i</v>
      </c>
      <c r="V1683" t="str">
        <f t="shared" si="860"/>
        <v>0.00002-0.0102746896766879i</v>
      </c>
      <c r="W1683" t="str">
        <f t="shared" si="861"/>
        <v>0.0000422724875877815-0.000842362719643681i</v>
      </c>
      <c r="X1683" t="str">
        <f t="shared" si="862"/>
        <v>0.0000458091178358477-0.000841991814735569i</v>
      </c>
      <c r="Y1683" t="str">
        <f t="shared" si="863"/>
        <v>0.009+0.778612323265694i</v>
      </c>
      <c r="Z1683" t="str">
        <f t="shared" si="864"/>
        <v>-0.0129808792287174-0.000857749315881299i</v>
      </c>
      <c r="AA1683" t="str">
        <f t="shared" si="865"/>
        <v>0.179418482048123-15.4266324253791i</v>
      </c>
      <c r="AB1683" t="str">
        <f t="shared" si="866"/>
        <v>0.600683556159321-0.206646228777405i</v>
      </c>
      <c r="AC1683" t="str">
        <f t="shared" si="867"/>
        <v>0.941433970799507-0.942951352040912i</v>
      </c>
      <c r="AD1683" t="str">
        <f t="shared" si="868"/>
        <v>0.42826271119427+0.209451411238624i</v>
      </c>
      <c r="AE1683" t="str">
        <f t="shared" si="869"/>
        <v>-0.00537956972747562-0.00308620552111737i</v>
      </c>
      <c r="AF1683" t="str">
        <f t="shared" si="870"/>
        <v>-3.99999394177873-0.586073675517278i</v>
      </c>
      <c r="AG1683" t="str">
        <f t="shared" si="871"/>
        <v>1.01197484480333-0.0237800405416193i</v>
      </c>
      <c r="AH1683" t="str">
        <f t="shared" si="872"/>
        <v>0.0191058631331592+0.0157632038703749i</v>
      </c>
      <c r="AI1683">
        <f t="shared" si="873"/>
        <v>-32.121765118893862</v>
      </c>
      <c r="AJ1683">
        <f t="shared" si="874"/>
        <v>39.524177903648358</v>
      </c>
      <c r="AK1683"/>
      <c r="AL1683"/>
      <c r="AM1683"/>
      <c r="AN1683"/>
    </row>
    <row r="1684" spans="1:40" x14ac:dyDescent="0.35">
      <c r="A1684"/>
      <c r="B1684">
        <f t="shared" si="840"/>
        <v>155000</v>
      </c>
      <c r="C1684" s="237" t="str">
        <f t="shared" si="843"/>
        <v>-8.80450446501209E-07+0.0043730723308879i</v>
      </c>
      <c r="D1684" s="208" t="str">
        <f t="shared" si="844"/>
        <v>-1.64875226983335+0.0335268878701406i</v>
      </c>
      <c r="E1684" t="str">
        <f t="shared" si="845"/>
        <v>36500</v>
      </c>
      <c r="F1684" t="str">
        <f t="shared" si="846"/>
        <v>0.21505376344086</v>
      </c>
      <c r="G1684" t="str">
        <f t="shared" si="841"/>
        <v>0.21505376344086</v>
      </c>
      <c r="H1684" t="str">
        <f t="shared" si="847"/>
        <v>2.35145260304014+0.619282616412994i</v>
      </c>
      <c r="I1684" t="str">
        <f t="shared" si="848"/>
        <v>608.683576633022i</v>
      </c>
      <c r="J1684" t="str">
        <f t="shared" si="842"/>
        <v>-500.502974732003+133.160488692853i</v>
      </c>
      <c r="K1684" t="str">
        <f t="shared" si="849"/>
        <v>0.302170185125387-1.13575038673385i</v>
      </c>
      <c r="L1684" t="str">
        <f t="shared" si="850"/>
        <v>0.0930630932292606-0.297119475619515i</v>
      </c>
      <c r="M1684" t="str">
        <f t="shared" si="851"/>
        <v>0.395233278354648-1.43286986235337i</v>
      </c>
      <c r="N1684" t="str">
        <f t="shared" si="852"/>
        <v>-1.93336071911466i</v>
      </c>
      <c r="O1684" t="str">
        <f t="shared" si="853"/>
        <v>-0.354673078975309-0.934990378052188i</v>
      </c>
      <c r="P1684" t="str">
        <f t="shared" si="854"/>
        <v>1.35467307897531+0.934990378052188i</v>
      </c>
      <c r="Q1684" t="str">
        <f t="shared" si="855"/>
        <v>-1.35467307897531+0.998370341062472i</v>
      </c>
      <c r="R1684" t="str">
        <f t="shared" si="856"/>
        <v>-0.318400389788805-0.924851835653032i</v>
      </c>
      <c r="S1684" t="str">
        <f t="shared" si="857"/>
        <v>0.215876073727089i</v>
      </c>
      <c r="T1684" t="str">
        <f t="shared" si="858"/>
        <v>0.199653383060068-0.068735026020782i</v>
      </c>
      <c r="U1684" t="str">
        <f t="shared" si="859"/>
        <v>0.0000499999999999998-0.000916791146842712i</v>
      </c>
      <c r="V1684" t="str">
        <f t="shared" si="860"/>
        <v>0.00002-0.0102680608446384i</v>
      </c>
      <c r="W1684" t="str">
        <f t="shared" si="861"/>
        <v>0.0000422724861738456-0.000841819485748254i</v>
      </c>
      <c r="X1684" t="str">
        <f t="shared" si="862"/>
        <v>0.0000458045449597244-0.000841448839283716i</v>
      </c>
      <c r="Y1684" t="str">
        <f t="shared" si="863"/>
        <v>0.009+0.779114978090269i</v>
      </c>
      <c r="Z1684" t="str">
        <f t="shared" si="864"/>
        <v>-0.0129641238925751-0.000856929402426704i</v>
      </c>
      <c r="AA1684" t="str">
        <f t="shared" si="865"/>
        <v>0.179186489453458-15.4166609335751i</v>
      </c>
      <c r="AB1684" t="str">
        <f t="shared" si="866"/>
        <v>0.600589917586345-0.206766161336203i</v>
      </c>
      <c r="AC1684" t="str">
        <f t="shared" si="867"/>
        <v>0.941104120941259-0.942288060340482i</v>
      </c>
      <c r="AD1684" t="str">
        <f t="shared" si="868"/>
        <v>0.428539633019732+0.209372814183311i</v>
      </c>
      <c r="AE1684" t="str">
        <f t="shared" si="869"/>
        <v>-0.00537622317480394-0.00308156331444929i</v>
      </c>
      <c r="AF1684" t="str">
        <f t="shared" si="870"/>
        <v>-4.00020487287349-0.585755728542853i</v>
      </c>
      <c r="AG1684" t="str">
        <f t="shared" si="871"/>
        <v>1.01196271787461-0.0237802630502784i</v>
      </c>
      <c r="AH1684" t="str">
        <f t="shared" si="872"/>
        <v>0.0190981390520441+0.01574188119596i</v>
      </c>
      <c r="AI1684">
        <f t="shared" si="873"/>
        <v>-32.128614769492096</v>
      </c>
      <c r="AJ1684">
        <f t="shared" si="874"/>
        <v>39.497481777215199</v>
      </c>
      <c r="AK1684"/>
      <c r="AL1684"/>
      <c r="AM1684"/>
      <c r="AN1684"/>
    </row>
    <row r="1685" spans="1:40" x14ac:dyDescent="0.35">
      <c r="A1685"/>
      <c r="B1685">
        <f t="shared" si="840"/>
        <v>155100</v>
      </c>
      <c r="C1685" s="237" t="str">
        <f t="shared" si="843"/>
        <v>-8.79315479927754E-07+0.00437025281317243i</v>
      </c>
      <c r="D1685" s="208" t="str">
        <f t="shared" si="844"/>
        <v>-1.64875226113194+0.0335052715676553i</v>
      </c>
      <c r="E1685" t="str">
        <f t="shared" si="845"/>
        <v>36500</v>
      </c>
      <c r="F1685" t="str">
        <f t="shared" si="846"/>
        <v>0.21505376344086</v>
      </c>
      <c r="G1685" t="str">
        <f t="shared" si="841"/>
        <v>0.21505376344086</v>
      </c>
      <c r="H1685" t="str">
        <f t="shared" si="847"/>
        <v>2.3516631758557+0.618943358516778i</v>
      </c>
      <c r="I1685" t="str">
        <f t="shared" si="848"/>
        <v>609.076275714721i</v>
      </c>
      <c r="J1685" t="str">
        <f t="shared" si="842"/>
        <v>-501.150284086694+133.246398685558i</v>
      </c>
      <c r="K1685" t="str">
        <f t="shared" si="849"/>
        <v>0.301804931403183-1.13511230775098i</v>
      </c>
      <c r="L1685" t="str">
        <f t="shared" si="850"/>
        <v>0.0929538331119115-0.296962109369828i</v>
      </c>
      <c r="M1685" t="str">
        <f t="shared" si="851"/>
        <v>0.394758764515095-1.43207441712081i</v>
      </c>
      <c r="N1685" t="str">
        <f t="shared" si="852"/>
        <v>-1.93460804861086i</v>
      </c>
      <c r="O1685" t="str">
        <f t="shared" si="853"/>
        <v>-0.355839043844478-0.934547256630636i</v>
      </c>
      <c r="P1685" t="str">
        <f t="shared" si="854"/>
        <v>1.35583904384448+0.934547256630636i</v>
      </c>
      <c r="Q1685" t="str">
        <f t="shared" si="855"/>
        <v>-1.35583904384448+1.00006079198022i</v>
      </c>
      <c r="R1685" t="str">
        <f t="shared" si="856"/>
        <v>-0.318379624170194-0.924111340071693i</v>
      </c>
      <c r="S1685" t="str">
        <f t="shared" si="857"/>
        <v>0.216015348613364i</v>
      </c>
      <c r="T1685" t="str">
        <f t="shared" si="858"/>
        <v>0.19962223328315-0.0687748855065163i</v>
      </c>
      <c r="U1685" t="str">
        <f t="shared" si="859"/>
        <v>0.00005-0.00091620005003624i</v>
      </c>
      <c r="V1685" t="str">
        <f t="shared" si="860"/>
        <v>0.00002-0.0102614405604059i</v>
      </c>
      <c r="W1685" t="str">
        <f t="shared" si="861"/>
        <v>0.000042272484758998-0.000841276952493554i</v>
      </c>
      <c r="X1685" t="str">
        <f t="shared" si="862"/>
        <v>0.0000457999809219188-0.00084090656410211i</v>
      </c>
      <c r="Y1685" t="str">
        <f t="shared" si="863"/>
        <v>0.009+0.779617632914843i</v>
      </c>
      <c r="Z1685" t="str">
        <f t="shared" si="864"/>
        <v>-0.0129474009926312-0.000856111062588283i</v>
      </c>
      <c r="AA1685" t="str">
        <f t="shared" si="865"/>
        <v>0.178954946885826-15.4067023363268i</v>
      </c>
      <c r="AB1685" t="str">
        <f t="shared" si="866"/>
        <v>0.600496213980299-0.206886065165957i</v>
      </c>
      <c r="AC1685" t="str">
        <f t="shared" si="867"/>
        <v>0.940774902343899-0.941625353099392i</v>
      </c>
      <c r="AD1685" t="str">
        <f t="shared" si="868"/>
        <v>0.428816497809867+0.209293870944622i</v>
      </c>
      <c r="AE1685" t="str">
        <f t="shared" si="869"/>
        <v>-0.00537288035115252-0.00307692622001543i</v>
      </c>
      <c r="AF1685" t="str">
        <f t="shared" si="870"/>
        <v>-4.00041543698764-0.585438086949123i</v>
      </c>
      <c r="AG1685" t="str">
        <f t="shared" si="871"/>
        <v>1.01195058727866-0.0237804821536777i</v>
      </c>
      <c r="AH1685" t="str">
        <f t="shared" si="872"/>
        <v>0.0190904189805885+0.015720581134166i</v>
      </c>
      <c r="AI1685">
        <f t="shared" si="873"/>
        <v>-32.135461799977001</v>
      </c>
      <c r="AJ1685">
        <f t="shared" si="874"/>
        <v>39.470778038784388</v>
      </c>
      <c r="AK1685"/>
      <c r="AL1685"/>
      <c r="AM1685"/>
      <c r="AN1685"/>
    </row>
    <row r="1686" spans="1:40" x14ac:dyDescent="0.35">
      <c r="A1686"/>
      <c r="B1686">
        <f t="shared" si="840"/>
        <v>155200</v>
      </c>
      <c r="C1686" s="237" t="str">
        <f t="shared" si="843"/>
        <v>-8.78182706526001E-07+0.00436743692885563i</v>
      </c>
      <c r="D1686" s="208" t="str">
        <f t="shared" si="844"/>
        <v>-1.64875225244735+0.0334836831212265i</v>
      </c>
      <c r="E1686" t="str">
        <f t="shared" si="845"/>
        <v>36500</v>
      </c>
      <c r="F1686" t="str">
        <f t="shared" si="846"/>
        <v>0.21505376344086</v>
      </c>
      <c r="G1686" t="str">
        <f t="shared" si="841"/>
        <v>0.21505376344086</v>
      </c>
      <c r="H1686" t="str">
        <f t="shared" si="847"/>
        <v>2.35187338249965+0.61860443350227i</v>
      </c>
      <c r="I1686" t="str">
        <f t="shared" si="848"/>
        <v>609.46897479642i</v>
      </c>
      <c r="J1686" t="str">
        <f t="shared" si="842"/>
        <v>-501.798010925651+133.332308678263i</v>
      </c>
      <c r="K1686" t="str">
        <f t="shared" si="849"/>
        <v>0.301440324906527-1.1344748842224i</v>
      </c>
      <c r="L1686" t="str">
        <f t="shared" si="850"/>
        <v>0.0928447590260661-0.296804887718421i</v>
      </c>
      <c r="M1686" t="str">
        <f t="shared" si="851"/>
        <v>0.394285083932593-1.43127977194082i</v>
      </c>
      <c r="N1686" t="str">
        <f t="shared" si="852"/>
        <v>-1.93585537810707i</v>
      </c>
      <c r="O1686" t="str">
        <f t="shared" si="853"/>
        <v>-0.357004455088357-0.934102681211796i</v>
      </c>
      <c r="P1686" t="str">
        <f t="shared" si="854"/>
        <v>1.35700445508836+0.934102681211796i</v>
      </c>
      <c r="Q1686" t="str">
        <f t="shared" si="855"/>
        <v>-1.35700445508836+1.00175269689527i</v>
      </c>
      <c r="R1686" t="str">
        <f t="shared" si="856"/>
        <v>-0.318358841085872-0.923371698708558i</v>
      </c>
      <c r="S1686" t="str">
        <f t="shared" si="857"/>
        <v>0.21615462349964i</v>
      </c>
      <c r="T1686" t="str">
        <f t="shared" si="858"/>
        <v>0.199591061884571-0.0688147354326984i</v>
      </c>
      <c r="U1686" t="str">
        <f t="shared" si="859"/>
        <v>0.0000500000000000002-0.000915609714952458i</v>
      </c>
      <c r="V1686" t="str">
        <f t="shared" si="860"/>
        <v>0.00002-0.0102548288074675i</v>
      </c>
      <c r="W1686" t="str">
        <f t="shared" si="861"/>
        <v>0.0000422724833432377-0.000840735118525232i</v>
      </c>
      <c r="X1686" t="str">
        <f t="shared" si="862"/>
        <v>0.0000457954256996562-0.000840364987837211i</v>
      </c>
      <c r="Y1686" t="str">
        <f t="shared" si="863"/>
        <v>0.009+0.780120287739417i</v>
      </c>
      <c r="Z1686" t="str">
        <f t="shared" si="864"/>
        <v>-0.0129307104451922-0.000855294291990264i</v>
      </c>
      <c r="AA1686" t="str">
        <f t="shared" si="865"/>
        <v>0.178723853181086-15.3967566086151i</v>
      </c>
      <c r="AB1686" t="str">
        <f t="shared" si="866"/>
        <v>0.600402445332773-0.207005940239019i</v>
      </c>
      <c r="AC1686" t="str">
        <f t="shared" si="867"/>
        <v>0.940446313615668-0.940963229550289i</v>
      </c>
      <c r="AD1686" t="str">
        <f t="shared" si="868"/>
        <v>0.429093305151601+0.209214581530325i</v>
      </c>
      <c r="AE1686" t="str">
        <f t="shared" si="869"/>
        <v>-0.00536954124550184-0.00307229422930809i</v>
      </c>
      <c r="AF1686" t="str">
        <f t="shared" si="870"/>
        <v>-4.000625634947-0.585120750381043i</v>
      </c>
      <c r="AG1686" t="str">
        <f t="shared" si="871"/>
        <v>1.01193845302279-0.0237806978352626i</v>
      </c>
      <c r="AH1686" t="str">
        <f t="shared" si="872"/>
        <v>0.0190827029014227+0.0156993036471367i</v>
      </c>
      <c r="AI1686">
        <f t="shared" si="873"/>
        <v>-32.142306215911276</v>
      </c>
      <c r="AJ1686">
        <f t="shared" si="874"/>
        <v>39.444066696398593</v>
      </c>
      <c r="AK1686"/>
      <c r="AL1686"/>
      <c r="AM1686"/>
      <c r="AN1686"/>
    </row>
    <row r="1687" spans="1:40" x14ac:dyDescent="0.35">
      <c r="A1687"/>
      <c r="B1687">
        <f t="shared" si="840"/>
        <v>155300</v>
      </c>
      <c r="C1687" s="237" t="str">
        <f t="shared" si="843"/>
        <v>-8.77052120648901E-07+0.00436462467091871i</v>
      </c>
      <c r="D1687" s="208" t="str">
        <f t="shared" si="844"/>
        <v>-1.64875224377952+0.0334621224770435i</v>
      </c>
      <c r="E1687" t="str">
        <f t="shared" si="845"/>
        <v>36500</v>
      </c>
      <c r="F1687" t="str">
        <f t="shared" si="846"/>
        <v>0.21505376344086</v>
      </c>
      <c r="G1687" t="str">
        <f t="shared" si="841"/>
        <v>0.21505376344086</v>
      </c>
      <c r="H1687" t="str">
        <f t="shared" si="847"/>
        <v>2.35208322379563+0.61826584096089i</v>
      </c>
      <c r="I1687" t="str">
        <f t="shared" si="848"/>
        <v>609.861673878119i</v>
      </c>
      <c r="J1687" t="str">
        <f t="shared" si="842"/>
        <v>-502.446155248873+133.418218670969i</v>
      </c>
      <c r="K1687" t="str">
        <f t="shared" si="849"/>
        <v>0.301076364143244-1.13383811526633i</v>
      </c>
      <c r="L1687" t="str">
        <f t="shared" si="850"/>
        <v>0.0927358705648037-0.296647810513172i</v>
      </c>
      <c r="M1687" t="str">
        <f t="shared" si="851"/>
        <v>0.393812234708048-1.4304859257795i</v>
      </c>
      <c r="N1687" t="str">
        <f t="shared" si="852"/>
        <v>-1.93710270760327i</v>
      </c>
      <c r="O1687" t="str">
        <f t="shared" si="853"/>
        <v>-0.358169310893747-0.933656652487358i</v>
      </c>
      <c r="P1687" t="str">
        <f t="shared" si="854"/>
        <v>1.35816931089375+0.933656652487358i</v>
      </c>
      <c r="Q1687" t="str">
        <f t="shared" si="855"/>
        <v>-1.35816931089375+1.00344605511591i</v>
      </c>
      <c r="R1687" t="str">
        <f t="shared" si="856"/>
        <v>-0.318338040527059-0.922632909900578i</v>
      </c>
      <c r="S1687" t="str">
        <f t="shared" si="857"/>
        <v>0.216293898385915i</v>
      </c>
      <c r="T1687" t="str">
        <f t="shared" si="858"/>
        <v>0.199559868861537-0.068854575790131i</v>
      </c>
      <c r="U1687" t="str">
        <f t="shared" si="859"/>
        <v>0.0000499999999999999-0.000915020140119901i</v>
      </c>
      <c r="V1687" t="str">
        <f t="shared" si="860"/>
        <v>0.00002-0.0102482255693429i</v>
      </c>
      <c r="W1687" t="str">
        <f t="shared" si="861"/>
        <v>0.000042272481926565-0.000840193982492454i</v>
      </c>
      <c r="X1687" t="str">
        <f t="shared" si="862"/>
        <v>0.0000457908792702365-0.000839824109138998i</v>
      </c>
      <c r="Y1687" t="str">
        <f t="shared" si="863"/>
        <v>0.009+0.780622942563992i</v>
      </c>
      <c r="Z1687" t="str">
        <f t="shared" si="864"/>
        <v>-0.0129140521668344-0.000854479086272482i</v>
      </c>
      <c r="AA1687" t="str">
        <f t="shared" si="865"/>
        <v>0.178493207178859-15.3868237254859i</v>
      </c>
      <c r="AB1687" t="str">
        <f t="shared" si="866"/>
        <v>0.600308611635361-0.207125786527724i</v>
      </c>
      <c r="AC1687" t="str">
        <f t="shared" si="867"/>
        <v>0.940118353368689-0.940301688926761i</v>
      </c>
      <c r="AD1687" t="str">
        <f t="shared" si="868"/>
        <v>0.429370054631762+0.209134945948653i</v>
      </c>
      <c r="AE1687" t="str">
        <f t="shared" si="869"/>
        <v>-0.00536620584686931-0.00306766733384353i</v>
      </c>
      <c r="AF1687" t="str">
        <f t="shared" si="870"/>
        <v>-4.00083546757515-0.584803718483846i</v>
      </c>
      <c r="AG1687" t="str">
        <f t="shared" si="871"/>
        <v>1.01192631511429-0.0237809100785159i</v>
      </c>
      <c r="AH1687" t="str">
        <f t="shared" si="872"/>
        <v>0.0190749907972379+0.0156780486971204i</v>
      </c>
      <c r="AI1687">
        <f t="shared" si="873"/>
        <v>-32.149148022847598</v>
      </c>
      <c r="AJ1687">
        <f t="shared" si="874"/>
        <v>39.417347758076723</v>
      </c>
      <c r="AK1687"/>
      <c r="AL1687"/>
      <c r="AM1687"/>
      <c r="AN1687"/>
    </row>
    <row r="1688" spans="1:40" x14ac:dyDescent="0.35">
      <c r="A1688"/>
      <c r="B1688">
        <f t="shared" si="840"/>
        <v>155400</v>
      </c>
      <c r="C1688" s="237" t="str">
        <f t="shared" si="843"/>
        <v>-8.75923716667577E-07+0.00436181603236094i</v>
      </c>
      <c r="D1688" s="208" t="str">
        <f t="shared" si="844"/>
        <v>-1.64875223512842+0.0334405895814339i</v>
      </c>
      <c r="E1688" t="str">
        <f t="shared" si="845"/>
        <v>36500</v>
      </c>
      <c r="F1688" t="str">
        <f t="shared" si="846"/>
        <v>0.21505376344086</v>
      </c>
      <c r="G1688" t="str">
        <f t="shared" si="841"/>
        <v>0.21505376344086</v>
      </c>
      <c r="H1688" t="str">
        <f t="shared" si="847"/>
        <v>2.35229270056506+0.617927580484487i</v>
      </c>
      <c r="I1688" t="str">
        <f t="shared" si="848"/>
        <v>610.254372959817i</v>
      </c>
      <c r="J1688" t="str">
        <f t="shared" si="842"/>
        <v>-503.094717056362+133.504128663673i</v>
      </c>
      <c r="K1688" t="str">
        <f t="shared" si="849"/>
        <v>0.300713047625331-1.13320200000218i</v>
      </c>
      <c r="L1688" t="str">
        <f t="shared" si="850"/>
        <v>0.0926271673222713-0.296490877602024i</v>
      </c>
      <c r="M1688" t="str">
        <f t="shared" si="851"/>
        <v>0.393340214947602-1.4296928776042i</v>
      </c>
      <c r="N1688" t="str">
        <f t="shared" si="852"/>
        <v>-1.93835003709947i</v>
      </c>
      <c r="O1688" t="str">
        <f t="shared" si="853"/>
        <v>-0.359333609448337-0.933209171151264i</v>
      </c>
      <c r="P1688" t="str">
        <f t="shared" si="854"/>
        <v>1.35933360944834+0.933209171151264i</v>
      </c>
      <c r="Q1688" t="str">
        <f t="shared" si="855"/>
        <v>-1.35933360944834+1.00514086594821i</v>
      </c>
      <c r="R1688" t="str">
        <f t="shared" si="856"/>
        <v>-0.318317222484964-0.92189497198896i</v>
      </c>
      <c r="S1688" t="str">
        <f t="shared" si="857"/>
        <v>0.216433173272191i</v>
      </c>
      <c r="T1688" t="str">
        <f t="shared" si="858"/>
        <v>0.199528654211248-0.0688944065696108i</v>
      </c>
      <c r="U1688" t="str">
        <f t="shared" si="859"/>
        <v>0.0000500000000000001-0.000914431324070921i</v>
      </c>
      <c r="V1688" t="str">
        <f t="shared" si="860"/>
        <v>0.00002-0.0102416308295943i</v>
      </c>
      <c r="W1688" t="str">
        <f t="shared" si="861"/>
        <v>0.0000422724805089802-0.000839653543047859i</v>
      </c>
      <c r="X1688" t="str">
        <f t="shared" si="862"/>
        <v>0.0000457863416110333-0.000839283926660919i</v>
      </c>
      <c r="Y1688" t="str">
        <f t="shared" si="863"/>
        <v>0.009+0.781125597388566i</v>
      </c>
      <c r="Z1688" t="str">
        <f t="shared" si="864"/>
        <v>-0.0128974260744035-0.000853665441090294i</v>
      </c>
      <c r="AA1688" t="str">
        <f t="shared" si="865"/>
        <v>0.178263007722521-15.3769036620496i</v>
      </c>
      <c r="AB1688" t="str">
        <f t="shared" si="866"/>
        <v>0.600214712879641-0.207245604004385i</v>
      </c>
      <c r="AC1688" t="str">
        <f t="shared" si="867"/>
        <v>0.939791020218941-0.939640730463303i</v>
      </c>
      <c r="AD1688" t="str">
        <f t="shared" si="868"/>
        <v>0.42964674583708+0.209054964208297i</v>
      </c>
      <c r="AE1688" t="str">
        <f t="shared" si="869"/>
        <v>-0.00536287414430876-0.00306304552516159i</v>
      </c>
      <c r="AF1688" t="str">
        <f t="shared" si="870"/>
        <v>-4.00104493569348-0.584486990903053i</v>
      </c>
      <c r="AG1688" t="str">
        <f t="shared" si="871"/>
        <v>1.01191417356047-0.0237811188669579i</v>
      </c>
      <c r="AH1688" t="str">
        <f t="shared" si="872"/>
        <v>0.0190672826507839+0.0156568162464686i</v>
      </c>
      <c r="AI1688">
        <f t="shared" si="873"/>
        <v>-32.155987226329465</v>
      </c>
      <c r="AJ1688">
        <f t="shared" si="874"/>
        <v>39.390621231815409</v>
      </c>
      <c r="AK1688"/>
      <c r="AL1688"/>
      <c r="AM1688"/>
      <c r="AN1688"/>
    </row>
    <row r="1689" spans="1:40" x14ac:dyDescent="0.35">
      <c r="A1689"/>
      <c r="B1689">
        <f t="shared" si="840"/>
        <v>155500</v>
      </c>
      <c r="C1689" s="237" t="str">
        <f t="shared" si="843"/>
        <v>-8.74797488971239E-07+0.00435901100619959i</v>
      </c>
      <c r="D1689" s="208" t="str">
        <f t="shared" si="844"/>
        <v>-1.64875222649401+0.0334190843808635i</v>
      </c>
      <c r="E1689" t="str">
        <f t="shared" si="845"/>
        <v>36500</v>
      </c>
      <c r="F1689" t="str">
        <f t="shared" si="846"/>
        <v>0.21505376344086</v>
      </c>
      <c r="G1689" t="str">
        <f t="shared" si="841"/>
        <v>0.21505376344086</v>
      </c>
      <c r="H1689" t="str">
        <f t="shared" si="847"/>
        <v>2.35250181362711+0.617589651665319i</v>
      </c>
      <c r="I1689" t="str">
        <f t="shared" si="848"/>
        <v>610.647072041516i</v>
      </c>
      <c r="J1689" t="str">
        <f t="shared" si="842"/>
        <v>-503.743696348118+133.590038656378i</v>
      </c>
      <c r="K1689" t="str">
        <f t="shared" si="849"/>
        <v>0.300350373868977-1.13256653755055i</v>
      </c>
      <c r="L1689" t="str">
        <f t="shared" si="850"/>
        <v>0.0925186488936764-0.296334088832973i</v>
      </c>
      <c r="M1689" t="str">
        <f t="shared" si="851"/>
        <v>0.392869022762653-1.42890062638352i</v>
      </c>
      <c r="N1689" t="str">
        <f t="shared" si="852"/>
        <v>-1.93959736659568i</v>
      </c>
      <c r="O1689" t="str">
        <f t="shared" si="853"/>
        <v>-0.360497348940686-0.932760237899717i</v>
      </c>
      <c r="P1689" t="str">
        <f t="shared" si="854"/>
        <v>1.36049734894069+0.932760237899717i</v>
      </c>
      <c r="Q1689" t="str">
        <f t="shared" si="855"/>
        <v>-1.36049734894069+1.00683712869596i</v>
      </c>
      <c r="R1689" t="str">
        <f t="shared" si="856"/>
        <v>-0.318296386950799-0.921157883319177i</v>
      </c>
      <c r="S1689" t="str">
        <f t="shared" si="857"/>
        <v>0.216572448158466i</v>
      </c>
      <c r="T1689" t="str">
        <f t="shared" si="858"/>
        <v>0.199497417930905-0.0689342277619289i</v>
      </c>
      <c r="U1689" t="str">
        <f t="shared" si="859"/>
        <v>0.0000499999999999998-0.00091384326534161i</v>
      </c>
      <c r="V1689" t="str">
        <f t="shared" si="860"/>
        <v>0.00002-0.0102350445718261i</v>
      </c>
      <c r="W1689" t="str">
        <f t="shared" si="861"/>
        <v>0.0000422724790904827-0.00083911379884753i</v>
      </c>
      <c r="X1689" t="str">
        <f t="shared" si="862"/>
        <v>0.0000457818126994913-0.000838744439059858i</v>
      </c>
      <c r="Y1689" t="str">
        <f t="shared" si="863"/>
        <v>0.009+0.78162825221314i</v>
      </c>
      <c r="Z1689" t="str">
        <f t="shared" si="864"/>
        <v>-0.0128808320850116-0.000852853352114468i</v>
      </c>
      <c r="AA1689" t="str">
        <f t="shared" si="865"/>
        <v>0.178033253659179-15.3669963934809i</v>
      </c>
      <c r="AB1689" t="str">
        <f t="shared" si="866"/>
        <v>0.600120749057194-0.207365392641302i</v>
      </c>
      <c r="AC1689" t="str">
        <f t="shared" si="867"/>
        <v>0.93946431278627-0.938980353395354i</v>
      </c>
      <c r="AD1689" t="str">
        <f t="shared" si="868"/>
        <v>0.429923378354186+0.208974636318411i</v>
      </c>
      <c r="AE1689" t="str">
        <f t="shared" si="869"/>
        <v>-0.00535954612691016-0.00305842879482558i</v>
      </c>
      <c r="AF1689" t="str">
        <f t="shared" si="870"/>
        <v>-4.00125404012112-0.584170567284455i</v>
      </c>
      <c r="AG1689" t="str">
        <f t="shared" si="871"/>
        <v>1.01190202836863-0.0237813241841453i</v>
      </c>
      <c r="AH1689" t="str">
        <f t="shared" si="872"/>
        <v>0.019059578444869+0.0156356062576344i</v>
      </c>
      <c r="AI1689">
        <f t="shared" si="873"/>
        <v>-32.162823831891437</v>
      </c>
      <c r="AJ1689">
        <f t="shared" si="874"/>
        <v>39.363887125586572</v>
      </c>
      <c r="AK1689"/>
      <c r="AL1689"/>
      <c r="AM1689"/>
      <c r="AN1689"/>
    </row>
    <row r="1690" spans="1:40" x14ac:dyDescent="0.35">
      <c r="A1690"/>
      <c r="B1690">
        <f t="shared" si="840"/>
        <v>155600</v>
      </c>
      <c r="C1690" s="237" t="str">
        <f t="shared" si="843"/>
        <v>-8.73673431967122E-07+0.00435620958546989i</v>
      </c>
      <c r="D1690" s="208" t="str">
        <f t="shared" si="844"/>
        <v>-1.64875221787624+0.0333976068219358i</v>
      </c>
      <c r="E1690" t="str">
        <f t="shared" si="845"/>
        <v>36500</v>
      </c>
      <c r="F1690" t="str">
        <f t="shared" si="846"/>
        <v>0.21505376344086</v>
      </c>
      <c r="G1690" t="str">
        <f t="shared" si="841"/>
        <v>0.21505376344086</v>
      </c>
      <c r="H1690" t="str">
        <f t="shared" si="847"/>
        <v>2.35271056379874+0.617252054096055i</v>
      </c>
      <c r="I1690" t="str">
        <f t="shared" si="848"/>
        <v>611.039771123215i</v>
      </c>
      <c r="J1690" t="str">
        <f t="shared" si="842"/>
        <v>-504.393093124139+133.675948649083i</v>
      </c>
      <c r="K1690" t="str">
        <f t="shared" si="849"/>
        <v>0.299988341394519-1.13193172703323i</v>
      </c>
      <c r="L1690" t="str">
        <f t="shared" si="850"/>
        <v>0.0924103148752877-0.296177444054081i</v>
      </c>
      <c r="M1690" t="str">
        <f t="shared" si="851"/>
        <v>0.392398656269807-1.42810917108731i</v>
      </c>
      <c r="N1690" t="str">
        <f t="shared" si="852"/>
        <v>-1.94084469609188i</v>
      </c>
      <c r="O1690" t="str">
        <f t="shared" si="853"/>
        <v>-0.361660527560194-0.932309853431187i</v>
      </c>
      <c r="P1690" t="str">
        <f t="shared" si="854"/>
        <v>1.36166052756019+0.932309853431187i</v>
      </c>
      <c r="Q1690" t="str">
        <f t="shared" si="855"/>
        <v>-1.36166052756019+1.00853484266069i</v>
      </c>
      <c r="R1690" t="str">
        <f t="shared" si="856"/>
        <v>-0.31827553391574-0.920421642240962i</v>
      </c>
      <c r="S1690" t="str">
        <f t="shared" si="857"/>
        <v>0.216711723044742i</v>
      </c>
      <c r="T1690" t="str">
        <f t="shared" si="858"/>
        <v>0.19946616001771-0.0689740393578652i</v>
      </c>
      <c r="U1690" t="str">
        <f t="shared" si="859"/>
        <v>0.0000500000000000001-0.000913255962471857i</v>
      </c>
      <c r="V1690" t="str">
        <f t="shared" si="860"/>
        <v>0.00002-0.0102284667796848i</v>
      </c>
      <c r="W1690" t="str">
        <f t="shared" si="861"/>
        <v>0.000042272477671073-0.000838574748551038i</v>
      </c>
      <c r="X1690" t="str">
        <f t="shared" si="862"/>
        <v>0.0000457772925131287-0.000838205644996188i</v>
      </c>
      <c r="Y1690" t="str">
        <f t="shared" si="863"/>
        <v>0.009+0.782130907037715i</v>
      </c>
      <c r="Z1690" t="str">
        <f t="shared" si="864"/>
        <v>-0.012864270116039-0.000852042815031178i</v>
      </c>
      <c r="AA1690" t="str">
        <f t="shared" si="865"/>
        <v>0.177803943839663-15.3571018950186i</v>
      </c>
      <c r="AB1690" t="str">
        <f t="shared" si="866"/>
        <v>0.600026720159601-0.207485152410738i</v>
      </c>
      <c r="AC1690" t="str">
        <f t="shared" si="867"/>
        <v>0.939138229694384-0.938320556959275i</v>
      </c>
      <c r="AD1690" t="str">
        <f t="shared" si="868"/>
        <v>0.430199951769608+0.208893962288614i</v>
      </c>
      <c r="AE1690" t="str">
        <f t="shared" si="869"/>
        <v>-0.00535622178379983-0.00305381713442247i</v>
      </c>
      <c r="AF1690" t="str">
        <f t="shared" si="870"/>
        <v>-4.00146278167498-0.583854447274119i</v>
      </c>
      <c r="AG1690" t="str">
        <f t="shared" si="871"/>
        <v>1.01188987954611-0.0237815260136719i</v>
      </c>
      <c r="AH1690" t="str">
        <f t="shared" si="872"/>
        <v>0.0190518781623596+0.015614418693174i</v>
      </c>
      <c r="AI1690">
        <f t="shared" si="873"/>
        <v>-32.169657845058836</v>
      </c>
      <c r="AJ1690">
        <f t="shared" si="874"/>
        <v>39.337145447341079</v>
      </c>
      <c r="AK1690"/>
      <c r="AL1690"/>
      <c r="AM1690"/>
      <c r="AN1690"/>
    </row>
    <row r="1691" spans="1:40" x14ac:dyDescent="0.35">
      <c r="A1691"/>
      <c r="B1691">
        <f t="shared" si="840"/>
        <v>155700</v>
      </c>
      <c r="C1691" s="237" t="str">
        <f t="shared" si="843"/>
        <v>-8.72551540080414E-07+0.00435341176322495i</v>
      </c>
      <c r="D1691" s="208" t="str">
        <f t="shared" si="844"/>
        <v>-1.64875220927507+0.0333761568513913i</v>
      </c>
      <c r="E1691" t="str">
        <f t="shared" si="845"/>
        <v>36500</v>
      </c>
      <c r="F1691" t="str">
        <f t="shared" si="846"/>
        <v>0.21505376344086</v>
      </c>
      <c r="G1691" t="str">
        <f t="shared" si="841"/>
        <v>0.21505376344086</v>
      </c>
      <c r="H1691" t="str">
        <f t="shared" si="847"/>
        <v>2.35291895189467+0.616914787369788i</v>
      </c>
      <c r="I1691" t="str">
        <f t="shared" si="848"/>
        <v>611.432470204913i</v>
      </c>
      <c r="J1691" t="str">
        <f t="shared" si="842"/>
        <v>-505.042907384426+133.761858641789i</v>
      </c>
      <c r="K1691" t="str">
        <f t="shared" si="849"/>
        <v>0.29962694872644-1.1312975675732i</v>
      </c>
      <c r="L1691" t="str">
        <f t="shared" si="850"/>
        <v>0.0923021648644297-0.296020943113469i</v>
      </c>
      <c r="M1691" t="str">
        <f t="shared" si="851"/>
        <v>0.39192911359087-1.42731851068667i</v>
      </c>
      <c r="N1691" t="str">
        <f t="shared" si="852"/>
        <v>-1.94209202558808i</v>
      </c>
      <c r="O1691" t="str">
        <f t="shared" si="853"/>
        <v>-0.362823143497161-0.931858018446393i</v>
      </c>
      <c r="P1691" t="str">
        <f t="shared" si="854"/>
        <v>1.36282314349716+0.931858018446393i</v>
      </c>
      <c r="Q1691" t="str">
        <f t="shared" si="855"/>
        <v>-1.36282314349716+1.01023400714169i</v>
      </c>
      <c r="R1691" t="str">
        <f t="shared" si="856"/>
        <v>-0.318254663370984-0.919686247108265i</v>
      </c>
      <c r="S1691" t="str">
        <f t="shared" si="857"/>
        <v>0.216850997931017i</v>
      </c>
      <c r="T1691" t="str">
        <f t="shared" si="858"/>
        <v>0.199434880468859-0.0690138413481978i</v>
      </c>
      <c r="U1691" t="str">
        <f t="shared" si="859"/>
        <v>0.0000500000000000002-0.000912669414005276i</v>
      </c>
      <c r="V1691" t="str">
        <f t="shared" si="860"/>
        <v>0.00002-0.0102218974368591i</v>
      </c>
      <c r="W1691" t="str">
        <f t="shared" si="861"/>
        <v>0.0000422724762507511-0.00083803639082138i</v>
      </c>
      <c r="X1691" t="str">
        <f t="shared" si="862"/>
        <v>0.0000457727810295359-0.000837667543133704i</v>
      </c>
      <c r="Y1691" t="str">
        <f t="shared" si="863"/>
        <v>0.009+0.782633561862289i</v>
      </c>
      <c r="Z1691" t="str">
        <f t="shared" si="864"/>
        <v>-0.012847740085131-0.000851233825541908i</v>
      </c>
      <c r="AA1691" t="str">
        <f t="shared" si="865"/>
        <v>0.177575077118511-15.3472201419654i</v>
      </c>
      <c r="AB1691" t="str">
        <f t="shared" si="866"/>
        <v>0.59993262617843-0.207604883284952i</v>
      </c>
      <c r="AC1691" t="str">
        <f t="shared" si="867"/>
        <v>0.938812769570797-0.937661340392347i</v>
      </c>
      <c r="AD1691" t="str">
        <f t="shared" si="868"/>
        <v>0.430476465669784+0.208812942128984i</v>
      </c>
      <c r="AE1691" t="str">
        <f t="shared" si="869"/>
        <v>-0.00535290110414009-0.00304921053556254i</v>
      </c>
      <c r="AF1691" t="str">
        <f t="shared" si="870"/>
        <v>-4.00167116116974-0.583538630518397i</v>
      </c>
      <c r="AG1691" t="str">
        <f t="shared" si="871"/>
        <v>1.01187772710022-0.0237817243391683i</v>
      </c>
      <c r="AH1691" t="str">
        <f t="shared" si="872"/>
        <v>0.0190441817861811+0.0155932535157453i</v>
      </c>
      <c r="AI1691">
        <f t="shared" si="873"/>
        <v>-32.176489271347684</v>
      </c>
      <c r="AJ1691">
        <f t="shared" si="874"/>
        <v>39.310396205005219</v>
      </c>
      <c r="AK1691"/>
      <c r="AL1691"/>
      <c r="AM1691"/>
      <c r="AN1691"/>
    </row>
    <row r="1692" spans="1:40" x14ac:dyDescent="0.35">
      <c r="A1692"/>
      <c r="B1692">
        <f t="shared" si="840"/>
        <v>155800</v>
      </c>
      <c r="C1692" s="237" t="str">
        <f t="shared" si="843"/>
        <v>-8.71431807754194E-07+0.00435061753253574i</v>
      </c>
      <c r="D1692" s="208" t="str">
        <f t="shared" si="844"/>
        <v>-1.64875220069046+0.0333547344161073i</v>
      </c>
      <c r="E1692" t="str">
        <f t="shared" si="845"/>
        <v>36500</v>
      </c>
      <c r="F1692" t="str">
        <f t="shared" si="846"/>
        <v>0.21505376344086</v>
      </c>
      <c r="G1692" t="str">
        <f t="shared" si="841"/>
        <v>0.21505376344086</v>
      </c>
      <c r="H1692" t="str">
        <f t="shared" si="847"/>
        <v>2.35312697872743+0.616577851080025i</v>
      </c>
      <c r="I1692" t="str">
        <f t="shared" si="848"/>
        <v>611.825169286612i</v>
      </c>
      <c r="J1692" t="str">
        <f t="shared" si="842"/>
        <v>-505.69313912898+133.847768634493i</v>
      </c>
      <c r="K1692" t="str">
        <f t="shared" si="849"/>
        <v>0.299266194393351-1.13066405829463i</v>
      </c>
      <c r="L1692" t="str">
        <f t="shared" si="850"/>
        <v>0.0921941984594788-0.295864585859317i</v>
      </c>
      <c r="M1692" t="str">
        <f t="shared" si="851"/>
        <v>0.39146039285283-1.42652864415395i</v>
      </c>
      <c r="N1692" t="str">
        <f t="shared" si="852"/>
        <v>-1.94333935508429i</v>
      </c>
      <c r="O1692" t="str">
        <f t="shared" si="853"/>
        <v>-0.363985194942762-0.93140473364831i</v>
      </c>
      <c r="P1692" t="str">
        <f t="shared" si="854"/>
        <v>1.36398519494276+0.93140473364831i</v>
      </c>
      <c r="Q1692" t="str">
        <f t="shared" si="855"/>
        <v>-1.36398519494276+1.01193462143598i</v>
      </c>
      <c r="R1692" t="str">
        <f t="shared" si="856"/>
        <v>-0.318233775307704-0.918951696279266i</v>
      </c>
      <c r="S1692" t="str">
        <f t="shared" si="857"/>
        <v>0.216990272817293i</v>
      </c>
      <c r="T1692" t="str">
        <f t="shared" si="858"/>
        <v>0.199403579281552-0.0690536337236958i</v>
      </c>
      <c r="U1692" t="str">
        <f t="shared" si="859"/>
        <v>0.00005-0.000912083618489222i</v>
      </c>
      <c r="V1692" t="str">
        <f t="shared" si="860"/>
        <v>0.00002-0.0102153365270793i</v>
      </c>
      <c r="W1692" t="str">
        <f t="shared" si="861"/>
        <v>0.0000422724748295167-0.000837498724324978i</v>
      </c>
      <c r="X1692" t="str">
        <f t="shared" si="862"/>
        <v>0.0000457682782263747-0.000837130132139633i</v>
      </c>
      <c r="Y1692" t="str">
        <f t="shared" si="863"/>
        <v>0.009+0.783136216686864i</v>
      </c>
      <c r="Z1692" t="str">
        <f t="shared" si="864"/>
        <v>-0.0128312419101974-0.000850426379363375i</v>
      </c>
      <c r="AA1692" t="str">
        <f t="shared" si="865"/>
        <v>0.177346652353951-15.3373511096878i</v>
      </c>
      <c r="AB1692" t="str">
        <f t="shared" si="866"/>
        <v>0.599838467105255-0.207724585236177i</v>
      </c>
      <c r="AC1692" t="str">
        <f t="shared" si="867"/>
        <v>0.938487931046857-0.937002702932788i</v>
      </c>
      <c r="AD1692" t="str">
        <f t="shared" si="868"/>
        <v>0.430752919641051+0.208731575850066i</v>
      </c>
      <c r="AE1692" t="str">
        <f t="shared" si="869"/>
        <v>-0.00534958407712918-0.00304460898987946i</v>
      </c>
      <c r="AF1692" t="str">
        <f t="shared" si="870"/>
        <v>-4.00187917941789-0.583223116663918i</v>
      </c>
      <c r="AG1692" t="str">
        <f t="shared" si="871"/>
        <v>1.01186557103831-0.0237819191443021i</v>
      </c>
      <c r="AH1692" t="str">
        <f t="shared" si="872"/>
        <v>0.0190364892993165+0.0155721106881076i</v>
      </c>
      <c r="AI1692">
        <f t="shared" si="873"/>
        <v>-32.183318116265077</v>
      </c>
      <c r="AJ1692">
        <f t="shared" si="874"/>
        <v>39.283639406482592</v>
      </c>
      <c r="AK1692"/>
      <c r="AL1692"/>
      <c r="AM1692"/>
      <c r="AN1692"/>
    </row>
    <row r="1693" spans="1:40" x14ac:dyDescent="0.35">
      <c r="A1693"/>
      <c r="B1693">
        <f t="shared" si="840"/>
        <v>155900</v>
      </c>
      <c r="C1693" s="237" t="str">
        <f t="shared" si="843"/>
        <v>-8.70314229449352E-07+0.00434782688649098i</v>
      </c>
      <c r="D1693" s="208" t="str">
        <f t="shared" si="844"/>
        <v>-1.64875219212235+0.0333333394630975i</v>
      </c>
      <c r="E1693" t="str">
        <f t="shared" si="845"/>
        <v>36500</v>
      </c>
      <c r="F1693" t="str">
        <f t="shared" si="846"/>
        <v>0.21505376344086</v>
      </c>
      <c r="G1693" t="str">
        <f t="shared" si="841"/>
        <v>0.21505376344086</v>
      </c>
      <c r="H1693" t="str">
        <f t="shared" si="847"/>
        <v>2.35333464510731+0.616241244820686i</v>
      </c>
      <c r="I1693" t="str">
        <f t="shared" si="848"/>
        <v>612.217868368311i</v>
      </c>
      <c r="J1693" t="str">
        <f t="shared" si="842"/>
        <v>-506.3437883578+133.933678627198i</v>
      </c>
      <c r="K1693" t="str">
        <f t="shared" si="849"/>
        <v>0.29890607692799-1.1300311983229i</v>
      </c>
      <c r="L1693" t="str">
        <f t="shared" si="850"/>
        <v>0.0920864152598631-0.295708372139871i</v>
      </c>
      <c r="M1693" t="str">
        <f t="shared" si="851"/>
        <v>0.390992492187853-1.42573957046277i</v>
      </c>
      <c r="N1693" t="str">
        <f t="shared" si="852"/>
        <v>-1.94458668458049i</v>
      </c>
      <c r="O1693" t="str">
        <f t="shared" si="853"/>
        <v>-0.365146680089025-0.930949999742179i</v>
      </c>
      <c r="P1693" t="str">
        <f t="shared" si="854"/>
        <v>1.36514668008903+0.930949999742179i</v>
      </c>
      <c r="Q1693" t="str">
        <f t="shared" si="855"/>
        <v>-1.36514668008903+1.01363668483831i</v>
      </c>
      <c r="R1693" t="str">
        <f t="shared" si="856"/>
        <v>-0.31821286971707-0.918217988116358i</v>
      </c>
      <c r="S1693" t="str">
        <f t="shared" si="857"/>
        <v>0.217129547703568i</v>
      </c>
      <c r="T1693" t="str">
        <f t="shared" si="858"/>
        <v>0.199372256452985-0.0690934164751218i</v>
      </c>
      <c r="U1693" t="str">
        <f t="shared" si="859"/>
        <v>0.0000500000000000002-0.000911498574474799i</v>
      </c>
      <c r="V1693" t="str">
        <f t="shared" si="860"/>
        <v>0.00002-0.0102087840341177i</v>
      </c>
      <c r="W1693" t="str">
        <f t="shared" si="861"/>
        <v>0.0000422724734073699-0.000836961747731689i</v>
      </c>
      <c r="X1693" t="str">
        <f t="shared" si="862"/>
        <v>0.0000457637840813791-0.000836593410684624i</v>
      </c>
      <c r="Y1693" t="str">
        <f t="shared" si="863"/>
        <v>0.009+0.783638871511438i</v>
      </c>
      <c r="Z1693" t="str">
        <f t="shared" si="864"/>
        <v>-0.0128147755094122-0.000849620472227498i</v>
      </c>
      <c r="AA1693" t="str">
        <f t="shared" si="865"/>
        <v>0.177118668407893-15.3274947736158i</v>
      </c>
      <c r="AB1693" t="str">
        <f t="shared" si="866"/>
        <v>0.599744242931643-0.207844258236624i</v>
      </c>
      <c r="AC1693" t="str">
        <f t="shared" si="867"/>
        <v>0.938163712757723-0.936344643819753i</v>
      </c>
      <c r="AD1693" t="str">
        <f t="shared" si="868"/>
        <v>0.431029313269647+0.208649863462868i</v>
      </c>
      <c r="AE1693" t="str">
        <f t="shared" si="869"/>
        <v>-0.0053462706920011-0.00304001248903021i</v>
      </c>
      <c r="AF1693" t="str">
        <f t="shared" si="870"/>
        <v>-4.00208683722966-0.582907905357589i</v>
      </c>
      <c r="AG1693" t="str">
        <f t="shared" si="871"/>
        <v>1.01185341136771-0.0237821104127772i</v>
      </c>
      <c r="AH1693" t="str">
        <f t="shared" si="872"/>
        <v>0.0190288006848064+0.0155509901731222i</v>
      </c>
      <c r="AI1693">
        <f t="shared" si="873"/>
        <v>-32.190144385308905</v>
      </c>
      <c r="AJ1693">
        <f t="shared" si="874"/>
        <v>39.256875059655471</v>
      </c>
      <c r="AK1693"/>
      <c r="AL1693"/>
      <c r="AM1693"/>
      <c r="AN1693"/>
    </row>
    <row r="1694" spans="1:40" x14ac:dyDescent="0.35">
      <c r="A1694"/>
      <c r="B1694">
        <f t="shared" si="840"/>
        <v>156000</v>
      </c>
      <c r="C1694" s="237" t="str">
        <f t="shared" si="843"/>
        <v>-8.69198799644525E-07+0.00434503981819713i</v>
      </c>
      <c r="D1694" s="208" t="str">
        <f t="shared" si="844"/>
        <v>-1.64875218357073+0.0333119719395113i</v>
      </c>
      <c r="E1694" t="str">
        <f t="shared" si="845"/>
        <v>36500</v>
      </c>
      <c r="F1694" t="str">
        <f t="shared" si="846"/>
        <v>0.21505376344086</v>
      </c>
      <c r="G1694" t="str">
        <f t="shared" si="841"/>
        <v>0.21505376344086</v>
      </c>
      <c r="H1694" t="str">
        <f t="shared" si="847"/>
        <v>2.35354195184249+0.615904968186126i</v>
      </c>
      <c r="I1694" t="str">
        <f t="shared" si="848"/>
        <v>612.61056745001i</v>
      </c>
      <c r="J1694" t="str">
        <f t="shared" si="842"/>
        <v>-506.994855070886+134.019588619904i</v>
      </c>
      <c r="K1694" t="str">
        <f t="shared" si="849"/>
        <v>0.298546594867197-1.12939898678454i</v>
      </c>
      <c r="L1694" t="str">
        <f t="shared" si="850"/>
        <v>0.0919788148660557-0.295552301803439i</v>
      </c>
      <c r="M1694" t="str">
        <f t="shared" si="851"/>
        <v>0.390525409733253-1.42495128858798i</v>
      </c>
      <c r="N1694" t="str">
        <f t="shared" si="852"/>
        <v>-1.94583401407669i</v>
      </c>
      <c r="O1694" t="str">
        <f t="shared" si="853"/>
        <v>-0.366307597128883-0.930493817435486i</v>
      </c>
      <c r="P1694" t="str">
        <f t="shared" si="854"/>
        <v>1.36630759712888+0.930493817435486i</v>
      </c>
      <c r="Q1694" t="str">
        <f t="shared" si="855"/>
        <v>-1.36630759712888+1.0153401966412i</v>
      </c>
      <c r="R1694" t="str">
        <f t="shared" si="856"/>
        <v>-0.318191946590226-0.917485120986125i</v>
      </c>
      <c r="S1694" t="str">
        <f t="shared" si="857"/>
        <v>0.217268822589844i</v>
      </c>
      <c r="T1694" t="str">
        <f t="shared" si="858"/>
        <v>0.199340911980356-0.0691331895932289i</v>
      </c>
      <c r="U1694" t="str">
        <f t="shared" si="859"/>
        <v>0.0000499999999999999-0.000910914280516798i</v>
      </c>
      <c r="V1694" t="str">
        <f t="shared" si="860"/>
        <v>0.00002-0.0102022399417882i</v>
      </c>
      <c r="W1694" t="str">
        <f t="shared" si="861"/>
        <v>0.0000422724719843106-0.000836425459714774i</v>
      </c>
      <c r="X1694" t="str">
        <f t="shared" si="862"/>
        <v>0.0000457592985723534-0.000836057377442727i</v>
      </c>
      <c r="Y1694" t="str">
        <f t="shared" si="863"/>
        <v>0.009+0.784141526336012i</v>
      </c>
      <c r="Z1694" t="str">
        <f t="shared" si="864"/>
        <v>-0.0127983408012114-0.000848816099881289i</v>
      </c>
      <c r="AA1694" t="str">
        <f t="shared" si="865"/>
        <v>0.176891124145906-15.3176511092425i</v>
      </c>
      <c r="AB1694" t="str">
        <f t="shared" si="866"/>
        <v>0.599649953649165-0.207963902258478i</v>
      </c>
      <c r="AC1694" t="str">
        <f t="shared" si="867"/>
        <v>0.937840113342363-0.935687162293318i</v>
      </c>
      <c r="AD1694" t="str">
        <f t="shared" si="868"/>
        <v>0.431305646141712+0.208567804978865i</v>
      </c>
      <c r="AE1694" t="str">
        <f t="shared" si="869"/>
        <v>-0.00534296093802534-0.00303542102469489i</v>
      </c>
      <c r="AF1694" t="str">
        <f t="shared" si="870"/>
        <v>-4.00229413541322-0.582592996246615i</v>
      </c>
      <c r="AG1694" t="str">
        <f t="shared" si="871"/>
        <v>1.01184124809578-0.0237822981283337i</v>
      </c>
      <c r="AH1694" t="str">
        <f t="shared" si="872"/>
        <v>0.0190211159257491+0.0155298919337508i</v>
      </c>
      <c r="AI1694">
        <f t="shared" si="873"/>
        <v>-32.196968083968102</v>
      </c>
      <c r="AJ1694">
        <f t="shared" si="874"/>
        <v>39.230103172382208</v>
      </c>
      <c r="AK1694"/>
      <c r="AL1694"/>
      <c r="AM1694"/>
      <c r="AN1694"/>
    </row>
    <row r="1695" spans="1:40" x14ac:dyDescent="0.35">
      <c r="A1695"/>
      <c r="B1695">
        <f t="shared" si="840"/>
        <v>156100</v>
      </c>
      <c r="C1695" s="237" t="str">
        <f t="shared" si="843"/>
        <v>-8.68085512836032E-07+0.00434225632077831i</v>
      </c>
      <c r="D1695" s="208" t="str">
        <f t="shared" si="844"/>
        <v>-1.64875217503553+0.0332906317926337i</v>
      </c>
      <c r="E1695" t="str">
        <f t="shared" si="845"/>
        <v>36500</v>
      </c>
      <c r="F1695" t="str">
        <f t="shared" si="846"/>
        <v>0.21505376344086</v>
      </c>
      <c r="G1695" t="str">
        <f t="shared" si="841"/>
        <v>0.21505376344086</v>
      </c>
      <c r="H1695" t="str">
        <f t="shared" si="847"/>
        <v>2.35374889973887+0.615569020771102i</v>
      </c>
      <c r="I1695" t="str">
        <f t="shared" si="848"/>
        <v>613.003266531708i</v>
      </c>
      <c r="J1695" t="str">
        <f t="shared" si="842"/>
        <v>-507.646339268238+134.105498612609i</v>
      </c>
      <c r="K1695" t="str">
        <f t="shared" si="849"/>
        <v>0.298187746751895-1.12876742280731i</v>
      </c>
      <c r="L1695" t="str">
        <f t="shared" si="850"/>
        <v>0.0918713968795749-0.295396374698393i</v>
      </c>
      <c r="M1695" t="str">
        <f t="shared" si="851"/>
        <v>0.39005914363147-1.4241637975057i</v>
      </c>
      <c r="N1695" t="str">
        <f t="shared" si="852"/>
        <v>-1.94708134357289i</v>
      </c>
      <c r="O1695" t="str">
        <f t="shared" si="853"/>
        <v>-0.367467944256147-0.930036187437973i</v>
      </c>
      <c r="P1695" t="str">
        <f t="shared" si="854"/>
        <v>1.36746794425615+0.930036187437973i</v>
      </c>
      <c r="Q1695" t="str">
        <f t="shared" si="855"/>
        <v>-1.36746794425615+1.01704515613492i</v>
      </c>
      <c r="R1695" t="str">
        <f t="shared" si="856"/>
        <v>-0.318171005918333-0.91675309325932i</v>
      </c>
      <c r="S1695" t="str">
        <f t="shared" si="857"/>
        <v>0.217408097476119i</v>
      </c>
      <c r="T1695" t="str">
        <f t="shared" si="858"/>
        <v>0.199309545860856-0.0691729530687678i</v>
      </c>
      <c r="U1695" t="str">
        <f t="shared" si="859"/>
        <v>0.0000500000000000001-0.000910330735173741i</v>
      </c>
      <c r="V1695" t="str">
        <f t="shared" si="860"/>
        <v>0.00002-0.0101957042339459i</v>
      </c>
      <c r="W1695" t="str">
        <f t="shared" si="861"/>
        <v>0.0000422724705603393-0.000835889858950907i</v>
      </c>
      <c r="X1695" t="str">
        <f t="shared" si="862"/>
        <v>0.0000457548216771745-0.000835522031091407i</v>
      </c>
      <c r="Y1695" t="str">
        <f t="shared" si="863"/>
        <v>0.009+0.784644181160587i</v>
      </c>
      <c r="Z1695" t="str">
        <f t="shared" si="864"/>
        <v>-0.0127819377042931-0.000848013258086838i</v>
      </c>
      <c r="AA1695" t="str">
        <f t="shared" si="865"/>
        <v>0.176664018437211-15.3078200921242i</v>
      </c>
      <c r="AB1695" t="str">
        <f t="shared" si="866"/>
        <v>0.599555599249371-0.208083517273916i</v>
      </c>
      <c r="AC1695" t="str">
        <f t="shared" si="867"/>
        <v>0.937517131443499-0.935030257594478i</v>
      </c>
      <c r="AD1695" t="str">
        <f t="shared" si="868"/>
        <v>0.431581917843297+0.208485400409988i</v>
      </c>
      <c r="AE1695" t="str">
        <f t="shared" si="869"/>
        <v>-0.00533965480450715-0.00303083458857673i</v>
      </c>
      <c r="AF1695" t="str">
        <f t="shared" si="870"/>
        <v>-4.0025010747744-0.582278388978468i</v>
      </c>
      <c r="AG1695" t="str">
        <f t="shared" si="871"/>
        <v>1.01182908122987-0.0237824822747487i</v>
      </c>
      <c r="AH1695" t="str">
        <f t="shared" si="872"/>
        <v>0.0190134350053007+0.0155088159330557i</v>
      </c>
      <c r="AI1695">
        <f t="shared" si="873"/>
        <v>-32.203789217722473</v>
      </c>
      <c r="AJ1695">
        <f t="shared" si="874"/>
        <v>39.203323752497667</v>
      </c>
      <c r="AK1695"/>
      <c r="AL1695"/>
      <c r="AM1695"/>
      <c r="AN1695"/>
    </row>
    <row r="1696" spans="1:40" x14ac:dyDescent="0.35">
      <c r="A1696"/>
      <c r="B1696">
        <f t="shared" si="840"/>
        <v>156200</v>
      </c>
      <c r="C1696" s="237" t="str">
        <f t="shared" si="843"/>
        <v>-8.66974363537812E-07+0.00433947638737625i</v>
      </c>
      <c r="D1696" s="208" t="str">
        <f t="shared" si="844"/>
        <v>-1.64875216651672+0.0332693189698846i</v>
      </c>
      <c r="E1696" t="str">
        <f t="shared" si="845"/>
        <v>36500</v>
      </c>
      <c r="F1696" t="str">
        <f t="shared" si="846"/>
        <v>0.21505376344086</v>
      </c>
      <c r="G1696" t="str">
        <f t="shared" si="841"/>
        <v>0.21505376344086</v>
      </c>
      <c r="H1696" t="str">
        <f t="shared" si="847"/>
        <v>2.3539554896002+0.6152334021708i</v>
      </c>
      <c r="I1696" t="str">
        <f t="shared" si="848"/>
        <v>613.395965613407i</v>
      </c>
      <c r="J1696" t="str">
        <f t="shared" si="842"/>
        <v>-508.298240949856+134.191408605313i</v>
      </c>
      <c r="K1696" t="str">
        <f t="shared" si="849"/>
        <v>0.297829531127094-1.12813650552014i</v>
      </c>
      <c r="L1696" t="str">
        <f t="shared" si="850"/>
        <v>0.0917641609029795-0.295240590673171i</v>
      </c>
      <c r="M1696" t="str">
        <f t="shared" si="851"/>
        <v>0.389593692030073-1.42337709619331i</v>
      </c>
      <c r="N1696" t="str">
        <f t="shared" si="852"/>
        <v>-1.9483286730691i</v>
      </c>
      <c r="O1696" t="str">
        <f t="shared" si="853"/>
        <v>-0.368627719665522-0.929577110461632i</v>
      </c>
      <c r="P1696" t="str">
        <f t="shared" si="854"/>
        <v>1.36862771966552+0.929577110461632i</v>
      </c>
      <c r="Q1696" t="str">
        <f t="shared" si="855"/>
        <v>-1.36862771966552+1.01875156260747i</v>
      </c>
      <c r="R1696" t="str">
        <f t="shared" si="856"/>
        <v>-0.318150047692525-0.916021903310875i</v>
      </c>
      <c r="S1696" t="str">
        <f t="shared" si="857"/>
        <v>0.217547372362394i</v>
      </c>
      <c r="T1696" t="str">
        <f t="shared" si="858"/>
        <v>0.19927815809168-0.0692127068924791i</v>
      </c>
      <c r="U1696" t="str">
        <f t="shared" si="859"/>
        <v>0.0000499999999999998-0.000909747937007812i</v>
      </c>
      <c r="V1696" t="str">
        <f t="shared" si="860"/>
        <v>0.00002-0.0101891768944875i</v>
      </c>
      <c r="W1696" t="str">
        <f t="shared" si="861"/>
        <v>0.0000422724691354551-0.000835354944120119i</v>
      </c>
      <c r="X1696" t="str">
        <f t="shared" si="862"/>
        <v>0.0000457503533737884-0.000834987370311492i</v>
      </c>
      <c r="Y1696" t="str">
        <f t="shared" si="863"/>
        <v>0.009+0.785146835985161i</v>
      </c>
      <c r="Z1696" t="str">
        <f t="shared" si="864"/>
        <v>-0.0127655661376158-0.000847211942621206i</v>
      </c>
      <c r="AA1696" t="str">
        <f t="shared" si="865"/>
        <v>0.176437350154667-15.2980016978802i</v>
      </c>
      <c r="AB1696" t="str">
        <f t="shared" si="866"/>
        <v>0.599461179723823-0.208203103255082i</v>
      </c>
      <c r="AC1696" t="str">
        <f t="shared" si="867"/>
        <v>0.937194765707653-0.934373928965177i</v>
      </c>
      <c r="AD1696" t="str">
        <f t="shared" si="868"/>
        <v>0.431858127960349+0.208402649768641i</v>
      </c>
      <c r="AE1696" t="str">
        <f t="shared" si="869"/>
        <v>-0.00533635228078689-0.00302625317240202i</v>
      </c>
      <c r="AF1696" t="str">
        <f t="shared" si="870"/>
        <v>-4.00270765611692-0.581964083200915i</v>
      </c>
      <c r="AG1696" t="str">
        <f t="shared" si="871"/>
        <v>1.01181691077735-0.0237826628358352i</v>
      </c>
      <c r="AH1696" t="str">
        <f t="shared" si="872"/>
        <v>0.0190057579066735+0.0154877621342002i</v>
      </c>
      <c r="AI1696">
        <f t="shared" si="873"/>
        <v>-32.21060779204295</v>
      </c>
      <c r="AJ1696">
        <f t="shared" si="874"/>
        <v>39.176536807816738</v>
      </c>
      <c r="AK1696"/>
      <c r="AL1696"/>
      <c r="AM1696"/>
      <c r="AN1696"/>
    </row>
    <row r="1697" spans="1:40" x14ac:dyDescent="0.35">
      <c r="A1697"/>
      <c r="B1697">
        <f t="shared" si="840"/>
        <v>156300</v>
      </c>
      <c r="C1697" s="237" t="str">
        <f t="shared" si="843"/>
        <v>-8.65865346281333E-07+0.00433670001115023i</v>
      </c>
      <c r="D1697" s="208" t="str">
        <f t="shared" si="844"/>
        <v>-1.64875215801425+0.0332480334188184i</v>
      </c>
      <c r="E1697" t="str">
        <f t="shared" si="845"/>
        <v>36500</v>
      </c>
      <c r="F1697" t="str">
        <f t="shared" si="846"/>
        <v>0.21505376344086</v>
      </c>
      <c r="G1697" t="str">
        <f t="shared" si="841"/>
        <v>0.21505376344086</v>
      </c>
      <c r="H1697" t="str">
        <f t="shared" si="847"/>
        <v>2.35416172222805+0.614898111980823i</v>
      </c>
      <c r="I1697" t="str">
        <f t="shared" si="848"/>
        <v>613.788664695106i</v>
      </c>
      <c r="J1697" t="str">
        <f t="shared" si="842"/>
        <v>-508.950560115741+134.277318598019i</v>
      </c>
      <c r="K1697" t="str">
        <f t="shared" si="849"/>
        <v>0.297471946541871-1.12750623405313i</v>
      </c>
      <c r="L1697" t="str">
        <f t="shared" si="850"/>
        <v>0.0916571065398644-0.295084949576274i</v>
      </c>
      <c r="M1697" t="str">
        <f t="shared" si="851"/>
        <v>0.389129053081735-1.4225911836294i</v>
      </c>
      <c r="N1697" t="str">
        <f t="shared" si="852"/>
        <v>-1.9495760025653i</v>
      </c>
      <c r="O1697" t="str">
        <f t="shared" si="853"/>
        <v>-0.369786921552576-0.929116587220715i</v>
      </c>
      <c r="P1697" t="str">
        <f t="shared" si="854"/>
        <v>1.36978692155258+0.929116587220715i</v>
      </c>
      <c r="Q1697" t="str">
        <f t="shared" si="855"/>
        <v>-1.36978692155258+1.02045941534458i</v>
      </c>
      <c r="R1697" t="str">
        <f t="shared" si="856"/>
        <v>-0.318129071903947-0.915291549519882i</v>
      </c>
      <c r="S1697" t="str">
        <f t="shared" si="857"/>
        <v>0.21768664724867i</v>
      </c>
      <c r="T1697" t="str">
        <f t="shared" si="858"/>
        <v>0.199246748670023-0.0692524510551013i</v>
      </c>
      <c r="U1697" t="str">
        <f t="shared" si="859"/>
        <v>0.00005-0.000909165884584906i</v>
      </c>
      <c r="V1697" t="str">
        <f t="shared" si="860"/>
        <v>0.00002-0.010182657907351i</v>
      </c>
      <c r="W1697" t="str">
        <f t="shared" si="861"/>
        <v>0.000042272467709659-0.000834820713905861i</v>
      </c>
      <c r="X1697" t="str">
        <f t="shared" si="862"/>
        <v>0.0000457458936402131-0.000834453393787203i</v>
      </c>
      <c r="Y1697" t="str">
        <f t="shared" si="863"/>
        <v>0.009+0.785649490809735i</v>
      </c>
      <c r="Z1697" t="str">
        <f t="shared" si="864"/>
        <v>-0.0127492260203977-0.000846412149276386i</v>
      </c>
      <c r="AA1697" t="str">
        <f t="shared" si="865"/>
        <v>0.17621111817475-15.2881959021923i</v>
      </c>
      <c r="AB1697" t="str">
        <f t="shared" si="866"/>
        <v>0.599366695064083-0.208322660174119i</v>
      </c>
      <c r="AC1697" t="str">
        <f t="shared" si="867"/>
        <v>0.93687301478509-0.933718175648279i</v>
      </c>
      <c r="AD1697" t="str">
        <f t="shared" si="868"/>
        <v>0.432134276078735+0.208319553067688i</v>
      </c>
      <c r="AE1697" t="str">
        <f t="shared" si="869"/>
        <v>-0.00533305335624043-0.00302167676791999i</v>
      </c>
      <c r="AF1697" t="str">
        <f t="shared" si="870"/>
        <v>-4.0029138802423-0.581650078562005i</v>
      </c>
      <c r="AG1697" t="str">
        <f t="shared" si="871"/>
        <v>1.01180473674559-0.0237828397954433i</v>
      </c>
      <c r="AH1697" t="str">
        <f t="shared" si="872"/>
        <v>0.018998084613138+0.015466730500447i</v>
      </c>
      <c r="AI1697">
        <f t="shared" si="873"/>
        <v>-32.217423812391246</v>
      </c>
      <c r="AJ1697">
        <f t="shared" si="874"/>
        <v>39.149742346128768</v>
      </c>
      <c r="AK1697"/>
      <c r="AL1697"/>
      <c r="AM1697"/>
      <c r="AN1697"/>
    </row>
    <row r="1698" spans="1:40" x14ac:dyDescent="0.35">
      <c r="A1698"/>
      <c r="B1698">
        <f t="shared" si="840"/>
        <v>156400</v>
      </c>
      <c r="C1698" s="237" t="str">
        <f t="shared" si="843"/>
        <v>-8.6475845561553E-07+0.00433392718527697i</v>
      </c>
      <c r="D1698" s="208" t="str">
        <f t="shared" si="844"/>
        <v>-1.64875214952809+0.0332267750871235i</v>
      </c>
      <c r="E1698" t="str">
        <f t="shared" si="845"/>
        <v>36500</v>
      </c>
      <c r="F1698" t="str">
        <f t="shared" si="846"/>
        <v>0.21505376344086</v>
      </c>
      <c r="G1698" t="str">
        <f t="shared" si="841"/>
        <v>0.21505376344086</v>
      </c>
      <c r="H1698" t="str">
        <f t="shared" si="847"/>
        <v>2.35436759842184+0.614563149797199i</v>
      </c>
      <c r="I1698" t="str">
        <f t="shared" si="848"/>
        <v>614.181363776805i</v>
      </c>
      <c r="J1698" t="str">
        <f t="shared" si="842"/>
        <v>-509.603296765892+134.363228590724i</v>
      </c>
      <c r="K1698" t="str">
        <f t="shared" si="849"/>
        <v>0.297114991549343-1.12687660753761i</v>
      </c>
      <c r="L1698" t="str">
        <f t="shared" si="850"/>
        <v>0.0915502333948603-0.294929451256273i</v>
      </c>
      <c r="M1698" t="str">
        <f t="shared" si="851"/>
        <v>0.388665224944203-1.42180605879388i</v>
      </c>
      <c r="N1698" t="str">
        <f t="shared" si="852"/>
        <v>-1.9508233320615i</v>
      </c>
      <c r="O1698" t="str">
        <f t="shared" si="853"/>
        <v>-0.370945548113795-0.928654618431716i</v>
      </c>
      <c r="P1698" t="str">
        <f t="shared" si="854"/>
        <v>1.3709455481138+0.928654618431716i</v>
      </c>
      <c r="Q1698" t="str">
        <f t="shared" si="855"/>
        <v>-1.3709455481138+1.02216871362978i</v>
      </c>
      <c r="R1698" t="str">
        <f t="shared" si="856"/>
        <v>-0.318108078543702-0.914562030269561i</v>
      </c>
      <c r="S1698" t="str">
        <f t="shared" si="857"/>
        <v>0.217825922134945i</v>
      </c>
      <c r="T1698" t="str">
        <f t="shared" si="858"/>
        <v>0.199215317593075-0.0692921855473574i</v>
      </c>
      <c r="U1698" t="str">
        <f t="shared" si="859"/>
        <v>0.0000500000000000002-0.000908584576474561i</v>
      </c>
      <c r="V1698" t="str">
        <f t="shared" si="860"/>
        <v>0.00002-0.0101761472565151i</v>
      </c>
      <c r="W1698" t="str">
        <f t="shared" si="861"/>
        <v>0.0000422724662829504-0.000834287166994917i</v>
      </c>
      <c r="X1698" t="str">
        <f t="shared" si="862"/>
        <v>0.0000457414424545363-0.000833920100206123i</v>
      </c>
      <c r="Y1698" t="str">
        <f t="shared" si="863"/>
        <v>0.009+0.78615214563431i</v>
      </c>
      <c r="Z1698" t="str">
        <f t="shared" si="864"/>
        <v>-0.0127329172721156-0.000845613873859238i</v>
      </c>
      <c r="AA1698" t="str">
        <f t="shared" si="865"/>
        <v>0.175985321377548-15.2784026808048i</v>
      </c>
      <c r="AB1698" t="str">
        <f t="shared" si="866"/>
        <v>0.599272145261698-0.208442188003117i</v>
      </c>
      <c r="AC1698" t="str">
        <f t="shared" si="867"/>
        <v>0.936551877329848-0.933062996887582i</v>
      </c>
      <c r="AD1698" t="str">
        <f t="shared" si="868"/>
        <v>0.432410361784203+0.208236110320463i</v>
      </c>
      <c r="AE1698" t="str">
        <f t="shared" si="869"/>
        <v>-0.00532975802027837-0.00301710536690281i</v>
      </c>
      <c r="AF1698" t="str">
        <f t="shared" si="870"/>
        <v>-4.00311974794993-0.581336374710075i</v>
      </c>
      <c r="AG1698" t="str">
        <f t="shared" si="871"/>
        <v>1.01179255914198-0.0237830131374577i</v>
      </c>
      <c r="AH1698" t="str">
        <f t="shared" si="872"/>
        <v>0.0189904151080199+0.0154457209951588i</v>
      </c>
      <c r="AI1698">
        <f t="shared" si="873"/>
        <v>-32.224237284220507</v>
      </c>
      <c r="AJ1698">
        <f t="shared" si="874"/>
        <v>39.12294037520347</v>
      </c>
      <c r="AK1698"/>
      <c r="AL1698"/>
      <c r="AM1698"/>
      <c r="AN1698"/>
    </row>
    <row r="1699" spans="1:40" x14ac:dyDescent="0.35">
      <c r="A1699"/>
      <c r="B1699">
        <f t="shared" si="840"/>
        <v>156500</v>
      </c>
      <c r="C1699" s="237" t="str">
        <f t="shared" si="843"/>
        <v>-0.0000008636536861068+0.00433115790295078i</v>
      </c>
      <c r="D1699" s="208" t="str">
        <f t="shared" si="844"/>
        <v>-1.64875214105819+0.0332055439226227i</v>
      </c>
      <c r="E1699" t="str">
        <f t="shared" si="845"/>
        <v>36500</v>
      </c>
      <c r="F1699" t="str">
        <f t="shared" si="846"/>
        <v>0.21505376344086</v>
      </c>
      <c r="G1699" t="str">
        <f t="shared" si="841"/>
        <v>0.21505376344086</v>
      </c>
      <c r="H1699" t="str">
        <f t="shared" si="847"/>
        <v>2.35457311897882+0.614228515216374i</v>
      </c>
      <c r="I1699" t="str">
        <f t="shared" si="848"/>
        <v>614.574062858503i</v>
      </c>
      <c r="J1699" t="str">
        <f t="shared" si="842"/>
        <v>-510.256450900308+134.449138583429i</v>
      </c>
      <c r="K1699" t="str">
        <f t="shared" si="849"/>
        <v>0.296758664706677-1.12624762510607i</v>
      </c>
      <c r="L1699" t="str">
        <f t="shared" si="850"/>
        <v>0.0914435410736294-0.294774095561804i</v>
      </c>
      <c r="M1699" t="str">
        <f t="shared" si="851"/>
        <v>0.388202205780306-1.42102172066787i</v>
      </c>
      <c r="N1699" t="str">
        <f t="shared" si="852"/>
        <v>-1.95207066155771i</v>
      </c>
      <c r="O1699" t="str">
        <f t="shared" si="853"/>
        <v>-0.372103597546563-0.928191204813375i</v>
      </c>
      <c r="P1699" t="str">
        <f t="shared" si="854"/>
        <v>1.37210359754656+0.928191204813375i</v>
      </c>
      <c r="Q1699" t="str">
        <f t="shared" si="855"/>
        <v>-1.37210359754656+1.02387945674433i</v>
      </c>
      <c r="R1699" t="str">
        <f t="shared" si="856"/>
        <v>-0.318087067602908-0.913833343947259i</v>
      </c>
      <c r="S1699" t="str">
        <f t="shared" si="857"/>
        <v>0.217965197021222i</v>
      </c>
      <c r="T1699" t="str">
        <f t="shared" si="858"/>
        <v>0.199183864858026-0.0693319103599706i</v>
      </c>
      <c r="U1699" t="str">
        <f t="shared" si="859"/>
        <v>0.0000499999999999999-0.000908004011249972i</v>
      </c>
      <c r="V1699" t="str">
        <f t="shared" si="860"/>
        <v>0.00002-0.0101696449259997i</v>
      </c>
      <c r="W1699" t="str">
        <f t="shared" si="861"/>
        <v>0.0000422724648553291-0.00083375430207744i</v>
      </c>
      <c r="X1699" t="str">
        <f t="shared" si="862"/>
        <v>0.0000457369997949151-0.000833387488259184i</v>
      </c>
      <c r="Y1699" t="str">
        <f t="shared" si="863"/>
        <v>0.009+0.786654800458884i</v>
      </c>
      <c r="Z1699" t="str">
        <f t="shared" si="864"/>
        <v>-0.012716639812504-0.000844817112191406i</v>
      </c>
      <c r="AA1699" t="str">
        <f t="shared" si="865"/>
        <v>0.175759958646739-15.2686220095246i</v>
      </c>
      <c r="AB1699" t="str">
        <f t="shared" si="866"/>
        <v>0.599177530308215-0.208561686714173i</v>
      </c>
      <c r="AC1699" t="str">
        <f t="shared" si="867"/>
        <v>0.936231351999678-0.932408391927808i</v>
      </c>
      <c r="AD1699" t="str">
        <f t="shared" si="868"/>
        <v>0.432686384662426+0.208152321540759i</v>
      </c>
      <c r="AE1699" t="str">
        <f t="shared" si="869"/>
        <v>-0.00532646626234663-0.0030125389611454i</v>
      </c>
      <c r="AF1699" t="str">
        <f t="shared" si="870"/>
        <v>-4.00332526003701-0.581022971293751i</v>
      </c>
      <c r="AG1699" t="str">
        <f t="shared" si="871"/>
        <v>1.01178037797389-0.0237831828458007i</v>
      </c>
      <c r="AH1699" t="str">
        <f t="shared" si="872"/>
        <v>0.018982749374703+0.015424733581798i</v>
      </c>
      <c r="AI1699">
        <f t="shared" si="873"/>
        <v>-32.231048212974443</v>
      </c>
      <c r="AJ1699">
        <f t="shared" si="874"/>
        <v>39.096130902786349</v>
      </c>
      <c r="AK1699"/>
      <c r="AL1699"/>
      <c r="AM1699"/>
      <c r="AN1699"/>
    </row>
    <row r="1700" spans="1:40" x14ac:dyDescent="0.35">
      <c r="A1700"/>
      <c r="B1700">
        <f t="shared" si="840"/>
        <v>156600</v>
      </c>
      <c r="C1700" s="237" t="str">
        <f t="shared" si="843"/>
        <v>-8.62551032338828E-07+0.0043283921573832i</v>
      </c>
      <c r="D1700" s="208" t="str">
        <f t="shared" si="844"/>
        <v>-1.64875213260451+0.0331843398732712i</v>
      </c>
      <c r="E1700" t="str">
        <f t="shared" si="845"/>
        <v>36500</v>
      </c>
      <c r="F1700" t="str">
        <f t="shared" si="846"/>
        <v>0.21505376344086</v>
      </c>
      <c r="G1700" t="str">
        <f t="shared" si="841"/>
        <v>0.21505376344086</v>
      </c>
      <c r="H1700" t="str">
        <f t="shared" si="847"/>
        <v>2.35477828469406+0.613894207835217i</v>
      </c>
      <c r="I1700" t="str">
        <f t="shared" si="848"/>
        <v>614.966761940202i</v>
      </c>
      <c r="J1700" t="str">
        <f t="shared" si="842"/>
        <v>-510.910022518991+134.535048576134i</v>
      </c>
      <c r="K1700" t="str">
        <f t="shared" si="849"/>
        <v>0.296402964575057-1.12561928589218i</v>
      </c>
      <c r="L1700" t="str">
        <f t="shared" si="850"/>
        <v>0.0913370291828605-0.29461888234157i</v>
      </c>
      <c r="M1700" t="str">
        <f t="shared" si="851"/>
        <v>0.387739993757918-1.42023816823375i</v>
      </c>
      <c r="N1700" t="str">
        <f t="shared" si="852"/>
        <v>-1.95331799105391i</v>
      </c>
      <c r="O1700" t="str">
        <f t="shared" si="853"/>
        <v>-0.373261068049132-0.927726347086694i</v>
      </c>
      <c r="P1700" t="str">
        <f t="shared" si="854"/>
        <v>1.37326106804913+0.927726347086694i</v>
      </c>
      <c r="Q1700" t="str">
        <f t="shared" si="855"/>
        <v>-1.37326106804913+1.02559164396722i</v>
      </c>
      <c r="R1700" t="str">
        <f t="shared" si="856"/>
        <v>-0.318066039072675-0.913105488944452i</v>
      </c>
      <c r="S1700" t="str">
        <f t="shared" si="857"/>
        <v>0.218104471907498i</v>
      </c>
      <c r="T1700" t="str">
        <f t="shared" si="858"/>
        <v>0.199152390462067-0.0693716254836554i</v>
      </c>
      <c r="U1700" t="str">
        <f t="shared" si="859"/>
        <v>0.0000500000000000001-0.000907424187488002i</v>
      </c>
      <c r="V1700" t="str">
        <f t="shared" si="860"/>
        <v>0.00002-0.0101631508998656i</v>
      </c>
      <c r="W1700" t="str">
        <f t="shared" si="861"/>
        <v>0.0000422724634267961-0.000833222117846943i</v>
      </c>
      <c r="X1700" t="str">
        <f t="shared" si="862"/>
        <v>0.0000457325656395777-0.000832855556640671i</v>
      </c>
      <c r="Y1700" t="str">
        <f t="shared" si="863"/>
        <v>0.009+0.787157455283459i</v>
      </c>
      <c r="Z1700" t="str">
        <f t="shared" si="864"/>
        <v>-0.0127003935615539-0.000844021860109288i</v>
      </c>
      <c r="AA1700" t="str">
        <f t="shared" si="865"/>
        <v>0.175535028869585-15.2588538642202i</v>
      </c>
      <c r="AB1700" t="str">
        <f t="shared" si="866"/>
        <v>0.599082850195184-0.208681156279352i</v>
      </c>
      <c r="AC1700" t="str">
        <f t="shared" si="867"/>
        <v>0.935911437456069-0.931754360014613i</v>
      </c>
      <c r="AD1700" t="str">
        <f t="shared" si="868"/>
        <v>0.432962344298979+0.208068186742841i</v>
      </c>
      <c r="AE1700" t="str">
        <f t="shared" si="869"/>
        <v>-0.0053231780719258-0.00300797754246548i</v>
      </c>
      <c r="AF1700" t="str">
        <f t="shared" si="870"/>
        <v>-4.00353041729857-0.580709867961946i</v>
      </c>
      <c r="AG1700" t="str">
        <f t="shared" si="871"/>
        <v>1.01176819324873-0.0237833489044297i</v>
      </c>
      <c r="AH1700" t="str">
        <f t="shared" si="872"/>
        <v>0.0189750873966265+0.0154037682239257i</v>
      </c>
      <c r="AI1700">
        <f t="shared" si="873"/>
        <v>-32.237856604088194</v>
      </c>
      <c r="AJ1700">
        <f t="shared" si="874"/>
        <v>39.069313936601311</v>
      </c>
      <c r="AK1700"/>
      <c r="AL1700"/>
      <c r="AM1700"/>
      <c r="AN1700"/>
    </row>
    <row r="1701" spans="1:40" x14ac:dyDescent="0.35">
      <c r="A1701"/>
      <c r="B1701">
        <f t="shared" si="840"/>
        <v>156700</v>
      </c>
      <c r="C1701" s="237" t="str">
        <f t="shared" si="843"/>
        <v>-8.61450488912599E-07+0.00432562994180316i</v>
      </c>
      <c r="D1701" s="208" t="str">
        <f t="shared" si="844"/>
        <v>-1.64875212416701+0.0331631628871576i</v>
      </c>
      <c r="E1701" t="str">
        <f t="shared" si="845"/>
        <v>36500</v>
      </c>
      <c r="F1701" t="str">
        <f t="shared" si="846"/>
        <v>0.21505376344086</v>
      </c>
      <c r="G1701" t="str">
        <f t="shared" si="841"/>
        <v>0.21505376344086</v>
      </c>
      <c r="H1701" t="str">
        <f t="shared" si="847"/>
        <v>2.3549830963605+0.613560227251021i</v>
      </c>
      <c r="I1701" t="str">
        <f t="shared" si="848"/>
        <v>615.359461021901i</v>
      </c>
      <c r="J1701" t="str">
        <f t="shared" si="842"/>
        <v>-511.56401162194+134.620958568839i</v>
      </c>
      <c r="K1701" t="str">
        <f t="shared" si="849"/>
        <v>0.296047889719686-1.12499158903084i</v>
      </c>
      <c r="L1701" t="str">
        <f t="shared" si="850"/>
        <v>0.0912306973302698-0.294463811444345i</v>
      </c>
      <c r="M1701" t="str">
        <f t="shared" si="851"/>
        <v>0.387278587049956-1.41945540047518i</v>
      </c>
      <c r="N1701" t="str">
        <f t="shared" si="852"/>
        <v>-1.95456532055011i</v>
      </c>
      <c r="O1701" t="str">
        <f t="shared" si="853"/>
        <v>-0.374417957820684-0.927260045974908i</v>
      </c>
      <c r="P1701" t="str">
        <f t="shared" si="854"/>
        <v>1.37441795782068+0.927260045974908i</v>
      </c>
      <c r="Q1701" t="str">
        <f t="shared" si="855"/>
        <v>-1.37441795782068+1.0273052745752i</v>
      </c>
      <c r="R1701" t="str">
        <f t="shared" si="856"/>
        <v>-0.318044992944105-0.912378463656705i</v>
      </c>
      <c r="S1701" t="str">
        <f t="shared" si="857"/>
        <v>0.218243746793773i</v>
      </c>
      <c r="T1701" t="str">
        <f t="shared" si="858"/>
        <v>0.199120894402386-0.0694113309091206i</v>
      </c>
      <c r="U1701" t="str">
        <f t="shared" si="859"/>
        <v>0.0000499999999999998-0.000906845103769115i</v>
      </c>
      <c r="V1701" t="str">
        <f t="shared" si="860"/>
        <v>0.00002-0.0101566651622141i</v>
      </c>
      <c r="W1701" t="str">
        <f t="shared" si="861"/>
        <v>0.0000422724619973502-0.000832690613000242i</v>
      </c>
      <c r="X1701" t="str">
        <f t="shared" si="862"/>
        <v>0.0000457281399668199-0.000832324304048178i</v>
      </c>
      <c r="Y1701" t="str">
        <f t="shared" si="863"/>
        <v>0.009+0.787660110108033i</v>
      </c>
      <c r="Z1701" t="str">
        <f t="shared" si="864"/>
        <v>-0.0126841784395118-0.000843228113463925i</v>
      </c>
      <c r="AA1701" t="str">
        <f t="shared" si="865"/>
        <v>0.17531053093691-15.2490982208223i</v>
      </c>
      <c r="AB1701" t="str">
        <f t="shared" si="866"/>
        <v>0.598988104914147-0.208800596670706i</v>
      </c>
      <c r="AC1701" t="str">
        <f t="shared" si="867"/>
        <v>0.935592132364208-0.931100900394598i</v>
      </c>
      <c r="AD1701" t="str">
        <f t="shared" si="868"/>
        <v>0.433238240279343+0.207983705941439i</v>
      </c>
      <c r="AE1701" t="str">
        <f t="shared" si="869"/>
        <v>-0.00531989343853108-0.00300342110270336i</v>
      </c>
      <c r="AF1701" t="str">
        <f t="shared" si="870"/>
        <v>-4.00373522052751-0.580397064363863i</v>
      </c>
      <c r="AG1701" t="str">
        <f t="shared" si="871"/>
        <v>1.01175600497389-0.0237835112973384i</v>
      </c>
      <c r="AH1701" t="str">
        <f t="shared" si="872"/>
        <v>0.0189674291572855+0.0153828248852019i</v>
      </c>
      <c r="AI1701">
        <f t="shared" si="873"/>
        <v>-32.244662462988046</v>
      </c>
      <c r="AJ1701">
        <f t="shared" si="874"/>
        <v>39.04248948435054</v>
      </c>
      <c r="AK1701"/>
      <c r="AL1701"/>
      <c r="AM1701"/>
      <c r="AN1701"/>
    </row>
    <row r="1702" spans="1:40" x14ac:dyDescent="0.35">
      <c r="A1702"/>
      <c r="B1702">
        <f t="shared" si="840"/>
        <v>156800</v>
      </c>
      <c r="C1702" s="237" t="str">
        <f t="shared" si="843"/>
        <v>-8.60352050446303E-07+0.00432287124945686i</v>
      </c>
      <c r="D1702" s="208" t="str">
        <f t="shared" si="844"/>
        <v>-1.64875211574564+0.0331420129125026i</v>
      </c>
      <c r="E1702" t="str">
        <f t="shared" si="845"/>
        <v>36500</v>
      </c>
      <c r="F1702" t="str">
        <f t="shared" si="846"/>
        <v>0.21505376344086</v>
      </c>
      <c r="G1702" t="str">
        <f t="shared" si="841"/>
        <v>0.21505376344086</v>
      </c>
      <c r="H1702" t="str">
        <f t="shared" si="847"/>
        <v>2.35518755476895+0.6132265730615i</v>
      </c>
      <c r="I1702" t="str">
        <f t="shared" si="848"/>
        <v>615.752160103599i</v>
      </c>
      <c r="J1702" t="str">
        <f t="shared" si="842"/>
        <v>-512.218418209156+134.706868561544i</v>
      </c>
      <c r="K1702" t="str">
        <f t="shared" si="849"/>
        <v>0.29569343870976-1.12436453365807i</v>
      </c>
      <c r="L1702" t="str">
        <f t="shared" si="850"/>
        <v>0.0911245451245937-0.294308882718969i</v>
      </c>
      <c r="M1702" t="str">
        <f t="shared" si="851"/>
        <v>0.386817983834354-1.41867341637704i</v>
      </c>
      <c r="N1702" t="str">
        <f t="shared" si="852"/>
        <v>-1.95581265004632i</v>
      </c>
      <c r="O1702" t="str">
        <f t="shared" si="853"/>
        <v>-0.375574265061302-0.9267923022035i</v>
      </c>
      <c r="P1702" t="str">
        <f t="shared" si="854"/>
        <v>1.3755742650613+0.9267923022035i</v>
      </c>
      <c r="Q1702" t="str">
        <f t="shared" si="855"/>
        <v>-1.3755742650613+1.02902034784282i</v>
      </c>
      <c r="R1702" t="str">
        <f t="shared" si="856"/>
        <v>-0.318023929208276-0.911652266483668i</v>
      </c>
      <c r="S1702" t="str">
        <f t="shared" si="857"/>
        <v>0.218383021680049i</v>
      </c>
      <c r="T1702" t="str">
        <f t="shared" si="858"/>
        <v>0.199089376676169-0.0694510266270653i</v>
      </c>
      <c r="U1702" t="str">
        <f t="shared" si="859"/>
        <v>0.00005-0.000906266758677429i</v>
      </c>
      <c r="V1702" t="str">
        <f t="shared" si="860"/>
        <v>0.00002-0.0101501876971872i</v>
      </c>
      <c r="W1702" t="str">
        <f t="shared" si="861"/>
        <v>0.0000422724605669924-0.00083215978623751i</v>
      </c>
      <c r="X1702" t="str">
        <f t="shared" si="862"/>
        <v>0.0000457237227550084-0.000831793729182657i</v>
      </c>
      <c r="Y1702" t="str">
        <f t="shared" si="863"/>
        <v>0.009+0.788162764932607i</v>
      </c>
      <c r="Z1702" t="str">
        <f t="shared" si="864"/>
        <v>-0.0126679943668795-0.000842435868121003i</v>
      </c>
      <c r="AA1702" t="str">
        <f t="shared" si="865"/>
        <v>0.175086463743094-15.2393550553232i</v>
      </c>
      <c r="AB1702" t="str">
        <f t="shared" si="866"/>
        <v>0.598893294456637-0.208920007860256i</v>
      </c>
      <c r="AC1702" t="str">
        <f t="shared" si="867"/>
        <v>0.935273435393003-0.930448012315259i</v>
      </c>
      <c r="AD1702" t="str">
        <f t="shared" si="868"/>
        <v>0.433514072188906+0.207898879151742i</v>
      </c>
      <c r="AE1702" t="str">
        <f t="shared" si="869"/>
        <v>-0.00531661235171248-0.00299886963372197i</v>
      </c>
      <c r="AF1702" t="str">
        <f t="shared" si="870"/>
        <v>-4.00393967051459-0.580084560148997i</v>
      </c>
      <c r="AG1702" t="str">
        <f t="shared" si="871"/>
        <v>1.01174381315678-0.0237836700085561i</v>
      </c>
      <c r="AH1702" t="str">
        <f t="shared" si="872"/>
        <v>0.018959774640232+0.0153619035293851i</v>
      </c>
      <c r="AI1702">
        <f t="shared" si="873"/>
        <v>-32.251465795091178</v>
      </c>
      <c r="AJ1702">
        <f t="shared" si="874"/>
        <v>39.015657553712678</v>
      </c>
      <c r="AK1702"/>
      <c r="AL1702"/>
      <c r="AM1702"/>
      <c r="AN1702"/>
    </row>
    <row r="1703" spans="1:40" x14ac:dyDescent="0.35">
      <c r="A1703"/>
      <c r="B1703">
        <f t="shared" si="840"/>
        <v>156900</v>
      </c>
      <c r="C1703" s="237" t="str">
        <f t="shared" si="843"/>
        <v>-8.59255711575262E-07+0.00432011607360767i</v>
      </c>
      <c r="D1703" s="208" t="str">
        <f t="shared" si="844"/>
        <v>-1.64875210734039+0.0331208898976588i</v>
      </c>
      <c r="E1703" t="str">
        <f t="shared" si="845"/>
        <v>36500</v>
      </c>
      <c r="F1703" t="str">
        <f t="shared" si="846"/>
        <v>0.21505376344086</v>
      </c>
      <c r="G1703" t="str">
        <f t="shared" si="841"/>
        <v>0.21505376344086</v>
      </c>
      <c r="H1703" t="str">
        <f t="shared" si="847"/>
        <v>2.35539166070809+0.612893244864806i</v>
      </c>
      <c r="I1703" t="str">
        <f t="shared" si="848"/>
        <v>616.144859185298i</v>
      </c>
      <c r="J1703" t="str">
        <f t="shared" si="842"/>
        <v>-512.873242280637+134.79277855425i</v>
      </c>
      <c r="K1703" t="str">
        <f t="shared" si="849"/>
        <v>0.29533961011847-1.12373811891114i</v>
      </c>
      <c r="L1703" t="str">
        <f t="shared" si="850"/>
        <v>0.091018572175589-0.294154096014355i</v>
      </c>
      <c r="M1703" t="str">
        <f t="shared" si="851"/>
        <v>0.386358182294059-1.41789221492549i</v>
      </c>
      <c r="N1703" t="str">
        <f t="shared" si="852"/>
        <v>-1.95705997954252i</v>
      </c>
      <c r="O1703" t="str">
        <f t="shared" si="853"/>
        <v>-0.376729987971951-0.926323116500206i</v>
      </c>
      <c r="P1703" t="str">
        <f t="shared" si="854"/>
        <v>1.37672998797195+0.926323116500206i</v>
      </c>
      <c r="Q1703" t="str">
        <f t="shared" si="855"/>
        <v>-1.37672998797195+1.03073686304231i</v>
      </c>
      <c r="R1703" t="str">
        <f t="shared" si="856"/>
        <v>-0.318002847856272-0.910926895829084i</v>
      </c>
      <c r="S1703" t="str">
        <f t="shared" si="857"/>
        <v>0.218522296566324i</v>
      </c>
      <c r="T1703" t="str">
        <f t="shared" si="858"/>
        <v>0.199057837280604-0.0694907126281839i</v>
      </c>
      <c r="U1703" t="str">
        <f t="shared" si="859"/>
        <v>0.0000500000000000002-0.000905689150800646i</v>
      </c>
      <c r="V1703" t="str">
        <f t="shared" si="860"/>
        <v>0.00002-0.0101437184889672i</v>
      </c>
      <c r="W1703" t="str">
        <f t="shared" si="861"/>
        <v>0.0000422724591357221-0.000831629636262213i</v>
      </c>
      <c r="X1703" t="str">
        <f t="shared" si="862"/>
        <v>0.0000457193139825777-0.000831263830748345i</v>
      </c>
      <c r="Y1703" t="str">
        <f t="shared" si="863"/>
        <v>0.009+0.788665419757182i</v>
      </c>
      <c r="Z1703" t="str">
        <f t="shared" si="864"/>
        <v>-0.0126518412644117-0.000841645119960728i</v>
      </c>
      <c r="AA1703" t="str">
        <f t="shared" si="865"/>
        <v>0.174862826186052-15.2296243437766i</v>
      </c>
      <c r="AB1703" t="str">
        <f t="shared" si="866"/>
        <v>0.598798418814198-0.20903938982001i</v>
      </c>
      <c r="AC1703" t="str">
        <f t="shared" si="867"/>
        <v>0.934955345215043-0.929795695025063i</v>
      </c>
      <c r="AD1703" t="str">
        <f t="shared" si="868"/>
        <v>0.433789839612963+0.207813706389417i</v>
      </c>
      <c r="AE1703" t="str">
        <f t="shared" si="869"/>
        <v>-0.00531333480105422-0.00299432312740676i</v>
      </c>
      <c r="AF1703" t="str">
        <f t="shared" si="870"/>
        <v>-4.00414376804848-0.579772354967147i</v>
      </c>
      <c r="AG1703" t="str">
        <f t="shared" si="871"/>
        <v>1.01173161780483-0.0237838250221477i</v>
      </c>
      <c r="AH1703" t="str">
        <f t="shared" si="872"/>
        <v>0.0189521238290727+0.015341004120332i</v>
      </c>
      <c r="AI1703">
        <f t="shared" si="873"/>
        <v>-32.258266605806178</v>
      </c>
      <c r="AJ1703">
        <f t="shared" si="874"/>
        <v>38.988818152345836</v>
      </c>
      <c r="AK1703"/>
      <c r="AL1703"/>
      <c r="AM1703"/>
      <c r="AN1703"/>
    </row>
    <row r="1704" spans="1:40" x14ac:dyDescent="0.35">
      <c r="A1704"/>
      <c r="B1704">
        <f t="shared" si="840"/>
        <v>157000</v>
      </c>
      <c r="C1704" s="237" t="str">
        <f t="shared" si="843"/>
        <v>-8.58161466951926E-07+0.00431736440753626i</v>
      </c>
      <c r="D1704" s="208" t="str">
        <f t="shared" si="844"/>
        <v>-1.64875209895117+0.0330997937911113i</v>
      </c>
      <c r="E1704" t="str">
        <f t="shared" si="845"/>
        <v>36500</v>
      </c>
      <c r="F1704" t="str">
        <f t="shared" si="846"/>
        <v>0.21505376344086</v>
      </c>
      <c r="G1704" t="str">
        <f t="shared" si="841"/>
        <v>0.21505376344086</v>
      </c>
      <c r="H1704" t="str">
        <f t="shared" si="847"/>
        <v>2.35559541496439+0.612560242259482i</v>
      </c>
      <c r="I1704" t="str">
        <f t="shared" si="848"/>
        <v>616.537558266997i</v>
      </c>
      <c r="J1704" t="str">
        <f t="shared" si="842"/>
        <v>-513.528483836385+134.878688546954i</v>
      </c>
      <c r="K1704" t="str">
        <f t="shared" si="849"/>
        <v>0.294986402522965-1.12311234392847i</v>
      </c>
      <c r="L1704" t="str">
        <f t="shared" si="850"/>
        <v>0.0909127780940288-0.293999451179487i</v>
      </c>
      <c r="M1704" t="str">
        <f t="shared" si="851"/>
        <v>0.385899180616994-1.41711179510796i</v>
      </c>
      <c r="N1704" t="str">
        <f t="shared" si="852"/>
        <v>-1.95830730903872i</v>
      </c>
      <c r="O1704" t="str">
        <f t="shared" si="853"/>
        <v>-0.37788512475453-0.925852489594997i</v>
      </c>
      <c r="P1704" t="str">
        <f t="shared" si="854"/>
        <v>1.37788512475453+0.925852489594997i</v>
      </c>
      <c r="Q1704" t="str">
        <f t="shared" si="855"/>
        <v>-1.37788512475453+1.03245481944372i</v>
      </c>
      <c r="R1704" t="str">
        <f t="shared" si="856"/>
        <v>-0.317981748879157-0.91020235010074i</v>
      </c>
      <c r="S1704" t="str">
        <f t="shared" si="857"/>
        <v>0.2186615714526i</v>
      </c>
      <c r="T1704" t="str">
        <f t="shared" si="858"/>
        <v>0.199026276212877-0.0695303889031625i</v>
      </c>
      <c r="U1704" t="str">
        <f t="shared" si="859"/>
        <v>0.0000499999999999999-0.000905112278730068i</v>
      </c>
      <c r="V1704" t="str">
        <f t="shared" si="860"/>
        <v>0.00002-0.0101372575217768i</v>
      </c>
      <c r="W1704" t="str">
        <f t="shared" si="861"/>
        <v>0.0000422724577035388-0.000831100161781114i</v>
      </c>
      <c r="X1704" t="str">
        <f t="shared" si="862"/>
        <v>0.0000457149136280307-0.000830734607452771i</v>
      </c>
      <c r="Y1704" t="str">
        <f t="shared" si="863"/>
        <v>0.009+0.789168074581756i</v>
      </c>
      <c r="Z1704" t="str">
        <f t="shared" si="864"/>
        <v>-0.012635719053116-0.000840855864877796i</v>
      </c>
      <c r="AA1704" t="str">
        <f t="shared" si="865"/>
        <v>0.174639617167228-15.2199060622976i</v>
      </c>
      <c r="AB1704" t="str">
        <f t="shared" si="866"/>
        <v>0.598703477978362-0.209158742521949i</v>
      </c>
      <c r="AC1704" t="str">
        <f t="shared" si="867"/>
        <v>0.934637860506592-0.929143947773396i</v>
      </c>
      <c r="AD1704" t="str">
        <f t="shared" si="868"/>
        <v>0.434065542136714+0.207728187670595i</v>
      </c>
      <c r="AE1704" t="str">
        <f t="shared" si="869"/>
        <v>-0.00531006077617475-0.00298978157566561i</v>
      </c>
      <c r="AF1704" t="str">
        <f t="shared" si="870"/>
        <v>-4.00434751391556-0.579460448468371i</v>
      </c>
      <c r="AG1704" t="str">
        <f t="shared" si="871"/>
        <v>1.01171941892545-0.0237839763222138i</v>
      </c>
      <c r="AH1704" t="str">
        <f t="shared" si="872"/>
        <v>0.0189444767074691+0.0153201266219968i</v>
      </c>
      <c r="AI1704">
        <f t="shared" si="873"/>
        <v>-32.265064900533105</v>
      </c>
      <c r="AJ1704">
        <f t="shared" si="874"/>
        <v>38.961971287886506</v>
      </c>
      <c r="AK1704"/>
      <c r="AL1704"/>
      <c r="AM1704"/>
      <c r="AN1704"/>
    </row>
    <row r="1705" spans="1:40" x14ac:dyDescent="0.35">
      <c r="A1705"/>
      <c r="B1705">
        <f t="shared" si="840"/>
        <v>157100</v>
      </c>
      <c r="C1705" s="237" t="str">
        <f t="shared" si="843"/>
        <v>-8.5706931124571E-07+0.00431461624454027i</v>
      </c>
      <c r="D1705" s="208" t="str">
        <f t="shared" si="844"/>
        <v>-1.64875209057798+0.0330787245414754i</v>
      </c>
      <c r="E1705" t="str">
        <f t="shared" si="845"/>
        <v>36500</v>
      </c>
      <c r="F1705" t="str">
        <f t="shared" si="846"/>
        <v>0.21505376344086</v>
      </c>
      <c r="G1705" t="str">
        <f t="shared" si="841"/>
        <v>0.21505376344086</v>
      </c>
      <c r="H1705" t="str">
        <f t="shared" si="847"/>
        <v>2.35579881832233+0.612227564844531i</v>
      </c>
      <c r="I1705" t="str">
        <f t="shared" si="848"/>
        <v>616.930257348696i</v>
      </c>
      <c r="J1705" t="str">
        <f t="shared" si="842"/>
        <v>-514.184142876399+134.964598539659i</v>
      </c>
      <c r="K1705" t="str">
        <f t="shared" si="849"/>
        <v>0.29463381450437-1.12248720784967i</v>
      </c>
      <c r="L1705" t="str">
        <f t="shared" si="850"/>
        <v>0.0908071624916978-0.293844948063417i</v>
      </c>
      <c r="M1705" t="str">
        <f t="shared" si="851"/>
        <v>0.385440976996068-1.41633215591309i</v>
      </c>
      <c r="N1705" t="str">
        <f t="shared" si="852"/>
        <v>-1.95955463853492i</v>
      </c>
      <c r="O1705" t="str">
        <f t="shared" si="853"/>
        <v>-0.379039673611841-0.925380422220088i</v>
      </c>
      <c r="P1705" t="str">
        <f t="shared" si="854"/>
        <v>1.37903967361184+0.925380422220088i</v>
      </c>
      <c r="Q1705" t="str">
        <f t="shared" si="855"/>
        <v>-1.37903967361184+1.03417421631483i</v>
      </c>
      <c r="R1705" t="str">
        <f t="shared" si="856"/>
        <v>-0.317960632267992-0.909478627710481i</v>
      </c>
      <c r="S1705" t="str">
        <f t="shared" si="857"/>
        <v>0.218800846338875i</v>
      </c>
      <c r="T1705" t="str">
        <f t="shared" si="858"/>
        <v>0.198994693470172-0.0695700554426805i</v>
      </c>
      <c r="U1705" t="str">
        <f t="shared" si="859"/>
        <v>0.0000500000000000001-0.000904536141060606i</v>
      </c>
      <c r="V1705" t="str">
        <f t="shared" si="860"/>
        <v>0.00002-0.0101308047798788i</v>
      </c>
      <c r="W1705" t="str">
        <f t="shared" si="861"/>
        <v>0.0000422724562704439-0.000830571361504308i</v>
      </c>
      <c r="X1705" t="str">
        <f t="shared" si="862"/>
        <v>0.0000457105216699412-0.000830206058006807i</v>
      </c>
      <c r="Y1705" t="str">
        <f t="shared" si="863"/>
        <v>0.009+0.78967072940633i</v>
      </c>
      <c r="Z1705" t="str">
        <f t="shared" si="864"/>
        <v>-0.0126196276542527-0.000840068098781368i</v>
      </c>
      <c r="AA1705" t="str">
        <f t="shared" si="865"/>
        <v>0.174416835591576-15.2102001870625i</v>
      </c>
      <c r="AB1705" t="str">
        <f t="shared" si="866"/>
        <v>0.59860847194066-0.209278065938036i</v>
      </c>
      <c r="AC1705" t="str">
        <f t="shared" si="867"/>
        <v>0.934320979947591-0.92849276981056i</v>
      </c>
      <c r="AD1705" t="str">
        <f t="shared" si="868"/>
        <v>0.434341179345276+0.20764232301187i</v>
      </c>
      <c r="AE1705" t="str">
        <f t="shared" si="869"/>
        <v>-0.00530679026672722-0.0029852449704289i</v>
      </c>
      <c r="AF1705" t="str">
        <f t="shared" si="870"/>
        <v>-4.00455090890031-0.579148840303056i</v>
      </c>
      <c r="AG1705" t="str">
        <f t="shared" si="871"/>
        <v>1.01170721652608-0.0237841238928909i</v>
      </c>
      <c r="AH1705" t="str">
        <f t="shared" si="872"/>
        <v>0.0189368332591407+0.0152992709984323i</v>
      </c>
      <c r="AI1705">
        <f t="shared" si="873"/>
        <v>-32.271860684662265</v>
      </c>
      <c r="AJ1705">
        <f t="shared" si="874"/>
        <v>38.935116967947195</v>
      </c>
      <c r="AK1705"/>
      <c r="AL1705"/>
      <c r="AM1705"/>
      <c r="AN1705"/>
    </row>
    <row r="1706" spans="1:40" x14ac:dyDescent="0.35">
      <c r="A1706"/>
      <c r="B1706">
        <f t="shared" si="840"/>
        <v>157200</v>
      </c>
      <c r="C1706" s="237" t="str">
        <f t="shared" si="843"/>
        <v>-8.55979239142995E-07+0.00431187157793445i</v>
      </c>
      <c r="D1706" s="208" t="str">
        <f t="shared" si="844"/>
        <v>-1.64875208222076+0.0330576820974975i</v>
      </c>
      <c r="E1706" t="str">
        <f t="shared" si="845"/>
        <v>36500</v>
      </c>
      <c r="F1706" t="str">
        <f t="shared" si="846"/>
        <v>0.21505376344086</v>
      </c>
      <c r="G1706" t="str">
        <f t="shared" si="841"/>
        <v>0.21505376344086</v>
      </c>
      <c r="H1706" t="str">
        <f t="shared" si="847"/>
        <v>2.35600187156416+0.611895212219366i</v>
      </c>
      <c r="I1706" t="str">
        <f t="shared" si="848"/>
        <v>617.322956430394i</v>
      </c>
      <c r="J1706" t="str">
        <f t="shared" si="842"/>
        <v>-514.840219400679+135.050508532365i</v>
      </c>
      <c r="K1706" t="str">
        <f t="shared" si="849"/>
        <v>0.294281844647753-1.12186270981554i</v>
      </c>
      <c r="L1706" t="str">
        <f t="shared" si="850"/>
        <v>0.0907017249813929-0.293690586515272i</v>
      </c>
      <c r="M1706" t="str">
        <f t="shared" si="851"/>
        <v>0.384983569629146-1.41555329633081i</v>
      </c>
      <c r="N1706" t="str">
        <f t="shared" si="852"/>
        <v>-1.96080196803113i</v>
      </c>
      <c r="O1706" t="str">
        <f t="shared" si="853"/>
        <v>-0.380193632747613-0.924906915109933i</v>
      </c>
      <c r="P1706" t="str">
        <f t="shared" si="854"/>
        <v>1.38019363274761+0.924906915109933i</v>
      </c>
      <c r="Q1706" t="str">
        <f t="shared" si="855"/>
        <v>-1.38019363274761+1.0358950529212i</v>
      </c>
      <c r="R1706" t="str">
        <f t="shared" si="856"/>
        <v>-0.317939498013829-0.90875572707418i</v>
      </c>
      <c r="S1706" t="str">
        <f t="shared" si="857"/>
        <v>0.218940121225151i</v>
      </c>
      <c r="T1706" t="str">
        <f t="shared" si="858"/>
        <v>0.198963089049671-0.0696097122374114i</v>
      </c>
      <c r="U1706" t="str">
        <f t="shared" si="859"/>
        <v>0.0000499999999999998-0.000903960736390715i</v>
      </c>
      <c r="V1706" t="str">
        <f t="shared" si="860"/>
        <v>0.00002-0.010124360247576i</v>
      </c>
      <c r="W1706" t="str">
        <f t="shared" si="861"/>
        <v>0.0000422724548364362-0.000830043234145122i</v>
      </c>
      <c r="X1706" t="str">
        <f t="shared" si="862"/>
        <v>0.0000457061380869474-0.00082967818112453i</v>
      </c>
      <c r="Y1706" t="str">
        <f t="shared" si="863"/>
        <v>0.009+0.790173384230905i</v>
      </c>
      <c r="Z1706" t="str">
        <f t="shared" si="864"/>
        <v>-0.0126035669893312-0.000839281817594898i</v>
      </c>
      <c r="AA1706" t="str">
        <f t="shared" si="865"/>
        <v>0.174194480367547-15.2005066943082i</v>
      </c>
      <c r="AB1706" t="str">
        <f t="shared" si="866"/>
        <v>0.598513400692614-0.209397360040215i</v>
      </c>
      <c r="AC1706" t="str">
        <f t="shared" si="867"/>
        <v>0.934004702221626-0.927842160387794i</v>
      </c>
      <c r="AD1706" t="str">
        <f t="shared" si="868"/>
        <v>0.434616750823669+0.207556112430301i</v>
      </c>
      <c r="AE1706" t="str">
        <f t="shared" si="869"/>
        <v>-0.00530352326239815-0.00298071330364894i</v>
      </c>
      <c r="AF1706" t="str">
        <f t="shared" si="870"/>
        <v>-4.00475395378492-0.578837530121869i</v>
      </c>
      <c r="AG1706" t="str">
        <f t="shared" si="871"/>
        <v>1.01169501061415-0.0237842677183504i</v>
      </c>
      <c r="AH1706" t="str">
        <f t="shared" si="872"/>
        <v>0.0189291934678591+0.0152784372137869i</v>
      </c>
      <c r="AI1706">
        <f t="shared" si="873"/>
        <v>-32.278653963576396</v>
      </c>
      <c r="AJ1706">
        <f t="shared" si="874"/>
        <v>38.908255200119953</v>
      </c>
      <c r="AK1706"/>
      <c r="AL1706"/>
      <c r="AM1706"/>
      <c r="AN1706"/>
    </row>
    <row r="1707" spans="1:40" x14ac:dyDescent="0.35">
      <c r="A1707"/>
      <c r="B1707">
        <f t="shared" si="840"/>
        <v>157300</v>
      </c>
      <c r="C1707" s="237" t="str">
        <f t="shared" si="843"/>
        <v>-8.54891245347028E-07+0.0043091304010505i</v>
      </c>
      <c r="D1707" s="208" t="str">
        <f t="shared" si="844"/>
        <v>-1.64875207387947+0.0330366664080538i</v>
      </c>
      <c r="E1707" t="str">
        <f t="shared" si="845"/>
        <v>36500</v>
      </c>
      <c r="F1707" t="str">
        <f t="shared" si="846"/>
        <v>0.21505376344086</v>
      </c>
      <c r="G1707" t="str">
        <f t="shared" si="841"/>
        <v>0.21505376344086</v>
      </c>
      <c r="H1707" t="str">
        <f t="shared" si="847"/>
        <v>2.35620457547009+0.611563183983819i</v>
      </c>
      <c r="I1707" t="str">
        <f t="shared" si="848"/>
        <v>617.715655512093i</v>
      </c>
      <c r="J1707" t="str">
        <f t="shared" si="842"/>
        <v>-515.496713409225+135.13641852507i</v>
      </c>
      <c r="K1707" t="str">
        <f t="shared" si="849"/>
        <v>0.29393049154211-1.12123884896806i</v>
      </c>
      <c r="L1707" t="str">
        <f t="shared" si="850"/>
        <v>0.0905964651769159-0.29353636638425i</v>
      </c>
      <c r="M1707" t="str">
        <f t="shared" si="851"/>
        <v>0.384526956719026-1.41477521535231i</v>
      </c>
      <c r="N1707" t="str">
        <f t="shared" si="852"/>
        <v>-1.96204929752733i</v>
      </c>
      <c r="O1707" t="str">
        <f t="shared" si="853"/>
        <v>-0.381347000366461-0.924431969001236i</v>
      </c>
      <c r="P1707" t="str">
        <f t="shared" si="854"/>
        <v>1.38134700036646+0.924431969001236i</v>
      </c>
      <c r="Q1707" t="str">
        <f t="shared" si="855"/>
        <v>-1.38134700036646+1.03761732852609i</v>
      </c>
      <c r="R1707" t="str">
        <f t="shared" si="856"/>
        <v>-0.317918346107723-0.908033646611753i</v>
      </c>
      <c r="S1707" t="str">
        <f t="shared" si="857"/>
        <v>0.219079396111426i</v>
      </c>
      <c r="T1707" t="str">
        <f t="shared" si="858"/>
        <v>0.198931462948559-0.0696493592780233i</v>
      </c>
      <c r="U1707" t="str">
        <f t="shared" si="859"/>
        <v>0.00005-0.000903386063322447i</v>
      </c>
      <c r="V1707" t="str">
        <f t="shared" si="860"/>
        <v>0.00002-0.0101179239092114i</v>
      </c>
      <c r="W1707" t="str">
        <f t="shared" si="861"/>
        <v>0.0000422724534015166-0.000829515778420197i</v>
      </c>
      <c r="X1707" t="str">
        <f t="shared" si="862"/>
        <v>0.0000457017628577582-0.000829150975523354i</v>
      </c>
      <c r="Y1707" t="str">
        <f t="shared" si="863"/>
        <v>0.009+0.790676039055479i</v>
      </c>
      <c r="Z1707" t="str">
        <f t="shared" si="864"/>
        <v>-0.0125875369801123-0.000838497017256204i</v>
      </c>
      <c r="AA1707" t="str">
        <f t="shared" si="865"/>
        <v>0.173972550407079-15.1908255603325i</v>
      </c>
      <c r="AB1707" t="str">
        <f t="shared" si="866"/>
        <v>0.598418264225757-0.209516624800415i</v>
      </c>
      <c r="AC1707" t="str">
        <f t="shared" si="867"/>
        <v>0.933689026015916-0.927192118757296i</v>
      </c>
      <c r="AD1707" t="str">
        <f t="shared" si="868"/>
        <v>0.434892256156828+0.20746955594343i</v>
      </c>
      <c r="AE1707" t="str">
        <f t="shared" si="869"/>
        <v>-0.00530025975290852-0.00297618656730073i</v>
      </c>
      <c r="AF1707" t="str">
        <f t="shared" si="870"/>
        <v>-4.00495664934956-0.578526517575765i</v>
      </c>
      <c r="AG1707" t="str">
        <f t="shared" si="871"/>
        <v>1.01168280119711-0.0237844077827994i</v>
      </c>
      <c r="AH1707" t="str">
        <f t="shared" si="872"/>
        <v>0.0189215573174527+0.0152576252323079i</v>
      </c>
      <c r="AI1707">
        <f t="shared" si="873"/>
        <v>-32.285444742648529</v>
      </c>
      <c r="AJ1707">
        <f t="shared" si="874"/>
        <v>38.881385991975847</v>
      </c>
      <c r="AK1707"/>
      <c r="AL1707"/>
      <c r="AM1707"/>
      <c r="AN1707"/>
    </row>
    <row r="1708" spans="1:40" x14ac:dyDescent="0.35">
      <c r="A1708"/>
      <c r="B1708">
        <f t="shared" si="840"/>
        <v>157400</v>
      </c>
      <c r="C1708" s="237" t="str">
        <f t="shared" si="843"/>
        <v>-8.53805324577929E-07+0.00430639270723719i</v>
      </c>
      <c r="D1708" s="208" t="str">
        <f t="shared" si="844"/>
        <v>-1.64875206555409+0.0330156774221518i</v>
      </c>
      <c r="E1708" t="str">
        <f t="shared" si="845"/>
        <v>36500</v>
      </c>
      <c r="F1708" t="str">
        <f t="shared" si="846"/>
        <v>0.21505376344086</v>
      </c>
      <c r="G1708" t="str">
        <f t="shared" si="841"/>
        <v>0.21505376344086</v>
      </c>
      <c r="H1708" t="str">
        <f t="shared" si="847"/>
        <v>2.35640693081821+0.611231479738175i</v>
      </c>
      <c r="I1708" t="str">
        <f t="shared" si="848"/>
        <v>618.108354593792i</v>
      </c>
      <c r="J1708" t="str">
        <f t="shared" si="842"/>
        <v>-516.153624902037+135.222328517774i</v>
      </c>
      <c r="K1708" t="str">
        <f t="shared" si="849"/>
        <v>0.293579753780365-1.1206156244504i</v>
      </c>
      <c r="L1708" t="str">
        <f t="shared" si="850"/>
        <v>0.0904913826930743-0.293382287519626i</v>
      </c>
      <c r="M1708" t="str">
        <f t="shared" si="851"/>
        <v>0.384071136473439-1.41399791197003i</v>
      </c>
      <c r="N1708" t="str">
        <f t="shared" si="852"/>
        <v>-1.96329662702353i</v>
      </c>
      <c r="O1708" t="str">
        <f t="shared" si="853"/>
        <v>-0.382499774673949-0.923955584632929i</v>
      </c>
      <c r="P1708" t="str">
        <f t="shared" si="854"/>
        <v>1.38249977467395+0.923955584632929i</v>
      </c>
      <c r="Q1708" t="str">
        <f t="shared" si="855"/>
        <v>-1.38249977467395+1.0393410423906i</v>
      </c>
      <c r="R1708" t="str">
        <f t="shared" si="856"/>
        <v>-0.317897176540691-0.907312384747107i</v>
      </c>
      <c r="S1708" t="str">
        <f t="shared" si="857"/>
        <v>0.219218670997702i</v>
      </c>
      <c r="T1708" t="str">
        <f t="shared" si="858"/>
        <v>0.198899815164016-0.0696889965551721i</v>
      </c>
      <c r="U1708" t="str">
        <f t="shared" si="859"/>
        <v>0.0000499999999999998-0.000902812120461373i</v>
      </c>
      <c r="V1708" t="str">
        <f t="shared" si="860"/>
        <v>0.00002-0.0101114957491674i</v>
      </c>
      <c r="W1708" t="str">
        <f t="shared" si="861"/>
        <v>0.0000422724519656839-0.000828988993049393i</v>
      </c>
      <c r="X1708" t="str">
        <f t="shared" si="862"/>
        <v>0.0000456973959611484-0.000828624439923908i</v>
      </c>
      <c r="Y1708" t="str">
        <f t="shared" si="863"/>
        <v>0.009+0.791178693880054i</v>
      </c>
      <c r="Z1708" t="str">
        <f t="shared" si="864"/>
        <v>-0.0125715375486049-0.00083771369371731i</v>
      </c>
      <c r="AA1708" t="str">
        <f t="shared" si="865"/>
        <v>0.17375104462558-15.1811567614938i</v>
      </c>
      <c r="AB1708" t="str">
        <f t="shared" si="866"/>
        <v>0.598323062531605-0.209635860190526i</v>
      </c>
      <c r="AC1708" t="str">
        <f t="shared" si="867"/>
        <v>0.933373950021337-0.926542644172166i</v>
      </c>
      <c r="AD1708" t="str">
        <f t="shared" si="868"/>
        <v>0.435167694929587+0.207382653569253i</v>
      </c>
      <c r="AE1708" t="str">
        <f t="shared" si="869"/>
        <v>-0.00529699972801276-0.00297166475338111i</v>
      </c>
      <c r="AF1708" t="str">
        <f t="shared" si="870"/>
        <v>-4.0051589963723-0.578215802316023i</v>
      </c>
      <c r="AG1708" t="str">
        <f t="shared" si="871"/>
        <v>1.01167058828241-0.0237845440704801i</v>
      </c>
      <c r="AH1708" t="str">
        <f t="shared" si="872"/>
        <v>0.0189139247918035+0.0152368350183379i</v>
      </c>
      <c r="AI1708">
        <f t="shared" si="873"/>
        <v>-32.292233027243604</v>
      </c>
      <c r="AJ1708">
        <f t="shared" si="874"/>
        <v>38.85450935106342</v>
      </c>
      <c r="AK1708"/>
      <c r="AL1708"/>
      <c r="AM1708"/>
      <c r="AN1708"/>
    </row>
    <row r="1709" spans="1:40" x14ac:dyDescent="0.35">
      <c r="A1709"/>
      <c r="B1709">
        <f t="shared" si="840"/>
        <v>157500</v>
      </c>
      <c r="C1709" s="237" t="str">
        <f t="shared" si="843"/>
        <v>-8.52721471572524E-07+0.00430365848986006i</v>
      </c>
      <c r="D1709" s="208" t="str">
        <f t="shared" si="844"/>
        <v>-1.64875205724455+0.0329947150889271i</v>
      </c>
      <c r="E1709" t="str">
        <f t="shared" si="845"/>
        <v>36500</v>
      </c>
      <c r="F1709" t="str">
        <f t="shared" si="846"/>
        <v>0.21505376344086</v>
      </c>
      <c r="G1709" t="str">
        <f t="shared" si="841"/>
        <v>0.21505376344086</v>
      </c>
      <c r="H1709" t="str">
        <f t="shared" si="847"/>
        <v>2.35660893838449+0.610900099083106i</v>
      </c>
      <c r="I1709" t="str">
        <f t="shared" si="848"/>
        <v>618.501053675491i</v>
      </c>
      <c r="J1709" t="str">
        <f t="shared" si="842"/>
        <v>-516.810953879116+135.30823851048i</v>
      </c>
      <c r="K1709" t="str">
        <f t="shared" si="849"/>
        <v>0.293229629959355-1.11999303540691i</v>
      </c>
      <c r="L1709" t="str">
        <f t="shared" si="850"/>
        <v>0.0903864771456767-0.293228349770745i</v>
      </c>
      <c r="M1709" t="str">
        <f t="shared" si="851"/>
        <v>0.383616107105032-1.41322138517766i</v>
      </c>
      <c r="N1709" t="str">
        <f t="shared" si="852"/>
        <v>-1.96454395651974i</v>
      </c>
      <c r="O1709" t="str">
        <f t="shared" si="853"/>
        <v>-0.383651953876566-0.923477762746182i</v>
      </c>
      <c r="P1709" t="str">
        <f t="shared" si="854"/>
        <v>1.38365195387657+0.923477762746182i</v>
      </c>
      <c r="Q1709" t="str">
        <f t="shared" si="855"/>
        <v>-1.38365195387657+1.04106619377356i</v>
      </c>
      <c r="R1709" t="str">
        <f t="shared" si="856"/>
        <v>-0.317875989303767-0.906591939908149i</v>
      </c>
      <c r="S1709" t="str">
        <f t="shared" si="857"/>
        <v>0.219357945883977i</v>
      </c>
      <c r="T1709" t="str">
        <f t="shared" si="858"/>
        <v>0.198868145693221-0.0697286240595114i</v>
      </c>
      <c r="U1709" t="str">
        <f t="shared" si="859"/>
        <v>0.0000499999999999999-0.00090223890641664i</v>
      </c>
      <c r="V1709" t="str">
        <f t="shared" si="860"/>
        <v>0.00002-0.0101050757518664i</v>
      </c>
      <c r="W1709" t="str">
        <f t="shared" si="861"/>
        <v>0.0000422724505289397-0.000828462876755878i</v>
      </c>
      <c r="X1709" t="str">
        <f t="shared" si="862"/>
        <v>0.0000456930373759624-0.000828098573050107i</v>
      </c>
      <c r="Y1709" t="str">
        <f t="shared" si="863"/>
        <v>0.009+0.791681348704628i</v>
      </c>
      <c r="Z1709" t="str">
        <f t="shared" si="864"/>
        <v>-0.0125555686170661-0.000836931842944463i</v>
      </c>
      <c r="AA1709" t="str">
        <f t="shared" si="865"/>
        <v>0.173529961941916-15.1715002742105i</v>
      </c>
      <c r="AB1709" t="str">
        <f t="shared" si="866"/>
        <v>0.598227795601673-0.209755066182433i</v>
      </c>
      <c r="AC1709" t="str">
        <f t="shared" si="867"/>
        <v>0.933059472932369-0.925893735886438i</v>
      </c>
      <c r="AD1709" t="str">
        <f t="shared" si="868"/>
        <v>0.435443066726701+0.207295405326237i</v>
      </c>
      <c r="AE1709" t="str">
        <f t="shared" si="869"/>
        <v>-0.00529374317749921-0.00296714785390908i</v>
      </c>
      <c r="AF1709" t="str">
        <f t="shared" si="870"/>
        <v>-4.00536099562904-0.577905383994179i</v>
      </c>
      <c r="AG1709" t="str">
        <f t="shared" si="871"/>
        <v>1.01165837187752-0.0237846765656698i</v>
      </c>
      <c r="AH1709" t="str">
        <f t="shared" si="872"/>
        <v>0.0189062958748484+0.0152160665363158i</v>
      </c>
      <c r="AI1709">
        <f t="shared" si="873"/>
        <v>-32.299018822717755</v>
      </c>
      <c r="AJ1709">
        <f t="shared" si="874"/>
        <v>38.827625284908883</v>
      </c>
      <c r="AK1709"/>
      <c r="AL1709"/>
      <c r="AM1709"/>
      <c r="AN1709"/>
    </row>
    <row r="1710" spans="1:40" x14ac:dyDescent="0.35">
      <c r="A1710"/>
      <c r="B1710">
        <f t="shared" si="840"/>
        <v>157600</v>
      </c>
      <c r="C1710" s="237" t="str">
        <f t="shared" si="843"/>
        <v>-8.51639681084346E-07+0.00430092774230152i</v>
      </c>
      <c r="D1710" s="208" t="str">
        <f t="shared" si="844"/>
        <v>-1.64875204895081+0.032973779357645i</v>
      </c>
      <c r="E1710" t="str">
        <f t="shared" si="845"/>
        <v>36500</v>
      </c>
      <c r="F1710" t="str">
        <f t="shared" si="846"/>
        <v>0.21505376344086</v>
      </c>
      <c r="G1710" t="str">
        <f t="shared" si="841"/>
        <v>0.21505376344086</v>
      </c>
      <c r="H1710" t="str">
        <f t="shared" si="847"/>
        <v>2.3568105989428+0.610569041619742i</v>
      </c>
      <c r="I1710" t="str">
        <f t="shared" si="848"/>
        <v>618.893752757189i</v>
      </c>
      <c r="J1710" t="str">
        <f t="shared" si="842"/>
        <v>-517.468700340461+135.394148503185i</v>
      </c>
      <c r="K1710" t="str">
        <f t="shared" si="849"/>
        <v>0.292880118679803-1.11937108098311i</v>
      </c>
      <c r="L1710" t="str">
        <f t="shared" si="850"/>
        <v>0.0902817481515285-0.293074552987028i</v>
      </c>
      <c r="M1710" t="str">
        <f t="shared" si="851"/>
        <v>0.383161866831332-1.41244563397014i</v>
      </c>
      <c r="N1710" t="str">
        <f t="shared" si="852"/>
        <v>-1.96579128601594i</v>
      </c>
      <c r="O1710" t="str">
        <f t="shared" si="853"/>
        <v>-0.384803536181698-0.922998504084411i</v>
      </c>
      <c r="P1710" t="str">
        <f t="shared" si="854"/>
        <v>1.3848035361817+0.922998504084411i</v>
      </c>
      <c r="Q1710" t="str">
        <f t="shared" si="855"/>
        <v>-1.3848035361817+1.04279278193153i</v>
      </c>
      <c r="R1710" t="str">
        <f t="shared" si="856"/>
        <v>-0.317854784387966-0.905872310526789i</v>
      </c>
      <c r="S1710" t="str">
        <f t="shared" si="857"/>
        <v>0.219497220770253i</v>
      </c>
      <c r="T1710" t="str">
        <f t="shared" si="858"/>
        <v>0.198836454533358-0.0697682417816865i</v>
      </c>
      <c r="U1710" t="str">
        <f t="shared" si="859"/>
        <v>0.0000500000000000002-0.000901666419800896i</v>
      </c>
      <c r="V1710" t="str">
        <f t="shared" si="860"/>
        <v>0.00002-0.01009866390177i</v>
      </c>
      <c r="W1710" t="str">
        <f t="shared" si="861"/>
        <v>0.0000422724490912828-0.000827937428265998i</v>
      </c>
      <c r="X1710" t="str">
        <f t="shared" si="862"/>
        <v>0.0000456886870811087-0.000827573373629057i</v>
      </c>
      <c r="Y1710" t="str">
        <f t="shared" si="863"/>
        <v>0.009+0.792184003529202i</v>
      </c>
      <c r="Z1710" t="str">
        <f t="shared" si="864"/>
        <v>-0.0125396301079997-0.000836151460917979i</v>
      </c>
      <c r="AA1710" t="str">
        <f t="shared" si="865"/>
        <v>0.173309301278399-15.1618560749614i</v>
      </c>
      <c r="AB1710" t="str">
        <f t="shared" si="866"/>
        <v>0.598132463427489-0.209874242747996i</v>
      </c>
      <c r="AC1710" t="str">
        <f t="shared" si="867"/>
        <v>0.932745593447104-0.925245393155095i</v>
      </c>
      <c r="AD1710" t="str">
        <f t="shared" si="868"/>
        <v>0.435718371132837+0.207207811233326i</v>
      </c>
      <c r="AE1710" t="str">
        <f t="shared" si="869"/>
        <v>-0.00529049009118953-0.00296263586092565i</v>
      </c>
      <c r="AF1710" t="str">
        <f t="shared" si="870"/>
        <v>-4.00556264789361-0.577595262262097i</v>
      </c>
      <c r="AG1710" t="str">
        <f t="shared" si="871"/>
        <v>1.0116461519899-0.0237848052526813i</v>
      </c>
      <c r="AH1710" t="str">
        <f t="shared" si="872"/>
        <v>0.0188986705505781+0.015195319750777i</v>
      </c>
      <c r="AI1710">
        <f t="shared" si="873"/>
        <v>-32.305802134418506</v>
      </c>
      <c r="AJ1710">
        <f t="shared" si="874"/>
        <v>38.800733801018481</v>
      </c>
      <c r="AK1710"/>
      <c r="AL1710"/>
      <c r="AM1710"/>
      <c r="AN1710"/>
    </row>
    <row r="1711" spans="1:40" x14ac:dyDescent="0.35">
      <c r="A1711"/>
      <c r="B1711">
        <f t="shared" si="840"/>
        <v>157700</v>
      </c>
      <c r="C1711" s="237" t="str">
        <f t="shared" si="843"/>
        <v>-8.50559947883544E-07+0.00429820045796075i</v>
      </c>
      <c r="D1711" s="208" t="str">
        <f t="shared" si="844"/>
        <v>-1.64875204067286+0.0329528701776991i</v>
      </c>
      <c r="E1711" t="str">
        <f t="shared" si="845"/>
        <v>36500</v>
      </c>
      <c r="F1711" t="str">
        <f t="shared" si="846"/>
        <v>0.21505376344086</v>
      </c>
      <c r="G1711" t="str">
        <f t="shared" si="841"/>
        <v>0.21505376344086</v>
      </c>
      <c r="H1711" t="str">
        <f t="shared" si="847"/>
        <v>2.35701191326502+0.610238306949635i</v>
      </c>
      <c r="I1711" t="str">
        <f t="shared" si="848"/>
        <v>619.286451838888i</v>
      </c>
      <c r="J1711" t="str">
        <f t="shared" si="842"/>
        <v>-518.126864286071+135.48005849589i</v>
      </c>
      <c r="K1711" t="str">
        <f t="shared" si="849"/>
        <v>0.292531218546326-1.11874976032572i</v>
      </c>
      <c r="L1711" t="str">
        <f t="shared" si="850"/>
        <v>0.0901771953284323-0.292920897017975i</v>
      </c>
      <c r="M1711" t="str">
        <f t="shared" si="851"/>
        <v>0.382708413874758-1.4116706573437i</v>
      </c>
      <c r="N1711" t="str">
        <f t="shared" si="852"/>
        <v>-1.96703861551214i</v>
      </c>
      <c r="O1711" t="str">
        <f t="shared" si="853"/>
        <v>-0.385954519797685-0.92251780939326i</v>
      </c>
      <c r="P1711" t="str">
        <f t="shared" si="854"/>
        <v>1.38595451979769+0.92251780939326i</v>
      </c>
      <c r="Q1711" t="str">
        <f t="shared" si="855"/>
        <v>-1.38595451979769+1.04452080611888i</v>
      </c>
      <c r="R1711" t="str">
        <f t="shared" si="856"/>
        <v>-0.317833561784297-0.905153495038892i</v>
      </c>
      <c r="S1711" t="str">
        <f t="shared" si="857"/>
        <v>0.219636495656528i</v>
      </c>
      <c r="T1711" t="str">
        <f t="shared" si="858"/>
        <v>0.198804741681601-0.0698078497123356i</v>
      </c>
      <c r="U1711" t="str">
        <f t="shared" si="859"/>
        <v>0.0000499999999999999-0.000901094659230314i</v>
      </c>
      <c r="V1711" t="str">
        <f t="shared" si="860"/>
        <v>0.00002-0.0100922601833795i</v>
      </c>
      <c r="W1711" t="str">
        <f t="shared" si="861"/>
        <v>0.0000422724476527132-0.000827412646309371i</v>
      </c>
      <c r="X1711" t="str">
        <f t="shared" si="862"/>
        <v>0.0000456843450555642-0.000827048840391124i</v>
      </c>
      <c r="Y1711" t="str">
        <f t="shared" si="863"/>
        <v>0.009+0.792686658353777i</v>
      </c>
      <c r="Z1711" t="str">
        <f t="shared" si="864"/>
        <v>-0.0125237219441556-0.000835372543632263i</v>
      </c>
      <c r="AA1711" t="str">
        <f t="shared" si="865"/>
        <v>0.173089061560771-15.1522241402852i</v>
      </c>
      <c r="AB1711" t="str">
        <f t="shared" si="866"/>
        <v>0.598037066000552-0.209993389859052i</v>
      </c>
      <c r="AC1711" t="str">
        <f t="shared" si="867"/>
        <v>0.932432310267225-0.924597615234038i</v>
      </c>
      <c r="AD1711" t="str">
        <f t="shared" si="868"/>
        <v>0.435993607732564+0.207119871309922i</v>
      </c>
      <c r="AE1711" t="str">
        <f t="shared" si="869"/>
        <v>-0.00528724045893892-0.00295812876649371i</v>
      </c>
      <c r="AF1711" t="str">
        <f t="shared" si="870"/>
        <v>-4.00576395393788-0.577285436771936i</v>
      </c>
      <c r="AG1711" t="str">
        <f t="shared" si="871"/>
        <v>1.01163392862702-0.023784930115862i</v>
      </c>
      <c r="AH1711" t="str">
        <f t="shared" si="872"/>
        <v>0.0188910488030381+0.0151745946263527i</v>
      </c>
      <c r="AI1711">
        <f t="shared" si="873"/>
        <v>-32.31258296768452</v>
      </c>
      <c r="AJ1711">
        <f t="shared" si="874"/>
        <v>38.773834906876083</v>
      </c>
      <c r="AK1711"/>
      <c r="AL1711"/>
      <c r="AM1711"/>
      <c r="AN1711"/>
    </row>
    <row r="1712" spans="1:40" x14ac:dyDescent="0.35">
      <c r="A1712"/>
      <c r="B1712">
        <f t="shared" si="840"/>
        <v>157800</v>
      </c>
      <c r="C1712" s="237" t="str">
        <f t="shared" si="843"/>
        <v>-8.49482266756878E-07+0.00429547663025375i</v>
      </c>
      <c r="D1712" s="208" t="str">
        <f t="shared" si="844"/>
        <v>-1.64875203241064+0.0329319874986121i</v>
      </c>
      <c r="E1712" t="str">
        <f t="shared" si="845"/>
        <v>36500</v>
      </c>
      <c r="F1712" t="str">
        <f t="shared" si="846"/>
        <v>0.21505376344086</v>
      </c>
      <c r="G1712" t="str">
        <f t="shared" si="841"/>
        <v>0.21505376344086</v>
      </c>
      <c r="H1712" t="str">
        <f t="shared" si="847"/>
        <v>2.35721288212086+0.609907894674759i</v>
      </c>
      <c r="I1712" t="str">
        <f t="shared" si="848"/>
        <v>619.679150920587i</v>
      </c>
      <c r="J1712" t="str">
        <f t="shared" si="842"/>
        <v>-518.785445715949+135.565968488595i</v>
      </c>
      <c r="K1712" t="str">
        <f t="shared" si="849"/>
        <v>0.292182928167405-1.11812907258263i</v>
      </c>
      <c r="L1712" t="str">
        <f t="shared" si="850"/>
        <v>0.0900728182951807-0.292767381713156i</v>
      </c>
      <c r="M1712" t="str">
        <f t="shared" si="851"/>
        <v>0.382255746462586-1.41089645429579i</v>
      </c>
      <c r="N1712" t="str">
        <f t="shared" si="852"/>
        <v>-1.96828594500835i</v>
      </c>
      <c r="O1712" t="str">
        <f t="shared" si="853"/>
        <v>-0.387104902933802-0.922035679420602i</v>
      </c>
      <c r="P1712" t="str">
        <f t="shared" si="854"/>
        <v>1.3871049029338+0.922035679420602i</v>
      </c>
      <c r="Q1712" t="str">
        <f t="shared" si="855"/>
        <v>-1.3871049029338+1.04625026558775i</v>
      </c>
      <c r="R1712" t="str">
        <f t="shared" si="856"/>
        <v>-0.317812321483749-0.904435491884284i</v>
      </c>
      <c r="S1712" t="str">
        <f t="shared" si="857"/>
        <v>0.219775770542804i</v>
      </c>
      <c r="T1712" t="str">
        <f t="shared" si="858"/>
        <v>0.198773007135128-0.0698474478420883i</v>
      </c>
      <c r="U1712" t="str">
        <f t="shared" si="859"/>
        <v>0.0000500000000000001-0.000900523623324595i</v>
      </c>
      <c r="V1712" t="str">
        <f t="shared" si="860"/>
        <v>0.00002-0.0100858645812354i</v>
      </c>
      <c r="W1712" t="str">
        <f t="shared" si="861"/>
        <v>0.0000422724462132316-0.000826888529618825i</v>
      </c>
      <c r="X1712" t="str">
        <f t="shared" si="862"/>
        <v>0.0000456800112783733-0.000826524972069903i</v>
      </c>
      <c r="Y1712" t="str">
        <f t="shared" si="863"/>
        <v>0.009+0.793189313178351i</v>
      </c>
      <c r="Z1712" t="str">
        <f t="shared" si="864"/>
        <v>-0.0125078440485293-0.000834595087095744i</v>
      </c>
      <c r="AA1712" t="str">
        <f t="shared" si="865"/>
        <v>0.172869241718196-15.1426044467802i</v>
      </c>
      <c r="AB1712" t="str">
        <f t="shared" si="866"/>
        <v>0.597941603312373-0.210112507487415i</v>
      </c>
      <c r="AC1712" t="str">
        <f t="shared" si="867"/>
        <v>0.932119622098015-0.923950401380094i</v>
      </c>
      <c r="AD1712" t="str">
        <f t="shared" si="868"/>
        <v>0.436268776110369+0.207031585575902i</v>
      </c>
      <c r="AE1712" t="str">
        <f t="shared" si="869"/>
        <v>-0.00528399427063592-0.0029536265626981i</v>
      </c>
      <c r="AF1712" t="str">
        <f t="shared" si="870"/>
        <v>-4.0059649145315-0.576975907176147i</v>
      </c>
      <c r="AG1712" t="str">
        <f t="shared" si="871"/>
        <v>1.01162170179638-0.0237850511395942i</v>
      </c>
      <c r="AH1712" t="str">
        <f t="shared" si="872"/>
        <v>0.0188834306163273+0.0151538911277692i</v>
      </c>
      <c r="AI1712">
        <f t="shared" si="873"/>
        <v>-32.319361327846067</v>
      </c>
      <c r="AJ1712">
        <f t="shared" si="874"/>
        <v>38.746928609944227</v>
      </c>
      <c r="AK1712"/>
      <c r="AL1712"/>
      <c r="AM1712"/>
      <c r="AN1712"/>
    </row>
    <row r="1713" spans="1:40" x14ac:dyDescent="0.35">
      <c r="A1713"/>
      <c r="B1713">
        <f t="shared" si="840"/>
        <v>157900</v>
      </c>
      <c r="C1713" s="237" t="str">
        <f t="shared" si="843"/>
        <v>-8.48406632507567E-07+0.00429275625261312i</v>
      </c>
      <c r="D1713" s="208" t="str">
        <f t="shared" si="844"/>
        <v>-1.64875202416411+0.0329111312700339i</v>
      </c>
      <c r="E1713" t="str">
        <f t="shared" si="845"/>
        <v>36500</v>
      </c>
      <c r="F1713" t="str">
        <f t="shared" si="846"/>
        <v>0.21505376344086</v>
      </c>
      <c r="G1713" t="str">
        <f t="shared" si="841"/>
        <v>0.21505376344086</v>
      </c>
      <c r="H1713" t="str">
        <f t="shared" si="847"/>
        <v>2.35741350627799+0.609577804397521i</v>
      </c>
      <c r="I1713" t="str">
        <f t="shared" si="848"/>
        <v>620.071850002285i</v>
      </c>
      <c r="J1713" t="str">
        <f t="shared" si="842"/>
        <v>-519.444444630091+135.6518784813i</v>
      </c>
      <c r="K1713" t="str">
        <f t="shared" si="849"/>
        <v>0.291835246155388-1.11750901690292i</v>
      </c>
      <c r="L1713" t="str">
        <f t="shared" si="850"/>
        <v>0.0899686166715575-0.292614006922223i</v>
      </c>
      <c r="M1713" t="str">
        <f t="shared" si="851"/>
        <v>0.381803862826945-1.41012302382514i</v>
      </c>
      <c r="N1713" t="str">
        <f t="shared" si="852"/>
        <v>-1.96953327450455i</v>
      </c>
      <c r="O1713" t="str">
        <f t="shared" si="853"/>
        <v>-0.38825468380023-0.921552114916559i</v>
      </c>
      <c r="P1713" t="str">
        <f t="shared" si="854"/>
        <v>1.38825468380023+0.921552114916559i</v>
      </c>
      <c r="Q1713" t="str">
        <f t="shared" si="855"/>
        <v>-1.38825468380023+1.04798115958799i</v>
      </c>
      <c r="R1713" t="str">
        <f t="shared" si="856"/>
        <v>-0.317791063477328-0.903718299506753i</v>
      </c>
      <c r="S1713" t="str">
        <f t="shared" si="857"/>
        <v>0.219915045429079i</v>
      </c>
      <c r="T1713" t="str">
        <f t="shared" si="858"/>
        <v>0.198741250891118-0.0698870361615719i</v>
      </c>
      <c r="U1713" t="str">
        <f t="shared" si="859"/>
        <v>0.0000499999999999998-0.000899953310706905i</v>
      </c>
      <c r="V1713" t="str">
        <f t="shared" si="860"/>
        <v>0.00002-0.0100794770799174i</v>
      </c>
      <c r="W1713" t="str">
        <f t="shared" si="861"/>
        <v>0.0000422724447728374-0.000826365076930392i</v>
      </c>
      <c r="X1713" t="str">
        <f t="shared" si="862"/>
        <v>0.0000456756857286449-0.000826001767402161i</v>
      </c>
      <c r="Y1713" t="str">
        <f t="shared" si="863"/>
        <v>0.009+0.793691968002925i</v>
      </c>
      <c r="Z1713" t="str">
        <f t="shared" si="864"/>
        <v>-0.0124919963443597-0.000833819087330759i</v>
      </c>
      <c r="AA1713" t="str">
        <f t="shared" si="865"/>
        <v>0.172649840683238-15.1329969711045i</v>
      </c>
      <c r="AB1713" t="str">
        <f t="shared" si="866"/>
        <v>0.597846075354467-0.21023159560489i</v>
      </c>
      <c r="AC1713" t="str">
        <f t="shared" si="867"/>
        <v>0.931807527648313-0.923303750851053i</v>
      </c>
      <c r="AD1713" t="str">
        <f t="shared" si="868"/>
        <v>0.436543875850655+0.206942954051618i</v>
      </c>
      <c r="AE1713" t="str">
        <f t="shared" si="869"/>
        <v>-0.00528075151620215-0.00294912924164544i</v>
      </c>
      <c r="AF1713" t="str">
        <f t="shared" si="870"/>
        <v>-4.0061655304421-0.576666673127487i</v>
      </c>
      <c r="AG1713" t="str">
        <f t="shared" si="871"/>
        <v>1.01160947150545-0.0237851683082958i</v>
      </c>
      <c r="AH1713" t="str">
        <f t="shared" si="872"/>
        <v>0.0188758159745982+0.0151332092198484i</v>
      </c>
      <c r="AI1713">
        <f t="shared" si="873"/>
        <v>-32.326137220224766</v>
      </c>
      <c r="AJ1713">
        <f t="shared" si="874"/>
        <v>38.720014917665161</v>
      </c>
      <c r="AK1713"/>
      <c r="AL1713"/>
      <c r="AM1713"/>
      <c r="AN1713"/>
    </row>
    <row r="1714" spans="1:40" x14ac:dyDescent="0.35">
      <c r="A1714"/>
      <c r="B1714">
        <f t="shared" ref="B1714:B1777" si="875">B1713+100</f>
        <v>158000</v>
      </c>
      <c r="C1714" s="237" t="str">
        <f t="shared" si="843"/>
        <v>-8.4733303995528E-07+0.00429003931848808i</v>
      </c>
      <c r="D1714" s="208" t="str">
        <f t="shared" si="844"/>
        <v>-1.64875201593323+0.032890301441742i</v>
      </c>
      <c r="E1714" t="str">
        <f t="shared" si="845"/>
        <v>36500</v>
      </c>
      <c r="F1714" t="str">
        <f t="shared" si="846"/>
        <v>0.21505376344086</v>
      </c>
      <c r="G1714" t="str">
        <f t="shared" si="841"/>
        <v>0.21505376344086</v>
      </c>
      <c r="H1714" t="str">
        <f t="shared" si="847"/>
        <v>2.357613786502+0.609248035720751i</v>
      </c>
      <c r="I1714" t="str">
        <f t="shared" si="848"/>
        <v>620.464549083984i</v>
      </c>
      <c r="J1714" t="str">
        <f t="shared" si="842"/>
        <v>-520.103861028501+135.737788474005i</v>
      </c>
      <c r="K1714" t="str">
        <f t="shared" si="849"/>
        <v>0.29148817112646-1.11688959243683i</v>
      </c>
      <c r="L1714" t="str">
        <f t="shared" si="850"/>
        <v>0.0898645900783326-0.292460772494905i</v>
      </c>
      <c r="M1714" t="str">
        <f t="shared" si="851"/>
        <v>0.381352761204793-1.40935036493173i</v>
      </c>
      <c r="N1714" t="str">
        <f t="shared" si="852"/>
        <v>-1.97078060400075i</v>
      </c>
      <c r="O1714" t="str">
        <f t="shared" si="853"/>
        <v>-0.389403860608113-0.921067116633472i</v>
      </c>
      <c r="P1714" t="str">
        <f t="shared" si="854"/>
        <v>1.38940386060811+0.921067116633472i</v>
      </c>
      <c r="Q1714" t="str">
        <f t="shared" si="855"/>
        <v>-1.38940386060811+1.04971348736728i</v>
      </c>
      <c r="R1714" t="str">
        <f t="shared" si="856"/>
        <v>-0.317769787756-0.90300191635401i</v>
      </c>
      <c r="S1714" t="str">
        <f t="shared" si="857"/>
        <v>0.220054320315354i</v>
      </c>
      <c r="T1714" t="str">
        <f t="shared" si="858"/>
        <v>0.198709472946744-0.0699266146614009i</v>
      </c>
      <c r="U1714" t="str">
        <f t="shared" si="859"/>
        <v>0.00005-0.000899383720003929i</v>
      </c>
      <c r="V1714" t="str">
        <f t="shared" si="860"/>
        <v>0.00002-0.010073097664044i</v>
      </c>
      <c r="W1714" t="str">
        <f t="shared" si="861"/>
        <v>0.0000422724433315313-0.000825842286983317i</v>
      </c>
      <c r="X1714" t="str">
        <f t="shared" si="862"/>
        <v>0.0000456713683855556-0.000825479225127899i</v>
      </c>
      <c r="Y1714" t="str">
        <f t="shared" si="863"/>
        <v>0.009+0.7941946228275i</v>
      </c>
      <c r="Z1714" t="str">
        <f t="shared" si="864"/>
        <v>-0.0124761787551296-0.000833044540373561i</v>
      </c>
      <c r="AA1714" t="str">
        <f t="shared" si="865"/>
        <v>0.172430857391859-15.1234016899752i</v>
      </c>
      <c r="AB1714" t="str">
        <f t="shared" si="866"/>
        <v>0.597750482118329-0.210350654183243i</v>
      </c>
      <c r="AC1714" t="str">
        <f t="shared" si="867"/>
        <v>0.931496025630539-0.922657662905599i</v>
      </c>
      <c r="AD1714" t="str">
        <f t="shared" si="868"/>
        <v>0.43681890653773+0.206853976757881i</v>
      </c>
      <c r="AE1714" t="str">
        <f t="shared" si="869"/>
        <v>-0.0052775121855923-0.00294463679546397i</v>
      </c>
      <c r="AF1714" t="str">
        <f t="shared" si="870"/>
        <v>-4.00636580243523-0.576357734279009i</v>
      </c>
      <c r="AG1714" t="str">
        <f t="shared" si="871"/>
        <v>1.01159723776173-0.0237852816064183i</v>
      </c>
      <c r="AH1714" t="str">
        <f t="shared" si="872"/>
        <v>0.0188682048620573+0.0151125488675066i</v>
      </c>
      <c r="AI1714">
        <f t="shared" si="873"/>
        <v>-32.332910650133613</v>
      </c>
      <c r="AJ1714">
        <f t="shared" si="874"/>
        <v>38.693093837458285</v>
      </c>
      <c r="AK1714"/>
      <c r="AL1714"/>
      <c r="AM1714"/>
      <c r="AN1714"/>
    </row>
    <row r="1715" spans="1:40" x14ac:dyDescent="0.35">
      <c r="A1715"/>
      <c r="B1715">
        <f t="shared" si="875"/>
        <v>158100</v>
      </c>
      <c r="C1715" s="237" t="str">
        <f t="shared" si="843"/>
        <v>-8.46261483936069E-07+0.00428732582134445i</v>
      </c>
      <c r="D1715" s="208" t="str">
        <f t="shared" si="844"/>
        <v>-1.64875200771797+0.0328694979636408i</v>
      </c>
      <c r="E1715" t="str">
        <f t="shared" si="845"/>
        <v>36500</v>
      </c>
      <c r="F1715" t="str">
        <f t="shared" si="846"/>
        <v>0.21505376344086</v>
      </c>
      <c r="G1715" t="str">
        <f t="shared" si="841"/>
        <v>0.21505376344086</v>
      </c>
      <c r="H1715" t="str">
        <f t="shared" si="847"/>
        <v>2.35781372355647+0.608918588247724i</v>
      </c>
      <c r="I1715" t="str">
        <f t="shared" si="848"/>
        <v>620.857248165683i</v>
      </c>
      <c r="J1715" t="str">
        <f t="shared" si="842"/>
        <v>-520.763694911176+135.823698466711i</v>
      </c>
      <c r="K1715" t="str">
        <f t="shared" si="849"/>
        <v>0.291141701700652-1.11627079833582i</v>
      </c>
      <c r="L1715" t="str">
        <f t="shared" si="850"/>
        <v>0.0897607381372582-0.292307678281006i</v>
      </c>
      <c r="M1715" t="str">
        <f t="shared" si="851"/>
        <v>0.38090243983791-1.40857847661683i</v>
      </c>
      <c r="N1715" t="str">
        <f t="shared" si="852"/>
        <v>-1.97202793349695i</v>
      </c>
      <c r="O1715" t="str">
        <f t="shared" si="853"/>
        <v>-0.390552431569526-0.920580685325915i</v>
      </c>
      <c r="P1715" t="str">
        <f t="shared" si="854"/>
        <v>1.39055243156953+0.920580685325915i</v>
      </c>
      <c r="Q1715" t="str">
        <f t="shared" si="855"/>
        <v>-1.39055243156953+1.05144724817103i</v>
      </c>
      <c r="R1715" t="str">
        <f t="shared" si="856"/>
        <v>-0.317748494310754-0.902286340877689i</v>
      </c>
      <c r="S1715" t="str">
        <f t="shared" si="857"/>
        <v>0.22019359520163i</v>
      </c>
      <c r="T1715" t="str">
        <f t="shared" si="858"/>
        <v>0.198677673299182-0.0699661833321896i</v>
      </c>
      <c r="U1715" t="str">
        <f t="shared" si="859"/>
        <v>0.0000500000000000002-0.000898814849845802i</v>
      </c>
      <c r="V1715" t="str">
        <f t="shared" si="860"/>
        <v>0.00002-0.010066726318273i</v>
      </c>
      <c r="W1715" t="str">
        <f t="shared" si="861"/>
        <v>0.0000422724418893126-0.000825320158520017i</v>
      </c>
      <c r="X1715" t="str">
        <f t="shared" si="862"/>
        <v>0.0000456670592283468-0.000824957343990284i</v>
      </c>
      <c r="Y1715" t="str">
        <f t="shared" si="863"/>
        <v>0.009+0.794697277652074i</v>
      </c>
      <c r="Z1715" t="str">
        <f t="shared" si="864"/>
        <v>-0.012460391204564-0.000832271442274213i</v>
      </c>
      <c r="AA1715" t="str">
        <f t="shared" si="865"/>
        <v>0.172212290783398-15.1138185801688i</v>
      </c>
      <c r="AB1715" t="str">
        <f t="shared" si="866"/>
        <v>0.597654823595464-0.21046968319424i</v>
      </c>
      <c r="AC1715" t="str">
        <f t="shared" si="867"/>
        <v>0.931185114760638-0.922012136803397i</v>
      </c>
      <c r="AD1715" t="str">
        <f t="shared" si="868"/>
        <v>0.437093867755819+0.206764653715986i</v>
      </c>
      <c r="AE1715" t="str">
        <f t="shared" si="869"/>
        <v>-0.00527427626879394-0.00294014921630374i</v>
      </c>
      <c r="AF1715" t="str">
        <f t="shared" si="870"/>
        <v>-4.00656573127444-0.576049090284083i</v>
      </c>
      <c r="AG1715" t="str">
        <f t="shared" si="871"/>
        <v>1.01158500057274-0.0237853910184485i</v>
      </c>
      <c r="AH1715" t="str">
        <f t="shared" si="872"/>
        <v>0.0188605972629633+0.0150919100357547i</v>
      </c>
      <c r="AI1715">
        <f t="shared" si="873"/>
        <v>-32.339681622877386</v>
      </c>
      <c r="AJ1715">
        <f t="shared" si="874"/>
        <v>38.666165376723555</v>
      </c>
      <c r="AK1715"/>
      <c r="AL1715"/>
      <c r="AM1715"/>
      <c r="AN1715"/>
    </row>
    <row r="1716" spans="1:40" x14ac:dyDescent="0.35">
      <c r="A1716"/>
      <c r="B1716">
        <f t="shared" si="875"/>
        <v>158200</v>
      </c>
      <c r="C1716" s="237" t="str">
        <f t="shared" si="843"/>
        <v>-8.45191959302285E-07+0.00428461575466453i</v>
      </c>
      <c r="D1716" s="208" t="str">
        <f t="shared" si="844"/>
        <v>-1.64875199951828+0.0328487207857614i</v>
      </c>
      <c r="E1716" t="str">
        <f t="shared" si="845"/>
        <v>36500</v>
      </c>
      <c r="F1716" t="str">
        <f t="shared" si="846"/>
        <v>0.21505376344086</v>
      </c>
      <c r="G1716" t="str">
        <f t="shared" si="841"/>
        <v>0.21505376344086</v>
      </c>
      <c r="H1716" t="str">
        <f t="shared" si="847"/>
        <v>2.35801331820287+0.608589461582124i</v>
      </c>
      <c r="I1716" t="str">
        <f t="shared" si="848"/>
        <v>621.249947247382i</v>
      </c>
      <c r="J1716" t="str">
        <f t="shared" si="842"/>
        <v>-521.423946278118+135.909608459415i</v>
      </c>
      <c r="K1716" t="str">
        <f t="shared" si="849"/>
        <v>0.2907958365018-1.11565263375248i</v>
      </c>
      <c r="L1716" t="str">
        <f t="shared" si="850"/>
        <v>0.0896570604710682-0.292154724130412i</v>
      </c>
      <c r="M1716" t="str">
        <f t="shared" si="851"/>
        <v>0.380452896972868-1.40780735788289i</v>
      </c>
      <c r="N1716" t="str">
        <f t="shared" si="852"/>
        <v>-1.97327526299316i</v>
      </c>
      <c r="O1716" t="str">
        <f t="shared" si="853"/>
        <v>-0.391700394897497-0.920092821750689i</v>
      </c>
      <c r="P1716" t="str">
        <f t="shared" si="854"/>
        <v>1.3917003948975+0.920092821750689i</v>
      </c>
      <c r="Q1716" t="str">
        <f t="shared" si="855"/>
        <v>-1.3917003948975+1.05318244124247i</v>
      </c>
      <c r="R1716" t="str">
        <f t="shared" si="856"/>
        <v>-0.317727183132531-0.901571571533334i</v>
      </c>
      <c r="S1716" t="str">
        <f t="shared" si="857"/>
        <v>0.220332870087905i</v>
      </c>
      <c r="T1716" t="str">
        <f t="shared" si="858"/>
        <v>0.198645851945602-0.070005742164536i</v>
      </c>
      <c r="U1716" t="str">
        <f t="shared" si="859"/>
        <v>0.0000499999999999999-0.000898246698866122i</v>
      </c>
      <c r="V1716" t="str">
        <f t="shared" si="860"/>
        <v>0.00002-0.0100603630273006i</v>
      </c>
      <c r="W1716" t="str">
        <f t="shared" si="861"/>
        <v>0.0000422724404461812-0.000824798690286097i</v>
      </c>
      <c r="X1716" t="str">
        <f t="shared" si="862"/>
        <v>0.0000456627582363251-0.000824436122735655i</v>
      </c>
      <c r="Y1716" t="str">
        <f t="shared" si="863"/>
        <v>0.009+0.795199932476648i</v>
      </c>
      <c r="Z1716" t="str">
        <f t="shared" si="864"/>
        <v>-0.0124446336166289-0.00083149978909654i</v>
      </c>
      <c r="AA1716" t="str">
        <f t="shared" si="865"/>
        <v>0.171994139800561-15.1042476185209i</v>
      </c>
      <c r="AB1716" t="str">
        <f t="shared" si="866"/>
        <v>0.597559099777359-0.2105886826096i</v>
      </c>
      <c r="AC1716" t="str">
        <f t="shared" si="867"/>
        <v>0.930874793758136-0.921367171804964i</v>
      </c>
      <c r="AD1716" t="str">
        <f t="shared" si="868"/>
        <v>0.437368759089062+0.206674984947679i</v>
      </c>
      <c r="AE1716" t="str">
        <f t="shared" si="869"/>
        <v>-0.00527104375582746-0.00293566649633612i</v>
      </c>
      <c r="AF1716" t="str">
        <f t="shared" si="870"/>
        <v>-4.00676531772115-0.575740740796363i</v>
      </c>
      <c r="AG1716" t="str">
        <f t="shared" si="871"/>
        <v>1.01157275994597-0.023785496528908i</v>
      </c>
      <c r="AH1716" t="str">
        <f t="shared" si="872"/>
        <v>0.018852993161629+0.0150712926896978i</v>
      </c>
      <c r="AI1716">
        <f t="shared" si="873"/>
        <v>-32.346450143752058</v>
      </c>
      <c r="AJ1716">
        <f t="shared" si="874"/>
        <v>38.639229542838251</v>
      </c>
      <c r="AK1716"/>
      <c r="AL1716"/>
      <c r="AM1716"/>
      <c r="AN1716"/>
    </row>
    <row r="1717" spans="1:40" x14ac:dyDescent="0.35">
      <c r="A1717"/>
      <c r="B1717">
        <f t="shared" si="875"/>
        <v>158300</v>
      </c>
      <c r="C1717" s="237" t="str">
        <f t="shared" si="843"/>
        <v>-8.44124460922579E-07+0.00428190911194721i</v>
      </c>
      <c r="D1717" s="208" t="str">
        <f t="shared" si="844"/>
        <v>-1.64875199133413+0.032827969858262i</v>
      </c>
      <c r="E1717" t="str">
        <f t="shared" si="845"/>
        <v>36500</v>
      </c>
      <c r="F1717" t="str">
        <f t="shared" si="846"/>
        <v>0.21505376344086</v>
      </c>
      <c r="G1717" t="str">
        <f t="shared" si="841"/>
        <v>0.21505376344086</v>
      </c>
      <c r="H1717" t="str">
        <f t="shared" si="847"/>
        <v>2.35821257120067+0.608260655328085i</v>
      </c>
      <c r="I1717" t="str">
        <f t="shared" si="848"/>
        <v>621.64264632908i</v>
      </c>
      <c r="J1717" t="str">
        <f t="shared" si="842"/>
        <v>-522.084615129326+135.99551845212i</v>
      </c>
      <c r="K1717" t="str">
        <f t="shared" si="849"/>
        <v>0.290450574157565-1.11503509784061i</v>
      </c>
      <c r="L1717" t="str">
        <f t="shared" si="850"/>
        <v>0.0895535567034744-0.292001909893087i</v>
      </c>
      <c r="M1717" t="str">
        <f t="shared" si="851"/>
        <v>0.380004130861039-1.4070370077337i</v>
      </c>
      <c r="N1717" t="str">
        <f t="shared" si="852"/>
        <v>-1.97452259248936i</v>
      </c>
      <c r="O1717" t="str">
        <f t="shared" si="853"/>
        <v>-0.39284774880597-0.919603526666836i</v>
      </c>
      <c r="P1717" t="str">
        <f t="shared" si="854"/>
        <v>1.39284774880597+0.919603526666836i</v>
      </c>
      <c r="Q1717" t="str">
        <f t="shared" si="855"/>
        <v>-1.39284774880597+1.05491906582252i</v>
      </c>
      <c r="R1717" t="str">
        <f t="shared" si="856"/>
        <v>-0.317705854212297-0.900857606780403i</v>
      </c>
      <c r="S1717" t="str">
        <f t="shared" si="857"/>
        <v>0.220472144974181i</v>
      </c>
      <c r="T1717" t="str">
        <f t="shared" si="858"/>
        <v>0.198614008883183-0.0700452911490396i</v>
      </c>
      <c r="U1717" t="str">
        <f t="shared" si="859"/>
        <v>0.0000500000000000001-0.000897679265701965i</v>
      </c>
      <c r="V1717" t="str">
        <f t="shared" si="860"/>
        <v>0.00002-0.010054007775862i</v>
      </c>
      <c r="W1717" t="str">
        <f t="shared" si="861"/>
        <v>0.0000422724390021377-0.000824277881030339i</v>
      </c>
      <c r="X1717" t="str">
        <f t="shared" si="862"/>
        <v>0.0000456584653888639-0.000823915560113542i</v>
      </c>
      <c r="Y1717" t="str">
        <f t="shared" si="863"/>
        <v>0.009+0.795702587301223i</v>
      </c>
      <c r="Z1717" t="str">
        <f t="shared" si="864"/>
        <v>-0.0124289059155312-0.0008307295769181i</v>
      </c>
      <c r="AA1717" t="str">
        <f t="shared" si="865"/>
        <v>0.171776403389407-15.0946887819257i</v>
      </c>
      <c r="AB1717" t="str">
        <f t="shared" si="866"/>
        <v>0.597463310655528-0.210707652401044i</v>
      </c>
      <c r="AC1717" t="str">
        <f t="shared" si="867"/>
        <v>0.930565061346055-0.920722767171853i</v>
      </c>
      <c r="AD1717" t="str">
        <f t="shared" si="868"/>
        <v>0.437643580121512+0.206584970475204i</v>
      </c>
      <c r="AE1717" t="str">
        <f t="shared" si="869"/>
        <v>-0.00526781463674598-0.00293118862775435i</v>
      </c>
      <c r="AF1717" t="str">
        <f t="shared" si="870"/>
        <v>-4.0069645625348-0.575432685469823i</v>
      </c>
      <c r="AG1717" t="str">
        <f t="shared" si="871"/>
        <v>1.01156051588895-0.0237855981223524i</v>
      </c>
      <c r="AH1717" t="str">
        <f t="shared" si="872"/>
        <v>0.0188453925424197+0.0150506967945357i</v>
      </c>
      <c r="AI1717">
        <f t="shared" si="873"/>
        <v>-32.353216218045091</v>
      </c>
      <c r="AJ1717">
        <f t="shared" si="874"/>
        <v>38.612286343160619</v>
      </c>
      <c r="AK1717"/>
      <c r="AL1717"/>
      <c r="AM1717"/>
      <c r="AN1717"/>
    </row>
    <row r="1718" spans="1:40" x14ac:dyDescent="0.35">
      <c r="A1718"/>
      <c r="B1718">
        <f t="shared" si="875"/>
        <v>158400</v>
      </c>
      <c r="C1718" s="237" t="str">
        <f t="shared" si="843"/>
        <v>-8.43058983681749E-07+0.00427920588670767i</v>
      </c>
      <c r="D1718" s="208" t="str">
        <f t="shared" si="844"/>
        <v>-1.64875198316547+0.0328072451314255i</v>
      </c>
      <c r="E1718" t="str">
        <f t="shared" si="845"/>
        <v>36500</v>
      </c>
      <c r="F1718" t="str">
        <f t="shared" si="846"/>
        <v>0.21505376344086</v>
      </c>
      <c r="G1718" t="str">
        <f t="shared" si="841"/>
        <v>0.21505376344086</v>
      </c>
      <c r="H1718" t="str">
        <f t="shared" si="847"/>
        <v>2.35841148330729+0.607932169090155i</v>
      </c>
      <c r="I1718" t="str">
        <f t="shared" si="848"/>
        <v>622.035345410779i</v>
      </c>
      <c r="J1718" t="str">
        <f t="shared" si="842"/>
        <v>-522.7457014648+136.081428444825i</v>
      </c>
      <c r="K1718" t="str">
        <f t="shared" si="849"/>
        <v>0.2901059132994-1.11441818975518i</v>
      </c>
      <c r="L1718" t="str">
        <f t="shared" si="850"/>
        <v>0.0894502264591619-0.291849235419075i</v>
      </c>
      <c r="M1718" t="str">
        <f t="shared" si="851"/>
        <v>0.379556139758562-1.40626742517425i</v>
      </c>
      <c r="N1718" t="str">
        <f t="shared" si="852"/>
        <v>-1.97576992198556i</v>
      </c>
      <c r="O1718" t="str">
        <f t="shared" si="853"/>
        <v>-0.393994491509868-0.919112800835611i</v>
      </c>
      <c r="P1718" t="str">
        <f t="shared" si="854"/>
        <v>1.39399449150987+0.919112800835611i</v>
      </c>
      <c r="Q1718" t="str">
        <f t="shared" si="855"/>
        <v>-1.39399449150987+1.05665712114995i</v>
      </c>
      <c r="R1718" t="str">
        <f t="shared" si="856"/>
        <v>-0.317684507540997-0.900144445082217i</v>
      </c>
      <c r="S1718" t="str">
        <f t="shared" si="857"/>
        <v>0.220611419860456i</v>
      </c>
      <c r="T1718" t="str">
        <f t="shared" si="858"/>
        <v>0.19858214410909-0.0700848302762891i</v>
      </c>
      <c r="U1718" t="str">
        <f t="shared" si="859"/>
        <v>0.0000499999999999998-0.000897112548993815i</v>
      </c>
      <c r="V1718" t="str">
        <f t="shared" si="860"/>
        <v>0.00002-0.0100476605487308i</v>
      </c>
      <c r="W1718" t="str">
        <f t="shared" si="861"/>
        <v>0.0000422724375571818-0.000823757729504677i</v>
      </c>
      <c r="X1718" t="str">
        <f t="shared" si="862"/>
        <v>0.0000456541806654007-0.000823395654876611i</v>
      </c>
      <c r="Y1718" t="str">
        <f t="shared" si="863"/>
        <v>0.009+0.796205242125797i</v>
      </c>
      <c r="Z1718" t="str">
        <f t="shared" si="864"/>
        <v>-0.0124132080257171-0.000829960801830094i</v>
      </c>
      <c r="AA1718" t="str">
        <f t="shared" si="865"/>
        <v>0.171559080499338-15.085142047336i</v>
      </c>
      <c r="AB1718" t="str">
        <f t="shared" si="866"/>
        <v>0.597367456221442-0.21082659254026i</v>
      </c>
      <c r="AC1718" t="str">
        <f t="shared" si="867"/>
        <v>0.93025591625095-0.920078922166451i</v>
      </c>
      <c r="AD1718" t="str">
        <f t="shared" si="868"/>
        <v>0.437918330437139+0.206494610321247i</v>
      </c>
      <c r="AE1718" t="str">
        <f t="shared" si="869"/>
        <v>-0.00526458890163508-0.00292671560277271i</v>
      </c>
      <c r="AF1718" t="str">
        <f t="shared" si="870"/>
        <v>-4.00716346647276-0.575124923958729i</v>
      </c>
      <c r="AG1718" t="str">
        <f t="shared" si="871"/>
        <v>1.01154826840921-0.0237856957833721i</v>
      </c>
      <c r="AH1718" t="str">
        <f t="shared" si="872"/>
        <v>0.0188377953897532+0.0150301223155602i</v>
      </c>
      <c r="AI1718">
        <f t="shared" si="873"/>
        <v>-32.359979851035909</v>
      </c>
      <c r="AJ1718">
        <f t="shared" si="874"/>
        <v>38.585335785025158</v>
      </c>
      <c r="AK1718"/>
      <c r="AL1718"/>
      <c r="AM1718"/>
      <c r="AN1718"/>
    </row>
    <row r="1719" spans="1:40" x14ac:dyDescent="0.35">
      <c r="A1719"/>
      <c r="B1719">
        <f t="shared" si="875"/>
        <v>158500</v>
      </c>
      <c r="C1719" s="237" t="str">
        <f t="shared" si="843"/>
        <v>-8.41995522480738E-07+0.0042765060724775i</v>
      </c>
      <c r="D1719" s="208" t="str">
        <f t="shared" si="844"/>
        <v>-1.64875197501226+0.0327865465556608i</v>
      </c>
      <c r="E1719" t="str">
        <f t="shared" si="845"/>
        <v>36500</v>
      </c>
      <c r="F1719" t="str">
        <f t="shared" si="846"/>
        <v>0.21505376344086</v>
      </c>
      <c r="G1719" t="str">
        <f t="shared" si="841"/>
        <v>0.21505376344086</v>
      </c>
      <c r="H1719" t="str">
        <f t="shared" si="847"/>
        <v>2.35861005527808+0.607604002473322i</v>
      </c>
      <c r="I1719" t="str">
        <f t="shared" si="848"/>
        <v>622.428044492478i</v>
      </c>
      <c r="J1719" t="str">
        <f t="shared" si="842"/>
        <v>-523.40720528454+136.167338437531i</v>
      </c>
      <c r="K1719" t="str">
        <f t="shared" si="849"/>
        <v>0.289761852562542-1.11380190865234i</v>
      </c>
      <c r="L1719" t="str">
        <f t="shared" si="850"/>
        <v>0.0893470693637896-0.291696700558502i</v>
      </c>
      <c r="M1719" t="str">
        <f t="shared" si="851"/>
        <v>0.379108921926332-1.40549860921084i</v>
      </c>
      <c r="N1719" t="str">
        <f t="shared" si="852"/>
        <v>-1.97701725148177i</v>
      </c>
      <c r="O1719" t="str">
        <f t="shared" si="853"/>
        <v>-0.39514062122506-0.918620645020497i</v>
      </c>
      <c r="P1719" t="str">
        <f t="shared" si="854"/>
        <v>1.39514062122506+0.918620645020497i</v>
      </c>
      <c r="Q1719" t="str">
        <f t="shared" si="855"/>
        <v>-1.39514062122506+1.05839660646127i</v>
      </c>
      <c r="R1719" t="str">
        <f t="shared" si="856"/>
        <v>-0.317663143109566-0.899432084905981i</v>
      </c>
      <c r="S1719" t="str">
        <f t="shared" si="857"/>
        <v>0.220750694746732i</v>
      </c>
      <c r="T1719" t="str">
        <f t="shared" si="858"/>
        <v>0.198550257620497-0.0701243595368673i</v>
      </c>
      <c r="U1719" t="str">
        <f t="shared" si="859"/>
        <v>0.00005-0.00089654654738562i</v>
      </c>
      <c r="V1719" t="str">
        <f t="shared" si="860"/>
        <v>0.00002-0.010041321330719i</v>
      </c>
      <c r="W1719" t="str">
        <f t="shared" si="861"/>
        <v>0.0000422724361113138-0.000823238234464198i</v>
      </c>
      <c r="X1719" t="str">
        <f t="shared" si="862"/>
        <v>0.0000456499040454384-0.000822876405780698i</v>
      </c>
      <c r="Y1719" t="str">
        <f t="shared" si="863"/>
        <v>0.009+0.796707896950371i</v>
      </c>
      <c r="Z1719" t="str">
        <f t="shared" si="864"/>
        <v>-0.0123975398718718-0.000829193459937325i</v>
      </c>
      <c r="AA1719" t="str">
        <f t="shared" si="865"/>
        <v>0.171342170083084-15.0756073917632i</v>
      </c>
      <c r="AB1719" t="str">
        <f t="shared" si="866"/>
        <v>0.597271536466602-0.210945502998921i</v>
      </c>
      <c r="AC1719" t="str">
        <f t="shared" si="867"/>
        <v>0.929947357202873-0.919435636052159i</v>
      </c>
      <c r="AD1719" t="str">
        <f t="shared" si="868"/>
        <v>0.438193009619823+0.206403904508992i</v>
      </c>
      <c r="AE1719" t="str">
        <f t="shared" si="869"/>
        <v>-0.00526136654061287-0.00292224741362726i</v>
      </c>
      <c r="AF1719" t="str">
        <f t="shared" si="870"/>
        <v>-4.00736203029034-0.574817455917661i</v>
      </c>
      <c r="AG1719" t="str">
        <f t="shared" si="871"/>
        <v>1.01153601751427-0.0237857894965916i</v>
      </c>
      <c r="AH1719" t="str">
        <f t="shared" si="872"/>
        <v>0.0188302016881001+0.0150095692181586i</v>
      </c>
      <c r="AI1719">
        <f t="shared" si="873"/>
        <v>-32.366741047994935</v>
      </c>
      <c r="AJ1719">
        <f t="shared" si="874"/>
        <v>38.558377875749031</v>
      </c>
      <c r="AK1719"/>
      <c r="AL1719"/>
      <c r="AM1719"/>
      <c r="AN1719"/>
    </row>
    <row r="1720" spans="1:40" x14ac:dyDescent="0.35">
      <c r="A1720"/>
      <c r="B1720">
        <f t="shared" si="875"/>
        <v>158600</v>
      </c>
      <c r="C1720" s="237" t="str">
        <f t="shared" si="843"/>
        <v>-8.40934072236543E-07+0.00427380966280456i</v>
      </c>
      <c r="D1720" s="208" t="str">
        <f t="shared" si="844"/>
        <v>-1.64875196687448+0.0327658740815016i</v>
      </c>
      <c r="E1720" t="str">
        <f t="shared" si="845"/>
        <v>36500</v>
      </c>
      <c r="F1720" t="str">
        <f t="shared" si="846"/>
        <v>0.21505376344086</v>
      </c>
      <c r="G1720" t="str">
        <f t="shared" si="841"/>
        <v>0.21505376344086</v>
      </c>
      <c r="H1720" t="str">
        <f t="shared" si="847"/>
        <v>2.35880828786645+0.607276155083011i</v>
      </c>
      <c r="I1720" t="str">
        <f t="shared" si="848"/>
        <v>622.820743574176i</v>
      </c>
      <c r="J1720" t="str">
        <f t="shared" si="842"/>
        <v>-524.069126588546+136.253248430235i</v>
      </c>
      <c r="K1720" t="str">
        <f t="shared" si="849"/>
        <v>0.289418390585996-1.11318625368941i</v>
      </c>
      <c r="L1720" t="str">
        <f t="shared" si="850"/>
        <v>0.0892440850439834-0.291544305161575i</v>
      </c>
      <c r="M1720" t="str">
        <f t="shared" si="851"/>
        <v>0.378662475629979-1.40473055885098i</v>
      </c>
      <c r="N1720" t="str">
        <f t="shared" si="852"/>
        <v>-1.97826458097797i</v>
      </c>
      <c r="O1720" t="str">
        <f t="shared" si="853"/>
        <v>-0.396286136168346-0.918127059987213i</v>
      </c>
      <c r="P1720" t="str">
        <f t="shared" si="854"/>
        <v>1.39628613616835+0.918127059987213i</v>
      </c>
      <c r="Q1720" t="str">
        <f t="shared" si="855"/>
        <v>-1.39628613616835+1.06013752099076i</v>
      </c>
      <c r="R1720" t="str">
        <f t="shared" si="856"/>
        <v>-0.31764176090893-0.898720524722768i</v>
      </c>
      <c r="S1720" t="str">
        <f t="shared" si="857"/>
        <v>0.220889969633007i</v>
      </c>
      <c r="T1720" t="str">
        <f t="shared" si="858"/>
        <v>0.198518349414572-0.0701638789213484i</v>
      </c>
      <c r="U1720" t="str">
        <f t="shared" si="859"/>
        <v>0.0000500000000000002-0.000895981259524725i</v>
      </c>
      <c r="V1720" t="str">
        <f t="shared" si="860"/>
        <v>0.00002-0.0100349901066769i</v>
      </c>
      <c r="W1720" t="str">
        <f t="shared" si="861"/>
        <v>0.0000422724346645335-0.000822719394667123i</v>
      </c>
      <c r="X1720" t="str">
        <f t="shared" si="862"/>
        <v>0.0000456456355085435-0.000822357811584744i</v>
      </c>
      <c r="Y1720" t="str">
        <f t="shared" si="863"/>
        <v>0.009+0.797210551774946i</v>
      </c>
      <c r="Z1720" t="str">
        <f t="shared" si="864"/>
        <v>-0.0123819013789178-0.000828427547358116i</v>
      </c>
      <c r="AA1720" t="str">
        <f t="shared" si="865"/>
        <v>0.171125671096688-15.0660847922767i</v>
      </c>
      <c r="AB1720" t="str">
        <f t="shared" si="866"/>
        <v>0.597175551382487-0.211064383748673i</v>
      </c>
      <c r="AC1720" t="str">
        <f t="shared" si="867"/>
        <v>0.929639382935379-0.918792908093252i</v>
      </c>
      <c r="AD1720" t="str">
        <f t="shared" si="868"/>
        <v>0.438467617253367+0.206312853062077i</v>
      </c>
      <c r="AE1720" t="str">
        <f t="shared" si="869"/>
        <v>-0.00525814754382961-0.00291778405257497i</v>
      </c>
      <c r="AF1720" t="str">
        <f t="shared" si="870"/>
        <v>-4.00756025474093-0.574510281001509i</v>
      </c>
      <c r="AG1720" t="str">
        <f t="shared" si="871"/>
        <v>1.01152376321168-0.0237858792466697i</v>
      </c>
      <c r="AH1720" t="str">
        <f t="shared" si="872"/>
        <v>0.0188226114219831+0.0149890374678095i</v>
      </c>
      <c r="AI1720">
        <f t="shared" si="873"/>
        <v>-32.373499814184655</v>
      </c>
      <c r="AJ1720">
        <f t="shared" si="874"/>
        <v>38.531412622625609</v>
      </c>
      <c r="AK1720"/>
      <c r="AL1720"/>
      <c r="AM1720"/>
      <c r="AN1720"/>
    </row>
    <row r="1721" spans="1:40" x14ac:dyDescent="0.35">
      <c r="A1721"/>
      <c r="B1721">
        <f t="shared" si="875"/>
        <v>158700</v>
      </c>
      <c r="C1721" s="237" t="str">
        <f t="shared" si="843"/>
        <v>-8.3987462788222E-07+0.0042711166512531i</v>
      </c>
      <c r="D1721" s="208" t="str">
        <f t="shared" si="844"/>
        <v>-1.64875195875208+0.0327452276596071i</v>
      </c>
      <c r="E1721" t="str">
        <f t="shared" si="845"/>
        <v>36500</v>
      </c>
      <c r="F1721" t="str">
        <f t="shared" si="846"/>
        <v>0.21505376344086</v>
      </c>
      <c r="G1721" t="str">
        <f t="shared" si="841"/>
        <v>0.21505376344086</v>
      </c>
      <c r="H1721" t="str">
        <f t="shared" si="847"/>
        <v>2.35900618182372+0.606948626525073i</v>
      </c>
      <c r="I1721" t="str">
        <f t="shared" si="848"/>
        <v>623.213442655875i</v>
      </c>
      <c r="J1721" t="str">
        <f t="shared" si="842"/>
        <v>-524.731465376819+136.33915842294i</v>
      </c>
      <c r="K1721" t="str">
        <f t="shared" si="849"/>
        <v>0.289075526012536-1.11257122402488i</v>
      </c>
      <c r="L1721" t="str">
        <f t="shared" si="850"/>
        <v>0.089141273127337-0.29139204907858i</v>
      </c>
      <c r="M1721" t="str">
        <f t="shared" si="851"/>
        <v>0.378216799139873-1.40396327310346i</v>
      </c>
      <c r="N1721" t="str">
        <f t="shared" si="852"/>
        <v>-1.97951191047417i</v>
      </c>
      <c r="O1721" t="str">
        <f t="shared" si="853"/>
        <v>-0.397431034557507-0.91763204650369i</v>
      </c>
      <c r="P1721" t="str">
        <f t="shared" si="854"/>
        <v>1.39743103455751+0.91763204650369i</v>
      </c>
      <c r="Q1721" t="str">
        <f t="shared" si="855"/>
        <v>-1.39743103455751+1.06187986397048i</v>
      </c>
      <c r="R1721" t="str">
        <f t="shared" si="856"/>
        <v>-0.317620360930009-0.898009763007491i</v>
      </c>
      <c r="S1721" t="str">
        <f t="shared" si="857"/>
        <v>0.221029244519284i</v>
      </c>
      <c r="T1721" t="str">
        <f t="shared" si="858"/>
        <v>0.198486419488487-0.0702033884203022i</v>
      </c>
      <c r="U1721" t="str">
        <f t="shared" si="859"/>
        <v>0.0000499999999999999-0.000895416684061882i</v>
      </c>
      <c r="V1721" t="str">
        <f t="shared" si="860"/>
        <v>0.00002-0.0100286668614931i</v>
      </c>
      <c r="W1721" t="str">
        <f t="shared" si="861"/>
        <v>0.0000422724332168402-0.000822201208874798i</v>
      </c>
      <c r="X1721" t="str">
        <f t="shared" si="862"/>
        <v>0.0000456413750343474-0.00082183987105084i</v>
      </c>
      <c r="Y1721" t="str">
        <f t="shared" si="863"/>
        <v>0.009+0.79771320659952i</v>
      </c>
      <c r="Z1721" t="str">
        <f t="shared" si="864"/>
        <v>-0.0123662924720149-0.000827663060224291i</v>
      </c>
      <c r="AA1721" t="str">
        <f t="shared" si="865"/>
        <v>0.170909582499501-15.0565742260042i</v>
      </c>
      <c r="AB1721" t="str">
        <f t="shared" si="866"/>
        <v>0.597079500960591-0.211183234761147i</v>
      </c>
      <c r="AC1721" t="str">
        <f t="shared" si="867"/>
        <v>0.929331992185511-0.918150737554977i</v>
      </c>
      <c r="AD1721" t="str">
        <f t="shared" si="868"/>
        <v>0.438742152921486+0.206221456004624i</v>
      </c>
      <c r="AE1721" t="str">
        <f t="shared" si="869"/>
        <v>-0.00525493190146787-0.00291332551189432i</v>
      </c>
      <c r="AF1721" t="str">
        <f t="shared" si="870"/>
        <v>-4.0077581405758-0.574203398865466i</v>
      </c>
      <c r="AG1721" t="str">
        <f t="shared" si="871"/>
        <v>1.01151150550898-0.0237859650182996i</v>
      </c>
      <c r="AH1721" t="str">
        <f t="shared" si="872"/>
        <v>0.0188150245759771+0.0149685270300855i</v>
      </c>
      <c r="AI1721">
        <f t="shared" si="873"/>
        <v>-32.38025615485887</v>
      </c>
      <c r="AJ1721">
        <f t="shared" si="874"/>
        <v>38.504440032929701</v>
      </c>
      <c r="AK1721"/>
      <c r="AL1721"/>
      <c r="AM1721"/>
      <c r="AN1721"/>
    </row>
    <row r="1722" spans="1:40" x14ac:dyDescent="0.35">
      <c r="A1722"/>
      <c r="B1722">
        <f t="shared" si="875"/>
        <v>158800</v>
      </c>
      <c r="C1722" s="237" t="str">
        <f t="shared" si="843"/>
        <v>-8.38817184366726E-07+0.00426842703140345i</v>
      </c>
      <c r="D1722" s="208" t="str">
        <f t="shared" si="844"/>
        <v>-1.648751950645+0.0327246072407598i</v>
      </c>
      <c r="E1722" t="str">
        <f t="shared" si="845"/>
        <v>36500</v>
      </c>
      <c r="F1722" t="str">
        <f t="shared" si="846"/>
        <v>0.21505376344086</v>
      </c>
      <c r="G1722" t="str">
        <f t="shared" si="841"/>
        <v>0.21505376344086</v>
      </c>
      <c r="H1722" t="str">
        <f t="shared" si="847"/>
        <v>2.35920373789918+0.606621416405775i</v>
      </c>
      <c r="I1722" t="str">
        <f t="shared" si="848"/>
        <v>623.606141737574i</v>
      </c>
      <c r="J1722" t="str">
        <f t="shared" si="842"/>
        <v>-525.394221649357+136.425068415646i</v>
      </c>
      <c r="K1722" t="str">
        <f t="shared" si="849"/>
        <v>0.288733257488682-1.11195681881844i</v>
      </c>
      <c r="L1722" t="str">
        <f t="shared" si="850"/>
        <v>0.0890386332424073-0.291239932159892i</v>
      </c>
      <c r="M1722" t="str">
        <f t="shared" si="851"/>
        <v>0.377771890731089-1.40319675097833i</v>
      </c>
      <c r="N1722" t="str">
        <f t="shared" si="852"/>
        <v>-1.98075923997038i</v>
      </c>
      <c r="O1722" t="str">
        <f t="shared" si="853"/>
        <v>-0.398575314611284-0.91713560534008i</v>
      </c>
      <c r="P1722" t="str">
        <f t="shared" si="854"/>
        <v>1.39857531461128+0.91713560534008i</v>
      </c>
      <c r="Q1722" t="str">
        <f t="shared" si="855"/>
        <v>-1.39857531461128+1.0636236346303i</v>
      </c>
      <c r="R1722" t="str">
        <f t="shared" si="856"/>
        <v>-0.317598943163706-0.897299798238896i</v>
      </c>
      <c r="S1722" t="str">
        <f t="shared" si="857"/>
        <v>0.22116851940556i</v>
      </c>
      <c r="T1722" t="str">
        <f t="shared" si="858"/>
        <v>0.198454467839404-0.0702428880242875i</v>
      </c>
      <c r="U1722" t="str">
        <f t="shared" si="859"/>
        <v>0.0000500000000000001-0.000894852819651267i</v>
      </c>
      <c r="V1722" t="str">
        <f t="shared" si="860"/>
        <v>0.00002-0.0100223515800942i</v>
      </c>
      <c r="W1722" t="str">
        <f t="shared" si="861"/>
        <v>0.0000422724317682349-0.000821683675851716i</v>
      </c>
      <c r="X1722" t="str">
        <f t="shared" si="862"/>
        <v>0.0000456371226025465-0.000821322582944203i</v>
      </c>
      <c r="Y1722" t="str">
        <f t="shared" si="863"/>
        <v>0.009+0.798215861424095i</v>
      </c>
      <c r="Z1722" t="str">
        <f t="shared" si="864"/>
        <v>-0.0123507130765586-0.000826899994681105i</v>
      </c>
      <c r="AA1722" t="str">
        <f t="shared" si="865"/>
        <v>0.170693903254161-15.0470756701311i</v>
      </c>
      <c r="AB1722" t="str">
        <f t="shared" si="866"/>
        <v>0.596983385192376-0.211302056007942i</v>
      </c>
      <c r="AC1722" t="str">
        <f t="shared" si="867"/>
        <v>0.929025183693785-0.917509123703474i</v>
      </c>
      <c r="AD1722" t="str">
        <f t="shared" si="868"/>
        <v>0.439016616207807+0.206129713361212i</v>
      </c>
      <c r="AE1722" t="str">
        <f t="shared" si="869"/>
        <v>-0.00525171960374228-0.00290887178388476i</v>
      </c>
      <c r="AF1722" t="str">
        <f t="shared" si="870"/>
        <v>-4.00795568854418-0.573896809165015i</v>
      </c>
      <c r="AG1722" t="str">
        <f t="shared" si="871"/>
        <v>1.01149924441373-0.023786046796208i</v>
      </c>
      <c r="AH1722" t="str">
        <f t="shared" si="872"/>
        <v>0.0188074411347086+0.0149480378706504i</v>
      </c>
      <c r="AI1722">
        <f t="shared" si="873"/>
        <v>-32.387010075263404</v>
      </c>
      <c r="AJ1722">
        <f t="shared" si="874"/>
        <v>38.477460113913452</v>
      </c>
      <c r="AK1722"/>
      <c r="AL1722"/>
      <c r="AM1722"/>
      <c r="AN1722"/>
    </row>
    <row r="1723" spans="1:40" x14ac:dyDescent="0.35">
      <c r="A1723"/>
      <c r="B1723">
        <f t="shared" si="875"/>
        <v>158900</v>
      </c>
      <c r="C1723" s="237" t="str">
        <f t="shared" si="843"/>
        <v>-8.37761736654922E-07+0.00426574079685215i</v>
      </c>
      <c r="D1723" s="208" t="str">
        <f t="shared" si="844"/>
        <v>-1.64875194255324+0.0327040127758665i</v>
      </c>
      <c r="E1723" t="str">
        <f t="shared" si="845"/>
        <v>36500</v>
      </c>
      <c r="F1723" t="str">
        <f t="shared" si="846"/>
        <v>0.21505376344086</v>
      </c>
      <c r="G1723" t="str">
        <f t="shared" si="841"/>
        <v>0.21505376344086</v>
      </c>
      <c r="H1723" t="str">
        <f t="shared" si="847"/>
        <v>2.3594009568402+0.606294524331857i</v>
      </c>
      <c r="I1723" t="str">
        <f t="shared" si="848"/>
        <v>623.998840819273i</v>
      </c>
      <c r="J1723" t="str">
        <f t="shared" si="842"/>
        <v>-526.057395406162+136.510978408351i</v>
      </c>
      <c r="K1723" t="str">
        <f t="shared" si="849"/>
        <v>0.288391583664684-1.11134303723092i</v>
      </c>
      <c r="L1723" t="str">
        <f t="shared" si="850"/>
        <v>0.08893616501871-0.291087954255963i</v>
      </c>
      <c r="M1723" t="str">
        <f t="shared" si="851"/>
        <v>0.377327748683394-1.40243099148688i</v>
      </c>
      <c r="N1723" t="str">
        <f t="shared" si="852"/>
        <v>-1.98200656946658i</v>
      </c>
      <c r="O1723" t="str">
        <f t="shared" si="853"/>
        <v>-0.399718974549353-0.916637737268772i</v>
      </c>
      <c r="P1723" t="str">
        <f t="shared" si="854"/>
        <v>1.39971897454935+0.916637737268772i</v>
      </c>
      <c r="Q1723" t="str">
        <f t="shared" si="855"/>
        <v>-1.39971897454935+1.06536883219781i</v>
      </c>
      <c r="R1723" t="str">
        <f t="shared" si="856"/>
        <v>-0.31757750760093-0.896590628899572i</v>
      </c>
      <c r="S1723" t="str">
        <f t="shared" si="857"/>
        <v>0.221307794291835i</v>
      </c>
      <c r="T1723" t="str">
        <f t="shared" si="858"/>
        <v>0.198422494464493-0.0702823777238603i</v>
      </c>
      <c r="U1723" t="str">
        <f t="shared" si="859"/>
        <v>0.0000499999999999998-0.000894289664950412i</v>
      </c>
      <c r="V1723" t="str">
        <f t="shared" si="860"/>
        <v>0.00002-0.0100160442474446i</v>
      </c>
      <c r="W1723" t="str">
        <f t="shared" si="861"/>
        <v>0.0000422724303187172-0.000821166794365448i</v>
      </c>
      <c r="X1723" t="str">
        <f t="shared" si="862"/>
        <v>0.0000456328781928995-0.000820805946033138i</v>
      </c>
      <c r="Y1723" t="str">
        <f t="shared" si="863"/>
        <v>0.009+0.798718516248669i</v>
      </c>
      <c r="Z1723" t="str">
        <f t="shared" si="864"/>
        <v>-0.0123351631181797-0.000826138346887164i</v>
      </c>
      <c r="AA1723" t="str">
        <f t="shared" si="865"/>
        <v>0.170478632326586-15.0375891019006i</v>
      </c>
      <c r="AB1723" t="str">
        <f t="shared" si="866"/>
        <v>0.59688720406933-0.211420847460651i</v>
      </c>
      <c r="AC1723" t="str">
        <f t="shared" si="867"/>
        <v>0.928718956204169-0.916868065805845i</v>
      </c>
      <c r="AD1723" t="str">
        <f t="shared" si="868"/>
        <v>0.439291006695889+0.20603762515691i</v>
      </c>
      <c r="AE1723" t="str">
        <f t="shared" si="869"/>
        <v>-0.00524851064089947-0.00290442286086698i</v>
      </c>
      <c r="AF1723" t="str">
        <f t="shared" si="870"/>
        <v>-4.00815289939344-0.573590511555991i</v>
      </c>
      <c r="AG1723" t="str">
        <f t="shared" si="871"/>
        <v>1.01148697993349-0.0237861245651567i</v>
      </c>
      <c r="AH1723" t="str">
        <f t="shared" si="872"/>
        <v>0.0187998610828568+0.0149275699552618i</v>
      </c>
      <c r="AI1723">
        <f t="shared" si="873"/>
        <v>-32.393761580635136</v>
      </c>
      <c r="AJ1723">
        <f t="shared" si="874"/>
        <v>38.45047287281006</v>
      </c>
      <c r="AK1723"/>
      <c r="AL1723"/>
      <c r="AM1723"/>
      <c r="AN1723"/>
    </row>
    <row r="1724" spans="1:40" x14ac:dyDescent="0.35">
      <c r="A1724"/>
      <c r="B1724">
        <f t="shared" si="875"/>
        <v>159000</v>
      </c>
      <c r="C1724" s="237" t="str">
        <f t="shared" si="843"/>
        <v>-8.36708279727481E-07+0.0042630579412118i</v>
      </c>
      <c r="D1724" s="208" t="str">
        <f t="shared" si="844"/>
        <v>-1.64875193447674+0.0326834442159571i</v>
      </c>
      <c r="E1724" t="str">
        <f t="shared" si="845"/>
        <v>36500</v>
      </c>
      <c r="F1724" t="str">
        <f t="shared" si="846"/>
        <v>0.21505376344086</v>
      </c>
      <c r="G1724" t="str">
        <f t="shared" si="841"/>
        <v>0.21505376344086</v>
      </c>
      <c r="H1724" t="str">
        <f t="shared" si="847"/>
        <v>2.35959783939209+0.605967949910458i</v>
      </c>
      <c r="I1724" t="str">
        <f t="shared" si="848"/>
        <v>624.391539900971i</v>
      </c>
      <c r="J1724" t="str">
        <f t="shared" si="842"/>
        <v>-526.720986647233+136.596888401055i</v>
      </c>
      <c r="K1724" t="str">
        <f t="shared" si="849"/>
        <v>0.288050503194521-1.11072987842436i</v>
      </c>
      <c r="L1724" t="str">
        <f t="shared" si="850"/>
        <v>0.0888338680867209-0.290936115217331i</v>
      </c>
      <c r="M1724" t="str">
        <f t="shared" si="851"/>
        <v>0.376884371281242-1.40166599364169i</v>
      </c>
      <c r="N1724" t="str">
        <f t="shared" si="852"/>
        <v>-1.98325389896278i</v>
      </c>
      <c r="O1724" t="str">
        <f t="shared" si="853"/>
        <v>-0.400862012592382-0.916138443064357i</v>
      </c>
      <c r="P1724" t="str">
        <f t="shared" si="854"/>
        <v>1.40086201259238+0.916138443064357i</v>
      </c>
      <c r="Q1724" t="str">
        <f t="shared" si="855"/>
        <v>-1.40086201259238+1.06711545589842i</v>
      </c>
      <c r="R1724" t="str">
        <f t="shared" si="856"/>
        <v>-0.317556054232573-0.895882253475904i</v>
      </c>
      <c r="S1724" t="str">
        <f t="shared" si="857"/>
        <v>0.221447069178111i</v>
      </c>
      <c r="T1724" t="str">
        <f t="shared" si="858"/>
        <v>0.19839049936092-0.0703218575095686i</v>
      </c>
      <c r="U1724" t="str">
        <f t="shared" si="859"/>
        <v>0.00005-0.000893727218620258i</v>
      </c>
      <c r="V1724" t="str">
        <f t="shared" si="860"/>
        <v>0.00002-0.0100097448485469i</v>
      </c>
      <c r="W1724" t="str">
        <f t="shared" si="861"/>
        <v>0.0000422724288682872-0.000820650563186686i</v>
      </c>
      <c r="X1724" t="str">
        <f t="shared" si="862"/>
        <v>0.0000456286417852302-0.000820289959089059i</v>
      </c>
      <c r="Y1724" t="str">
        <f t="shared" si="863"/>
        <v>0.009+0.799221171073243i</v>
      </c>
      <c r="Z1724" t="str">
        <f t="shared" si="864"/>
        <v>-0.0123196425227429-0.000825378113014408i</v>
      </c>
      <c r="AA1724" t="str">
        <f t="shared" si="865"/>
        <v>0.170263768685958-15.0281144986134i</v>
      </c>
      <c r="AB1724" t="str">
        <f t="shared" si="866"/>
        <v>0.596790957582926-0.21153960909084i</v>
      </c>
      <c r="AC1724" t="str">
        <f t="shared" si="867"/>
        <v>0.928413308464085-0.916227563130129i</v>
      </c>
      <c r="AD1724" t="str">
        <f t="shared" si="868"/>
        <v>0.439565323969195+0.205945191417253i</v>
      </c>
      <c r="AE1724" t="str">
        <f t="shared" si="869"/>
        <v>-0.00524530500321779-0.00289997873518268i</v>
      </c>
      <c r="AF1724" t="str">
        <f t="shared" si="870"/>
        <v>-4.00834977386883-0.573284505694501i</v>
      </c>
      <c r="AG1724" t="str">
        <f t="shared" si="871"/>
        <v>1.01147471207583-0.0237861983099404i</v>
      </c>
      <c r="AH1724" t="str">
        <f t="shared" si="872"/>
        <v>0.0187922844051514+0.0149071232497682i</v>
      </c>
      <c r="AI1724">
        <f t="shared" si="873"/>
        <v>-32.40051067620314</v>
      </c>
      <c r="AJ1724">
        <f t="shared" si="874"/>
        <v>38.423478316831797</v>
      </c>
      <c r="AK1724"/>
      <c r="AL1724"/>
      <c r="AM1724"/>
      <c r="AN1724"/>
    </row>
    <row r="1725" spans="1:40" x14ac:dyDescent="0.35">
      <c r="A1725"/>
      <c r="B1725">
        <f t="shared" si="875"/>
        <v>159100</v>
      </c>
      <c r="C1725" s="237" t="str">
        <f t="shared" si="843"/>
        <v>-8.35656808580894E-07+0.0042603784581112i</v>
      </c>
      <c r="D1725" s="208" t="str">
        <f t="shared" si="844"/>
        <v>-1.64875192641546+0.0326629015121859i</v>
      </c>
      <c r="E1725" t="str">
        <f t="shared" si="845"/>
        <v>36500</v>
      </c>
      <c r="F1725" t="str">
        <f t="shared" si="846"/>
        <v>0.21505376344086</v>
      </c>
      <c r="G1725" t="str">
        <f t="shared" si="841"/>
        <v>0.21505376344086</v>
      </c>
      <c r="H1725" t="str">
        <f t="shared" si="847"/>
        <v>2.35979438629815+0.605641692749155i</v>
      </c>
      <c r="I1725" t="str">
        <f t="shared" si="848"/>
        <v>624.78423898267i</v>
      </c>
      <c r="J1725" t="str">
        <f t="shared" si="842"/>
        <v>-527.38499537257+136.682798393761i</v>
      </c>
      <c r="K1725" t="str">
        <f t="shared" si="849"/>
        <v>0.287710014735891-1.11011734156195i</v>
      </c>
      <c r="L1725" t="str">
        <f t="shared" si="850"/>
        <v>0.0887317420778681-0.29078441489462i</v>
      </c>
      <c r="M1725" t="str">
        <f t="shared" si="851"/>
        <v>0.376441756813759-1.40090175645657i</v>
      </c>
      <c r="N1725" t="str">
        <f t="shared" si="852"/>
        <v>-1.98450122845898i</v>
      </c>
      <c r="O1725" t="str">
        <f t="shared" si="853"/>
        <v>-0.402004426961998-0.915637723503655i</v>
      </c>
      <c r="P1725" t="str">
        <f t="shared" si="854"/>
        <v>1.402004426962+0.915637723503655i</v>
      </c>
      <c r="Q1725" t="str">
        <f t="shared" si="855"/>
        <v>-1.402004426962+1.06886350495533i</v>
      </c>
      <c r="R1725" t="str">
        <f t="shared" si="856"/>
        <v>-0.317534583049507-0.895174670458082i</v>
      </c>
      <c r="S1725" t="str">
        <f t="shared" si="857"/>
        <v>0.221586344064386i</v>
      </c>
      <c r="T1725" t="str">
        <f t="shared" si="858"/>
        <v>0.198358482525848-0.0703613273719494i</v>
      </c>
      <c r="U1725" t="str">
        <f t="shared" si="859"/>
        <v>0.0000500000000000002-0.000893165479325088i</v>
      </c>
      <c r="V1725" t="str">
        <f t="shared" si="860"/>
        <v>0.00002-0.0100034533684409i</v>
      </c>
      <c r="W1725" t="str">
        <f t="shared" si="861"/>
        <v>0.0000422724274169451-0.000820134981089207i</v>
      </c>
      <c r="X1725" t="str">
        <f t="shared" si="862"/>
        <v>0.0000456244133594249-0.000819774620886468i</v>
      </c>
      <c r="Y1725" t="str">
        <f t="shared" si="863"/>
        <v>0.009+0.799723825897818i</v>
      </c>
      <c r="Z1725" t="str">
        <f t="shared" si="864"/>
        <v>-0.0123041512163464-0.000824619289248019i</v>
      </c>
      <c r="AA1725" t="str">
        <f t="shared" si="865"/>
        <v>0.170049311304712-15.0186518376273i</v>
      </c>
      <c r="AB1725" t="str">
        <f t="shared" si="866"/>
        <v>0.596694645724632-0.211658340870042i</v>
      </c>
      <c r="AC1725" t="str">
        <f t="shared" si="867"/>
        <v>0.928108239224419-0.915587614945272i</v>
      </c>
      <c r="AD1725" t="str">
        <f t="shared" si="868"/>
        <v>0.439839567611108+0.205852412168248i</v>
      </c>
      <c r="AE1725" t="str">
        <f t="shared" si="869"/>
        <v>-0.00524210268100728-0.0028955393991944i</v>
      </c>
      <c r="AF1725" t="str">
        <f t="shared" si="870"/>
        <v>-4.00854631271361-0.572978791236969i</v>
      </c>
      <c r="AG1725" t="str">
        <f t="shared" si="871"/>
        <v>1.01146244084833-0.0237862680153878i</v>
      </c>
      <c r="AH1725" t="str">
        <f t="shared" si="872"/>
        <v>0.0187847110863733+0.0148866977201097i</v>
      </c>
      <c r="AI1725">
        <f t="shared" si="873"/>
        <v>-32.407257367188279</v>
      </c>
      <c r="AJ1725">
        <f t="shared" si="874"/>
        <v>38.396476453170678</v>
      </c>
      <c r="AK1725"/>
      <c r="AL1725"/>
      <c r="AM1725"/>
      <c r="AN1725"/>
    </row>
    <row r="1726" spans="1:40" x14ac:dyDescent="0.35">
      <c r="A1726"/>
      <c r="B1726">
        <f t="shared" si="875"/>
        <v>159200</v>
      </c>
      <c r="C1726" s="237" t="str">
        <f t="shared" si="843"/>
        <v>-8.34607318227313E-07+0.004257702341195i</v>
      </c>
      <c r="D1726" s="208" t="str">
        <f t="shared" si="844"/>
        <v>-1.64875191836937+0.0326423846158283i</v>
      </c>
      <c r="E1726" t="str">
        <f t="shared" si="845"/>
        <v>36500</v>
      </c>
      <c r="F1726" t="str">
        <f t="shared" si="846"/>
        <v>0.21505376344086</v>
      </c>
      <c r="G1726" t="str">
        <f t="shared" si="841"/>
        <v>0.21505376344086</v>
      </c>
      <c r="H1726" t="str">
        <f t="shared" si="847"/>
        <v>2.35999059829974+0.605315752455975i</v>
      </c>
      <c r="I1726" t="str">
        <f t="shared" si="848"/>
        <v>625.176938064369i</v>
      </c>
      <c r="J1726" t="str">
        <f t="shared" si="842"/>
        <v>-528.049421582174+136.768708386466i</v>
      </c>
      <c r="K1726" t="str">
        <f t="shared" si="849"/>
        <v>0.287370116950178-1.10950542580805i</v>
      </c>
      <c r="L1726" t="str">
        <f t="shared" si="850"/>
        <v>0.0886297866245335-0.290632853138536i</v>
      </c>
      <c r="M1726" t="str">
        <f t="shared" si="851"/>
        <v>0.375999903574711-1.40013827894659i</v>
      </c>
      <c r="N1726" t="str">
        <f t="shared" si="852"/>
        <v>-1.98574855795519i</v>
      </c>
      <c r="O1726" t="str">
        <f t="shared" si="853"/>
        <v>-0.403146215880805-0.915135579365696i</v>
      </c>
      <c r="P1726" t="str">
        <f t="shared" si="854"/>
        <v>1.40314621588081+0.915135579365696i</v>
      </c>
      <c r="Q1726" t="str">
        <f t="shared" si="855"/>
        <v>-1.40314621588081+1.07061297858949i</v>
      </c>
      <c r="R1726" t="str">
        <f t="shared" si="856"/>
        <v>-0.317513094042619-0.894467878340087i</v>
      </c>
      <c r="S1726" t="str">
        <f t="shared" si="857"/>
        <v>0.221725618950662i</v>
      </c>
      <c r="T1726" t="str">
        <f t="shared" si="858"/>
        <v>0.198326443956441-0.0704007873015395i</v>
      </c>
      <c r="U1726" t="str">
        <f t="shared" si="859"/>
        <v>0.0000499999999999999-0.000892604445732542i</v>
      </c>
      <c r="V1726" t="str">
        <f t="shared" si="860"/>
        <v>0.00002-0.00999716979220448i</v>
      </c>
      <c r="W1726" t="str">
        <f t="shared" si="861"/>
        <v>0.0000422724259646903-0.00081962004684986i</v>
      </c>
      <c r="X1726" t="str">
        <f t="shared" si="862"/>
        <v>0.0000456201928954326-0.000819259930202941i</v>
      </c>
      <c r="Y1726" t="str">
        <f t="shared" si="863"/>
        <v>0.009+0.800226480722392i</v>
      </c>
      <c r="Z1726" t="str">
        <f t="shared" si="864"/>
        <v>-0.0122886891253206-0.000823861871786386i</v>
      </c>
      <c r="AA1726" t="str">
        <f t="shared" si="865"/>
        <v>0.169835259158528-15.0092010963576i</v>
      </c>
      <c r="AB1726" t="str">
        <f t="shared" si="866"/>
        <v>0.596598268485915-0.211777042769791i</v>
      </c>
      <c r="AC1726" t="str">
        <f t="shared" si="867"/>
        <v>0.92780374723945-0.914948220521164i</v>
      </c>
      <c r="AD1726" t="str">
        <f t="shared" si="868"/>
        <v>0.440113737204939+0.205759287436375i</v>
      </c>
      <c r="AE1726" t="str">
        <f t="shared" si="869"/>
        <v>-0.00523890366460977-0.00289110484528565i</v>
      </c>
      <c r="AF1726" t="str">
        <f t="shared" si="870"/>
        <v>-4.00874251666911-0.572673367840147i</v>
      </c>
      <c r="AG1726" t="str">
        <f t="shared" si="871"/>
        <v>1.01145016625856-0.023786333666362i</v>
      </c>
      <c r="AH1726" t="str">
        <f t="shared" si="872"/>
        <v>0.0187771411113561+0.0148662933323183i</v>
      </c>
      <c r="AI1726">
        <f t="shared" si="873"/>
        <v>-32.41400165880259</v>
      </c>
      <c r="AJ1726">
        <f t="shared" si="874"/>
        <v>38.369467288997107</v>
      </c>
      <c r="AK1726"/>
      <c r="AL1726"/>
      <c r="AM1726"/>
      <c r="AN1726"/>
    </row>
    <row r="1727" spans="1:40" x14ac:dyDescent="0.35">
      <c r="A1727"/>
      <c r="B1727">
        <f t="shared" si="875"/>
        <v>159300</v>
      </c>
      <c r="C1727" s="237" t="str">
        <f t="shared" si="843"/>
        <v>-8.33559803694558E-07+0.00425502958412389i</v>
      </c>
      <c r="D1727" s="208" t="str">
        <f t="shared" si="844"/>
        <v>-1.64875191033842+0.0326218934782832i</v>
      </c>
      <c r="E1727" t="str">
        <f t="shared" si="845"/>
        <v>36500</v>
      </c>
      <c r="F1727" t="str">
        <f t="shared" si="846"/>
        <v>0.21505376344086</v>
      </c>
      <c r="G1727" t="str">
        <f t="shared" si="841"/>
        <v>0.21505376344086</v>
      </c>
      <c r="H1727" t="str">
        <f t="shared" si="847"/>
        <v>2.3601864761362+0.604990128639356i</v>
      </c>
      <c r="I1727" t="str">
        <f t="shared" si="848"/>
        <v>625.569637146068i</v>
      </c>
      <c r="J1727" t="str">
        <f t="shared" si="842"/>
        <v>-528.714265276043+136.854618379171i</v>
      </c>
      <c r="K1727" t="str">
        <f t="shared" si="849"/>
        <v>0.287030808502467-1.10889413032821i</v>
      </c>
      <c r="L1727" t="str">
        <f t="shared" si="850"/>
        <v>0.0885280013600479-0.290481429799874i</v>
      </c>
      <c r="M1727" t="str">
        <f t="shared" si="851"/>
        <v>0.375558809862515-1.39937556012808i</v>
      </c>
      <c r="N1727" t="str">
        <f t="shared" si="852"/>
        <v>-1.98699588745139i</v>
      </c>
      <c r="O1727" t="str">
        <f t="shared" si="853"/>
        <v>-0.404287377572355-0.914632011431738i</v>
      </c>
      <c r="P1727" t="str">
        <f t="shared" si="854"/>
        <v>1.40428737757236+0.914632011431738i</v>
      </c>
      <c r="Q1727" t="str">
        <f t="shared" si="855"/>
        <v>-1.40428737757236+1.07236387601965i</v>
      </c>
      <c r="R1727" t="str">
        <f t="shared" si="856"/>
        <v>-0.317491587202757-0.893761875619682i</v>
      </c>
      <c r="S1727" t="str">
        <f t="shared" si="857"/>
        <v>0.221864893836937i</v>
      </c>
      <c r="T1727" t="str">
        <f t="shared" si="858"/>
        <v>0.198294383649862-0.0704402372888603i</v>
      </c>
      <c r="U1727" t="str">
        <f t="shared" si="859"/>
        <v>0.0000500000000000002-0.00089204411651363i</v>
      </c>
      <c r="V1727" t="str">
        <f t="shared" si="860"/>
        <v>0.00002-0.00999089410495261i</v>
      </c>
      <c r="W1727" t="str">
        <f t="shared" si="861"/>
        <v>0.0000422724245115235-0.000819105759248582i</v>
      </c>
      <c r="X1727" t="str">
        <f t="shared" si="862"/>
        <v>0.0000456159803732668-0.000818745885819128i</v>
      </c>
      <c r="Y1727" t="str">
        <f t="shared" si="863"/>
        <v>0.009+0.800729135546966i</v>
      </c>
      <c r="Z1727" t="str">
        <f t="shared" si="864"/>
        <v>-0.0122732561762276-0.000823105856841056i</v>
      </c>
      <c r="AA1727" t="str">
        <f t="shared" si="865"/>
        <v>0.169621611226311-14.9997622522763i</v>
      </c>
      <c r="AB1727" t="str">
        <f t="shared" si="866"/>
        <v>0.596501825858243-0.211895714761573i</v>
      </c>
      <c r="AC1727" t="str">
        <f t="shared" si="867"/>
        <v>0.927499831266923-0.914309379128625i</v>
      </c>
      <c r="AD1727" t="str">
        <f t="shared" si="868"/>
        <v>0.440387832333905+0.20566581724859i</v>
      </c>
      <c r="AE1727" t="str">
        <f t="shared" si="869"/>
        <v>-0.00523570794439831-0.00288667506586075i</v>
      </c>
      <c r="AF1727" t="str">
        <f t="shared" si="870"/>
        <v>-4.00893838647462-0.572368235161073i</v>
      </c>
      <c r="AG1727" t="str">
        <f t="shared" si="871"/>
        <v>1.01143788831412-0.023786395247759i</v>
      </c>
      <c r="AH1727" t="str">
        <f t="shared" si="872"/>
        <v>0.0187695744649824+0.0148459100525166i</v>
      </c>
      <c r="AI1727">
        <f t="shared" si="873"/>
        <v>-32.420743556250542</v>
      </c>
      <c r="AJ1727">
        <f t="shared" si="874"/>
        <v>38.342450831463232</v>
      </c>
      <c r="AK1727"/>
      <c r="AL1727"/>
      <c r="AM1727"/>
      <c r="AN1727"/>
    </row>
    <row r="1728" spans="1:40" x14ac:dyDescent="0.35">
      <c r="A1728"/>
      <c r="B1728">
        <f t="shared" si="875"/>
        <v>159400</v>
      </c>
      <c r="C1728" s="237" t="str">
        <f t="shared" si="843"/>
        <v>-8.3251426002604E-07+0.00425236018057444i</v>
      </c>
      <c r="D1728" s="208" t="str">
        <f t="shared" si="844"/>
        <v>-1.64875190232259+0.0326014280510707i</v>
      </c>
      <c r="E1728" t="str">
        <f t="shared" si="845"/>
        <v>36500</v>
      </c>
      <c r="F1728" t="str">
        <f t="shared" si="846"/>
        <v>0.21505376344086</v>
      </c>
      <c r="G1728" t="str">
        <f t="shared" si="841"/>
        <v>0.21505376344086</v>
      </c>
      <c r="H1728" t="str">
        <f t="shared" si="847"/>
        <v>2.36038202054493+0.6046648209082i</v>
      </c>
      <c r="I1728" t="str">
        <f t="shared" si="848"/>
        <v>625.962336227766i</v>
      </c>
      <c r="J1728" t="str">
        <f t="shared" si="842"/>
        <v>-529.379526454179+136.940528371876i</v>
      </c>
      <c r="K1728" t="str">
        <f t="shared" si="849"/>
        <v>0.286692088061511-1.10828345428914i</v>
      </c>
      <c r="L1728" t="str">
        <f t="shared" si="850"/>
        <v>0.0884263859186873-0.290330144729511i</v>
      </c>
      <c r="M1728" t="str">
        <f t="shared" si="851"/>
        <v>0.375118473980198-1.39861359901865i</v>
      </c>
      <c r="N1728" t="str">
        <f t="shared" si="852"/>
        <v>-1.98824321694759i</v>
      </c>
      <c r="O1728" t="str">
        <f t="shared" si="853"/>
        <v>-0.405427910261205-0.914127020485246i</v>
      </c>
      <c r="P1728" t="str">
        <f t="shared" si="854"/>
        <v>1.40542791026121+0.914127020485246i</v>
      </c>
      <c r="Q1728" t="str">
        <f t="shared" si="855"/>
        <v>-1.40542791026121+1.07411619646234i</v>
      </c>
      <c r="R1728" t="str">
        <f t="shared" si="856"/>
        <v>-0.317470062520787-0.89305666079839i</v>
      </c>
      <c r="S1728" t="str">
        <f t="shared" si="857"/>
        <v>0.222004168723213i</v>
      </c>
      <c r="T1728" t="str">
        <f t="shared" si="858"/>
        <v>0.198262301603275-0.0704796773244338i</v>
      </c>
      <c r="U1728" t="str">
        <f t="shared" si="859"/>
        <v>0.0000499999999999999-0.000891484490342663i</v>
      </c>
      <c r="V1728" t="str">
        <f t="shared" si="860"/>
        <v>0.00002-0.00998462629183781i</v>
      </c>
      <c r="W1728" t="str">
        <f t="shared" si="861"/>
        <v>0.0000422724230574437-0.000818592117068346i</v>
      </c>
      <c r="X1728" t="str">
        <f t="shared" si="862"/>
        <v>0.0000456117757730017-0.000818232486518733i</v>
      </c>
      <c r="Y1728" t="str">
        <f t="shared" si="863"/>
        <v>0.009+0.801231790371541i</v>
      </c>
      <c r="Z1728" t="str">
        <f t="shared" si="864"/>
        <v>-0.0122578522958604-0.000822351240636648i</v>
      </c>
      <c r="AA1728" t="str">
        <f t="shared" si="865"/>
        <v>0.169408366490182-14.9903352829122i</v>
      </c>
      <c r="AB1728" t="str">
        <f t="shared" si="866"/>
        <v>0.596405317833082-0.212014356816877i</v>
      </c>
      <c r="AC1728" t="str">
        <f t="shared" si="867"/>
        <v>0.927196490067944-0.913671090039429i</v>
      </c>
      <c r="AD1728" t="str">
        <f t="shared" si="868"/>
        <v>0.440661852581153+0.205572001632331i</v>
      </c>
      <c r="AE1728" t="str">
        <f t="shared" si="869"/>
        <v>-0.00523251551077744-0.00288225005334482i</v>
      </c>
      <c r="AF1728" t="str">
        <f t="shared" si="870"/>
        <v>-4.00913392286752-0.572063392857129i</v>
      </c>
      <c r="AG1728" t="str">
        <f t="shared" si="871"/>
        <v>1.0114256070226-0.0237864527445088i</v>
      </c>
      <c r="AH1728" t="str">
        <f t="shared" si="872"/>
        <v>0.018762011132187+0.0148255478469184i</v>
      </c>
      <c r="AI1728">
        <f t="shared" si="873"/>
        <v>-32.427483064727902</v>
      </c>
      <c r="AJ1728">
        <f t="shared" si="874"/>
        <v>38.315427087699703</v>
      </c>
      <c r="AK1728"/>
      <c r="AL1728"/>
      <c r="AM1728"/>
      <c r="AN1728"/>
    </row>
    <row r="1729" spans="1:40" x14ac:dyDescent="0.35">
      <c r="A1729"/>
      <c r="B1729">
        <f t="shared" si="875"/>
        <v>159500</v>
      </c>
      <c r="C1729" s="237" t="str">
        <f t="shared" si="843"/>
        <v>-8.31470682280686E-07+0.00424969412423904i</v>
      </c>
      <c r="D1729" s="208" t="str">
        <f t="shared" si="844"/>
        <v>-1.64875189432182+0.0325809882858327i</v>
      </c>
      <c r="E1729" t="str">
        <f t="shared" si="845"/>
        <v>36500</v>
      </c>
      <c r="F1729" t="str">
        <f t="shared" si="846"/>
        <v>0.21505376344086</v>
      </c>
      <c r="G1729" t="str">
        <f t="shared" si="841"/>
        <v>0.21505376344086</v>
      </c>
      <c r="H1729" t="str">
        <f t="shared" si="847"/>
        <v>2.36057723226131+0.60433982887181i</v>
      </c>
      <c r="I1729" t="str">
        <f t="shared" si="848"/>
        <v>626.355035309465i</v>
      </c>
      <c r="J1729" t="str">
        <f t="shared" si="842"/>
        <v>-530.045205116581+137.026438364581i</v>
      </c>
      <c r="K1729" t="str">
        <f t="shared" si="849"/>
        <v>0.286353954299735-1.10767339685872i</v>
      </c>
      <c r="L1729" t="str">
        <f t="shared" si="850"/>
        <v>0.0883249399356725-0.290178997778415i</v>
      </c>
      <c r="M1729" t="str">
        <f t="shared" si="851"/>
        <v>0.374678894235407-1.39785239463714i</v>
      </c>
      <c r="N1729" t="str">
        <f t="shared" si="852"/>
        <v>-1.9894905464438i</v>
      </c>
      <c r="O1729" t="str">
        <f t="shared" si="853"/>
        <v>-0.406567812172885-0.913620607311894i</v>
      </c>
      <c r="P1729" t="str">
        <f t="shared" si="854"/>
        <v>1.40656781217289+0.913620607311894i</v>
      </c>
      <c r="Q1729" t="str">
        <f t="shared" si="855"/>
        <v>-1.40656781217289+1.07586993913191i</v>
      </c>
      <c r="R1729" t="str">
        <f t="shared" si="856"/>
        <v>-0.317448519987546-0.892352232381478i</v>
      </c>
      <c r="S1729" t="str">
        <f t="shared" si="857"/>
        <v>0.222143443609488i</v>
      </c>
      <c r="T1729" t="str">
        <f t="shared" si="858"/>
        <v>0.198230197813836-0.0705191073987688i</v>
      </c>
      <c r="U1729" t="str">
        <f t="shared" si="859"/>
        <v>0.0000500000000000001-0.00089092556589731i</v>
      </c>
      <c r="V1729" t="str">
        <f t="shared" si="860"/>
        <v>0.00002-0.0099783663380499i</v>
      </c>
      <c r="W1729" t="str">
        <f t="shared" si="861"/>
        <v>0.0000422724216024522-0.000818079119095221i</v>
      </c>
      <c r="X1729" t="str">
        <f t="shared" si="862"/>
        <v>0.0000456075790747761-0.000817719731088528i</v>
      </c>
      <c r="Y1729" t="str">
        <f t="shared" si="863"/>
        <v>0.009+0.801734445196115i</v>
      </c>
      <c r="Z1729" t="str">
        <f t="shared" si="864"/>
        <v>-0.0122424774112414-0.000821598019410851i</v>
      </c>
      <c r="AA1729" t="str">
        <f t="shared" si="865"/>
        <v>0.16919552393547-14.980920165851i</v>
      </c>
      <c r="AB1729" t="str">
        <f t="shared" si="866"/>
        <v>0.596308744401879-0.212132968907152i</v>
      </c>
      <c r="AC1729" t="str">
        <f t="shared" si="867"/>
        <v>0.926893722407052-0.913033352526238i</v>
      </c>
      <c r="AD1729" t="str">
        <f t="shared" si="868"/>
        <v>0.44093579752974+0.205477840615493i</v>
      </c>
      <c r="AE1729" t="str">
        <f t="shared" si="869"/>
        <v>-0.00522932635418305-0.00287782980018361i</v>
      </c>
      <c r="AF1729" t="str">
        <f t="shared" si="870"/>
        <v>-4.00932912658313-0.571758840585977i</v>
      </c>
      <c r="AG1729" t="str">
        <f t="shared" si="871"/>
        <v>1.01141332239162-0.0237865061415749i</v>
      </c>
      <c r="AH1729" t="str">
        <f t="shared" si="872"/>
        <v>0.0187544510979547+0.0148052066818276i</v>
      </c>
      <c r="AI1729">
        <f t="shared" si="873"/>
        <v>-32.434220189422518</v>
      </c>
      <c r="AJ1729">
        <f t="shared" si="874"/>
        <v>38.288396064817121</v>
      </c>
      <c r="AK1729"/>
      <c r="AL1729"/>
      <c r="AM1729"/>
      <c r="AN1729"/>
    </row>
    <row r="1730" spans="1:40" x14ac:dyDescent="0.35">
      <c r="A1730"/>
      <c r="B1730">
        <f t="shared" si="875"/>
        <v>159600</v>
      </c>
      <c r="C1730" s="237" t="str">
        <f t="shared" si="843"/>
        <v>-8.30429065532947E-07+0.00424703140882603i</v>
      </c>
      <c r="D1730" s="208" t="str">
        <f t="shared" si="844"/>
        <v>-1.6487518863361+0.0325605741343329i</v>
      </c>
      <c r="E1730" t="str">
        <f t="shared" si="845"/>
        <v>36500</v>
      </c>
      <c r="F1730" t="str">
        <f t="shared" si="846"/>
        <v>0.21505376344086</v>
      </c>
      <c r="G1730" t="str">
        <f t="shared" si="841"/>
        <v>0.21505376344086</v>
      </c>
      <c r="H1730" t="str">
        <f t="shared" si="847"/>
        <v>2.36077211201882+0.604015152139959i</v>
      </c>
      <c r="I1730" t="str">
        <f t="shared" si="848"/>
        <v>626.747734391164i</v>
      </c>
      <c r="J1730" t="str">
        <f t="shared" si="842"/>
        <v>-530.711301263249+137.112348357286i</v>
      </c>
      <c r="K1730" t="str">
        <f t="shared" si="849"/>
        <v>0.286016405893212-1.10706395720599i</v>
      </c>
      <c r="L1730" t="str">
        <f t="shared" si="850"/>
        <v>0.0882236630471653-0.290027988797641i</v>
      </c>
      <c r="M1730" t="str">
        <f t="shared" si="851"/>
        <v>0.374240068940377-1.39709194600363i</v>
      </c>
      <c r="N1730" t="str">
        <f t="shared" si="852"/>
        <v>-1.99073787594i</v>
      </c>
      <c r="O1730" t="str">
        <f t="shared" si="853"/>
        <v>-0.407707081533885-0.913112772699584i</v>
      </c>
      <c r="P1730" t="str">
        <f t="shared" si="854"/>
        <v>1.40770708153389+0.913112772699584i</v>
      </c>
      <c r="Q1730" t="str">
        <f t="shared" si="855"/>
        <v>-1.40770708153389+1.07762510324042i</v>
      </c>
      <c r="R1730" t="str">
        <f t="shared" si="856"/>
        <v>-0.317426959593883-0.891648588877981i</v>
      </c>
      <c r="S1730" t="str">
        <f t="shared" si="857"/>
        <v>0.222282718495764i</v>
      </c>
      <c r="T1730" t="str">
        <f t="shared" si="858"/>
        <v>0.198198072278709-0.0705585275023733i</v>
      </c>
      <c r="U1730" t="str">
        <f t="shared" si="859"/>
        <v>0.0000499999999999998-0.000890367341858523i</v>
      </c>
      <c r="V1730" t="str">
        <f t="shared" si="860"/>
        <v>0.00002-0.00997211422881552i</v>
      </c>
      <c r="W1730" t="str">
        <f t="shared" si="861"/>
        <v>0.0000422724201465479-0.00081756676411827i</v>
      </c>
      <c r="X1730" t="str">
        <f t="shared" si="862"/>
        <v>0.0000456033902587886-0.000817207618318292i</v>
      </c>
      <c r="Y1730" t="str">
        <f t="shared" si="863"/>
        <v>0.009+0.80223710002069i</v>
      </c>
      <c r="Z1730" t="str">
        <f t="shared" si="864"/>
        <v>-0.012227131449622-0.000820846189414297i</v>
      </c>
      <c r="AA1730" t="str">
        <f t="shared" si="865"/>
        <v>0.168983082550691-14.9715168787344i</v>
      </c>
      <c r="AB1730" t="str">
        <f t="shared" si="866"/>
        <v>0.596212105556103-0.212251551003845i</v>
      </c>
      <c r="AC1730" t="str">
        <f t="shared" si="867"/>
        <v>0.926591527052153-0.912396165862679i</v>
      </c>
      <c r="AD1730" t="str">
        <f t="shared" si="868"/>
        <v>0.441209666762663+0.205383334226461i</v>
      </c>
      <c r="AE1730" t="str">
        <f t="shared" si="869"/>
        <v>-0.00522614046508199-0.00287341429884346i</v>
      </c>
      <c r="AF1730" t="str">
        <f t="shared" si="870"/>
        <v>-4.00952399835492-0.571454578005626i</v>
      </c>
      <c r="AG1730" t="str">
        <f t="shared" si="871"/>
        <v>1.01140103442877-0.0237865554239546i</v>
      </c>
      <c r="AH1730" t="str">
        <f t="shared" si="872"/>
        <v>0.0187468943473214+0.0147848865236387i</v>
      </c>
      <c r="AI1730">
        <f t="shared" si="873"/>
        <v>-32.44095493551378</v>
      </c>
      <c r="AJ1730">
        <f t="shared" si="874"/>
        <v>38.261357769905743</v>
      </c>
      <c r="AK1730"/>
      <c r="AL1730"/>
      <c r="AM1730"/>
      <c r="AN1730"/>
    </row>
    <row r="1731" spans="1:40" x14ac:dyDescent="0.35">
      <c r="A1731"/>
      <c r="B1731">
        <f t="shared" si="875"/>
        <v>159700</v>
      </c>
      <c r="C1731" s="237" t="str">
        <f t="shared" si="843"/>
        <v>-8.29389404872642E-07+0.00424437202805936i</v>
      </c>
      <c r="D1731" s="208" t="str">
        <f t="shared" si="844"/>
        <v>-1.64875187836537+0.0325401855484551i</v>
      </c>
      <c r="E1731" t="str">
        <f t="shared" si="845"/>
        <v>36500</v>
      </c>
      <c r="F1731" t="str">
        <f t="shared" si="846"/>
        <v>0.21505376344086</v>
      </c>
      <c r="G1731" t="str">
        <f t="shared" si="841"/>
        <v>0.21505376344086</v>
      </c>
      <c r="H1731" t="str">
        <f t="shared" si="847"/>
        <v>2.36096666054893+0.603690790322825i</v>
      </c>
      <c r="I1731" t="str">
        <f t="shared" si="848"/>
        <v>627.140433472862i</v>
      </c>
      <c r="J1731" t="str">
        <f t="shared" si="842"/>
        <v>-531.377814894183+137.198258349991i</v>
      </c>
      <c r="K1731" t="str">
        <f t="shared" si="849"/>
        <v>0.285679441521657-1.10645513450119i</v>
      </c>
      <c r="L1731" t="str">
        <f t="shared" si="850"/>
        <v>0.0881225548902639-0.289877117638327i</v>
      </c>
      <c r="M1731" t="str">
        <f t="shared" si="851"/>
        <v>0.373801996411921-1.39633225213952i</v>
      </c>
      <c r="N1731" t="str">
        <f t="shared" si="852"/>
        <v>-1.9919852054362i</v>
      </c>
      <c r="O1731" t="str">
        <f t="shared" si="853"/>
        <v>-0.408845716571703-0.912603517438417i</v>
      </c>
      <c r="P1731" t="str">
        <f t="shared" si="854"/>
        <v>1.4088457165717+0.912603517438417i</v>
      </c>
      <c r="Q1731" t="str">
        <f t="shared" si="855"/>
        <v>-1.4088457165717+1.07938168799778i</v>
      </c>
      <c r="R1731" t="str">
        <f t="shared" si="856"/>
        <v>-0.317405381330618-0.890945728800644i</v>
      </c>
      <c r="S1731" t="str">
        <f t="shared" si="857"/>
        <v>0.222421993382039i</v>
      </c>
      <c r="T1731" t="str">
        <f t="shared" si="858"/>
        <v>0.198165924995053-0.0705979376257423i</v>
      </c>
      <c r="U1731" t="str">
        <f t="shared" si="859"/>
        <v>0.00005-0.000889809816910587i</v>
      </c>
      <c r="V1731" t="str">
        <f t="shared" si="860"/>
        <v>0.00002-0.00996586994939858i</v>
      </c>
      <c r="W1731" t="str">
        <f t="shared" si="861"/>
        <v>0.0000422724186897314-0.000817055050929615i</v>
      </c>
      <c r="X1731" t="str">
        <f t="shared" si="862"/>
        <v>0.000045599209305302-0.000816696147000866i</v>
      </c>
      <c r="Y1731" t="str">
        <f t="shared" si="863"/>
        <v>0.009+0.802739754845264i</v>
      </c>
      <c r="Z1731" t="str">
        <f t="shared" si="864"/>
        <v>-0.0122118143384818-0.00082009574691059i</v>
      </c>
      <c r="AA1731" t="str">
        <f t="shared" si="865"/>
        <v>0.168771041327548-14.9621253992606i</v>
      </c>
      <c r="AB1731" t="str">
        <f t="shared" si="866"/>
        <v>0.596115401287206-0.212370103078363i</v>
      </c>
      <c r="AC1731" t="str">
        <f t="shared" si="867"/>
        <v>0.926289902774538-0.911759529323316i</v>
      </c>
      <c r="AD1731" t="str">
        <f t="shared" si="868"/>
        <v>0.441483459862815+0.205288482494093i</v>
      </c>
      <c r="AE1731" t="str">
        <f t="shared" si="869"/>
        <v>-0.00522295783397213-0.00286900354181139i</v>
      </c>
      <c r="AF1731" t="str">
        <f t="shared" si="870"/>
        <v>-4.0097185389143-0.57115060477437i</v>
      </c>
      <c r="AG1731" t="str">
        <f t="shared" si="871"/>
        <v>1.01138874314169-0.0237866005766777i</v>
      </c>
      <c r="AH1731" t="str">
        <f t="shared" si="872"/>
        <v>0.0187393408653716+0.0147645873388359i</v>
      </c>
      <c r="AI1731">
        <f t="shared" si="873"/>
        <v>-32.447687308173499</v>
      </c>
      <c r="AJ1731">
        <f t="shared" si="874"/>
        <v>38.234312210037757</v>
      </c>
      <c r="AK1731"/>
      <c r="AL1731"/>
      <c r="AM1731"/>
      <c r="AN1731"/>
    </row>
    <row r="1732" spans="1:40" x14ac:dyDescent="0.35">
      <c r="A1732"/>
      <c r="B1732">
        <f t="shared" si="875"/>
        <v>159800</v>
      </c>
      <c r="C1732" s="237" t="str">
        <f t="shared" si="843"/>
        <v>-8.28351695404965E-07+0.00424171597567875i</v>
      </c>
      <c r="D1732" s="208" t="str">
        <f t="shared" si="844"/>
        <v>-1.64875187040959+0.0325198224802038i</v>
      </c>
      <c r="E1732" t="str">
        <f t="shared" si="845"/>
        <v>36500</v>
      </c>
      <c r="F1732" t="str">
        <f t="shared" si="846"/>
        <v>0.21505376344086</v>
      </c>
      <c r="G1732" t="str">
        <f t="shared" si="841"/>
        <v>0.21505376344086</v>
      </c>
      <c r="H1732" t="str">
        <f t="shared" si="847"/>
        <v>2.36116087858116+0.60336674303104i</v>
      </c>
      <c r="I1732" t="str">
        <f t="shared" si="848"/>
        <v>627.533132554561i</v>
      </c>
      <c r="J1732" t="str">
        <f t="shared" si="842"/>
        <v>-532.044746009383+137.284168342696i</v>
      </c>
      <c r="K1732" t="str">
        <f t="shared" si="849"/>
        <v>0.285343059868417-1.1058469279157i</v>
      </c>
      <c r="L1732" t="str">
        <f t="shared" si="850"/>
        <v>0.0880216151030038-0.289726384151705i</v>
      </c>
      <c r="M1732" t="str">
        <f t="shared" si="851"/>
        <v>0.373364674971421-1.3955733120674i</v>
      </c>
      <c r="N1732" t="str">
        <f t="shared" si="852"/>
        <v>-1.99323253493241i</v>
      </c>
      <c r="O1732" t="str">
        <f t="shared" si="853"/>
        <v>-0.409983715514825-0.912092842320703i</v>
      </c>
      <c r="P1732" t="str">
        <f t="shared" si="854"/>
        <v>1.40998371551482+0.912092842320703i</v>
      </c>
      <c r="Q1732" t="str">
        <f t="shared" si="855"/>
        <v>-1.40998371551482+1.08113969261171i</v>
      </c>
      <c r="R1732" t="str">
        <f t="shared" si="856"/>
        <v>-0.31738378518857-0.890243650665922i</v>
      </c>
      <c r="S1732" t="str">
        <f t="shared" si="857"/>
        <v>0.222561268268314i</v>
      </c>
      <c r="T1732" t="str">
        <f t="shared" si="858"/>
        <v>0.198133755960021-0.0706373377593663i</v>
      </c>
      <c r="U1732" t="str">
        <f t="shared" si="859"/>
        <v>0.0000500000000000002-0.000889252989741059i</v>
      </c>
      <c r="V1732" t="str">
        <f t="shared" si="860"/>
        <v>0.00002-0.00995963348509981i</v>
      </c>
      <c r="W1732" t="str">
        <f t="shared" si="861"/>
        <v>0.0000422724172320027-0.000816543978324404i</v>
      </c>
      <c r="X1732" t="str">
        <f t="shared" si="862"/>
        <v>0.0000455950361946399-0.000816185315932105i</v>
      </c>
      <c r="Y1732" t="str">
        <f t="shared" si="863"/>
        <v>0.009+0.803242409669838i</v>
      </c>
      <c r="Z1732" t="str">
        <f t="shared" si="864"/>
        <v>-0.0121965260055276-0.000819346688176192i</v>
      </c>
      <c r="AA1732" t="str">
        <f t="shared" si="865"/>
        <v>0.168559399260906-14.9527457051838i</v>
      </c>
      <c r="AB1732" t="str">
        <f t="shared" si="866"/>
        <v>0.596018631586625-0.212488625102099i</v>
      </c>
      <c r="AC1732" t="str">
        <f t="shared" si="867"/>
        <v>0.925988848348867-0.911123442183595i</v>
      </c>
      <c r="AD1732" t="str">
        <f t="shared" si="868"/>
        <v>0.441757176413028+0.205193285447709i</v>
      </c>
      <c r="AE1732" t="str">
        <f t="shared" si="869"/>
        <v>-0.00521977845138237-0.00286459752159471i</v>
      </c>
      <c r="AF1732" t="str">
        <f t="shared" si="870"/>
        <v>-4.00991274899075-0.570846920550836i</v>
      </c>
      <c r="AG1732" t="str">
        <f t="shared" si="871"/>
        <v>1.01137644853799-0.023786641584808i</v>
      </c>
      <c r="AH1732" t="str">
        <f t="shared" si="872"/>
        <v>0.0187317906372421+0.0147443090939929i</v>
      </c>
      <c r="AI1732">
        <f t="shared" si="873"/>
        <v>-32.454417312564729</v>
      </c>
      <c r="AJ1732">
        <f t="shared" si="874"/>
        <v>38.207259392261776</v>
      </c>
      <c r="AK1732"/>
      <c r="AL1732"/>
      <c r="AM1732"/>
      <c r="AN1732"/>
    </row>
    <row r="1733" spans="1:40" x14ac:dyDescent="0.35">
      <c r="A1733"/>
      <c r="B1733">
        <f t="shared" si="875"/>
        <v>159900</v>
      </c>
      <c r="C1733" s="237" t="str">
        <f t="shared" si="843"/>
        <v>-8.27315932250393E-07+0.00423906324543954i</v>
      </c>
      <c r="D1733" s="208" t="str">
        <f t="shared" si="844"/>
        <v>-1.64875186246874+0.0324994848817032i</v>
      </c>
      <c r="E1733" t="str">
        <f t="shared" si="845"/>
        <v>36500</v>
      </c>
      <c r="F1733" t="str">
        <f t="shared" si="846"/>
        <v>0.21505376344086</v>
      </c>
      <c r="G1733" t="str">
        <f t="shared" ref="G1733:G1796" si="876">IF($C$11=$C$7,$C$24,F1733)</f>
        <v>0.21505376344086</v>
      </c>
      <c r="H1733" t="str">
        <f t="shared" si="847"/>
        <v>2.36135476684313+0.603043009875665i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0.0879208433243509-0.289575788189092i</v>
      </c>
      <c r="M1733" t="str">
        <f t="shared" si="851"/>
        <v>0.372928102944807-1.39481512481116i</v>
      </c>
      <c r="N1733" t="str">
        <f t="shared" si="852"/>
        <v>-1.99447986442861i</v>
      </c>
      <c r="O1733" t="str">
        <f t="shared" si="853"/>
        <v>-0.411121076592699-0.911580748140975i</v>
      </c>
      <c r="P1733" t="str">
        <f t="shared" si="854"/>
        <v>1.4111210765927+0.911580748140975i</v>
      </c>
      <c r="Q1733" t="str">
        <f t="shared" si="855"/>
        <v>-1.4111210765927+1.08289911628763i</v>
      </c>
      <c r="R1733" t="str">
        <f t="shared" si="856"/>
        <v>-0.317362171158564-0.889542352994008i</v>
      </c>
      <c r="S1733" t="str">
        <f t="shared" si="857"/>
        <v>0.22270054315459i</v>
      </c>
      <c r="T1733" t="str">
        <f t="shared" si="858"/>
        <v>0.198101565170778-0.0706767278937322i</v>
      </c>
      <c r="U1733" t="str">
        <f t="shared" si="859"/>
        <v>0.0000499999999999999-0.000888696859040779i</v>
      </c>
      <c r="V1733" t="str">
        <f t="shared" si="860"/>
        <v>0.00002-0.0099534048212567i</v>
      </c>
      <c r="W1733" t="str">
        <f t="shared" si="861"/>
        <v>0.0000422724157733613-0.000816033545100782i</v>
      </c>
      <c r="X1733" t="str">
        <f t="shared" si="862"/>
        <v>0.0000455908709071866-0.000815675123910859i</v>
      </c>
      <c r="Y1733" t="str">
        <f t="shared" si="863"/>
        <v>0.009+0.803745064494413i</v>
      </c>
      <c r="Z1733" t="str">
        <f t="shared" si="864"/>
        <v>-0.0121812663786925-0.00081859900950037i</v>
      </c>
      <c r="AA1733" t="str">
        <f t="shared" si="865"/>
        <v>0.16834815534879-14.9433777743142i</v>
      </c>
      <c r="AB1733" t="str">
        <f t="shared" si="866"/>
        <v>0.595921796445832-0.212607117046438i</v>
      </c>
      <c r="AC1733" t="str">
        <f t="shared" si="867"/>
        <v>0.925688362553137-0.910487903719976i</v>
      </c>
      <c r="AD1733" t="str">
        <f t="shared" si="868"/>
        <v>0.442030815996056+0.205097743117132i</v>
      </c>
      <c r="AE1733" t="str">
        <f t="shared" si="869"/>
        <v>-0.00521660230787234-0.00286019623072145i</v>
      </c>
      <c r="AF1733" t="str">
        <f t="shared" si="870"/>
        <v>-4.01010662931187-0.570543524993962i</v>
      </c>
      <c r="AG1733" t="str">
        <f t="shared" si="871"/>
        <v>1.01136415062531-0.0237866784334428i</v>
      </c>
      <c r="AH1733" t="str">
        <f t="shared" si="872"/>
        <v>0.018724243648118+0.0147240517557737i</v>
      </c>
      <c r="AI1733">
        <f t="shared" si="873"/>
        <v>-32.461144953842705</v>
      </c>
      <c r="AJ1733">
        <f t="shared" si="874"/>
        <v>38.180199323610587</v>
      </c>
      <c r="AK1733"/>
      <c r="AL1733"/>
      <c r="AM1733"/>
      <c r="AN1733"/>
    </row>
    <row r="1734" spans="1:40" x14ac:dyDescent="0.35">
      <c r="A1734"/>
      <c r="B1734">
        <f t="shared" si="875"/>
        <v>160000</v>
      </c>
      <c r="C1734" s="237" t="str">
        <f t="shared" ref="C1734:C1797" si="878">IMPRODUCT(COMPLEX(-1,0),IMDIV(IMPRODUCT(G1734,COMPLEX($C$100+$C$101,0)),COMPLEX($C$100,2*PI()*B1734*$C$103*$C$102*(2*$C$100+$C$101))))</f>
        <v>-8.26282110544698E-07+0.00423641383111279i</v>
      </c>
      <c r="D1734" s="208" t="str">
        <f t="shared" ref="D1734:D1797" si="879">IMPRODUCT(COMPLEX($C$106,0),IMSUB(C1734,G1734))</f>
        <v>-1.64875185454278+0.0324791727051981i</v>
      </c>
      <c r="E1734" t="str">
        <f t="shared" ref="E1734:E1797" si="880">IMDIV(COMPLEX($C$20*10^3,0),COMPLEX(1,2*PI()*B1734*$C$20*1000*$C$29*10^-12))</f>
        <v>36500</v>
      </c>
      <c r="F1734" t="str">
        <f t="shared" ref="F1734:F1797" si="881">IMDIV(COMPLEX($C$22*1000,0),IMSUM(COMPLEX($C$22*1000,0),E1734))</f>
        <v>0.21505376344086</v>
      </c>
      <c r="G1734" t="str">
        <f t="shared" si="876"/>
        <v>0.21505376344086</v>
      </c>
      <c r="H1734" t="str">
        <f t="shared" ref="H1734:H1797" si="882">IMPRODUCT(COMPLEX($C$108,0),IMPRODUCT(COMPLEX(-1,0),D1734),IMDIV(COMPLEX(0,2*PI()*B1734*$C$109*$C$110),COMPLEX(1,2*PI()*B1734*$C$109*$C$110)))</f>
        <v>2.36154832606049+0.602719590468207i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0.0878202391942028-0.289425329601899i</v>
      </c>
      <c r="M1734" t="str">
        <f t="shared" ref="M1734:M1797" si="886">IMSUM(K1734,L1734)</f>
        <v>0.372492278662546-1.39405768939593i</v>
      </c>
      <c r="N1734" t="str">
        <f t="shared" ref="N1734:N1797" si="887">COMPLEX(0,-2*PI()*B1734*$C$43)</f>
        <v>-1.99572719392481i</v>
      </c>
      <c r="O1734" t="str">
        <f t="shared" ref="O1734:O1797" si="888">IMEXP(N1734)</f>
        <v>-0.412257798035792-0.911067235695961i</v>
      </c>
      <c r="P1734" t="str">
        <f t="shared" ref="P1734:P1797" si="889">IMSUB(COMPLEX(1,0),O1734)</f>
        <v>1.41225779803579+0.911067235695961i</v>
      </c>
      <c r="Q1734" t="str">
        <f t="shared" ref="Q1734:Q1797" si="890">IMSUM(COMPLEX(0,2*PI()*B1734*$C$43),O1734,COMPLEX(-1,0))</f>
        <v>-1.41225779803579+1.08465995822885i</v>
      </c>
      <c r="R1734" t="str">
        <f t="shared" ref="R1734:R1797" si="891">IMDIV(P1734,Q1734)</f>
        <v>-0.317340539231376-0.888841834308763i</v>
      </c>
      <c r="S1734" t="str">
        <f t="shared" ref="S1734:S1797" si="892">IMDIV(COMPLEX(0,2*PI()*B1734*$C$123),COMPLEX($C$124,0))</f>
        <v>0.222839818040865i</v>
      </c>
      <c r="T1734" t="str">
        <f t="shared" ref="T1734:T1797" si="893">IMPRODUCT(R1734,S1734)</f>
        <v>0.198069352624473-0.0707161080193098i</v>
      </c>
      <c r="U1734" t="str">
        <f t="shared" ref="U1734:U1797" si="894">IMDIV(COMPLEX(1,2*PI()*B1734*$C$16*10^-3*$C$15*10^-6),COMPLEX(0,2*PI()*B1734*$C$15*10^-6))</f>
        <v>0.0000500000000000001-0.000888141423503882i</v>
      </c>
      <c r="V1734" t="str">
        <f t="shared" ref="V1734:V1797" si="895">IMSUM(COMPLEX($C$18*10^-3,0),IMDIV(COMPLEX(1,0),COMPLEX(0,2*PI()*B1734*($C$17*1*10^-6))))</f>
        <v>0.00002-0.0099471839432435i</v>
      </c>
      <c r="W1734" t="str">
        <f t="shared" ref="W1734:W1797" si="896">IMDIV(IMPRODUCT(U1734,V1734),IMSUM(U1734,V1734))</f>
        <v>0.000042272414313808-0.000815523750059919i</v>
      </c>
      <c r="X1734" t="str">
        <f t="shared" ref="X1734:X1797" si="897">IMDIV(IMPRODUCT(COMPLEX($C$19,0),W1734),IMSUM(COMPLEX($C$19,0),W1734))</f>
        <v>0.0000455867134233892-0.000815165569739008i</v>
      </c>
      <c r="Y1734" t="str">
        <f t="shared" ref="Y1734:Y1797" si="898">COMPLEX($C$13*10^-3,2*PI()*B1734*$C$12*0.000001)</f>
        <v>0.009+0.804247719318987i</v>
      </c>
      <c r="Z1734" t="str">
        <f t="shared" ref="Z1734:Z1797" si="899">IMPRODUCT(COMPLEX($C$6,0),IMDIV(X1734,IMSUM(X1734,Y1734)))</f>
        <v>-0.0121660353861354-0.000817852707185192i</v>
      </c>
      <c r="AA1734" t="str">
        <f t="shared" ref="AA1734:AA1797" si="900">IMDIV(COMPLEX($C$6,0),IMSUM(X1734,Y1734))</f>
        <v>0.168137308592367-14.9340215845176i</v>
      </c>
      <c r="AB1734" t="str">
        <f t="shared" ref="AB1734:AB1797" si="901">IMPRODUCT(COMPLEX($C$119,0),T1734)</f>
        <v>0.59582489585625-0.21272557888271i</v>
      </c>
      <c r="AC1734" t="str">
        <f t="shared" ref="AC1734:AC1797" si="902">IMSUM(COMPLEX(1,0),IMPRODUCT(AB1734,M1734))</f>
        <v>0.925388444168726-0.909852913209764i</v>
      </c>
      <c r="AD1734" t="str">
        <f t="shared" ref="AD1734:AD1797" si="903">IMDIV(AB1734,AC1734)</f>
        <v>0.442304378194559+0.205001855532631i</v>
      </c>
      <c r="AE1734" t="str">
        <f t="shared" ref="AE1734:AE1797" si="904">IMPRODUCT(AD1734,AA1734,X1734)</f>
        <v>-0.00521342939403225-0.00285579966173968i</v>
      </c>
      <c r="AF1734" t="str">
        <f t="shared" ref="AF1734:AF1797" si="905">IMSUB(D1734,H1734)</f>
        <v>-4.01030018060327-0.570240417763009i</v>
      </c>
      <c r="AG1734" t="str">
        <f t="shared" ref="AG1734:AG1797" si="906">IMSUM(COMPLEX(1,0),IMPRODUCT(AD1734,AA1734,COMPLEX($C$127,0)))</f>
        <v>1.01135184941129-0.0237867111077113i</v>
      </c>
      <c r="AH1734" t="str">
        <f t="shared" ref="AH1734:AH1797" si="907">IMDIV(IMPRODUCT(AE1734,AF1734),AG1734)</f>
        <v>0.0187166998832347+0.0147038152909305i</v>
      </c>
      <c r="AI1734">
        <f t="shared" ref="AI1734:AI1797" si="908">20*LOG10(IMABS(AH1734))</f>
        <v>-32.467870237154614</v>
      </c>
      <c r="AJ1734">
        <f t="shared" ref="AJ1734:AJ1797" si="909">IMARGUMENT(AH1734)*180/PI()</f>
        <v>38.153132011094549</v>
      </c>
      <c r="AK1734"/>
      <c r="AL1734"/>
      <c r="AM1734"/>
      <c r="AN1734"/>
    </row>
    <row r="1735" spans="1:40" x14ac:dyDescent="0.35">
      <c r="A1735"/>
      <c r="B1735">
        <f t="shared" si="875"/>
        <v>160100</v>
      </c>
      <c r="C1735" s="237" t="str">
        <f t="shared" si="878"/>
        <v>-8.25250225438789E-07+0.00423376772648501i</v>
      </c>
      <c r="D1735" s="208" t="str">
        <f t="shared" si="879"/>
        <v>-1.64875184663165+0.0324588859030518i</v>
      </c>
      <c r="E1735" t="str">
        <f t="shared" si="880"/>
        <v>36500</v>
      </c>
      <c r="F1735" t="str">
        <f t="shared" si="881"/>
        <v>0.21505376344086</v>
      </c>
      <c r="G1735" t="str">
        <f t="shared" si="876"/>
        <v>0.21505376344086</v>
      </c>
      <c r="H1735" t="str">
        <f t="shared" si="882"/>
        <v>2.36174155695693+0.602396484420586i</v>
      </c>
      <c r="I1735" t="str">
        <f t="shared" si="883"/>
        <v>628.711229799657i</v>
      </c>
      <c r="J1735" t="str">
        <f t="shared" si="877"/>
        <v>-534.048044260581+137.541898320811i</v>
      </c>
      <c r="K1735" t="str">
        <f t="shared" si="884"/>
        <v>0.284337398106239-1.10402599660647i</v>
      </c>
      <c r="L1735" t="str">
        <f t="shared" si="885"/>
        <v>0.0877198023533835-0.289275008241624i</v>
      </c>
      <c r="M1735" t="str">
        <f t="shared" si="886"/>
        <v>0.372057200459622-1.39330100484809i</v>
      </c>
      <c r="N1735" t="str">
        <f t="shared" si="887"/>
        <v>-1.99697452342101i</v>
      </c>
      <c r="O1735" t="str">
        <f t="shared" si="888"/>
        <v>-0.413393878075559-0.910552305784599i</v>
      </c>
      <c r="P1735" t="str">
        <f t="shared" si="889"/>
        <v>1.41339387807556+0.910552305784599i</v>
      </c>
      <c r="Q1735" t="str">
        <f t="shared" si="890"/>
        <v>-1.41339387807556+1.08642221763641i</v>
      </c>
      <c r="R1735" t="str">
        <f t="shared" si="891"/>
        <v>-0.317318889397818-0.888142093137742i</v>
      </c>
      <c r="S1735" t="str">
        <f t="shared" si="892"/>
        <v>0.222979092927141i</v>
      </c>
      <c r="T1735" t="str">
        <f t="shared" si="893"/>
        <v>0.198037118318266-0.0707554781265732i</v>
      </c>
      <c r="U1735" t="str">
        <f t="shared" si="894"/>
        <v>0.0000499999999999998-0.000887586681827735i</v>
      </c>
      <c r="V1735" t="str">
        <f t="shared" si="895"/>
        <v>0.00002-0.00994097083647068i</v>
      </c>
      <c r="W1735" t="str">
        <f t="shared" si="896"/>
        <v>0.000042272412853342-0.000815014592005959i</v>
      </c>
      <c r="X1735" t="str">
        <f t="shared" si="897"/>
        <v>0.0000455825637237547-0.0008146566522214i</v>
      </c>
      <c r="Y1735" t="str">
        <f t="shared" si="898"/>
        <v>0.009+0.804750374143561i</v>
      </c>
      <c r="Z1735" t="str">
        <f t="shared" si="899"/>
        <v>-0.0121508329562392-0.000817107777545423i</v>
      </c>
      <c r="AA1735" t="str">
        <f t="shared" si="900"/>
        <v>0.167926857995938-14.9246771137154i</v>
      </c>
      <c r="AB1735" t="str">
        <f t="shared" si="901"/>
        <v>0.595727929809336-0.21284401058226i</v>
      </c>
      <c r="AC1735" t="str">
        <f t="shared" si="902"/>
        <v>0.925089091980307-0.909218469931254i</v>
      </c>
      <c r="AD1735" t="str">
        <f t="shared" si="903"/>
        <v>0.442577862591143+0.204905622724972i</v>
      </c>
      <c r="AE1735" t="str">
        <f t="shared" si="904"/>
        <v>-0.005210259700483-0.00285140780721796i</v>
      </c>
      <c r="AF1735" t="str">
        <f t="shared" si="905"/>
        <v>-4.01049340358858-0.569937598517534i</v>
      </c>
      <c r="AG1735" t="str">
        <f t="shared" si="906"/>
        <v>1.01133954490358-0.0237867395927772i</v>
      </c>
      <c r="AH1735" t="str">
        <f t="shared" si="907"/>
        <v>0.0187091593278768+0.0146835996663043i</v>
      </c>
      <c r="AI1735">
        <f t="shared" si="908"/>
        <v>-32.474593167639689</v>
      </c>
      <c r="AJ1735">
        <f t="shared" si="909"/>
        <v>38.126057461704676</v>
      </c>
      <c r="AK1735"/>
      <c r="AL1735"/>
      <c r="AM1735"/>
      <c r="AN1735"/>
    </row>
    <row r="1736" spans="1:40" x14ac:dyDescent="0.35">
      <c r="A1736"/>
      <c r="B1736">
        <f t="shared" si="875"/>
        <v>160200</v>
      </c>
      <c r="C1736" s="237" t="str">
        <f t="shared" si="878"/>
        <v>-8.2422027209872E-07+0.00423112492535826i</v>
      </c>
      <c r="D1736" s="208" t="str">
        <f t="shared" si="879"/>
        <v>-1.64875183873535+0.0324386244277467i</v>
      </c>
      <c r="E1736" t="str">
        <f t="shared" si="880"/>
        <v>36500</v>
      </c>
      <c r="F1736" t="str">
        <f t="shared" si="881"/>
        <v>0.21505376344086</v>
      </c>
      <c r="G1736" t="str">
        <f t="shared" si="876"/>
        <v>0.21505376344086</v>
      </c>
      <c r="H1736" t="str">
        <f t="shared" si="882"/>
        <v>2.36193446025428+0.602073691345198i</v>
      </c>
      <c r="I1736" t="str">
        <f t="shared" si="883"/>
        <v>629.103928881356i</v>
      </c>
      <c r="J1736" t="str">
        <f t="shared" si="877"/>
        <v>-534.716645312846+137.627808313516i</v>
      </c>
      <c r="K1736" t="str">
        <f t="shared" si="884"/>
        <v>0.284003334231898-1.10342024623544i</v>
      </c>
      <c r="L1736" t="str">
        <f t="shared" si="885"/>
        <v>0.0876195324436403-0.289124823959854i</v>
      </c>
      <c r="M1736" t="str">
        <f t="shared" si="886"/>
        <v>0.371622866675538-1.39254507019529i</v>
      </c>
      <c r="N1736" t="str">
        <f t="shared" si="887"/>
        <v>-1.99822185291722i</v>
      </c>
      <c r="O1736" t="str">
        <f t="shared" si="888"/>
        <v>-0.414529314944461-0.910035959208028i</v>
      </c>
      <c r="P1736" t="str">
        <f t="shared" si="889"/>
        <v>1.41452931494446+0.910035959208028i</v>
      </c>
      <c r="Q1736" t="str">
        <f t="shared" si="890"/>
        <v>-1.41452931494446+1.08818589370919i</v>
      </c>
      <c r="R1736" t="str">
        <f t="shared" si="891"/>
        <v>-0.317297221648661-0.887443128012167i</v>
      </c>
      <c r="S1736" t="str">
        <f t="shared" si="892"/>
        <v>0.223118367813416i</v>
      </c>
      <c r="T1736" t="str">
        <f t="shared" si="893"/>
        <v>0.198004862249307-0.0707948382059809i</v>
      </c>
      <c r="U1736" t="str">
        <f t="shared" si="894"/>
        <v>0.00005-0.000887032632712989i</v>
      </c>
      <c r="V1736" t="str">
        <f t="shared" si="895"/>
        <v>0.00002-0.00993476548638547i</v>
      </c>
      <c r="W1736" t="str">
        <f t="shared" si="896"/>
        <v>0.0000422724113919636-0.000814506069746047i</v>
      </c>
      <c r="X1736" t="str">
        <f t="shared" si="897"/>
        <v>0.0000455784217888511-0.000814148370165874i</v>
      </c>
      <c r="Y1736" t="str">
        <f t="shared" si="898"/>
        <v>0.009+0.805253028968136i</v>
      </c>
      <c r="Z1736" t="str">
        <f t="shared" si="899"/>
        <v>-0.0121356590176111-0.000816364216908488i</v>
      </c>
      <c r="AA1736" t="str">
        <f t="shared" si="900"/>
        <v>0.167716802566924-14.9153443398842i</v>
      </c>
      <c r="AB1736" t="str">
        <f t="shared" si="901"/>
        <v>0.595630898296517-0.212962412116385i</v>
      </c>
      <c r="AC1736" t="str">
        <f t="shared" si="902"/>
        <v>0.924790304775908-0.908584573163635i</v>
      </c>
      <c r="AD1736" t="str">
        <f t="shared" si="903"/>
        <v>0.442851268768319+0.204809044725386i</v>
      </c>
      <c r="AE1736" t="str">
        <f t="shared" si="904"/>
        <v>-0.00520709321787573-0.00284702065974491i</v>
      </c>
      <c r="AF1736" t="str">
        <f t="shared" si="905"/>
        <v>-4.01068629898963-0.569635066917451i</v>
      </c>
      <c r="AG1736" t="str">
        <f t="shared" si="906"/>
        <v>1.01132723710982-0.0237867638738358i</v>
      </c>
      <c r="AH1736" t="str">
        <f t="shared" si="907"/>
        <v>0.0187016219673787+0.0146634048488252i</v>
      </c>
      <c r="AI1736">
        <f t="shared" si="908"/>
        <v>-32.48131375042891</v>
      </c>
      <c r="AJ1736">
        <f t="shared" si="909"/>
        <v>38.098975682412636</v>
      </c>
      <c r="AK1736"/>
      <c r="AL1736"/>
      <c r="AM1736"/>
      <c r="AN1736"/>
    </row>
    <row r="1737" spans="1:40" x14ac:dyDescent="0.35">
      <c r="A1737"/>
      <c r="B1737">
        <f t="shared" si="875"/>
        <v>160300</v>
      </c>
      <c r="C1737" s="237" t="str">
        <f t="shared" si="878"/>
        <v>-8.23192245705602E-07+0.00422848542155003i</v>
      </c>
      <c r="D1737" s="208" t="str">
        <f t="shared" si="879"/>
        <v>-1.64875183085381+0.0324183882318836i</v>
      </c>
      <c r="E1737" t="str">
        <f t="shared" si="880"/>
        <v>36500</v>
      </c>
      <c r="F1737" t="str">
        <f t="shared" si="881"/>
        <v>0.21505376344086</v>
      </c>
      <c r="G1737" t="str">
        <f t="shared" si="876"/>
        <v>0.21505376344086</v>
      </c>
      <c r="H1737" t="str">
        <f t="shared" si="882"/>
        <v>2.36212703667238+0.601751210854834i</v>
      </c>
      <c r="I1737" t="str">
        <f t="shared" si="883"/>
        <v>629.496627963055i</v>
      </c>
      <c r="J1737" t="str">
        <f t="shared" si="877"/>
        <v>-535.385663849377+137.713718306222i</v>
      </c>
      <c r="K1737" t="str">
        <f t="shared" si="884"/>
        <v>0.283669846546641-1.10281510785816i</v>
      </c>
      <c r="L1737" t="str">
        <f t="shared" si="885"/>
        <v>0.0875194291076437-0.288974776608273i</v>
      </c>
      <c r="M1737" t="str">
        <f t="shared" si="886"/>
        <v>0.371189275654285-1.39178988446643i</v>
      </c>
      <c r="N1737" t="str">
        <f t="shared" si="887"/>
        <v>-1.99946918241342i</v>
      </c>
      <c r="O1737" t="str">
        <f t="shared" si="888"/>
        <v>-0.415664106875932-0.909518196769605i</v>
      </c>
      <c r="P1737" t="str">
        <f t="shared" si="889"/>
        <v>1.41566410687593+0.909518196769605i</v>
      </c>
      <c r="Q1737" t="str">
        <f t="shared" si="890"/>
        <v>-1.41566410687593+1.08995098564381i</v>
      </c>
      <c r="R1737" t="str">
        <f t="shared" si="891"/>
        <v>-0.317275535974685-0.886744937466935i</v>
      </c>
      <c r="S1737" t="str">
        <f t="shared" si="892"/>
        <v>0.223257642699692i</v>
      </c>
      <c r="T1737" t="str">
        <f t="shared" si="893"/>
        <v>0.197972584414754-0.0708341882479895i</v>
      </c>
      <c r="U1737" t="str">
        <f t="shared" si="894"/>
        <v>0.0000500000000000002-0.000886479274863514i</v>
      </c>
      <c r="V1737" t="str">
        <f t="shared" si="895"/>
        <v>0.00002-0.0099285678784713i</v>
      </c>
      <c r="W1737" t="str">
        <f t="shared" si="896"/>
        <v>0.0000422724099296733-0.000813998182090309i</v>
      </c>
      <c r="X1737" t="str">
        <f t="shared" si="897"/>
        <v>0.0000455742875993081-0.000813640722383269i</v>
      </c>
      <c r="Y1737" t="str">
        <f t="shared" si="898"/>
        <v>0.009+0.80575568379271i</v>
      </c>
      <c r="Z1737" t="str">
        <f t="shared" si="899"/>
        <v>-0.0121205134990814-0.000815622021614454i</v>
      </c>
      <c r="AA1737" t="str">
        <f t="shared" si="900"/>
        <v>0.167507141315856-14.9060232410562i</v>
      </c>
      <c r="AB1737" t="str">
        <f t="shared" si="901"/>
        <v>0.595533801309243-0.213080783456378i</v>
      </c>
      <c r="AC1737" t="str">
        <f t="shared" si="902"/>
        <v>0.924492081346852-0.907951222187066i</v>
      </c>
      <c r="AD1737" t="str">
        <f t="shared" si="903"/>
        <v>0.443124596308531+0.204712121565591i</v>
      </c>
      <c r="AE1737" t="str">
        <f t="shared" si="904"/>
        <v>-0.00520392993689228-0.00284263821192961i</v>
      </c>
      <c r="AF1737" t="str">
        <f t="shared" si="905"/>
        <v>-4.01087886752619-0.56933282262295i</v>
      </c>
      <c r="AG1737" t="str">
        <f t="shared" si="906"/>
        <v>1.01131492603769-0.0237867839361165i</v>
      </c>
      <c r="AH1737" t="str">
        <f t="shared" si="907"/>
        <v>0.0186940877871236+0.0146432308055118i</v>
      </c>
      <c r="AI1737">
        <f t="shared" si="908"/>
        <v>-32.488031990645297</v>
      </c>
      <c r="AJ1737">
        <f t="shared" si="909"/>
        <v>38.071886680171403</v>
      </c>
      <c r="AK1737"/>
      <c r="AL1737"/>
      <c r="AM1737"/>
      <c r="AN1737"/>
    </row>
    <row r="1738" spans="1:40" x14ac:dyDescent="0.35">
      <c r="A1738"/>
      <c r="B1738">
        <f t="shared" si="875"/>
        <v>160400</v>
      </c>
      <c r="C1738" s="237" t="str">
        <f t="shared" si="878"/>
        <v>-8.22166141455613E-07+0.00422584920889335i</v>
      </c>
      <c r="D1738" s="208" t="str">
        <f t="shared" si="879"/>
        <v>-1.64875182298701+0.0323981772681824i</v>
      </c>
      <c r="E1738" t="str">
        <f t="shared" si="880"/>
        <v>36500</v>
      </c>
      <c r="F1738" t="str">
        <f t="shared" si="881"/>
        <v>0.21505376344086</v>
      </c>
      <c r="G1738" t="str">
        <f t="shared" si="876"/>
        <v>0.21505376344086</v>
      </c>
      <c r="H1738" t="str">
        <f t="shared" si="882"/>
        <v>2.36231928692919+0.601429042562752i</v>
      </c>
      <c r="I1738" t="str">
        <f t="shared" si="883"/>
        <v>629.889327044753i</v>
      </c>
      <c r="J1738" t="str">
        <f t="shared" si="877"/>
        <v>-536.055099870174+137.799628298927i</v>
      </c>
      <c r="K1738" t="str">
        <f t="shared" si="884"/>
        <v>0.283336933755342-1.10221058065301i</v>
      </c>
      <c r="L1738" t="str">
        <f t="shared" si="885"/>
        <v>0.0874194919889815-0.288824866038651i</v>
      </c>
      <c r="M1738" t="str">
        <f t="shared" si="886"/>
        <v>0.370756425744324-1.39103544669166i</v>
      </c>
      <c r="N1738" t="str">
        <f t="shared" si="887"/>
        <v>-2.00071651190962i</v>
      </c>
      <c r="O1738" t="str">
        <f t="shared" si="888"/>
        <v>-0.416798252104437-0.908999019274876i</v>
      </c>
      <c r="P1738" t="str">
        <f t="shared" si="889"/>
        <v>1.41679825210444+0.908999019274876i</v>
      </c>
      <c r="Q1738" t="str">
        <f t="shared" si="890"/>
        <v>-1.41679825210444+1.09171749263474i</v>
      </c>
      <c r="R1738" t="str">
        <f t="shared" si="891"/>
        <v>-0.317253832366655-0.886047520040577i</v>
      </c>
      <c r="S1738" t="str">
        <f t="shared" si="892"/>
        <v>0.223396917585967i</v>
      </c>
      <c r="T1738" t="str">
        <f t="shared" si="893"/>
        <v>0.197940284811755-0.0708735282430458i</v>
      </c>
      <c r="U1738" t="str">
        <f t="shared" si="894"/>
        <v>0.0000499999999999999-0.000885926606986413i</v>
      </c>
      <c r="V1738" t="str">
        <f t="shared" si="895"/>
        <v>0.00002-0.0099223779982478i</v>
      </c>
      <c r="W1738" t="str">
        <f t="shared" si="896"/>
        <v>0.0000422724084664701-0.00081349092785181i</v>
      </c>
      <c r="X1738" t="str">
        <f t="shared" si="897"/>
        <v>0.0000455701611358139-0.000813133707687342i</v>
      </c>
      <c r="Y1738" t="str">
        <f t="shared" si="898"/>
        <v>0.009+0.806258338617284i</v>
      </c>
      <c r="Z1738" t="str">
        <f t="shared" si="899"/>
        <v>-0.0121053963297023-0.000814881188015903i</v>
      </c>
      <c r="AA1738" t="str">
        <f t="shared" si="900"/>
        <v>0.167297873256362-14.8967137953182i</v>
      </c>
      <c r="AB1738" t="str">
        <f t="shared" si="901"/>
        <v>0.595436638838937-0.213199124573501i</v>
      </c>
      <c r="AC1738" t="str">
        <f t="shared" si="902"/>
        <v>0.924194420487767-0.907318416282591i</v>
      </c>
      <c r="AD1738" t="str">
        <f t="shared" si="903"/>
        <v>0.443397844794149+0.204614853277773i</v>
      </c>
      <c r="AE1738" t="str">
        <f t="shared" si="904"/>
        <v>-0.00520076984824431-0.00283826045640087i</v>
      </c>
      <c r="AF1738" t="str">
        <f t="shared" si="905"/>
        <v>-4.0110711099162-0.56903086529457i</v>
      </c>
      <c r="AG1738" t="str">
        <f t="shared" si="906"/>
        <v>1.01130261169485-0.023786799764881i</v>
      </c>
      <c r="AH1738" t="str">
        <f t="shared" si="907"/>
        <v>0.0186865567725437+0.0146230775034697i</v>
      </c>
      <c r="AI1738">
        <f t="shared" si="908"/>
        <v>-32.494747893404124</v>
      </c>
      <c r="AJ1738">
        <f t="shared" si="909"/>
        <v>38.044790461912484</v>
      </c>
      <c r="AK1738"/>
      <c r="AL1738"/>
      <c r="AM1738"/>
      <c r="AN1738"/>
    </row>
    <row r="1739" spans="1:40" x14ac:dyDescent="0.35">
      <c r="A1739"/>
      <c r="B1739">
        <f t="shared" si="875"/>
        <v>160500</v>
      </c>
      <c r="C1739" s="237" t="str">
        <f t="shared" si="878"/>
        <v>-8.21141954559842E-07+0.00422321628123649i</v>
      </c>
      <c r="D1739" s="208" t="str">
        <f t="shared" si="879"/>
        <v>-1.64875181513492+0.0323779914894798i</v>
      </c>
      <c r="E1739" t="str">
        <f t="shared" si="880"/>
        <v>36500</v>
      </c>
      <c r="F1739" t="str">
        <f t="shared" si="881"/>
        <v>0.21505376344086</v>
      </c>
      <c r="G1739" t="str">
        <f t="shared" si="876"/>
        <v>0.21505376344086</v>
      </c>
      <c r="H1739" t="str">
        <f t="shared" si="882"/>
        <v>2.36251121174077+0.601107186082638i</v>
      </c>
      <c r="I1739" t="str">
        <f t="shared" si="883"/>
        <v>630.282026126452i</v>
      </c>
      <c r="J1739" t="str">
        <f t="shared" si="877"/>
        <v>-536.724953375238+137.885538291631i</v>
      </c>
      <c r="K1739" t="str">
        <f t="shared" si="884"/>
        <v>0.283004594566432-1.10160666379953i</v>
      </c>
      <c r="L1739" t="str">
        <f t="shared" si="885"/>
        <v>0.0873197207321588-0.288675092102852i</v>
      </c>
      <c r="M1739" t="str">
        <f t="shared" si="886"/>
        <v>0.370324315298591-1.39028175590238i</v>
      </c>
      <c r="N1739" t="str">
        <f t="shared" si="887"/>
        <v>-2.00196384140583i</v>
      </c>
      <c r="O1739" t="str">
        <f t="shared" si="888"/>
        <v>-0.417931748865447-0.908478427531589i</v>
      </c>
      <c r="P1739" t="str">
        <f t="shared" si="889"/>
        <v>1.41793174886545+0.908478427531589i</v>
      </c>
      <c r="Q1739" t="str">
        <f t="shared" si="890"/>
        <v>-1.41793174886545+1.09348541387424i</v>
      </c>
      <c r="R1739" t="str">
        <f t="shared" si="891"/>
        <v>-0.31723211081532-0.885350874275262i</v>
      </c>
      <c r="S1739" t="str">
        <f t="shared" si="892"/>
        <v>0.223536192472243i</v>
      </c>
      <c r="T1739" t="str">
        <f t="shared" si="893"/>
        <v>0.197907963437464-0.0709128581815893i</v>
      </c>
      <c r="U1739" t="str">
        <f t="shared" si="894"/>
        <v>0.0000500000000000001-0.000885374627792032i</v>
      </c>
      <c r="V1739" t="str">
        <f t="shared" si="895"/>
        <v>0.00002-0.00991619583127077i</v>
      </c>
      <c r="W1739" t="str">
        <f t="shared" si="896"/>
        <v>0.000042272407002355-0.000812984305846611i</v>
      </c>
      <c r="X1739" t="str">
        <f t="shared" si="897"/>
        <v>0.0000455660423791185-0.000812627324894847i</v>
      </c>
      <c r="Y1739" t="str">
        <f t="shared" si="898"/>
        <v>0.009+0.806760993441859i</v>
      </c>
      <c r="Z1739" t="str">
        <f t="shared" si="899"/>
        <v>-0.0120903074387472-0.000814141712477958i</v>
      </c>
      <c r="AA1739" t="str">
        <f t="shared" si="900"/>
        <v>0.167088997405154-14.887415980812i</v>
      </c>
      <c r="AB1739" t="str">
        <f t="shared" si="901"/>
        <v>0.595339410877035-0.213317435438994i</v>
      </c>
      <c r="AC1739" t="str">
        <f t="shared" si="902"/>
        <v>0.923897320996587-0.90668615473221i</v>
      </c>
      <c r="AD1739" t="str">
        <f t="shared" si="903"/>
        <v>0.443671013807464+0.204517239894599i</v>
      </c>
      <c r="AE1739" t="str">
        <f t="shared" si="904"/>
        <v>-0.00519761294267384-0.00283388738580776i</v>
      </c>
      <c r="AF1739" t="str">
        <f t="shared" si="905"/>
        <v>-4.01126302687569-0.568729194593158i</v>
      </c>
      <c r="AG1739" t="str">
        <f t="shared" si="906"/>
        <v>1.01129029408897-0.0237868113454236i</v>
      </c>
      <c r="AH1739" t="str">
        <f t="shared" si="907"/>
        <v>0.0186790289091204+0.0146029449098931i</v>
      </c>
      <c r="AI1739">
        <f t="shared" si="908"/>
        <v>-32.501461463812404</v>
      </c>
      <c r="AJ1739">
        <f t="shared" si="909"/>
        <v>38.017687034548906</v>
      </c>
      <c r="AK1739"/>
      <c r="AL1739"/>
      <c r="AM1739"/>
      <c r="AN1739"/>
    </row>
    <row r="1740" spans="1:40" x14ac:dyDescent="0.35">
      <c r="A1740"/>
      <c r="B1740">
        <f t="shared" si="875"/>
        <v>160600</v>
      </c>
      <c r="C1740" s="237" t="str">
        <f t="shared" si="878"/>
        <v>-8.20119680244298E-07+0.00422058663244309i</v>
      </c>
      <c r="D1740" s="208" t="str">
        <f t="shared" si="879"/>
        <v>-1.64875180729747+0.0323578308487304i</v>
      </c>
      <c r="E1740" t="str">
        <f t="shared" si="880"/>
        <v>36500</v>
      </c>
      <c r="F1740" t="str">
        <f t="shared" si="881"/>
        <v>0.21505376344086</v>
      </c>
      <c r="G1740" t="str">
        <f t="shared" si="876"/>
        <v>0.21505376344086</v>
      </c>
      <c r="H1740" t="str">
        <f t="shared" si="882"/>
        <v>2.36270281182122+0.600785641028605i</v>
      </c>
      <c r="I1740" t="str">
        <f t="shared" si="883"/>
        <v>630.674725208151i</v>
      </c>
      <c r="J1740" t="str">
        <f t="shared" si="877"/>
        <v>-537.395224364568+137.971448284337i</v>
      </c>
      <c r="K1740" t="str">
        <f t="shared" si="884"/>
        <v>0.282672827691883-1.10100335647844i</v>
      </c>
      <c r="L1740" t="str">
        <f t="shared" si="885"/>
        <v>0.0872201149825943-0.288525454652836i</v>
      </c>
      <c r="M1740" t="str">
        <f t="shared" si="886"/>
        <v>0.369892942674477-1.38952881113128i</v>
      </c>
      <c r="N1740" t="str">
        <f t="shared" si="887"/>
        <v>-2.00321117090203i</v>
      </c>
      <c r="O1740" t="str">
        <f t="shared" si="888"/>
        <v>-0.419064595395415-0.907956422349706i</v>
      </c>
      <c r="P1740" t="str">
        <f t="shared" si="889"/>
        <v>1.41906459539542+0.907956422349706i</v>
      </c>
      <c r="Q1740" t="str">
        <f t="shared" si="890"/>
        <v>-1.41906459539542+1.09525474855232i</v>
      </c>
      <c r="R1740" t="str">
        <f t="shared" si="891"/>
        <v>-0.317210371311435-0.884654998716806i</v>
      </c>
      <c r="S1740" t="str">
        <f t="shared" si="892"/>
        <v>0.223675467358518i</v>
      </c>
      <c r="T1740" t="str">
        <f t="shared" si="893"/>
        <v>0.197875620289031-0.0709521780540543i</v>
      </c>
      <c r="U1740" t="str">
        <f t="shared" si="894"/>
        <v>0.0000499999999999998-0.0008848233359939i</v>
      </c>
      <c r="V1740" t="str">
        <f t="shared" si="895"/>
        <v>0.00002-0.00991002136313173i</v>
      </c>
      <c r="W1740" t="str">
        <f t="shared" si="896"/>
        <v>0.0000422724055373272-0.000812478314893689i</v>
      </c>
      <c r="X1740" t="str">
        <f t="shared" si="897"/>
        <v>0.0000455619313100305-0.00081212157282546i</v>
      </c>
      <c r="Y1740" t="str">
        <f t="shared" si="898"/>
        <v>0.009+0.807263648266433i</v>
      </c>
      <c r="Z1740" t="str">
        <f t="shared" si="899"/>
        <v>-0.0120752467557102-0.000813403591378176i</v>
      </c>
      <c r="AA1740" t="str">
        <f t="shared" si="900"/>
        <v>0.16688051278202-14.8781297757342i</v>
      </c>
      <c r="AB1740" t="str">
        <f t="shared" si="901"/>
        <v>0.595242117414965-0.213435716024083i</v>
      </c>
      <c r="AC1740" t="str">
        <f t="shared" si="902"/>
        <v>0.92360078167451-0.906054436818864i</v>
      </c>
      <c r="AD1740" t="str">
        <f t="shared" si="903"/>
        <v>0.443944102930692+0.204419281449219i</v>
      </c>
      <c r="AE1740" t="str">
        <f t="shared" si="904"/>
        <v>-0.00519445921095278-0.00282951899281928i</v>
      </c>
      <c r="AF1740" t="str">
        <f t="shared" si="905"/>
        <v>-4.01145461911869-0.568427810179875i</v>
      </c>
      <c r="AG1740" t="str">
        <f t="shared" si="906"/>
        <v>1.01127797322774-0.0237868186630715i</v>
      </c>
      <c r="AH1740" t="str">
        <f t="shared" si="907"/>
        <v>0.0186715041823829+0.0145828329920635i</v>
      </c>
      <c r="AI1740">
        <f t="shared" si="908"/>
        <v>-32.508172706969503</v>
      </c>
      <c r="AJ1740">
        <f t="shared" si="909"/>
        <v>37.990576404975208</v>
      </c>
      <c r="AK1740"/>
      <c r="AL1740"/>
      <c r="AM1740"/>
      <c r="AN1740"/>
    </row>
    <row r="1741" spans="1:40" x14ac:dyDescent="0.35">
      <c r="A1741"/>
      <c r="B1741">
        <f t="shared" si="875"/>
        <v>160700</v>
      </c>
      <c r="C1741" s="237" t="str">
        <f t="shared" si="878"/>
        <v>-8.19099313749841E-07+0.00421796025639206i</v>
      </c>
      <c r="D1741" s="208" t="str">
        <f t="shared" si="879"/>
        <v>-1.64875179947467+0.0323376952990058i</v>
      </c>
      <c r="E1741" t="str">
        <f t="shared" si="880"/>
        <v>36500</v>
      </c>
      <c r="F1741" t="str">
        <f t="shared" si="881"/>
        <v>0.21505376344086</v>
      </c>
      <c r="G1741" t="str">
        <f t="shared" si="876"/>
        <v>0.21505376344086</v>
      </c>
      <c r="H1741" t="str">
        <f t="shared" si="882"/>
        <v>2.36289408788284+0.600464407015233i</v>
      </c>
      <c r="I1741" t="str">
        <f t="shared" si="883"/>
        <v>631.06742428985i</v>
      </c>
      <c r="J1741" t="str">
        <f t="shared" si="877"/>
        <v>-538.065912838163+138.057358277042i</v>
      </c>
      <c r="K1741" t="str">
        <f t="shared" si="884"/>
        <v>0.282341631847186-1.1004006578716i</v>
      </c>
      <c r="L1741" t="str">
        <f t="shared" si="885"/>
        <v>0.0871206743866161-0.288375953540651i</v>
      </c>
      <c r="M1741" t="str">
        <f t="shared" si="886"/>
        <v>0.369462306233802-1.38877661141225i</v>
      </c>
      <c r="N1741" t="str">
        <f t="shared" si="887"/>
        <v>-2.00445850039823i</v>
      </c>
      <c r="O1741" t="str">
        <f t="shared" si="888"/>
        <v>-0.420196789931832-0.907433004541373i</v>
      </c>
      <c r="P1741" t="str">
        <f t="shared" si="889"/>
        <v>1.42019678993183+0.907433004541373i</v>
      </c>
      <c r="Q1741" t="str">
        <f t="shared" si="890"/>
        <v>-1.42019678993183+1.09702549585686i</v>
      </c>
      <c r="R1741" t="str">
        <f t="shared" si="891"/>
        <v>-0.317188613845722-0.883959891914617i</v>
      </c>
      <c r="S1741" t="str">
        <f t="shared" si="892"/>
        <v>0.223814742244794i</v>
      </c>
      <c r="T1741" t="str">
        <f t="shared" si="893"/>
        <v>0.197843255363606-0.0709914878508638i</v>
      </c>
      <c r="U1741" t="str">
        <f t="shared" si="894"/>
        <v>0.00005-0.00088427273030878i</v>
      </c>
      <c r="V1741" t="str">
        <f t="shared" si="895"/>
        <v>0.00002-0.00990385457945832i</v>
      </c>
      <c r="W1741" t="str">
        <f t="shared" si="896"/>
        <v>0.0000422724040713873-0.000811972953814987i</v>
      </c>
      <c r="X1741" t="str">
        <f t="shared" si="897"/>
        <v>0.0000455578279094194-0.000811616450301811i</v>
      </c>
      <c r="Y1741" t="str">
        <f t="shared" si="898"/>
        <v>0.009+0.807766303091008i</v>
      </c>
      <c r="Z1741" t="str">
        <f t="shared" si="899"/>
        <v>-0.0120602142103051-0.000812666821106535i</v>
      </c>
      <c r="AA1741" t="str">
        <f t="shared" si="900"/>
        <v>0.166672418409809-14.8688551583359i</v>
      </c>
      <c r="AB1741" t="str">
        <f t="shared" si="901"/>
        <v>0.595144758444154-0.213553966299958i</v>
      </c>
      <c r="AC1741" t="str">
        <f t="shared" si="902"/>
        <v>0.923304801326035-0.905423261826392i</v>
      </c>
      <c r="AD1741" t="str">
        <f t="shared" si="903"/>
        <v>0.444217111745975+0.204320977975252i</v>
      </c>
      <c r="AE1741" t="str">
        <f t="shared" si="904"/>
        <v>-0.00519130864388301-0.00282515527012432i</v>
      </c>
      <c r="AF1741" t="str">
        <f t="shared" si="905"/>
        <v>-4.01164588735751-0.568126711716227i</v>
      </c>
      <c r="AG1741" t="str">
        <f t="shared" si="906"/>
        <v>1.01126564911885-0.0237868217031847i</v>
      </c>
      <c r="AH1741" t="str">
        <f t="shared" si="907"/>
        <v>0.0186639825779101+0.0145627417173499i</v>
      </c>
      <c r="AI1741">
        <f t="shared" si="908"/>
        <v>-32.51488162796646</v>
      </c>
      <c r="AJ1741">
        <f t="shared" si="909"/>
        <v>37.963458580065286</v>
      </c>
      <c r="AK1741"/>
      <c r="AL1741"/>
      <c r="AM1741"/>
      <c r="AN1741"/>
    </row>
    <row r="1742" spans="1:40" x14ac:dyDescent="0.35">
      <c r="A1742"/>
      <c r="B1742">
        <f t="shared" si="875"/>
        <v>160800</v>
      </c>
      <c r="C1742" s="237" t="str">
        <f t="shared" si="878"/>
        <v>-8.18080850332106E-07+0.0042153371469775i</v>
      </c>
      <c r="D1742" s="208" t="str">
        <f t="shared" si="879"/>
        <v>-1.64875179166644+0.0323175847934942i</v>
      </c>
      <c r="E1742" t="str">
        <f t="shared" si="880"/>
        <v>36500</v>
      </c>
      <c r="F1742" t="str">
        <f t="shared" si="881"/>
        <v>0.21505376344086</v>
      </c>
      <c r="G1742" t="str">
        <f t="shared" si="876"/>
        <v>0.21505376344086</v>
      </c>
      <c r="H1742" t="str">
        <f t="shared" si="882"/>
        <v>2.36308504063591+0.600143483657503i</v>
      </c>
      <c r="I1742" t="str">
        <f t="shared" si="883"/>
        <v>631.460123371548i</v>
      </c>
      <c r="J1742" t="str">
        <f t="shared" si="877"/>
        <v>-538.737018796025+138.143268269747i</v>
      </c>
      <c r="K1742" t="str">
        <f t="shared" si="884"/>
        <v>0.282011005751347-1.09979856716204i</v>
      </c>
      <c r="L1742" t="str">
        <f t="shared" si="885"/>
        <v>0.0870213985914617-0.288226588618444i</v>
      </c>
      <c r="M1742" t="str">
        <f t="shared" si="886"/>
        <v>0.369032404342809-1.38802515578048i</v>
      </c>
      <c r="N1742" t="str">
        <f t="shared" si="887"/>
        <v>-2.00570582989444i</v>
      </c>
      <c r="O1742" t="str">
        <f t="shared" si="888"/>
        <v>-0.421328330713205-0.906908174920937i</v>
      </c>
      <c r="P1742" t="str">
        <f t="shared" si="889"/>
        <v>1.4213283307132+0.906908174920937i</v>
      </c>
      <c r="Q1742" t="str">
        <f t="shared" si="890"/>
        <v>-1.4213283307132+1.0987976549735i</v>
      </c>
      <c r="R1742" t="str">
        <f t="shared" si="891"/>
        <v>-0.31716683840893-0.883265552421714i</v>
      </c>
      <c r="S1742" t="str">
        <f t="shared" si="892"/>
        <v>0.223954017131071i</v>
      </c>
      <c r="T1742" t="str">
        <f t="shared" si="893"/>
        <v>0.197810868658337-0.0710307875624411i</v>
      </c>
      <c r="U1742" t="str">
        <f t="shared" si="894"/>
        <v>0.0000500000000000002-0.000883722809456601i</v>
      </c>
      <c r="V1742" t="str">
        <f t="shared" si="895"/>
        <v>0.00002-0.00989769546591386i</v>
      </c>
      <c r="W1742" t="str">
        <f t="shared" si="896"/>
        <v>0.0000422724026045349-0.000811468221435359i</v>
      </c>
      <c r="X1742" t="str">
        <f t="shared" si="897"/>
        <v>0.0000455537321582129-0.000811111956149449i</v>
      </c>
      <c r="Y1742" t="str">
        <f t="shared" si="898"/>
        <v>0.009+0.808268957915582i</v>
      </c>
      <c r="Z1742" t="str">
        <f t="shared" si="899"/>
        <v>-0.0120452097324644-0.000811931398065349i</v>
      </c>
      <c r="AA1742" t="str">
        <f t="shared" si="900"/>
        <v>0.166464713314424-14.8595921069222i</v>
      </c>
      <c r="AB1742" t="str">
        <f t="shared" si="901"/>
        <v>0.595047333956022-0.21367218623781i</v>
      </c>
      <c r="AC1742" t="str">
        <f t="shared" si="902"/>
        <v>0.923009378758877-0.90479262903959i</v>
      </c>
      <c r="AD1742" t="str">
        <f t="shared" si="903"/>
        <v>0.44449003983539+0.204222329506803i</v>
      </c>
      <c r="AE1742" t="str">
        <f t="shared" si="904"/>
        <v>-0.00518816123229613-0.00282079621043158i</v>
      </c>
      <c r="AF1742" t="str">
        <f t="shared" si="905"/>
        <v>-4.01183683230235-0.567825898864009i</v>
      </c>
      <c r="AG1742" t="str">
        <f t="shared" si="906"/>
        <v>1.01125332176999-0.0237868204511553i</v>
      </c>
      <c r="AH1742" t="str">
        <f t="shared" si="907"/>
        <v>0.018656464081328+0.0145426710532074i</v>
      </c>
      <c r="AI1742">
        <f t="shared" si="908"/>
        <v>-32.521588231886945</v>
      </c>
      <c r="AJ1742">
        <f t="shared" si="909"/>
        <v>37.936333566673909</v>
      </c>
      <c r="AK1742"/>
      <c r="AL1742"/>
      <c r="AM1742"/>
      <c r="AN1742"/>
    </row>
    <row r="1743" spans="1:40" x14ac:dyDescent="0.35">
      <c r="A1743"/>
      <c r="B1743">
        <f t="shared" si="875"/>
        <v>160900</v>
      </c>
      <c r="C1743" s="237" t="str">
        <f t="shared" si="878"/>
        <v>-8.17064285261519E-07+0.0042127172981088i</v>
      </c>
      <c r="D1743" s="208" t="str">
        <f t="shared" si="879"/>
        <v>-1.64875178387278+0.0322974992855008i</v>
      </c>
      <c r="E1743" t="str">
        <f t="shared" si="880"/>
        <v>36500</v>
      </c>
      <c r="F1743" t="str">
        <f t="shared" si="881"/>
        <v>0.21505376344086</v>
      </c>
      <c r="G1743" t="str">
        <f t="shared" si="876"/>
        <v>0.21505376344086</v>
      </c>
      <c r="H1743" t="str">
        <f t="shared" si="882"/>
        <v>2.36327567078895+0.599822870570872i</v>
      </c>
      <c r="I1743" t="str">
        <f t="shared" si="883"/>
        <v>631.852822453247i</v>
      </c>
      <c r="J1743" t="str">
        <f t="shared" si="877"/>
        <v>-539.408542238153+138.229178262452i</v>
      </c>
      <c r="K1743" t="str">
        <f t="shared" si="884"/>
        <v>0.281680948126882-1.09919708353395i</v>
      </c>
      <c r="L1743" t="str">
        <f t="shared" si="885"/>
        <v>0.0869222872452742-0.288077359738452i</v>
      </c>
      <c r="M1743" t="str">
        <f t="shared" si="886"/>
        <v>0.368603235372156-1.3872744432724i</v>
      </c>
      <c r="N1743" t="str">
        <f t="shared" si="887"/>
        <v>-2.00695315939064i</v>
      </c>
      <c r="O1743" t="str">
        <f t="shared" si="888"/>
        <v>-0.42245921597903-0.90638193430495i</v>
      </c>
      <c r="P1743" t="str">
        <f t="shared" si="889"/>
        <v>1.42245921597903+0.90638193430495i</v>
      </c>
      <c r="Q1743" t="str">
        <f t="shared" si="890"/>
        <v>-1.42245921597903+1.10057122508569i</v>
      </c>
      <c r="R1743" t="str">
        <f t="shared" si="891"/>
        <v>-0.317145044991768-0.882571978794719i</v>
      </c>
      <c r="S1743" t="str">
        <f t="shared" si="892"/>
        <v>0.224093292017346i</v>
      </c>
      <c r="T1743" t="str">
        <f t="shared" si="893"/>
        <v>0.197778460170372-0.0710700771791946i</v>
      </c>
      <c r="U1743" t="str">
        <f t="shared" si="894"/>
        <v>0.0000499999999999999-0.000883173572160477i</v>
      </c>
      <c r="V1743" t="str">
        <f t="shared" si="895"/>
        <v>0.00002-0.0098915440081973i</v>
      </c>
      <c r="W1743" t="str">
        <f t="shared" si="896"/>
        <v>0.00004227240113677-0.000810964116582588i</v>
      </c>
      <c r="X1743" t="str">
        <f t="shared" si="897"/>
        <v>0.0000455496440373991-0.000810608089196846i</v>
      </c>
      <c r="Y1743" t="str">
        <f t="shared" si="898"/>
        <v>0.009+0.808771612740156i</v>
      </c>
      <c r="Z1743" t="str">
        <f t="shared" si="899"/>
        <v>-0.0120302332523388-0.000811197318669247i</v>
      </c>
      <c r="AA1743" t="str">
        <f t="shared" si="900"/>
        <v>0.166257396524804-14.8503405998529i</v>
      </c>
      <c r="AB1743" t="str">
        <f t="shared" si="901"/>
        <v>0.594949843941991-0.213790375808787i</v>
      </c>
      <c r="AC1743" t="str">
        <f t="shared" si="902"/>
        <v>0.922714512784045-0.904162537744175i</v>
      </c>
      <c r="AD1743" t="str">
        <f t="shared" si="903"/>
        <v>0.444762886780929+0.204123336078452i</v>
      </c>
      <c r="AE1743" t="str">
        <f t="shared" si="904"/>
        <v>-0.00518501696705347-0.00281644180646961i</v>
      </c>
      <c r="AF1743" t="str">
        <f t="shared" si="905"/>
        <v>-4.01202745466173-0.567525371285371i</v>
      </c>
      <c r="AG1743" t="str">
        <f t="shared" si="906"/>
        <v>1.01124099118887-0.0237868148924082i</v>
      </c>
      <c r="AH1743" t="str">
        <f t="shared" si="907"/>
        <v>0.0186489486783116+0.0145226209671788i</v>
      </c>
      <c r="AI1743">
        <f t="shared" si="908"/>
        <v>-32.5282925238063</v>
      </c>
      <c r="AJ1743">
        <f t="shared" si="909"/>
        <v>37.909201371637273</v>
      </c>
      <c r="AK1743"/>
      <c r="AL1743"/>
      <c r="AM1743"/>
      <c r="AN1743"/>
    </row>
    <row r="1744" spans="1:40" x14ac:dyDescent="0.35">
      <c r="A1744"/>
      <c r="B1744">
        <f t="shared" si="875"/>
        <v>161000</v>
      </c>
      <c r="C1744" s="237" t="str">
        <f t="shared" si="878"/>
        <v>-8.16049613823136E-07+0.00421010070371039i</v>
      </c>
      <c r="D1744" s="208" t="str">
        <f t="shared" si="879"/>
        <v>-1.64875177609363+0.0322774387284463i</v>
      </c>
      <c r="E1744" t="str">
        <f t="shared" si="880"/>
        <v>36500</v>
      </c>
      <c r="F1744" t="str">
        <f t="shared" si="881"/>
        <v>0.21505376344086</v>
      </c>
      <c r="G1744" t="str">
        <f t="shared" si="876"/>
        <v>0.21505376344086</v>
      </c>
      <c r="H1744" t="str">
        <f t="shared" si="882"/>
        <v>2.36346597904851+0.599502567371207i</v>
      </c>
      <c r="I1744" t="str">
        <f t="shared" si="883"/>
        <v>632.245521534946i</v>
      </c>
      <c r="J1744" t="str">
        <f t="shared" si="877"/>
        <v>-540.080483164548+138.315088255157i</v>
      </c>
      <c r="K1744" t="str">
        <f t="shared" si="884"/>
        <v>0.281351457699795-1.09859620617268i</v>
      </c>
      <c r="L1744" t="str">
        <f t="shared" si="885"/>
        <v>0.0868233399970979-0.28792826675301i</v>
      </c>
      <c r="M1744" t="str">
        <f t="shared" si="886"/>
        <v>0.368174797696893-1.38652447292569i</v>
      </c>
      <c r="N1744" t="str">
        <f t="shared" si="887"/>
        <v>-2.00820048888684i</v>
      </c>
      <c r="O1744" t="str">
        <f t="shared" si="888"/>
        <v>-0.423589443969849-0.905854283512152i</v>
      </c>
      <c r="P1744" t="str">
        <f t="shared" si="889"/>
        <v>1.42358944396985+0.905854283512152i</v>
      </c>
      <c r="Q1744" t="str">
        <f t="shared" si="890"/>
        <v>-1.42358944396985+1.10234620537469i</v>
      </c>
      <c r="R1744" t="str">
        <f t="shared" si="891"/>
        <v>-0.317123233584945-0.881879169593826i</v>
      </c>
      <c r="S1744" t="str">
        <f t="shared" si="892"/>
        <v>0.224232566903622i</v>
      </c>
      <c r="T1744" t="str">
        <f t="shared" si="893"/>
        <v>0.197746029896858-0.0711093566915291i</v>
      </c>
      <c r="U1744" t="str">
        <f t="shared" si="894"/>
        <v>0.0000500000000000001-0.000882625017146716i</v>
      </c>
      <c r="V1744" t="str">
        <f t="shared" si="895"/>
        <v>0.00002-0.00988540019204322i</v>
      </c>
      <c r="W1744" t="str">
        <f t="shared" si="896"/>
        <v>0.0000422723996680933-0.000810460638087382i</v>
      </c>
      <c r="X1744" t="str">
        <f t="shared" si="897"/>
        <v>0.0000455455635280253-0.000810104848275389i</v>
      </c>
      <c r="Y1744" t="str">
        <f t="shared" si="898"/>
        <v>0.009+0.809274267564731i</v>
      </c>
      <c r="Z1744" t="str">
        <f t="shared" si="899"/>
        <v>-0.0120152847002959-0.000810464579345113i</v>
      </c>
      <c r="AA1744" t="str">
        <f t="shared" si="900"/>
        <v>0.166050467072917-14.8411006155413i</v>
      </c>
      <c r="AB1744" t="str">
        <f t="shared" si="901"/>
        <v>0.594852288393477-0.213908534984025i</v>
      </c>
      <c r="AC1744" t="str">
        <f t="shared" si="902"/>
        <v>0.92242020221577-0.903532987226788i</v>
      </c>
      <c r="AD1744" t="str">
        <f t="shared" si="903"/>
        <v>0.445035652164518+0.20402399772526i</v>
      </c>
      <c r="AE1744" t="str">
        <f t="shared" si="904"/>
        <v>-0.00518187583904585-0.00281209205098663i</v>
      </c>
      <c r="AF1744" t="str">
        <f t="shared" si="905"/>
        <v>-4.01221775514214-0.567225128642761i</v>
      </c>
      <c r="AG1744" t="str">
        <f t="shared" si="906"/>
        <v>1.0112286573832-0.0237868050124002i</v>
      </c>
      <c r="AH1744" t="str">
        <f t="shared" si="907"/>
        <v>0.0186414363545834+0.0145025914268926i</v>
      </c>
      <c r="AI1744">
        <f t="shared" si="908"/>
        <v>-32.53499450879228</v>
      </c>
      <c r="AJ1744">
        <f t="shared" si="909"/>
        <v>37.882062001771693</v>
      </c>
      <c r="AK1744"/>
      <c r="AL1744"/>
      <c r="AM1744"/>
      <c r="AN1744"/>
    </row>
    <row r="1745" spans="1:40" x14ac:dyDescent="0.35">
      <c r="A1745"/>
      <c r="B1745">
        <f t="shared" si="875"/>
        <v>161100</v>
      </c>
      <c r="C1745" s="237" t="str">
        <f t="shared" si="878"/>
        <v>-8.15036831316662E-07+0.00420748735772179i</v>
      </c>
      <c r="D1745" s="208" t="str">
        <f t="shared" si="879"/>
        <v>-1.64875176832896+0.0322574030758671i</v>
      </c>
      <c r="E1745" t="str">
        <f t="shared" si="880"/>
        <v>36500</v>
      </c>
      <c r="F1745" t="str">
        <f t="shared" si="881"/>
        <v>0.21505376344086</v>
      </c>
      <c r="G1745" t="str">
        <f t="shared" si="876"/>
        <v>0.21505376344086</v>
      </c>
      <c r="H1745" t="str">
        <f t="shared" si="882"/>
        <v>2.36365596611931+0.599182573674833i</v>
      </c>
      <c r="I1745" t="str">
        <f t="shared" si="883"/>
        <v>632.638220616645i</v>
      </c>
      <c r="J1745" t="str">
        <f t="shared" si="877"/>
        <v>-540.752841575208+138.400998247862i</v>
      </c>
      <c r="K1745" t="str">
        <f t="shared" si="884"/>
        <v>0.281022533199575-1.09799593426474i</v>
      </c>
      <c r="L1745" t="str">
        <f t="shared" si="885"/>
        <v>0.0867245564968794-0.287779309514547i</v>
      </c>
      <c r="M1745" t="str">
        <f t="shared" si="886"/>
        <v>0.367747089696454-1.38577524377929i</v>
      </c>
      <c r="N1745" t="str">
        <f t="shared" si="887"/>
        <v>-2.00944781838304i</v>
      </c>
      <c r="O1745" t="str">
        <f t="shared" si="888"/>
        <v>-0.42471901292722-0.905325223363476i</v>
      </c>
      <c r="P1745" t="str">
        <f t="shared" si="889"/>
        <v>1.42471901292722+0.905325223363476i</v>
      </c>
      <c r="Q1745" t="str">
        <f t="shared" si="890"/>
        <v>-1.42471901292722+1.10412259501956i</v>
      </c>
      <c r="R1745" t="str">
        <f t="shared" si="891"/>
        <v>-0.317101404179167-0.881187123382803i</v>
      </c>
      <c r="S1745" t="str">
        <f t="shared" si="892"/>
        <v>0.224371841789897i</v>
      </c>
      <c r="T1745" t="str">
        <f t="shared" si="893"/>
        <v>0.197713577834941-0.0711486260898422i</v>
      </c>
      <c r="U1745" t="str">
        <f t="shared" si="894"/>
        <v>0.0000499999999999999-0.000882077143144758i</v>
      </c>
      <c r="V1745" t="str">
        <f t="shared" si="895"/>
        <v>0.00002-0.00987926400322132i</v>
      </c>
      <c r="W1745" t="str">
        <f t="shared" si="896"/>
        <v>0.0000422723981985035-0.000809957784783313i</v>
      </c>
      <c r="X1745" t="str">
        <f t="shared" si="897"/>
        <v>0.0000455414906111951-0.000809602232219343i</v>
      </c>
      <c r="Y1745" t="str">
        <f t="shared" si="898"/>
        <v>0.009+0.809776922389305i</v>
      </c>
      <c r="Z1745" t="str">
        <f t="shared" si="899"/>
        <v>-0.0120003640069198-0.000809733176531994i</v>
      </c>
      <c r="AA1745" t="str">
        <f t="shared" si="900"/>
        <v>0.165843923993751-14.8318721324548i</v>
      </c>
      <c r="AB1745" t="str">
        <f t="shared" si="901"/>
        <v>0.594754667301895-0.214026663734638i</v>
      </c>
      <c r="AC1745" t="str">
        <f t="shared" si="902"/>
        <v>0.922126445871518-0.902903976775009i</v>
      </c>
      <c r="AD1745" t="str">
        <f t="shared" si="903"/>
        <v>0.445308335568009+0.203924314482765i</v>
      </c>
      <c r="AE1745" t="str">
        <f t="shared" si="904"/>
        <v>-0.00517873783919346-0.00280774693675042i</v>
      </c>
      <c r="AF1745" t="str">
        <f t="shared" si="905"/>
        <v>-4.01240773444827-0.566925170598966i</v>
      </c>
      <c r="AG1745" t="str">
        <f t="shared" si="906"/>
        <v>1.01121632036069-0.0237867907966209i</v>
      </c>
      <c r="AH1745" t="str">
        <f t="shared" si="907"/>
        <v>0.0186339270959132+0.0144825824000637i</v>
      </c>
      <c r="AI1745">
        <f t="shared" si="908"/>
        <v>-32.541694191904938</v>
      </c>
      <c r="AJ1745">
        <f t="shared" si="909"/>
        <v>37.854915463875663</v>
      </c>
      <c r="AK1745"/>
      <c r="AL1745"/>
      <c r="AM1745"/>
      <c r="AN1745"/>
    </row>
    <row r="1746" spans="1:40" x14ac:dyDescent="0.35">
      <c r="A1746"/>
      <c r="B1746">
        <f t="shared" si="875"/>
        <v>161200</v>
      </c>
      <c r="C1746" s="237" t="str">
        <f t="shared" si="878"/>
        <v>-8.14025933056361E-07+0.00420487725409753i</v>
      </c>
      <c r="D1746" s="208" t="str">
        <f t="shared" si="879"/>
        <v>-1.64875176057875+0.0322373922814144i</v>
      </c>
      <c r="E1746" t="str">
        <f t="shared" si="880"/>
        <v>36500</v>
      </c>
      <c r="F1746" t="str">
        <f t="shared" si="881"/>
        <v>0.21505376344086</v>
      </c>
      <c r="G1746" t="str">
        <f t="shared" si="876"/>
        <v>0.21505376344086</v>
      </c>
      <c r="H1746" t="str">
        <f t="shared" si="882"/>
        <v>2.3638456327042+0.598862889098505i</v>
      </c>
      <c r="I1746" t="str">
        <f t="shared" si="883"/>
        <v>633.030919698343i</v>
      </c>
      <c r="J1746" t="str">
        <f t="shared" si="877"/>
        <v>-541.425617470135+138.486908240567i</v>
      </c>
      <c r="K1746" t="str">
        <f t="shared" si="884"/>
        <v>0.280694173359176-1.09739626699777i</v>
      </c>
      <c r="L1746" t="str">
        <f t="shared" si="885"/>
        <v>0.0866259363954606-0.287630487875587i</v>
      </c>
      <c r="M1746" t="str">
        <f t="shared" si="886"/>
        <v>0.367320109754637-1.38502675487336i</v>
      </c>
      <c r="N1746" t="str">
        <f t="shared" si="887"/>
        <v>-2.01069514787925i</v>
      </c>
      <c r="O1746" t="str">
        <f t="shared" si="888"/>
        <v>-0.425847921093734-0.904794754682047i</v>
      </c>
      <c r="P1746" t="str">
        <f t="shared" si="889"/>
        <v>1.42584792109373+0.904794754682047i</v>
      </c>
      <c r="Q1746" t="str">
        <f t="shared" si="890"/>
        <v>-1.42584792109373+1.1059003931972i</v>
      </c>
      <c r="R1746" t="str">
        <f t="shared" si="891"/>
        <v>-0.317079556765117-0.880495838728971i</v>
      </c>
      <c r="S1746" t="str">
        <f t="shared" si="892"/>
        <v>0.224511116676173i</v>
      </c>
      <c r="T1746" t="str">
        <f t="shared" si="893"/>
        <v>0.197681103981765-0.0711878853645224i</v>
      </c>
      <c r="U1746" t="str">
        <f t="shared" si="894"/>
        <v>0.0000500000000000001-0.000881529948887227i</v>
      </c>
      <c r="V1746" t="str">
        <f t="shared" si="895"/>
        <v>0.00002-0.00987313542753693i</v>
      </c>
      <c r="W1746" t="str">
        <f t="shared" si="896"/>
        <v>0.0000422723967280018-0.000809455555506899i</v>
      </c>
      <c r="X1746" t="str">
        <f t="shared" si="897"/>
        <v>0.0000455374252680744-0.000809100239865905i</v>
      </c>
      <c r="Y1746" t="str">
        <f t="shared" si="898"/>
        <v>0.009+0.810279577213879i</v>
      </c>
      <c r="Z1746" t="str">
        <f t="shared" si="899"/>
        <v>-0.0119854711030106-0.000809003106681144i</v>
      </c>
      <c r="AA1746" t="str">
        <f t="shared" si="900"/>
        <v>0.165637766325296-14.8226551291146i</v>
      </c>
      <c r="AB1746" t="str">
        <f t="shared" si="901"/>
        <v>0.594656980658655-0.214144762031713i</v>
      </c>
      <c r="AC1746" t="str">
        <f t="shared" si="902"/>
        <v>0.921833242571987-0.902275505677317i</v>
      </c>
      <c r="AD1746" t="str">
        <f t="shared" si="903"/>
        <v>0.445580936573187+0.203824286386981i</v>
      </c>
      <c r="AE1746" t="str">
        <f t="shared" si="904"/>
        <v>-0.0051756029584462-0.00280340645654852i</v>
      </c>
      <c r="AF1746" t="str">
        <f t="shared" si="905"/>
        <v>-4.01259739328295-0.566625496817091i</v>
      </c>
      <c r="AG1746" t="str">
        <f t="shared" si="906"/>
        <v>1.01120398012907-0.0237867722305923i</v>
      </c>
      <c r="AH1746" t="str">
        <f t="shared" si="907"/>
        <v>0.0186264208881201+0.0144625938544931i</v>
      </c>
      <c r="AI1746">
        <f t="shared" si="908"/>
        <v>-32.548391578195968</v>
      </c>
      <c r="AJ1746">
        <f t="shared" si="909"/>
        <v>37.827761764726453</v>
      </c>
      <c r="AK1746"/>
      <c r="AL1746"/>
      <c r="AM1746"/>
      <c r="AN1746"/>
    </row>
    <row r="1747" spans="1:40" x14ac:dyDescent="0.35">
      <c r="A1747"/>
      <c r="B1747">
        <f t="shared" si="875"/>
        <v>161300</v>
      </c>
      <c r="C1747" s="237" t="str">
        <f t="shared" si="878"/>
        <v>-8.13016914371062E-07+0.00420227038680727i</v>
      </c>
      <c r="D1747" s="208" t="str">
        <f t="shared" si="879"/>
        <v>-1.64875175284293+0.0322174062988557i</v>
      </c>
      <c r="E1747" t="str">
        <f t="shared" si="880"/>
        <v>36500</v>
      </c>
      <c r="F1747" t="str">
        <f t="shared" si="881"/>
        <v>0.21505376344086</v>
      </c>
      <c r="G1747" t="str">
        <f t="shared" si="876"/>
        <v>0.21505376344086</v>
      </c>
      <c r="H1747" t="str">
        <f t="shared" si="882"/>
        <v>2.36403497950411+0.598543513259414i</v>
      </c>
      <c r="I1747" t="str">
        <f t="shared" si="883"/>
        <v>633.423618780042i</v>
      </c>
      <c r="J1747" t="str">
        <f t="shared" si="877"/>
        <v>-542.098810849328+138.572818233272i</v>
      </c>
      <c r="K1747" t="str">
        <f t="shared" si="884"/>
        <v>0.280366376915018-1.09679720356061i</v>
      </c>
      <c r="L1747" t="str">
        <f t="shared" si="885"/>
        <v>0.0865274793445799-0.287481801688752i</v>
      </c>
      <c r="M1747" t="str">
        <f t="shared" si="886"/>
        <v>0.366893856259598-1.38427900524936i</v>
      </c>
      <c r="N1747" t="str">
        <f t="shared" si="887"/>
        <v>-2.01194247737545i</v>
      </c>
      <c r="O1747" t="str">
        <f t="shared" si="888"/>
        <v>-0.426976166712982-0.904262878293192i</v>
      </c>
      <c r="P1747" t="str">
        <f t="shared" si="889"/>
        <v>1.42697616671298+0.904262878293192i</v>
      </c>
      <c r="Q1747" t="str">
        <f t="shared" si="890"/>
        <v>-1.42697616671298+1.10767959908226i</v>
      </c>
      <c r="R1747" t="str">
        <f t="shared" si="891"/>
        <v>-0.317057691333483-0.879805314203214i</v>
      </c>
      <c r="S1747" t="str">
        <f t="shared" si="892"/>
        <v>0.224650391562448i</v>
      </c>
      <c r="T1747" t="str">
        <f t="shared" si="893"/>
        <v>0.197648608334475-0.0712271345059527i</v>
      </c>
      <c r="U1747" t="str">
        <f t="shared" si="894"/>
        <v>0.0000499999999999998-0.000880983433109859i</v>
      </c>
      <c r="V1747" t="str">
        <f t="shared" si="895"/>
        <v>0.00002-0.00986701445083044i</v>
      </c>
      <c r="W1747" t="str">
        <f t="shared" si="896"/>
        <v>0.0000422723952565876-0.000808953949097507i</v>
      </c>
      <c r="X1747" t="str">
        <f t="shared" si="897"/>
        <v>0.0000455333674798845-0.000808598870055115i</v>
      </c>
      <c r="Y1747" t="str">
        <f t="shared" si="898"/>
        <v>0.009+0.810782232038454i</v>
      </c>
      <c r="Z1747" t="str">
        <f t="shared" si="899"/>
        <v>-0.0119706059195824-0.000808274366255866i</v>
      </c>
      <c r="AA1747" t="str">
        <f t="shared" si="900"/>
        <v>0.165431993108538-14.8134495840949i</v>
      </c>
      <c r="AB1747" t="str">
        <f t="shared" si="901"/>
        <v>0.594559228455168-0.214262829846321i</v>
      </c>
      <c r="AC1747" t="str">
        <f t="shared" si="902"/>
        <v>0.92154059114107-0.901647573223158i</v>
      </c>
      <c r="AD1747" t="str">
        <f t="shared" si="903"/>
        <v>0.44585345476176+0.203723913474411i</v>
      </c>
      <c r="AE1747" t="str">
        <f t="shared" si="904"/>
        <v>-0.0051724711877827-0.00279907060318783i</v>
      </c>
      <c r="AF1747" t="str">
        <f t="shared" si="905"/>
        <v>-4.01278673234704-0.566326106960558i</v>
      </c>
      <c r="AG1747" t="str">
        <f t="shared" si="906"/>
        <v>1.01119163669608-0.0237867492998677i</v>
      </c>
      <c r="AH1747" t="str">
        <f t="shared" si="907"/>
        <v>0.018618917717068+0.0144426257580664i</v>
      </c>
      <c r="AI1747">
        <f t="shared" si="908"/>
        <v>-32.555086672710267</v>
      </c>
      <c r="AJ1747">
        <f t="shared" si="909"/>
        <v>37.800600911084402</v>
      </c>
      <c r="AK1747"/>
      <c r="AL1747"/>
      <c r="AM1747"/>
      <c r="AN1747"/>
    </row>
    <row r="1748" spans="1:40" x14ac:dyDescent="0.35">
      <c r="A1748"/>
      <c r="B1748">
        <f t="shared" si="875"/>
        <v>161400</v>
      </c>
      <c r="C1748" s="237" t="str">
        <f t="shared" si="878"/>
        <v>-8.12009770604014E-07+0.00419966674983546i</v>
      </c>
      <c r="D1748" s="208" t="str">
        <f t="shared" si="879"/>
        <v>-1.64875174512151+0.0321974450820719i</v>
      </c>
      <c r="E1748" t="str">
        <f t="shared" si="880"/>
        <v>36500</v>
      </c>
      <c r="F1748" t="str">
        <f t="shared" si="881"/>
        <v>0.21505376344086</v>
      </c>
      <c r="G1748" t="str">
        <f t="shared" si="876"/>
        <v>0.21505376344086</v>
      </c>
      <c r="H1748" t="str">
        <f t="shared" si="882"/>
        <v>2.36422400721823+0.598224445775211i</v>
      </c>
      <c r="I1748" t="str">
        <f t="shared" si="883"/>
        <v>633.816317861741i</v>
      </c>
      <c r="J1748" t="str">
        <f t="shared" si="877"/>
        <v>-542.772421712787+138.658728225977i</v>
      </c>
      <c r="K1748" t="str">
        <f t="shared" si="884"/>
        <v>0.280039142606965-1.09619874314323i</v>
      </c>
      <c r="L1748" t="str">
        <f t="shared" si="885"/>
        <v>0.0864291849968679-0.287333250806762i</v>
      </c>
      <c r="M1748" t="str">
        <f t="shared" si="886"/>
        <v>0.366468327603833-1.38353199394999i</v>
      </c>
      <c r="N1748" t="str">
        <f t="shared" si="887"/>
        <v>-2.01318980687165i</v>
      </c>
      <c r="O1748" t="str">
        <f t="shared" si="888"/>
        <v>-0.428103748029614-0.903729595024417i</v>
      </c>
      <c r="P1748" t="str">
        <f t="shared" si="889"/>
        <v>1.42810374802961+0.903729595024417i</v>
      </c>
      <c r="Q1748" t="str">
        <f t="shared" si="890"/>
        <v>-1.42810374802961+1.10946021184723i</v>
      </c>
      <c r="R1748" t="str">
        <f t="shared" si="891"/>
        <v>-0.317035807874942-0.879115548379947i</v>
      </c>
      <c r="S1748" t="str">
        <f t="shared" si="892"/>
        <v>0.224789666448724i</v>
      </c>
      <c r="T1748" t="str">
        <f t="shared" si="893"/>
        <v>0.197616090890215-0.07126637350451i</v>
      </c>
      <c r="U1748" t="str">
        <f t="shared" si="894"/>
        <v>0.00005-0.000880437594551554i</v>
      </c>
      <c r="V1748" t="str">
        <f t="shared" si="895"/>
        <v>0.00002-0.00986090105897736i</v>
      </c>
      <c r="W1748" t="str">
        <f t="shared" si="896"/>
        <v>0.0000422723937842613-0.000808452964397398i</v>
      </c>
      <c r="X1748" t="str">
        <f t="shared" si="897"/>
        <v>0.0000455293172279069-0.000808098121629932i</v>
      </c>
      <c r="Y1748" t="str">
        <f t="shared" si="898"/>
        <v>0.009+0.811284886863028i</v>
      </c>
      <c r="Z1748" t="str">
        <f t="shared" si="899"/>
        <v>-0.0119557683878644-0.000807546951731557i</v>
      </c>
      <c r="AA1748" t="str">
        <f t="shared" si="900"/>
        <v>0.165226603387446-14.8042554760239i</v>
      </c>
      <c r="AB1748" t="str">
        <f t="shared" si="901"/>
        <v>0.594461410682842-0.214380867149513i</v>
      </c>
      <c r="AC1748" t="str">
        <f t="shared" si="902"/>
        <v>0.921248490405863-0.901020178702898i</v>
      </c>
      <c r="AD1748" t="str">
        <f t="shared" si="903"/>
        <v>0.446125889715369+0.203623195782036i</v>
      </c>
      <c r="AE1748" t="str">
        <f t="shared" si="904"/>
        <v>-0.00516934251821128-0.00279473936949497i</v>
      </c>
      <c r="AF1748" t="str">
        <f t="shared" si="905"/>
        <v>-4.01297575233974-0.566027000693139i</v>
      </c>
      <c r="AG1748" t="str">
        <f t="shared" si="906"/>
        <v>1.01117929006945-0.0237867219900335i</v>
      </c>
      <c r="AH1748" t="str">
        <f t="shared" si="907"/>
        <v>0.0186114175686714+0.0144226780787569i</v>
      </c>
      <c r="AI1748">
        <f t="shared" si="908"/>
        <v>-32.561779480483523</v>
      </c>
      <c r="AJ1748">
        <f t="shared" si="909"/>
        <v>37.773432909690449</v>
      </c>
      <c r="AK1748"/>
      <c r="AL1748"/>
      <c r="AM1748"/>
      <c r="AN1748"/>
    </row>
    <row r="1749" spans="1:40" x14ac:dyDescent="0.35">
      <c r="A1749"/>
      <c r="B1749">
        <f t="shared" si="875"/>
        <v>161500</v>
      </c>
      <c r="C1749" s="237" t="str">
        <f t="shared" si="878"/>
        <v>-8.11004497112896E-07+0.00419706633718152i</v>
      </c>
      <c r="D1749" s="208" t="str">
        <f t="shared" si="879"/>
        <v>-1.6487517374144+0.0321775085850583i</v>
      </c>
      <c r="E1749" t="str">
        <f t="shared" si="880"/>
        <v>36500</v>
      </c>
      <c r="F1749" t="str">
        <f t="shared" si="881"/>
        <v>0.21505376344086</v>
      </c>
      <c r="G1749" t="str">
        <f t="shared" si="876"/>
        <v>0.21505376344086</v>
      </c>
      <c r="H1749" t="str">
        <f t="shared" si="882"/>
        <v>2.36441271654373+0.597905686263955i</v>
      </c>
      <c r="I1749" t="str">
        <f t="shared" si="883"/>
        <v>634.209016943439i</v>
      </c>
      <c r="J1749" t="str">
        <f t="shared" si="877"/>
        <v>-543.446450060512+138.744638218682i</v>
      </c>
      <c r="K1749" t="str">
        <f t="shared" si="884"/>
        <v>0.279712469178321-1.09560088493676i</v>
      </c>
      <c r="L1749" t="str">
        <f t="shared" si="885"/>
        <v>0.0863310530058432-0.28718483508243i</v>
      </c>
      <c r="M1749" t="str">
        <f t="shared" si="886"/>
        <v>0.366043522184164-1.38278572001919i</v>
      </c>
      <c r="N1749" t="str">
        <f t="shared" si="887"/>
        <v>-2.01443713636786i</v>
      </c>
      <c r="O1749" t="str">
        <f t="shared" si="888"/>
        <v>-0.429230663289314-0.903194905705416i</v>
      </c>
      <c r="P1749" t="str">
        <f t="shared" si="889"/>
        <v>1.42923066328931+0.903194905705416i</v>
      </c>
      <c r="Q1749" t="str">
        <f t="shared" si="890"/>
        <v>-1.42923066328931+1.11124223066244i</v>
      </c>
      <c r="R1749" t="str">
        <f t="shared" si="891"/>
        <v>-0.317013906380154-0.8784265398371i</v>
      </c>
      <c r="S1749" t="str">
        <f t="shared" si="892"/>
        <v>0.224928941334999i</v>
      </c>
      <c r="T1749" t="str">
        <f t="shared" si="893"/>
        <v>0.197583551646125-0.0713056023505605i</v>
      </c>
      <c r="U1749" t="str">
        <f t="shared" si="894"/>
        <v>0.0000500000000000002-0.000879892431954311i</v>
      </c>
      <c r="V1749" t="str">
        <f t="shared" si="895"/>
        <v>0.00002-0.00985479523788829i</v>
      </c>
      <c r="W1749" t="str">
        <f t="shared" si="896"/>
        <v>0.0000422723923110227-0.000807952600251688i</v>
      </c>
      <c r="X1749" t="str">
        <f t="shared" si="897"/>
        <v>0.0000455252744934793-0.000807597993436129i</v>
      </c>
      <c r="Y1749" t="str">
        <f t="shared" si="898"/>
        <v>0.009+0.811787541687603i</v>
      </c>
      <c r="Z1749" t="str">
        <f t="shared" si="899"/>
        <v>-0.0119409584392978-0.000806820859595572i</v>
      </c>
      <c r="AA1749" t="str">
        <f t="shared" si="900"/>
        <v>0.16502159620896-14.7950727835823i</v>
      </c>
      <c r="AB1749" t="str">
        <f t="shared" si="901"/>
        <v>0.594363527333075-0.214498873912311i</v>
      </c>
      <c r="AC1749" t="str">
        <f t="shared" si="902"/>
        <v>0.920956939196662-0.900393321407811i</v>
      </c>
      <c r="AD1749" t="str">
        <f t="shared" si="903"/>
        <v>0.446398241015584+0.203522133347311i</v>
      </c>
      <c r="AE1749" t="str">
        <f t="shared" si="904"/>
        <v>-0.00516621694076872-0.00279041274831561i</v>
      </c>
      <c r="AF1749" t="str">
        <f t="shared" si="905"/>
        <v>-4.01316445395813-0.565728177678897i</v>
      </c>
      <c r="AG1749" t="str">
        <f t="shared" si="906"/>
        <v>1.01116694025692-0.0237866902867071i</v>
      </c>
      <c r="AH1749" t="str">
        <f t="shared" si="907"/>
        <v>0.0186039204288885+0.0144027507846202i</v>
      </c>
      <c r="AI1749">
        <f t="shared" si="908"/>
        <v>-32.568470006545262</v>
      </c>
      <c r="AJ1749">
        <f t="shared" si="909"/>
        <v>37.746257767266414</v>
      </c>
      <c r="AK1749"/>
      <c r="AL1749"/>
      <c r="AM1749"/>
      <c r="AN1749"/>
    </row>
    <row r="1750" spans="1:40" x14ac:dyDescent="0.35">
      <c r="A1750"/>
      <c r="B1750">
        <f t="shared" si="875"/>
        <v>161600</v>
      </c>
      <c r="C1750" s="237" t="str">
        <f t="shared" si="878"/>
        <v>-8.1000108926973E-07+0.00419446914285968i</v>
      </c>
      <c r="D1750" s="208" t="str">
        <f t="shared" si="879"/>
        <v>-1.64875172972161+0.0321575967619242i</v>
      </c>
      <c r="E1750" t="str">
        <f t="shared" si="880"/>
        <v>36500</v>
      </c>
      <c r="F1750" t="str">
        <f t="shared" si="881"/>
        <v>0.21505376344086</v>
      </c>
      <c r="G1750" t="str">
        <f t="shared" si="876"/>
        <v>0.21505376344086</v>
      </c>
      <c r="H1750" t="str">
        <f t="shared" si="882"/>
        <v>2.36460110817611+0.597587234344177i</v>
      </c>
      <c r="I1750" t="str">
        <f t="shared" si="883"/>
        <v>634.601716025138i</v>
      </c>
      <c r="J1750" t="str">
        <f t="shared" si="877"/>
        <v>-544.120895892503+138.830548211388i</v>
      </c>
      <c r="K1750" t="str">
        <f t="shared" si="884"/>
        <v>0.279386355375816-1.09500362813348i</v>
      </c>
      <c r="L1750" t="str">
        <f t="shared" si="885"/>
        <v>0.0862330830259133-0.287036554368671i</v>
      </c>
      <c r="M1750" t="str">
        <f t="shared" si="886"/>
        <v>0.365619438401729-1.38204018250215i</v>
      </c>
      <c r="N1750" t="str">
        <f t="shared" si="887"/>
        <v>-2.01568446586406i</v>
      </c>
      <c r="O1750" t="str">
        <f t="shared" si="888"/>
        <v>-0.430356910738774-0.902658811168084i</v>
      </c>
      <c r="P1750" t="str">
        <f t="shared" si="889"/>
        <v>1.43035691073877+0.902658811168084i</v>
      </c>
      <c r="Q1750" t="str">
        <f t="shared" si="890"/>
        <v>-1.43035691073877+1.11302565469598i</v>
      </c>
      <c r="R1750" t="str">
        <f t="shared" si="891"/>
        <v>-0.316991986839769-0.877738287156142i</v>
      </c>
      <c r="S1750" t="str">
        <f t="shared" si="892"/>
        <v>0.225068216221274i</v>
      </c>
      <c r="T1750" t="str">
        <f t="shared" si="893"/>
        <v>0.197550990599349-0.0713448210344644i</v>
      </c>
      <c r="U1750" t="str">
        <f t="shared" si="894"/>
        <v>0.0000499999999999999-0.000879347944063246i</v>
      </c>
      <c r="V1750" t="str">
        <f t="shared" si="895"/>
        <v>0.00002-0.00984869697350839i</v>
      </c>
      <c r="W1750" t="str">
        <f t="shared" si="896"/>
        <v>0.0000422723908368715-0.000807452855508357i</v>
      </c>
      <c r="X1750" t="str">
        <f t="shared" si="897"/>
        <v>0.0000455212392579978-0.000807098484322363i</v>
      </c>
      <c r="Y1750" t="str">
        <f t="shared" si="898"/>
        <v>0.009+0.812290196512177i</v>
      </c>
      <c r="Z1750" t="str">
        <f t="shared" si="899"/>
        <v>-0.0119261760055367-0.000806096086347238i</v>
      </c>
      <c r="AA1750" t="str">
        <f t="shared" si="900"/>
        <v>0.164816970622984-14.7859014855042i</v>
      </c>
      <c r="AB1750" t="str">
        <f t="shared" si="901"/>
        <v>0.594265578397274-0.214616850105715i</v>
      </c>
      <c r="AC1750" t="str">
        <f t="shared" si="902"/>
        <v>0.920665936346951-0.899767000630114i</v>
      </c>
      <c r="AD1750" t="str">
        <f t="shared" si="903"/>
        <v>0.446670508243903+0.203420726208179i</v>
      </c>
      <c r="AE1750" t="str">
        <f t="shared" si="904"/>
        <v>-0.005163094446521-0.00278609073251498i</v>
      </c>
      <c r="AF1750" t="str">
        <f t="shared" si="905"/>
        <v>-4.01335283789772-0.565429637582253i</v>
      </c>
      <c r="AG1750" t="str">
        <f t="shared" si="906"/>
        <v>1.01115458726625-0.0237866541755383i</v>
      </c>
      <c r="AH1750" t="str">
        <f t="shared" si="907"/>
        <v>0.0185964262837264+0.0143828438437982i</v>
      </c>
      <c r="AI1750">
        <f t="shared" si="908"/>
        <v>-32.575158255916435</v>
      </c>
      <c r="AJ1750">
        <f t="shared" si="909"/>
        <v>37.71907549051523</v>
      </c>
      <c r="AK1750"/>
      <c r="AL1750"/>
      <c r="AM1750"/>
      <c r="AN1750"/>
    </row>
    <row r="1751" spans="1:40" x14ac:dyDescent="0.35">
      <c r="A1751"/>
      <c r="B1751">
        <f t="shared" si="875"/>
        <v>161700</v>
      </c>
      <c r="C1751" s="237" t="str">
        <f t="shared" si="878"/>
        <v>-8.08999542460889E-07+0.00419187516089908i</v>
      </c>
      <c r="D1751" s="208" t="str">
        <f t="shared" si="879"/>
        <v>-1.64875172204308+0.032137709566893i</v>
      </c>
      <c r="E1751" t="str">
        <f t="shared" si="880"/>
        <v>36500</v>
      </c>
      <c r="F1751" t="str">
        <f t="shared" si="881"/>
        <v>0.21505376344086</v>
      </c>
      <c r="G1751" t="str">
        <f t="shared" si="876"/>
        <v>0.21505376344086</v>
      </c>
      <c r="H1751" t="str">
        <f t="shared" si="882"/>
        <v>2.3647891828089+0.597269089634826i</v>
      </c>
      <c r="I1751" t="str">
        <f t="shared" si="883"/>
        <v>634.994415106837i</v>
      </c>
      <c r="J1751" t="str">
        <f t="shared" si="877"/>
        <v>-544.795759208761+138.916458204092i</v>
      </c>
      <c r="K1751" t="str">
        <f t="shared" si="884"/>
        <v>0.279060799949589-1.09440697192683i</v>
      </c>
      <c r="L1751" t="str">
        <f t="shared" si="885"/>
        <v>0.0861352747123695-0.286888408518498i</v>
      </c>
      <c r="M1751" t="str">
        <f t="shared" si="886"/>
        <v>0.365196074661958-1.38129538044533i</v>
      </c>
      <c r="N1751" t="str">
        <f t="shared" si="887"/>
        <v>-2.01693179536026i</v>
      </c>
      <c r="O1751" t="str">
        <f t="shared" si="888"/>
        <v>-0.431482488625753-0.902121312246489i</v>
      </c>
      <c r="P1751" t="str">
        <f t="shared" si="889"/>
        <v>1.43148248862575+0.902121312246489i</v>
      </c>
      <c r="Q1751" t="str">
        <f t="shared" si="890"/>
        <v>-1.43148248862575+1.11481048311377i</v>
      </c>
      <c r="R1751" t="str">
        <f t="shared" si="891"/>
        <v>-0.316970049244447-0.877050788922031i</v>
      </c>
      <c r="S1751" t="str">
        <f t="shared" si="892"/>
        <v>0.22520749110755i</v>
      </c>
      <c r="T1751" t="str">
        <f t="shared" si="893"/>
        <v>0.197518407747028-0.0713840295465785i</v>
      </c>
      <c r="U1751" t="str">
        <f t="shared" si="894"/>
        <v>0.0000500000000000001-0.000878804129626599i</v>
      </c>
      <c r="V1751" t="str">
        <f t="shared" si="895"/>
        <v>0.00002-0.00984260625181788i</v>
      </c>
      <c r="W1751" t="str">
        <f t="shared" si="896"/>
        <v>0.0000422723893618078-0.000806953729018235i</v>
      </c>
      <c r="X1751" t="str">
        <f t="shared" si="897"/>
        <v>0.0000455172115029164-0.000806599593140149i</v>
      </c>
      <c r="Y1751" t="str">
        <f t="shared" si="898"/>
        <v>0.009+0.812792851336751i</v>
      </c>
      <c r="Z1751" t="str">
        <f t="shared" si="899"/>
        <v>-0.0119114210184472-0.000805372628497788i</v>
      </c>
      <c r="AA1751" t="str">
        <f t="shared" si="900"/>
        <v>0.164612725682369-14.7767415605766i</v>
      </c>
      <c r="AB1751" t="str">
        <f t="shared" si="901"/>
        <v>0.59416756386684-0.214734795700718i</v>
      </c>
      <c r="AC1751" t="str">
        <f t="shared" si="902"/>
        <v>0.920375480693355-0.899141215662961i</v>
      </c>
      <c r="AD1751" t="str">
        <f t="shared" si="903"/>
        <v>0.446942690981764+0.203318974403064i</v>
      </c>
      <c r="AE1751" t="str">
        <f t="shared" si="904"/>
        <v>-0.00515997502656309-0.00278177331497766i</v>
      </c>
      <c r="AF1751" t="str">
        <f t="shared" si="905"/>
        <v>-4.01354090485198-0.565131380067933i</v>
      </c>
      <c r="AG1751" t="str">
        <f t="shared" si="906"/>
        <v>1.0111422311052-0.0237866136422096i</v>
      </c>
      <c r="AH1751" t="str">
        <f t="shared" si="907"/>
        <v>0.0185889351192389+0.014362957224518i</v>
      </c>
      <c r="AI1751">
        <f t="shared" si="908"/>
        <v>-32.581844233610163</v>
      </c>
      <c r="AJ1751">
        <f t="shared" si="909"/>
        <v>37.691886086122381</v>
      </c>
      <c r="AK1751"/>
      <c r="AL1751"/>
      <c r="AM1751"/>
      <c r="AN1751"/>
    </row>
    <row r="1752" spans="1:40" x14ac:dyDescent="0.35">
      <c r="A1752"/>
      <c r="B1752">
        <f t="shared" si="875"/>
        <v>161800</v>
      </c>
      <c r="C1752" s="237" t="str">
        <f t="shared" si="878"/>
        <v>-8.07999852086953E-07+0.00418928438534351i</v>
      </c>
      <c r="D1752" s="208" t="str">
        <f t="shared" si="879"/>
        <v>-1.64875171437879+0.0321178469543003i</v>
      </c>
      <c r="E1752" t="str">
        <f t="shared" si="880"/>
        <v>36500</v>
      </c>
      <c r="F1752" t="str">
        <f t="shared" si="881"/>
        <v>0.21505376344086</v>
      </c>
      <c r="G1752" t="str">
        <f t="shared" si="876"/>
        <v>0.21505376344086</v>
      </c>
      <c r="H1752" t="str">
        <f t="shared" si="882"/>
        <v>2.36497694113388+0.596951251755306i</v>
      </c>
      <c r="I1752" t="str">
        <f t="shared" si="883"/>
        <v>635.387114188536i</v>
      </c>
      <c r="J1752" t="str">
        <f t="shared" si="877"/>
        <v>-545.471040009284+139.002368196797i</v>
      </c>
      <c r="K1752" t="str">
        <f t="shared" si="884"/>
        <v>0.278735801653197-1.0938109155114i</v>
      </c>
      <c r="L1752" t="str">
        <f t="shared" si="885"/>
        <v>0.0860376277213841-0.286740397385019i</v>
      </c>
      <c r="M1752" t="str">
        <f t="shared" si="886"/>
        <v>0.364773429374581-1.38055131289642i</v>
      </c>
      <c r="N1752" t="str">
        <f t="shared" si="887"/>
        <v>-2.01817912485647i</v>
      </c>
      <c r="O1752" t="str">
        <f t="shared" si="888"/>
        <v>-0.432607395199052-0.901582409776883i</v>
      </c>
      <c r="P1752" t="str">
        <f t="shared" si="889"/>
        <v>1.43260739519905+0.901582409776883i</v>
      </c>
      <c r="Q1752" t="str">
        <f t="shared" si="890"/>
        <v>-1.43260739519905+1.11659671507959i</v>
      </c>
      <c r="R1752" t="str">
        <f t="shared" si="891"/>
        <v>-0.316948093584811-0.876364043723215i</v>
      </c>
      <c r="S1752" t="str">
        <f t="shared" si="892"/>
        <v>0.225346765993825i</v>
      </c>
      <c r="T1752" t="str">
        <f t="shared" si="893"/>
        <v>0.197485803086298-0.0714232278772454i</v>
      </c>
      <c r="U1752" t="str">
        <f t="shared" si="894"/>
        <v>0.0000499999999999998-0.000878260987395676i</v>
      </c>
      <c r="V1752" t="str">
        <f t="shared" si="895"/>
        <v>0.00002-0.00983652305883157i</v>
      </c>
      <c r="W1752" t="str">
        <f t="shared" si="896"/>
        <v>0.0000422723878858319-0.000806455219635001i</v>
      </c>
      <c r="X1752" t="str">
        <f t="shared" si="897"/>
        <v>0.0000455131912097462-0.000806101318743826i</v>
      </c>
      <c r="Y1752" t="str">
        <f t="shared" si="898"/>
        <v>0.009+0.813295506161326i</v>
      </c>
      <c r="Z1752" t="str">
        <f t="shared" si="899"/>
        <v>-0.0118966934101058-0.000804650482570306i</v>
      </c>
      <c r="AA1752" t="str">
        <f t="shared" si="900"/>
        <v>0.164408860442905-14.7675929876388i</v>
      </c>
      <c r="AB1752" t="str">
        <f t="shared" si="901"/>
        <v>0.594069483733157-0.214852710668267i</v>
      </c>
      <c r="AC1752" t="str">
        <f t="shared" si="902"/>
        <v>0.9200855710757-0.898515965800397i</v>
      </c>
      <c r="AD1752" t="str">
        <f t="shared" si="903"/>
        <v>0.447214788810522+0.20321687797086i</v>
      </c>
      <c r="AE1752" t="str">
        <f t="shared" si="904"/>
        <v>-0.00515685867201831-0.00277746048860717i</v>
      </c>
      <c r="AF1752" t="str">
        <f t="shared" si="905"/>
        <v>-4.01372865551267-0.564833404801006i</v>
      </c>
      <c r="AG1752" t="str">
        <f t="shared" si="906"/>
        <v>1.01112987178154-0.0237865686724336i</v>
      </c>
      <c r="AH1752" t="str">
        <f t="shared" si="907"/>
        <v>0.0185814469215256+0.0143430908950892i</v>
      </c>
      <c r="AI1752">
        <f t="shared" si="908"/>
        <v>-32.58852794463256</v>
      </c>
      <c r="AJ1752">
        <f t="shared" si="909"/>
        <v>37.664689560752414</v>
      </c>
      <c r="AK1752"/>
      <c r="AL1752"/>
      <c r="AM1752"/>
      <c r="AN1752"/>
    </row>
    <row r="1753" spans="1:40" x14ac:dyDescent="0.35">
      <c r="A1753"/>
      <c r="B1753">
        <f t="shared" si="875"/>
        <v>161900</v>
      </c>
      <c r="C1753" s="237" t="str">
        <f t="shared" si="878"/>
        <v>-8.07002013562719E-07+0.00418669681025152i</v>
      </c>
      <c r="D1753" s="208" t="str">
        <f t="shared" si="879"/>
        <v>-1.6487517067287+0.032098008878595i</v>
      </c>
      <c r="E1753" t="str">
        <f t="shared" si="880"/>
        <v>36500</v>
      </c>
      <c r="F1753" t="str">
        <f t="shared" si="881"/>
        <v>0.21505376344086</v>
      </c>
      <c r="G1753" t="str">
        <f t="shared" si="876"/>
        <v>0.21505376344086</v>
      </c>
      <c r="H1753" t="str">
        <f t="shared" si="882"/>
        <v>2.36516438384094+0.596633720325454i</v>
      </c>
      <c r="I1753" t="str">
        <f t="shared" si="883"/>
        <v>635.779813270234i</v>
      </c>
      <c r="J1753" t="str">
        <f t="shared" si="877"/>
        <v>-546.146738294074+139.088278189503i</v>
      </c>
      <c r="K1753" t="str">
        <f t="shared" si="884"/>
        <v>0.278411359243581-1.09321545808291i</v>
      </c>
      <c r="L1753" t="str">
        <f t="shared" si="885"/>
        <v>0.0859401417100101-0.286592520821446i</v>
      </c>
      <c r="M1753" t="str">
        <f t="shared" si="886"/>
        <v>0.364351500953591-1.37980797890436i</v>
      </c>
      <c r="N1753" t="str">
        <f t="shared" si="887"/>
        <v>-2.01942645435267i</v>
      </c>
      <c r="O1753" t="str">
        <f t="shared" si="888"/>
        <v>-0.433731628708488-0.901042104597716i</v>
      </c>
      <c r="P1753" t="str">
        <f t="shared" si="889"/>
        <v>1.43373162870849+0.901042104597716i</v>
      </c>
      <c r="Q1753" t="str">
        <f t="shared" si="890"/>
        <v>-1.43373162870849+1.11838434975495i</v>
      </c>
      <c r="R1753" t="str">
        <f t="shared" si="891"/>
        <v>-0.316926119851502-0.875678050151648i</v>
      </c>
      <c r="S1753" t="str">
        <f t="shared" si="892"/>
        <v>0.225486040880101i</v>
      </c>
      <c r="T1753" t="str">
        <f t="shared" si="893"/>
        <v>0.197453176614302-0.0714624160168076i</v>
      </c>
      <c r="U1753" t="str">
        <f t="shared" si="894"/>
        <v>0.00005-0.000877718516124897i</v>
      </c>
      <c r="V1753" t="str">
        <f t="shared" si="895"/>
        <v>0.00002-0.0098304473805989i</v>
      </c>
      <c r="W1753" t="str">
        <f t="shared" si="896"/>
        <v>0.0000422723864089438-0.000805957326215151i</v>
      </c>
      <c r="X1753" t="str">
        <f t="shared" si="897"/>
        <v>0.0000455091783600555-0.000805603659990565i</v>
      </c>
      <c r="Y1753" t="str">
        <f t="shared" si="898"/>
        <v>0.009+0.8137981609859i</v>
      </c>
      <c r="Z1753" t="str">
        <f t="shared" si="899"/>
        <v>-0.011881993112799-0.000803929645099681i</v>
      </c>
      <c r="AA1753" t="str">
        <f t="shared" si="900"/>
        <v>0.164205373963312-14.7584557455829i</v>
      </c>
      <c r="AB1753" t="str">
        <f t="shared" si="901"/>
        <v>0.593971337987631-0.214970594979313i</v>
      </c>
      <c r="AC1753" t="str">
        <f t="shared" si="902"/>
        <v>0.919796206336932-0.897891250337431i</v>
      </c>
      <c r="AD1753" t="str">
        <f t="shared" si="903"/>
        <v>0.447486801311484+0.203114436950958i</v>
      </c>
      <c r="AE1753" t="str">
        <f t="shared" si="904"/>
        <v>-0.0051537453740389-0.00277315224632646i</v>
      </c>
      <c r="AF1753" t="str">
        <f t="shared" si="905"/>
        <v>-4.01391609056964-0.564535711446859i</v>
      </c>
      <c r="AG1753" t="str">
        <f t="shared" si="906"/>
        <v>1.01111750930303-0.0237865192519562i</v>
      </c>
      <c r="AH1753" t="str">
        <f t="shared" si="907"/>
        <v>0.0185739616767336+0.0143232448239075i</v>
      </c>
      <c r="AI1753">
        <f t="shared" si="908"/>
        <v>-32.5952093939813</v>
      </c>
      <c r="AJ1753">
        <f t="shared" si="909"/>
        <v>37.63748592105366</v>
      </c>
      <c r="AK1753"/>
      <c r="AL1753"/>
      <c r="AM1753"/>
      <c r="AN1753"/>
    </row>
    <row r="1754" spans="1:40" x14ac:dyDescent="0.35">
      <c r="A1754"/>
      <c r="B1754">
        <f t="shared" si="875"/>
        <v>162000</v>
      </c>
      <c r="C1754" s="237" t="str">
        <f t="shared" si="878"/>
        <v>-8.0600602231713E-07+0.00418411242969632i</v>
      </c>
      <c r="D1754" s="208" t="str">
        <f t="shared" si="879"/>
        <v>-1.64875169909276+0.0320781952943385i</v>
      </c>
      <c r="E1754" t="str">
        <f t="shared" si="880"/>
        <v>36500</v>
      </c>
      <c r="F1754" t="str">
        <f t="shared" si="881"/>
        <v>0.21505376344086</v>
      </c>
      <c r="G1754" t="str">
        <f t="shared" si="876"/>
        <v>0.21505376344086</v>
      </c>
      <c r="H1754" t="str">
        <f t="shared" si="882"/>
        <v>2.36535151161815+0.596316494965544i</v>
      </c>
      <c r="I1754" t="str">
        <f t="shared" si="883"/>
        <v>636.172512351933i</v>
      </c>
      <c r="J1754" t="str">
        <f t="shared" si="877"/>
        <v>-546.82285406313+139.174188182208i</v>
      </c>
      <c r="K1754" t="str">
        <f t="shared" si="884"/>
        <v>0.278087471481065-1.09262059883828i</v>
      </c>
      <c r="L1754" t="str">
        <f t="shared" si="885"/>
        <v>0.0858428163361755-0.286444778681087i</v>
      </c>
      <c r="M1754" t="str">
        <f t="shared" si="886"/>
        <v>0.363930287817241-1.37906537751937i</v>
      </c>
      <c r="N1754" t="str">
        <f t="shared" si="887"/>
        <v>-2.02067378384887i</v>
      </c>
      <c r="O1754" t="str">
        <f t="shared" si="888"/>
        <v>-0.434855187404954-0.900500397549608i</v>
      </c>
      <c r="P1754" t="str">
        <f t="shared" si="889"/>
        <v>1.43485518740495+0.900500397549608i</v>
      </c>
      <c r="Q1754" t="str">
        <f t="shared" si="890"/>
        <v>-1.43485518740495+1.12017338629926i</v>
      </c>
      <c r="R1754" t="str">
        <f t="shared" si="891"/>
        <v>-0.31690412803512-0.874992806802736i</v>
      </c>
      <c r="S1754" t="str">
        <f t="shared" si="892"/>
        <v>0.225625315766376i</v>
      </c>
      <c r="T1754" t="str">
        <f t="shared" si="893"/>
        <v>0.197420528328175-0.071501593955592i</v>
      </c>
      <c r="U1754" t="str">
        <f t="shared" si="894"/>
        <v>0.0000500000000000002-0.000877176714571737i</v>
      </c>
      <c r="V1754" t="str">
        <f t="shared" si="895"/>
        <v>0.00002-0.00982437920320344i</v>
      </c>
      <c r="W1754" t="str">
        <f t="shared" si="896"/>
        <v>0.0000422723849311433-0.000805460047618016i</v>
      </c>
      <c r="X1754" t="str">
        <f t="shared" si="897"/>
        <v>0.000045505172935469-0.000805106615740362i</v>
      </c>
      <c r="Y1754" t="str">
        <f t="shared" si="898"/>
        <v>0.009+0.814300815810474i</v>
      </c>
      <c r="Z1754" t="str">
        <f t="shared" si="899"/>
        <v>-0.0118673200590227-0.00080321011263255i</v>
      </c>
      <c r="AA1754" t="str">
        <f t="shared" si="900"/>
        <v>0.164002265305226-14.7493298133532i</v>
      </c>
      <c r="AB1754" t="str">
        <f t="shared" si="901"/>
        <v>0.593873126621644-0.215088448604757i</v>
      </c>
      <c r="AC1754" t="str">
        <f t="shared" si="902"/>
        <v>0.919507385323165-0.897267068569979i</v>
      </c>
      <c r="AD1754" t="str">
        <f t="shared" si="903"/>
        <v>0.447758728065865+0.203011651383222i</v>
      </c>
      <c r="AE1754" t="str">
        <f t="shared" si="904"/>
        <v>-0.00515063512380529-0.00276884858107742i</v>
      </c>
      <c r="AF1754" t="str">
        <f t="shared" si="905"/>
        <v>-4.01410321071091-0.564238299671205i</v>
      </c>
      <c r="AG1754" t="str">
        <f t="shared" si="906"/>
        <v>1.01110514367746-0.0237864653665536i</v>
      </c>
      <c r="AH1754" t="str">
        <f t="shared" si="907"/>
        <v>0.0185664793710548+0.0143034189794506i</v>
      </c>
      <c r="AI1754">
        <f t="shared" si="908"/>
        <v>-32.601888586647277</v>
      </c>
      <c r="AJ1754">
        <f t="shared" si="909"/>
        <v>37.610275173654593</v>
      </c>
      <c r="AK1754"/>
      <c r="AL1754"/>
      <c r="AM1754"/>
      <c r="AN1754"/>
    </row>
    <row r="1755" spans="1:40" x14ac:dyDescent="0.35">
      <c r="A1755"/>
      <c r="B1755">
        <f t="shared" si="875"/>
        <v>162100</v>
      </c>
      <c r="C1755" s="237" t="str">
        <f t="shared" si="878"/>
        <v>-8.05011873793209E-07+0.00418153123776572i</v>
      </c>
      <c r="D1755" s="208" t="str">
        <f t="shared" si="879"/>
        <v>-1.64875169147096+0.0320584061562039i</v>
      </c>
      <c r="E1755" t="str">
        <f t="shared" si="880"/>
        <v>36500</v>
      </c>
      <c r="F1755" t="str">
        <f t="shared" si="881"/>
        <v>0.21505376344086</v>
      </c>
      <c r="G1755" t="str">
        <f t="shared" si="876"/>
        <v>0.21505376344086</v>
      </c>
      <c r="H1755" t="str">
        <f t="shared" si="882"/>
        <v>2.36553832515183+0.595999575296312i</v>
      </c>
      <c r="I1755" t="str">
        <f t="shared" si="883"/>
        <v>636.565211433632i</v>
      </c>
      <c r="J1755" t="str">
        <f t="shared" si="877"/>
        <v>-547.499387316452+139.260098174912i</v>
      </c>
      <c r="K1755" t="str">
        <f t="shared" si="884"/>
        <v>0.277764137129348-1.09202633697552i</v>
      </c>
      <c r="L1755" t="str">
        <f t="shared" si="885"/>
        <v>0.0857456512586838-0.286297170817352i</v>
      </c>
      <c r="M1755" t="str">
        <f t="shared" si="886"/>
        <v>0.363509788388032-1.37832350779287i</v>
      </c>
      <c r="N1755" t="str">
        <f t="shared" si="887"/>
        <v>-2.02192111334507i</v>
      </c>
      <c r="O1755" t="str">
        <f t="shared" si="888"/>
        <v>-0.435978069540381-0.899957289475363i</v>
      </c>
      <c r="P1755" t="str">
        <f t="shared" si="889"/>
        <v>1.43597806954038+0.899957289475363i</v>
      </c>
      <c r="Q1755" t="str">
        <f t="shared" si="890"/>
        <v>-1.43597806954038+1.12196382386971i</v>
      </c>
      <c r="R1755" t="str">
        <f t="shared" si="891"/>
        <v>-0.316882118126288-0.874308312275351i</v>
      </c>
      <c r="S1755" t="str">
        <f t="shared" si="892"/>
        <v>0.225764590652652i</v>
      </c>
      <c r="T1755" t="str">
        <f t="shared" si="893"/>
        <v>0.197387858225056-0.0715407616839267i</v>
      </c>
      <c r="U1755" t="str">
        <f t="shared" si="894"/>
        <v>0.0000499999999999999-0.000876635581496734i</v>
      </c>
      <c r="V1755" t="str">
        <f t="shared" si="895"/>
        <v>0.00002-0.00981831851276345i</v>
      </c>
      <c r="W1755" t="str">
        <f t="shared" si="896"/>
        <v>0.0000422723834524301-0.000804963382705731i</v>
      </c>
      <c r="X1755" t="str">
        <f t="shared" si="897"/>
        <v>0.0000455011749176678-0.000804610184856018i</v>
      </c>
      <c r="Y1755" t="str">
        <f t="shared" si="898"/>
        <v>0.009+0.814803470635049i</v>
      </c>
      <c r="Z1755" t="str">
        <f t="shared" si="899"/>
        <v>-0.0118526741814813-0.000802491881727258i</v>
      </c>
      <c r="AA1755" t="str">
        <f t="shared" si="900"/>
        <v>0.163799533533189-14.7402151699463i</v>
      </c>
      <c r="AB1755" t="str">
        <f t="shared" si="901"/>
        <v>0.593774849626588-0.215206271515504i</v>
      </c>
      <c r="AC1755" t="str">
        <f t="shared" si="902"/>
        <v>0.919219106883622-0.896643419794881i</v>
      </c>
      <c r="AD1755" t="str">
        <f t="shared" si="903"/>
        <v>0.448030568654838+0.202908521307999i</v>
      </c>
      <c r="AE1755" t="str">
        <f t="shared" si="904"/>
        <v>-0.00514752791252661-0.00276454948582101i</v>
      </c>
      <c r="AF1755" t="str">
        <f t="shared" si="905"/>
        <v>-4.01429001662279-0.563941169140108i</v>
      </c>
      <c r="AG1755" t="str">
        <f t="shared" si="906"/>
        <v>1.01109277491262-0.0237864070020349i</v>
      </c>
      <c r="AH1755" t="str">
        <f t="shared" si="907"/>
        <v>0.0185589999907289+0.014283613330281i</v>
      </c>
      <c r="AI1755">
        <f t="shared" si="908"/>
        <v>-32.608565527613031</v>
      </c>
      <c r="AJ1755">
        <f t="shared" si="909"/>
        <v>37.583057325165136</v>
      </c>
      <c r="AK1755"/>
      <c r="AL1755"/>
      <c r="AM1755"/>
      <c r="AN1755"/>
    </row>
    <row r="1756" spans="1:40" x14ac:dyDescent="0.35">
      <c r="A1756"/>
      <c r="B1756">
        <f t="shared" si="875"/>
        <v>162200</v>
      </c>
      <c r="C1756" s="237" t="str">
        <f t="shared" si="878"/>
        <v>-8.04019563448069E-07+0.00417895322856222i</v>
      </c>
      <c r="D1756" s="208" t="str">
        <f t="shared" si="879"/>
        <v>-1.64875168386324+0.032038641418977i</v>
      </c>
      <c r="E1756" t="str">
        <f t="shared" si="880"/>
        <v>36500</v>
      </c>
      <c r="F1756" t="str">
        <f t="shared" si="881"/>
        <v>0.21505376344086</v>
      </c>
      <c r="G1756" t="str">
        <f t="shared" si="876"/>
        <v>0.21505376344086</v>
      </c>
      <c r="H1756" t="str">
        <f t="shared" si="882"/>
        <v>2.36572482512639+0.5956829609389i</v>
      </c>
      <c r="I1756" t="str">
        <f t="shared" si="883"/>
        <v>636.957910515331i</v>
      </c>
      <c r="J1756" t="str">
        <f t="shared" si="877"/>
        <v>-548.17633805404+139.346008167618i</v>
      </c>
      <c r="K1756" t="str">
        <f t="shared" si="884"/>
        <v>0.277441354955497-1.09143267169384i</v>
      </c>
      <c r="L1756" t="str">
        <f t="shared" si="885"/>
        <v>0.0856486461372099-0.286149697083753i</v>
      </c>
      <c r="M1756" t="str">
        <f t="shared" si="886"/>
        <v>0.363090001092707-1.37758236877759i</v>
      </c>
      <c r="N1756" t="str">
        <f t="shared" si="887"/>
        <v>-2.02316844284128i</v>
      </c>
      <c r="O1756" t="str">
        <f t="shared" si="888"/>
        <v>-0.437100273367766-0.89941278121996i</v>
      </c>
      <c r="P1756" t="str">
        <f t="shared" si="889"/>
        <v>1.43710027336777+0.89941278121996i</v>
      </c>
      <c r="Q1756" t="str">
        <f t="shared" si="890"/>
        <v>-1.43710027336777+1.12375566162132i</v>
      </c>
      <c r="R1756" t="str">
        <f t="shared" si="891"/>
        <v>-0.316860090115609-0.873624565171817i</v>
      </c>
      <c r="S1756" t="str">
        <f t="shared" si="892"/>
        <v>0.225903865538927i</v>
      </c>
      <c r="T1756" t="str">
        <f t="shared" si="893"/>
        <v>0.197355166302078-0.0715799191921288i</v>
      </c>
      <c r="U1756" t="str">
        <f t="shared" si="894"/>
        <v>0.0000500000000000001-0.000876095115663509i</v>
      </c>
      <c r="V1756" t="str">
        <f t="shared" si="895"/>
        <v>0.00002-0.00981226529543127i</v>
      </c>
      <c r="W1756" t="str">
        <f t="shared" si="896"/>
        <v>0.0000422723819728051-0.000804467330343257i</v>
      </c>
      <c r="X1756" t="str">
        <f t="shared" si="897"/>
        <v>0.000045497184288391-0.000804114366203151i</v>
      </c>
      <c r="Y1756" t="str">
        <f t="shared" si="898"/>
        <v>0.009+0.815306125459623i</v>
      </c>
      <c r="Z1756" t="str">
        <f t="shared" si="899"/>
        <v>-0.0118380554130869-0.000801774948953831i</v>
      </c>
      <c r="AA1756" t="str">
        <f t="shared" si="900"/>
        <v>0.163597177714638-14.7311117944108i</v>
      </c>
      <c r="AB1756" t="str">
        <f t="shared" si="901"/>
        <v>0.593676506993841-0.215324063682426i</v>
      </c>
      <c r="AC1756" t="str">
        <f t="shared" si="902"/>
        <v>0.918931369870655-0.896020303309919i</v>
      </c>
      <c r="AD1756" t="str">
        <f t="shared" si="903"/>
        <v>0.44830232265949+0.202805046766118i</v>
      </c>
      <c r="AE1756" t="str">
        <f t="shared" si="904"/>
        <v>-0.00514442373144011-0.00276025495353717i</v>
      </c>
      <c r="AF1756" t="str">
        <f t="shared" si="905"/>
        <v>-4.01447650898963-0.563644319519923i</v>
      </c>
      <c r="AG1756" t="str">
        <f t="shared" si="906"/>
        <v>1.0110804030163-0.0237863441442398i</v>
      </c>
      <c r="AH1756" t="str">
        <f t="shared" si="907"/>
        <v>0.0185515235220401+0.0142638278450439i</v>
      </c>
      <c r="AI1756">
        <f t="shared" si="908"/>
        <v>-32.615240221854059</v>
      </c>
      <c r="AJ1756">
        <f t="shared" si="909"/>
        <v>37.555832382177833</v>
      </c>
      <c r="AK1756"/>
      <c r="AL1756"/>
      <c r="AM1756"/>
      <c r="AN1756"/>
    </row>
    <row r="1757" spans="1:40" x14ac:dyDescent="0.35">
      <c r="A1757"/>
      <c r="B1757">
        <f t="shared" si="875"/>
        <v>162300</v>
      </c>
      <c r="C1757" s="237" t="str">
        <f t="shared" si="878"/>
        <v>-8.03029086752766E-07+0.00417637839620273i</v>
      </c>
      <c r="D1757" s="208" t="str">
        <f t="shared" si="879"/>
        <v>-1.64875167626959+0.0320189010375543i</v>
      </c>
      <c r="E1757" t="str">
        <f t="shared" si="880"/>
        <v>36500</v>
      </c>
      <c r="F1757" t="str">
        <f t="shared" si="881"/>
        <v>0.21505376344086</v>
      </c>
      <c r="G1757" t="str">
        <f t="shared" si="876"/>
        <v>0.21505376344086</v>
      </c>
      <c r="H1757" t="str">
        <f t="shared" si="882"/>
        <v>2.36591101222453+0.595366651514929i</v>
      </c>
      <c r="I1757" t="str">
        <f t="shared" si="883"/>
        <v>637.350609597029i</v>
      </c>
      <c r="J1757" t="str">
        <f t="shared" si="877"/>
        <v>-548.853706275895+139.431918160323i</v>
      </c>
      <c r="K1757" t="str">
        <f t="shared" si="884"/>
        <v>0.277119123729915-1.09083960219356i</v>
      </c>
      <c r="L1757" t="str">
        <f t="shared" si="885"/>
        <v>0.0855518006322966-0.2860023573339i</v>
      </c>
      <c r="M1757" t="str">
        <f t="shared" si="886"/>
        <v>0.362670924362212-1.37684195952746i</v>
      </c>
      <c r="N1757" t="str">
        <f t="shared" si="887"/>
        <v>-2.02441577233748i</v>
      </c>
      <c r="O1757" t="str">
        <f t="shared" si="888"/>
        <v>-0.43822179714113-0.898866873630572i</v>
      </c>
      <c r="P1757" t="str">
        <f t="shared" si="889"/>
        <v>1.43822179714113+0.898866873630572i</v>
      </c>
      <c r="Q1757" t="str">
        <f t="shared" si="890"/>
        <v>-1.43822179714113+1.12554889870691i</v>
      </c>
      <c r="R1757" t="str">
        <f t="shared" si="891"/>
        <v>-0.316838043993658-0.87294156409791i</v>
      </c>
      <c r="S1757" t="str">
        <f t="shared" si="892"/>
        <v>0.226043140425203i</v>
      </c>
      <c r="T1757" t="str">
        <f t="shared" si="893"/>
        <v>0.19732245255638-0.0716190664705051i</v>
      </c>
      <c r="U1757" t="str">
        <f t="shared" si="894"/>
        <v>0.0000499999999999998-0.000875555315838696i</v>
      </c>
      <c r="V1757" t="str">
        <f t="shared" si="895"/>
        <v>0.00002-0.0098062195373934i</v>
      </c>
      <c r="W1757" t="str">
        <f t="shared" si="896"/>
        <v>0.0000422723804922672-0.000803971889398325i</v>
      </c>
      <c r="X1757" t="str">
        <f t="shared" si="897"/>
        <v>0.000045493201029432-0.000803619158650167i</v>
      </c>
      <c r="Y1757" t="str">
        <f t="shared" si="898"/>
        <v>0.009+0.815808780284197i</v>
      </c>
      <c r="Z1757" t="str">
        <f t="shared" si="899"/>
        <v>-0.0118234636869585-0.000801059310893879i</v>
      </c>
      <c r="AA1757" t="str">
        <f t="shared" si="900"/>
        <v>0.163395196919897-14.7220196658471i</v>
      </c>
      <c r="AB1757" t="str">
        <f t="shared" si="901"/>
        <v>0.593578098714794-0.215441825076365i</v>
      </c>
      <c r="AC1757" t="str">
        <f t="shared" si="902"/>
        <v>0.918644173139744-0.895397718413788i</v>
      </c>
      <c r="AD1757" t="str">
        <f t="shared" si="903"/>
        <v>0.448573989660849+0.202701227798898i</v>
      </c>
      <c r="AE1757" t="str">
        <f t="shared" si="904"/>
        <v>-0.00514132257181123-0.00275596497722482i</v>
      </c>
      <c r="AF1757" t="str">
        <f t="shared" si="905"/>
        <v>-4.01466268849412-0.563347750477375i</v>
      </c>
      <c r="AG1757" t="str">
        <f t="shared" si="906"/>
        <v>1.0110680279963-0.0237862767790395i</v>
      </c>
      <c r="AH1757" t="str">
        <f t="shared" si="907"/>
        <v>0.0185440499513193+0.0142440624924681i</v>
      </c>
      <c r="AI1757">
        <f t="shared" si="908"/>
        <v>-32.621912674337892</v>
      </c>
      <c r="AJ1757">
        <f t="shared" si="909"/>
        <v>37.528600351266576</v>
      </c>
      <c r="AK1757"/>
      <c r="AL1757"/>
      <c r="AM1757"/>
      <c r="AN1757"/>
    </row>
    <row r="1758" spans="1:40" x14ac:dyDescent="0.35">
      <c r="A1758"/>
      <c r="B1758">
        <f t="shared" si="875"/>
        <v>162400</v>
      </c>
      <c r="C1758" s="237" t="str">
        <f t="shared" si="878"/>
        <v>-8.02040439192314E-07+0.0041738067348187i</v>
      </c>
      <c r="D1758" s="208" t="str">
        <f t="shared" si="879"/>
        <v>-1.64875166868996+0.0319991849669434i</v>
      </c>
      <c r="E1758" t="str">
        <f t="shared" si="880"/>
        <v>36500</v>
      </c>
      <c r="F1758" t="str">
        <f t="shared" si="881"/>
        <v>0.21505376344086</v>
      </c>
      <c r="G1758" t="str">
        <f t="shared" si="876"/>
        <v>0.21505376344086</v>
      </c>
      <c r="H1758" t="str">
        <f t="shared" si="882"/>
        <v>2.36609688712706+0.595050646646436i</v>
      </c>
      <c r="I1758" t="str">
        <f t="shared" si="883"/>
        <v>637.743308678728i</v>
      </c>
      <c r="J1758" t="str">
        <f t="shared" si="877"/>
        <v>-549.531491982016+139.517828153028i</v>
      </c>
      <c r="K1758" t="str">
        <f t="shared" si="884"/>
        <v>0.276797442226358-1.09024712767617i</v>
      </c>
      <c r="L1758" t="str">
        <f t="shared" si="885"/>
        <v>0.0854551144053546-0.285855151421507i</v>
      </c>
      <c r="M1758" t="str">
        <f t="shared" si="886"/>
        <v>0.362252556631713-1.37610227909768i</v>
      </c>
      <c r="N1758" t="str">
        <f t="shared" si="887"/>
        <v>-2.02566310183368i</v>
      </c>
      <c r="O1758" t="str">
        <f t="shared" si="888"/>
        <v>-0.439342639115581-0.898319567556533i</v>
      </c>
      <c r="P1758" t="str">
        <f t="shared" si="889"/>
        <v>1.43934263911558+0.898319567556533i</v>
      </c>
      <c r="Q1758" t="str">
        <f t="shared" si="890"/>
        <v>-1.43934263911558+1.12734353427715i</v>
      </c>
      <c r="R1758" t="str">
        <f t="shared" si="891"/>
        <v>-0.316815979751029-0.872259307662823i</v>
      </c>
      <c r="S1758" t="str">
        <f t="shared" si="892"/>
        <v>0.226182415311478i</v>
      </c>
      <c r="T1758" t="str">
        <f t="shared" si="893"/>
        <v>0.197289716985095-0.07165820350936i</v>
      </c>
      <c r="U1758" t="str">
        <f t="shared" si="894"/>
        <v>0.00005-0.000875016180792001i</v>
      </c>
      <c r="V1758" t="str">
        <f t="shared" si="895"/>
        <v>0.00002-0.00980018122487045i</v>
      </c>
      <c r="W1758" t="str">
        <f t="shared" si="896"/>
        <v>0.0000422723790108174-0.00080347705874148i</v>
      </c>
      <c r="X1758" t="str">
        <f t="shared" si="897"/>
        <v>0.0000454892251226417-0.000803124561068258i</v>
      </c>
      <c r="Y1758" t="str">
        <f t="shared" si="898"/>
        <v>0.009+0.816311435108772i</v>
      </c>
      <c r="Z1758" t="str">
        <f t="shared" si="899"/>
        <v>-0.0118088989364214-0.000800344964140598i</v>
      </c>
      <c r="AA1758" t="str">
        <f t="shared" si="900"/>
        <v>0.163193590222161-14.7129387634072i</v>
      </c>
      <c r="AB1758" t="str">
        <f t="shared" si="901"/>
        <v>0.593479624780825-0.215559555668154i</v>
      </c>
      <c r="AC1758" t="str">
        <f t="shared" si="902"/>
        <v>0.918357515549454-0.894775664406114i</v>
      </c>
      <c r="AD1758" t="str">
        <f t="shared" si="903"/>
        <v>0.448845569239881+0.202597064448134i</v>
      </c>
      <c r="AE1758" t="str">
        <f t="shared" si="904"/>
        <v>-0.00513822442493355-0.00275167954990162i</v>
      </c>
      <c r="AF1758" t="str">
        <f t="shared" si="905"/>
        <v>-4.01484855581702-0.563051461679493i</v>
      </c>
      <c r="AG1758" t="str">
        <f t="shared" si="906"/>
        <v>1.01105564986043-0.0237862048923369i</v>
      </c>
      <c r="AH1758" t="str">
        <f t="shared" si="907"/>
        <v>0.0185365792649425+0.0142243172413647i</v>
      </c>
      <c r="AI1758">
        <f t="shared" si="908"/>
        <v>-32.628582890024809</v>
      </c>
      <c r="AJ1758">
        <f t="shared" si="909"/>
        <v>37.501361238986817</v>
      </c>
      <c r="AK1758"/>
      <c r="AL1758"/>
      <c r="AM1758"/>
      <c r="AN1758"/>
    </row>
    <row r="1759" spans="1:40" x14ac:dyDescent="0.35">
      <c r="A1759"/>
      <c r="B1759">
        <f t="shared" si="875"/>
        <v>162500</v>
      </c>
      <c r="C1759" s="237" t="str">
        <f t="shared" si="878"/>
        <v>-8.01053616265596E-07+0.00417123823855598i</v>
      </c>
      <c r="D1759" s="208" t="str">
        <f t="shared" si="879"/>
        <v>-1.64875166112432+0.0319794931622625i</v>
      </c>
      <c r="E1759" t="str">
        <f t="shared" si="880"/>
        <v>36500</v>
      </c>
      <c r="F1759" t="str">
        <f t="shared" si="881"/>
        <v>0.21505376344086</v>
      </c>
      <c r="G1759" t="str">
        <f t="shared" si="876"/>
        <v>0.21505376344086</v>
      </c>
      <c r="H1759" t="str">
        <f t="shared" si="882"/>
        <v>2.36628245051306+0.594734945955909i</v>
      </c>
      <c r="I1759" t="str">
        <f t="shared" si="883"/>
        <v>638.136007760427i</v>
      </c>
      <c r="J1759" t="str">
        <f t="shared" si="877"/>
        <v>-550.209695172402+139.603738145733i</v>
      </c>
      <c r="K1759" t="str">
        <f t="shared" si="884"/>
        <v>0.276476309221908-1.0896552473443i</v>
      </c>
      <c r="L1759" t="str">
        <f t="shared" si="885"/>
        <v>0.0853585871186571-0.285708079200387i</v>
      </c>
      <c r="M1759" t="str">
        <f t="shared" si="886"/>
        <v>0.361834896340565-1.37536332654469i</v>
      </c>
      <c r="N1759" t="str">
        <f t="shared" si="887"/>
        <v>-2.02691043132989i</v>
      </c>
      <c r="O1759" t="str">
        <f t="shared" si="888"/>
        <v>-0.44046279754729-0.897770863849354i</v>
      </c>
      <c r="P1759" t="str">
        <f t="shared" si="889"/>
        <v>1.44046279754729+0.897770863849354i</v>
      </c>
      <c r="Q1759" t="str">
        <f t="shared" si="890"/>
        <v>-1.44046279754729+1.12913956748054i</v>
      </c>
      <c r="R1759" t="str">
        <f t="shared" si="891"/>
        <v>-0.316793897378292-0.871577794479164i</v>
      </c>
      <c r="S1759" t="str">
        <f t="shared" si="892"/>
        <v>0.226321690197754i</v>
      </c>
      <c r="T1759" t="str">
        <f t="shared" si="893"/>
        <v>0.197256959585355-0.0716973302989889i</v>
      </c>
      <c r="U1759" t="str">
        <f t="shared" si="894"/>
        <v>0.0000500000000000002-0.000874477709296132i</v>
      </c>
      <c r="V1759" t="str">
        <f t="shared" si="895"/>
        <v>0.00002-0.00979415034411666i</v>
      </c>
      <c r="W1759" t="str">
        <f t="shared" si="896"/>
        <v>0.0000422723775284553-0.000802982837246035i</v>
      </c>
      <c r="X1759" t="str">
        <f t="shared" si="897"/>
        <v>0.0000454852565499265-0.000802630572331403i</v>
      </c>
      <c r="Y1759" t="str">
        <f t="shared" si="898"/>
        <v>0.009+0.816814089933346i</v>
      </c>
      <c r="Z1759" t="str">
        <f t="shared" si="899"/>
        <v>-0.0117943610950062-0.000799631905298702i</v>
      </c>
      <c r="AA1759" t="str">
        <f t="shared" si="900"/>
        <v>0.162992356697491-14.7038690662949i</v>
      </c>
      <c r="AB1759" t="str">
        <f t="shared" si="901"/>
        <v>0.593381085183305-0.215677255428601i</v>
      </c>
      <c r="AC1759" t="str">
        <f t="shared" si="902"/>
        <v>0.918071395961444-0.894154140587434i</v>
      </c>
      <c r="AD1759" t="str">
        <f t="shared" si="903"/>
        <v>0.449117060977485+0.202492556756102i</v>
      </c>
      <c r="AE1759" t="str">
        <f t="shared" si="904"/>
        <v>-0.0051351292821287-0.00274739866460409i</v>
      </c>
      <c r="AF1759" t="str">
        <f t="shared" si="905"/>
        <v>-4.01503411163738-0.562755452793647i</v>
      </c>
      <c r="AG1759" t="str">
        <f t="shared" si="906"/>
        <v>1.01104326861651-0.0237861284700661i</v>
      </c>
      <c r="AH1759" t="str">
        <f t="shared" si="907"/>
        <v>0.0185291114493316+0.0142045920606272i</v>
      </c>
      <c r="AI1759">
        <f t="shared" si="908"/>
        <v>-32.635250873867456</v>
      </c>
      <c r="AJ1759">
        <f t="shared" si="909"/>
        <v>37.474115051874904</v>
      </c>
      <c r="AK1759"/>
      <c r="AL1759"/>
      <c r="AM1759"/>
      <c r="AN1759"/>
    </row>
    <row r="1760" spans="1:40" x14ac:dyDescent="0.35">
      <c r="A1760"/>
      <c r="B1760">
        <f t="shared" si="875"/>
        <v>162600</v>
      </c>
      <c r="C1760" s="237" t="str">
        <f t="shared" si="878"/>
        <v>-8.00068613485381E-07+0.00416867290157496i</v>
      </c>
      <c r="D1760" s="208" t="str">
        <f t="shared" si="879"/>
        <v>-1.64875165357263+0.0319598255787414i</v>
      </c>
      <c r="E1760" t="str">
        <f t="shared" si="880"/>
        <v>36500</v>
      </c>
      <c r="F1760" t="str">
        <f t="shared" si="881"/>
        <v>0.21505376344086</v>
      </c>
      <c r="G1760" t="str">
        <f t="shared" si="876"/>
        <v>0.21505376344086</v>
      </c>
      <c r="H1760" t="str">
        <f t="shared" si="882"/>
        <v>2.36646770305977+0.594419549066275i</v>
      </c>
      <c r="I1760" t="str">
        <f t="shared" si="883"/>
        <v>638.528706842126i</v>
      </c>
      <c r="J1760" t="str">
        <f t="shared" si="877"/>
        <v>-550.888315847055+139.689648138438i</v>
      </c>
      <c r="K1760" t="str">
        <f t="shared" si="884"/>
        <v>0.276155723496965-1.08906396040171i</v>
      </c>
      <c r="L1760" t="str">
        <f t="shared" si="885"/>
        <v>0.0852622184353397-0.28556114052446i</v>
      </c>
      <c r="M1760" t="str">
        <f t="shared" si="886"/>
        <v>0.361417941932305-1.37462510092617i</v>
      </c>
      <c r="N1760" t="str">
        <f t="shared" si="887"/>
        <v>-2.02815776082609i</v>
      </c>
      <c r="O1760" t="str">
        <f t="shared" si="888"/>
        <v>-0.441582270693459-0.897220763362735i</v>
      </c>
      <c r="P1760" t="str">
        <f t="shared" si="889"/>
        <v>1.44158227069346+0.897220763362735i</v>
      </c>
      <c r="Q1760" t="str">
        <f t="shared" si="890"/>
        <v>-1.44158227069346+1.13093699746335i</v>
      </c>
      <c r="R1760" t="str">
        <f t="shared" si="891"/>
        <v>-0.316771796866014-0.870897023162974i</v>
      </c>
      <c r="S1760" t="str">
        <f t="shared" si="892"/>
        <v>0.226460965084029i</v>
      </c>
      <c r="T1760" t="str">
        <f t="shared" si="893"/>
        <v>0.197224180354295-0.0717364468296795i</v>
      </c>
      <c r="U1760" t="str">
        <f t="shared" si="894"/>
        <v>0.0000499999999999999-0.000873939900126818i</v>
      </c>
      <c r="V1760" t="str">
        <f t="shared" si="895"/>
        <v>0.00002-0.00978812688142038i</v>
      </c>
      <c r="W1760" t="str">
        <f t="shared" si="896"/>
        <v>0.0000422723760451804-0.000802489223788064i</v>
      </c>
      <c r="X1760" t="str">
        <f t="shared" si="897"/>
        <v>0.000045481295293247-0.000802137191316326i</v>
      </c>
      <c r="Y1760" t="str">
        <f t="shared" si="898"/>
        <v>0.009+0.817316744757921i</v>
      </c>
      <c r="Z1760" t="str">
        <f t="shared" si="899"/>
        <v>-0.011779850096448-0.000798920130984344i</v>
      </c>
      <c r="AA1760" t="str">
        <f t="shared" si="900"/>
        <v>0.162791495424798-14.6948105537651i</v>
      </c>
      <c r="AB1760" t="str">
        <f t="shared" si="901"/>
        <v>0.593282479913617-0.21579492432849i</v>
      </c>
      <c r="AC1760" t="str">
        <f t="shared" si="902"/>
        <v>0.917785813240468-0.893533146259225i</v>
      </c>
      <c r="AD1760" t="str">
        <f t="shared" si="903"/>
        <v>0.449388464454497+0.202387704765568i</v>
      </c>
      <c r="AE1760" t="str">
        <f t="shared" si="904"/>
        <v>-0.005132037134746-0.00274312231438741i</v>
      </c>
      <c r="AF1760" t="str">
        <f t="shared" si="905"/>
        <v>-4.0152193566324-0.562459723487534i</v>
      </c>
      <c r="AG1760" t="str">
        <f t="shared" si="906"/>
        <v>1.01103088427235-0.0237860474981925i</v>
      </c>
      <c r="AH1760" t="str">
        <f t="shared" si="907"/>
        <v>0.0185216464909532+0.0141848869192317i</v>
      </c>
      <c r="AI1760">
        <f t="shared" si="908"/>
        <v>-32.64191663081111</v>
      </c>
      <c r="AJ1760">
        <f t="shared" si="909"/>
        <v>37.446861796450477</v>
      </c>
      <c r="AK1760"/>
      <c r="AL1760"/>
      <c r="AM1760"/>
      <c r="AN1760"/>
    </row>
    <row r="1761" spans="1:40" x14ac:dyDescent="0.35">
      <c r="A1761"/>
      <c r="B1761">
        <f t="shared" si="875"/>
        <v>162700</v>
      </c>
      <c r="C1761" s="237" t="str">
        <f t="shared" si="878"/>
        <v>-7.99085426378176E-07+0.00416611071805022i</v>
      </c>
      <c r="D1761" s="208" t="str">
        <f t="shared" si="879"/>
        <v>-1.64875164603486+0.0319401821717184i</v>
      </c>
      <c r="E1761" t="str">
        <f t="shared" si="880"/>
        <v>36500</v>
      </c>
      <c r="F1761" t="str">
        <f t="shared" si="881"/>
        <v>0.21505376344086</v>
      </c>
      <c r="G1761" t="str">
        <f t="shared" si="876"/>
        <v>0.21505376344086</v>
      </c>
      <c r="H1761" t="str">
        <f t="shared" si="882"/>
        <v>2.36665264544268+0.594104455600907i</v>
      </c>
      <c r="I1761" t="str">
        <f t="shared" si="883"/>
        <v>638.921405923824i</v>
      </c>
      <c r="J1761" t="str">
        <f t="shared" si="877"/>
        <v>-551.567354005974+139.775558131143i</v>
      </c>
      <c r="K1761" t="str">
        <f t="shared" si="884"/>
        <v>0.275835683835237-1.08847326605332i</v>
      </c>
      <c r="L1761" t="str">
        <f t="shared" si="885"/>
        <v>0.0851660080193971-0.285414335247745i</v>
      </c>
      <c r="M1761" t="str">
        <f t="shared" si="886"/>
        <v>0.361001691854634-1.37388760130107i</v>
      </c>
      <c r="N1761" t="str">
        <f t="shared" si="887"/>
        <v>-2.02940509032229i</v>
      </c>
      <c r="O1761" t="str">
        <f t="shared" si="888"/>
        <v>-0.442701056812388-0.896669266952534i</v>
      </c>
      <c r="P1761" t="str">
        <f t="shared" si="889"/>
        <v>1.44270105681239+0.896669266952534i</v>
      </c>
      <c r="Q1761" t="str">
        <f t="shared" si="890"/>
        <v>-1.44270105681239+1.13273582336976i</v>
      </c>
      <c r="R1761" t="str">
        <f t="shared" si="891"/>
        <v>-0.316749678204736-0.870216992333668i</v>
      </c>
      <c r="S1761" t="str">
        <f t="shared" si="892"/>
        <v>0.226600239970305i</v>
      </c>
      <c r="T1761" t="str">
        <f t="shared" si="893"/>
        <v>0.197191379289046-0.0717755530917101i</v>
      </c>
      <c r="U1761" t="str">
        <f t="shared" si="894"/>
        <v>0.0000500000000000001-0.000873402752062822i</v>
      </c>
      <c r="V1761" t="str">
        <f t="shared" si="895"/>
        <v>0.00002-0.00978211082310357i</v>
      </c>
      <c r="W1761" t="str">
        <f t="shared" si="896"/>
        <v>0.0000422723745609936-0.00080199621724643i</v>
      </c>
      <c r="X1761" t="str">
        <f t="shared" si="897"/>
        <v>0.0000454773413346217-0.000801644416902546i</v>
      </c>
      <c r="Y1761" t="str">
        <f t="shared" si="898"/>
        <v>0.009+0.817819399582495i</v>
      </c>
      <c r="Z1761" t="str">
        <f t="shared" si="899"/>
        <v>-0.0117653658746862-0.000798209637825152i</v>
      </c>
      <c r="AA1761" t="str">
        <f t="shared" si="900"/>
        <v>0.162591005485838-14.6857632051241i</v>
      </c>
      <c r="AB1761" t="str">
        <f t="shared" si="901"/>
        <v>0.593183808963129-0.215912562338576i</v>
      </c>
      <c r="AC1761" t="str">
        <f t="shared" si="902"/>
        <v>0.917500766254352-0.89291268072388i</v>
      </c>
      <c r="AD1761" t="str">
        <f t="shared" si="903"/>
        <v>0.449659779251682+0.202282508519781i</v>
      </c>
      <c r="AE1761" t="str">
        <f t="shared" si="904"/>
        <v>-0.00512894797416271-0.00273885049232557i</v>
      </c>
      <c r="AF1761" t="str">
        <f t="shared" si="905"/>
        <v>-4.01540429147754-0.562164273429189i</v>
      </c>
      <c r="AG1761" t="str">
        <f t="shared" si="906"/>
        <v>1.01101849683579-0.0237859619627123i</v>
      </c>
      <c r="AH1761" t="str">
        <f t="shared" si="907"/>
        <v>0.0185141843763193+0.0141652017862366i</v>
      </c>
      <c r="AI1761">
        <f t="shared" si="908"/>
        <v>-32.648580165793419</v>
      </c>
      <c r="AJ1761">
        <f t="shared" si="909"/>
        <v>37.419601479215252</v>
      </c>
      <c r="AK1761"/>
      <c r="AL1761"/>
      <c r="AM1761"/>
      <c r="AN1761"/>
    </row>
    <row r="1762" spans="1:40" x14ac:dyDescent="0.35">
      <c r="A1762"/>
      <c r="B1762">
        <f t="shared" si="875"/>
        <v>162800</v>
      </c>
      <c r="C1762" s="237" t="str">
        <f t="shared" si="878"/>
        <v>-7.98104050484238E-07+0.00416355168217075i</v>
      </c>
      <c r="D1762" s="208" t="str">
        <f t="shared" si="879"/>
        <v>-1.64875163851098+0.0319205628966424i</v>
      </c>
      <c r="E1762" t="str">
        <f t="shared" si="880"/>
        <v>36500</v>
      </c>
      <c r="F1762" t="str">
        <f t="shared" si="881"/>
        <v>0.21505376344086</v>
      </c>
      <c r="G1762" t="str">
        <f t="shared" si="876"/>
        <v>0.21505376344086</v>
      </c>
      <c r="H1762" t="str">
        <f t="shared" si="882"/>
        <v>2.36683727833549+0.593789665183622i</v>
      </c>
      <c r="I1762" t="str">
        <f t="shared" si="883"/>
        <v>639.314105005523i</v>
      </c>
      <c r="J1762" t="str">
        <f t="shared" si="877"/>
        <v>-552.24680964916+139.861468123849i</v>
      </c>
      <c r="K1762" t="str">
        <f t="shared" si="884"/>
        <v>0.275516189023735-1.08788316350519i</v>
      </c>
      <c r="L1762" t="str">
        <f t="shared" si="885"/>
        <v>0.0850699555356789-0.285267663224366i</v>
      </c>
      <c r="M1762" t="str">
        <f t="shared" si="886"/>
        <v>0.360586144559414-1.37315082672956i</v>
      </c>
      <c r="N1762" t="str">
        <f t="shared" si="887"/>
        <v>-2.0306524198185i</v>
      </c>
      <c r="O1762" t="str">
        <f t="shared" si="888"/>
        <v>-0.443819154163444-0.896116375476782i</v>
      </c>
      <c r="P1762" t="str">
        <f t="shared" si="889"/>
        <v>1.44381915416344+0.896116375476782i</v>
      </c>
      <c r="Q1762" t="str">
        <f t="shared" si="890"/>
        <v>-1.44381915416344+1.13453604434172i</v>
      </c>
      <c r="R1762" t="str">
        <f t="shared" si="891"/>
        <v>-0.316727541385011-0.869537700614057i</v>
      </c>
      <c r="S1762" t="str">
        <f t="shared" si="892"/>
        <v>0.22673951485658i</v>
      </c>
      <c r="T1762" t="str">
        <f t="shared" si="893"/>
        <v>0.197158556386737-0.0718146490753548i</v>
      </c>
      <c r="U1762" t="str">
        <f t="shared" si="894"/>
        <v>0.0000499999999999999-0.000872866263885875i</v>
      </c>
      <c r="V1762" t="str">
        <f t="shared" si="895"/>
        <v>0.00002-0.0097761021555218i</v>
      </c>
      <c r="W1762" t="str">
        <f t="shared" si="896"/>
        <v>0.0000422723730758941-0.000801503816502726i</v>
      </c>
      <c r="X1762" t="str">
        <f t="shared" si="897"/>
        <v>0.0000454733946561221-0.000801152247972309i</v>
      </c>
      <c r="Y1762" t="str">
        <f t="shared" si="898"/>
        <v>0.009+0.818322054407069i</v>
      </c>
      <c r="Z1762" t="str">
        <f t="shared" si="899"/>
        <v>-0.011750908363863-0.000797500422460085i</v>
      </c>
      <c r="AA1762" t="str">
        <f t="shared" si="900"/>
        <v>0.162390885965196-14.6767269997293i</v>
      </c>
      <c r="AB1762" t="str">
        <f t="shared" si="901"/>
        <v>0.593085072323206-0.216030169429602i</v>
      </c>
      <c r="AC1762" t="str">
        <f t="shared" si="902"/>
        <v>0.917216253873981-0.892292743284708i</v>
      </c>
      <c r="AD1762" t="str">
        <f t="shared" si="903"/>
        <v>0.449931004949748+0.202176968062466i</v>
      </c>
      <c r="AE1762" t="str">
        <f t="shared" si="904"/>
        <v>-0.00512586179178375-0.002734583191511i</v>
      </c>
      <c r="AF1762" t="str">
        <f t="shared" si="905"/>
        <v>-4.01558891684647-0.56186910228698i</v>
      </c>
      <c r="AG1762" t="str">
        <f t="shared" si="906"/>
        <v>1.01100610631466-0.0237858718496531i</v>
      </c>
      <c r="AH1762" t="str">
        <f t="shared" si="907"/>
        <v>0.0185067250919874+0.0141455366307814i</v>
      </c>
      <c r="AI1762">
        <f t="shared" si="908"/>
        <v>-32.655241483744597</v>
      </c>
      <c r="AJ1762">
        <f t="shared" si="909"/>
        <v>37.3923341066508</v>
      </c>
      <c r="AK1762"/>
      <c r="AL1762"/>
      <c r="AM1762"/>
      <c r="AN1762"/>
    </row>
    <row r="1763" spans="1:40" x14ac:dyDescent="0.35">
      <c r="A1763"/>
      <c r="B1763">
        <f t="shared" si="875"/>
        <v>162900</v>
      </c>
      <c r="C1763" s="237" t="str">
        <f t="shared" si="878"/>
        <v>-7.97124481357495E-07+0.00416099578813973i</v>
      </c>
      <c r="D1763" s="208" t="str">
        <f t="shared" si="879"/>
        <v>-1.64875163100095+0.0319009677090713i</v>
      </c>
      <c r="E1763" t="str">
        <f t="shared" si="880"/>
        <v>36500</v>
      </c>
      <c r="F1763" t="str">
        <f t="shared" si="881"/>
        <v>0.21505376344086</v>
      </c>
      <c r="G1763" t="str">
        <f t="shared" si="876"/>
        <v>0.21505376344086</v>
      </c>
      <c r="H1763" t="str">
        <f t="shared" si="882"/>
        <v>2.36702160241013+0.593475177438668i</v>
      </c>
      <c r="I1763" t="str">
        <f t="shared" si="883"/>
        <v>639.706804087222i</v>
      </c>
      <c r="J1763" t="str">
        <f t="shared" si="877"/>
        <v>-552.926682776611+139.947378116553i</v>
      </c>
      <c r="K1763" t="str">
        <f t="shared" si="884"/>
        <v>0.27519723785275-1.08729365196453i</v>
      </c>
      <c r="L1763" t="str">
        <f t="shared" si="885"/>
        <v>0.0849740606498902-0.285121124308549i</v>
      </c>
      <c r="M1763" t="str">
        <f t="shared" si="886"/>
        <v>0.36017129850264-1.37241477627308i</v>
      </c>
      <c r="N1763" t="str">
        <f t="shared" si="887"/>
        <v>-2.0318997493147i</v>
      </c>
      <c r="O1763" t="str">
        <f t="shared" si="888"/>
        <v>-0.444936561007039-0.895562089795693i</v>
      </c>
      <c r="P1763" t="str">
        <f t="shared" si="889"/>
        <v>1.44493656100704+0.895562089795693i</v>
      </c>
      <c r="Q1763" t="str">
        <f t="shared" si="890"/>
        <v>-1.44493656100704+1.13633765951901i</v>
      </c>
      <c r="R1763" t="str">
        <f t="shared" si="891"/>
        <v>-0.316705386397379-0.86885914663034i</v>
      </c>
      <c r="S1763" t="str">
        <f t="shared" si="892"/>
        <v>0.226878789742856i</v>
      </c>
      <c r="T1763" t="str">
        <f t="shared" si="893"/>
        <v>0.197125711644502-0.0718537347708809i</v>
      </c>
      <c r="U1763" t="str">
        <f t="shared" si="894"/>
        <v>0.0000500000000000001-0.00087233043438073i</v>
      </c>
      <c r="V1763" t="str">
        <f t="shared" si="895"/>
        <v>0.00002-0.00977010086506422i</v>
      </c>
      <c r="W1763" t="str">
        <f t="shared" si="896"/>
        <v>0.0000422723715898825-0.000801012020441313i</v>
      </c>
      <c r="X1763" t="str">
        <f t="shared" si="897"/>
        <v>0.0000454694552398764-0.000800660683410631i</v>
      </c>
      <c r="Y1763" t="str">
        <f t="shared" si="898"/>
        <v>0.009+0.818824709231644i</v>
      </c>
      <c r="Z1763" t="str">
        <f t="shared" si="899"/>
        <v>-0.0117364774983233-0.00079679248153947i</v>
      </c>
      <c r="AA1763" t="str">
        <f t="shared" si="900"/>
        <v>0.162191135950281-14.6677019169888i</v>
      </c>
      <c r="AB1763" t="str">
        <f t="shared" si="901"/>
        <v>0.592986269985225-0.21614774557229i</v>
      </c>
      <c r="AC1763" t="str">
        <f t="shared" si="902"/>
        <v>0.916932274973291-0.891673333245971i</v>
      </c>
      <c r="AD1763" t="str">
        <f t="shared" si="903"/>
        <v>0.450202141129342+0.202071083437848i</v>
      </c>
      <c r="AE1763" t="str">
        <f t="shared" si="904"/>
        <v>-0.00512277857904167-0.00273032040505494i</v>
      </c>
      <c r="AF1763" t="str">
        <f t="shared" si="905"/>
        <v>-4.01577323341108-0.561574209729597i</v>
      </c>
      <c r="AG1763" t="str">
        <f t="shared" si="906"/>
        <v>1.0109937127168-0.0237857771450736i</v>
      </c>
      <c r="AH1763" t="str">
        <f t="shared" si="907"/>
        <v>0.0184992686245593+0.0141258914220883i</v>
      </c>
      <c r="AI1763">
        <f t="shared" si="908"/>
        <v>-32.661900589587304</v>
      </c>
      <c r="AJ1763">
        <f t="shared" si="909"/>
        <v>37.365059685223741</v>
      </c>
      <c r="AK1763"/>
      <c r="AL1763"/>
      <c r="AM1763"/>
      <c r="AN1763"/>
    </row>
    <row r="1764" spans="1:40" x14ac:dyDescent="0.35">
      <c r="A1764"/>
      <c r="B1764">
        <f t="shared" si="875"/>
        <v>163000</v>
      </c>
      <c r="C1764" s="237" t="str">
        <f t="shared" si="878"/>
        <v>-7.96146714565552E-07+0.00415844303017471i</v>
      </c>
      <c r="D1764" s="208" t="str">
        <f t="shared" si="879"/>
        <v>-1.64875162350474+0.0318813965646728i</v>
      </c>
      <c r="E1764" t="str">
        <f t="shared" si="880"/>
        <v>36500</v>
      </c>
      <c r="F1764" t="str">
        <f t="shared" si="881"/>
        <v>0.21505376344086</v>
      </c>
      <c r="G1764" t="str">
        <f t="shared" si="876"/>
        <v>0.21505376344086</v>
      </c>
      <c r="H1764" t="str">
        <f t="shared" si="882"/>
        <v>2.36720561833675+0.593160991990747i</v>
      </c>
      <c r="I1764" t="str">
        <f t="shared" si="883"/>
        <v>640.09950316892i</v>
      </c>
      <c r="J1764" t="str">
        <f t="shared" si="877"/>
        <v>-553.606973388329+140.033288109258i</v>
      </c>
      <c r="K1764" t="str">
        <f t="shared" si="884"/>
        <v>0.274878829115858-1.08670473063966i</v>
      </c>
      <c r="L1764" t="str">
        <f t="shared" si="885"/>
        <v>0.084878323028587-0.284974718354629i</v>
      </c>
      <c r="M1764" t="str">
        <f t="shared" si="886"/>
        <v>0.359757152144445-1.37167944899429i</v>
      </c>
      <c r="N1764" t="str">
        <f t="shared" si="887"/>
        <v>-2.0331470788109i</v>
      </c>
      <c r="O1764" t="str">
        <f t="shared" si="888"/>
        <v>-0.446053275604686-0.895006410771638i</v>
      </c>
      <c r="P1764" t="str">
        <f t="shared" si="889"/>
        <v>1.44605327560469+0.895006410771638i</v>
      </c>
      <c r="Q1764" t="str">
        <f t="shared" si="890"/>
        <v>-1.44605327560469+1.13814066803926i</v>
      </c>
      <c r="R1764" t="str">
        <f t="shared" si="891"/>
        <v>-0.316683213232364-0.868181329012072i</v>
      </c>
      <c r="S1764" t="str">
        <f t="shared" si="892"/>
        <v>0.227018064629133i</v>
      </c>
      <c r="T1764" t="str">
        <f t="shared" si="893"/>
        <v>0.197092845059469-0.0718928101685463i</v>
      </c>
      <c r="U1764" t="str">
        <f t="shared" si="894"/>
        <v>0.0000499999999999998-0.000871795262335094i</v>
      </c>
      <c r="V1764" t="str">
        <f t="shared" si="895"/>
        <v>0.00002-0.00976410693815311i</v>
      </c>
      <c r="W1764" t="str">
        <f t="shared" si="896"/>
        <v>0.0000422723701029583-0.000800520827949273i</v>
      </c>
      <c r="X1764" t="str">
        <f t="shared" si="897"/>
        <v>0.0000454655230680661-0.000800169722105237i</v>
      </c>
      <c r="Y1764" t="str">
        <f t="shared" si="898"/>
        <v>0.009+0.819327364056218i</v>
      </c>
      <c r="Z1764" t="str">
        <f t="shared" si="899"/>
        <v>-0.0117220732126134-0.000796085811724888i</v>
      </c>
      <c r="AA1764" t="str">
        <f t="shared" si="900"/>
        <v>0.161991754531309-14.6586879363616i</v>
      </c>
      <c r="AB1764" t="str">
        <f t="shared" si="901"/>
        <v>0.592887401940548-0.216265290737334i</v>
      </c>
      <c r="AC1764" t="str">
        <f t="shared" si="902"/>
        <v>0.916648828429274-0.891054449912821i</v>
      </c>
      <c r="AD1764" t="str">
        <f t="shared" si="903"/>
        <v>0.450473187371047+0.201964854690624i</v>
      </c>
      <c r="AE1764" t="str">
        <f t="shared" si="904"/>
        <v>-0.00511969832739643-0.00272606212608689i</v>
      </c>
      <c r="AF1764" t="str">
        <f t="shared" si="905"/>
        <v>-4.01595724184149-0.561279595426074i</v>
      </c>
      <c r="AG1764" t="str">
        <f t="shared" si="906"/>
        <v>1.01098131605007-0.0237856778350633i</v>
      </c>
      <c r="AH1764" t="str">
        <f t="shared" si="907"/>
        <v>0.0184918149606815+0.0141062661294595i</v>
      </c>
      <c r="AI1764">
        <f t="shared" si="908"/>
        <v>-32.668557488237091</v>
      </c>
      <c r="AJ1764">
        <f t="shared" si="909"/>
        <v>37.33777822138024</v>
      </c>
      <c r="AK1764"/>
      <c r="AL1764"/>
      <c r="AM1764"/>
      <c r="AN1764"/>
    </row>
    <row r="1765" spans="1:40" x14ac:dyDescent="0.35">
      <c r="A1765"/>
      <c r="B1765">
        <f t="shared" si="875"/>
        <v>163100</v>
      </c>
      <c r="C1765" s="237" t="str">
        <f t="shared" si="878"/>
        <v>-7.95170745689554E-07+0.00415589340250727i</v>
      </c>
      <c r="D1765" s="208" t="str">
        <f t="shared" si="879"/>
        <v>-1.64875161602231+0.0318618494192224i</v>
      </c>
      <c r="E1765" t="str">
        <f t="shared" si="880"/>
        <v>36500</v>
      </c>
      <c r="F1765" t="str">
        <f t="shared" si="881"/>
        <v>0.21505376344086</v>
      </c>
      <c r="G1765" t="str">
        <f t="shared" si="876"/>
        <v>0.21505376344086</v>
      </c>
      <c r="H1765" t="str">
        <f t="shared" si="882"/>
        <v>2.36738932678373+0.592847108464994i</v>
      </c>
      <c r="I1765" t="str">
        <f t="shared" si="883"/>
        <v>640.492202250619i</v>
      </c>
      <c r="J1765" t="str">
        <f t="shared" si="877"/>
        <v>-554.287681484313+140.119198101964i</v>
      </c>
      <c r="K1765" t="str">
        <f t="shared" si="884"/>
        <v>0.274560961609899-1.08611639874009i</v>
      </c>
      <c r="L1765" t="str">
        <f t="shared" si="885"/>
        <v>0.0847827423391731-0.284828445217038i</v>
      </c>
      <c r="M1765" t="str">
        <f t="shared" si="886"/>
        <v>0.359343703949072-1.37094484395713i</v>
      </c>
      <c r="N1765" t="str">
        <f t="shared" si="887"/>
        <v>-2.0343944083071i</v>
      </c>
      <c r="O1765" t="str">
        <f t="shared" si="888"/>
        <v>-0.447169296218967-0.894449339269158i</v>
      </c>
      <c r="P1765" t="str">
        <f t="shared" si="889"/>
        <v>1.44716929621897+0.894449339269158i</v>
      </c>
      <c r="Q1765" t="str">
        <f t="shared" si="890"/>
        <v>-1.44716929621897+1.13994506903794i</v>
      </c>
      <c r="R1765" t="str">
        <f t="shared" si="891"/>
        <v>-0.316661021880474-0.867504246392167i</v>
      </c>
      <c r="S1765" t="str">
        <f t="shared" si="892"/>
        <v>0.227157339515408i</v>
      </c>
      <c r="T1765" t="str">
        <f t="shared" si="893"/>
        <v>0.197059956628764-0.0719318752585989i</v>
      </c>
      <c r="U1765" t="str">
        <f t="shared" si="894"/>
        <v>0.00005-0.000871260746539674i</v>
      </c>
      <c r="V1765" t="str">
        <f t="shared" si="895"/>
        <v>0.00002-0.00975812036124435i</v>
      </c>
      <c r="W1765" t="str">
        <f t="shared" si="896"/>
        <v>0.0000422723686151222-0.000800030237916427i</v>
      </c>
      <c r="X1765" t="str">
        <f t="shared" si="897"/>
        <v>0.0000454615981229289-0.000799679362946592i</v>
      </c>
      <c r="Y1765" t="str">
        <f t="shared" si="898"/>
        <v>0.009+0.819830018880792i</v>
      </c>
      <c r="Z1765" t="str">
        <f t="shared" si="899"/>
        <v>-0.0117076954414806-0.000795380409689188i</v>
      </c>
      <c r="AA1765" t="str">
        <f t="shared" si="900"/>
        <v>0.1617927408013-14.6496850373573i</v>
      </c>
      <c r="AB1765" t="str">
        <f t="shared" si="901"/>
        <v>0.592788468180529-0.2163828048954i</v>
      </c>
      <c r="AC1765" t="str">
        <f t="shared" si="902"/>
        <v>0.916365913121958-0.890436092591344i</v>
      </c>
      <c r="AD1765" t="str">
        <f t="shared" si="903"/>
        <v>0.450744143255373+0.201858281865979i</v>
      </c>
      <c r="AE1765" t="str">
        <f t="shared" si="904"/>
        <v>-0.00511662102833529-0.00272180834775489i</v>
      </c>
      <c r="AF1765" t="str">
        <f t="shared" si="905"/>
        <v>-4.01614094280604-0.560985259045772i</v>
      </c>
      <c r="AG1765" t="str">
        <f t="shared" si="906"/>
        <v>1.01096891632232-0.0237855739057422i</v>
      </c>
      <c r="AH1765" t="str">
        <f t="shared" si="907"/>
        <v>0.0184843640870445+0.0140866607222789i</v>
      </c>
      <c r="AI1765">
        <f t="shared" si="908"/>
        <v>-32.675212184602096</v>
      </c>
      <c r="AJ1765">
        <f t="shared" si="909"/>
        <v>37.310489721550624</v>
      </c>
      <c r="AK1765"/>
      <c r="AL1765"/>
      <c r="AM1765"/>
      <c r="AN1765"/>
    </row>
    <row r="1766" spans="1:40" x14ac:dyDescent="0.35">
      <c r="A1766"/>
      <c r="B1766">
        <f t="shared" si="875"/>
        <v>163200</v>
      </c>
      <c r="C1766" s="237" t="str">
        <f t="shared" si="878"/>
        <v>-7.94196570324196E-07+0.0041533468993832i</v>
      </c>
      <c r="D1766" s="208" t="str">
        <f t="shared" si="879"/>
        <v>-1.64875160855363+0.0318423262286045i</v>
      </c>
      <c r="E1766" t="str">
        <f t="shared" si="880"/>
        <v>36500</v>
      </c>
      <c r="F1766" t="str">
        <f t="shared" si="881"/>
        <v>0.21505376344086</v>
      </c>
      <c r="G1766" t="str">
        <f t="shared" si="876"/>
        <v>0.21505376344086</v>
      </c>
      <c r="H1766" t="str">
        <f t="shared" si="882"/>
        <v>2.36757272841772+0.592533526486996i</v>
      </c>
      <c r="I1766" t="str">
        <f t="shared" si="883"/>
        <v>640.884901332318i</v>
      </c>
      <c r="J1766" t="str">
        <f t="shared" si="877"/>
        <v>-554.968807064562+140.205108094669i</v>
      </c>
      <c r="K1766" t="str">
        <f t="shared" si="884"/>
        <v>0.274243634134967-1.08552865547643i</v>
      </c>
      <c r="L1766" t="str">
        <f t="shared" si="885"/>
        <v>0.0846873182499007-0.284682304750319i</v>
      </c>
      <c r="M1766" t="str">
        <f t="shared" si="886"/>
        <v>0.358930952384868-1.37021096022675i</v>
      </c>
      <c r="N1766" t="str">
        <f t="shared" si="887"/>
        <v>-2.03564173780331i</v>
      </c>
      <c r="O1766" t="str">
        <f t="shared" si="888"/>
        <v>-0.44828462111355-0.893890876154959i</v>
      </c>
      <c r="P1766" t="str">
        <f t="shared" si="889"/>
        <v>1.44828462111355+0.893890876154959i</v>
      </c>
      <c r="Q1766" t="str">
        <f t="shared" si="890"/>
        <v>-1.44828462111355+1.14175086164835i</v>
      </c>
      <c r="R1766" t="str">
        <f t="shared" si="891"/>
        <v>-0.316638812332221-0.866827897406882i</v>
      </c>
      <c r="S1766" t="str">
        <f t="shared" si="892"/>
        <v>0.227296614401684i</v>
      </c>
      <c r="T1766" t="str">
        <f t="shared" si="893"/>
        <v>0.197027046349515-0.071970930031284i</v>
      </c>
      <c r="U1766" t="str">
        <f t="shared" si="894"/>
        <v>0.0000500000000000002-0.000870726885788121i</v>
      </c>
      <c r="V1766" t="str">
        <f t="shared" si="895"/>
        <v>0.00002-0.0097521411208269i</v>
      </c>
      <c r="W1766" t="str">
        <f t="shared" si="896"/>
        <v>0.0000422723671263735-0.000799540249235307i</v>
      </c>
      <c r="X1766" t="str">
        <f t="shared" si="897"/>
        <v>0.0000454576803867552-0.000799189604827882i</v>
      </c>
      <c r="Y1766" t="str">
        <f t="shared" si="898"/>
        <v>0.009+0.820332673705367i</v>
      </c>
      <c r="Z1766" t="str">
        <f t="shared" si="899"/>
        <v>-0.0116933441198724-0.000794676272116382i</v>
      </c>
      <c r="AA1766" t="str">
        <f t="shared" si="900"/>
        <v>0.161594093856061-14.6406931995358i</v>
      </c>
      <c r="AB1766" t="str">
        <f t="shared" si="901"/>
        <v>0.592689468696528-0.216500288017142i</v>
      </c>
      <c r="AC1766" t="str">
        <f t="shared" si="902"/>
        <v>0.91608352793439-0.889818260588543i</v>
      </c>
      <c r="AD1766" t="str">
        <f t="shared" si="903"/>
        <v>0.451015008362784+0.201751365009583i</v>
      </c>
      <c r="AE1766" t="str">
        <f t="shared" si="904"/>
        <v>-0.00511354667337295-0.00271755906322531i</v>
      </c>
      <c r="AF1766" t="str">
        <f t="shared" si="905"/>
        <v>-4.01632433697135-0.560691200258391i</v>
      </c>
      <c r="AG1766" t="str">
        <f t="shared" si="906"/>
        <v>1.01095651354141-0.0237854653432618i</v>
      </c>
      <c r="AH1766" t="str">
        <f t="shared" si="907"/>
        <v>0.0184769159903843+0.0140670751700111i</v>
      </c>
      <c r="AI1766">
        <f t="shared" si="908"/>
        <v>-32.681864683582795</v>
      </c>
      <c r="AJ1766">
        <f t="shared" si="909"/>
        <v>37.283194192145537</v>
      </c>
      <c r="AK1766"/>
      <c r="AL1766"/>
      <c r="AM1766"/>
      <c r="AN1766"/>
    </row>
    <row r="1767" spans="1:40" x14ac:dyDescent="0.35">
      <c r="A1767"/>
      <c r="B1767">
        <f t="shared" si="875"/>
        <v>163300</v>
      </c>
      <c r="C1767" s="237" t="str">
        <f t="shared" si="878"/>
        <v>-7.93224184077655E-07+0.00415080351506237i</v>
      </c>
      <c r="D1767" s="208" t="str">
        <f t="shared" si="879"/>
        <v>-1.64875160109867+0.0318228269488115i</v>
      </c>
      <c r="E1767" t="str">
        <f t="shared" si="880"/>
        <v>36500</v>
      </c>
      <c r="F1767" t="str">
        <f t="shared" si="881"/>
        <v>0.21505376344086</v>
      </c>
      <c r="G1767" t="str">
        <f t="shared" si="876"/>
        <v>0.21505376344086</v>
      </c>
      <c r="H1767" t="str">
        <f t="shared" si="882"/>
        <v>2.36775582390359+0.592220245682778i</v>
      </c>
      <c r="I1767" t="str">
        <f t="shared" si="883"/>
        <v>641.277600414016i</v>
      </c>
      <c r="J1767" t="str">
        <f t="shared" si="877"/>
        <v>-555.650350129079+140.291018087373i</v>
      </c>
      <c r="K1767" t="str">
        <f t="shared" si="884"/>
        <v>0.273926845494402-1.08494150006043i</v>
      </c>
      <c r="L1767" t="str">
        <f t="shared" si="885"/>
        <v>0.0845920504298639-0.284536296809118i</v>
      </c>
      <c r="M1767" t="str">
        <f t="shared" si="886"/>
        <v>0.358518895924266-1.36947779686955i</v>
      </c>
      <c r="N1767" t="str">
        <f t="shared" si="887"/>
        <v>-2.03688906729951i</v>
      </c>
      <c r="O1767" t="str">
        <f t="shared" si="888"/>
        <v>-0.449399248553161-0.893331022297924i</v>
      </c>
      <c r="P1767" t="str">
        <f t="shared" si="889"/>
        <v>1.44939924855316+0.893331022297924i</v>
      </c>
      <c r="Q1767" t="str">
        <f t="shared" si="890"/>
        <v>-1.44939924855316+1.14355804500159i</v>
      </c>
      <c r="R1767" t="str">
        <f t="shared" si="891"/>
        <v>-0.316616584578102-0.866152280695828i</v>
      </c>
      <c r="S1767" t="str">
        <f t="shared" si="892"/>
        <v>0.227435889287959i</v>
      </c>
      <c r="T1767" t="str">
        <f t="shared" si="893"/>
        <v>0.196994114218849-0.0720099744768369i</v>
      </c>
      <c r="U1767" t="str">
        <f t="shared" si="894"/>
        <v>0.0000499999999999999-0.000870193678877039i</v>
      </c>
      <c r="V1767" t="str">
        <f t="shared" si="895"/>
        <v>0.00002-0.00974616920342283i</v>
      </c>
      <c r="W1767" t="str">
        <f t="shared" si="896"/>
        <v>0.0000422723656367121-0.000799050860801156i</v>
      </c>
      <c r="X1767" t="str">
        <f t="shared" si="897"/>
        <v>0.0000454537698418901-0.000798700446644986i</v>
      </c>
      <c r="Y1767" t="str">
        <f t="shared" si="898"/>
        <v>0.009+0.820835328529941i</v>
      </c>
      <c r="Z1767" t="str">
        <f t="shared" si="899"/>
        <v>-0.0116790191829355-0.000793973395701643i</v>
      </c>
      <c r="AA1767" t="str">
        <f t="shared" si="900"/>
        <v>0.161395812794181-14.6317124025074i</v>
      </c>
      <c r="AB1767" t="str">
        <f t="shared" si="901"/>
        <v>0.592590403479904-0.216617740073187i</v>
      </c>
      <c r="AC1767" t="str">
        <f t="shared" si="902"/>
        <v>0.915801671752641-0.889200953212345i</v>
      </c>
      <c r="AD1767" t="str">
        <f t="shared" si="903"/>
        <v>0.451285782273676+0.201644104167593i</v>
      </c>
      <c r="AE1767" t="str">
        <f t="shared" si="904"/>
        <v>-0.00511047525405113-0.00271331426568286i</v>
      </c>
      <c r="AF1767" t="str">
        <f t="shared" si="905"/>
        <v>-4.01650742500226-0.560397418733966i</v>
      </c>
      <c r="AG1767" t="str">
        <f t="shared" si="906"/>
        <v>1.01094410771522-0.0237853521338038i</v>
      </c>
      <c r="AH1767" t="str">
        <f t="shared" si="907"/>
        <v>0.0184694706574798+0.0140475094422009i</v>
      </c>
      <c r="AI1767">
        <f t="shared" si="908"/>
        <v>-32.688514990072775</v>
      </c>
      <c r="AJ1767">
        <f t="shared" si="909"/>
        <v>37.255891639559131</v>
      </c>
      <c r="AK1767"/>
      <c r="AL1767"/>
      <c r="AM1767"/>
      <c r="AN1767"/>
    </row>
    <row r="1768" spans="1:40" x14ac:dyDescent="0.35">
      <c r="A1768"/>
      <c r="B1768">
        <f t="shared" si="875"/>
        <v>163400</v>
      </c>
      <c r="C1768" s="237" t="str">
        <f t="shared" si="878"/>
        <v>-7.9225358257153E-07+0.00414826324381866i</v>
      </c>
      <c r="D1768" s="208" t="str">
        <f t="shared" si="879"/>
        <v>-1.6487515936574+0.0318033515359431i</v>
      </c>
      <c r="E1768" t="str">
        <f t="shared" si="880"/>
        <v>36500</v>
      </c>
      <c r="F1768" t="str">
        <f t="shared" si="881"/>
        <v>0.21505376344086</v>
      </c>
      <c r="G1768" t="str">
        <f t="shared" si="876"/>
        <v>0.21505376344086</v>
      </c>
      <c r="H1768" t="str">
        <f t="shared" si="882"/>
        <v>2.3679386139045+0.591907265678806i</v>
      </c>
      <c r="I1768" t="str">
        <f t="shared" si="883"/>
        <v>641.670299495715i</v>
      </c>
      <c r="J1768" t="str">
        <f t="shared" si="877"/>
        <v>-556.332310677861+140.376928080079i</v>
      </c>
      <c r="K1768" t="str">
        <f t="shared" si="884"/>
        <v>0.273610594494791-1.08435493170499i</v>
      </c>
      <c r="L1768" t="str">
        <f t="shared" si="885"/>
        <v>0.0844969385489996-0.284390421248187i</v>
      </c>
      <c r="M1768" t="str">
        <f t="shared" si="886"/>
        <v>0.358107533043791-1.36874535295318i</v>
      </c>
      <c r="N1768" t="str">
        <f t="shared" si="887"/>
        <v>-2.03813639679571i</v>
      </c>
      <c r="O1768" t="str">
        <f t="shared" si="888"/>
        <v>-0.450513176803639-0.892769778569085i</v>
      </c>
      <c r="P1768" t="str">
        <f t="shared" si="889"/>
        <v>1.45051317680364+0.892769778569085i</v>
      </c>
      <c r="Q1768" t="str">
        <f t="shared" si="890"/>
        <v>-1.45051317680364+1.14536661822662i</v>
      </c>
      <c r="R1768" t="str">
        <f t="shared" si="891"/>
        <v>-0.316594338608619-0.865477394901927i</v>
      </c>
      <c r="S1768" t="str">
        <f t="shared" si="892"/>
        <v>0.227575164174234i</v>
      </c>
      <c r="T1768" t="str">
        <f t="shared" si="893"/>
        <v>0.196961160233894-0.0720490085854895i</v>
      </c>
      <c r="U1768" t="str">
        <f t="shared" si="894"/>
        <v>0.0000500000000000001-0.000869661124606004i</v>
      </c>
      <c r="V1768" t="str">
        <f t="shared" si="895"/>
        <v>0.00002-0.00974020459558727i</v>
      </c>
      <c r="W1768" t="str">
        <f t="shared" si="896"/>
        <v>0.000042272364146139-0.000798562071511953i</v>
      </c>
      <c r="X1768" t="str">
        <f t="shared" si="897"/>
        <v>0.0000454498664707347-0.000798211887296534i</v>
      </c>
      <c r="Y1768" t="str">
        <f t="shared" si="898"/>
        <v>0.009+0.821337983354515i</v>
      </c>
      <c r="Z1768" t="str">
        <f t="shared" si="899"/>
        <v>-0.011664720566016-0.000793271777151278i</v>
      </c>
      <c r="AA1768" t="str">
        <f t="shared" si="900"/>
        <v>0.161197896717017-14.6227426259326i</v>
      </c>
      <c r="AB1768" t="str">
        <f t="shared" si="901"/>
        <v>0.592491272522016-0.216735161034152i</v>
      </c>
      <c r="AC1768" t="str">
        <f t="shared" si="902"/>
        <v>0.915520343465781-0.888584169771615i</v>
      </c>
      <c r="AD1768" t="str">
        <f t="shared" si="903"/>
        <v>0.451556464568394+0.201536499386653i</v>
      </c>
      <c r="AE1768" t="str">
        <f t="shared" si="904"/>
        <v>-0.00510740676193912-0.00270907394833068i</v>
      </c>
      <c r="AF1768" t="str">
        <f t="shared" si="905"/>
        <v>-4.0166902075619-0.560103914142863i</v>
      </c>
      <c r="AG1768" t="str">
        <f t="shared" si="906"/>
        <v>1.01093169885161-0.0237852342635816i</v>
      </c>
      <c r="AH1768" t="str">
        <f t="shared" si="907"/>
        <v>0.0184620280751562+0.0140279635084751i</v>
      </c>
      <c r="AI1768">
        <f t="shared" si="908"/>
        <v>-32.695163108957239</v>
      </c>
      <c r="AJ1768">
        <f t="shared" si="909"/>
        <v>37.228582070167839</v>
      </c>
      <c r="AK1768"/>
      <c r="AL1768"/>
      <c r="AM1768"/>
      <c r="AN1768"/>
    </row>
    <row r="1769" spans="1:40" x14ac:dyDescent="0.35">
      <c r="A1769"/>
      <c r="B1769">
        <f t="shared" si="875"/>
        <v>163500</v>
      </c>
      <c r="C1769" s="237" t="str">
        <f t="shared" si="878"/>
        <v>-7.91284761440848E-07+0.00414572607994009i</v>
      </c>
      <c r="D1769" s="208" t="str">
        <f t="shared" si="879"/>
        <v>-1.64875158622976+0.0317838999462074i</v>
      </c>
      <c r="E1769" t="str">
        <f t="shared" si="880"/>
        <v>36500</v>
      </c>
      <c r="F1769" t="str">
        <f t="shared" si="881"/>
        <v>0.21505376344086</v>
      </c>
      <c r="G1769" t="str">
        <f t="shared" si="876"/>
        <v>0.21505376344086</v>
      </c>
      <c r="H1769" t="str">
        <f t="shared" si="882"/>
        <v>2.36812109908179+0.591594586101985i</v>
      </c>
      <c r="I1769" t="str">
        <f t="shared" si="883"/>
        <v>642.062998577414i</v>
      </c>
      <c r="J1769" t="str">
        <f t="shared" si="877"/>
        <v>-557.014688710909+140.462838072784i</v>
      </c>
      <c r="K1769" t="str">
        <f t="shared" si="884"/>
        <v>0.273294879945933-1.08376894962415i</v>
      </c>
      <c r="L1769" t="str">
        <f t="shared" si="885"/>
        <v>0.0844019822780839-0.284244677922386i</v>
      </c>
      <c r="M1769" t="str">
        <f t="shared" si="886"/>
        <v>0.357696862224017-1.36801362754654i</v>
      </c>
      <c r="N1769" t="str">
        <f t="shared" si="887"/>
        <v>-2.03938372629192i</v>
      </c>
      <c r="O1769" t="str">
        <f t="shared" si="888"/>
        <v>-0.451626404131908-0.892207145841639i</v>
      </c>
      <c r="P1769" t="str">
        <f t="shared" si="889"/>
        <v>1.45162640413191+0.892207145841639i</v>
      </c>
      <c r="Q1769" t="str">
        <f t="shared" si="890"/>
        <v>-1.45162640413191+1.14717658045028i</v>
      </c>
      <c r="R1769" t="str">
        <f t="shared" si="891"/>
        <v>-0.316572074414233-0.864803238671411i</v>
      </c>
      <c r="S1769" t="str">
        <f t="shared" si="892"/>
        <v>0.22771443906051i</v>
      </c>
      <c r="T1769" t="str">
        <f t="shared" si="893"/>
        <v>0.196928184391773-0.0720880323474591i</v>
      </c>
      <c r="U1769" t="str">
        <f t="shared" si="894"/>
        <v>0.0000499999999999998-0.000869129221777494i</v>
      </c>
      <c r="V1769" t="str">
        <f t="shared" si="895"/>
        <v>0.00002-0.00973424728390799i</v>
      </c>
      <c r="W1769" t="str">
        <f t="shared" si="896"/>
        <v>0.0000422723626546529-0.000798073880268329i</v>
      </c>
      <c r="X1769" t="str">
        <f t="shared" si="897"/>
        <v>0.0000454459702557403-0.000797723925683782i</v>
      </c>
      <c r="Y1769" t="str">
        <f t="shared" si="898"/>
        <v>0.009+0.82184063817909i</v>
      </c>
      <c r="Z1769" t="str">
        <f t="shared" si="899"/>
        <v>-0.0116504482046569-0.000792571413182586i</v>
      </c>
      <c r="AA1769" t="str">
        <f t="shared" si="900"/>
        <v>0.161000344728686-14.6137838495216i</v>
      </c>
      <c r="AB1769" t="str">
        <f t="shared" si="901"/>
        <v>0.592392075814211-0.216852550870607i</v>
      </c>
      <c r="AC1769" t="str">
        <f t="shared" si="902"/>
        <v>0.915239541965896-0.887967909576114i</v>
      </c>
      <c r="AD1769" t="str">
        <f t="shared" si="903"/>
        <v>0.451827054827204+0.201428550713892i</v>
      </c>
      <c r="AE1769" t="str">
        <f t="shared" si="904"/>
        <v>-0.00510434118863239-0.00270483810438983i</v>
      </c>
      <c r="AF1769" t="str">
        <f t="shared" si="905"/>
        <v>-4.01687268531155-0.559810686155778i</v>
      </c>
      <c r="AG1769" t="str">
        <f t="shared" si="906"/>
        <v>1.01091928695848-0.0237851117188374i</v>
      </c>
      <c r="AH1769" t="str">
        <f t="shared" si="907"/>
        <v>0.0184545882302789+0.0140084373385378i</v>
      </c>
      <c r="AI1769">
        <f t="shared" si="908"/>
        <v>-32.701809045115809</v>
      </c>
      <c r="AJ1769">
        <f t="shared" si="909"/>
        <v>37.201265490330513</v>
      </c>
      <c r="AK1769"/>
      <c r="AL1769"/>
      <c r="AM1769"/>
      <c r="AN1769"/>
    </row>
    <row r="1770" spans="1:40" x14ac:dyDescent="0.35">
      <c r="A1770"/>
      <c r="B1770">
        <f t="shared" si="875"/>
        <v>163600</v>
      </c>
      <c r="C1770" s="237" t="str">
        <f t="shared" si="878"/>
        <v>-7.90317716333929E-07+0.00414319201772851i</v>
      </c>
      <c r="D1770" s="208" t="str">
        <f t="shared" si="879"/>
        <v>-1.64875157881575+0.0317644721359186i</v>
      </c>
      <c r="E1770" t="str">
        <f t="shared" si="880"/>
        <v>36500</v>
      </c>
      <c r="F1770" t="str">
        <f t="shared" si="881"/>
        <v>0.21505376344086</v>
      </c>
      <c r="G1770" t="str">
        <f t="shared" si="876"/>
        <v>0.21505376344086</v>
      </c>
      <c r="H1770" t="str">
        <f t="shared" si="882"/>
        <v>2.36830328009518+0.59128220657968i</v>
      </c>
      <c r="I1770" t="str">
        <f t="shared" si="883"/>
        <v>642.455697659113i</v>
      </c>
      <c r="J1770" t="str">
        <f t="shared" si="877"/>
        <v>-557.697484228224+140.548748065489i</v>
      </c>
      <c r="K1770" t="str">
        <f t="shared" si="884"/>
        <v>0.272979700660847-1.08318355303308i</v>
      </c>
      <c r="L1770" t="str">
        <f t="shared" si="885"/>
        <v>0.084307181288728-0.284099066686678i</v>
      </c>
      <c r="M1770" t="str">
        <f t="shared" si="886"/>
        <v>0.357286881949575-1.36728261971976i</v>
      </c>
      <c r="N1770" t="str">
        <f t="shared" si="887"/>
        <v>-2.04063105578812i</v>
      </c>
      <c r="O1770" t="str">
        <f t="shared" si="888"/>
        <v>-0.452738928805957-0.891643124990955i</v>
      </c>
      <c r="P1770" t="str">
        <f t="shared" si="889"/>
        <v>1.45273892880596+0.891643124990955i</v>
      </c>
      <c r="Q1770" t="str">
        <f t="shared" si="890"/>
        <v>-1.45273892880596+1.14898793079717i</v>
      </c>
      <c r="R1770" t="str">
        <f t="shared" si="891"/>
        <v>-0.316549791985422-0.864129810653842i</v>
      </c>
      <c r="S1770" t="str">
        <f t="shared" si="892"/>
        <v>0.227853713946785i</v>
      </c>
      <c r="T1770" t="str">
        <f t="shared" si="893"/>
        <v>0.19689518668961-0.0721270457529606i</v>
      </c>
      <c r="U1770" t="str">
        <f t="shared" si="894"/>
        <v>0.00005-0.000868597969196949i</v>
      </c>
      <c r="V1770" t="str">
        <f t="shared" si="895"/>
        <v>0.00002-0.00972829725500583i</v>
      </c>
      <c r="W1770" t="str">
        <f t="shared" si="896"/>
        <v>0.000042272361162255-0.000797586285973637i</v>
      </c>
      <c r="X1770" t="str">
        <f t="shared" si="897"/>
        <v>0.0000454420811794155-0.000797236560710731i</v>
      </c>
      <c r="Y1770" t="str">
        <f t="shared" si="898"/>
        <v>0.009+0.822343293003664i</v>
      </c>
      <c r="Z1770" t="str">
        <f t="shared" si="899"/>
        <v>-0.0116362020345995-0.000791872300523947i</v>
      </c>
      <c r="AA1770" t="str">
        <f t="shared" si="900"/>
        <v>0.160803155936054-14.6048360530347i</v>
      </c>
      <c r="AB1770" t="str">
        <f t="shared" si="901"/>
        <v>0.592292813347836-0.216969909553119i</v>
      </c>
      <c r="AC1770" t="str">
        <f t="shared" si="902"/>
        <v>0.914959266148042-0.887352171936531i</v>
      </c>
      <c r="AD1770" t="str">
        <f t="shared" si="903"/>
        <v>0.452097552630329+0.201320258196925i</v>
      </c>
      <c r="AE1770" t="str">
        <f t="shared" si="904"/>
        <v>-0.00510127852575402-0.00270060672709978i</v>
      </c>
      <c r="AF1770" t="str">
        <f t="shared" si="905"/>
        <v>-4.01705485891093-0.559517734443761i</v>
      </c>
      <c r="AG1770" t="str">
        <f t="shared" si="906"/>
        <v>1.01090687204372-0.0237849844858456i</v>
      </c>
      <c r="AH1770" t="str">
        <f t="shared" si="907"/>
        <v>0.0184471511097606+0.0139889309021754i</v>
      </c>
      <c r="AI1770">
        <f t="shared" si="908"/>
        <v>-32.70845280341922</v>
      </c>
      <c r="AJ1770">
        <f t="shared" si="909"/>
        <v>37.173941906388052</v>
      </c>
      <c r="AK1770"/>
      <c r="AL1770"/>
      <c r="AM1770"/>
      <c r="AN1770"/>
    </row>
    <row r="1771" spans="1:40" x14ac:dyDescent="0.35">
      <c r="A1771"/>
      <c r="B1771">
        <f t="shared" si="875"/>
        <v>163700</v>
      </c>
      <c r="C1771" s="237" t="str">
        <f t="shared" si="878"/>
        <v>-7.89352442912397E-07+0.00414066105149975i</v>
      </c>
      <c r="D1771" s="208" t="str">
        <f t="shared" si="879"/>
        <v>-1.64875157141532+0.0317450680614981i</v>
      </c>
      <c r="E1771" t="str">
        <f t="shared" si="880"/>
        <v>36500</v>
      </c>
      <c r="F1771" t="str">
        <f t="shared" si="881"/>
        <v>0.21505376344086</v>
      </c>
      <c r="G1771" t="str">
        <f t="shared" si="876"/>
        <v>0.21505376344086</v>
      </c>
      <c r="H1771" t="str">
        <f t="shared" si="882"/>
        <v>2.36848515760254+0.590970126739681i</v>
      </c>
      <c r="I1771" t="str">
        <f t="shared" si="883"/>
        <v>642.848396740811i</v>
      </c>
      <c r="J1771" t="str">
        <f t="shared" si="877"/>
        <v>-558.380697229805+140.634658058194i</v>
      </c>
      <c r="K1771" t="str">
        <f t="shared" si="884"/>
        <v>0.27266505545576-1.08259874114808i</v>
      </c>
      <c r="L1771" t="str">
        <f t="shared" si="885"/>
        <v>0.0842125352533791-0.283953587396136i</v>
      </c>
      <c r="M1771" t="str">
        <f t="shared" si="886"/>
        <v>0.356877590709139-1.36655232854422i</v>
      </c>
      <c r="N1771" t="str">
        <f t="shared" si="887"/>
        <v>-2.04187838528432i</v>
      </c>
      <c r="O1771" t="str">
        <f t="shared" si="888"/>
        <v>-0.453850749094894-0.89107771689455i</v>
      </c>
      <c r="P1771" t="str">
        <f t="shared" si="889"/>
        <v>1.45385074909489+0.89107771689455i</v>
      </c>
      <c r="Q1771" t="str">
        <f t="shared" si="890"/>
        <v>-1.45385074909489+1.15080066838977i</v>
      </c>
      <c r="R1771" t="str">
        <f t="shared" si="891"/>
        <v>-0.316527491312647-0.863457109502062i</v>
      </c>
      <c r="S1771" t="str">
        <f t="shared" si="892"/>
        <v>0.227992988833061i</v>
      </c>
      <c r="T1771" t="str">
        <f t="shared" si="893"/>
        <v>0.196862167124531-0.0721660487922011i</v>
      </c>
      <c r="U1771" t="str">
        <f t="shared" si="894"/>
        <v>0.0000500000000000002-0.000868067365672702i</v>
      </c>
      <c r="V1771" t="str">
        <f t="shared" si="895"/>
        <v>0.00002-0.00972235449553421i</v>
      </c>
      <c r="W1771" t="str">
        <f t="shared" si="896"/>
        <v>0.0000422723596689448-0.00079709928753389i</v>
      </c>
      <c r="X1771" t="str">
        <f t="shared" si="897"/>
        <v>0.0000454381992243196-0.00079674979128403i</v>
      </c>
      <c r="Y1771" t="str">
        <f t="shared" si="898"/>
        <v>0.009+0.822845947828239i</v>
      </c>
      <c r="Z1771" t="str">
        <f t="shared" si="899"/>
        <v>-0.011621981991781-0.000791174435914662i</v>
      </c>
      <c r="AA1771" t="str">
        <f t="shared" si="900"/>
        <v>0.160606329448724-14.5958992162817i</v>
      </c>
      <c r="AB1771" t="str">
        <f t="shared" si="901"/>
        <v>0.592193485114247-0.217087237052228i</v>
      </c>
      <c r="AC1771" t="str">
        <f t="shared" si="902"/>
        <v>0.914679514910268-0.886736956164494i</v>
      </c>
      <c r="AD1771" t="str">
        <f t="shared" si="903"/>
        <v>0.452367957557926+0.201211621883859i</v>
      </c>
      <c r="AE1771" t="str">
        <f t="shared" si="904"/>
        <v>-0.00509821876495353-0.00269637980971802i</v>
      </c>
      <c r="AF1771" t="str">
        <f t="shared" si="905"/>
        <v>-4.01723672901786-0.559225058678183i</v>
      </c>
      <c r="AG1771" t="str">
        <f t="shared" si="906"/>
        <v>1.01089445411521-0.0237848525509101i</v>
      </c>
      <c r="AH1771" t="str">
        <f t="shared" si="907"/>
        <v>0.0184397167005557+0.0139694441692532i</v>
      </c>
      <c r="AI1771">
        <f t="shared" si="908"/>
        <v>-32.715094388731629</v>
      </c>
      <c r="AJ1771">
        <f t="shared" si="909"/>
        <v>37.146611324665265</v>
      </c>
      <c r="AK1771"/>
      <c r="AL1771"/>
      <c r="AM1771"/>
      <c r="AN1771"/>
    </row>
    <row r="1772" spans="1:40" x14ac:dyDescent="0.35">
      <c r="A1772"/>
      <c r="B1772">
        <f t="shared" si="875"/>
        <v>163800</v>
      </c>
      <c r="C1772" s="237" t="str">
        <f t="shared" si="878"/>
        <v>-7.88388936851097E-07+0.00413813317558347i</v>
      </c>
      <c r="D1772" s="208" t="str">
        <f t="shared" si="879"/>
        <v>-1.64875156402844+0.0317256876794733i</v>
      </c>
      <c r="E1772" t="str">
        <f t="shared" si="880"/>
        <v>36500</v>
      </c>
      <c r="F1772" t="str">
        <f t="shared" si="881"/>
        <v>0.21505376344086</v>
      </c>
      <c r="G1772" t="str">
        <f t="shared" si="876"/>
        <v>0.21505376344086</v>
      </c>
      <c r="H1772" t="str">
        <f t="shared" si="882"/>
        <v>2.3686667322601+0.590658346210225i</v>
      </c>
      <c r="I1772" t="str">
        <f t="shared" si="883"/>
        <v>643.24109582251i</v>
      </c>
      <c r="J1772" t="str">
        <f t="shared" si="877"/>
        <v>-559.064327715652+140.720568050899i</v>
      </c>
      <c r="K1772" t="str">
        <f t="shared" si="884"/>
        <v>0.272350943150095-1.08201451318657i</v>
      </c>
      <c r="L1772" t="str">
        <f t="shared" si="885"/>
        <v>0.0841180438453145-0.283808239905939i</v>
      </c>
      <c r="M1772" t="str">
        <f t="shared" si="886"/>
        <v>0.35646898699541-1.36582275309251i</v>
      </c>
      <c r="N1772" t="str">
        <f t="shared" si="887"/>
        <v>-2.04312571478053i</v>
      </c>
      <c r="O1772" t="str">
        <f t="shared" si="888"/>
        <v>-0.454961863268925-0.890510922432099i</v>
      </c>
      <c r="P1772" t="str">
        <f t="shared" si="889"/>
        <v>1.45496186326892+0.890510922432099i</v>
      </c>
      <c r="Q1772" t="str">
        <f t="shared" si="890"/>
        <v>-1.45496186326892+1.15261479234843i</v>
      </c>
      <c r="R1772" t="str">
        <f t="shared" si="891"/>
        <v>-0.316505172386361-0.862785133872192i</v>
      </c>
      <c r="S1772" t="str">
        <f t="shared" si="892"/>
        <v>0.228132263719336i</v>
      </c>
      <c r="T1772" t="str">
        <f t="shared" si="893"/>
        <v>0.196829125693654-0.0722050414553792i</v>
      </c>
      <c r="U1772" t="str">
        <f t="shared" si="894"/>
        <v>0.0000499999999999999-0.000867537410015999i</v>
      </c>
      <c r="V1772" t="str">
        <f t="shared" si="895"/>
        <v>0.00002-0.00971641899217917i</v>
      </c>
      <c r="W1772" t="str">
        <f t="shared" si="896"/>
        <v>0.0000422723581747217-0.000796612883857769i</v>
      </c>
      <c r="X1772" t="str">
        <f t="shared" si="897"/>
        <v>0.0000454343243730656-0.000796263616312993i</v>
      </c>
      <c r="Y1772" t="str">
        <f t="shared" si="898"/>
        <v>0.009+0.823348602652813i</v>
      </c>
      <c r="Z1772" t="str">
        <f t="shared" si="899"/>
        <v>-0.0116077880123343-0.000790477816104964i</v>
      </c>
      <c r="AA1772" t="str">
        <f t="shared" si="900"/>
        <v>0.160409864379031-14.586973319122i</v>
      </c>
      <c r="AB1772" t="str">
        <f t="shared" si="901"/>
        <v>0.592094091104773-0.21720453333845i</v>
      </c>
      <c r="AC1772" t="str">
        <f t="shared" si="902"/>
        <v>0.914400287153591-0.886122261572496i</v>
      </c>
      <c r="AD1772" t="str">
        <f t="shared" si="903"/>
        <v>0.452638269190102+0.20110264182327i</v>
      </c>
      <c r="AE1772" t="str">
        <f t="shared" si="904"/>
        <v>-0.00509516189790726-0.00269215734551985i</v>
      </c>
      <c r="AF1772" t="str">
        <f t="shared" si="905"/>
        <v>-4.01741829628854-0.558932658530752i</v>
      </c>
      <c r="AG1772" t="str">
        <f t="shared" si="906"/>
        <v>1.01088203318088-0.0237847159003662i</v>
      </c>
      <c r="AH1772" t="str">
        <f t="shared" si="907"/>
        <v>0.0184322849896623+0.0139499771097142i</v>
      </c>
      <c r="AI1772">
        <f t="shared" si="908"/>
        <v>-32.721733805910254</v>
      </c>
      <c r="AJ1772">
        <f t="shared" si="909"/>
        <v>37.119273751465904</v>
      </c>
      <c r="AK1772"/>
      <c r="AL1772"/>
      <c r="AM1772"/>
      <c r="AN1772"/>
    </row>
    <row r="1773" spans="1:40" x14ac:dyDescent="0.35">
      <c r="A1773"/>
      <c r="B1773">
        <f t="shared" si="875"/>
        <v>163900</v>
      </c>
      <c r="C1773" s="237" t="str">
        <f t="shared" si="878"/>
        <v>-7.87427193838109E-07+0.00413560838432329i</v>
      </c>
      <c r="D1773" s="208" t="str">
        <f t="shared" si="879"/>
        <v>-1.64875155665508+0.0317063309464786i</v>
      </c>
      <c r="E1773" t="str">
        <f t="shared" si="880"/>
        <v>36500</v>
      </c>
      <c r="F1773" t="str">
        <f t="shared" si="881"/>
        <v>0.21505376344086</v>
      </c>
      <c r="G1773" t="str">
        <f t="shared" si="876"/>
        <v>0.21505376344086</v>
      </c>
      <c r="H1773" t="str">
        <f t="shared" si="882"/>
        <v>2.36884800472232+0.590346864620002i</v>
      </c>
      <c r="I1773" t="str">
        <f t="shared" si="883"/>
        <v>643.633794904209i</v>
      </c>
      <c r="J1773" t="str">
        <f t="shared" si="877"/>
        <v>-559.748375685765+140.806478043604i</v>
      </c>
      <c r="K1773" t="str">
        <f t="shared" si="884"/>
        <v>0.272037362566457-1.08143086836714i</v>
      </c>
      <c r="L1773" t="str">
        <f t="shared" si="885"/>
        <v>0.0840237067386418-0.283663024071375i</v>
      </c>
      <c r="M1773" t="str">
        <f t="shared" si="886"/>
        <v>0.356061069305099-1.36509389243851i</v>
      </c>
      <c r="N1773" t="str">
        <f t="shared" si="887"/>
        <v>-2.04437304427673i</v>
      </c>
      <c r="O1773" t="str">
        <f t="shared" si="888"/>
        <v>-0.456072269599327-0.889942742485447i</v>
      </c>
      <c r="P1773" t="str">
        <f t="shared" si="889"/>
        <v>1.45607226959933+0.889942742485447i</v>
      </c>
      <c r="Q1773" t="str">
        <f t="shared" si="890"/>
        <v>-1.45607226959933+1.15443030179128i</v>
      </c>
      <c r="R1773" t="str">
        <f t="shared" si="891"/>
        <v>-0.316482835197012-0.86211388242365i</v>
      </c>
      <c r="S1773" t="str">
        <f t="shared" si="892"/>
        <v>0.228271538605612i</v>
      </c>
      <c r="T1773" t="str">
        <f t="shared" si="893"/>
        <v>0.196796062394104-0.0722440237326883i</v>
      </c>
      <c r="U1773" t="str">
        <f t="shared" si="894"/>
        <v>0.0000500000000000001-0.000867008101041008i</v>
      </c>
      <c r="V1773" t="str">
        <f t="shared" si="895"/>
        <v>0.00002-0.0097104907316593i</v>
      </c>
      <c r="W1773" t="str">
        <f t="shared" si="896"/>
        <v>0.0000422723566795868-0.000796127073856649i</v>
      </c>
      <c r="X1773" t="str">
        <f t="shared" si="897"/>
        <v>0.0000454304566083212-0.000795778034709625i</v>
      </c>
      <c r="Y1773" t="str">
        <f t="shared" si="898"/>
        <v>0.009+0.823851257477387i</v>
      </c>
      <c r="Z1773" t="str">
        <f t="shared" si="899"/>
        <v>-0.0115936200325881-0.000789782437855993i</v>
      </c>
      <c r="AA1773" t="str">
        <f t="shared" si="900"/>
        <v>0.160213759842027-14.5780583414642i</v>
      </c>
      <c r="AB1773" t="str">
        <f t="shared" si="901"/>
        <v>0.591994631310766-0.217321798382285i</v>
      </c>
      <c r="AC1773" t="str">
        <f t="shared" si="902"/>
        <v>0.914121581781979-0.885508087474018i</v>
      </c>
      <c r="AD1773" t="str">
        <f t="shared" si="903"/>
        <v>0.452908487106898+0.200993318064244i</v>
      </c>
      <c r="AE1773" t="str">
        <f t="shared" si="904"/>
        <v>-0.00509210791631815-0.00268793932779892i</v>
      </c>
      <c r="AF1773" t="str">
        <f t="shared" si="905"/>
        <v>-4.0175995613774-0.558640533673523i</v>
      </c>
      <c r="AG1773" t="str">
        <f t="shared" si="906"/>
        <v>1.01086960924862-0.0237845745205784i</v>
      </c>
      <c r="AH1773" t="str">
        <f t="shared" si="907"/>
        <v>0.0184248559641222+0.0139305296935831i</v>
      </c>
      <c r="AI1773">
        <f t="shared" si="908"/>
        <v>-32.728371059804381</v>
      </c>
      <c r="AJ1773">
        <f t="shared" si="909"/>
        <v>37.091929193080851</v>
      </c>
      <c r="AK1773"/>
      <c r="AL1773"/>
      <c r="AM1773"/>
      <c r="AN1773"/>
    </row>
    <row r="1774" spans="1:40" x14ac:dyDescent="0.35">
      <c r="A1774"/>
      <c r="B1774">
        <f t="shared" si="875"/>
        <v>164000</v>
      </c>
      <c r="C1774" s="237" t="str">
        <f t="shared" si="878"/>
        <v>-7.86467209574614E-07+0.0041330866720765i</v>
      </c>
      <c r="D1774" s="208" t="str">
        <f t="shared" si="879"/>
        <v>-1.6487515492952+0.0316869978192532i</v>
      </c>
      <c r="E1774" t="str">
        <f t="shared" si="880"/>
        <v>36500</v>
      </c>
      <c r="F1774" t="str">
        <f t="shared" si="881"/>
        <v>0.21505376344086</v>
      </c>
      <c r="G1774" t="str">
        <f t="shared" si="876"/>
        <v>0.21505376344086</v>
      </c>
      <c r="H1774" t="str">
        <f t="shared" si="882"/>
        <v>2.36902897564197+0.590035681598128i</v>
      </c>
      <c r="I1774" t="str">
        <f t="shared" si="883"/>
        <v>644.026493985908i</v>
      </c>
      <c r="J1774" t="str">
        <f t="shared" si="877"/>
        <v>-560.432841140144+140.892388036309i</v>
      </c>
      <c r="K1774" t="str">
        <f t="shared" si="884"/>
        <v>0.271724312530628-1.08084780590948i</v>
      </c>
      <c r="L1774" t="str">
        <f t="shared" si="885"/>
        <v>0.0839295236082957-0.283517939747839i</v>
      </c>
      <c r="M1774" t="str">
        <f t="shared" si="886"/>
        <v>0.355653836138924-1.36436574565732i</v>
      </c>
      <c r="N1774" t="str">
        <f t="shared" si="887"/>
        <v>-2.04562037377293i</v>
      </c>
      <c r="O1774" t="str">
        <f t="shared" si="888"/>
        <v>-0.457181966358503-0.889373177938582i</v>
      </c>
      <c r="P1774" t="str">
        <f t="shared" si="889"/>
        <v>1.4571819663585+0.889373177938582i</v>
      </c>
      <c r="Q1774" t="str">
        <f t="shared" si="890"/>
        <v>-1.4571819663585+1.15624719583435i</v>
      </c>
      <c r="R1774" t="str">
        <f t="shared" si="891"/>
        <v>-0.316460479735014-0.861443353819105i</v>
      </c>
      <c r="S1774" t="str">
        <f t="shared" si="892"/>
        <v>0.228410813491887i</v>
      </c>
      <c r="T1774" t="str">
        <f t="shared" si="893"/>
        <v>0.196762977223001-0.0722829956143074i</v>
      </c>
      <c r="U1774" t="str">
        <f t="shared" si="894"/>
        <v>0.0000499999999999998-0.000866479437564758i</v>
      </c>
      <c r="V1774" t="str">
        <f t="shared" si="895"/>
        <v>0.00002-0.00970456970072535i</v>
      </c>
      <c r="W1774" t="str">
        <f t="shared" si="896"/>
        <v>0.0000422723551835392-0.000795641856444516i</v>
      </c>
      <c r="X1774" t="str">
        <f t="shared" si="897"/>
        <v>0.0000454265959128049-0.000795293045388545i</v>
      </c>
      <c r="Y1774" t="str">
        <f t="shared" si="898"/>
        <v>0.009+0.824353912301962i</v>
      </c>
      <c r="Z1774" t="str">
        <f t="shared" si="899"/>
        <v>-0.0115794779890645-0.000789088297939689i</v>
      </c>
      <c r="AA1774" t="str">
        <f t="shared" si="900"/>
        <v>0.160018014955472-14.5691542632664i</v>
      </c>
      <c r="AB1774" t="str">
        <f t="shared" si="901"/>
        <v>0.591895105723563-0.21743903215419i</v>
      </c>
      <c r="AC1774" t="str">
        <f t="shared" si="902"/>
        <v>0.913843397702382-0.88489443318342i</v>
      </c>
      <c r="AD1774" t="str">
        <f t="shared" si="903"/>
        <v>0.45317861088829+0.200883650656345i</v>
      </c>
      <c r="AE1774" t="str">
        <f t="shared" si="904"/>
        <v>-0.00508905681191545-0.00268372574986658i</v>
      </c>
      <c r="AF1774" t="str">
        <f t="shared" si="905"/>
        <v>-4.01778052493717-0.558348683778875i</v>
      </c>
      <c r="AG1774" t="str">
        <f t="shared" si="906"/>
        <v>1.01085718232636-0.0237844283979418i</v>
      </c>
      <c r="AH1774" t="str">
        <f t="shared" si="907"/>
        <v>0.0184174296110195+0.013911101890962i</v>
      </c>
      <c r="AI1774">
        <f t="shared" si="908"/>
        <v>-32.735006155256684</v>
      </c>
      <c r="AJ1774">
        <f t="shared" si="909"/>
        <v>37.064577655781981</v>
      </c>
      <c r="AK1774"/>
      <c r="AL1774"/>
      <c r="AM1774"/>
      <c r="AN1774"/>
    </row>
    <row r="1775" spans="1:40" x14ac:dyDescent="0.35">
      <c r="A1775"/>
      <c r="B1775">
        <f t="shared" si="875"/>
        <v>164100</v>
      </c>
      <c r="C1775" s="237" t="str">
        <f t="shared" si="878"/>
        <v>-7.85508979774899E-07+0.00413056803321421i</v>
      </c>
      <c r="D1775" s="208" t="str">
        <f t="shared" si="879"/>
        <v>-1.64875154194877+0.0316676882546423i</v>
      </c>
      <c r="E1775" t="str">
        <f t="shared" si="880"/>
        <v>36500</v>
      </c>
      <c r="F1775" t="str">
        <f t="shared" si="881"/>
        <v>0.21505376344086</v>
      </c>
      <c r="G1775" t="str">
        <f t="shared" si="876"/>
        <v>0.21505376344086</v>
      </c>
      <c r="H1775" t="str">
        <f t="shared" si="882"/>
        <v>2.36920964567009+0.589724796774179i</v>
      </c>
      <c r="I1775" t="str">
        <f t="shared" si="883"/>
        <v>644.419193067606i</v>
      </c>
      <c r="J1775" t="str">
        <f t="shared" si="877"/>
        <v>-561.11772407879+140.978298029014i</v>
      </c>
      <c r="K1775" t="str">
        <f t="shared" si="884"/>
        <v>0.271411791871554-1.08026532503442i</v>
      </c>
      <c r="L1775" t="str">
        <f t="shared" si="885"/>
        <v>0.083835494130034-0.283372986790835i</v>
      </c>
      <c r="M1775" t="str">
        <f t="shared" si="886"/>
        <v>0.355247286001588-1.36363831182526i</v>
      </c>
      <c r="N1775" t="str">
        <f t="shared" si="887"/>
        <v>-2.04686770326913i</v>
      </c>
      <c r="O1775" t="str">
        <f t="shared" si="888"/>
        <v>-0.458290951819955-0.888802229677649i</v>
      </c>
      <c r="P1775" t="str">
        <f t="shared" si="889"/>
        <v>1.45829095181995+0.888802229677649i</v>
      </c>
      <c r="Q1775" t="str">
        <f t="shared" si="890"/>
        <v>-1.45829095181995+1.15806547359148i</v>
      </c>
      <c r="R1775" t="str">
        <f t="shared" si="891"/>
        <v>-0.316438105990809-0.860773546724487i</v>
      </c>
      <c r="S1775" t="str">
        <f t="shared" si="892"/>
        <v>0.228550088378163i</v>
      </c>
      <c r="T1775" t="str">
        <f t="shared" si="893"/>
        <v>0.196729870177466-0.0723219570904179i</v>
      </c>
      <c r="U1775" t="str">
        <f t="shared" si="894"/>
        <v>0.00005-0.000865951418407196i</v>
      </c>
      <c r="V1775" t="str">
        <f t="shared" si="895"/>
        <v>0.00002-0.0096986558861606i</v>
      </c>
      <c r="W1775" t="str">
        <f t="shared" si="896"/>
        <v>0.0000422723536865795-0.000795157230538045i</v>
      </c>
      <c r="X1775" t="str">
        <f t="shared" si="897"/>
        <v>0.0000454227422692891-0.00079480864726706i</v>
      </c>
      <c r="Y1775" t="str">
        <f t="shared" si="898"/>
        <v>0.009+0.824856567126536i</v>
      </c>
      <c r="Z1775" t="str">
        <f t="shared" si="899"/>
        <v>-0.0115653618184801-0.00078839539313881i</v>
      </c>
      <c r="AA1775" t="str">
        <f t="shared" si="900"/>
        <v>0.159822628839827-14.5602610645355i</v>
      </c>
      <c r="AB1775" t="str">
        <f t="shared" si="901"/>
        <v>0.591795514334504-0.21755623462463i</v>
      </c>
      <c r="AC1775" t="str">
        <f t="shared" si="902"/>
        <v>0.913565733824656-0.884281298015989i</v>
      </c>
      <c r="AD1775" t="str">
        <f t="shared" si="903"/>
        <v>0.453448640114219+0.200773639649625i</v>
      </c>
      <c r="AE1775" t="str">
        <f t="shared" si="904"/>
        <v>-0.00508600857645524-0.00267951660505217i</v>
      </c>
      <c r="AF1775" t="str">
        <f t="shared" si="905"/>
        <v>-4.01796118761886-0.558057108519537i</v>
      </c>
      <c r="AG1775" t="str">
        <f t="shared" si="906"/>
        <v>1.01084475242201-0.0237842775188825i</v>
      </c>
      <c r="AH1775" t="str">
        <f t="shared" si="907"/>
        <v>0.0184100059174825+0.0138916936720322i</v>
      </c>
      <c r="AI1775">
        <f t="shared" si="908"/>
        <v>-32.74163909710213</v>
      </c>
      <c r="AJ1775">
        <f t="shared" si="909"/>
        <v>37.037219145823229</v>
      </c>
      <c r="AK1775"/>
      <c r="AL1775"/>
      <c r="AM1775"/>
      <c r="AN1775"/>
    </row>
    <row r="1776" spans="1:40" x14ac:dyDescent="0.35">
      <c r="A1776"/>
      <c r="B1776">
        <f t="shared" si="875"/>
        <v>164200</v>
      </c>
      <c r="C1776" s="237" t="str">
        <f t="shared" si="878"/>
        <v>-7.84552500166284E-07+0.00412805246212116i</v>
      </c>
      <c r="D1776" s="208" t="str">
        <f t="shared" si="879"/>
        <v>-1.64875153461576+0.0316484022095956i</v>
      </c>
      <c r="E1776" t="str">
        <f t="shared" si="880"/>
        <v>36500</v>
      </c>
      <c r="F1776" t="str">
        <f t="shared" si="881"/>
        <v>0.21505376344086</v>
      </c>
      <c r="G1776" t="str">
        <f t="shared" si="876"/>
        <v>0.21505376344086</v>
      </c>
      <c r="H1776" t="str">
        <f t="shared" si="882"/>
        <v>2.36939001545603+0.589414209778162i</v>
      </c>
      <c r="I1776" t="str">
        <f t="shared" si="883"/>
        <v>644.811892149305i</v>
      </c>
      <c r="J1776" t="str">
        <f t="shared" si="877"/>
        <v>-561.803024501701+141.064208021719i</v>
      </c>
      <c r="K1776" t="str">
        <f t="shared" si="884"/>
        <v>0.271099799421339-1.07968342496392i</v>
      </c>
      <c r="L1776" t="str">
        <f t="shared" si="885"/>
        <v>0.0837416179804379-0.283228165055975i</v>
      </c>
      <c r="M1776" t="str">
        <f t="shared" si="886"/>
        <v>0.354841417401777-1.36291159001989i</v>
      </c>
      <c r="N1776" t="str">
        <f t="shared" si="887"/>
        <v>-2.04811503276534i</v>
      </c>
      <c r="O1776" t="str">
        <f t="shared" si="888"/>
        <v>-0.459399224258296-0.888229898590942i</v>
      </c>
      <c r="P1776" t="str">
        <f t="shared" si="889"/>
        <v>1.4593992242583+0.888229898590942i</v>
      </c>
      <c r="Q1776" t="str">
        <f t="shared" si="890"/>
        <v>-1.4593992242583+1.1598851341744i</v>
      </c>
      <c r="R1776" t="str">
        <f t="shared" si="891"/>
        <v>-0.316415713954808-0.860104459808962i</v>
      </c>
      <c r="S1776" t="str">
        <f t="shared" si="892"/>
        <v>0.228689363264438i</v>
      </c>
      <c r="T1776" t="str">
        <f t="shared" si="893"/>
        <v>0.196696741254615-0.0723609081511876i</v>
      </c>
      <c r="U1776" t="str">
        <f t="shared" si="894"/>
        <v>0.0000500000000000002-0.000865424042391117i</v>
      </c>
      <c r="V1776" t="str">
        <f t="shared" si="895"/>
        <v>0.00002-0.00969274927478045i</v>
      </c>
      <c r="W1776" t="str">
        <f t="shared" si="896"/>
        <v>0.0000422723521887073-0.000794673195056523i</v>
      </c>
      <c r="X1776" t="str">
        <f t="shared" si="897"/>
        <v>0.000045418895660598-0.000794324839265083i</v>
      </c>
      <c r="Y1776" t="str">
        <f t="shared" si="898"/>
        <v>0.009+0.82535922195111i</v>
      </c>
      <c r="Z1776" t="str">
        <f t="shared" si="899"/>
        <v>-0.011551271457744-0.000787703720246846i</v>
      </c>
      <c r="AA1776" t="str">
        <f t="shared" si="900"/>
        <v>0.159627600618241-14.5513787253274i</v>
      </c>
      <c r="AB1776" t="str">
        <f t="shared" si="901"/>
        <v>0.591695857134912-0.217673405764027i</v>
      </c>
      <c r="AC1776" t="str">
        <f t="shared" si="902"/>
        <v>0.913288589061617-0.883668681287904i</v>
      </c>
      <c r="AD1776" t="str">
        <f t="shared" si="903"/>
        <v>0.453718574364558+0.200663285094615i</v>
      </c>
      <c r="AE1776" t="str">
        <f t="shared" si="904"/>
        <v>-0.00508296320171964-0.00267531188670263i</v>
      </c>
      <c r="AF1776" t="str">
        <f t="shared" si="905"/>
        <v>-4.01814155007179-0.557765807568566i</v>
      </c>
      <c r="AG1776" t="str">
        <f t="shared" si="906"/>
        <v>1.01083231954352-0.0237841218698562i</v>
      </c>
      <c r="AH1776" t="str">
        <f t="shared" si="907"/>
        <v>0.0184025848706816+0.0138723050070523i</v>
      </c>
      <c r="AI1776">
        <f t="shared" si="908"/>
        <v>-32.74826989016902</v>
      </c>
      <c r="AJ1776">
        <f t="shared" si="909"/>
        <v>37.009853669440233</v>
      </c>
      <c r="AK1776"/>
      <c r="AL1776"/>
      <c r="AM1776"/>
      <c r="AN1776"/>
    </row>
    <row r="1777" spans="1:40" x14ac:dyDescent="0.35">
      <c r="A1777"/>
      <c r="B1777">
        <f t="shared" si="875"/>
        <v>164300</v>
      </c>
      <c r="C1777" s="237" t="str">
        <f t="shared" si="878"/>
        <v>-7.8359776648913E-07+0.00412553995319593i</v>
      </c>
      <c r="D1777" s="208" t="str">
        <f t="shared" si="879"/>
        <v>-1.64875152729613+0.0316291396411688i</v>
      </c>
      <c r="E1777" t="str">
        <f t="shared" si="880"/>
        <v>36500</v>
      </c>
      <c r="F1777" t="str">
        <f t="shared" si="881"/>
        <v>0.21505376344086</v>
      </c>
      <c r="G1777" t="str">
        <f t="shared" si="876"/>
        <v>0.21505376344086</v>
      </c>
      <c r="H1777" t="str">
        <f t="shared" si="882"/>
        <v>2.36957008564743+0.589103920240537i</v>
      </c>
      <c r="I1777" t="str">
        <f t="shared" si="883"/>
        <v>645.204591231004i</v>
      </c>
      <c r="J1777" t="str">
        <f t="shared" si="877"/>
        <v>-562.488742408879+141.150118014424i</v>
      </c>
      <c r="K1777" t="str">
        <f t="shared" si="884"/>
        <v>0.27078833401523-1.07910210492107i</v>
      </c>
      <c r="L1777" t="str">
        <f t="shared" si="885"/>
        <v>0.0836478948369083-0.283083474398984i</v>
      </c>
      <c r="M1777" t="str">
        <f t="shared" si="886"/>
        <v>0.354436228852138-1.36218557932005i</v>
      </c>
      <c r="N1777" t="str">
        <f t="shared" si="887"/>
        <v>-2.04936236226154i</v>
      </c>
      <c r="O1777" t="str">
        <f t="shared" si="888"/>
        <v>-0.460506781949226-0.887656185568922i</v>
      </c>
      <c r="P1777" t="str">
        <f t="shared" si="889"/>
        <v>1.46050678194923+0.887656185568922i</v>
      </c>
      <c r="Q1777" t="str">
        <f t="shared" si="890"/>
        <v>-1.46050678194923+1.16170617669262i</v>
      </c>
      <c r="R1777" t="str">
        <f t="shared" si="891"/>
        <v>-0.316393303617409-0.859436091744957i</v>
      </c>
      <c r="S1777" t="str">
        <f t="shared" si="892"/>
        <v>0.228828638150714i</v>
      </c>
      <c r="T1777" t="str">
        <f t="shared" si="893"/>
        <v>0.196663590451571-0.0723998487867771i</v>
      </c>
      <c r="U1777" t="str">
        <f t="shared" si="894"/>
        <v>0.0000499999999999999-0.000864897308342183i</v>
      </c>
      <c r="V1777" t="str">
        <f t="shared" si="895"/>
        <v>0.00002-0.00968684985343242i</v>
      </c>
      <c r="W1777" t="str">
        <f t="shared" si="896"/>
        <v>0.0000422723506899227-0.000794189748921874i</v>
      </c>
      <c r="X1777" t="str">
        <f t="shared" si="897"/>
        <v>0.0000454150560696082-0.00079384162030516i</v>
      </c>
      <c r="Y1777" t="str">
        <f t="shared" si="898"/>
        <v>0.009+0.825861876775685i</v>
      </c>
      <c r="Z1777" t="str">
        <f t="shared" si="899"/>
        <v>-0.0115372068439575-0.000787013276067997i</v>
      </c>
      <c r="AA1777" t="str">
        <f t="shared" si="900"/>
        <v>0.15943292941654-14.5425072257468i</v>
      </c>
      <c r="AB1777" t="str">
        <f t="shared" si="901"/>
        <v>0.591596134116133-0.217790545542782i</v>
      </c>
      <c r="AC1777" t="str">
        <f t="shared" si="902"/>
        <v>0.913011962329002-0.88305658231632i</v>
      </c>
      <c r="AD1777" t="str">
        <f t="shared" si="903"/>
        <v>0.453988413219115+0.200552587042356i</v>
      </c>
      <c r="AE1777" t="str">
        <f t="shared" si="904"/>
        <v>-0.00507992067951688-0.00267111158818295i</v>
      </c>
      <c r="AF1777" t="str">
        <f t="shared" si="905"/>
        <v>-4.01832161294356-0.557474780599368i</v>
      </c>
      <c r="AG1777" t="str">
        <f t="shared" si="906"/>
        <v>1.01081988369882-0.0237839614373481i</v>
      </c>
      <c r="AH1777" t="str">
        <f t="shared" si="907"/>
        <v>0.0183951664578292+0.0138529358663608i</v>
      </c>
      <c r="AI1777">
        <f t="shared" si="908"/>
        <v>-32.754898539278308</v>
      </c>
      <c r="AJ1777">
        <f t="shared" si="909"/>
        <v>36.982481232855967</v>
      </c>
      <c r="AK1777"/>
      <c r="AL1777"/>
      <c r="AM1777"/>
      <c r="AN1777"/>
    </row>
    <row r="1778" spans="1:40" x14ac:dyDescent="0.35">
      <c r="A1778"/>
      <c r="B1778">
        <f t="shared" ref="B1778:B1841" si="910">B1777+100</f>
        <v>164400</v>
      </c>
      <c r="C1778" s="237" t="str">
        <f t="shared" si="878"/>
        <v>-7.82644774496708E-07+0.00412303050085056i</v>
      </c>
      <c r="D1778" s="208" t="str">
        <f t="shared" si="879"/>
        <v>-1.64875151998986+0.031609900506521i</v>
      </c>
      <c r="E1778" t="str">
        <f t="shared" si="880"/>
        <v>36500</v>
      </c>
      <c r="F1778" t="str">
        <f t="shared" si="881"/>
        <v>0.21505376344086</v>
      </c>
      <c r="G1778" t="str">
        <f t="shared" si="876"/>
        <v>0.21505376344086</v>
      </c>
      <c r="H1778" t="str">
        <f t="shared" si="882"/>
        <v>2.36974985689026+0.588793927792199i</v>
      </c>
      <c r="I1778" t="str">
        <f t="shared" si="883"/>
        <v>645.597290312703i</v>
      </c>
      <c r="J1778" t="str">
        <f t="shared" si="877"/>
        <v>-563.174877800323+141.23602800713i</v>
      </c>
      <c r="K1778" t="str">
        <f t="shared" si="884"/>
        <v>0.270477394491611-1.07852136413007i</v>
      </c>
      <c r="L1778" t="str">
        <f t="shared" si="885"/>
        <v>0.0835543243776621-0.28293891467569i</v>
      </c>
      <c r="M1778" t="str">
        <f t="shared" si="886"/>
        <v>0.354031718869273-1.36146027880576i</v>
      </c>
      <c r="N1778" t="str">
        <f t="shared" si="887"/>
        <v>-2.05060969175774i</v>
      </c>
      <c r="O1778" t="str">
        <f t="shared" si="888"/>
        <v>-0.46161362316958-0.887081091504183i</v>
      </c>
      <c r="P1778" t="str">
        <f t="shared" si="889"/>
        <v>1.46161362316958+0.887081091504183i</v>
      </c>
      <c r="Q1778" t="str">
        <f t="shared" si="890"/>
        <v>-1.46161362316958+1.16352860025356i</v>
      </c>
      <c r="R1778" t="str">
        <f t="shared" si="891"/>
        <v>-0.316370874969009-0.858768441208103i</v>
      </c>
      <c r="S1778" t="str">
        <f t="shared" si="892"/>
        <v>0.228967913036989i</v>
      </c>
      <c r="T1778" t="str">
        <f t="shared" si="893"/>
        <v>0.196630417765448-0.0724387789873402i</v>
      </c>
      <c r="U1778" t="str">
        <f t="shared" si="894"/>
        <v>0.0000500000000000002-0.000864371215088937i</v>
      </c>
      <c r="V1778" t="str">
        <f t="shared" si="895"/>
        <v>0.00002-0.0096809576089961i</v>
      </c>
      <c r="W1778" t="str">
        <f t="shared" si="896"/>
        <v>0.0000422723491902263-0.000793706891058659i</v>
      </c>
      <c r="X1778" t="str">
        <f t="shared" si="897"/>
        <v>0.0000454112234792492-0.000793358989312479i</v>
      </c>
      <c r="Y1778" t="str">
        <f t="shared" si="898"/>
        <v>0.009+0.826364531600259i</v>
      </c>
      <c r="Z1778" t="str">
        <f t="shared" si="899"/>
        <v>-0.0115231679144139-0.000786324057417139i</v>
      </c>
      <c r="AA1778" t="str">
        <f t="shared" si="900"/>
        <v>0.159238614363223-14.5336465459469i</v>
      </c>
      <c r="AB1778" t="str">
        <f t="shared" si="901"/>
        <v>0.591496345269486-0.217907653931278i</v>
      </c>
      <c r="AC1778" t="str">
        <f t="shared" si="902"/>
        <v>0.912735852545462-0.882445000419244i</v>
      </c>
      <c r="AD1778" t="str">
        <f t="shared" si="903"/>
        <v>0.454258156257659+0.200441545544355i</v>
      </c>
      <c r="AE1778" t="str">
        <f t="shared" si="904"/>
        <v>-0.00507688100168165-0.00266691570287559i</v>
      </c>
      <c r="AF1778" t="str">
        <f t="shared" si="905"/>
        <v>-4.01850137688012-0.557184027285678i</v>
      </c>
      <c r="AG1778" t="str">
        <f t="shared" si="906"/>
        <v>1.01080744489586-0.0237837962078743i</v>
      </c>
      <c r="AH1778" t="str">
        <f t="shared" si="907"/>
        <v>0.0183877506661816+0.0138335862203728i</v>
      </c>
      <c r="AI1778">
        <f t="shared" si="908"/>
        <v>-32.761525049243716</v>
      </c>
      <c r="AJ1778">
        <f t="shared" si="909"/>
        <v>36.95510184227166</v>
      </c>
      <c r="AK1778"/>
      <c r="AL1778"/>
      <c r="AM1778"/>
      <c r="AN1778"/>
    </row>
    <row r="1779" spans="1:40" x14ac:dyDescent="0.35">
      <c r="A1779"/>
      <c r="B1779">
        <f t="shared" si="910"/>
        <v>164500</v>
      </c>
      <c r="C1779" s="237" t="str">
        <f t="shared" si="878"/>
        <v>-7.81693519955205E-07+0.00412052409951075i</v>
      </c>
      <c r="D1779" s="208" t="str">
        <f t="shared" si="879"/>
        <v>-1.64875151269691+0.0315906847629158i</v>
      </c>
      <c r="E1779" t="str">
        <f t="shared" si="880"/>
        <v>36500</v>
      </c>
      <c r="F1779" t="str">
        <f t="shared" si="881"/>
        <v>0.21505376344086</v>
      </c>
      <c r="G1779" t="str">
        <f t="shared" si="876"/>
        <v>0.21505376344086</v>
      </c>
      <c r="H1779" t="str">
        <f t="shared" si="882"/>
        <v>2.36992932982877+0.588484232064494i</v>
      </c>
      <c r="I1779" t="str">
        <f t="shared" si="883"/>
        <v>645.989989394401i</v>
      </c>
      <c r="J1779" t="str">
        <f t="shared" si="877"/>
        <v>-563.861430676033+141.321937999834i</v>
      </c>
      <c r="K1779" t="str">
        <f t="shared" si="884"/>
        <v>0.270166979691986-1.07794120181628i</v>
      </c>
      <c r="L1779" t="str">
        <f t="shared" si="885"/>
        <v>0.0834609062817329-0.282794485742038i</v>
      </c>
      <c r="M1779" t="str">
        <f t="shared" si="886"/>
        <v>0.353627885973719-1.36073568755832i</v>
      </c>
      <c r="N1779" t="str">
        <f t="shared" si="887"/>
        <v>-2.05185702125395i</v>
      </c>
      <c r="O1779" t="str">
        <f t="shared" si="888"/>
        <v>-0.462719746197311-0.88650461729147i</v>
      </c>
      <c r="P1779" t="str">
        <f t="shared" si="889"/>
        <v>1.46271974619731+0.88650461729147i</v>
      </c>
      <c r="Q1779" t="str">
        <f t="shared" si="890"/>
        <v>-1.46271974619731+1.16535240396248i</v>
      </c>
      <c r="R1779" t="str">
        <f t="shared" si="891"/>
        <v>-0.316348428-0.858101506877251i</v>
      </c>
      <c r="S1779" t="str">
        <f t="shared" si="892"/>
        <v>0.229107187923265i</v>
      </c>
      <c r="T1779" t="str">
        <f t="shared" si="893"/>
        <v>0.196597223193363-0.0724776987430255i</v>
      </c>
      <c r="U1779" t="str">
        <f t="shared" si="894"/>
        <v>0.0000499999999999999-0.000863845761462738i</v>
      </c>
      <c r="V1779" t="str">
        <f t="shared" si="895"/>
        <v>0.00002-0.00967507252838271i</v>
      </c>
      <c r="W1779" t="str">
        <f t="shared" si="896"/>
        <v>0.0000422723476896169-0.000793224620394024i</v>
      </c>
      <c r="X1779" t="str">
        <f t="shared" si="897"/>
        <v>0.0000454073978725-0.000792876945214805i</v>
      </c>
      <c r="Y1779" t="str">
        <f t="shared" si="898"/>
        <v>0.009+0.826867186424834i</v>
      </c>
      <c r="Z1779" t="str">
        <f t="shared" si="899"/>
        <v>-0.0115091546065965-0.000785636061119727i</v>
      </c>
      <c r="AA1779" t="str">
        <f t="shared" si="900"/>
        <v>0.159044654589446-14.5247966661295i</v>
      </c>
      <c r="AB1779" t="str">
        <f t="shared" si="901"/>
        <v>0.591396490586299-0.218024730899878i</v>
      </c>
      <c r="AC1779" t="str">
        <f t="shared" si="902"/>
        <v>0.912460258632546-0.881833934915638i</v>
      </c>
      <c r="AD1779" t="str">
        <f t="shared" si="903"/>
        <v>0.454527803059896+0.200330160652621i</v>
      </c>
      <c r="AE1779" t="str">
        <f t="shared" si="904"/>
        <v>-0.00507384416007438-0.00266272422418071i</v>
      </c>
      <c r="AF1779" t="str">
        <f t="shared" si="905"/>
        <v>-4.01868084252568-0.556893547301578i</v>
      </c>
      <c r="AG1779" t="str">
        <f t="shared" si="906"/>
        <v>1.01079500314258-0.0237836261679806i</v>
      </c>
      <c r="AH1779" t="str">
        <f t="shared" si="907"/>
        <v>0.0183803374830367+0.0138142560395815i</v>
      </c>
      <c r="AI1779">
        <f t="shared" si="908"/>
        <v>-32.768149424872007</v>
      </c>
      <c r="AJ1779">
        <f t="shared" si="909"/>
        <v>36.927715503873465</v>
      </c>
      <c r="AK1779"/>
      <c r="AL1779"/>
      <c r="AM1779"/>
      <c r="AN1779"/>
    </row>
    <row r="1780" spans="1:40" x14ac:dyDescent="0.35">
      <c r="A1780"/>
      <c r="B1780">
        <f t="shared" si="910"/>
        <v>164600</v>
      </c>
      <c r="C1780" s="237" t="str">
        <f t="shared" si="878"/>
        <v>-7.80743998643651E-07+0.00411802074361571i</v>
      </c>
      <c r="D1780" s="208" t="str">
        <f t="shared" si="879"/>
        <v>-1.64875150541725+0.0315714923677205i</v>
      </c>
      <c r="E1780" t="str">
        <f t="shared" si="880"/>
        <v>36500</v>
      </c>
      <c r="F1780" t="str">
        <f t="shared" si="881"/>
        <v>0.21505376344086</v>
      </c>
      <c r="G1780" t="str">
        <f t="shared" si="876"/>
        <v>0.21505376344086</v>
      </c>
      <c r="H1780" t="str">
        <f t="shared" si="882"/>
        <v>2.37010850510553+0.588174832689204i</v>
      </c>
      <c r="I1780" t="str">
        <f t="shared" si="883"/>
        <v>646.3826884761i</v>
      </c>
      <c r="J1780" t="str">
        <f t="shared" si="877"/>
        <v>-564.548401036009+141.407847992539i</v>
      </c>
      <c r="K1780" t="str">
        <f t="shared" si="884"/>
        <v>0.269857088460987-1.07736161720615i</v>
      </c>
      <c r="L1780" t="str">
        <f t="shared" si="885"/>
        <v>0.083367640228965-0.282650187454079i</v>
      </c>
      <c r="M1780" t="str">
        <f t="shared" si="886"/>
        <v>0.353224728689952-1.36001180466023i</v>
      </c>
      <c r="N1780" t="str">
        <f t="shared" si="887"/>
        <v>-2.05310435075015i</v>
      </c>
      <c r="O1780" t="str">
        <f t="shared" si="888"/>
        <v>-0.463825149311459-0.885926763827689i</v>
      </c>
      <c r="P1780" t="str">
        <f t="shared" si="889"/>
        <v>1.46382514931146+0.885926763827689i</v>
      </c>
      <c r="Q1780" t="str">
        <f t="shared" si="890"/>
        <v>-1.46382514931146+1.16717758692246i</v>
      </c>
      <c r="R1780" t="str">
        <f t="shared" si="891"/>
        <v>-0.316325962700756-0.857435287434473i</v>
      </c>
      <c r="S1780" t="str">
        <f t="shared" si="892"/>
        <v>0.22924646280954i</v>
      </c>
      <c r="T1780" t="str">
        <f t="shared" si="893"/>
        <v>0.196564006732434-0.0725166080439708i</v>
      </c>
      <c r="U1780" t="str">
        <f t="shared" si="894"/>
        <v>0.00005-0.000863320946297819i</v>
      </c>
      <c r="V1780" t="str">
        <f t="shared" si="895"/>
        <v>0.00002-0.00966919459853556i</v>
      </c>
      <c r="W1780" t="str">
        <f t="shared" si="896"/>
        <v>0.0000422723461880952-0.000792742935857753i</v>
      </c>
      <c r="X1780" t="str">
        <f t="shared" si="897"/>
        <v>0.0000454035792323941-0.00079239548694255i</v>
      </c>
      <c r="Y1780" t="str">
        <f t="shared" si="898"/>
        <v>0.009+0.827369841249408i</v>
      </c>
      <c r="Z1780" t="str">
        <f t="shared" si="899"/>
        <v>-0.0114951668581797-0.000784949284011838i</v>
      </c>
      <c r="AA1780" t="str">
        <f t="shared" si="900"/>
        <v>0.158851049229016-14.5159575665446i</v>
      </c>
      <c r="AB1780" t="str">
        <f t="shared" si="901"/>
        <v>0.5912965700579-0.218141776418917i</v>
      </c>
      <c r="AC1780" t="str">
        <f t="shared" si="902"/>
        <v>0.912185179514721-0.881223385125365i</v>
      </c>
      <c r="AD1780" t="str">
        <f t="shared" si="903"/>
        <v>0.454797353205482+0.200218432419649i</v>
      </c>
      <c r="AE1780" t="str">
        <f t="shared" si="904"/>
        <v>-0.00507081014658172-0.00265853714551616i</v>
      </c>
      <c r="AF1780" t="str">
        <f t="shared" si="905"/>
        <v>-4.01886001052278-0.556603340321484i</v>
      </c>
      <c r="AG1780" t="str">
        <f t="shared" si="906"/>
        <v>1.01078255844695-0.0237834513042427i</v>
      </c>
      <c r="AH1780" t="str">
        <f t="shared" si="907"/>
        <v>0.0183729268957348+0.0137949452945578i</v>
      </c>
      <c r="AI1780">
        <f t="shared" si="908"/>
        <v>-32.774771670962771</v>
      </c>
      <c r="AJ1780">
        <f t="shared" si="909"/>
        <v>36.900322223830862</v>
      </c>
      <c r="AK1780"/>
      <c r="AL1780"/>
      <c r="AM1780"/>
      <c r="AN1780"/>
    </row>
    <row r="1781" spans="1:40" x14ac:dyDescent="0.35">
      <c r="A1781"/>
      <c r="B1781">
        <f t="shared" si="910"/>
        <v>164700</v>
      </c>
      <c r="C1781" s="237" t="str">
        <f t="shared" si="878"/>
        <v>-7.79796206353933E-07+0.00411552042761824i</v>
      </c>
      <c r="D1781" s="208" t="str">
        <f t="shared" si="879"/>
        <v>-1.64875149815084+0.0315523232784065i</v>
      </c>
      <c r="E1781" t="str">
        <f t="shared" si="880"/>
        <v>36500</v>
      </c>
      <c r="F1781" t="str">
        <f t="shared" si="881"/>
        <v>0.21505376344086</v>
      </c>
      <c r="G1781" t="str">
        <f t="shared" si="876"/>
        <v>0.21505376344086</v>
      </c>
      <c r="H1781" t="str">
        <f t="shared" si="882"/>
        <v>2.37028738336143+0.587865729298558i</v>
      </c>
      <c r="I1781" t="str">
        <f t="shared" si="883"/>
        <v>646.775387557799i</v>
      </c>
      <c r="J1781" t="str">
        <f t="shared" si="877"/>
        <v>-565.235788880252+141.493757985245i</v>
      </c>
      <c r="K1781" t="str">
        <f t="shared" si="884"/>
        <v>0.269547719646341-1.07678260952727i</v>
      </c>
      <c r="L1781" t="str">
        <f t="shared" si="885"/>
        <v>0.0832745259000142-0.282506019667976i</v>
      </c>
      <c r="M1781" t="str">
        <f t="shared" si="886"/>
        <v>0.352822245546355-1.35928862919525i</v>
      </c>
      <c r="N1781" t="str">
        <f t="shared" si="887"/>
        <v>-2.05435168024635i</v>
      </c>
      <c r="O1781" t="str">
        <f t="shared" si="888"/>
        <v>-0.464929830792215-0.885347532011878i</v>
      </c>
      <c r="P1781" t="str">
        <f t="shared" si="889"/>
        <v>1.46492983079221+0.885347532011878i</v>
      </c>
      <c r="Q1781" t="str">
        <f t="shared" si="890"/>
        <v>-1.46492983079221+1.16900414823447i</v>
      </c>
      <c r="R1781" t="str">
        <f t="shared" si="891"/>
        <v>-0.31630347906164-0.856769781565024i</v>
      </c>
      <c r="S1781" t="str">
        <f t="shared" si="892"/>
        <v>0.229385737695816i</v>
      </c>
      <c r="T1781" t="str">
        <f t="shared" si="893"/>
        <v>0.196530768379776-0.0725555068803074i</v>
      </c>
      <c r="U1781" t="str">
        <f t="shared" si="894"/>
        <v>0.0000499999999999998-0.00086279676843121i</v>
      </c>
      <c r="V1781" t="str">
        <f t="shared" si="895"/>
        <v>0.00002-0.00966332380642957i</v>
      </c>
      <c r="W1781" t="str">
        <f t="shared" si="896"/>
        <v>0.0000422723446856612-0.000792261836382212i</v>
      </c>
      <c r="X1781" t="str">
        <f t="shared" si="897"/>
        <v>0.0000453997675420148-0.000791914613428686i</v>
      </c>
      <c r="Y1781" t="str">
        <f t="shared" si="898"/>
        <v>0.009+0.827872496073982i</v>
      </c>
      <c r="Z1781" t="str">
        <f t="shared" si="899"/>
        <v>-0.0114812046070265-0.000784263722940054i</v>
      </c>
      <c r="AA1781" t="str">
        <f t="shared" si="900"/>
        <v>0.158657797418379-14.5071292274904i</v>
      </c>
      <c r="AB1781" t="str">
        <f t="shared" si="901"/>
        <v>0.591196583675613-0.218258790458707i</v>
      </c>
      <c r="AC1781" t="str">
        <f t="shared" si="902"/>
        <v>0.911910614119334-0.880613350369211i</v>
      </c>
      <c r="AD1781" t="str">
        <f t="shared" si="903"/>
        <v>0.455066806274013+0.200106360898426i</v>
      </c>
      <c r="AE1781" t="str">
        <f t="shared" si="904"/>
        <v>-0.00506777895311586-0.00265435446031722i</v>
      </c>
      <c r="AF1781" t="str">
        <f t="shared" si="905"/>
        <v>-4.01903888151227-0.556313406020151i</v>
      </c>
      <c r="AG1781" t="str">
        <f t="shared" si="906"/>
        <v>1.01077011081693-0.0237832716032658i</v>
      </c>
      <c r="AH1781" t="str">
        <f t="shared" si="907"/>
        <v>0.0183655188916578+0.0137756539559494i</v>
      </c>
      <c r="AI1781">
        <f t="shared" si="908"/>
        <v>-32.78139179230876</v>
      </c>
      <c r="AJ1781">
        <f t="shared" si="909"/>
        <v>36.872922008296264</v>
      </c>
      <c r="AK1781"/>
      <c r="AL1781"/>
      <c r="AM1781"/>
      <c r="AN1781"/>
    </row>
    <row r="1782" spans="1:40" x14ac:dyDescent="0.35">
      <c r="A1782"/>
      <c r="B1782">
        <f t="shared" si="910"/>
        <v>164800</v>
      </c>
      <c r="C1782" s="237" t="str">
        <f t="shared" si="878"/>
        <v>-7.78850138890652E-07+0.00411302314598453i</v>
      </c>
      <c r="D1782" s="208" t="str">
        <f t="shared" si="879"/>
        <v>-1.64875149089766+0.0315331774525481i</v>
      </c>
      <c r="E1782" t="str">
        <f t="shared" si="880"/>
        <v>36500</v>
      </c>
      <c r="F1782" t="str">
        <f t="shared" si="881"/>
        <v>0.21505376344086</v>
      </c>
      <c r="G1782" t="str">
        <f t="shared" si="876"/>
        <v>0.21505376344086</v>
      </c>
      <c r="H1782" t="str">
        <f t="shared" si="882"/>
        <v>2.3704659652357+0.58755692152523i</v>
      </c>
      <c r="I1782" t="str">
        <f t="shared" si="883"/>
        <v>647.168086639497i</v>
      </c>
      <c r="J1782" t="str">
        <f t="shared" si="877"/>
        <v>-565.923594208761+141.579667977949i</v>
      </c>
      <c r="K1782" t="str">
        <f t="shared" si="884"/>
        <v>0.269238872098872-1.07620417800837i</v>
      </c>
      <c r="L1782" t="str">
        <f t="shared" si="885"/>
        <v>0.0831815629763445-0.282361982240005i</v>
      </c>
      <c r="M1782" t="str">
        <f t="shared" si="886"/>
        <v>0.352420435075216-1.35856616024837i</v>
      </c>
      <c r="N1782" t="str">
        <f t="shared" si="887"/>
        <v>-2.05559900974256i</v>
      </c>
      <c r="O1782" t="str">
        <f t="shared" si="888"/>
        <v>-0.466033788920889-0.884766922745217i</v>
      </c>
      <c r="P1782" t="str">
        <f t="shared" si="889"/>
        <v>1.46603378892089+0.884766922745217i</v>
      </c>
      <c r="Q1782" t="str">
        <f t="shared" si="890"/>
        <v>-1.46603378892089+1.17083208699734i</v>
      </c>
      <c r="R1782" t="str">
        <f t="shared" si="891"/>
        <v>-0.31628097707302-0.856104987957344i</v>
      </c>
      <c r="S1782" t="str">
        <f t="shared" si="892"/>
        <v>0.229525012582091i</v>
      </c>
      <c r="T1782" t="str">
        <f t="shared" si="893"/>
        <v>0.1964975081325-0.072594395242161i</v>
      </c>
      <c r="U1782" t="str">
        <f t="shared" si="894"/>
        <v>0.00005-0.000862273226702796i</v>
      </c>
      <c r="V1782" t="str">
        <f t="shared" si="895"/>
        <v>0.00002-0.00965746013907128i</v>
      </c>
      <c r="W1782" t="str">
        <f t="shared" si="896"/>
        <v>0.0000422723431823151-0.000791781320902373i</v>
      </c>
      <c r="X1782" t="str">
        <f t="shared" si="897"/>
        <v>0.0000453959627844979-0.000791434323608821i</v>
      </c>
      <c r="Y1782" t="str">
        <f t="shared" si="898"/>
        <v>0.009+0.828375150898557i</v>
      </c>
      <c r="Z1782" t="str">
        <f t="shared" si="899"/>
        <v>-0.0114672677911896-0.000783579374761468i</v>
      </c>
      <c r="AA1782" t="str">
        <f t="shared" si="900"/>
        <v>0.15846489829661-14.4983116293131i</v>
      </c>
      <c r="AB1782" t="str">
        <f t="shared" si="901"/>
        <v>0.591096531430746-0.218375772989545i</v>
      </c>
      <c r="AC1782" t="str">
        <f t="shared" si="902"/>
        <v>0.911636561376599-0.880003829968861i</v>
      </c>
      <c r="AD1782" t="str">
        <f t="shared" si="903"/>
        <v>0.45533616184504+0.199993946142419i</v>
      </c>
      <c r="AE1782" t="str">
        <f t="shared" si="904"/>
        <v>-0.00506475057161516-0.00265017616203669i</v>
      </c>
      <c r="AF1782" t="str">
        <f t="shared" si="905"/>
        <v>-4.01921745613336-0.556023744072682i</v>
      </c>
      <c r="AG1782" t="str">
        <f t="shared" si="906"/>
        <v>1.01075766026049-0.0237830870516854i</v>
      </c>
      <c r="AH1782" t="str">
        <f t="shared" si="907"/>
        <v>0.0183581134582311+0.0137563819944818i</v>
      </c>
      <c r="AI1782">
        <f t="shared" si="908"/>
        <v>-32.788009793695053</v>
      </c>
      <c r="AJ1782">
        <f t="shared" si="909"/>
        <v>36.845514863404524</v>
      </c>
      <c r="AK1782"/>
      <c r="AL1782"/>
      <c r="AM1782"/>
      <c r="AN1782"/>
    </row>
    <row r="1783" spans="1:40" x14ac:dyDescent="0.35">
      <c r="A1783"/>
      <c r="B1783">
        <f t="shared" si="910"/>
        <v>164900</v>
      </c>
      <c r="C1783" s="237" t="str">
        <f t="shared" si="878"/>
        <v>-7.77905792071147E-07+0.00411052889319419i</v>
      </c>
      <c r="D1783" s="208" t="str">
        <f t="shared" si="879"/>
        <v>-1.64875148365767+0.0315140548478221i</v>
      </c>
      <c r="E1783" t="str">
        <f t="shared" si="880"/>
        <v>36500</v>
      </c>
      <c r="F1783" t="str">
        <f t="shared" si="881"/>
        <v>0.21505376344086</v>
      </c>
      <c r="G1783" t="str">
        <f t="shared" si="876"/>
        <v>0.21505376344086</v>
      </c>
      <c r="H1783" t="str">
        <f t="shared" si="882"/>
        <v>2.3706442513659+0.587248409002337i</v>
      </c>
      <c r="I1783" t="str">
        <f t="shared" si="883"/>
        <v>647.560785721196i</v>
      </c>
      <c r="J1783" t="str">
        <f t="shared" si="877"/>
        <v>-566.611817021535+141.665577970654i</v>
      </c>
      <c r="K1783" t="str">
        <f t="shared" si="884"/>
        <v>0.268930544672499-1.07562632187927i</v>
      </c>
      <c r="L1783" t="str">
        <f t="shared" si="885"/>
        <v>0.0830887511402236-0.28221807502655i</v>
      </c>
      <c r="M1783" t="str">
        <f t="shared" si="886"/>
        <v>0.352019295812723-1.35784439690582i</v>
      </c>
      <c r="N1783" t="str">
        <f t="shared" si="887"/>
        <v>-2.05684633923876i</v>
      </c>
      <c r="O1783" t="str">
        <f t="shared" si="888"/>
        <v>-0.467137021979892-0.884184936931046i</v>
      </c>
      <c r="P1783" t="str">
        <f t="shared" si="889"/>
        <v>1.46713702197989+0.884184936931046i</v>
      </c>
      <c r="Q1783" t="str">
        <f t="shared" si="890"/>
        <v>-1.46713702197989+1.17266140230771i</v>
      </c>
      <c r="R1783" t="str">
        <f t="shared" si="891"/>
        <v>-0.316258456725232-0.855440905303071i</v>
      </c>
      <c r="S1783" t="str">
        <f t="shared" si="892"/>
        <v>0.229664287468366i</v>
      </c>
      <c r="T1783" t="str">
        <f t="shared" si="893"/>
        <v>0.196464225987724-0.0726332731196455i</v>
      </c>
      <c r="U1783" t="str">
        <f t="shared" si="894"/>
        <v>0.0000500000000000002-0.000861750319955253i</v>
      </c>
      <c r="V1783" t="str">
        <f t="shared" si="895"/>
        <v>0.00002-0.00965160358349884i</v>
      </c>
      <c r="W1783" t="str">
        <f t="shared" si="896"/>
        <v>0.0000422723416780569-0.000791301388355777i</v>
      </c>
      <c r="X1783" t="str">
        <f t="shared" si="897"/>
        <v>0.0000453921649430291-0.00079095461642109i</v>
      </c>
      <c r="Y1783" t="str">
        <f t="shared" si="898"/>
        <v>0.009+0.828877805723131i</v>
      </c>
      <c r="Z1783" t="str">
        <f t="shared" si="899"/>
        <v>-0.0114533563489088-0.000782896236343603i</v>
      </c>
      <c r="AA1783" t="str">
        <f t="shared" si="900"/>
        <v>0.15827235100541-14.4895047524068i</v>
      </c>
      <c r="AB1783" t="str">
        <f t="shared" si="901"/>
        <v>0.590996413314631-0.218492723981692i</v>
      </c>
      <c r="AC1783" t="str">
        <f t="shared" si="902"/>
        <v>0.911363020219631-0.879394823246947i</v>
      </c>
      <c r="AD1783" t="str">
        <f t="shared" si="903"/>
        <v>0.45560541949805+0.199881188205603i</v>
      </c>
      <c r="AE1783" t="str">
        <f t="shared" si="904"/>
        <v>-0.00506172499404316-0.00264600224414483i</v>
      </c>
      <c r="AF1783" t="str">
        <f t="shared" si="905"/>
        <v>-4.01939573502357-0.555734354154515i</v>
      </c>
      <c r="AG1783" t="str">
        <f t="shared" si="906"/>
        <v>1.01074520678561-0.023782897636166i</v>
      </c>
      <c r="AH1783" t="str">
        <f t="shared" si="907"/>
        <v>0.0183507105829197+0.0137371293809563i</v>
      </c>
      <c r="AI1783">
        <f t="shared" si="908"/>
        <v>-32.794625679900577</v>
      </c>
      <c r="AJ1783">
        <f t="shared" si="909"/>
        <v>36.8181007952751</v>
      </c>
      <c r="AK1783"/>
      <c r="AL1783"/>
      <c r="AM1783"/>
      <c r="AN1783"/>
    </row>
    <row r="1784" spans="1:40" x14ac:dyDescent="0.35">
      <c r="A1784"/>
      <c r="B1784">
        <f t="shared" si="910"/>
        <v>165000</v>
      </c>
      <c r="C1784" s="237" t="str">
        <f t="shared" si="878"/>
        <v>-7.76963161725423E-07+0.00410803766374024i</v>
      </c>
      <c r="D1784" s="208" t="str">
        <f t="shared" si="879"/>
        <v>-1.64875147643084+0.0314949554220085i</v>
      </c>
      <c r="E1784" t="str">
        <f t="shared" si="880"/>
        <v>36500</v>
      </c>
      <c r="F1784" t="str">
        <f t="shared" si="881"/>
        <v>0.21505376344086</v>
      </c>
      <c r="G1784" t="str">
        <f t="shared" si="876"/>
        <v>0.21505376344086</v>
      </c>
      <c r="H1784" t="str">
        <f t="shared" si="882"/>
        <v>2.3708222423879+0.586940191363436i</v>
      </c>
      <c r="I1784" t="str">
        <f t="shared" si="883"/>
        <v>647.953484802895i</v>
      </c>
      <c r="J1784" t="str">
        <f t="shared" si="877"/>
        <v>-567.300457318576+141.75148796336i</v>
      </c>
      <c r="K1784" t="str">
        <f t="shared" si="884"/>
        <v>0.26862273622421-1.07504904037093i</v>
      </c>
      <c r="L1784" t="str">
        <f t="shared" si="885"/>
        <v>0.0829960900747244-0.282074297884109i</v>
      </c>
      <c r="M1784" t="str">
        <f t="shared" si="886"/>
        <v>0.351618826298934-1.35712333825504i</v>
      </c>
      <c r="N1784" t="str">
        <f t="shared" si="887"/>
        <v>-2.05809366873496i</v>
      </c>
      <c r="O1784" t="str">
        <f t="shared" si="888"/>
        <v>-0.468239528252789-0.883601575474832i</v>
      </c>
      <c r="P1784" t="str">
        <f t="shared" si="889"/>
        <v>1.46823952825279+0.883601575474832i</v>
      </c>
      <c r="Q1784" t="str">
        <f t="shared" si="890"/>
        <v>-1.46823952825279+1.17449209326013i</v>
      </c>
      <c r="R1784" t="str">
        <f t="shared" si="891"/>
        <v>-0.316235918008623-0.854777532296991i</v>
      </c>
      <c r="S1784" t="str">
        <f t="shared" si="892"/>
        <v>0.229803562354642i</v>
      </c>
      <c r="T1784" t="str">
        <f t="shared" si="893"/>
        <v>0.196430921942559-0.072672140502872i</v>
      </c>
      <c r="U1784" t="str">
        <f t="shared" si="894"/>
        <v>0.0000499999999999999-0.000861228047034064i</v>
      </c>
      <c r="V1784" t="str">
        <f t="shared" si="895"/>
        <v>0.00002-0.00964575412678155i</v>
      </c>
      <c r="W1784" t="str">
        <f t="shared" si="896"/>
        <v>0.0000422723401728858-0.000790822037682537i</v>
      </c>
      <c r="X1784" t="str">
        <f t="shared" si="897"/>
        <v>0.0000453883740008449-0.000790475490806234i</v>
      </c>
      <c r="Y1784" t="str">
        <f t="shared" si="898"/>
        <v>0.009+0.829380460547705i</v>
      </c>
      <c r="Z1784" t="str">
        <f t="shared" si="899"/>
        <v>-0.0114394702186117-0.000782214304564387i</v>
      </c>
      <c r="AA1784" t="str">
        <f t="shared" si="900"/>
        <v>0.158080154689085-14.4807085772135i</v>
      </c>
      <c r="AB1784" t="str">
        <f t="shared" si="901"/>
        <v>0.590896229318575-0.2186096434054i</v>
      </c>
      <c r="AC1784" t="str">
        <f t="shared" si="902"/>
        <v>0.911089989584383-0.878786329526975i</v>
      </c>
      <c r="AD1784" t="str">
        <f t="shared" si="903"/>
        <v>0.455874578812491+0.199768087142426i</v>
      </c>
      <c r="AE1784" t="str">
        <f t="shared" si="904"/>
        <v>-0.00505870221238939-0.00264183270012921i</v>
      </c>
      <c r="AF1784" t="str">
        <f t="shared" si="905"/>
        <v>-4.01957371881874-0.555445235941427i</v>
      </c>
      <c r="AG1784" t="str">
        <f t="shared" si="906"/>
        <v>1.01073275040029-0.0237827033434029i</v>
      </c>
      <c r="AH1784" t="str">
        <f t="shared" si="907"/>
        <v>0.0183433102532316+0.0137178960862512i</v>
      </c>
      <c r="AI1784">
        <f t="shared" si="908"/>
        <v>-32.801239455696738</v>
      </c>
      <c r="AJ1784">
        <f t="shared" si="909"/>
        <v>36.790679810009571</v>
      </c>
      <c r="AK1784"/>
      <c r="AL1784"/>
      <c r="AM1784"/>
      <c r="AN1784"/>
    </row>
    <row r="1785" spans="1:40" x14ac:dyDescent="0.35">
      <c r="A1785"/>
      <c r="B1785">
        <f t="shared" si="910"/>
        <v>165100</v>
      </c>
      <c r="C1785" s="237" t="str">
        <f t="shared" si="878"/>
        <v>-7.76022243696097E-07+0.004105549452129i</v>
      </c>
      <c r="D1785" s="208" t="str">
        <f t="shared" si="879"/>
        <v>-1.64875146921713+0.031475879132989i</v>
      </c>
      <c r="E1785" t="str">
        <f t="shared" si="880"/>
        <v>36500</v>
      </c>
      <c r="F1785" t="str">
        <f t="shared" si="881"/>
        <v>0.21505376344086</v>
      </c>
      <c r="G1785" t="str">
        <f t="shared" si="876"/>
        <v>0.21505376344086</v>
      </c>
      <c r="H1785" t="str">
        <f t="shared" si="882"/>
        <v>2.37099993893593+0.586632268242525i</v>
      </c>
      <c r="I1785" t="str">
        <f t="shared" si="883"/>
        <v>648.346183884594i</v>
      </c>
      <c r="J1785" t="str">
        <f t="shared" si="877"/>
        <v>-567.989515099883+141.837397956065i</v>
      </c>
      <c r="K1785" t="str">
        <f t="shared" si="884"/>
        <v>0.26831544561406-1.07447233271542i</v>
      </c>
      <c r="L1785" t="str">
        <f t="shared" si="885"/>
        <v>0.0829035794637188-0.281930650669292i</v>
      </c>
      <c r="M1785" t="str">
        <f t="shared" si="886"/>
        <v>0.351219025077779-1.35640298338471i</v>
      </c>
      <c r="N1785" t="str">
        <f t="shared" si="887"/>
        <v>-2.05934099823117i</v>
      </c>
      <c r="O1785" t="str">
        <f t="shared" si="888"/>
        <v>-0.469341306024275-0.883016839284182i</v>
      </c>
      <c r="P1785" t="str">
        <f t="shared" si="889"/>
        <v>1.46934130602428+0.883016839284182i</v>
      </c>
      <c r="Q1785" t="str">
        <f t="shared" si="890"/>
        <v>-1.46934130602428+1.17632415894699i</v>
      </c>
      <c r="R1785" t="str">
        <f t="shared" si="891"/>
        <v>-0.316213360913523-0.854114867637054i</v>
      </c>
      <c r="S1785" t="str">
        <f t="shared" si="892"/>
        <v>0.229942837240917i</v>
      </c>
      <c r="T1785" t="str">
        <f t="shared" si="893"/>
        <v>0.196397595994114-0.0727109973819416i</v>
      </c>
      <c r="U1785" t="str">
        <f t="shared" si="894"/>
        <v>0.0000500000000000001-0.000860706406787529i</v>
      </c>
      <c r="V1785" t="str">
        <f t="shared" si="895"/>
        <v>0.00002-0.00963991175602031i</v>
      </c>
      <c r="W1785" t="str">
        <f t="shared" si="896"/>
        <v>0.0000422723386668028-0.000790343267825354i</v>
      </c>
      <c r="X1785" t="str">
        <f t="shared" si="897"/>
        <v>0.0000453845899412343-0.000789996945707565i</v>
      </c>
      <c r="Y1785" t="str">
        <f t="shared" si="898"/>
        <v>0.009+0.82988311537228i</v>
      </c>
      <c r="Z1785" t="str">
        <f t="shared" si="899"/>
        <v>-0.0114256093389129-0.00078153357631214i</v>
      </c>
      <c r="AA1785" t="str">
        <f t="shared" si="900"/>
        <v>0.157888308494546-14.4719230842224i</v>
      </c>
      <c r="AB1785" t="str">
        <f t="shared" si="901"/>
        <v>0.590795979433883-0.218726531230892i</v>
      </c>
      <c r="AC1785" t="str">
        <f t="shared" si="902"/>
        <v>0.910817468409669-0.878178348133369i</v>
      </c>
      <c r="AD1785" t="str">
        <f t="shared" si="903"/>
        <v>0.456143639367755+0.199654643007828i</v>
      </c>
      <c r="AE1785" t="str">
        <f t="shared" si="904"/>
        <v>-0.00505568221866874-0.00263766752349469i</v>
      </c>
      <c r="AF1785" t="str">
        <f t="shared" si="905"/>
        <v>-4.01975140815306-0.555156389109536i</v>
      </c>
      <c r="AG1785" t="str">
        <f t="shared" si="906"/>
        <v>1.0107202911125-0.0237825041601198i</v>
      </c>
      <c r="AH1785" t="str">
        <f t="shared" si="907"/>
        <v>0.0183359124567167+0.0136986820813209i</v>
      </c>
      <c r="AI1785">
        <f t="shared" si="908"/>
        <v>-32.807851125847918</v>
      </c>
      <c r="AJ1785">
        <f t="shared" si="909"/>
        <v>36.763251913691931</v>
      </c>
      <c r="AK1785"/>
      <c r="AL1785"/>
      <c r="AM1785"/>
      <c r="AN1785"/>
    </row>
    <row r="1786" spans="1:40" x14ac:dyDescent="0.35">
      <c r="A1786"/>
      <c r="B1786">
        <f t="shared" si="910"/>
        <v>165200</v>
      </c>
      <c r="C1786" s="237" t="str">
        <f t="shared" si="878"/>
        <v>-7.75083033838411E-07+0.0041030642528802i</v>
      </c>
      <c r="D1786" s="208" t="str">
        <f t="shared" si="879"/>
        <v>-1.64875146201652+0.0314568259387482i</v>
      </c>
      <c r="E1786" t="str">
        <f t="shared" si="880"/>
        <v>36500</v>
      </c>
      <c r="F1786" t="str">
        <f t="shared" si="881"/>
        <v>0.21505376344086</v>
      </c>
      <c r="G1786" t="str">
        <f t="shared" si="876"/>
        <v>0.21505376344086</v>
      </c>
      <c r="H1786" t="str">
        <f t="shared" si="882"/>
        <v>2.37117734164257+0.586324639274058i</v>
      </c>
      <c r="I1786" t="str">
        <f t="shared" si="883"/>
        <v>648.738882966292i</v>
      </c>
      <c r="J1786" t="str">
        <f t="shared" si="877"/>
        <v>-568.678990365457+141.923307948769i</v>
      </c>
      <c r="K1786" t="str">
        <f t="shared" si="884"/>
        <v>0.268008671705163-1.07389619814595i</v>
      </c>
      <c r="L1786" t="str">
        <f t="shared" si="885"/>
        <v>0.0828112189918786-0.281787133238821i</v>
      </c>
      <c r="M1786" t="str">
        <f t="shared" si="886"/>
        <v>0.350819890697042-1.35568333138477i</v>
      </c>
      <c r="N1786" t="str">
        <f t="shared" si="887"/>
        <v>-2.06058832772737i</v>
      </c>
      <c r="O1786" t="str">
        <f t="shared" si="888"/>
        <v>-0.470442353580155-0.882430729268856i</v>
      </c>
      <c r="P1786" t="str">
        <f t="shared" si="889"/>
        <v>1.47044235358015+0.882430729268856i</v>
      </c>
      <c r="Q1786" t="str">
        <f t="shared" si="890"/>
        <v>-1.47044235358015+1.17815759845851i</v>
      </c>
      <c r="R1786" t="str">
        <f t="shared" si="891"/>
        <v>-0.316190785430247-0.853452910024372i</v>
      </c>
      <c r="S1786" t="str">
        <f t="shared" si="892"/>
        <v>0.230082112127194i</v>
      </c>
      <c r="T1786" t="str">
        <f t="shared" si="893"/>
        <v>0.196364248139508-0.0727498437469476i</v>
      </c>
      <c r="U1786" t="str">
        <f t="shared" si="894"/>
        <v>0.0000499999999999998-0.000860185398066709i</v>
      </c>
      <c r="V1786" t="str">
        <f t="shared" si="895"/>
        <v>0.00002-0.00963407645834715i</v>
      </c>
      <c r="W1786" t="str">
        <f t="shared" si="896"/>
        <v>0.0000422723371598068-0.000789865077729457i</v>
      </c>
      <c r="X1786" t="str">
        <f t="shared" si="897"/>
        <v>0.0000453808127475345-0.000789518980070915i</v>
      </c>
      <c r="Y1786" t="str">
        <f t="shared" si="898"/>
        <v>0.009+0.830385770196854i</v>
      </c>
      <c r="Z1786" t="str">
        <f t="shared" si="899"/>
        <v>-0.0114117736486123-0.000780854048485465i</v>
      </c>
      <c r="AA1786" t="str">
        <f t="shared" si="900"/>
        <v>0.157696811571296-14.4631482539704i</v>
      </c>
      <c r="AB1786" t="str">
        <f t="shared" si="901"/>
        <v>0.590695663651889-0.218843387428368i</v>
      </c>
      <c r="AC1786" t="str">
        <f t="shared" si="902"/>
        <v>0.910545455637154-0.877570878391521i</v>
      </c>
      <c r="AD1786" t="str">
        <f t="shared" si="903"/>
        <v>0.456412600743176+0.199540855857264i</v>
      </c>
      <c r="AE1786" t="str">
        <f t="shared" si="904"/>
        <v>-0.0050526650049212-0.00263350670776357i</v>
      </c>
      <c r="AF1786" t="str">
        <f t="shared" si="905"/>
        <v>-4.01992880365909-0.55486781333531i</v>
      </c>
      <c r="AG1786" t="str">
        <f t="shared" si="906"/>
        <v>1.01070782893025-0.0237823000730703i</v>
      </c>
      <c r="AH1786" t="str">
        <f t="shared" si="907"/>
        <v>0.0183285171809645+0.0136794873371966i</v>
      </c>
      <c r="AI1786">
        <f t="shared" si="908"/>
        <v>-32.814460695111883</v>
      </c>
      <c r="AJ1786">
        <f t="shared" si="909"/>
        <v>36.735817112393548</v>
      </c>
      <c r="AK1786"/>
      <c r="AL1786"/>
      <c r="AM1786"/>
      <c r="AN1786"/>
    </row>
    <row r="1787" spans="1:40" x14ac:dyDescent="0.35">
      <c r="A1787"/>
      <c r="B1787">
        <f t="shared" si="910"/>
        <v>165300</v>
      </c>
      <c r="C1787" s="237" t="str">
        <f t="shared" si="878"/>
        <v>-7.74145528020092E-07+0.00410058206052672i</v>
      </c>
      <c r="D1787" s="208" t="str">
        <f t="shared" si="879"/>
        <v>-1.64875145482898+0.0314377957973715i</v>
      </c>
      <c r="E1787" t="str">
        <f t="shared" si="880"/>
        <v>36500</v>
      </c>
      <c r="F1787" t="str">
        <f t="shared" si="881"/>
        <v>0.21505376344086</v>
      </c>
      <c r="G1787" t="str">
        <f t="shared" si="876"/>
        <v>0.21505376344086</v>
      </c>
      <c r="H1787" t="str">
        <f t="shared" si="882"/>
        <v>2.37135445113876+0.586017304092921i</v>
      </c>
      <c r="I1787" t="str">
        <f t="shared" si="883"/>
        <v>649.131582047991i</v>
      </c>
      <c r="J1787" t="str">
        <f t="shared" si="877"/>
        <v>-569.368883115296+142.009217941475i</v>
      </c>
      <c r="K1787" t="str">
        <f t="shared" si="884"/>
        <v>0.267702413363689-1.07332063589681i</v>
      </c>
      <c r="L1787" t="str">
        <f t="shared" si="885"/>
        <v>0.0827190083446716-0.281643745449532i</v>
      </c>
      <c r="M1787" t="str">
        <f t="shared" si="886"/>
        <v>0.350421421708361-1.35496438134634i</v>
      </c>
      <c r="N1787" t="str">
        <f t="shared" si="887"/>
        <v>-2.06183565722357i</v>
      </c>
      <c r="O1787" t="str">
        <f t="shared" si="888"/>
        <v>-0.471542669207391-0.881843246340736i</v>
      </c>
      <c r="P1787" t="str">
        <f t="shared" si="889"/>
        <v>1.47154266920739+0.881843246340736i</v>
      </c>
      <c r="Q1787" t="str">
        <f t="shared" si="890"/>
        <v>-1.47154266920739+1.17999241088283i</v>
      </c>
      <c r="R1787" t="str">
        <f t="shared" si="891"/>
        <v>-0.316168191549113-0.852791658163178i</v>
      </c>
      <c r="S1787" t="str">
        <f t="shared" si="892"/>
        <v>0.23022138701347i</v>
      </c>
      <c r="T1787" t="str">
        <f t="shared" si="893"/>
        <v>0.196330878375844-0.0727886795879773i</v>
      </c>
      <c r="U1787" t="str">
        <f t="shared" si="894"/>
        <v>0.00005-0.000859665019725474i</v>
      </c>
      <c r="V1787" t="str">
        <f t="shared" si="895"/>
        <v>0.00002-0.00962824822092527i</v>
      </c>
      <c r="W1787" t="str">
        <f t="shared" si="896"/>
        <v>0.0000422723356518993-0.000789387466342681i</v>
      </c>
      <c r="X1787" t="str">
        <f t="shared" si="897"/>
        <v>0.000045377042403136-0.000789041592844736i</v>
      </c>
      <c r="Y1787" t="str">
        <f t="shared" si="898"/>
        <v>0.009+0.830888425021429i</v>
      </c>
      <c r="Z1787" t="str">
        <f t="shared" si="899"/>
        <v>-0.0113979630866962-0.000780175717993301i</v>
      </c>
      <c r="AA1787" t="str">
        <f t="shared" si="900"/>
        <v>0.15750566307142-14.4543840670416i</v>
      </c>
      <c r="AB1787" t="str">
        <f t="shared" si="901"/>
        <v>0.590595281963877-0.218960211968007i</v>
      </c>
      <c r="AC1787" t="str">
        <f t="shared" si="902"/>
        <v>0.910273950211338-0.876963919627645i</v>
      </c>
      <c r="AD1787" t="str">
        <f t="shared" si="903"/>
        <v>0.45668146251805+0.19942672574664i</v>
      </c>
      <c r="AE1787" t="str">
        <f t="shared" si="904"/>
        <v>-0.00504965056321271-0.00262935024647513i</v>
      </c>
      <c r="AF1787" t="str">
        <f t="shared" si="905"/>
        <v>-4.02010590596774-0.554579508295549i</v>
      </c>
      <c r="AG1787" t="str">
        <f t="shared" si="906"/>
        <v>1.01069536386154-0.0237820910690378i</v>
      </c>
      <c r="AH1787" t="str">
        <f t="shared" si="907"/>
        <v>0.0183211244136085+0.0136603118249845i</v>
      </c>
      <c r="AI1787">
        <f t="shared" si="908"/>
        <v>-32.82106816823881</v>
      </c>
      <c r="AJ1787">
        <f t="shared" si="909"/>
        <v>36.708375412163456</v>
      </c>
      <c r="AK1787"/>
      <c r="AL1787"/>
      <c r="AM1787"/>
      <c r="AN1787"/>
    </row>
    <row r="1788" spans="1:40" x14ac:dyDescent="0.35">
      <c r="A1788"/>
      <c r="B1788">
        <f t="shared" si="910"/>
        <v>165400</v>
      </c>
      <c r="C1788" s="237" t="str">
        <f t="shared" si="878"/>
        <v>-7.73209722121374E-07+0.00409810286961471i</v>
      </c>
      <c r="D1788" s="208" t="str">
        <f t="shared" si="879"/>
        <v>-1.64875144765446+0.0314187886670461i</v>
      </c>
      <c r="E1788" t="str">
        <f t="shared" si="880"/>
        <v>36500</v>
      </c>
      <c r="F1788" t="str">
        <f t="shared" si="881"/>
        <v>0.21505376344086</v>
      </c>
      <c r="G1788" t="str">
        <f t="shared" si="876"/>
        <v>0.21505376344086</v>
      </c>
      <c r="H1788" t="str">
        <f t="shared" si="882"/>
        <v>2.37153126805375+0.585710262334445i</v>
      </c>
      <c r="I1788" t="str">
        <f t="shared" si="883"/>
        <v>649.52428112969i</v>
      </c>
      <c r="J1788" t="str">
        <f t="shared" si="877"/>
        <v>-570.059193349402+142.09512793418i</v>
      </c>
      <c r="K1788" t="str">
        <f t="shared" si="884"/>
        <v>0.267396669458833-1.07274564520345i</v>
      </c>
      <c r="L1788" t="str">
        <f t="shared" si="885"/>
        <v>0.0826269472083585-0.281500487158372i</v>
      </c>
      <c r="M1788" t="str">
        <f t="shared" si="886"/>
        <v>0.350023616667192-1.35424613236182i</v>
      </c>
      <c r="N1788" t="str">
        <f t="shared" si="887"/>
        <v>-2.06308298671977i</v>
      </c>
      <c r="O1788" t="str">
        <f t="shared" si="888"/>
        <v>-0.472642251194081-0.881254391413848i</v>
      </c>
      <c r="P1788" t="str">
        <f t="shared" si="889"/>
        <v>1.47264225119408+0.881254391413848i</v>
      </c>
      <c r="Q1788" t="str">
        <f t="shared" si="890"/>
        <v>-1.47264225119408+1.18182859530592i</v>
      </c>
      <c r="R1788" t="str">
        <f t="shared" si="891"/>
        <v>-0.316145579260417-0.852131110760845i</v>
      </c>
      <c r="S1788" t="str">
        <f t="shared" si="892"/>
        <v>0.230360661899745i</v>
      </c>
      <c r="T1788" t="str">
        <f t="shared" si="893"/>
        <v>0.196297486700233-0.0728275048951079i</v>
      </c>
      <c r="U1788" t="str">
        <f t="shared" si="894"/>
        <v>0.0000500000000000002-0.000859145270620443i</v>
      </c>
      <c r="V1788" t="str">
        <f t="shared" si="895"/>
        <v>0.00002-0.00962242703094896i</v>
      </c>
      <c r="W1788" t="str">
        <f t="shared" si="896"/>
        <v>0.0000422723341430792-0.000788910432615344i</v>
      </c>
      <c r="X1788" t="str">
        <f t="shared" si="897"/>
        <v>0.0000453732788914766-0.00078856478297995i</v>
      </c>
      <c r="Y1788" t="str">
        <f t="shared" si="898"/>
        <v>0.009+0.831391079846003i</v>
      </c>
      <c r="Z1788" t="str">
        <f t="shared" si="899"/>
        <v>-0.0113841775923344-0.000779498581754776i</v>
      </c>
      <c r="AA1788" t="str">
        <f t="shared" si="900"/>
        <v>0.157314862149577-14.4456305040674i</v>
      </c>
      <c r="AB1788" t="str">
        <f t="shared" si="901"/>
        <v>0.590494834361157-0.219077004819961i</v>
      </c>
      <c r="AC1788" t="str">
        <f t="shared" si="902"/>
        <v>0.910002951079543-0.876357471168929i</v>
      </c>
      <c r="AD1788" t="str">
        <f t="shared" si="903"/>
        <v>0.456950224271609+0.199312252732384i</v>
      </c>
      <c r="AE1788" t="str">
        <f t="shared" si="904"/>
        <v>-0.00504663888563377-0.00262519813318594i</v>
      </c>
      <c r="AF1788" t="str">
        <f t="shared" si="905"/>
        <v>-4.02028271570821-0.554291473667399i</v>
      </c>
      <c r="AG1788" t="str">
        <f t="shared" si="906"/>
        <v>1.01068289591439-0.0237818771348346i</v>
      </c>
      <c r="AH1788" t="str">
        <f t="shared" si="907"/>
        <v>0.0183137341423201+0.0136411555158667i</v>
      </c>
      <c r="AI1788">
        <f t="shared" si="908"/>
        <v>-32.827673549972864</v>
      </c>
      <c r="AJ1788">
        <f t="shared" si="909"/>
        <v>36.680926819039449</v>
      </c>
      <c r="AK1788"/>
      <c r="AL1788"/>
      <c r="AM1788"/>
      <c r="AN1788"/>
    </row>
    <row r="1789" spans="1:40" x14ac:dyDescent="0.35">
      <c r="A1789"/>
      <c r="B1789">
        <f t="shared" si="910"/>
        <v>165500</v>
      </c>
      <c r="C1789" s="237" t="str">
        <f t="shared" si="878"/>
        <v>-7.72275612034916E-07+0.00409562667470343i</v>
      </c>
      <c r="D1789" s="208" t="str">
        <f t="shared" si="879"/>
        <v>-1.64875144049295+0.0313998045060596i</v>
      </c>
      <c r="E1789" t="str">
        <f t="shared" si="880"/>
        <v>36500</v>
      </c>
      <c r="F1789" t="str">
        <f t="shared" si="881"/>
        <v>0.21505376344086</v>
      </c>
      <c r="G1789" t="str">
        <f t="shared" si="876"/>
        <v>0.21505376344086</v>
      </c>
      <c r="H1789" t="str">
        <f t="shared" si="882"/>
        <v>2.3717077930152+0.585403513634413i</v>
      </c>
      <c r="I1789" t="str">
        <f t="shared" si="883"/>
        <v>649.916980211388i</v>
      </c>
      <c r="J1789" t="str">
        <f t="shared" si="877"/>
        <v>-570.749921067773+142.181037926885i</v>
      </c>
      <c r="K1789" t="str">
        <f t="shared" si="884"/>
        <v>0.267091438862827-1.07217122530241i</v>
      </c>
      <c r="L1789" t="str">
        <f t="shared" si="885"/>
        <v>0.082535035269993-0.281357358222405i</v>
      </c>
      <c r="M1789" t="str">
        <f t="shared" si="886"/>
        <v>0.34962647413282-1.35352858352481i</v>
      </c>
      <c r="N1789" t="str">
        <f t="shared" si="887"/>
        <v>-2.06433031621598i</v>
      </c>
      <c r="O1789" t="str">
        <f t="shared" si="888"/>
        <v>-0.473741097829469-0.880664165404344i</v>
      </c>
      <c r="P1789" t="str">
        <f t="shared" si="889"/>
        <v>1.47374109782947+0.880664165404344i</v>
      </c>
      <c r="Q1789" t="str">
        <f t="shared" si="890"/>
        <v>-1.47374109782947+1.18366615081164i</v>
      </c>
      <c r="R1789" t="str">
        <f t="shared" si="891"/>
        <v>-0.316122948554451-0.85147126652786i</v>
      </c>
      <c r="S1789" t="str">
        <f t="shared" si="892"/>
        <v>0.230499936786021i</v>
      </c>
      <c r="T1789" t="str">
        <f t="shared" si="893"/>
        <v>0.196264073109785-0.0728663196584115i</v>
      </c>
      <c r="U1789" t="str">
        <f t="shared" si="894"/>
        <v>0.0000499999999999999-0.000858626149611001i</v>
      </c>
      <c r="V1789" t="str">
        <f t="shared" si="895"/>
        <v>0.00002-0.00961661287564324i</v>
      </c>
      <c r="W1789" t="str">
        <f t="shared" si="896"/>
        <v>0.0000422723326333464-0.000788433975500339i</v>
      </c>
      <c r="X1789" t="str">
        <f t="shared" si="897"/>
        <v>0.0000453695221960452-0.000788088549430053i</v>
      </c>
      <c r="Y1789" t="str">
        <f t="shared" si="898"/>
        <v>0.009+0.831893734670577i</v>
      </c>
      <c r="Z1789" t="str">
        <f t="shared" si="899"/>
        <v>-0.0113704171048815-0.000778822636699236i</v>
      </c>
      <c r="AA1789" t="str">
        <f t="shared" si="900"/>
        <v>0.157124407962989-14.4368875457261i</v>
      </c>
      <c r="AB1789" t="str">
        <f t="shared" si="901"/>
        <v>0.590394320835036-0.219193765954365i</v>
      </c>
      <c r="AC1789" t="str">
        <f t="shared" si="902"/>
        <v>0.909732457191914-0.875751532343458i</v>
      </c>
      <c r="AD1789" t="str">
        <f t="shared" si="903"/>
        <v>0.457218885583046+0.199197436871406i</v>
      </c>
      <c r="AE1789" t="str">
        <f t="shared" si="904"/>
        <v>-0.00504362996430039-0.00262105036146965i</v>
      </c>
      <c r="AF1789" t="str">
        <f t="shared" si="905"/>
        <v>-4.02045923350815-0.554003709128353i</v>
      </c>
      <c r="AG1789" t="str">
        <f t="shared" si="906"/>
        <v>1.01067042509682-0.0237816582573027i</v>
      </c>
      <c r="AH1789" t="str">
        <f t="shared" si="907"/>
        <v>0.018306346354814+0.0136220183811008i</v>
      </c>
      <c r="AI1789">
        <f t="shared" si="908"/>
        <v>-32.834276845050574</v>
      </c>
      <c r="AJ1789">
        <f t="shared" si="909"/>
        <v>36.653471339039562</v>
      </c>
      <c r="AK1789"/>
      <c r="AL1789"/>
      <c r="AM1789"/>
      <c r="AN1789"/>
    </row>
    <row r="1790" spans="1:40" x14ac:dyDescent="0.35">
      <c r="A1790"/>
      <c r="B1790">
        <f t="shared" si="910"/>
        <v>165600</v>
      </c>
      <c r="C1790" s="237" t="str">
        <f t="shared" si="878"/>
        <v>-7.7134319366582E-07+0.00409315347036544i</v>
      </c>
      <c r="D1790" s="208" t="str">
        <f t="shared" si="879"/>
        <v>-1.64875143334441+0.0313808432728017i</v>
      </c>
      <c r="E1790" t="str">
        <f t="shared" si="880"/>
        <v>36500</v>
      </c>
      <c r="F1790" t="str">
        <f t="shared" si="881"/>
        <v>0.21505376344086</v>
      </c>
      <c r="G1790" t="str">
        <f t="shared" si="876"/>
        <v>0.21505376344086</v>
      </c>
      <c r="H1790" t="str">
        <f t="shared" si="882"/>
        <v>2.37188402664912+0.58509705762904i</v>
      </c>
      <c r="I1790" t="str">
        <f t="shared" si="883"/>
        <v>650.309679293087i</v>
      </c>
      <c r="J1790" t="str">
        <f t="shared" si="877"/>
        <v>-571.441066270411+142.26694791959i</v>
      </c>
      <c r="K1790" t="str">
        <f t="shared" si="884"/>
        <v>0.26678672045092-1.07159737543134i</v>
      </c>
      <c r="L1790" t="str">
        <f t="shared" si="885"/>
        <v>0.0824432722174165-0.281214358498804i</v>
      </c>
      <c r="M1790" t="str">
        <f t="shared" si="886"/>
        <v>0.349229992668336-1.35281173393014i</v>
      </c>
      <c r="N1790" t="str">
        <f t="shared" si="887"/>
        <v>-2.06557764571218i</v>
      </c>
      <c r="O1790" t="str">
        <f t="shared" si="888"/>
        <v>-0.474839207403918-0.880072569230526i</v>
      </c>
      <c r="P1790" t="str">
        <f t="shared" si="889"/>
        <v>1.47483920740392+0.880072569230526i</v>
      </c>
      <c r="Q1790" t="str">
        <f t="shared" si="890"/>
        <v>-1.47483920740392+1.18550507648165i</v>
      </c>
      <c r="R1790" t="str">
        <f t="shared" si="891"/>
        <v>-0.316100299421506-0.85081212417784i</v>
      </c>
      <c r="S1790" t="str">
        <f t="shared" si="892"/>
        <v>0.230639211672296i</v>
      </c>
      <c r="T1790" t="str">
        <f t="shared" si="893"/>
        <v>0.196230637601609-0.0729051238679529i</v>
      </c>
      <c r="U1790" t="str">
        <f t="shared" si="894"/>
        <v>0.0000500000000000001-0.000858107655559306i</v>
      </c>
      <c r="V1790" t="str">
        <f t="shared" si="895"/>
        <v>0.00002-0.00961080574226421i</v>
      </c>
      <c r="W1790" t="str">
        <f t="shared" si="896"/>
        <v>0.0000422723311227016-0.000787958093953078i</v>
      </c>
      <c r="X1790" t="str">
        <f t="shared" si="897"/>
        <v>0.0000453657723003812-0.00078761289115106i</v>
      </c>
      <c r="Y1790" t="str">
        <f t="shared" si="898"/>
        <v>0.009+0.832396389495152i</v>
      </c>
      <c r="Z1790" t="str">
        <f t="shared" si="899"/>
        <v>-0.011356681563875-0.000778147879766196i</v>
      </c>
      <c r="AA1790" t="str">
        <f t="shared" si="900"/>
        <v>0.156934299671432-14.4281551727427i</v>
      </c>
      <c r="AB1790" t="str">
        <f t="shared" si="901"/>
        <v>0.590293741376817-0.219310495341331i</v>
      </c>
      <c r="AC1790" t="str">
        <f t="shared" si="902"/>
        <v>0.909462467501406-0.875146102480224i</v>
      </c>
      <c r="AD1790" t="str">
        <f t="shared" si="903"/>
        <v>0.457487446031505+0.19908227822111i</v>
      </c>
      <c r="AE1790" t="str">
        <f t="shared" si="904"/>
        <v>-0.00504062379135346-0.00261690692491698i</v>
      </c>
      <c r="AF1790" t="str">
        <f t="shared" si="905"/>
        <v>-4.02063545999353-0.553716214356238i</v>
      </c>
      <c r="AG1790" t="str">
        <f t="shared" si="906"/>
        <v>1.01065795141685-0.0237814344233131i</v>
      </c>
      <c r="AH1790" t="str">
        <f t="shared" si="907"/>
        <v>0.0182989610388446+0.0136029003920197i</v>
      </c>
      <c r="AI1790">
        <f t="shared" si="908"/>
        <v>-32.840878058201866</v>
      </c>
      <c r="AJ1790">
        <f t="shared" si="909"/>
        <v>36.626008978167356</v>
      </c>
      <c r="AK1790"/>
      <c r="AL1790"/>
      <c r="AM1790"/>
      <c r="AN1790"/>
    </row>
    <row r="1791" spans="1:40" x14ac:dyDescent="0.35">
      <c r="A1791"/>
      <c r="B1791">
        <f t="shared" si="910"/>
        <v>165700</v>
      </c>
      <c r="C1791" s="237" t="str">
        <f t="shared" si="878"/>
        <v>-7.70412462931496E-07+0.00409068325118626i</v>
      </c>
      <c r="D1791" s="208" t="str">
        <f t="shared" si="879"/>
        <v>-1.64875142620881+0.0313619049257613i</v>
      </c>
      <c r="E1791" t="str">
        <f t="shared" si="880"/>
        <v>36500</v>
      </c>
      <c r="F1791" t="str">
        <f t="shared" si="881"/>
        <v>0.21505376344086</v>
      </c>
      <c r="G1791" t="str">
        <f t="shared" si="876"/>
        <v>0.21505376344086</v>
      </c>
      <c r="H1791" t="str">
        <f t="shared" si="882"/>
        <v>2.37205996957987+0.58479089395499i</v>
      </c>
      <c r="I1791" t="str">
        <f t="shared" si="883"/>
        <v>650.702378374786i</v>
      </c>
      <c r="J1791" t="str">
        <f t="shared" si="877"/>
        <v>-572.132628957315+142.352857912295i</v>
      </c>
      <c r="K1791" t="str">
        <f t="shared" si="884"/>
        <v>0.266482513101371-1.07102409482902i</v>
      </c>
      <c r="L1791" t="str">
        <f t="shared" si="885"/>
        <v>0.0823516577392588-0.281071487844862i</v>
      </c>
      <c r="M1791" t="str">
        <f t="shared" si="886"/>
        <v>0.34883417084063-1.35209558267388i</v>
      </c>
      <c r="N1791" t="str">
        <f t="shared" si="887"/>
        <v>-2.06682497520838i</v>
      </c>
      <c r="O1791" t="str">
        <f t="shared" si="888"/>
        <v>-0.475936578208964-0.879479603812813i</v>
      </c>
      <c r="P1791" t="str">
        <f t="shared" si="889"/>
        <v>1.47593657820896+0.879479603812813i</v>
      </c>
      <c r="Q1791" t="str">
        <f t="shared" si="890"/>
        <v>-1.47593657820896+1.18734537139557i</v>
      </c>
      <c r="R1791" t="str">
        <f t="shared" si="891"/>
        <v>-0.316077631851836-0.850153682427481i</v>
      </c>
      <c r="S1791" t="str">
        <f t="shared" si="892"/>
        <v>0.230778486558572i</v>
      </c>
      <c r="T1791" t="str">
        <f t="shared" si="893"/>
        <v>0.196197180172811-0.0729439175137842i</v>
      </c>
      <c r="U1791" t="str">
        <f t="shared" si="894"/>
        <v>0.0000499999999999998-0.000857589787330238i</v>
      </c>
      <c r="V1791" t="str">
        <f t="shared" si="895"/>
        <v>0.00002-0.00960500561809867i</v>
      </c>
      <c r="W1791" t="str">
        <f t="shared" si="896"/>
        <v>0.000042272329611144-0.000787482786931491i</v>
      </c>
      <c r="X1791" t="str">
        <f t="shared" si="897"/>
        <v>0.0000453620291880729-0.000787137807101505i</v>
      </c>
      <c r="Y1791" t="str">
        <f t="shared" si="898"/>
        <v>0.009+0.832899044319726i</v>
      </c>
      <c r="Z1791" t="str">
        <f t="shared" si="899"/>
        <v>-0.0113429709090354-0.000777474307905283i</v>
      </c>
      <c r="AA1791" t="str">
        <f t="shared" si="900"/>
        <v>0.156744536437231-14.4194333658892i</v>
      </c>
      <c r="AB1791" t="str">
        <f t="shared" si="901"/>
        <v>0.590193095977793-0.219427192950937i</v>
      </c>
      <c r="AC1791" t="str">
        <f t="shared" si="902"/>
        <v>0.909192980963787-0.874541180909122i</v>
      </c>
      <c r="AD1791" t="str">
        <f t="shared" si="903"/>
        <v>0.457755905196072+0.198966776839388i</v>
      </c>
      <c r="AE1791" t="str">
        <f t="shared" si="904"/>
        <v>-0.00503762035895885-0.00261276781713558i</v>
      </c>
      <c r="AF1791" t="str">
        <f t="shared" si="905"/>
        <v>-4.02081139578868-0.553428989029229i</v>
      </c>
      <c r="AG1791" t="str">
        <f t="shared" si="906"/>
        <v>1.01064547488252-0.0237812056197661i</v>
      </c>
      <c r="AH1791" t="str">
        <f t="shared" si="907"/>
        <v>0.0182915781822071+0.0135838015200308i</v>
      </c>
      <c r="AI1791">
        <f t="shared" si="908"/>
        <v>-32.847477194149889</v>
      </c>
      <c r="AJ1791">
        <f t="shared" si="909"/>
        <v>36.598539742408903</v>
      </c>
      <c r="AK1791"/>
      <c r="AL1791"/>
      <c r="AM1791"/>
      <c r="AN1791"/>
    </row>
    <row r="1792" spans="1:40" x14ac:dyDescent="0.35">
      <c r="A1792"/>
      <c r="B1792">
        <f t="shared" si="910"/>
        <v>165800</v>
      </c>
      <c r="C1792" s="237" t="str">
        <f t="shared" si="878"/>
        <v>-7.69483415761678E-07+0.00408821601176452i</v>
      </c>
      <c r="D1792" s="208" t="str">
        <f t="shared" si="879"/>
        <v>-1.64875141908612+0.031342989423528i</v>
      </c>
      <c r="E1792" t="str">
        <f t="shared" si="880"/>
        <v>36500</v>
      </c>
      <c r="F1792" t="str">
        <f t="shared" si="881"/>
        <v>0.21505376344086</v>
      </c>
      <c r="G1792" t="str">
        <f t="shared" si="876"/>
        <v>0.21505376344086</v>
      </c>
      <c r="H1792" t="str">
        <f t="shared" si="882"/>
        <v>2.37223562243023+0.584485022249374i</v>
      </c>
      <c r="I1792" t="str">
        <f t="shared" si="883"/>
        <v>651.095077456485i</v>
      </c>
      <c r="J1792" t="str">
        <f t="shared" si="877"/>
        <v>-572.824609128486+142.438767905i</v>
      </c>
      <c r="K1792" t="str">
        <f t="shared" si="884"/>
        <v>0.266178815695441-1.07045138273533i</v>
      </c>
      <c r="L1792" t="str">
        <f t="shared" si="885"/>
        <v>0.0822601915249343-0.280928746117981i</v>
      </c>
      <c r="M1792" t="str">
        <f t="shared" si="886"/>
        <v>0.348439007220375-1.35138012885331i</v>
      </c>
      <c r="N1792" t="str">
        <f t="shared" si="887"/>
        <v>-2.06807230470459i</v>
      </c>
      <c r="O1792" t="str">
        <f t="shared" si="888"/>
        <v>-0.477033208537295-0.878885270073753i</v>
      </c>
      <c r="P1792" t="str">
        <f t="shared" si="889"/>
        <v>1.4770332085373+0.878885270073753i</v>
      </c>
      <c r="Q1792" t="str">
        <f t="shared" si="890"/>
        <v>-1.4770332085373+1.18918703463084i</v>
      </c>
      <c r="R1792" t="str">
        <f t="shared" si="891"/>
        <v>-0.31605494583573-0.849495939996578i</v>
      </c>
      <c r="S1792" t="str">
        <f t="shared" si="892"/>
        <v>0.230917761444847i</v>
      </c>
      <c r="T1792" t="str">
        <f t="shared" si="893"/>
        <v>0.196163700820496-0.0729827005859591i</v>
      </c>
      <c r="U1792" t="str">
        <f t="shared" si="894"/>
        <v>0.00005-0.000857072543791441i</v>
      </c>
      <c r="V1792" t="str">
        <f t="shared" si="895"/>
        <v>0.00002-0.00959921249046409i</v>
      </c>
      <c r="W1792" t="str">
        <f t="shared" si="896"/>
        <v>0.0000422723280986747-0.000787008053396037i</v>
      </c>
      <c r="X1792" t="str">
        <f t="shared" si="897"/>
        <v>0.0000453582928427588-0.000786663296242446i</v>
      </c>
      <c r="Y1792" t="str">
        <f t="shared" si="898"/>
        <v>0.009+0.8334016991443i</v>
      </c>
      <c r="Z1792" t="str">
        <f t="shared" si="899"/>
        <v>-0.0113292850802651-0.000776801918076206i</v>
      </c>
      <c r="AA1792" t="str">
        <f t="shared" si="900"/>
        <v>0.156555117425243-14.410722105984i</v>
      </c>
      <c r="AB1792" t="str">
        <f t="shared" si="901"/>
        <v>0.590092384629257-0.21954385875326i</v>
      </c>
      <c r="AC1792" t="str">
        <f t="shared" si="902"/>
        <v>0.908923996537589-0.873936766960958i</v>
      </c>
      <c r="AD1792" t="str">
        <f t="shared" si="903"/>
        <v>0.458024262655801+0.198850932784623i</v>
      </c>
      <c r="AE1792" t="str">
        <f t="shared" si="904"/>
        <v>-0.00503461965930743-0.00260863303175008i</v>
      </c>
      <c r="AF1792" t="str">
        <f t="shared" si="905"/>
        <v>-4.02098704151635-0.553142032825846i</v>
      </c>
      <c r="AG1792" t="str">
        <f t="shared" si="906"/>
        <v>1.01063299550186-0.0237809718335915i</v>
      </c>
      <c r="AH1792" t="str">
        <f t="shared" si="907"/>
        <v>0.0182841977727382+0.0135647217366168i</v>
      </c>
      <c r="AI1792">
        <f t="shared" si="908"/>
        <v>-32.854074257610499</v>
      </c>
      <c r="AJ1792">
        <f t="shared" si="909"/>
        <v>36.571063637733715</v>
      </c>
      <c r="AK1792"/>
      <c r="AL1792"/>
      <c r="AM1792"/>
      <c r="AN1792"/>
    </row>
    <row r="1793" spans="1:40" x14ac:dyDescent="0.35">
      <c r="A1793"/>
      <c r="B1793">
        <f t="shared" si="910"/>
        <v>165900</v>
      </c>
      <c r="C1793" s="237" t="str">
        <f t="shared" si="878"/>
        <v>-7.68556048098348E-07+0.00408575174671184i</v>
      </c>
      <c r="D1793" s="208" t="str">
        <f t="shared" si="879"/>
        <v>-1.6487514119763+0.0313240967247908i</v>
      </c>
      <c r="E1793" t="str">
        <f t="shared" si="880"/>
        <v>36500</v>
      </c>
      <c r="F1793" t="str">
        <f t="shared" si="881"/>
        <v>0.21505376344086</v>
      </c>
      <c r="G1793" t="str">
        <f t="shared" si="876"/>
        <v>0.21505376344086</v>
      </c>
      <c r="H1793" t="str">
        <f t="shared" si="882"/>
        <v>2.3724109858213+0.584179442149734i</v>
      </c>
      <c r="I1793" t="str">
        <f t="shared" si="883"/>
        <v>651.487776538183i</v>
      </c>
      <c r="J1793" t="str">
        <f t="shared" si="877"/>
        <v>-573.517006783922+142.524677897706i</v>
      </c>
      <c r="K1793" t="str">
        <f t="shared" si="884"/>
        <v>0.265875627117383-1.06987923839128i</v>
      </c>
      <c r="L1793" t="str">
        <f t="shared" si="885"/>
        <v>0.0821688732646385-0.280786133175682i</v>
      </c>
      <c r="M1793" t="str">
        <f t="shared" si="886"/>
        <v>0.348044500382022-1.35066537156696i</v>
      </c>
      <c r="N1793" t="str">
        <f t="shared" si="887"/>
        <v>-2.06931963420079i</v>
      </c>
      <c r="O1793" t="str">
        <f t="shared" si="888"/>
        <v>-0.478129096682719-0.878289568938039i</v>
      </c>
      <c r="P1793" t="str">
        <f t="shared" si="889"/>
        <v>1.47812909668272+0.878289568938039i</v>
      </c>
      <c r="Q1793" t="str">
        <f t="shared" si="890"/>
        <v>-1.47812909668272+1.19103006526275i</v>
      </c>
      <c r="R1793" t="str">
        <f t="shared" si="891"/>
        <v>-0.316032241363423-0.848838895608027i</v>
      </c>
      <c r="S1793" t="str">
        <f t="shared" si="892"/>
        <v>0.231057036331123i</v>
      </c>
      <c r="T1793" t="str">
        <f t="shared" si="893"/>
        <v>0.196130199541774-0.0730214730745147i</v>
      </c>
      <c r="U1793" t="str">
        <f t="shared" si="894"/>
        <v>0.0000500000000000002-0.000856555923813269i</v>
      </c>
      <c r="V1793" t="str">
        <f t="shared" si="895"/>
        <v>0.00002-0.00959342634670861i</v>
      </c>
      <c r="W1793" t="str">
        <f t="shared" si="896"/>
        <v>0.0000422723265852928-0.000786533892309659i</v>
      </c>
      <c r="X1793" t="str">
        <f t="shared" si="897"/>
        <v>0.0000453545632481258-0.000786189357537435i</v>
      </c>
      <c r="Y1793" t="str">
        <f t="shared" si="898"/>
        <v>0.009+0.833904353968875i</v>
      </c>
      <c r="Z1793" t="str">
        <f t="shared" si="899"/>
        <v>-0.0113156240176478-0.000776130707248704i</v>
      </c>
      <c r="AA1793" t="str">
        <f t="shared" si="900"/>
        <v>0.156366041802852-14.4020213738921i</v>
      </c>
      <c r="AB1793" t="str">
        <f t="shared" si="901"/>
        <v>0.589991607322516-0.219660492718331i</v>
      </c>
      <c r="AC1793" t="str">
        <f t="shared" si="902"/>
        <v>0.908655513184165-0.873332859967474i</v>
      </c>
      <c r="AD1793" t="str">
        <f t="shared" si="903"/>
        <v>0.458292517989681+0.198734746115706i</v>
      </c>
      <c r="AE1793" t="str">
        <f t="shared" si="904"/>
        <v>-0.00503162168461466-0.00260450256240215i</v>
      </c>
      <c r="AF1793" t="str">
        <f t="shared" si="905"/>
        <v>-4.0211623977976-0.552855345424943i</v>
      </c>
      <c r="AG1793" t="str">
        <f t="shared" si="906"/>
        <v>1.01062051328292-0.0237807330517475i</v>
      </c>
      <c r="AH1793" t="str">
        <f t="shared" si="907"/>
        <v>0.0182768197983134+0.0135456610133348i</v>
      </c>
      <c r="AI1793">
        <f t="shared" si="908"/>
        <v>-32.860669253293231</v>
      </c>
      <c r="AJ1793">
        <f t="shared" si="909"/>
        <v>36.543580670097214</v>
      </c>
      <c r="AK1793"/>
      <c r="AL1793"/>
      <c r="AM1793"/>
      <c r="AN1793"/>
    </row>
    <row r="1794" spans="1:40" x14ac:dyDescent="0.35">
      <c r="A1794"/>
      <c r="B1794">
        <f t="shared" si="910"/>
        <v>166000</v>
      </c>
      <c r="C1794" s="237" t="str">
        <f t="shared" si="878"/>
        <v>-7.6763035589575E-07+0.00408329045065291i</v>
      </c>
      <c r="D1794" s="208" t="str">
        <f t="shared" si="879"/>
        <v>-1.64875140487932+0.031305226788339i</v>
      </c>
      <c r="E1794" t="str">
        <f t="shared" si="880"/>
        <v>36500</v>
      </c>
      <c r="F1794" t="str">
        <f t="shared" si="881"/>
        <v>0.21505376344086</v>
      </c>
      <c r="G1794" t="str">
        <f t="shared" si="876"/>
        <v>0.21505376344086</v>
      </c>
      <c r="H1794" t="str">
        <f t="shared" si="882"/>
        <v>2.37258606037261+0.583874153294069i</v>
      </c>
      <c r="I1794" t="str">
        <f t="shared" si="883"/>
        <v>651.880475619882i</v>
      </c>
      <c r="J1794" t="str">
        <f t="shared" si="877"/>
        <v>-574.209821923625+142.61058789041i</v>
      </c>
      <c r="K1794" t="str">
        <f t="shared" si="884"/>
        <v>0.265572946254425-1.06930766103896i</v>
      </c>
      <c r="L1794" t="str">
        <f t="shared" si="885"/>
        <v>0.0820777026493485-0.280643648875598i</v>
      </c>
      <c r="M1794" t="str">
        <f t="shared" si="886"/>
        <v>0.347650648903774-1.34995130991456i</v>
      </c>
      <c r="N1794" t="str">
        <f t="shared" si="887"/>
        <v>-2.07056696369699i</v>
      </c>
      <c r="O1794" t="str">
        <f t="shared" si="888"/>
        <v>-0.479224240940231-0.877692501332477i</v>
      </c>
      <c r="P1794" t="str">
        <f t="shared" si="889"/>
        <v>1.47922424094023+0.877692501332477i</v>
      </c>
      <c r="Q1794" t="str">
        <f t="shared" si="890"/>
        <v>-1.47922424094023+1.19287446236451i</v>
      </c>
      <c r="R1794" t="str">
        <f t="shared" si="891"/>
        <v>-0.316009518425166-0.848182547987774i</v>
      </c>
      <c r="S1794" t="str">
        <f t="shared" si="892"/>
        <v>0.231196311217398i</v>
      </c>
      <c r="T1794" t="str">
        <f t="shared" si="893"/>
        <v>0.196096676333747-0.0730602349694847i</v>
      </c>
      <c r="U1794" t="str">
        <f t="shared" si="894"/>
        <v>0.0000499999999999999-0.000856039926268799i</v>
      </c>
      <c r="V1794" t="str">
        <f t="shared" si="895"/>
        <v>0.00002-0.00958764717421058i</v>
      </c>
      <c r="W1794" t="str">
        <f t="shared" si="896"/>
        <v>0.0000422723250709983-0.000786060302637812i</v>
      </c>
      <c r="X1794" t="str">
        <f t="shared" si="897"/>
        <v>0.0000453508403879099-0.000785715989952505i</v>
      </c>
      <c r="Y1794" t="str">
        <f t="shared" si="898"/>
        <v>0.009+0.834407008793449i</v>
      </c>
      <c r="Z1794" t="str">
        <f t="shared" si="899"/>
        <v>-0.0113019876614478-0.000775460672402509i</v>
      </c>
      <c r="AA1794" t="str">
        <f t="shared" si="900"/>
        <v>0.156177308739963-14.3933311505246i</v>
      </c>
      <c r="AB1794" t="str">
        <f t="shared" si="901"/>
        <v>0.58989076404885-0.219777094816171i</v>
      </c>
      <c r="AC1794" t="str">
        <f t="shared" si="902"/>
        <v>0.908387529867619-0.872729459261274i</v>
      </c>
      <c r="AD1794" t="str">
        <f t="shared" si="903"/>
        <v>0.458560670776667+0.198618216892002i</v>
      </c>
      <c r="AE1794" t="str">
        <f t="shared" si="904"/>
        <v>-0.00502862642712065-0.00260037640274999i</v>
      </c>
      <c r="AF1794" t="str">
        <f t="shared" si="905"/>
        <v>-4.02133746525193-0.55256892650573i</v>
      </c>
      <c r="AG1794" t="str">
        <f t="shared" si="906"/>
        <v>1.01060802823375-0.0237804892612219i</v>
      </c>
      <c r="AH1794" t="str">
        <f t="shared" si="907"/>
        <v>0.0182694442468492+0.0135266193218157i</v>
      </c>
      <c r="AI1794">
        <f t="shared" si="908"/>
        <v>-32.867262185900721</v>
      </c>
      <c r="AJ1794">
        <f t="shared" si="909"/>
        <v>36.516090845436558</v>
      </c>
      <c r="AK1794"/>
      <c r="AL1794"/>
      <c r="AM1794"/>
      <c r="AN1794"/>
    </row>
    <row r="1795" spans="1:40" x14ac:dyDescent="0.35">
      <c r="A1795"/>
      <c r="B1795">
        <f t="shared" si="910"/>
        <v>166100</v>
      </c>
      <c r="C1795" s="237" t="str">
        <f t="shared" si="878"/>
        <v>-7.66706335120261E-07+0.00408083211822529i</v>
      </c>
      <c r="D1795" s="208" t="str">
        <f t="shared" si="879"/>
        <v>-1.64875139779516+0.0312863795730606i</v>
      </c>
      <c r="E1795" t="str">
        <f t="shared" si="880"/>
        <v>36500</v>
      </c>
      <c r="F1795" t="str">
        <f t="shared" si="881"/>
        <v>0.21505376344086</v>
      </c>
      <c r="G1795" t="str">
        <f t="shared" si="876"/>
        <v>0.21505376344086</v>
      </c>
      <c r="H1795" t="str">
        <f t="shared" si="882"/>
        <v>2.37276084670207+0.583569155320814i</v>
      </c>
      <c r="I1795" t="str">
        <f t="shared" si="883"/>
        <v>652.273174701581i</v>
      </c>
      <c r="J1795" t="str">
        <f t="shared" si="877"/>
        <v>-574.903054547594+142.696497883115i</v>
      </c>
      <c r="K1795" t="str">
        <f t="shared" si="884"/>
        <v>0.265270771996776-1.0687366499216i</v>
      </c>
      <c r="L1795" t="str">
        <f t="shared" si="885"/>
        <v>0.0819866793708194-0.280501293075481i</v>
      </c>
      <c r="M1795" t="str">
        <f t="shared" si="886"/>
        <v>0.347257451367595-1.34923794299708i</v>
      </c>
      <c r="N1795" t="str">
        <f t="shared" si="887"/>
        <v>-2.07181429319319i</v>
      </c>
      <c r="O1795" t="str">
        <f t="shared" si="888"/>
        <v>-0.480318639605971-0.877094068186001i</v>
      </c>
      <c r="P1795" t="str">
        <f t="shared" si="889"/>
        <v>1.48031863960597+0.877094068186001i</v>
      </c>
      <c r="Q1795" t="str">
        <f t="shared" si="890"/>
        <v>-1.48031863960597+1.19472022500719i</v>
      </c>
      <c r="R1795" t="str">
        <f t="shared" si="891"/>
        <v>-0.315986777011193-0.847526895864839i</v>
      </c>
      <c r="S1795" t="str">
        <f t="shared" si="892"/>
        <v>0.231335586103674i</v>
      </c>
      <c r="T1795" t="str">
        <f t="shared" si="893"/>
        <v>0.19606313119352-0.0730989862608953i</v>
      </c>
      <c r="U1795" t="str">
        <f t="shared" si="894"/>
        <v>0.0000500000000000001-0.000855524550033842i</v>
      </c>
      <c r="V1795" t="str">
        <f t="shared" si="895"/>
        <v>0.00002-0.009581874960379i</v>
      </c>
      <c r="W1795" t="str">
        <f t="shared" si="896"/>
        <v>0.0000422723235557921-0.000785587283348455i</v>
      </c>
      <c r="X1795" t="str">
        <f t="shared" si="897"/>
        <v>0.0000453471242458976-0.000785243192456227i</v>
      </c>
      <c r="Y1795" t="str">
        <f t="shared" si="898"/>
        <v>0.009+0.834909663618023i</v>
      </c>
      <c r="Z1795" t="str">
        <f t="shared" si="899"/>
        <v>-0.0112883759521098-0.00077479181052734i</v>
      </c>
      <c r="AA1795" t="str">
        <f t="shared" si="900"/>
        <v>0.155988917408987-14.3846514168388i</v>
      </c>
      <c r="AB1795" t="str">
        <f t="shared" si="901"/>
        <v>0.589789854799552-0.219893665016775i</v>
      </c>
      <c r="AC1795" t="str">
        <f t="shared" si="902"/>
        <v>0.908120045554834-0.872126564175899i</v>
      </c>
      <c r="AD1795" t="str">
        <f t="shared" si="903"/>
        <v>0.458828720595663+0.198501345173378i</v>
      </c>
      <c r="AE1795" t="str">
        <f t="shared" si="904"/>
        <v>-0.00502563387909038-0.00259625454646886i</v>
      </c>
      <c r="AF1795" t="str">
        <f t="shared" si="905"/>
        <v>-4.02151224449723-0.552282775747753i</v>
      </c>
      <c r="AG1795" t="str">
        <f t="shared" si="906"/>
        <v>1.01059554036241-0.023780240449031i</v>
      </c>
      <c r="AH1795" t="str">
        <f t="shared" si="907"/>
        <v>0.018262071106303+0.0135075966337651i</v>
      </c>
      <c r="AI1795">
        <f t="shared" si="908"/>
        <v>-32.87385306012839</v>
      </c>
      <c r="AJ1795">
        <f t="shared" si="909"/>
        <v>36.488594169672908</v>
      </c>
      <c r="AK1795"/>
      <c r="AL1795"/>
      <c r="AM1795"/>
      <c r="AN1795"/>
    </row>
    <row r="1796" spans="1:40" x14ac:dyDescent="0.35">
      <c r="A1796"/>
      <c r="B1796">
        <f t="shared" si="910"/>
        <v>166200</v>
      </c>
      <c r="C1796" s="237" t="str">
        <f t="shared" si="878"/>
        <v>-7.65783981750403E-07+0.00407837674407945i</v>
      </c>
      <c r="D1796" s="208" t="str">
        <f t="shared" si="879"/>
        <v>-1.64875139072379+0.0312675550379425i</v>
      </c>
      <c r="E1796" t="str">
        <f t="shared" si="880"/>
        <v>36500</v>
      </c>
      <c r="F1796" t="str">
        <f t="shared" si="881"/>
        <v>0.21505376344086</v>
      </c>
      <c r="G1796" t="str">
        <f t="shared" si="876"/>
        <v>0.21505376344086</v>
      </c>
      <c r="H1796" t="str">
        <f t="shared" si="882"/>
        <v>2.372935345426+0.583264447868855i</v>
      </c>
      <c r="I1796" t="str">
        <f t="shared" si="883"/>
        <v>652.665873783279i</v>
      </c>
      <c r="J1796" t="str">
        <f t="shared" si="877"/>
        <v>-575.596704655829+142.782407875821i</v>
      </c>
      <c r="K1796" t="str">
        <f t="shared" si="884"/>
        <v>0.264969103237607-1.06816620428352i</v>
      </c>
      <c r="L1796" t="str">
        <f t="shared" si="885"/>
        <v>0.0818958031215806-0.280359065633195i</v>
      </c>
      <c r="M1796" t="str">
        <f t="shared" si="886"/>
        <v>0.346864906359188-1.34852526991672i</v>
      </c>
      <c r="N1796" t="str">
        <f t="shared" si="887"/>
        <v>-2.0730616226894i</v>
      </c>
      <c r="O1796" t="str">
        <f t="shared" si="888"/>
        <v>-0.481412290977248-0.876494270429669i</v>
      </c>
      <c r="P1796" t="str">
        <f t="shared" si="889"/>
        <v>1.48141229097725+0.876494270429669i</v>
      </c>
      <c r="Q1796" t="str">
        <f t="shared" si="890"/>
        <v>-1.48141229097725+1.19656735225973i</v>
      </c>
      <c r="R1796" t="str">
        <f t="shared" si="891"/>
        <v>-0.315964017111733-0.846871937971298i</v>
      </c>
      <c r="S1796" t="str">
        <f t="shared" si="892"/>
        <v>0.231474860989949i</v>
      </c>
      <c r="T1796" t="str">
        <f t="shared" si="893"/>
        <v>0.196029564118195-0.0731377269387643i</v>
      </c>
      <c r="U1796" t="str">
        <f t="shared" si="894"/>
        <v>0.0000499999999999998-0.000855009793986886i</v>
      </c>
      <c r="V1796" t="str">
        <f t="shared" si="895"/>
        <v>0.00002-0.00957610969265312i</v>
      </c>
      <c r="W1796" t="str">
        <f t="shared" si="896"/>
        <v>0.0000422723220396728-0.000785114833411992i</v>
      </c>
      <c r="X1796" t="str">
        <f t="shared" si="897"/>
        <v>0.0000453434148059215-0.000784770964019588i</v>
      </c>
      <c r="Y1796" t="str">
        <f t="shared" si="898"/>
        <v>0.009+0.835412318442598i</v>
      </c>
      <c r="Z1796" t="str">
        <f t="shared" si="899"/>
        <v>-0.0112747888302572-0.000774124118622787i</v>
      </c>
      <c r="AA1796" t="str">
        <f t="shared" si="900"/>
        <v>0.155800866984834-14.3759821538382i</v>
      </c>
      <c r="AB1796" t="str">
        <f t="shared" si="901"/>
        <v>0.589688879565905-0.220010203290116i</v>
      </c>
      <c r="AC1796" t="str">
        <f t="shared" si="902"/>
        <v>0.907853059215446-0.871524174045792i</v>
      </c>
      <c r="AD1796" t="str">
        <f t="shared" si="903"/>
        <v>0.459096667025525+0.198384131020194i</v>
      </c>
      <c r="AE1796" t="str">
        <f t="shared" si="904"/>
        <v>-0.00502264403281294-0.00259213698725055i</v>
      </c>
      <c r="AF1796" t="str">
        <f t="shared" si="905"/>
        <v>-4.02168673614979-0.551996892830912i</v>
      </c>
      <c r="AG1796" t="str">
        <f t="shared" si="906"/>
        <v>1.01058304967697-0.0237799866022204i</v>
      </c>
      <c r="AH1796" t="str">
        <f t="shared" si="907"/>
        <v>0.0182547003646705+0.0134885929209617i</v>
      </c>
      <c r="AI1796">
        <f t="shared" si="908"/>
        <v>-32.880441880665593</v>
      </c>
      <c r="AJ1796">
        <f t="shared" si="909"/>
        <v>36.461090648712315</v>
      </c>
      <c r="AK1796"/>
      <c r="AL1796"/>
      <c r="AM1796"/>
      <c r="AN1796"/>
    </row>
    <row r="1797" spans="1:40" x14ac:dyDescent="0.35">
      <c r="A1797"/>
      <c r="B1797">
        <f t="shared" si="910"/>
        <v>166300</v>
      </c>
      <c r="C1797" s="237" t="str">
        <f t="shared" si="878"/>
        <v>-7.64863291776785E-07+0.00407592432287877i</v>
      </c>
      <c r="D1797" s="208" t="str">
        <f t="shared" si="879"/>
        <v>-1.64875138366517+0.0312487531420706i</v>
      </c>
      <c r="E1797" t="str">
        <f t="shared" si="880"/>
        <v>36500</v>
      </c>
      <c r="F1797" t="str">
        <f t="shared" si="881"/>
        <v>0.21505376344086</v>
      </c>
      <c r="G1797" t="str">
        <f t="shared" ref="G1797:G1860" si="911">IF($C$11=$C$7,$C$24,F1797)</f>
        <v>0.21505376344086</v>
      </c>
      <c r="H1797" t="str">
        <f t="shared" si="882"/>
        <v>2.37310955715909+0.582960030577506i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0.0818050735949366-0.280216966406722i</v>
      </c>
      <c r="M1797" t="str">
        <f t="shared" si="886"/>
        <v>0.346473012467972-1.34781328977686i</v>
      </c>
      <c r="N1797" t="str">
        <f t="shared" si="887"/>
        <v>-2.0743089521856i</v>
      </c>
      <c r="O1797" t="str">
        <f t="shared" si="888"/>
        <v>-0.482505193352509-0.875893108996673i</v>
      </c>
      <c r="P1797" t="str">
        <f t="shared" si="889"/>
        <v>1.48250519335251+0.875893108996673i</v>
      </c>
      <c r="Q1797" t="str">
        <f t="shared" si="890"/>
        <v>-1.48250519335251+1.19841584318893i</v>
      </c>
      <c r="R1797" t="str">
        <f t="shared" si="891"/>
        <v>-0.315941238716996-0.84621767304228i</v>
      </c>
      <c r="S1797" t="str">
        <f t="shared" si="892"/>
        <v>0.231614135876225i</v>
      </c>
      <c r="T1797" t="str">
        <f t="shared" si="893"/>
        <v>0.195995975104878-0.0731764569931011i</v>
      </c>
      <c r="U1797" t="str">
        <f t="shared" si="894"/>
        <v>0.0000500000000000001-0.000854495657009146i</v>
      </c>
      <c r="V1797" t="str">
        <f t="shared" si="895"/>
        <v>0.00002-0.00957035135850238i</v>
      </c>
      <c r="W1797" t="str">
        <f t="shared" si="896"/>
        <v>0.0000422723205226418-0.000784642951801351i</v>
      </c>
      <c r="X1797" t="str">
        <f t="shared" si="897"/>
        <v>0.0000453397120518659-0.000784299303616117i</v>
      </c>
      <c r="Y1797" t="str">
        <f t="shared" si="898"/>
        <v>0.009+0.835914973267172i</v>
      </c>
      <c r="Z1797" t="str">
        <f t="shared" si="899"/>
        <v>-0.011261226236693-0.00077345759369837i</v>
      </c>
      <c r="AA1797" t="str">
        <f t="shared" si="900"/>
        <v>0.155613156644905-14.367323342572i</v>
      </c>
      <c r="AB1797" t="str">
        <f t="shared" si="901"/>
        <v>0.589587838339201-0.220126709606141i</v>
      </c>
      <c r="AC1797" t="str">
        <f t="shared" si="902"/>
        <v>0.907586569821854-0.870922288206288i</v>
      </c>
      <c r="AD1797" t="str">
        <f t="shared" si="903"/>
        <v>0.459364509645074+0.198266574493303i</v>
      </c>
      <c r="AE1797" t="str">
        <f t="shared" si="904"/>
        <v>-0.00501965688060233-0.00258802371880375i</v>
      </c>
      <c r="AF1797" t="str">
        <f t="shared" si="905"/>
        <v>-4.02186094082426-0.551711277435435i</v>
      </c>
      <c r="AG1797" t="str">
        <f t="shared" si="906"/>
        <v>1.0105705561855-0.0237797277078646i</v>
      </c>
      <c r="AH1797" t="str">
        <f t="shared" si="907"/>
        <v>0.018247332009989+0.0134696081552589i</v>
      </c>
      <c r="AI1797">
        <f t="shared" si="908"/>
        <v>-32.887028652194154</v>
      </c>
      <c r="AJ1797">
        <f t="shared" si="909"/>
        <v>36.433580288444418</v>
      </c>
      <c r="AK1797"/>
      <c r="AL1797"/>
      <c r="AM1797"/>
      <c r="AN1797"/>
    </row>
    <row r="1798" spans="1:40" x14ac:dyDescent="0.35">
      <c r="A1798"/>
      <c r="B1798">
        <f t="shared" si="910"/>
        <v>166400</v>
      </c>
      <c r="C1798" s="237" t="str">
        <f t="shared" ref="C1798:C1861" si="913">IMPRODUCT(COMPLEX(-1,0),IMDIV(IMPRODUCT(G1798,COMPLEX($C$100+$C$101,0)),COMPLEX($C$100,2*PI()*B1798*$C$103*$C$102*(2*$C$100+$C$101))))</f>
        <v>-7.63944261202047E-07+0.00407347484929936i</v>
      </c>
      <c r="D1798" s="208" t="str">
        <f t="shared" ref="D1798:D1861" si="914">IMPRODUCT(COMPLEX($C$106,0),IMSUB(C1798,G1798))</f>
        <v>-1.64875137661926+0.0312299738446284i</v>
      </c>
      <c r="E1798" t="str">
        <f t="shared" ref="E1798:E1861" si="915">IMDIV(COMPLEX($C$20*10^3,0),COMPLEX(1,2*PI()*B1798*$C$20*1000*$C$29*10^-12))</f>
        <v>36500</v>
      </c>
      <c r="F1798" t="str">
        <f t="shared" ref="F1798:F1861" si="916">IMDIV(COMPLEX($C$22*1000,0),IMSUM(COMPLEX($C$22*1000,0),E1798))</f>
        <v>0.21505376344086</v>
      </c>
      <c r="G1798" t="str">
        <f t="shared" si="911"/>
        <v>0.21505376344086</v>
      </c>
      <c r="H1798" t="str">
        <f t="shared" ref="H1798:H1861" si="917">IMPRODUCT(COMPLEX($C$108,0),IMPRODUCT(COMPLEX(-1,0),D1798),IMDIV(COMPLEX(0,2*PI()*B1798*$C$109*$C$110),COMPLEX(1,2*PI()*B1798*$C$109*$C$110)))</f>
        <v>2.37328348251442+0.582655903086537i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0.0817144904849614-0.280074995254161i</v>
      </c>
      <c r="M1798" t="str">
        <f t="shared" ref="M1798:M1861" si="921">IMSUM(K1798,L1798)</f>
        <v>0.346081768287091-1.34710200168218i</v>
      </c>
      <c r="N1798" t="str">
        <f t="shared" ref="N1798:N1861" si="922">COMPLEX(0,-2*PI()*B1798*$C$43)</f>
        <v>-2.0755562816818i</v>
      </c>
      <c r="O1798" t="str">
        <f t="shared" ref="O1798:O1861" si="923">IMEXP(N1798)</f>
        <v>-0.483597345031392-0.875290584822314i</v>
      </c>
      <c r="P1798" t="str">
        <f t="shared" ref="P1798:P1861" si="924">IMSUB(COMPLEX(1,0),O1798)</f>
        <v>1.48359734503139+0.875290584822314i</v>
      </c>
      <c r="Q1798" t="str">
        <f t="shared" ref="Q1798:Q1861" si="925">IMSUM(COMPLEX(0,2*PI()*B1798*$C$43),O1798,COMPLEX(-1,0))</f>
        <v>-1.48359734503139+1.20026569685949i</v>
      </c>
      <c r="R1798" t="str">
        <f t="shared" ref="R1798:R1861" si="926">IMDIV(P1798,Q1798)</f>
        <v>-0.315918441817192-0.845564099815943i</v>
      </c>
      <c r="S1798" t="str">
        <f t="shared" ref="S1798:S1861" si="927">IMDIV(COMPLEX(0,2*PI()*B1798*$C$123),COMPLEX($C$124,0))</f>
        <v>0.2317534107625i</v>
      </c>
      <c r="T1798" t="str">
        <f t="shared" ref="T1798:T1861" si="928">IMPRODUCT(R1798,S1798)</f>
        <v>0.195962364150668-0.0732151764139087i</v>
      </c>
      <c r="U1798" t="str">
        <f t="shared" ref="U1798:U1861" si="929">IMDIV(COMPLEX(1,2*PI()*B1798*$C$16*10^-3*$C$15*10^-6),COMPLEX(0,2*PI()*B1798*$C$15*10^-6))</f>
        <v>0.0000500000000000002-0.000853982137984504i</v>
      </c>
      <c r="V1798" t="str">
        <f t="shared" ref="V1798:V1861" si="930">IMSUM(COMPLEX($C$18*10^-3,0),IMDIV(COMPLEX(1,0),COMPLEX(0,2*PI()*B1798*($C$17*1*10^-6))))</f>
        <v>0.00002-0.00956459994542643i</v>
      </c>
      <c r="W1798" t="str">
        <f t="shared" ref="W1798:W1861" si="931">IMDIV(IMPRODUCT(U1798,V1798),IMSUM(U1798,V1798))</f>
        <v>0.0000422723190046983-0.000784171637491896i</v>
      </c>
      <c r="X1798" t="str">
        <f t="shared" ref="X1798:X1861" si="932">IMDIV(IMPRODUCT(COMPLEX($C$19,0),W1798),IMSUM(COMPLEX($C$19,0),W1798))</f>
        <v>0.000045336015967661-0.000783828210221763i</v>
      </c>
      <c r="Y1798" t="str">
        <f t="shared" ref="Y1798:Y1861" si="933">COMPLEX($C$13*10^-3,2*PI()*B1798*$C$12*0.000001)</f>
        <v>0.009+0.836417628091746i</v>
      </c>
      <c r="Z1798" t="str">
        <f t="shared" ref="Z1798:Z1861" si="934">IMPRODUCT(COMPLEX($C$6,0),IMDIV(X1798,IMSUM(X1798,Y1798)))</f>
        <v>-0.0112476881123978-0.000772792232773414i</v>
      </c>
      <c r="AA1798" t="str">
        <f t="shared" ref="AA1798:AA1861" si="935">IMDIV(COMPLEX($C$6,0),IMSUM(X1798,Y1798))</f>
        <v>0.155425785569085-14.3586749641352i</v>
      </c>
      <c r="AB1798" t="str">
        <f t="shared" ref="AB1798:AB1861" si="936">IMPRODUCT(COMPLEX($C$119,0),T1798)</f>
        <v>0.589486731110716-0.220243183934777i</v>
      </c>
      <c r="AC1798" t="str">
        <f t="shared" ref="AC1798:AC1861" si="937">IMSUM(COMPLEX(1,0),IMPRODUCT(AB1798,M1798))</f>
        <v>0.907320576349179-0.870320905993657i</v>
      </c>
      <c r="AD1798" t="str">
        <f t="shared" ref="AD1798:AD1861" si="938">IMDIV(AB1798,AC1798)</f>
        <v>0.45963224803307+0.198148675654057i</v>
      </c>
      <c r="AE1798" t="str">
        <f t="shared" ref="AE1798:AE1861" si="939">IMPRODUCT(AD1798,AA1798,X1798)</f>
        <v>-0.00501667241479644-0.00258391473485364i</v>
      </c>
      <c r="AF1798" t="str">
        <f t="shared" ref="AF1798:AF1861" si="940">IMSUB(D1798,H1798)</f>
        <v>-4.02203485913368-0.551425929241909i</v>
      </c>
      <c r="AG1798" t="str">
        <f t="shared" ref="AG1798:AG1861" si="941">IMSUM(COMPLEX(1,0),IMPRODUCT(AD1798,AA1798,COMPLEX($C$127,0)))</f>
        <v>1.01055805989608-0.0237794637530664i</v>
      </c>
      <c r="AH1798" t="str">
        <f t="shared" ref="AH1798:AH1861" si="942">IMDIV(IMPRODUCT(AE1798,AF1798),AG1798)</f>
        <v>0.018239966030334+0.0134506423085826i</v>
      </c>
      <c r="AI1798">
        <f t="shared" ref="AI1798:AI1861" si="943">20*LOG10(IMABS(AH1798))</f>
        <v>-32.893613379389805</v>
      </c>
      <c r="AJ1798">
        <f t="shared" ref="AJ1798:AJ1861" si="944">IMARGUMENT(AH1798)*180/PI()</f>
        <v>36.406063094743267</v>
      </c>
      <c r="AK1798"/>
      <c r="AL1798"/>
      <c r="AM1798"/>
      <c r="AN1798"/>
    </row>
    <row r="1799" spans="1:40" x14ac:dyDescent="0.35">
      <c r="A1799"/>
      <c r="B1799">
        <f t="shared" si="910"/>
        <v>166500</v>
      </c>
      <c r="C1799" s="237" t="str">
        <f t="shared" si="913"/>
        <v>-7.6302688604087E-07+0.00407102831803029i</v>
      </c>
      <c r="D1799" s="208" t="str">
        <f t="shared" si="914"/>
        <v>-1.64875136958605+0.0312112171048989i</v>
      </c>
      <c r="E1799" t="str">
        <f t="shared" si="915"/>
        <v>36500</v>
      </c>
      <c r="F1799" t="str">
        <f t="shared" si="916"/>
        <v>0.21505376344086</v>
      </c>
      <c r="G1799" t="str">
        <f t="shared" si="911"/>
        <v>0.21505376344086</v>
      </c>
      <c r="H1799" t="str">
        <f t="shared" si="917"/>
        <v>2.37345712210355+0.582352065036159i</v>
      </c>
      <c r="I1799" t="str">
        <f t="shared" si="918"/>
        <v>653.843971028376i</v>
      </c>
      <c r="J1799" t="str">
        <f t="shared" si="912"/>
        <v>-577.68015988613+143.040137853936i</v>
      </c>
      <c r="K1799" t="str">
        <f t="shared" si="919"/>
        <v>0.264067118926897-1.06645825270478i</v>
      </c>
      <c r="L1799" t="str">
        <f t="shared" si="920"/>
        <v>0.0816240534864994-0.279933152033726i</v>
      </c>
      <c r="M1799" t="str">
        <f t="shared" si="921"/>
        <v>0.345691172413396-1.34639140473851i</v>
      </c>
      <c r="N1799" t="str">
        <f t="shared" si="922"/>
        <v>-2.07680361117801i</v>
      </c>
      <c r="O1799" t="str">
        <f t="shared" si="923"/>
        <v>-0.484688744314702-0.874686698844013i</v>
      </c>
      <c r="P1799" t="str">
        <f t="shared" si="924"/>
        <v>1.4846887443147+0.874686698844013i</v>
      </c>
      <c r="Q1799" t="str">
        <f t="shared" si="925"/>
        <v>-1.4846887443147+1.202116912334i</v>
      </c>
      <c r="R1799" t="str">
        <f t="shared" si="926"/>
        <v>-0.315895626402521-0.844911217033469i</v>
      </c>
      <c r="S1799" t="str">
        <f t="shared" si="927"/>
        <v>0.231892685648776i</v>
      </c>
      <c r="T1799" t="str">
        <f t="shared" si="928"/>
        <v>0.195928731252667-0.073253885191183i</v>
      </c>
      <c r="U1799" t="str">
        <f t="shared" si="929"/>
        <v>0.00005-0.000853469235799524i</v>
      </c>
      <c r="V1799" t="str">
        <f t="shared" si="930"/>
        <v>0.00002-0.00955885544095468i</v>
      </c>
      <c r="W1799" t="str">
        <f t="shared" si="931"/>
        <v>0.0000422723174858422-0.000783700889461454i</v>
      </c>
      <c r="X1799" t="str">
        <f t="shared" si="932"/>
        <v>0.0000453323265372861-0.000783357682814947i</v>
      </c>
      <c r="Y1799" t="str">
        <f t="shared" si="933"/>
        <v>0.009+0.836920282916321i</v>
      </c>
      <c r="Z1799" t="str">
        <f t="shared" si="934"/>
        <v>-0.0112341743985294-0.000772128032877047i</v>
      </c>
      <c r="AA1799" t="str">
        <f t="shared" si="935"/>
        <v>0.155238752939725-14.3500369996683i</v>
      </c>
      <c r="AB1799" t="str">
        <f t="shared" si="936"/>
        <v>0.58938555787173-0.22035962624593i</v>
      </c>
      <c r="AC1799" t="str">
        <f t="shared" si="937"/>
        <v>0.907055077775291-0.869720026745042i</v>
      </c>
      <c r="AD1799" t="str">
        <f t="shared" si="938"/>
        <v>0.459899881768244+0.198030434564292i</v>
      </c>
      <c r="AE1799" t="str">
        <f t="shared" si="939"/>
        <v>-0.0050136906277576-0.00257981002914192i</v>
      </c>
      <c r="AF1799" t="str">
        <f t="shared" si="940"/>
        <v>-4.0222084916896-0.55114084793126i</v>
      </c>
      <c r="AG1799" t="str">
        <f t="shared" si="941"/>
        <v>1.01054556081679-0.0237791947249576i</v>
      </c>
      <c r="AH1799" t="str">
        <f t="shared" si="942"/>
        <v>0.0182326024138213+0.013431695352932i</v>
      </c>
      <c r="AI1799">
        <f t="shared" si="943"/>
        <v>-32.900196066921346</v>
      </c>
      <c r="AJ1799">
        <f t="shared" si="944"/>
        <v>36.378539073466179</v>
      </c>
      <c r="AK1799"/>
      <c r="AL1799"/>
      <c r="AM1799"/>
      <c r="AN1799"/>
    </row>
    <row r="1800" spans="1:40" x14ac:dyDescent="0.35">
      <c r="A1800"/>
      <c r="B1800">
        <f t="shared" si="910"/>
        <v>166600</v>
      </c>
      <c r="C1800" s="237" t="str">
        <f t="shared" si="913"/>
        <v>-7.62111162319852E-07+0.00406858472377324i</v>
      </c>
      <c r="D1800" s="208" t="str">
        <f t="shared" si="914"/>
        <v>-1.6487513625655+0.0311924828822615i</v>
      </c>
      <c r="E1800" t="str">
        <f t="shared" si="915"/>
        <v>36500</v>
      </c>
      <c r="F1800" t="str">
        <f t="shared" si="916"/>
        <v>0.21505376344086</v>
      </c>
      <c r="G1800" t="str">
        <f t="shared" si="911"/>
        <v>0.21505376344086</v>
      </c>
      <c r="H1800" t="str">
        <f t="shared" si="917"/>
        <v>2.37363047653639+0.582048516067023i</v>
      </c>
      <c r="I1800" t="str">
        <f t="shared" si="918"/>
        <v>654.236670110074i</v>
      </c>
      <c r="J1800" t="str">
        <f t="shared" si="912"/>
        <v>-578.37547993143+143.126047846641i</v>
      </c>
      <c r="K1800" t="str">
        <f t="shared" si="919"/>
        <v>0.263767461152261-1.06589006144918i</v>
      </c>
      <c r="L1800" t="str">
        <f t="shared" si="920"/>
        <v>0.0815337622951617-0.279791436603749i</v>
      </c>
      <c r="M1800" t="str">
        <f t="shared" si="921"/>
        <v>0.345301223447423-1.34568149805293i</v>
      </c>
      <c r="N1800" t="str">
        <f t="shared" si="922"/>
        <v>-2.07805094067421i</v>
      </c>
      <c r="O1800" t="str">
        <f t="shared" si="923"/>
        <v>-0.485779389504389-0.874081452001324i</v>
      </c>
      <c r="P1800" t="str">
        <f t="shared" si="924"/>
        <v>1.48577938950439+0.874081452001324i</v>
      </c>
      <c r="Q1800" t="str">
        <f t="shared" si="925"/>
        <v>-1.48577938950439+1.20396948867289i</v>
      </c>
      <c r="R1800" t="str">
        <f t="shared" si="926"/>
        <v>-0.315872792463168-0.844259023439076i</v>
      </c>
      <c r="S1800" t="str">
        <f t="shared" si="927"/>
        <v>0.232031960535051i</v>
      </c>
      <c r="T1800" t="str">
        <f t="shared" si="928"/>
        <v>0.195895076407976-0.0732925833149102i</v>
      </c>
      <c r="U1800" t="str">
        <f t="shared" si="929"/>
        <v>0.0000500000000000002-0.000852956949343465i</v>
      </c>
      <c r="V1800" t="str">
        <f t="shared" si="930"/>
        <v>0.00002-0.00955311783264677i</v>
      </c>
      <c r="W1800" t="str">
        <f t="shared" si="931"/>
        <v>0.0000422723159660742-0.000783230706690336i</v>
      </c>
      <c r="X1800" t="str">
        <f t="shared" si="932"/>
        <v>0.0000453286437447693-0.000782887720376559i</v>
      </c>
      <c r="Y1800" t="str">
        <f t="shared" si="933"/>
        <v>0.009+0.837422937740895i</v>
      </c>
      <c r="Z1800" t="str">
        <f t="shared" si="934"/>
        <v>-0.0112206850364231-0.00077146499104818i</v>
      </c>
      <c r="AA1800" t="str">
        <f t="shared" si="935"/>
        <v>0.155052057941647-14.3414094303575i</v>
      </c>
      <c r="AB1800" t="str">
        <f t="shared" si="936"/>
        <v>0.589284318613524-0.220476036509477i</v>
      </c>
      <c r="AC1800" t="str">
        <f t="shared" si="937"/>
        <v>0.906790073080785-0.869119649798508i</v>
      </c>
      <c r="AD1800" t="str">
        <f t="shared" si="938"/>
        <v>0.460167410429276+0.197911851286349i</v>
      </c>
      <c r="AE1800" t="str">
        <f t="shared" si="939"/>
        <v>-0.00501071151187241-0.00257570959542702i</v>
      </c>
      <c r="AF1800" t="str">
        <f t="shared" si="940"/>
        <v>-4.02238183910189-0.550856033184762i</v>
      </c>
      <c r="AG1800" t="str">
        <f t="shared" si="941"/>
        <v>1.01053305895574-0.023778920610699i</v>
      </c>
      <c r="AH1800" t="str">
        <f t="shared" si="942"/>
        <v>0.0182252411486063+0.0134127672603798i</v>
      </c>
      <c r="AI1800">
        <f t="shared" si="943"/>
        <v>-32.906776719450683</v>
      </c>
      <c r="AJ1800">
        <f t="shared" si="944"/>
        <v>36.351008230455406</v>
      </c>
      <c r="AK1800"/>
      <c r="AL1800"/>
      <c r="AM1800"/>
      <c r="AN1800"/>
    </row>
    <row r="1801" spans="1:40" x14ac:dyDescent="0.35">
      <c r="A1801"/>
      <c r="B1801">
        <f t="shared" si="910"/>
        <v>166700</v>
      </c>
      <c r="C1801" s="237" t="str">
        <f t="shared" si="913"/>
        <v>-7.61197086077518E-07+0.00406614406124264i</v>
      </c>
      <c r="D1801" s="208" t="str">
        <f t="shared" si="914"/>
        <v>-1.64875135555759+0.0311737711361936i</v>
      </c>
      <c r="E1801" t="str">
        <f t="shared" si="915"/>
        <v>36500</v>
      </c>
      <c r="F1801" t="str">
        <f t="shared" si="916"/>
        <v>0.21505376344086</v>
      </c>
      <c r="G1801" t="str">
        <f t="shared" si="911"/>
        <v>0.21505376344086</v>
      </c>
      <c r="H1801" t="str">
        <f t="shared" si="917"/>
        <v>2.3738035464213+0.581745255820229i</v>
      </c>
      <c r="I1801" t="str">
        <f t="shared" si="918"/>
        <v>654.629369191773i</v>
      </c>
      <c r="J1801" t="str">
        <f t="shared" si="912"/>
        <v>-579.071217460996+143.211957839346i</v>
      </c>
      <c r="K1801" t="str">
        <f t="shared" si="919"/>
        <v>0.263468303386071-1.06532243191105i</v>
      </c>
      <c r="L1801" t="str">
        <f t="shared" si="920"/>
        <v>0.0814436166073226-0.279649848822679i</v>
      </c>
      <c r="M1801" t="str">
        <f t="shared" si="921"/>
        <v>0.344911919993394-1.34497228073373i</v>
      </c>
      <c r="N1801" t="str">
        <f t="shared" si="922"/>
        <v>-2.07929827017041i</v>
      </c>
      <c r="O1801" t="str">
        <f t="shared" si="923"/>
        <v>-0.486869278903603-0.873474845235903i</v>
      </c>
      <c r="P1801" t="str">
        <f t="shared" si="924"/>
        <v>1.4868692789036+0.873474845235903i</v>
      </c>
      <c r="Q1801" t="str">
        <f t="shared" si="925"/>
        <v>-1.4868692789036+1.20582342493451i</v>
      </c>
      <c r="R1801" t="str">
        <f t="shared" si="926"/>
        <v>-0.315849939989308-0.843607517779977i</v>
      </c>
      <c r="S1801" t="str">
        <f t="shared" si="927"/>
        <v>0.232171235421327i</v>
      </c>
      <c r="T1801" t="str">
        <f t="shared" si="928"/>
        <v>0.195861399613696-0.0733312707750696i</v>
      </c>
      <c r="U1801" t="str">
        <f t="shared" si="929"/>
        <v>0.0000499999999999999-0.000852445277508222i</v>
      </c>
      <c r="V1801" t="str">
        <f t="shared" si="930"/>
        <v>0.00002-0.00954738710809207i</v>
      </c>
      <c r="W1801" t="str">
        <f t="shared" si="931"/>
        <v>0.0000422723144453932-0.000782761088161254i</v>
      </c>
      <c r="X1801" t="str">
        <f t="shared" si="932"/>
        <v>0.0000453249675741849-0.000782418321889907i</v>
      </c>
      <c r="Y1801" t="str">
        <f t="shared" si="933"/>
        <v>0.009+0.83792559256547i</v>
      </c>
      <c r="Z1801" t="str">
        <f t="shared" si="934"/>
        <v>-0.0112072199675898-0.000770803104335414i</v>
      </c>
      <c r="AA1801" t="str">
        <f t="shared" si="935"/>
        <v>0.154865699762122-14.3327922374341i</v>
      </c>
      <c r="AB1801" t="str">
        <f t="shared" si="936"/>
        <v>0.589183013327377-0.220592414695274i</v>
      </c>
      <c r="AC1801" t="str">
        <f t="shared" si="937"/>
        <v>0.906525561248976-0.86851977449302i</v>
      </c>
      <c r="AD1801" t="str">
        <f t="shared" si="938"/>
        <v>0.460434833594804+0.197792925883058i</v>
      </c>
      <c r="AE1801" t="str">
        <f t="shared" si="939"/>
        <v>-0.00500773505955133-0.00257161342748365i</v>
      </c>
      <c r="AF1801" t="str">
        <f t="shared" si="940"/>
        <v>-4.02255490197889-0.550571484684035i</v>
      </c>
      <c r="AG1801" t="str">
        <f t="shared" si="941"/>
        <v>1.010520554321-0.0237786413974795i</v>
      </c>
      <c r="AH1801" t="str">
        <f t="shared" si="942"/>
        <v>0.0182178822228835+0.013393858003071i</v>
      </c>
      <c r="AI1801">
        <f t="shared" si="943"/>
        <v>-32.913355341633228</v>
      </c>
      <c r="AJ1801">
        <f t="shared" si="944"/>
        <v>36.323470571536824</v>
      </c>
      <c r="AK1801"/>
      <c r="AL1801"/>
      <c r="AM1801"/>
      <c r="AN1801"/>
    </row>
    <row r="1802" spans="1:40" x14ac:dyDescent="0.35">
      <c r="A1802"/>
      <c r="B1802">
        <f t="shared" si="910"/>
        <v>166800</v>
      </c>
      <c r="C1802" s="237" t="str">
        <f t="shared" si="913"/>
        <v>-7.6028465336425E-07+0.00406370632516558i</v>
      </c>
      <c r="D1802" s="208" t="str">
        <f t="shared" si="914"/>
        <v>-1.64875134856227+0.0311550818262695i</v>
      </c>
      <c r="E1802" t="str">
        <f t="shared" si="915"/>
        <v>36500</v>
      </c>
      <c r="F1802" t="str">
        <f t="shared" si="916"/>
        <v>0.21505376344086</v>
      </c>
      <c r="G1802" t="str">
        <f t="shared" si="911"/>
        <v>0.21505376344086</v>
      </c>
      <c r="H1802" t="str">
        <f t="shared" si="917"/>
        <v>2.37397633236505+0.581442283937305i</v>
      </c>
      <c r="I1802" t="str">
        <f t="shared" si="918"/>
        <v>655.022068273472i</v>
      </c>
      <c r="J1802" t="str">
        <f t="shared" si="912"/>
        <v>-579.767372474828+143.297867832051i</v>
      </c>
      <c r="K1802" t="str">
        <f t="shared" si="919"/>
        <v>0.263169644539082-1.06475536334136i</v>
      </c>
      <c r="L1802" t="str">
        <f t="shared" si="920"/>
        <v>0.0813536161201205-0.279508388549084i</v>
      </c>
      <c r="M1802" t="str">
        <f t="shared" si="921"/>
        <v>0.344523260659202-1.34426375189044i</v>
      </c>
      <c r="N1802" t="str">
        <f t="shared" si="922"/>
        <v>-2.08054559966662i</v>
      </c>
      <c r="O1802" t="str">
        <f t="shared" si="923"/>
        <v>-0.487958410816669-0.872866879491524i</v>
      </c>
      <c r="P1802" t="str">
        <f t="shared" si="924"/>
        <v>1.48795841081667+0.872866879491524i</v>
      </c>
      <c r="Q1802" t="str">
        <f t="shared" si="925"/>
        <v>-1.48795841081667+1.2076787201751i</v>
      </c>
      <c r="R1802" t="str">
        <f t="shared" si="926"/>
        <v>-0.315827068971116-0.842956698806384i</v>
      </c>
      <c r="S1802" t="str">
        <f t="shared" si="927"/>
        <v>0.232310510307602i</v>
      </c>
      <c r="T1802" t="str">
        <f t="shared" si="928"/>
        <v>0.195827700866923-0.0733699475616342i</v>
      </c>
      <c r="U1802" t="str">
        <f t="shared" si="929"/>
        <v>0.0000500000000000001-0.000851934219188376i</v>
      </c>
      <c r="V1802" t="str">
        <f t="shared" si="930"/>
        <v>0.00002-0.00954166325490984i</v>
      </c>
      <c r="W1802" t="str">
        <f t="shared" si="931"/>
        <v>0.0000422723129238005-0.000782292032859409i</v>
      </c>
      <c r="X1802" t="str">
        <f t="shared" si="932"/>
        <v>0.000045321298009657-0.000781949486340764i</v>
      </c>
      <c r="Y1802" t="str">
        <f t="shared" si="933"/>
        <v>0.009+0.838428247390044i</v>
      </c>
      <c r="Z1802" t="str">
        <f t="shared" si="934"/>
        <v>-0.0111937791337163-0.000770142369797074i</v>
      </c>
      <c r="AA1802" t="str">
        <f t="shared" si="935"/>
        <v>0.154679677590869-14.3241854021747i</v>
      </c>
      <c r="AB1802" t="str">
        <f t="shared" si="936"/>
        <v>0.589081642004552-0.220708760773159i</v>
      </c>
      <c r="AC1802" t="str">
        <f t="shared" si="937"/>
        <v>0.906261541265869-0.867920400168441i</v>
      </c>
      <c r="AD1802" t="str">
        <f t="shared" si="938"/>
        <v>0.460702150843425+0.197673658417745i</v>
      </c>
      <c r="AE1802" t="str">
        <f t="shared" si="939"/>
        <v>-0.00500476126322903-0.00256752151910307i</v>
      </c>
      <c r="AF1802" t="str">
        <f t="shared" si="940"/>
        <v>-4.02272768092732-0.550287202111036i</v>
      </c>
      <c r="AG1802" t="str">
        <f t="shared" si="941"/>
        <v>1.0105080469207-0.0237783570725168i</v>
      </c>
      <c r="AH1802" t="str">
        <f t="shared" si="942"/>
        <v>0.0182105256248863+0.0133749675532232i</v>
      </c>
      <c r="AI1802">
        <f t="shared" si="943"/>
        <v>-32.919931938117799</v>
      </c>
      <c r="AJ1802">
        <f t="shared" si="944"/>
        <v>36.295926102521044</v>
      </c>
      <c r="AK1802"/>
      <c r="AL1802"/>
      <c r="AM1802"/>
      <c r="AN1802"/>
    </row>
    <row r="1803" spans="1:40" x14ac:dyDescent="0.35">
      <c r="A1803"/>
      <c r="B1803">
        <f t="shared" si="910"/>
        <v>166900</v>
      </c>
      <c r="C1803" s="237" t="str">
        <f t="shared" si="913"/>
        <v>-7.59373860242301E-07+0.00406127151028186i</v>
      </c>
      <c r="D1803" s="208" t="str">
        <f t="shared" si="914"/>
        <v>-1.64875134157952+0.0311364149121609i</v>
      </c>
      <c r="E1803" t="str">
        <f t="shared" si="915"/>
        <v>36500</v>
      </c>
      <c r="F1803" t="str">
        <f t="shared" si="916"/>
        <v>0.21505376344086</v>
      </c>
      <c r="G1803" t="str">
        <f t="shared" si="911"/>
        <v>0.21505376344086</v>
      </c>
      <c r="H1803" t="str">
        <f t="shared" si="917"/>
        <v>2.37414883497283+0.581139600060242i</v>
      </c>
      <c r="I1803" t="str">
        <f t="shared" si="918"/>
        <v>655.414767355171i</v>
      </c>
      <c r="J1803" t="str">
        <f t="shared" si="912"/>
        <v>-580.463944972926+143.383777824756i</v>
      </c>
      <c r="K1803" t="str">
        <f t="shared" si="919"/>
        <v>0.262871483524947-1.06418885499215i</v>
      </c>
      <c r="L1803" t="str">
        <f t="shared" si="920"/>
        <v>0.0812637605314522-0.279367055641647i</v>
      </c>
      <c r="M1803" t="str">
        <f t="shared" si="921"/>
        <v>0.344135244056399-1.3435559106338i</v>
      </c>
      <c r="N1803" t="str">
        <f t="shared" si="922"/>
        <v>-2.08179292916282i</v>
      </c>
      <c r="O1803" t="str">
        <f t="shared" si="923"/>
        <v>-0.489046783549065-0.872257555714087i</v>
      </c>
      <c r="P1803" t="str">
        <f t="shared" si="924"/>
        <v>1.48904678354907+0.872257555714087i</v>
      </c>
      <c r="Q1803" t="str">
        <f t="shared" si="925"/>
        <v>-1.48904678354907+1.20953537344873i</v>
      </c>
      <c r="R1803" t="str">
        <f t="shared" si="926"/>
        <v>-0.31580417939875-0.842306565271522i</v>
      </c>
      <c r="S1803" t="str">
        <f t="shared" si="927"/>
        <v>0.232449785193877i</v>
      </c>
      <c r="T1803" t="str">
        <f t="shared" si="928"/>
        <v>0.195793980164758-0.073408613664568i</v>
      </c>
      <c r="U1803" t="str">
        <f t="shared" si="929"/>
        <v>0.0000499999999999998-0.000851423773281128i</v>
      </c>
      <c r="V1803" t="str">
        <f t="shared" si="930"/>
        <v>0.00002-0.0095359462607487i</v>
      </c>
      <c r="W1803" t="str">
        <f t="shared" si="931"/>
        <v>0.0000422723114012951-0.000781823539772388i</v>
      </c>
      <c r="X1803" t="str">
        <f t="shared" si="932"/>
        <v>0.0000453176350353556-0.000781481212717313i</v>
      </c>
      <c r="Y1803" t="str">
        <f t="shared" si="933"/>
        <v>0.009+0.838930902214618i</v>
      </c>
      <c r="Z1803" t="str">
        <f t="shared" si="934"/>
        <v>-0.0111803624766639-0.000769482784501094i</v>
      </c>
      <c r="AA1803" t="str">
        <f t="shared" si="935"/>
        <v>0.154493990620043-14.315588905901i</v>
      </c>
      <c r="AB1803" t="str">
        <f t="shared" si="936"/>
        <v>0.58898020463633-0.22082507471294i</v>
      </c>
      <c r="AC1803" t="str">
        <f t="shared" si="937"/>
        <v>0.90599801212019-0.867321526165556i</v>
      </c>
      <c r="AD1803" t="str">
        <f t="shared" si="938"/>
        <v>0.460969361753691+0.197554048954237i</v>
      </c>
      <c r="AE1803" t="str">
        <f t="shared" si="939"/>
        <v>-0.00500179011536393-0.00256343386409291i</v>
      </c>
      <c r="AF1803" t="str">
        <f t="shared" si="940"/>
        <v>-4.02290017655235-0.550003185148081i</v>
      </c>
      <c r="AG1803" t="str">
        <f t="shared" si="941"/>
        <v>1.01049553676295-0.023778067623057i</v>
      </c>
      <c r="AH1803" t="str">
        <f t="shared" si="942"/>
        <v>0.0182031713428872+0.0133560958831264i</v>
      </c>
      <c r="AI1803">
        <f t="shared" si="943"/>
        <v>-32.926506513546528</v>
      </c>
      <c r="AJ1803">
        <f t="shared" si="944"/>
        <v>36.268374829203076</v>
      </c>
      <c r="AK1803"/>
      <c r="AL1803"/>
      <c r="AM1803"/>
      <c r="AN1803"/>
    </row>
    <row r="1804" spans="1:40" x14ac:dyDescent="0.35">
      <c r="A1804"/>
      <c r="B1804">
        <f t="shared" si="910"/>
        <v>167000</v>
      </c>
      <c r="C1804" s="237" t="str">
        <f t="shared" si="913"/>
        <v>-7.5846470278567E-07+0.00405883961134381i</v>
      </c>
      <c r="D1804" s="208" t="str">
        <f t="shared" si="914"/>
        <v>-1.64875133460932+0.0311177703536359i</v>
      </c>
      <c r="E1804" t="str">
        <f t="shared" si="915"/>
        <v>36500</v>
      </c>
      <c r="F1804" t="str">
        <f t="shared" si="916"/>
        <v>0.21505376344086</v>
      </c>
      <c r="G1804" t="str">
        <f t="shared" si="911"/>
        <v>0.21505376344086</v>
      </c>
      <c r="H1804" t="str">
        <f t="shared" si="917"/>
        <v>2.37432105484831+0.580837203831462i</v>
      </c>
      <c r="I1804" t="str">
        <f t="shared" si="918"/>
        <v>655.807466436869i</v>
      </c>
      <c r="J1804" t="str">
        <f t="shared" si="912"/>
        <v>-581.16093495529+143.469687817461i</v>
      </c>
      <c r="K1804" t="str">
        <f t="shared" si="919"/>
        <v>0.26257381926021-1.06362290611657i</v>
      </c>
      <c r="L1804" t="str">
        <f t="shared" si="920"/>
        <v>0.0811740495399736-0.279225849959171i</v>
      </c>
      <c r="M1804" t="str">
        <f t="shared" si="921"/>
        <v>0.343747868800184-1.34284875607574i</v>
      </c>
      <c r="N1804" t="str">
        <f t="shared" si="922"/>
        <v>-2.08304025865902i</v>
      </c>
      <c r="O1804" t="str">
        <f t="shared" si="923"/>
        <v>-0.490134395407476-0.871646874851593i</v>
      </c>
      <c r="P1804" t="str">
        <f t="shared" si="924"/>
        <v>1.49013439540748+0.871646874851593i</v>
      </c>
      <c r="Q1804" t="str">
        <f t="shared" si="925"/>
        <v>-1.49013439540748+1.21139338380743i</v>
      </c>
      <c r="R1804" t="str">
        <f t="shared" si="926"/>
        <v>-0.315781271262349-0.841657115931576i</v>
      </c>
      <c r="S1804" t="str">
        <f t="shared" si="927"/>
        <v>0.232589060080153i</v>
      </c>
      <c r="T1804" t="str">
        <f t="shared" si="928"/>
        <v>0.195760237504298-0.0734472690738256i</v>
      </c>
      <c r="U1804" t="str">
        <f t="shared" si="929"/>
        <v>0.00005-0.000850913938686352i</v>
      </c>
      <c r="V1804" t="str">
        <f t="shared" si="930"/>
        <v>0.00002-0.00953023611328715i</v>
      </c>
      <c r="W1804" t="str">
        <f t="shared" si="931"/>
        <v>0.0000422723098778774-0.000781355607890238i</v>
      </c>
      <c r="X1804" t="str">
        <f t="shared" si="932"/>
        <v>0.0000453139786354986-0.00078101350001017i</v>
      </c>
      <c r="Y1804" t="str">
        <f t="shared" si="933"/>
        <v>0.009+0.839433557039193i</v>
      </c>
      <c r="Z1804" t="str">
        <f t="shared" si="934"/>
        <v>-0.0111669699384687-0.000768824345525033i</v>
      </c>
      <c r="AA1804" t="str">
        <f t="shared" si="935"/>
        <v>0.154308638044228-14.3070027299794i</v>
      </c>
      <c r="AB1804" t="str">
        <f t="shared" si="936"/>
        <v>0.588878701213978-0.2209413564844i</v>
      </c>
      <c r="AC1804" t="str">
        <f t="shared" si="937"/>
        <v>0.905734972803362-0.866723151826022i</v>
      </c>
      <c r="AD1804" t="str">
        <f t="shared" si="938"/>
        <v>0.461236465904113+0.197434097556848i</v>
      </c>
      <c r="AE1804" t="str">
        <f t="shared" si="939"/>
        <v>-0.00499882160843829-0.00255935045627702i</v>
      </c>
      <c r="AF1804" t="str">
        <f t="shared" si="940"/>
        <v>-4.02307238945763-0.549719433477826i</v>
      </c>
      <c r="AG1804" t="str">
        <f t="shared" si="941"/>
        <v>1.01048302385586-0.0237777730363745i</v>
      </c>
      <c r="AH1804" t="str">
        <f t="shared" si="942"/>
        <v>0.018195819365198+0.0133372429651429i</v>
      </c>
      <c r="AI1804">
        <f t="shared" si="943"/>
        <v>-32.933079072554776</v>
      </c>
      <c r="AJ1804">
        <f t="shared" si="944"/>
        <v>36.240816757362062</v>
      </c>
      <c r="AK1804"/>
      <c r="AL1804"/>
      <c r="AM1804"/>
      <c r="AN1804"/>
    </row>
    <row r="1805" spans="1:40" x14ac:dyDescent="0.35">
      <c r="A1805"/>
      <c r="B1805">
        <f t="shared" si="910"/>
        <v>167100</v>
      </c>
      <c r="C1805" s="237" t="str">
        <f t="shared" si="913"/>
        <v>-7.5755717708011E-07+0.00405641062311633i</v>
      </c>
      <c r="D1805" s="208" t="str">
        <f t="shared" si="914"/>
        <v>-1.64875132765162+0.0310991481105585i</v>
      </c>
      <c r="E1805" t="str">
        <f t="shared" si="915"/>
        <v>36500</v>
      </c>
      <c r="F1805" t="str">
        <f t="shared" si="916"/>
        <v>0.21505376344086</v>
      </c>
      <c r="G1805" t="str">
        <f t="shared" si="911"/>
        <v>0.21505376344086</v>
      </c>
      <c r="H1805" t="str">
        <f t="shared" si="917"/>
        <v>2.37449299259351+0.580535094893827i</v>
      </c>
      <c r="I1805" t="str">
        <f t="shared" si="918"/>
        <v>656.200165518568i</v>
      </c>
      <c r="J1805" t="str">
        <f t="shared" si="912"/>
        <v>-581.858342421921+143.555597810166i</v>
      </c>
      <c r="K1805" t="str">
        <f t="shared" si="919"/>
        <v>0.262276650664295-1.06305751596886i</v>
      </c>
      <c r="L1805" t="str">
        <f t="shared" si="920"/>
        <v>0.0810844828450967-0.279084771360578i</v>
      </c>
      <c r="M1805" t="str">
        <f t="shared" si="921"/>
        <v>0.343361133509392-1.34214228732944i</v>
      </c>
      <c r="N1805" t="str">
        <f t="shared" si="922"/>
        <v>-2.08428758815523i</v>
      </c>
      <c r="O1805" t="str">
        <f t="shared" si="923"/>
        <v>-0.491221244699771-0.871034837854151i</v>
      </c>
      <c r="P1805" t="str">
        <f t="shared" si="924"/>
        <v>1.49122124469977+0.871034837854151i</v>
      </c>
      <c r="Q1805" t="str">
        <f t="shared" si="925"/>
        <v>-1.49122124469977+1.21325275030108i</v>
      </c>
      <c r="R1805" t="str">
        <f t="shared" si="926"/>
        <v>-0.315758344552061-0.841008349545711i</v>
      </c>
      <c r="S1805" t="str">
        <f t="shared" si="927"/>
        <v>0.232728334966428i</v>
      </c>
      <c r="T1805" t="str">
        <f t="shared" si="928"/>
        <v>0.195726472882637-0.0734859137793568i</v>
      </c>
      <c r="U1805" t="str">
        <f t="shared" si="929"/>
        <v>0.0000500000000000002-0.000850404714306531i</v>
      </c>
      <c r="V1805" t="str">
        <f t="shared" si="930"/>
        <v>0.00002-0.0095245328002331i</v>
      </c>
      <c r="W1805" t="str">
        <f t="shared" si="931"/>
        <v>0.0000422723083535478-0.000780888236205409i</v>
      </c>
      <c r="X1805" t="str">
        <f t="shared" si="932"/>
        <v>0.0000453103287943519-0.00078054634721237i</v>
      </c>
      <c r="Y1805" t="str">
        <f t="shared" si="933"/>
        <v>0.009+0.839936211863767i</v>
      </c>
      <c r="Z1805" t="str">
        <f t="shared" si="934"/>
        <v>-0.01115360146134-0.000768167049956026i</v>
      </c>
      <c r="AA1805" t="str">
        <f t="shared" si="935"/>
        <v>0.154123619060426-14.2984268558214i</v>
      </c>
      <c r="AB1805" t="str">
        <f t="shared" si="936"/>
        <v>0.588777131728753-0.221057606057307i</v>
      </c>
      <c r="AC1805" t="str">
        <f t="shared" si="937"/>
        <v>0.905472422309469-0.866125276492405i</v>
      </c>
      <c r="AD1805" t="str">
        <f t="shared" si="938"/>
        <v>0.461503462873164+0.197313804290389i</v>
      </c>
      <c r="AE1805" t="str">
        <f t="shared" si="939"/>
        <v>-0.00499585573495826-0.00255527128949561i</v>
      </c>
      <c r="AF1805" t="str">
        <f t="shared" si="940"/>
        <v>-4.02324432024513-0.549435946783269i</v>
      </c>
      <c r="AG1805" t="str">
        <f t="shared" si="941"/>
        <v>1.01047050820755-0.0237774732997725i</v>
      </c>
      <c r="AH1805" t="str">
        <f t="shared" si="942"/>
        <v>0.0181884696801691+0.0133184087717064i</v>
      </c>
      <c r="AI1805">
        <f t="shared" si="943"/>
        <v>-32.939649619771451</v>
      </c>
      <c r="AJ1805">
        <f t="shared" si="944"/>
        <v>36.213251892760823</v>
      </c>
      <c r="AK1805"/>
      <c r="AL1805"/>
      <c r="AM1805"/>
      <c r="AN1805"/>
    </row>
    <row r="1806" spans="1:40" x14ac:dyDescent="0.35">
      <c r="A1806"/>
      <c r="B1806">
        <f t="shared" si="910"/>
        <v>167200</v>
      </c>
      <c r="C1806" s="237" t="str">
        <f t="shared" si="913"/>
        <v>-7.56651279223066E-07+0.00405398454037682i</v>
      </c>
      <c r="D1806" s="208" t="str">
        <f t="shared" si="914"/>
        <v>-1.6487513207064+0.031080548142889i</v>
      </c>
      <c r="E1806" t="str">
        <f t="shared" si="915"/>
        <v>36500</v>
      </c>
      <c r="F1806" t="str">
        <f t="shared" si="916"/>
        <v>0.21505376344086</v>
      </c>
      <c r="G1806" t="str">
        <f t="shared" si="911"/>
        <v>0.21505376344086</v>
      </c>
      <c r="H1806" t="str">
        <f t="shared" si="917"/>
        <v>2.37466464880899+0.58023327289065i</v>
      </c>
      <c r="I1806" t="str">
        <f t="shared" si="918"/>
        <v>656.592864600267i</v>
      </c>
      <c r="J1806" t="str">
        <f t="shared" si="912"/>
        <v>-582.556167372817+143.641507802871i</v>
      </c>
      <c r="K1806" t="str">
        <f t="shared" si="919"/>
        <v>0.261979976659502-1.06249268380438i</v>
      </c>
      <c r="L1806" t="str">
        <f t="shared" si="920"/>
        <v>0.0809950601469855-0.278943819704906i</v>
      </c>
      <c r="M1806" t="str">
        <f t="shared" si="921"/>
        <v>0.342975036806487-1.34143650350929i</v>
      </c>
      <c r="N1806" t="str">
        <f t="shared" si="922"/>
        <v>-2.08553491765143i</v>
      </c>
      <c r="O1806" t="str">
        <f t="shared" si="923"/>
        <v>-0.492307329734978-0.870421445674i</v>
      </c>
      <c r="P1806" t="str">
        <f t="shared" si="924"/>
        <v>1.49230732973498+0.870421445674i</v>
      </c>
      <c r="Q1806" t="str">
        <f t="shared" si="925"/>
        <v>-1.49230732973498+1.21511347197743i</v>
      </c>
      <c r="R1806" t="str">
        <f t="shared" si="926"/>
        <v>-0.31573539925802-0.840360264876073i</v>
      </c>
      <c r="S1806" t="str">
        <f t="shared" si="927"/>
        <v>0.232867609852704i</v>
      </c>
      <c r="T1806" t="str">
        <f t="shared" si="928"/>
        <v>0.195692686296876-0.0735245477711043i</v>
      </c>
      <c r="U1806" t="str">
        <f t="shared" si="929"/>
        <v>0.0000499999999999999-0.000849896099046774i</v>
      </c>
      <c r="V1806" t="str">
        <f t="shared" si="930"/>
        <v>0.00002-0.00951883630932386i</v>
      </c>
      <c r="W1806" t="str">
        <f t="shared" si="931"/>
        <v>0.0000422723068283054-0.000780421423712751i</v>
      </c>
      <c r="X1806" t="str">
        <f t="shared" si="932"/>
        <v>0.000045306685496227-0.000780079753319344i</v>
      </c>
      <c r="Y1806" t="str">
        <f t="shared" si="933"/>
        <v>0.009+0.840438866688341i</v>
      </c>
      <c r="Z1806" t="str">
        <f t="shared" si="934"/>
        <v>-0.0111402569876605-0.00076751089489072i</v>
      </c>
      <c r="AA1806" t="str">
        <f t="shared" si="935"/>
        <v>0.153938932868051-14.2898612648829i</v>
      </c>
      <c r="AB1806" t="str">
        <f t="shared" si="936"/>
        <v>0.588675496171936-0.221173823401406i</v>
      </c>
      <c r="AC1806" t="str">
        <f t="shared" si="937"/>
        <v>0.905210359635284-0.865527899508207i</v>
      </c>
      <c r="AD1806" t="str">
        <f t="shared" si="938"/>
        <v>0.461770352239277+0.19719316922018i</v>
      </c>
      <c r="AE1806" t="str">
        <f t="shared" si="939"/>
        <v>-0.0049928924874535-0.00255119635760518i</v>
      </c>
      <c r="AF1806" t="str">
        <f t="shared" si="940"/>
        <v>-4.02341596951539-0.549152724747761i</v>
      </c>
      <c r="AG1806" t="str">
        <f t="shared" si="941"/>
        <v>1.01045798982617-0.0237771684005822i</v>
      </c>
      <c r="AH1806" t="str">
        <f t="shared" si="942"/>
        <v>0.0181811222761891+0.0132995932753229i</v>
      </c>
      <c r="AI1806">
        <f t="shared" si="943"/>
        <v>-32.946218159818898</v>
      </c>
      <c r="AJ1806">
        <f t="shared" si="944"/>
        <v>36.185680241148525</v>
      </c>
      <c r="AK1806"/>
      <c r="AL1806"/>
      <c r="AM1806"/>
      <c r="AN1806"/>
    </row>
    <row r="1807" spans="1:40" x14ac:dyDescent="0.35">
      <c r="A1807"/>
      <c r="B1807">
        <f t="shared" si="910"/>
        <v>167300</v>
      </c>
      <c r="C1807" s="237" t="str">
        <f t="shared" si="913"/>
        <v>-7.55747005323683E-07+0.00405156135791527i</v>
      </c>
      <c r="D1807" s="208" t="str">
        <f t="shared" si="914"/>
        <v>-1.64875131377363+0.0310619704106837i</v>
      </c>
      <c r="E1807" t="str">
        <f t="shared" si="915"/>
        <v>36500</v>
      </c>
      <c r="F1807" t="str">
        <f t="shared" si="916"/>
        <v>0.21505376344086</v>
      </c>
      <c r="G1807" t="str">
        <f t="shared" si="911"/>
        <v>0.21505376344086</v>
      </c>
      <c r="H1807" t="str">
        <f t="shared" si="917"/>
        <v>2.3748360240937+0.579931737465683i</v>
      </c>
      <c r="I1807" t="str">
        <f t="shared" si="918"/>
        <v>656.985563681965i</v>
      </c>
      <c r="J1807" t="str">
        <f t="shared" si="912"/>
        <v>-583.25440980798+143.727417795576i</v>
      </c>
      <c r="K1807" t="str">
        <f t="shared" si="919"/>
        <v>0.261683796170988-1.06192840887954i</v>
      </c>
      <c r="L1807" t="str">
        <f t="shared" si="920"/>
        <v>0.0809057811465568-0.278802994851315i</v>
      </c>
      <c r="M1807" t="str">
        <f t="shared" si="921"/>
        <v>0.342589577317545-1.34073140373085i</v>
      </c>
      <c r="N1807" t="str">
        <f t="shared" si="922"/>
        <v>-2.08678224714763i</v>
      </c>
      <c r="O1807" t="str">
        <f t="shared" si="923"/>
        <v>-0.493392648823343-0.869806699265466i</v>
      </c>
      <c r="P1807" t="str">
        <f t="shared" si="924"/>
        <v>1.49339264882334+0.869806699265466i</v>
      </c>
      <c r="Q1807" t="str">
        <f t="shared" si="925"/>
        <v>-1.49339264882334+1.21697554788216i</v>
      </c>
      <c r="R1807" t="str">
        <f t="shared" si="926"/>
        <v>-0.315712435370338-0.839712860687744i</v>
      </c>
      <c r="S1807" t="str">
        <f t="shared" si="927"/>
        <v>0.233006884738981i</v>
      </c>
      <c r="T1807" t="str">
        <f t="shared" si="928"/>
        <v>0.195658877744109-0.0735631710389993i</v>
      </c>
      <c r="U1807" t="str">
        <f t="shared" si="929"/>
        <v>0.0000500000000000001-0.00084938809181483i</v>
      </c>
      <c r="V1807" t="str">
        <f t="shared" si="930"/>
        <v>0.00002-0.00951314662832612i</v>
      </c>
      <c r="W1807" t="str">
        <f t="shared" si="931"/>
        <v>0.000042272305302151-0.000779955169409542i</v>
      </c>
      <c r="X1807" t="str">
        <f t="shared" si="932"/>
        <v>0.0000453030487254833-0.00077961371732894i</v>
      </c>
      <c r="Y1807" t="str">
        <f t="shared" si="933"/>
        <v>0.009+0.840941521512916i</v>
      </c>
      <c r="Z1807" t="str">
        <f t="shared" si="934"/>
        <v>-0.0111269364599849-0.00076685587743527i</v>
      </c>
      <c r="AA1807" t="str">
        <f t="shared" si="935"/>
        <v>0.153754578668916-14.2813059386645i</v>
      </c>
      <c r="AB1807" t="str">
        <f t="shared" si="936"/>
        <v>0.588573794534785-0.221290008486409i</v>
      </c>
      <c r="AC1807" t="str">
        <f t="shared" si="937"/>
        <v>0.904948783780261-0.86493102021777i</v>
      </c>
      <c r="AD1807" t="str">
        <f t="shared" si="938"/>
        <v>0.462037133580846+0.197072192412019i</v>
      </c>
      <c r="AE1807" t="str">
        <f t="shared" si="939"/>
        <v>-0.00498993185847742-0.00254712565447827i</v>
      </c>
      <c r="AF1807" t="str">
        <f t="shared" si="940"/>
        <v>-4.02358733786733-0.548869767054999i</v>
      </c>
      <c r="AG1807" t="str">
        <f t="shared" si="941"/>
        <v>1.01044546871985-0.0237768583261636i</v>
      </c>
      <c r="AH1807" t="str">
        <f t="shared" si="942"/>
        <v>0.0181737771416859+0.0132807964485695i</v>
      </c>
      <c r="AI1807">
        <f t="shared" si="943"/>
        <v>-32.952784697312701</v>
      </c>
      <c r="AJ1807">
        <f t="shared" si="944"/>
        <v>36.158101808256944</v>
      </c>
      <c r="AK1807"/>
      <c r="AL1807"/>
      <c r="AM1807"/>
      <c r="AN1807"/>
    </row>
    <row r="1808" spans="1:40" x14ac:dyDescent="0.35">
      <c r="A1808"/>
      <c r="B1808">
        <f t="shared" si="910"/>
        <v>167400</v>
      </c>
      <c r="C1808" s="237" t="str">
        <f t="shared" si="913"/>
        <v>-7.54844351502681E-07+0.00404914107053402i</v>
      </c>
      <c r="D1808" s="208" t="str">
        <f t="shared" si="914"/>
        <v>-1.64875130685328+0.0310434148740942i</v>
      </c>
      <c r="E1808" t="str">
        <f t="shared" si="915"/>
        <v>36500</v>
      </c>
      <c r="F1808" t="str">
        <f t="shared" si="916"/>
        <v>0.21505376344086</v>
      </c>
      <c r="G1808" t="str">
        <f t="shared" si="911"/>
        <v>0.21505376344086</v>
      </c>
      <c r="H1808" t="str">
        <f t="shared" si="917"/>
        <v>2.37500711904506+0.579630488263117i</v>
      </c>
      <c r="I1808" t="str">
        <f t="shared" si="918"/>
        <v>657.378262763664i</v>
      </c>
      <c r="J1808" t="str">
        <f t="shared" si="912"/>
        <v>-583.953069727409+143.813327788281i</v>
      </c>
      <c r="K1808" t="str">
        <f t="shared" si="919"/>
        <v>0.26138810812677-1.0613646904519i</v>
      </c>
      <c r="L1808" t="str">
        <f t="shared" si="920"/>
        <v>0.0808166455454765-0.278662296659084i</v>
      </c>
      <c r="M1808" t="str">
        <f t="shared" si="921"/>
        <v>0.342204753672247-1.34002698711098i</v>
      </c>
      <c r="N1808" t="str">
        <f t="shared" si="922"/>
        <v>-2.08802957664383i</v>
      </c>
      <c r="O1808" t="str">
        <f t="shared" si="923"/>
        <v>-0.494477200276292-0.869190599584993i</v>
      </c>
      <c r="P1808" t="str">
        <f t="shared" si="924"/>
        <v>1.49447720027629+0.869190599584993i</v>
      </c>
      <c r="Q1808" t="str">
        <f t="shared" si="925"/>
        <v>-1.49447720027629+1.21883897705884i</v>
      </c>
      <c r="R1808" t="str">
        <f t="shared" si="926"/>
        <v>-0.315689452879129-0.839066135748762i</v>
      </c>
      <c r="S1808" t="str">
        <f t="shared" si="927"/>
        <v>0.233146159625256i</v>
      </c>
      <c r="T1808" t="str">
        <f t="shared" si="928"/>
        <v>0.195625047221428-0.0736017835729671i</v>
      </c>
      <c r="U1808" t="str">
        <f t="shared" si="929"/>
        <v>0.0000499999999999998-0.00084888069152103i</v>
      </c>
      <c r="V1808" t="str">
        <f t="shared" si="930"/>
        <v>0.00002-0.00950746374503559i</v>
      </c>
      <c r="W1808" t="str">
        <f t="shared" si="931"/>
        <v>0.0000422723037750837-0.000779489472295427i</v>
      </c>
      <c r="X1808" t="str">
        <f t="shared" si="932"/>
        <v>0.0000452994184665259-0.000779148238241383i</v>
      </c>
      <c r="Y1808" t="str">
        <f t="shared" si="933"/>
        <v>0.009+0.84144417633749i</v>
      </c>
      <c r="Z1808" t="str">
        <f t="shared" si="934"/>
        <v>-0.0111136398210399-0.000766201994705274i</v>
      </c>
      <c r="AA1808" t="str">
        <f t="shared" si="935"/>
        <v>0.153570555667231-14.272760858711i</v>
      </c>
      <c r="AB1808" t="str">
        <f t="shared" si="936"/>
        <v>0.588472026808551-0.22140616128201i</v>
      </c>
      <c r="AC1808" t="str">
        <f t="shared" si="937"/>
        <v>0.904687693746489-0.864334637966383i</v>
      </c>
      <c r="AD1808" t="str">
        <f t="shared" si="938"/>
        <v>0.462303806476214+0.196950873932213i</v>
      </c>
      <c r="AE1808" t="str">
        <f t="shared" si="939"/>
        <v>-0.00498697384060658-0.00254305917400358i</v>
      </c>
      <c r="AF1808" t="str">
        <f t="shared" si="940"/>
        <v>-4.02375842589834-0.548587073389023i</v>
      </c>
      <c r="AG1808" t="str">
        <f t="shared" si="941"/>
        <v>1.01043294489673-0.0237765430639036i</v>
      </c>
      <c r="AH1808" t="str">
        <f t="shared" si="942"/>
        <v>0.018166434265125+0.0132620182640946i</v>
      </c>
      <c r="AI1808">
        <f t="shared" si="943"/>
        <v>-32.95934923686216</v>
      </c>
      <c r="AJ1808">
        <f t="shared" si="944"/>
        <v>36.130516599803663</v>
      </c>
      <c r="AK1808"/>
      <c r="AL1808"/>
      <c r="AM1808"/>
      <c r="AN1808"/>
    </row>
    <row r="1809" spans="1:40" x14ac:dyDescent="0.35">
      <c r="A1809"/>
      <c r="B1809">
        <f t="shared" si="910"/>
        <v>167500</v>
      </c>
      <c r="C1809" s="237" t="str">
        <f t="shared" si="913"/>
        <v>-7.53943313892371E-07+0.00404672367304785i</v>
      </c>
      <c r="D1809" s="208" t="str">
        <f t="shared" si="914"/>
        <v>-1.64875129994533+0.0310248814933669i</v>
      </c>
      <c r="E1809" t="str">
        <f t="shared" si="915"/>
        <v>36500</v>
      </c>
      <c r="F1809" t="str">
        <f t="shared" si="916"/>
        <v>0.21505376344086</v>
      </c>
      <c r="G1809" t="str">
        <f t="shared" si="911"/>
        <v>0.21505376344086</v>
      </c>
      <c r="H1809" t="str">
        <f t="shared" si="917"/>
        <v>2.37517793425894+0.579329524927596i</v>
      </c>
      <c r="I1809" t="str">
        <f t="shared" si="918"/>
        <v>657.770961845363i</v>
      </c>
      <c r="J1809" t="str">
        <f t="shared" si="912"/>
        <v>-584.652147131104+143.899237780987i</v>
      </c>
      <c r="K1809" t="str">
        <f t="shared" si="919"/>
        <v>0.261092911457708-1.06080152778008i</v>
      </c>
      <c r="L1809" t="str">
        <f t="shared" si="920"/>
        <v>0.0807276530461565-0.278521724987608i</v>
      </c>
      <c r="M1809" t="str">
        <f t="shared" si="921"/>
        <v>0.341820564503865-1.33932325276769i</v>
      </c>
      <c r="N1809" t="str">
        <f t="shared" si="922"/>
        <v>-2.08927690614004i</v>
      </c>
      <c r="O1809" t="str">
        <f t="shared" si="923"/>
        <v>-0.495560982406455-0.868573147591122i</v>
      </c>
      <c r="P1809" t="str">
        <f t="shared" si="924"/>
        <v>1.49556098240646+0.868573147591122i</v>
      </c>
      <c r="Q1809" t="str">
        <f t="shared" si="925"/>
        <v>-1.49556098240646+1.22070375854892i</v>
      </c>
      <c r="R1809" t="str">
        <f t="shared" si="926"/>
        <v>-0.315666451774502-0.838420088830102i</v>
      </c>
      <c r="S1809" t="str">
        <f t="shared" si="927"/>
        <v>0.233285434511532i</v>
      </c>
      <c r="T1809" t="str">
        <f t="shared" si="928"/>
        <v>0.195591194725928-0.0736403853629283i</v>
      </c>
      <c r="U1809" t="str">
        <f t="shared" si="929"/>
        <v>0.00005-0.000848373897078334i</v>
      </c>
      <c r="V1809" t="str">
        <f t="shared" si="930"/>
        <v>0.00002-0.00950178764727734i</v>
      </c>
      <c r="W1809" t="str">
        <f t="shared" si="931"/>
        <v>0.0000422723022471044-0.00077902433137247i</v>
      </c>
      <c r="X1809" t="str">
        <f t="shared" si="932"/>
        <v>0.0000452957947038081-0.00077868331505931i</v>
      </c>
      <c r="Y1809" t="str">
        <f t="shared" si="933"/>
        <v>0.009+0.841946831162064i</v>
      </c>
      <c r="Z1809" t="str">
        <f t="shared" si="934"/>
        <v>-0.0111003670137236-0.000765549243825773i</v>
      </c>
      <c r="AA1809" t="str">
        <f t="shared" si="935"/>
        <v>0.153386863069589-14.2642260066115i</v>
      </c>
      <c r="AB1809" t="str">
        <f t="shared" si="936"/>
        <v>0.588370192984497-0.221522281757887i</v>
      </c>
      <c r="AC1809" t="str">
        <f t="shared" si="937"/>
        <v>0.904427088538715-0.863738752100215i</v>
      </c>
      <c r="AD1809" t="str">
        <f t="shared" si="938"/>
        <v>0.462570370503702+0.196829213847562i</v>
      </c>
      <c r="AE1809" t="str">
        <f t="shared" si="939"/>
        <v>-0.00498401842644138-0.00253899691008594i</v>
      </c>
      <c r="AF1809" t="str">
        <f t="shared" si="940"/>
        <v>-4.02392923420427-0.548304643434229i</v>
      </c>
      <c r="AG1809" t="str">
        <f t="shared" si="941"/>
        <v>1.01042041836496-0.0237762226012185i</v>
      </c>
      <c r="AH1809" t="str">
        <f t="shared" si="942"/>
        <v>0.0181590936350109+0.0132432586946178i</v>
      </c>
      <c r="AI1809">
        <f t="shared" si="943"/>
        <v>-32.965911783069764</v>
      </c>
      <c r="AJ1809">
        <f t="shared" si="944"/>
        <v>36.102924621490047</v>
      </c>
      <c r="AK1809"/>
      <c r="AL1809"/>
      <c r="AM1809"/>
      <c r="AN1809"/>
    </row>
    <row r="1810" spans="1:40" x14ac:dyDescent="0.35">
      <c r="A1810"/>
      <c r="B1810">
        <f t="shared" si="910"/>
        <v>167600</v>
      </c>
      <c r="C1810" s="237" t="str">
        <f t="shared" si="913"/>
        <v>-7.53043888636601E-07+0.00404430916028392i</v>
      </c>
      <c r="D1810" s="208" t="str">
        <f t="shared" si="914"/>
        <v>-1.64875129304974+0.0310063702288434i</v>
      </c>
      <c r="E1810" t="str">
        <f t="shared" si="915"/>
        <v>36500</v>
      </c>
      <c r="F1810" t="str">
        <f t="shared" si="916"/>
        <v>0.21505376344086</v>
      </c>
      <c r="G1810" t="str">
        <f t="shared" si="911"/>
        <v>0.21505376344086</v>
      </c>
      <c r="H1810" t="str">
        <f t="shared" si="917"/>
        <v>2.37534847032968+0.579028847104193i</v>
      </c>
      <c r="I1810" t="str">
        <f t="shared" si="918"/>
        <v>658.163660927062i</v>
      </c>
      <c r="J1810" t="str">
        <f t="shared" si="912"/>
        <v>-585.351642019065+143.985147773691i</v>
      </c>
      <c r="K1810" t="str">
        <f t="shared" si="919"/>
        <v>0.260798205097495-1.0602389201238i</v>
      </c>
      <c r="L1810" t="str">
        <f t="shared" si="920"/>
        <v>0.0806388033517552-0.278381279696407i</v>
      </c>
      <c r="M1810" t="str">
        <f t="shared" si="921"/>
        <v>0.34143700844925-1.33862019982021i</v>
      </c>
      <c r="N1810" t="str">
        <f t="shared" si="922"/>
        <v>-2.09052423563624i</v>
      </c>
      <c r="O1810" t="str">
        <f t="shared" si="923"/>
        <v>-0.496643993527635-0.867954344244513i</v>
      </c>
      <c r="P1810" t="str">
        <f t="shared" si="924"/>
        <v>1.49664399352763+0.867954344244513i</v>
      </c>
      <c r="Q1810" t="str">
        <f t="shared" si="925"/>
        <v>-1.49664399352763+1.22256989139173i</v>
      </c>
      <c r="R1810" t="str">
        <f t="shared" si="926"/>
        <v>-0.315643432046533-0.83777471870568i</v>
      </c>
      <c r="S1810" t="str">
        <f t="shared" si="927"/>
        <v>0.233424709397807i</v>
      </c>
      <c r="T1810" t="str">
        <f t="shared" si="928"/>
        <v>0.195557320254703-0.0736789763987884i</v>
      </c>
      <c r="U1810" t="str">
        <f t="shared" si="929"/>
        <v>0.0000500000000000002-0.000847867707402276i</v>
      </c>
      <c r="V1810" t="str">
        <f t="shared" si="930"/>
        <v>0.00002-0.00949611832290544i</v>
      </c>
      <c r="W1810" t="str">
        <f t="shared" si="931"/>
        <v>0.000042272300718213-0.000778559745645102i</v>
      </c>
      <c r="X1810" t="str">
        <f t="shared" si="932"/>
        <v>0.0000452921774218285-0.000778218946787718i</v>
      </c>
      <c r="Y1810" t="str">
        <f t="shared" si="933"/>
        <v>0.009+0.842449485986639i</v>
      </c>
      <c r="Z1810" t="str">
        <f t="shared" si="934"/>
        <v>-0.0110871179811044-0.000764897621931172i</v>
      </c>
      <c r="AA1810" t="str">
        <f t="shared" si="935"/>
        <v>0.153203500084957-14.2557013639994i</v>
      </c>
      <c r="AB1810" t="str">
        <f t="shared" si="936"/>
        <v>0.588268293053879-0.221638369883676i</v>
      </c>
      <c r="AC1810" t="str">
        <f t="shared" si="937"/>
        <v>0.904166967164351-0.863143361966328i</v>
      </c>
      <c r="AD1810" t="str">
        <f t="shared" si="938"/>
        <v>0.462836825241578+0.196707212225364i</v>
      </c>
      <c r="AE1810" t="str">
        <f t="shared" si="939"/>
        <v>-0.00498106560860526-0.0025349388566462i</v>
      </c>
      <c r="AF1810" t="str">
        <f t="shared" si="940"/>
        <v>-4.02409976337942-0.54802247687535i</v>
      </c>
      <c r="AG1810" t="str">
        <f t="shared" si="941"/>
        <v>1.01040788913271-0.0237758969255523i</v>
      </c>
      <c r="AH1810" t="str">
        <f t="shared" si="942"/>
        <v>0.0181517552398854+0.0132245177129293i</v>
      </c>
      <c r="AI1810">
        <f t="shared" si="943"/>
        <v>-32.972472340531816</v>
      </c>
      <c r="AJ1810">
        <f t="shared" si="944"/>
        <v>36.075325879002911</v>
      </c>
      <c r="AK1810"/>
      <c r="AL1810"/>
      <c r="AM1810"/>
      <c r="AN1810"/>
    </row>
    <row r="1811" spans="1:40" x14ac:dyDescent="0.35">
      <c r="A1811"/>
      <c r="B1811">
        <f t="shared" si="910"/>
        <v>167700</v>
      </c>
      <c r="C1811" s="237" t="str">
        <f t="shared" si="913"/>
        <v>-7.52146071890696E-07+0.00404189752708168i</v>
      </c>
      <c r="D1811" s="208" t="str">
        <f t="shared" si="914"/>
        <v>-1.64875128616648+0.0309878810409596i</v>
      </c>
      <c r="E1811" t="str">
        <f t="shared" si="915"/>
        <v>36500</v>
      </c>
      <c r="F1811" t="str">
        <f t="shared" si="916"/>
        <v>0.21505376344086</v>
      </c>
      <c r="G1811" t="str">
        <f t="shared" si="911"/>
        <v>0.21505376344086</v>
      </c>
      <c r="H1811" t="str">
        <f t="shared" si="917"/>
        <v>2.37551872785007+0.578728454438429i</v>
      </c>
      <c r="I1811" t="str">
        <f t="shared" si="918"/>
        <v>658.55636000876i</v>
      </c>
      <c r="J1811" t="str">
        <f t="shared" si="912"/>
        <v>-586.051554391292+144.071057766396i</v>
      </c>
      <c r="K1811" t="str">
        <f t="shared" si="919"/>
        <v>0.26050398798266-1.05967686674386i</v>
      </c>
      <c r="L1811" t="str">
        <f t="shared" si="920"/>
        <v>0.0805500961661722-0.278240960645116i</v>
      </c>
      <c r="M1811" t="str">
        <f t="shared" si="921"/>
        <v>0.341054084148832-1.33791782738898i</v>
      </c>
      <c r="N1811" t="str">
        <f t="shared" si="922"/>
        <v>-2.09177156513244i</v>
      </c>
      <c r="O1811" t="str">
        <f t="shared" si="923"/>
        <v>-0.497726231954857-0.867334190507915i</v>
      </c>
      <c r="P1811" t="str">
        <f t="shared" si="924"/>
        <v>1.49772623195486+0.867334190507915i</v>
      </c>
      <c r="Q1811" t="str">
        <f t="shared" si="925"/>
        <v>-1.49772623195486+1.22443737462452i</v>
      </c>
      <c r="R1811" t="str">
        <f t="shared" si="926"/>
        <v>-0.315620393685327-0.837130024152319i</v>
      </c>
      <c r="S1811" t="str">
        <f t="shared" si="927"/>
        <v>0.233563984284083i</v>
      </c>
      <c r="T1811" t="str">
        <f t="shared" si="928"/>
        <v>0.195523423804846-0.0737175566704558i</v>
      </c>
      <c r="U1811" t="str">
        <f t="shared" si="929"/>
        <v>0.0000499999999999999-0.000847362121410976i</v>
      </c>
      <c r="V1811" t="str">
        <f t="shared" si="930"/>
        <v>0.00002-0.00949045575980291i</v>
      </c>
      <c r="W1811" t="str">
        <f t="shared" si="931"/>
        <v>0.0000422722991884088-0.000778095714120113i</v>
      </c>
      <c r="X1811" t="str">
        <f t="shared" si="932"/>
        <v>0.0000452885666051312-0.000777755132433978i</v>
      </c>
      <c r="Y1811" t="str">
        <f t="shared" si="933"/>
        <v>0.009+0.842952140811213i</v>
      </c>
      <c r="Z1811" t="str">
        <f t="shared" si="934"/>
        <v>-0.0110738926664204-0.000764247126165212i</v>
      </c>
      <c r="AA1811" t="str">
        <f t="shared" si="935"/>
        <v>0.153020465924673-14.2471869125519i</v>
      </c>
      <c r="AB1811" t="str">
        <f t="shared" si="936"/>
        <v>0.588166327007955-0.221754425629018i</v>
      </c>
      <c r="AC1811" t="str">
        <f t="shared" si="937"/>
        <v>0.903907328633414-0.862548466912695i</v>
      </c>
      <c r="AD1811" t="str">
        <f t="shared" si="938"/>
        <v>0.463103170268092+0.196584869133414i</v>
      </c>
      <c r="AE1811" t="str">
        <f t="shared" si="939"/>
        <v>-0.00497811537974511-0.00253088500762113i</v>
      </c>
      <c r="AF1811" t="str">
        <f t="shared" si="940"/>
        <v>-4.02427001401655-0.547740573397469i</v>
      </c>
      <c r="AG1811" t="str">
        <f t="shared" si="941"/>
        <v>1.01039535720814-0.0237755660243775i</v>
      </c>
      <c r="AH1811" t="str">
        <f t="shared" si="942"/>
        <v>0.0181444190683292+0.0132057952918904i</v>
      </c>
      <c r="AI1811">
        <f t="shared" si="943"/>
        <v>-32.979030913837718</v>
      </c>
      <c r="AJ1811">
        <f t="shared" si="944"/>
        <v>36.047720378013352</v>
      </c>
      <c r="AK1811"/>
      <c r="AL1811"/>
      <c r="AM1811"/>
      <c r="AN1811"/>
    </row>
    <row r="1812" spans="1:40" x14ac:dyDescent="0.35">
      <c r="A1812"/>
      <c r="B1812">
        <f t="shared" si="910"/>
        <v>167800</v>
      </c>
      <c r="C1812" s="237" t="str">
        <f t="shared" si="913"/>
        <v>-7.51249859821478E-07+0.00403948876829301i</v>
      </c>
      <c r="D1812" s="208" t="str">
        <f t="shared" si="914"/>
        <v>-1.64875127929552+0.0309694138902464i</v>
      </c>
      <c r="E1812" t="str">
        <f t="shared" si="915"/>
        <v>36500</v>
      </c>
      <c r="F1812" t="str">
        <f t="shared" si="916"/>
        <v>0.21505376344086</v>
      </c>
      <c r="G1812" t="str">
        <f t="shared" si="911"/>
        <v>0.21505376344086</v>
      </c>
      <c r="H1812" t="str">
        <f t="shared" si="917"/>
        <v>2.37568870741137+0.578428346576268i</v>
      </c>
      <c r="I1812" t="str">
        <f t="shared" si="918"/>
        <v>658.949059090459i</v>
      </c>
      <c r="J1812" t="str">
        <f t="shared" si="912"/>
        <v>-586.751884247786+144.156967759102i</v>
      </c>
      <c r="K1812" t="str">
        <f t="shared" si="919"/>
        <v>0.260210259052546-1.05911536690217i</v>
      </c>
      <c r="L1812" t="str">
        <f t="shared" si="920"/>
        <v>0.0804615311940489-0.278100767693493i</v>
      </c>
      <c r="M1812" t="str">
        <f t="shared" si="921"/>
        <v>0.340671790246595-1.33721613459566i</v>
      </c>
      <c r="N1812" t="str">
        <f t="shared" si="922"/>
        <v>-2.09301889462865i</v>
      </c>
      <c r="O1812" t="str">
        <f t="shared" si="923"/>
        <v>-0.498807696004351-0.866712687346176i</v>
      </c>
      <c r="P1812" t="str">
        <f t="shared" si="924"/>
        <v>1.49880769600435+0.866712687346176i</v>
      </c>
      <c r="Q1812" t="str">
        <f t="shared" si="925"/>
        <v>-1.49880769600435+1.22630620728247i</v>
      </c>
      <c r="R1812" t="str">
        <f t="shared" si="926"/>
        <v>-0.315597336680932-0.836486003949755i</v>
      </c>
      <c r="S1812" t="str">
        <f t="shared" si="927"/>
        <v>0.233703259170358i</v>
      </c>
      <c r="T1812" t="str">
        <f t="shared" si="928"/>
        <v>0.195489505373447-0.0737561261678186i</v>
      </c>
      <c r="U1812" t="str">
        <f t="shared" si="929"/>
        <v>0.0000500000000000001-0.000846857138025156i</v>
      </c>
      <c r="V1812" t="str">
        <f t="shared" si="930"/>
        <v>0.00002-0.00948479994588177i</v>
      </c>
      <c r="W1812" t="str">
        <f t="shared" si="931"/>
        <v>0.0000422722976576929-0.000777632235806698i</v>
      </c>
      <c r="X1812" t="str">
        <f t="shared" si="932"/>
        <v>0.000045284962238308-0.000777291871007839i</v>
      </c>
      <c r="Y1812" t="str">
        <f t="shared" si="933"/>
        <v>0.009+0.843454795635788i</v>
      </c>
      <c r="Z1812" t="str">
        <f t="shared" si="934"/>
        <v>-0.0110606910130797-0.000763597753680966i</v>
      </c>
      <c r="AA1812" t="str">
        <f t="shared" si="935"/>
        <v>0.152837759802431-14.23868263399i</v>
      </c>
      <c r="AB1812" t="str">
        <f t="shared" si="936"/>
        <v>0.588064294837969-0.221870448963496i</v>
      </c>
      <c r="AC1812" t="str">
        <f t="shared" si="937"/>
        <v>0.903648171958583-0.861954066288161i</v>
      </c>
      <c r="AD1812" t="str">
        <f t="shared" si="938"/>
        <v>0.463369405161432+0.196462184640001i</v>
      </c>
      <c r="AE1812" t="str">
        <f t="shared" si="939"/>
        <v>-0.00497516773253076-0.00252683535696341i</v>
      </c>
      <c r="AF1812" t="str">
        <f t="shared" si="940"/>
        <v>-4.02443998670689-0.547458932686022i</v>
      </c>
      <c r="AG1812" t="str">
        <f t="shared" si="941"/>
        <v>1.01038282259942-0.0237752298851933i</v>
      </c>
      <c r="AH1812" t="str">
        <f t="shared" si="942"/>
        <v>0.0181370851089598+0.0131870914044319i</v>
      </c>
      <c r="AI1812">
        <f t="shared" si="943"/>
        <v>-32.985587507570962</v>
      </c>
      <c r="AJ1812">
        <f t="shared" si="944"/>
        <v>36.020108124176964</v>
      </c>
      <c r="AK1812"/>
      <c r="AL1812"/>
      <c r="AM1812"/>
      <c r="AN1812"/>
    </row>
    <row r="1813" spans="1:40" x14ac:dyDescent="0.35">
      <c r="A1813"/>
      <c r="B1813">
        <f t="shared" si="910"/>
        <v>167900</v>
      </c>
      <c r="C1813" s="237" t="str">
        <f t="shared" si="913"/>
        <v>-7.50355248607137E-07+0.00403708287878194i</v>
      </c>
      <c r="D1813" s="208" t="str">
        <f t="shared" si="914"/>
        <v>-1.64875127243684+0.0309509687373282i</v>
      </c>
      <c r="E1813" t="str">
        <f t="shared" si="915"/>
        <v>36500</v>
      </c>
      <c r="F1813" t="str">
        <f t="shared" si="916"/>
        <v>0.21505376344086</v>
      </c>
      <c r="G1813" t="str">
        <f t="shared" si="911"/>
        <v>0.21505376344086</v>
      </c>
      <c r="H1813" t="str">
        <f t="shared" si="917"/>
        <v>2.37585840960336+0.578128523164114i</v>
      </c>
      <c r="I1813" t="str">
        <f t="shared" si="918"/>
        <v>659.341758172158i</v>
      </c>
      <c r="J1813" t="str">
        <f t="shared" si="912"/>
        <v>-587.452631588546+144.242877751807i</v>
      </c>
      <c r="K1813" t="str">
        <f t="shared" si="919"/>
        <v>0.259917017249303-1.05855441986172i</v>
      </c>
      <c r="L1813" t="str">
        <f t="shared" si="920"/>
        <v>0.0803731081407653-0.277960700701419i</v>
      </c>
      <c r="M1813" t="str">
        <f t="shared" si="921"/>
        <v>0.340290125390068-1.33651512056314i</v>
      </c>
      <c r="N1813" t="str">
        <f t="shared" si="922"/>
        <v>-2.09426622412485i</v>
      </c>
      <c r="O1813" t="str">
        <f t="shared" si="923"/>
        <v>-0.499888383993524-0.866089835726262i</v>
      </c>
      <c r="P1813" t="str">
        <f t="shared" si="924"/>
        <v>1.49988838399352+0.866089835726262i</v>
      </c>
      <c r="Q1813" t="str">
        <f t="shared" si="925"/>
        <v>-1.49988838399352+1.22817638839859i</v>
      </c>
      <c r="R1813" t="str">
        <f t="shared" si="926"/>
        <v>-0.315574261023421-0.835842656880645i</v>
      </c>
      <c r="S1813" t="str">
        <f t="shared" si="927"/>
        <v>0.233842534056634i</v>
      </c>
      <c r="T1813" t="str">
        <f t="shared" si="928"/>
        <v>0.1954555649576-0.0737946848807664i</v>
      </c>
      <c r="U1813" t="str">
        <f t="shared" si="929"/>
        <v>0.0000499999999999998-0.000846352756168079i</v>
      </c>
      <c r="V1813" t="str">
        <f t="shared" si="930"/>
        <v>0.00002-0.00947915086908253i</v>
      </c>
      <c r="W1813" t="str">
        <f t="shared" si="931"/>
        <v>0.000042272296126064-0.000777169309716368i</v>
      </c>
      <c r="X1813" t="str">
        <f t="shared" si="932"/>
        <v>0.000045281364305995-0.000776829161521391i</v>
      </c>
      <c r="Y1813" t="str">
        <f t="shared" si="933"/>
        <v>0.009+0.843957450460362i</v>
      </c>
      <c r="Z1813" t="str">
        <f t="shared" si="934"/>
        <v>-0.0110475129646583-0.000762949501640755i</v>
      </c>
      <c r="AA1813" t="str">
        <f t="shared" si="935"/>
        <v>0.152655380934277-14.2301885100786i</v>
      </c>
      <c r="AB1813" t="str">
        <f t="shared" si="936"/>
        <v>0.587962196535181-0.221986439856697i</v>
      </c>
      <c r="AC1813" t="str">
        <f t="shared" si="937"/>
        <v>0.903389496155121-0.861360159442516i</v>
      </c>
      <c r="AD1813" t="str">
        <f t="shared" si="938"/>
        <v>0.463635529499765+0.196339158813929i</v>
      </c>
      <c r="AE1813" t="str">
        <f t="shared" si="939"/>
        <v>-0.00497222265965523-0.00252278989864179i</v>
      </c>
      <c r="AF1813" t="str">
        <f t="shared" si="940"/>
        <v>-4.0246096820402-0.547177554426786i</v>
      </c>
      <c r="AG1813" t="str">
        <f t="shared" si="941"/>
        <v>1.01037028531473-0.023774888495528i</v>
      </c>
      <c r="AH1813" t="str">
        <f t="shared" si="942"/>
        <v>0.0181297533504331+0.0131684060235561i</v>
      </c>
      <c r="AI1813">
        <f t="shared" si="943"/>
        <v>-32.992142126308067</v>
      </c>
      <c r="AJ1813">
        <f t="shared" si="944"/>
        <v>35.992489123135819</v>
      </c>
      <c r="AK1813"/>
      <c r="AL1813"/>
      <c r="AM1813"/>
      <c r="AN1813"/>
    </row>
    <row r="1814" spans="1:40" x14ac:dyDescent="0.35">
      <c r="A1814"/>
      <c r="B1814">
        <f t="shared" si="910"/>
        <v>168000</v>
      </c>
      <c r="C1814" s="237" t="str">
        <f t="shared" si="913"/>
        <v>-7.49462234437248E-07+0.00403467985342474i</v>
      </c>
      <c r="D1814" s="208" t="str">
        <f t="shared" si="914"/>
        <v>-1.64875126559039+0.030932545542923i</v>
      </c>
      <c r="E1814" t="str">
        <f t="shared" si="915"/>
        <v>36500</v>
      </c>
      <c r="F1814" t="str">
        <f t="shared" si="916"/>
        <v>0.21505376344086</v>
      </c>
      <c r="G1814" t="str">
        <f t="shared" si="911"/>
        <v>0.21505376344086</v>
      </c>
      <c r="H1814" t="str">
        <f t="shared" si="917"/>
        <v>2.37602783501421+0.577828983848812i</v>
      </c>
      <c r="I1814" t="str">
        <f t="shared" si="918"/>
        <v>659.734457253857i</v>
      </c>
      <c r="J1814" t="str">
        <f t="shared" si="912"/>
        <v>-588.153796413572+144.328787744511i</v>
      </c>
      <c r="K1814" t="str">
        <f t="shared" si="919"/>
        <v>0.259624261517888-1.05799402488658i</v>
      </c>
      <c r="L1814" t="str">
        <f t="shared" si="920"/>
        <v>0.0802848267124364-0.277820759528889i</v>
      </c>
      <c r="M1814" t="str">
        <f t="shared" si="921"/>
        <v>0.339909088230324-1.33581478441547i</v>
      </c>
      <c r="N1814" t="str">
        <f t="shared" si="922"/>
        <v>-2.09551355362105i</v>
      </c>
      <c r="O1814" t="str">
        <f t="shared" si="923"/>
        <v>-0.500968294241017-0.865465636617217i</v>
      </c>
      <c r="P1814" t="str">
        <f t="shared" si="924"/>
        <v>1.50096829424102+0.865465636617217i</v>
      </c>
      <c r="Q1814" t="str">
        <f t="shared" si="925"/>
        <v>-1.50096829424102+1.23004791700383i</v>
      </c>
      <c r="R1814" t="str">
        <f t="shared" si="926"/>
        <v>-0.315551166702858-0.835199981730524i</v>
      </c>
      <c r="S1814" t="str">
        <f t="shared" si="927"/>
        <v>0.233981808942909i</v>
      </c>
      <c r="T1814" t="str">
        <f t="shared" si="928"/>
        <v>0.195421602554393-0.0738332327991801i</v>
      </c>
      <c r="U1814" t="str">
        <f t="shared" si="929"/>
        <v>0.00005-0.000845848974765601i</v>
      </c>
      <c r="V1814" t="str">
        <f t="shared" si="930"/>
        <v>0.00002-0.00947350851737473i</v>
      </c>
      <c r="W1814" t="str">
        <f t="shared" si="931"/>
        <v>0.0000422722945935233-0.000776706934863031i</v>
      </c>
      <c r="X1814" t="str">
        <f t="shared" si="932"/>
        <v>0.0000452777727928753-0.000776367002989096i</v>
      </c>
      <c r="Y1814" t="str">
        <f t="shared" si="933"/>
        <v>0.009+0.844460105284936i</v>
      </c>
      <c r="Z1814" t="str">
        <f t="shared" si="934"/>
        <v>-0.0110343584649011-0.000762302367216155i</v>
      </c>
      <c r="AA1814" t="str">
        <f t="shared" si="935"/>
        <v>0.1524733285386-14.2217045226261i</v>
      </c>
      <c r="AB1814" t="str">
        <f t="shared" si="936"/>
        <v>0.58786003209083-0.222102398278179i</v>
      </c>
      <c r="AC1814" t="str">
        <f t="shared" si="937"/>
        <v>0.903131300240919-0.860766745726388i</v>
      </c>
      <c r="AD1814" t="str">
        <f t="shared" si="938"/>
        <v>0.463901542861224+0.196215791724476i</v>
      </c>
      <c r="AE1814" t="str">
        <f t="shared" si="939"/>
        <v>-0.00496928015383469-0.00251874862664059i</v>
      </c>
      <c r="AF1814" t="str">
        <f t="shared" si="940"/>
        <v>-4.0247791006046-0.546896438305889i</v>
      </c>
      <c r="AG1814" t="str">
        <f t="shared" si="941"/>
        <v>1.01035774536226-0.0237745418429376i</v>
      </c>
      <c r="AH1814" t="str">
        <f t="shared" si="942"/>
        <v>0.0181224237814427+0.013149739122334i</v>
      </c>
      <c r="AI1814">
        <f t="shared" si="943"/>
        <v>-32.998694774619395</v>
      </c>
      <c r="AJ1814">
        <f t="shared" si="944"/>
        <v>35.964863380514011</v>
      </c>
      <c r="AK1814"/>
      <c r="AL1814"/>
      <c r="AM1814"/>
      <c r="AN1814"/>
    </row>
    <row r="1815" spans="1:40" x14ac:dyDescent="0.35">
      <c r="A1815"/>
      <c r="B1815">
        <f t="shared" si="910"/>
        <v>168100</v>
      </c>
      <c r="C1815" s="237" t="str">
        <f t="shared" si="913"/>
        <v>-7.48570813512703E-07+0.00403227968710988i</v>
      </c>
      <c r="D1815" s="208" t="str">
        <f t="shared" si="914"/>
        <v>-1.64875125875616+0.0309141442678424i</v>
      </c>
      <c r="E1815" t="str">
        <f t="shared" si="915"/>
        <v>36500</v>
      </c>
      <c r="F1815" t="str">
        <f t="shared" si="916"/>
        <v>0.21505376344086</v>
      </c>
      <c r="G1815" t="str">
        <f t="shared" si="911"/>
        <v>0.21505376344086</v>
      </c>
      <c r="H1815" t="str">
        <f t="shared" si="917"/>
        <v>2.37619698423067+0.577529728277652i</v>
      </c>
      <c r="I1815" t="str">
        <f t="shared" si="918"/>
        <v>660.127156335555i</v>
      </c>
      <c r="J1815" t="str">
        <f t="shared" si="912"/>
        <v>-588.855378722864+144.414697737217i</v>
      </c>
      <c r="K1815" t="str">
        <f t="shared" si="919"/>
        <v>0.259331990806053-1.05743418124191i</v>
      </c>
      <c r="L1815" t="str">
        <f t="shared" si="920"/>
        <v>0.0801966866159129-0.277680944036026i</v>
      </c>
      <c r="M1815" t="str">
        <f t="shared" si="921"/>
        <v>0.339528677421966-1.33511512527794i</v>
      </c>
      <c r="N1815" t="str">
        <f t="shared" si="922"/>
        <v>-2.09676088311726i</v>
      </c>
      <c r="O1815" t="str">
        <f t="shared" si="923"/>
        <v>-0.502047425066682-0.864840090990186i</v>
      </c>
      <c r="P1815" t="str">
        <f t="shared" si="924"/>
        <v>1.50204742506668+0.864840090990186i</v>
      </c>
      <c r="Q1815" t="str">
        <f t="shared" si="925"/>
        <v>-1.50204742506668+1.23192079212707i</v>
      </c>
      <c r="R1815" t="str">
        <f t="shared" si="926"/>
        <v>-0.315528053709269-0.834557977287816i</v>
      </c>
      <c r="S1815" t="str">
        <f t="shared" si="927"/>
        <v>0.234121083829185i</v>
      </c>
      <c r="T1815" t="str">
        <f t="shared" si="928"/>
        <v>0.195387618160916-0.0738717699129274i</v>
      </c>
      <c r="U1815" t="str">
        <f t="shared" si="929"/>
        <v>0.0000499999999999998-0.000845345792746105i</v>
      </c>
      <c r="V1815" t="str">
        <f t="shared" si="930"/>
        <v>0.00002-0.0094678728787564i</v>
      </c>
      <c r="W1815" t="str">
        <f t="shared" si="931"/>
        <v>0.0000422722930600698-0.000776245110262903i</v>
      </c>
      <c r="X1815" t="str">
        <f t="shared" si="932"/>
        <v>0.0000452741876836765-0.000775905394427752i</v>
      </c>
      <c r="Y1815" t="str">
        <f t="shared" si="933"/>
        <v>0.009+0.844962760109511i</v>
      </c>
      <c r="Z1815" t="str">
        <f t="shared" si="934"/>
        <v>-0.0110212274577202-0.000761656347587921i</v>
      </c>
      <c r="AA1815" t="str">
        <f t="shared" si="935"/>
        <v>0.15229160183612-14.2132306534843i</v>
      </c>
      <c r="AB1815" t="str">
        <f t="shared" si="936"/>
        <v>0.587757801496163-0.222218324197463i</v>
      </c>
      <c r="AC1815" t="str">
        <f t="shared" si="937"/>
        <v>0.902873583236485-0.860173824491327i</v>
      </c>
      <c r="AD1815" t="str">
        <f t="shared" si="938"/>
        <v>0.464167444823895+0.196092083441432i</v>
      </c>
      <c r="AE1815" t="str">
        <f t="shared" si="939"/>
        <v>-0.00496634020780802-0.00251471153496005i</v>
      </c>
      <c r="AF1815" t="str">
        <f t="shared" si="940"/>
        <v>-4.02494824298683-0.54661558400981i</v>
      </c>
      <c r="AG1815" t="str">
        <f t="shared" si="941"/>
        <v>1.01034520275018-0.0237741899150054i</v>
      </c>
      <c r="AH1815" t="str">
        <f t="shared" si="942"/>
        <v>0.0181150963907196+0.0131310906739075i</v>
      </c>
      <c r="AI1815">
        <f t="shared" si="943"/>
        <v>-33.005245457068668</v>
      </c>
      <c r="AJ1815">
        <f t="shared" si="944"/>
        <v>35.937230901922995</v>
      </c>
      <c r="AK1815"/>
      <c r="AL1815"/>
      <c r="AM1815"/>
      <c r="AN1815"/>
    </row>
    <row r="1816" spans="1:40" x14ac:dyDescent="0.35">
      <c r="A1816"/>
      <c r="B1816">
        <f t="shared" si="910"/>
        <v>168200</v>
      </c>
      <c r="C1816" s="237" t="str">
        <f t="shared" si="913"/>
        <v>-7.47680982045728E-07+0.00402988237473805i</v>
      </c>
      <c r="D1816" s="208" t="str">
        <f t="shared" si="914"/>
        <v>-1.64875125193412+0.0308957648729917i</v>
      </c>
      <c r="E1816" t="str">
        <f t="shared" si="915"/>
        <v>36500</v>
      </c>
      <c r="F1816" t="str">
        <f t="shared" si="916"/>
        <v>0.21505376344086</v>
      </c>
      <c r="G1816" t="str">
        <f t="shared" si="911"/>
        <v>0.21505376344086</v>
      </c>
      <c r="H1816" t="str">
        <f t="shared" si="917"/>
        <v>2.37636585783794+0.577230756098367i</v>
      </c>
      <c r="I1816" t="str">
        <f t="shared" si="918"/>
        <v>660.519855417254i</v>
      </c>
      <c r="J1816" t="str">
        <f t="shared" si="912"/>
        <v>-589.557378516422+144.500607729922i</v>
      </c>
      <c r="K1816" t="str">
        <f t="shared" si="919"/>
        <v>0.259040204064325-1.05687488819397i</v>
      </c>
      <c r="L1816" t="str">
        <f t="shared" si="920"/>
        <v>0.0801086875587776-0.277541254083071i</v>
      </c>
      <c r="M1816" t="str">
        <f t="shared" si="921"/>
        <v>0.339148891623103-1.33441614227704i</v>
      </c>
      <c r="N1816" t="str">
        <f t="shared" si="922"/>
        <v>-2.09800821261346i</v>
      </c>
      <c r="O1816" t="str">
        <f t="shared" si="923"/>
        <v>-0.503125774791557-0.864213199818422i</v>
      </c>
      <c r="P1816" t="str">
        <f t="shared" si="924"/>
        <v>1.50312577479156+0.864213199818422i</v>
      </c>
      <c r="Q1816" t="str">
        <f t="shared" si="925"/>
        <v>-1.50312577479156+1.23379501279504i</v>
      </c>
      <c r="R1816" t="str">
        <f t="shared" si="926"/>
        <v>-0.315504922032699-0.833916642343835i</v>
      </c>
      <c r="S1816" t="str">
        <f t="shared" si="927"/>
        <v>0.23426035871546i</v>
      </c>
      <c r="T1816" t="str">
        <f t="shared" si="928"/>
        <v>0.195353611774259-0.0739102962118733i</v>
      </c>
      <c r="U1816" t="str">
        <f t="shared" si="929"/>
        <v>0.00005-0.000844843209040551i</v>
      </c>
      <c r="V1816" t="str">
        <f t="shared" si="930"/>
        <v>0.00002-0.00946224394125415i</v>
      </c>
      <c r="W1816" t="str">
        <f t="shared" si="931"/>
        <v>0.0000422722915257043-0.000775783834934572i</v>
      </c>
      <c r="X1816" t="str">
        <f t="shared" si="932"/>
        <v>0.0000452706089631723-0.000775444334856488i</v>
      </c>
      <c r="Y1816" t="str">
        <f t="shared" si="933"/>
        <v>0.009+0.845465414934085i</v>
      </c>
      <c r="Z1816" t="str">
        <f t="shared" si="934"/>
        <v>-0.0110081198871944-0.000761011439945984i</v>
      </c>
      <c r="AA1816" t="str">
        <f t="shared" si="935"/>
        <v>0.152110200049885-14.2047668845485i</v>
      </c>
      <c r="AB1816" t="str">
        <f t="shared" si="936"/>
        <v>0.587655504742425-0.222334217584062i</v>
      </c>
      <c r="AC1816" t="str">
        <f t="shared" si="937"/>
        <v>0.902616344164901-0.859581395089778i</v>
      </c>
      <c r="AD1816" t="str">
        <f t="shared" si="938"/>
        <v>0.464433234965839+0.195968034035087i</v>
      </c>
      <c r="AE1816" t="str">
        <f t="shared" si="939"/>
        <v>-0.00496340281433706-0.00251067861761616i</v>
      </c>
      <c r="AF1816" t="str">
        <f t="shared" si="940"/>
        <v>-4.02511710977206-0.546334991225375i</v>
      </c>
      <c r="AG1816" t="str">
        <f t="shared" si="941"/>
        <v>1.01033265748671-0.023773832699343i</v>
      </c>
      <c r="AH1816" t="str">
        <f t="shared" si="942"/>
        <v>0.0181077711670319+0.0131124606514877i</v>
      </c>
      <c r="AI1816">
        <f t="shared" si="943"/>
        <v>-33.011794178213371</v>
      </c>
      <c r="AJ1816">
        <f t="shared" si="944"/>
        <v>35.90959169295872</v>
      </c>
      <c r="AK1816"/>
      <c r="AL1816"/>
      <c r="AM1816"/>
      <c r="AN1816"/>
    </row>
    <row r="1817" spans="1:40" x14ac:dyDescent="0.35">
      <c r="A1817"/>
      <c r="B1817">
        <f t="shared" si="910"/>
        <v>168300</v>
      </c>
      <c r="C1817" s="237" t="str">
        <f t="shared" si="913"/>
        <v>-7.46792736259753E-07+0.00402748791122199i</v>
      </c>
      <c r="D1817" s="208" t="str">
        <f t="shared" si="914"/>
        <v>-1.64875124512424+0.0308774073193686i</v>
      </c>
      <c r="E1817" t="str">
        <f t="shared" si="915"/>
        <v>36500</v>
      </c>
      <c r="F1817" t="str">
        <f t="shared" si="916"/>
        <v>0.21505376344086</v>
      </c>
      <c r="G1817" t="str">
        <f t="shared" si="911"/>
        <v>0.21505376344086</v>
      </c>
      <c r="H1817" t="str">
        <f t="shared" si="917"/>
        <v>2.3765344564197+0.576932066959127i</v>
      </c>
      <c r="I1817" t="str">
        <f t="shared" si="918"/>
        <v>660.912554498953i</v>
      </c>
      <c r="J1817" t="str">
        <f t="shared" si="912"/>
        <v>-590.259795794247+144.586517722627i</v>
      </c>
      <c r="K1817" t="str">
        <f t="shared" si="919"/>
        <v>0.258748900246015-1.05631614501009i</v>
      </c>
      <c r="L1817" t="str">
        <f t="shared" si="920"/>
        <v>0.080020829249342-0.277401689530386i</v>
      </c>
      <c r="M1817" t="str">
        <f t="shared" si="921"/>
        <v>0.338769729495357-1.33371783454048i</v>
      </c>
      <c r="N1817" t="str">
        <f t="shared" si="922"/>
        <v>-2.09925554210966i</v>
      </c>
      <c r="O1817" t="str">
        <f t="shared" si="923"/>
        <v>-0.50420334173792-0.863584964077255i</v>
      </c>
      <c r="P1817" t="str">
        <f t="shared" si="924"/>
        <v>1.50420334173792+0.863584964077255i</v>
      </c>
      <c r="Q1817" t="str">
        <f t="shared" si="925"/>
        <v>-1.50420334173792+1.23567057803241i</v>
      </c>
      <c r="R1817" t="str">
        <f t="shared" si="926"/>
        <v>-0.315481771663166-0.833275975692755i</v>
      </c>
      <c r="S1817" t="str">
        <f t="shared" si="927"/>
        <v>0.234399633601736i</v>
      </c>
      <c r="T1817" t="str">
        <f t="shared" si="928"/>
        <v>0.195319583391511-0.0739488116858726i</v>
      </c>
      <c r="U1817" t="str">
        <f t="shared" si="929"/>
        <v>0.0000500000000000002-0.00084434122258242i</v>
      </c>
      <c r="V1817" t="str">
        <f t="shared" si="930"/>
        <v>0.00002-0.00945662169292311i</v>
      </c>
      <c r="W1817" t="str">
        <f t="shared" si="931"/>
        <v>0.0000422722899904267-0.000775323107898941i</v>
      </c>
      <c r="X1817" t="str">
        <f t="shared" si="932"/>
        <v>0.0000452670366161819-0.000774983823296787i</v>
      </c>
      <c r="Y1817" t="str">
        <f t="shared" si="933"/>
        <v>0.009+0.845968069758659i</v>
      </c>
      <c r="Z1817" t="str">
        <f t="shared" si="934"/>
        <v>-0.0109950356975694-0.000760367641489408i</v>
      </c>
      <c r="AA1817" t="str">
        <f t="shared" si="935"/>
        <v>0.151929122405258-14.1963131977571i</v>
      </c>
      <c r="AB1817" t="str">
        <f t="shared" si="936"/>
        <v>0.587553141820861-0.222450078407458i</v>
      </c>
      <c r="AC1817" t="str">
        <f t="shared" si="937"/>
        <v>0.902359582051845-0.85898945687509i</v>
      </c>
      <c r="AD1817" t="str">
        <f t="shared" si="938"/>
        <v>0.464698912865075+0.19584364357623i</v>
      </c>
      <c r="AE1817" t="str">
        <f t="shared" si="939"/>
        <v>-0.00496046796620646-0.00250664986864063i</v>
      </c>
      <c r="AF1817" t="str">
        <f t="shared" si="940"/>
        <v>-4.02528570154394-0.546054659639758i</v>
      </c>
      <c r="AG1817" t="str">
        <f t="shared" si="941"/>
        <v>1.01032010958004-0.0237734701835894i</v>
      </c>
      <c r="AH1817" t="str">
        <f t="shared" si="942"/>
        <v>0.0181004480991856+0.0130938490283554i</v>
      </c>
      <c r="AI1817">
        <f t="shared" si="943"/>
        <v>-33.01834094260434</v>
      </c>
      <c r="AJ1817">
        <f t="shared" si="944"/>
        <v>35.881945759201841</v>
      </c>
      <c r="AK1817"/>
      <c r="AL1817"/>
      <c r="AM1817"/>
      <c r="AN1817"/>
    </row>
    <row r="1818" spans="1:40" x14ac:dyDescent="0.35">
      <c r="A1818"/>
      <c r="B1818">
        <f t="shared" si="910"/>
        <v>168400</v>
      </c>
      <c r="C1818" s="237" t="str">
        <f t="shared" si="913"/>
        <v>-7.45906072389433E-07+0.00402509629148654i</v>
      </c>
      <c r="D1818" s="208" t="str">
        <f t="shared" si="914"/>
        <v>-1.64875123832648+0.0308590715680635i</v>
      </c>
      <c r="E1818" t="str">
        <f t="shared" si="915"/>
        <v>36500</v>
      </c>
      <c r="F1818" t="str">
        <f t="shared" si="916"/>
        <v>0.21505376344086</v>
      </c>
      <c r="G1818" t="str">
        <f t="shared" si="911"/>
        <v>0.21505376344086</v>
      </c>
      <c r="H1818" t="str">
        <f t="shared" si="917"/>
        <v>2.37670278055813+0.576633660508538i</v>
      </c>
      <c r="I1818" t="str">
        <f t="shared" si="918"/>
        <v>661.305253580651i</v>
      </c>
      <c r="J1818" t="str">
        <f t="shared" si="912"/>
        <v>-590.962630556337+144.672427715332i</v>
      </c>
      <c r="K1818" t="str">
        <f t="shared" si="919"/>
        <v>0.258458078307196-1.05575795095868i</v>
      </c>
      <c r="L1818" t="str">
        <f t="shared" si="920"/>
        <v>0.0799331113966475-0.277262250238457i</v>
      </c>
      <c r="M1818" t="str">
        <f t="shared" si="921"/>
        <v>0.338391189703844-1.33302020119714i</v>
      </c>
      <c r="N1818" t="str">
        <f t="shared" si="922"/>
        <v>-2.10050287160586i</v>
      </c>
      <c r="O1818" t="str">
        <f t="shared" si="923"/>
        <v>-0.50528012422926-0.862955384744115i</v>
      </c>
      <c r="P1818" t="str">
        <f t="shared" si="924"/>
        <v>1.50528012422926+0.862955384744115i</v>
      </c>
      <c r="Q1818" t="str">
        <f t="shared" si="925"/>
        <v>-1.50528012422926+1.23754748686174i</v>
      </c>
      <c r="R1818" t="str">
        <f t="shared" si="926"/>
        <v>-0.315458602590695-0.832635976131613i</v>
      </c>
      <c r="S1818" t="str">
        <f t="shared" si="927"/>
        <v>0.234538908488011i</v>
      </c>
      <c r="T1818" t="str">
        <f t="shared" si="928"/>
        <v>0.195285533009758-0.0739873163247749i</v>
      </c>
      <c r="U1818" t="str">
        <f t="shared" si="929"/>
        <v>0.0000499999999999999-0.000843839832307723i</v>
      </c>
      <c r="V1818" t="str">
        <f t="shared" si="930"/>
        <v>0.00002-0.00945100612184654i</v>
      </c>
      <c r="W1818" t="str">
        <f t="shared" si="931"/>
        <v>0.0000422722884542359-0.000774862928179225i</v>
      </c>
      <c r="X1818" t="str">
        <f t="shared" si="932"/>
        <v>0.0000452634706275672-0.000774523858772412i</v>
      </c>
      <c r="Y1818" t="str">
        <f t="shared" si="933"/>
        <v>0.009+0.846470724583234i</v>
      </c>
      <c r="Z1818" t="str">
        <f t="shared" si="934"/>
        <v>-0.0109819748332559-0.000759724949426302i</v>
      </c>
      <c r="AA1818" t="str">
        <f t="shared" si="935"/>
        <v>0.151748368129911-14.1878695750915i</v>
      </c>
      <c r="AB1818" t="str">
        <f t="shared" si="936"/>
        <v>0.587450712722704-0.222565906637116i</v>
      </c>
      <c r="AC1818" t="str">
        <f t="shared" si="937"/>
        <v>0.902103295925575-0.85839800920147i</v>
      </c>
      <c r="AD1818" t="str">
        <f t="shared" si="938"/>
        <v>0.464964478099599+0.195718912136141i</v>
      </c>
      <c r="AE1818" t="str">
        <f t="shared" si="939"/>
        <v>-0.00495753565622338-0.00250262528208058i</v>
      </c>
      <c r="AF1818" t="str">
        <f t="shared" si="940"/>
        <v>-4.02545401888461-0.545774588940475i</v>
      </c>
      <c r="AG1818" t="str">
        <f t="shared" si="941"/>
        <v>1.01030755903839-0.0237731023554116i</v>
      </c>
      <c r="AH1818" t="str">
        <f t="shared" si="942"/>
        <v>0.0180931271760224+0.0130752557778593i</v>
      </c>
      <c r="AI1818">
        <f t="shared" si="943"/>
        <v>-33.024885754786759</v>
      </c>
      <c r="AJ1818">
        <f t="shared" si="944"/>
        <v>35.854293106217519</v>
      </c>
      <c r="AK1818"/>
      <c r="AL1818"/>
      <c r="AM1818"/>
      <c r="AN1818"/>
    </row>
    <row r="1819" spans="1:40" x14ac:dyDescent="0.35">
      <c r="A1819"/>
      <c r="B1819">
        <f t="shared" si="910"/>
        <v>168500</v>
      </c>
      <c r="C1819" s="237" t="str">
        <f t="shared" si="913"/>
        <v>-7.45020986680581E-07+0.00402270751046854i</v>
      </c>
      <c r="D1819" s="208" t="str">
        <f t="shared" si="914"/>
        <v>-1.64875123154083+0.0308407575802588i</v>
      </c>
      <c r="E1819" t="str">
        <f t="shared" si="915"/>
        <v>36500</v>
      </c>
      <c r="F1819" t="str">
        <f t="shared" si="916"/>
        <v>0.21505376344086</v>
      </c>
      <c r="G1819" t="str">
        <f t="shared" si="911"/>
        <v>0.21505376344086</v>
      </c>
      <c r="H1819" t="str">
        <f t="shared" si="917"/>
        <v>2.37687083083393+0.576335536395666i</v>
      </c>
      <c r="I1819" t="str">
        <f t="shared" si="918"/>
        <v>661.69795266235i</v>
      </c>
      <c r="J1819" t="str">
        <f t="shared" si="912"/>
        <v>-591.665882802694+144.758337708037i</v>
      </c>
      <c r="K1819" t="str">
        <f t="shared" si="919"/>
        <v>0.258167737206704-1.05520030530924i</v>
      </c>
      <c r="L1819" t="str">
        <f t="shared" si="920"/>
        <v>0.0798455337104594-0.277122936067889i</v>
      </c>
      <c r="M1819" t="str">
        <f t="shared" si="921"/>
        <v>0.338013270917163-1.33232324137713i</v>
      </c>
      <c r="N1819" t="str">
        <f t="shared" si="922"/>
        <v>-2.10175020110207i</v>
      </c>
      <c r="O1819" t="str">
        <f t="shared" si="923"/>
        <v>-0.506356120590294-0.862324462798515i</v>
      </c>
      <c r="P1819" t="str">
        <f t="shared" si="924"/>
        <v>1.50635612059029+0.862324462798515i</v>
      </c>
      <c r="Q1819" t="str">
        <f t="shared" si="925"/>
        <v>-1.50635612059029+1.23942573830355i</v>
      </c>
      <c r="R1819" t="str">
        <f t="shared" si="926"/>
        <v>-0.315435414805278-0.831996642460293i</v>
      </c>
      <c r="S1819" t="str">
        <f t="shared" si="927"/>
        <v>0.234678183374287i</v>
      </c>
      <c r="T1819" t="str">
        <f t="shared" si="928"/>
        <v>0.195251460626088-0.0740258101184173i</v>
      </c>
      <c r="U1819" t="str">
        <f t="shared" si="929"/>
        <v>0.0000500000000000001-0.000843339037155021i</v>
      </c>
      <c r="V1819" t="str">
        <f t="shared" si="930"/>
        <v>0.00002-0.00944539721613622i</v>
      </c>
      <c r="W1819" t="str">
        <f t="shared" si="931"/>
        <v>0.0000422722869171338-0.000774403294801003i</v>
      </c>
      <c r="X1819" t="str">
        <f t="shared" si="932"/>
        <v>0.0000452599109822393-0.000774064440309505i</v>
      </c>
      <c r="Y1819" t="str">
        <f t="shared" si="933"/>
        <v>0.009+0.846973379407808i</v>
      </c>
      <c r="Z1819" t="str">
        <f t="shared" si="934"/>
        <v>-0.0109689372388306-0.000759083360973906i</v>
      </c>
      <c r="AA1819" t="str">
        <f t="shared" si="935"/>
        <v>0.151567936453819-14.1794359985761i</v>
      </c>
      <c r="AB1819" t="str">
        <f t="shared" si="936"/>
        <v>0.587348217439195-0.222681702242464i</v>
      </c>
      <c r="AC1819" t="str">
        <f t="shared" si="937"/>
        <v>0.901847484816931-0.857807051424045i</v>
      </c>
      <c r="AD1819" t="str">
        <f t="shared" si="938"/>
        <v>0.46522993024736+0.195593839786608i</v>
      </c>
      <c r="AE1819" t="str">
        <f t="shared" si="939"/>
        <v>-0.00495460587721782-0.00249860485199901i</v>
      </c>
      <c r="AF1819" t="str">
        <f t="shared" si="940"/>
        <v>-4.02562206237476-0.545494778815407i</v>
      </c>
      <c r="AG1819" t="str">
        <f t="shared" si="941"/>
        <v>1.01029500586998-0.0237727292025034i</v>
      </c>
      <c r="AH1819" t="str">
        <f t="shared" si="942"/>
        <v>0.0180858083864226+0.0130566808734188i</v>
      </c>
      <c r="AI1819">
        <f t="shared" si="943"/>
        <v>-33.031428619298588</v>
      </c>
      <c r="AJ1819">
        <f t="shared" si="944"/>
        <v>35.826633739557153</v>
      </c>
      <c r="AK1819"/>
      <c r="AL1819"/>
      <c r="AM1819"/>
      <c r="AN1819"/>
    </row>
    <row r="1820" spans="1:40" x14ac:dyDescent="0.35">
      <c r="A1820"/>
      <c r="B1820">
        <f t="shared" si="910"/>
        <v>168600</v>
      </c>
      <c r="C1820" s="237" t="str">
        <f t="shared" si="913"/>
        <v>-7.4413747539018E-07+0.00402032156311697i</v>
      </c>
      <c r="D1820" s="208" t="str">
        <f t="shared" si="914"/>
        <v>-1.64875122476724+0.0308224653172301i</v>
      </c>
      <c r="E1820" t="str">
        <f t="shared" si="915"/>
        <v>36500</v>
      </c>
      <c r="F1820" t="str">
        <f t="shared" si="916"/>
        <v>0.21505376344086</v>
      </c>
      <c r="G1820" t="str">
        <f t="shared" si="911"/>
        <v>0.21505376344086</v>
      </c>
      <c r="H1820" t="str">
        <f t="shared" si="917"/>
        <v>2.37703860782629+0.576037694269993i</v>
      </c>
      <c r="I1820" t="str">
        <f t="shared" si="918"/>
        <v>662.090651744049i</v>
      </c>
      <c r="J1820" t="str">
        <f t="shared" si="912"/>
        <v>-592.369552533317+144.844247700742i</v>
      </c>
      <c r="K1820" t="str">
        <f t="shared" si="919"/>
        <v>0.25787787590612-1.05464320733234i</v>
      </c>
      <c r="L1820" t="str">
        <f t="shared" si="920"/>
        <v>0.0797580959012682-0.276983746879413i</v>
      </c>
      <c r="M1820" t="str">
        <f t="shared" si="921"/>
        <v>0.337635971807388-1.33162695421175i</v>
      </c>
      <c r="N1820" t="str">
        <f t="shared" si="922"/>
        <v>-2.10299753059827i</v>
      </c>
      <c r="O1820" t="str">
        <f t="shared" si="923"/>
        <v>-0.507431329146936-0.861692199222073i</v>
      </c>
      <c r="P1820" t="str">
        <f t="shared" si="924"/>
        <v>1.50743132914694+0.861692199222073i</v>
      </c>
      <c r="Q1820" t="str">
        <f t="shared" si="925"/>
        <v>-1.50743132914694+1.2413053313762i</v>
      </c>
      <c r="R1820" t="str">
        <f t="shared" si="926"/>
        <v>-0.315412208296919-0.831357973481536i</v>
      </c>
      <c r="S1820" t="str">
        <f t="shared" si="927"/>
        <v>0.234817458260562i</v>
      </c>
      <c r="T1820" t="str">
        <f t="shared" si="928"/>
        <v>0.195217366237586-0.0740642930566335i</v>
      </c>
      <c r="U1820" t="str">
        <f t="shared" si="929"/>
        <v>0.0000499999999999998-0.000842838836065364i</v>
      </c>
      <c r="V1820" t="str">
        <f t="shared" si="930"/>
        <v>0.00002-0.00943979496393209i</v>
      </c>
      <c r="W1820" t="str">
        <f t="shared" si="931"/>
        <v>0.0000422722853791184-0.000773944206792105i</v>
      </c>
      <c r="X1820" t="str">
        <f t="shared" si="932"/>
        <v>0.0000452563576651491-0.000773605566936446i</v>
      </c>
      <c r="Y1820" t="str">
        <f t="shared" si="933"/>
        <v>0.009+0.847476034232383i</v>
      </c>
      <c r="Z1820" t="str">
        <f t="shared" si="934"/>
        <v>-0.0109559228590338-0.000758442873358396i</v>
      </c>
      <c r="AA1820" t="str">
        <f t="shared" si="935"/>
        <v>0.151387826609245-14.1710124502783i</v>
      </c>
      <c r="AB1820" t="str">
        <f t="shared" si="936"/>
        <v>0.587245655961564-0.222797465192921i</v>
      </c>
      <c r="AC1820" t="str">
        <f t="shared" si="937"/>
        <v>0.901592147759302-0.857216582898813i</v>
      </c>
      <c r="AD1820" t="str">
        <f t="shared" si="938"/>
        <v>0.465495268886286+0.195468426599911i</v>
      </c>
      <c r="AE1820" t="str">
        <f t="shared" si="939"/>
        <v>-0.00495167862204207-0.00249458857247419i</v>
      </c>
      <c r="AF1820" t="str">
        <f t="shared" si="940"/>
        <v>-4.02578983259353-0.545215228952763i</v>
      </c>
      <c r="AG1820" t="str">
        <f t="shared" si="941"/>
        <v>1.01028245008301-0.0237723507125874i</v>
      </c>
      <c r="AH1820" t="str">
        <f t="shared" si="942"/>
        <v>0.0180784917193023+0.0130381242885209i</v>
      </c>
      <c r="AI1820">
        <f t="shared" si="943"/>
        <v>-33.037969540672051</v>
      </c>
      <c r="AJ1820">
        <f t="shared" si="944"/>
        <v>35.798967664756496</v>
      </c>
      <c r="AK1820"/>
      <c r="AL1820"/>
      <c r="AM1820"/>
      <c r="AN1820"/>
    </row>
    <row r="1821" spans="1:40" x14ac:dyDescent="0.35">
      <c r="A1821"/>
      <c r="B1821">
        <f t="shared" si="910"/>
        <v>168700</v>
      </c>
      <c r="C1821" s="237" t="str">
        <f t="shared" si="913"/>
        <v>-7.43255534786262E-07+0.00401793844439268i</v>
      </c>
      <c r="D1821" s="208" t="str">
        <f t="shared" si="914"/>
        <v>-1.6487512180057+0.0308041947403439i</v>
      </c>
      <c r="E1821" t="str">
        <f t="shared" si="915"/>
        <v>36500</v>
      </c>
      <c r="F1821" t="str">
        <f t="shared" si="916"/>
        <v>0.21505376344086</v>
      </c>
      <c r="G1821" t="str">
        <f t="shared" si="911"/>
        <v>0.21505376344086</v>
      </c>
      <c r="H1821" t="str">
        <f t="shared" si="917"/>
        <v>2.37720611211294+0.575740133781462i</v>
      </c>
      <c r="I1821" t="str">
        <f t="shared" si="918"/>
        <v>662.483350825748i</v>
      </c>
      <c r="J1821" t="str">
        <f t="shared" si="912"/>
        <v>-593.073639748206+144.930157693448i</v>
      </c>
      <c r="K1821" t="str">
        <f t="shared" si="919"/>
        <v>0.257588493369772-1.05408665629965i</v>
      </c>
      <c r="L1821" t="str">
        <f t="shared" si="920"/>
        <v>0.0796707976802861-0.276844682533881i</v>
      </c>
      <c r="M1821" t="str">
        <f t="shared" si="921"/>
        <v>0.337259291050058-1.33093133883353i</v>
      </c>
      <c r="N1821" t="str">
        <f t="shared" si="922"/>
        <v>-2.10424486009447i</v>
      </c>
      <c r="O1821" t="str">
        <f t="shared" si="923"/>
        <v>-0.508505748226354-0.86105859499848i</v>
      </c>
      <c r="P1821" t="str">
        <f t="shared" si="924"/>
        <v>1.50850574822635+0.86105859499848i</v>
      </c>
      <c r="Q1821" t="str">
        <f t="shared" si="925"/>
        <v>-1.50850574822635+1.24318626509599i</v>
      </c>
      <c r="R1821" t="str">
        <f t="shared" si="926"/>
        <v>-0.315388983055597-0.830719968000915i</v>
      </c>
      <c r="S1821" t="str">
        <f t="shared" si="927"/>
        <v>0.234956733146837i</v>
      </c>
      <c r="T1821" t="str">
        <f t="shared" si="928"/>
        <v>0.19518324984134-0.0741027651292462i</v>
      </c>
      <c r="U1821" t="str">
        <f t="shared" si="929"/>
        <v>0.00005-0.00084233922798234i</v>
      </c>
      <c r="V1821" t="str">
        <f t="shared" si="930"/>
        <v>0.00002-0.00943419935340218i</v>
      </c>
      <c r="W1821" t="str">
        <f t="shared" si="931"/>
        <v>0.0000422722838401915-0.000773485663182729i</v>
      </c>
      <c r="X1821" t="str">
        <f t="shared" si="932"/>
        <v>0.0000452528106612968-0.000773147237683996i</v>
      </c>
      <c r="Y1821" t="str">
        <f t="shared" si="933"/>
        <v>0.009+0.847978689056957i</v>
      </c>
      <c r="Z1821" t="str">
        <f t="shared" si="934"/>
        <v>-0.0109429316387708-0.000757803483815009i</v>
      </c>
      <c r="AA1821" t="str">
        <f t="shared" si="935"/>
        <v>0.15120803783074-14.1625989123078i</v>
      </c>
      <c r="AB1821" t="str">
        <f t="shared" si="936"/>
        <v>0.587143028281053-0.222913195457872i</v>
      </c>
      <c r="AC1821" t="str">
        <f t="shared" si="937"/>
        <v>0.901337283788646-0.8566266029827i</v>
      </c>
      <c r="AD1821" t="str">
        <f t="shared" si="938"/>
        <v>0.465760493594261+0.195342672648846i</v>
      </c>
      <c r="AE1821" t="str">
        <f t="shared" si="939"/>
        <v>-0.00494875388357108-0.00249057643760022i</v>
      </c>
      <c r="AF1821" t="str">
        <f t="shared" si="940"/>
        <v>-4.02595733011864-0.544935939041118i</v>
      </c>
      <c r="AG1821" t="str">
        <f t="shared" si="941"/>
        <v>1.01026989168574-0.0237719668734122i</v>
      </c>
      <c r="AH1821" t="str">
        <f t="shared" si="942"/>
        <v>0.0180711771636149+0.0130195859967221i</v>
      </c>
      <c r="AI1821">
        <f t="shared" si="943"/>
        <v>-33.044508523432668</v>
      </c>
      <c r="AJ1821">
        <f t="shared" si="944"/>
        <v>35.771294887337589</v>
      </c>
      <c r="AK1821"/>
      <c r="AL1821"/>
      <c r="AM1821"/>
      <c r="AN1821"/>
    </row>
    <row r="1822" spans="1:40" x14ac:dyDescent="0.35">
      <c r="A1822"/>
      <c r="B1822">
        <f t="shared" si="910"/>
        <v>168800</v>
      </c>
      <c r="C1822" s="237" t="str">
        <f t="shared" si="913"/>
        <v>-7.42375161147924E-07+0.00401555814926849i</v>
      </c>
      <c r="D1822" s="208" t="str">
        <f t="shared" si="914"/>
        <v>-1.64875121125616+0.0307859458110584i</v>
      </c>
      <c r="E1822" t="str">
        <f t="shared" si="915"/>
        <v>36500</v>
      </c>
      <c r="F1822" t="str">
        <f t="shared" si="916"/>
        <v>0.21505376344086</v>
      </c>
      <c r="G1822" t="str">
        <f t="shared" si="911"/>
        <v>0.21505376344086</v>
      </c>
      <c r="H1822" t="str">
        <f t="shared" si="917"/>
        <v>2.37737334427006+0.575442854580446i</v>
      </c>
      <c r="I1822" t="str">
        <f t="shared" si="918"/>
        <v>662.876049907446i</v>
      </c>
      <c r="J1822" t="str">
        <f t="shared" si="912"/>
        <v>-593.778144447361+145.016067686152i</v>
      </c>
      <c r="K1822" t="str">
        <f t="shared" si="919"/>
        <v>0.257299588564712-1.0535306514839i</v>
      </c>
      <c r="L1822" t="str">
        <f t="shared" si="920"/>
        <v>0.0795836387594437-0.276705742892265i</v>
      </c>
      <c r="M1822" t="str">
        <f t="shared" si="921"/>
        <v>0.336883227324156-1.33023639437617i</v>
      </c>
      <c r="N1822" t="str">
        <f t="shared" si="922"/>
        <v>-2.10549218959068i</v>
      </c>
      <c r="O1822" t="str">
        <f t="shared" si="923"/>
        <v>-0.509579376156942-0.860423651113509i</v>
      </c>
      <c r="P1822" t="str">
        <f t="shared" si="924"/>
        <v>1.50957937615694+0.860423651113509i</v>
      </c>
      <c r="Q1822" t="str">
        <f t="shared" si="925"/>
        <v>-1.50957937615694+1.24506853847717i</v>
      </c>
      <c r="R1822" t="str">
        <f t="shared" si="926"/>
        <v>-0.315365739071298-0.830082624826817i</v>
      </c>
      <c r="S1822" t="str">
        <f t="shared" si="927"/>
        <v>0.235096008033113i</v>
      </c>
      <c r="T1822" t="str">
        <f t="shared" si="928"/>
        <v>0.195149111434433-0.0741412263260745i</v>
      </c>
      <c r="U1822" t="str">
        <f t="shared" si="929"/>
        <v>0.0000500000000000002-0.000841840211852022i</v>
      </c>
      <c r="V1822" t="str">
        <f t="shared" si="930"/>
        <v>0.00002-0.00942861037274265i</v>
      </c>
      <c r="W1822" t="str">
        <f t="shared" si="931"/>
        <v>0.000042272282300352-0.00077302766300532i</v>
      </c>
      <c r="X1822" t="str">
        <f t="shared" si="932"/>
        <v>0.0000452492699557235-0.000772689451585149i</v>
      </c>
      <c r="Y1822" t="str">
        <f t="shared" si="933"/>
        <v>0.009+0.848481343881531i</v>
      </c>
      <c r="Z1822" t="str">
        <f t="shared" si="934"/>
        <v>-0.0109299635231094-0.000757165189587871i</v>
      </c>
      <c r="AA1822" t="str">
        <f t="shared" si="935"/>
        <v>0.151028569355128-14.1541953668173i</v>
      </c>
      <c r="AB1822" t="str">
        <f t="shared" si="936"/>
        <v>0.587040334388885-0.22302889300669i</v>
      </c>
      <c r="AC1822" t="str">
        <f t="shared" si="937"/>
        <v>0.901082891943451-0.856037111033479i</v>
      </c>
      <c r="AD1822" t="str">
        <f t="shared" si="938"/>
        <v>0.466025603949152+0.195216578006692i</v>
      </c>
      <c r="AE1822" t="str">
        <f t="shared" si="939"/>
        <v>-0.0049458316547021-0.00248656844148633i</v>
      </c>
      <c r="AF1822" t="str">
        <f t="shared" si="940"/>
        <v>-4.02612455552622-0.544656908769388i</v>
      </c>
      <c r="AG1822" t="str">
        <f t="shared" si="941"/>
        <v>1.01025733068639-0.0237715776727553i</v>
      </c>
      <c r="AH1822" t="str">
        <f t="shared" si="942"/>
        <v>0.0180638647083501+0.0130010659716464i</v>
      </c>
      <c r="AI1822">
        <f t="shared" si="943"/>
        <v>-33.051045572099994</v>
      </c>
      <c r="AJ1822">
        <f t="shared" si="944"/>
        <v>35.743615412806371</v>
      </c>
      <c r="AK1822"/>
      <c r="AL1822"/>
      <c r="AM1822"/>
      <c r="AN1822"/>
    </row>
    <row r="1823" spans="1:40" x14ac:dyDescent="0.35">
      <c r="A1823"/>
      <c r="B1823">
        <f t="shared" si="910"/>
        <v>168900</v>
      </c>
      <c r="C1823" s="237" t="str">
        <f t="shared" si="913"/>
        <v>-7.41496350765274E-07+0.00401318067272911i</v>
      </c>
      <c r="D1823" s="208" t="str">
        <f t="shared" si="914"/>
        <v>-1.64875120451862+0.0307677184909232i</v>
      </c>
      <c r="E1823" t="str">
        <f t="shared" si="915"/>
        <v>36500</v>
      </c>
      <c r="F1823" t="str">
        <f t="shared" si="916"/>
        <v>0.21505376344086</v>
      </c>
      <c r="G1823" t="str">
        <f t="shared" si="911"/>
        <v>0.21505376344086</v>
      </c>
      <c r="H1823" t="str">
        <f t="shared" si="917"/>
        <v>2.37754030487244+0.575145856317767i</v>
      </c>
      <c r="I1823" t="str">
        <f t="shared" si="918"/>
        <v>663.268748989145i</v>
      </c>
      <c r="J1823" t="str">
        <f t="shared" si="912"/>
        <v>-594.483066630783+145.101977678857i</v>
      </c>
      <c r="K1823" t="str">
        <f t="shared" si="919"/>
        <v>0.257011160460728-1.05297519215889i</v>
      </c>
      <c r="L1823" t="str">
        <f t="shared" si="920"/>
        <v>0.0794966188513907-0.276566927815666i</v>
      </c>
      <c r="M1823" t="str">
        <f t="shared" si="921"/>
        <v>0.336507779312119-1.32954211997456i</v>
      </c>
      <c r="N1823" t="str">
        <f t="shared" si="922"/>
        <v>-2.10673951908688i</v>
      </c>
      <c r="O1823" t="str">
        <f t="shared" si="923"/>
        <v>-0.510652211268298-0.859787368555039i</v>
      </c>
      <c r="P1823" t="str">
        <f t="shared" si="924"/>
        <v>1.5106522112683+0.859787368555039i</v>
      </c>
      <c r="Q1823" t="str">
        <f t="shared" si="925"/>
        <v>-1.5106522112683+1.24695215053184i</v>
      </c>
      <c r="R1823" t="str">
        <f t="shared" si="926"/>
        <v>-0.315342476333982-0.829445942770472i</v>
      </c>
      <c r="S1823" t="str">
        <f t="shared" si="927"/>
        <v>0.235235282919388i</v>
      </c>
      <c r="T1823" t="str">
        <f t="shared" si="928"/>
        <v>0.19511495101395-0.0741796766369247i</v>
      </c>
      <c r="U1823" t="str">
        <f t="shared" si="929"/>
        <v>0.0000499999999999999-0.000841341786622976i</v>
      </c>
      <c r="V1823" t="str">
        <f t="shared" si="930"/>
        <v>0.00002-0.00942302801017736i</v>
      </c>
      <c r="W1823" t="str">
        <f t="shared" si="931"/>
        <v>0.0000422722807596001-0.000772570205294643i</v>
      </c>
      <c r="X1823" t="str">
        <f t="shared" si="932"/>
        <v>0.0000452457355335157-0.000772232207675222i</v>
      </c>
      <c r="Y1823" t="str">
        <f t="shared" si="933"/>
        <v>0.009+0.848983998706106i</v>
      </c>
      <c r="Z1823" t="str">
        <f t="shared" si="934"/>
        <v>-0.0109170184572807-0.000756527987930045i</v>
      </c>
      <c r="AA1823" t="str">
        <f t="shared" si="935"/>
        <v>0.150849420421501-14.1458017960016i</v>
      </c>
      <c r="AB1823" t="str">
        <f t="shared" si="936"/>
        <v>0.586937574276294-0.223144557808712i</v>
      </c>
      <c r="AC1823" t="str">
        <f t="shared" si="937"/>
        <v>0.900828971264777-0.855448106409824i</v>
      </c>
      <c r="AD1823" t="str">
        <f t="shared" si="938"/>
        <v>0.466290599528785+0.195090142747233i</v>
      </c>
      <c r="AE1823" t="str">
        <f t="shared" si="939"/>
        <v>-0.00494291192835466-0.00248256457825727i</v>
      </c>
      <c r="AF1823" t="str">
        <f t="shared" si="940"/>
        <v>-4.02629150939106-0.544378137826844i</v>
      </c>
      <c r="AG1823" t="str">
        <f t="shared" si="941"/>
        <v>1.0102447670932-0.0237711830984207i</v>
      </c>
      <c r="AH1823" t="str">
        <f t="shared" si="942"/>
        <v>0.0180565543425348+0.0129825641869868i</v>
      </c>
      <c r="AI1823">
        <f t="shared" si="943"/>
        <v>-33.057580691186864</v>
      </c>
      <c r="AJ1823">
        <f t="shared" si="944"/>
        <v>35.715929246654746</v>
      </c>
      <c r="AK1823"/>
      <c r="AL1823"/>
      <c r="AM1823"/>
      <c r="AN1823"/>
    </row>
    <row r="1824" spans="1:40" x14ac:dyDescent="0.35">
      <c r="A1824"/>
      <c r="B1824">
        <f t="shared" si="910"/>
        <v>169000</v>
      </c>
      <c r="C1824" s="237" t="str">
        <f t="shared" si="913"/>
        <v>-7.40619099939381E-07+0.00401080600977112i</v>
      </c>
      <c r="D1824" s="208" t="str">
        <f t="shared" si="914"/>
        <v>-1.64875119779303+0.0307495127415786i</v>
      </c>
      <c r="E1824" t="str">
        <f t="shared" si="915"/>
        <v>36500</v>
      </c>
      <c r="F1824" t="str">
        <f t="shared" si="916"/>
        <v>0.21505376344086</v>
      </c>
      <c r="G1824" t="str">
        <f t="shared" si="911"/>
        <v>0.21505376344086</v>
      </c>
      <c r="H1824" t="str">
        <f t="shared" si="917"/>
        <v>2.37770699449333+0.574849138644678i</v>
      </c>
      <c r="I1824" t="str">
        <f t="shared" si="918"/>
        <v>663.661448070844i</v>
      </c>
      <c r="J1824" t="str">
        <f t="shared" si="912"/>
        <v>-595.18840629847+145.187887671563i</v>
      </c>
      <c r="K1824" t="str">
        <f t="shared" si="919"/>
        <v>0.256723208030317-1.05242027759953i</v>
      </c>
      <c r="L1824" t="str">
        <f t="shared" si="920"/>
        <v>0.0794097376694909-0.276428237165301i</v>
      </c>
      <c r="M1824" t="str">
        <f t="shared" si="921"/>
        <v>0.336132945699808-1.32884851476483i</v>
      </c>
      <c r="N1824" t="str">
        <f t="shared" si="922"/>
        <v>-2.10798684858308i</v>
      </c>
      <c r="O1824" t="str">
        <f t="shared" si="923"/>
        <v>-0.511724251891282-0.85914974831301i</v>
      </c>
      <c r="P1824" t="str">
        <f t="shared" si="924"/>
        <v>1.51172425189128+0.85914974831301i</v>
      </c>
      <c r="Q1824" t="str">
        <f t="shared" si="925"/>
        <v>-1.51172425189128+1.24883710027007i</v>
      </c>
      <c r="R1824" t="str">
        <f t="shared" si="926"/>
        <v>-0.3153191948336-0.828809920645902i</v>
      </c>
      <c r="S1824" t="str">
        <f t="shared" si="927"/>
        <v>0.235374557805664i</v>
      </c>
      <c r="T1824" t="str">
        <f t="shared" si="928"/>
        <v>0.195080768576977-0.0742181160515966i</v>
      </c>
      <c r="U1824" t="str">
        <f t="shared" si="929"/>
        <v>0.0000500000000000001-0.000840843951246279i</v>
      </c>
      <c r="V1824" t="str">
        <f t="shared" si="930"/>
        <v>0.00002-0.00941745225395831i</v>
      </c>
      <c r="W1824" t="str">
        <f t="shared" si="931"/>
        <v>0.0000422722792179359-0.000772113289087733i</v>
      </c>
      <c r="X1824" t="str">
        <f t="shared" si="932"/>
        <v>0.0000452422073798048-0.000771775504991804i</v>
      </c>
      <c r="Y1824" t="str">
        <f t="shared" si="933"/>
        <v>0.009+0.84948665353068i</v>
      </c>
      <c r="Z1824" t="str">
        <f t="shared" si="934"/>
        <v>-0.0109040963866779-0.000755891876103481i</v>
      </c>
      <c r="AA1824" t="str">
        <f t="shared" si="935"/>
        <v>0.150670590271214-14.137418182098i</v>
      </c>
      <c r="AB1824" t="str">
        <f t="shared" si="936"/>
        <v>0.586834747934511-0.223260189833254i</v>
      </c>
      <c r="AC1824" t="str">
        <f t="shared" si="937"/>
        <v>0.900575520796198-0.854859588471318i</v>
      </c>
      <c r="AD1824" t="str">
        <f t="shared" si="938"/>
        <v>0.466555479910953+0.194963366944765i</v>
      </c>
      <c r="AE1824" t="str">
        <f t="shared" si="939"/>
        <v>-0.00493999469747047-0.00247856484205322i</v>
      </c>
      <c r="AF1824" t="str">
        <f t="shared" si="940"/>
        <v>-4.02645819228636-0.544099625903099i</v>
      </c>
      <c r="AG1824" t="str">
        <f t="shared" si="941"/>
        <v>1.01023220091443-0.0237707831382397i</v>
      </c>
      <c r="AH1824" t="str">
        <f t="shared" si="942"/>
        <v>0.0180492460552307+0.0129640806165038i</v>
      </c>
      <c r="AI1824">
        <f t="shared" si="943"/>
        <v>-33.06411388520047</v>
      </c>
      <c r="AJ1824">
        <f t="shared" si="944"/>
        <v>35.688236394361418</v>
      </c>
      <c r="AK1824"/>
      <c r="AL1824"/>
      <c r="AM1824"/>
      <c r="AN1824"/>
    </row>
    <row r="1825" spans="1:40" x14ac:dyDescent="0.35">
      <c r="A1825"/>
      <c r="B1825">
        <f t="shared" si="910"/>
        <v>169100</v>
      </c>
      <c r="C1825" s="237" t="str">
        <f t="shared" si="913"/>
        <v>-7.39743404982287E-07+0.004008434155403i</v>
      </c>
      <c r="D1825" s="208" t="str">
        <f t="shared" si="914"/>
        <v>-1.64875119107937+0.0307313285247563i</v>
      </c>
      <c r="E1825" t="str">
        <f t="shared" si="915"/>
        <v>36500</v>
      </c>
      <c r="F1825" t="str">
        <f t="shared" si="916"/>
        <v>0.21505376344086</v>
      </c>
      <c r="G1825" t="str">
        <f t="shared" si="911"/>
        <v>0.21505376344086</v>
      </c>
      <c r="H1825" t="str">
        <f t="shared" si="917"/>
        <v>2.37787341370452+0.57455270121288i</v>
      </c>
      <c r="I1825" t="str">
        <f t="shared" si="918"/>
        <v>664.054147152543i</v>
      </c>
      <c r="J1825" t="str">
        <f t="shared" si="912"/>
        <v>-595.894163450424+145.273797664268i</v>
      </c>
      <c r="K1825" t="str">
        <f t="shared" si="919"/>
        <v>0.256435730248683-1.05186590708176i</v>
      </c>
      <c r="L1825" t="str">
        <f t="shared" si="920"/>
        <v>0.0793229949278225-0.276289670802516i</v>
      </c>
      <c r="M1825" t="str">
        <f t="shared" si="921"/>
        <v>0.335758725176506-1.32815557788428i</v>
      </c>
      <c r="N1825" t="str">
        <f t="shared" si="922"/>
        <v>-2.10923417807929i</v>
      </c>
      <c r="O1825" t="str">
        <f t="shared" si="923"/>
        <v>-0.512795496357989-0.858510791379447i</v>
      </c>
      <c r="P1825" t="str">
        <f t="shared" si="924"/>
        <v>1.51279549635799+0.858510791379447i</v>
      </c>
      <c r="Q1825" t="str">
        <f t="shared" si="925"/>
        <v>-1.51279549635799+1.25072338669984i</v>
      </c>
      <c r="R1825" t="str">
        <f t="shared" si="926"/>
        <v>-0.315295894560111-0.828174557269932i</v>
      </c>
      <c r="S1825" t="str">
        <f t="shared" si="927"/>
        <v>0.235513832691939i</v>
      </c>
      <c r="T1825" t="str">
        <f t="shared" si="928"/>
        <v>0.195046564120591-0.0742565445598852i</v>
      </c>
      <c r="U1825" t="str">
        <f t="shared" si="929"/>
        <v>0.0000499999999999998-0.000840346704675461i</v>
      </c>
      <c r="V1825" t="str">
        <f t="shared" si="930"/>
        <v>0.00002-0.00941188309236517i</v>
      </c>
      <c r="W1825" t="str">
        <f t="shared" si="931"/>
        <v>0.0000422722776753592-0.000771656913423915i</v>
      </c>
      <c r="X1825" t="str">
        <f t="shared" si="932"/>
        <v>0.000045238685479765-0.000771319342574764i</v>
      </c>
      <c r="Y1825" t="str">
        <f t="shared" si="933"/>
        <v>0.009+0.849989308355255i</v>
      </c>
      <c r="Z1825" t="str">
        <f t="shared" si="934"/>
        <v>-0.0108911972568559-0.000755256851378954i</v>
      </c>
      <c r="AA1825" t="str">
        <f t="shared" si="935"/>
        <v>0.150492078147869-14.1290445073859i</v>
      </c>
      <c r="AB1825" t="str">
        <f t="shared" si="936"/>
        <v>0.586731855354746-0.223375789049617i</v>
      </c>
      <c r="AC1825" t="str">
        <f t="shared" si="937"/>
        <v>0.900322539583805-0.854271556578394i</v>
      </c>
      <c r="AD1825" t="str">
        <f t="shared" si="938"/>
        <v>0.466820244673429+0.194836250674064i</v>
      </c>
      <c r="AE1825" t="str">
        <f t="shared" si="939"/>
        <v>-0.0049370799550135-0.00247456922702947i</v>
      </c>
      <c r="AF1825" t="str">
        <f t="shared" si="940"/>
        <v>-4.02662460478389-0.543821372688124i</v>
      </c>
      <c r="AG1825" t="str">
        <f t="shared" si="941"/>
        <v>1.01021963215833-0.0237703777800714i</v>
      </c>
      <c r="AH1825" t="str">
        <f t="shared" si="942"/>
        <v>0.0180419398355376+0.0129456152340254i</v>
      </c>
      <c r="AI1825">
        <f t="shared" si="943"/>
        <v>-33.070645158641256</v>
      </c>
      <c r="AJ1825">
        <f t="shared" si="944"/>
        <v>35.660536861387079</v>
      </c>
      <c r="AK1825"/>
      <c r="AL1825"/>
      <c r="AM1825"/>
      <c r="AN1825"/>
    </row>
    <row r="1826" spans="1:40" x14ac:dyDescent="0.35">
      <c r="A1826"/>
      <c r="B1826">
        <f t="shared" si="910"/>
        <v>169200</v>
      </c>
      <c r="C1826" s="237" t="str">
        <f t="shared" si="913"/>
        <v>-7.3886926221689E-07+0.00400606510464497i</v>
      </c>
      <c r="D1826" s="208" t="str">
        <f t="shared" si="914"/>
        <v>-1.6487511843776+0.0307131658022781i</v>
      </c>
      <c r="E1826" t="str">
        <f t="shared" si="915"/>
        <v>36500</v>
      </c>
      <c r="F1826" t="str">
        <f t="shared" si="916"/>
        <v>0.21505376344086</v>
      </c>
      <c r="G1826" t="str">
        <f t="shared" si="911"/>
        <v>0.21505376344086</v>
      </c>
      <c r="H1826" t="str">
        <f t="shared" si="917"/>
        <v>2.37803956307634+0.574256543674507i</v>
      </c>
      <c r="I1826" t="str">
        <f t="shared" si="918"/>
        <v>664.446846234241i</v>
      </c>
      <c r="J1826" t="str">
        <f t="shared" si="912"/>
        <v>-596.600338086644+145.359707656972i</v>
      </c>
      <c r="K1826" t="str">
        <f t="shared" si="919"/>
        <v>0.25614872609373-1.05131207988263i</v>
      </c>
      <c r="L1826" t="str">
        <f t="shared" si="920"/>
        <v>0.0792363903411755-0.276151228588779i</v>
      </c>
      <c r="M1826" t="str">
        <f t="shared" si="921"/>
        <v>0.335385116434906-1.32746330847141i</v>
      </c>
      <c r="N1826" t="str">
        <f t="shared" si="922"/>
        <v>-2.11048150757549i</v>
      </c>
      <c r="O1826" t="str">
        <f t="shared" si="923"/>
        <v>-0.513865943001726-0.857870498748469i</v>
      </c>
      <c r="P1826" t="str">
        <f t="shared" si="924"/>
        <v>1.51386594300173+0.857870498748469i</v>
      </c>
      <c r="Q1826" t="str">
        <f t="shared" si="925"/>
        <v>-1.51386594300173+1.25261100882702i</v>
      </c>
      <c r="R1826" t="str">
        <f t="shared" si="926"/>
        <v>-0.315272575503444-0.827539851462197i</v>
      </c>
      <c r="S1826" t="str">
        <f t="shared" si="927"/>
        <v>0.235653107578215i</v>
      </c>
      <c r="T1826" t="str">
        <f t="shared" si="928"/>
        <v>0.195012337641881-0.074294962151574i</v>
      </c>
      <c r="U1826" t="str">
        <f t="shared" si="929"/>
        <v>0.00005-0.000839850045866554i</v>
      </c>
      <c r="V1826" t="str">
        <f t="shared" si="930"/>
        <v>0.00002-0.00940632051370536i</v>
      </c>
      <c r="W1826" t="str">
        <f t="shared" si="931"/>
        <v>0.0000422722761318704-0.000771201077344777i</v>
      </c>
      <c r="X1826" t="str">
        <f t="shared" si="932"/>
        <v>0.000045235169818615-0.000770863719466238i</v>
      </c>
      <c r="Y1826" t="str">
        <f t="shared" si="933"/>
        <v>0.009+0.850491963179829i</v>
      </c>
      <c r="Z1826" t="str">
        <f t="shared" si="934"/>
        <v>-0.0108783210135306-0.000754622911036063i</v>
      </c>
      <c r="AA1826" t="str">
        <f t="shared" si="935"/>
        <v>0.150313883297314-14.1206807541867i</v>
      </c>
      <c r="AB1826" t="str">
        <f t="shared" si="936"/>
        <v>0.58662889652824-0.223491355427069i</v>
      </c>
      <c r="AC1826" t="str">
        <f t="shared" si="937"/>
        <v>0.900070026676227-0.853684010092412i</v>
      </c>
      <c r="AD1826" t="str">
        <f t="shared" si="938"/>
        <v>0.467084893393951+0.194708794010433i</v>
      </c>
      <c r="AE1826" t="str">
        <f t="shared" si="939"/>
        <v>-0.00493416769396966-0.00247057772735681i</v>
      </c>
      <c r="AF1826" t="str">
        <f t="shared" si="940"/>
        <v>-4.02679074745394-0.543543377872229i</v>
      </c>
      <c r="AG1826" t="str">
        <f t="shared" si="941"/>
        <v>1.01020706083316-0.0237699670118017i</v>
      </c>
      <c r="AH1826" t="str">
        <f t="shared" si="942"/>
        <v>0.0180346356725901+0.0129271680134481i</v>
      </c>
      <c r="AI1826">
        <f t="shared" si="943"/>
        <v>-33.077174516003645</v>
      </c>
      <c r="AJ1826">
        <f t="shared" si="944"/>
        <v>35.632830653181855</v>
      </c>
      <c r="AK1826"/>
      <c r="AL1826"/>
      <c r="AM1826"/>
      <c r="AN1826"/>
    </row>
    <row r="1827" spans="1:40" x14ac:dyDescent="0.35">
      <c r="A1827"/>
      <c r="B1827">
        <f t="shared" si="910"/>
        <v>169300</v>
      </c>
      <c r="C1827" s="237" t="str">
        <f t="shared" si="913"/>
        <v>-7.37996667976956E-07+0.00400369885252901i</v>
      </c>
      <c r="D1827" s="208" t="str">
        <f t="shared" si="914"/>
        <v>-1.64875117768772+0.0306950245360558i</v>
      </c>
      <c r="E1827" t="str">
        <f t="shared" si="915"/>
        <v>36500</v>
      </c>
      <c r="F1827" t="str">
        <f t="shared" si="916"/>
        <v>0.21505376344086</v>
      </c>
      <c r="G1827" t="str">
        <f t="shared" si="911"/>
        <v>0.21505376344086</v>
      </c>
      <c r="H1827" t="str">
        <f t="shared" si="917"/>
        <v>2.37820544317769+0.573960665682145i</v>
      </c>
      <c r="I1827" t="str">
        <f t="shared" si="918"/>
        <v>664.83954531594i</v>
      </c>
      <c r="J1827" t="str">
        <f t="shared" si="912"/>
        <v>-597.30693020713+145.445617649678i</v>
      </c>
      <c r="K1827" t="str">
        <f t="shared" si="919"/>
        <v>0.255862194546061-1.05075879528025i</v>
      </c>
      <c r="L1827" t="str">
        <f t="shared" si="920"/>
        <v>0.0791499236250477-0.276012910385681i</v>
      </c>
      <c r="M1827" t="str">
        <f t="shared" si="921"/>
        <v>0.335012118171109-1.32677170566593i</v>
      </c>
      <c r="N1827" t="str">
        <f t="shared" si="922"/>
        <v>-2.11172883707169i</v>
      </c>
      <c r="O1827" t="str">
        <f t="shared" si="923"/>
        <v>-0.514935590157069-0.857228871416258i</v>
      </c>
      <c r="P1827" t="str">
        <f t="shared" si="924"/>
        <v>1.51493559015707+0.857228871416258i</v>
      </c>
      <c r="Q1827" t="str">
        <f t="shared" si="925"/>
        <v>-1.51493559015707+1.25449996565543i</v>
      </c>
      <c r="R1827" t="str">
        <f t="shared" si="926"/>
        <v>-0.315249237653525-0.826905802045105i</v>
      </c>
      <c r="S1827" t="str">
        <f t="shared" si="927"/>
        <v>0.23579238246449i</v>
      </c>
      <c r="T1827" t="str">
        <f t="shared" si="928"/>
        <v>0.194978089137925-0.0743333688164389i</v>
      </c>
      <c r="U1827" t="str">
        <f t="shared" si="929"/>
        <v>0.0000500000000000002-0.000839353973778035i</v>
      </c>
      <c r="V1827" t="str">
        <f t="shared" si="930"/>
        <v>0.00002-0.00940076450631399i</v>
      </c>
      <c r="W1827" t="str">
        <f t="shared" si="931"/>
        <v>0.0000422722745874695-0.000770745779894176i</v>
      </c>
      <c r="X1827" t="str">
        <f t="shared" si="932"/>
        <v>0.0000452316603816174-0.000770408634710638i</v>
      </c>
      <c r="Y1827" t="str">
        <f t="shared" si="933"/>
        <v>0.009+0.850994618004403i</v>
      </c>
      <c r="Z1827" t="str">
        <f t="shared" si="934"/>
        <v>-0.0108654676025786-0.000753990052363187i</v>
      </c>
      <c r="AA1827" t="str">
        <f t="shared" si="935"/>
        <v>0.150136004967633-14.1123269048639i</v>
      </c>
      <c r="AB1827" t="str">
        <f t="shared" si="936"/>
        <v>0.586525871446205-0.223606888934854i</v>
      </c>
      <c r="AC1827" t="str">
        <f t="shared" si="937"/>
        <v>0.8998179811246-0.853096948375595i</v>
      </c>
      <c r="AD1827" t="str">
        <f t="shared" si="938"/>
        <v>0.467349425650222+0.194580997029657i</v>
      </c>
      <c r="AE1827" t="str">
        <f t="shared" si="939"/>
        <v>-0.00493125790734696-0.00246659033722111i</v>
      </c>
      <c r="AF1827" t="str">
        <f t="shared" si="940"/>
        <v>-4.02695662086541-0.543265641146089i</v>
      </c>
      <c r="AG1827" t="str">
        <f t="shared" si="941"/>
        <v>1.0101944869472-0.0237695508213436i</v>
      </c>
      <c r="AH1827" t="str">
        <f t="shared" si="942"/>
        <v>0.0180273335555596+0.0129087389287352i</v>
      </c>
      <c r="AI1827">
        <f t="shared" si="943"/>
        <v>-33.083701961775731</v>
      </c>
      <c r="AJ1827">
        <f t="shared" si="944"/>
        <v>35.605117775178961</v>
      </c>
      <c r="AK1827"/>
      <c r="AL1827"/>
      <c r="AM1827"/>
      <c r="AN1827"/>
    </row>
    <row r="1828" spans="1:40" x14ac:dyDescent="0.35">
      <c r="A1828"/>
      <c r="B1828">
        <f t="shared" si="910"/>
        <v>169400</v>
      </c>
      <c r="C1828" s="237" t="str">
        <f t="shared" si="913"/>
        <v>-7.37125618607057E-07+0.00400133539409881i</v>
      </c>
      <c r="D1828" s="208" t="str">
        <f t="shared" si="914"/>
        <v>-1.64875117100967+0.0306769046880909i</v>
      </c>
      <c r="E1828" t="str">
        <f t="shared" si="915"/>
        <v>36500</v>
      </c>
      <c r="F1828" t="str">
        <f t="shared" si="916"/>
        <v>0.21505376344086</v>
      </c>
      <c r="G1828" t="str">
        <f t="shared" si="911"/>
        <v>0.21505376344086</v>
      </c>
      <c r="H1828" t="str">
        <f t="shared" si="917"/>
        <v>2.37837105457594+0.573665066888801i</v>
      </c>
      <c r="I1828" t="str">
        <f t="shared" si="918"/>
        <v>665.232244397639i</v>
      </c>
      <c r="J1828" t="str">
        <f t="shared" si="912"/>
        <v>-598.013939811882+145.531527642383i</v>
      </c>
      <c r="K1828" t="str">
        <f t="shared" si="919"/>
        <v>0.255576134588949-1.05020605255379i</v>
      </c>
      <c r="L1828" t="str">
        <f t="shared" si="920"/>
        <v>0.0790635944956461-0.275874716054939i</v>
      </c>
      <c r="M1828" t="str">
        <f t="shared" si="921"/>
        <v>0.334639729084595-1.32608076860873i</v>
      </c>
      <c r="N1828" t="str">
        <f t="shared" si="922"/>
        <v>-2.11297616656789i</v>
      </c>
      <c r="O1828" t="str">
        <f t="shared" si="923"/>
        <v>-0.516004436159827-0.856585910381077i</v>
      </c>
      <c r="P1828" t="str">
        <f t="shared" si="924"/>
        <v>1.51600443615983+0.856585910381077i</v>
      </c>
      <c r="Q1828" t="str">
        <f t="shared" si="925"/>
        <v>-1.51600443615983+1.25639025618681i</v>
      </c>
      <c r="R1828" t="str">
        <f t="shared" si="926"/>
        <v>-0.315225881000278-0.826272407843843i</v>
      </c>
      <c r="S1828" t="str">
        <f t="shared" si="927"/>
        <v>0.235931657350766i</v>
      </c>
      <c r="T1828" t="str">
        <f t="shared" si="928"/>
        <v>0.194943818605806-0.0743717645442509i</v>
      </c>
      <c r="U1828" t="str">
        <f t="shared" si="929"/>
        <v>0.0000499999999999999-0.000838858487370842i</v>
      </c>
      <c r="V1828" t="str">
        <f t="shared" si="930"/>
        <v>0.00002-0.00939521505855346i</v>
      </c>
      <c r="W1828" t="str">
        <f t="shared" si="931"/>
        <v>0.0000422722730421556-0.000770291020118214i</v>
      </c>
      <c r="X1828" t="str">
        <f t="shared" si="932"/>
        <v>0.0000452281571540764-0.000769954087354601i</v>
      </c>
      <c r="Y1828" t="str">
        <f t="shared" si="933"/>
        <v>0.009+0.851497272828977i</v>
      </c>
      <c r="Z1828" t="str">
        <f t="shared" si="934"/>
        <v>-0.010852636970036-0.000753358272657411i</v>
      </c>
      <c r="AA1828" t="str">
        <f t="shared" si="935"/>
        <v>0.149958442409137-14.1039829418226i</v>
      </c>
      <c r="AB1828" t="str">
        <f t="shared" si="936"/>
        <v>0.586422780099865-0.2237223895422i</v>
      </c>
      <c r="AC1828" t="str">
        <f t="shared" si="937"/>
        <v>0.899566401982552-0.852510370791057i</v>
      </c>
      <c r="AD1828" t="str">
        <f t="shared" si="938"/>
        <v>0.467613841019928+0.194452859808032i</v>
      </c>
      <c r="AE1828" t="str">
        <f t="shared" si="939"/>
        <v>-0.00492835058817514-0.00246260705082335i</v>
      </c>
      <c r="AF1828" t="str">
        <f t="shared" si="940"/>
        <v>-4.02712222558561-0.54298816220071i</v>
      </c>
      <c r="AG1828" t="str">
        <f t="shared" si="941"/>
        <v>1.01018191050871-0.0237691291966375i</v>
      </c>
      <c r="AH1828" t="str">
        <f t="shared" si="942"/>
        <v>0.0180200334736525+0.0128903279539169i</v>
      </c>
      <c r="AI1828">
        <f t="shared" si="943"/>
        <v>-33.090227500439781</v>
      </c>
      <c r="AJ1828">
        <f t="shared" si="944"/>
        <v>35.577398232797954</v>
      </c>
      <c r="AK1828"/>
      <c r="AL1828"/>
      <c r="AM1828"/>
      <c r="AN1828"/>
    </row>
    <row r="1829" spans="1:40" x14ac:dyDescent="0.35">
      <c r="A1829"/>
      <c r="B1829">
        <f t="shared" si="910"/>
        <v>169500</v>
      </c>
      <c r="C1829" s="237" t="str">
        <f t="shared" si="913"/>
        <v>-7.36256110462585E-07+0.00399897472440988i</v>
      </c>
      <c r="D1829" s="208" t="str">
        <f t="shared" si="914"/>
        <v>-1.64875116434344+0.0306588062204758i</v>
      </c>
      <c r="E1829" t="str">
        <f t="shared" si="915"/>
        <v>36500</v>
      </c>
      <c r="F1829" t="str">
        <f t="shared" si="916"/>
        <v>0.21505376344086</v>
      </c>
      <c r="G1829" t="str">
        <f t="shared" si="911"/>
        <v>0.21505376344086</v>
      </c>
      <c r="H1829" t="str">
        <f t="shared" si="917"/>
        <v>2.37853639783707+0.573369746947943i</v>
      </c>
      <c r="I1829" t="str">
        <f t="shared" si="918"/>
        <v>665.624943479337i</v>
      </c>
      <c r="J1829" t="str">
        <f t="shared" si="912"/>
        <v>-598.721366900901+145.617437635087i</v>
      </c>
      <c r="K1829" t="str">
        <f t="shared" si="919"/>
        <v>0.255290545208347-1.0496538509835i</v>
      </c>
      <c r="L1829" t="str">
        <f t="shared" si="920"/>
        <v>0.0789774026698813-0.27573664545839i</v>
      </c>
      <c r="M1829" t="str">
        <f t="shared" si="921"/>
        <v>0.334267947878228-1.32539049644189i</v>
      </c>
      <c r="N1829" t="str">
        <f t="shared" si="922"/>
        <v>-2.1142234960641i</v>
      </c>
      <c r="O1829" t="str">
        <f t="shared" si="923"/>
        <v>-0.517072479347066-0.85594161664326i</v>
      </c>
      <c r="P1829" t="str">
        <f t="shared" si="924"/>
        <v>1.51707247934707+0.85594161664326i</v>
      </c>
      <c r="Q1829" t="str">
        <f t="shared" si="925"/>
        <v>-1.51707247934707+1.25828187942084i</v>
      </c>
      <c r="R1829" t="str">
        <f t="shared" si="926"/>
        <v>-0.315202505533605-0.825639667686364i</v>
      </c>
      <c r="S1829" t="str">
        <f t="shared" si="927"/>
        <v>0.236070932237043i</v>
      </c>
      <c r="T1829" t="str">
        <f t="shared" si="928"/>
        <v>0.194909526042602-0.0744101493247698i</v>
      </c>
      <c r="U1829" t="str">
        <f t="shared" si="929"/>
        <v>0.0000500000000000001-0.000838363585608384i</v>
      </c>
      <c r="V1829" t="str">
        <f t="shared" si="930"/>
        <v>0.00002-0.00938967215881388i</v>
      </c>
      <c r="W1829" t="str">
        <f t="shared" si="931"/>
        <v>0.0000422722714959298-0.000769836797065268i</v>
      </c>
      <c r="X1829" t="str">
        <f t="shared" si="932"/>
        <v>0.0000452246601213424-0.00076950007644705i</v>
      </c>
      <c r="Y1829" t="str">
        <f t="shared" si="933"/>
        <v>0.009+0.851999927653552i</v>
      </c>
      <c r="Z1829" t="str">
        <f t="shared" si="934"/>
        <v>-0.0108398290620988-0.00075272756922457i</v>
      </c>
      <c r="AA1829" t="str">
        <f t="shared" si="935"/>
        <v>0.149781194874355-14.0956488475098i</v>
      </c>
      <c r="AB1829" t="str">
        <f t="shared" si="936"/>
        <v>0.586319622480431-0.223837857218305i</v>
      </c>
      <c r="AC1829" t="str">
        <f t="shared" si="937"/>
        <v>0.899315288306213-0.851924276702783i</v>
      </c>
      <c r="AD1829" t="str">
        <f t="shared" si="938"/>
        <v>0.467878139080723+0.194324382422351i</v>
      </c>
      <c r="AE1829" t="str">
        <f t="shared" si="939"/>
        <v>-0.00492544572950608-0.00245862786237975i</v>
      </c>
      <c r="AF1829" t="str">
        <f t="shared" si="940"/>
        <v>-4.02728756218051-0.542710940727467i</v>
      </c>
      <c r="AG1829" t="str">
        <f t="shared" si="941"/>
        <v>1.01016933152598-0.0237687021256511i</v>
      </c>
      <c r="AH1829" t="str">
        <f t="shared" si="942"/>
        <v>0.0180127354161126+0.0128719350630911i</v>
      </c>
      <c r="AI1829">
        <f t="shared" si="943"/>
        <v>-33.096751136471198</v>
      </c>
      <c r="AJ1829">
        <f t="shared" si="944"/>
        <v>35.549672031442995</v>
      </c>
      <c r="AK1829"/>
      <c r="AL1829"/>
      <c r="AM1829"/>
      <c r="AN1829"/>
    </row>
    <row r="1830" spans="1:40" x14ac:dyDescent="0.35">
      <c r="A1830"/>
      <c r="B1830">
        <f t="shared" si="910"/>
        <v>169600</v>
      </c>
      <c r="C1830" s="237" t="str">
        <f t="shared" si="913"/>
        <v>-7.35388139909633E-07+0.00399661683852926i</v>
      </c>
      <c r="D1830" s="208" t="str">
        <f t="shared" si="914"/>
        <v>-1.648751157689+0.030640729095391i</v>
      </c>
      <c r="E1830" t="str">
        <f t="shared" si="915"/>
        <v>36500</v>
      </c>
      <c r="F1830" t="str">
        <f t="shared" si="916"/>
        <v>0.21505376344086</v>
      </c>
      <c r="G1830" t="str">
        <f t="shared" si="911"/>
        <v>0.21505376344086</v>
      </c>
      <c r="H1830" t="str">
        <f t="shared" si="917"/>
        <v>2.37870147352558+0.573074705513462i</v>
      </c>
      <c r="I1830" t="str">
        <f t="shared" si="918"/>
        <v>666.017642561036i</v>
      </c>
      <c r="J1830" t="str">
        <f t="shared" si="912"/>
        <v>-599.429211474185+145.703347627792i</v>
      </c>
      <c r="K1830" t="str">
        <f t="shared" si="919"/>
        <v>0.255005425392881-1.0491021898507i</v>
      </c>
      <c r="L1830" t="str">
        <f t="shared" si="920"/>
        <v>0.0788913478653684-0.275598698458002i</v>
      </c>
      <c r="M1830" t="str">
        <f t="shared" si="921"/>
        <v>0.333896773258249-1.3247008883087i</v>
      </c>
      <c r="N1830" t="str">
        <f t="shared" si="922"/>
        <v>-2.1154708255603i</v>
      </c>
      <c r="O1830" t="str">
        <f t="shared" si="923"/>
        <v>-0.518139718057074-0.855295991205229i</v>
      </c>
      <c r="P1830" t="str">
        <f t="shared" si="924"/>
        <v>1.51813971805707+0.855295991205229i</v>
      </c>
      <c r="Q1830" t="str">
        <f t="shared" si="925"/>
        <v>-1.51813971805707+1.26017483435507i</v>
      </c>
      <c r="R1830" t="str">
        <f t="shared" si="926"/>
        <v>-0.315179111243403-0.8250075804034i</v>
      </c>
      <c r="S1830" t="str">
        <f t="shared" si="927"/>
        <v>0.236210207123318i</v>
      </c>
      <c r="T1830" t="str">
        <f t="shared" si="928"/>
        <v>0.194875211445395-0.0744485231477475i</v>
      </c>
      <c r="U1830" t="str">
        <f t="shared" si="929"/>
        <v>0.0000499999999999998-0.000837869267456488i</v>
      </c>
      <c r="V1830" t="str">
        <f t="shared" si="930"/>
        <v>0.00002-0.00938413579551268i</v>
      </c>
      <c r="W1830" t="str">
        <f t="shared" si="931"/>
        <v>0.0000422722699487914-0.000769383109785937i</v>
      </c>
      <c r="X1830" t="str">
        <f t="shared" si="932"/>
        <v>0.0000452211692688066-0.000769046601039122i</v>
      </c>
      <c r="Y1830" t="str">
        <f t="shared" si="933"/>
        <v>0.009+0.852502582478126i</v>
      </c>
      <c r="Z1830" t="str">
        <f t="shared" si="934"/>
        <v>-0.0108270438251214-0.000752097939379142i</v>
      </c>
      <c r="AA1830" t="str">
        <f t="shared" si="935"/>
        <v>0.149604261618031-14.087324604414i</v>
      </c>
      <c r="AB1830" t="str">
        <f t="shared" si="936"/>
        <v>0.586216398579124-0.22395329193234i</v>
      </c>
      <c r="AC1830" t="str">
        <f t="shared" si="937"/>
        <v>0.899064639154213-0.851338665475663i</v>
      </c>
      <c r="AD1830" t="str">
        <f t="shared" si="938"/>
        <v>0.468142319410226+0.194195564949915i</v>
      </c>
      <c r="AE1830" t="str">
        <f t="shared" si="939"/>
        <v>-0.00492254332441311-0.00245465276612155i</v>
      </c>
      <c r="AF1830" t="str">
        <f t="shared" si="940"/>
        <v>-4.02745263121458-0.542433976418071i</v>
      </c>
      <c r="AG1830" t="str">
        <f t="shared" si="941"/>
        <v>1.0101567500073-0.0237682695963785i</v>
      </c>
      <c r="AH1830" t="str">
        <f t="shared" si="942"/>
        <v>0.0180054393722172+0.0128535602304219i</v>
      </c>
      <c r="AI1830">
        <f t="shared" si="943"/>
        <v>-33.103272874340064</v>
      </c>
      <c r="AJ1830">
        <f t="shared" si="944"/>
        <v>35.52193917650596</v>
      </c>
      <c r="AK1830"/>
      <c r="AL1830"/>
      <c r="AM1830"/>
      <c r="AN1830"/>
    </row>
    <row r="1831" spans="1:40" x14ac:dyDescent="0.35">
      <c r="A1831"/>
      <c r="B1831">
        <f t="shared" si="910"/>
        <v>169700</v>
      </c>
      <c r="C1831" s="237" t="str">
        <f t="shared" si="913"/>
        <v>-7.34521703325011E-07+0.00399426173153567i</v>
      </c>
      <c r="D1831" s="208" t="str">
        <f t="shared" si="914"/>
        <v>-1.64875115104632+0.0306226732751068i</v>
      </c>
      <c r="E1831" t="str">
        <f t="shared" si="915"/>
        <v>36500</v>
      </c>
      <c r="F1831" t="str">
        <f t="shared" si="916"/>
        <v>0.21505376344086</v>
      </c>
      <c r="G1831" t="str">
        <f t="shared" si="911"/>
        <v>0.21505376344086</v>
      </c>
      <c r="H1831" t="str">
        <f t="shared" si="917"/>
        <v>2.37886628220453+0.572779942239695i</v>
      </c>
      <c r="I1831" t="str">
        <f t="shared" si="918"/>
        <v>666.410341642735i</v>
      </c>
      <c r="J1831" t="str">
        <f t="shared" si="912"/>
        <v>-600.137473531736+145.789257620498i</v>
      </c>
      <c r="K1831" t="str">
        <f t="shared" si="919"/>
        <v>0.254720774133826-1.04855106843777i</v>
      </c>
      <c r="L1831" t="str">
        <f t="shared" si="920"/>
        <v>0.078805429800424-0.275460874915862i</v>
      </c>
      <c r="M1831" t="str">
        <f t="shared" si="921"/>
        <v>0.33352620393425-1.32401194335363i</v>
      </c>
      <c r="N1831" t="str">
        <f t="shared" si="922"/>
        <v>-2.1167181550565i</v>
      </c>
      <c r="O1831" t="str">
        <f t="shared" si="923"/>
        <v>-0.519206150629418-0.854649035071463i</v>
      </c>
      <c r="P1831" t="str">
        <f t="shared" si="924"/>
        <v>1.51920615062942+0.854649035071463i</v>
      </c>
      <c r="Q1831" t="str">
        <f t="shared" si="925"/>
        <v>-1.51920615062942+1.26206911998504i</v>
      </c>
      <c r="R1831" t="str">
        <f t="shared" si="926"/>
        <v>-0.315155698119571-0.824376144828417i</v>
      </c>
      <c r="S1831" t="str">
        <f t="shared" si="927"/>
        <v>0.236349482009594i</v>
      </c>
      <c r="T1831" t="str">
        <f t="shared" si="928"/>
        <v>0.194840874811262-0.0744868860029326i</v>
      </c>
      <c r="U1831" t="str">
        <f t="shared" si="929"/>
        <v>0.00005-0.000837375531883447i</v>
      </c>
      <c r="V1831" t="str">
        <f t="shared" si="930"/>
        <v>0.00002-0.00937860595709456i</v>
      </c>
      <c r="W1831" t="str">
        <f t="shared" si="931"/>
        <v>0.0000422722684007412-0.000768929957333078i</v>
      </c>
      <c r="X1831" t="str">
        <f t="shared" si="932"/>
        <v>0.0000452176845819053-0.000768593660184226i</v>
      </c>
      <c r="Y1831" t="str">
        <f t="shared" si="933"/>
        <v>0.009+0.853005237302701i</v>
      </c>
      <c r="Z1831" t="str">
        <f t="shared" si="934"/>
        <v>-0.0108142812056169-0.000751469380444276i</v>
      </c>
      <c r="AA1831" t="str">
        <f t="shared" si="935"/>
        <v>0.149427641897112-14.079010195065i</v>
      </c>
      <c r="AB1831" t="str">
        <f t="shared" si="936"/>
        <v>0.586113108387152-0.224068693653467i</v>
      </c>
      <c r="AC1831" t="str">
        <f t="shared" si="937"/>
        <v>0.898814453587634-0.850753536475457i</v>
      </c>
      <c r="AD1831" t="str">
        <f t="shared" si="938"/>
        <v>0.468406381586045+0.19406640746852i</v>
      </c>
      <c r="AE1831" t="str">
        <f t="shared" si="939"/>
        <v>-0.00491964336599158-0.00245068175629502i</v>
      </c>
      <c r="AF1831" t="str">
        <f t="shared" si="940"/>
        <v>-4.02761743325085-0.542157268964588i</v>
      </c>
      <c r="AG1831" t="str">
        <f t="shared" si="941"/>
        <v>1.01014416596095-0.0237678315968412i</v>
      </c>
      <c r="AH1831" t="str">
        <f t="shared" si="942"/>
        <v>0.0179981453312817+0.0128352034301409i</v>
      </c>
      <c r="AI1831">
        <f t="shared" si="943"/>
        <v>-33.109792718509304</v>
      </c>
      <c r="AJ1831">
        <f t="shared" si="944"/>
        <v>35.494199673362424</v>
      </c>
      <c r="AK1831"/>
      <c r="AL1831"/>
      <c r="AM1831"/>
      <c r="AN1831"/>
    </row>
    <row r="1832" spans="1:40" x14ac:dyDescent="0.35">
      <c r="A1832"/>
      <c r="B1832">
        <f t="shared" si="910"/>
        <v>169800</v>
      </c>
      <c r="C1832" s="237" t="str">
        <f t="shared" si="913"/>
        <v>-7.33656797096181E-07+0.00399190939851937i</v>
      </c>
      <c r="D1832" s="208" t="str">
        <f t="shared" si="914"/>
        <v>-1.64875114441537+0.0306046387219819i</v>
      </c>
      <c r="E1832" t="str">
        <f t="shared" si="915"/>
        <v>36500</v>
      </c>
      <c r="F1832" t="str">
        <f t="shared" si="916"/>
        <v>0.21505376344086</v>
      </c>
      <c r="G1832" t="str">
        <f t="shared" si="911"/>
        <v>0.21505376344086</v>
      </c>
      <c r="H1832" t="str">
        <f t="shared" si="917"/>
        <v>2.37903082443555+0.572485456781418i</v>
      </c>
      <c r="I1832" t="str">
        <f t="shared" si="918"/>
        <v>666.803040724433i</v>
      </c>
      <c r="J1832" t="str">
        <f t="shared" si="912"/>
        <v>-600.846153073553+145.875167613203i</v>
      </c>
      <c r="K1832" t="str">
        <f t="shared" si="919"/>
        <v>0.254436590425108-1.04800048602817i</v>
      </c>
      <c r="L1832" t="str">
        <f t="shared" si="920"/>
        <v>0.0787196481940624-0.275323174694186i</v>
      </c>
      <c r="M1832" t="str">
        <f t="shared" si="921"/>
        <v>0.33315623861917-1.32332366072236i</v>
      </c>
      <c r="N1832" t="str">
        <f t="shared" si="922"/>
        <v>-2.11796548455271i</v>
      </c>
      <c r="O1832" t="str">
        <f t="shared" si="923"/>
        <v>-0.520271775404916-0.85400074924851i</v>
      </c>
      <c r="P1832" t="str">
        <f t="shared" si="924"/>
        <v>1.52027177540492+0.85400074924851i</v>
      </c>
      <c r="Q1832" t="str">
        <f t="shared" si="925"/>
        <v>-1.52027177540492+1.2639647353042i</v>
      </c>
      <c r="R1832" t="str">
        <f t="shared" si="926"/>
        <v>-0.315132266151979-0.823745359797631i</v>
      </c>
      <c r="S1832" t="str">
        <f t="shared" si="927"/>
        <v>0.236488756895869i</v>
      </c>
      <c r="T1832" t="str">
        <f t="shared" si="928"/>
        <v>0.194806516137282-0.0745252378800596i</v>
      </c>
      <c r="U1832" t="str">
        <f t="shared" si="929"/>
        <v>0.0000500000000000002-0.000836882377859961i</v>
      </c>
      <c r="V1832" t="str">
        <f t="shared" si="930"/>
        <v>0.00002-0.00937308263203156i</v>
      </c>
      <c r="W1832" t="str">
        <f t="shared" si="931"/>
        <v>0.0000422722668517786-0.000768477338761759i</v>
      </c>
      <c r="X1832" t="str">
        <f t="shared" si="932"/>
        <v>0.0000452142060461156-0.000768141252937956i</v>
      </c>
      <c r="Y1832" t="str">
        <f t="shared" si="933"/>
        <v>0.009+0.853507892127275i</v>
      </c>
      <c r="Z1832" t="str">
        <f t="shared" si="934"/>
        <v>-0.0108015411502555-0.000750841889751688i</v>
      </c>
      <c r="AA1832" t="str">
        <f t="shared" si="935"/>
        <v>0.14925133497074-14.070705602034i</v>
      </c>
      <c r="AB1832" t="str">
        <f t="shared" si="936"/>
        <v>0.586009751895728-0.224184062350807i</v>
      </c>
      <c r="AC1832" t="str">
        <f t="shared" si="937"/>
        <v>0.898564730670054-0.850168889068817i</v>
      </c>
      <c r="AD1832" t="str">
        <f t="shared" si="938"/>
        <v>0.468670325185745+0.193936910056475i</v>
      </c>
      <c r="AE1832" t="str">
        <f t="shared" si="939"/>
        <v>-0.00491674584735804-0.00244671482716141i</v>
      </c>
      <c r="AF1832" t="str">
        <f t="shared" si="940"/>
        <v>-4.02778196885092-0.541880818059436i</v>
      </c>
      <c r="AG1832" t="str">
        <f t="shared" si="941"/>
        <v>1.01013157939525-0.0237673881150871i</v>
      </c>
      <c r="AH1832" t="str">
        <f t="shared" si="942"/>
        <v>0.0179908532826542+0.0128168646365447i</v>
      </c>
      <c r="AI1832">
        <f t="shared" si="943"/>
        <v>-33.116310673436899</v>
      </c>
      <c r="AJ1832">
        <f t="shared" si="944"/>
        <v>35.466453527374881</v>
      </c>
      <c r="AK1832"/>
      <c r="AL1832"/>
      <c r="AM1832"/>
      <c r="AN1832"/>
    </row>
    <row r="1833" spans="1:40" x14ac:dyDescent="0.35">
      <c r="A1833"/>
      <c r="B1833">
        <f t="shared" si="910"/>
        <v>169900</v>
      </c>
      <c r="C1833" s="237" t="str">
        <f t="shared" si="913"/>
        <v>-7.32793417621274E-07+0.00398955983458231i</v>
      </c>
      <c r="D1833" s="208" t="str">
        <f t="shared" si="914"/>
        <v>-1.64875113779613+0.0305866253984644i</v>
      </c>
      <c r="E1833" t="str">
        <f t="shared" si="915"/>
        <v>36500</v>
      </c>
      <c r="F1833" t="str">
        <f t="shared" si="916"/>
        <v>0.21505376344086</v>
      </c>
      <c r="G1833" t="str">
        <f t="shared" si="911"/>
        <v>0.21505376344086</v>
      </c>
      <c r="H1833" t="str">
        <f t="shared" si="917"/>
        <v>2.37919510077882+0.572191248793849i</v>
      </c>
      <c r="I1833" t="str">
        <f t="shared" si="918"/>
        <v>667.195739806132i</v>
      </c>
      <c r="J1833" t="str">
        <f t="shared" si="912"/>
        <v>-601.555250099636+145.961077605907i</v>
      </c>
      <c r="K1833" t="str">
        <f t="shared" si="919"/>
        <v>0.254152873263296-1.04745044190641i</v>
      </c>
      <c r="L1833" t="str">
        <f t="shared" si="920"/>
        <v>0.0786340027659969-0.275185597655311i</v>
      </c>
      <c r="M1833" t="str">
        <f t="shared" si="921"/>
        <v>0.332786876029293-1.32263603956172i</v>
      </c>
      <c r="N1833" t="str">
        <f t="shared" si="922"/>
        <v>-2.11921281404891i</v>
      </c>
      <c r="O1833" t="str">
        <f t="shared" si="923"/>
        <v>-0.521336590725622-0.853351134745004i</v>
      </c>
      <c r="P1833" t="str">
        <f t="shared" si="924"/>
        <v>1.52133659072562+0.853351134745004i</v>
      </c>
      <c r="Q1833" t="str">
        <f t="shared" si="925"/>
        <v>-1.52133659072562+1.26586167930391i</v>
      </c>
      <c r="R1833" t="str">
        <f t="shared" si="926"/>
        <v>-0.315108815330491-0.823115224150006i</v>
      </c>
      <c r="S1833" t="str">
        <f t="shared" si="927"/>
        <v>0.236628031782145i</v>
      </c>
      <c r="T1833" t="str">
        <f t="shared" si="928"/>
        <v>0.194772135420535-0.0745635787688575i</v>
      </c>
      <c r="U1833" t="str">
        <f t="shared" si="929"/>
        <v>0.00005-0.000836389804359157i</v>
      </c>
      <c r="V1833" t="str">
        <f t="shared" si="930"/>
        <v>0.00002-0.00936756580882258i</v>
      </c>
      <c r="W1833" t="str">
        <f t="shared" si="931"/>
        <v>0.0000422722653019033-0.000768025253129276i</v>
      </c>
      <c r="X1833" t="str">
        <f t="shared" si="932"/>
        <v>0.0000452107336469581-0.000767689378358151i</v>
      </c>
      <c r="Y1833" t="str">
        <f t="shared" si="933"/>
        <v>0.009+0.854010546951849i</v>
      </c>
      <c r="Z1833" t="str">
        <f t="shared" si="934"/>
        <v>-0.0107888236058649-0.000750215464641678i</v>
      </c>
      <c r="AA1833" t="str">
        <f t="shared" si="935"/>
        <v>0.149075340100246-14.0624108079336i</v>
      </c>
      <c r="AB1833" t="str">
        <f t="shared" si="936"/>
        <v>0.585906329096068-0.224299397993461i</v>
      </c>
      <c r="AC1833" t="str">
        <f t="shared" si="937"/>
        <v>0.898315469467522-0.849584722623264i</v>
      </c>
      <c r="AD1833" t="str">
        <f t="shared" si="938"/>
        <v>0.468934149786877+0.193807072792587i</v>
      </c>
      <c r="AE1833" t="str">
        <f t="shared" si="939"/>
        <v>-0.00491385076165091-0.00244275197299695i</v>
      </c>
      <c r="AF1833" t="str">
        <f t="shared" si="940"/>
        <v>-4.02794623857495-0.541604623395385i</v>
      </c>
      <c r="AG1833" t="str">
        <f t="shared" si="941"/>
        <v>1.0101189903185-0.0237669391391919i</v>
      </c>
      <c r="AH1833" t="str">
        <f t="shared" si="942"/>
        <v>0.0179835632157199+0.0127985438239976i</v>
      </c>
      <c r="AI1833">
        <f t="shared" si="943"/>
        <v>-33.122826743573832</v>
      </c>
      <c r="AJ1833">
        <f t="shared" si="944"/>
        <v>35.438700743892049</v>
      </c>
      <c r="AK1833"/>
      <c r="AL1833"/>
      <c r="AM1833"/>
      <c r="AN1833"/>
    </row>
    <row r="1834" spans="1:40" x14ac:dyDescent="0.35">
      <c r="A1834"/>
      <c r="B1834">
        <f t="shared" si="910"/>
        <v>170000</v>
      </c>
      <c r="C1834" s="237" t="str">
        <f t="shared" si="913"/>
        <v>-7.31931561308972E-07+0.00398721303483783i</v>
      </c>
      <c r="D1834" s="208" t="str">
        <f t="shared" si="914"/>
        <v>-1.64875113118856+0.03056863326709i</v>
      </c>
      <c r="E1834" t="str">
        <f t="shared" si="915"/>
        <v>36500</v>
      </c>
      <c r="F1834" t="str">
        <f t="shared" si="916"/>
        <v>0.21505376344086</v>
      </c>
      <c r="G1834" t="str">
        <f t="shared" si="911"/>
        <v>0.21505376344086</v>
      </c>
      <c r="H1834" t="str">
        <f t="shared" si="917"/>
        <v>2.37935911179308+0.571897317932635i</v>
      </c>
      <c r="I1834" t="str">
        <f t="shared" si="918"/>
        <v>667.588438887831i</v>
      </c>
      <c r="J1834" t="str">
        <f t="shared" si="912"/>
        <v>-602.264764609985+146.046987598613i</v>
      </c>
      <c r="K1834" t="str">
        <f t="shared" si="919"/>
        <v>0.253869621647597-1.04690093535807i</v>
      </c>
      <c r="L1834" t="str">
        <f t="shared" si="920"/>
        <v>0.0785484932366357-0.275048143661705i</v>
      </c>
      <c r="M1834" t="str">
        <f t="shared" si="921"/>
        <v>0.332418114884233-1.32194907901977i</v>
      </c>
      <c r="N1834" t="str">
        <f t="shared" si="922"/>
        <v>-2.12046014354511i</v>
      </c>
      <c r="O1834" t="str">
        <f t="shared" si="923"/>
        <v>-0.522400594934869-0.85270019257163i</v>
      </c>
      <c r="P1834" t="str">
        <f t="shared" si="924"/>
        <v>1.52240059493487+0.85270019257163i</v>
      </c>
      <c r="Q1834" t="str">
        <f t="shared" si="925"/>
        <v>-1.52240059493487+1.26775995097348i</v>
      </c>
      <c r="R1834" t="str">
        <f t="shared" si="926"/>
        <v>-0.31508534564498-0.822485736727225i</v>
      </c>
      <c r="S1834" t="str">
        <f t="shared" si="927"/>
        <v>0.23676730666842i</v>
      </c>
      <c r="T1834" t="str">
        <f t="shared" si="928"/>
        <v>0.194737732658096-0.0746019086590501i</v>
      </c>
      <c r="U1834" t="str">
        <f t="shared" si="929"/>
        <v>0.0000500000000000002-0.000835897810356595i</v>
      </c>
      <c r="V1834" t="str">
        <f t="shared" si="930"/>
        <v>0.00002-0.00936205547599384i</v>
      </c>
      <c r="W1834" t="str">
        <f t="shared" si="931"/>
        <v>0.000042272263751116-0.00076757369949516i</v>
      </c>
      <c r="X1834" t="str">
        <f t="shared" si="932"/>
        <v>0.0000452072673699968-0.00076723803550488i</v>
      </c>
      <c r="Y1834" t="str">
        <f t="shared" si="933"/>
        <v>0.009+0.854513201776424i</v>
      </c>
      <c r="Z1834" t="str">
        <f t="shared" si="934"/>
        <v>-0.0107761285194294-0.000749590102463104i</v>
      </c>
      <c r="AA1834" t="str">
        <f t="shared" si="935"/>
        <v>0.148899656549142-14.0541257954171i</v>
      </c>
      <c r="AB1834" t="str">
        <f t="shared" si="936"/>
        <v>0.585802839979373-0.224414700550518i</v>
      </c>
      <c r="AC1834" t="str">
        <f t="shared" si="937"/>
        <v>0.898066669048518-0.849001036507211i</v>
      </c>
      <c r="AD1834" t="str">
        <f t="shared" si="938"/>
        <v>0.469197854966964+0.193676895756163i</v>
      </c>
      <c r="AE1834" t="str">
        <f t="shared" si="939"/>
        <v>-0.00491095810202998-0.00243879318809269i</v>
      </c>
      <c r="AF1834" t="str">
        <f t="shared" si="940"/>
        <v>-4.02811024298164-0.541328684665545i</v>
      </c>
      <c r="AG1834" t="str">
        <f t="shared" si="941"/>
        <v>1.01010639873901-0.0237664846572573i</v>
      </c>
      <c r="AH1834" t="str">
        <f t="shared" si="942"/>
        <v>0.0179762751198987+0.0127802409669288i</v>
      </c>
      <c r="AI1834">
        <f t="shared" si="943"/>
        <v>-33.129340933365391</v>
      </c>
      <c r="AJ1834">
        <f t="shared" si="944"/>
        <v>35.410941328246885</v>
      </c>
      <c r="AK1834"/>
      <c r="AL1834"/>
      <c r="AM1834"/>
      <c r="AN1834"/>
    </row>
    <row r="1835" spans="1:40" x14ac:dyDescent="0.35">
      <c r="A1835"/>
      <c r="B1835">
        <f t="shared" si="910"/>
        <v>170100</v>
      </c>
      <c r="C1835" s="237" t="str">
        <f t="shared" si="913"/>
        <v>-7.31071224578523E-07+0.00398486899441083i</v>
      </c>
      <c r="D1835" s="208" t="str">
        <f t="shared" si="914"/>
        <v>-1.64875112459265+0.030550662290483i</v>
      </c>
      <c r="E1835" t="str">
        <f t="shared" si="915"/>
        <v>36500</v>
      </c>
      <c r="F1835" t="str">
        <f t="shared" si="916"/>
        <v>0.21505376344086</v>
      </c>
      <c r="G1835" t="str">
        <f t="shared" si="911"/>
        <v>0.21505376344086</v>
      </c>
      <c r="H1835" t="str">
        <f t="shared" si="917"/>
        <v>2.37952285803568+0.571603663853876i</v>
      </c>
      <c r="I1835" t="str">
        <f t="shared" si="918"/>
        <v>667.98113796953i</v>
      </c>
      <c r="J1835" t="str">
        <f t="shared" si="912"/>
        <v>-602.974696604601+146.132897591318i</v>
      </c>
      <c r="K1835" t="str">
        <f t="shared" si="919"/>
        <v>0.253586834579835-1.04635196566979i</v>
      </c>
      <c r="L1835" t="str">
        <f t="shared" si="920"/>
        <v>0.0784631193270791-0.274910812575956i</v>
      </c>
      <c r="M1835" t="str">
        <f t="shared" si="921"/>
        <v>0.332049953906914-1.32126277824575i</v>
      </c>
      <c r="N1835" t="str">
        <f t="shared" si="922"/>
        <v>-2.12170747304132i</v>
      </c>
      <c r="O1835" t="str">
        <f t="shared" si="923"/>
        <v>-0.523463786377257-0.852047923741139i</v>
      </c>
      <c r="P1835" t="str">
        <f t="shared" si="924"/>
        <v>1.52346378637726+0.852047923741139i</v>
      </c>
      <c r="Q1835" t="str">
        <f t="shared" si="925"/>
        <v>-1.52346378637726+1.26965954930018i</v>
      </c>
      <c r="R1835" t="str">
        <f t="shared" si="926"/>
        <v>-0.315061857085285-0.821856896373687i</v>
      </c>
      <c r="S1835" t="str">
        <f t="shared" si="927"/>
        <v>0.236906581554696i</v>
      </c>
      <c r="T1835" t="str">
        <f t="shared" si="928"/>
        <v>0.194703307847042-0.074640227540349i</v>
      </c>
      <c r="U1835" t="str">
        <f t="shared" si="929"/>
        <v>0.0000499999999999999-0.000835406394830221i</v>
      </c>
      <c r="V1835" t="str">
        <f t="shared" si="930"/>
        <v>0.00002-0.00935655162209847i</v>
      </c>
      <c r="W1835" t="str">
        <f t="shared" si="931"/>
        <v>0.0000422722621994158-0.000767122676921128i</v>
      </c>
      <c r="X1835" t="str">
        <f t="shared" si="932"/>
        <v>0.0000452038072008364-0.000766787223440395i</v>
      </c>
      <c r="Y1835" t="str">
        <f t="shared" si="933"/>
        <v>0.009+0.855015856600998i</v>
      </c>
      <c r="Z1835" t="str">
        <f t="shared" si="934"/>
        <v>-0.0107634558380889-0.000748965800573298i</v>
      </c>
      <c r="AA1835" t="str">
        <f t="shared" si="935"/>
        <v>0.148724283583112-14.045850547179i</v>
      </c>
      <c r="AB1835" t="str">
        <f t="shared" si="936"/>
        <v>0.585699284536851-0.224529969991028i</v>
      </c>
      <c r="AC1835" t="str">
        <f t="shared" si="937"/>
        <v>0.897818328483993-0.848417830089949i</v>
      </c>
      <c r="AD1835" t="str">
        <f t="shared" si="938"/>
        <v>0.469461440303502+0.193546379027023i</v>
      </c>
      <c r="AE1835" t="str">
        <f t="shared" si="939"/>
        <v>-0.00490806786167635-0.0024348384667546i</v>
      </c>
      <c r="AF1835" t="str">
        <f t="shared" si="940"/>
        <v>-4.02827398262833-0.541053001563393i</v>
      </c>
      <c r="AG1835" t="str">
        <f t="shared" si="941"/>
        <v>1.01009380466511-0.0237660246574119i</v>
      </c>
      <c r="AH1835" t="str">
        <f t="shared" si="942"/>
        <v>0.0179689889846455+0.012761956039834i</v>
      </c>
      <c r="AI1835">
        <f t="shared" si="943"/>
        <v>-33.135853247250687</v>
      </c>
      <c r="AJ1835">
        <f t="shared" si="944"/>
        <v>35.383175285759769</v>
      </c>
      <c r="AK1835"/>
      <c r="AL1835"/>
      <c r="AM1835"/>
      <c r="AN1835"/>
    </row>
    <row r="1836" spans="1:40" x14ac:dyDescent="0.35">
      <c r="A1836"/>
      <c r="B1836">
        <f t="shared" si="910"/>
        <v>170200</v>
      </c>
      <c r="C1836" s="237" t="str">
        <f t="shared" si="913"/>
        <v>-7.30212403859692E-07+0.00398252770843762i</v>
      </c>
      <c r="D1836" s="208" t="str">
        <f t="shared" si="914"/>
        <v>-1.64875111800836+0.0305327124313551i</v>
      </c>
      <c r="E1836" t="str">
        <f t="shared" si="915"/>
        <v>36500</v>
      </c>
      <c r="F1836" t="str">
        <f t="shared" si="916"/>
        <v>0.21505376344086</v>
      </c>
      <c r="G1836" t="str">
        <f t="shared" si="911"/>
        <v>0.21505376344086</v>
      </c>
      <c r="H1836" t="str">
        <f t="shared" si="917"/>
        <v>2.37968634006252+0.571310286214099i</v>
      </c>
      <c r="I1836" t="str">
        <f t="shared" si="918"/>
        <v>668.373837051229i</v>
      </c>
      <c r="J1836" t="str">
        <f t="shared" si="912"/>
        <v>-603.685046083482+146.218807584023i</v>
      </c>
      <c r="K1836" t="str">
        <f t="shared" si="919"/>
        <v>0.253304511064459-1.04580353212928i</v>
      </c>
      <c r="L1836" t="str">
        <f t="shared" si="920"/>
        <v>0.0783778807591206-0.27477360426078i</v>
      </c>
      <c r="M1836" t="str">
        <f t="shared" si="921"/>
        <v>0.33168239182358-1.32057713639006i</v>
      </c>
      <c r="N1836" t="str">
        <f t="shared" si="922"/>
        <v>-2.12295480253752i</v>
      </c>
      <c r="O1836" t="str">
        <f t="shared" si="923"/>
        <v>-0.524526163398623-0.85139432926836i</v>
      </c>
      <c r="P1836" t="str">
        <f t="shared" si="924"/>
        <v>1.52452616339862+0.85139432926836i</v>
      </c>
      <c r="Q1836" t="str">
        <f t="shared" si="925"/>
        <v>-1.52452616339862+1.27156047326916i</v>
      </c>
      <c r="R1836" t="str">
        <f t="shared" si="926"/>
        <v>-0.315038349641244-0.821228701936522i</v>
      </c>
      <c r="S1836" t="str">
        <f t="shared" si="927"/>
        <v>0.237045856440971i</v>
      </c>
      <c r="T1836" t="str">
        <f t="shared" si="928"/>
        <v>0.19466886098445-0.0746785354024588i</v>
      </c>
      <c r="U1836" t="str">
        <f t="shared" si="929"/>
        <v>0.0000500000000000001-0.000834915556760405i</v>
      </c>
      <c r="V1836" t="str">
        <f t="shared" si="930"/>
        <v>0.00002-0.00935105423571649i</v>
      </c>
      <c r="W1836" t="str">
        <f t="shared" si="931"/>
        <v>0.0000422722606468039-0.000766672184471135i</v>
      </c>
      <c r="X1836" t="str">
        <f t="shared" si="932"/>
        <v>0.0000452003531251262-0.000766336941229173i</v>
      </c>
      <c r="Y1836" t="str">
        <f t="shared" si="933"/>
        <v>0.009+0.855518511425572i</v>
      </c>
      <c r="Z1836" t="str">
        <f t="shared" si="934"/>
        <v>-0.0107508055091395-0.000748342556338099i</v>
      </c>
      <c r="AA1836" t="str">
        <f t="shared" si="935"/>
        <v>0.148549220470006-14.0375850459546i</v>
      </c>
      <c r="AB1836" t="str">
        <f t="shared" si="936"/>
        <v>0.585595662759708-0.224645206284021i</v>
      </c>
      <c r="AC1836" t="str">
        <f t="shared" si="937"/>
        <v>0.897570446847348-0.84783510274164i</v>
      </c>
      <c r="AD1836" t="str">
        <f t="shared" si="938"/>
        <v>0.469724905373963+0.19341552268548i</v>
      </c>
      <c r="AE1836" t="str">
        <f t="shared" si="939"/>
        <v>-0.00490518003379252-0.00243088780330338i</v>
      </c>
      <c r="AF1836" t="str">
        <f t="shared" si="940"/>
        <v>-4.02843745807088-0.540777573782744i</v>
      </c>
      <c r="AG1836" t="str">
        <f t="shared" si="941"/>
        <v>1.01008120810511-0.0237655591278111i</v>
      </c>
      <c r="AH1836" t="str">
        <f t="shared" si="942"/>
        <v>0.0179617047994504+0.0127436890172746i</v>
      </c>
      <c r="AI1836">
        <f t="shared" si="943"/>
        <v>-33.142363689662659</v>
      </c>
      <c r="AJ1836">
        <f t="shared" si="944"/>
        <v>35.355402621736793</v>
      </c>
      <c r="AK1836"/>
      <c r="AL1836"/>
      <c r="AM1836"/>
      <c r="AN1836"/>
    </row>
    <row r="1837" spans="1:40" x14ac:dyDescent="0.35">
      <c r="A1837"/>
      <c r="B1837">
        <f t="shared" si="910"/>
        <v>170300</v>
      </c>
      <c r="C1837" s="237" t="str">
        <f t="shared" si="913"/>
        <v>-7.29355095592708E-07+0.00398018917206596i</v>
      </c>
      <c r="D1837" s="208" t="str">
        <f t="shared" si="914"/>
        <v>-1.64875111143566+0.0305147836525057i</v>
      </c>
      <c r="E1837" t="str">
        <f t="shared" si="915"/>
        <v>36500</v>
      </c>
      <c r="F1837" t="str">
        <f t="shared" si="916"/>
        <v>0.21505376344086</v>
      </c>
      <c r="G1837" t="str">
        <f t="shared" si="911"/>
        <v>0.21505376344086</v>
      </c>
      <c r="H1837" t="str">
        <f t="shared" si="917"/>
        <v>2.37984955842805+0.57101718467027i</v>
      </c>
      <c r="I1837" t="str">
        <f t="shared" si="918"/>
        <v>668.766536132927i</v>
      </c>
      <c r="J1837" t="str">
        <f t="shared" si="912"/>
        <v>-604.39581304663+146.304717576728i</v>
      </c>
      <c r="K1837" t="str">
        <f t="shared" si="919"/>
        <v>0.253022650108522-1.04525563402529i</v>
      </c>
      <c r="L1837" t="str">
        <f t="shared" si="920"/>
        <v>0.0782927772552413-0.27463651857902i</v>
      </c>
      <c r="M1837" t="str">
        <f t="shared" si="921"/>
        <v>0.331315427363763-1.31989215260431i</v>
      </c>
      <c r="N1837" t="str">
        <f t="shared" si="922"/>
        <v>-2.12420213203372i</v>
      </c>
      <c r="O1837" t="str">
        <f t="shared" si="923"/>
        <v>-0.525587724346097-0.850739410170172i</v>
      </c>
      <c r="P1837" t="str">
        <f t="shared" si="924"/>
        <v>1.5255877243461+0.850739410170172i</v>
      </c>
      <c r="Q1837" t="str">
        <f t="shared" si="925"/>
        <v>-1.5255877243461+1.27346272186355i</v>
      </c>
      <c r="R1837" t="str">
        <f t="shared" si="926"/>
        <v>-0.315014823302695-0.82060115226555i</v>
      </c>
      <c r="S1837" t="str">
        <f t="shared" si="927"/>
        <v>0.237185131327247i</v>
      </c>
      <c r="T1837" t="str">
        <f t="shared" si="928"/>
        <v>0.194634392067395-0.0747168322350792i</v>
      </c>
      <c r="U1837" t="str">
        <f t="shared" si="929"/>
        <v>0.0000499999999999998-0.00083442529512989i</v>
      </c>
      <c r="V1837" t="str">
        <f t="shared" si="930"/>
        <v>0.00002-0.00934556330545484i</v>
      </c>
      <c r="W1837" t="str">
        <f t="shared" si="931"/>
        <v>0.0000422722590932794-0.000766222221211303i</v>
      </c>
      <c r="X1837" t="str">
        <f t="shared" si="932"/>
        <v>0.0000451969051285556-0.000765887187937885i</v>
      </c>
      <c r="Y1837" t="str">
        <f t="shared" si="933"/>
        <v>0.009+0.856021166250147i</v>
      </c>
      <c r="Z1837" t="str">
        <f t="shared" si="934"/>
        <v>-0.0107381774800316-0.00074772036713176i</v>
      </c>
      <c r="AA1837" t="str">
        <f t="shared" si="935"/>
        <v>0.148374466479832-14.0293292745197i</v>
      </c>
      <c r="AB1837" t="str">
        <f t="shared" si="936"/>
        <v>0.585491974639146-0.224760409398513i</v>
      </c>
      <c r="AC1837" t="str">
        <f t="shared" si="937"/>
        <v>0.897323023214393-0.847252853833333i</v>
      </c>
      <c r="AD1837" t="str">
        <f t="shared" si="938"/>
        <v>0.469988249755804+0.19328432681236i</v>
      </c>
      <c r="AE1837" t="str">
        <f t="shared" si="939"/>
        <v>-0.00490229461160227-0.00242694119207456i</v>
      </c>
      <c r="AF1837" t="str">
        <f t="shared" si="940"/>
        <v>-4.02860066986371-0.540502401017764i</v>
      </c>
      <c r="AG1837" t="str">
        <f t="shared" si="941"/>
        <v>1.01006860906735-0.023765088056637i</v>
      </c>
      <c r="AH1837" t="str">
        <f t="shared" si="942"/>
        <v>0.0179544225538382+0.0127254398738768i</v>
      </c>
      <c r="AI1837">
        <f t="shared" si="943"/>
        <v>-33.148872265028437</v>
      </c>
      <c r="AJ1837">
        <f t="shared" si="944"/>
        <v>35.327623341468907</v>
      </c>
      <c r="AK1837"/>
      <c r="AL1837"/>
      <c r="AM1837"/>
      <c r="AN1837"/>
    </row>
    <row r="1838" spans="1:40" x14ac:dyDescent="0.35">
      <c r="A1838"/>
      <c r="B1838">
        <f t="shared" si="910"/>
        <v>170400</v>
      </c>
      <c r="C1838" s="237" t="str">
        <f t="shared" si="913"/>
        <v>-7.28499296228283E-07+0.00397785338045505i</v>
      </c>
      <c r="D1838" s="208" t="str">
        <f t="shared" si="914"/>
        <v>-1.64875110487453+0.0304968759168221i</v>
      </c>
      <c r="E1838" t="str">
        <f t="shared" si="915"/>
        <v>36500</v>
      </c>
      <c r="F1838" t="str">
        <f t="shared" si="916"/>
        <v>0.21505376344086</v>
      </c>
      <c r="G1838" t="str">
        <f t="shared" si="911"/>
        <v>0.21505376344086</v>
      </c>
      <c r="H1838" t="str">
        <f t="shared" si="917"/>
        <v>2.38001251368536+0.570724358879796i</v>
      </c>
      <c r="I1838" t="str">
        <f t="shared" si="918"/>
        <v>669.159235214626i</v>
      </c>
      <c r="J1838" t="str">
        <f t="shared" si="912"/>
        <v>-605.106997494044+146.390627569433i</v>
      </c>
      <c r="K1838" t="str">
        <f t="shared" si="919"/>
        <v>0.252741250721683-1.04470827064765i</v>
      </c>
      <c r="L1838" t="str">
        <f t="shared" si="920"/>
        <v>0.0782078085386108-0.274499555393643i</v>
      </c>
      <c r="M1838" t="str">
        <f t="shared" si="921"/>
        <v>0.330949059260294-1.31920782604129i</v>
      </c>
      <c r="N1838" t="str">
        <f t="shared" si="922"/>
        <v>-2.12544946152992i</v>
      </c>
      <c r="O1838" t="str">
        <f t="shared" si="923"/>
        <v>-0.526648467568069-0.850083167465516i</v>
      </c>
      <c r="P1838" t="str">
        <f t="shared" si="924"/>
        <v>1.52664846756807+0.850083167465516i</v>
      </c>
      <c r="Q1838" t="str">
        <f t="shared" si="925"/>
        <v>-1.52664846756807+1.2753662940644i</v>
      </c>
      <c r="R1838" t="str">
        <f t="shared" si="926"/>
        <v>-0.314991278059453-0.819974246213294i</v>
      </c>
      <c r="S1838" t="str">
        <f t="shared" si="927"/>
        <v>0.237324406213522i</v>
      </c>
      <c r="T1838" t="str">
        <f t="shared" si="928"/>
        <v>0.19459990109295-0.0747551180278981i</v>
      </c>
      <c r="U1838" t="str">
        <f t="shared" si="929"/>
        <v>0.00005-0.000833935608923831i</v>
      </c>
      <c r="V1838" t="str">
        <f t="shared" si="930"/>
        <v>0.00002-0.00934007881994692i</v>
      </c>
      <c r="W1838" t="str">
        <f t="shared" si="931"/>
        <v>0.0000422722575388428-0.000765772786209968i</v>
      </c>
      <c r="X1838" t="str">
        <f t="shared" si="932"/>
        <v>0.000045193463196857-0.000765437962635383i</v>
      </c>
      <c r="Y1838" t="str">
        <f t="shared" si="933"/>
        <v>0.009+0.856523821074721i</v>
      </c>
      <c r="Z1838" t="str">
        <f t="shared" si="934"/>
        <v>-0.0107255716983702-0.000747099230336948i</v>
      </c>
      <c r="AA1838" t="str">
        <f t="shared" si="935"/>
        <v>0.148200020884747-14.0210832156911i</v>
      </c>
      <c r="AB1838" t="str">
        <f t="shared" si="936"/>
        <v>0.58538822016636-0.224875579303482i</v>
      </c>
      <c r="AC1838" t="str">
        <f t="shared" si="937"/>
        <v>0.897076056663392-0.846671082736945i</v>
      </c>
      <c r="AD1838" t="str">
        <f t="shared" si="938"/>
        <v>0.470251473026449+0.193152791488985i</v>
      </c>
      <c r="AE1838" t="str">
        <f t="shared" si="939"/>
        <v>-0.00489941158835049-0.00242299862741832i</v>
      </c>
      <c r="AF1838" t="str">
        <f t="shared" si="940"/>
        <v>-4.02876361855989-0.540227482962974i</v>
      </c>
      <c r="AG1838" t="str">
        <f t="shared" si="941"/>
        <v>1.01005600756018-0.0237646114320986i</v>
      </c>
      <c r="AH1838" t="str">
        <f t="shared" si="942"/>
        <v>0.0179471422373683+0.0127072085843325i</v>
      </c>
      <c r="AI1838">
        <f t="shared" si="943"/>
        <v>-33.155378977769054</v>
      </c>
      <c r="AJ1838">
        <f t="shared" si="944"/>
        <v>35.299837450234214</v>
      </c>
      <c r="AK1838"/>
      <c r="AL1838"/>
      <c r="AM1838"/>
      <c r="AN1838"/>
    </row>
    <row r="1839" spans="1:40" x14ac:dyDescent="0.35">
      <c r="A1839"/>
      <c r="B1839">
        <f t="shared" si="910"/>
        <v>170500</v>
      </c>
      <c r="C1839" s="237" t="str">
        <f t="shared" si="913"/>
        <v>-7.27645002227497E-07+0.00397552032877538i</v>
      </c>
      <c r="D1839" s="208" t="str">
        <f t="shared" si="914"/>
        <v>-1.64875109832494+0.0304789891872779i</v>
      </c>
      <c r="E1839" t="str">
        <f t="shared" si="915"/>
        <v>36500</v>
      </c>
      <c r="F1839" t="str">
        <f t="shared" si="916"/>
        <v>0.21505376344086</v>
      </c>
      <c r="G1839" t="str">
        <f t="shared" si="911"/>
        <v>0.21505376344086</v>
      </c>
      <c r="H1839" t="str">
        <f t="shared" si="917"/>
        <v>2.3801752063861+0.570431808500523i</v>
      </c>
      <c r="I1839" t="str">
        <f t="shared" si="918"/>
        <v>669.551934296325i</v>
      </c>
      <c r="J1839" t="str">
        <f t="shared" si="912"/>
        <v>-605.818599425724+146.476537562138i</v>
      </c>
      <c r="K1839" t="str">
        <f t="shared" si="919"/>
        <v>0.252460311916189-1.04416144128725i</v>
      </c>
      <c r="L1839" t="str">
        <f t="shared" si="920"/>
        <v>0.0781229743330843-0.274362714567745i</v>
      </c>
      <c r="M1839" t="str">
        <f t="shared" si="921"/>
        <v>0.330583286249273-1.31852415585499i</v>
      </c>
      <c r="N1839" t="str">
        <f t="shared" si="922"/>
        <v>-2.12669679102613i</v>
      </c>
      <c r="O1839" t="str">
        <f t="shared" si="923"/>
        <v>-0.527708391414211-0.849425602175391i</v>
      </c>
      <c r="P1839" t="str">
        <f t="shared" si="924"/>
        <v>1.52770839141421+0.849425602175391i</v>
      </c>
      <c r="Q1839" t="str">
        <f t="shared" si="925"/>
        <v>-1.52770839141421+1.27727118885074i</v>
      </c>
      <c r="R1839" t="str">
        <f t="shared" si="926"/>
        <v>-0.314967713901322-0.81934798263496i</v>
      </c>
      <c r="S1839" t="str">
        <f t="shared" si="927"/>
        <v>0.237463681099797i</v>
      </c>
      <c r="T1839" t="str">
        <f t="shared" si="928"/>
        <v>0.19456538805819-0.0747933927705956i</v>
      </c>
      <c r="U1839" t="str">
        <f t="shared" si="929"/>
        <v>0.0000500000000000002-0.000833446497129744i</v>
      </c>
      <c r="V1839" t="str">
        <f t="shared" si="930"/>
        <v>0.00002-0.0093346007678531i</v>
      </c>
      <c r="W1839" t="str">
        <f t="shared" si="931"/>
        <v>0.0000422722559834938-0.000765323878537635i</v>
      </c>
      <c r="X1839" t="str">
        <f t="shared" si="932"/>
        <v>0.0000451900273158041-0.000764989264392705i</v>
      </c>
      <c r="Y1839" t="str">
        <f t="shared" si="933"/>
        <v>0.009+0.857026475899295i</v>
      </c>
      <c r="Z1839" t="str">
        <f t="shared" si="934"/>
        <v>-0.010712988111914-0.000746479143344706i</v>
      </c>
      <c r="AA1839" t="str">
        <f t="shared" si="935"/>
        <v>0.148025882959051-14.0128468523258i</v>
      </c>
      <c r="AB1839" t="str">
        <f t="shared" si="936"/>
        <v>0.585284399332551-0.224990715967885i</v>
      </c>
      <c r="AC1839" t="str">
        <f t="shared" si="937"/>
        <v>0.896829546275021-0.846089788825287i</v>
      </c>
      <c r="AD1839" t="str">
        <f t="shared" si="938"/>
        <v>0.470514574763298+0.193020916797191i</v>
      </c>
      <c r="AE1839" t="str">
        <f t="shared" si="939"/>
        <v>-0.0048965309573031-0.00241906010369955i</v>
      </c>
      <c r="AF1839" t="str">
        <f t="shared" si="940"/>
        <v>-4.02892630471104-0.539952819313245i</v>
      </c>
      <c r="AG1839" t="str">
        <f t="shared" si="941"/>
        <v>1.01004340359193-0.0237641292424307i</v>
      </c>
      <c r="AH1839" t="str">
        <f t="shared" si="942"/>
        <v>0.0179398638396349+0.0126889951233989i</v>
      </c>
      <c r="AI1839">
        <f t="shared" si="943"/>
        <v>-33.161883832299416</v>
      </c>
      <c r="AJ1839">
        <f t="shared" si="944"/>
        <v>35.272044953297126</v>
      </c>
      <c r="AK1839"/>
      <c r="AL1839"/>
      <c r="AM1839"/>
      <c r="AN1839"/>
    </row>
    <row r="1840" spans="1:40" x14ac:dyDescent="0.35">
      <c r="A1840"/>
      <c r="B1840">
        <f t="shared" si="910"/>
        <v>170600</v>
      </c>
      <c r="C1840" s="237" t="str">
        <f t="shared" si="913"/>
        <v>-7.26792210061808E-07+0.00397319001220877i</v>
      </c>
      <c r="D1840" s="208" t="str">
        <f t="shared" si="914"/>
        <v>-1.64875109178687+0.0304611234269339i</v>
      </c>
      <c r="E1840" t="str">
        <f t="shared" si="915"/>
        <v>36500</v>
      </c>
      <c r="F1840" t="str">
        <f t="shared" si="916"/>
        <v>0.21505376344086</v>
      </c>
      <c r="G1840" t="str">
        <f t="shared" si="911"/>
        <v>0.21505376344086</v>
      </c>
      <c r="H1840" t="str">
        <f t="shared" si="917"/>
        <v>2.38033763708053+0.570139533190741i</v>
      </c>
      <c r="I1840" t="str">
        <f t="shared" si="918"/>
        <v>669.944633378023i</v>
      </c>
      <c r="J1840" t="str">
        <f t="shared" si="912"/>
        <v>-606.53061884167+146.562447554844i</v>
      </c>
      <c r="K1840" t="str">
        <f t="shared" si="919"/>
        <v>0.252179832706879-1.043615145236i</v>
      </c>
      <c r="L1840" t="str">
        <f t="shared" si="920"/>
        <v>0.0780382743631992-0.274225995964545i</v>
      </c>
      <c r="M1840" t="str">
        <f t="shared" si="921"/>
        <v>0.330218107070078-1.31784114120055i</v>
      </c>
      <c r="N1840" t="str">
        <f t="shared" si="922"/>
        <v>-2.12794412052233i</v>
      </c>
      <c r="O1840" t="str">
        <f t="shared" si="923"/>
        <v>-0.528767494235444-0.848766715322867i</v>
      </c>
      <c r="P1840" t="str">
        <f t="shared" si="924"/>
        <v>1.52876749423544+0.848766715322867i</v>
      </c>
      <c r="Q1840" t="str">
        <f t="shared" si="925"/>
        <v>-1.52876749423544+1.27917740519946i</v>
      </c>
      <c r="R1840" t="str">
        <f t="shared" si="926"/>
        <v>-0.314944130818112-0.818722360388452i</v>
      </c>
      <c r="S1840" t="str">
        <f t="shared" si="927"/>
        <v>0.237602955986073i</v>
      </c>
      <c r="T1840" t="str">
        <f t="shared" si="928"/>
        <v>0.194530852960191-0.0748316564528479i</v>
      </c>
      <c r="U1840" t="str">
        <f t="shared" si="929"/>
        <v>0.0000499999999999999-0.000832957958737518i</v>
      </c>
      <c r="V1840" t="str">
        <f t="shared" si="930"/>
        <v>0.00002-0.0093291291378602i</v>
      </c>
      <c r="W1840" t="str">
        <f t="shared" si="931"/>
        <v>0.000042272254427232-0.000764875497266991i</v>
      </c>
      <c r="X1840" t="str">
        <f t="shared" si="932"/>
        <v>0.0000451865974712123-0.000764541092283073i</v>
      </c>
      <c r="Y1840" t="str">
        <f t="shared" si="933"/>
        <v>0.009+0.85752913072387i</v>
      </c>
      <c r="Z1840" t="str">
        <f t="shared" si="934"/>
        <v>-0.0107004266685751-0.000745860103554409i</v>
      </c>
      <c r="AA1840" t="str">
        <f t="shared" si="935"/>
        <v>0.147852051979176-14.004620167321i</v>
      </c>
      <c r="AB1840" t="str">
        <f t="shared" si="936"/>
        <v>0.585180512128922-0.225105819360666i</v>
      </c>
      <c r="AC1840" t="str">
        <f t="shared" si="937"/>
        <v>0.896583491132366-0.845508971472039i</v>
      </c>
      <c r="AD1840" t="str">
        <f t="shared" si="938"/>
        <v>0.470777554543743+0.192888702819316i</v>
      </c>
      <c r="AE1840" t="str">
        <f t="shared" si="939"/>
        <v>-0.00489365271174713-0.00241512561529775i</v>
      </c>
      <c r="AF1840" t="str">
        <f t="shared" si="940"/>
        <v>-4.0290887288674-0.539678409763807i</v>
      </c>
      <c r="AG1840" t="str">
        <f t="shared" si="941"/>
        <v>1.01003079717096-0.0237636414758951i</v>
      </c>
      <c r="AH1840" t="str">
        <f t="shared" si="942"/>
        <v>0.0179325873502664+0.0126707994658977i</v>
      </c>
      <c r="AI1840">
        <f t="shared" si="943"/>
        <v>-33.168386833028663</v>
      </c>
      <c r="AJ1840">
        <f t="shared" si="944"/>
        <v>35.24424585590787</v>
      </c>
      <c r="AK1840"/>
      <c r="AL1840"/>
      <c r="AM1840"/>
      <c r="AN1840"/>
    </row>
    <row r="1841" spans="1:40" x14ac:dyDescent="0.35">
      <c r="A1841"/>
      <c r="B1841">
        <f t="shared" si="910"/>
        <v>170700</v>
      </c>
      <c r="C1841" s="237" t="str">
        <f t="shared" si="913"/>
        <v>-7.25940916212997E-07+0.00397086242594832i</v>
      </c>
      <c r="D1841" s="208" t="str">
        <f t="shared" si="914"/>
        <v>-1.64875108526028+0.0304432785989371i</v>
      </c>
      <c r="E1841" t="str">
        <f t="shared" si="915"/>
        <v>36500</v>
      </c>
      <c r="F1841" t="str">
        <f t="shared" si="916"/>
        <v>0.21505376344086</v>
      </c>
      <c r="G1841" t="str">
        <f t="shared" si="911"/>
        <v>0.21505376344086</v>
      </c>
      <c r="H1841" t="str">
        <f t="shared" si="917"/>
        <v>2.38049980631749+0.569847532609156i</v>
      </c>
      <c r="I1841" t="str">
        <f t="shared" si="918"/>
        <v>670.337332459722i</v>
      </c>
      <c r="J1841" t="str">
        <f t="shared" si="912"/>
        <v>-607.243055741883+146.648357547548i</v>
      </c>
      <c r="K1841" t="str">
        <f t="shared" si="919"/>
        <v>0.251899812111161-1.04306938178692i</v>
      </c>
      <c r="L1841" t="str">
        <f t="shared" si="920"/>
        <v>0.0779537083541759-0.274089399447392i</v>
      </c>
      <c r="M1841" t="str">
        <f t="shared" si="921"/>
        <v>0.329853520465337-1.31715878123431i</v>
      </c>
      <c r="N1841" t="str">
        <f t="shared" si="922"/>
        <v>-2.12919145001853i</v>
      </c>
      <c r="O1841" t="str">
        <f t="shared" si="923"/>
        <v>-0.529825774383993-0.848106507933056i</v>
      </c>
      <c r="P1841" t="str">
        <f t="shared" si="924"/>
        <v>1.52982577438399+0.848106507933056i</v>
      </c>
      <c r="Q1841" t="str">
        <f t="shared" si="925"/>
        <v>-1.52982577438399+1.28108494208547i</v>
      </c>
      <c r="R1841" t="str">
        <f t="shared" si="926"/>
        <v>-0.31492052879961-0.818097378334331i</v>
      </c>
      <c r="S1841" t="str">
        <f t="shared" si="927"/>
        <v>0.237742230872348i</v>
      </c>
      <c r="T1841" t="str">
        <f t="shared" si="928"/>
        <v>0.194496295796023-0.0748699090643188i</v>
      </c>
      <c r="U1841" t="str">
        <f t="shared" si="929"/>
        <v>0.0000500000000000001-0.000832469992739432i</v>
      </c>
      <c r="V1841" t="str">
        <f t="shared" si="930"/>
        <v>0.00002-0.00932366391868159i</v>
      </c>
      <c r="W1841" t="str">
        <f t="shared" si="931"/>
        <v>0.0000422722528700585-0.000764427641472918i</v>
      </c>
      <c r="X1841" t="str">
        <f t="shared" si="932"/>
        <v>0.0000451831736489397-0.000764093445381889i</v>
      </c>
      <c r="Y1841" t="str">
        <f t="shared" si="933"/>
        <v>0.009+0.858031785548444i</v>
      </c>
      <c r="Z1841" t="str">
        <f t="shared" si="934"/>
        <v>-0.0106878873164185-0.00074524210837377i</v>
      </c>
      <c r="AA1841" t="str">
        <f t="shared" si="935"/>
        <v>0.147678527223687-13.9964031436145i</v>
      </c>
      <c r="AB1841" t="str">
        <f t="shared" si="936"/>
        <v>0.585076558546661-0.225220889450733i</v>
      </c>
      <c r="AC1841" t="str">
        <f t="shared" si="937"/>
        <v>0.896337890320925-0.844928630051743i</v>
      </c>
      <c r="AD1841" t="str">
        <f t="shared" si="938"/>
        <v>0.471040411945144+0.192756149638197i</v>
      </c>
      <c r="AE1841" t="str">
        <f t="shared" si="939"/>
        <v>-0.00489077684499069-0.00241119515660701i</v>
      </c>
      <c r="AF1841" t="str">
        <f t="shared" si="940"/>
        <v>-4.02925089157777-0.539404254010219i</v>
      </c>
      <c r="AG1841" t="str">
        <f t="shared" si="941"/>
        <v>1.01001818830563-0.0237631481207803i</v>
      </c>
      <c r="AH1841" t="str">
        <f t="shared" si="942"/>
        <v>0.0179253127589265+0.0126526215867155i</v>
      </c>
      <c r="AI1841">
        <f t="shared" si="943"/>
        <v>-33.174887984359593</v>
      </c>
      <c r="AJ1841">
        <f t="shared" si="944"/>
        <v>35.216440163301897</v>
      </c>
      <c r="AK1841"/>
      <c r="AL1841"/>
      <c r="AM1841"/>
      <c r="AN1841"/>
    </row>
    <row r="1842" spans="1:40" x14ac:dyDescent="0.35">
      <c r="A1842"/>
      <c r="B1842">
        <f t="shared" ref="B1842:B1905" si="945">B1841+100</f>
        <v>170800</v>
      </c>
      <c r="C1842" s="237" t="str">
        <f t="shared" si="913"/>
        <v>-7.25091117173177E-07+0.00396853756519847i</v>
      </c>
      <c r="D1842" s="208" t="str">
        <f t="shared" si="914"/>
        <v>-1.64875107874516+0.0304254546665216i</v>
      </c>
      <c r="E1842" t="str">
        <f t="shared" si="915"/>
        <v>36500</v>
      </c>
      <c r="F1842" t="str">
        <f t="shared" si="916"/>
        <v>0.21505376344086</v>
      </c>
      <c r="G1842" t="str">
        <f t="shared" si="911"/>
        <v>0.21505376344086</v>
      </c>
      <c r="H1842" t="str">
        <f t="shared" si="917"/>
        <v>2.38066171464443+0.569555806414939i</v>
      </c>
      <c r="I1842" t="str">
        <f t="shared" si="918"/>
        <v>670.730031541421i</v>
      </c>
      <c r="J1842" t="str">
        <f t="shared" si="912"/>
        <v>-607.955910126361+146.734267540253i</v>
      </c>
      <c r="K1842" t="str">
        <f t="shared" si="919"/>
        <v>0.251620249149022-1.04252415023403i</v>
      </c>
      <c r="L1842" t="str">
        <f t="shared" si="920"/>
        <v>0.077869276031913-0.27395292487976i</v>
      </c>
      <c r="M1842" t="str">
        <f t="shared" si="921"/>
        <v>0.329489525180935-1.31647707511379i</v>
      </c>
      <c r="N1842" t="str">
        <f t="shared" si="922"/>
        <v>-2.13043877951474i</v>
      </c>
      <c r="O1842" t="str">
        <f t="shared" si="923"/>
        <v>-0.53088323021336-0.847444981033122i</v>
      </c>
      <c r="P1842" t="str">
        <f t="shared" si="924"/>
        <v>1.53088323021336+0.847444981033122i</v>
      </c>
      <c r="Q1842" t="str">
        <f t="shared" si="925"/>
        <v>-1.53088323021336+1.28299379848162i</v>
      </c>
      <c r="R1842" t="str">
        <f t="shared" si="926"/>
        <v>-0.314896907835593-0.817473035335824i</v>
      </c>
      <c r="S1842" t="str">
        <f t="shared" si="927"/>
        <v>0.237881505758624i</v>
      </c>
      <c r="T1842" t="str">
        <f t="shared" si="928"/>
        <v>0.194461716562759-0.0749081505946655i</v>
      </c>
      <c r="U1842" t="str">
        <f t="shared" si="929"/>
        <v>0.0000499999999999998-0.000831982598130096i</v>
      </c>
      <c r="V1842" t="str">
        <f t="shared" si="930"/>
        <v>0.00002-0.00931820509905713i</v>
      </c>
      <c r="W1842" t="str">
        <f t="shared" si="931"/>
        <v>0.0000422722513119722-0.000763980310232433i</v>
      </c>
      <c r="X1842" t="str">
        <f t="shared" si="932"/>
        <v>0.0000451797558348836-0.000763646322766693i</v>
      </c>
      <c r="Y1842" t="str">
        <f t="shared" si="933"/>
        <v>0.009+0.858534440373019i</v>
      </c>
      <c r="Z1842" t="str">
        <f t="shared" si="934"/>
        <v>-0.0106753700036611-0.000744625155218735i</v>
      </c>
      <c r="AA1842" t="str">
        <f t="shared" si="935"/>
        <v>0.147505307973262-13.988195764184i</v>
      </c>
      <c r="AB1842" t="str">
        <f t="shared" si="936"/>
        <v>0.584972538576962-0.225335926206971i</v>
      </c>
      <c r="AC1842" t="str">
        <f t="shared" si="937"/>
        <v>0.896092742928599-0.844348763939829i</v>
      </c>
      <c r="AD1842" t="str">
        <f t="shared" si="938"/>
        <v>0.471303146544842+0.192623257337184i</v>
      </c>
      <c r="AE1842" t="str">
        <f t="shared" si="939"/>
        <v>-0.00488790335036249-0.00240726872203591i</v>
      </c>
      <c r="AF1842" t="str">
        <f t="shared" si="940"/>
        <v>-4.02941279338959-0.539130351748417i</v>
      </c>
      <c r="AG1842" t="str">
        <f t="shared" si="941"/>
        <v>1.01000557700429-0.0237626491654007i</v>
      </c>
      <c r="AH1842" t="str">
        <f t="shared" si="942"/>
        <v>0.0179180400553121+0.0126344614608035i</v>
      </c>
      <c r="AI1842">
        <f t="shared" si="943"/>
        <v>-33.181387290689386</v>
      </c>
      <c r="AJ1842">
        <f t="shared" si="944"/>
        <v>35.188627880702732</v>
      </c>
      <c r="AK1842"/>
      <c r="AL1842"/>
      <c r="AM1842"/>
      <c r="AN1842"/>
    </row>
    <row r="1843" spans="1:40" x14ac:dyDescent="0.35">
      <c r="A1843"/>
      <c r="B1843">
        <f t="shared" si="945"/>
        <v>170900</v>
      </c>
      <c r="C1843" s="237" t="str">
        <f t="shared" si="913"/>
        <v>-7.24242809444686E-07+0.0039662154251748i</v>
      </c>
      <c r="D1843" s="208" t="str">
        <f t="shared" si="914"/>
        <v>-1.64875107224146+0.0304076515930068i</v>
      </c>
      <c r="E1843" t="str">
        <f t="shared" si="915"/>
        <v>36500</v>
      </c>
      <c r="F1843" t="str">
        <f t="shared" si="916"/>
        <v>0.21505376344086</v>
      </c>
      <c r="G1843" t="str">
        <f t="shared" si="911"/>
        <v>0.21505376344086</v>
      </c>
      <c r="H1843" t="str">
        <f t="shared" si="917"/>
        <v>2.38082336260738+0.569264354267668i</v>
      </c>
      <c r="I1843" t="str">
        <f t="shared" si="918"/>
        <v>671.12273062312i</v>
      </c>
      <c r="J1843" t="str">
        <f t="shared" si="912"/>
        <v>-608.669181995106+146.820177532959i</v>
      </c>
      <c r="K1843" t="str">
        <f t="shared" si="919"/>
        <v>0.251341142843006-1.04197944987245i</v>
      </c>
      <c r="L1843" t="str">
        <f t="shared" si="920"/>
        <v>0.0777849771229877-0.27381657212525i</v>
      </c>
      <c r="M1843" t="str">
        <f t="shared" si="921"/>
        <v>0.329126119965994-1.3157960219977i</v>
      </c>
      <c r="N1843" t="str">
        <f t="shared" si="922"/>
        <v>-2.13168610901094i</v>
      </c>
      <c r="O1843" t="str">
        <f t="shared" si="923"/>
        <v>-0.531939860078306-0.846782135652301i</v>
      </c>
      <c r="P1843" t="str">
        <f t="shared" si="924"/>
        <v>1.53193986007831+0.846782135652301i</v>
      </c>
      <c r="Q1843" t="str">
        <f t="shared" si="925"/>
        <v>-1.53193986007831+1.28490397335864i</v>
      </c>
      <c r="R1843" t="str">
        <f t="shared" si="926"/>
        <v>-0.314873267915838-0.816849330258835i</v>
      </c>
      <c r="S1843" t="str">
        <f t="shared" si="927"/>
        <v>0.238020780644899i</v>
      </c>
      <c r="T1843" t="str">
        <f t="shared" si="928"/>
        <v>0.194427115257471-0.0749463810335382i</v>
      </c>
      <c r="U1843" t="str">
        <f t="shared" si="929"/>
        <v>0.00005-0.0008314957739065i</v>
      </c>
      <c r="V1843" t="str">
        <f t="shared" si="930"/>
        <v>0.00002-0.00931275266775281i</v>
      </c>
      <c r="W1843" t="str">
        <f t="shared" si="931"/>
        <v>0.000042272249752974-0.000763533502624737i</v>
      </c>
      <c r="X1843" t="str">
        <f t="shared" si="932"/>
        <v>0.000045176344014985-0.000763199723517208i</v>
      </c>
      <c r="Y1843" t="str">
        <f t="shared" si="933"/>
        <v>0.009+0.859037095197593i</v>
      </c>
      <c r="Z1843" t="str">
        <f t="shared" si="934"/>
        <v>-0.0106628746786717-0.000744009241513538i</v>
      </c>
      <c r="AA1843" t="str">
        <f t="shared" si="935"/>
        <v>0.147332393510697-13.9799980120471i</v>
      </c>
      <c r="AB1843" t="str">
        <f t="shared" si="936"/>
        <v>0.584868452211017-0.225450929598248i</v>
      </c>
      <c r="AC1843" t="str">
        <f t="shared" si="937"/>
        <v>0.89584804804567-0.843769372512606i</v>
      </c>
      <c r="AD1843" t="str">
        <f t="shared" si="938"/>
        <v>0.47156575792016+0.19249002600013i</v>
      </c>
      <c r="AE1843" t="str">
        <f t="shared" si="939"/>
        <v>-0.00488503222121221-0.00240334630600757i</v>
      </c>
      <c r="AF1843" t="str">
        <f t="shared" si="940"/>
        <v>-4.02957443484884-0.538856702674661i</v>
      </c>
      <c r="AG1843" t="str">
        <f t="shared" si="941"/>
        <v>1.00999296327533-0.0237621445980971i</v>
      </c>
      <c r="AH1843" t="str">
        <f t="shared" si="942"/>
        <v>0.0179107692291542+0.0126163190631765i</v>
      </c>
      <c r="AI1843">
        <f t="shared" si="943"/>
        <v>-33.187884756409474</v>
      </c>
      <c r="AJ1843">
        <f t="shared" si="944"/>
        <v>35.160809013318747</v>
      </c>
      <c r="AK1843"/>
      <c r="AL1843"/>
      <c r="AM1843"/>
      <c r="AN1843"/>
    </row>
    <row r="1844" spans="1:40" x14ac:dyDescent="0.35">
      <c r="A1844"/>
      <c r="B1844">
        <f t="shared" si="945"/>
        <v>171000</v>
      </c>
      <c r="C1844" s="237" t="str">
        <f t="shared" si="913"/>
        <v>-7.23395989540096E-07+0.0039638960011041i</v>
      </c>
      <c r="D1844" s="208" t="str">
        <f t="shared" si="914"/>
        <v>-1.64875106574918+0.0303898693417981i</v>
      </c>
      <c r="E1844" t="str">
        <f t="shared" si="915"/>
        <v>36500</v>
      </c>
      <c r="F1844" t="str">
        <f t="shared" si="916"/>
        <v>0.21505376344086</v>
      </c>
      <c r="G1844" t="str">
        <f t="shared" si="911"/>
        <v>0.21505376344086</v>
      </c>
      <c r="H1844" t="str">
        <f t="shared" si="917"/>
        <v>2.38098475075104+0.568973175827393i</v>
      </c>
      <c r="I1844" t="str">
        <f t="shared" si="918"/>
        <v>671.515429704818i</v>
      </c>
      <c r="J1844" t="str">
        <f t="shared" si="912"/>
        <v>-609.382871348117+146.906087525664i</v>
      </c>
      <c r="K1844" t="str">
        <f t="shared" si="919"/>
        <v>0.251062492218208-1.04143527999831i</v>
      </c>
      <c r="L1844" t="str">
        <f t="shared" si="920"/>
        <v>0.077700811354653-0.273680341047591i</v>
      </c>
      <c r="M1844" t="str">
        <f t="shared" si="921"/>
        <v>0.328763303572861-1.3151156210459i</v>
      </c>
      <c r="N1844" t="str">
        <f t="shared" si="922"/>
        <v>-2.13293343850714i</v>
      </c>
      <c r="O1844" t="str">
        <f t="shared" si="923"/>
        <v>-0.532995662334904-0.846117972821862i</v>
      </c>
      <c r="P1844" t="str">
        <f t="shared" si="924"/>
        <v>1.5329956623349+0.846117972821862i</v>
      </c>
      <c r="Q1844" t="str">
        <f t="shared" si="925"/>
        <v>-1.5329956623349+1.28681546568528i</v>
      </c>
      <c r="R1844" t="str">
        <f t="shared" si="926"/>
        <v>-0.314849609030095-0.8162262619719i</v>
      </c>
      <c r="S1844" t="str">
        <f t="shared" si="927"/>
        <v>0.238160055531175i</v>
      </c>
      <c r="T1844" t="str">
        <f t="shared" si="928"/>
        <v>0.194392491877231-0.0749846003705762i</v>
      </c>
      <c r="U1844" t="str">
        <f t="shared" si="929"/>
        <v>0.0000500000000000002-0.000831009519067961i</v>
      </c>
      <c r="V1844" t="str">
        <f t="shared" si="930"/>
        <v>0.00002-0.00930730661356112i</v>
      </c>
      <c r="W1844" t="str">
        <f t="shared" si="931"/>
        <v>0.0000422722481930633-0.000763087217731172i</v>
      </c>
      <c r="X1844" t="str">
        <f t="shared" si="932"/>
        <v>0.000045172938175224-0.000762753646715305i</v>
      </c>
      <c r="Y1844" t="str">
        <f t="shared" si="933"/>
        <v>0.009+0.859539750022167i</v>
      </c>
      <c r="Z1844" t="str">
        <f t="shared" si="934"/>
        <v>-0.0106504012899701-0.000743394364690601i</v>
      </c>
      <c r="AA1844" t="str">
        <f t="shared" si="935"/>
        <v>0.147159783120888-13.9718098702616i</v>
      </c>
      <c r="AB1844" t="str">
        <f t="shared" si="936"/>
        <v>0.584764299440019-0.225565899593397i</v>
      </c>
      <c r="AC1844" t="str">
        <f t="shared" si="937"/>
        <v>0.895603804764823-0.843190455147241i</v>
      </c>
      <c r="AD1844" t="str">
        <f t="shared" si="938"/>
        <v>0.471828245648399+0.192356455711395i</v>
      </c>
      <c r="AE1844" t="str">
        <f t="shared" si="939"/>
        <v>-0.00488216345091034-0.0023994279029596i</v>
      </c>
      <c r="AF1844" t="str">
        <f t="shared" si="940"/>
        <v>-4.02973581650022-0.538583306485595i</v>
      </c>
      <c r="AG1844" t="str">
        <f t="shared" si="941"/>
        <v>1.00998034712712-0.0237616344072371i</v>
      </c>
      <c r="AH1844" t="str">
        <f t="shared" si="942"/>
        <v>0.0179035002702192+0.0125981943689148i</v>
      </c>
      <c r="AI1844">
        <f t="shared" si="943"/>
        <v>-33.194380385904616</v>
      </c>
      <c r="AJ1844">
        <f t="shared" si="944"/>
        <v>35.132983566345523</v>
      </c>
      <c r="AK1844"/>
      <c r="AL1844"/>
      <c r="AM1844"/>
      <c r="AN1844"/>
    </row>
    <row r="1845" spans="1:40" x14ac:dyDescent="0.35">
      <c r="A1845"/>
      <c r="B1845">
        <f t="shared" si="945"/>
        <v>171100</v>
      </c>
      <c r="C1845" s="237" t="str">
        <f t="shared" si="913"/>
        <v>-7.22550653982153E-07+0.0039615792882243i</v>
      </c>
      <c r="D1845" s="208" t="str">
        <f t="shared" si="914"/>
        <v>-1.64875105926827+0.0303721078763863i</v>
      </c>
      <c r="E1845" t="str">
        <f t="shared" si="915"/>
        <v>36500</v>
      </c>
      <c r="F1845" t="str">
        <f t="shared" si="916"/>
        <v>0.21505376344086</v>
      </c>
      <c r="G1845" t="str">
        <f t="shared" si="911"/>
        <v>0.21505376344086</v>
      </c>
      <c r="H1845" t="str">
        <f t="shared" si="917"/>
        <v>2.38114587961865+0.568682270754565i</v>
      </c>
      <c r="I1845" t="str">
        <f t="shared" si="918"/>
        <v>671.908128786517i</v>
      </c>
      <c r="J1845" t="str">
        <f t="shared" si="912"/>
        <v>-610.096978185394+146.991997518368i</v>
      </c>
      <c r="K1845" t="str">
        <f t="shared" si="919"/>
        <v>0.250784296302272-1.04089163990882i</v>
      </c>
      <c r="L1845" t="str">
        <f t="shared" si="920"/>
        <v>0.0776167784548346-0.273544231510639i</v>
      </c>
      <c r="M1845" t="str">
        <f t="shared" si="921"/>
        <v>0.328401074757107-1.31443587141946i</v>
      </c>
      <c r="N1845" t="str">
        <f t="shared" si="922"/>
        <v>-2.13418076800335i</v>
      </c>
      <c r="O1845" t="str">
        <f t="shared" si="923"/>
        <v>-0.534050635340511-0.845452493575125i</v>
      </c>
      <c r="P1845" t="str">
        <f t="shared" si="924"/>
        <v>1.53405063534051+0.845452493575125i</v>
      </c>
      <c r="Q1845" t="str">
        <f t="shared" si="925"/>
        <v>-1.53405063534051+1.28872827442822i</v>
      </c>
      <c r="R1845" t="str">
        <f t="shared" si="926"/>
        <v>-0.31482593116813-0.815603829346197i</v>
      </c>
      <c r="S1845" t="str">
        <f t="shared" si="927"/>
        <v>0.23829933041745i</v>
      </c>
      <c r="T1845" t="str">
        <f t="shared" si="928"/>
        <v>0.194357846419107-0.0750228085954156i</v>
      </c>
      <c r="U1845" t="str">
        <f t="shared" si="929"/>
        <v>0.0000499999999999999-0.000830523832616135i</v>
      </c>
      <c r="V1845" t="str">
        <f t="shared" si="930"/>
        <v>0.00002-0.0093018669253007i</v>
      </c>
      <c r="W1845" t="str">
        <f t="shared" si="931"/>
        <v>0.0000422722466322403-0.000762641454635233i</v>
      </c>
      <c r="X1845" t="str">
        <f t="shared" si="932"/>
        <v>0.0000451695383016227-0.000762308091445001i</v>
      </c>
      <c r="Y1845" t="str">
        <f t="shared" si="933"/>
        <v>0.009+0.860042404846742i</v>
      </c>
      <c r="Z1845" t="str">
        <f t="shared" si="934"/>
        <v>-0.0106379497862269-0.000742780522190537i</v>
      </c>
      <c r="AA1845" t="str">
        <f t="shared" si="935"/>
        <v>0.146987476090833-13.9636313219247i</v>
      </c>
      <c r="AB1845" t="str">
        <f t="shared" si="936"/>
        <v>0.584660080255147-0.225680836161241i</v>
      </c>
      <c r="AC1845" t="str">
        <f t="shared" si="937"/>
        <v>0.895360012181094-0.84261201122178i</v>
      </c>
      <c r="AD1845" t="str">
        <f t="shared" si="938"/>
        <v>0.472090609306847+0.192222546555839i</v>
      </c>
      <c r="AE1845" t="str">
        <f t="shared" si="939"/>
        <v>-0.00487929703284796-0.00239551350734387i</v>
      </c>
      <c r="AF1845" t="str">
        <f t="shared" si="940"/>
        <v>-4.02989693888692-0.538310162878179i</v>
      </c>
      <c r="AG1845" t="str">
        <f t="shared" si="941"/>
        <v>1.00996772856804-0.0237611185812141i</v>
      </c>
      <c r="AH1845" t="str">
        <f t="shared" si="942"/>
        <v>0.0178962331683064+0.0125800873531613i</v>
      </c>
      <c r="AI1845">
        <f t="shared" si="943"/>
        <v>-33.200874183554333</v>
      </c>
      <c r="AJ1845">
        <f t="shared" si="944"/>
        <v>35.105151544963697</v>
      </c>
      <c r="AK1845"/>
      <c r="AL1845"/>
      <c r="AM1845"/>
      <c r="AN1845"/>
    </row>
    <row r="1846" spans="1:40" x14ac:dyDescent="0.35">
      <c r="A1846"/>
      <c r="B1846">
        <f t="shared" si="945"/>
        <v>171200</v>
      </c>
      <c r="C1846" s="237" t="str">
        <f t="shared" si="913"/>
        <v>-0.0000007217067993038+0.00395926528178454i</v>
      </c>
      <c r="D1846" s="208" t="str">
        <f t="shared" si="914"/>
        <v>-1.64875105279872+0.0303543671603482i</v>
      </c>
      <c r="E1846" t="str">
        <f t="shared" si="915"/>
        <v>36500</v>
      </c>
      <c r="F1846" t="str">
        <f t="shared" si="916"/>
        <v>0.21505376344086</v>
      </c>
      <c r="G1846" t="str">
        <f t="shared" si="911"/>
        <v>0.21505376344086</v>
      </c>
      <c r="H1846" t="str">
        <f t="shared" si="917"/>
        <v>2.38130674975214+0.568391638710097i</v>
      </c>
      <c r="I1846" t="str">
        <f t="shared" si="918"/>
        <v>672.300827868216i</v>
      </c>
      <c r="J1846" t="str">
        <f t="shared" si="912"/>
        <v>-610.811502506937+147.077907511074i</v>
      </c>
      <c r="K1846" t="str">
        <f t="shared" si="919"/>
        <v>0.250506554125386-1.04034852890222i</v>
      </c>
      <c r="L1846" t="str">
        <f t="shared" si="920"/>
        <v>0.0775328781521312-0.273408243378378i</v>
      </c>
      <c r="M1846" t="str">
        <f t="shared" si="921"/>
        <v>0.328039432277517-1.3137567722806i</v>
      </c>
      <c r="N1846" t="str">
        <f t="shared" si="922"/>
        <v>-2.13542809749955i</v>
      </c>
      <c r="O1846" t="str">
        <f t="shared" si="923"/>
        <v>-0.535104777453752-0.844785698947473i</v>
      </c>
      <c r="P1846" t="str">
        <f t="shared" si="924"/>
        <v>1.53510477745375+0.844785698947473i</v>
      </c>
      <c r="Q1846" t="str">
        <f t="shared" si="925"/>
        <v>-1.53510477745375+1.29064239855208i</v>
      </c>
      <c r="R1846" t="str">
        <f t="shared" si="926"/>
        <v>-0.314802234319667-0.814982031255554i</v>
      </c>
      <c r="S1846" t="str">
        <f t="shared" si="927"/>
        <v>0.238438605303726i</v>
      </c>
      <c r="T1846" t="str">
        <f t="shared" si="928"/>
        <v>0.194323178880172-0.0750610056976781i</v>
      </c>
      <c r="U1846" t="str">
        <f t="shared" si="929"/>
        <v>0.0000500000000000001-0.00083003871355503i</v>
      </c>
      <c r="V1846" t="str">
        <f t="shared" si="930"/>
        <v>0.00002-0.00929643359181627i</v>
      </c>
      <c r="W1846" t="str">
        <f t="shared" si="931"/>
        <v>0.0000422722450705049-0.000762196212422552i</v>
      </c>
      <c r="X1846" t="str">
        <f t="shared" si="932"/>
        <v>0.0000451661443802434-0.000761863056792432i</v>
      </c>
      <c r="Y1846" t="str">
        <f t="shared" si="933"/>
        <v>0.009+0.860545059671316i</v>
      </c>
      <c r="Z1846" t="str">
        <f t="shared" si="934"/>
        <v>-0.0106255201162624-0.000742167711462098i</v>
      </c>
      <c r="AA1846" t="str">
        <f t="shared" si="935"/>
        <v>0.146815471709616-13.9554623501735i</v>
      </c>
      <c r="AB1846" t="str">
        <f t="shared" si="936"/>
        <v>0.584555794647597-0.225795739270561i</v>
      </c>
      <c r="AC1846" t="str">
        <f t="shared" si="937"/>
        <v>0.895116669391926-0.842034040115145i</v>
      </c>
      <c r="AD1846" t="str">
        <f t="shared" si="938"/>
        <v>0.472352848472765+0.19208829861884i</v>
      </c>
      <c r="AE1846" t="str">
        <f t="shared" si="939"/>
        <v>-0.00487643296043661-0.00239160311362674i</v>
      </c>
      <c r="AF1846" t="str">
        <f t="shared" si="940"/>
        <v>-4.03005780255086-0.538037271549749i</v>
      </c>
      <c r="AG1846" t="str">
        <f t="shared" si="941"/>
        <v>1.00995510760648-0.0237605971084479i</v>
      </c>
      <c r="AH1846" t="str">
        <f t="shared" si="942"/>
        <v>0.0178889679132486+0.0125619979911236i</v>
      </c>
      <c r="AI1846">
        <f t="shared" si="943"/>
        <v>-33.207366153732124</v>
      </c>
      <c r="AJ1846">
        <f t="shared" si="944"/>
        <v>35.077312954342872</v>
      </c>
      <c r="AK1846"/>
      <c r="AL1846"/>
      <c r="AM1846"/>
      <c r="AN1846"/>
    </row>
    <row r="1847" spans="1:40" x14ac:dyDescent="0.35">
      <c r="A1847"/>
      <c r="B1847">
        <f t="shared" si="945"/>
        <v>171300</v>
      </c>
      <c r="C1847" s="237" t="str">
        <f t="shared" si="913"/>
        <v>-7.20864422048053E-07+0.00395695397704496i</v>
      </c>
      <c r="D1847" s="208" t="str">
        <f t="shared" si="914"/>
        <v>-1.6487510463405+0.0303366471573447i</v>
      </c>
      <c r="E1847" t="str">
        <f t="shared" si="915"/>
        <v>36500</v>
      </c>
      <c r="F1847" t="str">
        <f t="shared" si="916"/>
        <v>0.21505376344086</v>
      </c>
      <c r="G1847" t="str">
        <f t="shared" si="911"/>
        <v>0.21505376344086</v>
      </c>
      <c r="H1847" t="str">
        <f t="shared" si="917"/>
        <v>2.38146736169201+0.568101279355331i</v>
      </c>
      <c r="I1847" t="str">
        <f t="shared" si="918"/>
        <v>672.693526949914i</v>
      </c>
      <c r="J1847" t="str">
        <f t="shared" si="912"/>
        <v>-611.526444312747+147.163817503779i</v>
      </c>
      <c r="K1847" t="str">
        <f t="shared" si="919"/>
        <v>0.250229264720256-1.03980594627781i</v>
      </c>
      <c r="L1847" t="str">
        <f t="shared" si="920"/>
        <v>0.0774491101758113-0.27327237651492i</v>
      </c>
      <c r="M1847" t="str">
        <f t="shared" si="921"/>
        <v>0.327678374896067-1.31307832279273i</v>
      </c>
      <c r="N1847" t="str">
        <f t="shared" si="922"/>
        <v>-2.13667542699575i</v>
      </c>
      <c r="O1847" t="str">
        <f t="shared" si="923"/>
        <v>-0.536158087034568-0.844117589976321i</v>
      </c>
      <c r="P1847" t="str">
        <f t="shared" si="924"/>
        <v>1.53615808703457+0.844117589976321i</v>
      </c>
      <c r="Q1847" t="str">
        <f t="shared" si="925"/>
        <v>-1.53615808703457+1.29255783701943i</v>
      </c>
      <c r="R1847" t="str">
        <f t="shared" si="926"/>
        <v>-0.314778518474452-0.814360866576415i</v>
      </c>
      <c r="S1847" t="str">
        <f t="shared" si="927"/>
        <v>0.238577880190001i</v>
      </c>
      <c r="T1847" t="str">
        <f t="shared" si="928"/>
        <v>0.194288489257493-0.0750991916669838i</v>
      </c>
      <c r="U1847" t="str">
        <f t="shared" si="929"/>
        <v>0.0000499999999999998-0.000829554160890954i</v>
      </c>
      <c r="V1847" t="str">
        <f t="shared" si="930"/>
        <v>0.00002-0.00929100660197874i</v>
      </c>
      <c r="W1847" t="str">
        <f t="shared" si="931"/>
        <v>0.000042272243507857-0.0007617514901809i</v>
      </c>
      <c r="X1847" t="str">
        <f t="shared" si="932"/>
        <v>0.0000451627563971898-0.000761418541845907i</v>
      </c>
      <c r="Y1847" t="str">
        <f t="shared" si="933"/>
        <v>0.009+0.861047714495891i</v>
      </c>
      <c r="Z1847" t="str">
        <f t="shared" si="934"/>
        <v>-0.010613112229047-0.000741555929962175i</v>
      </c>
      <c r="AA1847" t="str">
        <f t="shared" si="935"/>
        <v>0.146643769268405-13.9473029381846i</v>
      </c>
      <c r="AB1847" t="str">
        <f t="shared" si="936"/>
        <v>0.584451442608545-0.225910608890133i</v>
      </c>
      <c r="AC1847" t="str">
        <f t="shared" si="937"/>
        <v>0.89487377549709-0.84145654120712i</v>
      </c>
      <c r="AD1847" t="str">
        <f t="shared" si="938"/>
        <v>0.472614962723405+0.191953711986271i</v>
      </c>
      <c r="AE1847" t="str">
        <f t="shared" si="939"/>
        <v>-0.0048735712271087-0.00238769671628886i</v>
      </c>
      <c r="AF1847" t="str">
        <f t="shared" si="940"/>
        <v>-4.03021840803251-0.537764632197986i</v>
      </c>
      <c r="AG1847" t="str">
        <f t="shared" si="941"/>
        <v>1.00994248425084-0.0237600699773846i</v>
      </c>
      <c r="AH1847" t="str">
        <f t="shared" si="942"/>
        <v>0.0178817044949139+0.0125439262580724i</v>
      </c>
      <c r="AI1847">
        <f t="shared" si="943"/>
        <v>-33.213856300805233</v>
      </c>
      <c r="AJ1847">
        <f t="shared" si="944"/>
        <v>35.049467799635671</v>
      </c>
      <c r="AK1847"/>
      <c r="AL1847"/>
      <c r="AM1847"/>
      <c r="AN1847"/>
    </row>
    <row r="1848" spans="1:40" x14ac:dyDescent="0.35">
      <c r="A1848"/>
      <c r="B1848">
        <f t="shared" si="945"/>
        <v>171400</v>
      </c>
      <c r="C1848" s="237" t="str">
        <f t="shared" si="913"/>
        <v>-7.20023518768023E-07+0.00395464536927681i</v>
      </c>
      <c r="D1848" s="208" t="str">
        <f t="shared" si="914"/>
        <v>-1.64875103989357+0.0303189478311222i</v>
      </c>
      <c r="E1848" t="str">
        <f t="shared" si="915"/>
        <v>36500</v>
      </c>
      <c r="F1848" t="str">
        <f t="shared" si="916"/>
        <v>0.21505376344086</v>
      </c>
      <c r="G1848" t="str">
        <f t="shared" si="911"/>
        <v>0.21505376344086</v>
      </c>
      <c r="H1848" t="str">
        <f t="shared" si="917"/>
        <v>2.38162771597739+0.567811192352034i</v>
      </c>
      <c r="I1848" t="str">
        <f t="shared" si="918"/>
        <v>673.086226031613i</v>
      </c>
      <c r="J1848" t="str">
        <f t="shared" si="912"/>
        <v>-612.241803602822+147.249727496484i</v>
      </c>
      <c r="K1848" t="str">
        <f t="shared" si="919"/>
        <v>0.249952427122122-1.03926389133593i</v>
      </c>
      <c r="L1848" t="str">
        <f t="shared" si="920"/>
        <v>0.0773654742558103-0.273136630784502i</v>
      </c>
      <c r="M1848" t="str">
        <f t="shared" si="921"/>
        <v>0.327317901377932-1.31240052212043i</v>
      </c>
      <c r="N1848" t="str">
        <f t="shared" si="922"/>
        <v>-2.13792275649195i</v>
      </c>
      <c r="O1848" t="str">
        <f t="shared" si="923"/>
        <v>-0.537210562444188-0.843448167701133i</v>
      </c>
      <c r="P1848" t="str">
        <f t="shared" si="924"/>
        <v>1.53721056244419+0.843448167701133i</v>
      </c>
      <c r="Q1848" t="str">
        <f t="shared" si="925"/>
        <v>-1.53721056244419+1.29447458879082i</v>
      </c>
      <c r="R1848" t="str">
        <f t="shared" si="926"/>
        <v>-0.314754783622196-0.813740334187844i</v>
      </c>
      <c r="S1848" t="str">
        <f t="shared" si="927"/>
        <v>0.238717155076277i</v>
      </c>
      <c r="T1848" t="str">
        <f t="shared" si="928"/>
        <v>0.194253777548141-0.0751373664929398i</v>
      </c>
      <c r="U1848" t="str">
        <f t="shared" si="929"/>
        <v>0.00005-0.000829070173632561i</v>
      </c>
      <c r="V1848" t="str">
        <f t="shared" si="930"/>
        <v>0.00002-0.00928558594468469i</v>
      </c>
      <c r="W1848" t="str">
        <f t="shared" si="931"/>
        <v>0.0000422722419442971-0.000761307287000179i</v>
      </c>
      <c r="X1848" t="str">
        <f t="shared" si="932"/>
        <v>0.0000451593743386061-0.000760974545695834i</v>
      </c>
      <c r="Y1848" t="str">
        <f t="shared" si="933"/>
        <v>0.009+0.861550369320465i</v>
      </c>
      <c r="Z1848" t="str">
        <f t="shared" si="934"/>
        <v>-0.0106007260736997-0.000740945175155738i</v>
      </c>
      <c r="AA1848" t="str">
        <f t="shared" si="935"/>
        <v>0.146472368060445-13.9391530691738i</v>
      </c>
      <c r="AB1848" t="str">
        <f t="shared" si="936"/>
        <v>0.584347024129181-0.226025444988692i</v>
      </c>
      <c r="AC1848" t="str">
        <f t="shared" si="937"/>
        <v>0.894631329598741-0.840879513878369i</v>
      </c>
      <c r="AD1848" t="str">
        <f t="shared" si="938"/>
        <v>0.472876951635995+0.191818786744521i</v>
      </c>
      <c r="AE1848" t="str">
        <f t="shared" si="939"/>
        <v>-0.00487071182631675-0.00238379430982513i</v>
      </c>
      <c r="AF1848" t="str">
        <f t="shared" si="940"/>
        <v>-4.03037875587096-0.537492244520912i</v>
      </c>
      <c r="AG1848" t="str">
        <f t="shared" si="941"/>
        <v>1.00992985850951-0.0237595371764958i</v>
      </c>
      <c r="AH1848" t="str">
        <f t="shared" si="942"/>
        <v>0.0178744429032022+0.012525872129342i</v>
      </c>
      <c r="AI1848">
        <f t="shared" si="943"/>
        <v>-33.220344629135582</v>
      </c>
      <c r="AJ1848">
        <f t="shared" si="944"/>
        <v>35.021616085984405</v>
      </c>
      <c r="AK1848"/>
      <c r="AL1848"/>
      <c r="AM1848"/>
      <c r="AN1848"/>
    </row>
    <row r="1849" spans="1:40" x14ac:dyDescent="0.35">
      <c r="A1849"/>
      <c r="B1849">
        <f t="shared" si="945"/>
        <v>171500</v>
      </c>
      <c r="C1849" s="237" t="str">
        <f t="shared" si="913"/>
        <v>-7.19184086026871E-07+0.00395233945376235i</v>
      </c>
      <c r="D1849" s="208" t="str">
        <f t="shared" si="914"/>
        <v>-1.64875103345792+0.0303012691455114i</v>
      </c>
      <c r="E1849" t="str">
        <f t="shared" si="915"/>
        <v>36500</v>
      </c>
      <c r="F1849" t="str">
        <f t="shared" si="916"/>
        <v>0.21505376344086</v>
      </c>
      <c r="G1849" t="str">
        <f t="shared" si="911"/>
        <v>0.21505376344086</v>
      </c>
      <c r="H1849" t="str">
        <f t="shared" si="917"/>
        <v>2.38178781314608+0.567521377362426i</v>
      </c>
      <c r="I1849" t="str">
        <f t="shared" si="918"/>
        <v>673.478925113312i</v>
      </c>
      <c r="J1849" t="str">
        <f t="shared" si="912"/>
        <v>-612.957580377164+147.335637489189i</v>
      </c>
      <c r="K1849" t="str">
        <f t="shared" si="919"/>
        <v>0.249676040368733-1.03872236337797i</v>
      </c>
      <c r="L1849" t="str">
        <f t="shared" si="920"/>
        <v>0.0772819701227315-0.273001006051494i</v>
      </c>
      <c r="M1849" t="str">
        <f t="shared" si="921"/>
        <v>0.326958010491465-1.31172336942946i</v>
      </c>
      <c r="N1849" t="str">
        <f t="shared" si="922"/>
        <v>-2.13917008598816i</v>
      </c>
      <c r="O1849" t="str">
        <f t="shared" si="923"/>
        <v>-0.538262202045148-0.842777433163412i</v>
      </c>
      <c r="P1849" t="str">
        <f t="shared" si="924"/>
        <v>1.53826220204515+0.842777433163412i</v>
      </c>
      <c r="Q1849" t="str">
        <f t="shared" si="925"/>
        <v>-1.53826220204515+1.29639265282475i</v>
      </c>
      <c r="R1849" t="str">
        <f t="shared" si="926"/>
        <v>-0.314731029752616-0.813120432971517i</v>
      </c>
      <c r="S1849" t="str">
        <f t="shared" si="927"/>
        <v>0.238856429962552i</v>
      </c>
      <c r="T1849" t="str">
        <f t="shared" si="928"/>
        <v>0.194219043749181-0.0751755301651476i</v>
      </c>
      <c r="U1849" t="str">
        <f t="shared" si="929"/>
        <v>0.0000500000000000002-0.000828586750790795i</v>
      </c>
      <c r="V1849" t="str">
        <f t="shared" si="930"/>
        <v>0.00002-0.00928017160885686i</v>
      </c>
      <c r="W1849" t="str">
        <f t="shared" si="931"/>
        <v>0.0000422722403798249-0.000760863601972412i</v>
      </c>
      <c r="X1849" t="str">
        <f t="shared" si="932"/>
        <v>0.000045155998190676-0.000760531067434745i</v>
      </c>
      <c r="Y1849" t="str">
        <f t="shared" si="933"/>
        <v>0.009+0.862053024145039i</v>
      </c>
      <c r="Z1849" t="str">
        <f t="shared" si="934"/>
        <v>-0.0105883615994881-0.000740335444515805i</v>
      </c>
      <c r="AA1849" t="str">
        <f t="shared" si="935"/>
        <v>0.146301267381047-13.9310127263964i</v>
      </c>
      <c r="AB1849" t="str">
        <f t="shared" si="936"/>
        <v>0.584242539200676-0.226140247534959i</v>
      </c>
      <c r="AC1849" t="str">
        <f t="shared" si="937"/>
        <v>0.894389330801366-0.840302957510412i</v>
      </c>
      <c r="AD1849" t="str">
        <f t="shared" si="938"/>
        <v>0.473138814787749+0.191683522980477i</v>
      </c>
      <c r="AE1849" t="str">
        <f t="shared" si="939"/>
        <v>-0.00486785475153382-0.00237989588874465i</v>
      </c>
      <c r="AF1849" t="str">
        <f t="shared" si="940"/>
        <v>-4.030538846604-0.537220108216915i</v>
      </c>
      <c r="AG1849" t="str">
        <f t="shared" si="941"/>
        <v>1.00991723039092-0.0237589986942799i</v>
      </c>
      <c r="AH1849" t="str">
        <f t="shared" si="942"/>
        <v>0.0178671831280476+0.0125078355803296i</v>
      </c>
      <c r="AI1849">
        <f t="shared" si="943"/>
        <v>-33.226831143079117</v>
      </c>
      <c r="AJ1849">
        <f t="shared" si="944"/>
        <v>34.993757818516265</v>
      </c>
      <c r="AK1849"/>
      <c r="AL1849"/>
      <c r="AM1849"/>
      <c r="AN1849"/>
    </row>
    <row r="1850" spans="1:40" x14ac:dyDescent="0.35">
      <c r="A1850"/>
      <c r="B1850">
        <f t="shared" si="945"/>
        <v>171600</v>
      </c>
      <c r="C1850" s="237" t="str">
        <f t="shared" si="913"/>
        <v>-7.18346120397751E-07+0.00395003622579481i</v>
      </c>
      <c r="D1850" s="208" t="str">
        <f t="shared" si="914"/>
        <v>-1.64875102703351+0.0302836110644269i</v>
      </c>
      <c r="E1850" t="str">
        <f t="shared" si="915"/>
        <v>36500</v>
      </c>
      <c r="F1850" t="str">
        <f t="shared" si="916"/>
        <v>0.21505376344086</v>
      </c>
      <c r="G1850" t="str">
        <f t="shared" si="911"/>
        <v>0.21505376344086</v>
      </c>
      <c r="H1850" t="str">
        <f t="shared" si="917"/>
        <v>2.38194765373446+0.56723183404915i</v>
      </c>
      <c r="I1850" t="str">
        <f t="shared" si="918"/>
        <v>673.871624195011i</v>
      </c>
      <c r="J1850" t="str">
        <f t="shared" si="912"/>
        <v>-613.673774635772+147.421547481894i</v>
      </c>
      <c r="K1850" t="str">
        <f t="shared" si="919"/>
        <v>0.249400103500348-1.03818136170636i</v>
      </c>
      <c r="L1850" t="str">
        <f t="shared" si="920"/>
        <v>0.0771985975078407-0.272865502180391i</v>
      </c>
      <c r="M1850" t="str">
        <f t="shared" si="921"/>
        <v>0.326598701008189-1.31104686388675i</v>
      </c>
      <c r="N1850" t="str">
        <f t="shared" si="922"/>
        <v>-2.14041741548436i</v>
      </c>
      <c r="O1850" t="str">
        <f t="shared" si="923"/>
        <v>-0.539313004201256-0.842105387406717i</v>
      </c>
      <c r="P1850" t="str">
        <f t="shared" si="924"/>
        <v>1.53931300420126+0.842105387406717i</v>
      </c>
      <c r="Q1850" t="str">
        <f t="shared" si="925"/>
        <v>-1.53931300420126+1.29831202807764i</v>
      </c>
      <c r="R1850" t="str">
        <f t="shared" si="926"/>
        <v>-0.314707256855412-0.812501161811724i</v>
      </c>
      <c r="S1850" t="str">
        <f t="shared" si="927"/>
        <v>0.238995704848829i</v>
      </c>
      <c r="T1850" t="str">
        <f t="shared" si="928"/>
        <v>0.194184287857685-0.0752136826732007i</v>
      </c>
      <c r="U1850" t="str">
        <f t="shared" si="929"/>
        <v>0.00005-0.000828103891378909i</v>
      </c>
      <c r="V1850" t="str">
        <f t="shared" si="930"/>
        <v>0.00002-0.00927476358344376i</v>
      </c>
      <c r="W1850" t="str">
        <f t="shared" si="931"/>
        <v>0.0000422722388144401-0.00076042043419173i</v>
      </c>
      <c r="X1850" t="str">
        <f t="shared" si="932"/>
        <v>0.0000451526279396239-0.000760088106157301i</v>
      </c>
      <c r="Y1850" t="str">
        <f t="shared" si="933"/>
        <v>0.009+0.862555678969614i</v>
      </c>
      <c r="Z1850" t="str">
        <f t="shared" si="934"/>
        <v>-0.010576018755828-0.000739726735523422i</v>
      </c>
      <c r="AA1850" t="str">
        <f t="shared" si="935"/>
        <v>0.146130466527583-13.9228818931469i</v>
      </c>
      <c r="AB1850" t="str">
        <f t="shared" si="936"/>
        <v>0.584137987814222-0.226255016497629i</v>
      </c>
      <c r="AC1850" t="str">
        <f t="shared" si="937"/>
        <v>0.894147778211801-0.839726871485664i</v>
      </c>
      <c r="AD1850" t="str">
        <f t="shared" si="938"/>
        <v>0.473400551755866+0.191547920781549i</v>
      </c>
      <c r="AE1850" t="str">
        <f t="shared" si="939"/>
        <v>-0.00486499999625335-0.00237600144757088i</v>
      </c>
      <c r="AF1850" t="str">
        <f t="shared" si="940"/>
        <v>-4.03069868076797-0.536948222984723i</v>
      </c>
      <c r="AG1850" t="str">
        <f t="shared" si="941"/>
        <v>1.00990459990347-0.0237584545192611i</v>
      </c>
      <c r="AH1850" t="str">
        <f t="shared" si="942"/>
        <v>0.0178599251594181+0.0124898165864962i</v>
      </c>
      <c r="AI1850">
        <f t="shared" si="943"/>
        <v>-33.233315846985597</v>
      </c>
      <c r="AJ1850">
        <f t="shared" si="944"/>
        <v>34.965893002345865</v>
      </c>
      <c r="AK1850"/>
      <c r="AL1850"/>
      <c r="AM1850"/>
      <c r="AN1850"/>
    </row>
    <row r="1851" spans="1:40" x14ac:dyDescent="0.35">
      <c r="A1851"/>
      <c r="B1851">
        <f t="shared" si="945"/>
        <v>171700</v>
      </c>
      <c r="C1851" s="237" t="str">
        <f t="shared" si="913"/>
        <v>-7.17509618463836E-07+0.00394773568067848i</v>
      </c>
      <c r="D1851" s="208" t="str">
        <f t="shared" si="914"/>
        <v>-1.64875102062033+0.0302659735518684i</v>
      </c>
      <c r="E1851" t="str">
        <f t="shared" si="915"/>
        <v>36500</v>
      </c>
      <c r="F1851" t="str">
        <f t="shared" si="916"/>
        <v>0.21505376344086</v>
      </c>
      <c r="G1851" t="str">
        <f t="shared" si="911"/>
        <v>0.21505376344086</v>
      </c>
      <c r="H1851" t="str">
        <f t="shared" si="917"/>
        <v>2.3821072382776+0.56694256207529i</v>
      </c>
      <c r="I1851" t="str">
        <f t="shared" si="918"/>
        <v>674.264323276709i</v>
      </c>
      <c r="J1851" t="str">
        <f t="shared" si="912"/>
        <v>-614.390386378646+147.507457474599i</v>
      </c>
      <c r="K1851" t="str">
        <f t="shared" si="919"/>
        <v>0.249124615559725-1.03764088562457i</v>
      </c>
      <c r="L1851" t="str">
        <f t="shared" si="920"/>
        <v>0.0771153561430672-0.272730119035815i</v>
      </c>
      <c r="M1851" t="str">
        <f t="shared" si="921"/>
        <v>0.326239971702792-1.31037100466038i</v>
      </c>
      <c r="N1851" t="str">
        <f t="shared" si="922"/>
        <v>-2.14166474498056i</v>
      </c>
      <c r="O1851" t="str">
        <f t="shared" si="923"/>
        <v>-0.540362967277651-0.841432031476632i</v>
      </c>
      <c r="P1851" t="str">
        <f t="shared" si="924"/>
        <v>1.54036296727765+0.841432031476632i</v>
      </c>
      <c r="Q1851" t="str">
        <f t="shared" si="925"/>
        <v>-1.54036296727765+1.30023271350393i</v>
      </c>
      <c r="R1851" t="str">
        <f t="shared" si="926"/>
        <v>-0.314683464920268-0.811882519595339i</v>
      </c>
      <c r="S1851" t="str">
        <f t="shared" si="927"/>
        <v>0.239134979735105i</v>
      </c>
      <c r="T1851" t="str">
        <f t="shared" si="928"/>
        <v>0.194149509870717-0.0752518240066809i</v>
      </c>
      <c r="U1851" t="str">
        <f t="shared" si="929"/>
        <v>0.0000500000000000002-0.000827621594412471i</v>
      </c>
      <c r="V1851" t="str">
        <f t="shared" si="930"/>
        <v>0.00002-0.00926936185741969i</v>
      </c>
      <c r="W1851" t="str">
        <f t="shared" si="931"/>
        <v>0.0000422722372481434-0.00075997778275439i</v>
      </c>
      <c r="X1851" t="str">
        <f t="shared" si="932"/>
        <v>0.0000451492635717149-0.000759645660960256i</v>
      </c>
      <c r="Y1851" t="str">
        <f t="shared" si="933"/>
        <v>0.009+0.863058333794188i</v>
      </c>
      <c r="Z1851" t="str">
        <f t="shared" si="934"/>
        <v>-0.0105636974922825-0.000739119045667643i</v>
      </c>
      <c r="AA1851" t="str">
        <f t="shared" si="935"/>
        <v>0.145959964799479-13.9147605527588i</v>
      </c>
      <c r="AB1851" t="str">
        <f t="shared" si="936"/>
        <v>0.584033369960986-0.226369751845362i</v>
      </c>
      <c r="AC1851" t="str">
        <f t="shared" si="937"/>
        <v>0.89390667093923-0.839151255187364i</v>
      </c>
      <c r="AD1851" t="str">
        <f t="shared" si="938"/>
        <v>0.473662162117526+0.191411980235633i</v>
      </c>
      <c r="AE1851" t="str">
        <f t="shared" si="939"/>
        <v>-0.0048621475539889-0.00237211098084116i</v>
      </c>
      <c r="AF1851" t="str">
        <f t="shared" si="940"/>
        <v>-4.03085825889793-0.536676588523422i</v>
      </c>
      <c r="AG1851" t="str">
        <f t="shared" si="941"/>
        <v>1.00989196705559-0.0237579046399894i</v>
      </c>
      <c r="AH1851" t="str">
        <f t="shared" si="942"/>
        <v>0.0178526689873144+0.0124718151233645i</v>
      </c>
      <c r="AI1851">
        <f t="shared" si="943"/>
        <v>-33.239798745199451</v>
      </c>
      <c r="AJ1851">
        <f t="shared" si="944"/>
        <v>34.938021642572949</v>
      </c>
      <c r="AK1851"/>
      <c r="AL1851"/>
      <c r="AM1851"/>
      <c r="AN1851"/>
    </row>
    <row r="1852" spans="1:40" x14ac:dyDescent="0.35">
      <c r="A1852"/>
      <c r="B1852">
        <f t="shared" si="945"/>
        <v>171800</v>
      </c>
      <c r="C1852" s="237" t="str">
        <f t="shared" si="913"/>
        <v>-7.16674576818201E-07+0.00394543781372849i</v>
      </c>
      <c r="D1852" s="208" t="str">
        <f t="shared" si="914"/>
        <v>-1.64875101421835+0.0302483565719184i</v>
      </c>
      <c r="E1852" t="str">
        <f t="shared" si="915"/>
        <v>36500</v>
      </c>
      <c r="F1852" t="str">
        <f t="shared" si="916"/>
        <v>0.21505376344086</v>
      </c>
      <c r="G1852" t="str">
        <f t="shared" si="911"/>
        <v>0.21505376344086</v>
      </c>
      <c r="H1852" t="str">
        <f t="shared" si="917"/>
        <v>2.38226656730918+0.566653561104372i</v>
      </c>
      <c r="I1852" t="str">
        <f t="shared" si="918"/>
        <v>674.657022358408i</v>
      </c>
      <c r="J1852" t="str">
        <f t="shared" si="912"/>
        <v>-615.107415605786+147.593367467305i</v>
      </c>
      <c r="K1852" t="str">
        <f t="shared" si="919"/>
        <v>0.248849575592114-1.03710093443711i</v>
      </c>
      <c r="L1852" t="str">
        <f t="shared" si="920"/>
        <v>0.0770322457610011-0.272594856482521i</v>
      </c>
      <c r="M1852" t="str">
        <f t="shared" si="921"/>
        <v>0.325881821353115-1.30969579091963i</v>
      </c>
      <c r="N1852" t="str">
        <f t="shared" si="922"/>
        <v>-2.14291207447677i</v>
      </c>
      <c r="O1852" t="str">
        <f t="shared" si="923"/>
        <v>-0.541412089640777-0.840757366420781i</v>
      </c>
      <c r="P1852" t="str">
        <f t="shared" si="924"/>
        <v>1.54141208964078+0.840757366420781i</v>
      </c>
      <c r="Q1852" t="str">
        <f t="shared" si="925"/>
        <v>-1.54141208964078+1.30215470805599i</v>
      </c>
      <c r="R1852" t="str">
        <f t="shared" si="926"/>
        <v>-0.314659653936878-0.811264505211826i</v>
      </c>
      <c r="S1852" t="str">
        <f t="shared" si="927"/>
        <v>0.23927425462138i</v>
      </c>
      <c r="T1852" t="str">
        <f t="shared" si="928"/>
        <v>0.194114709785342-0.0752899541551679i</v>
      </c>
      <c r="U1852" t="str">
        <f t="shared" si="929"/>
        <v>0.0000499999999999999-0.000827139858909316i</v>
      </c>
      <c r="V1852" t="str">
        <f t="shared" si="930"/>
        <v>0.00002-0.00926396641978439i</v>
      </c>
      <c r="W1852" t="str">
        <f t="shared" si="931"/>
        <v>0.0000422722356809341-0.000759535646758737i</v>
      </c>
      <c r="X1852" t="str">
        <f t="shared" si="932"/>
        <v>0.0000451459050732528-0.000759203730942472i</v>
      </c>
      <c r="Y1852" t="str">
        <f t="shared" si="933"/>
        <v>0.009+0.863560988618762i</v>
      </c>
      <c r="Z1852" t="str">
        <f t="shared" si="934"/>
        <v>-0.0105513977585615-0.000738512372445466i</v>
      </c>
      <c r="AA1852" t="str">
        <f t="shared" si="935"/>
        <v>0.145789761498208-13.9066486886045i</v>
      </c>
      <c r="AB1852" t="str">
        <f t="shared" si="936"/>
        <v>0.583928685632141-0.226484453546813i</v>
      </c>
      <c r="AC1852" t="str">
        <f t="shared" si="937"/>
        <v>0.893666008095139-0.838576107999647i</v>
      </c>
      <c r="AD1852" t="str">
        <f t="shared" si="938"/>
        <v>0.473923645449901+0.191275701431145i</v>
      </c>
      <c r="AE1852" t="str">
        <f t="shared" si="939"/>
        <v>-0.00485929741827431-0.00236822448310708i</v>
      </c>
      <c r="AF1852" t="str">
        <f t="shared" si="940"/>
        <v>-4.03101758152753-0.536405204532454i</v>
      </c>
      <c r="AG1852" t="str">
        <f t="shared" si="941"/>
        <v>1.0098793318557-0.023757349045041i</v>
      </c>
      <c r="AH1852" t="str">
        <f t="shared" si="942"/>
        <v>0.0178454146017708+0.0124538311665208i</v>
      </c>
      <c r="AI1852">
        <f t="shared" si="943"/>
        <v>-33.246279842058961</v>
      </c>
      <c r="AJ1852">
        <f t="shared" si="944"/>
        <v>34.910143744285286</v>
      </c>
      <c r="AK1852"/>
      <c r="AL1852"/>
      <c r="AM1852"/>
      <c r="AN1852"/>
    </row>
    <row r="1853" spans="1:40" x14ac:dyDescent="0.35">
      <c r="A1853"/>
      <c r="B1853">
        <f t="shared" si="945"/>
        <v>171900</v>
      </c>
      <c r="C1853" s="237" t="str">
        <f t="shared" si="913"/>
        <v>-7.15840992063839E-07+0.00394314262027091i</v>
      </c>
      <c r="D1853" s="208" t="str">
        <f t="shared" si="914"/>
        <v>-1.64875100782753+0.0302307600887437i</v>
      </c>
      <c r="E1853" t="str">
        <f t="shared" si="915"/>
        <v>36500</v>
      </c>
      <c r="F1853" t="str">
        <f t="shared" si="916"/>
        <v>0.21505376344086</v>
      </c>
      <c r="G1853" t="str">
        <f t="shared" si="911"/>
        <v>0.21505376344086</v>
      </c>
      <c r="H1853" t="str">
        <f t="shared" si="917"/>
        <v>2.38242564136153+0.566364830800334i</v>
      </c>
      <c r="I1853" t="str">
        <f t="shared" si="918"/>
        <v>675.049721440107i</v>
      </c>
      <c r="J1853" t="str">
        <f t="shared" si="912"/>
        <v>-615.824862317193+147.679277460009i</v>
      </c>
      <c r="K1853" t="str">
        <f t="shared" si="919"/>
        <v>0.248574982645247-1.03656150744955i</v>
      </c>
      <c r="L1853" t="str">
        <f t="shared" si="920"/>
        <v>0.0769492660948894-0.272459714385389i</v>
      </c>
      <c r="M1853" t="str">
        <f t="shared" si="921"/>
        <v>0.325524248740136-1.30902122183494i</v>
      </c>
      <c r="N1853" t="str">
        <f t="shared" si="922"/>
        <v>-2.14415940397297i</v>
      </c>
      <c r="O1853" t="str">
        <f t="shared" si="923"/>
        <v>-0.54246036965836-0.840081393288838i</v>
      </c>
      <c r="P1853" t="str">
        <f t="shared" si="924"/>
        <v>1.54246036965836+0.840081393288838i</v>
      </c>
      <c r="Q1853" t="str">
        <f t="shared" si="925"/>
        <v>-1.54246036965836+1.30407801068413i</v>
      </c>
      <c r="R1853" t="str">
        <f t="shared" si="926"/>
        <v>-0.314635823894904-0.810647117553248i</v>
      </c>
      <c r="S1853" t="str">
        <f t="shared" si="927"/>
        <v>0.239413529507656i</v>
      </c>
      <c r="T1853" t="str">
        <f t="shared" si="928"/>
        <v>0.194079887598631-0.0753280731082283i</v>
      </c>
      <c r="U1853" t="str">
        <f t="shared" si="929"/>
        <v>0.0000500000000000001-0.000826658683889593i</v>
      </c>
      <c r="V1853" t="str">
        <f t="shared" si="930"/>
        <v>0.00002-0.00925857725956344i</v>
      </c>
      <c r="W1853" t="str">
        <f t="shared" si="931"/>
        <v>0.0000422722341128127-0.00075909402530523i</v>
      </c>
      <c r="X1853" t="str">
        <f t="shared" si="932"/>
        <v>0.0000451425524305828-0.000758762315204922i</v>
      </c>
      <c r="Y1853" t="str">
        <f t="shared" si="933"/>
        <v>0.009+0.864063643443337i</v>
      </c>
      <c r="Z1853" t="str">
        <f t="shared" si="934"/>
        <v>-0.0105391195045217-0.00073790671336184i</v>
      </c>
      <c r="AA1853" t="str">
        <f t="shared" si="935"/>
        <v>0.145619855927279-13.8985462840952i</v>
      </c>
      <c r="AB1853" t="str">
        <f t="shared" si="936"/>
        <v>0.583823934818874-0.226599121570595i</v>
      </c>
      <c r="AC1853" t="str">
        <f t="shared" si="937"/>
        <v>0.89342578879336-0.838001429307527i</v>
      </c>
      <c r="AD1853" t="str">
        <f t="shared" si="938"/>
        <v>0.474185001330139+0.191139084457019i</v>
      </c>
      <c r="AE1853" t="str">
        <f t="shared" si="939"/>
        <v>-0.00485644958266345-0.00236434194893439i</v>
      </c>
      <c r="AF1853" t="str">
        <f t="shared" si="940"/>
        <v>-4.03117664918906-0.53613407071159i</v>
      </c>
      <c r="AG1853" t="str">
        <f t="shared" si="941"/>
        <v>1.00986669431224-0.0237567877230173i</v>
      </c>
      <c r="AH1853" t="str">
        <f t="shared" si="942"/>
        <v>0.017838161992854+0.0124358646916139i</v>
      </c>
      <c r="AI1853">
        <f t="shared" si="943"/>
        <v>-33.252759141896838</v>
      </c>
      <c r="AJ1853">
        <f t="shared" si="944"/>
        <v>34.882259312558439</v>
      </c>
      <c r="AK1853"/>
      <c r="AL1853"/>
      <c r="AM1853"/>
      <c r="AN1853"/>
    </row>
    <row r="1854" spans="1:40" x14ac:dyDescent="0.35">
      <c r="A1854"/>
      <c r="B1854">
        <f t="shared" si="945"/>
        <v>172000</v>
      </c>
      <c r="C1854" s="237" t="str">
        <f t="shared" si="913"/>
        <v>-7.15008860813603E-07+0.00394085009564264i</v>
      </c>
      <c r="D1854" s="208" t="str">
        <f t="shared" si="914"/>
        <v>-1.64875100144786+0.0302131840665936i</v>
      </c>
      <c r="E1854" t="str">
        <f t="shared" si="915"/>
        <v>36500</v>
      </c>
      <c r="F1854" t="str">
        <f t="shared" si="916"/>
        <v>0.21505376344086</v>
      </c>
      <c r="G1854" t="str">
        <f t="shared" si="911"/>
        <v>0.21505376344086</v>
      </c>
      <c r="H1854" t="str">
        <f t="shared" si="917"/>
        <v>2.38258446096564+0.566076370827573i</v>
      </c>
      <c r="I1854" t="str">
        <f t="shared" si="918"/>
        <v>675.442420521806i</v>
      </c>
      <c r="J1854" t="str">
        <f t="shared" si="912"/>
        <v>-616.542726512865+147.765187452714i</v>
      </c>
      <c r="K1854" t="str">
        <f t="shared" si="919"/>
        <v>0.248300835769339-1.03602260396848i</v>
      </c>
      <c r="L1854" t="str">
        <f t="shared" si="920"/>
        <v>0.0768664168786378-0.27232469260943i</v>
      </c>
      <c r="M1854" t="str">
        <f t="shared" si="921"/>
        <v>0.325167252647977-1.30834729657791i</v>
      </c>
      <c r="N1854" t="str">
        <f t="shared" si="922"/>
        <v>-2.14540673346917i</v>
      </c>
      <c r="O1854" t="str">
        <f t="shared" si="923"/>
        <v>-0.543507805699463-0.839404113132498i</v>
      </c>
      <c r="P1854" t="str">
        <f t="shared" si="924"/>
        <v>1.54350780569946+0.839404113132498i</v>
      </c>
      <c r="Q1854" t="str">
        <f t="shared" si="925"/>
        <v>-1.54350780569946+1.30600262033667i</v>
      </c>
      <c r="R1854" t="str">
        <f t="shared" si="926"/>
        <v>-0.314611974784011-0.810030355514222i</v>
      </c>
      <c r="S1854" t="str">
        <f t="shared" si="927"/>
        <v>0.239552804393931i</v>
      </c>
      <c r="T1854" t="str">
        <f t="shared" si="928"/>
        <v>0.194045043307645-0.0753661808554225i</v>
      </c>
      <c r="U1854" t="str">
        <f t="shared" si="929"/>
        <v>0.0000499999999999998-0.0008261780683757i</v>
      </c>
      <c r="V1854" t="str">
        <f t="shared" si="930"/>
        <v>0.00002-0.00925319436580786i</v>
      </c>
      <c r="W1854" t="str">
        <f t="shared" si="931"/>
        <v>0.0000422722325437783-0.000758652917496393i</v>
      </c>
      <c r="X1854" t="str">
        <f t="shared" si="932"/>
        <v>0.0000451392056300877-0.000758321412850636i</v>
      </c>
      <c r="Y1854" t="str">
        <f t="shared" si="933"/>
        <v>0.009+0.864566298267911i</v>
      </c>
      <c r="Z1854" t="str">
        <f t="shared" si="934"/>
        <v>-0.0105268626801654-0.000737302065929597i</v>
      </c>
      <c r="AA1854" t="str">
        <f t="shared" si="935"/>
        <v>0.145450247392239-13.8904533226811i</v>
      </c>
      <c r="AB1854" t="str">
        <f t="shared" si="936"/>
        <v>0.583719117512346-0.226713755885306i</v>
      </c>
      <c r="AC1854" t="str">
        <f t="shared" si="937"/>
        <v>0.893186012150027-0.83742721849685i</v>
      </c>
      <c r="AD1854" t="str">
        <f t="shared" si="938"/>
        <v>0.474446229335381+0.191002129402677i</v>
      </c>
      <c r="AE1854" t="str">
        <f t="shared" si="939"/>
        <v>-0.00485360404073025-0.00236046337290264i</v>
      </c>
      <c r="AF1854" t="str">
        <f t="shared" si="940"/>
        <v>-4.0313354624135-0.535863186760979i</v>
      </c>
      <c r="AG1854" t="str">
        <f t="shared" si="941"/>
        <v>1.00985405443364-0.0237562206625466i</v>
      </c>
      <c r="AH1854" t="str">
        <f t="shared" si="942"/>
        <v>0.0178309111506642+0.0124179156743543i</v>
      </c>
      <c r="AI1854">
        <f t="shared" si="943"/>
        <v>-33.259236649040027</v>
      </c>
      <c r="AJ1854">
        <f t="shared" si="944"/>
        <v>34.854368352452639</v>
      </c>
      <c r="AK1854"/>
      <c r="AL1854"/>
      <c r="AM1854"/>
      <c r="AN1854"/>
    </row>
    <row r="1855" spans="1:40" x14ac:dyDescent="0.35">
      <c r="A1855"/>
      <c r="B1855">
        <f t="shared" si="945"/>
        <v>172100</v>
      </c>
      <c r="C1855" s="237" t="str">
        <f t="shared" si="913"/>
        <v>-7.14178179690222E-07+0.0039385602351915i</v>
      </c>
      <c r="D1855" s="208" t="str">
        <f t="shared" si="914"/>
        <v>-1.64875099507931+0.0301956284698015i</v>
      </c>
      <c r="E1855" t="str">
        <f t="shared" si="915"/>
        <v>36500</v>
      </c>
      <c r="F1855" t="str">
        <f t="shared" si="916"/>
        <v>0.21505376344086</v>
      </c>
      <c r="G1855" t="str">
        <f t="shared" si="911"/>
        <v>0.21505376344086</v>
      </c>
      <c r="H1855" t="str">
        <f t="shared" si="917"/>
        <v>2.38274302665115+0.565788180850912i</v>
      </c>
      <c r="I1855" t="str">
        <f t="shared" si="918"/>
        <v>675.835119603504i</v>
      </c>
      <c r="J1855" t="str">
        <f t="shared" si="912"/>
        <v>-617.261008192804+147.85109744542i</v>
      </c>
      <c r="K1855" t="str">
        <f t="shared" si="919"/>
        <v>0.248027134017069-1.03548422330152i</v>
      </c>
      <c r="L1855" t="str">
        <f t="shared" si="920"/>
        <v>0.0767836978468052-0.272189791019783i</v>
      </c>
      <c r="M1855" t="str">
        <f t="shared" si="921"/>
        <v>0.324810831863874-1.3076740143213i</v>
      </c>
      <c r="N1855" t="str">
        <f t="shared" si="922"/>
        <v>-2.14665406296538i</v>
      </c>
      <c r="O1855" t="str">
        <f t="shared" si="923"/>
        <v>-0.54455439613446-0.838725527005488i</v>
      </c>
      <c r="P1855" t="str">
        <f t="shared" si="924"/>
        <v>1.54455439613446+0.838725527005488i</v>
      </c>
      <c r="Q1855" t="str">
        <f t="shared" si="925"/>
        <v>-1.54455439613446+1.30792853595989i</v>
      </c>
      <c r="R1855" t="str">
        <f t="shared" si="926"/>
        <v>-0.314588106593852-0.809414217991934i</v>
      </c>
      <c r="S1855" t="str">
        <f t="shared" si="927"/>
        <v>0.239692079280206i</v>
      </c>
      <c r="T1855" t="str">
        <f t="shared" si="928"/>
        <v>0.194010176909449-0.0754042773863035i</v>
      </c>
      <c r="U1855" t="str">
        <f t="shared" si="929"/>
        <v>0.00005-0.000825698011392335i</v>
      </c>
      <c r="V1855" t="str">
        <f t="shared" si="930"/>
        <v>0.00002-0.00924781772759412i</v>
      </c>
      <c r="W1855" t="str">
        <f t="shared" si="931"/>
        <v>0.0000422722309738322-0.00075821232243688i</v>
      </c>
      <c r="X1855" t="str">
        <f t="shared" si="932"/>
        <v>0.0000451358646581926-0.00075788102298477i</v>
      </c>
      <c r="Y1855" t="str">
        <f t="shared" si="933"/>
        <v>0.009+0.865068953092486i</v>
      </c>
      <c r="Z1855" t="str">
        <f t="shared" si="934"/>
        <v>-0.0105146272356406-0.00073669842766947i</v>
      </c>
      <c r="AA1855" t="str">
        <f t="shared" si="935"/>
        <v>0.145280935200653-13.8823697878508i</v>
      </c>
      <c r="AB1855" t="str">
        <f t="shared" si="936"/>
        <v>0.583614233703727-0.226828356459519i</v>
      </c>
      <c r="AC1855" t="str">
        <f t="shared" si="937"/>
        <v>0.892946677283583-0.836853474954334i</v>
      </c>
      <c r="AD1855" t="str">
        <f t="shared" si="938"/>
        <v>0.474707329042758+0.190864836358059i</v>
      </c>
      <c r="AE1855" t="str">
        <f t="shared" si="939"/>
        <v>-0.00485076078606881-0.00235658874960551i</v>
      </c>
      <c r="AF1855" t="str">
        <f t="shared" si="940"/>
        <v>-4.03149402173046-0.53559255238111i</v>
      </c>
      <c r="AG1855" t="str">
        <f t="shared" si="941"/>
        <v>1.00984141222836-0.0237556478522825i</v>
      </c>
      <c r="AH1855" t="str">
        <f t="shared" si="942"/>
        <v>0.017823662065335+0.012399984090515i</v>
      </c>
      <c r="AI1855">
        <f t="shared" si="943"/>
        <v>-33.265712367809442</v>
      </c>
      <c r="AJ1855">
        <f t="shared" si="944"/>
        <v>34.826470869014926</v>
      </c>
      <c r="AK1855"/>
      <c r="AL1855"/>
      <c r="AM1855"/>
      <c r="AN1855"/>
    </row>
    <row r="1856" spans="1:40" x14ac:dyDescent="0.35">
      <c r="A1856"/>
      <c r="B1856">
        <f t="shared" si="945"/>
        <v>172200</v>
      </c>
      <c r="C1856" s="237" t="str">
        <f t="shared" si="913"/>
        <v>-7.13348945326193E-07+0.00393627303427606i</v>
      </c>
      <c r="D1856" s="208" t="str">
        <f t="shared" si="914"/>
        <v>-1.64875098872184+0.0301780932627831i</v>
      </c>
      <c r="E1856" t="str">
        <f t="shared" si="915"/>
        <v>36500</v>
      </c>
      <c r="F1856" t="str">
        <f t="shared" si="916"/>
        <v>0.21505376344086</v>
      </c>
      <c r="G1856" t="str">
        <f t="shared" si="911"/>
        <v>0.21505376344086</v>
      </c>
      <c r="H1856" t="str">
        <f t="shared" si="917"/>
        <v>2.38290133894634+0.565500260535596i</v>
      </c>
      <c r="I1856" t="str">
        <f t="shared" si="918"/>
        <v>676.227818685203i</v>
      </c>
      <c r="J1856" t="str">
        <f t="shared" si="912"/>
        <v>-617.979707357009+147.937007438125i</v>
      </c>
      <c r="K1856" t="str">
        <f t="shared" si="919"/>
        <v>0.24775387644358-1.03494636475735i</v>
      </c>
      <c r="L1856" t="str">
        <f t="shared" si="920"/>
        <v>0.0767011087346046-0.272055009481715i</v>
      </c>
      <c r="M1856" t="str">
        <f t="shared" si="921"/>
        <v>0.324454985178185-1.30700137423907i</v>
      </c>
      <c r="N1856" t="str">
        <f t="shared" si="922"/>
        <v>-2.14790139246158i</v>
      </c>
      <c r="O1856" t="str">
        <f t="shared" si="923"/>
        <v>-0.545600139335018-0.838045635963585i</v>
      </c>
      <c r="P1856" t="str">
        <f t="shared" si="924"/>
        <v>1.54560013933502+0.838045635963585i</v>
      </c>
      <c r="Q1856" t="str">
        <f t="shared" si="925"/>
        <v>-1.54560013933502+1.309855756498i</v>
      </c>
      <c r="R1856" t="str">
        <f t="shared" si="926"/>
        <v>-0.314564219314064-0.808798703886146i</v>
      </c>
      <c r="S1856" t="str">
        <f t="shared" si="927"/>
        <v>0.239831354166482i</v>
      </c>
      <c r="T1856" t="str">
        <f t="shared" si="928"/>
        <v>0.19397528840111-0.0754423626904142i</v>
      </c>
      <c r="U1856" t="str">
        <f t="shared" si="929"/>
        <v>0.0000500000000000002-0.000825218511966442i</v>
      </c>
      <c r="V1856" t="str">
        <f t="shared" si="930"/>
        <v>0.00002-0.00924244733402416i</v>
      </c>
      <c r="W1856" t="str">
        <f t="shared" si="931"/>
        <v>0.000042272229402974-0.000757772239233392i</v>
      </c>
      <c r="X1856" t="str">
        <f t="shared" si="932"/>
        <v>0.0000451325295013601-0.000757441144714534i</v>
      </c>
      <c r="Y1856" t="str">
        <f t="shared" si="933"/>
        <v>0.009+0.86557160791706i</v>
      </c>
      <c r="Z1856" t="str">
        <f t="shared" si="934"/>
        <v>-0.0105024131212401-0.000736095796110019i</v>
      </c>
      <c r="AA1856" t="str">
        <f t="shared" si="935"/>
        <v>0.14511191866211-13.8742956631313i</v>
      </c>
      <c r="AB1856" t="str">
        <f t="shared" si="936"/>
        <v>0.583509283384193-0.226942923261776i</v>
      </c>
      <c r="AC1856" t="str">
        <f t="shared" si="937"/>
        <v>0.892707783314779-0.836280198067589i</v>
      </c>
      <c r="AD1856" t="str">
        <f t="shared" si="938"/>
        <v>0.474968300029375+0.190727205413621i</v>
      </c>
      <c r="AE1856" t="str">
        <f t="shared" si="939"/>
        <v>-0.00484791981229281-0.0023527180736506i</v>
      </c>
      <c r="AF1856" t="str">
        <f t="shared" si="940"/>
        <v>-4.03165232766818-0.535322167272813i</v>
      </c>
      <c r="AG1856" t="str">
        <f t="shared" si="941"/>
        <v>1.00982876770484-0.0237550692809036i</v>
      </c>
      <c r="AH1856" t="str">
        <f t="shared" si="942"/>
        <v>0.0178164147270314+0.012382069915931i</v>
      </c>
      <c r="AI1856">
        <f t="shared" si="943"/>
        <v>-33.272186302520723</v>
      </c>
      <c r="AJ1856">
        <f t="shared" si="944"/>
        <v>34.798566867281366</v>
      </c>
      <c r="AK1856"/>
      <c r="AL1856"/>
      <c r="AM1856"/>
      <c r="AN1856"/>
    </row>
    <row r="1857" spans="1:40" x14ac:dyDescent="0.35">
      <c r="A1857"/>
      <c r="B1857">
        <f t="shared" si="945"/>
        <v>172300</v>
      </c>
      <c r="C1857" s="237" t="str">
        <f t="shared" si="913"/>
        <v>-7.12521154363789E-07+0.00393398848826565i</v>
      </c>
      <c r="D1857" s="208" t="str">
        <f t="shared" si="914"/>
        <v>-1.64875098237544+0.0301605784100367i</v>
      </c>
      <c r="E1857" t="str">
        <f t="shared" si="915"/>
        <v>36500</v>
      </c>
      <c r="F1857" t="str">
        <f t="shared" si="916"/>
        <v>0.21505376344086</v>
      </c>
      <c r="G1857" t="str">
        <f t="shared" si="911"/>
        <v>0.21505376344086</v>
      </c>
      <c r="H1857" t="str">
        <f t="shared" si="917"/>
        <v>2.38305939837819+0.565212609547325i</v>
      </c>
      <c r="I1857" t="str">
        <f t="shared" si="918"/>
        <v>676.620517766902i</v>
      </c>
      <c r="J1857" t="str">
        <f t="shared" si="912"/>
        <v>-618.69882400548+148.022917430829i</v>
      </c>
      <c r="K1857" t="str">
        <f t="shared" si="919"/>
        <v>0.247481062106466-1.03440902764566i</v>
      </c>
      <c r="L1857" t="str">
        <f t="shared" si="920"/>
        <v>0.0766186492779003-0.271920347860625i</v>
      </c>
      <c r="M1857" t="str">
        <f t="shared" si="921"/>
        <v>0.324099711384366-1.30632937550629i</v>
      </c>
      <c r="N1857" t="str">
        <f t="shared" si="922"/>
        <v>-2.14914872195778i</v>
      </c>
      <c r="O1857" t="str">
        <f t="shared" si="923"/>
        <v>-0.546645033674145-0.837364441064578i</v>
      </c>
      <c r="P1857" t="str">
        <f t="shared" si="924"/>
        <v>1.54664503367415+0.837364441064578i</v>
      </c>
      <c r="Q1857" t="str">
        <f t="shared" si="925"/>
        <v>-1.54664503367415+1.3117842808932i</v>
      </c>
      <c r="R1857" t="str">
        <f t="shared" si="926"/>
        <v>-0.314540312934288-0.808183812099158i</v>
      </c>
      <c r="S1857" t="str">
        <f t="shared" si="927"/>
        <v>0.239970629052757i</v>
      </c>
      <c r="T1857" t="str">
        <f t="shared" si="928"/>
        <v>0.19394037777969-0.0754804367572921i</v>
      </c>
      <c r="U1857" t="str">
        <f t="shared" si="929"/>
        <v>0.0000499999999999999-0.000824739569127223i</v>
      </c>
      <c r="V1857" t="str">
        <f t="shared" si="930"/>
        <v>0.00002-0.00923708317422494i</v>
      </c>
      <c r="W1857" t="str">
        <f t="shared" si="931"/>
        <v>0.0000422722278312028-0.000757332666994694i</v>
      </c>
      <c r="X1857" t="str">
        <f t="shared" si="932"/>
        <v>0.0000451292001460914-0.000757001777149205i</v>
      </c>
      <c r="Y1857" t="str">
        <f t="shared" si="933"/>
        <v>0.009+0.866074262741634i</v>
      </c>
      <c r="Z1857" t="str">
        <f t="shared" si="934"/>
        <v>-0.0104902202874009-0.000735494168787594i</v>
      </c>
      <c r="AA1857" t="str">
        <f t="shared" si="935"/>
        <v>0.144943197088205-13.8662309320883i</v>
      </c>
      <c r="AB1857" t="str">
        <f t="shared" si="936"/>
        <v>0.583404266544908-0.227057456260606i</v>
      </c>
      <c r="AC1857" t="str">
        <f t="shared" si="937"/>
        <v>0.892469329366648-0.835707387225045i</v>
      </c>
      <c r="AD1857" t="str">
        <f t="shared" si="938"/>
        <v>0.475229141872346+0.190589236660315i</v>
      </c>
      <c r="AE1857" t="str">
        <f t="shared" si="939"/>
        <v>-0.00484508111303607-0.00234885133965933i</v>
      </c>
      <c r="AF1857" t="str">
        <f t="shared" si="940"/>
        <v>-4.03181038075363-0.535052031137288i</v>
      </c>
      <c r="AG1857" t="str">
        <f t="shared" si="941"/>
        <v>1.00981612087155-0.023754484937116i</v>
      </c>
      <c r="AH1857" t="str">
        <f t="shared" si="942"/>
        <v>0.0178091691259524+0.0123641731264989i</v>
      </c>
      <c r="AI1857">
        <f t="shared" si="943"/>
        <v>-33.278658457483388</v>
      </c>
      <c r="AJ1857">
        <f t="shared" si="944"/>
        <v>34.770656352272525</v>
      </c>
      <c r="AK1857"/>
      <c r="AL1857"/>
      <c r="AM1857"/>
      <c r="AN1857"/>
    </row>
    <row r="1858" spans="1:40" x14ac:dyDescent="0.35">
      <c r="A1858"/>
      <c r="B1858">
        <f t="shared" si="945"/>
        <v>172400</v>
      </c>
      <c r="C1858" s="237" t="str">
        <f t="shared" si="913"/>
        <v>-7.11694803455013E-07+0.00393170659254034i</v>
      </c>
      <c r="D1858" s="208" t="str">
        <f t="shared" si="914"/>
        <v>-1.64875097604008+0.0301430838761426i</v>
      </c>
      <c r="E1858" t="str">
        <f t="shared" si="915"/>
        <v>36500</v>
      </c>
      <c r="F1858" t="str">
        <f t="shared" si="916"/>
        <v>0.21505376344086</v>
      </c>
      <c r="G1858" t="str">
        <f t="shared" si="911"/>
        <v>0.21505376344086</v>
      </c>
      <c r="H1858" t="str">
        <f t="shared" si="917"/>
        <v>2.38321720547232+0.564925227552217i</v>
      </c>
      <c r="I1858" t="str">
        <f t="shared" si="918"/>
        <v>677.0132168486i</v>
      </c>
      <c r="J1858" t="str">
        <f t="shared" si="912"/>
        <v>-619.418358138217+148.108827423535i</v>
      </c>
      <c r="K1858" t="str">
        <f t="shared" si="919"/>
        <v>0.247208690065777-1.0338722112772i</v>
      </c>
      <c r="L1858" t="str">
        <f t="shared" si="920"/>
        <v>0.0765363192132043-0.271785806022039i</v>
      </c>
      <c r="M1858" t="str">
        <f t="shared" si="921"/>
        <v>0.323745009278981-1.30565801729924i</v>
      </c>
      <c r="N1858" t="str">
        <f t="shared" si="922"/>
        <v>-2.15039605145398i</v>
      </c>
      <c r="O1858" t="str">
        <f t="shared" si="923"/>
        <v>-0.547689077526163-0.836681943368291i</v>
      </c>
      <c r="P1858" t="str">
        <f t="shared" si="924"/>
        <v>1.54768907752616+0.836681943368291i</v>
      </c>
      <c r="Q1858" t="str">
        <f t="shared" si="925"/>
        <v>-1.54768907752616+1.31371410808569i</v>
      </c>
      <c r="R1858" t="str">
        <f t="shared" si="926"/>
        <v>-0.31451638744413-0.807569541535816i</v>
      </c>
      <c r="S1858" t="str">
        <f t="shared" si="927"/>
        <v>0.240109903939033i</v>
      </c>
      <c r="T1858" t="str">
        <f t="shared" si="928"/>
        <v>0.193905445042254-0.0755184995764617i</v>
      </c>
      <c r="U1858" t="str">
        <f t="shared" si="929"/>
        <v>0.0000500000000000001-0.000824261181906155i</v>
      </c>
      <c r="V1858" t="str">
        <f t="shared" si="930"/>
        <v>0.00002-0.00923172523734892i</v>
      </c>
      <c r="W1858" t="str">
        <f t="shared" si="931"/>
        <v>0.0000422722262585198-0.000756893604831659i</v>
      </c>
      <c r="X1858" t="str">
        <f t="shared" si="932"/>
        <v>0.0000451258765789291-0.000756562919400145i</v>
      </c>
      <c r="Y1858" t="str">
        <f t="shared" si="933"/>
        <v>0.009+0.866576917566209i</v>
      </c>
      <c r="Z1858" t="str">
        <f t="shared" si="934"/>
        <v>-0.0104780486847043-0.000734893543246369i</v>
      </c>
      <c r="AA1858" t="str">
        <f t="shared" si="935"/>
        <v>0.144774769792538-13.8581755783254i</v>
      </c>
      <c r="AB1858" t="str">
        <f t="shared" si="936"/>
        <v>0.583299183177043-0.227171955424496i</v>
      </c>
      <c r="AC1858" t="str">
        <f t="shared" si="937"/>
        <v>0.892231314564535-0.835135041816032i</v>
      </c>
      <c r="AD1858" t="str">
        <f t="shared" si="938"/>
        <v>0.475489854148749+0.190450930189615i</v>
      </c>
      <c r="AE1858" t="str">
        <f t="shared" si="939"/>
        <v>-0.0048422446819519-0.00234498854226707i</v>
      </c>
      <c r="AF1858" t="str">
        <f t="shared" si="940"/>
        <v>-4.0319681815124-0.534782143676074i</v>
      </c>
      <c r="AG1858" t="str">
        <f t="shared" si="941"/>
        <v>1.00980347173694-0.0237538948096492i</v>
      </c>
      <c r="AH1858" t="str">
        <f t="shared" si="942"/>
        <v>0.0178019252523284+0.0123462936981773i</v>
      </c>
      <c r="AI1858">
        <f t="shared" si="943"/>
        <v>-33.285128837001544</v>
      </c>
      <c r="AJ1858">
        <f t="shared" si="944"/>
        <v>34.742739328998525</v>
      </c>
      <c r="AK1858"/>
      <c r="AL1858"/>
      <c r="AM1858"/>
      <c r="AN1858"/>
    </row>
    <row r="1859" spans="1:40" x14ac:dyDescent="0.35">
      <c r="A1859"/>
      <c r="B1859">
        <f t="shared" si="945"/>
        <v>172500</v>
      </c>
      <c r="C1859" s="237" t="str">
        <f t="shared" si="913"/>
        <v>-0.0000007108698892616+0.00392942734249101i</v>
      </c>
      <c r="D1859" s="208" t="str">
        <f t="shared" si="914"/>
        <v>-1.64875096971574+0.0301256096257644i</v>
      </c>
      <c r="E1859" t="str">
        <f t="shared" si="915"/>
        <v>36500</v>
      </c>
      <c r="F1859" t="str">
        <f t="shared" si="916"/>
        <v>0.21505376344086</v>
      </c>
      <c r="G1859" t="str">
        <f t="shared" si="911"/>
        <v>0.21505376344086</v>
      </c>
      <c r="H1859" t="str">
        <f t="shared" si="917"/>
        <v>2.38337476075302+0.564638114216835i</v>
      </c>
      <c r="I1859" t="str">
        <f t="shared" si="918"/>
        <v>677.405915930299i</v>
      </c>
      <c r="J1859" t="str">
        <f t="shared" si="912"/>
        <v>-620.138309755221+148.19473741624i</v>
      </c>
      <c r="K1859" t="str">
        <f t="shared" si="919"/>
        <v>0.246936759383991-1.03333591496373i</v>
      </c>
      <c r="L1859" t="str">
        <f t="shared" si="920"/>
        <v>0.0764541182776779-0.271651383831614i</v>
      </c>
      <c r="M1859" t="str">
        <f t="shared" si="921"/>
        <v>0.323390877661669-1.30498729879534i</v>
      </c>
      <c r="N1859" t="str">
        <f t="shared" si="922"/>
        <v>-2.15164338095019i</v>
      </c>
      <c r="O1859" t="str">
        <f t="shared" si="923"/>
        <v>-0.548732269266725-0.83599814393657i</v>
      </c>
      <c r="P1859" t="str">
        <f t="shared" si="924"/>
        <v>1.54873226926673+0.83599814393657i</v>
      </c>
      <c r="Q1859" t="str">
        <f t="shared" si="925"/>
        <v>-1.54873226926673+1.31564523701362i</v>
      </c>
      <c r="R1859" t="str">
        <f t="shared" si="926"/>
        <v>-0.314492442833221-0.806955891103497i</v>
      </c>
      <c r="S1859" t="str">
        <f t="shared" si="927"/>
        <v>0.240249178825308i</v>
      </c>
      <c r="T1859" t="str">
        <f t="shared" si="928"/>
        <v>0.19387049018586-0.0755565511374465i</v>
      </c>
      <c r="U1859" t="str">
        <f t="shared" si="929"/>
        <v>0.0000499999999999998-0.00082378334933693i</v>
      </c>
      <c r="V1859" t="str">
        <f t="shared" si="930"/>
        <v>0.00002-0.00922637351257363i</v>
      </c>
      <c r="W1859" t="str">
        <f t="shared" si="931"/>
        <v>0.000042272224684924-0.000756455051857181i</v>
      </c>
      <c r="X1859" t="str">
        <f t="shared" si="932"/>
        <v>0.0000451225587864529-0.000756124570580759i</v>
      </c>
      <c r="Y1859" t="str">
        <f t="shared" si="933"/>
        <v>0.009+0.867079572390783i</v>
      </c>
      <c r="Z1859" t="str">
        <f t="shared" si="934"/>
        <v>-0.0104658982638746-0.000734293917038242i</v>
      </c>
      <c r="AA1859" t="str">
        <f t="shared" si="935"/>
        <v>0.144606636090709-13.8501295854848i</v>
      </c>
      <c r="AB1859" t="str">
        <f t="shared" si="936"/>
        <v>0.583194033271746-0.227286420721931i</v>
      </c>
      <c r="AC1859" t="str">
        <f t="shared" si="937"/>
        <v>0.891993738036025-0.8345631612307i</v>
      </c>
      <c r="AD1859" t="str">
        <f t="shared" si="938"/>
        <v>0.475750436435673+0.190312286093485i</v>
      </c>
      <c r="AE1859" t="str">
        <f t="shared" si="939"/>
        <v>-0.00483941051271363-0.00234112967612282i</v>
      </c>
      <c r="AF1859" t="str">
        <f t="shared" si="940"/>
        <v>-4.03212573046876-0.534512504591071i</v>
      </c>
      <c r="AG1859" t="str">
        <f t="shared" si="941"/>
        <v>1.0097908203095-0.0237532988872604i</v>
      </c>
      <c r="AH1859" t="str">
        <f t="shared" si="942"/>
        <v>0.0177946830964233+0.0123284316069852i</v>
      </c>
      <c r="AI1859">
        <f t="shared" si="943"/>
        <v>-33.291597445373498</v>
      </c>
      <c r="AJ1859">
        <f t="shared" si="944"/>
        <v>34.714815802452698</v>
      </c>
      <c r="AK1859"/>
      <c r="AL1859"/>
      <c r="AM1859"/>
      <c r="AN1859"/>
    </row>
    <row r="1860" spans="1:40" x14ac:dyDescent="0.35">
      <c r="A1860"/>
      <c r="B1860">
        <f t="shared" si="945"/>
        <v>172600</v>
      </c>
      <c r="C1860" s="237" t="str">
        <f t="shared" si="913"/>
        <v>-7.10046408454922E-07+0.00392715073351911i</v>
      </c>
      <c r="D1860" s="208" t="str">
        <f t="shared" si="914"/>
        <v>-1.64875096340239+0.0301081556236465i</v>
      </c>
      <c r="E1860" t="str">
        <f t="shared" si="915"/>
        <v>36500</v>
      </c>
      <c r="F1860" t="str">
        <f t="shared" si="916"/>
        <v>0.21505376344086</v>
      </c>
      <c r="G1860" t="str">
        <f t="shared" si="911"/>
        <v>0.21505376344086</v>
      </c>
      <c r="H1860" t="str">
        <f t="shared" si="917"/>
        <v>2.38353206474328+0.564351269208163i</v>
      </c>
      <c r="I1860" t="str">
        <f t="shared" si="918"/>
        <v>677.798615011998i</v>
      </c>
      <c r="J1860" t="str">
        <f t="shared" si="912"/>
        <v>-620.85867885649+148.280647408945i</v>
      </c>
      <c r="K1860" t="str">
        <f t="shared" si="919"/>
        <v>0.246665269126026-1.03280013801805i</v>
      </c>
      <c r="L1860" t="str">
        <f t="shared" si="920"/>
        <v>0.0763720462091276-0.271517081155138i</v>
      </c>
      <c r="M1860" t="str">
        <f t="shared" si="921"/>
        <v>0.323037315335154-1.30431721917319i</v>
      </c>
      <c r="N1860" t="str">
        <f t="shared" si="922"/>
        <v>-2.15289071044639i</v>
      </c>
      <c r="O1860" t="str">
        <f t="shared" si="923"/>
        <v>-0.549774607272784-0.835313043833302i</v>
      </c>
      <c r="P1860" t="str">
        <f t="shared" si="924"/>
        <v>1.54977460727278+0.835313043833302i</v>
      </c>
      <c r="Q1860" t="str">
        <f t="shared" si="925"/>
        <v>-1.54977460727278+1.31757766661309i</v>
      </c>
      <c r="R1860" t="str">
        <f t="shared" si="926"/>
        <v>-0.314468479091143-0.806342859712131i</v>
      </c>
      <c r="S1860" t="str">
        <f t="shared" si="927"/>
        <v>0.240388453711584i</v>
      </c>
      <c r="T1860" t="str">
        <f t="shared" si="928"/>
        <v>0.193835513207576-0.0755945914297534i</v>
      </c>
      <c r="U1860" t="str">
        <f t="shared" si="929"/>
        <v>0.00005-0.000823306070455509i</v>
      </c>
      <c r="V1860" t="str">
        <f t="shared" si="930"/>
        <v>0.00002-0.00922102798910167i</v>
      </c>
      <c r="W1860" t="str">
        <f t="shared" si="931"/>
        <v>0.0000422722231104164-0.000756017007186244i</v>
      </c>
      <c r="X1860" t="str">
        <f t="shared" si="932"/>
        <v>0.0000451192467552829-0.000755686729806535i</v>
      </c>
      <c r="Y1860" t="str">
        <f t="shared" si="933"/>
        <v>0.009+0.867582227215357i</v>
      </c>
      <c r="Z1860" t="str">
        <f t="shared" si="934"/>
        <v>-0.0104537689757796-0.000733695287722853i</v>
      </c>
      <c r="AA1860" t="str">
        <f t="shared" si="935"/>
        <v>0.144438795300302-13.8420929372463i</v>
      </c>
      <c r="AB1860" t="str">
        <f t="shared" si="936"/>
        <v>0.583088816820199-0.227400852121346i</v>
      </c>
      <c r="AC1860" t="str">
        <f t="shared" si="937"/>
        <v>0.891756598911021-0.833991744860114i</v>
      </c>
      <c r="AD1860" t="str">
        <f t="shared" si="938"/>
        <v>0.476010888310175+0.19017330446443i</v>
      </c>
      <c r="AE1860" t="str">
        <f t="shared" si="939"/>
        <v>-0.00483657859901396-0.00233727473588969i</v>
      </c>
      <c r="AF1860" t="str">
        <f t="shared" si="940"/>
        <v>-4.03228302814567-0.534243113584516i</v>
      </c>
      <c r="AG1860" t="str">
        <f t="shared" si="941"/>
        <v>1.00977816659769-0.0237526971587305i</v>
      </c>
      <c r="AH1860" t="str">
        <f t="shared" si="942"/>
        <v>0.0177874426485326+0.0123105868290046i</v>
      </c>
      <c r="AI1860">
        <f t="shared" si="943"/>
        <v>-33.298064286891744</v>
      </c>
      <c r="AJ1860">
        <f t="shared" si="944"/>
        <v>34.68688577762034</v>
      </c>
      <c r="AK1860"/>
      <c r="AL1860"/>
      <c r="AM1860"/>
      <c r="AN1860"/>
    </row>
    <row r="1861" spans="1:40" x14ac:dyDescent="0.35">
      <c r="A1861"/>
      <c r="B1861">
        <f t="shared" si="945"/>
        <v>172700</v>
      </c>
      <c r="C1861" s="237" t="str">
        <f t="shared" si="913"/>
        <v>-7.09224357715992E-07+0.00392487676103679i</v>
      </c>
      <c r="D1861" s="208" t="str">
        <f t="shared" si="914"/>
        <v>-1.64875095710001+0.0300907218346154i</v>
      </c>
      <c r="E1861" t="str">
        <f t="shared" si="915"/>
        <v>36500</v>
      </c>
      <c r="F1861" t="str">
        <f t="shared" si="916"/>
        <v>0.21505376344086</v>
      </c>
      <c r="G1861" t="str">
        <f t="shared" ref="G1861:G1924" si="946">IF($C$11=$C$7,$C$24,F1861)</f>
        <v>0.21505376344086</v>
      </c>
      <c r="H1861" t="str">
        <f t="shared" si="917"/>
        <v>2.38368911796474+0.564064692193628i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0.0762901027460024-0.271382897858525i</v>
      </c>
      <c r="M1861" t="str">
        <f t="shared" si="921"/>
        <v>0.322684321105221-1.30364777761252i</v>
      </c>
      <c r="N1861" t="str">
        <f t="shared" si="922"/>
        <v>-2.15413803994259i</v>
      </c>
      <c r="O1861" t="str">
        <f t="shared" si="923"/>
        <v>-0.550816089922647-0.834626644124381i</v>
      </c>
      <c r="P1861" t="str">
        <f t="shared" si="924"/>
        <v>1.55081608992265+0.834626644124381i</v>
      </c>
      <c r="Q1861" t="str">
        <f t="shared" si="925"/>
        <v>-1.55081608992265+1.31951139581821i</v>
      </c>
      <c r="R1861" t="str">
        <f t="shared" si="926"/>
        <v>-0.314444496207507-0.805730446274145i</v>
      </c>
      <c r="S1861" t="str">
        <f t="shared" si="927"/>
        <v>0.240527728597859i</v>
      </c>
      <c r="T1861" t="str">
        <f t="shared" si="928"/>
        <v>0.193800514104459-0.0756326204428898i</v>
      </c>
      <c r="U1861" t="str">
        <f t="shared" si="929"/>
        <v>0.0000500000000000002-0.000822829344300066i</v>
      </c>
      <c r="V1861" t="str">
        <f t="shared" si="930"/>
        <v>0.00002-0.00921568865616074i</v>
      </c>
      <c r="W1861" t="str">
        <f t="shared" si="931"/>
        <v>0.0000422722215349966-0.000755579469935859i</v>
      </c>
      <c r="X1861" t="str">
        <f t="shared" si="932"/>
        <v>0.0000451159404720765-0.000755249396194972i</v>
      </c>
      <c r="Y1861" t="str">
        <f t="shared" si="933"/>
        <v>0.009+0.868084882039932i</v>
      </c>
      <c r="Z1861" t="str">
        <f t="shared" si="934"/>
        <v>-0.0104416607714287-0.000733097652867517i</v>
      </c>
      <c r="AA1861" t="str">
        <f t="shared" si="935"/>
        <v>0.144271246740889-13.8340656173279i</v>
      </c>
      <c r="AB1861" t="str">
        <f t="shared" si="936"/>
        <v>0.582983533813548-0.227515249591178i</v>
      </c>
      <c r="AC1861" t="str">
        <f t="shared" si="937"/>
        <v>0.89151989632165-0.833420792096139i</v>
      </c>
      <c r="AD1861" t="str">
        <f t="shared" si="938"/>
        <v>0.476271209349329+0.190033985395432i</v>
      </c>
      <c r="AE1861" t="str">
        <f t="shared" si="939"/>
        <v>-0.00483374893456535-0.00233342371624411i</v>
      </c>
      <c r="AF1861" t="str">
        <f t="shared" si="940"/>
        <v>-4.03244007506475-0.533973970359013i</v>
      </c>
      <c r="AG1861" t="str">
        <f t="shared" si="941"/>
        <v>1.00976551061001-0.0237520896128675i</v>
      </c>
      <c r="AH1861" t="str">
        <f t="shared" si="942"/>
        <v>0.0177802038989844+0.0122927593403768i</v>
      </c>
      <c r="AI1861">
        <f t="shared" si="943"/>
        <v>-33.304529365843408</v>
      </c>
      <c r="AJ1861">
        <f t="shared" si="944"/>
        <v>34.658949259469445</v>
      </c>
      <c r="AK1861"/>
      <c r="AL1861"/>
      <c r="AM1861"/>
      <c r="AN1861"/>
    </row>
    <row r="1862" spans="1:40" x14ac:dyDescent="0.35">
      <c r="A1862"/>
      <c r="B1862">
        <f t="shared" si="945"/>
        <v>172800</v>
      </c>
      <c r="C1862" s="237" t="str">
        <f t="shared" ref="C1862:C1925" si="948">IMPRODUCT(COMPLEX(-1,0),IMDIV(IMPRODUCT(G1862,COMPLEX($C$100+$C$101,0)),COMPLEX($C$100,2*PI()*B1862*$C$103*$C$102*(2*$C$100+$C$101))))</f>
        <v>-7.08403733735414E-07+0.00392260542046677i</v>
      </c>
      <c r="D1862" s="208" t="str">
        <f t="shared" ref="D1862:D1925" si="949">IMPRODUCT(COMPLEX($C$106,0),IMSUB(C1862,G1862))</f>
        <v>-1.64875095080855+0.0300733082235786i</v>
      </c>
      <c r="E1862" t="str">
        <f t="shared" ref="E1862:E1925" si="950">IMDIV(COMPLEX($C$20*10^3,0),COMPLEX(1,2*PI()*B1862*$C$20*1000*$C$29*10^-12))</f>
        <v>36500</v>
      </c>
      <c r="F1862" t="str">
        <f t="shared" ref="F1862:F1925" si="951">IMDIV(COMPLEX($C$22*1000,0),IMSUM(COMPLEX($C$22*1000,0),E1862))</f>
        <v>0.21505376344086</v>
      </c>
      <c r="G1862" t="str">
        <f t="shared" si="946"/>
        <v>0.21505376344086</v>
      </c>
      <c r="H1862" t="str">
        <f t="shared" ref="H1862:H1925" si="952">IMPRODUCT(COMPLEX($C$108,0),IMPRODUCT(COMPLEX(-1,0),D1862),IMDIV(COMPLEX(0,2*PI()*B1862*$C$109*$C$110),COMPLEX(1,2*PI()*B1862*$C$109*$C$110)))</f>
        <v>2.3838459209377+0.563778382841076i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0.0762082876273952-0.271248833807823i</v>
      </c>
      <c r="M1862" t="str">
        <f t="shared" ref="M1862:M1925" si="956">IMSUM(K1862,L1862)</f>
        <v>0.322331893780725-1.30297897329425i</v>
      </c>
      <c r="N1862" t="str">
        <f t="shared" ref="N1862:N1925" si="957">COMPLEX(0,-2*PI()*B1862*$C$43)</f>
        <v>-2.1553853694388i</v>
      </c>
      <c r="O1862" t="str">
        <f t="shared" ref="O1862:O1925" si="958">IMEXP(N1862)</f>
        <v>-0.551856715595952-0.833938945877723i</v>
      </c>
      <c r="P1862" t="str">
        <f t="shared" ref="P1862:P1925" si="959">IMSUB(COMPLEX(1,0),O1862)</f>
        <v>1.55185671559595+0.833938945877723i</v>
      </c>
      <c r="Q1862" t="str">
        <f t="shared" ref="Q1862:Q1925" si="960">IMSUM(COMPLEX(0,2*PI()*B1862*$C$43),O1862,COMPLEX(-1,0))</f>
        <v>-1.55185671559595+1.32144642356108i</v>
      </c>
      <c r="R1862" t="str">
        <f t="shared" ref="R1862:R1925" si="961">IMDIV(P1862,Q1862)</f>
        <v>-0.314420494171877-0.805118649704491i</v>
      </c>
      <c r="S1862" t="str">
        <f t="shared" ref="S1862:S1925" si="962">IMDIV(COMPLEX(0,2*PI()*B1862*$C$123),COMPLEX($C$124,0))</f>
        <v>0.240667003484135i</v>
      </c>
      <c r="T1862" t="str">
        <f t="shared" ref="T1862:T1925" si="963">IMPRODUCT(R1862,S1862)</f>
        <v>0.193765492873573-0.0756706381663466i</v>
      </c>
      <c r="U1862" t="str">
        <f t="shared" ref="U1862:U1925" si="964">IMDIV(COMPLEX(1,2*PI()*B1862*$C$16*10^-3*$C$15*10^-6),COMPLEX(0,2*PI()*B1862*$C$15*10^-6))</f>
        <v>0.0000499999999999999-0.000822353169910999i</v>
      </c>
      <c r="V1862" t="str">
        <f t="shared" ref="V1862:V1925" si="965">IMSUM(COMPLEX($C$18*10^-3,0),IMDIV(COMPLEX(1,0),COMPLEX(0,2*PI()*B1862*($C$17*1*10^-6))))</f>
        <v>0.00002-0.00921035550300322i</v>
      </c>
      <c r="W1862" t="str">
        <f t="shared" ref="W1862:W1925" si="966">IMDIV(IMPRODUCT(U1862,V1862),IMSUM(U1862,V1862))</f>
        <v>0.000042272219958664-0.000755142439225077i</v>
      </c>
      <c r="X1862" t="str">
        <f t="shared" ref="X1862:X1925" si="967">IMDIV(IMPRODUCT(COMPLEX($C$19,0),W1862),IMSUM(COMPLEX($C$19,0),W1862))</f>
        <v>0.0000451126399235298-0.000754812568865622i</v>
      </c>
      <c r="Y1862" t="str">
        <f t="shared" ref="Y1862:Y1925" si="968">COMPLEX($C$13*10^-3,2*PI()*B1862*$C$12*0.000001)</f>
        <v>0.009+0.868587536864506i</v>
      </c>
      <c r="Z1862" t="str">
        <f t="shared" ref="Z1862:Z1925" si="969">IMPRODUCT(COMPLEX($C$6,0),IMDIV(X1862,IMSUM(X1862,Y1862)))</f>
        <v>-0.0104295736019737-0.000732501010047215i</v>
      </c>
      <c r="AA1862" t="str">
        <f t="shared" ref="AA1862:AA1925" si="970">IMDIV(COMPLEX($C$6,0),IMSUM(X1862,Y1862))</f>
        <v>0.144103989734015-13.8260476094855i</v>
      </c>
      <c r="AB1862" t="str">
        <f t="shared" ref="AB1862:AB1925" si="971">IMPRODUCT(COMPLEX($C$119,0),T1862)</f>
        <v>0.582878184242961-0.227629613099814i</v>
      </c>
      <c r="AC1862" t="str">
        <f t="shared" ref="AC1862:AC1925" si="972">IMSUM(COMPLEX(1,0),IMPRODUCT(AB1862,M1862))</f>
        <v>0.891283629402341-0.832850302331547i</v>
      </c>
      <c r="AD1862" t="str">
        <f t="shared" ref="AD1862:AD1925" si="973">IMDIV(AB1862,AC1862)</f>
        <v>0.476531399130171+0.189894328980009i</v>
      </c>
      <c r="AE1862" t="str">
        <f t="shared" ref="AE1862:AE1925" si="974">IMPRODUCT(AD1862,AA1862,X1862)</f>
        <v>-0.00483092151309954-0.00232957661187648i</v>
      </c>
      <c r="AF1862" t="str">
        <f t="shared" ref="AF1862:AF1925" si="975">IMSUB(D1862,H1862)</f>
        <v>-4.03259687174625-0.533705074617497i</v>
      </c>
      <c r="AG1862" t="str">
        <f t="shared" ref="AG1862:AG1925" si="976">IMSUM(COMPLEX(1,0),IMPRODUCT(AD1862,AA1862,COMPLEX($C$127,0)))</f>
        <v>1.00975285235493-0.0237514762385036i</v>
      </c>
      <c r="AH1862" t="str">
        <f t="shared" ref="AH1862:AH1925" si="977">IMDIV(IMPRODUCT(AE1862,AF1862),AG1862)</f>
        <v>0.0177729668381382+0.0122749491173048i</v>
      </c>
      <c r="AI1862">
        <f t="shared" ref="AI1862:AI1925" si="978">20*LOG10(IMABS(AH1862))</f>
        <v>-33.310992686510033</v>
      </c>
      <c r="AJ1862">
        <f t="shared" ref="AJ1862:AJ1925" si="979">IMARGUMENT(AH1862)*180/PI()</f>
        <v>34.631006252958009</v>
      </c>
      <c r="AK1862"/>
      <c r="AL1862"/>
      <c r="AM1862"/>
      <c r="AN1862"/>
    </row>
    <row r="1863" spans="1:40" x14ac:dyDescent="0.35">
      <c r="A1863"/>
      <c r="B1863">
        <f t="shared" si="945"/>
        <v>172900</v>
      </c>
      <c r="C1863" s="237" t="str">
        <f t="shared" si="948"/>
        <v>-7.07584533213399E-07+0.00392033670724248i</v>
      </c>
      <c r="D1863" s="208" t="str">
        <f t="shared" si="949"/>
        <v>-1.64875094452801+0.0300559147555257i</v>
      </c>
      <c r="E1863" t="str">
        <f t="shared" si="950"/>
        <v>36500</v>
      </c>
      <c r="F1863" t="str">
        <f t="shared" si="951"/>
        <v>0.21505376344086</v>
      </c>
      <c r="G1863" t="str">
        <f t="shared" si="946"/>
        <v>0.21505376344086</v>
      </c>
      <c r="H1863" t="str">
        <f t="shared" si="952"/>
        <v>2.38400247418121+0.563492340818803i</v>
      </c>
      <c r="I1863" t="str">
        <f t="shared" si="953"/>
        <v>678.976712257094i</v>
      </c>
      <c r="J1863" t="str">
        <f t="shared" si="947"/>
        <v>-623.022291065896+148.53837738706i</v>
      </c>
      <c r="K1863" t="str">
        <f t="shared" si="954"/>
        <v>0.245853431580524-1.03119591653123i</v>
      </c>
      <c r="L1863" t="str">
        <f t="shared" si="955"/>
        <v>0.0761266005930372-0.271114888869207i</v>
      </c>
      <c r="M1863" t="str">
        <f t="shared" si="956"/>
        <v>0.321980032173561-1.30231080540044i</v>
      </c>
      <c r="N1863" t="str">
        <f t="shared" si="957"/>
        <v>-2.156632698935i</v>
      </c>
      <c r="O1863" t="str">
        <f t="shared" si="958"/>
        <v>-0.552896482673645-0.833249950163282i</v>
      </c>
      <c r="P1863" t="str">
        <f t="shared" si="959"/>
        <v>1.55289648267365+0.833249950163282i</v>
      </c>
      <c r="Q1863" t="str">
        <f t="shared" si="960"/>
        <v>-1.55289648267365+1.32338274877172i</v>
      </c>
      <c r="R1863" t="str">
        <f t="shared" si="961"/>
        <v>-0.314396472973841-0.804507468920637i</v>
      </c>
      <c r="S1863" t="str">
        <f t="shared" si="962"/>
        <v>0.24080627837041i</v>
      </c>
      <c r="T1863" t="str">
        <f t="shared" si="963"/>
        <v>0.193730449511977-0.0757086445896138i</v>
      </c>
      <c r="U1863" t="str">
        <f t="shared" si="964"/>
        <v>0.0000500000000000001-0.000821877546330949i</v>
      </c>
      <c r="V1863" t="str">
        <f t="shared" si="965"/>
        <v>0.00002-0.00920502851890662i</v>
      </c>
      <c r="W1863" t="str">
        <f t="shared" si="966"/>
        <v>0.0000422722183814192-0.000754705914175008i</v>
      </c>
      <c r="X1863" t="str">
        <f t="shared" si="967"/>
        <v>0.0000451093450963787-0.000754376246940105i</v>
      </c>
      <c r="Y1863" t="str">
        <f t="shared" si="968"/>
        <v>0.009+0.86909019168908i</v>
      </c>
      <c r="Z1863" t="str">
        <f t="shared" si="969"/>
        <v>-0.010417507418708-0.000731905356844583i</v>
      </c>
      <c r="AA1863" t="str">
        <f t="shared" si="970"/>
        <v>0.143937023603195-13.8180388975125i</v>
      </c>
      <c r="AB1863" t="str">
        <f t="shared" si="971"/>
        <v>0.582772768099591-0.227743942615638i</v>
      </c>
      <c r="AC1863" t="str">
        <f t="shared" si="972"/>
        <v>0.891047797289738-0.832280274959939i</v>
      </c>
      <c r="AD1863" t="str">
        <f t="shared" si="973"/>
        <v>0.476791457229752+0.189754335312173i</v>
      </c>
      <c r="AE1863" t="str">
        <f t="shared" si="974"/>
        <v>-0.00482809632836808-0.00232573341749076i</v>
      </c>
      <c r="AF1863" t="str">
        <f t="shared" si="975"/>
        <v>-4.03275341870922-0.533436426063277i</v>
      </c>
      <c r="AG1863" t="str">
        <f t="shared" si="976"/>
        <v>1.00974019184096-0.0237508570244975i</v>
      </c>
      <c r="AH1863" t="str">
        <f t="shared" si="977"/>
        <v>0.0177657314563871+0.0122571561360525i</v>
      </c>
      <c r="AI1863">
        <f t="shared" si="978"/>
        <v>-33.317454253166993</v>
      </c>
      <c r="AJ1863">
        <f t="shared" si="979"/>
        <v>34.603056763029215</v>
      </c>
      <c r="AK1863"/>
      <c r="AL1863"/>
      <c r="AM1863"/>
      <c r="AN1863"/>
    </row>
    <row r="1864" spans="1:40" x14ac:dyDescent="0.35">
      <c r="A1864"/>
      <c r="B1864">
        <f t="shared" si="945"/>
        <v>173000</v>
      </c>
      <c r="C1864" s="237" t="str">
        <f t="shared" si="948"/>
        <v>-7.0676675285965E-07+0.00391807061680778i</v>
      </c>
      <c r="D1864" s="208" t="str">
        <f t="shared" si="949"/>
        <v>-1.64875093825837+0.0300385413955263i</v>
      </c>
      <c r="E1864" t="str">
        <f t="shared" si="950"/>
        <v>36500</v>
      </c>
      <c r="F1864" t="str">
        <f t="shared" si="951"/>
        <v>0.21505376344086</v>
      </c>
      <c r="G1864" t="str">
        <f t="shared" si="946"/>
        <v>0.21505376344086</v>
      </c>
      <c r="H1864" t="str">
        <f t="shared" si="952"/>
        <v>2.38415877821297+0.56320656579553i</v>
      </c>
      <c r="I1864" t="str">
        <f t="shared" si="953"/>
        <v>679.369411338793i</v>
      </c>
      <c r="J1864" t="str">
        <f t="shared" si="947"/>
        <v>-623.74433010423+148.624287379765i</v>
      </c>
      <c r="K1864" t="str">
        <f t="shared" si="954"/>
        <v>0.245583693715373-1.03066221020531i</v>
      </c>
      <c r="L1864" t="str">
        <f t="shared" si="955"/>
        <v>0.0760450413832994-0.270981062908984i</v>
      </c>
      <c r="M1864" t="str">
        <f t="shared" si="956"/>
        <v>0.321628735098672-1.30164327311429i</v>
      </c>
      <c r="N1864" t="str">
        <f t="shared" si="957"/>
        <v>-2.1578800284312i</v>
      </c>
      <c r="O1864" t="str">
        <f t="shared" si="958"/>
        <v>-0.553935389538033-0.832559658053012i</v>
      </c>
      <c r="P1864" t="str">
        <f t="shared" si="959"/>
        <v>1.55393538953803+0.832559658053012i</v>
      </c>
      <c r="Q1864" t="str">
        <f t="shared" si="960"/>
        <v>-1.55393538953803+1.32532037037819i</v>
      </c>
      <c r="R1864" t="str">
        <f t="shared" si="961"/>
        <v>-0.314372432602944-0.80389690284254i</v>
      </c>
      <c r="S1864" t="str">
        <f t="shared" si="962"/>
        <v>0.240945553256686i</v>
      </c>
      <c r="T1864" t="str">
        <f t="shared" si="963"/>
        <v>0.193695384016732-0.0757466397021666i</v>
      </c>
      <c r="U1864" t="str">
        <f t="shared" si="964"/>
        <v>0.0000499999999999998-0.000821402472604742i</v>
      </c>
      <c r="V1864" t="str">
        <f t="shared" si="965"/>
        <v>0.00002-0.00919970769317313i</v>
      </c>
      <c r="W1864" t="str">
        <f t="shared" si="966"/>
        <v>0.0000422722168032618-0.000754269893908781i</v>
      </c>
      <c r="X1864" t="str">
        <f t="shared" si="967"/>
        <v>0.0000451060559773958-0.000753940429542026i</v>
      </c>
      <c r="Y1864" t="str">
        <f t="shared" si="968"/>
        <v>0.009+0.869592846513655i</v>
      </c>
      <c r="Z1864" t="str">
        <f t="shared" si="969"/>
        <v>-0.0104054621730653-0.000731310690849834i</v>
      </c>
      <c r="AA1864" t="str">
        <f t="shared" si="970"/>
        <v>0.143770347673907-13.81003946524i</v>
      </c>
      <c r="AB1864" t="str">
        <f t="shared" si="971"/>
        <v>0.582667285374598-0.227858238106989i</v>
      </c>
      <c r="AC1864" t="str">
        <f t="shared" si="972"/>
        <v>0.890812399122773-0.831710709375773i</v>
      </c>
      <c r="AD1864" t="str">
        <f t="shared" si="973"/>
        <v>0.477051383225101+0.189614004486453i</v>
      </c>
      <c r="AE1864" t="str">
        <f t="shared" si="974"/>
        <v>-0.00482527337414148-0.00232189412780444i</v>
      </c>
      <c r="AF1864" t="str">
        <f t="shared" si="975"/>
        <v>-4.03290971647134-0.533168024400004i</v>
      </c>
      <c r="AG1864" t="str">
        <f t="shared" si="976"/>
        <v>1.00972752907661-0.0237502319597324i</v>
      </c>
      <c r="AH1864" t="str">
        <f t="shared" si="977"/>
        <v>0.0177584977441542+0.0122393803729437i</v>
      </c>
      <c r="AI1864">
        <f t="shared" si="978"/>
        <v>-33.323914070084847</v>
      </c>
      <c r="AJ1864">
        <f t="shared" si="979"/>
        <v>34.575100794614961</v>
      </c>
      <c r="AK1864"/>
      <c r="AL1864"/>
      <c r="AM1864"/>
      <c r="AN1864"/>
    </row>
    <row r="1865" spans="1:40" x14ac:dyDescent="0.35">
      <c r="A1865"/>
      <c r="B1865">
        <f t="shared" si="945"/>
        <v>173100</v>
      </c>
      <c r="C1865" s="237" t="str">
        <f t="shared" si="948"/>
        <v>-7.05950389393387E-07+0.00391580714461712i</v>
      </c>
      <c r="D1865" s="208" t="str">
        <f t="shared" si="949"/>
        <v>-1.64875093199958+0.0300211881087313i</v>
      </c>
      <c r="E1865" t="str">
        <f t="shared" si="950"/>
        <v>36500</v>
      </c>
      <c r="F1865" t="str">
        <f t="shared" si="951"/>
        <v>0.21505376344086</v>
      </c>
      <c r="G1865" t="str">
        <f t="shared" si="946"/>
        <v>0.21505376344086</v>
      </c>
      <c r="H1865" t="str">
        <f t="shared" si="952"/>
        <v>2.38431483354937+0.562921057440402i</v>
      </c>
      <c r="I1865" t="str">
        <f t="shared" si="953"/>
        <v>679.762110420492i</v>
      </c>
      <c r="J1865" t="str">
        <f t="shared" si="947"/>
        <v>-624.466786626831+148.71019737247i</v>
      </c>
      <c r="K1865" t="str">
        <f t="shared" si="954"/>
        <v>0.245314391634839-1.03012901982661i</v>
      </c>
      <c r="L1865" t="str">
        <f t="shared" si="955"/>
        <v>0.0759636097391889-0.270847355793593i</v>
      </c>
      <c r="M1865" t="str">
        <f t="shared" si="956"/>
        <v>0.321278001374028-1.3009763756202i</v>
      </c>
      <c r="N1865" t="str">
        <f t="shared" si="957"/>
        <v>-2.15912735792741i</v>
      </c>
      <c r="O1865" t="str">
        <f t="shared" si="958"/>
        <v>-0.55497343457276-0.831868070620885i</v>
      </c>
      <c r="P1865" t="str">
        <f t="shared" si="959"/>
        <v>1.55497343457276+0.831868070620885i</v>
      </c>
      <c r="Q1865" t="str">
        <f t="shared" si="960"/>
        <v>-1.55497343457276+1.32725928730653i</v>
      </c>
      <c r="R1865" t="str">
        <f t="shared" si="961"/>
        <v>-0.314348373048751-0.80328695039265i</v>
      </c>
      <c r="S1865" t="str">
        <f t="shared" si="962"/>
        <v>0.241084828142961i</v>
      </c>
      <c r="T1865" t="str">
        <f t="shared" si="963"/>
        <v>0.193660296384895-0.0757846234934775i</v>
      </c>
      <c r="U1865" t="str">
        <f t="shared" si="964"/>
        <v>0.00005-0.000820927947779439i</v>
      </c>
      <c r="V1865" t="str">
        <f t="shared" si="965"/>
        <v>0.00002-0.00919439301512968i</v>
      </c>
      <c r="W1865" t="str">
        <f t="shared" si="966"/>
        <v>0.0000422722152241928-0.000753834377551564i</v>
      </c>
      <c r="X1865" t="str">
        <f t="shared" si="967"/>
        <v>0.0000451027725533939-0.00075350511579706i</v>
      </c>
      <c r="Y1865" t="str">
        <f t="shared" si="968"/>
        <v>0.009+0.870095501338229i</v>
      </c>
      <c r="Z1865" t="str">
        <f t="shared" si="969"/>
        <v>-0.0103934378166206-0.000730717009660796i</v>
      </c>
      <c r="AA1865" t="str">
        <f t="shared" si="970"/>
        <v>0.143603961273581-13.8020492965368i</v>
      </c>
      <c r="AB1865" t="str">
        <f t="shared" si="971"/>
        <v>0.582561736059128-0.227972499542199i</v>
      </c>
      <c r="AC1865" t="str">
        <f t="shared" si="972"/>
        <v>0.890577434042573-0.831141604974375i</v>
      </c>
      <c r="AD1865" t="str">
        <f t="shared" si="973"/>
        <v>0.477311176693244+0.189473336597887i</v>
      </c>
      <c r="AE1865" t="str">
        <f t="shared" si="974"/>
        <v>-0.00482245264420998-0.00231805873754873i</v>
      </c>
      <c r="AF1865" t="str">
        <f t="shared" si="975"/>
        <v>-4.03306576554895-0.532899869331671i</v>
      </c>
      <c r="AG1865" t="str">
        <f t="shared" si="976"/>
        <v>1.00971486407037-0.0237496010331174i</v>
      </c>
      <c r="AH1865" t="str">
        <f t="shared" si="977"/>
        <v>0.0177512656918963+0.0122216218043636i</v>
      </c>
      <c r="AI1865">
        <f t="shared" si="978"/>
        <v>-33.330372141527697</v>
      </c>
      <c r="AJ1865">
        <f t="shared" si="979"/>
        <v>34.547138352633858</v>
      </c>
      <c r="AK1865"/>
      <c r="AL1865"/>
      <c r="AM1865"/>
      <c r="AN1865"/>
    </row>
    <row r="1866" spans="1:40" x14ac:dyDescent="0.35">
      <c r="A1866"/>
      <c r="B1866">
        <f t="shared" si="945"/>
        <v>173200</v>
      </c>
      <c r="C1866" s="237" t="str">
        <f t="shared" si="948"/>
        <v>-7.05135439543297E-07+0.00391354628613543i</v>
      </c>
      <c r="D1866" s="208" t="str">
        <f t="shared" si="949"/>
        <v>-1.64875092575163+0.0300038548603716i</v>
      </c>
      <c r="E1866" t="str">
        <f t="shared" si="950"/>
        <v>36500</v>
      </c>
      <c r="F1866" t="str">
        <f t="shared" si="951"/>
        <v>0.21505376344086</v>
      </c>
      <c r="G1866" t="str">
        <f t="shared" si="946"/>
        <v>0.21505376344086</v>
      </c>
      <c r="H1866" t="str">
        <f t="shared" si="952"/>
        <v>2.3844706407055+0.562635815423004i</v>
      </c>
      <c r="I1866" t="str">
        <f t="shared" si="953"/>
        <v>680.15480950219i</v>
      </c>
      <c r="J1866" t="str">
        <f t="shared" si="947"/>
        <v>-625.189660633697+148.796107365175i</v>
      </c>
      <c r="K1866" t="str">
        <f t="shared" si="954"/>
        <v>0.245045524418276-1.02959634471408i</v>
      </c>
      <c r="L1866" t="str">
        <f t="shared" si="955"/>
        <v>0.0758823054023468-0.270713767389599i</v>
      </c>
      <c r="M1866" t="str">
        <f t="shared" si="956"/>
        <v>0.320927829820623-1.30031011210368i</v>
      </c>
      <c r="N1866" t="str">
        <f t="shared" si="957"/>
        <v>-2.16037468742361i</v>
      </c>
      <c r="O1866" t="str">
        <f t="shared" si="958"/>
        <v>-0.556010616162789-0.831175188942906i</v>
      </c>
      <c r="P1866" t="str">
        <f t="shared" si="959"/>
        <v>1.55601061616279+0.831175188942906i</v>
      </c>
      <c r="Q1866" t="str">
        <f t="shared" si="960"/>
        <v>-1.55601061616279+1.3291994984807i</v>
      </c>
      <c r="R1866" t="str">
        <f t="shared" si="961"/>
        <v>-0.314324294300803-0.80267761049592i</v>
      </c>
      <c r="S1866" t="str">
        <f t="shared" si="962"/>
        <v>0.241224103029237i</v>
      </c>
      <c r="T1866" t="str">
        <f t="shared" si="963"/>
        <v>0.19362518661353-0.0758225959530091i</v>
      </c>
      <c r="U1866" t="str">
        <f t="shared" si="964"/>
        <v>0.0000500000000000002-0.000820453970904281i</v>
      </c>
      <c r="V1866" t="str">
        <f t="shared" si="965"/>
        <v>0.00002-0.00918908447412794i</v>
      </c>
      <c r="W1866" t="str">
        <f t="shared" si="966"/>
        <v>0.0000422722136442112-0.000753399364230524i</v>
      </c>
      <c r="X1866" t="str">
        <f t="shared" si="967"/>
        <v>0.0000450994948112215-0.000753070304832861i</v>
      </c>
      <c r="Y1866" t="str">
        <f t="shared" si="968"/>
        <v>0.009+0.870598156162803i</v>
      </c>
      <c r="Z1866" t="str">
        <f t="shared" si="969"/>
        <v>-0.0103814343010881-0.000730124310882806i</v>
      </c>
      <c r="AA1866" t="str">
        <f t="shared" si="970"/>
        <v>0.1434378637316-13.7940683753088i</v>
      </c>
      <c r="AB1866" t="str">
        <f t="shared" si="971"/>
        <v>0.582456120144349-0.22808672688957i</v>
      </c>
      <c r="AC1866" t="str">
        <f t="shared" si="972"/>
        <v>0.890342901192528-0.830572961151932i</v>
      </c>
      <c r="AD1866" t="str">
        <f t="shared" si="973"/>
        <v>0.477570837211205+0.189332331742033i</v>
      </c>
      <c r="AE1866" t="str">
        <f t="shared" si="974"/>
        <v>-0.00481963413238275-0.00231422724146827i</v>
      </c>
      <c r="AF1866" t="str">
        <f t="shared" si="975"/>
        <v>-4.03322156645713-0.532631960562632i</v>
      </c>
      <c r="AG1866" t="str">
        <f t="shared" si="976"/>
        <v>1.00970219683076-0.0237489642335868i</v>
      </c>
      <c r="AH1866" t="str">
        <f t="shared" si="977"/>
        <v>0.0177440352901008+0.0122038804067567i</v>
      </c>
      <c r="AI1866">
        <f t="shared" si="978"/>
        <v>-33.336828471754664</v>
      </c>
      <c r="AJ1866">
        <f t="shared" si="979"/>
        <v>34.519169441991501</v>
      </c>
      <c r="AK1866"/>
      <c r="AL1866"/>
      <c r="AM1866"/>
      <c r="AN1866"/>
    </row>
    <row r="1867" spans="1:40" x14ac:dyDescent="0.35">
      <c r="A1867"/>
      <c r="B1867">
        <f t="shared" si="945"/>
        <v>173300</v>
      </c>
      <c r="C1867" s="237" t="str">
        <f t="shared" si="948"/>
        <v>-7.04321900047492E-07+0.00391128803683808i</v>
      </c>
      <c r="D1867" s="208" t="str">
        <f t="shared" si="949"/>
        <v>-1.64875091951449+0.0299865416157586i</v>
      </c>
      <c r="E1867" t="str">
        <f t="shared" si="950"/>
        <v>36500</v>
      </c>
      <c r="F1867" t="str">
        <f t="shared" si="951"/>
        <v>0.21505376344086</v>
      </c>
      <c r="G1867" t="str">
        <f t="shared" si="946"/>
        <v>0.21505376344086</v>
      </c>
      <c r="H1867" t="str">
        <f t="shared" si="952"/>
        <v>2.38462620019516+0.562350839413354i</v>
      </c>
      <c r="I1867" t="str">
        <f t="shared" si="953"/>
        <v>680.547508583889i</v>
      </c>
      <c r="J1867" t="str">
        <f t="shared" si="947"/>
        <v>-625.91295212483+148.88201735788i</v>
      </c>
      <c r="K1867" t="str">
        <f t="shared" si="954"/>
        <v>0.244777091147418-1.02906418418772i</v>
      </c>
      <c r="L1867" t="str">
        <f t="shared" si="955"/>
        <v>0.0758011281150485-0.270580297563702i</v>
      </c>
      <c r="M1867" t="str">
        <f t="shared" si="956"/>
        <v>0.320578219262466-1.29964448175142i</v>
      </c>
      <c r="N1867" t="str">
        <f t="shared" si="957"/>
        <v>-2.16162201691981i</v>
      </c>
      <c r="O1867" t="str">
        <f t="shared" si="958"/>
        <v>-0.557046932694448-0.830481014097076i</v>
      </c>
      <c r="P1867" t="str">
        <f t="shared" si="959"/>
        <v>1.55704693269445+0.830481014097076i</v>
      </c>
      <c r="Q1867" t="str">
        <f t="shared" si="960"/>
        <v>-1.55704693269445+1.33114100282273i</v>
      </c>
      <c r="R1867" t="str">
        <f t="shared" si="961"/>
        <v>-0.314300196348623-0.802068882079764i</v>
      </c>
      <c r="S1867" t="str">
        <f t="shared" si="962"/>
        <v>0.241363377915512i</v>
      </c>
      <c r="T1867" t="str">
        <f t="shared" si="963"/>
        <v>0.19359005469969-0.0758605570702123i</v>
      </c>
      <c r="U1867" t="str">
        <f t="shared" si="964"/>
        <v>0.00005-0.000819980541030702i</v>
      </c>
      <c r="V1867" t="str">
        <f t="shared" si="965"/>
        <v>0.00002-0.00918378205954389i</v>
      </c>
      <c r="W1867" t="str">
        <f t="shared" si="966"/>
        <v>0.0000422722120633171-0.000752964853074845i</v>
      </c>
      <c r="X1867" t="str">
        <f t="shared" si="967"/>
        <v>0.0000450962227377663-0.000752635995779106i</v>
      </c>
      <c r="Y1867" t="str">
        <f t="shared" si="968"/>
        <v>0.009+0.871100810987378i</v>
      </c>
      <c r="Z1867" t="str">
        <f t="shared" si="969"/>
        <v>-0.0103694515783215-0.000729532592128733i</v>
      </c>
      <c r="AA1867" t="str">
        <f t="shared" si="970"/>
        <v>0.143272054379285-13.7860966854994i</v>
      </c>
      <c r="AB1867" t="str">
        <f t="shared" si="971"/>
        <v>0.582350437621396-0.228200920117369i</v>
      </c>
      <c r="AC1867" t="str">
        <f t="shared" si="972"/>
        <v>0.89010879971825-0.830004777305454i</v>
      </c>
      <c r="AD1867" t="str">
        <f t="shared" si="973"/>
        <v>0.47783036435599+0.189190990014943i</v>
      </c>
      <c r="AE1867" t="str">
        <f t="shared" si="974"/>
        <v>-0.00481681783248815-0.0023103996343211i</v>
      </c>
      <c r="AF1867" t="str">
        <f t="shared" si="975"/>
        <v>-4.03337711970965-0.532364297797595i</v>
      </c>
      <c r="AG1867" t="str">
        <f t="shared" si="976"/>
        <v>1.00968952736631-0.0237483215500999i</v>
      </c>
      <c r="AH1867" t="str">
        <f t="shared" si="977"/>
        <v>0.0177368065292862+0.0121861561566274i</v>
      </c>
      <c r="AI1867">
        <f t="shared" si="978"/>
        <v>-33.343283065019513</v>
      </c>
      <c r="AJ1867">
        <f t="shared" si="979"/>
        <v>34.49119406758139</v>
      </c>
      <c r="AK1867"/>
      <c r="AL1867"/>
      <c r="AM1867"/>
      <c r="AN1867"/>
    </row>
    <row r="1868" spans="1:40" x14ac:dyDescent="0.35">
      <c r="A1868"/>
      <c r="B1868">
        <f t="shared" si="945"/>
        <v>173400</v>
      </c>
      <c r="C1868" s="237" t="str">
        <f t="shared" si="948"/>
        <v>-7.03509767653521E-07+0.00390903239221099i</v>
      </c>
      <c r="D1868" s="208" t="str">
        <f t="shared" si="949"/>
        <v>-1.64875091328815+0.0299692483402843i</v>
      </c>
      <c r="E1868" t="str">
        <f t="shared" si="950"/>
        <v>36500</v>
      </c>
      <c r="F1868" t="str">
        <f t="shared" si="951"/>
        <v>0.21505376344086</v>
      </c>
      <c r="G1868" t="str">
        <f t="shared" si="946"/>
        <v>0.21505376344086</v>
      </c>
      <c r="H1868" t="str">
        <f t="shared" si="952"/>
        <v>2.38478151253088+0.562066129081896i</v>
      </c>
      <c r="I1868" t="str">
        <f t="shared" si="953"/>
        <v>680.940207665588i</v>
      </c>
      <c r="J1868" t="str">
        <f t="shared" si="947"/>
        <v>-626.636661100229+148.967927350586i</v>
      </c>
      <c r="K1868" t="str">
        <f t="shared" si="954"/>
        <v>0.244509090906374-1.02853253756853i</v>
      </c>
      <c r="L1868" t="str">
        <f t="shared" si="955"/>
        <v>0.0757200776201988-0.270446946182731i</v>
      </c>
      <c r="M1868" t="str">
        <f t="shared" si="956"/>
        <v>0.320229168526573-1.29897948375126i</v>
      </c>
      <c r="N1868" t="str">
        <f t="shared" si="957"/>
        <v>-2.16286934641601i</v>
      </c>
      <c r="O1868" t="str">
        <f t="shared" si="958"/>
        <v>-0.558082382555404-0.829785547163413i</v>
      </c>
      <c r="P1868" t="str">
        <f t="shared" si="959"/>
        <v>1.5580823825554+0.829785547163413i</v>
      </c>
      <c r="Q1868" t="str">
        <f t="shared" si="960"/>
        <v>-1.5580823825554+1.3330837992526i</v>
      </c>
      <c r="R1868" t="str">
        <f t="shared" si="961"/>
        <v>-0.314276079181731-0.801460764074075i</v>
      </c>
      <c r="S1868" t="str">
        <f t="shared" si="962"/>
        <v>0.241502652801788i</v>
      </c>
      <c r="T1868" t="str">
        <f t="shared" si="963"/>
        <v>0.193554900640437-0.0758985068345328i</v>
      </c>
      <c r="U1868" t="str">
        <f t="shared" si="964"/>
        <v>0.0000500000000000002-0.000819507657212348i</v>
      </c>
      <c r="V1868" t="str">
        <f t="shared" si="965"/>
        <v>0.00002-0.00917848576077828i</v>
      </c>
      <c r="W1868" t="str">
        <f t="shared" si="966"/>
        <v>0.0000422722104815109-0.00075253084321575i</v>
      </c>
      <c r="X1868" t="str">
        <f t="shared" si="967"/>
        <v>0.0000450929563199539-0.000752202187767506i</v>
      </c>
      <c r="Y1868" t="str">
        <f t="shared" si="968"/>
        <v>0.009+0.871603465811952i</v>
      </c>
      <c r="Z1868" t="str">
        <f t="shared" si="969"/>
        <v>-0.0103574896003141-0.000728941851018949i</v>
      </c>
      <c r="AA1868" t="str">
        <f t="shared" si="970"/>
        <v>0.143106532549895-13.778134211089i</v>
      </c>
      <c r="AB1868" t="str">
        <f t="shared" si="971"/>
        <v>0.582244688481432-0.228315079193846i</v>
      </c>
      <c r="AC1868" t="str">
        <f t="shared" si="972"/>
        <v>0.889875128767572-0.829437052832848i</v>
      </c>
      <c r="AD1868" t="str">
        <f t="shared" si="973"/>
        <v>0.478089757704605+0.189049311513202i</v>
      </c>
      <c r="AE1868" t="str">
        <f t="shared" si="974"/>
        <v>-0.00481400373837384-0.00230657591087893i</v>
      </c>
      <c r="AF1868" t="str">
        <f t="shared" si="975"/>
        <v>-4.03353242581903-0.532096880741612i</v>
      </c>
      <c r="AG1868" t="str">
        <f t="shared" si="976"/>
        <v>1.00967685568554-0.0237476729716411i</v>
      </c>
      <c r="AH1868" t="str">
        <f t="shared" si="977"/>
        <v>0.017729579400004+0.012168449030541i</v>
      </c>
      <c r="AI1868">
        <f t="shared" si="978"/>
        <v>-33.349735925569746</v>
      </c>
      <c r="AJ1868">
        <f t="shared" si="979"/>
        <v>34.463212234284427</v>
      </c>
      <c r="AK1868"/>
      <c r="AL1868"/>
      <c r="AM1868"/>
      <c r="AN1868"/>
    </row>
    <row r="1869" spans="1:40" x14ac:dyDescent="0.35">
      <c r="A1869"/>
      <c r="B1869">
        <f t="shared" si="945"/>
        <v>173500</v>
      </c>
      <c r="C1869" s="237" t="str">
        <f t="shared" si="948"/>
        <v>-7.0269903911827E-07+0.00390677934775036i</v>
      </c>
      <c r="D1869" s="208" t="str">
        <f t="shared" si="949"/>
        <v>-1.64875090707256+0.0299519749994194i</v>
      </c>
      <c r="E1869" t="str">
        <f t="shared" si="950"/>
        <v>36500</v>
      </c>
      <c r="F1869" t="str">
        <f t="shared" si="951"/>
        <v>0.21505376344086</v>
      </c>
      <c r="G1869" t="str">
        <f t="shared" si="946"/>
        <v>0.21505376344086</v>
      </c>
      <c r="H1869" t="str">
        <f t="shared" si="952"/>
        <v>2.38493657822383+0.561781684099503i</v>
      </c>
      <c r="I1869" t="str">
        <f t="shared" si="953"/>
        <v>681.332906747286i</v>
      </c>
      <c r="J1869" t="str">
        <f t="shared" si="947"/>
        <v>-627.360787559894+149.05383734329i</v>
      </c>
      <c r="K1869" t="str">
        <f t="shared" si="954"/>
        <v>0.244241522781612-1.02800140417853i</v>
      </c>
      <c r="L1869" t="str">
        <f t="shared" si="955"/>
        <v>0.0756391536613334-0.270313713113646i</v>
      </c>
      <c r="M1869" t="str">
        <f t="shared" si="956"/>
        <v>0.319880676442945-1.29831511729218i</v>
      </c>
      <c r="N1869" t="str">
        <f t="shared" si="957"/>
        <v>-2.16411667591222i</v>
      </c>
      <c r="O1869" t="str">
        <f t="shared" si="958"/>
        <v>-0.559116964134681-0.82908878922394i</v>
      </c>
      <c r="P1869" t="str">
        <f t="shared" si="959"/>
        <v>1.55911696413468+0.82908878922394i</v>
      </c>
      <c r="Q1869" t="str">
        <f t="shared" si="960"/>
        <v>-1.55911696413468+1.33502788668828i</v>
      </c>
      <c r="R1869" t="str">
        <f t="shared" si="961"/>
        <v>-0.314251942789652-0.800853255411206i</v>
      </c>
      <c r="S1869" t="str">
        <f t="shared" si="962"/>
        <v>0.241641927688063i</v>
      </c>
      <c r="T1869" t="str">
        <f t="shared" si="963"/>
        <v>0.193519724432825-0.0759364452354104i</v>
      </c>
      <c r="U1869" t="str">
        <f t="shared" si="964"/>
        <v>0.0000499999999999999-0.000819035318505017i</v>
      </c>
      <c r="V1869" t="str">
        <f t="shared" si="965"/>
        <v>0.00002-0.0091731955672562i</v>
      </c>
      <c r="W1869" t="str">
        <f t="shared" si="966"/>
        <v>0.000042272208898792-0.000752097333786427i</v>
      </c>
      <c r="X1869" t="str">
        <f t="shared" si="967"/>
        <v>0.0000450896955447471-0.000751768879931742i</v>
      </c>
      <c r="Y1869" t="str">
        <f t="shared" si="968"/>
        <v>0.009+0.872106120636526i</v>
      </c>
      <c r="Z1869" t="str">
        <f t="shared" si="969"/>
        <v>-0.0103455483191971-0.000728352085181276i</v>
      </c>
      <c r="AA1869" t="str">
        <f t="shared" si="970"/>
        <v>0.142941297578616-13.7701809360952i</v>
      </c>
      <c r="AB1869" t="str">
        <f t="shared" si="971"/>
        <v>0.582138872715594-0.228429204087235i</v>
      </c>
      <c r="AC1869" t="str">
        <f t="shared" si="972"/>
        <v>0.88964188749052-0.828869787132832i</v>
      </c>
      <c r="AD1869" t="str">
        <f t="shared" si="973"/>
        <v>0.478349016834058+0.188907296333887i</v>
      </c>
      <c r="AE1869" t="str">
        <f t="shared" si="974"/>
        <v>-0.00481119184390644-0.00230275606592662i</v>
      </c>
      <c r="AF1869" t="str">
        <f t="shared" si="975"/>
        <v>-4.03368748529639-0.531829709100084i</v>
      </c>
      <c r="AG1869" t="str">
        <f t="shared" si="976"/>
        <v>1.00966418179698-0.0237470184872205i</v>
      </c>
      <c r="AH1869" t="str">
        <f t="shared" si="977"/>
        <v>0.0177223538928361+0.0121507590051215i</v>
      </c>
      <c r="AI1869">
        <f t="shared" si="978"/>
        <v>-33.35618705764788</v>
      </c>
      <c r="AJ1869">
        <f t="shared" si="979"/>
        <v>34.435223946968378</v>
      </c>
      <c r="AK1869"/>
      <c r="AL1869"/>
      <c r="AM1869"/>
      <c r="AN1869"/>
    </row>
    <row r="1870" spans="1:40" x14ac:dyDescent="0.35">
      <c r="A1870"/>
      <c r="B1870">
        <f t="shared" si="945"/>
        <v>173600</v>
      </c>
      <c r="C1870" s="237" t="str">
        <f t="shared" si="948"/>
        <v>-7.01889711207972E-07+0.00390452889896282i</v>
      </c>
      <c r="D1870" s="208" t="str">
        <f t="shared" si="949"/>
        <v>-1.64875090086771+0.029934721558715i</v>
      </c>
      <c r="E1870" t="str">
        <f t="shared" si="950"/>
        <v>36500</v>
      </c>
      <c r="F1870" t="str">
        <f t="shared" si="951"/>
        <v>0.21505376344086</v>
      </c>
      <c r="G1870" t="str">
        <f t="shared" si="946"/>
        <v>0.21505376344086</v>
      </c>
      <c r="H1870" t="str">
        <f t="shared" si="952"/>
        <v>2.38509139778395+0.561497504137482i</v>
      </c>
      <c r="I1870" t="str">
        <f t="shared" si="953"/>
        <v>681.725605828985i</v>
      </c>
      <c r="J1870" t="str">
        <f t="shared" si="947"/>
        <v>-628.085331503825+149.139747335995i</v>
      </c>
      <c r="K1870" t="str">
        <f t="shared" si="954"/>
        <v>0.24397438586197-1.02747078334076i</v>
      </c>
      <c r="L1870" t="str">
        <f t="shared" si="955"/>
        <v>0.0755583559826152-0.270180598223538i</v>
      </c>
      <c r="M1870" t="str">
        <f t="shared" si="956"/>
        <v>0.319532741844585-1.2976513815643i</v>
      </c>
      <c r="N1870" t="str">
        <f t="shared" si="957"/>
        <v>-2.16536400540842i</v>
      </c>
      <c r="O1870" t="str">
        <f t="shared" si="958"/>
        <v>-0.560150675822628-0.828390741362705i</v>
      </c>
      <c r="P1870" t="str">
        <f t="shared" si="959"/>
        <v>1.56015067582263+0.828390741362705i</v>
      </c>
      <c r="Q1870" t="str">
        <f t="shared" si="960"/>
        <v>-1.56015067582263+1.33697326404571i</v>
      </c>
      <c r="R1870" t="str">
        <f t="shared" si="961"/>
        <v>-0.314227787161881-0.800246355025984i</v>
      </c>
      <c r="S1870" t="str">
        <f t="shared" si="962"/>
        <v>0.241781202574339i</v>
      </c>
      <c r="T1870" t="str">
        <f t="shared" si="963"/>
        <v>0.193484526073914-0.075974372262273i</v>
      </c>
      <c r="U1870" t="str">
        <f t="shared" si="964"/>
        <v>0.0000500000000000001-0.000818563523966711i</v>
      </c>
      <c r="V1870" t="str">
        <f t="shared" si="965"/>
        <v>0.00002-0.00916791146842712i</v>
      </c>
      <c r="W1870" t="str">
        <f t="shared" si="966"/>
        <v>0.0000422722073151612-0.000751664323922092i</v>
      </c>
      <c r="X1870" t="str">
        <f t="shared" si="967"/>
        <v>0.000045086440399147-0.000751336071407518i</v>
      </c>
      <c r="Y1870" t="str">
        <f t="shared" si="968"/>
        <v>0.009+0.872608775461101i</v>
      </c>
      <c r="Z1870" t="str">
        <f t="shared" si="969"/>
        <v>-0.0103336276872402-0.00072776329225098i</v>
      </c>
      <c r="AA1870" t="str">
        <f t="shared" si="970"/>
        <v>0.142776348802553-13.7622368445724i</v>
      </c>
      <c r="AB1870" t="str">
        <f t="shared" si="971"/>
        <v>0.582032990315037-0.228543294765733i</v>
      </c>
      <c r="AC1870" t="str">
        <f t="shared" si="972"/>
        <v>0.889409075039356-0.828302979604999i</v>
      </c>
      <c r="AD1870" t="str">
        <f t="shared" si="973"/>
        <v>0.478608141321347+0.188764944574599i</v>
      </c>
      <c r="AE1870" t="str">
        <f t="shared" si="974"/>
        <v>-0.00480838214297162-0.00229894009426257i</v>
      </c>
      <c r="AF1870" t="str">
        <f t="shared" si="975"/>
        <v>-4.03384229865166-0.531562782578767i</v>
      </c>
      <c r="AG1870" t="str">
        <f t="shared" si="976"/>
        <v>1.00965150570917-0.0237463580858728i</v>
      </c>
      <c r="AH1870" t="str">
        <f t="shared" si="977"/>
        <v>0.0177151299983964+0.0121330860570528i</v>
      </c>
      <c r="AI1870">
        <f t="shared" si="978"/>
        <v>-33.362636465490645</v>
      </c>
      <c r="AJ1870">
        <f t="shared" si="979"/>
        <v>34.407229210488275</v>
      </c>
      <c r="AK1870"/>
      <c r="AL1870"/>
      <c r="AM1870"/>
      <c r="AN1870"/>
    </row>
    <row r="1871" spans="1:40" x14ac:dyDescent="0.35">
      <c r="A1871"/>
      <c r="B1871">
        <f t="shared" si="945"/>
        <v>173700</v>
      </c>
      <c r="C1871" s="237" t="str">
        <f t="shared" si="948"/>
        <v>-7.01081780698155E-07+0.0039022810413653i</v>
      </c>
      <c r="D1871" s="208" t="str">
        <f t="shared" si="949"/>
        <v>-1.64875089467358+0.0299174879838006i</v>
      </c>
      <c r="E1871" t="str">
        <f t="shared" si="950"/>
        <v>36500</v>
      </c>
      <c r="F1871" t="str">
        <f t="shared" si="951"/>
        <v>0.21505376344086</v>
      </c>
      <c r="G1871" t="str">
        <f t="shared" si="946"/>
        <v>0.21505376344086</v>
      </c>
      <c r="H1871" t="str">
        <f t="shared" si="952"/>
        <v>2.38524597171989+0.561213588867574i</v>
      </c>
      <c r="I1871" t="str">
        <f t="shared" si="953"/>
        <v>682.118304910684i</v>
      </c>
      <c r="J1871" t="str">
        <f t="shared" si="947"/>
        <v>-628.810292932022+149.225657328701i</v>
      </c>
      <c r="K1871" t="str">
        <f t="shared" si="954"/>
        <v>0.243707679238633-1.02694067437929i</v>
      </c>
      <c r="L1871" t="str">
        <f t="shared" si="955"/>
        <v>0.0754776843288321-0.270047601379629i</v>
      </c>
      <c r="M1871" t="str">
        <f t="shared" si="956"/>
        <v>0.319185363567465-1.29698827575892i</v>
      </c>
      <c r="N1871" t="str">
        <f t="shared" si="957"/>
        <v>-2.16661133490462i</v>
      </c>
      <c r="O1871" t="str">
        <f t="shared" si="958"/>
        <v>-0.561183516010975-0.827691404665749i</v>
      </c>
      <c r="P1871" t="str">
        <f t="shared" si="959"/>
        <v>1.56118351601098+0.827691404665749i</v>
      </c>
      <c r="Q1871" t="str">
        <f t="shared" si="960"/>
        <v>-1.56118351601098+1.33891993023887i</v>
      </c>
      <c r="R1871" t="str">
        <f t="shared" si="961"/>
        <v>-0.314203612287905-0.799640061855669i</v>
      </c>
      <c r="S1871" t="str">
        <f t="shared" si="962"/>
        <v>0.241920477460614i</v>
      </c>
      <c r="T1871" t="str">
        <f t="shared" si="963"/>
        <v>0.193449305560758-0.0760122879045396i</v>
      </c>
      <c r="U1871" t="str">
        <f t="shared" si="964"/>
        <v>0.0000499999999999998-0.000818092272657572i</v>
      </c>
      <c r="V1871" t="str">
        <f t="shared" si="965"/>
        <v>0.00002-0.00916263345376488i</v>
      </c>
      <c r="W1871" t="str">
        <f t="shared" si="966"/>
        <v>0.0000422722057306178-0.000751231812759925i</v>
      </c>
      <c r="X1871" t="str">
        <f t="shared" si="967"/>
        <v>0.0000450831908701907-0.000750903761332497i</v>
      </c>
      <c r="Y1871" t="str">
        <f t="shared" si="968"/>
        <v>0.009+0.873111430285675i</v>
      </c>
      <c r="Z1871" t="str">
        <f t="shared" si="969"/>
        <v>-0.0103217276568501-0.000727175469870715i</v>
      </c>
      <c r="AA1871" t="str">
        <f t="shared" si="970"/>
        <v>0.142611685560732-13.7543019206123i</v>
      </c>
      <c r="AB1871" t="str">
        <f t="shared" si="971"/>
        <v>0.581927041270902-0.22865735119751i</v>
      </c>
      <c r="AC1871" t="str">
        <f t="shared" si="972"/>
        <v>0.889176690568532-0.827736629649788i</v>
      </c>
      <c r="AD1871" t="str">
        <f t="shared" si="973"/>
        <v>0.478867130743457+0.188622256333447i</v>
      </c>
      <c r="AE1871" t="str">
        <f t="shared" si="974"/>
        <v>-0.00480557462947385-0.00229512799069843i</v>
      </c>
      <c r="AF1871" t="str">
        <f t="shared" si="975"/>
        <v>-4.03399686639347-0.531296100883773i</v>
      </c>
      <c r="AG1871" t="str">
        <f t="shared" si="976"/>
        <v>1.00963882743066-0.0237456917566581i</v>
      </c>
      <c r="AH1871" t="str">
        <f t="shared" si="977"/>
        <v>0.0177079077073294+0.0121154301630783i</v>
      </c>
      <c r="AI1871">
        <f t="shared" si="978"/>
        <v>-33.36908415332941</v>
      </c>
      <c r="AJ1871">
        <f t="shared" si="979"/>
        <v>34.379228029687958</v>
      </c>
      <c r="AK1871"/>
      <c r="AL1871"/>
      <c r="AM1871"/>
      <c r="AN1871"/>
    </row>
    <row r="1872" spans="1:40" x14ac:dyDescent="0.35">
      <c r="A1872"/>
      <c r="B1872">
        <f t="shared" si="945"/>
        <v>173800</v>
      </c>
      <c r="C1872" s="237" t="str">
        <f t="shared" si="948"/>
        <v>-7.00275244373659E-07+0.00390003577048518i</v>
      </c>
      <c r="D1872" s="208" t="str">
        <f t="shared" si="949"/>
        <v>-1.64875088849013+0.0299002742403864i</v>
      </c>
      <c r="E1872" t="str">
        <f t="shared" si="950"/>
        <v>36500</v>
      </c>
      <c r="F1872" t="str">
        <f t="shared" si="951"/>
        <v>0.21505376344086</v>
      </c>
      <c r="G1872" t="str">
        <f t="shared" si="946"/>
        <v>0.21505376344086</v>
      </c>
      <c r="H1872" t="str">
        <f t="shared" si="952"/>
        <v>2.38540030053898+0.560929937961941i</v>
      </c>
      <c r="I1872" t="str">
        <f t="shared" si="953"/>
        <v>682.511003992383i</v>
      </c>
      <c r="J1872" t="str">
        <f t="shared" si="947"/>
        <v>-629.535671844486+149.311567321406i</v>
      </c>
      <c r="K1872" t="str">
        <f t="shared" si="954"/>
        <v>0.243441402005127-1.02641107661918i</v>
      </c>
      <c r="L1872" t="str">
        <f t="shared" si="955"/>
        <v>0.075397138445397-0.269914722449272i</v>
      </c>
      <c r="M1872" t="str">
        <f t="shared" si="956"/>
        <v>0.318838540450524-1.29632579906845i</v>
      </c>
      <c r="N1872" t="str">
        <f t="shared" si="957"/>
        <v>-2.16785866440083i</v>
      </c>
      <c r="O1872" t="str">
        <f t="shared" si="958"/>
        <v>-0.562215483092803-0.826990780221113i</v>
      </c>
      <c r="P1872" t="str">
        <f t="shared" si="959"/>
        <v>1.5622154830928+0.826990780221113i</v>
      </c>
      <c r="Q1872" t="str">
        <f t="shared" si="960"/>
        <v>-1.5622154830928+1.34086788417972i</v>
      </c>
      <c r="R1872" t="str">
        <f t="shared" si="961"/>
        <v>-0.314179418157201-0.799034374839968i</v>
      </c>
      <c r="S1872" t="str">
        <f t="shared" si="962"/>
        <v>0.242059752346891i</v>
      </c>
      <c r="T1872" t="str">
        <f t="shared" si="963"/>
        <v>0.193414062890416-0.0760501921516224i</v>
      </c>
      <c r="U1872" t="str">
        <f t="shared" si="964"/>
        <v>0.00005-0.000817621563639936i</v>
      </c>
      <c r="V1872" t="str">
        <f t="shared" si="965"/>
        <v>0.00002-0.0091573615127673i</v>
      </c>
      <c r="W1872" t="str">
        <f t="shared" si="966"/>
        <v>0.0000422722041451623-0.000750799799439116i</v>
      </c>
      <c r="X1872" t="str">
        <f t="shared" si="967"/>
        <v>0.0000450799469449544-0.000750471948846356i</v>
      </c>
      <c r="Y1872" t="str">
        <f t="shared" si="968"/>
        <v>0.009+0.87361408511025i</v>
      </c>
      <c r="Z1872" t="str">
        <f t="shared" si="969"/>
        <v>-0.0103098481805711-0.000726588615690535i</v>
      </c>
      <c r="AA1872" t="str">
        <f t="shared" si="970"/>
        <v>0.14244730719408-13.7463761483428i</v>
      </c>
      <c r="AB1872" t="str">
        <f t="shared" si="971"/>
        <v>0.581821025574339-0.228771373350717i</v>
      </c>
      <c r="AC1872" t="str">
        <f t="shared" si="972"/>
        <v>0.888944733234694-0.827170736668485i</v>
      </c>
      <c r="AD1872" t="str">
        <f t="shared" si="973"/>
        <v>0.479125984677385+0.188479231709058i</v>
      </c>
      <c r="AE1872" t="str">
        <f t="shared" si="974"/>
        <v>-0.00480276929733659-0.00229131975005918i</v>
      </c>
      <c r="AF1872" t="str">
        <f t="shared" si="975"/>
        <v>-4.03415118902911-0.531029663721555i</v>
      </c>
      <c r="AG1872" t="str">
        <f t="shared" si="976"/>
        <v>1.00962614697-0.0237450194886614i</v>
      </c>
      <c r="AH1872" t="str">
        <f t="shared" si="977"/>
        <v>0.0177006870103109+0.0120977913000003i</v>
      </c>
      <c r="AI1872">
        <f t="shared" si="978"/>
        <v>-33.375530125390107</v>
      </c>
      <c r="AJ1872">
        <f t="shared" si="979"/>
        <v>34.351220409397953</v>
      </c>
      <c r="AK1872"/>
      <c r="AL1872"/>
      <c r="AM1872"/>
      <c r="AN1872"/>
    </row>
    <row r="1873" spans="1:40" x14ac:dyDescent="0.35">
      <c r="A1873"/>
      <c r="B1873">
        <f t="shared" si="945"/>
        <v>173900</v>
      </c>
      <c r="C1873" s="237" t="str">
        <f t="shared" si="948"/>
        <v>-6.99470099028527E-07+0.00389779308185999i</v>
      </c>
      <c r="D1873" s="208" t="str">
        <f t="shared" si="949"/>
        <v>-1.64875088231735+0.0298830802942599i</v>
      </c>
      <c r="E1873" t="str">
        <f t="shared" si="950"/>
        <v>36500</v>
      </c>
      <c r="F1873" t="str">
        <f t="shared" si="951"/>
        <v>0.21505376344086</v>
      </c>
      <c r="G1873" t="str">
        <f t="shared" si="946"/>
        <v>0.21505376344086</v>
      </c>
      <c r="H1873" t="str">
        <f t="shared" si="952"/>
        <v>2.38555438474734+0.560646551093181i</v>
      </c>
      <c r="I1873" t="str">
        <f t="shared" si="953"/>
        <v>682.903703074081i</v>
      </c>
      <c r="J1873" t="str">
        <f t="shared" si="947"/>
        <v>-630.261468241216+149.39747731411i</v>
      </c>
      <c r="K1873" t="str">
        <f t="shared" si="954"/>
        <v>0.24317555325732-1.02588198938653i</v>
      </c>
      <c r="L1873" t="str">
        <f t="shared" si="955"/>
        <v>0.075316718078345-0.269781961299954i</v>
      </c>
      <c r="M1873" t="str">
        <f t="shared" si="956"/>
        <v>0.318492271335665-1.29566395068648i</v>
      </c>
      <c r="N1873" t="str">
        <f t="shared" si="957"/>
        <v>-2.16910599389703i</v>
      </c>
      <c r="O1873" t="str">
        <f t="shared" si="958"/>
        <v>-0.563246575462531-0.826288869118864i</v>
      </c>
      <c r="P1873" t="str">
        <f t="shared" si="959"/>
        <v>1.56324657546253+0.826288869118864i</v>
      </c>
      <c r="Q1873" t="str">
        <f t="shared" si="960"/>
        <v>-1.56324657546253+1.34281712477817i</v>
      </c>
      <c r="R1873" t="str">
        <f t="shared" si="961"/>
        <v>-0.314155204759254-0.798429292921038i</v>
      </c>
      <c r="S1873" t="str">
        <f t="shared" si="962"/>
        <v>0.242199027233167i</v>
      </c>
      <c r="T1873" t="str">
        <f t="shared" si="963"/>
        <v>0.193378798059941-0.0760880849929277i</v>
      </c>
      <c r="U1873" t="str">
        <f t="shared" si="964"/>
        <v>0.0000500000000000002-0.000817151395978271i</v>
      </c>
      <c r="V1873" t="str">
        <f t="shared" si="965"/>
        <v>0.00002-0.00915209563495661i</v>
      </c>
      <c r="W1873" t="str">
        <f t="shared" si="966"/>
        <v>0.0000422722025587946-0.00075036828310082i</v>
      </c>
      <c r="X1873" t="str">
        <f t="shared" si="967"/>
        <v>0.0000450767086105499-0.000750040633090733i</v>
      </c>
      <c r="Y1873" t="str">
        <f t="shared" si="968"/>
        <v>0.009+0.874116739934824i</v>
      </c>
      <c r="Z1873" t="str">
        <f t="shared" si="969"/>
        <v>-0.0102979892110838-0.000726002727367828i</v>
      </c>
      <c r="AA1873" t="str">
        <f t="shared" si="970"/>
        <v>0.142283213045433-13.7384595119287i</v>
      </c>
      <c r="AB1873" t="str">
        <f t="shared" si="971"/>
        <v>0.581714943216484-0.228885361193487i</v>
      </c>
      <c r="AC1873" t="str">
        <f t="shared" si="972"/>
        <v>0.88871320219666-0.826605300063229i</v>
      </c>
      <c r="AD1873" t="str">
        <f t="shared" si="973"/>
        <v>0.479384702700117+0.188335870800563i</v>
      </c>
      <c r="AE1873" t="str">
        <f t="shared" si="974"/>
        <v>-0.00479996614050201-0.00228751536718297i</v>
      </c>
      <c r="AF1873" t="str">
        <f t="shared" si="975"/>
        <v>-4.03430526706469-0.530763470798921i</v>
      </c>
      <c r="AG1873" t="str">
        <f t="shared" si="976"/>
        <v>1.00961346433575-0.0237443412709926i</v>
      </c>
      <c r="AH1873" t="str">
        <f t="shared" si="977"/>
        <v>0.017693467898048+0.0120801694446802i</v>
      </c>
      <c r="AI1873">
        <f t="shared" si="978"/>
        <v>-33.381974385893052</v>
      </c>
      <c r="AJ1873">
        <f t="shared" si="979"/>
        <v>34.323206354436167</v>
      </c>
      <c r="AK1873"/>
      <c r="AL1873"/>
      <c r="AM1873"/>
      <c r="AN1873"/>
    </row>
    <row r="1874" spans="1:40" x14ac:dyDescent="0.35">
      <c r="A1874"/>
      <c r="B1874">
        <f t="shared" si="945"/>
        <v>174000</v>
      </c>
      <c r="C1874" s="237" t="str">
        <f t="shared" si="948"/>
        <v>-6.98666341466023E-07+0.00389555297103756i</v>
      </c>
      <c r="D1874" s="208" t="str">
        <f t="shared" si="949"/>
        <v>-1.64875087615521+0.029865906111288i</v>
      </c>
      <c r="E1874" t="str">
        <f t="shared" si="950"/>
        <v>36500</v>
      </c>
      <c r="F1874" t="str">
        <f t="shared" si="951"/>
        <v>0.21505376344086</v>
      </c>
      <c r="G1874" t="str">
        <f t="shared" si="946"/>
        <v>0.21505376344086</v>
      </c>
      <c r="H1874" t="str">
        <f t="shared" si="952"/>
        <v>2.38570822484975+0.560363427934323i</v>
      </c>
      <c r="I1874" t="str">
        <f t="shared" si="953"/>
        <v>683.29640215578i</v>
      </c>
      <c r="J1874" t="str">
        <f t="shared" si="947"/>
        <v>-630.987682122212+149.483387306816i</v>
      </c>
      <c r="K1874" t="str">
        <f t="shared" si="954"/>
        <v>0.242910132093414-1.02535341200845i</v>
      </c>
      <c r="L1874" t="str">
        <f t="shared" si="955"/>
        <v>0.0752364229743307-0.26964931779929i</v>
      </c>
      <c r="M1874" t="str">
        <f t="shared" si="956"/>
        <v>0.318146555067745-1.29500272980774i</v>
      </c>
      <c r="N1874" t="str">
        <f t="shared" si="957"/>
        <v>-2.17035332339323i</v>
      </c>
      <c r="O1874" t="str">
        <f t="shared" si="958"/>
        <v>-0.564276791515963-0.825585672451049i</v>
      </c>
      <c r="P1874" t="str">
        <f t="shared" si="959"/>
        <v>1.56427679151596+0.825585672451049i</v>
      </c>
      <c r="Q1874" t="str">
        <f t="shared" si="960"/>
        <v>-1.56427679151596+1.34476765094218i</v>
      </c>
      <c r="R1874" t="str">
        <f t="shared" si="961"/>
        <v>-0.314130972083519-0.797824815043453i</v>
      </c>
      <c r="S1874" t="str">
        <f t="shared" si="962"/>
        <v>0.242338302119442i</v>
      </c>
      <c r="T1874" t="str">
        <f t="shared" si="963"/>
        <v>0.193343511066388-0.0761259664178498i</v>
      </c>
      <c r="U1874" t="str">
        <f t="shared" si="964"/>
        <v>0.0000499999999999999-0.000816681768739199i</v>
      </c>
      <c r="V1874" t="str">
        <f t="shared" si="965"/>
        <v>0.00002-0.00914683580987903i</v>
      </c>
      <c r="W1874" t="str">
        <f t="shared" si="966"/>
        <v>0.0000422722009715141-0.000749937262888163i</v>
      </c>
      <c r="X1874" t="str">
        <f t="shared" si="967"/>
        <v>0.0000450734758541262-0.000749609813209238i</v>
      </c>
      <c r="Y1874" t="str">
        <f t="shared" si="968"/>
        <v>0.009+0.874619394759398i</v>
      </c>
      <c r="Z1874" t="str">
        <f t="shared" si="969"/>
        <v>-0.0102861507012048-0.000725417802567296i</v>
      </c>
      <c r="AA1874" t="str">
        <f t="shared" si="970"/>
        <v>0.142119402459516-13.7305519955714i</v>
      </c>
      <c r="AB1874" t="str">
        <f t="shared" si="971"/>
        <v>0.581608794188478-0.228999314693915i</v>
      </c>
      <c r="AC1874" t="str">
        <f t="shared" si="972"/>
        <v>0.888482096615448-0.82604031923701i</v>
      </c>
      <c r="AD1874" t="str">
        <f t="shared" si="973"/>
        <v>0.479643284388634+0.188192173707615i</v>
      </c>
      <c r="AE1874" t="str">
        <f t="shared" si="974"/>
        <v>-0.004797165152931-0.00228371483692121i</v>
      </c>
      <c r="AF1874" t="str">
        <f t="shared" si="975"/>
        <v>-4.03445910100496-0.530497521823035i</v>
      </c>
      <c r="AG1874" t="str">
        <f t="shared" si="976"/>
        <v>1.00960077953647-0.0237436570927866i</v>
      </c>
      <c r="AH1874" t="str">
        <f t="shared" si="977"/>
        <v>0.0176862503612781+0.0120625645740381i</v>
      </c>
      <c r="AI1874">
        <f t="shared" si="978"/>
        <v>-33.388416939053393</v>
      </c>
      <c r="AJ1874">
        <f t="shared" si="979"/>
        <v>34.295185869608808</v>
      </c>
      <c r="AK1874"/>
      <c r="AL1874"/>
      <c r="AM1874"/>
      <c r="AN1874"/>
    </row>
    <row r="1875" spans="1:40" x14ac:dyDescent="0.35">
      <c r="A1875"/>
      <c r="B1875">
        <f t="shared" si="945"/>
        <v>174100</v>
      </c>
      <c r="C1875" s="237" t="str">
        <f t="shared" si="948"/>
        <v>-6.9786396849858E-07+0.00389331543357594i</v>
      </c>
      <c r="D1875" s="208" t="str">
        <f t="shared" si="949"/>
        <v>-1.64875087000368+0.0298487516574156i</v>
      </c>
      <c r="E1875" t="str">
        <f t="shared" si="950"/>
        <v>36500</v>
      </c>
      <c r="F1875" t="str">
        <f t="shared" si="951"/>
        <v>0.21505376344086</v>
      </c>
      <c r="G1875" t="str">
        <f t="shared" si="946"/>
        <v>0.21505376344086</v>
      </c>
      <c r="H1875" t="str">
        <f t="shared" si="952"/>
        <v>2.38586182134977+0.560080568158815i</v>
      </c>
      <c r="I1875" t="str">
        <f t="shared" si="953"/>
        <v>683.689101237479i</v>
      </c>
      <c r="J1875" t="str">
        <f t="shared" si="947"/>
        <v>-631.714313487474+149.569297299521i</v>
      </c>
      <c r="K1875" t="str">
        <f t="shared" si="954"/>
        <v>0.242645137613928-1.02482534381304i</v>
      </c>
      <c r="L1875" t="str">
        <f t="shared" si="955"/>
        <v>0.0751562528806289-0.269516791815028i</v>
      </c>
      <c r="M1875" t="str">
        <f t="shared" si="956"/>
        <v>0.317801390494557-1.29434213562807i</v>
      </c>
      <c r="N1875" t="str">
        <f t="shared" si="957"/>
        <v>-2.17160065288944i</v>
      </c>
      <c r="O1875" t="str">
        <f t="shared" si="958"/>
        <v>-0.565306129650263-0.824881191311718i</v>
      </c>
      <c r="P1875" t="str">
        <f t="shared" si="959"/>
        <v>1.56530612965026+0.824881191311718i</v>
      </c>
      <c r="Q1875" t="str">
        <f t="shared" si="960"/>
        <v>-1.56530612965026+1.34671946157772i</v>
      </c>
      <c r="R1875" t="str">
        <f t="shared" si="961"/>
        <v>-0.314106720119445-0.797220940154205i</v>
      </c>
      <c r="S1875" t="str">
        <f t="shared" si="962"/>
        <v>0.242477577005717i</v>
      </c>
      <c r="T1875" t="str">
        <f t="shared" si="963"/>
        <v>0.193308201906811-0.0761638364157759i</v>
      </c>
      <c r="U1875" t="str">
        <f t="shared" si="964"/>
        <v>0.0000500000000000001-0.000816212680991505i</v>
      </c>
      <c r="V1875" t="str">
        <f t="shared" si="965"/>
        <v>0.00002-0.00914158202710481i</v>
      </c>
      <c r="W1875" t="str">
        <f t="shared" si="966"/>
        <v>0.0000422721993833218-0.000749506737946261i</v>
      </c>
      <c r="X1875" t="str">
        <f t="shared" si="967"/>
        <v>0.000045070248662871-0.000749179488347466i</v>
      </c>
      <c r="Y1875" t="str">
        <f t="shared" si="968"/>
        <v>0.009+0.875122049583973i</v>
      </c>
      <c r="Z1875" t="str">
        <f t="shared" si="969"/>
        <v>-0.0102743326038868-0.000724833838960973i</v>
      </c>
      <c r="AA1875" t="str">
        <f t="shared" si="970"/>
        <v>0.141955874782946-13.7226535835085i</v>
      </c>
      <c r="AB1875" t="str">
        <f t="shared" si="971"/>
        <v>0.58150257848146-0.229113233820077i</v>
      </c>
      <c r="AC1875" t="str">
        <f t="shared" si="972"/>
        <v>0.888251415654246-0.825475793593647i</v>
      </c>
      <c r="AD1875" t="str">
        <f t="shared" si="973"/>
        <v>0.479901729319923+0.188048140530371i</v>
      </c>
      <c r="AE1875" t="str">
        <f t="shared" si="974"/>
        <v>-0.00479436632860324-0.00227991815413845i</v>
      </c>
      <c r="AF1875" t="str">
        <f t="shared" si="975"/>
        <v>-4.03461269135345-0.530231816501399i</v>
      </c>
      <c r="AG1875" t="str">
        <f t="shared" si="976"/>
        <v>1.00958809258073-0.0237429669432031i</v>
      </c>
      <c r="AH1875" t="str">
        <f t="shared" si="977"/>
        <v>0.0176790343907703+0.0120449766650532i</v>
      </c>
      <c r="AI1875">
        <f t="shared" si="978"/>
        <v>-33.394857789080419</v>
      </c>
      <c r="AJ1875">
        <f t="shared" si="979"/>
        <v>34.267158959709384</v>
      </c>
      <c r="AK1875"/>
      <c r="AL1875"/>
      <c r="AM1875"/>
      <c r="AN1875"/>
    </row>
    <row r="1876" spans="1:40" x14ac:dyDescent="0.35">
      <c r="A1876"/>
      <c r="B1876">
        <f t="shared" si="945"/>
        <v>174200</v>
      </c>
      <c r="C1876" s="237" t="str">
        <f t="shared" si="948"/>
        <v>-6.97062976947811E-07+0.00389108046504345i</v>
      </c>
      <c r="D1876" s="208" t="str">
        <f t="shared" si="949"/>
        <v>-1.64875086386275+0.0298316168986665i</v>
      </c>
      <c r="E1876" t="str">
        <f t="shared" si="950"/>
        <v>36500</v>
      </c>
      <c r="F1876" t="str">
        <f t="shared" si="951"/>
        <v>0.21505376344086</v>
      </c>
      <c r="G1876" t="str">
        <f t="shared" si="946"/>
        <v>0.21505376344086</v>
      </c>
      <c r="H1876" t="str">
        <f t="shared" si="952"/>
        <v>2.38601517474968+0.559797971440547i</v>
      </c>
      <c r="I1876" t="str">
        <f t="shared" si="953"/>
        <v>684.081800319177i</v>
      </c>
      <c r="J1876" t="str">
        <f t="shared" si="947"/>
        <v>-632.441362337002+149.655207292225i</v>
      </c>
      <c r="K1876" t="str">
        <f t="shared" si="954"/>
        <v>0.2423805689217-1.02429778412944i</v>
      </c>
      <c r="L1876" t="str">
        <f t="shared" si="955"/>
        <v>0.0750762075451302-0.269384383215047i</v>
      </c>
      <c r="M1876" t="str">
        <f t="shared" si="956"/>
        <v>0.31745677646683-1.29368216734449i</v>
      </c>
      <c r="N1876" t="str">
        <f t="shared" si="957"/>
        <v>-2.17284798238564i</v>
      </c>
      <c r="O1876" t="str">
        <f t="shared" si="958"/>
        <v>-0.566334588263941-0.824175426796937i</v>
      </c>
      <c r="P1876" t="str">
        <f t="shared" si="959"/>
        <v>1.56633458826394+0.824175426796937i</v>
      </c>
      <c r="Q1876" t="str">
        <f t="shared" si="960"/>
        <v>-1.56633458826394+1.3486725555887i</v>
      </c>
      <c r="R1876" t="str">
        <f t="shared" si="961"/>
        <v>-0.314082448856475-0.796617667202722i</v>
      </c>
      <c r="S1876" t="str">
        <f t="shared" si="962"/>
        <v>0.242616851891993i</v>
      </c>
      <c r="T1876" t="str">
        <f t="shared" si="963"/>
        <v>0.193272870578268-0.0762016949760859i</v>
      </c>
      <c r="U1876" t="str">
        <f t="shared" si="964"/>
        <v>0.0000499999999999998-0.000815744131806087i</v>
      </c>
      <c r="V1876" t="str">
        <f t="shared" si="965"/>
        <v>0.00002-0.00913633427622824i</v>
      </c>
      <c r="W1876" t="str">
        <f t="shared" si="966"/>
        <v>0.0000422721977942167-0.000749076707422167i</v>
      </c>
      <c r="X1876" t="str">
        <f t="shared" si="967"/>
        <v>0.0000450670270240057-0.00074874965765295i</v>
      </c>
      <c r="Y1876" t="str">
        <f t="shared" si="968"/>
        <v>0.009+0.875624704408547i</v>
      </c>
      <c r="Z1876" t="str">
        <f t="shared" si="969"/>
        <v>-0.0102625348722173-0.000724250834228105i</v>
      </c>
      <c r="AA1876" t="str">
        <f t="shared" si="970"/>
        <v>0.141792629364221-13.7147642600143i</v>
      </c>
      <c r="AB1876" t="str">
        <f t="shared" si="971"/>
        <v>0.581396296086578-0.229227118540025i</v>
      </c>
      <c r="AC1876" t="str">
        <f t="shared" si="972"/>
        <v>0.888021158478408-0.824911722537839i</v>
      </c>
      <c r="AD1876" t="str">
        <f t="shared" si="973"/>
        <v>0.480160037070966+0.187903771369515i</v>
      </c>
      <c r="AE1876" t="str">
        <f t="shared" si="974"/>
        <v>-0.00479156966151694-0.00227612531371243i</v>
      </c>
      <c r="AF1876" t="str">
        <f t="shared" si="975"/>
        <v>-4.03476603861243-0.52996635454188i</v>
      </c>
      <c r="AG1876" t="str">
        <f t="shared" si="976"/>
        <v>1.0095754034771-0.0237422708114271i</v>
      </c>
      <c r="AH1876" t="str">
        <f t="shared" si="977"/>
        <v>0.017671819977324+0.0120274056947629i</v>
      </c>
      <c r="AI1876">
        <f t="shared" si="978"/>
        <v>-33.401296940178241</v>
      </c>
      <c r="AJ1876">
        <f t="shared" si="979"/>
        <v>34.239125629519116</v>
      </c>
      <c r="AK1876"/>
      <c r="AL1876"/>
      <c r="AM1876"/>
      <c r="AN1876"/>
    </row>
    <row r="1877" spans="1:40" x14ac:dyDescent="0.35">
      <c r="A1877"/>
      <c r="B1877">
        <f t="shared" si="945"/>
        <v>174300</v>
      </c>
      <c r="C1877" s="237" t="str">
        <f t="shared" si="948"/>
        <v>-6.96263363644411E-07+0.00388884806101849i</v>
      </c>
      <c r="D1877" s="208" t="str">
        <f t="shared" si="949"/>
        <v>-1.64875085773238+0.0298145018011418i</v>
      </c>
      <c r="E1877" t="str">
        <f t="shared" si="950"/>
        <v>36500</v>
      </c>
      <c r="F1877" t="str">
        <f t="shared" si="951"/>
        <v>0.21505376344086</v>
      </c>
      <c r="G1877" t="str">
        <f t="shared" si="946"/>
        <v>0.21505376344086</v>
      </c>
      <c r="H1877" t="str">
        <f t="shared" si="952"/>
        <v>2.38616828555047+0.559515637453825i</v>
      </c>
      <c r="I1877" t="str">
        <f t="shared" si="953"/>
        <v>684.474499400876i</v>
      </c>
      <c r="J1877" t="str">
        <f t="shared" si="947"/>
        <v>-633.168828670796+149.741117284931i</v>
      </c>
      <c r="K1877" t="str">
        <f t="shared" si="954"/>
        <v>0.242116425121883-1.02377073228777i</v>
      </c>
      <c r="L1877" t="str">
        <f t="shared" si="955"/>
        <v>0.0749962867163411-0.26925209186736i</v>
      </c>
      <c r="M1877" t="str">
        <f t="shared" si="956"/>
        <v>0.317112711838224-1.29302282415513i</v>
      </c>
      <c r="N1877" t="str">
        <f t="shared" si="957"/>
        <v>-2.17409531188184i</v>
      </c>
      <c r="O1877" t="str">
        <f t="shared" si="958"/>
        <v>-0.567362165756896-0.823468380004748i</v>
      </c>
      <c r="P1877" t="str">
        <f t="shared" si="959"/>
        <v>1.5673621657569+0.823468380004748i</v>
      </c>
      <c r="Q1877" t="str">
        <f t="shared" si="960"/>
        <v>-1.5673621657569+1.35062693187709i</v>
      </c>
      <c r="R1877" t="str">
        <f t="shared" si="961"/>
        <v>-0.314058158284038-0.796014995140823i</v>
      </c>
      <c r="S1877" t="str">
        <f t="shared" si="962"/>
        <v>0.242756126778268i</v>
      </c>
      <c r="T1877" t="str">
        <f t="shared" si="963"/>
        <v>0.193237517077808-0.0762395420881493i</v>
      </c>
      <c r="U1877" t="str">
        <f t="shared" si="964"/>
        <v>0.00005-0.000815276120256i</v>
      </c>
      <c r="V1877" t="str">
        <f t="shared" si="965"/>
        <v>0.00002-0.00913109254686722i</v>
      </c>
      <c r="W1877" t="str">
        <f t="shared" si="966"/>
        <v>0.0000422721962041997-0.000748647170464915i</v>
      </c>
      <c r="X1877" t="str">
        <f t="shared" si="967"/>
        <v>0.0000450638109247913-0.000748320320275208i</v>
      </c>
      <c r="Y1877" t="str">
        <f t="shared" si="968"/>
        <v>0.009+0.876127359233122i</v>
      </c>
      <c r="Z1877" t="str">
        <f t="shared" si="969"/>
        <v>-0.0102507574594187-0.000723668786055227i</v>
      </c>
      <c r="AA1877" t="str">
        <f t="shared" si="970"/>
        <v>0.141629665553714-13.706884009399i</v>
      </c>
      <c r="AB1877" t="str">
        <f t="shared" si="971"/>
        <v>0.581289946994956-0.229340968821782i</v>
      </c>
      <c r="AC1877" t="str">
        <f t="shared" si="972"/>
        <v>0.887791324255454-0.824348105475085i</v>
      </c>
      <c r="AD1877" t="str">
        <f t="shared" si="973"/>
        <v>0.480418207218745+0.187759066326226i</v>
      </c>
      <c r="AE1877" t="str">
        <f t="shared" si="974"/>
        <v>-0.00478877514568896-0.00227233631053388i</v>
      </c>
      <c r="AF1877" t="str">
        <f t="shared" si="975"/>
        <v>-4.03491914328285-0.529701135652683i</v>
      </c>
      <c r="AG1877" t="str">
        <f t="shared" si="976"/>
        <v>1.00956271223418-0.0237415686866679i</v>
      </c>
      <c r="AH1877" t="str">
        <f t="shared" si="977"/>
        <v>0.0176646071117692+0.0120098516402627i</v>
      </c>
      <c r="AI1877">
        <f t="shared" si="978"/>
        <v>-33.407734396545614</v>
      </c>
      <c r="AJ1877">
        <f t="shared" si="979"/>
        <v>34.211085883806518</v>
      </c>
      <c r="AK1877"/>
      <c r="AL1877"/>
      <c r="AM1877"/>
      <c r="AN1877"/>
    </row>
    <row r="1878" spans="1:40" x14ac:dyDescent="0.35">
      <c r="A1878"/>
      <c r="B1878">
        <f t="shared" si="945"/>
        <v>174400</v>
      </c>
      <c r="C1878" s="237" t="str">
        <f t="shared" si="948"/>
        <v>-6.95465125428167E-07+0.00388661821708965i</v>
      </c>
      <c r="D1878" s="208" t="str">
        <f t="shared" si="949"/>
        <v>-1.64875085161255+0.0297974063310207i</v>
      </c>
      <c r="E1878" t="str">
        <f t="shared" si="950"/>
        <v>36500</v>
      </c>
      <c r="F1878" t="str">
        <f t="shared" si="951"/>
        <v>0.21505376344086</v>
      </c>
      <c r="G1878" t="str">
        <f t="shared" si="946"/>
        <v>0.21505376344086</v>
      </c>
      <c r="H1878" t="str">
        <f t="shared" si="952"/>
        <v>2.38632115425191+0.559233565873394i</v>
      </c>
      <c r="I1878" t="str">
        <f t="shared" si="953"/>
        <v>684.867198482575i</v>
      </c>
      <c r="J1878" t="str">
        <f t="shared" si="947"/>
        <v>-633.896712488857+149.827027277636i</v>
      </c>
      <c r="K1878" t="str">
        <f t="shared" si="954"/>
        <v>0.241852705321923-1.02324418761919i</v>
      </c>
      <c r="L1878" t="str">
        <f t="shared" si="955"/>
        <v>0.074916490143382-0.26911991764011i</v>
      </c>
      <c r="M1878" t="str">
        <f t="shared" si="956"/>
        <v>0.316769195465305-1.2923641052593i</v>
      </c>
      <c r="N1878" t="str">
        <f t="shared" si="957"/>
        <v>-2.17534264137804i</v>
      </c>
      <c r="O1878" t="str">
        <f t="shared" si="958"/>
        <v>-0.568388860530393-0.822760052035198i</v>
      </c>
      <c r="P1878" t="str">
        <f t="shared" si="959"/>
        <v>1.56838886053039+0.822760052035198i</v>
      </c>
      <c r="Q1878" t="str">
        <f t="shared" si="960"/>
        <v>-1.56838886053039+1.35258258934284i</v>
      </c>
      <c r="R1878" t="str">
        <f t="shared" si="961"/>
        <v>-0.314033848391551-0.795412922922737i</v>
      </c>
      <c r="S1878" t="str">
        <f t="shared" si="962"/>
        <v>0.242895401664544i</v>
      </c>
      <c r="T1878" t="str">
        <f t="shared" si="963"/>
        <v>0.193202141402487-0.0762773777413283i</v>
      </c>
      <c r="U1878" t="str">
        <f t="shared" si="964"/>
        <v>0.0000500000000000002-0.000814808645416407i</v>
      </c>
      <c r="V1878" t="str">
        <f t="shared" si="965"/>
        <v>0.00002-0.00912585682866372i</v>
      </c>
      <c r="W1878" t="str">
        <f t="shared" si="966"/>
        <v>0.0000422721946132704-0.000748218126225472i</v>
      </c>
      <c r="X1878" t="str">
        <f t="shared" si="967"/>
        <v>0.0000450606003525236-0.000747891475365678i</v>
      </c>
      <c r="Y1878" t="str">
        <f t="shared" si="968"/>
        <v>0.009+0.876630014057696i</v>
      </c>
      <c r="Z1878" t="str">
        <f t="shared" si="969"/>
        <v>-0.0102390003188476-0.000723087692136058i</v>
      </c>
      <c r="AA1878" t="str">
        <f t="shared" si="970"/>
        <v>0.141466982703669-13.699012816009i</v>
      </c>
      <c r="AB1878" t="str">
        <f t="shared" si="971"/>
        <v>0.581183531197738-0.229454784633346i</v>
      </c>
      <c r="AC1878" t="str">
        <f t="shared" si="972"/>
        <v>0.887561912155053-0.823784941811775i</v>
      </c>
      <c r="AD1878" t="str">
        <f t="shared" si="973"/>
        <v>0.480676239340238+0.187614025502217i</v>
      </c>
      <c r="AE1878" t="str">
        <f t="shared" si="974"/>
        <v>-0.00478598277515442-0.00226855113950666i</v>
      </c>
      <c r="AF1878" t="str">
        <f t="shared" si="975"/>
        <v>-4.03507200586446-0.529436159542373i</v>
      </c>
      <c r="AG1878" t="str">
        <f t="shared" si="976"/>
        <v>1.00955001886054-0.0237408605581595i</v>
      </c>
      <c r="AH1878" t="str">
        <f t="shared" si="977"/>
        <v>0.0176573957849662+0.0119923144787068i</v>
      </c>
      <c r="AI1878">
        <f t="shared" si="978"/>
        <v>-33.414170162375868</v>
      </c>
      <c r="AJ1878">
        <f t="shared" si="979"/>
        <v>34.183039727329444</v>
      </c>
      <c r="AK1878"/>
      <c r="AL1878"/>
      <c r="AM1878"/>
      <c r="AN1878"/>
    </row>
    <row r="1879" spans="1:40" x14ac:dyDescent="0.35">
      <c r="A1879"/>
      <c r="B1879">
        <f t="shared" si="945"/>
        <v>174500</v>
      </c>
      <c r="C1879" s="237" t="str">
        <f t="shared" si="948"/>
        <v>-6.94668259147921E-07+0.00388439092885561i</v>
      </c>
      <c r="D1879" s="208" t="str">
        <f t="shared" si="949"/>
        <v>-1.64875084550325+0.0297803304545597i</v>
      </c>
      <c r="E1879" t="str">
        <f t="shared" si="950"/>
        <v>36500</v>
      </c>
      <c r="F1879" t="str">
        <f t="shared" si="951"/>
        <v>0.21505376344086</v>
      </c>
      <c r="G1879" t="str">
        <f t="shared" si="946"/>
        <v>0.21505376344086</v>
      </c>
      <c r="H1879" t="str">
        <f t="shared" si="952"/>
        <v>2.38647378135253+0.558951756374423i</v>
      </c>
      <c r="I1879" t="str">
        <f t="shared" si="953"/>
        <v>685.259897564274i</v>
      </c>
      <c r="J1879" t="str">
        <f t="shared" si="947"/>
        <v>-634.625013791184+149.912937270341i</v>
      </c>
      <c r="K1879" t="str">
        <f t="shared" si="954"/>
        <v>0.241589408631569-1.02271814945585i</v>
      </c>
      <c r="L1879" t="str">
        <f t="shared" si="955"/>
        <v>0.074836817575984-0.268987860401572i</v>
      </c>
      <c r="M1879" t="str">
        <f t="shared" si="956"/>
        <v>0.316426226207553-1.29170600985742i</v>
      </c>
      <c r="N1879" t="str">
        <f t="shared" si="957"/>
        <v>-2.17658997087425i</v>
      </c>
      <c r="O1879" t="str">
        <f t="shared" si="958"/>
        <v>-0.569414670987077-0.822050443990318i</v>
      </c>
      <c r="P1879" t="str">
        <f t="shared" si="959"/>
        <v>1.56941467098708+0.822050443990318i</v>
      </c>
      <c r="Q1879" t="str">
        <f t="shared" si="960"/>
        <v>-1.56941467098708+1.35453952688393i</v>
      </c>
      <c r="R1879" t="str">
        <f t="shared" si="961"/>
        <v>-0.314009519168434-0.79481144950508i</v>
      </c>
      <c r="S1879" t="str">
        <f t="shared" si="962"/>
        <v>0.243034676550819i</v>
      </c>
      <c r="T1879" t="str">
        <f t="shared" si="963"/>
        <v>0.193166743549355-0.0763152019249786i</v>
      </c>
      <c r="U1879" t="str">
        <f t="shared" si="964"/>
        <v>0.0000499999999999999-0.000814341706364588i</v>
      </c>
      <c r="V1879" t="str">
        <f t="shared" si="965"/>
        <v>0.00002-0.00912062711128338i</v>
      </c>
      <c r="W1879" t="str">
        <f t="shared" si="966"/>
        <v>0.0000422721930214284-0.000747789573856755i</v>
      </c>
      <c r="X1879" t="str">
        <f t="shared" si="967"/>
        <v>0.0000450573952945347-0.00074746312207776i</v>
      </c>
      <c r="Y1879" t="str">
        <f t="shared" si="968"/>
        <v>0.009+0.87713266888227i</v>
      </c>
      <c r="Z1879" t="str">
        <f t="shared" si="969"/>
        <v>-0.0102272634039944-0.000722507550171498i</v>
      </c>
      <c r="AA1879" t="str">
        <f t="shared" si="970"/>
        <v>0.141304580168189-13.6911506642268i</v>
      </c>
      <c r="AB1879" t="str">
        <f t="shared" si="971"/>
        <v>0.58107704868605-0.229568565942699i</v>
      </c>
      <c r="AC1879" t="str">
        <f t="shared" si="972"/>
        <v>0.887332921349016-0.823222230955111i</v>
      </c>
      <c r="AD1879" t="str">
        <f t="shared" si="973"/>
        <v>0.480934133012431+0.1874686489997i</v>
      </c>
      <c r="AE1879" t="str">
        <f t="shared" si="974"/>
        <v>-0.00478319254396707-0.00226476979554757i</v>
      </c>
      <c r="AF1879" t="str">
        <f t="shared" si="975"/>
        <v>-4.03522462685578-0.529171425919863i</v>
      </c>
      <c r="AG1879" t="str">
        <f t="shared" si="976"/>
        <v>1.00953732336478-0.0237401464151612i</v>
      </c>
      <c r="AH1879" t="str">
        <f t="shared" si="977"/>
        <v>0.0176501859878064+0.0119747941873073i</v>
      </c>
      <c r="AI1879">
        <f t="shared" si="978"/>
        <v>-33.420604241856772</v>
      </c>
      <c r="AJ1879">
        <f t="shared" si="979"/>
        <v>34.154987164832342</v>
      </c>
      <c r="AK1879"/>
      <c r="AL1879"/>
      <c r="AM1879"/>
      <c r="AN1879"/>
    </row>
    <row r="1880" spans="1:40" x14ac:dyDescent="0.35">
      <c r="A1880"/>
      <c r="B1880">
        <f t="shared" si="945"/>
        <v>174600</v>
      </c>
      <c r="C1880" s="237" t="str">
        <f t="shared" si="948"/>
        <v>-6.93872761661523E-07+0.00388216619192511i</v>
      </c>
      <c r="D1880" s="208" t="str">
        <f t="shared" si="949"/>
        <v>-1.64875083940444+0.0297632741380925i</v>
      </c>
      <c r="E1880" t="str">
        <f t="shared" si="950"/>
        <v>36500</v>
      </c>
      <c r="F1880" t="str">
        <f t="shared" si="951"/>
        <v>0.21505376344086</v>
      </c>
      <c r="G1880" t="str">
        <f t="shared" si="946"/>
        <v>0.21505376344086</v>
      </c>
      <c r="H1880" t="str">
        <f t="shared" si="952"/>
        <v>2.38662616734956+0.558670208632504i</v>
      </c>
      <c r="I1880" t="str">
        <f t="shared" si="953"/>
        <v>685.652596645972i</v>
      </c>
      <c r="J1880" t="str">
        <f t="shared" si="947"/>
        <v>-635.353732577777+149.998847263046i</v>
      </c>
      <c r="K1880" t="str">
        <f t="shared" si="954"/>
        <v>0.241326534162857-1.02219261713089i</v>
      </c>
      <c r="L1880" t="str">
        <f t="shared" si="955"/>
        <v>0.0747572687644896-0.268855920020155i</v>
      </c>
      <c r="M1880" t="str">
        <f t="shared" si="956"/>
        <v>0.316083802927347-1.29104853715104i</v>
      </c>
      <c r="N1880" t="str">
        <f t="shared" si="957"/>
        <v>-2.17783730037045i</v>
      </c>
      <c r="O1880" t="str">
        <f t="shared" si="958"/>
        <v>-0.570439595530942-0.821339556974151i</v>
      </c>
      <c r="P1880" t="str">
        <f t="shared" si="959"/>
        <v>1.57043959553094+0.821339556974151i</v>
      </c>
      <c r="Q1880" t="str">
        <f t="shared" si="960"/>
        <v>-1.57043959553094+1.3564977433963i</v>
      </c>
      <c r="R1880" t="str">
        <f t="shared" si="961"/>
        <v>-0.313985170604074-0.794210573846874i</v>
      </c>
      <c r="S1880" t="str">
        <f t="shared" si="962"/>
        <v>0.243173951437095i</v>
      </c>
      <c r="T1880" t="str">
        <f t="shared" si="963"/>
        <v>0.193131323515467-0.0763530146284431i</v>
      </c>
      <c r="U1880" t="str">
        <f t="shared" si="964"/>
        <v>0.0000500000000000001-0.000813875302179961i</v>
      </c>
      <c r="V1880" t="str">
        <f t="shared" si="965"/>
        <v>0.00002-0.00911540338441551i</v>
      </c>
      <c r="W1880" t="str">
        <f t="shared" si="966"/>
        <v>0.0000422721914286745-0.000747361512513638i</v>
      </c>
      <c r="X1880" t="str">
        <f t="shared" si="967"/>
        <v>0.0000450541957381942-0.000747035259566797i</v>
      </c>
      <c r="Y1880" t="str">
        <f t="shared" si="968"/>
        <v>0.009+0.877635323706845i</v>
      </c>
      <c r="Z1880" t="str">
        <f t="shared" si="969"/>
        <v>-0.0102155466684828-0.000721928357869626i</v>
      </c>
      <c r="AA1880" t="str">
        <f t="shared" si="970"/>
        <v>0.141142457303236-13.6832975384706i</v>
      </c>
      <c r="AB1880" t="str">
        <f t="shared" si="971"/>
        <v>0.580970499451033-0.229682312717782i</v>
      </c>
      <c r="AC1880" t="str">
        <f t="shared" si="972"/>
        <v>0.887104351011322-0.82265997231315i</v>
      </c>
      <c r="AD1880" t="str">
        <f t="shared" si="973"/>
        <v>0.481191887812306+0.187322936921409i</v>
      </c>
      <c r="AE1880" t="str">
        <f t="shared" si="974"/>
        <v>-0.00478040444619896-0.00226099227358643i</v>
      </c>
      <c r="AF1880" t="str">
        <f t="shared" si="975"/>
        <v>-4.035377006754-0.528906934494412i</v>
      </c>
      <c r="AG1880" t="str">
        <f t="shared" si="976"/>
        <v>1.0095246257555-0.0237394262469562i</v>
      </c>
      <c r="AH1880" t="str">
        <f t="shared" si="977"/>
        <v>0.017642977711211+0.0119572907433337i</v>
      </c>
      <c r="AI1880">
        <f t="shared" si="978"/>
        <v>-33.427036639171014</v>
      </c>
      <c r="AJ1880">
        <f t="shared" si="979"/>
        <v>34.126928201047434</v>
      </c>
      <c r="AK1880"/>
      <c r="AL1880"/>
      <c r="AM1880"/>
      <c r="AN1880"/>
    </row>
    <row r="1881" spans="1:40" x14ac:dyDescent="0.35">
      <c r="A1881"/>
      <c r="B1881">
        <f t="shared" si="945"/>
        <v>174700</v>
      </c>
      <c r="C1881" s="237" t="str">
        <f t="shared" si="948"/>
        <v>-6.93078629835851E-07+0.00387994400191705i</v>
      </c>
      <c r="D1881" s="208" t="str">
        <f t="shared" si="949"/>
        <v>-1.64875083331609+0.0297462373480307i</v>
      </c>
      <c r="E1881" t="str">
        <f t="shared" si="950"/>
        <v>36500</v>
      </c>
      <c r="F1881" t="str">
        <f t="shared" si="951"/>
        <v>0.21505376344086</v>
      </c>
      <c r="G1881" t="str">
        <f t="shared" si="946"/>
        <v>0.21505376344086</v>
      </c>
      <c r="H1881" t="str">
        <f t="shared" si="952"/>
        <v>2.38677831273898+0.558388922323656i</v>
      </c>
      <c r="I1881" t="str">
        <f t="shared" si="953"/>
        <v>686.045295727671i</v>
      </c>
      <c r="J1881" t="str">
        <f t="shared" si="947"/>
        <v>-636.082868848636+150.084757255751i</v>
      </c>
      <c r="K1881" t="str">
        <f t="shared" si="954"/>
        <v>0.241064081030105-1.02166758997849i</v>
      </c>
      <c r="L1881" t="str">
        <f t="shared" si="955"/>
        <v>0.0746778434598483-0.268724096364397i</v>
      </c>
      <c r="M1881" t="str">
        <f t="shared" si="956"/>
        <v>0.315741924489953-1.29039168634289i</v>
      </c>
      <c r="N1881" t="str">
        <f t="shared" si="957"/>
        <v>-2.17908462986665i</v>
      </c>
      <c r="O1881" t="str">
        <f t="shared" si="958"/>
        <v>-0.571463632567389-0.820627392092711i</v>
      </c>
      <c r="P1881" t="str">
        <f t="shared" si="959"/>
        <v>1.57146363256739+0.820627392092711i</v>
      </c>
      <c r="Q1881" t="str">
        <f t="shared" si="960"/>
        <v>-1.57146363256739+1.35845723777394i</v>
      </c>
      <c r="R1881" t="str">
        <f t="shared" si="961"/>
        <v>-0.313960802687874-0.793610294909506i</v>
      </c>
      <c r="S1881" t="str">
        <f t="shared" si="962"/>
        <v>0.24331322632337i</v>
      </c>
      <c r="T1881" t="str">
        <f t="shared" si="963"/>
        <v>0.193095881297873-0.0763908158410616i</v>
      </c>
      <c r="U1881" t="str">
        <f t="shared" si="964"/>
        <v>0.0000499999999999998-0.000813409431944021i</v>
      </c>
      <c r="V1881" t="str">
        <f t="shared" si="965"/>
        <v>0.00002-0.00911018563777309i</v>
      </c>
      <c r="W1881" t="str">
        <f t="shared" si="966"/>
        <v>0.0000422721898350079-0.000746933941352903i</v>
      </c>
      <c r="X1881" t="str">
        <f t="shared" si="967"/>
        <v>0.0000450510016709067-0.000746607886990049i</v>
      </c>
      <c r="Y1881" t="str">
        <f t="shared" si="968"/>
        <v>0.009+0.878137978531419i</v>
      </c>
      <c r="Z1881" t="str">
        <f t="shared" si="969"/>
        <v>-0.0102038500660695-0.000721350112945632i</v>
      </c>
      <c r="AA1881" t="str">
        <f t="shared" si="970"/>
        <v>0.140980613466622-13.6754534231948i</v>
      </c>
      <c r="AB1881" t="str">
        <f t="shared" si="971"/>
        <v>0.580863883483812-0.229796024926527i</v>
      </c>
      <c r="AC1881" t="str">
        <f t="shared" si="972"/>
        <v>0.886876200318053-0.822098165294799i</v>
      </c>
      <c r="AD1881" t="str">
        <f t="shared" si="973"/>
        <v>0.481449503316847+0.187176889370594i</v>
      </c>
      <c r="AE1881" t="str">
        <f t="shared" si="974"/>
        <v>-0.00477761847594042-0.00225721856856604i</v>
      </c>
      <c r="AF1881" t="str">
        <f t="shared" si="975"/>
        <v>-4.03552914605507-0.528642684975625i</v>
      </c>
      <c r="AG1881" t="str">
        <f t="shared" si="976"/>
        <v>1.00951192604132-0.0237387000428532i</v>
      </c>
      <c r="AH1881" t="str">
        <f t="shared" si="977"/>
        <v>0.0176357709461312+0.0119398041241136i</v>
      </c>
      <c r="AI1881">
        <f t="shared" si="978"/>
        <v>-33.433467358495918</v>
      </c>
      <c r="AJ1881">
        <f t="shared" si="979"/>
        <v>34.098862840696157</v>
      </c>
      <c r="AK1881"/>
      <c r="AL1881"/>
      <c r="AM1881"/>
      <c r="AN1881"/>
    </row>
    <row r="1882" spans="1:40" x14ac:dyDescent="0.35">
      <c r="A1882"/>
      <c r="B1882">
        <f t="shared" si="945"/>
        <v>174800</v>
      </c>
      <c r="C1882" s="237" t="str">
        <f t="shared" si="948"/>
        <v>-6.92285860546705E-07+0.00387772435446024i</v>
      </c>
      <c r="D1882" s="208" t="str">
        <f t="shared" si="949"/>
        <v>-1.64875082723819+0.0297292200508619i</v>
      </c>
      <c r="E1882" t="str">
        <f t="shared" si="950"/>
        <v>36500</v>
      </c>
      <c r="F1882" t="str">
        <f t="shared" si="951"/>
        <v>0.21505376344086</v>
      </c>
      <c r="G1882" t="str">
        <f t="shared" si="946"/>
        <v>0.21505376344086</v>
      </c>
      <c r="H1882" t="str">
        <f t="shared" si="952"/>
        <v>2.3869302180156+0.558107897124334i</v>
      </c>
      <c r="I1882" t="str">
        <f t="shared" si="953"/>
        <v>686.43799480937i</v>
      </c>
      <c r="J1882" t="str">
        <f t="shared" si="947"/>
        <v>-636.812422603761+150.170667248456i</v>
      </c>
      <c r="K1882" t="str">
        <f t="shared" si="954"/>
        <v>0.240802048349905-1.0211430673338i</v>
      </c>
      <c r="L1882" t="str">
        <f t="shared" si="955"/>
        <v>0.0745985414136174-0.268592389302972i</v>
      </c>
      <c r="M1882" t="str">
        <f t="shared" si="956"/>
        <v>0.315400589763522-1.28973545663677i</v>
      </c>
      <c r="N1882" t="str">
        <f t="shared" si="957"/>
        <v>-2.18033195936286i</v>
      </c>
      <c r="O1882" t="str">
        <f t="shared" si="958"/>
        <v>-0.572486780503199-0.819913950453999i</v>
      </c>
      <c r="P1882" t="str">
        <f t="shared" si="959"/>
        <v>1.5724867805032+0.819913950453999i</v>
      </c>
      <c r="Q1882" t="str">
        <f t="shared" si="960"/>
        <v>-1.5724867805032+1.36041800890886i</v>
      </c>
      <c r="R1882" t="str">
        <f t="shared" si="961"/>
        <v>-0.313936415409209-0.793010611656739i</v>
      </c>
      <c r="S1882" t="str">
        <f t="shared" si="962"/>
        <v>0.243452501209646i</v>
      </c>
      <c r="T1882" t="str">
        <f t="shared" si="963"/>
        <v>0.193060416893624-0.0764286055521624i</v>
      </c>
      <c r="U1882" t="str">
        <f t="shared" si="964"/>
        <v>0.00005-0.000812944094740394i</v>
      </c>
      <c r="V1882" t="str">
        <f t="shared" si="965"/>
        <v>0.00002-0.00910497386109243i</v>
      </c>
      <c r="W1882" t="str">
        <f t="shared" si="966"/>
        <v>0.0000422721882404293-0.000746506859533289i</v>
      </c>
      <c r="X1882" t="str">
        <f t="shared" si="967"/>
        <v>0.0000450478130801137-0.000746181003506727i</v>
      </c>
      <c r="Y1882" t="str">
        <f t="shared" si="968"/>
        <v>0.009+0.878640633355993i</v>
      </c>
      <c r="Z1882" t="str">
        <f t="shared" si="969"/>
        <v>-0.0101921735506435-0.000720772813121825i</v>
      </c>
      <c r="AA1882" t="str">
        <f t="shared" si="970"/>
        <v>0.140819048018001-13.6676183028891i</v>
      </c>
      <c r="AB1882" t="str">
        <f t="shared" si="971"/>
        <v>0.580757200775517-0.229909702536832i</v>
      </c>
      <c r="AC1882" t="str">
        <f t="shared" si="972"/>
        <v>0.886648468447445-0.821536809309776i</v>
      </c>
      <c r="AD1882" t="str">
        <f t="shared" si="973"/>
        <v>0.481706979103048+0.187030506451009i</v>
      </c>
      <c r="AE1882" t="str">
        <f t="shared" si="974"/>
        <v>-0.00477483462730016-0.00225344867544194i</v>
      </c>
      <c r="AF1882" t="str">
        <f t="shared" si="975"/>
        <v>-4.03568104525379-0.528378677073472i</v>
      </c>
      <c r="AG1882" t="str">
        <f t="shared" si="976"/>
        <v>1.00949922423083-0.0237379677921851i</v>
      </c>
      <c r="AH1882" t="str">
        <f t="shared" si="977"/>
        <v>0.0176285656835498+0.0119223343070319i</v>
      </c>
      <c r="AI1882">
        <f t="shared" si="978"/>
        <v>-33.439896404003051</v>
      </c>
      <c r="AJ1882">
        <f t="shared" si="979"/>
        <v>34.070791088485272</v>
      </c>
      <c r="AK1882"/>
      <c r="AL1882"/>
      <c r="AM1882"/>
      <c r="AN1882"/>
    </row>
    <row r="1883" spans="1:40" x14ac:dyDescent="0.35">
      <c r="A1883"/>
      <c r="B1883">
        <f t="shared" si="945"/>
        <v>174900</v>
      </c>
      <c r="C1883" s="237" t="str">
        <f t="shared" si="948"/>
        <v>-6.91494450678827E-07+0.00387550724519353i</v>
      </c>
      <c r="D1883" s="208" t="str">
        <f t="shared" si="949"/>
        <v>-1.64875082117072+0.0297122222131504i</v>
      </c>
      <c r="E1883" t="str">
        <f t="shared" si="950"/>
        <v>36500</v>
      </c>
      <c r="F1883" t="str">
        <f t="shared" si="951"/>
        <v>0.21505376344086</v>
      </c>
      <c r="G1883" t="str">
        <f t="shared" si="946"/>
        <v>0.21505376344086</v>
      </c>
      <c r="H1883" t="str">
        <f t="shared" si="952"/>
        <v>2.38708188367293+0.55782713271142i</v>
      </c>
      <c r="I1883" t="str">
        <f t="shared" si="953"/>
        <v>686.830693891068i</v>
      </c>
      <c r="J1883" t="str">
        <f t="shared" si="947"/>
        <v>-637.542393843152+150.256577241162i</v>
      </c>
      <c r="K1883" t="str">
        <f t="shared" si="954"/>
        <v>0.24054043524112-1.02061904853298i</v>
      </c>
      <c r="L1883" t="str">
        <f t="shared" si="955"/>
        <v>0.0745193623779592-0.268460798704684i</v>
      </c>
      <c r="M1883" t="str">
        <f t="shared" si="956"/>
        <v>0.315059797619079-1.28907984723766i</v>
      </c>
      <c r="N1883" t="str">
        <f t="shared" si="957"/>
        <v>-2.18157928885906i</v>
      </c>
      <c r="O1883" t="str">
        <f t="shared" si="958"/>
        <v>-0.573509037746508-0.819199233168022i</v>
      </c>
      <c r="P1883" t="str">
        <f t="shared" si="959"/>
        <v>1.57350903774651+0.819199233168022i</v>
      </c>
      <c r="Q1883" t="str">
        <f t="shared" si="960"/>
        <v>-1.57350903774651+1.36238005569104i</v>
      </c>
      <c r="R1883" t="str">
        <f t="shared" si="961"/>
        <v>-0.313912008757445-0.792411523054718i</v>
      </c>
      <c r="S1883" t="str">
        <f t="shared" si="962"/>
        <v>0.243591776095921i</v>
      </c>
      <c r="T1883" t="str">
        <f t="shared" si="963"/>
        <v>0.193024930299773-0.0764663837510643i</v>
      </c>
      <c r="U1883" t="str">
        <f t="shared" si="964"/>
        <v>0.0000500000000000002-0.000812479289654782i</v>
      </c>
      <c r="V1883" t="str">
        <f t="shared" si="965"/>
        <v>0.00002-0.00909976804413352i</v>
      </c>
      <c r="W1883" t="str">
        <f t="shared" si="966"/>
        <v>0.0000422721866449384-0.000746080266215437i</v>
      </c>
      <c r="X1883" t="str">
        <f t="shared" si="967"/>
        <v>0.0000450446299532917-0.000745754608277937i</v>
      </c>
      <c r="Y1883" t="str">
        <f t="shared" si="968"/>
        <v>0.009+0.879143288180568i</v>
      </c>
      <c r="Z1883" t="str">
        <f t="shared" si="969"/>
        <v>-0.0101805170762257-0.000720196456127572i</v>
      </c>
      <c r="AA1883" t="str">
        <f t="shared" si="970"/>
        <v>0.140657760318863-13.6597921620791i</v>
      </c>
      <c r="AB1883" t="str">
        <f t="shared" si="971"/>
        <v>0.580650451317282-0.230023345516567i</v>
      </c>
      <c r="AC1883" t="str">
        <f t="shared" si="972"/>
        <v>0.886421154579858-0.820975903768673i</v>
      </c>
      <c r="AD1883" t="str">
        <f t="shared" si="973"/>
        <v>0.481964314747896+0.186883788266937i</v>
      </c>
      <c r="AE1883" t="str">
        <f t="shared" si="974"/>
        <v>-0.00477205289440484-0.00224968258918269i</v>
      </c>
      <c r="AF1883" t="str">
        <f t="shared" si="975"/>
        <v>-4.03583270484365-0.52811491049827i</v>
      </c>
      <c r="AG1883" t="str">
        <f t="shared" si="976"/>
        <v>1.00948652033266-0.0237372294843093i</v>
      </c>
      <c r="AH1883" t="str">
        <f t="shared" si="977"/>
        <v>0.0176213619144779+0.0119048812695312i</v>
      </c>
      <c r="AI1883">
        <f t="shared" si="978"/>
        <v>-33.446323779859178</v>
      </c>
      <c r="AJ1883">
        <f t="shared" si="979"/>
        <v>34.042712949112989</v>
      </c>
      <c r="AK1883"/>
      <c r="AL1883"/>
      <c r="AM1883"/>
      <c r="AN1883"/>
    </row>
    <row r="1884" spans="1:40" x14ac:dyDescent="0.35">
      <c r="A1884"/>
      <c r="B1884">
        <f t="shared" si="945"/>
        <v>175000</v>
      </c>
      <c r="C1884" s="237" t="str">
        <f t="shared" si="948"/>
        <v>-6.90704397125843E-07+0.00387329266976571i</v>
      </c>
      <c r="D1884" s="208" t="str">
        <f t="shared" si="949"/>
        <v>-1.64875081511364+0.0296952438015371i</v>
      </c>
      <c r="E1884" t="str">
        <f t="shared" si="950"/>
        <v>36500</v>
      </c>
      <c r="F1884" t="str">
        <f t="shared" si="951"/>
        <v>0.21505376344086</v>
      </c>
      <c r="G1884" t="str">
        <f t="shared" si="946"/>
        <v>0.21505376344086</v>
      </c>
      <c r="H1884" t="str">
        <f t="shared" si="952"/>
        <v>2.38723331020325+0.557546628762207i</v>
      </c>
      <c r="I1884" t="str">
        <f t="shared" si="953"/>
        <v>687.223392972767i</v>
      </c>
      <c r="J1884" t="str">
        <f t="shared" si="947"/>
        <v>-638.27278256681+150.342487233866i</v>
      </c>
      <c r="K1884" t="str">
        <f t="shared" si="954"/>
        <v>0.240279240824868-1.02009553291322i</v>
      </c>
      <c r="L1884" t="str">
        <f t="shared" si="955"/>
        <v>0.0744403061056379-0.268329324438469i</v>
      </c>
      <c r="M1884" t="str">
        <f t="shared" si="956"/>
        <v>0.314719546930506-1.28842485735169i</v>
      </c>
      <c r="N1884" t="str">
        <f t="shared" si="957"/>
        <v>-2.18282661835526i</v>
      </c>
      <c r="O1884" t="str">
        <f t="shared" si="958"/>
        <v>-0.574530402706866-0.818483241346752i</v>
      </c>
      <c r="P1884" t="str">
        <f t="shared" si="959"/>
        <v>1.57453040270687+0.818483241346752i</v>
      </c>
      <c r="Q1884" t="str">
        <f t="shared" si="960"/>
        <v>-1.57453040270687+1.36434337700851i</v>
      </c>
      <c r="R1884" t="str">
        <f t="shared" si="961"/>
        <v>-0.313887582721946-0.791813028071935i</v>
      </c>
      <c r="S1884" t="str">
        <f t="shared" si="962"/>
        <v>0.243731050982197i</v>
      </c>
      <c r="T1884" t="str">
        <f t="shared" si="963"/>
        <v>0.192989421513369-0.0765041504270812i</v>
      </c>
      <c r="U1884" t="str">
        <f t="shared" si="964"/>
        <v>0.0000499999999999999-0.000812015015774976i</v>
      </c>
      <c r="V1884" t="str">
        <f t="shared" si="965"/>
        <v>0.00002-0.00909456817667971i</v>
      </c>
      <c r="W1884" t="str">
        <f t="shared" si="966"/>
        <v>0.0000422721850485349-0.000745654160561914i</v>
      </c>
      <c r="X1884" t="str">
        <f t="shared" si="967"/>
        <v>0.0000450414522779532-0.000745328700466729i</v>
      </c>
      <c r="Y1884" t="str">
        <f t="shared" si="968"/>
        <v>0.009+0.879645943005142i</v>
      </c>
      <c r="Z1884" t="str">
        <f t="shared" si="969"/>
        <v>-0.0101688805969688-0.000719621039699303i</v>
      </c>
      <c r="AA1884" t="str">
        <f t="shared" si="970"/>
        <v>0.140496749732531-13.6519749853256i</v>
      </c>
      <c r="AB1884" t="str">
        <f t="shared" si="971"/>
        <v>0.580543635100231-0.230136953833586i</v>
      </c>
      <c r="AC1884" t="str">
        <f t="shared" si="972"/>
        <v>0.886194257897743-0.82041544808292i</v>
      </c>
      <c r="AD1884" t="str">
        <f t="shared" si="973"/>
        <v>0.482221509828384+0.186736734923174i</v>
      </c>
      <c r="AE1884" t="str">
        <f t="shared" si="974"/>
        <v>-0.00476927327139936-0.00224592030476963i</v>
      </c>
      <c r="AF1884" t="str">
        <f t="shared" si="975"/>
        <v>-4.03598412531689-0.52785138496067i</v>
      </c>
      <c r="AG1884" t="str">
        <f t="shared" si="976"/>
        <v>1.00947381435544-0.0237364851086074i</v>
      </c>
      <c r="AH1884" t="str">
        <f t="shared" si="977"/>
        <v>0.0176141596299573+0.011887444989111i</v>
      </c>
      <c r="AI1884">
        <f t="shared" si="978"/>
        <v>-33.452749490225585</v>
      </c>
      <c r="AJ1884">
        <f t="shared" si="979"/>
        <v>34.01462842726383</v>
      </c>
      <c r="AK1884"/>
      <c r="AL1884"/>
      <c r="AM1884"/>
      <c r="AN1884"/>
    </row>
    <row r="1885" spans="1:40" x14ac:dyDescent="0.35">
      <c r="A1885"/>
      <c r="B1885">
        <f t="shared" si="945"/>
        <v>175100</v>
      </c>
      <c r="C1885" s="237" t="str">
        <f t="shared" si="948"/>
        <v>-6.89915696790285E-07+0.0038710806238356i</v>
      </c>
      <c r="D1885" s="208" t="str">
        <f t="shared" si="949"/>
        <v>-1.64875080906694+0.0296782847827396i</v>
      </c>
      <c r="E1885" t="str">
        <f t="shared" si="950"/>
        <v>36500</v>
      </c>
      <c r="F1885" t="str">
        <f t="shared" si="951"/>
        <v>0.21505376344086</v>
      </c>
      <c r="G1885" t="str">
        <f t="shared" si="946"/>
        <v>0.21505376344086</v>
      </c>
      <c r="H1885" t="str">
        <f t="shared" si="952"/>
        <v>2.38738449809762+0.55726638495443i</v>
      </c>
      <c r="I1885" t="str">
        <f t="shared" si="953"/>
        <v>687.616092054466i</v>
      </c>
      <c r="J1885" t="str">
        <f t="shared" si="947"/>
        <v>-639.003588774733+150.428397226571i</v>
      </c>
      <c r="K1885" t="str">
        <f t="shared" si="954"/>
        <v>0.24001846422453-1.01957251981266i</v>
      </c>
      <c r="L1885" t="str">
        <f t="shared" si="955"/>
        <v>0.0743613723500209-0.268197966373399i</v>
      </c>
      <c r="M1885" t="str">
        <f t="shared" si="956"/>
        <v>0.314379836574551-1.28777048618606i</v>
      </c>
      <c r="N1885" t="str">
        <f t="shared" si="957"/>
        <v>-2.18407394785147i</v>
      </c>
      <c r="O1885" t="str">
        <f t="shared" si="958"/>
        <v>-0.575550873795212-0.817765976104147i</v>
      </c>
      <c r="P1885" t="str">
        <f t="shared" si="959"/>
        <v>1.57555087379521+0.817765976104147i</v>
      </c>
      <c r="Q1885" t="str">
        <f t="shared" si="960"/>
        <v>-1.57555087379521+1.36630797174732i</v>
      </c>
      <c r="R1885" t="str">
        <f t="shared" si="961"/>
        <v>-0.313863137292059-0.791215125679238i</v>
      </c>
      <c r="S1885" t="str">
        <f t="shared" si="962"/>
        <v>0.243870325868472i</v>
      </c>
      <c r="T1885" t="str">
        <f t="shared" si="963"/>
        <v>0.19295389053146-0.0765419055695154i</v>
      </c>
      <c r="U1885" t="str">
        <f t="shared" si="964"/>
        <v>0.0000500000000000002-0.000811551272190869i</v>
      </c>
      <c r="V1885" t="str">
        <f t="shared" si="965"/>
        <v>0.00002-0.00908937424853768i</v>
      </c>
      <c r="W1885" t="str">
        <f t="shared" si="966"/>
        <v>0.0000422721834512195-0.00074522854173721i</v>
      </c>
      <c r="X1885" t="str">
        <f t="shared" si="967"/>
        <v>0.0000450382800416475-0.000744903279238055i</v>
      </c>
      <c r="Y1885" t="str">
        <f t="shared" si="968"/>
        <v>0.009+0.880148597829716i</v>
      </c>
      <c r="Z1885" t="str">
        <f t="shared" si="969"/>
        <v>-0.0101572640671563-0.000719046561580478i</v>
      </c>
      <c r="AA1885" t="str">
        <f t="shared" si="970"/>
        <v>0.140336015624152-13.6441667572252i</v>
      </c>
      <c r="AB1885" t="str">
        <f t="shared" si="971"/>
        <v>0.580436752115483-0.230250527455707i</v>
      </c>
      <c r="AC1885" t="str">
        <f t="shared" si="972"/>
        <v>0.885967777585696-0.819855441664742i</v>
      </c>
      <c r="AD1885" t="str">
        <f t="shared" si="973"/>
        <v>0.482478563921513+0.186589346525015i</v>
      </c>
      <c r="AE1885" t="str">
        <f t="shared" si="974"/>
        <v>-0.0047664957524468-0.00224216181719676i</v>
      </c>
      <c r="AF1885" t="str">
        <f t="shared" si="975"/>
        <v>-4.03613530716456-0.52758810017169i</v>
      </c>
      <c r="AG1885" t="str">
        <f t="shared" si="976"/>
        <v>1.00946110630779-0.0237357346544864i</v>
      </c>
      <c r="AH1885" t="str">
        <f t="shared" si="977"/>
        <v>0.0176069588210603+0.0118700254433276i</v>
      </c>
      <c r="AI1885">
        <f t="shared" si="978"/>
        <v>-33.459173539258096</v>
      </c>
      <c r="AJ1885">
        <f t="shared" si="979"/>
        <v>33.986537527608931</v>
      </c>
      <c r="AK1885"/>
      <c r="AL1885"/>
      <c r="AM1885"/>
      <c r="AN1885"/>
    </row>
    <row r="1886" spans="1:40" x14ac:dyDescent="0.35">
      <c r="A1886"/>
      <c r="B1886">
        <f t="shared" si="945"/>
        <v>175200</v>
      </c>
      <c r="C1886" s="237" t="str">
        <f t="shared" si="948"/>
        <v>-6.89128346583486E-07+0.00386887110307183i</v>
      </c>
      <c r="D1886" s="208" t="str">
        <f t="shared" si="949"/>
        <v>-1.64875080303059+0.0296613451235507i</v>
      </c>
      <c r="E1886" t="str">
        <f t="shared" si="950"/>
        <v>36500</v>
      </c>
      <c r="F1886" t="str">
        <f t="shared" si="951"/>
        <v>0.21505376344086</v>
      </c>
      <c r="G1886" t="str">
        <f t="shared" si="946"/>
        <v>0.21505376344086</v>
      </c>
      <c r="H1886" t="str">
        <f t="shared" si="952"/>
        <v>2.38753544784588+0.556986400966241i</v>
      </c>
      <c r="I1886" t="str">
        <f t="shared" si="953"/>
        <v>688.008791136165i</v>
      </c>
      <c r="J1886" t="str">
        <f t="shared" si="947"/>
        <v>-639.734812466923+150.514307219277i</v>
      </c>
      <c r="K1886" t="str">
        <f t="shared" si="954"/>
        <v>0.239758104565731-1.01905000857047i</v>
      </c>
      <c r="L1886" t="str">
        <f t="shared" si="955"/>
        <v>0.0742825608650741-0.268066724378675i</v>
      </c>
      <c r="M1886" t="str">
        <f t="shared" si="956"/>
        <v>0.314040665430805-1.28711673294914i</v>
      </c>
      <c r="N1886" t="str">
        <f t="shared" si="957"/>
        <v>-2.18532127734767i</v>
      </c>
      <c r="O1886" t="str">
        <f t="shared" si="958"/>
        <v>-0.576570449423847-0.817047438556161i</v>
      </c>
      <c r="P1886" t="str">
        <f t="shared" si="959"/>
        <v>1.57657044942385+0.817047438556161i</v>
      </c>
      <c r="Q1886" t="str">
        <f t="shared" si="960"/>
        <v>-1.57657044942385+1.36827383879151i</v>
      </c>
      <c r="R1886" t="str">
        <f t="shared" si="961"/>
        <v>-0.313838672457125-0.790617814849833i</v>
      </c>
      <c r="S1886" t="str">
        <f t="shared" si="962"/>
        <v>0.244009600754748i</v>
      </c>
      <c r="T1886" t="str">
        <f t="shared" si="963"/>
        <v>0.192918337351099-0.0765796491676632i</v>
      </c>
      <c r="U1886" t="str">
        <f t="shared" si="964"/>
        <v>0.0000499999999999999-0.000811088057994409i</v>
      </c>
      <c r="V1886" t="str">
        <f t="shared" si="965"/>
        <v>0.00002-0.00908418624953744i</v>
      </c>
      <c r="W1886" t="str">
        <f t="shared" si="966"/>
        <v>0.0000422721818529914-0.000744803408907705i</v>
      </c>
      <c r="X1886" t="str">
        <f t="shared" si="967"/>
        <v>0.0000450351132319573-0.000744478343758762i</v>
      </c>
      <c r="Y1886" t="str">
        <f t="shared" si="968"/>
        <v>0.009+0.880651252654291i</v>
      </c>
      <c r="Z1886" t="str">
        <f t="shared" si="969"/>
        <v>-0.0101456674412022-0.000718473019521529i</v>
      </c>
      <c r="AA1886" t="str">
        <f t="shared" si="970"/>
        <v>0.14017555736069-13.6363674624093i</v>
      </c>
      <c r="AB1886" t="str">
        <f t="shared" si="971"/>
        <v>0.580329802354173-0.230364066350734i</v>
      </c>
      <c r="AC1886" t="str">
        <f t="shared" si="972"/>
        <v>0.885741712830396-0.819295883927254i</v>
      </c>
      <c r="AD1886" t="str">
        <f t="shared" si="973"/>
        <v>0.482735476604289+0.186441623178294i</v>
      </c>
      <c r="AE1886" t="str">
        <f t="shared" si="974"/>
        <v>-0.00476372033172798-0.00223840712147097i</v>
      </c>
      <c r="AF1886" t="str">
        <f t="shared" si="975"/>
        <v>-4.03628625087647-0.52732505584269i</v>
      </c>
      <c r="AG1886" t="str">
        <f t="shared" si="976"/>
        <v>1.00944839619835-0.0237349781113767i</v>
      </c>
      <c r="AH1886" t="str">
        <f t="shared" si="977"/>
        <v>0.0175997594788879+0.0118526226097947i</v>
      </c>
      <c r="AI1886">
        <f t="shared" si="978"/>
        <v>-33.465595931107529</v>
      </c>
      <c r="AJ1886">
        <f t="shared" si="979"/>
        <v>33.958440254810405</v>
      </c>
      <c r="AK1886"/>
      <c r="AL1886"/>
      <c r="AM1886"/>
      <c r="AN1886"/>
    </row>
    <row r="1887" spans="1:40" x14ac:dyDescent="0.35">
      <c r="A1887"/>
      <c r="B1887">
        <f t="shared" si="945"/>
        <v>175300</v>
      </c>
      <c r="C1887" s="237" t="str">
        <f t="shared" si="948"/>
        <v>-6.88342343425598E-07+0.00386666410315297i</v>
      </c>
      <c r="D1887" s="208" t="str">
        <f t="shared" si="949"/>
        <v>-1.64875079700456+0.0296444247908394i</v>
      </c>
      <c r="E1887" t="str">
        <f t="shared" si="950"/>
        <v>36500</v>
      </c>
      <c r="F1887" t="str">
        <f t="shared" si="951"/>
        <v>0.21505376344086</v>
      </c>
      <c r="G1887" t="str">
        <f t="shared" si="946"/>
        <v>0.21505376344086</v>
      </c>
      <c r="H1887" t="str">
        <f t="shared" si="952"/>
        <v>2.3876861599366+0.556706676476218i</v>
      </c>
      <c r="I1887" t="str">
        <f t="shared" si="953"/>
        <v>688.401490217864i</v>
      </c>
      <c r="J1887" t="str">
        <f t="shared" si="947"/>
        <v>-640.466453643379+150.600217211982i</v>
      </c>
      <c r="K1887" t="str">
        <f t="shared" si="954"/>
        <v>0.239498160976334-1.01852799852681i</v>
      </c>
      <c r="L1887" t="str">
        <f t="shared" si="955"/>
        <v>0.0742038714053624-0.267935598323632i</v>
      </c>
      <c r="M1887" t="str">
        <f t="shared" si="956"/>
        <v>0.313702032381696-1.28646359685044i</v>
      </c>
      <c r="N1887" t="str">
        <f t="shared" si="957"/>
        <v>-2.18656860684387i</v>
      </c>
      <c r="O1887" t="str">
        <f t="shared" si="958"/>
        <v>-0.577589128006493-0.81632762982071i</v>
      </c>
      <c r="P1887" t="str">
        <f t="shared" si="959"/>
        <v>1.57758912800649+0.81632762982071i</v>
      </c>
      <c r="Q1887" t="str">
        <f t="shared" si="960"/>
        <v>-1.57758912800649+1.37024097702316i</v>
      </c>
      <c r="R1887" t="str">
        <f t="shared" si="961"/>
        <v>-0.313814188206469-0.790021094559257i</v>
      </c>
      <c r="S1887" t="str">
        <f t="shared" si="962"/>
        <v>0.244148875641023i</v>
      </c>
      <c r="T1887" t="str">
        <f t="shared" si="963"/>
        <v>0.192882761969333-0.0766173812108098i</v>
      </c>
      <c r="U1887" t="str">
        <f t="shared" si="964"/>
        <v>0.0000500000000000001-0.000810625372279641i</v>
      </c>
      <c r="V1887" t="str">
        <f t="shared" si="965"/>
        <v>0.00002-0.00907900416953198i</v>
      </c>
      <c r="W1887" t="str">
        <f t="shared" si="966"/>
        <v>0.0000422721802538513-0.000744378761241699i</v>
      </c>
      <c r="X1887" t="str">
        <f t="shared" si="967"/>
        <v>0.0000450319518365027-0.000744053893197619i</v>
      </c>
      <c r="Y1887" t="str">
        <f t="shared" si="968"/>
        <v>0.009+0.881153907478865i</v>
      </c>
      <c r="Z1887" t="str">
        <f t="shared" si="969"/>
        <v>-0.0101340906736512-0.000717900411279888i</v>
      </c>
      <c r="AA1887" t="str">
        <f t="shared" si="970"/>
        <v>0.140015374310922-13.628577085545i</v>
      </c>
      <c r="AB1887" t="str">
        <f t="shared" si="971"/>
        <v>0.580222785807418-0.230477570486434i</v>
      </c>
      <c r="AC1887" t="str">
        <f t="shared" si="972"/>
        <v>0.885516062820628-0.818736774284383i</v>
      </c>
      <c r="AD1887" t="str">
        <f t="shared" si="973"/>
        <v>0.482992247453716+0.186293564989348i</v>
      </c>
      <c r="AE1887" t="str">
        <f t="shared" si="974"/>
        <v>-0.00476094700344192-0.00223465621261182i</v>
      </c>
      <c r="AF1887" t="str">
        <f t="shared" si="975"/>
        <v>-4.03643695694116-0.527062251685379i</v>
      </c>
      <c r="AG1887" t="str">
        <f t="shared" si="976"/>
        <v>1.00943568403576-0.0237342154687338i</v>
      </c>
      <c r="AH1887" t="str">
        <f t="shared" si="977"/>
        <v>0.0175925615945715+0.0118352364661825i</v>
      </c>
      <c r="AI1887">
        <f t="shared" si="978"/>
        <v>-33.472016669919242</v>
      </c>
      <c r="AJ1887">
        <f t="shared" si="979"/>
        <v>33.930336613517014</v>
      </c>
      <c r="AK1887"/>
      <c r="AL1887"/>
      <c r="AM1887"/>
      <c r="AN1887"/>
    </row>
    <row r="1888" spans="1:40" x14ac:dyDescent="0.35">
      <c r="A1888"/>
      <c r="B1888">
        <f t="shared" si="945"/>
        <v>175400</v>
      </c>
      <c r="C1888" s="237" t="str">
        <f t="shared" si="948"/>
        <v>-6.87557684245536E-07+0.00386445961976738i</v>
      </c>
      <c r="D1888" s="208" t="str">
        <f t="shared" si="949"/>
        <v>-1.64875079098884+0.0296275237515499i</v>
      </c>
      <c r="E1888" t="str">
        <f t="shared" si="950"/>
        <v>36500</v>
      </c>
      <c r="F1888" t="str">
        <f t="shared" si="951"/>
        <v>0.21505376344086</v>
      </c>
      <c r="G1888" t="str">
        <f t="shared" si="946"/>
        <v>0.21505376344086</v>
      </c>
      <c r="H1888" t="str">
        <f t="shared" si="952"/>
        <v>2.3878366348572+0.556427211163371i</v>
      </c>
      <c r="I1888" t="str">
        <f t="shared" si="953"/>
        <v>688.794189299562i</v>
      </c>
      <c r="J1888" t="str">
        <f t="shared" si="947"/>
        <v>-641.198512304102+150.686127204686i</v>
      </c>
      <c r="K1888" t="str">
        <f t="shared" si="954"/>
        <v>0.239238632586438-1.01800648902284i</v>
      </c>
      <c r="L1888" t="str">
        <f t="shared" si="955"/>
        <v>0.0741253037260474-0.267804588077739i</v>
      </c>
      <c r="M1888" t="str">
        <f t="shared" si="956"/>
        <v>0.313363936312485-1.28581107710058i</v>
      </c>
      <c r="N1888" t="str">
        <f t="shared" si="957"/>
        <v>-2.18781593634007i</v>
      </c>
      <c r="O1888" t="str">
        <f t="shared" si="958"/>
        <v>-0.578606907958259-0.815606551017697i</v>
      </c>
      <c r="P1888" t="str">
        <f t="shared" si="959"/>
        <v>1.57860690795826+0.815606551017697i</v>
      </c>
      <c r="Q1888" t="str">
        <f t="shared" si="960"/>
        <v>-1.57860690795826+1.37220938532237i</v>
      </c>
      <c r="R1888" t="str">
        <f t="shared" si="961"/>
        <v>-0.313789684529417-0.789424963785386i</v>
      </c>
      <c r="S1888" t="str">
        <f t="shared" si="962"/>
        <v>0.244288150527299i</v>
      </c>
      <c r="T1888" t="str">
        <f t="shared" si="963"/>
        <v>0.192847164383212-0.0766551016882359i</v>
      </c>
      <c r="U1888" t="str">
        <f t="shared" si="964"/>
        <v>0.0000499999999999998-0.000810163214142647i</v>
      </c>
      <c r="V1888" t="str">
        <f t="shared" si="965"/>
        <v>0.00002-0.00907382799839768i</v>
      </c>
      <c r="W1888" t="str">
        <f t="shared" si="966"/>
        <v>0.0000422721786537985-0.000743954597909369i</v>
      </c>
      <c r="X1888" t="str">
        <f t="shared" si="967"/>
        <v>0.0000450287958429376-0.000743629926725267i</v>
      </c>
      <c r="Y1888" t="str">
        <f t="shared" si="968"/>
        <v>0.009+0.88165656230344i</v>
      </c>
      <c r="Z1888" t="str">
        <f t="shared" si="969"/>
        <v>-0.0101225337191771-0.000717328734619906i</v>
      </c>
      <c r="AA1888" t="str">
        <f t="shared" si="970"/>
        <v>0.139855465845428-13.6207956113341i</v>
      </c>
      <c r="AB1888" t="str">
        <f t="shared" si="971"/>
        <v>0.580115702466345-0.230591039830561i</v>
      </c>
      <c r="AC1888" t="str">
        <f t="shared" si="972"/>
        <v>0.88529082674726-0.818178112150904i</v>
      </c>
      <c r="AD1888" t="str">
        <f t="shared" si="973"/>
        <v>0.483248876046814+0.186145172065037i</v>
      </c>
      <c r="AE1888" t="str">
        <f t="shared" si="974"/>
        <v>-0.00475817576180531-0.00223090908565152i</v>
      </c>
      <c r="AF1888" t="str">
        <f t="shared" si="975"/>
        <v>-4.03658742584604-0.526799687411821i</v>
      </c>
      <c r="AG1888" t="str">
        <f t="shared" si="976"/>
        <v>1.00942296982868-0.0237334467160373i</v>
      </c>
      <c r="AH1888" t="str">
        <f t="shared" si="977"/>
        <v>0.0175853651592716+0.0118178669902177i</v>
      </c>
      <c r="AI1888">
        <f t="shared" si="978"/>
        <v>-33.47843575983353</v>
      </c>
      <c r="AJ1888">
        <f t="shared" si="979"/>
        <v>33.902226608366348</v>
      </c>
      <c r="AK1888"/>
      <c r="AL1888"/>
      <c r="AM1888"/>
      <c r="AN1888"/>
    </row>
    <row r="1889" spans="1:40" x14ac:dyDescent="0.35">
      <c r="A1889"/>
      <c r="B1889">
        <f t="shared" si="945"/>
        <v>175500</v>
      </c>
      <c r="C1889" s="237" t="str">
        <f t="shared" si="948"/>
        <v>-6.86774365981001E-07+0.00386225764861336i</v>
      </c>
      <c r="D1889" s="208" t="str">
        <f t="shared" si="949"/>
        <v>-1.6487507849834+0.0296106419727024i</v>
      </c>
      <c r="E1889" t="str">
        <f t="shared" si="950"/>
        <v>36500</v>
      </c>
      <c r="F1889" t="str">
        <f t="shared" si="951"/>
        <v>0.21505376344086</v>
      </c>
      <c r="G1889" t="str">
        <f t="shared" si="946"/>
        <v>0.21505376344086</v>
      </c>
      <c r="H1889" t="str">
        <f t="shared" si="952"/>
        <v>2.38798687309383+0.556148004707134i</v>
      </c>
      <c r="I1889" t="str">
        <f t="shared" si="953"/>
        <v>689.186888381261i</v>
      </c>
      <c r="J1889" t="str">
        <f t="shared" si="947"/>
        <v>-641.93098844909+150.772037197391i</v>
      </c>
      <c r="K1889" t="str">
        <f t="shared" si="954"/>
        <v>0.238979518528375-1.0174854794007i</v>
      </c>
      <c r="L1889" t="str">
        <f t="shared" si="955"/>
        <v>0.0740468575828845-0.267673693510597i</v>
      </c>
      <c r="M1889" t="str">
        <f t="shared" si="956"/>
        <v>0.313026376111259-1.2851591729113i</v>
      </c>
      <c r="N1889" t="str">
        <f t="shared" si="957"/>
        <v>-2.18906326583628i</v>
      </c>
      <c r="O1889" t="str">
        <f t="shared" si="958"/>
        <v>-0.57962378769566-0.81488420326899i</v>
      </c>
      <c r="P1889" t="str">
        <f t="shared" si="959"/>
        <v>1.57962378769566+0.81488420326899i</v>
      </c>
      <c r="Q1889" t="str">
        <f t="shared" si="960"/>
        <v>-1.57962378769566+1.37417906256729i</v>
      </c>
      <c r="R1889" t="str">
        <f t="shared" si="961"/>
        <v>-0.313765161415269-0.788829421508415i</v>
      </c>
      <c r="S1889" t="str">
        <f t="shared" si="962"/>
        <v>0.244427425413574i</v>
      </c>
      <c r="T1889" t="str">
        <f t="shared" si="963"/>
        <v>0.192811544589781-0.0766928105892087i</v>
      </c>
      <c r="U1889" t="str">
        <f t="shared" si="964"/>
        <v>0.00005-0.0008097015826816i</v>
      </c>
      <c r="V1889" t="str">
        <f t="shared" si="965"/>
        <v>0.00002-0.0090686577260339i</v>
      </c>
      <c r="W1889" t="str">
        <f t="shared" si="966"/>
        <v>0.0000422721770528338-0.000743530918082806i</v>
      </c>
      <c r="X1889" t="str">
        <f t="shared" si="967"/>
        <v>0.0000450256452389525-0.00074320644351426i</v>
      </c>
      <c r="Y1889" t="str">
        <f t="shared" si="968"/>
        <v>0.009+0.882159217128014i</v>
      </c>
      <c r="Z1889" t="str">
        <f t="shared" si="969"/>
        <v>-0.0101109965325834-0.000716757987312878i</v>
      </c>
      <c r="AA1889" t="str">
        <f t="shared" si="970"/>
        <v>0.139695831336592-13.6130230245136i</v>
      </c>
      <c r="AB1889" t="str">
        <f t="shared" si="971"/>
        <v>0.580008552322063-0.230704474350831i</v>
      </c>
      <c r="AC1889" t="str">
        <f t="shared" si="972"/>
        <v>0.885066003803263-0.817619896942397i</v>
      </c>
      <c r="AD1889" t="str">
        <f t="shared" si="973"/>
        <v>0.4835053619606+0.185996444512723i</v>
      </c>
      <c r="AE1889" t="str">
        <f t="shared" si="974"/>
        <v>-0.0047554066010528-0.00222716573563484i</v>
      </c>
      <c r="AF1889" t="str">
        <f t="shared" si="975"/>
        <v>-4.03673765807723-0.526537362734432i</v>
      </c>
      <c r="AG1889" t="str">
        <f t="shared" si="976"/>
        <v>1.00941025358575-0.0237326718427909i</v>
      </c>
      <c r="AH1889" t="str">
        <f t="shared" si="977"/>
        <v>0.0175781701641788+0.011800514159683i</v>
      </c>
      <c r="AI1889">
        <f t="shared" si="978"/>
        <v>-33.484853204985342</v>
      </c>
      <c r="AJ1889">
        <f t="shared" si="979"/>
        <v>33.874110243982514</v>
      </c>
      <c r="AK1889"/>
      <c r="AL1889"/>
      <c r="AM1889"/>
      <c r="AN1889"/>
    </row>
    <row r="1890" spans="1:40" x14ac:dyDescent="0.35">
      <c r="A1890"/>
      <c r="B1890">
        <f t="shared" si="945"/>
        <v>175600</v>
      </c>
      <c r="C1890" s="237" t="str">
        <f t="shared" si="948"/>
        <v>-6.85992385578374E-07+0.00386005818539891i</v>
      </c>
      <c r="D1890" s="208" t="str">
        <f t="shared" si="949"/>
        <v>-1.64875077898822+0.0295937794213917i</v>
      </c>
      <c r="E1890" t="str">
        <f t="shared" si="950"/>
        <v>36500</v>
      </c>
      <c r="F1890" t="str">
        <f t="shared" si="951"/>
        <v>0.21505376344086</v>
      </c>
      <c r="G1890" t="str">
        <f t="shared" si="946"/>
        <v>0.21505376344086</v>
      </c>
      <c r="H1890" t="str">
        <f t="shared" si="952"/>
        <v>2.38813687513144+0.555869056787352i</v>
      </c>
      <c r="I1890" t="str">
        <f t="shared" si="953"/>
        <v>689.57958746296i</v>
      </c>
      <c r="J1890" t="str">
        <f t="shared" si="947"/>
        <v>-642.663882078345+150.857947190097i</v>
      </c>
      <c r="K1890" t="str">
        <f t="shared" si="954"/>
        <v>0.238720817936692-1.01696496900353i</v>
      </c>
      <c r="L1890" t="str">
        <f t="shared" si="955"/>
        <v>0.073968532732223-0.26754291449194i</v>
      </c>
      <c r="M1890" t="str">
        <f t="shared" si="956"/>
        <v>0.312689350668915-1.28450788349547i</v>
      </c>
      <c r="N1890" t="str">
        <f t="shared" si="957"/>
        <v>-2.19031059533248i</v>
      </c>
      <c r="O1890" t="str">
        <f t="shared" si="958"/>
        <v>-0.580639765636587-0.814160587698453i</v>
      </c>
      <c r="P1890" t="str">
        <f t="shared" si="959"/>
        <v>1.58063976563659+0.814160587698453i</v>
      </c>
      <c r="Q1890" t="str">
        <f t="shared" si="960"/>
        <v>-1.58063976563659+1.37615000763403i</v>
      </c>
      <c r="R1890" t="str">
        <f t="shared" si="961"/>
        <v>-0.31374061885333-0.78823446671088i</v>
      </c>
      <c r="S1890" t="str">
        <f t="shared" si="962"/>
        <v>0.244566700299849i</v>
      </c>
      <c r="T1890" t="str">
        <f t="shared" si="963"/>
        <v>0.192775902586091-0.0767305079029915i</v>
      </c>
      <c r="U1890" t="str">
        <f t="shared" si="964"/>
        <v>0.0000500000000000002-0.000809240476996704i</v>
      </c>
      <c r="V1890" t="str">
        <f t="shared" si="965"/>
        <v>0.00002-0.00906349334236302i</v>
      </c>
      <c r="W1890" t="str">
        <f t="shared" si="966"/>
        <v>0.0000422721754509568-0.000743107720935969i</v>
      </c>
      <c r="X1890" t="str">
        <f t="shared" si="967"/>
        <v>0.0000450225000122719-0.000742783442739027i</v>
      </c>
      <c r="Y1890" t="str">
        <f t="shared" si="968"/>
        <v>0.009+0.882661871952588i</v>
      </c>
      <c r="Z1890" t="str">
        <f t="shared" si="969"/>
        <v>-0.0100994790688022-0.000716188167136976i</v>
      </c>
      <c r="AA1890" t="str">
        <f t="shared" si="970"/>
        <v>0.139536470158588-13.6052593098554i</v>
      </c>
      <c r="AB1890" t="str">
        <f t="shared" si="971"/>
        <v>0.579901335365703-0.230817874014944i</v>
      </c>
      <c r="AC1890" t="str">
        <f t="shared" si="972"/>
        <v>0.884841593183679-0.817062128075308i</v>
      </c>
      <c r="AD1890" t="str">
        <f t="shared" si="973"/>
        <v>0.483761704772108+0.185847382440302i</v>
      </c>
      <c r="AE1890" t="str">
        <f t="shared" si="974"/>
        <v>-0.00475263951543683-0.0022234261576193i</v>
      </c>
      <c r="AF1890" t="str">
        <f t="shared" si="975"/>
        <v>-4.03688765411966-0.52627527736596i</v>
      </c>
      <c r="AG1890" t="str">
        <f t="shared" si="976"/>
        <v>1.00939753531564-0.0237318908385233i</v>
      </c>
      <c r="AH1890" t="str">
        <f t="shared" si="977"/>
        <v>0.0175709766005131+0.0117831779524183i</v>
      </c>
      <c r="AI1890">
        <f t="shared" si="978"/>
        <v>-33.491269009504208</v>
      </c>
      <c r="AJ1890">
        <f t="shared" si="979"/>
        <v>33.845987524980096</v>
      </c>
      <c r="AK1890"/>
      <c r="AL1890"/>
      <c r="AM1890"/>
      <c r="AN1890"/>
    </row>
    <row r="1891" spans="1:40" x14ac:dyDescent="0.35">
      <c r="A1891"/>
      <c r="B1891">
        <f t="shared" si="945"/>
        <v>175700</v>
      </c>
      <c r="C1891" s="237" t="str">
        <f t="shared" si="948"/>
        <v>-6.85211739992734E-07+0.00385786122584184i</v>
      </c>
      <c r="D1891" s="208" t="str">
        <f t="shared" si="949"/>
        <v>-1.64875077300327+0.0295769360647875i</v>
      </c>
      <c r="E1891" t="str">
        <f t="shared" si="950"/>
        <v>36500</v>
      </c>
      <c r="F1891" t="str">
        <f t="shared" si="951"/>
        <v>0.21505376344086</v>
      </c>
      <c r="G1891" t="str">
        <f t="shared" si="946"/>
        <v>0.21505376344086</v>
      </c>
      <c r="H1891" t="str">
        <f t="shared" si="952"/>
        <v>2.38828664145376+0.555590367084311i</v>
      </c>
      <c r="I1891" t="str">
        <f t="shared" si="953"/>
        <v>689.972286544658i</v>
      </c>
      <c r="J1891" t="str">
        <f t="shared" si="947"/>
        <v>-643.397193191865+150.943857182802i</v>
      </c>
      <c r="K1891" t="str">
        <f t="shared" si="954"/>
        <v>0.238462529948151-1.01644495717546i</v>
      </c>
      <c r="L1891" t="str">
        <f t="shared" si="955"/>
        <v>0.0738903289310041-0.267412250891635i</v>
      </c>
      <c r="M1891" t="str">
        <f t="shared" si="956"/>
        <v>0.312352858879155-1.28385720806709i</v>
      </c>
      <c r="N1891" t="str">
        <f t="shared" si="957"/>
        <v>-2.19155792482868i</v>
      </c>
      <c r="O1891" t="str">
        <f t="shared" si="958"/>
        <v>-0.581654840200357-0.813435705431902i</v>
      </c>
      <c r="P1891" t="str">
        <f t="shared" si="959"/>
        <v>1.58165484020036+0.813435705431902i</v>
      </c>
      <c r="Q1891" t="str">
        <f t="shared" si="960"/>
        <v>-1.58165484020036+1.37812221939678i</v>
      </c>
      <c r="R1891" t="str">
        <f t="shared" si="961"/>
        <v>-0.313716056832884-0.787640098377615i</v>
      </c>
      <c r="S1891" t="str">
        <f t="shared" si="962"/>
        <v>0.244705975186125i</v>
      </c>
      <c r="T1891" t="str">
        <f t="shared" si="963"/>
        <v>0.19274023836919-0.0767681936188367i</v>
      </c>
      <c r="U1891" t="str">
        <f t="shared" si="964"/>
        <v>0.0000499999999999999-0.000808779896190214i</v>
      </c>
      <c r="V1891" t="str">
        <f t="shared" si="965"/>
        <v>0.00002-0.00905833483733044i</v>
      </c>
      <c r="W1891" t="str">
        <f t="shared" si="966"/>
        <v>0.0000422721738481671-0.0007426850056447i</v>
      </c>
      <c r="X1891" t="str">
        <f t="shared" si="967"/>
        <v>0.0000450193601506548-0.000742360923575865i</v>
      </c>
      <c r="Y1891" t="str">
        <f t="shared" si="968"/>
        <v>0.009+0.883164526777163i</v>
      </c>
      <c r="Z1891" t="str">
        <f t="shared" si="969"/>
        <v>-0.010087981282894-0.000715619271877229i</v>
      </c>
      <c r="AA1891" t="str">
        <f t="shared" si="970"/>
        <v>0.139377381687378-13.5975044521662i</v>
      </c>
      <c r="AB1891" t="str">
        <f t="shared" si="971"/>
        <v>0.579794051588383-0.23093123879057i</v>
      </c>
      <c r="AC1891" t="str">
        <f t="shared" si="972"/>
        <v>0.884617594085624-0.816504804966907i</v>
      </c>
      <c r="AD1891" t="str">
        <f t="shared" si="973"/>
        <v>0.484017904058373+0.185697985956181i</v>
      </c>
      <c r="AE1891" t="str">
        <f t="shared" si="974"/>
        <v>-0.00474987449922742-0.00221969034667486i</v>
      </c>
      <c r="AF1891" t="str">
        <f t="shared" si="975"/>
        <v>-4.03703741445703-0.526013431019523i</v>
      </c>
      <c r="AG1891" t="str">
        <f t="shared" si="976"/>
        <v>1.00938481502702-0.0237311036927868i</v>
      </c>
      <c r="AH1891" t="str">
        <f t="shared" si="977"/>
        <v>0.0175637844595229+0.0117658583463187i</v>
      </c>
      <c r="AI1891">
        <f t="shared" si="978"/>
        <v>-33.497683177514944</v>
      </c>
      <c r="AJ1891">
        <f t="shared" si="979"/>
        <v>33.817858455961456</v>
      </c>
      <c r="AK1891"/>
      <c r="AL1891"/>
      <c r="AM1891"/>
      <c r="AN1891"/>
    </row>
    <row r="1892" spans="1:40" x14ac:dyDescent="0.35">
      <c r="A1892"/>
      <c r="B1892">
        <f t="shared" si="945"/>
        <v>175800</v>
      </c>
      <c r="C1892" s="237" t="str">
        <f t="shared" si="948"/>
        <v>-6.8443242618782E-07+0.0038556667656697i</v>
      </c>
      <c r="D1892" s="208" t="str">
        <f t="shared" si="949"/>
        <v>-1.64875076702853+0.0295601118701344i</v>
      </c>
      <c r="E1892" t="str">
        <f t="shared" si="950"/>
        <v>36500</v>
      </c>
      <c r="F1892" t="str">
        <f t="shared" si="951"/>
        <v>0.21505376344086</v>
      </c>
      <c r="G1892" t="str">
        <f t="shared" si="946"/>
        <v>0.21505376344086</v>
      </c>
      <c r="H1892" t="str">
        <f t="shared" si="952"/>
        <v>2.38843617254333+0.555311935278708i</v>
      </c>
      <c r="I1892" t="str">
        <f t="shared" si="953"/>
        <v>690.364985626357i</v>
      </c>
      <c r="J1892" t="str">
        <f t="shared" si="947"/>
        <v>-644.130921789652+151.029767175506i</v>
      </c>
      <c r="K1892" t="str">
        <f t="shared" si="954"/>
        <v>0.238204653701721-1.01592544326161i</v>
      </c>
      <c r="L1892" t="str">
        <f t="shared" si="955"/>
        <v>0.0738122459367573-0.267281702579683i</v>
      </c>
      <c r="M1892" t="str">
        <f t="shared" si="956"/>
        <v>0.312016899638478-1.28320714584129i</v>
      </c>
      <c r="N1892" t="str">
        <f t="shared" si="957"/>
        <v>-2.19280525432489i</v>
      </c>
      <c r="O1892" t="str">
        <f t="shared" si="958"/>
        <v>-0.582669009807696-0.812709557597128i</v>
      </c>
      <c r="P1892" t="str">
        <f t="shared" si="959"/>
        <v>1.5826690098077+0.812709557597128i</v>
      </c>
      <c r="Q1892" t="str">
        <f t="shared" si="960"/>
        <v>-1.5826690098077+1.38009569672776i</v>
      </c>
      <c r="R1892" t="str">
        <f t="shared" si="961"/>
        <v>-0.313691475343213-0.787046315495763i</v>
      </c>
      <c r="S1892" t="str">
        <f t="shared" si="962"/>
        <v>0.2448452500724i</v>
      </c>
      <c r="T1892" t="str">
        <f t="shared" si="963"/>
        <v>0.192704551936121-0.0768058677259891i</v>
      </c>
      <c r="U1892" t="str">
        <f t="shared" si="964"/>
        <v>0.0000500000000000001-0.000808319839366445i</v>
      </c>
      <c r="V1892" t="str">
        <f t="shared" si="965"/>
        <v>0.00002-0.00905318220090418i</v>
      </c>
      <c r="W1892" t="str">
        <f t="shared" si="966"/>
        <v>0.0000422721722444655-0.000742262771386728i</v>
      </c>
      <c r="X1892" t="str">
        <f t="shared" si="967"/>
        <v>0.0000450162256418966-0.000741938885202969i</v>
      </c>
      <c r="Y1892" t="str">
        <f t="shared" si="968"/>
        <v>0.009+0.883667181601737i</v>
      </c>
      <c r="Z1892" t="str">
        <f t="shared" si="969"/>
        <v>-0.0100765031300475-0.000715051299325534i</v>
      </c>
      <c r="AA1892" t="str">
        <f t="shared" si="970"/>
        <v>0.139218565300704-13.5897584362872i</v>
      </c>
      <c r="AB1892" t="str">
        <f t="shared" si="971"/>
        <v>0.579686700981209-0.231044568645356i</v>
      </c>
      <c r="AC1892" t="str">
        <f t="shared" si="972"/>
        <v>0.884394005708275-0.815947927035284i</v>
      </c>
      <c r="AD1892" t="str">
        <f t="shared" si="973"/>
        <v>0.484273959396439+0.185548255169277i</v>
      </c>
      <c r="AE1892" t="str">
        <f t="shared" si="974"/>
        <v>-0.00474711154671231-0.00221595829788401i</v>
      </c>
      <c r="AF1892" t="str">
        <f t="shared" si="975"/>
        <v>-4.03718693957186-0.525751823408574i</v>
      </c>
      <c r="AG1892" t="str">
        <f t="shared" si="976"/>
        <v>1.00937209272855-0.0237303103951578i</v>
      </c>
      <c r="AH1892" t="str">
        <f t="shared" si="977"/>
        <v>0.0175565937324869+0.0117485553193354i</v>
      </c>
      <c r="AI1892">
        <f t="shared" si="978"/>
        <v>-33.504095713136799</v>
      </c>
      <c r="AJ1892">
        <f t="shared" si="979"/>
        <v>33.78972304151614</v>
      </c>
      <c r="AK1892"/>
      <c r="AL1892"/>
      <c r="AM1892"/>
      <c r="AN1892"/>
    </row>
    <row r="1893" spans="1:40" x14ac:dyDescent="0.35">
      <c r="A1893"/>
      <c r="B1893">
        <f t="shared" si="945"/>
        <v>175900</v>
      </c>
      <c r="C1893" s="237" t="str">
        <f t="shared" si="948"/>
        <v>-6.83654441135985E-07+0.00385347480061971i</v>
      </c>
      <c r="D1893" s="208" t="str">
        <f t="shared" si="949"/>
        <v>-1.64875076106397+0.0295433068047511i</v>
      </c>
      <c r="E1893" t="str">
        <f t="shared" si="950"/>
        <v>36500</v>
      </c>
      <c r="F1893" t="str">
        <f t="shared" si="951"/>
        <v>0.21505376344086</v>
      </c>
      <c r="G1893" t="str">
        <f t="shared" si="946"/>
        <v>0.21505376344086</v>
      </c>
      <c r="H1893" t="str">
        <f t="shared" si="952"/>
        <v>2.38858546888146+0.555033761051673i</v>
      </c>
      <c r="I1893" t="str">
        <f t="shared" si="953"/>
        <v>690.757684708056i</v>
      </c>
      <c r="J1893" t="str">
        <f t="shared" si="947"/>
        <v>-644.865067871705+151.115677168212i</v>
      </c>
      <c r="K1893" t="str">
        <f t="shared" si="954"/>
        <v>0.237947188338577-1.0154064266081i</v>
      </c>
      <c r="L1893" t="str">
        <f t="shared" si="955"/>
        <v>0.0737342835076022-0.267151269426218i</v>
      </c>
      <c r="M1893" t="str">
        <f t="shared" si="956"/>
        <v>0.311681471846179-1.28255769603432i</v>
      </c>
      <c r="N1893" t="str">
        <f t="shared" si="957"/>
        <v>-2.19405258382109i</v>
      </c>
      <c r="O1893" t="str">
        <f t="shared" si="958"/>
        <v>-0.583682272880711-0.811982145323903i</v>
      </c>
      <c r="P1893" t="str">
        <f t="shared" si="959"/>
        <v>1.58368227288071+0.811982145323903i</v>
      </c>
      <c r="Q1893" t="str">
        <f t="shared" si="960"/>
        <v>-1.58368227288071+1.38207043849719i</v>
      </c>
      <c r="R1893" t="str">
        <f t="shared" si="961"/>
        <v>-0.313666874373574-0.786453117054779i</v>
      </c>
      <c r="S1893" t="str">
        <f t="shared" si="962"/>
        <v>0.244984524958676i</v>
      </c>
      <c r="T1893" t="str">
        <f t="shared" si="963"/>
        <v>0.192668843283935-0.0768435302136827i</v>
      </c>
      <c r="U1893" t="str">
        <f t="shared" si="964"/>
        <v>0.0000499999999999998-0.000807860305631725i</v>
      </c>
      <c r="V1893" t="str">
        <f t="shared" si="965"/>
        <v>0.00002-0.00904803542307534i</v>
      </c>
      <c r="W1893" t="str">
        <f t="shared" si="966"/>
        <v>0.0000422721706398512-0.000741841017341633i</v>
      </c>
      <c r="X1893" t="str">
        <f t="shared" si="967"/>
        <v>0.0000450130964738255-0.000741517326800371i</v>
      </c>
      <c r="Y1893" t="str">
        <f t="shared" si="968"/>
        <v>0.009+0.884169836426311i</v>
      </c>
      <c r="Z1893" t="str">
        <f t="shared" si="969"/>
        <v>-0.0100650445655784-0.000714484247280572i</v>
      </c>
      <c r="AA1893" t="str">
        <f t="shared" si="970"/>
        <v>0.139060020378084-13.5820212470944i</v>
      </c>
      <c r="AB1893" t="str">
        <f t="shared" si="971"/>
        <v>0.57957928353531-0.231157863546917i</v>
      </c>
      <c r="AC1893" t="str">
        <f t="shared" si="972"/>
        <v>0.88417082725289-0.81539149369939i</v>
      </c>
      <c r="AD1893" t="str">
        <f t="shared" si="973"/>
        <v>0.484529870363357+0.18539819018904i</v>
      </c>
      <c r="AE1893" t="str">
        <f t="shared" si="974"/>
        <v>-0.00474435065219669-0.00221223000634177i</v>
      </c>
      <c r="AF1893" t="str">
        <f t="shared" si="975"/>
        <v>-4.03733622994543-0.525490454246922i</v>
      </c>
      <c r="AG1893" t="str">
        <f t="shared" si="976"/>
        <v>1.00935936842892-0.023729510935237i</v>
      </c>
      <c r="AH1893" t="str">
        <f t="shared" si="977"/>
        <v>0.0175494044107119+0.0117312688494755i</v>
      </c>
      <c r="AI1893">
        <f t="shared" si="978"/>
        <v>-33.510506620484158</v>
      </c>
      <c r="AJ1893">
        <f t="shared" si="979"/>
        <v>33.761581286224008</v>
      </c>
      <c r="AK1893"/>
      <c r="AL1893"/>
      <c r="AM1893"/>
      <c r="AN1893"/>
    </row>
    <row r="1894" spans="1:40" x14ac:dyDescent="0.35">
      <c r="A1894"/>
      <c r="B1894">
        <f t="shared" si="945"/>
        <v>176000</v>
      </c>
      <c r="C1894" s="237" t="str">
        <f t="shared" si="948"/>
        <v>-6.82877781818219E-07+0.00385128532643889i</v>
      </c>
      <c r="D1894" s="208" t="str">
        <f t="shared" si="949"/>
        <v>-1.64875075510959+0.0295265208360315i</v>
      </c>
      <c r="E1894" t="str">
        <f t="shared" si="950"/>
        <v>36500</v>
      </c>
      <c r="F1894" t="str">
        <f t="shared" si="951"/>
        <v>0.21505376344086</v>
      </c>
      <c r="G1894" t="str">
        <f t="shared" si="946"/>
        <v>0.21505376344086</v>
      </c>
      <c r="H1894" t="str">
        <f t="shared" si="952"/>
        <v>2.38873453094833+0.554755844084759i</v>
      </c>
      <c r="I1894" t="str">
        <f t="shared" si="953"/>
        <v>691.150383789754i</v>
      </c>
      <c r="J1894" t="str">
        <f t="shared" si="947"/>
        <v>-645.599631438024+151.201587160917i</v>
      </c>
      <c r="K1894" t="str">
        <f t="shared" si="954"/>
        <v>0.237690133002081-1.01488790656202i</v>
      </c>
      <c r="L1894" t="str">
        <f t="shared" si="955"/>
        <v>0.0736564414022431-0.267020951301506i</v>
      </c>
      <c r="M1894" t="str">
        <f t="shared" si="956"/>
        <v>0.311346574404324-1.28190885786353i</v>
      </c>
      <c r="N1894" t="str">
        <f t="shared" si="957"/>
        <v>-2.19529991331729i</v>
      </c>
      <c r="O1894" t="str">
        <f t="shared" si="958"/>
        <v>-0.584694627842944-0.811253469743952i</v>
      </c>
      <c r="P1894" t="str">
        <f t="shared" si="959"/>
        <v>1.58469462784294+0.811253469743952i</v>
      </c>
      <c r="Q1894" t="str">
        <f t="shared" si="960"/>
        <v>-1.58469462784294+1.38404644357334i</v>
      </c>
      <c r="R1894" t="str">
        <f t="shared" si="961"/>
        <v>-0.313642253913235-0.785860502046404i</v>
      </c>
      <c r="S1894" t="str">
        <f t="shared" si="962"/>
        <v>0.245123799844953i</v>
      </c>
      <c r="T1894" t="str">
        <f t="shared" si="963"/>
        <v>0.192633112409677-0.0768811810711477i</v>
      </c>
      <c r="U1894" t="str">
        <f t="shared" si="964"/>
        <v>0.00005-0.000807401294094437i</v>
      </c>
      <c r="V1894" t="str">
        <f t="shared" si="965"/>
        <v>0.00002-0.00904289449385767i</v>
      </c>
      <c r="W1894" t="str">
        <f t="shared" si="966"/>
        <v>0.0000422721690343249-0.000741419742690883i</v>
      </c>
      <c r="X1894" t="str">
        <f t="shared" si="967"/>
        <v>0.0000450099726343064-0.000741096247550005i</v>
      </c>
      <c r="Y1894" t="str">
        <f t="shared" si="968"/>
        <v>0.009+0.884672491250886i</v>
      </c>
      <c r="Z1894" t="str">
        <f t="shared" si="969"/>
        <v>-0.0100536055449301-0.00071391811354785i</v>
      </c>
      <c r="AA1894" t="str">
        <f t="shared" si="970"/>
        <v>0.138901746300806-13.5742928694983i</v>
      </c>
      <c r="AB1894" t="str">
        <f t="shared" si="971"/>
        <v>0.579471799241796-0.231271123462854i</v>
      </c>
      <c r="AC1894" t="str">
        <f t="shared" si="972"/>
        <v>0.883948057922761-0.814835504378975i</v>
      </c>
      <c r="AD1894" t="str">
        <f t="shared" si="973"/>
        <v>0.484785636536196+0.185247791125424i</v>
      </c>
      <c r="AE1894" t="str">
        <f t="shared" si="974"/>
        <v>-0.00474159181000361-0.00220850546715563i</v>
      </c>
      <c r="AF1894" t="str">
        <f t="shared" si="975"/>
        <v>-4.03748528605792-0.525229323248728i</v>
      </c>
      <c r="AG1894" t="str">
        <f t="shared" si="976"/>
        <v>1.00934664213681-0.0237287053026497i</v>
      </c>
      <c r="AH1894" t="str">
        <f t="shared" si="977"/>
        <v>0.0175422164855354+0.0117139989148021i</v>
      </c>
      <c r="AI1894">
        <f t="shared" si="978"/>
        <v>-33.516915903665605</v>
      </c>
      <c r="AJ1894">
        <f t="shared" si="979"/>
        <v>33.733433194651788</v>
      </c>
      <c r="AK1894"/>
      <c r="AL1894"/>
      <c r="AM1894"/>
      <c r="AN1894"/>
    </row>
    <row r="1895" spans="1:40" x14ac:dyDescent="0.35">
      <c r="A1895"/>
      <c r="B1895">
        <f t="shared" si="945"/>
        <v>176100</v>
      </c>
      <c r="C1895" s="237" t="str">
        <f t="shared" si="948"/>
        <v>-6.82102445224043E-07+0.00384909833888383i</v>
      </c>
      <c r="D1895" s="208" t="str">
        <f t="shared" si="949"/>
        <v>-1.64875074916534+0.0295097539314427i</v>
      </c>
      <c r="E1895" t="str">
        <f t="shared" si="950"/>
        <v>36500</v>
      </c>
      <c r="F1895" t="str">
        <f t="shared" si="951"/>
        <v>0.21505376344086</v>
      </c>
      <c r="G1895" t="str">
        <f t="shared" si="946"/>
        <v>0.21505376344086</v>
      </c>
      <c r="H1895" t="str">
        <f t="shared" si="952"/>
        <v>2.38888335922281+0.554478184059935i</v>
      </c>
      <c r="I1895" t="str">
        <f t="shared" si="953"/>
        <v>691.543082871453i</v>
      </c>
      <c r="J1895" t="str">
        <f t="shared" si="947"/>
        <v>-646.33461248861+151.287497153622i</v>
      </c>
      <c r="K1895" t="str">
        <f t="shared" si="954"/>
        <v>0.237433486837787-1.01436988247146i</v>
      </c>
      <c r="L1895" t="str">
        <f t="shared" si="955"/>
        <v>0.0735787193799703-0.266890748075949i</v>
      </c>
      <c r="M1895" t="str">
        <f t="shared" si="956"/>
        <v>0.311012206217757-1.28126063054741i</v>
      </c>
      <c r="N1895" t="str">
        <f t="shared" si="957"/>
        <v>-2.1965472428135i</v>
      </c>
      <c r="O1895" t="str">
        <f t="shared" si="958"/>
        <v>-0.585706073119349-0.810523531990967i</v>
      </c>
      <c r="P1895" t="str">
        <f t="shared" si="959"/>
        <v>1.58570607311935+0.810523531990967i</v>
      </c>
      <c r="Q1895" t="str">
        <f t="shared" si="960"/>
        <v>-1.58570607311935+1.38602371082253i</v>
      </c>
      <c r="R1895" t="str">
        <f t="shared" si="961"/>
        <v>-0.313617613951445-0.785268469464665i</v>
      </c>
      <c r="S1895" t="str">
        <f t="shared" si="962"/>
        <v>0.245263074731228i</v>
      </c>
      <c r="T1895" t="str">
        <f t="shared" si="963"/>
        <v>0.192597359310389-0.0769188202876027i</v>
      </c>
      <c r="U1895" t="str">
        <f t="shared" si="964"/>
        <v>0.0000500000000000002-0.000806942803864971i</v>
      </c>
      <c r="V1895" t="str">
        <f t="shared" si="965"/>
        <v>0.00002-0.0090377594032876i</v>
      </c>
      <c r="W1895" t="str">
        <f t="shared" si="966"/>
        <v>0.0000422721674278864-0.000740998946617787i</v>
      </c>
      <c r="X1895" t="str">
        <f t="shared" si="967"/>
        <v>0.0000450068541112366-0.000740675646635628i</v>
      </c>
      <c r="Y1895" t="str">
        <f t="shared" si="968"/>
        <v>0.009+0.88517514607546i</v>
      </c>
      <c r="Z1895" t="str">
        <f t="shared" si="969"/>
        <v>-0.0100421860236723-0.000713352895939608i</v>
      </c>
      <c r="AA1895" t="str">
        <f t="shared" si="970"/>
        <v>0.138743742451919-13.5665732884437i</v>
      </c>
      <c r="AB1895" t="str">
        <f t="shared" si="971"/>
        <v>0.579364248091769-0.231384348360736i</v>
      </c>
      <c r="AC1895" t="str">
        <f t="shared" si="972"/>
        <v>0.883725696923235-0.814279958494617i</v>
      </c>
      <c r="AD1895" t="str">
        <f t="shared" si="973"/>
        <v>0.48504125749203+0.185097058088897i</v>
      </c>
      <c r="AE1895" t="str">
        <f t="shared" si="974"/>
        <v>-0.00473883501447328-0.00220478467544531i</v>
      </c>
      <c r="AF1895" t="str">
        <f t="shared" si="975"/>
        <v>-4.03763410838815-0.524968430128492i</v>
      </c>
      <c r="AG1895" t="str">
        <f t="shared" si="976"/>
        <v>1.00933391386091-0.0237278934870449i</v>
      </c>
      <c r="AH1895" t="str">
        <f t="shared" si="977"/>
        <v>0.0175350299483221+0.0116967454934326i</v>
      </c>
      <c r="AI1895">
        <f t="shared" si="978"/>
        <v>-33.523323566785422</v>
      </c>
      <c r="AJ1895">
        <f t="shared" si="979"/>
        <v>33.705278771354777</v>
      </c>
      <c r="AK1895"/>
      <c r="AL1895"/>
      <c r="AM1895"/>
      <c r="AN1895"/>
    </row>
    <row r="1896" spans="1:40" x14ac:dyDescent="0.35">
      <c r="A1896"/>
      <c r="B1896">
        <f t="shared" si="945"/>
        <v>176200</v>
      </c>
      <c r="C1896" s="237" t="str">
        <f t="shared" si="948"/>
        <v>-6.81328428351533E-07+0.00384691383372076i</v>
      </c>
      <c r="D1896" s="208" t="str">
        <f t="shared" si="949"/>
        <v>-1.64875074323121+0.0294930060585258i</v>
      </c>
      <c r="E1896" t="str">
        <f t="shared" si="950"/>
        <v>36500</v>
      </c>
      <c r="F1896" t="str">
        <f t="shared" si="951"/>
        <v>0.21505376344086</v>
      </c>
      <c r="G1896" t="str">
        <f t="shared" si="946"/>
        <v>0.21505376344086</v>
      </c>
      <c r="H1896" t="str">
        <f t="shared" si="952"/>
        <v>2.38903195418267+0.554200780659594i</v>
      </c>
      <c r="I1896" t="str">
        <f t="shared" si="953"/>
        <v>691.935781953152i</v>
      </c>
      <c r="J1896" t="str">
        <f t="shared" si="947"/>
        <v>-647.070011023461+151.373407146327i</v>
      </c>
      <c r="K1896" t="str">
        <f t="shared" si="954"/>
        <v>0.237177248993431-1.01385235368548i</v>
      </c>
      <c r="L1896" t="str">
        <f t="shared" si="955"/>
        <v>0.0735011172006575-0.26676065962008i</v>
      </c>
      <c r="M1896" t="str">
        <f t="shared" si="956"/>
        <v>0.310678366194089-1.28061301330556i</v>
      </c>
      <c r="N1896" t="str">
        <f t="shared" si="957"/>
        <v>-2.1977945723097i</v>
      </c>
      <c r="O1896" t="str">
        <f t="shared" si="958"/>
        <v>-0.586716607136275-0.809792333200616i</v>
      </c>
      <c r="P1896" t="str">
        <f t="shared" si="959"/>
        <v>1.58671660713628+0.809792333200616i</v>
      </c>
      <c r="Q1896" t="str">
        <f t="shared" si="960"/>
        <v>-1.58671660713628+1.38800223910908i</v>
      </c>
      <c r="R1896" t="str">
        <f t="shared" si="961"/>
        <v>-0.313592954477434-0.784677018305885i</v>
      </c>
      <c r="S1896" t="str">
        <f t="shared" si="962"/>
        <v>0.245402349617504i</v>
      </c>
      <c r="T1896" t="str">
        <f t="shared" si="963"/>
        <v>0.192561583983121-0.0769564478522573i</v>
      </c>
      <c r="U1896" t="str">
        <f t="shared" si="964"/>
        <v>0.0000499999999999999-0.000806484834055736i</v>
      </c>
      <c r="V1896" t="str">
        <f t="shared" si="965"/>
        <v>0.00002-0.00903263014142428i</v>
      </c>
      <c r="W1896" t="str">
        <f t="shared" si="966"/>
        <v>0.0000422721658205352-0.000740578628307506i</v>
      </c>
      <c r="X1896" t="str">
        <f t="shared" si="967"/>
        <v>0.0000450037408925486-0.000740255523242868i</v>
      </c>
      <c r="Y1896" t="str">
        <f t="shared" si="968"/>
        <v>0.009+0.885677800900034i</v>
      </c>
      <c r="Z1896" t="str">
        <f t="shared" si="969"/>
        <v>-0.0100307859575009-0.000712788592274836i</v>
      </c>
      <c r="AA1896" t="str">
        <f t="shared" si="970"/>
        <v>0.138586008216228-13.5588624889098i</v>
      </c>
      <c r="AB1896" t="str">
        <f t="shared" si="971"/>
        <v>0.579256630076355-0.231497538208103i</v>
      </c>
      <c r="AC1896" t="str">
        <f t="shared" si="972"/>
        <v>0.883503743461718-0.813724855467752i</v>
      </c>
      <c r="AD1896" t="str">
        <f t="shared" si="973"/>
        <v>0.485296732807941+0.184945991190461i</v>
      </c>
      <c r="AE1896" t="str">
        <f t="shared" si="974"/>
        <v>-0.00473608025996345-0.00220106762634312i</v>
      </c>
      <c r="AF1896" t="str">
        <f t="shared" si="975"/>
        <v>-4.03778269741388-0.524707774601068i</v>
      </c>
      <c r="AG1896" t="str">
        <f t="shared" si="976"/>
        <v>1.00932118360993-0.0237270754780955i</v>
      </c>
      <c r="AH1896" t="str">
        <f t="shared" si="977"/>
        <v>0.0175278447904664+0.0116795085635408i</v>
      </c>
      <c r="AI1896">
        <f t="shared" si="978"/>
        <v>-33.529729613942244</v>
      </c>
      <c r="AJ1896">
        <f t="shared" si="979"/>
        <v>33.677118020878069</v>
      </c>
      <c r="AK1896"/>
      <c r="AL1896"/>
      <c r="AM1896"/>
      <c r="AN1896"/>
    </row>
    <row r="1897" spans="1:40" x14ac:dyDescent="0.35">
      <c r="A1897"/>
      <c r="B1897">
        <f t="shared" si="945"/>
        <v>176300</v>
      </c>
      <c r="C1897" s="237" t="str">
        <f t="shared" si="948"/>
        <v>-6.80555728207263E-07+0.00384473180672551i</v>
      </c>
      <c r="D1897" s="208" t="str">
        <f t="shared" si="949"/>
        <v>-1.64875073730718+0.0294762771848956i</v>
      </c>
      <c r="E1897" t="str">
        <f t="shared" si="950"/>
        <v>36500</v>
      </c>
      <c r="F1897" t="str">
        <f t="shared" si="951"/>
        <v>0.21505376344086</v>
      </c>
      <c r="G1897" t="str">
        <f t="shared" si="946"/>
        <v>0.21505376344086</v>
      </c>
      <c r="H1897" t="str">
        <f t="shared" si="952"/>
        <v>2.38918031630445+0.553923633566558i</v>
      </c>
      <c r="I1897" t="str">
        <f t="shared" si="953"/>
        <v>692.328481034851i</v>
      </c>
      <c r="J1897" t="str">
        <f t="shared" si="947"/>
        <v>-647.805827042579+151.459317139032i</v>
      </c>
      <c r="K1897" t="str">
        <f t="shared" si="954"/>
        <v>0.236921418618921-1.01333531955413i</v>
      </c>
      <c r="L1897" t="str">
        <f t="shared" si="955"/>
        <v>0.0734236346247588-0.266630685804567i</v>
      </c>
      <c r="M1897" t="str">
        <f t="shared" si="956"/>
        <v>0.31034505324368-1.2799660053587i</v>
      </c>
      <c r="N1897" t="str">
        <f t="shared" si="957"/>
        <v>-2.1990419018059i</v>
      </c>
      <c r="O1897" t="str">
        <f t="shared" si="958"/>
        <v>-0.587726228321508-0.809059874510518i</v>
      </c>
      <c r="P1897" t="str">
        <f t="shared" si="959"/>
        <v>1.58772622832151+0.809059874510518i</v>
      </c>
      <c r="Q1897" t="str">
        <f t="shared" si="960"/>
        <v>-1.58772622832151+1.38998202729538i</v>
      </c>
      <c r="R1897" t="str">
        <f t="shared" si="961"/>
        <v>-0.313568275480424-0.784086147568649i</v>
      </c>
      <c r="S1897" t="str">
        <f t="shared" si="962"/>
        <v>0.245541624503779i</v>
      </c>
      <c r="T1897" t="str">
        <f t="shared" si="963"/>
        <v>0.192525786424916-0.0769940637543118i</v>
      </c>
      <c r="U1897" t="str">
        <f t="shared" si="964"/>
        <v>0.0000500000000000001-0.000806027383781175i</v>
      </c>
      <c r="V1897" t="str">
        <f t="shared" si="965"/>
        <v>0.00002-0.00902750669834915i</v>
      </c>
      <c r="W1897" t="str">
        <f t="shared" si="966"/>
        <v>0.0000422721642122721-0.000740158786947071i</v>
      </c>
      <c r="X1897" t="str">
        <f t="shared" si="967"/>
        <v>0.0000450006329662101-0.00073983587655921i</v>
      </c>
      <c r="Y1897" t="str">
        <f t="shared" si="968"/>
        <v>0.009+0.886180455724609i</v>
      </c>
      <c r="Z1897" t="str">
        <f t="shared" si="969"/>
        <v>-0.0100194053022378-0.000712225200379253i</v>
      </c>
      <c r="AA1897" t="str">
        <f t="shared" si="970"/>
        <v>0.13842854298029-13.5511604559098i</v>
      </c>
      <c r="AB1897" t="str">
        <f t="shared" si="971"/>
        <v>0.57914894518666-0.231610692972468i</v>
      </c>
      <c r="AC1897" t="str">
        <f t="shared" si="972"/>
        <v>0.883282196747645-0.81317019472062i</v>
      </c>
      <c r="AD1897" t="str">
        <f t="shared" si="973"/>
        <v>0.485552062061021+0.184794590541628i</v>
      </c>
      <c r="AE1897" t="str">
        <f t="shared" si="974"/>
        <v>-0.00473332754084919-0.00219735431499363i</v>
      </c>
      <c r="AF1897" t="str">
        <f t="shared" si="975"/>
        <v>-4.03793105361163-0.524447356381662i</v>
      </c>
      <c r="AG1897" t="str">
        <f t="shared" si="976"/>
        <v>1.00930845139255-0.0237262512654982i</v>
      </c>
      <c r="AH1897" t="str">
        <f t="shared" si="977"/>
        <v>0.0175206610033916+0.0116622881033553i</v>
      </c>
      <c r="AI1897">
        <f t="shared" si="978"/>
        <v>-33.536134049229624</v>
      </c>
      <c r="AJ1897">
        <f t="shared" si="979"/>
        <v>33.648950947754436</v>
      </c>
      <c r="AK1897"/>
      <c r="AL1897"/>
      <c r="AM1897"/>
      <c r="AN1897"/>
    </row>
    <row r="1898" spans="1:40" x14ac:dyDescent="0.35">
      <c r="A1898"/>
      <c r="B1898">
        <f t="shared" si="945"/>
        <v>176400</v>
      </c>
      <c r="C1898" s="237" t="str">
        <f t="shared" si="948"/>
        <v>-6.79784341806324E-07+0.00384255225368357i</v>
      </c>
      <c r="D1898" s="208" t="str">
        <f t="shared" si="949"/>
        <v>-1.64875073139322+0.0294595672782407i</v>
      </c>
      <c r="E1898" t="str">
        <f t="shared" si="950"/>
        <v>36500</v>
      </c>
      <c r="F1898" t="str">
        <f t="shared" si="951"/>
        <v>0.21505376344086</v>
      </c>
      <c r="G1898" t="str">
        <f t="shared" si="946"/>
        <v>0.21505376344086</v>
      </c>
      <c r="H1898" t="str">
        <f t="shared" si="952"/>
        <v>2.38932844606351+0.553646742464063i</v>
      </c>
      <c r="I1898" t="str">
        <f t="shared" si="953"/>
        <v>692.721180116549i</v>
      </c>
      <c r="J1898" t="str">
        <f t="shared" si="947"/>
        <v>-648.542060545963+151.545227131737i</v>
      </c>
      <c r="K1898" t="str">
        <f t="shared" si="954"/>
        <v>0.236665994866334-1.01281877942845i</v>
      </c>
      <c r="L1898" t="str">
        <f t="shared" si="955"/>
        <v>0.0733462714133098-0.266500826500213i</v>
      </c>
      <c r="M1898" t="str">
        <f t="shared" si="956"/>
        <v>0.310012266279644-1.27931960592866i</v>
      </c>
      <c r="N1898" t="str">
        <f t="shared" si="957"/>
        <v>-2.2002892313021i</v>
      </c>
      <c r="O1898" t="str">
        <f t="shared" si="958"/>
        <v>-0.58873493510425-0.808326157060252i</v>
      </c>
      <c r="P1898" t="str">
        <f t="shared" si="959"/>
        <v>1.58873493510425+0.808326157060252i</v>
      </c>
      <c r="Q1898" t="str">
        <f t="shared" si="960"/>
        <v>-1.58873493510425+1.39196307424185i</v>
      </c>
      <c r="R1898" t="str">
        <f t="shared" si="961"/>
        <v>-0.313543576949638-0.783495856253816i</v>
      </c>
      <c r="S1898" t="str">
        <f t="shared" si="962"/>
        <v>0.245680899390055i</v>
      </c>
      <c r="T1898" t="str">
        <f t="shared" si="963"/>
        <v>0.192489966632819-0.077031667982962i</v>
      </c>
      <c r="U1898" t="str">
        <f t="shared" si="964"/>
        <v>0.0000499999999999998-0.000805570452157712i</v>
      </c>
      <c r="V1898" t="str">
        <f t="shared" si="965"/>
        <v>0.00002-0.00902238906416639i</v>
      </c>
      <c r="W1898" t="str">
        <f t="shared" si="966"/>
        <v>0.0000422721626030962-0.000739739421725329i</v>
      </c>
      <c r="X1898" t="str">
        <f t="shared" si="967"/>
        <v>0.0000449975303202204-0.00073941670577395i</v>
      </c>
      <c r="Y1898" t="str">
        <f t="shared" si="968"/>
        <v>0.009+0.886683110549183i</v>
      </c>
      <c r="Z1898" t="str">
        <f t="shared" si="969"/>
        <v>-0.0100080440138299-0.000711662718085234i</v>
      </c>
      <c r="AA1898" t="str">
        <f t="shared" si="970"/>
        <v>0.138271346132408-13.5434671744912i</v>
      </c>
      <c r="AB1898" t="str">
        <f t="shared" si="971"/>
        <v>0.579041193413794-0.23172381262133i</v>
      </c>
      <c r="AC1898" t="str">
        <f t="shared" si="972"/>
        <v>0.883061055992473-0.812615975676294i</v>
      </c>
      <c r="AD1898" t="str">
        <f t="shared" si="973"/>
        <v>0.485807244828384+0.184642856254425i</v>
      </c>
      <c r="AE1898" t="str">
        <f t="shared" si="974"/>
        <v>-0.00473057685152286-0.00219364473655362i</v>
      </c>
      <c r="AF1898" t="str">
        <f t="shared" si="975"/>
        <v>-4.03807917745673-0.524187175185822i</v>
      </c>
      <c r="AG1898" t="str">
        <f t="shared" si="976"/>
        <v>1.00929571721749-0.0237254208389742i</v>
      </c>
      <c r="AH1898" t="str">
        <f t="shared" si="977"/>
        <v>0.0175134785785492+0.011645084091159i</v>
      </c>
      <c r="AI1898">
        <f t="shared" si="978"/>
        <v>-33.542536876736328</v>
      </c>
      <c r="AJ1898">
        <f t="shared" si="979"/>
        <v>33.620777556504429</v>
      </c>
      <c r="AK1898"/>
      <c r="AL1898"/>
      <c r="AM1898"/>
      <c r="AN1898"/>
    </row>
    <row r="1899" spans="1:40" x14ac:dyDescent="0.35">
      <c r="A1899"/>
      <c r="B1899">
        <f t="shared" si="945"/>
        <v>176500</v>
      </c>
      <c r="C1899" s="237" t="str">
        <f t="shared" si="948"/>
        <v>-6.79014266172227E-07+0.00384037517038988i</v>
      </c>
      <c r="D1899" s="208" t="str">
        <f t="shared" si="949"/>
        <v>-1.6487507254893+0.0294428763063224i</v>
      </c>
      <c r="E1899" t="str">
        <f t="shared" si="950"/>
        <v>36500</v>
      </c>
      <c r="F1899" t="str">
        <f t="shared" si="951"/>
        <v>0.21505376344086</v>
      </c>
      <c r="G1899" t="str">
        <f t="shared" si="946"/>
        <v>0.21505376344086</v>
      </c>
      <c r="H1899" t="str">
        <f t="shared" si="952"/>
        <v>2.38947634393402+0.553370107035767i</v>
      </c>
      <c r="I1899" t="str">
        <f t="shared" si="953"/>
        <v>693.113879198248i</v>
      </c>
      <c r="J1899" t="str">
        <f t="shared" si="947"/>
        <v>-649.278711533613+151.631137124443i</v>
      </c>
      <c r="K1899" t="str">
        <f t="shared" si="954"/>
        <v>0.236410976889912-1.01230273266045i</v>
      </c>
      <c r="L1899" t="str">
        <f t="shared" si="955"/>
        <v>0.0732690273279228-0.26637108157795i</v>
      </c>
      <c r="M1899" t="str">
        <f t="shared" si="956"/>
        <v>0.309680004217835-1.2786738142384i</v>
      </c>
      <c r="N1899" t="str">
        <f t="shared" si="957"/>
        <v>-2.20153656079831i</v>
      </c>
      <c r="O1899" t="str">
        <f t="shared" si="958"/>
        <v>-0.58974272591513-0.807591181991353i</v>
      </c>
      <c r="P1899" t="str">
        <f t="shared" si="959"/>
        <v>1.58974272591513+0.807591181991353i</v>
      </c>
      <c r="Q1899" t="str">
        <f t="shared" si="960"/>
        <v>-1.58974272591513+1.39394537880696i</v>
      </c>
      <c r="R1899" t="str">
        <f t="shared" si="961"/>
        <v>-0.313518858874281-0.782906143364504i</v>
      </c>
      <c r="S1899" t="str">
        <f t="shared" si="962"/>
        <v>0.24582017427633i</v>
      </c>
      <c r="T1899" t="str">
        <f t="shared" si="963"/>
        <v>0.192454124603872-0.0770692605273919i</v>
      </c>
      <c r="U1899" t="str">
        <f t="shared" si="964"/>
        <v>0.00005-0.000805114038303801i</v>
      </c>
      <c r="V1899" t="str">
        <f t="shared" si="965"/>
        <v>0.00002-0.00901727722900254i</v>
      </c>
      <c r="W1899" t="str">
        <f t="shared" si="966"/>
        <v>0.0000422721609930084-0.000739320531832991i</v>
      </c>
      <c r="X1899" t="str">
        <f t="shared" si="967"/>
        <v>0.0000449944329426156-0.000738998010078249i</v>
      </c>
      <c r="Y1899" t="str">
        <f t="shared" si="968"/>
        <v>0.009+0.887185765373758i</v>
      </c>
      <c r="Z1899" t="str">
        <f t="shared" si="969"/>
        <v>-0.00999670204834939-0.000711101143231853i</v>
      </c>
      <c r="AA1899" t="str">
        <f t="shared" si="970"/>
        <v>0.138114417062621-13.5357826297356i</v>
      </c>
      <c r="AB1899" t="str">
        <f t="shared" si="971"/>
        <v>0.578933374748858-0.231836897122153i</v>
      </c>
      <c r="AC1899" t="str">
        <f t="shared" si="972"/>
        <v>0.882840320409693-0.812062197758669i</v>
      </c>
      <c r="AD1899" t="str">
        <f t="shared" si="973"/>
        <v>0.486062280687146+0.184490788441399i</v>
      </c>
      <c r="AE1899" t="str">
        <f t="shared" si="974"/>
        <v>-0.00472782818639415-0.00218993888619224i</v>
      </c>
      <c r="AF1899" t="str">
        <f t="shared" si="975"/>
        <v>-4.03822706942332-0.523927230729445i</v>
      </c>
      <c r="AG1899" t="str">
        <f t="shared" si="976"/>
        <v>1.00928298109347-0.0237245841882686i</v>
      </c>
      <c r="AH1899" t="str">
        <f t="shared" si="977"/>
        <v>0.0175062975074197+0.0116278965052906i</v>
      </c>
      <c r="AI1899">
        <f t="shared" si="978"/>
        <v>-33.548938100545669</v>
      </c>
      <c r="AJ1899">
        <f t="shared" si="979"/>
        <v>33.592597851638885</v>
      </c>
      <c r="AK1899"/>
      <c r="AL1899"/>
      <c r="AM1899"/>
      <c r="AN1899"/>
    </row>
    <row r="1900" spans="1:40" x14ac:dyDescent="0.35">
      <c r="A1900"/>
      <c r="B1900">
        <f t="shared" si="945"/>
        <v>176600</v>
      </c>
      <c r="C1900" s="237" t="str">
        <f t="shared" si="948"/>
        <v>-6.78245498336918E-07+0.00383820055264896i</v>
      </c>
      <c r="D1900" s="208" t="str">
        <f t="shared" si="949"/>
        <v>-1.64875071959541+0.0294262042369754i</v>
      </c>
      <c r="E1900" t="str">
        <f t="shared" si="950"/>
        <v>36500</v>
      </c>
      <c r="F1900" t="str">
        <f t="shared" si="951"/>
        <v>0.21505376344086</v>
      </c>
      <c r="G1900" t="str">
        <f t="shared" si="946"/>
        <v>0.21505376344086</v>
      </c>
      <c r="H1900" t="str">
        <f t="shared" si="952"/>
        <v>2.389624010389+0.553093726965757i</v>
      </c>
      <c r="I1900" t="str">
        <f t="shared" si="953"/>
        <v>693.506578279947i</v>
      </c>
      <c r="J1900" t="str">
        <f t="shared" si="947"/>
        <v>-650.015780005529+151.717047117147i</v>
      </c>
      <c r="K1900" t="str">
        <f t="shared" si="954"/>
        <v>0.236156363846043-1.01178717860312i</v>
      </c>
      <c r="L1900" t="str">
        <f t="shared" si="955"/>
        <v>0.0731919021307882-0.266241450908848i</v>
      </c>
      <c r="M1900" t="str">
        <f t="shared" si="956"/>
        <v>0.309348265976831-1.27802862951197i</v>
      </c>
      <c r="N1900" t="str">
        <f t="shared" si="957"/>
        <v>-2.20278389029451i</v>
      </c>
      <c r="O1900" t="str">
        <f t="shared" si="958"/>
        <v>-0.590749599186182-0.806854950447331i</v>
      </c>
      <c r="P1900" t="str">
        <f t="shared" si="959"/>
        <v>1.59074959918618+0.806854950447331i</v>
      </c>
      <c r="Q1900" t="str">
        <f t="shared" si="960"/>
        <v>-1.59074959918618+1.39592893984718i</v>
      </c>
      <c r="R1900" t="str">
        <f t="shared" si="961"/>
        <v>-0.313494121243549-0.782317007906101i</v>
      </c>
      <c r="S1900" t="str">
        <f t="shared" si="962"/>
        <v>0.245959449162606i</v>
      </c>
      <c r="T1900" t="str">
        <f t="shared" si="963"/>
        <v>0.192418260335123-0.0771068413767785i</v>
      </c>
      <c r="U1900" t="str">
        <f t="shared" si="964"/>
        <v>0.0000500000000000002-0.000804658141339872i</v>
      </c>
      <c r="V1900" t="str">
        <f t="shared" si="965"/>
        <v>0.00002-0.00901217118300657i</v>
      </c>
      <c r="W1900" t="str">
        <f t="shared" si="966"/>
        <v>0.0000422721593820084-0.000738902116462586i</v>
      </c>
      <c r="X1900" t="str">
        <f t="shared" si="967"/>
        <v>0.000044991340821464-0.000738579788665094i</v>
      </c>
      <c r="Y1900" t="str">
        <f t="shared" si="968"/>
        <v>0.009+0.887688420198332i</v>
      </c>
      <c r="Z1900" t="str">
        <f t="shared" si="969"/>
        <v>-0.00998537936199283-0.000710540473664808i</v>
      </c>
      <c r="AA1900" t="str">
        <f t="shared" si="970"/>
        <v>0.137957755162704-13.5281068067582i</v>
      </c>
      <c r="AB1900" t="str">
        <f t="shared" si="971"/>
        <v>0.578825489182973-0.23194994644238i</v>
      </c>
      <c r="AC1900" t="str">
        <f t="shared" si="972"/>
        <v>0.882619989214814-0.81150886039248i</v>
      </c>
      <c r="AD1900" t="str">
        <f t="shared" si="973"/>
        <v>0.486317169214446+0.184338387215626i</v>
      </c>
      <c r="AE1900" t="str">
        <f t="shared" si="974"/>
        <v>-0.00472508153988989-0.00218623675909091i</v>
      </c>
      <c r="AF1900" t="str">
        <f t="shared" si="975"/>
        <v>-4.03837472998441-0.523667522728782i</v>
      </c>
      <c r="AG1900" t="str">
        <f t="shared" si="976"/>
        <v>1.0092702430292-0.0237237413031499i</v>
      </c>
      <c r="AH1900" t="str">
        <f t="shared" si="977"/>
        <v>0.0174991177815123+0.0116107253241433i</v>
      </c>
      <c r="AI1900">
        <f t="shared" si="978"/>
        <v>-33.555337724735885</v>
      </c>
      <c r="AJ1900">
        <f t="shared" si="979"/>
        <v>33.564411837656699</v>
      </c>
      <c r="AK1900"/>
      <c r="AL1900"/>
      <c r="AM1900"/>
      <c r="AN1900"/>
    </row>
    <row r="1901" spans="1:40" x14ac:dyDescent="0.35">
      <c r="A1901"/>
      <c r="B1901">
        <f t="shared" si="945"/>
        <v>176700</v>
      </c>
      <c r="C1901" s="237" t="str">
        <f t="shared" si="948"/>
        <v>-6.77478035340727E-07+0.00383602839627477i</v>
      </c>
      <c r="D1901" s="208" t="str">
        <f t="shared" si="949"/>
        <v>-1.64875071371153+0.0294095510381066i</v>
      </c>
      <c r="E1901" t="str">
        <f t="shared" si="950"/>
        <v>36500</v>
      </c>
      <c r="F1901" t="str">
        <f t="shared" si="951"/>
        <v>0.21505376344086</v>
      </c>
      <c r="G1901" t="str">
        <f t="shared" si="946"/>
        <v>0.21505376344086</v>
      </c>
      <c r="H1901" t="str">
        <f t="shared" si="952"/>
        <v>2.38977144590027+0.552817601938534i</v>
      </c>
      <c r="I1901" t="str">
        <f t="shared" si="953"/>
        <v>693.899277361646i</v>
      </c>
      <c r="J1901" t="str">
        <f t="shared" si="947"/>
        <v>-650.753265961712+151.802957109852i</v>
      </c>
      <c r="K1901" t="str">
        <f t="shared" si="954"/>
        <v>0.235902154893275-1.01127211661045i</v>
      </c>
      <c r="L1901" t="str">
        <f t="shared" si="955"/>
        <v>0.0731148955846713-0.266111934364111i</v>
      </c>
      <c r="M1901" t="str">
        <f t="shared" si="956"/>
        <v>0.309017050477946-1.27738405097456i</v>
      </c>
      <c r="N1901" t="str">
        <f t="shared" si="957"/>
        <v>-2.20403121979071i</v>
      </c>
      <c r="O1901" t="str">
        <f t="shared" si="958"/>
        <v>-0.59175555335089-0.80611746357363i</v>
      </c>
      <c r="P1901" t="str">
        <f t="shared" si="959"/>
        <v>1.59175555335089+0.80611746357363i</v>
      </c>
      <c r="Q1901" t="str">
        <f t="shared" si="960"/>
        <v>-1.59175555335089+1.39791375621708i</v>
      </c>
      <c r="R1901" t="str">
        <f t="shared" si="961"/>
        <v>-0.313469364046628-0.781728448886228i</v>
      </c>
      <c r="S1901" t="str">
        <f t="shared" si="962"/>
        <v>0.246098724048881i</v>
      </c>
      <c r="T1901" t="str">
        <f t="shared" si="963"/>
        <v>0.192382373823612-0.0771444105202893i</v>
      </c>
      <c r="U1901" t="str">
        <f t="shared" si="964"/>
        <v>0.0000499999999999999-0.000804202760388346i</v>
      </c>
      <c r="V1901" t="str">
        <f t="shared" si="965"/>
        <v>0.00002-0.00900707091634951i</v>
      </c>
      <c r="W1901" t="str">
        <f t="shared" si="966"/>
        <v>0.0000422721577700957-0.000738484174808465i</v>
      </c>
      <c r="X1901" t="str">
        <f t="shared" si="967"/>
        <v>0.0000449882539448674-0.000738162040729285i</v>
      </c>
      <c r="Y1901" t="str">
        <f t="shared" si="968"/>
        <v>0.009+0.888191075022906i</v>
      </c>
      <c r="Z1901" t="str">
        <f t="shared" si="969"/>
        <v>-0.00997407591108071-0.000709980707236399i</v>
      </c>
      <c r="AA1901" t="str">
        <f t="shared" si="970"/>
        <v>0.137801359826156-13.5204396907084i</v>
      </c>
      <c r="AB1901" t="str">
        <f t="shared" si="971"/>
        <v>0.578717536707235-0.232062960549425i</v>
      </c>
      <c r="AC1901" t="str">
        <f t="shared" si="972"/>
        <v>0.882400061625358-0.81095596300327i</v>
      </c>
      <c r="AD1901" t="str">
        <f t="shared" si="973"/>
        <v>0.486571909987426+0.184185652690687i</v>
      </c>
      <c r="AE1901" t="str">
        <f t="shared" si="974"/>
        <v>-0.00472233690645399-0.0021825383504431i</v>
      </c>
      <c r="AF1901" t="str">
        <f t="shared" si="975"/>
        <v>-4.0385221596118-0.523408050900427i</v>
      </c>
      <c r="AG1901" t="str">
        <f t="shared" si="976"/>
        <v>1.00925750303341-0.0237228921734111i</v>
      </c>
      <c r="AH1901" t="str">
        <f t="shared" si="977"/>
        <v>0.0174919393923641+0.0115935705261642i</v>
      </c>
      <c r="AI1901">
        <f t="shared" si="978"/>
        <v>-33.561735753380461</v>
      </c>
      <c r="AJ1901">
        <f t="shared" si="979"/>
        <v>33.536219519044863</v>
      </c>
      <c r="AK1901"/>
      <c r="AL1901"/>
      <c r="AM1901"/>
      <c r="AN1901"/>
    </row>
    <row r="1902" spans="1:40" x14ac:dyDescent="0.35">
      <c r="A1902"/>
      <c r="B1902">
        <f t="shared" si="945"/>
        <v>176800</v>
      </c>
      <c r="C1902" s="237" t="str">
        <f t="shared" si="948"/>
        <v>-6.7671187423239E-07+0.00383385869709085i</v>
      </c>
      <c r="D1902" s="208" t="str">
        <f t="shared" si="949"/>
        <v>-1.64875070783763+0.0293929166776965i</v>
      </c>
      <c r="E1902" t="str">
        <f t="shared" si="950"/>
        <v>36500</v>
      </c>
      <c r="F1902" t="str">
        <f t="shared" si="951"/>
        <v>0.21505376344086</v>
      </c>
      <c r="G1902" t="str">
        <f t="shared" si="946"/>
        <v>0.21505376344086</v>
      </c>
      <c r="H1902" t="str">
        <f t="shared" si="952"/>
        <v>2.38991865093847+0.552541731639026i</v>
      </c>
      <c r="I1902" t="str">
        <f t="shared" si="953"/>
        <v>694.291976443344i</v>
      </c>
      <c r="J1902" t="str">
        <f t="shared" si="947"/>
        <v>-651.49116940216+151.888867102558i</v>
      </c>
      <c r="K1902" t="str">
        <f t="shared" si="954"/>
        <v>0.235648349192294-1.01075754603736i</v>
      </c>
      <c r="L1902" t="str">
        <f t="shared" si="955"/>
        <v>0.0730380074529098-0.265982531815074i</v>
      </c>
      <c r="M1902" t="str">
        <f t="shared" si="956"/>
        <v>0.308686356645204-1.27674007785243i</v>
      </c>
      <c r="N1902" t="str">
        <f t="shared" si="957"/>
        <v>-2.20527854928692i</v>
      </c>
      <c r="O1902" t="str">
        <f t="shared" si="958"/>
        <v>-0.592760586844166-0.805378722517649i</v>
      </c>
      <c r="P1902" t="str">
        <f t="shared" si="959"/>
        <v>1.59276058684417+0.805378722517649i</v>
      </c>
      <c r="Q1902" t="str">
        <f t="shared" si="960"/>
        <v>-1.59276058684417+1.39989982676927i</v>
      </c>
      <c r="R1902" t="str">
        <f t="shared" si="961"/>
        <v>-0.313444587272691-0.781140465314753i</v>
      </c>
      <c r="S1902" t="str">
        <f t="shared" si="962"/>
        <v>0.246237998935157i</v>
      </c>
      <c r="T1902" t="str">
        <f t="shared" si="963"/>
        <v>0.192346465066382-0.0771819679470836i</v>
      </c>
      <c r="U1902" t="str">
        <f t="shared" si="964"/>
        <v>0.0000500000000000001-0.000803747894573649i</v>
      </c>
      <c r="V1902" t="str">
        <f t="shared" si="965"/>
        <v>0.00002-0.00900197641922486i</v>
      </c>
      <c r="W1902" t="str">
        <f t="shared" si="966"/>
        <v>0.000042272156157271-0.000738066706066824i</v>
      </c>
      <c r="X1902" t="str">
        <f t="shared" si="967"/>
        <v>0.0000449851723009628-0.000737744765467466i</v>
      </c>
      <c r="Y1902" t="str">
        <f t="shared" si="968"/>
        <v>0.009+0.888693729847481i</v>
      </c>
      <c r="Z1902" t="str">
        <f t="shared" si="969"/>
        <v>-0.00996279165205748-0.000709421841805543i</v>
      </c>
      <c r="AA1902" t="str">
        <f t="shared" si="970"/>
        <v>0.137645230448199-13.5127812667689i</v>
      </c>
      <c r="AB1902" t="str">
        <f t="shared" si="971"/>
        <v>0.578609517312748-0.232175939410676i</v>
      </c>
      <c r="AC1902" t="str">
        <f t="shared" si="972"/>
        <v>0.882180536860865-0.810403505017394i</v>
      </c>
      <c r="AD1902" t="str">
        <f t="shared" si="973"/>
        <v>0.486826502583253+0.184032584980683i</v>
      </c>
      <c r="AE1902" t="str">
        <f t="shared" si="974"/>
        <v>-0.00471959428054754-0.00217884365545447i</v>
      </c>
      <c r="AF1902" t="str">
        <f t="shared" si="975"/>
        <v>-4.0386693587761-0.523148814961329i</v>
      </c>
      <c r="AG1902" t="str">
        <f t="shared" si="976"/>
        <v>1.00924476111484-0.0237220367888683i</v>
      </c>
      <c r="AH1902" t="str">
        <f t="shared" si="977"/>
        <v>0.0174847623315411+0.011576432089855i</v>
      </c>
      <c r="AI1902">
        <f t="shared" si="978"/>
        <v>-33.56813219054758</v>
      </c>
      <c r="AJ1902">
        <f t="shared" si="979"/>
        <v>33.508020900278858</v>
      </c>
      <c r="AK1902"/>
      <c r="AL1902"/>
      <c r="AM1902"/>
      <c r="AN1902"/>
    </row>
    <row r="1903" spans="1:40" x14ac:dyDescent="0.35">
      <c r="A1903"/>
      <c r="B1903">
        <f t="shared" si="945"/>
        <v>176900</v>
      </c>
      <c r="C1903" s="237" t="str">
        <f t="shared" si="948"/>
        <v>-6.75947012068944E-07+0.00383169145093009i</v>
      </c>
      <c r="D1903" s="208" t="str">
        <f t="shared" si="949"/>
        <v>-1.64875070197369+0.0293763011237974i</v>
      </c>
      <c r="E1903" t="str">
        <f t="shared" si="950"/>
        <v>36500</v>
      </c>
      <c r="F1903" t="str">
        <f t="shared" si="951"/>
        <v>0.21505376344086</v>
      </c>
      <c r="G1903" t="str">
        <f t="shared" si="946"/>
        <v>0.21505376344086</v>
      </c>
      <c r="H1903" t="str">
        <f t="shared" si="952"/>
        <v>2.39006562597308+0.55226611575257i</v>
      </c>
      <c r="I1903" t="str">
        <f t="shared" si="953"/>
        <v>694.684675525043i</v>
      </c>
      <c r="J1903" t="str">
        <f t="shared" si="947"/>
        <v>-652.229490326875+151.974777095263i</v>
      </c>
      <c r="K1903" t="str">
        <f t="shared" si="954"/>
        <v>0.235394945905918-1.0102434662398i</v>
      </c>
      <c r="L1903" t="str">
        <f t="shared" si="955"/>
        <v>0.0729612374994146-0.265853243133208i</v>
      </c>
      <c r="M1903" t="str">
        <f t="shared" si="956"/>
        <v>0.308356183405333-1.27609670937301i</v>
      </c>
      <c r="N1903" t="str">
        <f t="shared" si="957"/>
        <v>-2.20652587878312i</v>
      </c>
      <c r="O1903" t="str">
        <f t="shared" si="958"/>
        <v>-0.593764698102333-0.804638728428756i</v>
      </c>
      <c r="P1903" t="str">
        <f t="shared" si="959"/>
        <v>1.59376469810233+0.804638728428756i</v>
      </c>
      <c r="Q1903" t="str">
        <f t="shared" si="960"/>
        <v>-1.59376469810233+1.40188715035436i</v>
      </c>
      <c r="R1903" t="str">
        <f t="shared" si="961"/>
        <v>-0.313419790910898-0.780553056203796i</v>
      </c>
      <c r="S1903" t="str">
        <f t="shared" si="962"/>
        <v>0.246377273821432i</v>
      </c>
      <c r="T1903" t="str">
        <f t="shared" si="963"/>
        <v>0.192310534060478-0.0772195136463103i</v>
      </c>
      <c r="U1903" t="str">
        <f t="shared" si="964"/>
        <v>0.0000499999999999998-0.000803293543022162i</v>
      </c>
      <c r="V1903" t="str">
        <f t="shared" si="965"/>
        <v>0.00002-0.00899688768184823i</v>
      </c>
      <c r="W1903" t="str">
        <f t="shared" si="966"/>
        <v>0.0000422721545435336-0.00073764970943565i</v>
      </c>
      <c r="X1903" t="str">
        <f t="shared" si="967"/>
        <v>0.0000449820958779186-0.000737327962078066i</v>
      </c>
      <c r="Y1903" t="str">
        <f t="shared" si="968"/>
        <v>0.009+0.889196384672055i</v>
      </c>
      <c r="Z1903" t="str">
        <f t="shared" si="969"/>
        <v>-0.00995152654149038-0.000708863875237691i</v>
      </c>
      <c r="AA1903" t="str">
        <f t="shared" si="970"/>
        <v>0.137489366425769-13.5051315201564i</v>
      </c>
      <c r="AB1903" t="str">
        <f t="shared" si="971"/>
        <v>0.578501430990624-0.232288882993493i</v>
      </c>
      <c r="AC1903" t="str">
        <f t="shared" si="972"/>
        <v>0.881961414142864-0.809851485862074i</v>
      </c>
      <c r="AD1903" t="str">
        <f t="shared" si="973"/>
        <v>0.487080946579094+0.183879184200254i</v>
      </c>
      <c r="AE1903" t="str">
        <f t="shared" si="974"/>
        <v>-0.00471685365664839-0.00217515266934293i</v>
      </c>
      <c r="AF1903" t="str">
        <f t="shared" si="975"/>
        <v>-4.03881632794677-0.522889814628773i</v>
      </c>
      <c r="AG1903" t="str">
        <f t="shared" si="976"/>
        <v>1.00923201728222-0.0237211751393617i</v>
      </c>
      <c r="AH1903" t="str">
        <f t="shared" si="977"/>
        <v>0.0174775865906362+0.011559309993772i</v>
      </c>
      <c r="AI1903">
        <f t="shared" si="978"/>
        <v>-33.574527040300794</v>
      </c>
      <c r="AJ1903">
        <f t="shared" si="979"/>
        <v>33.479815985825887</v>
      </c>
      <c r="AK1903"/>
      <c r="AL1903"/>
      <c r="AM1903"/>
      <c r="AN1903"/>
    </row>
    <row r="1904" spans="1:40" x14ac:dyDescent="0.35">
      <c r="A1904"/>
      <c r="B1904">
        <f t="shared" si="945"/>
        <v>177000</v>
      </c>
      <c r="C1904" s="237" t="str">
        <f t="shared" si="948"/>
        <v>-6.7518344591575E-07+0.00382952665363482i</v>
      </c>
      <c r="D1904" s="208" t="str">
        <f t="shared" si="949"/>
        <v>-1.64875069611968+0.0293597043445336i</v>
      </c>
      <c r="E1904" t="str">
        <f t="shared" si="950"/>
        <v>36500</v>
      </c>
      <c r="F1904" t="str">
        <f t="shared" si="951"/>
        <v>0.21505376344086</v>
      </c>
      <c r="G1904" t="str">
        <f t="shared" si="946"/>
        <v>0.21505376344086</v>
      </c>
      <c r="H1904" t="str">
        <f t="shared" si="952"/>
        <v>2.39021237147242+0.551990753964931i</v>
      </c>
      <c r="I1904" t="str">
        <f t="shared" si="953"/>
        <v>695.077374606742i</v>
      </c>
      <c r="J1904" t="str">
        <f t="shared" si="947"/>
        <v>-652.968228735856+152.060687087967i</v>
      </c>
      <c r="K1904" t="str">
        <f t="shared" si="954"/>
        <v>0.235141944199097-1.00972987657465i</v>
      </c>
      <c r="L1904" t="str">
        <f t="shared" si="955"/>
        <v>0.0728845854886667-0.265724068190118i</v>
      </c>
      <c r="M1904" t="str">
        <f t="shared" si="956"/>
        <v>0.308026529687764-1.27545394476477i</v>
      </c>
      <c r="N1904" t="str">
        <f t="shared" si="957"/>
        <v>-2.20777320827932i</v>
      </c>
      <c r="O1904" t="str">
        <f t="shared" si="958"/>
        <v>-0.594767885563171-0.803897482458252i</v>
      </c>
      <c r="P1904" t="str">
        <f t="shared" si="959"/>
        <v>1.59476788556317+0.803897482458252i</v>
      </c>
      <c r="Q1904" t="str">
        <f t="shared" si="960"/>
        <v>-1.59476788556317+1.40387572582107i</v>
      </c>
      <c r="R1904" t="str">
        <f t="shared" si="961"/>
        <v>-0.313394974950409-0.779966220567691i</v>
      </c>
      <c r="S1904" t="str">
        <f t="shared" si="962"/>
        <v>0.246516548707708i</v>
      </c>
      <c r="T1904" t="str">
        <f t="shared" si="963"/>
        <v>0.192274580802942-0.0772570476071134i</v>
      </c>
      <c r="U1904" t="str">
        <f t="shared" si="964"/>
        <v>0.0000500000000000001-0.000802839704862265i</v>
      </c>
      <c r="V1904" t="str">
        <f t="shared" si="965"/>
        <v>0.00002-0.00899180469445734i</v>
      </c>
      <c r="W1904" t="str">
        <f t="shared" si="966"/>
        <v>0.0000422721529288843-0.000737233184114769i</v>
      </c>
      <c r="X1904" t="str">
        <f t="shared" si="967"/>
        <v>0.0000449790246639392-0.000736911629761371i</v>
      </c>
      <c r="Y1904" t="str">
        <f t="shared" si="968"/>
        <v>0.009+0.889699039496629i</v>
      </c>
      <c r="Z1904" t="str">
        <f t="shared" si="969"/>
        <v>-0.00994028053607016-0.000708306805404874i</v>
      </c>
      <c r="AA1904" t="str">
        <f t="shared" si="970"/>
        <v>0.137333767157512-13.4974904361208i</v>
      </c>
      <c r="AB1904" t="str">
        <f t="shared" si="971"/>
        <v>0.578393277731963-0.232401791265218i</v>
      </c>
      <c r="AC1904" t="str">
        <f t="shared" si="972"/>
        <v>0.881742692694887-0.809299904965303i</v>
      </c>
      <c r="AD1904" t="str">
        <f t="shared" si="973"/>
        <v>0.487335241552151+0.183725450464536i</v>
      </c>
      <c r="AE1904" t="str">
        <f t="shared" si="974"/>
        <v>-0.00471411502925177-0.00217146538733836i</v>
      </c>
      <c r="AF1904" t="str">
        <f t="shared" si="975"/>
        <v>-4.0389630675921-0.522631049620397i</v>
      </c>
      <c r="AG1904" t="str">
        <f t="shared" si="976"/>
        <v>1.00921927154429-0.0237203072147552i</v>
      </c>
      <c r="AH1904" t="str">
        <f t="shared" si="977"/>
        <v>0.0174704121612728+0.0115422042165254i</v>
      </c>
      <c r="AI1904">
        <f t="shared" si="978"/>
        <v>-33.580920306697848</v>
      </c>
      <c r="AJ1904">
        <f t="shared" si="979"/>
        <v>33.451604780138119</v>
      </c>
      <c r="AK1904"/>
      <c r="AL1904"/>
      <c r="AM1904"/>
      <c r="AN1904"/>
    </row>
    <row r="1905" spans="1:40" x14ac:dyDescent="0.35">
      <c r="A1905"/>
      <c r="B1905">
        <f t="shared" si="945"/>
        <v>177100</v>
      </c>
      <c r="C1905" s="237" t="str">
        <f t="shared" si="948"/>
        <v>-6.74421172846451E-07+0.00382736430105676i</v>
      </c>
      <c r="D1905" s="208" t="str">
        <f t="shared" si="949"/>
        <v>-1.64875069027559+0.0293431263081018i</v>
      </c>
      <c r="E1905" t="str">
        <f t="shared" si="950"/>
        <v>36500</v>
      </c>
      <c r="F1905" t="str">
        <f t="shared" si="951"/>
        <v>0.21505376344086</v>
      </c>
      <c r="G1905" t="str">
        <f t="shared" si="946"/>
        <v>0.21505376344086</v>
      </c>
      <c r="H1905" t="str">
        <f t="shared" si="952"/>
        <v>2.39035888790365+0.551715645962297i</v>
      </c>
      <c r="I1905" t="str">
        <f t="shared" si="953"/>
        <v>695.47007368844i</v>
      </c>
      <c r="J1905" t="str">
        <f t="shared" si="947"/>
        <v>-653.707384629103+152.146597080673i</v>
      </c>
      <c r="K1905" t="str">
        <f t="shared" si="954"/>
        <v>0.23488934323891-1.0092167763998i</v>
      </c>
      <c r="L1905" t="str">
        <f t="shared" si="955"/>
        <v>0.0728080511857147-0.265595006857543i</v>
      </c>
      <c r="M1905" t="str">
        <f t="shared" si="956"/>
        <v>0.307697394424625-1.27481178325734i</v>
      </c>
      <c r="N1905" t="str">
        <f t="shared" si="957"/>
        <v>-2.20902053777553i</v>
      </c>
      <c r="O1905" t="str">
        <f t="shared" si="958"/>
        <v>-0.595770147665899-0.803154985759382i</v>
      </c>
      <c r="P1905" t="str">
        <f t="shared" si="959"/>
        <v>1.5957701476659+0.803154985759382i</v>
      </c>
      <c r="Q1905" t="str">
        <f t="shared" si="960"/>
        <v>-1.5957701476659+1.40586555201615i</v>
      </c>
      <c r="R1905" t="str">
        <f t="shared" si="961"/>
        <v>-0.313370139380368-0.779379957422998i</v>
      </c>
      <c r="S1905" t="str">
        <f t="shared" si="962"/>
        <v>0.246655823593983i</v>
      </c>
      <c r="T1905" t="str">
        <f t="shared" si="963"/>
        <v>0.192238605290813-0.0772945698186259i</v>
      </c>
      <c r="U1905" t="str">
        <f t="shared" si="964"/>
        <v>0.0000499999999999998-0.000802386379224282i</v>
      </c>
      <c r="V1905" t="str">
        <f t="shared" si="965"/>
        <v>0.00002-0.00898672744731203i</v>
      </c>
      <c r="W1905" t="str">
        <f t="shared" si="966"/>
        <v>0.0000422721513133224-0.00073681712930579i</v>
      </c>
      <c r="X1905" t="str">
        <f t="shared" si="967"/>
        <v>0.0000449759586472599-0.000736495767719427i</v>
      </c>
      <c r="Y1905" t="str">
        <f t="shared" si="968"/>
        <v>0.009+0.890201694321204i</v>
      </c>
      <c r="Z1905" t="str">
        <f t="shared" si="969"/>
        <v>-0.00992905359260924-0.000707750630185601i</v>
      </c>
      <c r="AA1905" t="str">
        <f t="shared" si="970"/>
        <v>0.137178432043779-13.4898579999458i</v>
      </c>
      <c r="AB1905" t="str">
        <f t="shared" si="971"/>
        <v>0.57828505752786-0.232514664193162i</v>
      </c>
      <c r="AC1905" t="str">
        <f t="shared" si="972"/>
        <v>0.88152437174245-0.808748761755917i</v>
      </c>
      <c r="AD1905" t="str">
        <f t="shared" si="973"/>
        <v>0.487589387079627+0.183571383889193i</v>
      </c>
      <c r="AE1905" t="str">
        <f t="shared" si="974"/>
        <v>-0.00471137839286949-0.00216778180468266i</v>
      </c>
      <c r="AF1905" t="str">
        <f t="shared" si="975"/>
        <v>-4.03910957817924-0.522372519654195i</v>
      </c>
      <c r="AG1905" t="str">
        <f t="shared" si="976"/>
        <v>1.00920652390981-0.0237194330049366i</v>
      </c>
      <c r="AH1905" t="str">
        <f t="shared" si="977"/>
        <v>0.0174632390351007+0.0115251147367788i</v>
      </c>
      <c r="AI1905">
        <f t="shared" si="978"/>
        <v>-33.587311993792206</v>
      </c>
      <c r="AJ1905">
        <f t="shared" si="979"/>
        <v>33.423387287658002</v>
      </c>
      <c r="AK1905"/>
      <c r="AL1905"/>
      <c r="AM1905"/>
      <c r="AN1905"/>
    </row>
    <row r="1906" spans="1:40" x14ac:dyDescent="0.35">
      <c r="A1906"/>
      <c r="B1906">
        <f t="shared" ref="B1906:B1969" si="980">B1905+100</f>
        <v>177200</v>
      </c>
      <c r="C1906" s="237" t="str">
        <f t="shared" si="948"/>
        <v>-6.73660189942935E-07+0.00382520438905697i</v>
      </c>
      <c r="D1906" s="208" t="str">
        <f t="shared" si="949"/>
        <v>-1.64875068444138+0.0293265669827701i</v>
      </c>
      <c r="E1906" t="str">
        <f t="shared" si="950"/>
        <v>36500</v>
      </c>
      <c r="F1906" t="str">
        <f t="shared" si="951"/>
        <v>0.21505376344086</v>
      </c>
      <c r="G1906" t="str">
        <f t="shared" si="946"/>
        <v>0.21505376344086</v>
      </c>
      <c r="H1906" t="str">
        <f t="shared" si="952"/>
        <v>2.39050517573275+0.551440791431265i</v>
      </c>
      <c r="I1906" t="str">
        <f t="shared" si="953"/>
        <v>695.862772770139i</v>
      </c>
      <c r="J1906" t="str">
        <f t="shared" si="947"/>
        <v>-654.446958006616+152.232507073378i</v>
      </c>
      <c r="K1906" t="str">
        <f t="shared" si="954"/>
        <v>0.234637142194543-1.00870416507407i</v>
      </c>
      <c r="L1906" t="str">
        <f t="shared" si="955"/>
        <v>0.072731634356176-0.265466059007355i</v>
      </c>
      <c r="M1906" t="str">
        <f t="shared" si="956"/>
        <v>0.307368776550719-1.27417022408142i</v>
      </c>
      <c r="N1906" t="str">
        <f t="shared" si="957"/>
        <v>-2.21026786727173i</v>
      </c>
      <c r="O1906" t="str">
        <f t="shared" si="958"/>
        <v>-0.596771482851151-0.802411239487358i</v>
      </c>
      <c r="P1906" t="str">
        <f t="shared" si="959"/>
        <v>1.59677148285115+0.802411239487358i</v>
      </c>
      <c r="Q1906" t="str">
        <f t="shared" si="960"/>
        <v>-1.59677148285115+1.40785662778437i</v>
      </c>
      <c r="R1906" t="str">
        <f t="shared" si="961"/>
        <v>-0.313345284189906-0.778794265788512i</v>
      </c>
      <c r="S1906" t="str">
        <f t="shared" si="962"/>
        <v>0.246795098480259i</v>
      </c>
      <c r="T1906" t="str">
        <f t="shared" si="963"/>
        <v>0.192202607521137-0.0773320802699726i</v>
      </c>
      <c r="U1906" t="str">
        <f t="shared" si="964"/>
        <v>0.00005-0.000801933565240524i</v>
      </c>
      <c r="V1906" t="str">
        <f t="shared" si="965"/>
        <v>0.00002-0.00898165593069389i</v>
      </c>
      <c r="W1906" t="str">
        <f t="shared" si="966"/>
        <v>0.0000422721496968486-0.000736401544212146i</v>
      </c>
      <c r="X1906" t="str">
        <f t="shared" si="967"/>
        <v>0.0000449728978161507-0.000736080375156109i</v>
      </c>
      <c r="Y1906" t="str">
        <f t="shared" si="968"/>
        <v>0.009+0.890704349145778i</v>
      </c>
      <c r="Z1906" t="str">
        <f t="shared" si="969"/>
        <v>-0.00991784566804254-0.000707195347464901i</v>
      </c>
      <c r="AA1906" t="str">
        <f t="shared" si="970"/>
        <v>0.137023360486616-13.4822341969482i</v>
      </c>
      <c r="AB1906" t="str">
        <f t="shared" si="971"/>
        <v>0.578176770369427-0.232627501744611i</v>
      </c>
      <c r="AC1906" t="str">
        <f t="shared" si="972"/>
        <v>0.881306450513065-0.808198055663576i</v>
      </c>
      <c r="AD1906" t="str">
        <f t="shared" si="973"/>
        <v>0.487843382738752+0.183416984590417i</v>
      </c>
      <c r="AE1906" t="str">
        <f t="shared" si="974"/>
        <v>-0.00470864374203038-0.00216410191662988i</v>
      </c>
      <c r="AF1906" t="str">
        <f t="shared" si="975"/>
        <v>-4.03925586017413-0.522114224448495i</v>
      </c>
      <c r="AG1906" t="str">
        <f t="shared" si="976"/>
        <v>1.00919377438754-0.0237185524998173i</v>
      </c>
      <c r="AH1906" t="str">
        <f t="shared" si="977"/>
        <v>0.0174560672037978+0.0115080415332503i</v>
      </c>
      <c r="AI1906">
        <f t="shared" si="978"/>
        <v>-33.593702105632097</v>
      </c>
      <c r="AJ1906">
        <f t="shared" si="979"/>
        <v>33.395163512818435</v>
      </c>
      <c r="AK1906"/>
      <c r="AL1906"/>
      <c r="AM1906"/>
      <c r="AN1906"/>
    </row>
    <row r="1907" spans="1:40" x14ac:dyDescent="0.35">
      <c r="A1907"/>
      <c r="B1907">
        <f t="shared" si="980"/>
        <v>177300</v>
      </c>
      <c r="C1907" s="237" t="str">
        <f t="shared" si="948"/>
        <v>-6.72900494295351E-07+0.00382304691350595i</v>
      </c>
      <c r="D1907" s="208" t="str">
        <f t="shared" si="949"/>
        <v>-1.64875067861705+0.029310026336879i</v>
      </c>
      <c r="E1907" t="str">
        <f t="shared" si="950"/>
        <v>36500</v>
      </c>
      <c r="F1907" t="str">
        <f t="shared" si="951"/>
        <v>0.21505376344086</v>
      </c>
      <c r="G1907" t="str">
        <f t="shared" si="946"/>
        <v>0.21505376344086</v>
      </c>
      <c r="H1907" t="str">
        <f t="shared" si="952"/>
        <v>2.39065123542457+0.551166190058859i</v>
      </c>
      <c r="I1907" t="str">
        <f t="shared" si="953"/>
        <v>696.255471851838i</v>
      </c>
      <c r="J1907" t="str">
        <f t="shared" si="947"/>
        <v>-655.186948868395+152.318417066083i</v>
      </c>
      <c r="K1907" t="str">
        <f t="shared" si="954"/>
        <v>0.2343853402373-1.0081920419573i</v>
      </c>
      <c r="L1907" t="str">
        <f t="shared" si="955"/>
        <v>0.0726553347662319-0.265337224511561i</v>
      </c>
      <c r="M1907" t="str">
        <f t="shared" si="956"/>
        <v>0.307040675003532-1.27352926646886i</v>
      </c>
      <c r="N1907" t="str">
        <f t="shared" si="957"/>
        <v>-2.21151519676793i</v>
      </c>
      <c r="O1907" t="str">
        <f t="shared" si="958"/>
        <v>-0.597771889561027-0.801666244799318i</v>
      </c>
      <c r="P1907" t="str">
        <f t="shared" si="959"/>
        <v>1.59777188956103+0.801666244799318i</v>
      </c>
      <c r="Q1907" t="str">
        <f t="shared" si="960"/>
        <v>-1.59777188956103+1.40984895196861i</v>
      </c>
      <c r="R1907" t="str">
        <f t="shared" si="961"/>
        <v>-0.313320409368149-0.778209144685221i</v>
      </c>
      <c r="S1907" t="str">
        <f t="shared" si="962"/>
        <v>0.246934373366534i</v>
      </c>
      <c r="T1907" t="str">
        <f t="shared" si="963"/>
        <v>0.192166587490951-0.0773695789502698i</v>
      </c>
      <c r="U1907" t="str">
        <f t="shared" si="964"/>
        <v>0.0000500000000000002-0.000801481262045241i</v>
      </c>
      <c r="V1907" t="str">
        <f t="shared" si="965"/>
        <v>0.00002-0.00897659013490668i</v>
      </c>
      <c r="W1907" t="str">
        <f t="shared" si="966"/>
        <v>0.0000422721480794624-0.000735986428039049i</v>
      </c>
      <c r="X1907" t="str">
        <f t="shared" si="967"/>
        <v>0.000044969842158914-0.000735665451277085i</v>
      </c>
      <c r="Y1907" t="str">
        <f t="shared" si="968"/>
        <v>0.009+0.891207003970353i</v>
      </c>
      <c r="Z1907" t="str">
        <f t="shared" si="969"/>
        <v>-0.00990665671942637-0.000706640955134257i</v>
      </c>
      <c r="AA1907" t="str">
        <f t="shared" si="970"/>
        <v>0.136868551889762-13.4746190124779i</v>
      </c>
      <c r="AB1907" t="str">
        <f t="shared" si="971"/>
        <v>0.578068416247753-0.232740303886824i</v>
      </c>
      <c r="AC1907" t="str">
        <f t="shared" si="972"/>
        <v>0.881088928236206-0.807647786118754i</v>
      </c>
      <c r="AD1907" t="str">
        <f t="shared" si="973"/>
        <v>0.48809722810676+0.183262252684912i</v>
      </c>
      <c r="AE1907" t="str">
        <f t="shared" si="974"/>
        <v>-0.00470591107127988-0.00216042571844593i</v>
      </c>
      <c r="AF1907" t="str">
        <f t="shared" si="975"/>
        <v>-4.03940191404162-0.52185616372198i</v>
      </c>
      <c r="AG1907" t="str">
        <f t="shared" si="976"/>
        <v>1.00918102298623-0.0237176656893315i</v>
      </c>
      <c r="AH1907" t="str">
        <f t="shared" si="977"/>
        <v>0.0174488966590704+0.011490984584711i</v>
      </c>
      <c r="AI1907">
        <f t="shared" si="978"/>
        <v>-33.600090646260774</v>
      </c>
      <c r="AJ1907">
        <f t="shared" si="979"/>
        <v>33.366933460039142</v>
      </c>
      <c r="AK1907"/>
      <c r="AL1907"/>
      <c r="AM1907"/>
      <c r="AN1907"/>
    </row>
    <row r="1908" spans="1:40" x14ac:dyDescent="0.35">
      <c r="A1908"/>
      <c r="B1908">
        <f t="shared" si="980"/>
        <v>177400</v>
      </c>
      <c r="C1908" s="237" t="str">
        <f t="shared" si="948"/>
        <v>-6.72142083002011E-07+0.00382089187028339i</v>
      </c>
      <c r="D1908" s="208" t="str">
        <f t="shared" si="949"/>
        <v>-1.64875067280256+0.0292935043388393i</v>
      </c>
      <c r="E1908" t="str">
        <f t="shared" si="950"/>
        <v>36500</v>
      </c>
      <c r="F1908" t="str">
        <f t="shared" si="951"/>
        <v>0.21505376344086</v>
      </c>
      <c r="G1908" t="str">
        <f t="shared" si="946"/>
        <v>0.21505376344086</v>
      </c>
      <c r="H1908" t="str">
        <f t="shared" si="952"/>
        <v>2.39079706744279+0.550891841532519i</v>
      </c>
      <c r="I1908" t="str">
        <f t="shared" si="953"/>
        <v>696.648170933537i</v>
      </c>
      <c r="J1908" t="str">
        <f t="shared" si="947"/>
        <v>-655.927357214441+152.404327058788i</v>
      </c>
      <c r="K1908" t="str">
        <f t="shared" si="954"/>
        <v>0.234133936540584-1.00768040641024i</v>
      </c>
      <c r="L1908" t="str">
        <f t="shared" si="955"/>
        <v>0.0725791521826287-0.265208503242303i</v>
      </c>
      <c r="M1908" t="str">
        <f t="shared" si="956"/>
        <v>0.306713088723213-1.27288890965254i</v>
      </c>
      <c r="N1908" t="str">
        <f t="shared" si="957"/>
        <v>-2.21276252626413i</v>
      </c>
      <c r="O1908" t="str">
        <f t="shared" si="958"/>
        <v>-0.598771366239063-0.800920002854346i</v>
      </c>
      <c r="P1908" t="str">
        <f t="shared" si="959"/>
        <v>1.59877136623906+0.800920002854346i</v>
      </c>
      <c r="Q1908" t="str">
        <f t="shared" si="960"/>
        <v>-1.59877136623906+1.41184252340978i</v>
      </c>
      <c r="R1908" t="str">
        <f t="shared" si="961"/>
        <v>-0.313295514904203-0.777624593136329i</v>
      </c>
      <c r="S1908" t="str">
        <f t="shared" si="962"/>
        <v>0.247073648252809i</v>
      </c>
      <c r="T1908" t="str">
        <f t="shared" si="963"/>
        <v>0.192130545197299-0.0774070658486237i</v>
      </c>
      <c r="U1908" t="str">
        <f t="shared" si="964"/>
        <v>0.0000499999999999999-0.000801029468774637i</v>
      </c>
      <c r="V1908" t="str">
        <f t="shared" si="965"/>
        <v>0.00002-0.00897153005027594i</v>
      </c>
      <c r="W1908" t="str">
        <f t="shared" si="966"/>
        <v>0.0000422721464611635-0.000735571779993506i</v>
      </c>
      <c r="X1908" t="str">
        <f t="shared" si="967"/>
        <v>0.0000449667916638845-0.000735250995289789i</v>
      </c>
      <c r="Y1908" t="str">
        <f t="shared" si="968"/>
        <v>0.009+0.891709658794927i</v>
      </c>
      <c r="Z1908" t="str">
        <f t="shared" si="969"/>
        <v>-0.009895486703938-0.00070608745109159i</v>
      </c>
      <c r="AA1908" t="str">
        <f t="shared" si="970"/>
        <v>0.136714005658644-13.4670124319184i</v>
      </c>
      <c r="AB1908" t="str">
        <f t="shared" si="971"/>
        <v>0.577959995153943-0.232853070587032i</v>
      </c>
      <c r="AC1908" t="str">
        <f t="shared" si="972"/>
        <v>0.880871804143346-0.807097952552723i</v>
      </c>
      <c r="AD1908" t="str">
        <f t="shared" si="973"/>
        <v>0.48835092276092+0.1831071882899i</v>
      </c>
      <c r="AE1908" t="str">
        <f t="shared" si="974"/>
        <v>-0.00470318037518036-0.00215675320540866i</v>
      </c>
      <c r="AF1908" t="str">
        <f t="shared" si="975"/>
        <v>-4.03954774024535-0.52159833719368i</v>
      </c>
      <c r="AG1908" t="str">
        <f t="shared" si="976"/>
        <v>1.00916826971465-0.0237167725634385i</v>
      </c>
      <c r="AH1908" t="str">
        <f t="shared" si="977"/>
        <v>0.0174417273926525+0.0114739438699857i</v>
      </c>
      <c r="AI1908">
        <f t="shared" si="978"/>
        <v>-33.606477619716507</v>
      </c>
      <c r="AJ1908">
        <f t="shared" si="979"/>
        <v>33.338697133729632</v>
      </c>
      <c r="AK1908"/>
      <c r="AL1908"/>
      <c r="AM1908"/>
      <c r="AN1908"/>
    </row>
    <row r="1909" spans="1:40" x14ac:dyDescent="0.35">
      <c r="A1909"/>
      <c r="B1909">
        <f t="shared" si="980"/>
        <v>177500</v>
      </c>
      <c r="C1909" s="237" t="str">
        <f t="shared" si="948"/>
        <v>-6.71384953169413E-07+0.00381873925527833i</v>
      </c>
      <c r="D1909" s="208" t="str">
        <f t="shared" si="949"/>
        <v>-1.6487506669979+0.0292770009571339i</v>
      </c>
      <c r="E1909" t="str">
        <f t="shared" si="950"/>
        <v>36500</v>
      </c>
      <c r="F1909" t="str">
        <f t="shared" si="951"/>
        <v>0.21505376344086</v>
      </c>
      <c r="G1909" t="str">
        <f t="shared" si="946"/>
        <v>0.21505376344086</v>
      </c>
      <c r="H1909" t="str">
        <f t="shared" si="952"/>
        <v>2.39094267224995+0.550617745540101i</v>
      </c>
      <c r="I1909" t="str">
        <f t="shared" si="953"/>
        <v>697.040870015235i</v>
      </c>
      <c r="J1909" t="str">
        <f t="shared" si="947"/>
        <v>-656.668183044753+152.490237051493i</v>
      </c>
      <c r="K1909" t="str">
        <f t="shared" si="954"/>
        <v>0.2338829302799-1.00716925779467i</v>
      </c>
      <c r="L1909" t="str">
        <f t="shared" si="955"/>
        <v>0.0725030863726752-0.265079895071857i</v>
      </c>
      <c r="M1909" t="str">
        <f t="shared" si="956"/>
        <v>0.306386016652575-1.27224915286653i</v>
      </c>
      <c r="N1909" t="str">
        <f t="shared" si="957"/>
        <v>-2.21400985576034i</v>
      </c>
      <c r="O1909" t="str">
        <f t="shared" si="958"/>
        <v>-0.599769911330251-0.800172514813464i</v>
      </c>
      <c r="P1909" t="str">
        <f t="shared" si="959"/>
        <v>1.59976991133025+0.800172514813464i</v>
      </c>
      <c r="Q1909" t="str">
        <f t="shared" si="960"/>
        <v>-1.59976991133025+1.41383734094688i</v>
      </c>
      <c r="R1909" t="str">
        <f t="shared" si="961"/>
        <v>-0.313270600787174-0.777040610167231i</v>
      </c>
      <c r="S1909" t="str">
        <f t="shared" si="962"/>
        <v>0.247212923139085i</v>
      </c>
      <c r="T1909" t="str">
        <f t="shared" si="963"/>
        <v>0.192094480637219-0.0774445409541346i</v>
      </c>
      <c r="U1909" t="str">
        <f t="shared" si="964"/>
        <v>0.0000500000000000001-0.000800578184566879i</v>
      </c>
      <c r="V1909" t="str">
        <f t="shared" si="965"/>
        <v>0.00002-0.00896647566714901i</v>
      </c>
      <c r="W1909" t="str">
        <f t="shared" si="966"/>
        <v>0.0000422721448419527-0.000735157599284326i</v>
      </c>
      <c r="X1909" t="str">
        <f t="shared" si="967"/>
        <v>0.0000449637463194318-0.00073483700640348i</v>
      </c>
      <c r="Y1909" t="str">
        <f t="shared" si="968"/>
        <v>0.009+0.892212313619501i</v>
      </c>
      <c r="Z1909" t="str">
        <f t="shared" si="969"/>
        <v>-0.00988433557887587-0.000705534833241269i</v>
      </c>
      <c r="AA1909" t="str">
        <f t="shared" si="970"/>
        <v>0.136559721200368-13.4594144406859i</v>
      </c>
      <c r="AB1909" t="str">
        <f t="shared" si="971"/>
        <v>0.57785150707909-0.232965801812445i</v>
      </c>
      <c r="AC1909" t="str">
        <f t="shared" si="972"/>
        <v>0.880655077467895-0.806548554397608i</v>
      </c>
      <c r="AD1909" t="str">
        <f t="shared" si="973"/>
        <v>0.488604466278502+0.182951791523134i</v>
      </c>
      <c r="AE1909" t="str">
        <f t="shared" si="974"/>
        <v>-0.0047004516483108-0.00215308437280794i</v>
      </c>
      <c r="AF1909" t="str">
        <f t="shared" si="975"/>
        <v>-4.03969333924785-0.521340744582967i</v>
      </c>
      <c r="AG1909" t="str">
        <f t="shared" si="976"/>
        <v>1.00915551458157-0.0237158731121197i</v>
      </c>
      <c r="AH1909" t="str">
        <f t="shared" si="977"/>
        <v>0.0174345593963058+0.0114569193679528i</v>
      </c>
      <c r="AI1909">
        <f t="shared" si="978"/>
        <v>-33.612863030032557</v>
      </c>
      <c r="AJ1909">
        <f t="shared" si="979"/>
        <v>33.310454538289136</v>
      </c>
      <c r="AK1909"/>
      <c r="AL1909"/>
      <c r="AM1909"/>
      <c r="AN1909"/>
    </row>
    <row r="1910" spans="1:40" x14ac:dyDescent="0.35">
      <c r="A1910"/>
      <c r="B1910">
        <f t="shared" si="980"/>
        <v>177600</v>
      </c>
      <c r="C1910" s="237" t="str">
        <f t="shared" si="948"/>
        <v>-6.70629101912183E-07+0.003816589064389i</v>
      </c>
      <c r="D1910" s="208" t="str">
        <f t="shared" si="949"/>
        <v>-1.64875066120304+0.0292605161603157i</v>
      </c>
      <c r="E1910" t="str">
        <f t="shared" si="950"/>
        <v>36500</v>
      </c>
      <c r="F1910" t="str">
        <f t="shared" si="951"/>
        <v>0.21505376344086</v>
      </c>
      <c r="G1910" t="str">
        <f t="shared" si="946"/>
        <v>0.21505376344086</v>
      </c>
      <c r="H1910" t="str">
        <f t="shared" si="952"/>
        <v>2.39108805030744+0.550343901769884i</v>
      </c>
      <c r="I1910" t="str">
        <f t="shared" si="953"/>
        <v>697.433569096934i</v>
      </c>
      <c r="J1910" t="str">
        <f t="shared" si="947"/>
        <v>-657.40942635933+152.576147044198i</v>
      </c>
      <c r="K1910" t="str">
        <f t="shared" si="954"/>
        <v>0.233632320632845-1.00665859547328i</v>
      </c>
      <c r="L1910" t="str">
        <f t="shared" si="955"/>
        <v>0.0724271371042399-0.264951399872632i</v>
      </c>
      <c r="M1910" t="str">
        <f t="shared" si="956"/>
        <v>0.306059457737085-1.27160999534591i</v>
      </c>
      <c r="N1910" t="str">
        <f t="shared" si="957"/>
        <v>-2.21525718525654i</v>
      </c>
      <c r="O1910" t="str">
        <f t="shared" si="958"/>
        <v>-0.600767523281008-0.799423781839647i</v>
      </c>
      <c r="P1910" t="str">
        <f t="shared" si="959"/>
        <v>1.60076752328101+0.799423781839647i</v>
      </c>
      <c r="Q1910" t="str">
        <f t="shared" si="960"/>
        <v>-1.60076752328101+1.41583340341689i</v>
      </c>
      <c r="R1910" t="str">
        <f t="shared" si="961"/>
        <v>-0.313245667006161-0.776457194805533i</v>
      </c>
      <c r="S1910" t="str">
        <f t="shared" si="962"/>
        <v>0.24735219802536i</v>
      </c>
      <c r="T1910" t="str">
        <f t="shared" si="963"/>
        <v>0.192058393807754-0.0774820042558939i</v>
      </c>
      <c r="U1910" t="str">
        <f t="shared" si="964"/>
        <v>0.0000499999999999998-0.000800127408562052i</v>
      </c>
      <c r="V1910" t="str">
        <f t="shared" si="965"/>
        <v>0.00002-0.00896142697589504i</v>
      </c>
      <c r="W1910" t="str">
        <f t="shared" si="966"/>
        <v>0.0000422721432218293-0.000734743885122082i</v>
      </c>
      <c r="X1910" t="str">
        <f t="shared" si="967"/>
        <v>0.0000449607061139559-0.00073442348382917i</v>
      </c>
      <c r="Y1910" t="str">
        <f t="shared" si="968"/>
        <v>0.009+0.892714968444076i</v>
      </c>
      <c r="Z1910" t="str">
        <f t="shared" si="969"/>
        <v>-0.00987320330165848-0.000704983099494028i</v>
      </c>
      <c r="AA1910" t="str">
        <f t="shared" si="970"/>
        <v>0.136405697923714-13.4518250242296i</v>
      </c>
      <c r="AB1910" t="str">
        <f t="shared" si="971"/>
        <v>0.577742952014296-0.23307849753025i</v>
      </c>
      <c r="AC1910" t="str">
        <f t="shared" si="972"/>
        <v>0.880438747445245-0.805999591086314i</v>
      </c>
      <c r="AD1910" t="str">
        <f t="shared" si="973"/>
        <v>0.488857858236817+0.182796062502877i</v>
      </c>
      <c r="AE1910" t="str">
        <f t="shared" si="974"/>
        <v>-0.00469772488526686-0.00214941921594538i</v>
      </c>
      <c r="AF1910" t="str">
        <f t="shared" si="975"/>
        <v>-4.03983871151048-0.521083385609568i</v>
      </c>
      <c r="AG1910" t="str">
        <f t="shared" si="976"/>
        <v>1.00914275759579-0.0237149673253812i</v>
      </c>
      <c r="AH1910" t="str">
        <f t="shared" si="977"/>
        <v>0.0174273926618195+0.0114399110575429i</v>
      </c>
      <c r="AI1910">
        <f t="shared" si="978"/>
        <v>-33.619246881237515</v>
      </c>
      <c r="AJ1910">
        <f t="shared" si="979"/>
        <v>33.282205678104006</v>
      </c>
      <c r="AK1910"/>
      <c r="AL1910"/>
      <c r="AM1910"/>
      <c r="AN1910"/>
    </row>
    <row r="1911" spans="1:40" x14ac:dyDescent="0.35">
      <c r="A1911"/>
      <c r="B1911">
        <f t="shared" si="980"/>
        <v>177700</v>
      </c>
      <c r="C1911" s="237" t="str">
        <f t="shared" si="948"/>
        <v>-6.69874526353103E-07+0.00381444129352299i</v>
      </c>
      <c r="D1911" s="208" t="str">
        <f t="shared" si="949"/>
        <v>-1.64875065541796+0.0292440499170096i</v>
      </c>
      <c r="E1911" t="str">
        <f t="shared" si="950"/>
        <v>36500</v>
      </c>
      <c r="F1911" t="str">
        <f t="shared" si="951"/>
        <v>0.21505376344086</v>
      </c>
      <c r="G1911" t="str">
        <f t="shared" si="946"/>
        <v>0.21505376344086</v>
      </c>
      <c r="H1911" t="str">
        <f t="shared" si="952"/>
        <v>2.3912332020755+0.55007030991056i</v>
      </c>
      <c r="I1911" t="str">
        <f t="shared" si="953"/>
        <v>697.826268178633i</v>
      </c>
      <c r="J1911" t="str">
        <f t="shared" si="947"/>
        <v>-658.151087158174+152.662057036904i</v>
      </c>
      <c r="K1911" t="str">
        <f t="shared" si="954"/>
        <v>0.233382106779098-1.00614841880977i</v>
      </c>
      <c r="L1911" t="str">
        <f t="shared" si="955"/>
        <v>0.072351304145752-0.264823017517173i</v>
      </c>
      <c r="M1911" t="str">
        <f t="shared" si="956"/>
        <v>0.30573341092485-1.27097143632694i</v>
      </c>
      <c r="N1911" t="str">
        <f t="shared" si="957"/>
        <v>-2.21650451475274i</v>
      </c>
      <c r="O1911" t="str">
        <f t="shared" si="958"/>
        <v>-0.601764200539226-0.798673805097792i</v>
      </c>
      <c r="P1911" t="str">
        <f t="shared" si="959"/>
        <v>1.60176420053923+0.798673805097792i</v>
      </c>
      <c r="Q1911" t="str">
        <f t="shared" si="960"/>
        <v>-1.60176420053923+1.41783070965495i</v>
      </c>
      <c r="R1911" t="str">
        <f t="shared" si="961"/>
        <v>-0.313220713550234-0.775874346081012i</v>
      </c>
      <c r="S1911" t="str">
        <f t="shared" si="962"/>
        <v>0.247491472911636i</v>
      </c>
      <c r="T1911" t="str">
        <f t="shared" si="963"/>
        <v>0.192022284705942-0.077519455742981i</v>
      </c>
      <c r="U1911" t="str">
        <f t="shared" si="964"/>
        <v>0.00005-0.000799677139902199i</v>
      </c>
      <c r="V1911" t="str">
        <f t="shared" si="965"/>
        <v>0.00002-0.00895638396690465i</v>
      </c>
      <c r="W1911" t="str">
        <f t="shared" si="966"/>
        <v>0.0000422721416007938-0.000734330636719136i</v>
      </c>
      <c r="X1911" t="str">
        <f t="shared" si="967"/>
        <v>0.0000449576710358914-0.000734010426779662i</v>
      </c>
      <c r="Y1911" t="str">
        <f t="shared" si="968"/>
        <v>0.009+0.89321762326865i</v>
      </c>
      <c r="Z1911" t="str">
        <f t="shared" si="969"/>
        <v>-0.00986208982982444-0.000704432247767002i</v>
      </c>
      <c r="AA1911" t="str">
        <f t="shared" si="970"/>
        <v>0.136251935239133-13.4442441680317i</v>
      </c>
      <c r="AB1911" t="str">
        <f t="shared" si="971"/>
        <v>0.577634329950653-0.233191157707595i</v>
      </c>
      <c r="AC1911" t="str">
        <f t="shared" si="972"/>
        <v>0.880222813312739-0.805451062052589i</v>
      </c>
      <c r="AD1911" t="str">
        <f t="shared" si="973"/>
        <v>0.489111098213172+0.182640001347924i</v>
      </c>
      <c r="AE1911" t="str">
        <f t="shared" si="974"/>
        <v>-0.0046950000806607-0.00214575773013458i</v>
      </c>
      <c r="AF1911" t="str">
        <f t="shared" si="975"/>
        <v>-4.03998385749346-0.52082625999355i</v>
      </c>
      <c r="AG1911" t="str">
        <f t="shared" si="976"/>
        <v>1.00912999876607-0.0237140551932514i</v>
      </c>
      <c r="AH1911" t="str">
        <f t="shared" si="977"/>
        <v>0.0174202271810109+0.011422918917741i</v>
      </c>
      <c r="AI1911">
        <f t="shared" si="978"/>
        <v>-33.625629177354561</v>
      </c>
      <c r="AJ1911">
        <f t="shared" si="979"/>
        <v>33.253950557552116</v>
      </c>
      <c r="AK1911"/>
      <c r="AL1911"/>
      <c r="AM1911"/>
      <c r="AN1911"/>
    </row>
    <row r="1912" spans="1:40" x14ac:dyDescent="0.35">
      <c r="A1912"/>
      <c r="B1912">
        <f t="shared" si="980"/>
        <v>177800</v>
      </c>
      <c r="C1912" s="237" t="str">
        <f t="shared" si="948"/>
        <v>-6.69121223623005E-07+0.00381229593859699i</v>
      </c>
      <c r="D1912" s="208" t="str">
        <f t="shared" si="949"/>
        <v>-1.64875064964264+0.0292276021959103i</v>
      </c>
      <c r="E1912" t="str">
        <f t="shared" si="950"/>
        <v>36500</v>
      </c>
      <c r="F1912" t="str">
        <f t="shared" si="951"/>
        <v>0.21505376344086</v>
      </c>
      <c r="G1912" t="str">
        <f t="shared" si="946"/>
        <v>0.21505376344086</v>
      </c>
      <c r="H1912" t="str">
        <f t="shared" si="952"/>
        <v>2.39137812801326+0.549796969651236i</v>
      </c>
      <c r="I1912" t="str">
        <f t="shared" si="953"/>
        <v>698.218967260332i</v>
      </c>
      <c r="J1912" t="str">
        <f t="shared" si="947"/>
        <v>-658.893165441285+152.747967029608i</v>
      </c>
      <c r="K1912" t="str">
        <f t="shared" si="954"/>
        <v>0.233132287900416-1.00563872716878i</v>
      </c>
      <c r="L1912" t="str">
        <f t="shared" si="955"/>
        <v>0.0722755872661968-0.264694747878158i</v>
      </c>
      <c r="M1912" t="str">
        <f t="shared" si="956"/>
        <v>0.305407875166613-1.27033347504694i</v>
      </c>
      <c r="N1912" t="str">
        <f t="shared" si="957"/>
        <v>-2.21775184424895i</v>
      </c>
      <c r="O1912" t="str">
        <f t="shared" si="958"/>
        <v>-0.602759941554253-0.797922585754729i</v>
      </c>
      <c r="P1912" t="str">
        <f t="shared" si="959"/>
        <v>1.60275994155425+0.797922585754729i</v>
      </c>
      <c r="Q1912" t="str">
        <f t="shared" si="960"/>
        <v>-1.60275994155425+1.41982925849422i</v>
      </c>
      <c r="R1912" t="str">
        <f t="shared" si="961"/>
        <v>-0.313195740408468-0.77529206302563i</v>
      </c>
      <c r="S1912" t="str">
        <f t="shared" si="962"/>
        <v>0.247630747797911i</v>
      </c>
      <c r="T1912" t="str">
        <f t="shared" si="963"/>
        <v>0.191986153328822-0.0775568954044693i</v>
      </c>
      <c r="U1912" t="str">
        <f t="shared" si="964"/>
        <v>0.0000500000000000002-0.000799227377731278i</v>
      </c>
      <c r="V1912" t="str">
        <f t="shared" si="965"/>
        <v>0.00002-0.00895134663059029i</v>
      </c>
      <c r="W1912" t="str">
        <f t="shared" si="966"/>
        <v>0.0000422721399788462-0.000733917853289618i</v>
      </c>
      <c r="X1912" t="str">
        <f t="shared" si="967"/>
        <v>0.0000449546410737043-0.000733597834469524i</v>
      </c>
      <c r="Y1912" t="str">
        <f t="shared" si="968"/>
        <v>0.009+0.893720278093224i</v>
      </c>
      <c r="Z1912" t="str">
        <f t="shared" si="969"/>
        <v>-0.00985099512103178-0.000703882275983658i</v>
      </c>
      <c r="AA1912" t="str">
        <f t="shared" si="970"/>
        <v>0.136098432558738-13.4366718576071i</v>
      </c>
      <c r="AB1912" t="str">
        <f t="shared" si="971"/>
        <v>0.577525640879252-0.233303782311612i</v>
      </c>
      <c r="AC1912" t="str">
        <f t="shared" si="972"/>
        <v>0.880007274309664-0.804902966730975i</v>
      </c>
      <c r="AD1912" t="str">
        <f t="shared" si="973"/>
        <v>0.489364185784906+0.182483608177582i</v>
      </c>
      <c r="AE1912" t="str">
        <f t="shared" si="974"/>
        <v>-0.00469227722912106-0.00214209991070081i</v>
      </c>
      <c r="AF1912" t="str">
        <f t="shared" si="975"/>
        <v>-4.0401287776559-0.520569367455326i</v>
      </c>
      <c r="AG1912" t="str">
        <f t="shared" si="976"/>
        <v>1.00911723810122-0.0237131367057827i</v>
      </c>
      <c r="AH1912" t="str">
        <f t="shared" si="977"/>
        <v>0.0174130629457241+0.0114059429275837i</v>
      </c>
      <c r="AI1912">
        <f t="shared" si="978"/>
        <v>-33.632009922402496</v>
      </c>
      <c r="AJ1912">
        <f t="shared" si="979"/>
        <v>33.2256891809986</v>
      </c>
      <c r="AK1912"/>
      <c r="AL1912"/>
      <c r="AM1912"/>
      <c r="AN1912"/>
    </row>
    <row r="1913" spans="1:40" x14ac:dyDescent="0.35">
      <c r="A1913"/>
      <c r="B1913">
        <f t="shared" si="980"/>
        <v>177900</v>
      </c>
      <c r="C1913" s="237" t="str">
        <f t="shared" si="948"/>
        <v>-6.68369190860796E-07+0.0038101529955369i</v>
      </c>
      <c r="D1913" s="208" t="str">
        <f t="shared" si="949"/>
        <v>-1.64875064387706+0.0292111729657829i</v>
      </c>
      <c r="E1913" t="str">
        <f t="shared" si="950"/>
        <v>36500</v>
      </c>
      <c r="F1913" t="str">
        <f t="shared" si="951"/>
        <v>0.21505376344086</v>
      </c>
      <c r="G1913" t="str">
        <f t="shared" si="946"/>
        <v>0.21505376344086</v>
      </c>
      <c r="H1913" t="str">
        <f t="shared" si="952"/>
        <v>2.39152282857868+0.549523880681448i</v>
      </c>
      <c r="I1913" t="str">
        <f t="shared" si="953"/>
        <v>698.61166634203i</v>
      </c>
      <c r="J1913" t="str">
        <f t="shared" si="947"/>
        <v>-659.635661208661+152.833877022313i</v>
      </c>
      <c r="K1913" t="str">
        <f t="shared" si="954"/>
        <v>0.232882863180636-1.00512951991591i</v>
      </c>
      <c r="L1913" t="str">
        <f t="shared" si="955"/>
        <v>0.072199986235117-0.264566590828401i</v>
      </c>
      <c r="M1913" t="str">
        <f t="shared" si="956"/>
        <v>0.305082849415753-1.26969611074431i</v>
      </c>
      <c r="N1913" t="str">
        <f t="shared" si="957"/>
        <v>-2.21899917374515i</v>
      </c>
      <c r="O1913" t="str">
        <f t="shared" si="958"/>
        <v>-0.603754744776868-0.797170124979241i</v>
      </c>
      <c r="P1913" t="str">
        <f t="shared" si="959"/>
        <v>1.60375474477687+0.797170124979241i</v>
      </c>
      <c r="Q1913" t="str">
        <f t="shared" si="960"/>
        <v>-1.60375474477687+1.42182904876591i</v>
      </c>
      <c r="R1913" t="str">
        <f t="shared" si="961"/>
        <v>-0.313170747569928-0.774710344673532i</v>
      </c>
      <c r="S1913" t="str">
        <f t="shared" si="962"/>
        <v>0.247770022684187i</v>
      </c>
      <c r="T1913" t="str">
        <f t="shared" si="963"/>
        <v>0.191949999673435-0.0775943232294249i</v>
      </c>
      <c r="U1913" t="str">
        <f t="shared" si="964"/>
        <v>0.0000499999999999999-0.000798778121195169i</v>
      </c>
      <c r="V1913" t="str">
        <f t="shared" si="965"/>
        <v>0.00002-0.0089463149573859i</v>
      </c>
      <c r="W1913" t="str">
        <f t="shared" si="966"/>
        <v>0.0000422721383559857-0.000733505534049415i</v>
      </c>
      <c r="X1913" t="str">
        <f t="shared" si="967"/>
        <v>0.0000449516162158923-0.000733185706115073i</v>
      </c>
      <c r="Y1913" t="str">
        <f t="shared" si="968"/>
        <v>0.009+0.894222932917799i</v>
      </c>
      <c r="Z1913" t="str">
        <f t="shared" si="969"/>
        <v>-0.00983991913305748-0.000703333182073778i</v>
      </c>
      <c r="AA1913" t="str">
        <f t="shared" si="970"/>
        <v>0.135945189296301-13.4291080785034i</v>
      </c>
      <c r="AB1913" t="str">
        <f t="shared" si="971"/>
        <v>0.577416884791193-0.233416371309409i</v>
      </c>
      <c r="AC1913" t="str">
        <f t="shared" si="972"/>
        <v>0.879792129677258-0.804355304556833i</v>
      </c>
      <c r="AD1913" t="str">
        <f t="shared" si="973"/>
        <v>0.489617120529387+0.182326883111685i</v>
      </c>
      <c r="AE1913" t="str">
        <f t="shared" si="974"/>
        <v>-0.0046895563252931-0.00213844575298114i</v>
      </c>
      <c r="AF1913" t="str">
        <f t="shared" si="975"/>
        <v>-4.04027347245574-0.520312707715665i</v>
      </c>
      <c r="AG1913" t="str">
        <f t="shared" si="976"/>
        <v>1.00910447561002-0.0237122118530516i</v>
      </c>
      <c r="AH1913" t="str">
        <f t="shared" si="977"/>
        <v>0.017405899947831+0.0113889830661609i</v>
      </c>
      <c r="AI1913">
        <f t="shared" si="978"/>
        <v>-33.63838912039494</v>
      </c>
      <c r="AJ1913">
        <f t="shared" si="979"/>
        <v>33.197421552798552</v>
      </c>
      <c r="AK1913"/>
      <c r="AL1913"/>
      <c r="AM1913"/>
      <c r="AN1913"/>
    </row>
    <row r="1914" spans="1:40" x14ac:dyDescent="0.35">
      <c r="A1914"/>
      <c r="B1914">
        <f t="shared" si="980"/>
        <v>178000</v>
      </c>
      <c r="C1914" s="237" t="str">
        <f t="shared" si="948"/>
        <v>-6.67618425213407E-07+0.00380801246027775i</v>
      </c>
      <c r="D1914" s="208" t="str">
        <f t="shared" si="949"/>
        <v>-1.64875063812119+0.0291947621954628i</v>
      </c>
      <c r="E1914" t="str">
        <f t="shared" si="950"/>
        <v>36500</v>
      </c>
      <c r="F1914" t="str">
        <f t="shared" si="951"/>
        <v>0.21505376344086</v>
      </c>
      <c r="G1914" t="str">
        <f t="shared" si="946"/>
        <v>0.21505376344086</v>
      </c>
      <c r="H1914" t="str">
        <f t="shared" si="952"/>
        <v>2.39166730422859+0.549251042691128i</v>
      </c>
      <c r="I1914" t="str">
        <f t="shared" si="953"/>
        <v>699.004365423729i</v>
      </c>
      <c r="J1914" t="str">
        <f t="shared" si="947"/>
        <v>-660.378574460304+152.919787015019i</v>
      </c>
      <c r="K1914" t="str">
        <f t="shared" si="954"/>
        <v>0.232633831805659-1.00462079641774i</v>
      </c>
      <c r="L1914" t="str">
        <f t="shared" si="955"/>
        <v>0.0721245008226098-0.264438546240851i</v>
      </c>
      <c r="M1914" t="str">
        <f t="shared" si="956"/>
        <v>0.304758332628269-1.26905934265859i</v>
      </c>
      <c r="N1914" t="str">
        <f t="shared" si="957"/>
        <v>-2.22024650324135i</v>
      </c>
      <c r="O1914" t="str">
        <f t="shared" si="958"/>
        <v>-0.604748608659333-0.796416423942023i</v>
      </c>
      <c r="P1914" t="str">
        <f t="shared" si="959"/>
        <v>1.60474860865933+0.796416423942023i</v>
      </c>
      <c r="Q1914" t="str">
        <f t="shared" si="960"/>
        <v>-1.60474860865933+1.42383007929933i</v>
      </c>
      <c r="R1914" t="str">
        <f t="shared" si="961"/>
        <v>-0.313145735023656-0.774129190061024i</v>
      </c>
      <c r="S1914" t="str">
        <f t="shared" si="962"/>
        <v>0.247909297570462i</v>
      </c>
      <c r="T1914" t="str">
        <f t="shared" si="963"/>
        <v>0.191913823736819-0.0776317392069006i</v>
      </c>
      <c r="U1914" t="str">
        <f t="shared" si="964"/>
        <v>0.0000500000000000001-0.000798329369441692i</v>
      </c>
      <c r="V1914" t="str">
        <f t="shared" si="965"/>
        <v>0.00002-0.0089412889377469i</v>
      </c>
      <c r="W1914" t="str">
        <f t="shared" si="966"/>
        <v>0.0000422721367322135-0.000733093678216199i</v>
      </c>
      <c r="X1914" t="str">
        <f t="shared" si="967"/>
        <v>0.0000449485964509879-0.000732774040934425i</v>
      </c>
      <c r="Y1914" t="str">
        <f t="shared" si="968"/>
        <v>0.009+0.894725587742373i</v>
      </c>
      <c r="Z1914" t="str">
        <f t="shared" si="969"/>
        <v>-0.00982886182379774-0.00070278496397349i</v>
      </c>
      <c r="AA1914" t="str">
        <f t="shared" si="970"/>
        <v>0.135792204867247-13.4215528163007i</v>
      </c>
      <c r="AB1914" t="str">
        <f t="shared" si="971"/>
        <v>0.577308061677566-0.233528924668056i</v>
      </c>
      <c r="AC1914" t="str">
        <f t="shared" si="972"/>
        <v>0.879577378658702-0.803808074966346i</v>
      </c>
      <c r="AD1914" t="str">
        <f t="shared" si="973"/>
        <v>0.489869902023984+0.182169826270588i</v>
      </c>
      <c r="AE1914" t="str">
        <f t="shared" si="974"/>
        <v>-0.00468683736383843-0.00213479525232446i</v>
      </c>
      <c r="AF1914" t="str">
        <f t="shared" si="975"/>
        <v>-4.04041794234978-0.520056280495665i</v>
      </c>
      <c r="AG1914" t="str">
        <f t="shared" si="976"/>
        <v>1.00909171130129-0.0237112806251562i</v>
      </c>
      <c r="AH1914" t="str">
        <f t="shared" si="977"/>
        <v>0.0173987381792305+0.0113720393126149i</v>
      </c>
      <c r="AI1914">
        <f t="shared" si="978"/>
        <v>-33.644766775340798</v>
      </c>
      <c r="AJ1914">
        <f t="shared" si="979"/>
        <v>33.169147677296372</v>
      </c>
      <c r="AK1914"/>
      <c r="AL1914"/>
      <c r="AM1914"/>
      <c r="AN1914"/>
    </row>
    <row r="1915" spans="1:40" x14ac:dyDescent="0.35">
      <c r="A1915"/>
      <c r="B1915">
        <f t="shared" si="980"/>
        <v>178100</v>
      </c>
      <c r="C1915" s="237" t="str">
        <f t="shared" si="948"/>
        <v>-6.6686892383581E-07+0.00380587432876379i</v>
      </c>
      <c r="D1915" s="208" t="str">
        <f t="shared" si="949"/>
        <v>-1.64875063237501+0.0291783698538557i</v>
      </c>
      <c r="E1915" t="str">
        <f t="shared" si="950"/>
        <v>36500</v>
      </c>
      <c r="F1915" t="str">
        <f t="shared" si="951"/>
        <v>0.21505376344086</v>
      </c>
      <c r="G1915" t="str">
        <f t="shared" si="946"/>
        <v>0.21505376344086</v>
      </c>
      <c r="H1915" t="str">
        <f t="shared" si="952"/>
        <v>2.39181155541872+0.548978455370642i</v>
      </c>
      <c r="I1915" t="str">
        <f t="shared" si="953"/>
        <v>699.397064505428i</v>
      </c>
      <c r="J1915" t="str">
        <f t="shared" si="947"/>
        <v>-661.121905196212+153.005697007724i</v>
      </c>
      <c r="K1915" t="str">
        <f t="shared" si="954"/>
        <v>0.232385192963442-1.00411255604178i</v>
      </c>
      <c r="L1915" t="str">
        <f t="shared" si="955"/>
        <v>0.0720491307993243-0.264310613988589i</v>
      </c>
      <c r="M1915" t="str">
        <f t="shared" si="956"/>
        <v>0.304434323762766-1.26842317003037i</v>
      </c>
      <c r="N1915" t="str">
        <f t="shared" si="957"/>
        <v>-2.22149383273756i</v>
      </c>
      <c r="O1915" t="str">
        <f t="shared" si="958"/>
        <v>-0.605741531655374-0.7956614838157i</v>
      </c>
      <c r="P1915" t="str">
        <f t="shared" si="959"/>
        <v>1.60574153165537+0.7956614838157i</v>
      </c>
      <c r="Q1915" t="str">
        <f t="shared" si="960"/>
        <v>-1.60574153165537+1.42583234892186i</v>
      </c>
      <c r="R1915" t="str">
        <f t="shared" si="961"/>
        <v>-0.313120702758701-0.773548598226573i</v>
      </c>
      <c r="S1915" t="str">
        <f t="shared" si="962"/>
        <v>0.248048572456739i</v>
      </c>
      <c r="T1915" t="str">
        <f t="shared" si="963"/>
        <v>0.191877625516013-0.0776691433259467i</v>
      </c>
      <c r="U1915" t="str">
        <f t="shared" si="964"/>
        <v>0.0000499999999999998-0.000797881121620553i</v>
      </c>
      <c r="V1915" t="str">
        <f t="shared" si="965"/>
        <v>0.00002-0.00893626856215025i</v>
      </c>
      <c r="W1915" t="str">
        <f t="shared" si="966"/>
        <v>0.0000422721351075286-0.000732682285009373i</v>
      </c>
      <c r="X1915" t="str">
        <f t="shared" si="967"/>
        <v>0.0000449455817675526-0.000732362838147411i</v>
      </c>
      <c r="Y1915" t="str">
        <f t="shared" si="968"/>
        <v>0.009+0.895228242566947i</v>
      </c>
      <c r="Z1915" t="str">
        <f t="shared" si="969"/>
        <v>-0.00981782315126656-0.000702237619625148i</v>
      </c>
      <c r="AA1915" t="str">
        <f t="shared" si="970"/>
        <v>0.135639478688645-13.4140060566119i</v>
      </c>
      <c r="AB1915" t="str">
        <f t="shared" si="971"/>
        <v>0.577199171529463-0.233641442354613i</v>
      </c>
      <c r="AC1915" t="str">
        <f t="shared" si="972"/>
        <v>0.879363020499095-0.803261277396489i</v>
      </c>
      <c r="AD1915" t="str">
        <f t="shared" si="973"/>
        <v>0.490122529846111+0.182012437775166i</v>
      </c>
      <c r="AE1915" t="str">
        <f t="shared" si="974"/>
        <v>-0.00468412033943507-0.00213114840409127i</v>
      </c>
      <c r="AF1915" t="str">
        <f t="shared" si="975"/>
        <v>-4.04056218779373-0.519800085516786i</v>
      </c>
      <c r="AG1915" t="str">
        <f t="shared" si="976"/>
        <v>1.00907894518383-0.0237103430122201i</v>
      </c>
      <c r="AH1915" t="str">
        <f t="shared" si="977"/>
        <v>0.0173915776318494+0.0113551116461406i</v>
      </c>
      <c r="AI1915">
        <f t="shared" si="978"/>
        <v>-33.651142891243808</v>
      </c>
      <c r="AJ1915">
        <f t="shared" si="979"/>
        <v>33.140867558825128</v>
      </c>
      <c r="AK1915"/>
      <c r="AL1915"/>
      <c r="AM1915"/>
      <c r="AN1915"/>
    </row>
    <row r="1916" spans="1:40" x14ac:dyDescent="0.35">
      <c r="A1916"/>
      <c r="B1916">
        <f t="shared" si="980"/>
        <v>178200</v>
      </c>
      <c r="C1916" s="237" t="str">
        <f t="shared" si="948"/>
        <v>-6.66120683890922E-07+0.00380373859694827i</v>
      </c>
      <c r="D1916" s="208" t="str">
        <f t="shared" si="949"/>
        <v>-1.6487506266385+0.0291619959099367i</v>
      </c>
      <c r="E1916" t="str">
        <f t="shared" si="950"/>
        <v>36500</v>
      </c>
      <c r="F1916" t="str">
        <f t="shared" si="951"/>
        <v>0.21505376344086</v>
      </c>
      <c r="G1916" t="str">
        <f t="shared" si="946"/>
        <v>0.21505376344086</v>
      </c>
      <c r="H1916" t="str">
        <f t="shared" si="952"/>
        <v>2.39195558260365+0.548706118410762i</v>
      </c>
      <c r="I1916" t="str">
        <f t="shared" si="953"/>
        <v>699.789763587126i</v>
      </c>
      <c r="J1916" t="str">
        <f t="shared" si="947"/>
        <v>-661.865653416387+153.091607000428i</v>
      </c>
      <c r="K1916" t="str">
        <f t="shared" si="954"/>
        <v>0.232136945844001-1.00360479815654i</v>
      </c>
      <c r="L1916" t="str">
        <f t="shared" si="955"/>
        <v>0.0719738759364623-0.264182793944833i</v>
      </c>
      <c r="M1916" t="str">
        <f t="shared" si="956"/>
        <v>0.304110821780463-1.26778759210137i</v>
      </c>
      <c r="N1916" t="str">
        <f t="shared" si="957"/>
        <v>-2.22274116223376i</v>
      </c>
      <c r="O1916" t="str">
        <f t="shared" si="958"/>
        <v>-0.606733512220153-0.794905305774844i</v>
      </c>
      <c r="P1916" t="str">
        <f t="shared" si="959"/>
        <v>1.60673351222015+0.794905305774844i</v>
      </c>
      <c r="Q1916" t="str">
        <f t="shared" si="960"/>
        <v>-1.60673351222015+1.42783585645892i</v>
      </c>
      <c r="R1916" t="str">
        <f t="shared" si="961"/>
        <v>-0.313095650764086-0.772968568210816i</v>
      </c>
      <c r="S1916" t="str">
        <f t="shared" si="962"/>
        <v>0.248187847343015i</v>
      </c>
      <c r="T1916" t="str">
        <f t="shared" si="963"/>
        <v>0.191841405008055-0.0777065355755989i</v>
      </c>
      <c r="U1916" t="str">
        <f t="shared" si="964"/>
        <v>0.00005-0.000797433376883395i</v>
      </c>
      <c r="V1916" t="str">
        <f t="shared" si="965"/>
        <v>0.00002-0.00893125382109403i</v>
      </c>
      <c r="W1916" t="str">
        <f t="shared" si="966"/>
        <v>0.0000422721334819316-0.000732271353650116i</v>
      </c>
      <c r="X1916" t="str">
        <f t="shared" si="967"/>
        <v>0.000044942572154183-0.000731952096975647i</v>
      </c>
      <c r="Y1916" t="str">
        <f t="shared" si="968"/>
        <v>0.009+0.895730897391522i</v>
      </c>
      <c r="Z1916" t="str">
        <f t="shared" si="969"/>
        <v>-0.00980680307359626-0.000701691146977406i</v>
      </c>
      <c r="AA1916" t="str">
        <f t="shared" si="970"/>
        <v>0.135487010179207-13.406467785082i</v>
      </c>
      <c r="AB1916" t="str">
        <f t="shared" si="971"/>
        <v>0.577090214337974-0.233753924336099i</v>
      </c>
      <c r="AC1916" t="str">
        <f t="shared" si="972"/>
        <v>0.879149054445476-0.802714911285063i</v>
      </c>
      <c r="AD1916" t="str">
        <f t="shared" si="973"/>
        <v>0.490375003573188+0.18185471774682i</v>
      </c>
      <c r="AE1916" t="str">
        <f t="shared" si="974"/>
        <v>-0.00468140524677731-0.00212750520365382i</v>
      </c>
      <c r="AF1916" t="str">
        <f t="shared" si="975"/>
        <v>-4.04070620924215-0.519544122500825i</v>
      </c>
      <c r="AG1916" t="str">
        <f t="shared" si="976"/>
        <v>1.00906617726646-0.0237093990043885i</v>
      </c>
      <c r="AH1916" t="str">
        <f t="shared" si="977"/>
        <v>0.0173844182976411+0.0113382000459852i</v>
      </c>
      <c r="AI1916">
        <f t="shared" si="978"/>
        <v>-33.657517472103081</v>
      </c>
      <c r="AJ1916">
        <f t="shared" si="979"/>
        <v>33.112581201708089</v>
      </c>
      <c r="AK1916"/>
      <c r="AL1916"/>
      <c r="AM1916"/>
      <c r="AN1916"/>
    </row>
    <row r="1917" spans="1:40" x14ac:dyDescent="0.35">
      <c r="A1917"/>
      <c r="B1917">
        <f t="shared" si="980"/>
        <v>178300</v>
      </c>
      <c r="C1917" s="237" t="str">
        <f t="shared" si="948"/>
        <v>-6.65373702549627E-07+0.00380160526079357i</v>
      </c>
      <c r="D1917" s="208" t="str">
        <f t="shared" si="949"/>
        <v>-1.64875062091165+0.0291456403327507i</v>
      </c>
      <c r="E1917" t="str">
        <f t="shared" si="950"/>
        <v>36500</v>
      </c>
      <c r="F1917" t="str">
        <f t="shared" si="951"/>
        <v>0.21505376344086</v>
      </c>
      <c r="G1917" t="str">
        <f t="shared" si="946"/>
        <v>0.21505376344086</v>
      </c>
      <c r="H1917" t="str">
        <f t="shared" si="952"/>
        <v>2.39209938623685+0.548434031502687i</v>
      </c>
      <c r="I1917" t="str">
        <f t="shared" si="953"/>
        <v>700.182462668825i</v>
      </c>
      <c r="J1917" t="str">
        <f t="shared" si="947"/>
        <v>-662.609819120828+153.177516993134i</v>
      </c>
      <c r="K1917" t="str">
        <f t="shared" si="954"/>
        <v>0.231889089639404-1.00309752213144i</v>
      </c>
      <c r="L1917" t="str">
        <f t="shared" si="955"/>
        <v>0.0718987360057756-0.264055085982934i</v>
      </c>
      <c r="M1917" t="str">
        <f t="shared" si="956"/>
        <v>0.30378782564518-1.26715260811437i</v>
      </c>
      <c r="N1917" t="str">
        <f t="shared" si="957"/>
        <v>-2.22398849172996i</v>
      </c>
      <c r="O1917" t="str">
        <f t="shared" si="958"/>
        <v>-0.607724548810325-0.794147890995932i</v>
      </c>
      <c r="P1917" t="str">
        <f t="shared" si="959"/>
        <v>1.60772454881032+0.794147890995932i</v>
      </c>
      <c r="Q1917" t="str">
        <f t="shared" si="960"/>
        <v>-1.60772454881032+1.42984060073403i</v>
      </c>
      <c r="R1917" t="str">
        <f t="shared" si="961"/>
        <v>-0.313070579028833-0.77238909905653i</v>
      </c>
      <c r="S1917" t="str">
        <f t="shared" si="962"/>
        <v>0.24832712222929i</v>
      </c>
      <c r="T1917" t="str">
        <f t="shared" si="963"/>
        <v>0.191805162209982-0.0777439159448876i</v>
      </c>
      <c r="U1917" t="str">
        <f t="shared" si="964"/>
        <v>0.0000500000000000002-0.000796986134383743i</v>
      </c>
      <c r="V1917" t="str">
        <f t="shared" si="965"/>
        <v>0.00002-0.00892624470509789i</v>
      </c>
      <c r="W1917" t="str">
        <f t="shared" si="966"/>
        <v>0.0000422721318554225-0.000731860883361335i</v>
      </c>
      <c r="X1917" t="str">
        <f t="shared" si="967"/>
        <v>0.0000449395675995057-0.000731541816642476i</v>
      </c>
      <c r="Y1917" t="str">
        <f t="shared" si="968"/>
        <v>0.009+0.896233552216096i</v>
      </c>
      <c r="Z1917" t="str">
        <f t="shared" si="969"/>
        <v>-0.0097958015490365-0.000701145543985128i</v>
      </c>
      <c r="AA1917" t="str">
        <f t="shared" si="970"/>
        <v>0.13533479875928-13.3989379873883i</v>
      </c>
      <c r="AB1917" t="str">
        <f t="shared" si="971"/>
        <v>0.576981190094187-0.233866370579515i</v>
      </c>
      <c r="AC1917" t="str">
        <f t="shared" si="972"/>
        <v>0.878935479746807-0.802168976070663i</v>
      </c>
      <c r="AD1917" t="str">
        <f t="shared" si="973"/>
        <v>0.490627322782667+0.181696666307465i</v>
      </c>
      <c r="AE1917" t="str">
        <f t="shared" si="974"/>
        <v>-0.00467869208057565-0.00212386564639586i</v>
      </c>
      <c r="AF1917" t="str">
        <f t="shared" si="975"/>
        <v>-4.0408500071485-0.519288391169936i</v>
      </c>
      <c r="AG1917" t="str">
        <f t="shared" si="976"/>
        <v>1.009053407558-0.0237084485918303i</v>
      </c>
      <c r="AH1917" t="str">
        <f t="shared" si="977"/>
        <v>0.0173772601685862+0.0113213044914473i</v>
      </c>
      <c r="AI1917">
        <f t="shared" si="978"/>
        <v>-33.663890521912968</v>
      </c>
      <c r="AJ1917">
        <f t="shared" si="979"/>
        <v>33.084288610255982</v>
      </c>
      <c r="AK1917"/>
      <c r="AL1917"/>
      <c r="AM1917"/>
      <c r="AN1917"/>
    </row>
    <row r="1918" spans="1:40" x14ac:dyDescent="0.35">
      <c r="A1918"/>
      <c r="B1918">
        <f t="shared" si="980"/>
        <v>178400</v>
      </c>
      <c r="C1918" s="237" t="str">
        <f t="shared" si="948"/>
        <v>-6.64627976990735E-07+0.00379947431627112i</v>
      </c>
      <c r="D1918" s="208" t="str">
        <f t="shared" si="949"/>
        <v>-1.64875061519442+0.0291293030914119i</v>
      </c>
      <c r="E1918" t="str">
        <f t="shared" si="950"/>
        <v>36500</v>
      </c>
      <c r="F1918" t="str">
        <f t="shared" si="951"/>
        <v>0.21505376344086</v>
      </c>
      <c r="G1918" t="str">
        <f t="shared" si="946"/>
        <v>0.21505376344086</v>
      </c>
      <c r="H1918" t="str">
        <f t="shared" si="952"/>
        <v>2.39224296677065+0.548162194338013i</v>
      </c>
      <c r="I1918" t="str">
        <f t="shared" si="953"/>
        <v>700.575161750524i</v>
      </c>
      <c r="J1918" t="str">
        <f t="shared" si="947"/>
        <v>-663.354402309535+153.263426985839i</v>
      </c>
      <c r="K1918" t="str">
        <f t="shared" si="954"/>
        <v>0.231641623543753-1.00259072733689i</v>
      </c>
      <c r="L1918" t="str">
        <f t="shared" si="955"/>
        <v>0.071823710779563-0.26392748997638i</v>
      </c>
      <c r="M1918" t="str">
        <f t="shared" si="956"/>
        <v>0.303465334323316-1.26651821731327i</v>
      </c>
      <c r="N1918" t="str">
        <f t="shared" si="957"/>
        <v>-2.22523582122616i</v>
      </c>
      <c r="O1918" t="str">
        <f t="shared" si="958"/>
        <v>-0.608714639884005-0.793389240657375i</v>
      </c>
      <c r="P1918" t="str">
        <f t="shared" si="959"/>
        <v>1.608714639884+0.793389240657375i</v>
      </c>
      <c r="Q1918" t="str">
        <f t="shared" si="960"/>
        <v>-1.608714639884+1.43184658056878i</v>
      </c>
      <c r="R1918" t="str">
        <f t="shared" si="961"/>
        <v>-0.313045487541951-0.771810189808638i</v>
      </c>
      <c r="S1918" t="str">
        <f t="shared" si="962"/>
        <v>0.248466397115566i</v>
      </c>
      <c r="T1918" t="str">
        <f t="shared" si="963"/>
        <v>0.191768897118833-0.0777812844228344i</v>
      </c>
      <c r="U1918" t="str">
        <f t="shared" si="964"/>
        <v>0.0000499999999999999-0.000796539393277022i</v>
      </c>
      <c r="V1918" t="str">
        <f t="shared" si="965"/>
        <v>0.00002-0.00892124120470264i</v>
      </c>
      <c r="W1918" t="str">
        <f t="shared" si="966"/>
        <v>0.0000422721302280006-0.000731450873367685i</v>
      </c>
      <c r="X1918" t="str">
        <f t="shared" si="967"/>
        <v>0.000044936568092179-0.000731131996372977i</v>
      </c>
      <c r="Y1918" t="str">
        <f t="shared" si="968"/>
        <v>0.009+0.89673620704067i</v>
      </c>
      <c r="Z1918" t="str">
        <f t="shared" si="969"/>
        <v>-0.00978481853595401-0.000700600808609382i</v>
      </c>
      <c r="AA1918" t="str">
        <f t="shared" si="970"/>
        <v>0.135182843850842-13.3914166492406i</v>
      </c>
      <c r="AB1918" t="str">
        <f t="shared" si="971"/>
        <v>0.576872098789193-0.233978781051837i</v>
      </c>
      <c r="AC1918" t="str">
        <f t="shared" si="972"/>
        <v>0.878722295653951-0.801623471192711i</v>
      </c>
      <c r="AD1918" t="str">
        <f t="shared" si="973"/>
        <v>0.490879487052021+0.181538283579552i</v>
      </c>
      <c r="AE1918" t="str">
        <f t="shared" si="974"/>
        <v>-0.00467598083555682-0.00212022972771288i</v>
      </c>
      <c r="AF1918" t="str">
        <f t="shared" si="975"/>
        <v>-4.04099358196507-0.519032891246601i</v>
      </c>
      <c r="AG1918" t="str">
        <f t="shared" si="976"/>
        <v>1.00904063606726-0.0237074917647381i</v>
      </c>
      <c r="AH1918" t="str">
        <f t="shared" si="977"/>
        <v>0.0173701032366925+0.0113044249618785i</v>
      </c>
      <c r="AI1918">
        <f t="shared" si="978"/>
        <v>-33.670262044662707</v>
      </c>
      <c r="AJ1918">
        <f t="shared" si="979"/>
        <v>33.055989788770916</v>
      </c>
      <c r="AK1918"/>
      <c r="AL1918"/>
      <c r="AM1918"/>
      <c r="AN1918"/>
    </row>
    <row r="1919" spans="1:40" x14ac:dyDescent="0.35">
      <c r="A1919"/>
      <c r="B1919">
        <f t="shared" si="980"/>
        <v>178500</v>
      </c>
      <c r="C1919" s="237" t="str">
        <f t="shared" si="948"/>
        <v>-6.63883504400944E-07+0.00379734575936132i</v>
      </c>
      <c r="D1919" s="208" t="str">
        <f t="shared" si="949"/>
        <v>-1.64875060948679+0.0291129841551035i</v>
      </c>
      <c r="E1919" t="str">
        <f t="shared" si="950"/>
        <v>36500</v>
      </c>
      <c r="F1919" t="str">
        <f t="shared" si="951"/>
        <v>0.21505376344086</v>
      </c>
      <c r="G1919" t="str">
        <f t="shared" si="946"/>
        <v>0.21505376344086</v>
      </c>
      <c r="H1919" t="str">
        <f t="shared" si="952"/>
        <v>2.39238632465627+0.547890606608763i</v>
      </c>
      <c r="I1919" t="str">
        <f t="shared" si="953"/>
        <v>700.967860832223i</v>
      </c>
      <c r="J1919" t="str">
        <f t="shared" si="947"/>
        <v>-664.099402982509+153.349336978544i</v>
      </c>
      <c r="K1919" t="str">
        <f t="shared" si="954"/>
        <v>0.231394546753192-1.00208441314424i</v>
      </c>
      <c r="L1919" t="str">
        <f t="shared" si="955"/>
        <v>0.0717488000306721-0.263800005798791i</v>
      </c>
      <c r="M1919" t="str">
        <f t="shared" si="956"/>
        <v>0.303143346783864-1.26588441894303i</v>
      </c>
      <c r="N1919" t="str">
        <f t="shared" si="957"/>
        <v>-2.22648315072237i</v>
      </c>
      <c r="O1919" t="str">
        <f t="shared" si="958"/>
        <v>-0.609703783900786-0.792629355939498i</v>
      </c>
      <c r="P1919" t="str">
        <f t="shared" si="959"/>
        <v>1.60970378390079+0.792629355939498i</v>
      </c>
      <c r="Q1919" t="str">
        <f t="shared" si="960"/>
        <v>-1.60970378390079+1.43385379478287i</v>
      </c>
      <c r="R1919" t="str">
        <f t="shared" si="961"/>
        <v>-0.313020376292437-0.771231839514197i</v>
      </c>
      <c r="S1919" t="str">
        <f t="shared" si="962"/>
        <v>0.248605672001841i</v>
      </c>
      <c r="T1919" t="str">
        <f t="shared" si="963"/>
        <v>0.191732609731643-0.0778186409984504i</v>
      </c>
      <c r="U1919" t="str">
        <f t="shared" si="964"/>
        <v>0.0000500000000000002-0.000796093152720567i</v>
      </c>
      <c r="V1919" t="str">
        <f t="shared" si="965"/>
        <v>0.00002-0.0089162433104703i</v>
      </c>
      <c r="W1919" t="str">
        <f t="shared" si="966"/>
        <v>0.0000422721285996668-0.000731041322895571i</v>
      </c>
      <c r="X1919" t="str">
        <f t="shared" si="967"/>
        <v>0.0000449335736208948-0.000730722635393987i</v>
      </c>
      <c r="Y1919" t="str">
        <f t="shared" si="968"/>
        <v>0.009+0.897238861865245i</v>
      </c>
      <c r="Z1919" t="str">
        <f t="shared" si="969"/>
        <v>-0.00977385399283247-0.000700056938817449i</v>
      </c>
      <c r="AA1919" t="str">
        <f t="shared" si="970"/>
        <v>0.135031144877493-13.3839037563806i</v>
      </c>
      <c r="AB1919" t="str">
        <f t="shared" si="971"/>
        <v>0.576762940414074-0.234091155720008i</v>
      </c>
      <c r="AC1919" t="str">
        <f t="shared" si="972"/>
        <v>0.8785095014197-0.801078396091409i</v>
      </c>
      <c r="AD1919" t="str">
        <f t="shared" si="973"/>
        <v>0.49113149595875+0.181379569686038i</v>
      </c>
      <c r="AE1919" t="str">
        <f t="shared" si="974"/>
        <v>-0.00467327150646377-0.00211659744301183i</v>
      </c>
      <c r="AF1919" t="str">
        <f t="shared" si="975"/>
        <v>-4.04113693414306-0.518777622453659i</v>
      </c>
      <c r="AG1919" t="str">
        <f t="shared" si="976"/>
        <v>1.0090278628031-0.0237065285133271i</v>
      </c>
      <c r="AH1919" t="str">
        <f t="shared" si="977"/>
        <v>0.0173629474939941+0.0112875614366814i</v>
      </c>
      <c r="AI1919">
        <f t="shared" si="978"/>
        <v>-33.676632044337126</v>
      </c>
      <c r="AJ1919">
        <f t="shared" si="979"/>
        <v>33.027684741543403</v>
      </c>
      <c r="AK1919"/>
      <c r="AL1919"/>
      <c r="AM1919"/>
      <c r="AN1919"/>
    </row>
    <row r="1920" spans="1:40" x14ac:dyDescent="0.35">
      <c r="A1920"/>
      <c r="B1920">
        <f t="shared" si="980"/>
        <v>178600</v>
      </c>
      <c r="C1920" s="237" t="str">
        <f t="shared" si="948"/>
        <v>-6.63140281974862E-07+0.0037952195860537i</v>
      </c>
      <c r="D1920" s="208" t="str">
        <f t="shared" si="949"/>
        <v>-1.64875060378876+0.0290966834930784i</v>
      </c>
      <c r="E1920" t="str">
        <f t="shared" si="950"/>
        <v>36500</v>
      </c>
      <c r="F1920" t="str">
        <f t="shared" si="951"/>
        <v>0.21505376344086</v>
      </c>
      <c r="G1920" t="str">
        <f t="shared" si="946"/>
        <v>0.21505376344086</v>
      </c>
      <c r="H1920" t="str">
        <f t="shared" si="952"/>
        <v>2.39252946034386+0.547619268007375i</v>
      </c>
      <c r="I1920" t="str">
        <f t="shared" si="953"/>
        <v>701.360559913921i</v>
      </c>
      <c r="J1920" t="str">
        <f t="shared" si="947"/>
        <v>-664.844821139749+153.435246971248i</v>
      </c>
      <c r="K1920" t="str">
        <f t="shared" si="954"/>
        <v>0.231147858465893-1.00157857892581i</v>
      </c>
      <c r="L1920" t="str">
        <f t="shared" si="955"/>
        <v>0.0716740035324942-0.263672633323924i</v>
      </c>
      <c r="M1920" t="str">
        <f t="shared" si="956"/>
        <v>0.302821861998387-1.26525121224973i</v>
      </c>
      <c r="N1920" t="str">
        <f t="shared" si="957"/>
        <v>-2.22773048021857i</v>
      </c>
      <c r="O1920" t="str">
        <f t="shared" si="958"/>
        <v>-0.610691979321713-0.791868238024565i</v>
      </c>
      <c r="P1920" t="str">
        <f t="shared" si="959"/>
        <v>1.61069197932171+0.791868238024565i</v>
      </c>
      <c r="Q1920" t="str">
        <f t="shared" si="960"/>
        <v>-1.61069197932171+1.43586224219401i</v>
      </c>
      <c r="R1920" t="str">
        <f t="shared" si="961"/>
        <v>-0.312995245269269-0.770654047222417i</v>
      </c>
      <c r="S1920" t="str">
        <f t="shared" si="962"/>
        <v>0.248744946888117i</v>
      </c>
      <c r="T1920" t="str">
        <f t="shared" si="963"/>
        <v>0.191696300045453-0.0778559856607375i</v>
      </c>
      <c r="U1920" t="str">
        <f t="shared" si="964"/>
        <v>0.0000499999999999998-0.000795647411873575i</v>
      </c>
      <c r="V1920" t="str">
        <f t="shared" si="965"/>
        <v>0.00002-0.00891125101298409i</v>
      </c>
      <c r="W1920" t="str">
        <f t="shared" si="966"/>
        <v>0.0000422721269704204-0.000730632231173109i</v>
      </c>
      <c r="X1920" t="str">
        <f t="shared" si="967"/>
        <v>0.000044930584174375-0.000730313732934061i</v>
      </c>
      <c r="Y1920" t="str">
        <f t="shared" si="968"/>
        <v>0.009+0.897741516689819i</v>
      </c>
      <c r="Z1920" t="str">
        <f t="shared" si="969"/>
        <v>-0.00976290787827182-0.000699513932582754i</v>
      </c>
      <c r="AA1920" t="str">
        <f t="shared" si="970"/>
        <v>0.134879701264457-13.3763992945822i</v>
      </c>
      <c r="AB1920" t="str">
        <f t="shared" si="971"/>
        <v>0.576653714959928-0.234203494550943i</v>
      </c>
      <c r="AC1920" t="str">
        <f t="shared" si="972"/>
        <v>0.878297096298749-0.800533750207805i</v>
      </c>
      <c r="AD1920" t="str">
        <f t="shared" si="973"/>
        <v>0.491383349080369+0.181220524750427i</v>
      </c>
      <c r="AE1920" t="str">
        <f t="shared" si="974"/>
        <v>-0.00467056408805543-0.00211296878771138i</v>
      </c>
      <c r="AF1920" t="str">
        <f t="shared" si="975"/>
        <v>-4.04128006413262-0.518522584514297i</v>
      </c>
      <c r="AG1920" t="str">
        <f t="shared" si="976"/>
        <v>1.00901508777433-0.0237055588278357i</v>
      </c>
      <c r="AH1920" t="str">
        <f t="shared" si="977"/>
        <v>0.0173557929325529+0.0112707138953114i</v>
      </c>
      <c r="AI1920">
        <f t="shared" si="978"/>
        <v>-33.683000524915649</v>
      </c>
      <c r="AJ1920">
        <f t="shared" si="979"/>
        <v>32.999373472854487</v>
      </c>
      <c r="AK1920"/>
      <c r="AL1920"/>
      <c r="AM1920"/>
      <c r="AN1920"/>
    </row>
    <row r="1921" spans="1:40" x14ac:dyDescent="0.35">
      <c r="A1921"/>
      <c r="B1921">
        <f t="shared" si="980"/>
        <v>178700</v>
      </c>
      <c r="C1921" s="237" t="str">
        <f t="shared" si="948"/>
        <v>-6.62398306914908E-07+0.00379309579234665i</v>
      </c>
      <c r="D1921" s="208" t="str">
        <f t="shared" si="949"/>
        <v>-1.64875059810028+0.0290804010746577i</v>
      </c>
      <c r="E1921" t="str">
        <f t="shared" si="950"/>
        <v>36500</v>
      </c>
      <c r="F1921" t="str">
        <f t="shared" si="951"/>
        <v>0.21505376344086</v>
      </c>
      <c r="G1921" t="str">
        <f t="shared" si="946"/>
        <v>0.21505376344086</v>
      </c>
      <c r="H1921" t="str">
        <f t="shared" si="952"/>
        <v>2.39267237428239+0.547348178226691i</v>
      </c>
      <c r="I1921" t="str">
        <f t="shared" si="953"/>
        <v>701.75325899562i</v>
      </c>
      <c r="J1921" t="str">
        <f t="shared" si="947"/>
        <v>-665.590656781254+153.521156963954i</v>
      </c>
      <c r="K1921" t="str">
        <f t="shared" si="954"/>
        <v>0.230901557882059-1.00107322405484i</v>
      </c>
      <c r="L1921" t="str">
        <f t="shared" si="955"/>
        <v>0.0715993210589655-0.263545372425669i</v>
      </c>
      <c r="M1921" t="str">
        <f t="shared" si="956"/>
        <v>0.302500878941025-1.26461859648051i</v>
      </c>
      <c r="N1921" t="str">
        <f t="shared" si="957"/>
        <v>-2.22897780971477i</v>
      </c>
      <c r="O1921" t="str">
        <f t="shared" si="958"/>
        <v>-0.611679224609328-0.79110588809674i</v>
      </c>
      <c r="P1921" t="str">
        <f t="shared" si="959"/>
        <v>1.61167922460933+0.79110588809674i</v>
      </c>
      <c r="Q1921" t="str">
        <f t="shared" si="960"/>
        <v>-1.61167922460933+1.43787192161803i</v>
      </c>
      <c r="R1921" t="str">
        <f t="shared" si="961"/>
        <v>-0.312970094461442-0.770076811984615i</v>
      </c>
      <c r="S1921" t="str">
        <f t="shared" si="962"/>
        <v>0.248884221774392i</v>
      </c>
      <c r="T1921" t="str">
        <f t="shared" si="963"/>
        <v>0.191659968057296-0.077893318398694i</v>
      </c>
      <c r="U1921" t="str">
        <f t="shared" si="964"/>
        <v>0.0000500000000000001-0.000795202169897151i</v>
      </c>
      <c r="V1921" t="str">
        <f t="shared" si="965"/>
        <v>0.00002-0.0089062643028481i</v>
      </c>
      <c r="W1921" t="str">
        <f t="shared" si="966"/>
        <v>0.0000422721253402621-0.000730223597430165i</v>
      </c>
      <c r="X1921" t="str">
        <f t="shared" si="967"/>
        <v>0.0000449275997413739-0.000729905288223479i</v>
      </c>
      <c r="Y1921" t="str">
        <f t="shared" si="968"/>
        <v>0.009+0.898244171514394i</v>
      </c>
      <c r="Z1921" t="str">
        <f t="shared" si="969"/>
        <v>-0.00975198015098789-0.000698971787884874i</v>
      </c>
      <c r="AA1921" t="str">
        <f t="shared" si="970"/>
        <v>0.134728512438565-13.3689032496512i</v>
      </c>
      <c r="AB1921" t="str">
        <f t="shared" si="971"/>
        <v>0.576544422417831-0.234315797511549i</v>
      </c>
      <c r="AC1921" t="str">
        <f t="shared" si="972"/>
        <v>0.878085079547673-0.799989532983714i</v>
      </c>
      <c r="AD1921" t="str">
        <f t="shared" si="973"/>
        <v>0.491635045994438+0.181061148896719i</v>
      </c>
      <c r="AE1921" t="str">
        <f t="shared" si="974"/>
        <v>-0.00466785857510694-0.00210934375724146i</v>
      </c>
      <c r="AF1921" t="str">
        <f t="shared" si="975"/>
        <v>-4.04142297238267-0.518267777152033i</v>
      </c>
      <c r="AG1921" t="str">
        <f t="shared" si="976"/>
        <v>1.00900231098982-0.023704582698526i</v>
      </c>
      <c r="AH1921" t="str">
        <f t="shared" si="977"/>
        <v>0.0173486395444568+0.0112538823172739i</v>
      </c>
      <c r="AI1921">
        <f t="shared" si="978"/>
        <v>-33.689367490373542</v>
      </c>
      <c r="AJ1921">
        <f t="shared" si="979"/>
        <v>32.97105598697221</v>
      </c>
      <c r="AK1921"/>
      <c r="AL1921"/>
      <c r="AM1921"/>
      <c r="AN1921"/>
    </row>
    <row r="1922" spans="1:40" x14ac:dyDescent="0.35">
      <c r="A1922"/>
      <c r="B1922">
        <f t="shared" si="980"/>
        <v>178800</v>
      </c>
      <c r="C1922" s="237" t="str">
        <f t="shared" si="948"/>
        <v>-6.61657576431335E-07+0.00379097437424756i</v>
      </c>
      <c r="D1922" s="208" t="str">
        <f t="shared" si="949"/>
        <v>-1.64875059242134+0.0290641368692313i</v>
      </c>
      <c r="E1922" t="str">
        <f t="shared" si="950"/>
        <v>36500</v>
      </c>
      <c r="F1922" t="str">
        <f t="shared" si="951"/>
        <v>0.21505376344086</v>
      </c>
      <c r="G1922" t="str">
        <f t="shared" si="946"/>
        <v>0.21505376344086</v>
      </c>
      <c r="H1922" t="str">
        <f t="shared" si="952"/>
        <v>2.39281506691976+0.547077336959977i</v>
      </c>
      <c r="I1922" t="str">
        <f t="shared" si="953"/>
        <v>702.145958077319i</v>
      </c>
      <c r="J1922" t="str">
        <f t="shared" si="947"/>
        <v>-666.336909907026+153.607066956659i</v>
      </c>
      <c r="K1922" t="str">
        <f t="shared" si="954"/>
        <v>0.230655644203899-1.00056834790555i</v>
      </c>
      <c r="L1922" t="str">
        <f t="shared" si="955"/>
        <v>0.0715247523845647-0.263418222978053i</v>
      </c>
      <c r="M1922" t="str">
        <f t="shared" si="956"/>
        <v>0.302180396588464-1.2639865708836i</v>
      </c>
      <c r="N1922" t="str">
        <f t="shared" si="957"/>
        <v>-2.23022513921098i</v>
      </c>
      <c r="O1922" t="str">
        <f t="shared" si="958"/>
        <v>-0.612665518227653-0.790342307342104i</v>
      </c>
      <c r="P1922" t="str">
        <f t="shared" si="959"/>
        <v>1.61266551822765+0.790342307342104i</v>
      </c>
      <c r="Q1922" t="str">
        <f t="shared" si="960"/>
        <v>-1.61266551822765+1.43988283186888i</v>
      </c>
      <c r="R1922" t="str">
        <f t="shared" si="961"/>
        <v>-0.312944923857904-0.769500132854231i</v>
      </c>
      <c r="S1922" t="str">
        <f t="shared" si="962"/>
        <v>0.249023496660668i</v>
      </c>
      <c r="T1922" t="str">
        <f t="shared" si="963"/>
        <v>0.191623613764209-0.0779306392013018i</v>
      </c>
      <c r="U1922" t="str">
        <f t="shared" si="964"/>
        <v>0.0000499999999999998-0.000794757425954252i</v>
      </c>
      <c r="V1922" t="str">
        <f t="shared" si="965"/>
        <v>0.00002-0.00890128317068766i</v>
      </c>
      <c r="W1922" t="str">
        <f t="shared" si="966"/>
        <v>0.000042272123709191-0.000729815420898306i</v>
      </c>
      <c r="X1922" t="str">
        <f t="shared" si="967"/>
        <v>0.0000449246203106761-0.000729497300494242i</v>
      </c>
      <c r="Y1922" t="str">
        <f t="shared" si="968"/>
        <v>0.009+0.898746826338968i</v>
      </c>
      <c r="Z1922" t="str">
        <f t="shared" si="969"/>
        <v>-0.00974107076981206-0.00069843050270949i</v>
      </c>
      <c r="AA1922" t="str">
        <f t="shared" si="970"/>
        <v>0.134577577828262-13.3614156074252i</v>
      </c>
      <c r="AB1922" t="str">
        <f t="shared" si="971"/>
        <v>0.576435062778869-0.23442806456868i</v>
      </c>
      <c r="AC1922" t="str">
        <f t="shared" si="972"/>
        <v>0.87787345042497-0.799445743861765i</v>
      </c>
      <c r="AD1922" t="str">
        <f t="shared" si="973"/>
        <v>0.491886586278526+0.180901442249453i</v>
      </c>
      <c r="AE1922" t="str">
        <f t="shared" si="974"/>
        <v>-0.00466515496240923-0.00210572234704356i</v>
      </c>
      <c r="AF1922" t="str">
        <f t="shared" si="975"/>
        <v>-4.0415656593411-0.518013200090746i</v>
      </c>
      <c r="AG1922" t="str">
        <f t="shared" si="976"/>
        <v>1.0089895324584-0.0237036001156824i</v>
      </c>
      <c r="AH1922" t="str">
        <f t="shared" si="977"/>
        <v>0.0173414873218204+0.0112370666821266i</v>
      </c>
      <c r="AI1922">
        <f t="shared" si="978"/>
        <v>-33.695732944681069</v>
      </c>
      <c r="AJ1922">
        <f t="shared" si="979"/>
        <v>32.942732288156158</v>
      </c>
      <c r="AK1922"/>
      <c r="AL1922"/>
      <c r="AM1922"/>
      <c r="AN1922"/>
    </row>
    <row r="1923" spans="1:40" x14ac:dyDescent="0.35">
      <c r="A1923"/>
      <c r="B1923">
        <f t="shared" si="980"/>
        <v>178900</v>
      </c>
      <c r="C1923" s="237" t="str">
        <f t="shared" si="948"/>
        <v>-6.60918087742179E-07+0.0037888553277727i</v>
      </c>
      <c r="D1923" s="208" t="str">
        <f t="shared" si="949"/>
        <v>-1.64875058675194+0.0290478908462574i</v>
      </c>
      <c r="E1923" t="str">
        <f t="shared" si="950"/>
        <v>36500</v>
      </c>
      <c r="F1923" t="str">
        <f t="shared" si="951"/>
        <v>0.21505376344086</v>
      </c>
      <c r="G1923" t="str">
        <f t="shared" si="946"/>
        <v>0.21505376344086</v>
      </c>
      <c r="H1923" t="str">
        <f t="shared" si="952"/>
        <v>2.3929575387028+0.546806743900911i</v>
      </c>
      <c r="I1923" t="str">
        <f t="shared" si="953"/>
        <v>702.538657159017i</v>
      </c>
      <c r="J1923" t="str">
        <f t="shared" si="947"/>
        <v>-667.083580517064+153.692976949364i</v>
      </c>
      <c r="K1923" t="str">
        <f t="shared" si="954"/>
        <v>0.230410116635645-1.00006394985309i</v>
      </c>
      <c r="L1923" t="str">
        <f t="shared" si="955"/>
        <v>0.0714502972843102-0.263291184855235i</v>
      </c>
      <c r="M1923" t="str">
        <f t="shared" si="956"/>
        <v>0.301860413919955-1.26335513470833i</v>
      </c>
      <c r="N1923" t="str">
        <f t="shared" si="957"/>
        <v>-2.23147246870718i</v>
      </c>
      <c r="O1923" t="str">
        <f t="shared" si="958"/>
        <v>-0.613650858642166-0.789577496948673i</v>
      </c>
      <c r="P1923" t="str">
        <f t="shared" si="959"/>
        <v>1.61365085864217+0.789577496948673i</v>
      </c>
      <c r="Q1923" t="str">
        <f t="shared" si="960"/>
        <v>-1.61365085864217+1.44189497175851i</v>
      </c>
      <c r="R1923" t="str">
        <f t="shared" si="961"/>
        <v>-0.312919733447629-0.768924008886836i</v>
      </c>
      <c r="S1923" t="str">
        <f t="shared" si="962"/>
        <v>0.249162771546943i</v>
      </c>
      <c r="T1923" t="str">
        <f t="shared" si="963"/>
        <v>0.19158723716323-0.0779679480575419i</v>
      </c>
      <c r="U1923" t="str">
        <f t="shared" si="964"/>
        <v>0.00005-0.00079431317920973i</v>
      </c>
      <c r="V1923" t="str">
        <f t="shared" si="965"/>
        <v>0.00002-0.00889630760714897i</v>
      </c>
      <c r="W1923" t="str">
        <f t="shared" si="966"/>
        <v>0.000042272122077208-0.000729407700810838i</v>
      </c>
      <c r="X1923" t="str">
        <f t="shared" si="967"/>
        <v>0.0000449216458710995-0.000729089768980085i</v>
      </c>
      <c r="Y1923" t="str">
        <f t="shared" si="968"/>
        <v>0.009+0.899249481163542i</v>
      </c>
      <c r="Z1923" t="str">
        <f t="shared" si="969"/>
        <v>-0.00973017969369113-0.000697890075048409i</v>
      </c>
      <c r="AA1923" t="str">
        <f t="shared" si="970"/>
        <v>0.134426896863593-13.3539363537737i</v>
      </c>
      <c r="AB1923" t="str">
        <f t="shared" si="971"/>
        <v>0.576325636034132-0.23454029568919i</v>
      </c>
      <c r="AC1923" t="str">
        <f t="shared" si="972"/>
        <v>0.877662208190996-0.798902382285412i</v>
      </c>
      <c r="AD1923" t="str">
        <f t="shared" si="973"/>
        <v>0.492137969510242+0.180741404933693i</v>
      </c>
      <c r="AE1923" t="str">
        <f t="shared" si="974"/>
        <v>-0.00466245324476943-0.00210210455257071i</v>
      </c>
      <c r="AF1923" t="str">
        <f t="shared" si="975"/>
        <v>-4.04170812545474-0.517758853054654i</v>
      </c>
      <c r="AG1923" t="str">
        <f t="shared" si="976"/>
        <v>1.00897675218893-0.023702611069613i</v>
      </c>
      <c r="AH1923" t="str">
        <f t="shared" si="977"/>
        <v>0.0173343362567859+0.011220266969479i</v>
      </c>
      <c r="AI1923">
        <f t="shared" si="978"/>
        <v>-33.702096891803258</v>
      </c>
      <c r="AJ1923">
        <f t="shared" si="979"/>
        <v>32.914402380655154</v>
      </c>
      <c r="AK1923"/>
      <c r="AL1923"/>
      <c r="AM1923"/>
      <c r="AN1923"/>
    </row>
    <row r="1924" spans="1:40" x14ac:dyDescent="0.35">
      <c r="A1924"/>
      <c r="B1924">
        <f t="shared" si="980"/>
        <v>179000</v>
      </c>
      <c r="C1924" s="237" t="str">
        <f t="shared" si="948"/>
        <v>-6.60179838073279E-07+0.00378673864894735i</v>
      </c>
      <c r="D1924" s="208" t="str">
        <f t="shared" si="949"/>
        <v>-1.64875058109202+0.029031662975263i</v>
      </c>
      <c r="E1924" t="str">
        <f t="shared" si="950"/>
        <v>36500</v>
      </c>
      <c r="F1924" t="str">
        <f t="shared" si="951"/>
        <v>0.21505376344086</v>
      </c>
      <c r="G1924" t="str">
        <f t="shared" si="946"/>
        <v>0.21505376344086</v>
      </c>
      <c r="H1924" t="str">
        <f t="shared" si="952"/>
        <v>2.39309979007715+0.546536398743571i</v>
      </c>
      <c r="I1924" t="str">
        <f t="shared" si="953"/>
        <v>702.931356240716i</v>
      </c>
      <c r="J1924" t="str">
        <f t="shared" si="947"/>
        <v>-667.830668611368+153.778886942069i</v>
      </c>
      <c r="K1924" t="str">
        <f t="shared" si="954"/>
        <v>0.23016497438353-0.99956002927357i</v>
      </c>
      <c r="L1924" t="str">
        <f t="shared" si="955"/>
        <v>0.0713759555337612-0.263164257931513i</v>
      </c>
      <c r="M1924" t="str">
        <f t="shared" si="956"/>
        <v>0.301540929917291-1.26272428720508i</v>
      </c>
      <c r="N1924" t="str">
        <f t="shared" si="957"/>
        <v>-2.23271979820338i</v>
      </c>
      <c r="O1924" t="str">
        <f t="shared" si="958"/>
        <v>-0.614635244319853-0.788811458106356i</v>
      </c>
      <c r="P1924" t="str">
        <f t="shared" si="959"/>
        <v>1.61463524431985+0.788811458106356i</v>
      </c>
      <c r="Q1924" t="str">
        <f t="shared" si="960"/>
        <v>-1.61463524431985+1.44390834009702i</v>
      </c>
      <c r="R1924" t="str">
        <f t="shared" si="961"/>
        <v>-0.312894523219549-0.768348439140095i</v>
      </c>
      <c r="S1924" t="str">
        <f t="shared" si="962"/>
        <v>0.249302046433219i</v>
      </c>
      <c r="T1924" t="str">
        <f t="shared" si="963"/>
        <v>0.191550838251395-0.0780052449563799i</v>
      </c>
      <c r="U1924" t="str">
        <f t="shared" si="964"/>
        <v>0.0000500000000000002-0.000793869428830286i</v>
      </c>
      <c r="V1924" t="str">
        <f t="shared" si="965"/>
        <v>0.00002-0.00889133760289915i</v>
      </c>
      <c r="W1924" t="str">
        <f t="shared" si="966"/>
        <v>0.0000422721204443127-0.000729000436402765i</v>
      </c>
      <c r="X1924" t="str">
        <f t="shared" si="967"/>
        <v>0.0000449186764114915-0.00072868269291643i</v>
      </c>
      <c r="Y1924" t="str">
        <f t="shared" si="968"/>
        <v>0.009+0.899752135988117i</v>
      </c>
      <c r="Z1924" t="str">
        <f t="shared" si="969"/>
        <v>-0.00971930688168636-0.000697350502899482i</v>
      </c>
      <c r="AA1924" t="str">
        <f t="shared" si="970"/>
        <v>0.1342764689762-13.3464654745977i</v>
      </c>
      <c r="AB1924" t="str">
        <f t="shared" si="971"/>
        <v>0.576216142174703-0.234652490839886i</v>
      </c>
      <c r="AC1924" t="str">
        <f t="shared" si="972"/>
        <v>0.877451352108022-0.798359447698881i</v>
      </c>
      <c r="AD1924" t="str">
        <f t="shared" si="973"/>
        <v>0.492389195267216+0.180581037075019i</v>
      </c>
      <c r="AE1924" t="str">
        <f t="shared" si="974"/>
        <v>-0.0046597534170103-0.00209849036928716i</v>
      </c>
      <c r="AF1924" t="str">
        <f t="shared" si="975"/>
        <v>-4.04185037116917-0.517504735768308i</v>
      </c>
      <c r="AG1924" t="str">
        <f t="shared" si="976"/>
        <v>1.00896397019027-0.0237016155506484i</v>
      </c>
      <c r="AH1924" t="str">
        <f t="shared" si="977"/>
        <v>0.0173271863415204+0.0112034831589904i</v>
      </c>
      <c r="AI1924">
        <f t="shared" si="978"/>
        <v>-33.708459335701242</v>
      </c>
      <c r="AJ1924">
        <f t="shared" si="979"/>
        <v>32.886066268706976</v>
      </c>
      <c r="AK1924"/>
      <c r="AL1924"/>
      <c r="AM1924"/>
      <c r="AN1924"/>
    </row>
    <row r="1925" spans="1:40" x14ac:dyDescent="0.35">
      <c r="A1925"/>
      <c r="B1925">
        <f t="shared" si="980"/>
        <v>179100</v>
      </c>
      <c r="C1925" s="237" t="str">
        <f t="shared" si="948"/>
        <v>-6.5944282465818E-07+0.00378462433380557i</v>
      </c>
      <c r="D1925" s="208" t="str">
        <f t="shared" si="949"/>
        <v>-1.64875057544159+0.0290154532258427i</v>
      </c>
      <c r="E1925" t="str">
        <f t="shared" si="950"/>
        <v>36500</v>
      </c>
      <c r="F1925" t="str">
        <f t="shared" si="951"/>
        <v>0.21505376344086</v>
      </c>
      <c r="G1925" t="str">
        <f t="shared" ref="G1925:G1988" si="981">IF($C$11=$C$7,$C$24,F1925)</f>
        <v>0.21505376344086</v>
      </c>
      <c r="H1925" t="str">
        <f t="shared" si="952"/>
        <v>2.39324182148746+0.546266301182468i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0.0713017269090132-0.263037442081316i</v>
      </c>
      <c r="M1925" t="str">
        <f t="shared" si="956"/>
        <v>0.301221943564803-1.26209402762536i</v>
      </c>
      <c r="N1925" t="str">
        <f t="shared" si="957"/>
        <v>-2.23396712769959i</v>
      </c>
      <c r="O1925" t="str">
        <f t="shared" si="958"/>
        <v>-0.615618673729182-0.788044192006973i</v>
      </c>
      <c r="P1925" t="str">
        <f t="shared" si="959"/>
        <v>1.61561867372918+0.788044192006973i</v>
      </c>
      <c r="Q1925" t="str">
        <f t="shared" si="960"/>
        <v>-1.61561867372918+1.44592293569262i</v>
      </c>
      <c r="R1925" t="str">
        <f t="shared" si="961"/>
        <v>-0.3128692931626-0.767773422673774i</v>
      </c>
      <c r="S1925" t="str">
        <f t="shared" si="962"/>
        <v>0.249441321319494i</v>
      </c>
      <c r="T1925" t="str">
        <f t="shared" si="963"/>
        <v>0.191514417025737-0.0780425298867751i</v>
      </c>
      <c r="U1925" t="str">
        <f t="shared" si="964"/>
        <v>0.0000499999999999999-0.000793426173984481i</v>
      </c>
      <c r="V1925" t="str">
        <f t="shared" si="965"/>
        <v>0.00002-0.00888637314862624i</v>
      </c>
      <c r="W1925" t="str">
        <f t="shared" si="966"/>
        <v>0.0000422721188105049-0.000728593626910803i</v>
      </c>
      <c r="X1925" t="str">
        <f t="shared" si="967"/>
        <v>0.0000449157119207309-0.00072827607154042i</v>
      </c>
      <c r="Y1925" t="str">
        <f t="shared" si="968"/>
        <v>0.009+0.900254790812691i</v>
      </c>
      <c r="Z1925" t="str">
        <f t="shared" si="969"/>
        <v>-0.0097084522929736-0.000696811784266626i</v>
      </c>
      <c r="AA1925" t="str">
        <f t="shared" si="970"/>
        <v>0.134126293599319-13.33900295583i</v>
      </c>
      <c r="AB1925" t="str">
        <f t="shared" si="971"/>
        <v>0.576106581191658-0.234764649987555i</v>
      </c>
      <c r="AC1925" t="str">
        <f t="shared" si="972"/>
        <v>0.877240881440174-0.797816939547218i</v>
      </c>
      <c r="AD1925" t="str">
        <f t="shared" si="973"/>
        <v>0.4926402631271+0.180420338799541i</v>
      </c>
      <c r="AE1925" t="str">
        <f t="shared" si="974"/>
        <v>-0.00465705547397052-0.00209487979266866i</v>
      </c>
      <c r="AF1925" t="str">
        <f t="shared" si="975"/>
        <v>-4.04199239692905-0.517250847956625i</v>
      </c>
      <c r="AG1925" t="str">
        <f t="shared" si="976"/>
        <v>1.0089511864713-0.0237006135491421i</v>
      </c>
      <c r="AH1925" t="str">
        <f t="shared" si="977"/>
        <v>0.0173200375682182+0.0111867152303719i</v>
      </c>
      <c r="AI1925">
        <f t="shared" si="978"/>
        <v>-33.71482028033099</v>
      </c>
      <c r="AJ1925">
        <f t="shared" si="979"/>
        <v>32.857723956539779</v>
      </c>
      <c r="AK1925"/>
      <c r="AL1925"/>
      <c r="AM1925"/>
      <c r="AN1925"/>
    </row>
    <row r="1926" spans="1:40" x14ac:dyDescent="0.35">
      <c r="A1926"/>
      <c r="B1926">
        <f t="shared" si="980"/>
        <v>179200</v>
      </c>
      <c r="C1926" s="237" t="str">
        <f t="shared" ref="C1926:C1989" si="983">IMPRODUCT(COMPLEX(-1,0),IMDIV(IMPRODUCT(G1926,COMPLEX($C$100+$C$101,0)),COMPLEX($C$100,2*PI()*B1926*$C$103*$C$102*(2*$C$100+$C$101))))</f>
        <v>-6.58707044738159E-07+0.00378251237839029i</v>
      </c>
      <c r="D1926" s="208" t="str">
        <f t="shared" ref="D1926:D1989" si="984">IMPRODUCT(COMPLEX($C$106,0),IMSUB(C1926,G1926))</f>
        <v>-1.64875056980061+0.0289992615676589i</v>
      </c>
      <c r="E1926" t="str">
        <f t="shared" ref="E1926:E1989" si="985">IMDIV(COMPLEX($C$20*10^3,0),COMPLEX(1,2*PI()*B1926*$C$20*1000*$C$29*10^-12))</f>
        <v>36500</v>
      </c>
      <c r="F1926" t="str">
        <f t="shared" ref="F1926:F1989" si="986">IMDIV(COMPLEX($C$22*1000,0),IMSUM(COMPLEX($C$22*1000,0),E1926))</f>
        <v>0.21505376344086</v>
      </c>
      <c r="G1926" t="str">
        <f t="shared" si="981"/>
        <v>0.21505376344086</v>
      </c>
      <c r="H1926" t="str">
        <f t="shared" ref="H1926:H1989" si="987">IMPRODUCT(COMPLEX($C$108,0),IMPRODUCT(COMPLEX(-1,0),D1926),IMDIV(COMPLEX(0,2*PI()*B1926*$C$109*$C$110),COMPLEX(1,2*PI()*B1926*$C$109*$C$110)))</f>
        <v>2.39338363337718+0.545996450912505i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0.0712276111866993-0.262910737179209i</v>
      </c>
      <c r="M1926" t="str">
        <f t="shared" ref="M1926:M1989" si="991">IMSUM(K1926,L1926)</f>
        <v>0.300903453849353-1.26146435522172i</v>
      </c>
      <c r="N1926" t="str">
        <f t="shared" ref="N1926:N1989" si="992">COMPLEX(0,-2*PI()*B1926*$C$43)</f>
        <v>-2.23521445719579i</v>
      </c>
      <c r="O1926" t="str">
        <f t="shared" ref="O1926:O1989" si="993">IMEXP(N1926)</f>
        <v>-0.616601145340091-0.787275699844272i</v>
      </c>
      <c r="P1926" t="str">
        <f t="shared" ref="P1926:P1989" si="994">IMSUB(COMPLEX(1,0),O1926)</f>
        <v>1.61660114534009+0.787275699844272i</v>
      </c>
      <c r="Q1926" t="str">
        <f t="shared" ref="Q1926:Q1989" si="995">IMSUM(COMPLEX(0,2*PI()*B1926*$C$43),O1926,COMPLEX(-1,0))</f>
        <v>-1.61660114534009+1.44793875735152i</v>
      </c>
      <c r="R1926" t="str">
        <f t="shared" ref="R1926:R1989" si="996">IMDIV(P1926,Q1926)</f>
        <v>-0.312844043265715-0.767198958549754i</v>
      </c>
      <c r="S1926" t="str">
        <f t="shared" ref="S1926:S1989" si="997">IMDIV(COMPLEX(0,2*PI()*B1926*$C$123),COMPLEX($C$124,0))</f>
        <v>0.249580596205769i</v>
      </c>
      <c r="T1926" t="str">
        <f t="shared" ref="T1926:T1989" si="998">IMPRODUCT(R1926,S1926)</f>
        <v>0.191477973483293-0.0780798028376806i</v>
      </c>
      <c r="U1926" t="str">
        <f t="shared" ref="U1926:U1989" si="999">IMDIV(COMPLEX(1,2*PI()*B1926*$C$16*10^-3*$C$15*10^-6),COMPLEX(0,2*PI()*B1926*$C$15*10^-6))</f>
        <v>0.0000500000000000001-0.000792983413842751i</v>
      </c>
      <c r="V1926" t="str">
        <f t="shared" ref="V1926:V1989" si="1000">IMSUM(COMPLEX($C$18*10^-3,0),IMDIV(COMPLEX(1,0),COMPLEX(0,2*PI()*B1926*($C$17*1*10^-6))))</f>
        <v>0.00002-0.00888141423503882i</v>
      </c>
      <c r="W1926" t="str">
        <f t="shared" ref="W1926:W1989" si="1001">IMDIV(IMPRODUCT(U1926,V1926),IMSUM(U1926,V1926))</f>
        <v>0.000042272117175785-0.00072818727157338i</v>
      </c>
      <c r="X1926" t="str">
        <f t="shared" ref="X1926:X1989" si="1002">IMDIV(IMPRODUCT(COMPLEX($C$19,0),W1926),IMSUM(COMPLEX($C$19,0),W1926))</f>
        <v>0.0000449127523877285-0.000727869904090907i</v>
      </c>
      <c r="Y1926" t="str">
        <f t="shared" ref="Y1926:Y1989" si="1003">COMPLEX($C$13*10^-3,2*PI()*B1926*$C$12*0.000001)</f>
        <v>0.009+0.900757445637265i</v>
      </c>
      <c r="Z1926" t="str">
        <f t="shared" ref="Z1926:Z1989" si="1004">IMPRODUCT(COMPLEX($C$6,0),IMDIV(X1926,IMSUM(X1926,Y1926)))</f>
        <v>-0.0096976158868428-0.000696273917159794i</v>
      </c>
      <c r="AA1926" t="str">
        <f t="shared" ref="AA1926:AA1989" si="1005">IMDIV(COMPLEX($C$6,0),IMSUM(X1926,Y1926))</f>
        <v>0.13397637016777-13.3315487834348i</v>
      </c>
      <c r="AB1926" t="str">
        <f t="shared" ref="AB1926:AB1989" si="1006">IMPRODUCT(COMPLEX($C$119,0),T1926)</f>
        <v>0.575996953076083-0.234876773098967i</v>
      </c>
      <c r="AC1926" t="str">
        <f t="shared" ref="AC1926:AC1989" si="1007">IMSUM(COMPLEX(1,0),IMPRODUCT(AB1926,M1926))</f>
        <v>0.87703079545345-0.797274857276266i</v>
      </c>
      <c r="AD1926" t="str">
        <f t="shared" ref="AD1926:AD1989" si="1008">IMDIV(AB1926,AC1926)</f>
        <v>0.492891172667591+0.180259310233889i</v>
      </c>
      <c r="AE1926" t="str">
        <f t="shared" ref="AE1926:AE1989" si="1009">IMPRODUCT(AD1926,AA1926,X1926)</f>
        <v>-0.00465435941050473-0.00209127281820223i</v>
      </c>
      <c r="AF1926" t="str">
        <f t="shared" ref="AF1926:AF1989" si="1010">IMSUB(D1926,H1926)</f>
        <v>-4.04213420317779-0.516997189344846i</v>
      </c>
      <c r="AG1926" t="str">
        <f t="shared" ref="AG1926:AG1989" si="1011">IMSUM(COMPLEX(1,0),IMPRODUCT(AD1926,AA1926,COMPLEX($C$127,0)))</f>
        <v>1.00893840104088-0.0236996050554712i</v>
      </c>
      <c r="AH1926" t="str">
        <f t="shared" ref="AH1926:AH1989" si="1012">IMDIV(IMPRODUCT(AE1926,AF1926),AG1926)</f>
        <v>0.0173128899291005+0.0111699631633852i</v>
      </c>
      <c r="AI1926">
        <f t="shared" ref="AI1926:AI1989" si="1013">20*LOG10(IMABS(AH1926))</f>
        <v>-33.72117972964358</v>
      </c>
      <c r="AJ1926">
        <f t="shared" ref="AJ1926:AJ1989" si="1014">IMARGUMENT(AH1926)*180/PI()</f>
        <v>32.82937544836993</v>
      </c>
      <c r="AK1926"/>
      <c r="AL1926"/>
      <c r="AM1926"/>
      <c r="AN1926"/>
    </row>
    <row r="1927" spans="1:40" x14ac:dyDescent="0.35">
      <c r="A1927"/>
      <c r="B1927">
        <f t="shared" si="980"/>
        <v>179300</v>
      </c>
      <c r="C1927" s="237" t="str">
        <f t="shared" si="983"/>
        <v>-6.5797249556217E-07+0.00378040277875325i</v>
      </c>
      <c r="D1927" s="208" t="str">
        <f t="shared" si="984"/>
        <v>-1.64875056416906+0.0289830879704416i</v>
      </c>
      <c r="E1927" t="str">
        <f t="shared" si="985"/>
        <v>36500</v>
      </c>
      <c r="F1927" t="str">
        <f t="shared" si="986"/>
        <v>0.21505376344086</v>
      </c>
      <c r="G1927" t="str">
        <f t="shared" si="981"/>
        <v>0.21505376344086</v>
      </c>
      <c r="H1927" t="str">
        <f t="shared" si="987"/>
        <v>2.39352522618874+0.545726847629008i</v>
      </c>
      <c r="I1927" t="str">
        <f t="shared" si="988"/>
        <v>704.109453485812i</v>
      </c>
      <c r="J1927" t="str">
        <f t="shared" si="982"/>
        <v>-670.074437799878+154.036616920184i</v>
      </c>
      <c r="K1927" t="str">
        <f t="shared" si="989"/>
        <v>0.22943185161634-0.998051126147912i</v>
      </c>
      <c r="L1927" t="str">
        <f t="shared" si="990"/>
        <v>0.0711536081439874-0.262784143099894i</v>
      </c>
      <c r="M1927" t="str">
        <f t="shared" si="991"/>
        <v>0.300585459760327-1.26083526924781i</v>
      </c>
      <c r="N1927" t="str">
        <f t="shared" si="992"/>
        <v>-2.23646178669199i</v>
      </c>
      <c r="O1927" t="str">
        <f t="shared" si="993"/>
        <v>-0.617582657624026-0.786505982813891i</v>
      </c>
      <c r="P1927" t="str">
        <f t="shared" si="994"/>
        <v>1.61758265762403+0.786505982813891i</v>
      </c>
      <c r="Q1927" t="str">
        <f t="shared" si="995"/>
        <v>-1.61758265762403+1.4499558038781i</v>
      </c>
      <c r="R1927" t="str">
        <f t="shared" si="996"/>
        <v>-0.312818773517803-0.766625045831993i</v>
      </c>
      <c r="S1927" t="str">
        <f t="shared" si="997"/>
        <v>0.249719871092045i</v>
      </c>
      <c r="T1927" t="str">
        <f t="shared" si="998"/>
        <v>0.191441507621098-0.0781170637980374i</v>
      </c>
      <c r="U1927" t="str">
        <f t="shared" si="999"/>
        <v>0.0000499999999999998-0.000792541147577358i</v>
      </c>
      <c r="V1927" t="str">
        <f t="shared" si="1000"/>
        <v>0.00002-0.00887646085286644i</v>
      </c>
      <c r="W1927" t="str">
        <f t="shared" si="1001"/>
        <v>0.0000422721155401524-0.000727781369630607i</v>
      </c>
      <c r="X1927" t="str">
        <f t="shared" si="1002"/>
        <v>0.0000449097978014247-0.000727464189808422i</v>
      </c>
      <c r="Y1927" t="str">
        <f t="shared" si="1003"/>
        <v>0.009+0.90126010046184i</v>
      </c>
      <c r="Z1927" t="str">
        <f t="shared" si="1004"/>
        <v>-0.00968679762269728-0.000695736899594928i</v>
      </c>
      <c r="AA1927" t="str">
        <f t="shared" si="1005"/>
        <v>0.133826698117956-13.3241029434078i</v>
      </c>
      <c r="AB1927" t="str">
        <f t="shared" si="1006"/>
        <v>0.57588725781906-0.234988860140853i</v>
      </c>
      <c r="AC1927" t="str">
        <f t="shared" si="1007"/>
        <v>0.876821093415728-0.796733200332671i</v>
      </c>
      <c r="AD1927" t="str">
        <f t="shared" si="1008"/>
        <v>0.493141923466402+0.180097951505223i</v>
      </c>
      <c r="AE1927" t="str">
        <f t="shared" si="1009"/>
        <v>-0.00465166522148305-0.00208766944138623i</v>
      </c>
      <c r="AF1927" t="str">
        <f t="shared" si="1010"/>
        <v>-4.0422757903578-0.516743759658566i</v>
      </c>
      <c r="AG1927" t="str">
        <f t="shared" si="1011"/>
        <v>1.00892561390789-0.0236985900600352i</v>
      </c>
      <c r="AH1927" t="str">
        <f t="shared" si="1012"/>
        <v>0.0173057434164137+0.011153226937843i</v>
      </c>
      <c r="AI1927">
        <f t="shared" si="1013"/>
        <v>-33.727537687585702</v>
      </c>
      <c r="AJ1927">
        <f t="shared" si="1014"/>
        <v>32.801020748405847</v>
      </c>
      <c r="AK1927"/>
      <c r="AL1927"/>
      <c r="AM1927"/>
      <c r="AN1927"/>
    </row>
    <row r="1928" spans="1:40" x14ac:dyDescent="0.35">
      <c r="A1928"/>
      <c r="B1928">
        <f t="shared" si="980"/>
        <v>179400</v>
      </c>
      <c r="C1928" s="237" t="str">
        <f t="shared" si="983"/>
        <v>-6.57239174386867E-07+0.0037782955309551i</v>
      </c>
      <c r="D1928" s="208" t="str">
        <f t="shared" si="984"/>
        <v>-1.64875055854693+0.0289669324039891i</v>
      </c>
      <c r="E1928" t="str">
        <f t="shared" si="985"/>
        <v>36500</v>
      </c>
      <c r="F1928" t="str">
        <f t="shared" si="986"/>
        <v>0.21505376344086</v>
      </c>
      <c r="G1928" t="str">
        <f t="shared" si="981"/>
        <v>0.21505376344086</v>
      </c>
      <c r="H1928" t="str">
        <f t="shared" si="987"/>
        <v>2.39366660036349+0.545457491027716i</v>
      </c>
      <c r="I1928" t="str">
        <f t="shared" si="988"/>
        <v>704.502152567511i</v>
      </c>
      <c r="J1928" t="str">
        <f t="shared" si="982"/>
        <v>-670.823195831247+154.122526912889i</v>
      </c>
      <c r="K1928" t="str">
        <f t="shared" si="989"/>
        <v>0.22918824273105-0.997549109240129i</v>
      </c>
      <c r="L1928" t="str">
        <f t="shared" si="990"/>
        <v>0.0710797175585776-0.262657659718206i</v>
      </c>
      <c r="M1928" t="str">
        <f t="shared" si="991"/>
        <v>0.300267960289628-1.26020676895833i</v>
      </c>
      <c r="N1928" t="str">
        <f t="shared" si="992"/>
        <v>-2.23770911618819i</v>
      </c>
      <c r="O1928" t="str">
        <f t="shared" si="993"/>
        <v>-0.618563209053921-0.78573504211338i</v>
      </c>
      <c r="P1928" t="str">
        <f t="shared" si="994"/>
        <v>1.61856320905392+0.78573504211338i</v>
      </c>
      <c r="Q1928" t="str">
        <f t="shared" si="995"/>
        <v>-1.61856320905392+1.45197407407481i</v>
      </c>
      <c r="R1928" t="str">
        <f t="shared" si="996"/>
        <v>-0.312793483907763-0.76605168358654i</v>
      </c>
      <c r="S1928" t="str">
        <f t="shared" si="997"/>
        <v>0.24985914597832i</v>
      </c>
      <c r="T1928" t="str">
        <f t="shared" si="998"/>
        <v>0.191405019436187-0.078154312756777i</v>
      </c>
      <c r="U1928" t="str">
        <f t="shared" si="999"/>
        <v>0.00005-0.000792099374362435i</v>
      </c>
      <c r="V1928" t="str">
        <f t="shared" si="1000"/>
        <v>0.00002-0.00887151299285925i</v>
      </c>
      <c r="W1928" t="str">
        <f t="shared" si="1001"/>
        <v>0.0000422721139036079-0.000727375920324313i</v>
      </c>
      <c r="X1928" t="str">
        <f t="shared" si="1002"/>
        <v>0.0000449068481507918-0.000727058927935219i</v>
      </c>
      <c r="Y1928" t="str">
        <f t="shared" si="1003"/>
        <v>0.009+0.901762755286414i</v>
      </c>
      <c r="Z1928" t="str">
        <f t="shared" si="1004"/>
        <v>-0.00967599746005406-0.000695200729593979i</v>
      </c>
      <c r="AA1928" t="str">
        <f t="shared" si="1005"/>
        <v>0.133677276887856-13.316665421776i</v>
      </c>
      <c r="AB1928" t="str">
        <f t="shared" si="1006"/>
        <v>0.575777495411668-0.235100911079919i</v>
      </c>
      <c r="AC1928" t="str">
        <f t="shared" si="1007"/>
        <v>0.876611774596748-0.796191968163858i</v>
      </c>
      <c r="AD1928" t="str">
        <f t="shared" si="1008"/>
        <v>0.493392515101282+0.179936262741219i</v>
      </c>
      <c r="AE1928" t="str">
        <f t="shared" si="1009"/>
        <v>-0.00464897290179157-0.00208406965773027i</v>
      </c>
      <c r="AF1928" t="str">
        <f t="shared" si="1010"/>
        <v>-4.04241715891042-0.516490558623727i</v>
      </c>
      <c r="AG1928" t="str">
        <f t="shared" si="1011"/>
        <v>1.00891282508121-0.0236975685532565i</v>
      </c>
      <c r="AH1928" t="str">
        <f t="shared" si="1012"/>
        <v>0.0172985980224318+0.0111365065336083i</v>
      </c>
      <c r="AI1928">
        <f t="shared" si="1013"/>
        <v>-33.733894158098899</v>
      </c>
      <c r="AJ1928">
        <f t="shared" si="1014"/>
        <v>32.772659860842921</v>
      </c>
      <c r="AK1928"/>
      <c r="AL1928"/>
      <c r="AM1928"/>
      <c r="AN1928"/>
    </row>
    <row r="1929" spans="1:40" x14ac:dyDescent="0.35">
      <c r="A1929"/>
      <c r="B1929">
        <f t="shared" si="980"/>
        <v>179500</v>
      </c>
      <c r="C1929" s="237" t="str">
        <f t="shared" si="983"/>
        <v>-6.56507078476509E-07+0.00377619063106514i</v>
      </c>
      <c r="D1929" s="208" t="str">
        <f t="shared" si="984"/>
        <v>-1.64875055293419+0.0289507948381661i</v>
      </c>
      <c r="E1929" t="str">
        <f t="shared" si="985"/>
        <v>36500</v>
      </c>
      <c r="F1929" t="str">
        <f t="shared" si="986"/>
        <v>0.21505376344086</v>
      </c>
      <c r="G1929" t="str">
        <f t="shared" si="981"/>
        <v>0.21505376344086</v>
      </c>
      <c r="H1929" t="str">
        <f t="shared" si="987"/>
        <v>2.39380775634163+0.54518838080477i</v>
      </c>
      <c r="I1929" t="str">
        <f t="shared" si="988"/>
        <v>704.89485164921i</v>
      </c>
      <c r="J1929" t="str">
        <f t="shared" si="982"/>
        <v>-671.572371346882+154.208436905594i</v>
      </c>
      <c r="K1929" t="str">
        <f t="shared" si="989"/>
        <v>0.22894501522296-0.997047566699989i</v>
      </c>
      <c r="L1929" t="str">
        <f t="shared" si="990"/>
        <v>0.0710059392087033-0.262531286909115i</v>
      </c>
      <c r="M1929" t="str">
        <f t="shared" si="991"/>
        <v>0.299950954431663-1.2595788536091i</v>
      </c>
      <c r="N1929" t="str">
        <f t="shared" si="992"/>
        <v>-2.2389564456844i</v>
      </c>
      <c r="O1929" t="str">
        <f t="shared" si="993"/>
        <v>-0.619542798104211-0.784962878942186i</v>
      </c>
      <c r="P1929" t="str">
        <f t="shared" si="994"/>
        <v>1.61954279810421+0.784962878942186i</v>
      </c>
      <c r="Q1929" t="str">
        <f t="shared" si="995"/>
        <v>-1.61954279810421+1.45399356674221i</v>
      </c>
      <c r="R1929" t="str">
        <f t="shared" si="996"/>
        <v>-0.312768174424494-0.765478870881519i</v>
      </c>
      <c r="S1929" t="str">
        <f t="shared" si="997"/>
        <v>0.249998420864596i</v>
      </c>
      <c r="T1929" t="str">
        <f t="shared" si="998"/>
        <v>0.191368508925594-0.078191549702826i</v>
      </c>
      <c r="U1929" t="str">
        <f t="shared" si="999"/>
        <v>0.0000500000000000002-0.000791658093373935i</v>
      </c>
      <c r="V1929" t="str">
        <f t="shared" si="1000"/>
        <v>0.00002-0.00886657064578801i</v>
      </c>
      <c r="W1929" t="str">
        <f t="shared" si="1001"/>
        <v>0.0000422721122661512-0.000726970922897993i</v>
      </c>
      <c r="X1929" t="str">
        <f t="shared" si="1002"/>
        <v>0.0000449039034248327-0.00072665411771521i</v>
      </c>
      <c r="Y1929" t="str">
        <f t="shared" si="1003"/>
        <v>0.009+0.902265410110989i</v>
      </c>
      <c r="Z1929" t="str">
        <f t="shared" si="1004"/>
        <v>-0.00966521535854261-0.000694665405184853i</v>
      </c>
      <c r="AA1929" t="str">
        <f t="shared" si="1005"/>
        <v>0.13352810591702-13.3092362045976i</v>
      </c>
      <c r="AB1929" t="str">
        <f t="shared" si="1006"/>
        <v>0.575667665844986-0.235212925882854i</v>
      </c>
      <c r="AC1929" t="str">
        <f t="shared" si="1007"/>
        <v>0.876402838268084-0.79565116021808i</v>
      </c>
      <c r="AD1929" t="str">
        <f t="shared" si="1008"/>
        <v>0.493642947150011+0.179774244070089i</v>
      </c>
      <c r="AE1929" t="str">
        <f t="shared" si="1009"/>
        <v>-0.00464628244633177-0.00208047346275522i</v>
      </c>
      <c r="AF1929" t="str">
        <f t="shared" si="1010"/>
        <v>-4.04255830927582-0.516237585966604i</v>
      </c>
      <c r="AG1929" t="str">
        <f t="shared" si="1011"/>
        <v>1.00890003456974-0.0236965405255804i</v>
      </c>
      <c r="AH1929" t="str">
        <f t="shared" si="1012"/>
        <v>0.0172914537394535+0.0111198019305945i</v>
      </c>
      <c r="AI1929">
        <f t="shared" si="1013"/>
        <v>-33.740249145120551</v>
      </c>
      <c r="AJ1929">
        <f t="shared" si="1014"/>
        <v>32.744292789868396</v>
      </c>
      <c r="AK1929"/>
      <c r="AL1929"/>
      <c r="AM1929"/>
      <c r="AN1929"/>
    </row>
    <row r="1930" spans="1:40" x14ac:dyDescent="0.35">
      <c r="A1930"/>
      <c r="B1930">
        <f t="shared" si="980"/>
        <v>179600</v>
      </c>
      <c r="C1930" s="237" t="str">
        <f t="shared" si="983"/>
        <v>-6.55776205102982E-07+0.00377408807516148i</v>
      </c>
      <c r="D1930" s="208" t="str">
        <f t="shared" si="984"/>
        <v>-1.64875054733083+0.0289346752429047i</v>
      </c>
      <c r="E1930" t="str">
        <f t="shared" si="985"/>
        <v>36500</v>
      </c>
      <c r="F1930" t="str">
        <f t="shared" si="986"/>
        <v>0.21505376344086</v>
      </c>
      <c r="G1930" t="str">
        <f t="shared" si="981"/>
        <v>0.21505376344086</v>
      </c>
      <c r="H1930" t="str">
        <f t="shared" si="987"/>
        <v>2.39394869456236+0.544919516656729i</v>
      </c>
      <c r="I1930" t="str">
        <f t="shared" si="988"/>
        <v>705.287550730909i</v>
      </c>
      <c r="J1930" t="str">
        <f t="shared" si="982"/>
        <v>-672.321964346783+154.2943468983i</v>
      </c>
      <c r="K1930" t="str">
        <f t="shared" si="989"/>
        <v>0.228702168310222-0.996546497909256i</v>
      </c>
      <c r="L1930" t="str">
        <f t="shared" si="990"/>
        <v>0.0709322728731278-0.262405024547728i</v>
      </c>
      <c r="M1930" t="str">
        <f t="shared" si="991"/>
        <v>0.29963444118335-1.25895152245698i</v>
      </c>
      <c r="N1930" t="str">
        <f t="shared" si="992"/>
        <v>-2.2402037751806i</v>
      </c>
      <c r="O1930" t="str">
        <f t="shared" si="993"/>
        <v>-0.620521423250807-0.784189494501675i</v>
      </c>
      <c r="P1930" t="str">
        <f t="shared" si="994"/>
        <v>1.62052142325081+0.784189494501675i</v>
      </c>
      <c r="Q1930" t="str">
        <f t="shared" si="995"/>
        <v>-1.62052142325081+1.45601428067892i</v>
      </c>
      <c r="R1930" t="str">
        <f t="shared" si="996"/>
        <v>-0.312742845056878-0.76490660678714i</v>
      </c>
      <c r="S1930" t="str">
        <f t="shared" si="997"/>
        <v>0.250137695750871i</v>
      </c>
      <c r="T1930" t="str">
        <f t="shared" si="998"/>
        <v>0.191331976086353-0.0782287746250991i</v>
      </c>
      <c r="U1930" t="str">
        <f t="shared" si="999"/>
        <v>0.0000499999999999999-0.000791217303789647i</v>
      </c>
      <c r="V1930" t="str">
        <f t="shared" si="1000"/>
        <v>0.00002-0.00886163380244409i</v>
      </c>
      <c r="W1930" t="str">
        <f t="shared" si="1001"/>
        <v>0.0000422721106277818-0.000726566376596831i</v>
      </c>
      <c r="X1930" t="str">
        <f t="shared" si="1002"/>
        <v>0.0000449009636125794-0.000726249758393989i</v>
      </c>
      <c r="Y1930" t="str">
        <f t="shared" si="1003"/>
        <v>0.009+0.902768064935563i</v>
      </c>
      <c r="Z1930" t="str">
        <f t="shared" si="1004"/>
        <v>-0.0096544512779049-0.000694130924401379i</v>
      </c>
      <c r="AA1930" t="str">
        <f t="shared" si="1005"/>
        <v>0.133379184646562-13.301815277962i</v>
      </c>
      <c r="AB1930" t="str">
        <f t="shared" si="1006"/>
        <v>0.575557769110091-0.235324904516311i</v>
      </c>
      <c r="AC1930" t="str">
        <f t="shared" si="1007"/>
        <v>0.876194283703185-0.795110775944362i</v>
      </c>
      <c r="AD1930" t="str">
        <f t="shared" si="1008"/>
        <v>0.493893219190399+0.179611895620558i</v>
      </c>
      <c r="AE1930" t="str">
        <f t="shared" si="1009"/>
        <v>-0.00464359385002072-0.00207688085199302i</v>
      </c>
      <c r="AF1930" t="str">
        <f t="shared" si="1010"/>
        <v>-4.04269924189319-0.515984841413824i</v>
      </c>
      <c r="AG1930" t="str">
        <f t="shared" si="1011"/>
        <v>1.00888724238237-0.0236955059674751i</v>
      </c>
      <c r="AH1930" t="str">
        <f t="shared" si="1012"/>
        <v>0.0172843105598042+0.0111031131087649i</v>
      </c>
      <c r="AI1930">
        <f t="shared" si="1013"/>
        <v>-33.746602652583192</v>
      </c>
      <c r="AJ1930">
        <f t="shared" si="1014"/>
        <v>32.715919539657435</v>
      </c>
      <c r="AK1930"/>
      <c r="AL1930"/>
      <c r="AM1930"/>
      <c r="AN1930"/>
    </row>
    <row r="1931" spans="1:40" x14ac:dyDescent="0.35">
      <c r="A1931"/>
      <c r="B1931">
        <f t="shared" si="980"/>
        <v>179700</v>
      </c>
      <c r="C1931" s="237" t="str">
        <f t="shared" si="983"/>
        <v>-6.55046551545748E-07+0.00377198785933093i</v>
      </c>
      <c r="D1931" s="208" t="str">
        <f t="shared" si="984"/>
        <v>-1.64875054173683+0.0289185735882038i</v>
      </c>
      <c r="E1931" t="str">
        <f t="shared" si="985"/>
        <v>36500</v>
      </c>
      <c r="F1931" t="str">
        <f t="shared" si="986"/>
        <v>0.21505376344086</v>
      </c>
      <c r="G1931" t="str">
        <f t="shared" si="981"/>
        <v>0.21505376344086</v>
      </c>
      <c r="H1931" t="str">
        <f t="shared" si="987"/>
        <v>2.39408941546374+0.544650898280565i</v>
      </c>
      <c r="I1931" t="str">
        <f t="shared" si="988"/>
        <v>705.680249812607i</v>
      </c>
      <c r="J1931" t="str">
        <f t="shared" si="982"/>
        <v>-673.07197483095+154.380256891004i</v>
      </c>
      <c r="K1931" t="str">
        <f t="shared" si="989"/>
        <v>0.228459701212944-0.996045902250636i</v>
      </c>
      <c r="L1931" t="str">
        <f t="shared" si="990"/>
        <v>0.0708587183311429-0.262278872509285i</v>
      </c>
      <c r="M1931" t="str">
        <f t="shared" si="991"/>
        <v>0.299318419544087-1.25832477475992i</v>
      </c>
      <c r="N1931" t="str">
        <f t="shared" si="992"/>
        <v>-2.2414511046768i</v>
      </c>
      <c r="O1931" t="str">
        <f t="shared" si="993"/>
        <v>-0.621499082971141-0.783414889995098i</v>
      </c>
      <c r="P1931" t="str">
        <f t="shared" si="994"/>
        <v>1.62149908297114+0.783414889995098i</v>
      </c>
      <c r="Q1931" t="str">
        <f t="shared" si="995"/>
        <v>-1.62149908297114+1.4580362146817i</v>
      </c>
      <c r="R1931" t="str">
        <f t="shared" si="996"/>
        <v>-0.312717495793778-0.764334890375672i</v>
      </c>
      <c r="S1931" t="str">
        <f t="shared" si="997"/>
        <v>0.250276970637147i</v>
      </c>
      <c r="T1931" t="str">
        <f t="shared" si="998"/>
        <v>0.191295420915499-0.0782659875125015i</v>
      </c>
      <c r="U1931" t="str">
        <f t="shared" si="999"/>
        <v>0.0000500000000000001-0.00079077700478921i</v>
      </c>
      <c r="V1931" t="str">
        <f t="shared" si="1000"/>
        <v>0.00002-0.00885670245363915i</v>
      </c>
      <c r="W1931" t="str">
        <f t="shared" si="1001"/>
        <v>0.0000422721089885005-0.000726162280667708i</v>
      </c>
      <c r="X1931" t="str">
        <f t="shared" si="1002"/>
        <v>0.0000448980287030967-0.00072584584921887i</v>
      </c>
      <c r="Y1931" t="str">
        <f t="shared" si="1003"/>
        <v>0.009+0.903270719760137i</v>
      </c>
      <c r="Z1931" t="str">
        <f t="shared" si="1004"/>
        <v>-0.00964370517799555-0.000693597285283339i</v>
      </c>
      <c r="AA1931" t="str">
        <f t="shared" si="1005"/>
        <v>0.133230512519157-13.2944026279897i</v>
      </c>
      <c r="AB1931" t="str">
        <f t="shared" si="1006"/>
        <v>0.575447805198065-0.235436846946916i</v>
      </c>
      <c r="AC1931" t="str">
        <f t="shared" si="1007"/>
        <v>0.875986110177335-0.79457081479254i</v>
      </c>
      <c r="AD1931" t="str">
        <f t="shared" si="1008"/>
        <v>0.494143330800285+0.179449217521889i</v>
      </c>
      <c r="AE1931" t="str">
        <f t="shared" si="1009"/>
        <v>-0.00464090710779127-0.00207329182098703i</v>
      </c>
      <c r="AF1931" t="str">
        <f t="shared" si="1010"/>
        <v>-4.04283995720057-0.515732324692361i</v>
      </c>
      <c r="AG1931" t="str">
        <f t="shared" si="1011"/>
        <v>1.00887444852801-0.0236944648694313i</v>
      </c>
      <c r="AH1931" t="str">
        <f t="shared" si="1012"/>
        <v>0.0172771684758353+0.0110864400481339i</v>
      </c>
      <c r="AI1931">
        <f t="shared" si="1013"/>
        <v>-33.75295468441449</v>
      </c>
      <c r="AJ1931">
        <f t="shared" si="1014"/>
        <v>32.687540114377192</v>
      </c>
      <c r="AK1931"/>
      <c r="AL1931"/>
      <c r="AM1931"/>
      <c r="AN1931"/>
    </row>
    <row r="1932" spans="1:40" x14ac:dyDescent="0.35">
      <c r="A1932"/>
      <c r="B1932">
        <f t="shared" si="980"/>
        <v>179800</v>
      </c>
      <c r="C1932" s="237" t="str">
        <f t="shared" si="983"/>
        <v>-6.54318115091865E-07+0.00376988997966908i</v>
      </c>
      <c r="D1932" s="208" t="str">
        <f t="shared" si="984"/>
        <v>-1.64875053615214+0.0289024898441296i</v>
      </c>
      <c r="E1932" t="str">
        <f t="shared" si="985"/>
        <v>36500</v>
      </c>
      <c r="F1932" t="str">
        <f t="shared" si="986"/>
        <v>0.21505376344086</v>
      </c>
      <c r="G1932" t="str">
        <f t="shared" si="981"/>
        <v>0.21505376344086</v>
      </c>
      <c r="H1932" t="str">
        <f t="shared" si="987"/>
        <v>2.39422991948274+0.54438252537364i</v>
      </c>
      <c r="I1932" t="str">
        <f t="shared" si="988"/>
        <v>706.072948894306i</v>
      </c>
      <c r="J1932" t="str">
        <f t="shared" si="982"/>
        <v>-673.822402799384+154.466166883709i</v>
      </c>
      <c r="K1932" t="str">
        <f t="shared" si="989"/>
        <v>0.228217613153205-0.995545779107769i</v>
      </c>
      <c r="L1932" t="str">
        <f t="shared" si="990"/>
        <v>0.0707852753625687-0.262152830669163i</v>
      </c>
      <c r="M1932" t="str">
        <f t="shared" si="991"/>
        <v>0.299002888515774-1.25769860977693i</v>
      </c>
      <c r="N1932" t="str">
        <f t="shared" si="992"/>
        <v>-2.24269843417301i</v>
      </c>
      <c r="O1932" t="str">
        <f t="shared" si="993"/>
        <v>-0.622475775744147-0.782639066627601i</v>
      </c>
      <c r="P1932" t="str">
        <f t="shared" si="994"/>
        <v>1.62247577574415+0.782639066627601i</v>
      </c>
      <c r="Q1932" t="str">
        <f t="shared" si="995"/>
        <v>-1.62247577574415+1.46005936754541i</v>
      </c>
      <c r="R1932" t="str">
        <f t="shared" si="996"/>
        <v>-0.312692126624066-0.763763720721444i</v>
      </c>
      <c r="S1932" t="str">
        <f t="shared" si="997"/>
        <v>0.250416245523422i</v>
      </c>
      <c r="T1932" t="str">
        <f t="shared" si="998"/>
        <v>0.191258843410063-0.0783031883539331i</v>
      </c>
      <c r="U1932" t="str">
        <f t="shared" si="999"/>
        <v>0.0000499999999999998-0.000790337195554062i</v>
      </c>
      <c r="V1932" t="str">
        <f t="shared" si="1000"/>
        <v>0.00002-0.00885177659020552i</v>
      </c>
      <c r="W1932" t="str">
        <f t="shared" si="1001"/>
        <v>0.0000422721073483064-0.000725758634359161i</v>
      </c>
      <c r="X1932" t="str">
        <f t="shared" si="1002"/>
        <v>0.000044895098685478-0.000725442389438797i</v>
      </c>
      <c r="Y1932" t="str">
        <f t="shared" si="1003"/>
        <v>0.009+0.903773374584712i</v>
      </c>
      <c r="Z1932" t="str">
        <f t="shared" si="1004"/>
        <v>-0.00963297701878036-0.000693064485876388i</v>
      </c>
      <c r="AA1932" t="str">
        <f t="shared" si="1005"/>
        <v>0.133082088979035-13.2869982408321i</v>
      </c>
      <c r="AB1932" t="str">
        <f t="shared" si="1006"/>
        <v>0.575337774099976-0.235548753141277i</v>
      </c>
      <c r="AC1932" t="str">
        <f t="shared" si="1007"/>
        <v>0.875778316967655-0.794031276213224i</v>
      </c>
      <c r="AD1932" t="str">
        <f t="shared" si="1008"/>
        <v>0.494393281557549+0.179286209903855i</v>
      </c>
      <c r="AE1932" t="str">
        <f t="shared" si="1009"/>
        <v>-0.00463822221459153-0.00206970636529149i</v>
      </c>
      <c r="AF1932" t="str">
        <f t="shared" si="1010"/>
        <v>-4.04298045563488-0.51548003552951i</v>
      </c>
      <c r="AG1932" t="str">
        <f t="shared" si="1011"/>
        <v>1.00886165301555-0.0236934172219627i</v>
      </c>
      <c r="AH1932" t="str">
        <f t="shared" si="1012"/>
        <v>0.0172700274799238+0.0110697827287648i</v>
      </c>
      <c r="AI1932">
        <f t="shared" si="1013"/>
        <v>-33.759305244537806</v>
      </c>
      <c r="AJ1932">
        <f t="shared" si="1014"/>
        <v>32.659154518182561</v>
      </c>
      <c r="AK1932"/>
      <c r="AL1932"/>
      <c r="AM1932"/>
      <c r="AN1932"/>
    </row>
    <row r="1933" spans="1:40" x14ac:dyDescent="0.35">
      <c r="A1933"/>
      <c r="B1933">
        <f t="shared" si="980"/>
        <v>179900</v>
      </c>
      <c r="C1933" s="237" t="str">
        <f t="shared" si="983"/>
        <v>-6.53590893035897E-07+0.00376779443228014i</v>
      </c>
      <c r="D1933" s="208" t="str">
        <f t="shared" si="984"/>
        <v>-1.64875053057677+0.0288864239808144i</v>
      </c>
      <c r="E1933" t="str">
        <f t="shared" si="985"/>
        <v>36500</v>
      </c>
      <c r="F1933" t="str">
        <f t="shared" si="986"/>
        <v>0.21505376344086</v>
      </c>
      <c r="G1933" t="str">
        <f t="shared" si="981"/>
        <v>0.21505376344086</v>
      </c>
      <c r="H1933" t="str">
        <f t="shared" si="987"/>
        <v>2.39437020705534+0.544114397633749i</v>
      </c>
      <c r="I1933" t="str">
        <f t="shared" si="988"/>
        <v>706.465647976005i</v>
      </c>
      <c r="J1933" t="str">
        <f t="shared" si="982"/>
        <v>-674.573248252083+154.552076876415i</v>
      </c>
      <c r="K1933" t="str">
        <f t="shared" si="989"/>
        <v>0.227975903355032-0.995046127865233i</v>
      </c>
      <c r="L1933" t="str">
        <f t="shared" si="990"/>
        <v>0.0707119437477504-0.262026898902871i</v>
      </c>
      <c r="M1933" t="str">
        <f t="shared" si="991"/>
        <v>0.298687847102782-1.2570730267681i</v>
      </c>
      <c r="N1933" t="str">
        <f t="shared" si="992"/>
        <v>-2.24394576366921i</v>
      </c>
      <c r="O1933" t="str">
        <f t="shared" si="993"/>
        <v>-0.623451500050243-0.781862025606246i</v>
      </c>
      <c r="P1933" t="str">
        <f t="shared" si="994"/>
        <v>1.62345150005024+0.781862025606246i</v>
      </c>
      <c r="Q1933" t="str">
        <f t="shared" si="995"/>
        <v>-1.62345150005024+1.46208373806296i</v>
      </c>
      <c r="R1933" t="str">
        <f t="shared" si="996"/>
        <v>-0.312666737536586-0.763193096900859i</v>
      </c>
      <c r="S1933" t="str">
        <f t="shared" si="997"/>
        <v>0.250555520409698i</v>
      </c>
      <c r="T1933" t="str">
        <f t="shared" si="998"/>
        <v>0.191222243567084-0.0783403771382818i</v>
      </c>
      <c r="U1933" t="str">
        <f t="shared" si="999"/>
        <v>0.00005-0.000789897875267487i</v>
      </c>
      <c r="V1933" t="str">
        <f t="shared" si="1000"/>
        <v>0.00002-0.00884685620299583i</v>
      </c>
      <c r="W1933" t="str">
        <f t="shared" si="1001"/>
        <v>0.0000422721057072005-0.000725355436921412i</v>
      </c>
      <c r="X1933" t="str">
        <f t="shared" si="1002"/>
        <v>0.0000448921735488482-0.000725039378304408i</v>
      </c>
      <c r="Y1933" t="str">
        <f t="shared" si="1003"/>
        <v>0.009+0.904276029409286i</v>
      </c>
      <c r="Z1933" t="str">
        <f t="shared" si="1004"/>
        <v>-0.00962226676033681-0.000692532524232077i</v>
      </c>
      <c r="AA1933" t="str">
        <f t="shared" si="1005"/>
        <v>0.132933913471976-13.2796021026716i</v>
      </c>
      <c r="AB1933" t="str">
        <f t="shared" si="1006"/>
        <v>0.575227675806917-0.235660623065967i</v>
      </c>
      <c r="AC1933" t="str">
        <f t="shared" si="1007"/>
        <v>0.875570903353114-0.793492159657854i</v>
      </c>
      <c r="AD1933" t="str">
        <f t="shared" si="1008"/>
        <v>0.494643071040097+0.179122872896774i</v>
      </c>
      <c r="AE1933" t="str">
        <f t="shared" si="1009"/>
        <v>-0.00463553916538514-0.00206612448047197i</v>
      </c>
      <c r="AF1933" t="str">
        <f t="shared" si="1010"/>
        <v>-4.04312073763211-0.515227973652935i</v>
      </c>
      <c r="AG1933" t="str">
        <f t="shared" si="1011"/>
        <v>1.00884885585392-0.0236923630156056i</v>
      </c>
      <c r="AH1933" t="str">
        <f t="shared" si="1012"/>
        <v>0.0172628875644728+0.0110531411307716i</v>
      </c>
      <c r="AI1933">
        <f t="shared" si="1013"/>
        <v>-33.76565433687157</v>
      </c>
      <c r="AJ1933">
        <f t="shared" si="1014"/>
        <v>32.630762755219799</v>
      </c>
      <c r="AK1933"/>
      <c r="AL1933"/>
      <c r="AM1933"/>
      <c r="AN1933"/>
    </row>
    <row r="1934" spans="1:40" x14ac:dyDescent="0.35">
      <c r="A1934"/>
      <c r="B1934">
        <f t="shared" si="980"/>
        <v>180000</v>
      </c>
      <c r="C1934" s="237" t="str">
        <f t="shared" si="983"/>
        <v>-6.52864882679933E-07+0.00376570121327697i</v>
      </c>
      <c r="D1934" s="208" t="str">
        <f t="shared" si="984"/>
        <v>-1.6487505250107+0.0288703759684568i</v>
      </c>
      <c r="E1934" t="str">
        <f t="shared" si="985"/>
        <v>36500</v>
      </c>
      <c r="F1934" t="str">
        <f t="shared" si="986"/>
        <v>0.21505376344086</v>
      </c>
      <c r="G1934" t="str">
        <f t="shared" si="981"/>
        <v>0.21505376344086</v>
      </c>
      <c r="H1934" t="str">
        <f t="shared" si="987"/>
        <v>2.39451027861639+0.543846514759092i</v>
      </c>
      <c r="I1934" t="str">
        <f t="shared" si="988"/>
        <v>706.858347057703i</v>
      </c>
      <c r="J1934" t="str">
        <f t="shared" si="982"/>
        <v>-675.324511189049+154.63798686912i</v>
      </c>
      <c r="K1934" t="str">
        <f t="shared" si="989"/>
        <v>0.227734571044395-0.99454694790854i</v>
      </c>
      <c r="L1934" t="str">
        <f t="shared" si="990"/>
        <v>0.0706387232675587-0.261901077086056i</v>
      </c>
      <c r="M1934" t="str">
        <f t="shared" si="991"/>
        <v>0.298373294311954-1.2564480249946i</v>
      </c>
      <c r="N1934" t="str">
        <f t="shared" si="992"/>
        <v>-2.24519309316541i</v>
      </c>
      <c r="O1934" t="str">
        <f t="shared" si="993"/>
        <v>-0.624426254371373-0.781083768139972i</v>
      </c>
      <c r="P1934" t="str">
        <f t="shared" si="994"/>
        <v>1.62442625437137+0.781083768139972i</v>
      </c>
      <c r="Q1934" t="str">
        <f t="shared" si="995"/>
        <v>-1.62442625437137+1.46410932502544i</v>
      </c>
      <c r="R1934" t="str">
        <f t="shared" si="996"/>
        <v>-0.312641328520178-0.762623017992353i</v>
      </c>
      <c r="S1934" t="str">
        <f t="shared" si="997"/>
        <v>0.250694795295973i</v>
      </c>
      <c r="T1934" t="str">
        <f t="shared" si="998"/>
        <v>0.19118562138359-0.0783775538544271i</v>
      </c>
      <c r="U1934" t="str">
        <f t="shared" si="999"/>
        <v>0.0000500000000000002-0.000789459043114563i</v>
      </c>
      <c r="V1934" t="str">
        <f t="shared" si="1000"/>
        <v>0.00002-0.00884194128288304i</v>
      </c>
      <c r="W1934" t="str">
        <f t="shared" si="1001"/>
        <v>0.0000422721040651823-0.000724952687606342i</v>
      </c>
      <c r="X1934" t="str">
        <f t="shared" si="1002"/>
        <v>0.0000448892532823618-0.000724636815068002i</v>
      </c>
      <c r="Y1934" t="str">
        <f t="shared" si="1003"/>
        <v>0.009+0.904778684233861i</v>
      </c>
      <c r="Z1934" t="str">
        <f t="shared" si="1004"/>
        <v>-0.00961157436285338-0.000692001398407802i</v>
      </c>
      <c r="AA1934" t="str">
        <f t="shared" si="1005"/>
        <v>0.132785985445305-13.2722141997213i</v>
      </c>
      <c r="AB1934" t="str">
        <f t="shared" si="1006"/>
        <v>0.575117510309947-0.235772456687535i</v>
      </c>
      <c r="AC1934" t="str">
        <f t="shared" si="1007"/>
        <v>0.87536386861449-0.792953464578627i</v>
      </c>
      <c r="AD1934" t="str">
        <f t="shared" si="1008"/>
        <v>0.49489269882587+0.178959206631472i</v>
      </c>
      <c r="AE1934" t="str">
        <f t="shared" si="1009"/>
        <v>-0.00463285795515111-0.00206254616210494i</v>
      </c>
      <c r="AF1934" t="str">
        <f t="shared" si="1010"/>
        <v>-4.04326080362709-0.514976138790635i</v>
      </c>
      <c r="AG1934" t="str">
        <f t="shared" si="1011"/>
        <v>1.00883605705202-0.0236913022409187i</v>
      </c>
      <c r="AH1934" t="str">
        <f t="shared" si="1012"/>
        <v>0.0172557487219113+0.0110365152343178i</v>
      </c>
      <c r="AI1934">
        <f t="shared" si="1013"/>
        <v>-33.772001965329579</v>
      </c>
      <c r="AJ1934">
        <f t="shared" si="1014"/>
        <v>32.602364829624356</v>
      </c>
      <c r="AK1934"/>
      <c r="AL1934"/>
      <c r="AM1934"/>
      <c r="AN1934"/>
    </row>
    <row r="1935" spans="1:40" x14ac:dyDescent="0.35">
      <c r="A1935"/>
      <c r="B1935">
        <f t="shared" si="980"/>
        <v>180100</v>
      </c>
      <c r="C1935" s="237" t="str">
        <f t="shared" si="983"/>
        <v>-6.52140081333548E-07+0.00376361031878109i</v>
      </c>
      <c r="D1935" s="208" t="str">
        <f t="shared" si="984"/>
        <v>-1.64875051945388+0.0288543457773217i</v>
      </c>
      <c r="E1935" t="str">
        <f t="shared" si="985"/>
        <v>36500</v>
      </c>
      <c r="F1935" t="str">
        <f t="shared" si="986"/>
        <v>0.21505376344086</v>
      </c>
      <c r="G1935" t="str">
        <f t="shared" si="981"/>
        <v>0.21505376344086</v>
      </c>
      <c r="H1935" t="str">
        <f t="shared" si="987"/>
        <v>2.39465013459965+0.543578876448257i</v>
      </c>
      <c r="I1935" t="str">
        <f t="shared" si="988"/>
        <v>707.251046139402i</v>
      </c>
      <c r="J1935" t="str">
        <f t="shared" si="982"/>
        <v>-676.076191610281+154.723896861824i</v>
      </c>
      <c r="K1935" t="str">
        <f t="shared" si="989"/>
        <v>0.227493615449215-0.994048238624137i</v>
      </c>
      <c r="L1935" t="str">
        <f t="shared" si="990"/>
        <v>0.0705656137033872-0.261775365094501i</v>
      </c>
      <c r="M1935" t="str">
        <f t="shared" si="991"/>
        <v>0.298059229152602-1.25582360371864i</v>
      </c>
      <c r="N1935" t="str">
        <f t="shared" si="992"/>
        <v>-2.24644042266162i</v>
      </c>
      <c r="O1935" t="str">
        <f t="shared" si="993"/>
        <v>-0.625400037190993-0.780304295439609i</v>
      </c>
      <c r="P1935" t="str">
        <f t="shared" si="994"/>
        <v>1.62540003719099+0.780304295439609i</v>
      </c>
      <c r="Q1935" t="str">
        <f t="shared" si="995"/>
        <v>-1.62540003719099+1.46613612722201i</v>
      </c>
      <c r="R1935" t="str">
        <f t="shared" si="996"/>
        <v>-0.312615899563677-0.762053483076412i</v>
      </c>
      <c r="S1935" t="str">
        <f t="shared" si="997"/>
        <v>0.250834070182249i</v>
      </c>
      <c r="T1935" t="str">
        <f t="shared" si="998"/>
        <v>0.191148976856616-0.0784147184912423i</v>
      </c>
      <c r="U1935" t="str">
        <f t="shared" si="999"/>
        <v>0.0000499999999999999-0.00078902069828218i</v>
      </c>
      <c r="V1935" t="str">
        <f t="shared" si="1000"/>
        <v>0.00002-0.00883703182076046i</v>
      </c>
      <c r="W1935" t="str">
        <f t="shared" si="1001"/>
        <v>0.0000422721024222515-0.000724550385667486i</v>
      </c>
      <c r="X1935" t="str">
        <f t="shared" si="1002"/>
        <v>0.0000448863378752029-0.000724234698983527i</v>
      </c>
      <c r="Y1935" t="str">
        <f t="shared" si="1003"/>
        <v>0.009+0.905281339058435i</v>
      </c>
      <c r="Z1935" t="str">
        <f t="shared" si="1004"/>
        <v>-0.00960089978662901-0.00069147110646679i</v>
      </c>
      <c r="AA1935" t="str">
        <f t="shared" si="1005"/>
        <v>0.132638304347886-13.2648345182252i</v>
      </c>
      <c r="AB1935" t="str">
        <f t="shared" si="1006"/>
        <v>0.575007277600148-0.235884253972509i</v>
      </c>
      <c r="AC1935" t="str">
        <f t="shared" si="1007"/>
        <v>0.875157212034397-0.792415190428545i</v>
      </c>
      <c r="AD1935" t="str">
        <f t="shared" si="1008"/>
        <v>0.49514216449285+0.178795211239309i</v>
      </c>
      <c r="AE1935" t="str">
        <f t="shared" si="1009"/>
        <v>-0.0046301785788838-0.002058971405778i</v>
      </c>
      <c r="AF1935" t="str">
        <f t="shared" si="1010"/>
        <v>-4.04340065405353-0.514724530670935i</v>
      </c>
      <c r="AG1935" t="str">
        <f t="shared" si="1011"/>
        <v>1.0088232566188-0.0236902348884841i</v>
      </c>
      <c r="AH1935" t="str">
        <f t="shared" si="1012"/>
        <v>0.017248610944693+0.0110199050196159i</v>
      </c>
      <c r="AI1935">
        <f t="shared" si="1013"/>
        <v>-33.778348133821517</v>
      </c>
      <c r="AJ1935">
        <f t="shared" si="1014"/>
        <v>32.573960745521681</v>
      </c>
      <c r="AK1935"/>
      <c r="AL1935"/>
      <c r="AM1935"/>
      <c r="AN1935"/>
    </row>
    <row r="1936" spans="1:40" x14ac:dyDescent="0.35">
      <c r="A1936"/>
      <c r="B1936">
        <f t="shared" si="980"/>
        <v>180200</v>
      </c>
      <c r="C1936" s="237" t="str">
        <f t="shared" si="983"/>
        <v>-6.5141648631377E-07+0.00376152174492259i</v>
      </c>
      <c r="D1936" s="208" t="str">
        <f t="shared" si="984"/>
        <v>-1.64875051390632+0.0288383333777399i</v>
      </c>
      <c r="E1936" t="str">
        <f t="shared" si="985"/>
        <v>36500</v>
      </c>
      <c r="F1936" t="str">
        <f t="shared" si="986"/>
        <v>0.21505376344086</v>
      </c>
      <c r="G1936" t="str">
        <f t="shared" si="981"/>
        <v>0.21505376344086</v>
      </c>
      <c r="H1936" t="str">
        <f t="shared" si="987"/>
        <v>2.39478977543791+0.543311482400269i</v>
      </c>
      <c r="I1936" t="str">
        <f t="shared" si="988"/>
        <v>707.643745221101i</v>
      </c>
      <c r="J1936" t="str">
        <f t="shared" si="982"/>
        <v>-676.828289515779+154.80980685453i</v>
      </c>
      <c r="K1936" t="str">
        <f t="shared" si="989"/>
        <v>0.227253035799346-0.993549999399399i</v>
      </c>
      <c r="L1936" t="str">
        <f t="shared" si="990"/>
        <v>0.0704926148371504-0.261649762804121i</v>
      </c>
      <c r="M1936" t="str">
        <f t="shared" si="991"/>
        <v>0.297745650636496-1.25519976220352i</v>
      </c>
      <c r="N1936" t="str">
        <f t="shared" si="992"/>
        <v>-2.24768775215782i</v>
      </c>
      <c r="O1936" t="str">
        <f t="shared" si="993"/>
        <v>-0.626372846994046-0.779523608717898i</v>
      </c>
      <c r="P1936" t="str">
        <f t="shared" si="994"/>
        <v>1.62637284699405+0.779523608717898i</v>
      </c>
      <c r="Q1936" t="str">
        <f t="shared" si="995"/>
        <v>-1.62637284699405+1.46816414343992i</v>
      </c>
      <c r="R1936" t="str">
        <f t="shared" si="996"/>
        <v>-0.3125904506559-0.761484491235574i</v>
      </c>
      <c r="S1936" t="str">
        <f t="shared" si="997"/>
        <v>0.250973345068524i</v>
      </c>
      <c r="T1936" t="str">
        <f t="shared" si="998"/>
        <v>0.191112309983195-0.0784518710375886i</v>
      </c>
      <c r="U1936" t="str">
        <f t="shared" si="999"/>
        <v>0.0000500000000000001-0.000788582839959052i</v>
      </c>
      <c r="V1936" t="str">
        <f t="shared" si="1000"/>
        <v>0.00002-0.00883212780754137i</v>
      </c>
      <c r="W1936" t="str">
        <f t="shared" si="1001"/>
        <v>0.0000422721007784086-0.000724148530360057i</v>
      </c>
      <c r="X1936" t="str">
        <f t="shared" si="1002"/>
        <v>0.0000448834273165869-0.000723833029306604i</v>
      </c>
      <c r="Y1936" t="str">
        <f t="shared" si="1003"/>
        <v>0.009+0.905783993883009i</v>
      </c>
      <c r="Z1936" t="str">
        <f t="shared" si="1004"/>
        <v>-0.0095902429920731-0.000690941646478092i</v>
      </c>
      <c r="AA1936" t="str">
        <f t="shared" si="1005"/>
        <v>0.132490869630115-13.2574630444578i</v>
      </c>
      <c r="AB1936" t="str">
        <f t="shared" si="1006"/>
        <v>0.574896977668594-0.235996014887382i</v>
      </c>
      <c r="AC1936" t="str">
        <f t="shared" si="1007"/>
        <v>0.87495093289727-0.791877336661405i</v>
      </c>
      <c r="AD1936" t="str">
        <f t="shared" si="1008"/>
        <v>0.495391467619047+0.17863088685217i</v>
      </c>
      <c r="AE1936" t="str">
        <f t="shared" si="1009"/>
        <v>-0.00462750103159289-0.00205540020708973i</v>
      </c>
      <c r="AF1936" t="str">
        <f t="shared" si="1010"/>
        <v>-4.04354028934423-0.514473149022529i</v>
      </c>
      <c r="AG1936" t="str">
        <f t="shared" si="1011"/>
        <v>1.00881045456316-0.0236891609489057i</v>
      </c>
      <c r="AH1936" t="str">
        <f t="shared" si="1012"/>
        <v>0.0172414742252991+0.0110033104669287i</v>
      </c>
      <c r="AI1936">
        <f t="shared" si="1013"/>
        <v>-33.784692846251552</v>
      </c>
      <c r="AJ1936">
        <f t="shared" si="1014"/>
        <v>32.54555050702632</v>
      </c>
      <c r="AK1936"/>
      <c r="AL1936"/>
      <c r="AM1936"/>
      <c r="AN1936"/>
    </row>
    <row r="1937" spans="1:40" x14ac:dyDescent="0.35">
      <c r="A1937"/>
      <c r="B1937">
        <f t="shared" si="980"/>
        <v>180300</v>
      </c>
      <c r="C1937" s="237" t="str">
        <f t="shared" si="983"/>
        <v>-6.50694094945098E-07+0.00375943548784025i</v>
      </c>
      <c r="D1937" s="208" t="str">
        <f t="shared" si="984"/>
        <v>-1.64875050836799+0.0288223387401086i</v>
      </c>
      <c r="E1937" t="str">
        <f t="shared" si="985"/>
        <v>36500</v>
      </c>
      <c r="F1937" t="str">
        <f t="shared" si="986"/>
        <v>0.21505376344086</v>
      </c>
      <c r="G1937" t="str">
        <f t="shared" si="981"/>
        <v>0.21505376344086</v>
      </c>
      <c r="H1937" t="str">
        <f t="shared" si="987"/>
        <v>2.39492920156281+0.543044332314542i</v>
      </c>
      <c r="I1937" t="str">
        <f t="shared" si="988"/>
        <v>708.0364443028i</v>
      </c>
      <c r="J1937" t="str">
        <f t="shared" si="982"/>
        <v>-677.580804905544+154.895716847235i</v>
      </c>
      <c r="K1937" t="str">
        <f t="shared" si="989"/>
        <v>0.227012831326569-0.993052229622636i</v>
      </c>
      <c r="L1937" t="str">
        <f t="shared" si="990"/>
        <v>0.0704197264512843-0.261524270090969i</v>
      </c>
      <c r="M1937" t="str">
        <f t="shared" si="991"/>
        <v>0.297432557777853-1.2545764997136i</v>
      </c>
      <c r="N1937" t="str">
        <f t="shared" si="992"/>
        <v>-2.24893508165402i</v>
      </c>
      <c r="O1937" t="str">
        <f t="shared" si="993"/>
        <v>-0.627344682267012-0.778741709189447i</v>
      </c>
      <c r="P1937" t="str">
        <f t="shared" si="994"/>
        <v>1.62734468226701+0.778741709189447i</v>
      </c>
      <c r="Q1937" t="str">
        <f t="shared" si="995"/>
        <v>-1.62734468226701+1.47019337246457i</v>
      </c>
      <c r="R1937" t="str">
        <f t="shared" si="996"/>
        <v>-0.312564981785647-0.760916041554399i</v>
      </c>
      <c r="S1937" t="str">
        <f t="shared" si="997"/>
        <v>0.251112619954801i</v>
      </c>
      <c r="T1937" t="str">
        <f t="shared" si="998"/>
        <v>0.191075620760361-0.0784890114823185i</v>
      </c>
      <c r="U1937" t="str">
        <f t="shared" si="999"/>
        <v>0.0000499999999999998-0.000788145467335666i</v>
      </c>
      <c r="V1937" t="str">
        <f t="shared" si="1000"/>
        <v>0.00002-0.00882722923415947i</v>
      </c>
      <c r="W1937" t="str">
        <f t="shared" si="1001"/>
        <v>0.0000422720991336531-0.000723747120940895i</v>
      </c>
      <c r="X1937" t="str">
        <f t="shared" si="1002"/>
        <v>0.0000448805215957575-0.000723431805294488i</v>
      </c>
      <c r="Y1937" t="str">
        <f t="shared" si="1003"/>
        <v>0.009+0.906286648707583i</v>
      </c>
      <c r="Z1937" t="str">
        <f t="shared" si="1004"/>
        <v>-0.00957960393970479-0.000690413016516536i</v>
      </c>
      <c r="AA1937" t="str">
        <f t="shared" si="1005"/>
        <v>0.132343680743921-13.2500997647242i</v>
      </c>
      <c r="AB1937" t="str">
        <f t="shared" si="1006"/>
        <v>0.574786610506363-0.23610773939862i</v>
      </c>
      <c r="AC1937" t="str">
        <f t="shared" si="1007"/>
        <v>0.874745030489359-0.791339902731796i</v>
      </c>
      <c r="AD1937" t="str">
        <f t="shared" si="1008"/>
        <v>0.495640607782505+0.178466233602473i</v>
      </c>
      <c r="AE1937" t="str">
        <f t="shared" si="1009"/>
        <v>-0.00462482530830314-0.00205183256164974i</v>
      </c>
      <c r="AF1937" t="str">
        <f t="shared" si="1010"/>
        <v>-4.0436797099308-0.514221993574433i</v>
      </c>
      <c r="AG1937" t="str">
        <f t="shared" si="1011"/>
        <v>1.00879765089406-0.0236880804128102i</v>
      </c>
      <c r="AH1937" t="str">
        <f t="shared" si="1012"/>
        <v>0.0172343385562337+0.0109867315565677i</v>
      </c>
      <c r="AI1937">
        <f t="shared" si="1013"/>
        <v>-33.79103610652038</v>
      </c>
      <c r="AJ1937">
        <f t="shared" si="1014"/>
        <v>32.517134118245345</v>
      </c>
      <c r="AK1937"/>
      <c r="AL1937"/>
      <c r="AM1937"/>
      <c r="AN1937"/>
    </row>
    <row r="1938" spans="1:40" x14ac:dyDescent="0.35">
      <c r="A1938"/>
      <c r="B1938">
        <f t="shared" si="980"/>
        <v>180400</v>
      </c>
      <c r="C1938" s="237" t="str">
        <f t="shared" si="983"/>
        <v>-6.49972904559411E-07+0.00375735154368128i</v>
      </c>
      <c r="D1938" s="208" t="str">
        <f t="shared" si="984"/>
        <v>-1.64875050283887+0.0288063618348898i</v>
      </c>
      <c r="E1938" t="str">
        <f t="shared" si="985"/>
        <v>36500</v>
      </c>
      <c r="F1938" t="str">
        <f t="shared" si="986"/>
        <v>0.21505376344086</v>
      </c>
      <c r="G1938" t="str">
        <f t="shared" si="981"/>
        <v>0.21505376344086</v>
      </c>
      <c r="H1938" t="str">
        <f t="shared" si="987"/>
        <v>2.39506841340499+0.542777425890905i</v>
      </c>
      <c r="I1938" t="str">
        <f t="shared" si="988"/>
        <v>708.429143384498i</v>
      </c>
      <c r="J1938" t="str">
        <f t="shared" si="982"/>
        <v>-678.333737779574+154.98162683994i</v>
      </c>
      <c r="K1938" t="str">
        <f t="shared" si="989"/>
        <v>0.226773001264595-0.992554928683084i</v>
      </c>
      <c r="L1938" t="str">
        <f t="shared" si="990"/>
        <v>0.0703469483287423-0.261398886831231i</v>
      </c>
      <c r="M1938" t="str">
        <f t="shared" si="991"/>
        <v>0.297119949593337-1.25395381551432i</v>
      </c>
      <c r="N1938" t="str">
        <f t="shared" si="992"/>
        <v>-2.25018241115023i</v>
      </c>
      <c r="O1938" t="str">
        <f t="shared" si="993"/>
        <v>-0.628315541497889-0.777958598070755i</v>
      </c>
      <c r="P1938" t="str">
        <f t="shared" si="994"/>
        <v>1.62831554149789+0.777958598070755i</v>
      </c>
      <c r="Q1938" t="str">
        <f t="shared" si="995"/>
        <v>-1.62831554149789+1.47222381307947i</v>
      </c>
      <c r="R1938" t="str">
        <f t="shared" si="996"/>
        <v>-0.312539492941725-0.760348133119474i</v>
      </c>
      <c r="S1938" t="str">
        <f t="shared" si="997"/>
        <v>0.251251894841077i</v>
      </c>
      <c r="T1938" t="str">
        <f t="shared" si="998"/>
        <v>0.191038909185143-0.0785261398142778i</v>
      </c>
      <c r="U1938" t="str">
        <f t="shared" si="999"/>
        <v>0.00005-0.000787708579604329i</v>
      </c>
      <c r="V1938" t="str">
        <f t="shared" si="1000"/>
        <v>0.00002-0.00882233609156846i</v>
      </c>
      <c r="W1938" t="str">
        <f t="shared" si="1001"/>
        <v>0.0000422720974879857-0.000723346156668513i</v>
      </c>
      <c r="X1938" t="str">
        <f t="shared" si="1002"/>
        <v>0.0000448776207019904-0.000723031026206106i</v>
      </c>
      <c r="Y1938" t="str">
        <f t="shared" si="1003"/>
        <v>0.009+0.906789303532158i</v>
      </c>
      <c r="Z1938" t="str">
        <f t="shared" si="1004"/>
        <v>-0.00956898259015304-0.00068988521466275i</v>
      </c>
      <c r="AA1938" t="str">
        <f t="shared" si="1005"/>
        <v>0.132196737142754-13.2427446653599i</v>
      </c>
      <c r="AB1938" t="str">
        <f t="shared" si="1006"/>
        <v>0.574676176104517-0.23621942747267i</v>
      </c>
      <c r="AC1938" t="str">
        <f t="shared" si="1007"/>
        <v>0.874539504098703-0.790802888095085i</v>
      </c>
      <c r="AD1938" t="str">
        <f t="shared" si="1008"/>
        <v>0.495889584561312+0.17830125162315i</v>
      </c>
      <c r="AE1938" t="str">
        <f t="shared" si="1009"/>
        <v>-0.00462215140405476-0.00204826846507853i</v>
      </c>
      <c r="AF1938" t="str">
        <f t="shared" si="1010"/>
        <v>-4.04381891624386-0.513971064056015i</v>
      </c>
      <c r="AG1938" t="str">
        <f t="shared" si="1011"/>
        <v>1.00878484562043-0.023686993270847i</v>
      </c>
      <c r="AH1938" t="str">
        <f t="shared" si="1012"/>
        <v>0.0172272039300287+0.0109701682688941i</v>
      </c>
      <c r="AI1938">
        <f t="shared" si="1013"/>
        <v>-33.797377918523132</v>
      </c>
      <c r="AJ1938">
        <f t="shared" si="1014"/>
        <v>32.488711583273513</v>
      </c>
      <c r="AK1938"/>
      <c r="AL1938"/>
      <c r="AM1938"/>
      <c r="AN1938"/>
    </row>
    <row r="1939" spans="1:40" x14ac:dyDescent="0.35">
      <c r="A1939"/>
      <c r="B1939">
        <f t="shared" si="980"/>
        <v>180500</v>
      </c>
      <c r="C1939" s="237" t="str">
        <f t="shared" si="983"/>
        <v>-6.4925291249599E-07+0.00375526990860152i</v>
      </c>
      <c r="D1939" s="208" t="str">
        <f t="shared" si="984"/>
        <v>-1.64875049731892+0.0287904026326117i</v>
      </c>
      <c r="E1939" t="str">
        <f t="shared" si="985"/>
        <v>36500</v>
      </c>
      <c r="F1939" t="str">
        <f t="shared" si="986"/>
        <v>0.21505376344086</v>
      </c>
      <c r="G1939" t="str">
        <f t="shared" si="981"/>
        <v>0.21505376344086</v>
      </c>
      <c r="H1939" t="str">
        <f t="shared" si="987"/>
        <v>2.39520741139396+0.542510762829582i</v>
      </c>
      <c r="I1939" t="str">
        <f t="shared" si="988"/>
        <v>708.821842466197i</v>
      </c>
      <c r="J1939" t="str">
        <f t="shared" si="982"/>
        <v>-679.087088137871+155.067536832645i</v>
      </c>
      <c r="K1939" t="str">
        <f t="shared" si="989"/>
        <v>0.226533544849053-0.992058095970912i</v>
      </c>
      <c r="L1939" t="str">
        <f t="shared" si="990"/>
        <v>0.0702742802529963-0.261273612901229i</v>
      </c>
      <c r="M1939" t="str">
        <f t="shared" si="991"/>
        <v>0.296807825102049-1.25333170887214i</v>
      </c>
      <c r="N1939" t="str">
        <f t="shared" si="992"/>
        <v>-2.25142974064643i</v>
      </c>
      <c r="O1939" t="str">
        <f t="shared" si="993"/>
        <v>-0.629285423176168-0.777174276580222i</v>
      </c>
      <c r="P1939" t="str">
        <f t="shared" si="994"/>
        <v>1.62928542317617+0.777174276580222i</v>
      </c>
      <c r="Q1939" t="str">
        <f t="shared" si="995"/>
        <v>-1.62928542317617+1.47425546406621i</v>
      </c>
      <c r="R1939" t="str">
        <f t="shared" si="996"/>
        <v>-0.312513984112914-0.759780765019424i</v>
      </c>
      <c r="S1939" t="str">
        <f t="shared" si="997"/>
        <v>0.251391169727352i</v>
      </c>
      <c r="T1939" t="str">
        <f t="shared" si="998"/>
        <v>0.191002175254575-0.0785632560223005i</v>
      </c>
      <c r="U1939" t="str">
        <f t="shared" si="999"/>
        <v>0.0000499999999999998-0.000787272175959115i</v>
      </c>
      <c r="V1939" t="str">
        <f t="shared" si="1000"/>
        <v>0.00002-0.00881744837074209i</v>
      </c>
      <c r="W1939" t="str">
        <f t="shared" si="1001"/>
        <v>0.0000422720958414057-0.000722945636803043i</v>
      </c>
      <c r="X1939" t="str">
        <f t="shared" si="1002"/>
        <v>0.0000448747246245886-0.000722630691301993i</v>
      </c>
      <c r="Y1939" t="str">
        <f t="shared" si="1003"/>
        <v>0.009+0.907291958356732i</v>
      </c>
      <c r="Z1939" t="str">
        <f t="shared" si="1004"/>
        <v>-0.00955837890415558-0.000689358239003077i</v>
      </c>
      <c r="AA1939" t="str">
        <f t="shared" si="1005"/>
        <v>0.132050038281585-13.2353977327308i</v>
      </c>
      <c r="AB1939" t="str">
        <f t="shared" si="1006"/>
        <v>0.574565674454135-0.236331079075943i</v>
      </c>
      <c r="AC1939" t="str">
        <f t="shared" si="1007"/>
        <v>0.874334353015175-0.790266292207426i</v>
      </c>
      <c r="AD1939" t="str">
        <f t="shared" si="1008"/>
        <v>0.496138397533589+0.178135941047666i</v>
      </c>
      <c r="AE1939" t="str">
        <f t="shared" si="1009"/>
        <v>-0.00461947931390282-0.00204470791300747i</v>
      </c>
      <c r="AF1939" t="str">
        <f t="shared" si="1010"/>
        <v>-4.04395790871288-0.51372036019697i</v>
      </c>
      <c r="AG1939" t="str">
        <f t="shared" si="1011"/>
        <v>1.00877203875122-0.0236858995136875i</v>
      </c>
      <c r="AH1939" t="str">
        <f t="shared" si="1012"/>
        <v>0.0172200703392394+0.0109536205843171i</v>
      </c>
      <c r="AI1939">
        <f t="shared" si="1013"/>
        <v>-33.803718286151323</v>
      </c>
      <c r="AJ1939">
        <f t="shared" si="1014"/>
        <v>32.46028290619617</v>
      </c>
      <c r="AK1939"/>
      <c r="AL1939"/>
      <c r="AM1939"/>
      <c r="AN1939"/>
    </row>
    <row r="1940" spans="1:40" x14ac:dyDescent="0.35">
      <c r="A1940"/>
      <c r="B1940">
        <f t="shared" si="980"/>
        <v>180600</v>
      </c>
      <c r="C1940" s="237" t="str">
        <f t="shared" si="983"/>
        <v>-6.48534116101465E-07+0.00375319057876523i</v>
      </c>
      <c r="D1940" s="208" t="str">
        <f t="shared" si="984"/>
        <v>-1.64875049180815+0.0287744611038668i</v>
      </c>
      <c r="E1940" t="str">
        <f t="shared" si="985"/>
        <v>36500</v>
      </c>
      <c r="F1940" t="str">
        <f t="shared" si="986"/>
        <v>0.21505376344086</v>
      </c>
      <c r="G1940" t="str">
        <f t="shared" si="981"/>
        <v>0.21505376344086</v>
      </c>
      <c r="H1940" t="str">
        <f t="shared" si="987"/>
        <v>2.39534619595828+0.542244342831225i</v>
      </c>
      <c r="I1940" t="str">
        <f t="shared" si="988"/>
        <v>709.214541547896i</v>
      </c>
      <c r="J1940" t="str">
        <f t="shared" si="982"/>
        <v>-679.840855980434+155.15344682535i</v>
      </c>
      <c r="K1940" t="str">
        <f t="shared" si="989"/>
        <v>0.226294461317483-0.991561730877209i</v>
      </c>
      <c r="L1940" t="str">
        <f t="shared" si="990"/>
        <v>0.0702017220080339-0.261148448177422i</v>
      </c>
      <c r="M1940" t="str">
        <f t="shared" si="991"/>
        <v>0.296496183325517-1.25271017905463i</v>
      </c>
      <c r="N1940" t="str">
        <f t="shared" si="992"/>
        <v>-2.25267707014263i</v>
      </c>
      <c r="O1940" t="str">
        <f t="shared" si="993"/>
        <v>-0.630254325792885-0.776388745938113i</v>
      </c>
      <c r="P1940" t="str">
        <f t="shared" si="994"/>
        <v>1.63025432579288+0.776388745938113i</v>
      </c>
      <c r="Q1940" t="str">
        <f t="shared" si="995"/>
        <v>-1.63025432579288+1.47628832420452i</v>
      </c>
      <c r="R1940" t="str">
        <f t="shared" si="996"/>
        <v>-0.31248845528799-0.759213936344879i</v>
      </c>
      <c r="S1940" t="str">
        <f t="shared" si="997"/>
        <v>0.251530444613628i</v>
      </c>
      <c r="T1940" t="str">
        <f t="shared" si="998"/>
        <v>0.19096541896569-0.0786003600952139i</v>
      </c>
      <c r="U1940" t="str">
        <f t="shared" si="999"/>
        <v>0.00005-0.000786836255595907i</v>
      </c>
      <c r="V1940" t="str">
        <f t="shared" si="1000"/>
        <v>0.00002-0.00881256606267419i</v>
      </c>
      <c r="W1940" t="str">
        <f t="shared" si="1001"/>
        <v>0.0000422720941939138-0.00072254556060628i</v>
      </c>
      <c r="X1940" t="str">
        <f t="shared" si="1002"/>
        <v>0.0000448718333528863-0.000722230799844349i</v>
      </c>
      <c r="Y1940" t="str">
        <f t="shared" si="1003"/>
        <v>0.009+0.907794613181307i</v>
      </c>
      <c r="Z1940" t="str">
        <f t="shared" si="1004"/>
        <v>-0.00954779284255922-0.00068883208762961i</v>
      </c>
      <c r="AA1940" t="str">
        <f t="shared" si="1005"/>
        <v>0.131903583616898-13.2280589532334i</v>
      </c>
      <c r="AB1940" t="str">
        <f t="shared" si="1006"/>
        <v>0.574455105546292-0.236442694174829i</v>
      </c>
      <c r="AC1940" t="str">
        <f t="shared" si="1007"/>
        <v>0.874129576530423-0.789730114525781i</v>
      </c>
      <c r="AD1940" t="str">
        <f t="shared" si="1008"/>
        <v>0.496387046277492+0.177970302010019i</v>
      </c>
      <c r="AE1940" t="str">
        <f t="shared" si="1009"/>
        <v>-0.00461680903291773-0.00204115090107899i</v>
      </c>
      <c r="AF1940" t="str">
        <f t="shared" si="1010"/>
        <v>-4.04409668776643-0.513469881727358i</v>
      </c>
      <c r="AG1940" t="str">
        <f t="shared" si="1011"/>
        <v>1.00875923029539-0.0236847991320266i</v>
      </c>
      <c r="AH1940" t="str">
        <f t="shared" si="1012"/>
        <v>0.0172129377764478+0.0109370884832961i</v>
      </c>
      <c r="AI1940">
        <f t="shared" si="1013"/>
        <v>-33.810057213291124</v>
      </c>
      <c r="AJ1940">
        <f t="shared" si="1014"/>
        <v>32.431848091089726</v>
      </c>
      <c r="AK1940"/>
      <c r="AL1940"/>
      <c r="AM1940"/>
      <c r="AN1940"/>
    </row>
    <row r="1941" spans="1:40" x14ac:dyDescent="0.35">
      <c r="A1941"/>
      <c r="B1941">
        <f t="shared" si="980"/>
        <v>180700</v>
      </c>
      <c r="C1941" s="237" t="str">
        <f t="shared" si="983"/>
        <v>-6.47816512729845E-07+0.0037511135503453i</v>
      </c>
      <c r="D1941" s="208" t="str">
        <f t="shared" si="984"/>
        <v>-1.64875048630653+0.028758537219314i</v>
      </c>
      <c r="E1941" t="str">
        <f t="shared" si="985"/>
        <v>36500</v>
      </c>
      <c r="F1941" t="str">
        <f t="shared" si="986"/>
        <v>0.21505376344086</v>
      </c>
      <c r="G1941" t="str">
        <f t="shared" si="981"/>
        <v>0.21505376344086</v>
      </c>
      <c r="H1941" t="str">
        <f t="shared" si="987"/>
        <v>2.39548476752541+0.541978165596883i</v>
      </c>
      <c r="I1941" t="str">
        <f t="shared" si="988"/>
        <v>709.607240629594i</v>
      </c>
      <c r="J1941" t="str">
        <f t="shared" si="982"/>
        <v>-680.595041307263+155.239356818055i</v>
      </c>
      <c r="K1941" t="str">
        <f t="shared" si="989"/>
        <v>0.226055749909337-0.991065832793994i</v>
      </c>
      <c r="L1941" t="str">
        <f t="shared" si="990"/>
        <v>0.0701292733783565-0.261023392536401i</v>
      </c>
      <c r="M1941" t="str">
        <f t="shared" si="991"/>
        <v>0.296185023287693-1.2520892253304i</v>
      </c>
      <c r="N1941" t="str">
        <f t="shared" si="992"/>
        <v>-2.25392439963883i</v>
      </c>
      <c r="O1941" t="str">
        <f t="shared" si="993"/>
        <v>-0.631222247840592-0.775602007366581i</v>
      </c>
      <c r="P1941" t="str">
        <f t="shared" si="994"/>
        <v>1.63122224784059+0.775602007366581i</v>
      </c>
      <c r="Q1941" t="str">
        <f t="shared" si="995"/>
        <v>-1.63122224784059+1.47832239227225i</v>
      </c>
      <c r="R1941" t="str">
        <f t="shared" si="996"/>
        <v>-0.312462906455728-0.758647646188485i</v>
      </c>
      <c r="S1941" t="str">
        <f t="shared" si="997"/>
        <v>0.251669719499903i</v>
      </c>
      <c r="T1941" t="str">
        <f t="shared" si="998"/>
        <v>0.190928640315518-0.0786374520218375i</v>
      </c>
      <c r="U1941" t="str">
        <f t="shared" si="999"/>
        <v>0.0000500000000000002-0.000786400817712348i</v>
      </c>
      <c r="V1941" t="str">
        <f t="shared" si="1000"/>
        <v>0.00002-0.00880768915837828i</v>
      </c>
      <c r="W1941" t="str">
        <f t="shared" si="1001"/>
        <v>0.0000422720925455095-0.000722145927341634i</v>
      </c>
      <c r="X1941" t="str">
        <f t="shared" si="1002"/>
        <v>0.0000448689468762466-0.000721831351097i</v>
      </c>
      <c r="Y1941" t="str">
        <f t="shared" si="1003"/>
        <v>0.009+0.908297268005881i</v>
      </c>
      <c r="Z1941" t="str">
        <f t="shared" si="1004"/>
        <v>-0.00953722436631926-0.000688306758640148i</v>
      </c>
      <c r="AA1941" t="str">
        <f t="shared" si="1005"/>
        <v>0.131757372606686-13.2207283132939i</v>
      </c>
      <c r="AB1941" t="str">
        <f t="shared" si="1006"/>
        <v>0.574344469372052-0.236554272735695i</v>
      </c>
      <c r="AC1941" t="str">
        <f t="shared" si="1007"/>
        <v>0.873925173937886-0.789194354507877i</v>
      </c>
      <c r="AD1941" t="str">
        <f t="shared" si="1008"/>
        <v>0.496635530371224+0.177804334644724i</v>
      </c>
      <c r="AE1941" t="str">
        <f t="shared" si="1009"/>
        <v>-0.00461414055618485-0.00203759742494619i</v>
      </c>
      <c r="AF1941" t="str">
        <f t="shared" si="1010"/>
        <v>-4.04423525383194-0.513219628377569i</v>
      </c>
      <c r="AG1941" t="str">
        <f t="shared" si="1011"/>
        <v>1.00874642026188-0.0236836921165805i</v>
      </c>
      <c r="AH1941" t="str">
        <f t="shared" si="1012"/>
        <v>0.0172058062342611+0.0109205719463386i</v>
      </c>
      <c r="AI1941">
        <f t="shared" si="1013"/>
        <v>-33.816394703824322</v>
      </c>
      <c r="AJ1941">
        <f t="shared" si="1014"/>
        <v>32.403407142019141</v>
      </c>
      <c r="AK1941"/>
      <c r="AL1941"/>
      <c r="AM1941"/>
      <c r="AN1941"/>
    </row>
    <row r="1942" spans="1:40" x14ac:dyDescent="0.35">
      <c r="A1942"/>
      <c r="B1942">
        <f t="shared" si="980"/>
        <v>180800</v>
      </c>
      <c r="C1942" s="237" t="str">
        <f t="shared" si="983"/>
        <v>-6.47100099742415E-07+0.00374903881952298i</v>
      </c>
      <c r="D1942" s="208" t="str">
        <f t="shared" si="984"/>
        <v>-1.64875048081403+0.0287426309496762i</v>
      </c>
      <c r="E1942" t="str">
        <f t="shared" si="985"/>
        <v>36500</v>
      </c>
      <c r="F1942" t="str">
        <f t="shared" si="986"/>
        <v>0.21505376344086</v>
      </c>
      <c r="G1942" t="str">
        <f t="shared" si="981"/>
        <v>0.21505376344086</v>
      </c>
      <c r="H1942" t="str">
        <f t="shared" si="987"/>
        <v>2.39562312652175+0.541712230827996i</v>
      </c>
      <c r="I1942" t="str">
        <f t="shared" si="988"/>
        <v>709.999939711293i</v>
      </c>
      <c r="J1942" t="str">
        <f t="shared" si="982"/>
        <v>-681.349644118358+155.325266810761i</v>
      </c>
      <c r="K1942" t="str">
        <f t="shared" si="989"/>
        <v>0.225817409865969-0.99057040111421i</v>
      </c>
      <c r="L1942" t="str">
        <f t="shared" si="990"/>
        <v>0.0700569341489794-0.260898445854895i</v>
      </c>
      <c r="M1942" t="str">
        <f t="shared" si="991"/>
        <v>0.295874344014948-1.25146884696911i</v>
      </c>
      <c r="N1942" t="str">
        <f t="shared" si="992"/>
        <v>-2.25517172913504i</v>
      </c>
      <c r="O1942" t="str">
        <f t="shared" si="993"/>
        <v>-0.632189187813374-0.774814062089652i</v>
      </c>
      <c r="P1942" t="str">
        <f t="shared" si="994"/>
        <v>1.63218918781337+0.774814062089652i</v>
      </c>
      <c r="Q1942" t="str">
        <f t="shared" si="995"/>
        <v>-1.63218918781337+1.48035766704539i</v>
      </c>
      <c r="R1942" t="str">
        <f t="shared" si="996"/>
        <v>-0.312437337604873-0.75808189364489i</v>
      </c>
      <c r="S1942" t="str">
        <f t="shared" si="997"/>
        <v>0.251808994386179i</v>
      </c>
      <c r="T1942" t="str">
        <f t="shared" si="998"/>
        <v>0.19089183930109-0.0786745317909782i</v>
      </c>
      <c r="U1942" t="str">
        <f t="shared" si="999"/>
        <v>0.0000499999999999999-0.000785965861507857i</v>
      </c>
      <c r="V1942" t="str">
        <f t="shared" si="1000"/>
        <v>0.00002-0.00880281764888801i</v>
      </c>
      <c r="W1942" t="str">
        <f t="shared" si="1001"/>
        <v>0.0000422720908961926-0.000721746736274146i</v>
      </c>
      <c r="X1942" t="str">
        <f t="shared" si="1002"/>
        <v>0.0000448660651840619-0.000721432344325392i</v>
      </c>
      <c r="Y1942" t="str">
        <f t="shared" si="1003"/>
        <v>0.009+0.908799922830455i</v>
      </c>
      <c r="Z1942" t="str">
        <f t="shared" si="1004"/>
        <v>-0.00952667343649885-0.000687782250138168i</v>
      </c>
      <c r="AA1942" t="str">
        <f t="shared" si="1005"/>
        <v>0.131611404710444-13.2134057993691i</v>
      </c>
      <c r="AB1942" t="str">
        <f t="shared" si="1006"/>
        <v>0.574233765922486-0.236665814724872i</v>
      </c>
      <c r="AC1942" t="str">
        <f t="shared" si="1007"/>
        <v>0.873721144532808-0.788659011612228i</v>
      </c>
      <c r="AD1942" t="str">
        <f t="shared" si="1008"/>
        <v>0.496883849393019+0.177638039086826i</v>
      </c>
      <c r="AE1942" t="str">
        <f t="shared" si="1009"/>
        <v>-0.00461147387880451-0.00203404748027306i</v>
      </c>
      <c r="AF1942" t="str">
        <f t="shared" si="1010"/>
        <v>-4.04437360733578-0.51296959987832i</v>
      </c>
      <c r="AG1942" t="str">
        <f t="shared" si="1011"/>
        <v>1.00873360865966-0.0236825784580886i</v>
      </c>
      <c r="AH1942" t="str">
        <f t="shared" si="1012"/>
        <v>0.0171986757053108+0.0109040709540007i</v>
      </c>
      <c r="AI1942">
        <f t="shared" si="1013"/>
        <v>-33.822730761628492</v>
      </c>
      <c r="AJ1942">
        <f t="shared" si="1014"/>
        <v>32.37496006304076</v>
      </c>
      <c r="AK1942"/>
      <c r="AL1942"/>
      <c r="AM1942"/>
      <c r="AN1942"/>
    </row>
    <row r="1943" spans="1:40" x14ac:dyDescent="0.35">
      <c r="A1943"/>
      <c r="B1943">
        <f t="shared" si="980"/>
        <v>180900</v>
      </c>
      <c r="C1943" s="237" t="str">
        <f t="shared" si="983"/>
        <v>-6.46384874507767E-07+0.00374696638248798i</v>
      </c>
      <c r="D1943" s="208" t="str">
        <f t="shared" si="984"/>
        <v>-1.64875047533064+0.0287267422657412i</v>
      </c>
      <c r="E1943" t="str">
        <f t="shared" si="985"/>
        <v>36500</v>
      </c>
      <c r="F1943" t="str">
        <f t="shared" si="986"/>
        <v>0.21505376344086</v>
      </c>
      <c r="G1943" t="str">
        <f t="shared" si="981"/>
        <v>0.21505376344086</v>
      </c>
      <c r="H1943" t="str">
        <f t="shared" si="987"/>
        <v>2.39576127337269+0.541446538226432i</v>
      </c>
      <c r="I1943" t="str">
        <f t="shared" si="988"/>
        <v>710.392638792992i</v>
      </c>
      <c r="J1943" t="str">
        <f t="shared" si="982"/>
        <v>-682.104664413719+155.411176803465i</v>
      </c>
      <c r="K1943" t="str">
        <f t="shared" si="989"/>
        <v>0.225579440430624-0.990075435231724i</v>
      </c>
      <c r="L1943" t="str">
        <f t="shared" si="990"/>
        <v>0.0699847041054296-0.260773608009767i</v>
      </c>
      <c r="M1943" t="str">
        <f t="shared" si="991"/>
        <v>0.295564144536054-1.25084904324149i</v>
      </c>
      <c r="N1943" t="str">
        <f t="shared" si="992"/>
        <v>-2.25641905863124i</v>
      </c>
      <c r="O1943" t="str">
        <f t="shared" si="993"/>
        <v>-0.63315514420682-0.774024911333247i</v>
      </c>
      <c r="P1943" t="str">
        <f t="shared" si="994"/>
        <v>1.63315514420682+0.774024911333247i</v>
      </c>
      <c r="Q1943" t="str">
        <f t="shared" si="995"/>
        <v>-1.63315514420682+1.48239414729799i</v>
      </c>
      <c r="R1943" t="str">
        <f t="shared" si="996"/>
        <v>-0.312411748724177-0.757516677810756i</v>
      </c>
      <c r="S1943" t="str">
        <f t="shared" si="997"/>
        <v>0.251948269272454i</v>
      </c>
      <c r="T1943" t="str">
        <f t="shared" si="998"/>
        <v>0.190855015919439-0.0787115993914372i</v>
      </c>
      <c r="U1943" t="str">
        <f t="shared" si="999"/>
        <v>0.0000500000000000001-0.000785531386183643i</v>
      </c>
      <c r="V1943" t="str">
        <f t="shared" si="1000"/>
        <v>0.00002-0.00879795152525677i</v>
      </c>
      <c r="W1943" t="str">
        <f t="shared" si="1001"/>
        <v>0.0000422720892459637-0.000721347986670499i</v>
      </c>
      <c r="X1943" t="str">
        <f t="shared" si="1002"/>
        <v>0.0000448631882657543-0.000721033778796611i</v>
      </c>
      <c r="Y1943" t="str">
        <f t="shared" si="1003"/>
        <v>0.009+0.90930257765503i</v>
      </c>
      <c r="Z1943" t="str">
        <f t="shared" si="1004"/>
        <v>-0.00951614001426914-0.000687258560232826i</v>
      </c>
      <c r="AA1943" t="str">
        <f t="shared" si="1005"/>
        <v>0.13146567938917-13.2060913979455i</v>
      </c>
      <c r="AB1943" t="str">
        <f t="shared" si="1006"/>
        <v>0.574122995188666-0.23677732010867i</v>
      </c>
      <c r="AC1943" t="str">
        <f t="shared" si="1007"/>
        <v>0.873517487612201-0.78812408529814i</v>
      </c>
      <c r="AD1943" t="str">
        <f t="shared" si="1008"/>
        <v>0.497132002921154+0.177471415471901i</v>
      </c>
      <c r="AE1943" t="str">
        <f t="shared" si="1009"/>
        <v>-0.00460880899589206-0.00203050106273439i</v>
      </c>
      <c r="AF1943" t="str">
        <f t="shared" si="1010"/>
        <v>-4.04451174870333-0.512719795960691i</v>
      </c>
      <c r="AG1943" t="str">
        <f t="shared" si="1011"/>
        <v>1.00872079549771-0.0236814581473121i</v>
      </c>
      <c r="AH1943" t="str">
        <f t="shared" si="1012"/>
        <v>0.017191546182254+0.0108875854868871i</v>
      </c>
      <c r="AI1943">
        <f t="shared" si="1013"/>
        <v>-33.829065390576474</v>
      </c>
      <c r="AJ1943">
        <f t="shared" si="1014"/>
        <v>32.346506858200534</v>
      </c>
      <c r="AK1943"/>
      <c r="AL1943"/>
      <c r="AM1943"/>
      <c r="AN1943"/>
    </row>
    <row r="1944" spans="1:40" x14ac:dyDescent="0.35">
      <c r="A1944"/>
      <c r="B1944">
        <f t="shared" si="980"/>
        <v>181000</v>
      </c>
      <c r="C1944" s="237" t="str">
        <f t="shared" si="983"/>
        <v>-6.45670834401747E-07+0.00374489623543842i</v>
      </c>
      <c r="D1944" s="208" t="str">
        <f t="shared" si="984"/>
        <v>-1.64875046985632+0.0287108711383612i</v>
      </c>
      <c r="E1944" t="str">
        <f t="shared" si="985"/>
        <v>36500</v>
      </c>
      <c r="F1944" t="str">
        <f t="shared" si="986"/>
        <v>0.21505376344086</v>
      </c>
      <c r="G1944" t="str">
        <f t="shared" si="981"/>
        <v>0.21505376344086</v>
      </c>
      <c r="H1944" t="str">
        <f t="shared" si="987"/>
        <v>2.39589920850254+0.541181087494444i</v>
      </c>
      <c r="I1944" t="str">
        <f t="shared" si="988"/>
        <v>710.785337874691i</v>
      </c>
      <c r="J1944" t="str">
        <f t="shared" si="982"/>
        <v>-682.860102193347+155.49708679617i</v>
      </c>
      <c r="K1944" t="str">
        <f t="shared" si="989"/>
        <v>0.225341840848445-0.989580934541317i</v>
      </c>
      <c r="L1944" t="str">
        <f t="shared" si="990"/>
        <v>0.0699125830337432-0.260648878878015i</v>
      </c>
      <c r="M1944" t="str">
        <f t="shared" si="991"/>
        <v>0.295254423882188-1.25022981341933i</v>
      </c>
      <c r="N1944" t="str">
        <f t="shared" si="992"/>
        <v>-2.25766638812744i</v>
      </c>
      <c r="O1944" t="str">
        <f t="shared" si="993"/>
        <v>-0.634120115518073-0.773234556325146i</v>
      </c>
      <c r="P1944" t="str">
        <f t="shared" si="994"/>
        <v>1.63412011551807+0.773234556325146i</v>
      </c>
      <c r="Q1944" t="str">
        <f t="shared" si="995"/>
        <v>-1.63412011551807+1.48443183180229i</v>
      </c>
      <c r="R1944" t="str">
        <f t="shared" si="996"/>
        <v>-0.312386139802364-0.756951997784729i</v>
      </c>
      <c r="S1944" t="str">
        <f t="shared" si="997"/>
        <v>0.252087544158729i</v>
      </c>
      <c r="T1944" t="str">
        <f t="shared" si="998"/>
        <v>0.190818170167596-0.0787486548120033i</v>
      </c>
      <c r="U1944" t="str">
        <f t="shared" si="999"/>
        <v>0.0000499999999999998-0.000785097390942654i</v>
      </c>
      <c r="V1944" t="str">
        <f t="shared" si="1000"/>
        <v>0.00002-0.00879309077855772i</v>
      </c>
      <c r="W1944" t="str">
        <f t="shared" si="1001"/>
        <v>0.0000422720875948222-0.000720949677798972i</v>
      </c>
      <c r="X1944" t="str">
        <f t="shared" si="1002"/>
        <v>0.0000448603161107746-0.000720635653779337i</v>
      </c>
      <c r="Y1944" t="str">
        <f t="shared" si="1003"/>
        <v>0.009+0.909805232479604i</v>
      </c>
      <c r="Z1944" t="str">
        <f t="shared" si="1004"/>
        <v>-0.00950562406090831-0.000686735687038909i</v>
      </c>
      <c r="AA1944" t="str">
        <f t="shared" si="1005"/>
        <v>0.131320196105352-13.1987850955398i</v>
      </c>
      <c r="AB1944" t="str">
        <f t="shared" si="1006"/>
        <v>0.574012157161664-0.236888788853366i</v>
      </c>
      <c r="AC1944" t="str">
        <f t="shared" si="1007"/>
        <v>0.873314202474864-0.787589575025704i</v>
      </c>
      <c r="AD1944" t="str">
        <f t="shared" si="1008"/>
        <v>0.497379990533942+0.177304463936056i</v>
      </c>
      <c r="AE1944" t="str">
        <f t="shared" si="1009"/>
        <v>-0.00460614590257758-0.00202695816801575i</v>
      </c>
      <c r="AF1944" t="str">
        <f t="shared" si="1010"/>
        <v>-4.04464967835886-0.512470216356083i</v>
      </c>
      <c r="AG1944" t="str">
        <f t="shared" si="1011"/>
        <v>1.008707980785-0.023680331175035i</v>
      </c>
      <c r="AH1944" t="str">
        <f t="shared" si="1012"/>
        <v>0.0171844176577718+0.0108711155256507i</v>
      </c>
      <c r="AI1944">
        <f t="shared" si="1013"/>
        <v>-33.835398594537018</v>
      </c>
      <c r="AJ1944">
        <f t="shared" si="1014"/>
        <v>32.318047531535775</v>
      </c>
      <c r="AK1944"/>
      <c r="AL1944"/>
      <c r="AM1944"/>
      <c r="AN1944"/>
    </row>
    <row r="1945" spans="1:40" x14ac:dyDescent="0.35">
      <c r="A1945"/>
      <c r="B1945">
        <f t="shared" si="980"/>
        <v>181100</v>
      </c>
      <c r="C1945" s="237" t="str">
        <f t="shared" si="983"/>
        <v>-6.44957976807477E-07+0.0037428283745809i</v>
      </c>
      <c r="D1945" s="208" t="str">
        <f t="shared" si="984"/>
        <v>-1.64875046439108+0.0286950175384536i</v>
      </c>
      <c r="E1945" t="str">
        <f t="shared" si="985"/>
        <v>36500</v>
      </c>
      <c r="F1945" t="str">
        <f t="shared" si="986"/>
        <v>0.21505376344086</v>
      </c>
      <c r="G1945" t="str">
        <f t="shared" si="981"/>
        <v>0.21505376344086</v>
      </c>
      <c r="H1945" t="str">
        <f t="shared" si="987"/>
        <v>2.39603693233464+0.540915878334713i</v>
      </c>
      <c r="I1945" t="str">
        <f t="shared" si="988"/>
        <v>711.178036956389i</v>
      </c>
      <c r="J1945" t="str">
        <f t="shared" si="982"/>
        <v>-683.615957457241+155.582996788876i</v>
      </c>
      <c r="K1945" t="str">
        <f t="shared" si="989"/>
        <v>0.225104610366461-0.989086898438697i</v>
      </c>
      <c r="L1945" t="str">
        <f t="shared" si="990"/>
        <v>0.0698405707204669-0.260524258336774i</v>
      </c>
      <c r="M1945" t="str">
        <f t="shared" si="991"/>
        <v>0.294945181086928-1.24961115677547i</v>
      </c>
      <c r="N1945" t="str">
        <f t="shared" si="992"/>
        <v>-2.25891371762365i</v>
      </c>
      <c r="O1945" t="str">
        <f t="shared" si="993"/>
        <v>-0.63508410024581-0.772442998295001i</v>
      </c>
      <c r="P1945" t="str">
        <f t="shared" si="994"/>
        <v>1.63508410024581+0.772442998295001i</v>
      </c>
      <c r="Q1945" t="str">
        <f t="shared" si="995"/>
        <v>-1.63508410024581+1.48647071932865i</v>
      </c>
      <c r="R1945" t="str">
        <f t="shared" si="996"/>
        <v>-0.312360510828162-0.756387852667441i</v>
      </c>
      <c r="S1945" t="str">
        <f t="shared" si="997"/>
        <v>0.252226819045005i</v>
      </c>
      <c r="T1945" t="str">
        <f t="shared" si="998"/>
        <v>0.190781302042591-0.0787856980414601i</v>
      </c>
      <c r="U1945" t="str">
        <f t="shared" si="999"/>
        <v>0.00005-0.000784663874989624i</v>
      </c>
      <c r="V1945" t="str">
        <f t="shared" si="1000"/>
        <v>0.00002-0.00878823539988381i</v>
      </c>
      <c r="W1945" t="str">
        <f t="shared" si="1001"/>
        <v>0.0000422720859427688-0.000720551808929486i</v>
      </c>
      <c r="X1945" t="str">
        <f t="shared" si="1002"/>
        <v>0.0000448574487086039-0.000720237968543902i</v>
      </c>
      <c r="Y1945" t="str">
        <f t="shared" si="1003"/>
        <v>0.009+0.910307887304178i</v>
      </c>
      <c r="Z1945" t="str">
        <f t="shared" si="1004"/>
        <v>-0.00949512553780201-0.000686213628676858i</v>
      </c>
      <c r="AA1945" t="str">
        <f t="shared" si="1005"/>
        <v>0.131174954322969-13.1914868786986i</v>
      </c>
      <c r="AB1945" t="str">
        <f t="shared" si="1006"/>
        <v>0.573901251832543-0.237000220925217i</v>
      </c>
      <c r="AC1945" t="str">
        <f t="shared" si="1007"/>
        <v>0.873111288421362-0.787055480255785i</v>
      </c>
      <c r="AD1945" t="str">
        <f t="shared" si="1008"/>
        <v>0.497627811809741+0.177137184615915i</v>
      </c>
      <c r="AE1945" t="str">
        <f t="shared" si="1009"/>
        <v>-0.00460348459400632-0.00202341879181341i</v>
      </c>
      <c r="AF1945" t="str">
        <f t="shared" si="1010"/>
        <v>-4.04478739672572-0.512220860796259i</v>
      </c>
      <c r="AG1945" t="str">
        <f t="shared" si="1011"/>
        <v>1.00869516453051-0.0236791975320633i</v>
      </c>
      <c r="AH1945" t="str">
        <f t="shared" si="1012"/>
        <v>0.0171772901245723+0.0108546610509931i</v>
      </c>
      <c r="AI1945">
        <f t="shared" si="1013"/>
        <v>-33.84173037737353</v>
      </c>
      <c r="AJ1945">
        <f t="shared" si="1014"/>
        <v>32.28958208707202</v>
      </c>
      <c r="AK1945"/>
      <c r="AL1945"/>
      <c r="AM1945"/>
      <c r="AN1945"/>
    </row>
    <row r="1946" spans="1:40" x14ac:dyDescent="0.35">
      <c r="A1946"/>
      <c r="B1946">
        <f t="shared" si="980"/>
        <v>181200</v>
      </c>
      <c r="C1946" s="237" t="str">
        <f t="shared" si="983"/>
        <v>-6.44246299115265E-07+0.00374076279613031i</v>
      </c>
      <c r="D1946" s="208" t="str">
        <f t="shared" si="984"/>
        <v>-1.64875045893489+0.0286791814369991i</v>
      </c>
      <c r="E1946" t="str">
        <f t="shared" si="985"/>
        <v>36500</v>
      </c>
      <c r="F1946" t="str">
        <f t="shared" si="986"/>
        <v>0.21505376344086</v>
      </c>
      <c r="G1946" t="str">
        <f t="shared" si="981"/>
        <v>0.21505376344086</v>
      </c>
      <c r="H1946" t="str">
        <f t="shared" si="987"/>
        <v>2.39617444529125+0.540650910450304i</v>
      </c>
      <c r="I1946" t="str">
        <f t="shared" si="988"/>
        <v>711.570736038088i</v>
      </c>
      <c r="J1946" t="str">
        <f t="shared" si="982"/>
        <v>-684.372230205401+155.668906781581i</v>
      </c>
      <c r="K1946" t="str">
        <f t="shared" si="989"/>
        <v>0.224867748233574-0.988593326320493i</v>
      </c>
      <c r="L1946" t="str">
        <f t="shared" si="990"/>
        <v>0.069768666952653-0.260399746263311i</v>
      </c>
      <c r="M1946" t="str">
        <f t="shared" si="991"/>
        <v>0.294636415186227-1.2489930725838i</v>
      </c>
      <c r="N1946" t="str">
        <f t="shared" si="992"/>
        <v>-2.26016104711985i</v>
      </c>
      <c r="O1946" t="str">
        <f t="shared" si="993"/>
        <v>-0.636047096890217-0.771650238474353i</v>
      </c>
      <c r="P1946" t="str">
        <f t="shared" si="994"/>
        <v>1.63604709689022+0.771650238474353i</v>
      </c>
      <c r="Q1946" t="str">
        <f t="shared" si="995"/>
        <v>-1.63604709689022+1.4885108086455i</v>
      </c>
      <c r="R1946" t="str">
        <f t="shared" si="996"/>
        <v>-0.312334861790283-0.755824241561526i</v>
      </c>
      <c r="S1946" t="str">
        <f t="shared" si="997"/>
        <v>0.25236609393128i</v>
      </c>
      <c r="T1946" t="str">
        <f t="shared" si="998"/>
        <v>0.190744411541455-0.0788227290685799i</v>
      </c>
      <c r="U1946" t="str">
        <f t="shared" si="999"/>
        <v>0.0000500000000000002-0.000784230837531023i</v>
      </c>
      <c r="V1946" t="str">
        <f t="shared" si="1000"/>
        <v>0.00002-0.00878338538034743i</v>
      </c>
      <c r="W1946" t="str">
        <f t="shared" si="1001"/>
        <v>0.0000422720842898031-0.000720154379333553i</v>
      </c>
      <c r="X1946" t="str">
        <f t="shared" si="1002"/>
        <v>0.0000448545860487508-0.000719840722362219i</v>
      </c>
      <c r="Y1946" t="str">
        <f t="shared" si="1003"/>
        <v>0.009+0.910810542128753i</v>
      </c>
      <c r="Z1946" t="str">
        <f t="shared" si="1004"/>
        <v>-0.00948464440644218-0.000685692383272687i</v>
      </c>
      <c r="AA1946" t="str">
        <f t="shared" si="1005"/>
        <v>0.131029953507482-13.184196733998i</v>
      </c>
      <c r="AB1946" t="str">
        <f t="shared" si="1006"/>
        <v>0.573790279192373-0.237111616290451i</v>
      </c>
      <c r="AC1946" t="str">
        <f t="shared" si="1007"/>
        <v>0.872908744754024-0.786521800450029i</v>
      </c>
      <c r="AD1946" t="str">
        <f t="shared" si="1008"/>
        <v>0.497875466326953+0.176969577648638i</v>
      </c>
      <c r="AE1946" t="str">
        <f t="shared" si="1009"/>
        <v>-0.00460082506533806-0.00201988292983431i</v>
      </c>
      <c r="AF1946" t="str">
        <f t="shared" si="1010"/>
        <v>-4.04492490422614-0.511971729013305i</v>
      </c>
      <c r="AG1946" t="str">
        <f t="shared" si="1011"/>
        <v>1.00868234674322-0.0236780572092255i</v>
      </c>
      <c r="AH1946" t="str">
        <f t="shared" si="1012"/>
        <v>0.0171701635753865+0.0108382220436636i</v>
      </c>
      <c r="AI1946">
        <f t="shared" si="1013"/>
        <v>-33.848060742945719</v>
      </c>
      <c r="AJ1946">
        <f t="shared" si="1014"/>
        <v>32.26111052882711</v>
      </c>
      <c r="AK1946"/>
      <c r="AL1946"/>
      <c r="AM1946"/>
      <c r="AN1946"/>
    </row>
    <row r="1947" spans="1:40" x14ac:dyDescent="0.35">
      <c r="A1947"/>
      <c r="B1947">
        <f t="shared" si="980"/>
        <v>181300</v>
      </c>
      <c r="C1947" s="237" t="str">
        <f t="shared" si="983"/>
        <v>-6.43535798722627E-07+0.00373869949630991i</v>
      </c>
      <c r="D1947" s="208" t="str">
        <f t="shared" si="984"/>
        <v>-1.64875045348772+0.0286633628050427i</v>
      </c>
      <c r="E1947" t="str">
        <f t="shared" si="985"/>
        <v>36500</v>
      </c>
      <c r="F1947" t="str">
        <f t="shared" si="986"/>
        <v>0.21505376344086</v>
      </c>
      <c r="G1947" t="str">
        <f t="shared" si="981"/>
        <v>0.21505376344086</v>
      </c>
      <c r="H1947" t="str">
        <f t="shared" si="987"/>
        <v>2.39631174779359+0.540386183544692i</v>
      </c>
      <c r="I1947" t="str">
        <f t="shared" si="988"/>
        <v>711.963435119787i</v>
      </c>
      <c r="J1947" t="str">
        <f t="shared" si="982"/>
        <v>-685.128920437827+155.754816774285i</v>
      </c>
      <c r="K1947" t="str">
        <f t="shared" si="989"/>
        <v>0.224631253700568-0.988100217584247i</v>
      </c>
      <c r="L1947" t="str">
        <f t="shared" si="990"/>
        <v>0.0696968715178612-0.260275342535032i</v>
      </c>
      <c r="M1947" t="str">
        <f t="shared" si="991"/>
        <v>0.294328125218429-1.24837556011928i</v>
      </c>
      <c r="N1947" t="str">
        <f t="shared" si="992"/>
        <v>-2.26140837661605i</v>
      </c>
      <c r="O1947" t="str">
        <f t="shared" si="993"/>
        <v>-0.637009103953044-0.770856278096598i</v>
      </c>
      <c r="P1947" t="str">
        <f t="shared" si="994"/>
        <v>1.63700910395304+0.770856278096598i</v>
      </c>
      <c r="Q1947" t="str">
        <f t="shared" si="995"/>
        <v>-1.63700910395304+1.49055209851945i</v>
      </c>
      <c r="R1947" t="str">
        <f t="shared" si="996"/>
        <v>-0.312309192677427-0.755261163571586i</v>
      </c>
      <c r="S1947" t="str">
        <f t="shared" si="997"/>
        <v>0.252505368817556i</v>
      </c>
      <c r="T1947" t="str">
        <f t="shared" si="998"/>
        <v>0.19070749866122-0.0788597478821269i</v>
      </c>
      <c r="U1947" t="str">
        <f t="shared" si="999"/>
        <v>0.0000499999999999999-0.000783798277775072i</v>
      </c>
      <c r="V1947" t="str">
        <f t="shared" si="1000"/>
        <v>0.00002-0.00877854071108082i</v>
      </c>
      <c r="W1947" t="str">
        <f t="shared" si="1001"/>
        <v>0.0000422720826359248-0.000719757388284296i</v>
      </c>
      <c r="X1947" t="str">
        <f t="shared" si="1002"/>
        <v>0.0000448517281207532-0.000719443914507804i</v>
      </c>
      <c r="Y1947" t="str">
        <f t="shared" si="1003"/>
        <v>0.009+0.911313196953327i</v>
      </c>
      <c r="Z1947" t="str">
        <f t="shared" si="1004"/>
        <v>-0.00947418062842704-0.000685171948958009i</v>
      </c>
      <c r="AA1947" t="str">
        <f t="shared" si="1005"/>
        <v>0.130885193125832-13.1769146480442i</v>
      </c>
      <c r="AB1947" t="str">
        <f t="shared" si="1006"/>
        <v>0.573679239232227-0.237222974915266i</v>
      </c>
      <c r="AC1947" t="str">
        <f t="shared" si="1007"/>
        <v>0.872706570776949-0.785988535070882i</v>
      </c>
      <c r="AD1947" t="str">
        <f t="shared" si="1008"/>
        <v>0.498122953664014+0.176801643171917i</v>
      </c>
      <c r="AE1947" t="str">
        <f t="shared" si="1009"/>
        <v>-0.00459816731174737-0.00201635057779614i</v>
      </c>
      <c r="AF1947" t="str">
        <f t="shared" si="1010"/>
        <v>-4.04506220128131-0.511722820739649i</v>
      </c>
      <c r="AG1947" t="str">
        <f t="shared" si="1011"/>
        <v>1.00866952743214-0.0236769101973721i</v>
      </c>
      <c r="AH1947" t="str">
        <f t="shared" si="1012"/>
        <v>0.0171630380029705+0.0108217984844594i</v>
      </c>
      <c r="AI1947">
        <f t="shared" si="1013"/>
        <v>-33.854389695108743</v>
      </c>
      <c r="AJ1947">
        <f t="shared" si="1014"/>
        <v>32.232632860808565</v>
      </c>
      <c r="AK1947"/>
      <c r="AL1947"/>
      <c r="AM1947"/>
      <c r="AN1947"/>
    </row>
    <row r="1948" spans="1:40" x14ac:dyDescent="0.35">
      <c r="A1948"/>
      <c r="B1948">
        <f t="shared" si="980"/>
        <v>181400</v>
      </c>
      <c r="C1948" s="237" t="str">
        <f t="shared" si="983"/>
        <v>-6.42826473034247E-07+0.00373663847135129i</v>
      </c>
      <c r="D1948" s="208" t="str">
        <f t="shared" si="984"/>
        <v>-1.64875044804955+0.0286475616136932i</v>
      </c>
      <c r="E1948" t="str">
        <f t="shared" si="985"/>
        <v>36500</v>
      </c>
      <c r="F1948" t="str">
        <f t="shared" si="986"/>
        <v>0.21505376344086</v>
      </c>
      <c r="G1948" t="str">
        <f t="shared" si="981"/>
        <v>0.21505376344086</v>
      </c>
      <c r="H1948" t="str">
        <f t="shared" si="987"/>
        <v>2.39644884026187+0.540121697321757i</v>
      </c>
      <c r="I1948" t="str">
        <f t="shared" si="988"/>
        <v>712.356134201485i</v>
      </c>
      <c r="J1948" t="str">
        <f t="shared" si="982"/>
        <v>-685.886028154519+155.84072676699i</v>
      </c>
      <c r="K1948" t="str">
        <f t="shared" si="989"/>
        <v>0.224395126020093-0.987607571628415i</v>
      </c>
      <c r="L1948" t="str">
        <f t="shared" si="990"/>
        <v>0.0696251842041558-0.260151047029477i</v>
      </c>
      <c r="M1948" t="str">
        <f t="shared" si="991"/>
        <v>0.294020310224249-1.24775861865789i</v>
      </c>
      <c r="N1948" t="str">
        <f t="shared" si="992"/>
        <v>-2.26265570611225i</v>
      </c>
      <c r="O1948" t="str">
        <f t="shared" si="993"/>
        <v>-0.637970119937569-0.770061118397003i</v>
      </c>
      <c r="P1948" t="str">
        <f t="shared" si="994"/>
        <v>1.63797011993757+0.770061118397003i</v>
      </c>
      <c r="Q1948" t="str">
        <f t="shared" si="995"/>
        <v>-1.63797011993757+1.49259458771525i</v>
      </c>
      <c r="R1948" t="str">
        <f t="shared" si="996"/>
        <v>-0.312283503478287-0.754698617804192i</v>
      </c>
      <c r="S1948" t="str">
        <f t="shared" si="997"/>
        <v>0.252644643703831i</v>
      </c>
      <c r="T1948" t="str">
        <f t="shared" si="998"/>
        <v>0.190670563398914-0.0788967544708559i</v>
      </c>
      <c r="U1948" t="str">
        <f t="shared" si="999"/>
        <v>0.0000500000000000001-0.000783366194931759i</v>
      </c>
      <c r="V1948" t="str">
        <f t="shared" si="1000"/>
        <v>0.00002-0.00877370138323566i</v>
      </c>
      <c r="W1948" t="str">
        <f t="shared" si="1001"/>
        <v>0.0000422720809811344-0.000719360835056457i</v>
      </c>
      <c r="X1948" t="str">
        <f t="shared" si="1002"/>
        <v>0.0000448488749141788-0.000719047544255807i</v>
      </c>
      <c r="Y1948" t="str">
        <f t="shared" si="1003"/>
        <v>0.009+0.911815851777901i</v>
      </c>
      <c r="Z1948" t="str">
        <f t="shared" si="1004"/>
        <v>-0.00946373416546116-0.00068465232387001i</v>
      </c>
      <c r="AA1948" t="str">
        <f t="shared" si="1005"/>
        <v>0.130740672646435-13.1696406074728i</v>
      </c>
      <c r="AB1948" t="str">
        <f t="shared" si="1006"/>
        <v>0.573568131943162-0.237334296765837i</v>
      </c>
      <c r="AC1948" t="str">
        <f t="shared" si="1007"/>
        <v>0.872504765795989-0.785455683581532i</v>
      </c>
      <c r="AD1948" t="str">
        <f t="shared" si="1008"/>
        <v>0.498370273399411+0.176633381323957i</v>
      </c>
      <c r="AE1948" t="str">
        <f t="shared" si="1009"/>
        <v>-0.00459551132842376-0.0020128217314271i</v>
      </c>
      <c r="AF1948" t="str">
        <f t="shared" si="1010"/>
        <v>-4.04519928831142-0.511474135708064i</v>
      </c>
      <c r="AG1948" t="str">
        <f t="shared" si="1011"/>
        <v>1.00865670660625-0.0236757564873762i</v>
      </c>
      <c r="AH1948" t="str">
        <f t="shared" si="1012"/>
        <v>0.0171559134001062+0.0108053903542257i</v>
      </c>
      <c r="AI1948">
        <f t="shared" si="1013"/>
        <v>-33.860717237712883</v>
      </c>
      <c r="AJ1948">
        <f t="shared" si="1014"/>
        <v>32.204149087012979</v>
      </c>
      <c r="AK1948"/>
      <c r="AL1948"/>
      <c r="AM1948"/>
      <c r="AN1948"/>
    </row>
    <row r="1949" spans="1:40" x14ac:dyDescent="0.35">
      <c r="A1949"/>
      <c r="B1949">
        <f t="shared" si="980"/>
        <v>181500</v>
      </c>
      <c r="C1949" s="237" t="str">
        <f t="shared" si="983"/>
        <v>-6.42118319461949E-07+0.00373457971749431i</v>
      </c>
      <c r="D1949" s="208" t="str">
        <f t="shared" si="984"/>
        <v>-1.64875044262037+0.0286317778341231i</v>
      </c>
      <c r="E1949" t="str">
        <f t="shared" si="985"/>
        <v>36500</v>
      </c>
      <c r="F1949" t="str">
        <f t="shared" si="986"/>
        <v>0.21505376344086</v>
      </c>
      <c r="G1949" t="str">
        <f t="shared" si="981"/>
        <v>0.21505376344086</v>
      </c>
      <c r="H1949" t="str">
        <f t="shared" si="987"/>
        <v>2.3965857231153+0.539857451485787i</v>
      </c>
      <c r="I1949" t="str">
        <f t="shared" si="988"/>
        <v>712.748833283184i</v>
      </c>
      <c r="J1949" t="str">
        <f t="shared" si="982"/>
        <v>-686.643553355477+155.926636759696i</v>
      </c>
      <c r="K1949" t="str">
        <f t="shared" si="989"/>
        <v>0.224159364446665-0.987115387852375i</v>
      </c>
      <c r="L1949" t="str">
        <f t="shared" si="990"/>
        <v>0.0695536048001031-0.260026859624319i</v>
      </c>
      <c r="M1949" t="str">
        <f t="shared" si="991"/>
        <v>0.293712969246768-1.24714224747669i</v>
      </c>
      <c r="N1949" t="str">
        <f t="shared" si="992"/>
        <v>-2.26390303560846i</v>
      </c>
      <c r="O1949" t="str">
        <f t="shared" si="993"/>
        <v>-0.638930143348623-0.769264760612696i</v>
      </c>
      <c r="P1949" t="str">
        <f t="shared" si="994"/>
        <v>1.63893014334862+0.769264760612696i</v>
      </c>
      <c r="Q1949" t="str">
        <f t="shared" si="995"/>
        <v>-1.63893014334862+1.49463827499576i</v>
      </c>
      <c r="R1949" t="str">
        <f t="shared" si="996"/>
        <v>-0.312257794181541-0.754136603367889i</v>
      </c>
      <c r="S1949" t="str">
        <f t="shared" si="997"/>
        <v>0.252783918590107i</v>
      </c>
      <c r="T1949" t="str">
        <f t="shared" si="998"/>
        <v>0.190633605751568-0.078933748823513i</v>
      </c>
      <c r="U1949" t="str">
        <f t="shared" si="999"/>
        <v>0.0000499999999999998-0.000782934588212785i</v>
      </c>
      <c r="V1949" t="str">
        <f t="shared" si="1000"/>
        <v>0.00002-0.00876886738798325i</v>
      </c>
      <c r="W1949" t="str">
        <f t="shared" si="1001"/>
        <v>0.0000422720793254314-0.000718964718926354i</v>
      </c>
      <c r="X1949" t="str">
        <f t="shared" si="1002"/>
        <v>0.0000448460264186227-0.000718651610882948i</v>
      </c>
      <c r="Y1949" t="str">
        <f t="shared" si="1003"/>
        <v>0.009+0.912318506602476i</v>
      </c>
      <c r="Z1949" t="str">
        <f t="shared" si="1004"/>
        <v>-0.00945330497935434-0.000684133506151403i</v>
      </c>
      <c r="AA1949" t="str">
        <f t="shared" si="1005"/>
        <v>0.130596391539175-13.162374598949i</v>
      </c>
      <c r="AB1949" t="str">
        <f t="shared" si="1006"/>
        <v>0.573456957316248-0.237445581808308i</v>
      </c>
      <c r="AC1949" t="str">
        <f t="shared" si="1007"/>
        <v>0.872303329118749-0.784923245445974i</v>
      </c>
      <c r="AD1949" t="str">
        <f t="shared" si="1008"/>
        <v>0.498617425111668+0.176464792243505i</v>
      </c>
      <c r="AE1949" t="str">
        <f t="shared" si="1009"/>
        <v>-0.00459285711057115-0.00200929638646609i</v>
      </c>
      <c r="AF1949" t="str">
        <f t="shared" si="1010"/>
        <v>-4.04533616573567-0.511225673651664i</v>
      </c>
      <c r="AG1949" t="str">
        <f t="shared" si="1011"/>
        <v>1.00864388427456-0.0236745960701325i</v>
      </c>
      <c r="AH1949" t="str">
        <f t="shared" si="1012"/>
        <v>0.0171487897595988+0.0107889976338554i</v>
      </c>
      <c r="AI1949">
        <f t="shared" si="1013"/>
        <v>-33.867043374604442</v>
      </c>
      <c r="AJ1949">
        <f t="shared" si="1014"/>
        <v>32.175659211429377</v>
      </c>
      <c r="AK1949"/>
      <c r="AL1949"/>
      <c r="AM1949"/>
      <c r="AN1949"/>
    </row>
    <row r="1950" spans="1:40" x14ac:dyDescent="0.35">
      <c r="A1950"/>
      <c r="B1950">
        <f t="shared" si="980"/>
        <v>181600</v>
      </c>
      <c r="C1950" s="237" t="str">
        <f t="shared" si="983"/>
        <v>-6.41411335424711E-07+0.00373252323098724i</v>
      </c>
      <c r="D1950" s="208" t="str">
        <f t="shared" si="984"/>
        <v>-1.64875043720016+0.0286160114375688i</v>
      </c>
      <c r="E1950" t="str">
        <f t="shared" si="985"/>
        <v>36500</v>
      </c>
      <c r="F1950" t="str">
        <f t="shared" si="986"/>
        <v>0.21505376344086</v>
      </c>
      <c r="G1950" t="str">
        <f t="shared" si="981"/>
        <v>0.21505376344086</v>
      </c>
      <c r="H1950" t="str">
        <f t="shared" si="987"/>
        <v>2.39672239677203+0.539593445741463i</v>
      </c>
      <c r="I1950" t="str">
        <f t="shared" si="988"/>
        <v>713.141532364883i</v>
      </c>
      <c r="J1950" t="str">
        <f t="shared" si="982"/>
        <v>-687.401496040702+156.012546752401i</v>
      </c>
      <c r="K1950" t="str">
        <f t="shared" si="989"/>
        <v>0.223923968236653-0.986623665656412i</v>
      </c>
      <c r="L1950" t="str">
        <f t="shared" si="990"/>
        <v>0.069482133094773-0.25990278019737i</v>
      </c>
      <c r="M1950" t="str">
        <f t="shared" si="991"/>
        <v>0.293406101331426-1.24652644585378i</v>
      </c>
      <c r="N1950" t="str">
        <f t="shared" si="992"/>
        <v>-2.26515036510466i</v>
      </c>
      <c r="O1950" t="str">
        <f t="shared" si="993"/>
        <v>-0.639889172692556-0.768467205982686i</v>
      </c>
      <c r="P1950" t="str">
        <f t="shared" si="994"/>
        <v>1.63988917269256+0.768467205982686i</v>
      </c>
      <c r="Q1950" t="str">
        <f t="shared" si="995"/>
        <v>-1.63988917269256+1.49668315912197i</v>
      </c>
      <c r="R1950" t="str">
        <f t="shared" si="996"/>
        <v>-0.312232064775862-0.75357511937319i</v>
      </c>
      <c r="S1950" t="str">
        <f t="shared" si="997"/>
        <v>0.252923193476382i</v>
      </c>
      <c r="T1950" t="str">
        <f t="shared" si="998"/>
        <v>0.190596625716213-0.0789707309288356i</v>
      </c>
      <c r="U1950" t="str">
        <f t="shared" si="999"/>
        <v>0.00005-0.000782503456831613i</v>
      </c>
      <c r="V1950" t="str">
        <f t="shared" si="1000"/>
        <v>0.00002-0.00876403871651408i</v>
      </c>
      <c r="W1950" t="str">
        <f t="shared" si="1001"/>
        <v>0.0000422720776688166-0.000718569039171915i</v>
      </c>
      <c r="X1950" t="str">
        <f t="shared" si="1002"/>
        <v>0.0000448431826237098-0.000718256113667542i</v>
      </c>
      <c r="Y1950" t="str">
        <f t="shared" si="1003"/>
        <v>0.009+0.91282116142705i</v>
      </c>
      <c r="Z1950" t="str">
        <f t="shared" si="1004"/>
        <v>-0.00944289303202172-0.000683615493950444i</v>
      </c>
      <c r="AA1950" t="str">
        <f t="shared" si="1005"/>
        <v>0.1304523492754-13.1551166091675i</v>
      </c>
      <c r="AB1950" t="str">
        <f t="shared" si="1006"/>
        <v>0.573345715342555-0.237556830008802i</v>
      </c>
      <c r="AC1950" t="str">
        <f t="shared" si="1007"/>
        <v>0.872102260054574-0.784391220128983i</v>
      </c>
      <c r="AD1950" t="str">
        <f t="shared" si="1008"/>
        <v>0.498864408379359+0.176295876069838i</v>
      </c>
      <c r="AE1950" t="str">
        <f t="shared" si="1009"/>
        <v>-0.00459020465340818-0.00200577453866259i</v>
      </c>
      <c r="AF1950" t="str">
        <f t="shared" si="1010"/>
        <v>-4.04547283397219-0.510977434303894i</v>
      </c>
      <c r="AG1950" t="str">
        <f t="shared" si="1011"/>
        <v>1.00863106044607-0.0236734289365585i</v>
      </c>
      <c r="AH1950" t="str">
        <f t="shared" si="1012"/>
        <v>0.017141667074279+0.0107726203042891i</v>
      </c>
      <c r="AI1950">
        <f t="shared" si="1013"/>
        <v>-33.873368109624948</v>
      </c>
      <c r="AJ1950">
        <f t="shared" si="1014"/>
        <v>32.147163238036072</v>
      </c>
      <c r="AK1950"/>
      <c r="AL1950"/>
      <c r="AM1950"/>
      <c r="AN1950"/>
    </row>
    <row r="1951" spans="1:40" x14ac:dyDescent="0.35">
      <c r="A1951"/>
      <c r="B1951">
        <f t="shared" si="980"/>
        <v>181700</v>
      </c>
      <c r="C1951" s="237" t="str">
        <f t="shared" si="983"/>
        <v>-6.40705518348582E-07+0.00373046900808646i</v>
      </c>
      <c r="D1951" s="208" t="str">
        <f t="shared" si="984"/>
        <v>-1.6487504317889+0.0286002623953295i</v>
      </c>
      <c r="E1951" t="str">
        <f t="shared" si="985"/>
        <v>36500</v>
      </c>
      <c r="F1951" t="str">
        <f t="shared" si="986"/>
        <v>0.21505376344086</v>
      </c>
      <c r="G1951" t="str">
        <f t="shared" si="981"/>
        <v>0.21505376344086</v>
      </c>
      <c r="H1951" t="str">
        <f t="shared" si="987"/>
        <v>2.39685886164922+0.539329679793875i</v>
      </c>
      <c r="I1951" t="str">
        <f t="shared" si="988"/>
        <v>713.534231446582i</v>
      </c>
      <c r="J1951" t="str">
        <f t="shared" si="982"/>
        <v>-688.159856210192+156.098456745105i</v>
      </c>
      <c r="K1951" t="str">
        <f t="shared" si="989"/>
        <v>0.223688936648284-0.986132404441729i</v>
      </c>
      <c r="L1951" t="str">
        <f t="shared" si="990"/>
        <v>0.0694107688777343-0.259778808626573i</v>
      </c>
      <c r="M1951" t="str">
        <f t="shared" si="991"/>
        <v>0.293099705526018-1.2459112130683i</v>
      </c>
      <c r="N1951" t="str">
        <f t="shared" si="992"/>
        <v>-2.26639769460086i</v>
      </c>
      <c r="O1951" t="str">
        <f t="shared" si="993"/>
        <v>-0.640847206477288-0.767668455747829i</v>
      </c>
      <c r="P1951" t="str">
        <f t="shared" si="994"/>
        <v>1.64084720647729+0.767668455747829i</v>
      </c>
      <c r="Q1951" t="str">
        <f t="shared" si="995"/>
        <v>-1.64084720647729+1.49872923885303i</v>
      </c>
      <c r="R1951" t="str">
        <f t="shared" si="996"/>
        <v>-0.312206315249899-0.753014164932559i</v>
      </c>
      <c r="S1951" t="str">
        <f t="shared" si="997"/>
        <v>0.253062468362658i</v>
      </c>
      <c r="T1951" t="str">
        <f t="shared" si="998"/>
        <v>0.190559623289879-0.0790077007755496i</v>
      </c>
      <c r="U1951" t="str">
        <f t="shared" si="999"/>
        <v>0.0000500000000000002-0.00078207280000342i</v>
      </c>
      <c r="V1951" t="str">
        <f t="shared" si="1000"/>
        <v>0.00002-0.00875921536003828i</v>
      </c>
      <c r="W1951" t="str">
        <f t="shared" si="1001"/>
        <v>0.0000422720760112894-0.00071817379507265i</v>
      </c>
      <c r="X1951" t="str">
        <f t="shared" si="1002"/>
        <v>0.0000448403435190931-0.000717861051889509i</v>
      </c>
      <c r="Y1951" t="str">
        <f t="shared" si="1003"/>
        <v>0.009+0.913323816251625i</v>
      </c>
      <c r="Z1951" t="str">
        <f t="shared" si="1004"/>
        <v>-0.00943249828548352-0.000683098285420891i</v>
      </c>
      <c r="AA1951" t="str">
        <f t="shared" si="1005"/>
        <v>0.130308545327918-13.1478666248524i</v>
      </c>
      <c r="AB1951" t="str">
        <f t="shared" si="1006"/>
        <v>0.573234406013147-0.237668041333403i</v>
      </c>
      <c r="AC1951" t="str">
        <f t="shared" si="1007"/>
        <v>0.871901557914568-0.783859607096092i</v>
      </c>
      <c r="AD1951" t="str">
        <f t="shared" si="1008"/>
        <v>0.499111222781094+0.176126632942755i</v>
      </c>
      <c r="AE1951" t="str">
        <f t="shared" si="1009"/>
        <v>-0.00458755395216811-0.00200225618377661i</v>
      </c>
      <c r="AF1951" t="str">
        <f t="shared" si="1010"/>
        <v>-4.04560929343812-0.510729417398545i</v>
      </c>
      <c r="AG1951" t="str">
        <f t="shared" si="1011"/>
        <v>1.00861823512982-0.0236722550775932i</v>
      </c>
      <c r="AH1951" t="str">
        <f t="shared" si="1012"/>
        <v>0.0171345453370012+0.0107562583465145i</v>
      </c>
      <c r="AI1951">
        <f t="shared" si="1013"/>
        <v>-33.879691446611865</v>
      </c>
      <c r="AJ1951">
        <f t="shared" si="1014"/>
        <v>32.11866117080222</v>
      </c>
      <c r="AK1951"/>
      <c r="AL1951"/>
      <c r="AM1951"/>
      <c r="AN1951"/>
    </row>
    <row r="1952" spans="1:40" x14ac:dyDescent="0.35">
      <c r="A1952"/>
      <c r="B1952">
        <f t="shared" si="980"/>
        <v>181800</v>
      </c>
      <c r="C1952" s="237" t="str">
        <f t="shared" si="983"/>
        <v>-6.40000865666696E-07+0.00372841704505666i</v>
      </c>
      <c r="D1952" s="208" t="str">
        <f t="shared" si="984"/>
        <v>-1.64875042638657+0.0285845306787677i</v>
      </c>
      <c r="E1952" t="str">
        <f t="shared" si="985"/>
        <v>36500</v>
      </c>
      <c r="F1952" t="str">
        <f t="shared" si="986"/>
        <v>0.21505376344086</v>
      </c>
      <c r="G1952" t="str">
        <f t="shared" si="981"/>
        <v>0.21505376344086</v>
      </c>
      <c r="H1952" t="str">
        <f t="shared" si="987"/>
        <v>2.396995118163+0.539066153348514i</v>
      </c>
      <c r="I1952" t="str">
        <f t="shared" si="988"/>
        <v>713.926930528281i</v>
      </c>
      <c r="J1952" t="str">
        <f t="shared" si="982"/>
        <v>-688.918633863949+156.184366737811i</v>
      </c>
      <c r="K1952" t="str">
        <f t="shared" si="989"/>
        <v>0.223454268941631-0.985641603610433i</v>
      </c>
      <c r="L1952" t="str">
        <f t="shared" si="990"/>
        <v>0.0693395119390559-0.259654944790011i</v>
      </c>
      <c r="M1952" t="str">
        <f t="shared" si="991"/>
        <v>0.292793780880687-1.24529654840044i</v>
      </c>
      <c r="N1952" t="str">
        <f t="shared" si="992"/>
        <v>-2.26764502409707i</v>
      </c>
      <c r="O1952" t="str">
        <f t="shared" si="993"/>
        <v>-0.641804243212289-0.766868511150837i</v>
      </c>
      <c r="P1952" t="str">
        <f t="shared" si="994"/>
        <v>1.64180424321229+0.766868511150837i</v>
      </c>
      <c r="Q1952" t="str">
        <f t="shared" si="995"/>
        <v>-1.64180424321229+1.50077651294623i</v>
      </c>
      <c r="R1952" t="str">
        <f t="shared" si="996"/>
        <v>-0.312180545592308-0.752453739160409i</v>
      </c>
      <c r="S1952" t="str">
        <f t="shared" si="997"/>
        <v>0.253201743248933i</v>
      </c>
      <c r="T1952" t="str">
        <f t="shared" si="998"/>
        <v>0.190522598469594-0.0790446583523754i</v>
      </c>
      <c r="U1952" t="str">
        <f t="shared" si="999"/>
        <v>0.0000499999999999999-0.000781642616945108i</v>
      </c>
      <c r="V1952" t="str">
        <f t="shared" si="1000"/>
        <v>0.00002-0.00875439730978521i</v>
      </c>
      <c r="W1952" t="str">
        <f t="shared" si="1001"/>
        <v>0.0000422720743528496-0.000717778985909651i</v>
      </c>
      <c r="X1952" t="str">
        <f t="shared" si="1002"/>
        <v>0.0000448375090944531-0.000717466424830326i</v>
      </c>
      <c r="Y1952" t="str">
        <f t="shared" si="1003"/>
        <v>0.009+0.913826471076199i</v>
      </c>
      <c r="Z1952" t="str">
        <f t="shared" si="1004"/>
        <v>-0.00942212070186414-0.000682581878721964i</v>
      </c>
      <c r="AA1952" t="str">
        <f t="shared" si="1005"/>
        <v>0.130164979170993-13.140624632757i</v>
      </c>
      <c r="AB1952" t="str">
        <f t="shared" si="1006"/>
        <v>0.573123029319084-0.23777921574818i</v>
      </c>
      <c r="AC1952" t="str">
        <f t="shared" si="1007"/>
        <v>0.871701222011555-0.783328405813614i</v>
      </c>
      <c r="AD1952" t="str">
        <f t="shared" si="1008"/>
        <v>0.499357867895537+0.175957063002584i</v>
      </c>
      <c r="AE1952" t="str">
        <f t="shared" si="1009"/>
        <v>-0.00458490500209857-0.00199874131757859i</v>
      </c>
      <c r="AF1952" t="str">
        <f t="shared" si="1010"/>
        <v>-4.04574554454957-0.510481622669746i</v>
      </c>
      <c r="AG1952" t="str">
        <f t="shared" si="1011"/>
        <v>1.0086054083348-0.023671074484198i</v>
      </c>
      <c r="AH1952" t="str">
        <f t="shared" si="1012"/>
        <v>0.0171274245406446+0.0107399117415668i</v>
      </c>
      <c r="AI1952">
        <f t="shared" si="1013"/>
        <v>-33.886013389398087</v>
      </c>
      <c r="AJ1952">
        <f t="shared" si="1014"/>
        <v>32.090153013687328</v>
      </c>
      <c r="AK1952"/>
      <c r="AL1952"/>
      <c r="AM1952"/>
      <c r="AN1952"/>
    </row>
    <row r="1953" spans="1:40" x14ac:dyDescent="0.35">
      <c r="A1953"/>
      <c r="B1953">
        <f t="shared" si="980"/>
        <v>181900</v>
      </c>
      <c r="C1953" s="237" t="str">
        <f t="shared" si="983"/>
        <v>-6.39297374819232E-07+0.0037263673381707i</v>
      </c>
      <c r="D1953" s="208" t="str">
        <f t="shared" si="984"/>
        <v>-1.64875042099314+0.0285688162593087i</v>
      </c>
      <c r="E1953" t="str">
        <f t="shared" si="985"/>
        <v>36500</v>
      </c>
      <c r="F1953" t="str">
        <f t="shared" si="986"/>
        <v>0.21505376344086</v>
      </c>
      <c r="G1953" t="str">
        <f t="shared" si="981"/>
        <v>0.21505376344086</v>
      </c>
      <c r="H1953" t="str">
        <f t="shared" si="987"/>
        <v>2.39713116672847+0.538802866111265i</v>
      </c>
      <c r="I1953" t="str">
        <f t="shared" si="988"/>
        <v>714.319629609979i</v>
      </c>
      <c r="J1953" t="str">
        <f t="shared" si="982"/>
        <v>-689.677829001972+156.270276730516i</v>
      </c>
      <c r="K1953" t="str">
        <f t="shared" si="989"/>
        <v>0.223219964378607-0.985151262565547i</v>
      </c>
      <c r="L1953" t="str">
        <f t="shared" si="990"/>
        <v>0.0692683620693047-0.259531188565899i</v>
      </c>
      <c r="M1953" t="str">
        <f t="shared" si="991"/>
        <v>0.292488326447912-1.24468245113145i</v>
      </c>
      <c r="N1953" t="str">
        <f t="shared" si="992"/>
        <v>-2.26889235359327i</v>
      </c>
      <c r="O1953" t="str">
        <f t="shared" si="993"/>
        <v>-0.642760281408556-0.766067373436302i</v>
      </c>
      <c r="P1953" t="str">
        <f t="shared" si="994"/>
        <v>1.64276028140856+0.766067373436302i</v>
      </c>
      <c r="Q1953" t="str">
        <f t="shared" si="995"/>
        <v>-1.64276028140856+1.50282498015697i</v>
      </c>
      <c r="R1953" t="str">
        <f t="shared" si="996"/>
        <v>-0.312154755791723-0.751893841173111i</v>
      </c>
      <c r="S1953" t="str">
        <f t="shared" si="997"/>
        <v>0.253341018135209i</v>
      </c>
      <c r="T1953" t="str">
        <f t="shared" si="998"/>
        <v>0.190485551252389-0.0790816036480226i</v>
      </c>
      <c r="U1953" t="str">
        <f t="shared" si="999"/>
        <v>0.0000500000000000001-0.000781212906875322i</v>
      </c>
      <c r="V1953" t="str">
        <f t="shared" si="1000"/>
        <v>0.00002-0.00874958455700357i</v>
      </c>
      <c r="W1953" t="str">
        <f t="shared" si="1001"/>
        <v>0.0000422720726934979-0.000717384610965605i</v>
      </c>
      <c r="X1953" t="str">
        <f t="shared" si="1002"/>
        <v>0.0000448346793395005-0.000717072231773084i</v>
      </c>
      <c r="Y1953" t="str">
        <f t="shared" si="1003"/>
        <v>0.009+0.914329125900773i</v>
      </c>
      <c r="Z1953" t="str">
        <f t="shared" si="1004"/>
        <v>-0.0094117602433927-0.000682066272018383i</v>
      </c>
      <c r="AA1953" t="str">
        <f t="shared" si="1005"/>
        <v>0.130021650280335-13.1333906196641i</v>
      </c>
      <c r="AB1953" t="str">
        <f t="shared" si="1006"/>
        <v>0.573011585251436-0.23789035321917i</v>
      </c>
      <c r="AC1953" t="str">
        <f t="shared" si="1007"/>
        <v>0.871501251660095-0.782797615748653i</v>
      </c>
      <c r="AD1953" t="str">
        <f t="shared" si="1008"/>
        <v>0.499604343301393+0.17578716639019i</v>
      </c>
      <c r="AE1953" t="str">
        <f t="shared" si="1009"/>
        <v>-0.00458225779846194-0.00199522993584962i</v>
      </c>
      <c r="AF1953" t="str">
        <f t="shared" si="1010"/>
        <v>-4.04588158772161-0.510234049851956i</v>
      </c>
      <c r="AG1953" t="str">
        <f t="shared" si="1011"/>
        <v>1.00859258007005-0.0236698871473566i</v>
      </c>
      <c r="AH1953" t="str">
        <f t="shared" si="1012"/>
        <v>0.0171203046781132+0.0107235804705286i</v>
      </c>
      <c r="AI1953">
        <f t="shared" si="1013"/>
        <v>-33.892333941811899</v>
      </c>
      <c r="AJ1953">
        <f t="shared" si="1014"/>
        <v>32.061638770641281</v>
      </c>
      <c r="AK1953"/>
      <c r="AL1953"/>
      <c r="AM1953"/>
      <c r="AN1953"/>
    </row>
    <row r="1954" spans="1:40" x14ac:dyDescent="0.35">
      <c r="A1954"/>
      <c r="B1954">
        <f t="shared" si="980"/>
        <v>182000</v>
      </c>
      <c r="C1954" s="237" t="str">
        <f t="shared" si="983"/>
        <v>-6.3859504325343E-07+0.00372431988370972i</v>
      </c>
      <c r="D1954" s="208" t="str">
        <f t="shared" si="984"/>
        <v>-1.64875041560859+0.0285531191084412i</v>
      </c>
      <c r="E1954" t="str">
        <f t="shared" si="985"/>
        <v>36500</v>
      </c>
      <c r="F1954" t="str">
        <f t="shared" si="986"/>
        <v>0.21505376344086</v>
      </c>
      <c r="G1954" t="str">
        <f t="shared" si="981"/>
        <v>0.21505376344086</v>
      </c>
      <c r="H1954" t="str">
        <f t="shared" si="987"/>
        <v>2.39726700775973+0.538539817788421i</v>
      </c>
      <c r="I1954" t="str">
        <f t="shared" si="988"/>
        <v>714.712328691678i</v>
      </c>
      <c r="J1954" t="str">
        <f t="shared" si="982"/>
        <v>-690.437441624261+156.356186723221i</v>
      </c>
      <c r="K1954" t="str">
        <f t="shared" si="989"/>
        <v>0.222986022222964-0.984661380711001i</v>
      </c>
      <c r="L1954" t="str">
        <f t="shared" si="990"/>
        <v>0.0691973190595426-0.259407539832588i</v>
      </c>
      <c r="M1954" t="str">
        <f t="shared" si="991"/>
        <v>0.292183341282507-1.24406892054359i</v>
      </c>
      <c r="N1954" t="str">
        <f t="shared" si="992"/>
        <v>-2.27013968308947i</v>
      </c>
      <c r="O1954" t="str">
        <f t="shared" si="993"/>
        <v>-0.643715319578664-0.765265043850651i</v>
      </c>
      <c r="P1954" t="str">
        <f t="shared" si="994"/>
        <v>1.64371531957866+0.765265043850651i</v>
      </c>
      <c r="Q1954" t="str">
        <f t="shared" si="995"/>
        <v>-1.64371531957866+1.50487463923882i</v>
      </c>
      <c r="R1954" t="str">
        <f t="shared" si="996"/>
        <v>-0.312128945836769-0.751334470088968i</v>
      </c>
      <c r="S1954" t="str">
        <f t="shared" si="997"/>
        <v>0.253480293021484i</v>
      </c>
      <c r="T1954" t="str">
        <f t="shared" si="998"/>
        <v>0.190448481635293-0.0791185366511911i</v>
      </c>
      <c r="U1954" t="str">
        <f t="shared" si="999"/>
        <v>0.0000499999999999998-0.000780783669014398i</v>
      </c>
      <c r="V1954" t="str">
        <f t="shared" si="1000"/>
        <v>0.00002-0.00874477709296132i</v>
      </c>
      <c r="W1954" t="str">
        <f t="shared" si="1001"/>
        <v>0.0000422720710332335-0.000716990669524757i</v>
      </c>
      <c r="X1954" t="str">
        <f t="shared" si="1002"/>
        <v>0.0000448318542439728-0.000716678472002421i</v>
      </c>
      <c r="Y1954" t="str">
        <f t="shared" si="1003"/>
        <v>0.009+0.914831780725348i</v>
      </c>
      <c r="Z1954" t="str">
        <f t="shared" si="1004"/>
        <v>-0.00940141687240175-0.000681551463480287i</v>
      </c>
      <c r="AA1954" t="str">
        <f t="shared" si="1005"/>
        <v>0.129878558133103-13.1261645723853i</v>
      </c>
      <c r="AB1954" t="str">
        <f t="shared" si="1006"/>
        <v>0.572900073801265-0.238001453712381i</v>
      </c>
      <c r="AC1954" t="str">
        <f t="shared" si="1007"/>
        <v>0.871301646176481-0.78226723636906i</v>
      </c>
      <c r="AD1954" t="str">
        <f t="shared" si="1008"/>
        <v>0.499850648577416+0.175616943246959i</v>
      </c>
      <c r="AE1954" t="str">
        <f t="shared" si="1009"/>
        <v>-0.00457961233653479-0.00199172203438109i</v>
      </c>
      <c r="AF1954" t="str">
        <f t="shared" si="1010"/>
        <v>-4.04601742336832-0.50998669867998i</v>
      </c>
      <c r="AG1954" t="str">
        <f t="shared" si="1011"/>
        <v>1.00857975034461-0.0236686930580743i</v>
      </c>
      <c r="AH1954" t="str">
        <f t="shared" si="1012"/>
        <v>0.0171131857423339+0.0107072645145288i</v>
      </c>
      <c r="AI1954">
        <f t="shared" si="1013"/>
        <v>-33.89865310767788</v>
      </c>
      <c r="AJ1954">
        <f t="shared" si="1014"/>
        <v>32.033118445604771</v>
      </c>
      <c r="AK1954"/>
      <c r="AL1954"/>
      <c r="AM1954"/>
      <c r="AN1954"/>
    </row>
    <row r="1955" spans="1:40" x14ac:dyDescent="0.35">
      <c r="A1955"/>
      <c r="B1955">
        <f t="shared" si="980"/>
        <v>182100</v>
      </c>
      <c r="C1955" s="237" t="str">
        <f t="shared" si="983"/>
        <v>-6.37893868423508E-07+0.00372227467796294i</v>
      </c>
      <c r="D1955" s="208" t="str">
        <f t="shared" si="984"/>
        <v>-1.64875041023292+0.0285374391977159i</v>
      </c>
      <c r="E1955" t="str">
        <f t="shared" si="985"/>
        <v>36500</v>
      </c>
      <c r="F1955" t="str">
        <f t="shared" si="986"/>
        <v>0.21505376344086</v>
      </c>
      <c r="G1955" t="str">
        <f t="shared" si="981"/>
        <v>0.21505376344086</v>
      </c>
      <c r="H1955" t="str">
        <f t="shared" si="987"/>
        <v>2.39740264166992+0.538277008086682i</v>
      </c>
      <c r="I1955" t="str">
        <f t="shared" si="988"/>
        <v>715.105027773377i</v>
      </c>
      <c r="J1955" t="str">
        <f t="shared" si="982"/>
        <v>-691.197471730817+156.442096715926i</v>
      </c>
      <c r="K1955" t="str">
        <f t="shared" si="989"/>
        <v>0.222752441740283-0.984171957451629i</v>
      </c>
      <c r="L1955" t="str">
        <f t="shared" si="990"/>
        <v>0.0691263827013281-0.259283998468564i</v>
      </c>
      <c r="M1955" t="str">
        <f t="shared" si="991"/>
        <v>0.291878824441611-1.24345595592019i</v>
      </c>
      <c r="N1955" t="str">
        <f t="shared" si="992"/>
        <v>-2.27138701258568i</v>
      </c>
      <c r="O1955" t="str">
        <f t="shared" si="993"/>
        <v>-0.644669356236742-0.764461523642168i</v>
      </c>
      <c r="P1955" t="str">
        <f t="shared" si="994"/>
        <v>1.64466935623674+0.764461523642168i</v>
      </c>
      <c r="Q1955" t="str">
        <f t="shared" si="995"/>
        <v>-1.64466935623674+1.50692548894351i</v>
      </c>
      <c r="R1955" t="str">
        <f t="shared" si="996"/>
        <v>-0.312103115716067-0.750775625028217i</v>
      </c>
      <c r="S1955" t="str">
        <f t="shared" si="997"/>
        <v>0.25361956790776i</v>
      </c>
      <c r="T1955" t="str">
        <f t="shared" si="998"/>
        <v>0.190411389615335-0.0791554573505745i</v>
      </c>
      <c r="U1955" t="str">
        <f t="shared" si="999"/>
        <v>0.00005-0.000780354902584409i</v>
      </c>
      <c r="V1955" t="str">
        <f t="shared" si="1000"/>
        <v>0.00002-0.0087399749089454i</v>
      </c>
      <c r="W1955" t="str">
        <f t="shared" si="1001"/>
        <v>0.0000422720693720571-0.000716597160872944i</v>
      </c>
      <c r="X1955" t="str">
        <f t="shared" si="1002"/>
        <v>0.0000448290337976363-0.000716285144804568i</v>
      </c>
      <c r="Y1955" t="str">
        <f t="shared" si="1003"/>
        <v>0.009+0.915334435549922i</v>
      </c>
      <c r="Z1955" t="str">
        <f t="shared" si="1004"/>
        <v>-0.00939109055132773-0.000681037451283257i</v>
      </c>
      <c r="AA1955" t="str">
        <f t="shared" si="1005"/>
        <v>0.129735702207896-13.1189464777615i</v>
      </c>
      <c r="AB1955" t="str">
        <f t="shared" si="1006"/>
        <v>0.572788494959633-0.238112517193801i</v>
      </c>
      <c r="AC1955" t="str">
        <f t="shared" si="1007"/>
        <v>0.871102404878717-0.781737267143477i</v>
      </c>
      <c r="AD1955" t="str">
        <f t="shared" si="1008"/>
        <v>0.50009678330241+0.175446393714809i</v>
      </c>
      <c r="AE1955" t="str">
        <f t="shared" si="1009"/>
        <v>-0.00457696861160828-0.0019882176089749i</v>
      </c>
      <c r="AF1955" t="str">
        <f t="shared" si="1010"/>
        <v>-4.04615305190284-0.509739568888966i</v>
      </c>
      <c r="AG1955" t="str">
        <f t="shared" si="1011"/>
        <v>1.0085669191675-0.0236674922073788i</v>
      </c>
      <c r="AH1955" t="str">
        <f t="shared" si="1012"/>
        <v>0.0171060677262598+0.0106909638547442i</v>
      </c>
      <c r="AI1955">
        <f t="shared" si="1013"/>
        <v>-33.904970890815285</v>
      </c>
      <c r="AJ1955">
        <f t="shared" si="1014"/>
        <v>32.004592042508406</v>
      </c>
      <c r="AK1955"/>
      <c r="AL1955"/>
      <c r="AM1955"/>
      <c r="AN1955"/>
    </row>
    <row r="1956" spans="1:40" x14ac:dyDescent="0.35">
      <c r="A1956"/>
      <c r="B1956">
        <f t="shared" si="980"/>
        <v>182200</v>
      </c>
      <c r="C1956" s="237" t="str">
        <f t="shared" si="983"/>
        <v>-6.37193847790674E-07+0.00372023171722777i</v>
      </c>
      <c r="D1956" s="208" t="str">
        <f t="shared" si="984"/>
        <v>-1.6487504048661+0.0285217764987462i</v>
      </c>
      <c r="E1956" t="str">
        <f t="shared" si="985"/>
        <v>36500</v>
      </c>
      <c r="F1956" t="str">
        <f t="shared" si="986"/>
        <v>0.21505376344086</v>
      </c>
      <c r="G1956" t="str">
        <f t="shared" si="981"/>
        <v>0.21505376344086</v>
      </c>
      <c r="H1956" t="str">
        <f t="shared" si="987"/>
        <v>2.39753806887113+0.538014436713138i</v>
      </c>
      <c r="I1956" t="str">
        <f t="shared" si="988"/>
        <v>715.497726855075i</v>
      </c>
      <c r="J1956" t="str">
        <f t="shared" si="982"/>
        <v>-691.957919321638+156.528006708631i</v>
      </c>
      <c r="K1956" t="str">
        <f t="shared" si="989"/>
        <v>0.222519222197974-0.983682992193173i</v>
      </c>
      <c r="L1956" t="str">
        <f t="shared" si="990"/>
        <v>0.0690555527867119-0.25916056435245i</v>
      </c>
      <c r="M1956" t="str">
        <f t="shared" si="991"/>
        <v>0.291574774984686-1.24284355654562i</v>
      </c>
      <c r="N1956" t="str">
        <f t="shared" si="992"/>
        <v>-2.27263434208188i</v>
      </c>
      <c r="O1956" t="str">
        <f t="shared" si="993"/>
        <v>-0.645622389898456-0.763656814061006i</v>
      </c>
      <c r="P1956" t="str">
        <f t="shared" si="994"/>
        <v>1.64562238989846+0.763656814061006i</v>
      </c>
      <c r="Q1956" t="str">
        <f t="shared" si="995"/>
        <v>-1.64562238989846+1.50897752802087i</v>
      </c>
      <c r="R1956" t="str">
        <f t="shared" si="996"/>
        <v>-0.312077265418219-0.75021730511304i</v>
      </c>
      <c r="S1956" t="str">
        <f t="shared" si="997"/>
        <v>0.253758842794035i</v>
      </c>
      <c r="T1956" t="str">
        <f t="shared" si="998"/>
        <v>0.190374275189545-0.0791923657348542i</v>
      </c>
      <c r="U1956" t="str">
        <f t="shared" si="999"/>
        <v>0.0000499999999999998-0.000779926606809113i</v>
      </c>
      <c r="V1956" t="str">
        <f t="shared" si="1000"/>
        <v>0.00002-0.0087351779962621i</v>
      </c>
      <c r="W1956" t="str">
        <f t="shared" si="1001"/>
        <v>0.0000422720677099683-0.000716204084297551i</v>
      </c>
      <c r="X1956" t="str">
        <f t="shared" si="1002"/>
        <v>0.0000448262179902851-0.000715892249467296i</v>
      </c>
      <c r="Y1956" t="str">
        <f t="shared" si="1003"/>
        <v>0.009+0.915837090374497i</v>
      </c>
      <c r="Z1956" t="str">
        <f t="shared" si="1004"/>
        <v>-0.00938078124270984-0.000680524233608267i</v>
      </c>
      <c r="AA1956" t="str">
        <f t="shared" si="1005"/>
        <v>0.129593081984743-13.1117363226625i</v>
      </c>
      <c r="AB1956" t="str">
        <f t="shared" si="1006"/>
        <v>0.572676848717607-0.238223543629382i</v>
      </c>
      <c r="AC1956" t="str">
        <f t="shared" si="1007"/>
        <v>0.870903527086534-0.78120770754132i</v>
      </c>
      <c r="AD1956" t="str">
        <f t="shared" si="1008"/>
        <v>0.500342747055218+0.175275517936195i</v>
      </c>
      <c r="AE1956" t="str">
        <f t="shared" si="1009"/>
        <v>-0.00457432661898767-0.00198471665544331i</v>
      </c>
      <c r="AF1956" t="str">
        <f t="shared" si="1010"/>
        <v>-4.04628847373723-0.509492660214392i</v>
      </c>
      <c r="AG1956" t="str">
        <f t="shared" si="1011"/>
        <v>1.00855408654777-0.0236662845863193i</v>
      </c>
      <c r="AH1956" t="str">
        <f t="shared" si="1012"/>
        <v>0.0170989506228663+0.0106746784723978i</v>
      </c>
      <c r="AI1956">
        <f t="shared" si="1013"/>
        <v>-33.911287295039834</v>
      </c>
      <c r="AJ1956">
        <f t="shared" si="1014"/>
        <v>31.97605956527477</v>
      </c>
      <c r="AK1956"/>
      <c r="AL1956"/>
      <c r="AM1956"/>
      <c r="AN1956"/>
    </row>
    <row r="1957" spans="1:40" x14ac:dyDescent="0.35">
      <c r="A1957"/>
      <c r="B1957">
        <f t="shared" si="980"/>
        <v>182300</v>
      </c>
      <c r="C1957" s="237" t="str">
        <f t="shared" si="983"/>
        <v>-6.36494978823093E-07+0.00371819099780968i</v>
      </c>
      <c r="D1957" s="208" t="str">
        <f t="shared" si="984"/>
        <v>-1.6487503995081+0.0285061309832076i</v>
      </c>
      <c r="E1957" t="str">
        <f t="shared" si="985"/>
        <v>36500</v>
      </c>
      <c r="F1957" t="str">
        <f t="shared" si="986"/>
        <v>0.21505376344086</v>
      </c>
      <c r="G1957" t="str">
        <f t="shared" si="981"/>
        <v>0.21505376344086</v>
      </c>
      <c r="H1957" t="str">
        <f t="shared" si="987"/>
        <v>2.39767328977442+0.537752103375279i</v>
      </c>
      <c r="I1957" t="str">
        <f t="shared" si="988"/>
        <v>715.890425936774i</v>
      </c>
      <c r="J1957" t="str">
        <f t="shared" si="982"/>
        <v>-692.718784396726+156.613916701336i</v>
      </c>
      <c r="K1957" t="str">
        <f t="shared" si="989"/>
        <v>0.222286362865264-0.983194484342281i</v>
      </c>
      <c r="L1957" t="str">
        <f t="shared" si="990"/>
        <v>0.0689848291082382-0.259037237363001i</v>
      </c>
      <c r="M1957" t="str">
        <f t="shared" si="991"/>
        <v>0.291271191973502-1.24223172170528i</v>
      </c>
      <c r="N1957" t="str">
        <f t="shared" si="992"/>
        <v>-2.27388167157808i</v>
      </c>
      <c r="O1957" t="str">
        <f t="shared" si="993"/>
        <v>-0.646574419081054-0.762850916359152i</v>
      </c>
      <c r="P1957" t="str">
        <f t="shared" si="994"/>
        <v>1.64657441908105+0.762850916359152i</v>
      </c>
      <c r="Q1957" t="str">
        <f t="shared" si="995"/>
        <v>-1.64657441908105+1.51103075521893i</v>
      </c>
      <c r="R1957" t="str">
        <f t="shared" si="996"/>
        <v>-0.312051394931809-0.749659509467531i</v>
      </c>
      <c r="S1957" t="str">
        <f t="shared" si="997"/>
        <v>0.253898117680311i</v>
      </c>
      <c r="T1957" t="str">
        <f t="shared" si="998"/>
        <v>0.190337138354951-0.0792292617927016i</v>
      </c>
      <c r="U1957" t="str">
        <f t="shared" si="999"/>
        <v>0.00005-0.000779498780913992i</v>
      </c>
      <c r="V1957" t="str">
        <f t="shared" si="1000"/>
        <v>0.00002-0.00873038634623671i</v>
      </c>
      <c r="W1957" t="str">
        <f t="shared" si="1001"/>
        <v>0.0000422720660469674-0.000715811439087543i</v>
      </c>
      <c r="X1957" t="str">
        <f t="shared" si="1002"/>
        <v>0.0000448234068117418-0.000715499785279972i</v>
      </c>
      <c r="Y1957" t="str">
        <f t="shared" si="1003"/>
        <v>0.009+0.916339745199071i</v>
      </c>
      <c r="Z1957" t="str">
        <f t="shared" si="1004"/>
        <v>-0.00937048890919062-0.000680011808641694i</v>
      </c>
      <c r="AA1957" t="str">
        <f t="shared" si="1005"/>
        <v>0.129450696945112-13.1045340939871i</v>
      </c>
      <c r="AB1957" t="str">
        <f t="shared" si="1006"/>
        <v>0.572565135066246-0.238334532985045i</v>
      </c>
      <c r="AC1957" t="str">
        <f t="shared" si="1007"/>
        <v>0.870705012121378-0.780678557032761i</v>
      </c>
      <c r="AD1957" t="str">
        <f t="shared" si="1008"/>
        <v>0.500588539414732+0.175104316054094i</v>
      </c>
      <c r="AE1957" t="str">
        <f t="shared" si="1009"/>
        <v>-0.00457168635399276-0.00198121916960901i</v>
      </c>
      <c r="AF1957" t="str">
        <f t="shared" si="1010"/>
        <v>-4.04642368928252-0.509245972392071i</v>
      </c>
      <c r="AG1957" t="str">
        <f t="shared" si="1011"/>
        <v>1.00854125249446-0.0236650701859671i</v>
      </c>
      <c r="AH1957" t="str">
        <f t="shared" si="1012"/>
        <v>0.0170918344251538+0.0106584083487595i</v>
      </c>
      <c r="AI1957">
        <f t="shared" si="1013"/>
        <v>-33.917602324162516</v>
      </c>
      <c r="AJ1957">
        <f t="shared" si="1014"/>
        <v>31.94752101781625</v>
      </c>
      <c r="AK1957"/>
      <c r="AL1957"/>
      <c r="AM1957"/>
      <c r="AN1957"/>
    </row>
    <row r="1958" spans="1:40" x14ac:dyDescent="0.35">
      <c r="A1958"/>
      <c r="B1958">
        <f t="shared" si="980"/>
        <v>182400</v>
      </c>
      <c r="C1958" s="237" t="str">
        <f t="shared" si="983"/>
        <v>-6.35797258995895E-07+0.00371615251602236i</v>
      </c>
      <c r="D1958" s="208" t="str">
        <f t="shared" si="984"/>
        <v>-1.64875039415891+0.0284905026228381i</v>
      </c>
      <c r="E1958" t="str">
        <f t="shared" si="985"/>
        <v>36500</v>
      </c>
      <c r="F1958" t="str">
        <f t="shared" si="986"/>
        <v>0.21505376344086</v>
      </c>
      <c r="G1958" t="str">
        <f t="shared" si="981"/>
        <v>0.21505376344086</v>
      </c>
      <c r="H1958" t="str">
        <f t="shared" si="987"/>
        <v>2.39780830478993+0.537490007781002i</v>
      </c>
      <c r="I1958" t="str">
        <f t="shared" si="988"/>
        <v>716.283125018473i</v>
      </c>
      <c r="J1958" t="str">
        <f t="shared" si="982"/>
        <v>-693.48006695608+156.699826694042i</v>
      </c>
      <c r="K1958" t="str">
        <f t="shared" si="989"/>
        <v>0.222053863013198-0.9827064333065i</v>
      </c>
      <c r="L1958" t="str">
        <f t="shared" si="990"/>
        <v>0.0689142114589418-0.25891401737911i</v>
      </c>
      <c r="M1958" t="str">
        <f t="shared" si="991"/>
        <v>0.29096807447214-1.24162045068561i</v>
      </c>
      <c r="N1958" t="str">
        <f t="shared" si="992"/>
        <v>-2.27512900107428i</v>
      </c>
      <c r="O1958" t="str">
        <f t="shared" si="993"/>
        <v>-0.647525442303341-0.762043831790445i</v>
      </c>
      <c r="P1958" t="str">
        <f t="shared" si="994"/>
        <v>1.64752544230334+0.762043831790445i</v>
      </c>
      <c r="Q1958" t="str">
        <f t="shared" si="995"/>
        <v>-1.64752544230334+1.51308516928383i</v>
      </c>
      <c r="R1958" t="str">
        <f t="shared" si="996"/>
        <v>-0.312025504245438-0.749102237217708i</v>
      </c>
      <c r="S1958" t="str">
        <f t="shared" si="997"/>
        <v>0.254037392566586i</v>
      </c>
      <c r="T1958" t="str">
        <f t="shared" si="998"/>
        <v>0.190299979108583-0.0792661455127853i</v>
      </c>
      <c r="U1958" t="str">
        <f t="shared" si="999"/>
        <v>0.0000500000000000002-0.000779071424126213i</v>
      </c>
      <c r="V1958" t="str">
        <f t="shared" si="1000"/>
        <v>0.00002-0.00872559995021353i</v>
      </c>
      <c r="W1958" t="str">
        <f t="shared" si="1001"/>
        <v>0.0000422720643830543-0.000715419224533436i</v>
      </c>
      <c r="X1958" t="str">
        <f t="shared" si="1002"/>
        <v>0.0000448206002518563-0.00071510775153349i</v>
      </c>
      <c r="Y1958" t="str">
        <f t="shared" si="1003"/>
        <v>0.009+0.916842400023645i</v>
      </c>
      <c r="Z1958" t="str">
        <f t="shared" si="1004"/>
        <v>-0.00936021351351464-0.000679500174575269i</v>
      </c>
      <c r="AA1958" t="str">
        <f t="shared" si="1005"/>
        <v>0.12930854657189-13.0973397786628i</v>
      </c>
      <c r="AB1958" t="str">
        <f t="shared" si="1006"/>
        <v>0.572453353996616-0.238445485226704i</v>
      </c>
      <c r="AC1958" t="str">
        <f t="shared" si="1007"/>
        <v>0.870506859306384-0.780149815088757i</v>
      </c>
      <c r="AD1958" t="str">
        <f t="shared" si="1008"/>
        <v>0.500834159959908+0.174932788212016i</v>
      </c>
      <c r="AE1958" t="str">
        <f t="shared" si="1009"/>
        <v>-0.00456904781195748-0.00197772514730492i</v>
      </c>
      <c r="AF1958" t="str">
        <f t="shared" si="1010"/>
        <v>-4.04655869894884-0.508999505158164i</v>
      </c>
      <c r="AG1958" t="str">
        <f t="shared" si="1011"/>
        <v>1.00852841701664-0.0236638489974159i</v>
      </c>
      <c r="AH1958" t="str">
        <f t="shared" si="1012"/>
        <v>0.0170847191261461+0.0106421534651454i</v>
      </c>
      <c r="AI1958">
        <f t="shared" si="1013"/>
        <v>-33.923915981990262</v>
      </c>
      <c r="AJ1958">
        <f t="shared" si="1014"/>
        <v>31.918976404035988</v>
      </c>
      <c r="AK1958"/>
      <c r="AL1958"/>
      <c r="AM1958"/>
      <c r="AN1958"/>
    </row>
    <row r="1959" spans="1:40" x14ac:dyDescent="0.35">
      <c r="A1959"/>
      <c r="B1959">
        <f t="shared" si="980"/>
        <v>182500</v>
      </c>
      <c r="C1959" s="237" t="str">
        <f t="shared" si="983"/>
        <v>-6.35100685791097E-07+0.0037141162681875i</v>
      </c>
      <c r="D1959" s="208" t="str">
        <f t="shared" si="984"/>
        <v>-1.64875038881852+0.0284748913894375i</v>
      </c>
      <c r="E1959" t="str">
        <f t="shared" si="985"/>
        <v>36500</v>
      </c>
      <c r="F1959" t="str">
        <f t="shared" si="986"/>
        <v>0.21505376344086</v>
      </c>
      <c r="G1959" t="str">
        <f t="shared" si="981"/>
        <v>0.21505376344086</v>
      </c>
      <c r="H1959" t="str">
        <f t="shared" si="987"/>
        <v>2.39794311432676+0.537228149638595i</v>
      </c>
      <c r="I1959" t="str">
        <f t="shared" si="988"/>
        <v>716.675824100172i</v>
      </c>
      <c r="J1959" t="str">
        <f t="shared" si="982"/>
        <v>-694.2417669997+156.785736686746i</v>
      </c>
      <c r="K1959" t="str">
        <f t="shared" si="989"/>
        <v>0.221821721914626-0.982218838494284i</v>
      </c>
      <c r="L1959" t="str">
        <f t="shared" si="990"/>
        <v>0.0688436996323463-0.258790904279804i</v>
      </c>
      <c r="M1959" t="str">
        <f t="shared" si="991"/>
        <v>0.290665421546972-1.24100974277409i</v>
      </c>
      <c r="N1959" t="str">
        <f t="shared" si="992"/>
        <v>-2.27637633057049i</v>
      </c>
      <c r="O1959" t="str">
        <f t="shared" si="993"/>
        <v>-0.648475458085692-0.761235561610565i</v>
      </c>
      <c r="P1959" t="str">
        <f t="shared" si="994"/>
        <v>1.64847545808569+0.761235561610565i</v>
      </c>
      <c r="Q1959" t="str">
        <f t="shared" si="995"/>
        <v>-1.64847545808569+1.51514076895992i</v>
      </c>
      <c r="R1959" t="str">
        <f t="shared" si="996"/>
        <v>-0.311999593347664-0.7485454874915i</v>
      </c>
      <c r="S1959" t="str">
        <f t="shared" si="997"/>
        <v>0.254176667452863i</v>
      </c>
      <c r="T1959" t="str">
        <f t="shared" si="998"/>
        <v>0.190262797447468-0.0793030168837577i</v>
      </c>
      <c r="U1959" t="str">
        <f t="shared" si="999"/>
        <v>0.0000499999999999999-0.000778644535674633i</v>
      </c>
      <c r="V1959" t="str">
        <f t="shared" si="1000"/>
        <v>0.00002-0.00872081879955594i</v>
      </c>
      <c r="W1959" t="str">
        <f t="shared" si="1001"/>
        <v>0.0000422720627182285-0.000715027439927296i</v>
      </c>
      <c r="X1959" t="str">
        <f t="shared" si="1002"/>
        <v>0.000044817798300506-0.000714716147520317i</v>
      </c>
      <c r="Y1959" t="str">
        <f t="shared" si="1003"/>
        <v>0.009+0.91734505484822i</v>
      </c>
      <c r="Z1959" t="str">
        <f t="shared" si="1004"/>
        <v>-0.00934995501852898-0.000678989329606069i</v>
      </c>
      <c r="AA1959" t="str">
        <f t="shared" si="1005"/>
        <v>0.129166630349388-13.0901533636459i</v>
      </c>
      <c r="AB1959" t="str">
        <f t="shared" si="1006"/>
        <v>0.572341505499773-0.238556400320224i</v>
      </c>
      <c r="AC1959" t="str">
        <f t="shared" si="1007"/>
        <v>0.870309067966406-0.779621481181015i</v>
      </c>
      <c r="AD1959" t="str">
        <f t="shared" si="1008"/>
        <v>0.501079608269735+0.174760934554i</v>
      </c>
      <c r="AE1959" t="str">
        <f t="shared" si="1009"/>
        <v>-0.00456641098822998-0.00197423458437432i</v>
      </c>
      <c r="AF1959" t="str">
        <f t="shared" si="1010"/>
        <v>-4.04669350314528-0.508753258249158i</v>
      </c>
      <c r="AG1959" t="str">
        <f t="shared" si="1011"/>
        <v>1.00851558012336-0.0236626210117805i</v>
      </c>
      <c r="AH1959" t="str">
        <f t="shared" si="1012"/>
        <v>0.0170776047188918+0.0106259138029185i</v>
      </c>
      <c r="AI1959">
        <f t="shared" si="1013"/>
        <v>-33.93022827232528</v>
      </c>
      <c r="AJ1959">
        <f t="shared" si="1014"/>
        <v>31.890425727827672</v>
      </c>
      <c r="AK1959"/>
      <c r="AL1959"/>
      <c r="AM1959"/>
      <c r="AN1959"/>
    </row>
    <row r="1960" spans="1:40" x14ac:dyDescent="0.35">
      <c r="A1960"/>
      <c r="B1960">
        <f t="shared" si="980"/>
        <v>182600</v>
      </c>
      <c r="C1960" s="237" t="str">
        <f t="shared" si="983"/>
        <v>-6.34405256697618E-07+0.00371208225063484i</v>
      </c>
      <c r="D1960" s="208" t="str">
        <f t="shared" si="984"/>
        <v>-1.6487503834869+0.0284592972548671i</v>
      </c>
      <c r="E1960" t="str">
        <f t="shared" si="985"/>
        <v>36500</v>
      </c>
      <c r="F1960" t="str">
        <f t="shared" si="986"/>
        <v>0.21505376344086</v>
      </c>
      <c r="G1960" t="str">
        <f t="shared" si="981"/>
        <v>0.21505376344086</v>
      </c>
      <c r="H1960" t="str">
        <f t="shared" si="987"/>
        <v>2.398077718793+0.536966528656756i</v>
      </c>
      <c r="I1960" t="str">
        <f t="shared" si="988"/>
        <v>717.06852318187i</v>
      </c>
      <c r="J1960" t="str">
        <f t="shared" si="982"/>
        <v>-695.003884527586+156.871646679451i</v>
      </c>
      <c r="K1960" t="str">
        <f t="shared" si="989"/>
        <v>0.221589938844211-0.981731699314981i</v>
      </c>
      <c r="L1960" t="str">
        <f t="shared" si="990"/>
        <v>0.0687732934224645-0.258667897944246i</v>
      </c>
      <c r="M1960" t="str">
        <f t="shared" si="991"/>
        <v>0.290363232266675-1.24039959725923i</v>
      </c>
      <c r="N1960" t="str">
        <f t="shared" si="992"/>
        <v>-2.27762366006669i</v>
      </c>
      <c r="O1960" t="str">
        <f t="shared" si="993"/>
        <v>-0.649424464950028-0.760426107077058i</v>
      </c>
      <c r="P1960" t="str">
        <f t="shared" si="994"/>
        <v>1.64942446495003+0.760426107077058i</v>
      </c>
      <c r="Q1960" t="str">
        <f t="shared" si="995"/>
        <v>-1.64942446495003+1.51719755298963i</v>
      </c>
      <c r="R1960" t="str">
        <f t="shared" si="996"/>
        <v>-0.311973662227055-0.747989259418761i</v>
      </c>
      <c r="S1960" t="str">
        <f t="shared" si="997"/>
        <v>0.254315942339139i</v>
      </c>
      <c r="T1960" t="str">
        <f t="shared" si="998"/>
        <v>0.190225593368637-0.0793398758942658i</v>
      </c>
      <c r="U1960" t="str">
        <f t="shared" si="999"/>
        <v>0.0000500000000000001-0.000778218114789819i</v>
      </c>
      <c r="V1960" t="str">
        <f t="shared" si="1000"/>
        <v>0.00002-0.00871604288564598i</v>
      </c>
      <c r="W1960" t="str">
        <f t="shared" si="1001"/>
        <v>0.0000422720610524907-0.000714636084562755i</v>
      </c>
      <c r="X1960" t="str">
        <f t="shared" si="1002"/>
        <v>0.0000448150009475973-0.000714324972534471i</v>
      </c>
      <c r="Y1960" t="str">
        <f t="shared" si="1003"/>
        <v>0.009+0.917847709672794i</v>
      </c>
      <c r="Z1960" t="str">
        <f t="shared" si="1004"/>
        <v>-0.00933971338718249-0.000678479271936518i</v>
      </c>
      <c r="AA1960" t="str">
        <f t="shared" si="1005"/>
        <v>0.129024947763336-13.0829748359215i</v>
      </c>
      <c r="AB1960" t="str">
        <f t="shared" si="1006"/>
        <v>0.572229589566787-0.238667278231452i</v>
      </c>
      <c r="AC1960" t="str">
        <f t="shared" si="1007"/>
        <v>0.870111637427995-0.779093554782031i</v>
      </c>
      <c r="AD1960" t="str">
        <f t="shared" si="1008"/>
        <v>0.50132488392326+0.174588755224621i</v>
      </c>
      <c r="AE1960" t="str">
        <f t="shared" si="1009"/>
        <v>-0.00456377587817269-0.00197074747667084i</v>
      </c>
      <c r="AF1960" t="str">
        <f t="shared" si="1010"/>
        <v>-4.0468281022799-0.508507231401889i</v>
      </c>
      <c r="AG1960" t="str">
        <f t="shared" si="1011"/>
        <v>1.00850274182368-0.0236613862201982i</v>
      </c>
      <c r="AH1960" t="str">
        <f t="shared" si="1012"/>
        <v>0.0170704911964627+0.010609689343488i</v>
      </c>
      <c r="AI1960">
        <f t="shared" si="1013"/>
        <v>-33.936539198965718</v>
      </c>
      <c r="AJ1960">
        <f t="shared" si="1014"/>
        <v>31.861868993076563</v>
      </c>
      <c r="AK1960"/>
      <c r="AL1960"/>
      <c r="AM1960"/>
      <c r="AN1960"/>
    </row>
    <row r="1961" spans="1:40" x14ac:dyDescent="0.35">
      <c r="A1961"/>
      <c r="B1961">
        <f t="shared" si="980"/>
        <v>182700</v>
      </c>
      <c r="C1961" s="237" t="str">
        <f t="shared" si="983"/>
        <v>-6.33710969211247E-07+0.00371005045970219i</v>
      </c>
      <c r="D1961" s="208" t="str">
        <f t="shared" si="984"/>
        <v>-1.64875037816402+0.0284437201910501i</v>
      </c>
      <c r="E1961" t="str">
        <f t="shared" si="985"/>
        <v>36500</v>
      </c>
      <c r="F1961" t="str">
        <f t="shared" si="986"/>
        <v>0.21505376344086</v>
      </c>
      <c r="G1961" t="str">
        <f t="shared" si="981"/>
        <v>0.21505376344086</v>
      </c>
      <c r="H1961" t="str">
        <f t="shared" si="987"/>
        <v>2.39821211859577+0.536705144544559i</v>
      </c>
      <c r="I1961" t="str">
        <f t="shared" si="988"/>
        <v>717.461222263569i</v>
      </c>
      <c r="J1961" t="str">
        <f t="shared" si="982"/>
        <v>-695.766419539738+156.957556672157i</v>
      </c>
      <c r="K1961" t="str">
        <f t="shared" si="989"/>
        <v>0.221358513078409-0.981245015178844i</v>
      </c>
      <c r="L1961" t="str">
        <f t="shared" si="990"/>
        <v>0.0687029926237961-0.258544998251734i</v>
      </c>
      <c r="M1961" t="str">
        <f t="shared" si="991"/>
        <v>0.290061505702205-1.23979001343058i</v>
      </c>
      <c r="N1961" t="str">
        <f t="shared" si="992"/>
        <v>-2.27887098956289i</v>
      </c>
      <c r="O1961" t="str">
        <f t="shared" si="993"/>
        <v>-0.650372461419864-0.759615469449291i</v>
      </c>
      <c r="P1961" t="str">
        <f t="shared" si="994"/>
        <v>1.65037246141986+0.759615469449291i</v>
      </c>
      <c r="Q1961" t="str">
        <f t="shared" si="995"/>
        <v>-1.65037246141986+1.5192555201136i</v>
      </c>
      <c r="R1961" t="str">
        <f t="shared" si="996"/>
        <v>-0.311947710872154-0.747433552131233i</v>
      </c>
      <c r="S1961" t="str">
        <f t="shared" si="997"/>
        <v>0.254455217225414i</v>
      </c>
      <c r="T1961" t="str">
        <f t="shared" si="998"/>
        <v>0.190188366869116-0.0793767225329446i</v>
      </c>
      <c r="U1961" t="str">
        <f t="shared" si="999"/>
        <v>0.0000499999999999998-0.000777792160703998i</v>
      </c>
      <c r="V1961" t="str">
        <f t="shared" si="1000"/>
        <v>0.00002-0.00871127219988481i</v>
      </c>
      <c r="W1961" t="str">
        <f t="shared" si="1001"/>
        <v>0.0000422720593858403-0.000714245157734975i</v>
      </c>
      <c r="X1961" t="str">
        <f t="shared" si="1002"/>
        <v>0.0000448122081830626-0.000713934225871495i</v>
      </c>
      <c r="Y1961" t="str">
        <f t="shared" si="1003"/>
        <v>0.009+0.918350364497368i</v>
      </c>
      <c r="Z1961" t="str">
        <f t="shared" si="1004"/>
        <v>-0.00932948858252531-0.000677969999774327i</v>
      </c>
      <c r="AA1961" t="str">
        <f t="shared" si="1005"/>
        <v>0.128883498300871-13.075804182503i</v>
      </c>
      <c r="AB1961" t="str">
        <f t="shared" si="1006"/>
        <v>0.572117606188711-0.238778118926201i</v>
      </c>
      <c r="AC1961" t="str">
        <f t="shared" si="1007"/>
        <v>0.869914567019395-0.778566035365047i</v>
      </c>
      <c r="AD1961" t="str">
        <f t="shared" si="1008"/>
        <v>0.501569986499574+0.174416250368975i</v>
      </c>
      <c r="AE1961" t="str">
        <f t="shared" si="1009"/>
        <v>-0.00456114247716186-0.00196726382005815i</v>
      </c>
      <c r="AF1961" t="str">
        <f t="shared" si="1010"/>
        <v>-4.04696249675979-0.508261424353509i</v>
      </c>
      <c r="AG1961" t="str">
        <f t="shared" si="1011"/>
        <v>1.00848990212668-0.0236601446138273i</v>
      </c>
      <c r="AH1961" t="str">
        <f t="shared" si="1012"/>
        <v>0.0170633785519538+0.0105934800683081i</v>
      </c>
      <c r="AI1961">
        <f t="shared" si="1013"/>
        <v>-33.942848765705918</v>
      </c>
      <c r="AJ1961">
        <f t="shared" si="1014"/>
        <v>31.833306203656761</v>
      </c>
      <c r="AK1961"/>
      <c r="AL1961"/>
      <c r="AM1961"/>
      <c r="AN1961"/>
    </row>
    <row r="1962" spans="1:40" x14ac:dyDescent="0.35">
      <c r="A1962"/>
      <c r="B1962">
        <f t="shared" si="980"/>
        <v>182800</v>
      </c>
      <c r="C1962" s="237" t="str">
        <f t="shared" si="983"/>
        <v>-6.33017820834612E-07+0.00370802089173532i</v>
      </c>
      <c r="D1962" s="208" t="str">
        <f t="shared" si="984"/>
        <v>-1.64875037284989+0.0284281601699708i</v>
      </c>
      <c r="E1962" t="str">
        <f t="shared" si="985"/>
        <v>36500</v>
      </c>
      <c r="F1962" t="str">
        <f t="shared" si="986"/>
        <v>0.21505376344086</v>
      </c>
      <c r="G1962" t="str">
        <f t="shared" si="981"/>
        <v>0.21505376344086</v>
      </c>
      <c r="H1962" t="str">
        <f t="shared" si="987"/>
        <v>2.39834631414123+0.536443997011509i</v>
      </c>
      <c r="I1962" t="str">
        <f t="shared" si="988"/>
        <v>717.853921345268i</v>
      </c>
      <c r="J1962" t="str">
        <f t="shared" si="982"/>
        <v>-696.529372036157+157.043466664862i</v>
      </c>
      <c r="K1962" t="str">
        <f t="shared" si="989"/>
        <v>0.221127443895469-0.98075878549702i</v>
      </c>
      <c r="L1962" t="str">
        <f t="shared" si="990"/>
        <v>0.0686327970313255-0.258422205081699i</v>
      </c>
      <c r="M1962" t="str">
        <f t="shared" si="991"/>
        <v>0.289760240926795-1.23918099057872i</v>
      </c>
      <c r="N1962" t="str">
        <f t="shared" si="992"/>
        <v>-2.2801183190591i</v>
      </c>
      <c r="O1962" t="str">
        <f t="shared" si="993"/>
        <v>-0.651319446020285-0.758803649988473i</v>
      </c>
      <c r="P1962" t="str">
        <f t="shared" si="994"/>
        <v>1.65131944602029+0.758803649988473i</v>
      </c>
      <c r="Q1962" t="str">
        <f t="shared" si="995"/>
        <v>-1.65131944602029+1.52131466907063i</v>
      </c>
      <c r="R1962" t="str">
        <f t="shared" si="996"/>
        <v>-0.311921739271514-0.746878364762561i</v>
      </c>
      <c r="S1962" t="str">
        <f t="shared" si="997"/>
        <v>0.254594492111689i</v>
      </c>
      <c r="T1962" t="str">
        <f t="shared" si="998"/>
        <v>0.190151117945933-0.0794135567884258i</v>
      </c>
      <c r="U1962" t="str">
        <f t="shared" si="999"/>
        <v>0.00005-0.000777366672651098i</v>
      </c>
      <c r="V1962" t="str">
        <f t="shared" si="1000"/>
        <v>0.00002-0.00870650673369229i</v>
      </c>
      <c r="W1962" t="str">
        <f t="shared" si="1001"/>
        <v>0.000042272057718278-0.000713854658740677i</v>
      </c>
      <c r="X1962" t="str">
        <f t="shared" si="1002"/>
        <v>0.0000448094199968637-0.000713543906828505i</v>
      </c>
      <c r="Y1962" t="str">
        <f t="shared" si="1003"/>
        <v>0.009+0.918853019321943i</v>
      </c>
      <c r="Z1962" t="str">
        <f t="shared" si="1004"/>
        <v>-0.00931928056770907-0.000677461511332523i</v>
      </c>
      <c r="AA1962" t="str">
        <f t="shared" si="1005"/>
        <v>0.128742281450542-13.0686413904325i</v>
      </c>
      <c r="AB1962" t="str">
        <f t="shared" si="1006"/>
        <v>0.572005555356605-0.238888922370274i</v>
      </c>
      <c r="AC1962" t="str">
        <f t="shared" si="1007"/>
        <v>0.869717856070516-0.778038922404082i</v>
      </c>
      <c r="AD1962" t="str">
        <f t="shared" si="1008"/>
        <v>0.501814915577836+0.174243420132694i</v>
      </c>
      <c r="AE1962" t="str">
        <f t="shared" si="1009"/>
        <v>-0.00455851078058824-0.00196378361041034i</v>
      </c>
      <c r="AF1962" t="str">
        <f t="shared" si="1010"/>
        <v>-4.04709668699112-0.508015836841538i</v>
      </c>
      <c r="AG1962" t="str">
        <f t="shared" si="1011"/>
        <v>1.00847706104142-0.023658896183849i</v>
      </c>
      <c r="AH1962" t="str">
        <f t="shared" si="1012"/>
        <v>0.0170562667784857+0.0105772859588811i</v>
      </c>
      <c r="AI1962">
        <f t="shared" si="1013"/>
        <v>-33.949156976334784</v>
      </c>
      <c r="AJ1962">
        <f t="shared" si="1014"/>
        <v>31.804737363435347</v>
      </c>
      <c r="AK1962"/>
      <c r="AL1962"/>
      <c r="AM1962"/>
      <c r="AN1962"/>
    </row>
    <row r="1963" spans="1:40" x14ac:dyDescent="0.35">
      <c r="A1963"/>
      <c r="B1963">
        <f t="shared" si="980"/>
        <v>182900</v>
      </c>
      <c r="C1963" s="237" t="str">
        <f t="shared" si="983"/>
        <v>-6.32325809077196E-07+0.0037059935430881i</v>
      </c>
      <c r="D1963" s="208" t="str">
        <f t="shared" si="984"/>
        <v>-1.64875036754446+0.0284126171636754i</v>
      </c>
      <c r="E1963" t="str">
        <f t="shared" si="985"/>
        <v>36500</v>
      </c>
      <c r="F1963" t="str">
        <f t="shared" si="986"/>
        <v>0.21505376344086</v>
      </c>
      <c r="G1963" t="str">
        <f t="shared" si="981"/>
        <v>0.21505376344086</v>
      </c>
      <c r="H1963" t="str">
        <f t="shared" si="987"/>
        <v>2.3984803058345+0.536183085767475i</v>
      </c>
      <c r="I1963" t="str">
        <f t="shared" si="988"/>
        <v>718.246620426967i</v>
      </c>
      <c r="J1963" t="str">
        <f t="shared" si="982"/>
        <v>-697.292742016842+157.129376657566i</v>
      </c>
      <c r="K1963" t="str">
        <f t="shared" si="989"/>
        <v>0.220896730575433-0.980273009681557i</v>
      </c>
      <c r="L1963" t="str">
        <f t="shared" si="990"/>
        <v>0.0685627064405224-0.258299518313711i</v>
      </c>
      <c r="M1963" t="str">
        <f t="shared" si="991"/>
        <v>0.289459437015955-1.23857252799527i</v>
      </c>
      <c r="N1963" t="str">
        <f t="shared" si="992"/>
        <v>-2.2813656485553i</v>
      </c>
      <c r="O1963" t="str">
        <f t="shared" si="993"/>
        <v>-0.652265417277928-0.757990649957669i</v>
      </c>
      <c r="P1963" t="str">
        <f t="shared" si="994"/>
        <v>1.65226541727793+0.757990649957669i</v>
      </c>
      <c r="Q1963" t="str">
        <f t="shared" si="995"/>
        <v>-1.65226541727793+1.52337499859763i</v>
      </c>
      <c r="R1963" t="str">
        <f t="shared" si="996"/>
        <v>-0.311895747413653-0.746323696448295i</v>
      </c>
      <c r="S1963" t="str">
        <f t="shared" si="997"/>
        <v>0.254733766997965i</v>
      </c>
      <c r="T1963" t="str">
        <f t="shared" si="998"/>
        <v>0.19011384659612-0.0794503786493256i</v>
      </c>
      <c r="U1963" t="str">
        <f t="shared" si="999"/>
        <v>0.0000500000000000002-0.00077694164986671i</v>
      </c>
      <c r="V1963" t="str">
        <f t="shared" si="1000"/>
        <v>0.00002-0.0087017464785071i</v>
      </c>
      <c r="W1963" t="str">
        <f t="shared" si="1001"/>
        <v>0.0000422720560498034-0.000713464586878106i</v>
      </c>
      <c r="X1963" t="str">
        <f t="shared" si="1002"/>
        <v>0.000044806636378988-0.000713154014704128i</v>
      </c>
      <c r="Y1963" t="str">
        <f t="shared" si="1003"/>
        <v>0.009+0.919355674146517i</v>
      </c>
      <c r="Z1963" t="str">
        <f t="shared" si="1004"/>
        <v>-0.009309089305986-0.000676953804829382i</v>
      </c>
      <c r="AA1963" t="str">
        <f t="shared" si="1005"/>
        <v>0.128601296702296-13.0614864467807i</v>
      </c>
      <c r="AB1963" t="str">
        <f t="shared" si="1006"/>
        <v>0.571893437061541-0.238999688529426i</v>
      </c>
      <c r="AC1963" t="str">
        <f t="shared" si="1007"/>
        <v>0.86952150391298-0.777512215373933i</v>
      </c>
      <c r="AD1963" t="str">
        <f t="shared" si="1008"/>
        <v>0.502059670737239+0.174070264661953i</v>
      </c>
      <c r="AE1963" t="str">
        <f t="shared" si="1009"/>
        <v>-0.00455588078385632-0.0019603068436117i</v>
      </c>
      <c r="AF1963" t="str">
        <f t="shared" si="1010"/>
        <v>-4.04723067337896-0.5077704686038i</v>
      </c>
      <c r="AG1963" t="str">
        <f t="shared" si="1011"/>
        <v>1.008464218577-0.0236576409214656i</v>
      </c>
      <c r="AH1963" t="str">
        <f t="shared" si="1012"/>
        <v>0.0170491558692005+0.0105611069967537i</v>
      </c>
      <c r="AI1963">
        <f t="shared" si="1013"/>
        <v>-33.95546383463806</v>
      </c>
      <c r="AJ1963">
        <f t="shared" si="1014"/>
        <v>31.776162476269828</v>
      </c>
      <c r="AK1963"/>
      <c r="AL1963"/>
      <c r="AM1963"/>
      <c r="AN1963"/>
    </row>
    <row r="1964" spans="1:40" x14ac:dyDescent="0.35">
      <c r="A1964"/>
      <c r="B1964">
        <f t="shared" si="980"/>
        <v>183000</v>
      </c>
      <c r="C1964" s="237" t="str">
        <f t="shared" si="983"/>
        <v>-6.31634931455253E-07+0.00370396841012226i</v>
      </c>
      <c r="D1964" s="208" t="str">
        <f t="shared" si="984"/>
        <v>-1.64875036224773+0.0283970911442707i</v>
      </c>
      <c r="E1964" t="str">
        <f t="shared" si="985"/>
        <v>36500</v>
      </c>
      <c r="F1964" t="str">
        <f t="shared" si="986"/>
        <v>0.21505376344086</v>
      </c>
      <c r="G1964" t="str">
        <f t="shared" si="981"/>
        <v>0.21505376344086</v>
      </c>
      <c r="H1964" t="str">
        <f t="shared" si="987"/>
        <v>2.39861409407976+0.535922410522747i</v>
      </c>
      <c r="I1964" t="str">
        <f t="shared" si="988"/>
        <v>718.639319508665i</v>
      </c>
      <c r="J1964" t="str">
        <f t="shared" si="982"/>
        <v>-698.056529481792+157.215286650272i</v>
      </c>
      <c r="K1964" t="str">
        <f t="shared" si="989"/>
        <v>0.220666372400127-0.979787687145391i</v>
      </c>
      <c r="L1964" t="str">
        <f t="shared" si="990"/>
        <v>0.0684927206473382-0.258176937827471i</v>
      </c>
      <c r="M1964" t="str">
        <f t="shared" si="991"/>
        <v>0.289159093047465-1.23796462497286i</v>
      </c>
      <c r="N1964" t="str">
        <f t="shared" si="992"/>
        <v>-2.2826129780515i</v>
      </c>
      <c r="O1964" t="str">
        <f t="shared" si="993"/>
        <v>-0.65321037372103-0.757176470621765i</v>
      </c>
      <c r="P1964" t="str">
        <f t="shared" si="994"/>
        <v>1.65321037372103+0.757176470621765i</v>
      </c>
      <c r="Q1964" t="str">
        <f t="shared" si="995"/>
        <v>-1.65321037372103+1.52543650742974i</v>
      </c>
      <c r="R1964" t="str">
        <f t="shared" si="996"/>
        <v>-0.311869735287089-0.745769546325861i</v>
      </c>
      <c r="S1964" t="str">
        <f t="shared" si="997"/>
        <v>0.25487304188424i</v>
      </c>
      <c r="T1964" t="str">
        <f t="shared" si="998"/>
        <v>0.190076552816702-0.0794871881042531i</v>
      </c>
      <c r="U1964" t="str">
        <f t="shared" si="999"/>
        <v>0.0000499999999999999-0.000776517091588091i</v>
      </c>
      <c r="V1964" t="str">
        <f t="shared" si="1000"/>
        <v>0.00002-0.00869699142578666i</v>
      </c>
      <c r="W1964" t="str">
        <f t="shared" si="1001"/>
        <v>0.0000422720543804162-0.000713074941447042i</v>
      </c>
      <c r="X1964" t="str">
        <f t="shared" si="1002"/>
        <v>0.0000448038573194512-0.000712764548798532i</v>
      </c>
      <c r="Y1964" t="str">
        <f t="shared" si="1003"/>
        <v>0.009+0.919858328971092i</v>
      </c>
      <c r="Z1964" t="str">
        <f t="shared" si="1004"/>
        <v>-0.00929891476070888-0.000676446878488444i</v>
      </c>
      <c r="AA1964" t="str">
        <f t="shared" si="1005"/>
        <v>0.128460543547482-13.0543393386463i</v>
      </c>
      <c r="AB1964" t="str">
        <f t="shared" si="1006"/>
        <v>0.571781251294569-0.239110417369391i</v>
      </c>
      <c r="AC1964" t="str">
        <f t="shared" si="1007"/>
        <v>0.86932550988008-0.776985913750128i</v>
      </c>
      <c r="AD1964" t="str">
        <f t="shared" si="1008"/>
        <v>0.502304251557035+0.173896784103437i</v>
      </c>
      <c r="AE1964" t="str">
        <f t="shared" si="1009"/>
        <v>-0.00455325248238459-0.00195683351555648i</v>
      </c>
      <c r="AF1964" t="str">
        <f t="shared" si="1010"/>
        <v>-4.04736445632749-0.507525319378476i</v>
      </c>
      <c r="AG1964" t="str">
        <f t="shared" si="1011"/>
        <v>1.0084513747425-0.0236563788179008i</v>
      </c>
      <c r="AH1964" t="str">
        <f t="shared" si="1012"/>
        <v>0.017042045817265+0.0105449431635187i</v>
      </c>
      <c r="AI1964">
        <f t="shared" si="1013"/>
        <v>-33.961769344396778</v>
      </c>
      <c r="AJ1964">
        <f t="shared" si="1014"/>
        <v>31.747581546007691</v>
      </c>
      <c r="AK1964"/>
      <c r="AL1964"/>
      <c r="AM1964"/>
      <c r="AN1964"/>
    </row>
    <row r="1965" spans="1:40" x14ac:dyDescent="0.35">
      <c r="A1965"/>
      <c r="B1965">
        <f t="shared" si="980"/>
        <v>183100</v>
      </c>
      <c r="C1965" s="237" t="str">
        <f t="shared" si="983"/>
        <v>-6.30945185491831E-07+0.00370194548920754i</v>
      </c>
      <c r="D1965" s="208" t="str">
        <f t="shared" si="984"/>
        <v>-1.64875035695968+0.0283815820839245i</v>
      </c>
      <c r="E1965" t="str">
        <f t="shared" si="985"/>
        <v>36500</v>
      </c>
      <c r="F1965" t="str">
        <f t="shared" si="986"/>
        <v>0.21505376344086</v>
      </c>
      <c r="G1965" t="str">
        <f t="shared" si="981"/>
        <v>0.21505376344086</v>
      </c>
      <c r="H1965" t="str">
        <f t="shared" si="987"/>
        <v>2.39874767928021+0.535661970987998i</v>
      </c>
      <c r="I1965" t="str">
        <f t="shared" si="988"/>
        <v>719.032018590364i</v>
      </c>
      <c r="J1965" t="str">
        <f t="shared" si="982"/>
        <v>-698.820734431009+157.301196642977i</v>
      </c>
      <c r="K1965" t="str">
        <f t="shared" si="989"/>
        <v>0.220436368653151-0.979302817302359i</v>
      </c>
      <c r="L1965" t="str">
        <f t="shared" si="990"/>
        <v>0.068422839448207-0.258054463502818i</v>
      </c>
      <c r="M1965" t="str">
        <f t="shared" si="991"/>
        <v>0.288859208101358-1.23735728080518i</v>
      </c>
      <c r="N1965" t="str">
        <f t="shared" si="992"/>
        <v>-2.28386030754771i</v>
      </c>
      <c r="O1965" t="str">
        <f t="shared" si="993"/>
        <v>-0.654154313879405-0.756361113247478i</v>
      </c>
      <c r="P1965" t="str">
        <f t="shared" si="994"/>
        <v>1.65415431387941+0.756361113247478i</v>
      </c>
      <c r="Q1965" t="str">
        <f t="shared" si="995"/>
        <v>-1.65415431387941+1.52749919430023i</v>
      </c>
      <c r="R1965" t="str">
        <f t="shared" si="996"/>
        <v>-0.311843702880339-0.745215913534571i</v>
      </c>
      <c r="S1965" t="str">
        <f t="shared" si="997"/>
        <v>0.255012316770516i</v>
      </c>
      <c r="T1965" t="str">
        <f t="shared" si="998"/>
        <v>0.190039236604707-0.0795239851418117i</v>
      </c>
      <c r="U1965" t="str">
        <f t="shared" si="999"/>
        <v>0.0000500000000000001-0.000776092997054184i</v>
      </c>
      <c r="V1965" t="str">
        <f t="shared" si="1000"/>
        <v>0.00002-0.00869224156700686i</v>
      </c>
      <c r="W1965" t="str">
        <f t="shared" si="1001"/>
        <v>0.0000422720527101171-0.000712685721748807i</v>
      </c>
      <c r="X1965" t="str">
        <f t="shared" si="1002"/>
        <v>0.0000448010828082964-0.000712375508413418i</v>
      </c>
      <c r="Y1965" t="str">
        <f t="shared" si="1003"/>
        <v>0.009+0.920360983795666i</v>
      </c>
      <c r="Z1965" t="str">
        <f t="shared" si="1004"/>
        <v>-0.00928875689533073-0.000675940730538486i</v>
      </c>
      <c r="AA1965" t="str">
        <f t="shared" si="1005"/>
        <v>0.128320021478841-13.0472000531565i</v>
      </c>
      <c r="AB1965" t="str">
        <f t="shared" si="1006"/>
        <v>0.571668998046749-0.239221108855886i</v>
      </c>
      <c r="AC1965" t="str">
        <f t="shared" si="1007"/>
        <v>0.869129873306762-0.776460017008987i</v>
      </c>
      <c r="AD1965" t="str">
        <f t="shared" si="1008"/>
        <v>0.502548657616537+0.173722978604375i</v>
      </c>
      <c r="AE1965" t="str">
        <f t="shared" si="1009"/>
        <v>-0.00455062587160563-0.00195336362214923i</v>
      </c>
      <c r="AF1965" t="str">
        <f t="shared" si="1010"/>
        <v>-4.04749803623989-0.507280388904073i</v>
      </c>
      <c r="AG1965" t="str">
        <f t="shared" si="1011"/>
        <v>1.008438529547-0.0236551098644008i</v>
      </c>
      <c r="AH1965" t="str">
        <f t="shared" si="1012"/>
        <v>0.0170349366158698+0.0105287944408149i</v>
      </c>
      <c r="AI1965">
        <f t="shared" si="1013"/>
        <v>-33.968073509387523</v>
      </c>
      <c r="AJ1965">
        <f t="shared" si="1014"/>
        <v>31.718994576487709</v>
      </c>
      <c r="AK1965"/>
      <c r="AL1965"/>
      <c r="AM1965"/>
      <c r="AN1965"/>
    </row>
    <row r="1966" spans="1:40" x14ac:dyDescent="0.35">
      <c r="A1966"/>
      <c r="B1966">
        <f t="shared" si="980"/>
        <v>183200</v>
      </c>
      <c r="C1966" s="237" t="str">
        <f t="shared" si="983"/>
        <v>-6.30256568716722E-07+0.00369992477672154i</v>
      </c>
      <c r="D1966" s="208" t="str">
        <f t="shared" si="984"/>
        <v>-1.64875035168029+0.0283660899548651i</v>
      </c>
      <c r="E1966" t="str">
        <f t="shared" si="985"/>
        <v>36500</v>
      </c>
      <c r="F1966" t="str">
        <f t="shared" si="986"/>
        <v>0.21505376344086</v>
      </c>
      <c r="G1966" t="str">
        <f t="shared" si="981"/>
        <v>0.21505376344086</v>
      </c>
      <c r="H1966" t="str">
        <f t="shared" si="987"/>
        <v>2.39888106183805+0.535401766874308i</v>
      </c>
      <c r="I1966" t="str">
        <f t="shared" si="988"/>
        <v>719.424717672063i</v>
      </c>
      <c r="J1966" t="str">
        <f t="shared" si="982"/>
        <v>-699.585356864492+157.387106635682i</v>
      </c>
      <c r="K1966" t="str">
        <f t="shared" si="989"/>
        <v>0.220206718619881-0.978818399567188i</v>
      </c>
      <c r="L1966" t="str">
        <f t="shared" si="990"/>
        <v>0.0683530626400431-0.257932095219727i</v>
      </c>
      <c r="M1966" t="str">
        <f t="shared" si="991"/>
        <v>0.288559781259924-1.23675049478692i</v>
      </c>
      <c r="N1966" t="str">
        <f t="shared" si="992"/>
        <v>-2.28510763704391i</v>
      </c>
      <c r="O1966" t="str">
        <f t="shared" si="993"/>
        <v>-0.655097236284429-0.75554457910338i</v>
      </c>
      <c r="P1966" t="str">
        <f t="shared" si="994"/>
        <v>1.65509723628443+0.75554457910338i</v>
      </c>
      <c r="Q1966" t="str">
        <f t="shared" si="995"/>
        <v>-1.65509723628443+1.52956305794053i</v>
      </c>
      <c r="R1966" t="str">
        <f t="shared" si="996"/>
        <v>-0.311817650181887-0.744662797215627i</v>
      </c>
      <c r="S1966" t="str">
        <f t="shared" si="997"/>
        <v>0.255151591656791i</v>
      </c>
      <c r="T1966" t="str">
        <f t="shared" si="998"/>
        <v>0.190001897957165-0.0795607697505889i</v>
      </c>
      <c r="U1966" t="str">
        <f t="shared" si="999"/>
        <v>0.0000499999999999998-0.00077566936550557i</v>
      </c>
      <c r="V1966" t="str">
        <f t="shared" si="1000"/>
        <v>0.00002-0.00868749689366241i</v>
      </c>
      <c r="W1966" t="str">
        <f t="shared" si="1001"/>
        <v>0.0000422720510389051-0.000712296927086231i</v>
      </c>
      <c r="X1966" t="str">
        <f t="shared" si="1002"/>
        <v>0.0000447983128355926-0.000711986892852004i</v>
      </c>
      <c r="Y1966" t="str">
        <f t="shared" si="1003"/>
        <v>0.009+0.92086363862024i</v>
      </c>
      <c r="Z1966" t="str">
        <f t="shared" si="1004"/>
        <v>-0.00927861567340431-0.000675435359213484i</v>
      </c>
      <c r="AA1966" t="str">
        <f t="shared" si="1005"/>
        <v>0.128179729990503-13.0400685774668i</v>
      </c>
      <c r="AB1966" t="str">
        <f t="shared" si="1006"/>
        <v>0.571556677309147-0.239331762954581i</v>
      </c>
      <c r="AC1966" t="str">
        <f t="shared" si="1007"/>
        <v>0.868934593529673-0.775934524627582i</v>
      </c>
      <c r="AD1966" t="str">
        <f t="shared" si="1008"/>
        <v>0.502792888495099+0.173548848312531i</v>
      </c>
      <c r="AE1966" t="str">
        <f t="shared" si="1009"/>
        <v>-0.00454800094696581-0.0019498971593046i</v>
      </c>
      <c r="AF1966" t="str">
        <f t="shared" si="1010"/>
        <v>-4.04763141351834-0.507035676919443i</v>
      </c>
      <c r="AG1966" t="str">
        <f t="shared" si="1011"/>
        <v>1.00842568299961-0.0236538340522331i</v>
      </c>
      <c r="AH1966" t="str">
        <f t="shared" si="1012"/>
        <v>0.0170278282582282+0.0105126608103264i</v>
      </c>
      <c r="AI1966">
        <f t="shared" si="1013"/>
        <v>-33.974376333382978</v>
      </c>
      <c r="AJ1966">
        <f t="shared" si="1014"/>
        <v>31.690401571540157</v>
      </c>
      <c r="AK1966"/>
      <c r="AL1966"/>
      <c r="AM1966"/>
      <c r="AN1966"/>
    </row>
    <row r="1967" spans="1:40" x14ac:dyDescent="0.35">
      <c r="A1967"/>
      <c r="B1967">
        <f t="shared" si="980"/>
        <v>183300</v>
      </c>
      <c r="C1967" s="237" t="str">
        <f t="shared" si="983"/>
        <v>-6.29569078666489E-07+0.00369790626904987i</v>
      </c>
      <c r="D1967" s="208" t="str">
        <f t="shared" si="984"/>
        <v>-1.64875034640953+0.0283506147293823i</v>
      </c>
      <c r="E1967" t="str">
        <f t="shared" si="985"/>
        <v>36500</v>
      </c>
      <c r="F1967" t="str">
        <f t="shared" si="986"/>
        <v>0.21505376344086</v>
      </c>
      <c r="G1967" t="str">
        <f t="shared" si="981"/>
        <v>0.21505376344086</v>
      </c>
      <c r="H1967" t="str">
        <f t="shared" si="987"/>
        <v>2.39901424215452+0.535141797893138i</v>
      </c>
      <c r="I1967" t="str">
        <f t="shared" si="988"/>
        <v>719.817416753761i</v>
      </c>
      <c r="J1967" t="str">
        <f t="shared" si="982"/>
        <v>-700.350396782242+157.473016628387i</v>
      </c>
      <c r="K1967" t="str">
        <f t="shared" si="989"/>
        <v>0.219977421587461-0.978334433355492i</v>
      </c>
      <c r="L1967" t="str">
        <f t="shared" si="990"/>
        <v>0.0682833900202388-0.257809832858303i</v>
      </c>
      <c r="M1967" t="str">
        <f t="shared" si="991"/>
        <v>0.2882608116077-1.23614426621379i</v>
      </c>
      <c r="N1967" t="str">
        <f t="shared" si="992"/>
        <v>-2.28635496654011i</v>
      </c>
      <c r="O1967" t="str">
        <f t="shared" si="993"/>
        <v>-0.65603913946908-0.754726869459853i</v>
      </c>
      <c r="P1967" t="str">
        <f t="shared" si="994"/>
        <v>1.65603913946908+0.754726869459853i</v>
      </c>
      <c r="Q1967" t="str">
        <f t="shared" si="995"/>
        <v>-1.65603913946908+1.53162809708026i</v>
      </c>
      <c r="R1967" t="str">
        <f t="shared" si="996"/>
        <v>-0.311791577180224-0.744110196512092i</v>
      </c>
      <c r="S1967" t="str">
        <f t="shared" si="997"/>
        <v>0.255290866543067i</v>
      </c>
      <c r="T1967" t="str">
        <f t="shared" si="998"/>
        <v>0.189964536871104-0.0795975419191689i</v>
      </c>
      <c r="U1967" t="str">
        <f t="shared" si="999"/>
        <v>0.00005-0.000775246196184511i</v>
      </c>
      <c r="V1967" t="str">
        <f t="shared" si="1000"/>
        <v>0.00002-0.00868275739726651i</v>
      </c>
      <c r="W1967" t="str">
        <f t="shared" si="1001"/>
        <v>0.0000422720493667815-0.000711908556763685i</v>
      </c>
      <c r="X1967" t="str">
        <f t="shared" si="1002"/>
        <v>0.0000447955473914384-0.000711598701419041i</v>
      </c>
      <c r="Y1967" t="str">
        <f t="shared" si="1003"/>
        <v>0.009+0.921366293444815i</v>
      </c>
      <c r="Z1967" t="str">
        <f t="shared" si="1004"/>
        <v>-0.00926849105858204-0.000674930762752642i</v>
      </c>
      <c r="AA1967" t="str">
        <f t="shared" si="1005"/>
        <v>0.12803966857798-13.0329448987604i</v>
      </c>
      <c r="AB1967" t="str">
        <f t="shared" si="1006"/>
        <v>0.571444289072823-0.239442379631135i</v>
      </c>
      <c r="AC1967" t="str">
        <f t="shared" si="1007"/>
        <v>0.868739669887104-0.775409436083736i</v>
      </c>
      <c r="AD1967" t="str">
        <f t="shared" si="1008"/>
        <v>0.503036943772144+0.173374393376192i</v>
      </c>
      <c r="AE1967" t="str">
        <f t="shared" si="1009"/>
        <v>-0.00454537770392539-0.00194643412294721i</v>
      </c>
      <c r="AF1967" t="str">
        <f t="shared" si="1010"/>
        <v>-4.04776458856405-0.506791183163756i</v>
      </c>
      <c r="AG1967" t="str">
        <f t="shared" si="1011"/>
        <v>1.00841283510943-0.0236525513726865i</v>
      </c>
      <c r="AH1967" t="str">
        <f t="shared" si="1012"/>
        <v>0.0170207207375769+0.0104965422537824i</v>
      </c>
      <c r="AI1967">
        <f t="shared" si="1013"/>
        <v>-33.980677820151676</v>
      </c>
      <c r="AJ1967">
        <f t="shared" si="1014"/>
        <v>31.661802534985501</v>
      </c>
      <c r="AK1967"/>
      <c r="AL1967"/>
      <c r="AM1967"/>
      <c r="AN1967"/>
    </row>
    <row r="1968" spans="1:40" x14ac:dyDescent="0.35">
      <c r="A1968"/>
      <c r="B1968">
        <f t="shared" si="980"/>
        <v>183400</v>
      </c>
      <c r="C1968" s="237" t="str">
        <f t="shared" si="983"/>
        <v>-6.28882712884377E-07+0.00369588996258594i</v>
      </c>
      <c r="D1968" s="208" t="str">
        <f t="shared" si="984"/>
        <v>-1.64875034114739+0.0283351563798256i</v>
      </c>
      <c r="E1968" t="str">
        <f t="shared" si="985"/>
        <v>36500</v>
      </c>
      <c r="F1968" t="str">
        <f t="shared" si="986"/>
        <v>0.21505376344086</v>
      </c>
      <c r="G1968" t="str">
        <f t="shared" si="981"/>
        <v>0.21505376344086</v>
      </c>
      <c r="H1968" t="str">
        <f t="shared" si="987"/>
        <v>2.39914722062989+0.534882063756358i</v>
      </c>
      <c r="I1968" t="str">
        <f t="shared" si="988"/>
        <v>720.21011583546i</v>
      </c>
      <c r="J1968" t="str">
        <f t="shared" si="982"/>
        <v>-701.115854184257+157.558926621092i</v>
      </c>
      <c r="K1968" t="str">
        <f t="shared" si="989"/>
        <v>0.219748476844799-0.977850918083786i</v>
      </c>
      <c r="L1968" t="str">
        <f t="shared" si="990"/>
        <v>0.0682138213866647-0.257687676298792i</v>
      </c>
      <c r="M1968" t="str">
        <f t="shared" si="991"/>
        <v>0.287962298231464-1.23553859438258i</v>
      </c>
      <c r="N1968" t="str">
        <f t="shared" si="992"/>
        <v>-2.28760229603632i</v>
      </c>
      <c r="O1968" t="str">
        <f t="shared" si="993"/>
        <v>-0.656980021967924-0.753907985589108i</v>
      </c>
      <c r="P1968" t="str">
        <f t="shared" si="994"/>
        <v>1.65698002196792+0.753907985589108i</v>
      </c>
      <c r="Q1968" t="str">
        <f t="shared" si="995"/>
        <v>-1.65698002196792+1.53369431044721i</v>
      </c>
      <c r="R1968" t="str">
        <f t="shared" si="996"/>
        <v>-0.311765483863826-0.743558110568899i</v>
      </c>
      <c r="S1968" t="str">
        <f t="shared" si="997"/>
        <v>0.255430141429342i</v>
      </c>
      <c r="T1968" t="str">
        <f t="shared" si="998"/>
        <v>0.189927153343548-0.0796343016361243i</v>
      </c>
      <c r="U1968" t="str">
        <f t="shared" si="999"/>
        <v>0.0000500000000000002-0.000774823488334904i</v>
      </c>
      <c r="V1968" t="str">
        <f t="shared" si="1000"/>
        <v>0.00002-0.00867802306935086i</v>
      </c>
      <c r="W1968" t="str">
        <f t="shared" si="1001"/>
        <v>0.0000422720476937454-0.000711520610087042i</v>
      </c>
      <c r="X1968" t="str">
        <f t="shared" si="1002"/>
        <v>0.0000447927864659569-0.000711210933420781i</v>
      </c>
      <c r="Y1968" t="str">
        <f t="shared" si="1003"/>
        <v>0.009+0.921868948269389i</v>
      </c>
      <c r="Z1968" t="str">
        <f t="shared" si="1004"/>
        <v>-0.0092583830146154-0.000674426939400314i</v>
      </c>
      <c r="AA1968" t="str">
        <f t="shared" si="1005"/>
        <v>0.127899836738168-13.0258290042491i</v>
      </c>
      <c r="AB1968" t="str">
        <f t="shared" si="1006"/>
        <v>0.571331833328824-0.239552958851173i</v>
      </c>
      <c r="AC1968" t="str">
        <f t="shared" si="1007"/>
        <v>0.868545101718998-0.774884750856049i</v>
      </c>
      <c r="AD1968" t="str">
        <f t="shared" si="1008"/>
        <v>0.503280823027137+0.173199613944178i</v>
      </c>
      <c r="AE1968" t="str">
        <f t="shared" si="1009"/>
        <v>-0.00454275613795844-0.00194297450901179i</v>
      </c>
      <c r="AF1968" t="str">
        <f t="shared" si="1010"/>
        <v>-4.04789756177728-0.506546907376532i</v>
      </c>
      <c r="AG1968" t="str">
        <f t="shared" si="1011"/>
        <v>1.00839998588557-0.023651261817072i</v>
      </c>
      <c r="AH1968" t="str">
        <f t="shared" si="1012"/>
        <v>0.0170136140471766+0.0104804387529578i</v>
      </c>
      <c r="AI1968">
        <f t="shared" si="1013"/>
        <v>-33.986977973457584</v>
      </c>
      <c r="AJ1968">
        <f t="shared" si="1014"/>
        <v>31.633197470635167</v>
      </c>
      <c r="AK1968"/>
      <c r="AL1968"/>
      <c r="AM1968"/>
      <c r="AN1968"/>
    </row>
    <row r="1969" spans="1:40" x14ac:dyDescent="0.35">
      <c r="A1969"/>
      <c r="B1969">
        <f t="shared" si="980"/>
        <v>183500</v>
      </c>
      <c r="C1969" s="237" t="str">
        <f t="shared" si="983"/>
        <v>-6.28197468920333E-07+0.00369387585373105i</v>
      </c>
      <c r="D1969" s="208" t="str">
        <f t="shared" si="984"/>
        <v>-1.64875033589386+0.0283197148786047i</v>
      </c>
      <c r="E1969" t="str">
        <f t="shared" si="985"/>
        <v>36500</v>
      </c>
      <c r="F1969" t="str">
        <f t="shared" si="986"/>
        <v>0.21505376344086</v>
      </c>
      <c r="G1969" t="str">
        <f t="shared" si="981"/>
        <v>0.21505376344086</v>
      </c>
      <c r="H1969" t="str">
        <f t="shared" si="987"/>
        <v>2.39927999766348+0.534622564176228i</v>
      </c>
      <c r="I1969" t="str">
        <f t="shared" si="988"/>
        <v>720.602814917159i</v>
      </c>
      <c r="J1969" t="str">
        <f t="shared" si="982"/>
        <v>-701.881729070539+157.644836613797i</v>
      </c>
      <c r="K1969" t="str">
        <f t="shared" si="989"/>
        <v>0.219519883682558-0.977367853169462i</v>
      </c>
      <c r="L1969" t="str">
        <f t="shared" si="990"/>
        <v>0.0681443565376683-0.257565625421571i</v>
      </c>
      <c r="M1969" t="str">
        <f t="shared" si="991"/>
        <v>0.287664240220226-1.23493347859103i</v>
      </c>
      <c r="N1969" t="str">
        <f t="shared" si="992"/>
        <v>-2.28884962553252i</v>
      </c>
      <c r="O1969" t="str">
        <f t="shared" si="993"/>
        <v>-0.657919882317093-0.753087928765203i</v>
      </c>
      <c r="P1969" t="str">
        <f t="shared" si="994"/>
        <v>1.65791988231709+0.753087928765203i</v>
      </c>
      <c r="Q1969" t="str">
        <f t="shared" si="995"/>
        <v>-1.65791988231709+1.53576169676732i</v>
      </c>
      <c r="R1969" t="str">
        <f t="shared" si="996"/>
        <v>-0.311739370221154-0.743006538532855i</v>
      </c>
      <c r="S1969" t="str">
        <f t="shared" si="997"/>
        <v>0.255569416315618i</v>
      </c>
      <c r="T1969" t="str">
        <f t="shared" si="998"/>
        <v>0.18988974737153-0.0796710488900187i</v>
      </c>
      <c r="U1969" t="str">
        <f t="shared" si="999"/>
        <v>0.0000499999999999999-0.000774401241202293i</v>
      </c>
      <c r="V1969" t="str">
        <f t="shared" si="1000"/>
        <v>0.00002-0.00867329390146572i</v>
      </c>
      <c r="W1969" t="str">
        <f t="shared" si="1001"/>
        <v>0.0000422720460197968-0.000711133086363687i</v>
      </c>
      <c r="X1969" t="str">
        <f t="shared" si="1002"/>
        <v>0.0000447900300492988-0.000710823588164994i</v>
      </c>
      <c r="Y1969" t="str">
        <f t="shared" si="1003"/>
        <v>0.009+0.922371603093963i</v>
      </c>
      <c r="Z1969" t="str">
        <f t="shared" si="1004"/>
        <v>-0.00924829150535474-0.000673923887406018i</v>
      </c>
      <c r="AA1969" t="str">
        <f t="shared" si="1005"/>
        <v>0.127760233969335-13.0187208811722i</v>
      </c>
      <c r="AB1969" t="str">
        <f t="shared" si="1006"/>
        <v>0.571219310068225-0.239663500580293i</v>
      </c>
      <c r="AC1969" t="str">
        <f t="shared" si="1007"/>
        <v>0.868350888366973-0.774360468423871i</v>
      </c>
      <c r="AD1969" t="str">
        <f t="shared" si="1008"/>
        <v>0.503524525839612+0.173024510165851i</v>
      </c>
      <c r="AE1969" t="str">
        <f t="shared" si="1009"/>
        <v>-0.00454013624455278-0.00193951831344311i</v>
      </c>
      <c r="AF1969" t="str">
        <f t="shared" si="1010"/>
        <v>-4.04803033355734-0.506302849297623i</v>
      </c>
      <c r="AG1969" t="str">
        <f t="shared" si="1011"/>
        <v>1.00838713533715-0.023649965376722i</v>
      </c>
      <c r="AH1969" t="str">
        <f t="shared" si="1012"/>
        <v>0.0170065081803103+0.0104643502896726i</v>
      </c>
      <c r="AI1969">
        <f t="shared" si="1013"/>
        <v>-33.993276797060823</v>
      </c>
      <c r="AJ1969">
        <f t="shared" si="1014"/>
        <v>31.604586382292901</v>
      </c>
      <c r="AK1969"/>
      <c r="AL1969"/>
      <c r="AM1969"/>
      <c r="AN1969"/>
    </row>
    <row r="1970" spans="1:40" x14ac:dyDescent="0.35">
      <c r="A1970"/>
      <c r="B1970">
        <f t="shared" ref="B1970:B2033" si="1015">B1969+100</f>
        <v>183600</v>
      </c>
      <c r="C1970" s="237" t="str">
        <f t="shared" si="983"/>
        <v>-6.27513344330962E-07+0.00369186393889429i</v>
      </c>
      <c r="D1970" s="208" t="str">
        <f t="shared" si="984"/>
        <v>-1.6487503306489+0.0283042901981896i</v>
      </c>
      <c r="E1970" t="str">
        <f t="shared" si="985"/>
        <v>36500</v>
      </c>
      <c r="F1970" t="str">
        <f t="shared" si="986"/>
        <v>0.21505376344086</v>
      </c>
      <c r="G1970" t="str">
        <f t="shared" si="981"/>
        <v>0.21505376344086</v>
      </c>
      <c r="H1970" t="str">
        <f t="shared" si="987"/>
        <v>2.39941257365359+0.534363298865402i</v>
      </c>
      <c r="I1970" t="str">
        <f t="shared" si="988"/>
        <v>720.995513998858i</v>
      </c>
      <c r="J1970" t="str">
        <f t="shared" si="982"/>
        <v>-702.648021441087+157.730746606503i</v>
      </c>
      <c r="K1970" t="str">
        <f t="shared" si="989"/>
        <v>0.219291641393157-0.976885238030804i</v>
      </c>
      <c r="L1970" t="str">
        <f t="shared" si="990"/>
        <v>0.0680749952720706-0.257443680107154i</v>
      </c>
      <c r="M1970" t="str">
        <f t="shared" si="991"/>
        <v>0.287366636665228-1.23432891813796i</v>
      </c>
      <c r="N1970" t="str">
        <f t="shared" si="992"/>
        <v>-2.29009695502872i</v>
      </c>
      <c r="O1970" t="str">
        <f t="shared" si="993"/>
        <v>-0.65885871905433-0.752266700264001i</v>
      </c>
      <c r="P1970" t="str">
        <f t="shared" si="994"/>
        <v>1.65885871905433+0.752266700264001i</v>
      </c>
      <c r="Q1970" t="str">
        <f t="shared" si="995"/>
        <v>-1.65885871905433+1.53783025476472i</v>
      </c>
      <c r="R1970" t="str">
        <f t="shared" si="996"/>
        <v>-0.311713236240665-0.742455479552615i</v>
      </c>
      <c r="S1970" t="str">
        <f t="shared" si="997"/>
        <v>0.255708691201893i</v>
      </c>
      <c r="T1970" t="str">
        <f t="shared" si="998"/>
        <v>0.189852318952073-0.0797077836694069i</v>
      </c>
      <c r="U1970" t="str">
        <f t="shared" si="999"/>
        <v>0.0000500000000000001-0.000773979454033884i</v>
      </c>
      <c r="V1970" t="str">
        <f t="shared" si="1000"/>
        <v>0.00002-0.0086685698851795i</v>
      </c>
      <c r="W1970" t="str">
        <f t="shared" si="1001"/>
        <v>0.0000422720443449363-0.00071074598490253i</v>
      </c>
      <c r="X1970" t="str">
        <f t="shared" si="1002"/>
        <v>0.0000447872781316427-0.000710436664960968i</v>
      </c>
      <c r="Y1970" t="str">
        <f t="shared" si="1003"/>
        <v>0.009+0.922874257918537i</v>
      </c>
      <c r="Z1970" t="str">
        <f t="shared" si="1004"/>
        <v>-0.00923821649474912-0.00067342160502443i</v>
      </c>
      <c r="AA1970" t="str">
        <f t="shared" si="1005"/>
        <v>0.127620859771121-13.0116205167972i</v>
      </c>
      <c r="AB1970" t="str">
        <f t="shared" si="1006"/>
        <v>0.571106719282071-0.239774004784064i</v>
      </c>
      <c r="AC1970" t="str">
        <f t="shared" si="1007"/>
        <v>0.868157029174282-0.773836588267307i</v>
      </c>
      <c r="AD1970" t="str">
        <f t="shared" si="1008"/>
        <v>0.503768051789148+0.17284908219109i</v>
      </c>
      <c r="AE1970" t="str">
        <f t="shared" si="1009"/>
        <v>-0.00453751801921002-0.00193606553219586i</v>
      </c>
      <c r="AF1970" t="str">
        <f t="shared" si="1010"/>
        <v>-4.04816290430249-0.506059008667212i</v>
      </c>
      <c r="AG1970" t="str">
        <f t="shared" si="1011"/>
        <v>1.00837428347327-0.0236486620429901i</v>
      </c>
      <c r="AH1970" t="str">
        <f t="shared" si="1012"/>
        <v>0.0169994031302852+0.0104482768457918i</v>
      </c>
      <c r="AI1970">
        <f t="shared" si="1013"/>
        <v>-33.999574294716979</v>
      </c>
      <c r="AJ1970">
        <f t="shared" si="1014"/>
        <v>31.575969273751877</v>
      </c>
      <c r="AK1970"/>
      <c r="AL1970"/>
      <c r="AM1970"/>
      <c r="AN1970"/>
    </row>
    <row r="1971" spans="1:40" x14ac:dyDescent="0.35">
      <c r="A1971"/>
      <c r="B1971">
        <f t="shared" si="1015"/>
        <v>183700</v>
      </c>
      <c r="C1971" s="237" t="str">
        <f t="shared" si="983"/>
        <v>-6.26830336679554E-07+0.0036898542144927i</v>
      </c>
      <c r="D1971" s="208" t="str">
        <f t="shared" si="984"/>
        <v>-1.64875032541251+0.0282888823111107i</v>
      </c>
      <c r="E1971" t="str">
        <f t="shared" si="985"/>
        <v>36500</v>
      </c>
      <c r="F1971" t="str">
        <f t="shared" si="986"/>
        <v>0.21505376344086</v>
      </c>
      <c r="G1971" t="str">
        <f t="shared" si="981"/>
        <v>0.21505376344086</v>
      </c>
      <c r="H1971" t="str">
        <f t="shared" si="987"/>
        <v>2.39954494899763+0.53410426753693i</v>
      </c>
      <c r="I1971" t="str">
        <f t="shared" si="988"/>
        <v>721.388213080556i</v>
      </c>
      <c r="J1971" t="str">
        <f t="shared" si="982"/>
        <v>-703.414731295901+157.816656599207i</v>
      </c>
      <c r="K1971" t="str">
        <f t="shared" si="989"/>
        <v>0.219063749270757-0.976403072086984i</v>
      </c>
      <c r="L1971" t="str">
        <f t="shared" si="990"/>
        <v>0.0680057373891681-0.25732184023619i</v>
      </c>
      <c r="M1971" t="str">
        <f t="shared" si="991"/>
        <v>0.287069486659925-1.23372491232317i</v>
      </c>
      <c r="N1971" t="str">
        <f t="shared" si="992"/>
        <v>-2.29134428452492i</v>
      </c>
      <c r="O1971" t="str">
        <f t="shared" si="993"/>
        <v>-0.659796530718965-0.751444301363194i</v>
      </c>
      <c r="P1971" t="str">
        <f t="shared" si="994"/>
        <v>1.65979653071897+0.751444301363194i</v>
      </c>
      <c r="Q1971" t="str">
        <f t="shared" si="995"/>
        <v>-1.65979653071897+1.53989998316173i</v>
      </c>
      <c r="R1971" t="str">
        <f t="shared" si="996"/>
        <v>-0.311687081910798-0.74190493277869i</v>
      </c>
      <c r="S1971" t="str">
        <f t="shared" si="997"/>
        <v>0.255847966088169i</v>
      </c>
      <c r="T1971" t="str">
        <f t="shared" si="998"/>
        <v>0.189814868082208-0.0797445059628342i</v>
      </c>
      <c r="U1971" t="str">
        <f t="shared" si="999"/>
        <v>0.0000499999999999999-0.0007735581260785i</v>
      </c>
      <c r="V1971" t="str">
        <f t="shared" si="1000"/>
        <v>0.00002-0.00866385101207922i</v>
      </c>
      <c r="W1971" t="str">
        <f t="shared" si="1001"/>
        <v>0.0000422720426691631-0.000710359305013965i</v>
      </c>
      <c r="X1971" t="str">
        <f t="shared" si="1002"/>
        <v>0.0000447845307031921-0.000710050163119474i</v>
      </c>
      <c r="Y1971" t="str">
        <f t="shared" si="1003"/>
        <v>0.009+0.923376912743112i</v>
      </c>
      <c r="Z1971" t="str">
        <f t="shared" si="1004"/>
        <v>-0.00922815794684553-0.000672920090515325i</v>
      </c>
      <c r="AA1971" t="str">
        <f t="shared" si="1005"/>
        <v>0.127481713644531-13.0045278984193i</v>
      </c>
      <c r="AB1971" t="str">
        <f t="shared" si="1006"/>
        <v>0.57099406096143-0.23988447142803i</v>
      </c>
      <c r="AC1971" t="str">
        <f t="shared" si="1007"/>
        <v>0.867963523485827-0.773313109867223i</v>
      </c>
      <c r="AD1971" t="str">
        <f t="shared" si="1008"/>
        <v>0.504011400455393+0.172673330170322i</v>
      </c>
      <c r="AE1971" t="str">
        <f t="shared" si="1009"/>
        <v>-0.0045349014574454-0.00193261616123474i</v>
      </c>
      <c r="AF1971" t="str">
        <f t="shared" si="1010"/>
        <v>-4.04829527441014-0.505815385225819i</v>
      </c>
      <c r="AG1971" t="str">
        <f t="shared" si="1011"/>
        <v>1.00836143030307-0.023647351807252i</v>
      </c>
      <c r="AH1971" t="str">
        <f t="shared" si="1012"/>
        <v>0.0169922988904309+0.0104322184032251i</v>
      </c>
      <c r="AI1971">
        <f t="shared" si="1013"/>
        <v>-34.005870470177769</v>
      </c>
      <c r="AJ1971">
        <f t="shared" si="1014"/>
        <v>31.547346148796894</v>
      </c>
      <c r="AK1971"/>
      <c r="AL1971"/>
      <c r="AM1971"/>
      <c r="AN1971"/>
    </row>
    <row r="1972" spans="1:40" x14ac:dyDescent="0.35">
      <c r="A1972"/>
      <c r="B1972">
        <f t="shared" si="1015"/>
        <v>183800</v>
      </c>
      <c r="C1972" s="237" t="str">
        <f t="shared" si="983"/>
        <v>-6.26148443535992E-07+0.00368784667695098i</v>
      </c>
      <c r="D1972" s="208" t="str">
        <f t="shared" si="984"/>
        <v>-1.64875032018466+0.0282734911899575i</v>
      </c>
      <c r="E1972" t="str">
        <f t="shared" si="985"/>
        <v>36500</v>
      </c>
      <c r="F1972" t="str">
        <f t="shared" si="986"/>
        <v>0.21505376344086</v>
      </c>
      <c r="G1972" t="str">
        <f t="shared" si="981"/>
        <v>0.21505376344086</v>
      </c>
      <c r="H1972" t="str">
        <f t="shared" si="987"/>
        <v>2.399677124092+0.533845469904246i</v>
      </c>
      <c r="I1972" t="str">
        <f t="shared" si="988"/>
        <v>721.780912162255i</v>
      </c>
      <c r="J1972" t="str">
        <f t="shared" si="982"/>
        <v>-704.181858634981+157.902566591912i</v>
      </c>
      <c r="K1972" t="str">
        <f t="shared" si="989"/>
        <v>0.21883620661127-0.975921354758057i</v>
      </c>
      <c r="L1972" t="str">
        <f t="shared" si="990"/>
        <v>0.067936582688728-0.25720010568946i</v>
      </c>
      <c r="M1972" t="str">
        <f t="shared" si="991"/>
        <v>0.286772789299998-1.23312146044752i</v>
      </c>
      <c r="N1972" t="str">
        <f t="shared" si="992"/>
        <v>-2.29259161402113i</v>
      </c>
      <c r="O1972" t="str">
        <f t="shared" si="993"/>
        <v>-0.660733315851928-0.750620733342289i</v>
      </c>
      <c r="P1972" t="str">
        <f t="shared" si="994"/>
        <v>1.66073331585193+0.750620733342289i</v>
      </c>
      <c r="Q1972" t="str">
        <f t="shared" si="995"/>
        <v>-1.66073331585193+1.54197088067884i</v>
      </c>
      <c r="R1972" t="str">
        <f t="shared" si="996"/>
        <v>-0.311660907219981-0.741354897363438i</v>
      </c>
      <c r="S1972" t="str">
        <f t="shared" si="997"/>
        <v>0.255987240974444i</v>
      </c>
      <c r="T1972" t="str">
        <f t="shared" si="998"/>
        <v>0.189777394758959-0.0797812157588351i</v>
      </c>
      <c r="U1972" t="str">
        <f t="shared" si="999"/>
        <v>0.00005-0.000773137256586621i</v>
      </c>
      <c r="V1972" t="str">
        <f t="shared" si="1000"/>
        <v>0.00002-0.00865913727377013i</v>
      </c>
      <c r="W1972" t="str">
        <f t="shared" si="1001"/>
        <v>0.0000422720409924779-0.000709973046009909i</v>
      </c>
      <c r="X1972" t="str">
        <f t="shared" si="1002"/>
        <v>0.000044781787754179-0.000709664081952808i</v>
      </c>
      <c r="Y1972" t="str">
        <f t="shared" si="1003"/>
        <v>0.009+0.923879567567686i</v>
      </c>
      <c r="Z1972" t="str">
        <f t="shared" si="1004"/>
        <v>-0.00921811582578922-0.000672419342143608i</v>
      </c>
      <c r="AA1972" t="str">
        <f t="shared" si="1005"/>
        <v>0.127342795091934-12.9974430133614i</v>
      </c>
      <c r="AB1972" t="str">
        <f t="shared" si="1006"/>
        <v>0.570881335097351-0.2399949004777i</v>
      </c>
      <c r="AC1972" t="str">
        <f t="shared" si="1007"/>
        <v>0.867770370648156-0.772790032705241i</v>
      </c>
      <c r="AD1972" t="str">
        <f t="shared" si="1008"/>
        <v>0.504254571418036+0.172497254254494i</v>
      </c>
      <c r="AE1972" t="str">
        <f t="shared" si="1009"/>
        <v>-0.00453228655478777-0.00192917019653436i</v>
      </c>
      <c r="AF1972" t="str">
        <f t="shared" si="1010"/>
        <v>-4.04842744427666-0.505571978714288i</v>
      </c>
      <c r="AG1972" t="str">
        <f t="shared" si="1011"/>
        <v>1.00834857583568-0.0236460346609042i</v>
      </c>
      <c r="AH1972" t="str">
        <f t="shared" si="1012"/>
        <v>0.0169851954540999+0.0104161749439273i</v>
      </c>
      <c r="AI1972">
        <f t="shared" si="1013"/>
        <v>-34.012165327190708</v>
      </c>
      <c r="AJ1972">
        <f t="shared" si="1014"/>
        <v>31.518717011204842</v>
      </c>
      <c r="AK1972"/>
      <c r="AL1972"/>
      <c r="AM1972"/>
      <c r="AN1972"/>
    </row>
    <row r="1973" spans="1:40" x14ac:dyDescent="0.35">
      <c r="A1973"/>
      <c r="B1973">
        <f t="shared" si="1015"/>
        <v>183900</v>
      </c>
      <c r="C1973" s="237" t="str">
        <f t="shared" si="983"/>
        <v>-6.25467662476773E-07+0.00368584132270166i</v>
      </c>
      <c r="D1973" s="208" t="str">
        <f t="shared" si="984"/>
        <v>-1.64875031496534+0.0282581168073794i</v>
      </c>
      <c r="E1973" t="str">
        <f t="shared" si="985"/>
        <v>36500</v>
      </c>
      <c r="F1973" t="str">
        <f t="shared" si="986"/>
        <v>0.21505376344086</v>
      </c>
      <c r="G1973" t="str">
        <f t="shared" si="981"/>
        <v>0.21505376344086</v>
      </c>
      <c r="H1973" t="str">
        <f t="shared" si="987"/>
        <v>2.39980909933216+0.533586905681198i</v>
      </c>
      <c r="I1973" t="str">
        <f t="shared" si="988"/>
        <v>722.173611243954i</v>
      </c>
      <c r="J1973" t="str">
        <f t="shared" si="982"/>
        <v>-704.949403458327+157.988476584618i</v>
      </c>
      <c r="K1973" t="str">
        <f t="shared" si="989"/>
        <v>0.218609012712341-0.975440085464961i</v>
      </c>
      <c r="L1973" t="str">
        <f t="shared" si="990"/>
        <v>0.0678675309709901-0.257078476347885i</v>
      </c>
      <c r="M1973" t="str">
        <f t="shared" si="991"/>
        <v>0.286476543683331-1.23251856181285i</v>
      </c>
      <c r="N1973" t="str">
        <f t="shared" si="992"/>
        <v>-2.29383894351733i</v>
      </c>
      <c r="O1973" t="str">
        <f t="shared" si="993"/>
        <v>-0.661669072995727-0.749795997482632i</v>
      </c>
      <c r="P1973" t="str">
        <f t="shared" si="994"/>
        <v>1.66166907299573+0.749795997482632i</v>
      </c>
      <c r="Q1973" t="str">
        <f t="shared" si="995"/>
        <v>-1.66166907299573+1.5440429460347i</v>
      </c>
      <c r="R1973" t="str">
        <f t="shared" si="996"/>
        <v>-0.311634712156636-0.740805372461068i</v>
      </c>
      <c r="S1973" t="str">
        <f t="shared" si="997"/>
        <v>0.25612651586072i</v>
      </c>
      <c r="T1973" t="str">
        <f t="shared" si="998"/>
        <v>0.189739898979356-0.0798179130459375i</v>
      </c>
      <c r="U1973" t="str">
        <f t="shared" si="999"/>
        <v>0.0000500000000000002-0.000772716844810339i</v>
      </c>
      <c r="V1973" t="str">
        <f t="shared" si="1000"/>
        <v>0.00002-0.00865442866187574i</v>
      </c>
      <c r="W1973" t="str">
        <f t="shared" si="1001"/>
        <v>0.0000422720393148805-0.000709587207203758i</v>
      </c>
      <c r="X1973" t="str">
        <f t="shared" si="1002"/>
        <v>0.0000447790492748605-0.000709278420774738i</v>
      </c>
      <c r="Y1973" t="str">
        <f t="shared" si="1003"/>
        <v>0.009+0.924382222392261i</v>
      </c>
      <c r="Z1973" t="str">
        <f t="shared" si="1004"/>
        <v>-0.00920809009582265-0.000671919358179248i</v>
      </c>
      <c r="AA1973" t="str">
        <f t="shared" si="1005"/>
        <v>0.127204103617053-12.9903658489742i</v>
      </c>
      <c r="AB1973" t="str">
        <f t="shared" si="1006"/>
        <v>0.570768541680899-0.240105291898565i</v>
      </c>
      <c r="AC1973" t="str">
        <f t="shared" si="1007"/>
        <v>0.867577570009445-0.772267356263738i</v>
      </c>
      <c r="AD1973" t="str">
        <f t="shared" si="1008"/>
        <v>0.504497564256844+0.172320854595095i</v>
      </c>
      <c r="AE1973" t="str">
        <f t="shared" si="1009"/>
        <v>-0.00452967330677967-0.00192572763407925i</v>
      </c>
      <c r="AF1973" t="str">
        <f t="shared" si="1010"/>
        <v>-4.0485594142975-0.505328788873819i</v>
      </c>
      <c r="AG1973" t="str">
        <f t="shared" si="1011"/>
        <v>1.00833572008023-0.0236447105953655i</v>
      </c>
      <c r="AH1973" t="str">
        <f t="shared" si="1012"/>
        <v>0.0169780928146683+0.0104001464498977i</v>
      </c>
      <c r="AI1973">
        <f t="shared" si="1013"/>
        <v>-34.018458869499007</v>
      </c>
      <c r="AJ1973">
        <f t="shared" si="1014"/>
        <v>31.490081864742436</v>
      </c>
      <c r="AK1973"/>
      <c r="AL1973"/>
      <c r="AM1973"/>
      <c r="AN1973"/>
    </row>
    <row r="1974" spans="1:40" x14ac:dyDescent="0.35">
      <c r="A1974"/>
      <c r="B1974">
        <f t="shared" si="1015"/>
        <v>184000</v>
      </c>
      <c r="C1974" s="237" t="str">
        <f t="shared" si="983"/>
        <v>-6.24787991084981E-07+0.00368383814818504i</v>
      </c>
      <c r="D1974" s="208" t="str">
        <f t="shared" si="984"/>
        <v>-1.64875030975453+0.0282427591360853i</v>
      </c>
      <c r="E1974" t="str">
        <f t="shared" si="985"/>
        <v>36500</v>
      </c>
      <c r="F1974" t="str">
        <f t="shared" si="986"/>
        <v>0.21505376344086</v>
      </c>
      <c r="G1974" t="str">
        <f t="shared" si="981"/>
        <v>0.21505376344086</v>
      </c>
      <c r="H1974" t="str">
        <f t="shared" si="987"/>
        <v>2.39994087511261+0.533328574582009i</v>
      </c>
      <c r="I1974" t="str">
        <f t="shared" si="988"/>
        <v>722.566310325652i</v>
      </c>
      <c r="J1974" t="str">
        <f t="shared" si="982"/>
        <v>-705.71736576594+158.074386577323i</v>
      </c>
      <c r="K1974" t="str">
        <f t="shared" si="989"/>
        <v>0.218382166873344-0.974959263629514i</v>
      </c>
      <c r="L1974" t="str">
        <f t="shared" si="990"/>
        <v>0.0677985820366636-0.256956952092517i</v>
      </c>
      <c r="M1974" t="str">
        <f t="shared" si="991"/>
        <v>0.286180748910008-1.23191621572203i</v>
      </c>
      <c r="N1974" t="str">
        <f t="shared" si="992"/>
        <v>-2.29508627301353i</v>
      </c>
      <c r="O1974" t="str">
        <f t="shared" si="993"/>
        <v>-0.662603800694487-0.748970095067366i</v>
      </c>
      <c r="P1974" t="str">
        <f t="shared" si="994"/>
        <v>1.66260380069449+0.748970095067366i</v>
      </c>
      <c r="Q1974" t="str">
        <f t="shared" si="995"/>
        <v>-1.66260380069449+1.54611617794616i</v>
      </c>
      <c r="R1974" t="str">
        <f t="shared" si="996"/>
        <v>-0.311608496709175-0.740256357227623i</v>
      </c>
      <c r="S1974" t="str">
        <f t="shared" si="997"/>
        <v>0.256265790746995i</v>
      </c>
      <c r="T1974" t="str">
        <f t="shared" si="998"/>
        <v>0.189702380740427-0.0798545978126591i</v>
      </c>
      <c r="U1974" t="str">
        <f t="shared" si="999"/>
        <v>0.00005-0.000772296890003374i</v>
      </c>
      <c r="V1974" t="str">
        <f t="shared" si="1000"/>
        <v>0.00002-0.00864972516803782i</v>
      </c>
      <c r="W1974" t="str">
        <f t="shared" si="1001"/>
        <v>0.0000422720376363706-0.000709201787910403i</v>
      </c>
      <c r="X1974" t="str">
        <f t="shared" si="1002"/>
        <v>0.0000447763152555209-0.000708893178900537i</v>
      </c>
      <c r="Y1974" t="str">
        <f t="shared" si="1003"/>
        <v>0.009+0.924884877216835i</v>
      </c>
      <c r="Z1974" t="str">
        <f t="shared" si="1004"/>
        <v>-0.00919808072128579-0.000671420136897299i</v>
      </c>
      <c r="AA1974" t="str">
        <f t="shared" si="1005"/>
        <v>0.127065638724967-12.9832963926358i</v>
      </c>
      <c r="AB1974" t="str">
        <f t="shared" si="1006"/>
        <v>0.570655680703133-0.240215645656084i</v>
      </c>
      <c r="AC1974" t="str">
        <f t="shared" si="1007"/>
        <v>0.867385120919506-0.771745080025842i</v>
      </c>
      <c r="AD1974" t="str">
        <f t="shared" si="1008"/>
        <v>0.504740378551637+0.172144131344143i</v>
      </c>
      <c r="AE1974" t="str">
        <f t="shared" si="1009"/>
        <v>-0.00452706170897714-0.00192228846986378i</v>
      </c>
      <c r="AF1974" t="str">
        <f t="shared" si="1010"/>
        <v>-4.04869118486714-0.505085815445924i</v>
      </c>
      <c r="AG1974" t="str">
        <f t="shared" si="1011"/>
        <v>1.00832286304587-0.0236433796020757i</v>
      </c>
      <c r="AH1974" t="str">
        <f t="shared" si="1012"/>
        <v>0.0169709909655348+0.0103841329031803i</v>
      </c>
      <c r="AI1974">
        <f t="shared" si="1013"/>
        <v>-34.024751100841797</v>
      </c>
      <c r="AJ1974">
        <f t="shared" si="1014"/>
        <v>31.461440713168365</v>
      </c>
      <c r="AK1974"/>
      <c r="AL1974"/>
      <c r="AM1974"/>
      <c r="AN1974"/>
    </row>
    <row r="1975" spans="1:40" x14ac:dyDescent="0.35">
      <c r="A1975"/>
      <c r="B1975">
        <f t="shared" si="1015"/>
        <v>184100</v>
      </c>
      <c r="C1975" s="237" t="str">
        <f t="shared" si="983"/>
        <v>-6.24109426950249E-07+0.0036818371498491i</v>
      </c>
      <c r="D1975" s="208" t="str">
        <f t="shared" si="984"/>
        <v>-1.6487503045522+0.0282274181488431i</v>
      </c>
      <c r="E1975" t="str">
        <f t="shared" si="985"/>
        <v>36500</v>
      </c>
      <c r="F1975" t="str">
        <f t="shared" si="986"/>
        <v>0.21505376344086</v>
      </c>
      <c r="G1975" t="str">
        <f t="shared" si="981"/>
        <v>0.21505376344086</v>
      </c>
      <c r="H1975" t="str">
        <f t="shared" si="987"/>
        <v>2.40007245182691+0.533070476321296i</v>
      </c>
      <c r="I1975" t="str">
        <f t="shared" si="988"/>
        <v>722.959009407351i</v>
      </c>
      <c r="J1975" t="str">
        <f t="shared" si="982"/>
        <v>-706.485745557819+158.160296570027i</v>
      </c>
      <c r="K1975" t="str">
        <f t="shared" si="989"/>
        <v>0.218155668395384-0.974478888674423i</v>
      </c>
      <c r="L1975" t="str">
        <f t="shared" si="990"/>
        <v>0.0677297356869255-0.256835532804543i</v>
      </c>
      <c r="M1975" t="str">
        <f t="shared" si="991"/>
        <v>0.28588540408231-1.23131442147897i</v>
      </c>
      <c r="N1975" t="str">
        <f t="shared" si="992"/>
        <v>-2.29633360250974i</v>
      </c>
      <c r="O1975" t="str">
        <f t="shared" si="993"/>
        <v>-0.66353749749394-0.748143027381449i</v>
      </c>
      <c r="P1975" t="str">
        <f t="shared" si="994"/>
        <v>1.66353749749394+0.748143027381449i</v>
      </c>
      <c r="Q1975" t="str">
        <f t="shared" si="995"/>
        <v>-1.66353749749394+1.54819057512829i</v>
      </c>
      <c r="R1975" t="str">
        <f t="shared" si="996"/>
        <v>-0.311582260865989-0.73970785082097i</v>
      </c>
      <c r="S1975" t="str">
        <f t="shared" si="997"/>
        <v>0.256405065633271i</v>
      </c>
      <c r="T1975" t="str">
        <f t="shared" si="998"/>
        <v>0.189664840039197-0.0798912700475069i</v>
      </c>
      <c r="U1975" t="str">
        <f t="shared" si="999"/>
        <v>0.0000500000000000002-0.000771877391421082i</v>
      </c>
      <c r="V1975" t="str">
        <f t="shared" si="1000"/>
        <v>0.00002-0.00864502678391611i</v>
      </c>
      <c r="W1975" t="str">
        <f t="shared" si="1001"/>
        <v>0.0000422720359569485-0.000708816787446234i</v>
      </c>
      <c r="X1975" t="str">
        <f t="shared" si="1002"/>
        <v>0.0000447735856864707-0.000708508355646963i</v>
      </c>
      <c r="Y1975" t="str">
        <f t="shared" si="1003"/>
        <v>0.009+0.925387532041409i</v>
      </c>
      <c r="Z1975" t="str">
        <f t="shared" si="1004"/>
        <v>-0.00918808766661546-0.000670921676577853i</v>
      </c>
      <c r="AA1975" t="str">
        <f t="shared" si="1005"/>
        <v>0.126927399922102-12.9762346317521i</v>
      </c>
      <c r="AB1975" t="str">
        <f t="shared" si="1006"/>
        <v>0.570542752155105-0.240325961715684i</v>
      </c>
      <c r="AC1975" t="str">
        <f t="shared" si="1007"/>
        <v>0.867193022729771-0.77122320347544i</v>
      </c>
      <c r="AD1975" t="str">
        <f t="shared" si="1008"/>
        <v>0.504983013882284+0.171967084654191i</v>
      </c>
      <c r="AE1975" t="str">
        <f t="shared" si="1009"/>
        <v>-0.00452445175694973-0.00191885269989223i</v>
      </c>
      <c r="AF1975" t="str">
        <f t="shared" si="1010"/>
        <v>-4.04882275637911-0.504843058172453i</v>
      </c>
      <c r="AG1975" t="str">
        <f t="shared" si="1011"/>
        <v>1.00831000474173-0.0236420416724958i</v>
      </c>
      <c r="AH1975" t="str">
        <f t="shared" si="1012"/>
        <v>0.0169638899001209+0.0103681342858633i</v>
      </c>
      <c r="AI1975">
        <f t="shared" si="1013"/>
        <v>-34.031042024954147</v>
      </c>
      <c r="AJ1975">
        <f t="shared" si="1014"/>
        <v>31.432793560232096</v>
      </c>
      <c r="AK1975"/>
      <c r="AL1975"/>
      <c r="AM1975"/>
      <c r="AN1975"/>
    </row>
    <row r="1976" spans="1:40" x14ac:dyDescent="0.35">
      <c r="A1976"/>
      <c r="B1976">
        <f t="shared" si="1015"/>
        <v>184200</v>
      </c>
      <c r="C1976" s="237" t="str">
        <f t="shared" si="983"/>
        <v>-6.23431967668785E-07+0.00367983832414963i</v>
      </c>
      <c r="D1976" s="208" t="str">
        <f t="shared" si="984"/>
        <v>-1.64875029935835+0.0282120938184805i</v>
      </c>
      <c r="E1976" t="str">
        <f t="shared" si="985"/>
        <v>36500</v>
      </c>
      <c r="F1976" t="str">
        <f t="shared" si="986"/>
        <v>0.21505376344086</v>
      </c>
      <c r="G1976" t="str">
        <f t="shared" si="981"/>
        <v>0.21505376344086</v>
      </c>
      <c r="H1976" t="str">
        <f t="shared" si="987"/>
        <v>2.40020382986767+0.532812610614079i</v>
      </c>
      <c r="I1976" t="str">
        <f t="shared" si="988"/>
        <v>723.35170848905i</v>
      </c>
      <c r="J1976" t="str">
        <f t="shared" si="982"/>
        <v>-707.254542833963+158.246206562732i</v>
      </c>
      <c r="K1976" t="str">
        <f t="shared" si="989"/>
        <v>0.217929516581292-0.973998960023266i</v>
      </c>
      <c r="L1976" t="str">
        <f t="shared" si="990"/>
        <v>0.0676609917234214-0.256714218365288i</v>
      </c>
      <c r="M1976" t="str">
        <f t="shared" si="991"/>
        <v>0.285590508304713-1.23071317838855i</v>
      </c>
      <c r="N1976" t="str">
        <f t="shared" si="992"/>
        <v>-2.29758093200594i</v>
      </c>
      <c r="O1976" t="str">
        <f t="shared" si="993"/>
        <v>-0.664470161941396-0.74731479571167i</v>
      </c>
      <c r="P1976" t="str">
        <f t="shared" si="994"/>
        <v>1.6644701619414+0.74731479571167i</v>
      </c>
      <c r="Q1976" t="str">
        <f t="shared" si="995"/>
        <v>-1.6644701619414+1.55026613629427i</v>
      </c>
      <c r="R1976" t="str">
        <f t="shared" si="996"/>
        <v>-0.311556004615473-0.739159852400823i</v>
      </c>
      <c r="S1976" t="str">
        <f t="shared" si="997"/>
        <v>0.256544340519546i</v>
      </c>
      <c r="T1976" t="str">
        <f t="shared" si="998"/>
        <v>0.189627276872694-0.0799279297389811i</v>
      </c>
      <c r="U1976" t="str">
        <f t="shared" si="999"/>
        <v>0.0000499999999999999-0.000771458348320416i</v>
      </c>
      <c r="V1976" t="str">
        <f t="shared" si="1000"/>
        <v>0.00002-0.00864033350118867i</v>
      </c>
      <c r="W1976" t="str">
        <f t="shared" si="1001"/>
        <v>0.0000422720342766139-0.000708432205129112i</v>
      </c>
      <c r="X1976" t="str">
        <f t="shared" si="1002"/>
        <v>0.0000447708605580464-0.000708123950332253i</v>
      </c>
      <c r="Y1976" t="str">
        <f t="shared" si="1003"/>
        <v>0.009+0.925890186865984i</v>
      </c>
      <c r="Z1976" t="str">
        <f t="shared" si="1004"/>
        <v>-0.00917811089634508-0.000670423975506038i</v>
      </c>
      <c r="AA1976" t="str">
        <f t="shared" si="1005"/>
        <v>0.126789386716227-12.9691805537561i</v>
      </c>
      <c r="AB1976" t="str">
        <f t="shared" si="1006"/>
        <v>0.570429756027874-0.240436240042771i</v>
      </c>
      <c r="AC1976" t="str">
        <f t="shared" si="1007"/>
        <v>0.867001274793303-0.770701726097159i</v>
      </c>
      <c r="AD1976" t="str">
        <f t="shared" si="1008"/>
        <v>0.505225469828731+0.171789714678319i</v>
      </c>
      <c r="AE1976" t="str">
        <f t="shared" si="1009"/>
        <v>-0.00452184344628046-0.00191542032017858i</v>
      </c>
      <c r="AF1976" t="str">
        <f t="shared" si="1010"/>
        <v>-4.04895412922602-0.504600516795598i</v>
      </c>
      <c r="AG1976" t="str">
        <f t="shared" si="1011"/>
        <v>1.00829714517698-0.0236406967981086i</v>
      </c>
      <c r="AH1976" t="str">
        <f t="shared" si="1012"/>
        <v>0.0169567896118708+0.0103521505800791i</v>
      </c>
      <c r="AI1976">
        <f t="shared" si="1013"/>
        <v>-34.037331645567079</v>
      </c>
      <c r="AJ1976">
        <f t="shared" si="1014"/>
        <v>31.404140409674177</v>
      </c>
      <c r="AK1976"/>
      <c r="AL1976"/>
      <c r="AM1976"/>
      <c r="AN1976"/>
    </row>
    <row r="1977" spans="1:40" x14ac:dyDescent="0.35">
      <c r="A1977"/>
      <c r="B1977">
        <f t="shared" si="1015"/>
        <v>184300</v>
      </c>
      <c r="C1977" s="237" t="str">
        <f t="shared" si="983"/>
        <v>-6.22755610843283E-07+0.00367784166755003i</v>
      </c>
      <c r="D1977" s="208" t="str">
        <f t="shared" si="984"/>
        <v>-1.64875029417294+0.0281967861178836i</v>
      </c>
      <c r="E1977" t="str">
        <f t="shared" si="985"/>
        <v>36500</v>
      </c>
      <c r="F1977" t="str">
        <f t="shared" si="986"/>
        <v>0.21505376344086</v>
      </c>
      <c r="G1977" t="str">
        <f t="shared" si="981"/>
        <v>0.21505376344086</v>
      </c>
      <c r="H1977" t="str">
        <f t="shared" si="987"/>
        <v>2.40033500962652+0.532554977175757i</v>
      </c>
      <c r="I1977" t="str">
        <f t="shared" si="988"/>
        <v>723.744407570749i</v>
      </c>
      <c r="J1977" t="str">
        <f t="shared" si="982"/>
        <v>-708.023757594374+158.332116555438i</v>
      </c>
      <c r="K1977" t="str">
        <f t="shared" si="989"/>
        <v>0.21770371073561-0.973519477100501i</v>
      </c>
      <c r="L1977" t="str">
        <f t="shared" si="990"/>
        <v>0.0675923499482617-0.256593008656207i</v>
      </c>
      <c r="M1977" t="str">
        <f t="shared" si="991"/>
        <v>0.285296060683872-1.23011248575671i</v>
      </c>
      <c r="N1977" t="str">
        <f t="shared" si="992"/>
        <v>-2.29882826150214i</v>
      </c>
      <c r="O1977" t="str">
        <f t="shared" si="993"/>
        <v>-0.665401792585794-0.746485401346611i</v>
      </c>
      <c r="P1977" t="str">
        <f t="shared" si="994"/>
        <v>1.66540179258579+0.746485401346611i</v>
      </c>
      <c r="Q1977" t="str">
        <f t="shared" si="995"/>
        <v>-1.66540179258579+1.55234286015553i</v>
      </c>
      <c r="R1977" t="str">
        <f t="shared" si="996"/>
        <v>-0.311529727945995-0.738612361128707i</v>
      </c>
      <c r="S1977" t="str">
        <f t="shared" si="997"/>
        <v>0.256683615405821i</v>
      </c>
      <c r="T1977" t="str">
        <f t="shared" si="998"/>
        <v>0.189589691237946-0.0799645768755698i</v>
      </c>
      <c r="U1977" t="str">
        <f t="shared" si="999"/>
        <v>0.0000500000000000001-0.000771039759959962i</v>
      </c>
      <c r="V1977" t="str">
        <f t="shared" si="1000"/>
        <v>0.00002-0.00863564531155155i</v>
      </c>
      <c r="W1977" t="str">
        <f t="shared" si="1001"/>
        <v>0.0000422720325953674-0.000708048040278395i</v>
      </c>
      <c r="X1977" t="str">
        <f t="shared" si="1002"/>
        <v>0.000044768139860612-0.000707739962276148i</v>
      </c>
      <c r="Y1977" t="str">
        <f t="shared" si="1003"/>
        <v>0.009+0.926392841690558i</v>
      </c>
      <c r="Z1977" t="str">
        <f t="shared" si="1004"/>
        <v>-0.00916815037510468-0.000669927031972016i</v>
      </c>
      <c r="AA1977" t="str">
        <f t="shared" si="1005"/>
        <v>0.126651598616453-12.9621341461084i</v>
      </c>
      <c r="AB1977" t="str">
        <f t="shared" si="1006"/>
        <v>0.5703166923125-0.240546480602717i</v>
      </c>
      <c r="AC1977" t="str">
        <f t="shared" si="1007"/>
        <v>0.866809876464776-0.770180647376399i</v>
      </c>
      <c r="AD1977" t="str">
        <f t="shared" si="1008"/>
        <v>0.505467745970972+0.171612021570153i</v>
      </c>
      <c r="AE1977" t="str">
        <f t="shared" si="1009"/>
        <v>-0.00451923677256588-0.00191199132674679i</v>
      </c>
      <c r="AF1977" t="str">
        <f t="shared" si="1010"/>
        <v>-4.04908530379946-0.504358191057873i</v>
      </c>
      <c r="AG1977" t="str">
        <f t="shared" si="1011"/>
        <v>1.00828428436077-0.0236393449704179i</v>
      </c>
      <c r="AH1977" t="str">
        <f t="shared" si="1012"/>
        <v>0.0169496900942518+0.0103361817680049i</v>
      </c>
      <c r="AI1977">
        <f t="shared" si="1013"/>
        <v>-34.043619966407228</v>
      </c>
      <c r="AJ1977">
        <f t="shared" si="1014"/>
        <v>31.375481265227354</v>
      </c>
      <c r="AK1977"/>
      <c r="AL1977"/>
      <c r="AM1977"/>
      <c r="AN1977"/>
    </row>
    <row r="1978" spans="1:40" x14ac:dyDescent="0.35">
      <c r="A1978"/>
      <c r="B1978">
        <f t="shared" si="1015"/>
        <v>184400</v>
      </c>
      <c r="C1978" s="237" t="str">
        <f t="shared" si="983"/>
        <v>-6.22080354082948E-07+0.00367584717652139i</v>
      </c>
      <c r="D1978" s="208" t="str">
        <f t="shared" si="984"/>
        <v>-1.64875028899597+0.0281814950199973i</v>
      </c>
      <c r="E1978" t="str">
        <f t="shared" si="985"/>
        <v>36500</v>
      </c>
      <c r="F1978" t="str">
        <f t="shared" si="986"/>
        <v>0.21505376344086</v>
      </c>
      <c r="G1978" t="str">
        <f t="shared" si="981"/>
        <v>0.21505376344086</v>
      </c>
      <c r="H1978" t="str">
        <f t="shared" si="987"/>
        <v>2.40046599149421+0.532297575722127i</v>
      </c>
      <c r="I1978" t="str">
        <f t="shared" si="988"/>
        <v>724.137106652447i</v>
      </c>
      <c r="J1978" t="str">
        <f t="shared" si="982"/>
        <v>-708.793389839051+158.418026548142i</v>
      </c>
      <c r="K1978" t="str">
        <f t="shared" si="989"/>
        <v>0.217478250164594-0.973040439331466i</v>
      </c>
      <c r="L1978" t="str">
        <f t="shared" si="990"/>
        <v>0.0675238101640223-0.256471903558895i</v>
      </c>
      <c r="M1978" t="str">
        <f t="shared" si="991"/>
        <v>0.285002060328616-1.22951234289036i</v>
      </c>
      <c r="N1978" t="str">
        <f t="shared" si="992"/>
        <v>-2.30007559099835i</v>
      </c>
      <c r="O1978" t="str">
        <f t="shared" si="993"/>
        <v>-0.666332387977683-0.745654845576664i</v>
      </c>
      <c r="P1978" t="str">
        <f t="shared" si="994"/>
        <v>1.66633238797768+0.745654845576664i</v>
      </c>
      <c r="Q1978" t="str">
        <f t="shared" si="995"/>
        <v>-1.66633238797768+1.55442074542169i</v>
      </c>
      <c r="R1978" t="str">
        <f t="shared" si="996"/>
        <v>-0.311503430845928-0.738065376167962i</v>
      </c>
      <c r="S1978" t="str">
        <f t="shared" si="997"/>
        <v>0.256822890292097i</v>
      </c>
      <c r="T1978" t="str">
        <f t="shared" si="998"/>
        <v>0.18955208313198-0.0800012114457556i</v>
      </c>
      <c r="U1978" t="str">
        <f t="shared" si="999"/>
        <v>0.0000499999999999998-0.000770621625599893i</v>
      </c>
      <c r="V1978" t="str">
        <f t="shared" si="1000"/>
        <v>0.00002-0.0086309622067188i</v>
      </c>
      <c r="W1978" t="str">
        <f t="shared" si="1001"/>
        <v>0.0000422720309132081-0.000707664292214895i</v>
      </c>
      <c r="X1978" t="str">
        <f t="shared" si="1002"/>
        <v>0.0000447654235845553-0.00070735639079982i</v>
      </c>
      <c r="Y1978" t="str">
        <f t="shared" si="1003"/>
        <v>0.009+0.926895496515132i</v>
      </c>
      <c r="Z1978" t="str">
        <f t="shared" si="1004"/>
        <v>-0.00915820606761973-0.000669430844270908i</v>
      </c>
      <c r="AA1978" t="str">
        <f t="shared" si="1005"/>
        <v>0.126514035133224-12.9550953962968i</v>
      </c>
      <c r="AB1978" t="str">
        <f t="shared" si="1006"/>
        <v>0.57020356100004-0.240656683360874i</v>
      </c>
      <c r="AC1978" t="str">
        <f t="shared" si="1007"/>
        <v>0.866618827100473-0.769659966799286i</v>
      </c>
      <c r="AD1978" t="str">
        <f t="shared" si="1008"/>
        <v>0.505709841889076+0.171434005483843i</v>
      </c>
      <c r="AE1978" t="str">
        <f t="shared" si="1009"/>
        <v>-0.00451663173141576-0.0019085657156304i</v>
      </c>
      <c r="AF1978" t="str">
        <f t="shared" si="1010"/>
        <v>-4.04921628049018-0.50411608070213i</v>
      </c>
      <c r="AG1978" t="str">
        <f t="shared" si="1011"/>
        <v>1.00827142230226-0.0236379861809493i</v>
      </c>
      <c r="AH1978" t="str">
        <f t="shared" si="1012"/>
        <v>0.0169425913407534+0.0103202278318615i</v>
      </c>
      <c r="AI1978">
        <f t="shared" si="1013"/>
        <v>-34.049906991197389</v>
      </c>
      <c r="AJ1978">
        <f t="shared" si="1014"/>
        <v>31.34681613061521</v>
      </c>
      <c r="AK1978"/>
      <c r="AL1978"/>
      <c r="AM1978"/>
      <c r="AN1978"/>
    </row>
    <row r="1979" spans="1:40" x14ac:dyDescent="0.35">
      <c r="A1979"/>
      <c r="B1979">
        <f t="shared" si="1015"/>
        <v>184500</v>
      </c>
      <c r="C1979" s="237" t="str">
        <f t="shared" si="983"/>
        <v>-6.21406195003451E-07+0.00367385484754243i</v>
      </c>
      <c r="D1979" s="208" t="str">
        <f t="shared" si="984"/>
        <v>-1.64875028382742+0.0281662204978253i</v>
      </c>
      <c r="E1979" t="str">
        <f t="shared" si="985"/>
        <v>36500</v>
      </c>
      <c r="F1979" t="str">
        <f t="shared" si="986"/>
        <v>0.21505376344086</v>
      </c>
      <c r="G1979" t="str">
        <f t="shared" si="981"/>
        <v>0.21505376344086</v>
      </c>
      <c r="H1979" t="str">
        <f t="shared" si="987"/>
        <v>2.40059677586051+0.532040405969378i</v>
      </c>
      <c r="I1979" t="str">
        <f t="shared" si="988"/>
        <v>724.529805734146i</v>
      </c>
      <c r="J1979" t="str">
        <f t="shared" si="982"/>
        <v>-709.563439567995+158.503936540847i</v>
      </c>
      <c r="K1979" t="str">
        <f t="shared" si="989"/>
        <v>0.217253134176211-0.972561846142371i</v>
      </c>
      <c r="L1979" t="str">
        <f t="shared" si="990"/>
        <v>0.0674553721737427-0.256350902955078i</v>
      </c>
      <c r="M1979" t="str">
        <f t="shared" si="991"/>
        <v>0.284708506349954-1.22891274909745i</v>
      </c>
      <c r="N1979" t="str">
        <f t="shared" si="992"/>
        <v>-2.30132292049455i</v>
      </c>
      <c r="O1979" t="str">
        <f t="shared" si="993"/>
        <v>-0.667261946669199-0.744823129694044i</v>
      </c>
      <c r="P1979" t="str">
        <f t="shared" si="994"/>
        <v>1.6672619466692+0.744823129694044i</v>
      </c>
      <c r="Q1979" t="str">
        <f t="shared" si="995"/>
        <v>-1.6672619466692+1.55649979080051i</v>
      </c>
      <c r="R1979" t="str">
        <f t="shared" si="996"/>
        <v>-0.311477113303626-0.737518896683759i</v>
      </c>
      <c r="S1979" t="str">
        <f t="shared" si="997"/>
        <v>0.256962165178372i</v>
      </c>
      <c r="T1979" t="str">
        <f t="shared" si="998"/>
        <v>0.189514452551823-0.0800378334380088i</v>
      </c>
      <c r="U1979" t="str">
        <f t="shared" si="999"/>
        <v>0.00005-0.00077020394450201i</v>
      </c>
      <c r="V1979" t="str">
        <f t="shared" si="1000"/>
        <v>0.00002-0.00862628417842254i</v>
      </c>
      <c r="W1979" t="str">
        <f t="shared" si="1001"/>
        <v>0.0000422720292301371-0.000707280960260923i</v>
      </c>
      <c r="X1979" t="str">
        <f t="shared" si="1002"/>
        <v>0.0000447627117202928-0.000706973235225957i</v>
      </c>
      <c r="Y1979" t="str">
        <f t="shared" si="1003"/>
        <v>0.009+0.927398151339707i</v>
      </c>
      <c r="Z1979" t="str">
        <f t="shared" si="1004"/>
        <v>-0.00914827793871196-0.00066893541070285i</v>
      </c>
      <c r="AA1979" t="str">
        <f t="shared" si="1005"/>
        <v>0.126376695778315-12.9480642918364i</v>
      </c>
      <c r="AB1979" t="str">
        <f t="shared" si="1006"/>
        <v>0.57009036208155-0.24076684828256i</v>
      </c>
      <c r="AC1979" t="str">
        <f t="shared" si="1007"/>
        <v>0.866428126058293-0.769139683852712i</v>
      </c>
      <c r="AD1979" t="str">
        <f t="shared" si="1008"/>
        <v>0.505951757163164+0.171255666574075i</v>
      </c>
      <c r="AE1979" t="str">
        <f t="shared" si="1009"/>
        <v>-0.00451402831845342-0.0019051434828728i</v>
      </c>
      <c r="AF1979" t="str">
        <f t="shared" si="1010"/>
        <v>-4.04934705968793-0.503874185471553i</v>
      </c>
      <c r="AG1979" t="str">
        <f t="shared" si="1011"/>
        <v>1.00825855901062-0.0236366204212495i</v>
      </c>
      <c r="AH1979" t="str">
        <f t="shared" si="1012"/>
        <v>0.0169354933448885+0.0103042887539139i</v>
      </c>
      <c r="AI1979">
        <f t="shared" si="1013"/>
        <v>-34.05619272365594</v>
      </c>
      <c r="AJ1979">
        <f t="shared" si="1014"/>
        <v>31.318145009552097</v>
      </c>
      <c r="AK1979"/>
      <c r="AL1979"/>
      <c r="AM1979"/>
      <c r="AN1979"/>
    </row>
    <row r="1980" spans="1:40" x14ac:dyDescent="0.35">
      <c r="A1980"/>
      <c r="B1980">
        <f t="shared" si="1015"/>
        <v>184600</v>
      </c>
      <c r="C1980" s="237" t="str">
        <f t="shared" si="983"/>
        <v>-6.2073313122695E-07+0.00367186467709959i</v>
      </c>
      <c r="D1980" s="208" t="str">
        <f t="shared" si="984"/>
        <v>-1.64875027866726+0.0281509625244302i</v>
      </c>
      <c r="E1980" t="str">
        <f t="shared" si="985"/>
        <v>36500</v>
      </c>
      <c r="F1980" t="str">
        <f t="shared" si="986"/>
        <v>0.21505376344086</v>
      </c>
      <c r="G1980" t="str">
        <f t="shared" si="981"/>
        <v>0.21505376344086</v>
      </c>
      <c r="H1980" t="str">
        <f t="shared" si="987"/>
        <v>2.40072736311423+0.531783467634084i</v>
      </c>
      <c r="I1980" t="str">
        <f t="shared" si="988"/>
        <v>724.922504815845i</v>
      </c>
      <c r="J1980" t="str">
        <f t="shared" si="982"/>
        <v>-710.333906781204+158.589846533553i</v>
      </c>
      <c r="K1980" t="str">
        <f t="shared" si="989"/>
        <v>0.217028362080129-0.972083696960304i</v>
      </c>
      <c r="L1980" t="str">
        <f t="shared" si="990"/>
        <v>0.0673870357809237-0.256230006726618i</v>
      </c>
      <c r="M1980" t="str">
        <f t="shared" si="991"/>
        <v>0.284415397861053-1.22831370368692i</v>
      </c>
      <c r="N1980" t="str">
        <f t="shared" si="992"/>
        <v>-2.30257024999075i</v>
      </c>
      <c r="O1980" t="str">
        <f t="shared" si="993"/>
        <v>-0.668190467214113-0.743990254992756i</v>
      </c>
      <c r="P1980" t="str">
        <f t="shared" si="994"/>
        <v>1.66819046721411+0.743990254992756i</v>
      </c>
      <c r="Q1980" t="str">
        <f t="shared" si="995"/>
        <v>-1.66819046721411+1.55857999499799i</v>
      </c>
      <c r="R1980" t="str">
        <f t="shared" si="996"/>
        <v>-0.311450775307428-0.736972921843063i</v>
      </c>
      <c r="S1980" t="str">
        <f t="shared" si="997"/>
        <v>0.257101440064649i</v>
      </c>
      <c r="T1980" t="str">
        <f t="shared" si="998"/>
        <v>0.189476799494504-0.0800744428407912i</v>
      </c>
      <c r="U1980" t="str">
        <f t="shared" si="999"/>
        <v>0.0000500000000000002-0.000769786715929693i</v>
      </c>
      <c r="V1980" t="str">
        <f t="shared" si="1000"/>
        <v>0.00002-0.00862161121841254i</v>
      </c>
      <c r="W1980" t="str">
        <f t="shared" si="1001"/>
        <v>0.0000422720275461538-0.000706898043740237i</v>
      </c>
      <c r="X1980" t="str">
        <f t="shared" si="1002"/>
        <v>0.0000447600042582649-0.000706590494878679i</v>
      </c>
      <c r="Y1980" t="str">
        <f t="shared" si="1003"/>
        <v>0.009+0.927900806164281i</v>
      </c>
      <c r="Z1980" t="str">
        <f t="shared" si="1004"/>
        <v>-0.00913836595329798-0.000668440729572917i</v>
      </c>
      <c r="AA1980" t="str">
        <f t="shared" si="1005"/>
        <v>0.12623958006483-12.9410408202693i</v>
      </c>
      <c r="AB1980" t="str">
        <f t="shared" si="1006"/>
        <v>0.569977095548094-0.240876975333066i</v>
      </c>
      <c r="AC1980" t="str">
        <f t="shared" si="1007"/>
        <v>0.866237772697737-0.768619798024314i</v>
      </c>
      <c r="AD1980" t="str">
        <f t="shared" si="1008"/>
        <v>0.506193491373425+0.171077004996074i</v>
      </c>
      <c r="AE1980" t="str">
        <f t="shared" si="1009"/>
        <v>-0.00451142652931523-0.00190172462452703i</v>
      </c>
      <c r="AF1980" t="str">
        <f t="shared" si="1010"/>
        <v>-4.04947764178149-0.503632505109654i</v>
      </c>
      <c r="AG1980" t="str">
        <f t="shared" si="1011"/>
        <v>1.00824569449502-0.0236352476828862i</v>
      </c>
      <c r="AH1980" t="str">
        <f t="shared" si="1012"/>
        <v>0.0169283961001911+0.0102883645164705i</v>
      </c>
      <c r="AI1980">
        <f t="shared" si="1013"/>
        <v>-34.062477167497818</v>
      </c>
      <c r="AJ1980">
        <f t="shared" si="1014"/>
        <v>31.289467905744772</v>
      </c>
      <c r="AK1980"/>
      <c r="AL1980"/>
      <c r="AM1980"/>
      <c r="AN1980"/>
    </row>
    <row r="1981" spans="1:40" x14ac:dyDescent="0.35">
      <c r="A1981"/>
      <c r="B1981">
        <f t="shared" si="1015"/>
        <v>184700</v>
      </c>
      <c r="C1981" s="237" t="str">
        <f t="shared" si="983"/>
        <v>-6.20061160382009E-07+0.00366987666168682i</v>
      </c>
      <c r="D1981" s="208" t="str">
        <f t="shared" si="984"/>
        <v>-1.64875027351549+0.0281357210729323i</v>
      </c>
      <c r="E1981" t="str">
        <f t="shared" si="985"/>
        <v>36500</v>
      </c>
      <c r="F1981" t="str">
        <f t="shared" si="986"/>
        <v>0.21505376344086</v>
      </c>
      <c r="G1981" t="str">
        <f t="shared" si="981"/>
        <v>0.21505376344086</v>
      </c>
      <c r="H1981" t="str">
        <f t="shared" si="987"/>
        <v>2.4008577536433+0.531526760433216i</v>
      </c>
      <c r="I1981" t="str">
        <f t="shared" si="988"/>
        <v>725.315203897544i</v>
      </c>
      <c r="J1981" t="str">
        <f t="shared" si="982"/>
        <v>-711.10479147868+158.675756526258i</v>
      </c>
      <c r="K1981" t="str">
        <f t="shared" si="989"/>
        <v>0.216803933187709-0.971605991213224i</v>
      </c>
      <c r="L1981" t="str">
        <f t="shared" si="990"/>
        <v>0.067318800789528-0.256109214755512i</v>
      </c>
      <c r="M1981" t="str">
        <f t="shared" si="991"/>
        <v>0.284122733977237-1.22771520596874i</v>
      </c>
      <c r="N1981" t="str">
        <f t="shared" si="992"/>
        <v>-2.30381757948695i</v>
      </c>
      <c r="O1981" t="str">
        <f t="shared" si="993"/>
        <v>-0.669117948167804-0.74315622276861i</v>
      </c>
      <c r="P1981" t="str">
        <f t="shared" si="994"/>
        <v>1.6691179481678+0.74315622276861i</v>
      </c>
      <c r="Q1981" t="str">
        <f t="shared" si="995"/>
        <v>-1.6691179481678+1.56066135671834i</v>
      </c>
      <c r="R1981" t="str">
        <f t="shared" si="996"/>
        <v>-0.311424416845664-0.736427450814644i</v>
      </c>
      <c r="S1981" t="str">
        <f t="shared" si="997"/>
        <v>0.257240714950925i</v>
      </c>
      <c r="T1981" t="str">
        <f t="shared" si="998"/>
        <v>0.189439123957046-0.0801110396425535i</v>
      </c>
      <c r="U1981" t="str">
        <f t="shared" si="999"/>
        <v>0.0000499999999999999-0.000769369939147919i</v>
      </c>
      <c r="V1981" t="str">
        <f t="shared" si="1000"/>
        <v>0.00002-0.0086169433184567i</v>
      </c>
      <c r="W1981" t="str">
        <f t="shared" si="1001"/>
        <v>0.0000422720258612577-0.000706515541978061i</v>
      </c>
      <c r="X1981" t="str">
        <f t="shared" si="1002"/>
        <v>0.0000447573011889382-0.000706208169083591i</v>
      </c>
      <c r="Y1981" t="str">
        <f t="shared" si="1003"/>
        <v>0.009+0.928403460988856i</v>
      </c>
      <c r="Z1981" t="str">
        <f t="shared" si="1004"/>
        <v>-0.00912847007638979-0.000667946799191129i</v>
      </c>
      <c r="AA1981" t="str">
        <f t="shared" si="1005"/>
        <v>0.126102687507193-12.9340249691647i</v>
      </c>
      <c r="AB1981" t="str">
        <f t="shared" si="1006"/>
        <v>0.569863761390715-0.24098706447765i</v>
      </c>
      <c r="AC1981" t="str">
        <f t="shared" si="1007"/>
        <v>0.866047766379902-0.768100308802461i</v>
      </c>
      <c r="AD1981" t="str">
        <f t="shared" si="1008"/>
        <v>0.506435044100106+0.170898020905587i</v>
      </c>
      <c r="AE1981" t="str">
        <f t="shared" si="1009"/>
        <v>-0.00450882635965096-0.00189830913665577i</v>
      </c>
      <c r="AF1981" t="str">
        <f t="shared" si="1010"/>
        <v>-4.04960802715879-0.503391039360284i</v>
      </c>
      <c r="AG1981" t="str">
        <f t="shared" si="1011"/>
        <v>1.00823282876465-0.0236338679574483i</v>
      </c>
      <c r="AH1981" t="str">
        <f t="shared" si="1012"/>
        <v>0.0169212996002187+0.0102724551018834i</v>
      </c>
      <c r="AI1981">
        <f t="shared" si="1013"/>
        <v>-34.068760326433491</v>
      </c>
      <c r="AJ1981">
        <f t="shared" si="1014"/>
        <v>31.260784822889836</v>
      </c>
      <c r="AK1981"/>
      <c r="AL1981"/>
      <c r="AM1981"/>
      <c r="AN1981"/>
    </row>
    <row r="1982" spans="1:40" x14ac:dyDescent="0.35">
      <c r="A1982"/>
      <c r="B1982">
        <f t="shared" si="1015"/>
        <v>184800</v>
      </c>
      <c r="C1982" s="237" t="str">
        <f t="shared" si="983"/>
        <v>-6.19390280103613E-07+0.00366789079780569i</v>
      </c>
      <c r="D1982" s="208" t="str">
        <f t="shared" si="984"/>
        <v>-1.64875026837207+0.0281204961165103i</v>
      </c>
      <c r="E1982" t="str">
        <f t="shared" si="985"/>
        <v>36500</v>
      </c>
      <c r="F1982" t="str">
        <f t="shared" si="986"/>
        <v>0.21505376344086</v>
      </c>
      <c r="G1982" t="str">
        <f t="shared" si="981"/>
        <v>0.21505376344086</v>
      </c>
      <c r="H1982" t="str">
        <f t="shared" si="987"/>
        <v>2.40098794783467+0.531270284084122i</v>
      </c>
      <c r="I1982" t="str">
        <f t="shared" si="988"/>
        <v>725.707902979242i</v>
      </c>
      <c r="J1982" t="str">
        <f t="shared" si="982"/>
        <v>-711.876093660422+158.761666518962i</v>
      </c>
      <c r="K1982" t="str">
        <f t="shared" si="989"/>
        <v>0.216579846812008-0.971128728329961i</v>
      </c>
      <c r="L1982" t="str">
        <f t="shared" si="990"/>
        <v>0.0672506670039779-0.255988526923892i</v>
      </c>
      <c r="M1982" t="str">
        <f t="shared" si="991"/>
        <v>0.283830513815986-1.22711725525385i</v>
      </c>
      <c r="N1982" t="str">
        <f t="shared" si="992"/>
        <v>-2.30506490898316i</v>
      </c>
      <c r="O1982" t="str">
        <f t="shared" si="993"/>
        <v>-0.670044388087277-0.742321034319214i</v>
      </c>
      <c r="P1982" t="str">
        <f t="shared" si="994"/>
        <v>1.67004438808728+0.742321034319214i</v>
      </c>
      <c r="Q1982" t="str">
        <f t="shared" si="995"/>
        <v>-1.67004438808728+1.56274387466395i</v>
      </c>
      <c r="R1982" t="str">
        <f t="shared" si="996"/>
        <v>-0.311398037906663-0.735882482769072i</v>
      </c>
      <c r="S1982" t="str">
        <f t="shared" si="997"/>
        <v>0.2573799898372i</v>
      </c>
      <c r="T1982" t="str">
        <f t="shared" si="998"/>
        <v>0.189401425936477-0.0801476238317409i</v>
      </c>
      <c r="U1982" t="str">
        <f t="shared" si="999"/>
        <v>0.0000500000000000001-0.000768953613423274i</v>
      </c>
      <c r="V1982" t="str">
        <f t="shared" si="1000"/>
        <v>0.00002-0.00861228047034064i</v>
      </c>
      <c r="W1982" t="str">
        <f t="shared" si="1001"/>
        <v>0.0000422720241754497-0.000706133454301099i</v>
      </c>
      <c r="X1982" t="str">
        <f t="shared" si="1002"/>
        <v>0.0000447546025028064-0.000705826257167762i</v>
      </c>
      <c r="Y1982" t="str">
        <f t="shared" si="1003"/>
        <v>0.009+0.92890611581343i</v>
      </c>
      <c r="Z1982" t="str">
        <f t="shared" si="1004"/>
        <v>-0.00911859027309419-0.00066745361787245i</v>
      </c>
      <c r="AA1982" t="str">
        <f t="shared" si="1005"/>
        <v>0.125966017621145-12.9270167261191i</v>
      </c>
      <c r="AB1982" t="str">
        <f t="shared" si="1006"/>
        <v>0.569750359600474-0.241097115681553i</v>
      </c>
      <c r="AC1982" t="str">
        <f t="shared" si="1007"/>
        <v>0.865858106467478-0.767581215676275i</v>
      </c>
      <c r="AD1982" t="str">
        <f t="shared" si="1008"/>
        <v>0.506676414923531+0.170718714458903i</v>
      </c>
      <c r="AE1982" t="str">
        <f t="shared" si="1009"/>
        <v>-0.00450622780512382-0.00189489701533145i</v>
      </c>
      <c r="AF1982" t="str">
        <f t="shared" si="1010"/>
        <v>-4.04973821620674-0.503149787967612i</v>
      </c>
      <c r="AG1982" t="str">
        <f t="shared" si="1011"/>
        <v>1.00821996182869-0.023632481236547i</v>
      </c>
      <c r="AH1982" t="str">
        <f t="shared" si="1012"/>
        <v>0.0169142038385517+0.010256560492549i</v>
      </c>
      <c r="AI1982">
        <f t="shared" si="1013"/>
        <v>-34.075042204169051</v>
      </c>
      <c r="AJ1982">
        <f t="shared" si="1014"/>
        <v>31.232095764676277</v>
      </c>
      <c r="AK1982"/>
      <c r="AL1982"/>
      <c r="AM1982"/>
      <c r="AN1982"/>
    </row>
    <row r="1983" spans="1:40" x14ac:dyDescent="0.35">
      <c r="A1983"/>
      <c r="B1983">
        <f t="shared" si="1015"/>
        <v>184900</v>
      </c>
      <c r="C1983" s="237" t="str">
        <f t="shared" si="983"/>
        <v>-6.18720488033136E-07+0.00366590708196533i</v>
      </c>
      <c r="D1983" s="208" t="str">
        <f t="shared" si="984"/>
        <v>-1.648750263237+0.0281052876284009i</v>
      </c>
      <c r="E1983" t="str">
        <f t="shared" si="985"/>
        <v>36500</v>
      </c>
      <c r="F1983" t="str">
        <f t="shared" si="986"/>
        <v>0.21505376344086</v>
      </c>
      <c r="G1983" t="str">
        <f t="shared" si="981"/>
        <v>0.21505376344086</v>
      </c>
      <c r="H1983" t="str">
        <f t="shared" si="987"/>
        <v>2.40111794607439+0.531014038304557i</v>
      </c>
      <c r="I1983" t="str">
        <f t="shared" si="988"/>
        <v>726.100602060941i</v>
      </c>
      <c r="J1983" t="str">
        <f t="shared" si="982"/>
        <v>-712.64781332643+158.847576511668i</v>
      </c>
      <c r="K1983" t="str">
        <f t="shared" si="989"/>
        <v>0.216356102267777-0.970651907740218i</v>
      </c>
      <c r="L1983" t="str">
        <f t="shared" si="990"/>
        <v>0.0671826342291533-0.255867943114021i</v>
      </c>
      <c r="M1983" t="str">
        <f t="shared" si="991"/>
        <v>0.28353873649693-1.22651985085424i</v>
      </c>
      <c r="N1983" t="str">
        <f t="shared" si="992"/>
        <v>-2.30631223847936i</v>
      </c>
      <c r="O1983" t="str">
        <f t="shared" si="993"/>
        <v>-0.670969785531132-0.741484690943991i</v>
      </c>
      <c r="P1983" t="str">
        <f t="shared" si="994"/>
        <v>1.67096978553113+0.741484690943991i</v>
      </c>
      <c r="Q1983" t="str">
        <f t="shared" si="995"/>
        <v>-1.67096978553113+1.56482754753537i</v>
      </c>
      <c r="R1983" t="str">
        <f t="shared" si="996"/>
        <v>-0.311371638478727-0.735338016878723i</v>
      </c>
      <c r="S1983" t="str">
        <f t="shared" si="997"/>
        <v>0.257519264723476i</v>
      </c>
      <c r="T1983" t="str">
        <f t="shared" si="998"/>
        <v>0.189363705429828-0.0801841953967858i</v>
      </c>
      <c r="U1983" t="str">
        <f t="shared" si="999"/>
        <v>0.0000499999999999998-0.000768537738023907i</v>
      </c>
      <c r="V1983" t="str">
        <f t="shared" si="1000"/>
        <v>0.00002-0.00860762266586775i</v>
      </c>
      <c r="W1983" t="str">
        <f t="shared" si="1001"/>
        <v>0.0000422720224887292-0.000705751780037485i</v>
      </c>
      <c r="X1983" t="str">
        <f t="shared" si="1002"/>
        <v>0.0000447519081903871-0.000705444758459686i</v>
      </c>
      <c r="Y1983" t="str">
        <f t="shared" si="1003"/>
        <v>0.009+0.929408770638004i</v>
      </c>
      <c r="Z1983" t="str">
        <f t="shared" si="1004"/>
        <v>-0.009108726508612-0.000666961183936728i</v>
      </c>
      <c r="AA1983" t="str">
        <f t="shared" si="1005"/>
        <v>0.125829569923744-12.9200160787554i</v>
      </c>
      <c r="AB1983" t="str">
        <f t="shared" si="1006"/>
        <v>0.569636890168439-0.241207128909978i</v>
      </c>
      <c r="AC1983" t="str">
        <f t="shared" si="1007"/>
        <v>0.865668792324754-0.767062518135654i</v>
      </c>
      <c r="AD1983" t="str">
        <f t="shared" si="1008"/>
        <v>0.506917603424074+0.170539085812857i</v>
      </c>
      <c r="AE1983" t="str">
        <f t="shared" si="1009"/>
        <v>-0.0045036308614097-0.00189148825663612i</v>
      </c>
      <c r="AF1983" t="str">
        <f t="shared" si="1010"/>
        <v>-4.04986820931139-0.502908750676156i</v>
      </c>
      <c r="AG1983" t="str">
        <f t="shared" si="1011"/>
        <v>1.00820709369632-0.023631087511813i</v>
      </c>
      <c r="AH1983" t="str">
        <f t="shared" si="1012"/>
        <v>0.016907108808791+0.0102406806709066i</v>
      </c>
      <c r="AI1983">
        <f t="shared" si="1013"/>
        <v>-34.081322804407378</v>
      </c>
      <c r="AJ1983">
        <f t="shared" si="1014"/>
        <v>31.203400734785912</v>
      </c>
      <c r="AK1983"/>
      <c r="AL1983"/>
      <c r="AM1983"/>
      <c r="AN1983"/>
    </row>
    <row r="1984" spans="1:40" x14ac:dyDescent="0.35">
      <c r="A1984"/>
      <c r="B1984">
        <f t="shared" si="1015"/>
        <v>185000</v>
      </c>
      <c r="C1984" s="237" t="str">
        <f t="shared" si="983"/>
        <v>-6.1805178181835E-07+0.00366392551068248i</v>
      </c>
      <c r="D1984" s="208" t="str">
        <f t="shared" si="984"/>
        <v>-1.64875025811026+0.028090095581899i</v>
      </c>
      <c r="E1984" t="str">
        <f t="shared" si="985"/>
        <v>36500</v>
      </c>
      <c r="F1984" t="str">
        <f t="shared" si="986"/>
        <v>0.21505376344086</v>
      </c>
      <c r="G1984" t="str">
        <f t="shared" si="981"/>
        <v>0.21505376344086</v>
      </c>
      <c r="H1984" t="str">
        <f t="shared" si="987"/>
        <v>2.40124774874757+0.530758022812653i</v>
      </c>
      <c r="I1984" t="str">
        <f t="shared" si="988"/>
        <v>726.49330114264i</v>
      </c>
      <c r="J1984" t="str">
        <f t="shared" si="982"/>
        <v>-713.419950476704+158.933486504373i</v>
      </c>
      <c r="K1984" t="str">
        <f t="shared" si="989"/>
        <v>0.216132698871439-0.970175528874565i</v>
      </c>
      <c r="L1984" t="str">
        <f t="shared" si="990"/>
        <v>0.0671147022703924-0.255747463208303i</v>
      </c>
      <c r="M1984" t="str">
        <f t="shared" si="991"/>
        <v>0.283247401141831-1.22592299208287i</v>
      </c>
      <c r="N1984" t="str">
        <f t="shared" si="992"/>
        <v>-2.30755956797556i</v>
      </c>
      <c r="O1984" t="str">
        <f t="shared" si="993"/>
        <v>-0.671894139059617-0.740647193944145i</v>
      </c>
      <c r="P1984" t="str">
        <f t="shared" si="994"/>
        <v>1.67189413905962+0.740647193944145i</v>
      </c>
      <c r="Q1984" t="str">
        <f t="shared" si="995"/>
        <v>-1.67189413905962+1.56691237403141i</v>
      </c>
      <c r="R1984" t="str">
        <f t="shared" si="996"/>
        <v>-0.311345218550165-0.734794052317749i</v>
      </c>
      <c r="S1984" t="str">
        <f t="shared" si="997"/>
        <v>0.257658539609751i</v>
      </c>
      <c r="T1984" t="str">
        <f t="shared" si="998"/>
        <v>0.189325962434122-0.0802207543261143i</v>
      </c>
      <c r="U1984" t="str">
        <f t="shared" si="999"/>
        <v>0.00005-0.000768122312219572i</v>
      </c>
      <c r="V1984" t="str">
        <f t="shared" si="1000"/>
        <v>0.00002-0.00860296989685923i</v>
      </c>
      <c r="W1984" t="str">
        <f t="shared" si="1001"/>
        <v>0.0000422720208010968-0.000705370518516832i</v>
      </c>
      <c r="X1984" t="str">
        <f t="shared" si="1002"/>
        <v>0.0000447492182422256-0.000705063672289351i</v>
      </c>
      <c r="Y1984" t="str">
        <f t="shared" si="1003"/>
        <v>0.009+0.929911425462579i</v>
      </c>
      <c r="Z1984" t="str">
        <f t="shared" si="1004"/>
        <v>-0.00909887874823874-0.000666469495708733i</v>
      </c>
      <c r="AA1984" t="str">
        <f t="shared" si="1005"/>
        <v>0.125693343933353-12.9130230147237i</v>
      </c>
      <c r="AB1984" t="str">
        <f t="shared" si="1006"/>
        <v>0.569523353085656-0.241317104128108i</v>
      </c>
      <c r="AC1984" t="str">
        <f t="shared" si="1007"/>
        <v>0.86547982331759-0.766544215671196i</v>
      </c>
      <c r="AD1984" t="str">
        <f t="shared" si="1008"/>
        <v>0.507158609182188+0.170359135124797i</v>
      </c>
      <c r="AE1984" t="str">
        <f t="shared" si="1009"/>
        <v>-0.00450103552419812-0.00188808285666134i</v>
      </c>
      <c r="AF1984" t="str">
        <f t="shared" si="1010"/>
        <v>-4.04999800685783-0.502667927230754i</v>
      </c>
      <c r="AG1984" t="str">
        <f t="shared" si="1011"/>
        <v>1.00819422437674-0.0236296867748996i</v>
      </c>
      <c r="AH1984" t="str">
        <f t="shared" si="1012"/>
        <v>0.0169000145045618+0.0102248156194391i</v>
      </c>
      <c r="AI1984">
        <f t="shared" si="1013"/>
        <v>-34.087602130846484</v>
      </c>
      <c r="AJ1984">
        <f t="shared" si="1014"/>
        <v>31.174699736889565</v>
      </c>
      <c r="AK1984"/>
      <c r="AL1984"/>
      <c r="AM1984"/>
      <c r="AN1984"/>
    </row>
    <row r="1985" spans="1:40" x14ac:dyDescent="0.35">
      <c r="A1985"/>
      <c r="B1985">
        <f t="shared" si="1015"/>
        <v>185100</v>
      </c>
      <c r="C1985" s="237" t="str">
        <f t="shared" si="983"/>
        <v>-6.17384159113353E-07+0.00366194608048134i</v>
      </c>
      <c r="D1985" s="208" t="str">
        <f t="shared" si="984"/>
        <v>-1.64875025299181+0.0280749199503569i</v>
      </c>
      <c r="E1985" t="str">
        <f t="shared" si="985"/>
        <v>36500</v>
      </c>
      <c r="F1985" t="str">
        <f t="shared" si="986"/>
        <v>0.21505376344086</v>
      </c>
      <c r="G1985" t="str">
        <f t="shared" si="981"/>
        <v>0.21505376344086</v>
      </c>
      <c r="H1985" t="str">
        <f t="shared" si="987"/>
        <v>2.40137735623836+0.530502237326918i</v>
      </c>
      <c r="I1985" t="str">
        <f t="shared" si="988"/>
        <v>726.886000224338i</v>
      </c>
      <c r="J1985" t="str">
        <f t="shared" si="982"/>
        <v>-714.192505111244+159.019396497078i</v>
      </c>
      <c r="K1985" t="str">
        <f t="shared" si="989"/>
        <v>0.215909635941102-0.969699591164439i</v>
      </c>
      <c r="L1985" t="str">
        <f t="shared" si="990"/>
        <v>0.0670468709334884-0.25562708708927i</v>
      </c>
      <c r="M1985" t="str">
        <f t="shared" si="991"/>
        <v>0.28295650687459-1.22532667825371i</v>
      </c>
      <c r="N1985" t="str">
        <f t="shared" si="992"/>
        <v>-2.30880689747177i</v>
      </c>
      <c r="O1985" t="str">
        <f t="shared" si="993"/>
        <v>-0.6728174472346-0.739808544622672i</v>
      </c>
      <c r="P1985" t="str">
        <f t="shared" si="994"/>
        <v>1.6728174472346+0.739808544622672i</v>
      </c>
      <c r="Q1985" t="str">
        <f t="shared" si="995"/>
        <v>-1.6728174472346+1.5689983528491i</v>
      </c>
      <c r="R1985" t="str">
        <f t="shared" si="996"/>
        <v>-0.31131877810925-0.734250588262082i</v>
      </c>
      <c r="S1985" t="str">
        <f t="shared" si="997"/>
        <v>0.257797814496027i</v>
      </c>
      <c r="T1985" t="str">
        <f t="shared" si="998"/>
        <v>0.189288196946387-0.0802573006081382i</v>
      </c>
      <c r="U1985" t="str">
        <f t="shared" si="999"/>
        <v>0.0000500000000000001-0.000767707335281585i</v>
      </c>
      <c r="V1985" t="str">
        <f t="shared" si="1000"/>
        <v>0.00002-0.00859832215515373i</v>
      </c>
      <c r="W1985" t="str">
        <f t="shared" si="1001"/>
        <v>0.0000422720191125519-0.000704989669070183i</v>
      </c>
      <c r="X1985" t="str">
        <f t="shared" si="1002"/>
        <v>0.0000447465326488903-0.000704682997988166i</v>
      </c>
      <c r="Y1985" t="str">
        <f t="shared" si="1003"/>
        <v>0.009+0.930414080287153i</v>
      </c>
      <c r="Z1985" t="str">
        <f t="shared" si="1004"/>
        <v>-0.00908904695736349-0.000665978551518074i</v>
      </c>
      <c r="AA1985" t="str">
        <f t="shared" si="1005"/>
        <v>0.125557339169644-12.9060375217009i</v>
      </c>
      <c r="AB1985" t="str">
        <f t="shared" si="1006"/>
        <v>0.569409748343183-0.241427041301084i</v>
      </c>
      <c r="AC1985" t="str">
        <f t="shared" si="1007"/>
        <v>0.865291198813448-0.766026307774256i</v>
      </c>
      <c r="AD1985" t="str">
        <f t="shared" si="1008"/>
        <v>0.507399431778381+0.170178862552619i</v>
      </c>
      <c r="AE1985" t="str">
        <f t="shared" si="1009"/>
        <v>-0.00449844178919147-0.00188468081150832i</v>
      </c>
      <c r="AF1985" t="str">
        <f t="shared" si="1010"/>
        <v>-4.05012760923017-0.502427317376561i</v>
      </c>
      <c r="AG1985" t="str">
        <f t="shared" si="1011"/>
        <v>1.00818135387916-0.0236282790174804i</v>
      </c>
      <c r="AH1985" t="str">
        <f t="shared" si="1012"/>
        <v>0.0168929209195101+0.0102089653206722i</v>
      </c>
      <c r="AI1985">
        <f t="shared" si="1013"/>
        <v>-34.093880187181014</v>
      </c>
      <c r="AJ1985">
        <f t="shared" si="1014"/>
        <v>31.145992774650633</v>
      </c>
      <c r="AK1985"/>
      <c r="AL1985"/>
      <c r="AM1985"/>
      <c r="AN1985"/>
    </row>
    <row r="1986" spans="1:40" x14ac:dyDescent="0.35">
      <c r="A1986"/>
      <c r="B1986">
        <f t="shared" si="1015"/>
        <v>185200</v>
      </c>
      <c r="C1986" s="237" t="str">
        <f t="shared" si="983"/>
        <v>-6.16717617578582E-07+0.00365996878789361i</v>
      </c>
      <c r="D1986" s="208" t="str">
        <f t="shared" si="984"/>
        <v>-1.64875024788167+0.0280597607071844i</v>
      </c>
      <c r="E1986" t="str">
        <f t="shared" si="985"/>
        <v>36500</v>
      </c>
      <c r="F1986" t="str">
        <f t="shared" si="986"/>
        <v>0.21505376344086</v>
      </c>
      <c r="G1986" t="str">
        <f t="shared" si="981"/>
        <v>0.21505376344086</v>
      </c>
      <c r="H1986" t="str">
        <f t="shared" si="987"/>
        <v>2.40150676893009+0.530246681566284i</v>
      </c>
      <c r="I1986" t="str">
        <f t="shared" si="988"/>
        <v>727.278699306037i</v>
      </c>
      <c r="J1986" t="str">
        <f t="shared" si="982"/>
        <v>-714.965477230051+159.105306489783i</v>
      </c>
      <c r="K1986" t="str">
        <f t="shared" si="989"/>
        <v>0.215686912796545-0.969224094042147i</v>
      </c>
      <c r="L1986" t="str">
        <f t="shared" si="990"/>
        <v>0.0669791400246898-0.255506814639594i</v>
      </c>
      <c r="M1986" t="str">
        <f t="shared" si="991"/>
        <v>0.282666052821235-1.22473090868174i</v>
      </c>
      <c r="N1986" t="str">
        <f t="shared" si="992"/>
        <v>-2.31005422696797i</v>
      </c>
      <c r="O1986" t="str">
        <f t="shared" si="993"/>
        <v>-0.673739708619556-0.738968744284382i</v>
      </c>
      <c r="P1986" t="str">
        <f t="shared" si="994"/>
        <v>1.67373970861956+0.738968744284382i</v>
      </c>
      <c r="Q1986" t="str">
        <f t="shared" si="995"/>
        <v>-1.67373970861956+1.57108548268359i</v>
      </c>
      <c r="R1986" t="str">
        <f t="shared" si="996"/>
        <v>-0.311292317144274-0.733707623889456i</v>
      </c>
      <c r="S1986" t="str">
        <f t="shared" si="997"/>
        <v>0.257937089382302i</v>
      </c>
      <c r="T1986" t="str">
        <f t="shared" si="998"/>
        <v>0.189250408963651-0.0802938342312665i</v>
      </c>
      <c r="U1986" t="str">
        <f t="shared" si="999"/>
        <v>0.0000499999999999999-0.000767292806482833i</v>
      </c>
      <c r="V1986" t="str">
        <f t="shared" si="1000"/>
        <v>0.00002-0.00859367943260773i</v>
      </c>
      <c r="W1986" t="str">
        <f t="shared" si="1001"/>
        <v>0.0000422720174230945-0.000704609231030025i</v>
      </c>
      <c r="X1986" t="str">
        <f t="shared" si="1002"/>
        <v>0.0000447438514009769-0.000704302734888979i</v>
      </c>
      <c r="Y1986" t="str">
        <f t="shared" si="1003"/>
        <v>0.009+0.930916735111728i</v>
      </c>
      <c r="Z1986" t="str">
        <f t="shared" si="1004"/>
        <v>-0.00907923110146867-0.000665488349699242i</v>
      </c>
      <c r="AA1986" t="str">
        <f t="shared" si="1005"/>
        <v>0.125421555153587-12.8990595873904i</v>
      </c>
      <c r="AB1986" t="str">
        <f t="shared" si="1006"/>
        <v>0.569296075932081-0.24153694039404i</v>
      </c>
      <c r="AC1986" t="str">
        <f t="shared" si="1007"/>
        <v>0.86510291818134-0.765508793936948i</v>
      </c>
      <c r="AD1986" t="str">
        <f t="shared" si="1008"/>
        <v>0.507640070793241+0.169998268254753i</v>
      </c>
      <c r="AE1986" t="str">
        <f t="shared" si="1009"/>
        <v>-0.00449584965210518-0.00188128211728777i</v>
      </c>
      <c r="AF1986" t="str">
        <f t="shared" si="1010"/>
        <v>-4.05025701681176-0.5021869208591i</v>
      </c>
      <c r="AG1986" t="str">
        <f t="shared" si="1011"/>
        <v>1.00816848221277-0.0236268642312508i</v>
      </c>
      <c r="AH1986" t="str">
        <f t="shared" si="1012"/>
        <v>0.0168858280473051+0.0101931297571754i</v>
      </c>
      <c r="AI1986">
        <f t="shared" si="1013"/>
        <v>-34.100156977101065</v>
      </c>
      <c r="AJ1986">
        <f t="shared" si="1014"/>
        <v>31.117279851724124</v>
      </c>
      <c r="AK1986"/>
      <c r="AL1986"/>
      <c r="AM1986"/>
      <c r="AN1986"/>
    </row>
    <row r="1987" spans="1:40" x14ac:dyDescent="0.35">
      <c r="A1987"/>
      <c r="B1987">
        <f t="shared" si="1015"/>
        <v>185300</v>
      </c>
      <c r="C1987" s="237" t="str">
        <f t="shared" si="983"/>
        <v>-6.16052154880787E-07+0.00365799362945853i</v>
      </c>
      <c r="D1987" s="208" t="str">
        <f t="shared" si="984"/>
        <v>-1.64875024277978+0.0280446178258487i</v>
      </c>
      <c r="E1987" t="str">
        <f t="shared" si="985"/>
        <v>36500</v>
      </c>
      <c r="F1987" t="str">
        <f t="shared" si="986"/>
        <v>0.21505376344086</v>
      </c>
      <c r="G1987" t="str">
        <f t="shared" si="981"/>
        <v>0.21505376344086</v>
      </c>
      <c r="H1987" t="str">
        <f t="shared" si="987"/>
        <v>2.40163598720504+0.529991355250028i</v>
      </c>
      <c r="I1987" t="str">
        <f t="shared" si="988"/>
        <v>727.671398387736i</v>
      </c>
      <c r="J1987" t="str">
        <f t="shared" si="982"/>
        <v>-715.738866833124+159.191216482488i</v>
      </c>
      <c r="K1987" t="str">
        <f t="shared" si="989"/>
        <v>0.215464528759216-0.968749036940859i</v>
      </c>
      <c r="L1987" t="str">
        <f t="shared" si="990"/>
        <v>0.0669115093506988-0.255386645742078i</v>
      </c>
      <c r="M1987" t="str">
        <f t="shared" si="991"/>
        <v>0.282376038109915-1.22413568268294i</v>
      </c>
      <c r="N1987" t="str">
        <f t="shared" si="992"/>
        <v>-2.31130155646417i</v>
      </c>
      <c r="O1987" t="str">
        <f t="shared" si="993"/>
        <v>-0.674660921779609-0.738127794235855i</v>
      </c>
      <c r="P1987" t="str">
        <f t="shared" si="994"/>
        <v>1.67466092177961+0.738127794235855i</v>
      </c>
      <c r="Q1987" t="str">
        <f t="shared" si="995"/>
        <v>-1.67466092177961+1.57317376222832i</v>
      </c>
      <c r="R1987" t="str">
        <f t="shared" si="996"/>
        <v>-0.311265835643493-0.733165158379359i</v>
      </c>
      <c r="S1987" t="str">
        <f t="shared" si="997"/>
        <v>0.258076364268578i</v>
      </c>
      <c r="T1987" t="str">
        <f t="shared" si="998"/>
        <v>0.189212598482941-0.0803303551838934i</v>
      </c>
      <c r="U1987" t="str">
        <f t="shared" si="999"/>
        <v>0.0000500000000000001-0.000766878725097793i</v>
      </c>
      <c r="V1987" t="str">
        <f t="shared" si="1000"/>
        <v>0.00002-0.00858904172109525i</v>
      </c>
      <c r="W1987" t="str">
        <f t="shared" si="1001"/>
        <v>0.0000422720157327252-0.000704229203730302i</v>
      </c>
      <c r="X1987" t="str">
        <f t="shared" si="1002"/>
        <v>0.0000447411744891058-0.000703922882326095i</v>
      </c>
      <c r="Y1987" t="str">
        <f t="shared" si="1003"/>
        <v>0.009+0.931419389936302i</v>
      </c>
      <c r="Z1987" t="str">
        <f t="shared" si="1004"/>
        <v>-0.00906943114613027-0.000664998888591559i</v>
      </c>
      <c r="AA1987" t="str">
        <f t="shared" si="1005"/>
        <v>0.125285991407451-12.8920891995223i</v>
      </c>
      <c r="AB1987" t="str">
        <f t="shared" si="1006"/>
        <v>0.569182335843405-0.241646801372061i</v>
      </c>
      <c r="AC1987" t="str">
        <f t="shared" si="1007"/>
        <v>0.864914980791871-0.764991673652113i</v>
      </c>
      <c r="AD1987" t="str">
        <f t="shared" si="1008"/>
        <v>0.507880525807411+0.169817352390165i</v>
      </c>
      <c r="AE1987" t="str">
        <f t="shared" si="1009"/>
        <v>-0.00449325910866772-0.00187788677011996i</v>
      </c>
      <c r="AF1987" t="str">
        <f t="shared" si="1010"/>
        <v>-4.05038622998482-0.501946737424179i</v>
      </c>
      <c r="AG1987" t="str">
        <f t="shared" si="1011"/>
        <v>1.0081556093868-0.0236254424079265i</v>
      </c>
      <c r="AH1987" t="str">
        <f t="shared" si="1012"/>
        <v>0.0168787358816366+0.0101773089115605i</v>
      </c>
      <c r="AI1987">
        <f t="shared" si="1013"/>
        <v>-34.106432504293444</v>
      </c>
      <c r="AJ1987">
        <f t="shared" si="1014"/>
        <v>31.088560971757129</v>
      </c>
      <c r="AK1987"/>
      <c r="AL1987"/>
      <c r="AM1987"/>
      <c r="AN1987"/>
    </row>
    <row r="1988" spans="1:40" x14ac:dyDescent="0.35">
      <c r="A1988"/>
      <c r="B1988">
        <f t="shared" si="1015"/>
        <v>185400</v>
      </c>
      <c r="C1988" s="237" t="str">
        <f t="shared" si="983"/>
        <v>-6.15387768692998E-07+0.00365602060172273i</v>
      </c>
      <c r="D1988" s="208" t="str">
        <f t="shared" si="984"/>
        <v>-1.64875023768616+0.0280294912798743i</v>
      </c>
      <c r="E1988" t="str">
        <f t="shared" si="985"/>
        <v>36500</v>
      </c>
      <c r="F1988" t="str">
        <f t="shared" si="986"/>
        <v>0.21505376344086</v>
      </c>
      <c r="G1988" t="str">
        <f t="shared" si="981"/>
        <v>0.21505376344086</v>
      </c>
      <c r="H1988" t="str">
        <f t="shared" si="987"/>
        <v>2.40176501144468+0.529736258097852i</v>
      </c>
      <c r="I1988" t="str">
        <f t="shared" si="988"/>
        <v>728.064097469435i</v>
      </c>
      <c r="J1988" t="str">
        <f t="shared" si="982"/>
        <v>-716.512673920462+159.277126475193i</v>
      </c>
      <c r="K1988" t="str">
        <f t="shared" si="989"/>
        <v>0.215242483152226-0.968274419294609i</v>
      </c>
      <c r="L1988" t="str">
        <f t="shared" si="990"/>
        <v>0.0668439787186689-0.255266580279659i</v>
      </c>
      <c r="M1988" t="str">
        <f t="shared" si="991"/>
        <v>0.282086461870895-1.22354099957427i</v>
      </c>
      <c r="N1988" t="str">
        <f t="shared" si="992"/>
        <v>-2.31254888596038i</v>
      </c>
      <c r="O1988" t="str">
        <f t="shared" si="993"/>
        <v>-0.675581085281516-0.73728569578546i</v>
      </c>
      <c r="P1988" t="str">
        <f t="shared" si="994"/>
        <v>1.67558108528152+0.73728569578546i</v>
      </c>
      <c r="Q1988" t="str">
        <f t="shared" si="995"/>
        <v>-1.67558108528152+1.57526319017492i</v>
      </c>
      <c r="R1988" t="str">
        <f t="shared" si="996"/>
        <v>-0.311239333595171-0.732623190913054i</v>
      </c>
      <c r="S1988" t="str">
        <f t="shared" si="997"/>
        <v>0.258215639154853i</v>
      </c>
      <c r="T1988" t="str">
        <f t="shared" si="998"/>
        <v>0.189174765501282-0.0803668634544076i</v>
      </c>
      <c r="U1988" t="str">
        <f t="shared" si="999"/>
        <v>0.0000499999999999998-0.000766465090402484i</v>
      </c>
      <c r="V1988" t="str">
        <f t="shared" si="1000"/>
        <v>0.00002-0.0085844090125078i</v>
      </c>
      <c r="W1988" t="str">
        <f t="shared" si="1001"/>
        <v>0.0000422720140414433-0.000703849586506377i</v>
      </c>
      <c r="X1988" t="str">
        <f t="shared" si="1002"/>
        <v>0.0000447385019039227-0.000703543439635251i</v>
      </c>
      <c r="Y1988" t="str">
        <f t="shared" si="1003"/>
        <v>0.009+0.931922044760876i</v>
      </c>
      <c r="Z1988" t="str">
        <f t="shared" si="1004"/>
        <v>-0.00905964705701705-0.000664510166539171i</v>
      </c>
      <c r="AA1988" t="str">
        <f t="shared" si="1005"/>
        <v>0.125150647454794-12.8851263458534i</v>
      </c>
      <c r="AB1988" t="str">
        <f t="shared" si="1006"/>
        <v>0.569068528068209-0.241756624200221i</v>
      </c>
      <c r="AC1988" t="str">
        <f t="shared" si="1007"/>
        <v>0.8647273860172-0.764474946413327i</v>
      </c>
      <c r="AD1988" t="str">
        <f t="shared" si="1008"/>
        <v>0.508120796401615+0.169636115118346i</v>
      </c>
      <c r="AE1988" t="str">
        <f t="shared" si="1009"/>
        <v>-0.00449067015462071-0.00187449476613458i</v>
      </c>
      <c r="AF1988" t="str">
        <f t="shared" si="1010"/>
        <v>-4.05051524913084-0.501706766817978i</v>
      </c>
      <c r="AG1988" t="str">
        <f t="shared" si="1011"/>
        <v>1.00814273541044-0.0236240135392451i</v>
      </c>
      <c r="AH1988" t="str">
        <f t="shared" si="1012"/>
        <v>0.0168716444162185+0.010161502766483i</v>
      </c>
      <c r="AI1988">
        <f t="shared" si="1013"/>
        <v>-34.112706772440021</v>
      </c>
      <c r="AJ1988">
        <f t="shared" si="1014"/>
        <v>31.059836138387215</v>
      </c>
      <c r="AK1988"/>
      <c r="AL1988"/>
      <c r="AM1988"/>
      <c r="AN1988"/>
    </row>
    <row r="1989" spans="1:40" x14ac:dyDescent="0.35">
      <c r="A1989"/>
      <c r="B1989">
        <f t="shared" si="1015"/>
        <v>185500</v>
      </c>
      <c r="C1989" s="237" t="str">
        <f t="shared" si="983"/>
        <v>-6.14724456694545E-07+0.00365404970124041i</v>
      </c>
      <c r="D1989" s="208" t="str">
        <f t="shared" si="984"/>
        <v>-1.64875023260076+0.0280143810428432i</v>
      </c>
      <c r="E1989" t="str">
        <f t="shared" si="985"/>
        <v>36500</v>
      </c>
      <c r="F1989" t="str">
        <f t="shared" si="986"/>
        <v>0.21505376344086</v>
      </c>
      <c r="G1989" t="str">
        <f t="shared" ref="G1989:G2052" si="1016">IF($C$11=$C$7,$C$24,F1989)</f>
        <v>0.21505376344086</v>
      </c>
      <c r="H1989" t="str">
        <f t="shared" si="987"/>
        <v>2.40189384202949+0.529481389829809i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0.0667765479362057-0.255146618135413i</v>
      </c>
      <c r="M1989" t="str">
        <f t="shared" si="991"/>
        <v>0.281797323236553-1.2229468586737i</v>
      </c>
      <c r="N1989" t="str">
        <f t="shared" si="992"/>
        <v>-2.31379621545658i</v>
      </c>
      <c r="O1989" t="str">
        <f t="shared" si="993"/>
        <v>-0.676500197693642-0.736442450243374i</v>
      </c>
      <c r="P1989" t="str">
        <f t="shared" si="994"/>
        <v>1.67650019769364+0.736442450243374i</v>
      </c>
      <c r="Q1989" t="str">
        <f t="shared" si="995"/>
        <v>-1.67650019769364+1.57735376521321i</v>
      </c>
      <c r="R1989" t="str">
        <f t="shared" si="996"/>
        <v>-0.31121281098754-0.73208172067358i</v>
      </c>
      <c r="S1989" t="str">
        <f t="shared" si="997"/>
        <v>0.258354914041129i</v>
      </c>
      <c r="T1989" t="str">
        <f t="shared" si="998"/>
        <v>0.189136910015705-0.080403359031184i</v>
      </c>
      <c r="U1989" t="str">
        <f t="shared" si="999"/>
        <v>0.00005-0.000766051901674506i</v>
      </c>
      <c r="V1989" t="str">
        <f t="shared" si="1000"/>
        <v>0.00002-0.00857978129875449i</v>
      </c>
      <c r="W1989" t="str">
        <f t="shared" si="1001"/>
        <v>0.0000422720123492495-0.000703470378695064i</v>
      </c>
      <c r="X1989" t="str">
        <f t="shared" si="1002"/>
        <v>0.0000447358336360988-0.000703164406153617i</v>
      </c>
      <c r="Y1989" t="str">
        <f t="shared" si="1003"/>
        <v>0.009+0.932424699585451i</v>
      </c>
      <c r="Z1989" t="str">
        <f t="shared" si="1004"/>
        <v>-0.00904987879989047-0.000664022181891032i</v>
      </c>
      <c r="AA1989" t="str">
        <f t="shared" si="1005"/>
        <v>0.125015522820467-12.8781710141668i</v>
      </c>
      <c r="AB1989" t="str">
        <f t="shared" si="1006"/>
        <v>0.568954652597558-0.241866408843549i</v>
      </c>
      <c r="AC1989" t="str">
        <f t="shared" si="1007"/>
        <v>0.864540133231068-0.76395861171492i</v>
      </c>
      <c r="AD1989" t="str">
        <f t="shared" si="1008"/>
        <v>0.508360882156633+0.16945455659934i</v>
      </c>
      <c r="AE1989" t="str">
        <f t="shared" si="1009"/>
        <v>-0.00448808278571847-0.00187110610147091i</v>
      </c>
      <c r="AF1989" t="str">
        <f t="shared" si="1010"/>
        <v>-4.05064407463025-0.501467008786966i</v>
      </c>
      <c r="AG1989" t="str">
        <f t="shared" si="1011"/>
        <v>1.00812986029294-0.0236225776169644i</v>
      </c>
      <c r="AH1989" t="str">
        <f t="shared" si="1012"/>
        <v>0.0168645536447848+0.0101457113046403i</v>
      </c>
      <c r="AI1989">
        <f t="shared" si="1013"/>
        <v>-34.118979785219594</v>
      </c>
      <c r="AJ1989">
        <f t="shared" si="1014"/>
        <v>31.031105355244208</v>
      </c>
      <c r="AK1989"/>
      <c r="AL1989"/>
      <c r="AM1989"/>
      <c r="AN1989"/>
    </row>
    <row r="1990" spans="1:40" x14ac:dyDescent="0.35">
      <c r="A1990"/>
      <c r="B1990">
        <f t="shared" si="1015"/>
        <v>185600</v>
      </c>
      <c r="C1990" s="237" t="str">
        <f t="shared" ref="C1990:C2053" si="1018">IMPRODUCT(COMPLEX(-1,0),IMDIV(IMPRODUCT(G1990,COMPLEX($C$100+$C$101,0)),COMPLEX($C$100,2*PI()*B1990*$C$103*$C$102*(2*$C$100+$C$101))))</f>
        <v>-6.14062216570979E-07+0.00365208092457308i</v>
      </c>
      <c r="D1990" s="208" t="str">
        <f t="shared" ref="D1990:D2053" si="1019">IMPRODUCT(COMPLEX($C$106,0),IMSUB(C1990,G1990))</f>
        <v>-1.64875022752359+0.0279992870883936i</v>
      </c>
      <c r="E1990" t="str">
        <f t="shared" ref="E1990:E2053" si="1020">IMDIV(COMPLEX($C$20*10^3,0),COMPLEX(1,2*PI()*B1990*$C$20*1000*$C$29*10^-12))</f>
        <v>36500</v>
      </c>
      <c r="F1990" t="str">
        <f t="shared" ref="F1990:F2053" si="1021">IMDIV(COMPLEX($C$22*1000,0),IMSUM(COMPLEX($C$22*1000,0),E1990))</f>
        <v>0.21505376344086</v>
      </c>
      <c r="G1990" t="str">
        <f t="shared" si="1016"/>
        <v>0.21505376344086</v>
      </c>
      <c r="H1990" t="str">
        <f t="shared" ref="H1990:H2053" si="1022">IMPRODUCT(COMPLEX($C$108,0),IMPRODUCT(COMPLEX(-1,0),D1990),IMDIV(COMPLEX(0,2*PI()*B1990*$C$109*$C$110),COMPLEX(1,2*PI()*B1990*$C$109*$C$110)))</f>
        <v>2.40202247933909+0.52922675016637i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0.0667092168113635-0.255026759192544i</v>
      </c>
      <c r="M1990" t="str">
        <f t="shared" ref="M1990:M2053" si="1026">IMSUM(K1990,L1990)</f>
        <v>0.281508621341362-1.22235325930021i</v>
      </c>
      <c r="N1990" t="str">
        <f t="shared" ref="N1990:N2053" si="1027">COMPLEX(0,-2*PI()*B1990*$C$43)</f>
        <v>-2.31504354495278i</v>
      </c>
      <c r="O1990" t="str">
        <f t="shared" ref="O1990:O2053" si="1028">IMEXP(N1990)</f>
        <v>-0.677418257586012-0.735598058921536i</v>
      </c>
      <c r="P1990" t="str">
        <f t="shared" ref="P1990:P2053" si="1029">IMSUB(COMPLEX(1,0),O1990)</f>
        <v>1.67741825758601+0.735598058921536i</v>
      </c>
      <c r="Q1990" t="str">
        <f t="shared" ref="Q1990:Q2053" si="1030">IMSUM(COMPLEX(0,2*PI()*B1990*$C$43),O1990,COMPLEX(-1,0))</f>
        <v>-1.67741825758601+1.57944548603124i</v>
      </c>
      <c r="R1990" t="str">
        <f t="shared" ref="R1990:R2053" si="1031">IMDIV(P1990,Q1990)</f>
        <v>-0.311186267808845-0.731540746845726i</v>
      </c>
      <c r="S1990" t="str">
        <f t="shared" ref="S1990:S2053" si="1032">IMDIV(COMPLEX(0,2*PI()*B1990*$C$123),COMPLEX($C$124,0))</f>
        <v>0.258494188927404i</v>
      </c>
      <c r="T1990" t="str">
        <f t="shared" ref="T1990:T2053" si="1033">IMPRODUCT(R1990,S1990)</f>
        <v>0.189099032023233-0.0804398419025933i</v>
      </c>
      <c r="U1990" t="str">
        <f t="shared" ref="U1990:U2053" si="1034">IMDIV(COMPLEX(1,2*PI()*B1990*$C$16*10^-3*$C$15*10^-6),COMPLEX(0,2*PI()*B1990*$C$15*10^-6))</f>
        <v>0.0000500000000000001-0.000765639158193003i</v>
      </c>
      <c r="V1990" t="str">
        <f t="shared" ref="V1990:V2053" si="1035">IMSUM(COMPLEX($C$18*10^-3,0),IMDIV(COMPLEX(1,0),COMPLEX(0,2*PI()*B1990*($C$17*1*10^-6))))</f>
        <v>0.00002-0.00857515857176161i</v>
      </c>
      <c r="W1990" t="str">
        <f t="shared" ref="W1990:W2053" si="1036">IMDIV(IMPRODUCT(U1990,V1990),IMSUM(U1990,V1990))</f>
        <v>0.0000422720106561432-0.000703091579634592i</v>
      </c>
      <c r="X1990" t="str">
        <f t="shared" ref="X1990:X2053" si="1037">IMDIV(IMPRODUCT(COMPLEX($C$19,0),W1990),IMSUM(COMPLEX($C$19,0),W1990))</f>
        <v>0.0000447331696763297-0.000702785781219778i</v>
      </c>
      <c r="Y1990" t="str">
        <f t="shared" ref="Y1990:Y2053" si="1038">COMPLEX($C$13*10^-3,2*PI()*B1990*$C$12*0.000001)</f>
        <v>0.009+0.932927354410025i</v>
      </c>
      <c r="Z1990" t="str">
        <f t="shared" ref="Z1990:Z2053" si="1039">IMPRODUCT(COMPLEX($C$6,0),IMDIV(X1990,IMSUM(X1990,Y1990)))</f>
        <v>-0.00904012634060413-0.000663534933000875i</v>
      </c>
      <c r="AA1990" t="str">
        <f t="shared" ref="AA1990:AA2053" si="1040">IMDIV(COMPLEX($C$6,0),IMSUM(X1990,Y1990))</f>
        <v>0.1248806170306-12.8712231922721i</v>
      </c>
      <c r="AB1990" t="str">
        <f t="shared" ref="AB1990:AB2053" si="1041">IMPRODUCT(COMPLEX($C$119,0),T1990)</f>
        <v>0.568840709422499-0.241976155267062i</v>
      </c>
      <c r="AC1990" t="str">
        <f t="shared" ref="AC1990:AC2053" si="1042">IMSUM(COMPLEX(1,0),IMPRODUCT(AB1990,M1990))</f>
        <v>0.864353221808743-0.763442669051949i</v>
      </c>
      <c r="AD1990" t="str">
        <f t="shared" ref="AD1990:AD2053" si="1043">IMDIV(AB1990,AC1990)</f>
        <v>0.508600782653328+0.169272676993711i</v>
      </c>
      <c r="AE1990" t="str">
        <f t="shared" ref="AE1990:AE2053" si="1044">IMPRODUCT(AD1990,AA1990,X1990)</f>
        <v>-0.00448549699772834-0.0018677207722775i</v>
      </c>
      <c r="AF1990" t="str">
        <f t="shared" ref="AF1990:AF2053" si="1045">IMSUB(D1990,H1990)</f>
        <v>-4.05077270686268-0.501227463077976i</v>
      </c>
      <c r="AG1990" t="str">
        <f t="shared" ref="AG1990:AG2053" si="1046">IMSUM(COMPLEX(1,0),IMPRODUCT(AD1990,AA1990,COMPLEX($C$127,0)))</f>
        <v>1.00811698404351-0.023621134632864i</v>
      </c>
      <c r="AH1990" t="str">
        <f t="shared" ref="AH1990:AH2053" si="1047">IMDIV(IMPRODUCT(AE1990,AF1990),AG1990)</f>
        <v>0.0168574635610925+0.0101299345087731i</v>
      </c>
      <c r="AI1990">
        <f t="shared" ref="AI1990:AI2053" si="1048">20*LOG10(IMABS(AH1990))</f>
        <v>-34.125251546306444</v>
      </c>
      <c r="AJ1990">
        <f t="shared" ref="AJ1990:AJ2053" si="1049">IMARGUMENT(AH1990)*180/PI()</f>
        <v>31.002368625949536</v>
      </c>
      <c r="AK1990"/>
      <c r="AL1990"/>
      <c r="AM1990"/>
      <c r="AN1990"/>
    </row>
    <row r="1991" spans="1:40" x14ac:dyDescent="0.35">
      <c r="A1991"/>
      <c r="B1991">
        <f t="shared" si="1015"/>
        <v>185700</v>
      </c>
      <c r="C1991" s="237" t="str">
        <f t="shared" si="1018"/>
        <v>-6.13401046014091E-07+0.0036501142682897i</v>
      </c>
      <c r="D1991" s="208" t="str">
        <f t="shared" si="1019"/>
        <v>-1.64875022245461+0.027984209390221i</v>
      </c>
      <c r="E1991" t="str">
        <f t="shared" si="1020"/>
        <v>36500</v>
      </c>
      <c r="F1991" t="str">
        <f t="shared" si="1021"/>
        <v>0.21505376344086</v>
      </c>
      <c r="G1991" t="str">
        <f t="shared" si="1016"/>
        <v>0.21505376344086</v>
      </c>
      <c r="H1991" t="str">
        <f t="shared" si="1022"/>
        <v>2.40215092375216+0.52897233882837i</v>
      </c>
      <c r="I1991" t="str">
        <f t="shared" si="1023"/>
        <v>729.242194714531i</v>
      </c>
      <c r="J1991" t="str">
        <f t="shared" si="1017"/>
        <v>-718.836600088076+159.534856453308i</v>
      </c>
      <c r="K1991" t="str">
        <f t="shared" si="1024"/>
        <v>0.214578370169258-0.966853197439358i</v>
      </c>
      <c r="L1991" t="str">
        <f t="shared" si="1025"/>
        <v>0.066641985152646-0.254907003334394i</v>
      </c>
      <c r="M1991" t="str">
        <f t="shared" si="1026"/>
        <v>0.281220355321904-1.22176020077375i</v>
      </c>
      <c r="N1991" t="str">
        <f t="shared" si="1027"/>
        <v>-2.31629087444898i</v>
      </c>
      <c r="O1991" t="str">
        <f t="shared" si="1028"/>
        <v>-0.67833526353028-0.734752523133678i</v>
      </c>
      <c r="P1991" t="str">
        <f t="shared" si="1029"/>
        <v>1.67833526353028+0.734752523133678i</v>
      </c>
      <c r="Q1991" t="str">
        <f t="shared" si="1030"/>
        <v>-1.67833526353028+1.5815383513153i</v>
      </c>
      <c r="R1991" t="str">
        <f t="shared" si="1031"/>
        <v>-0.311159704047301-0.731000268616038i</v>
      </c>
      <c r="S1991" t="str">
        <f t="shared" si="1032"/>
        <v>0.25863346381368i</v>
      </c>
      <c r="T1991" t="str">
        <f t="shared" si="1033"/>
        <v>0.189061131520896-0.080476312056993i</v>
      </c>
      <c r="U1991" t="str">
        <f t="shared" si="1034"/>
        <v>0.00005-0.000765226859238668i</v>
      </c>
      <c r="V1991" t="str">
        <f t="shared" si="1035"/>
        <v>0.00002-0.00857054082347309i</v>
      </c>
      <c r="W1991" t="str">
        <f t="shared" si="1036"/>
        <v>0.0000422720089621246-0.000702713188664615i</v>
      </c>
      <c r="X1991" t="str">
        <f t="shared" si="1037"/>
        <v>0.0000447305100153368-0.000702407564173759i</v>
      </c>
      <c r="Y1991" t="str">
        <f t="shared" si="1038"/>
        <v>0.009+0.933430009234599i</v>
      </c>
      <c r="Z1991" t="str">
        <f t="shared" si="1039"/>
        <v>-0.00903038964510385-0.000663048418227215i</v>
      </c>
      <c r="AA1991" t="str">
        <f t="shared" si="1040"/>
        <v>0.124745929612607-12.8642828680052i</v>
      </c>
      <c r="AB1991" t="str">
        <f t="shared" si="1041"/>
        <v>0.568726698534098-0.242085863435736i</v>
      </c>
      <c r="AC1991" t="str">
        <f t="shared" si="1042"/>
        <v>0.864166651127081-0.762927117920219i</v>
      </c>
      <c r="AD1991" t="str">
        <f t="shared" si="1043"/>
        <v>0.508840497472621+0.16909047646257i</v>
      </c>
      <c r="AE1991" t="str">
        <f t="shared" si="1044"/>
        <v>-0.00448291278643045-0.00186433877471244i</v>
      </c>
      <c r="AF1991" t="str">
        <f t="shared" si="1045"/>
        <v>-4.05090114620677-0.500988129438149i</v>
      </c>
      <c r="AG1991" t="str">
        <f t="shared" si="1046"/>
        <v>1.00810410667138-0.0236196845787437i</v>
      </c>
      <c r="AH1991" t="str">
        <f t="shared" si="1047"/>
        <v>0.0168503741589198+0.0101141723616643i</v>
      </c>
      <c r="AI1991">
        <f t="shared" si="1048"/>
        <v>-34.131522059371228</v>
      </c>
      <c r="AJ1991">
        <f t="shared" si="1049"/>
        <v>30.973625954116425</v>
      </c>
      <c r="AK1991"/>
      <c r="AL1991"/>
      <c r="AM1991"/>
      <c r="AN1991"/>
    </row>
    <row r="1992" spans="1:40" x14ac:dyDescent="0.35">
      <c r="A1992"/>
      <c r="B1992">
        <f t="shared" si="1015"/>
        <v>185800</v>
      </c>
      <c r="C1992" s="237" t="str">
        <f t="shared" si="1018"/>
        <v>-6.1274094272187E-07+0.00364814972896659i</v>
      </c>
      <c r="D1992" s="208" t="str">
        <f t="shared" si="1019"/>
        <v>-1.64875021739382+0.0279691479220772i</v>
      </c>
      <c r="E1992" t="str">
        <f t="shared" si="1020"/>
        <v>36500</v>
      </c>
      <c r="F1992" t="str">
        <f t="shared" si="1021"/>
        <v>0.21505376344086</v>
      </c>
      <c r="G1992" t="str">
        <f t="shared" si="1016"/>
        <v>0.21505376344086</v>
      </c>
      <c r="H1992" t="str">
        <f t="shared" si="1022"/>
        <v>2.40227917564649+0.528718155537038i</v>
      </c>
      <c r="I1992" t="str">
        <f t="shared" si="1023"/>
        <v>729.634893796229i</v>
      </c>
      <c r="J1992" t="str">
        <f t="shared" si="1017"/>
        <v>-719.612077112479+159.620766446014i</v>
      </c>
      <c r="K1992" t="str">
        <f t="shared" si="1024"/>
        <v>0.214357671547843-0.966380331970835i</v>
      </c>
      <c r="L1992" t="str">
        <f t="shared" si="1025"/>
        <v>0.0665748527690043-0.254787350444441i</v>
      </c>
      <c r="M1992" t="str">
        <f t="shared" si="1026"/>
        <v>0.280932524316847-1.22116768241528i</v>
      </c>
      <c r="N1992" t="str">
        <f t="shared" si="1027"/>
        <v>-2.31753820394519i</v>
      </c>
      <c r="O1992" t="str">
        <f t="shared" si="1028"/>
        <v>-0.679251214099748-0.733905844195302i</v>
      </c>
      <c r="P1992" t="str">
        <f t="shared" si="1029"/>
        <v>1.67925121409975+0.733905844195302i</v>
      </c>
      <c r="Q1992" t="str">
        <f t="shared" si="1030"/>
        <v>-1.67925121409975+1.58363235974989i</v>
      </c>
      <c r="R1992" t="str">
        <f t="shared" si="1031"/>
        <v>-0.311133119691118-0.730460285172811i</v>
      </c>
      <c r="S1992" t="str">
        <f t="shared" si="1032"/>
        <v>0.258772738699955i</v>
      </c>
      <c r="T1992" t="str">
        <f t="shared" si="1033"/>
        <v>0.189023208505718-0.0805127694827315i</v>
      </c>
      <c r="U1992" t="str">
        <f t="shared" si="1034"/>
        <v>0.0000500000000000002-0.000764815004093763i</v>
      </c>
      <c r="V1992" t="str">
        <f t="shared" si="1035"/>
        <v>0.00002-0.00856592804585011i</v>
      </c>
      <c r="W1992" t="str">
        <f t="shared" si="1036"/>
        <v>0.0000422720072671939-0.000702335205126226i</v>
      </c>
      <c r="X1992" t="str">
        <f t="shared" si="1037"/>
        <v>0.0000447278546438664-0.000702029754357005i</v>
      </c>
      <c r="Y1992" t="str">
        <f t="shared" si="1038"/>
        <v>0.009+0.933932664059174i</v>
      </c>
      <c r="Z1992" t="str">
        <f t="shared" si="1039"/>
        <v>-0.00902066867942714-0.000662562635933321i</v>
      </c>
      <c r="AA1992" t="str">
        <f t="shared" si="1040"/>
        <v>0.124611460095174-12.8573500292284i</v>
      </c>
      <c r="AB1992" t="str">
        <f t="shared" si="1041"/>
        <v>0.568612619923401-0.242195533314524i</v>
      </c>
      <c r="AC1992" t="str">
        <f t="shared" si="1042"/>
        <v>0.863980420564467-0.762411957816254i</v>
      </c>
      <c r="AD1992" t="str">
        <f t="shared" si="1043"/>
        <v>0.509080026195511+0.168907955167552i</v>
      </c>
      <c r="AE1992" t="str">
        <f t="shared" si="1044"/>
        <v>-0.00448033014761788-0.00186096010494312i</v>
      </c>
      <c r="AF1992" t="str">
        <f t="shared" si="1045"/>
        <v>-4.05102939304031-0.500749007614961i</v>
      </c>
      <c r="AG1992" t="str">
        <f t="shared" si="1046"/>
        <v>1.0080912281858-0.023618227446425i</v>
      </c>
      <c r="AH1992" t="str">
        <f t="shared" si="1047"/>
        <v>0.0168432854320672+0.0100984248461394i</v>
      </c>
      <c r="AI1992">
        <f t="shared" si="1048"/>
        <v>-34.137791328080411</v>
      </c>
      <c r="AJ1992">
        <f t="shared" si="1049"/>
        <v>30.944877343349461</v>
      </c>
      <c r="AK1992"/>
      <c r="AL1992"/>
      <c r="AM1992"/>
      <c r="AN1992"/>
    </row>
    <row r="1993" spans="1:40" x14ac:dyDescent="0.35">
      <c r="A1993"/>
      <c r="B1993">
        <f t="shared" si="1015"/>
        <v>185900</v>
      </c>
      <c r="C1993" s="237" t="str">
        <f t="shared" si="1018"/>
        <v>-6.12081904398529E-07+0.00364618730318753i</v>
      </c>
      <c r="D1993" s="208" t="str">
        <f t="shared" si="1019"/>
        <v>-1.64875021234119+0.0279541026577711i</v>
      </c>
      <c r="E1993" t="str">
        <f t="shared" si="1020"/>
        <v>36500</v>
      </c>
      <c r="F1993" t="str">
        <f t="shared" si="1021"/>
        <v>0.21505376344086</v>
      </c>
      <c r="G1993" t="str">
        <f t="shared" si="1016"/>
        <v>0.21505376344086</v>
      </c>
      <c r="H1993" t="str">
        <f t="shared" si="1022"/>
        <v>2.40240723539896+0.528464200013984i</v>
      </c>
      <c r="I1993" t="str">
        <f t="shared" si="1023"/>
        <v>730.027592877928i</v>
      </c>
      <c r="J1993" t="str">
        <f t="shared" si="1017"/>
        <v>-720.387971621149+159.706676438719i</v>
      </c>
      <c r="K1993" t="str">
        <f t="shared" si="1024"/>
        <v>0.21413730799711-0.965907903140435i</v>
      </c>
      <c r="L1993" t="str">
        <f t="shared" si="1025"/>
        <v>0.0665078194698347-0.254667800406293i</v>
      </c>
      <c r="M1993" t="str">
        <f t="shared" si="1026"/>
        <v>0.280645127466945-1.22057570354673i</v>
      </c>
      <c r="N1993" t="str">
        <f t="shared" si="1027"/>
        <v>-2.31878553344139i</v>
      </c>
      <c r="O1993" t="str">
        <f t="shared" si="1028"/>
        <v>-0.680166107869337-0.733058023423711i</v>
      </c>
      <c r="P1993" t="str">
        <f t="shared" si="1029"/>
        <v>1.68016610786934+0.733058023423711i</v>
      </c>
      <c r="Q1993" t="str">
        <f t="shared" si="1030"/>
        <v>-1.68016610786934+1.58572751001768i</v>
      </c>
      <c r="R1993" t="str">
        <f t="shared" si="1031"/>
        <v>-0.3111065147285-0.729920795706102i</v>
      </c>
      <c r="S1993" t="str">
        <f t="shared" si="1032"/>
        <v>0.258912013586231i</v>
      </c>
      <c r="T1993" t="str">
        <f t="shared" si="1033"/>
        <v>0.188985262974731-0.0805492141681504i</v>
      </c>
      <c r="U1993" t="str">
        <f t="shared" si="1034"/>
        <v>0.0000499999999999999-0.000764403592042068i</v>
      </c>
      <c r="V1993" t="str">
        <f t="shared" si="1035"/>
        <v>0.00002-0.00856132023087122i</v>
      </c>
      <c r="W1993" t="str">
        <f t="shared" si="1036"/>
        <v>0.0000422720055713507-0.000701957628361911i</v>
      </c>
      <c r="X1993" t="str">
        <f t="shared" si="1037"/>
        <v>0.000044725203552689-0.000701652351112365i</v>
      </c>
      <c r="Y1993" t="str">
        <f t="shared" si="1038"/>
        <v>0.009+0.934435318883748i</v>
      </c>
      <c r="Z1993" t="str">
        <f t="shared" si="1039"/>
        <v>-0.00901096340970284-0.000662077584487194i</v>
      </c>
      <c r="AA1993" t="str">
        <f t="shared" si="1040"/>
        <v>0.124477208008261-12.8504246638301i</v>
      </c>
      <c r="AB1993" t="str">
        <f t="shared" si="1041"/>
        <v>0.568498473581481-0.242305164868353i</v>
      </c>
      <c r="AC1993" t="str">
        <f t="shared" si="1042"/>
        <v>0.863794529500842-0.761897188237336i</v>
      </c>
      <c r="AD1993" t="str">
        <f t="shared" si="1043"/>
        <v>0.509319368403074+0.168725113270844i</v>
      </c>
      <c r="AE1993" t="str">
        <f t="shared" si="1044"/>
        <v>-0.00447774907709639-0.0018575847591464i</v>
      </c>
      <c r="AF1993" t="str">
        <f t="shared" si="1045"/>
        <v>-4.05115744774015-0.500510097356213i</v>
      </c>
      <c r="AG1993" t="str">
        <f t="shared" si="1046"/>
        <v>1.00807834859601-0.0236167632277501i</v>
      </c>
      <c r="AH1993" t="str">
        <f t="shared" si="1047"/>
        <v>0.0168361973743565+0.0100826919450662i</v>
      </c>
      <c r="AI1993">
        <f t="shared" si="1048"/>
        <v>-34.144059356096726</v>
      </c>
      <c r="AJ1993">
        <f t="shared" si="1049"/>
        <v>30.916122797245574</v>
      </c>
      <c r="AK1993"/>
      <c r="AL1993"/>
      <c r="AM1993"/>
      <c r="AN1993"/>
    </row>
    <row r="1994" spans="1:40" x14ac:dyDescent="0.35">
      <c r="A1994"/>
      <c r="B1994">
        <f t="shared" si="1015"/>
        <v>186000</v>
      </c>
      <c r="C1994" s="237" t="str">
        <f t="shared" si="1018"/>
        <v>-6.11423928754417E-07+0.00364422698754353i</v>
      </c>
      <c r="D1994" s="208" t="str">
        <f t="shared" si="1019"/>
        <v>-1.64875020729672+0.0279390735711671i</v>
      </c>
      <c r="E1994" t="str">
        <f t="shared" si="1020"/>
        <v>36500</v>
      </c>
      <c r="F1994" t="str">
        <f t="shared" si="1021"/>
        <v>0.21505376344086</v>
      </c>
      <c r="G1994" t="str">
        <f t="shared" si="1016"/>
        <v>0.21505376344086</v>
      </c>
      <c r="H1994" t="str">
        <f t="shared" si="1022"/>
        <v>2.40253510338556+0.528210471981214i</v>
      </c>
      <c r="I1994" t="str">
        <f t="shared" si="1023"/>
        <v>730.420291959627i</v>
      </c>
      <c r="J1994" t="str">
        <f t="shared" si="1017"/>
        <v>-721.164283614085+159.792586431423i</v>
      </c>
      <c r="K1994" t="str">
        <f t="shared" si="1024"/>
        <v>0.213917278850049-0.965435910387351i</v>
      </c>
      <c r="L1994" t="str">
        <f t="shared" si="1025"/>
        <v>0.0664408850649794-0.254548353103693i</v>
      </c>
      <c r="M1994" t="str">
        <f t="shared" si="1026"/>
        <v>0.280358163915028-1.21998426349104i</v>
      </c>
      <c r="N1994" t="str">
        <f t="shared" si="1027"/>
        <v>-2.32003286293759i</v>
      </c>
      <c r="O1994" t="str">
        <f t="shared" si="1028"/>
        <v>-0.681079943415634-0.732209062137964i</v>
      </c>
      <c r="P1994" t="str">
        <f t="shared" si="1029"/>
        <v>1.68107994341563+0.732209062137964i</v>
      </c>
      <c r="Q1994" t="str">
        <f t="shared" si="1030"/>
        <v>-1.68107994341563+1.58782380079963i</v>
      </c>
      <c r="R1994" t="str">
        <f t="shared" si="1031"/>
        <v>-0.311079889147627-0.729381799407694i</v>
      </c>
      <c r="S1994" t="str">
        <f t="shared" si="1032"/>
        <v>0.259051288472506i</v>
      </c>
      <c r="T1994" t="str">
        <f t="shared" si="1033"/>
        <v>0.188947294924958-0.0805856461015771i</v>
      </c>
      <c r="U1994" t="str">
        <f t="shared" si="1034"/>
        <v>0.0000500000000000001-0.00076399262236893i</v>
      </c>
      <c r="V1994" t="str">
        <f t="shared" si="1035"/>
        <v>0.00002-0.00855671737053203i</v>
      </c>
      <c r="W1994" t="str">
        <f t="shared" si="1036"/>
        <v>0.0000422720038745954-0.000701580457715594i</v>
      </c>
      <c r="X1994" t="str">
        <f t="shared" si="1037"/>
        <v>0.0000447225567326005-0.000701275353784119i</v>
      </c>
      <c r="Y1994" t="str">
        <f t="shared" si="1038"/>
        <v>0.009+0.934937973708322i</v>
      </c>
      <c r="Z1994" t="str">
        <f t="shared" si="1039"/>
        <v>-0.00900127380215113-0.000661593262261561i</v>
      </c>
      <c r="AA1994" t="str">
        <f t="shared" si="1040"/>
        <v>0.124343172883095-12.8435067597248i</v>
      </c>
      <c r="AB1994" t="str">
        <f t="shared" si="1041"/>
        <v>0.568384259499383-0.242414758062112i</v>
      </c>
      <c r="AC1994" t="str">
        <f t="shared" si="1042"/>
        <v>0.863608977317685-0.761382808681454i</v>
      </c>
      <c r="AD1994" t="str">
        <f t="shared" si="1043"/>
        <v>0.509558523676445+0.168541950935153i</v>
      </c>
      <c r="AE1994" t="str">
        <f t="shared" si="1044"/>
        <v>-0.00447516957068449-0.00185421273350832i</v>
      </c>
      <c r="AF1994" t="str">
        <f t="shared" si="1045"/>
        <v>-4.05128531068228-0.500271398410047i</v>
      </c>
      <c r="AG1994" t="str">
        <f t="shared" si="1046"/>
        <v>1.00806546791125-0.0236152919145817i</v>
      </c>
      <c r="AH1994" t="str">
        <f t="shared" si="1047"/>
        <v>0.0168291099796319+0.0100669736413546i</v>
      </c>
      <c r="AI1994">
        <f t="shared" si="1048"/>
        <v>-34.150326147078694</v>
      </c>
      <c r="AJ1994">
        <f t="shared" si="1049"/>
        <v>30.887362319392082</v>
      </c>
      <c r="AK1994"/>
      <c r="AL1994"/>
      <c r="AM1994"/>
      <c r="AN1994"/>
    </row>
    <row r="1995" spans="1:40" x14ac:dyDescent="0.35">
      <c r="A1995"/>
      <c r="B1995">
        <f t="shared" si="1015"/>
        <v>186100</v>
      </c>
      <c r="C1995" s="237" t="str">
        <f t="shared" si="1018"/>
        <v>-6.10767013506043E-07+0.00364226877863298i</v>
      </c>
      <c r="D1995" s="208" t="str">
        <f t="shared" si="1019"/>
        <v>-1.64875020226036+0.0279240606361862i</v>
      </c>
      <c r="E1995" t="str">
        <f t="shared" si="1020"/>
        <v>36500</v>
      </c>
      <c r="F1995" t="str">
        <f t="shared" si="1021"/>
        <v>0.21505376344086</v>
      </c>
      <c r="G1995" t="str">
        <f t="shared" si="1016"/>
        <v>0.21505376344086</v>
      </c>
      <c r="H1995" t="str">
        <f t="shared" si="1022"/>
        <v>2.40266277998132+0.527956971161092i</v>
      </c>
      <c r="I1995" t="str">
        <f t="shared" si="1023"/>
        <v>730.812991041326i</v>
      </c>
      <c r="J1995" t="str">
        <f t="shared" si="1017"/>
        <v>-721.941013091287+159.878496424129i</v>
      </c>
      <c r="K1995" t="str">
        <f t="shared" si="1024"/>
        <v>0.213697583441289-0.964964353151625i</v>
      </c>
      <c r="L1995" t="str">
        <f t="shared" si="1025"/>
        <v>0.066374049364724-0.254429008420522i</v>
      </c>
      <c r="M1995" t="str">
        <f t="shared" si="1026"/>
        <v>0.280071632806013-1.21939336157215i</v>
      </c>
      <c r="N1995" t="str">
        <f t="shared" si="1027"/>
        <v>-2.3212801924338i</v>
      </c>
      <c r="O1995" t="str">
        <f t="shared" si="1028"/>
        <v>-0.681992719316873-0.731358961658894i</v>
      </c>
      <c r="P1995" t="str">
        <f t="shared" si="1029"/>
        <v>1.68199271931687+0.731358961658894i</v>
      </c>
      <c r="Q1995" t="str">
        <f t="shared" si="1030"/>
        <v>-1.68199271931687+1.58992123077491i</v>
      </c>
      <c r="R1995" t="str">
        <f t="shared" si="1031"/>
        <v>-0.311053242936685-0.728843295471107i</v>
      </c>
      <c r="S1995" t="str">
        <f t="shared" si="1032"/>
        <v>0.259190563358781i</v>
      </c>
      <c r="T1995" t="str">
        <f t="shared" si="1033"/>
        <v>0.188909304353427-0.0806220652713352i</v>
      </c>
      <c r="U1995" t="str">
        <f t="shared" si="1034"/>
        <v>0.0000499999999999999-0.000763582094361206i</v>
      </c>
      <c r="V1995" t="str">
        <f t="shared" si="1035"/>
        <v>0.00002-0.00855211945684554i</v>
      </c>
      <c r="W1995" t="str">
        <f t="shared" si="1036"/>
        <v>0.0000422720021769275-0.000701203692532587i</v>
      </c>
      <c r="X1995" t="str">
        <f t="shared" si="1037"/>
        <v>0.0000447199141744215-0.000700898761717935i</v>
      </c>
      <c r="Y1995" t="str">
        <f t="shared" si="1038"/>
        <v>0.009+0.935440628532897i</v>
      </c>
      <c r="Z1995" t="str">
        <f t="shared" si="1039"/>
        <v>-0.00899159982308272-0.000661109667633853i</v>
      </c>
      <c r="AA1995" t="str">
        <f t="shared" si="1040"/>
        <v>0.124209354252166-12.8365963048531i</v>
      </c>
      <c r="AB1995" t="str">
        <f t="shared" si="1041"/>
        <v>0.568269977668165-0.242524312860675i</v>
      </c>
      <c r="AC1995" t="str">
        <f t="shared" si="1042"/>
        <v>0.863423763398005-0.76086881864736i</v>
      </c>
      <c r="AD1995" t="str">
        <f t="shared" si="1043"/>
        <v>0.509797491596841+0.168358468323733i</v>
      </c>
      <c r="AE1995" t="str">
        <f t="shared" si="1044"/>
        <v>-0.00447259162421333-0.00185084402422432i</v>
      </c>
      <c r="AF1995" t="str">
        <f t="shared" si="1045"/>
        <v>-4.05141298224168-0.500032910524906i</v>
      </c>
      <c r="AG1995" t="str">
        <f t="shared" si="1046"/>
        <v>1.00805258614077-0.0236138134988037i</v>
      </c>
      <c r="AH1995" t="str">
        <f t="shared" si="1047"/>
        <v>0.0168220232417578+0.0100512699179565i</v>
      </c>
      <c r="AI1995">
        <f t="shared" si="1048"/>
        <v>-34.156591704681503</v>
      </c>
      <c r="AJ1995">
        <f t="shared" si="1049"/>
        <v>30.858595913370028</v>
      </c>
      <c r="AK1995"/>
      <c r="AL1995"/>
      <c r="AM1995"/>
      <c r="AN1995"/>
    </row>
    <row r="1996" spans="1:40" x14ac:dyDescent="0.35">
      <c r="A1996"/>
      <c r="B1996">
        <f t="shared" si="1015"/>
        <v>186200</v>
      </c>
      <c r="C1996" s="237" t="str">
        <f t="shared" si="1018"/>
        <v>-6.10111156376039E-07+0.00364031267306155i</v>
      </c>
      <c r="D1996" s="208" t="str">
        <f t="shared" si="1019"/>
        <v>-1.64875019723212+0.0279090638268052i</v>
      </c>
      <c r="E1996" t="str">
        <f t="shared" si="1020"/>
        <v>36500</v>
      </c>
      <c r="F1996" t="str">
        <f t="shared" si="1021"/>
        <v>0.21505376344086</v>
      </c>
      <c r="G1996" t="str">
        <f t="shared" si="1016"/>
        <v>0.21505376344086</v>
      </c>
      <c r="H1996" t="str">
        <f t="shared" si="1022"/>
        <v>2.40279026556047+0.527703697276397i</v>
      </c>
      <c r="I1996" t="str">
        <f t="shared" si="1023"/>
        <v>731.205690123024i</v>
      </c>
      <c r="J1996" t="str">
        <f t="shared" si="1017"/>
        <v>-722.718160052755+159.964406416834i</v>
      </c>
      <c r="K1996" t="str">
        <f t="shared" si="1024"/>
        <v>0.213478221107073-0.964493230874159i</v>
      </c>
      <c r="L1996" t="str">
        <f t="shared" si="1025"/>
        <v>0.0663073121797962-0.254309766240791i</v>
      </c>
      <c r="M1996" t="str">
        <f t="shared" si="1026"/>
        <v>0.279785533286869-1.21880299711495i</v>
      </c>
      <c r="N1996" t="str">
        <f t="shared" si="1027"/>
        <v>-2.32252752193i</v>
      </c>
      <c r="O1996" t="str">
        <f t="shared" si="1028"/>
        <v>-0.682904434152916-0.730507723309128i</v>
      </c>
      <c r="P1996" t="str">
        <f t="shared" si="1029"/>
        <v>1.68290443415292+0.730507723309128i</v>
      </c>
      <c r="Q1996" t="str">
        <f t="shared" si="1030"/>
        <v>-1.68290443415292+1.59201979862087i</v>
      </c>
      <c r="R1996" t="str">
        <f t="shared" si="1031"/>
        <v>-0.311026576083843-0.728305283091609i</v>
      </c>
      <c r="S1996" t="str">
        <f t="shared" si="1032"/>
        <v>0.259329838245057i</v>
      </c>
      <c r="T1996" t="str">
        <f t="shared" si="1033"/>
        <v>0.188871291257167-0.0806584716657369i</v>
      </c>
      <c r="U1996" t="str">
        <f t="shared" si="1034"/>
        <v>0.00005-0.000763172007307308i</v>
      </c>
      <c r="V1996" t="str">
        <f t="shared" si="1035"/>
        <v>0.00002-0.00854752648184185i</v>
      </c>
      <c r="W1996" t="str">
        <f t="shared" si="1036"/>
        <v>0.0000422720004783477-0.00070082733215963i</v>
      </c>
      <c r="X1996" t="str">
        <f t="shared" si="1037"/>
        <v>0.0000447172758689975-0.000700522574260916i</v>
      </c>
      <c r="Y1996" t="str">
        <f t="shared" si="1038"/>
        <v>0.009+0.935943283357471i</v>
      </c>
      <c r="Z1996" t="str">
        <f t="shared" si="1039"/>
        <v>-0.0089819414388993-0.000660626798986198i</v>
      </c>
      <c r="AA1996" t="str">
        <f t="shared" si="1040"/>
        <v>0.124075751649224-12.8296932871816i</v>
      </c>
      <c r="AB1996" t="str">
        <f t="shared" si="1041"/>
        <v>0.568155628078892-0.242633829228884i</v>
      </c>
      <c r="AC1996" t="str">
        <f t="shared" si="1042"/>
        <v>0.863238887126348-0.760355217634519i</v>
      </c>
      <c r="AD1996" t="str">
        <f t="shared" si="1043"/>
        <v>0.51003627174556+0.168174665600371i</v>
      </c>
      <c r="AE1996" t="str">
        <f t="shared" si="1044"/>
        <v>-0.004470015233527-0.00184747862749913i</v>
      </c>
      <c r="AF1996" t="str">
        <f t="shared" si="1045"/>
        <v>-4.05154046279259-0.499794633449592i</v>
      </c>
      <c r="AG1996" t="str">
        <f t="shared" si="1046"/>
        <v>1.00803970329385-0.0236123279723213i</v>
      </c>
      <c r="AH1996" t="str">
        <f t="shared" si="1047"/>
        <v>0.0168149371546217+0.0100355807578661i</v>
      </c>
      <c r="AI1996">
        <f t="shared" si="1048"/>
        <v>-34.162856032555794</v>
      </c>
      <c r="AJ1996">
        <f t="shared" si="1049"/>
        <v>30.829823582750699</v>
      </c>
      <c r="AK1996"/>
      <c r="AL1996"/>
      <c r="AM1996"/>
      <c r="AN1996"/>
    </row>
    <row r="1997" spans="1:40" x14ac:dyDescent="0.35">
      <c r="A1997"/>
      <c r="B1997">
        <f t="shared" si="1015"/>
        <v>186300</v>
      </c>
      <c r="C1997" s="237" t="str">
        <f t="shared" si="1018"/>
        <v>-6.09456355093175E-07+0.00363835866744227i</v>
      </c>
      <c r="D1997" s="208" t="str">
        <f t="shared" si="1019"/>
        <v>-1.64875019221198+0.0278940831170574i</v>
      </c>
      <c r="E1997" t="str">
        <f t="shared" si="1020"/>
        <v>36500</v>
      </c>
      <c r="F1997" t="str">
        <f t="shared" si="1021"/>
        <v>0.21505376344086</v>
      </c>
      <c r="G1997" t="str">
        <f t="shared" si="1016"/>
        <v>0.21505376344086</v>
      </c>
      <c r="H1997" t="str">
        <f t="shared" si="1022"/>
        <v>2.40291756049629+0.52745065005027i</v>
      </c>
      <c r="I1997" t="str">
        <f t="shared" si="1023"/>
        <v>731.598389204723i</v>
      </c>
      <c r="J1997" t="str">
        <f t="shared" si="1017"/>
        <v>-723.495724498489+160.050316409539i</v>
      </c>
      <c r="K1997" t="str">
        <f t="shared" si="1024"/>
        <v>0.213259191185274-0.964022542996706i</v>
      </c>
      <c r="L1997" t="str">
        <f t="shared" si="1025"/>
        <v>0.0662406733213659-0.254190626448646i</v>
      </c>
      <c r="M1997" t="str">
        <f t="shared" si="1026"/>
        <v>0.27949986450664-1.21821316944535i</v>
      </c>
      <c r="N1997" t="str">
        <f t="shared" si="1027"/>
        <v>-2.3237748514262i</v>
      </c>
      <c r="O1997" t="str">
        <f t="shared" si="1028"/>
        <v>-0.683815086505295-0.729655348413041i</v>
      </c>
      <c r="P1997" t="str">
        <f t="shared" si="1029"/>
        <v>1.68381508650529+0.729655348413041i</v>
      </c>
      <c r="Q1997" t="str">
        <f t="shared" si="1030"/>
        <v>-1.68381508650529+1.59411950301316i</v>
      </c>
      <c r="R1997" t="str">
        <f t="shared" si="1031"/>
        <v>-0.31099988857724-0.727767761466181i</v>
      </c>
      <c r="S1997" t="str">
        <f t="shared" si="1032"/>
        <v>0.259469113131332i</v>
      </c>
      <c r="T1997" t="str">
        <f t="shared" si="1033"/>
        <v>0.188833255633205-0.0806948652730795i</v>
      </c>
      <c r="U1997" t="str">
        <f t="shared" si="1034"/>
        <v>0.0000500000000000002-0.000762762360497162i</v>
      </c>
      <c r="V1997" t="str">
        <f t="shared" si="1035"/>
        <v>0.00002-0.00854293843756817i</v>
      </c>
      <c r="W1997" t="str">
        <f t="shared" si="1036"/>
        <v>0.0000422719987788557-0.000700451375944851i</v>
      </c>
      <c r="X1997" t="str">
        <f t="shared" si="1037"/>
        <v>0.0000447146418071978-0.000700146790761535i</v>
      </c>
      <c r="Y1997" t="str">
        <f t="shared" si="1038"/>
        <v>0.009+0.936445938182046i</v>
      </c>
      <c r="Z1997" t="str">
        <f t="shared" si="1039"/>
        <v>-0.00897229861609238-0.000660144654705379i</v>
      </c>
      <c r="AA1997" t="str">
        <f t="shared" si="1040"/>
        <v>0.123942364609272-12.8227976947029i</v>
      </c>
      <c r="AB1997" t="str">
        <f t="shared" si="1041"/>
        <v>0.568041210722619-0.242743307131535i</v>
      </c>
      <c r="AC1997" t="str">
        <f t="shared" si="1042"/>
        <v>0.863054347888807-0.759842005143133i</v>
      </c>
      <c r="AD1997" t="str">
        <f t="shared" si="1043"/>
        <v>0.510274863703952+0.167990542929394i</v>
      </c>
      <c r="AE1997" t="str">
        <f t="shared" si="1044"/>
        <v>-0.00446744039448181-0.00184411653954669i</v>
      </c>
      <c r="AF1997" t="str">
        <f t="shared" si="1045"/>
        <v>-4.05166775270827-0.499556566933213i</v>
      </c>
      <c r="AG1997" t="str">
        <f t="shared" si="1046"/>
        <v>1.00802681937973-0.0236108353270597i</v>
      </c>
      <c r="AH1997" t="str">
        <f t="shared" si="1047"/>
        <v>0.0168078517121316+0.0100199061441195i</v>
      </c>
      <c r="AI1997">
        <f t="shared" si="1048"/>
        <v>-34.169119134348648</v>
      </c>
      <c r="AJ1997">
        <f t="shared" si="1049"/>
        <v>30.801045331098869</v>
      </c>
      <c r="AK1997"/>
      <c r="AL1997"/>
      <c r="AM1997"/>
      <c r="AN1997"/>
    </row>
    <row r="1998" spans="1:40" x14ac:dyDescent="0.35">
      <c r="A1998"/>
      <c r="B1998">
        <f t="shared" si="1015"/>
        <v>186400</v>
      </c>
      <c r="C1998" s="237" t="str">
        <f t="shared" si="1018"/>
        <v>-6.08802607392283E-07+0.00363640675839538i</v>
      </c>
      <c r="D1998" s="208" t="str">
        <f t="shared" si="1019"/>
        <v>-1.64875018719991+0.0278791184810313i</v>
      </c>
      <c r="E1998" t="str">
        <f t="shared" si="1020"/>
        <v>36500</v>
      </c>
      <c r="F1998" t="str">
        <f t="shared" si="1021"/>
        <v>0.21505376344086</v>
      </c>
      <c r="G1998" t="str">
        <f t="shared" si="1016"/>
        <v>0.21505376344086</v>
      </c>
      <c r="H1998" t="str">
        <f t="shared" si="1022"/>
        <v>2.40304466516114+0.527197829206239i</v>
      </c>
      <c r="I1998" t="str">
        <f t="shared" si="1023"/>
        <v>731.991088286422i</v>
      </c>
      <c r="J1998" t="str">
        <f t="shared" si="1017"/>
        <v>-724.27370642849+160.136226402244i</v>
      </c>
      <c r="K1998" t="str">
        <f t="shared" si="1024"/>
        <v>0.213040493015374-0.963552288961866i</v>
      </c>
      <c r="L1998" t="str">
        <f t="shared" si="1025"/>
        <v>0.0661741326010418-0.254071588928367i</v>
      </c>
      <c r="M1998" t="str">
        <f t="shared" si="1026"/>
        <v>0.279214625616416-1.21762387789023i</v>
      </c>
      <c r="N1998" t="str">
        <f t="shared" si="1027"/>
        <v>-2.32502218092241i</v>
      </c>
      <c r="O1998" t="str">
        <f t="shared" si="1028"/>
        <v>-0.684724674957197-0.728801838296777i</v>
      </c>
      <c r="P1998" t="str">
        <f t="shared" si="1029"/>
        <v>1.6847246749572+0.728801838296777i</v>
      </c>
      <c r="Q1998" t="str">
        <f t="shared" si="1030"/>
        <v>-1.6847246749572+1.59622034262563i</v>
      </c>
      <c r="R1998" t="str">
        <f t="shared" si="1031"/>
        <v>-0.310973180405039-0.727230729793529i</v>
      </c>
      <c r="S1998" t="str">
        <f t="shared" si="1032"/>
        <v>0.259608388017608i</v>
      </c>
      <c r="T1998" t="str">
        <f t="shared" si="1033"/>
        <v>0.188795197478567-0.080731246081661i</v>
      </c>
      <c r="U1998" t="str">
        <f t="shared" si="1034"/>
        <v>0.0000499999999999999-0.000762353153222214i</v>
      </c>
      <c r="V1998" t="str">
        <f t="shared" si="1035"/>
        <v>0.00002-0.00853835531608884i</v>
      </c>
      <c r="W1998" t="str">
        <f t="shared" si="1036"/>
        <v>0.000042271997078451-0.000700075823237774i</v>
      </c>
      <c r="X1998" t="str">
        <f t="shared" si="1037"/>
        <v>0.0000447120119799163-0.000699771410569683i</v>
      </c>
      <c r="Y1998" t="str">
        <f t="shared" si="1038"/>
        <v>0.009+0.93694859300662i</v>
      </c>
      <c r="Z1998" t="str">
        <f t="shared" si="1039"/>
        <v>-0.00896267132124374-0.000659663233182842i</v>
      </c>
      <c r="AA1998" t="str">
        <f t="shared" si="1040"/>
        <v>0.123809192668568-12.8159095154353i</v>
      </c>
      <c r="AB1998" t="str">
        <f t="shared" si="1041"/>
        <v>0.5679267255904-0.242852746533426i</v>
      </c>
      <c r="AC1998" t="str">
        <f t="shared" si="1042"/>
        <v>0.862870145072957-0.759329180674132i</v>
      </c>
      <c r="AD1998" t="str">
        <f t="shared" si="1043"/>
        <v>0.51051326705347+0.167806100475659i</v>
      </c>
      <c r="AE1998" t="str">
        <f t="shared" si="1044"/>
        <v>-0.00446486710294702-0.00184075775659017i</v>
      </c>
      <c r="AF1998" t="str">
        <f t="shared" si="1045"/>
        <v>-4.05179485236105-0.499318710725208i</v>
      </c>
      <c r="AG1998" t="str">
        <f t="shared" si="1046"/>
        <v>1.00801393440769-0.0236093355549656i</v>
      </c>
      <c r="AH1998" t="str">
        <f t="shared" si="1047"/>
        <v>0.0168007669082174+0.0100042460597939i</v>
      </c>
      <c r="AI1998">
        <f t="shared" si="1048"/>
        <v>-34.17538101370328</v>
      </c>
      <c r="AJ1998">
        <f t="shared" si="1049"/>
        <v>30.772261161968814</v>
      </c>
      <c r="AK1998"/>
      <c r="AL1998"/>
      <c r="AM1998"/>
      <c r="AN1998"/>
    </row>
    <row r="1999" spans="1:40" x14ac:dyDescent="0.35">
      <c r="A1999"/>
      <c r="B1999">
        <f t="shared" si="1015"/>
        <v>186500</v>
      </c>
      <c r="C1999" s="237" t="str">
        <f t="shared" si="1018"/>
        <v>-6.08149911014276E-07+0.00363445694254836i</v>
      </c>
      <c r="D1999" s="208" t="str">
        <f t="shared" si="1019"/>
        <v>-1.64875018219591+0.0278641698928708i</v>
      </c>
      <c r="E1999" t="str">
        <f t="shared" si="1020"/>
        <v>36500</v>
      </c>
      <c r="F1999" t="str">
        <f t="shared" si="1021"/>
        <v>0.21505376344086</v>
      </c>
      <c r="G1999" t="str">
        <f t="shared" si="1016"/>
        <v>0.21505376344086</v>
      </c>
      <c r="H1999" t="str">
        <f t="shared" si="1022"/>
        <v>2.40317157992658+0.526945234468219i</v>
      </c>
      <c r="I1999" t="str">
        <f t="shared" si="1023"/>
        <v>732.38378736812i</v>
      </c>
      <c r="J1999" t="str">
        <f t="shared" si="1017"/>
        <v>-725.052105842757+160.222136394949i</v>
      </c>
      <c r="K1999" t="str">
        <f t="shared" si="1024"/>
        <v>0.212822125938473-0.963082468213093i</v>
      </c>
      <c r="L1999" t="str">
        <f t="shared" si="1025"/>
        <v>0.0661076898308728-0.253952653564369i</v>
      </c>
      <c r="M1999" t="str">
        <f t="shared" si="1026"/>
        <v>0.278929815769346-1.21703512177746i</v>
      </c>
      <c r="N1999" t="str">
        <f t="shared" si="1027"/>
        <v>-2.32626951041861i</v>
      </c>
      <c r="O1999" t="str">
        <f t="shared" si="1028"/>
        <v>-0.685633198093441-0.727947194288267i</v>
      </c>
      <c r="P1999" t="str">
        <f t="shared" si="1029"/>
        <v>1.68563319809344+0.727947194288267i</v>
      </c>
      <c r="Q1999" t="str">
        <f t="shared" si="1030"/>
        <v>-1.68563319809344+1.59832231613034i</v>
      </c>
      <c r="R1999" t="str">
        <f t="shared" si="1031"/>
        <v>-0.310946451555357-0.726694187274089i</v>
      </c>
      <c r="S1999" t="str">
        <f t="shared" si="1032"/>
        <v>0.259747662903883i</v>
      </c>
      <c r="T1999" t="str">
        <f t="shared" si="1033"/>
        <v>0.188757116790281-0.0807676140797595i</v>
      </c>
      <c r="U1999" t="str">
        <f t="shared" si="1034"/>
        <v>0.0000500000000000001-0.000761944384775448i</v>
      </c>
      <c r="V1999" t="str">
        <f t="shared" si="1035"/>
        <v>0.00002-0.00853377710948503i</v>
      </c>
      <c r="W1999" t="str">
        <f t="shared" si="1036"/>
        <v>0.0000422719953771344-0.000699700673389335i</v>
      </c>
      <c r="X1999" t="str">
        <f t="shared" si="1037"/>
        <v>0.0000447093863780722-0.000699396433036637i</v>
      </c>
      <c r="Y1999" t="str">
        <f t="shared" si="1038"/>
        <v>0.009+0.937451247831194i</v>
      </c>
      <c r="Z1999" t="str">
        <f t="shared" si="1039"/>
        <v>-0.00895305952102468-0.000659182532814682i</v>
      </c>
      <c r="AA1999" t="str">
        <f t="shared" si="1040"/>
        <v>0.123676235364613-12.8090287374229i</v>
      </c>
      <c r="AB1999" t="str">
        <f t="shared" si="1041"/>
        <v>0.567812172673296-0.242962147399297i</v>
      </c>
      <c r="AC1999" t="str">
        <f t="shared" si="1042"/>
        <v>0.862686278067938-0.75881674372918i</v>
      </c>
      <c r="AD1999" t="str">
        <f t="shared" si="1043"/>
        <v>0.510751481375615+0.167621338404567i</v>
      </c>
      <c r="AE1999" t="str">
        <f t="shared" si="1044"/>
        <v>-0.00446229535480409-0.00183740227486193i</v>
      </c>
      <c r="AF1999" t="str">
        <f t="shared" si="1045"/>
        <v>-4.05192176212249-0.499081064575348i</v>
      </c>
      <c r="AG1999" t="str">
        <f t="shared" si="1046"/>
        <v>1.00800104838701-0.0236078286480057i</v>
      </c>
      <c r="AH1999" t="str">
        <f t="shared" si="1047"/>
        <v>0.0167936827368297+0.00998860048800866i</v>
      </c>
      <c r="AI1999">
        <f t="shared" si="1048"/>
        <v>-34.181641674259154</v>
      </c>
      <c r="AJ1999">
        <f t="shared" si="1049"/>
        <v>30.74347107890906</v>
      </c>
      <c r="AK1999"/>
      <c r="AL1999"/>
      <c r="AM1999"/>
      <c r="AN1999"/>
    </row>
    <row r="2000" spans="1:40" x14ac:dyDescent="0.35">
      <c r="A2000"/>
      <c r="B2000">
        <f t="shared" si="1015"/>
        <v>186600</v>
      </c>
      <c r="C2000" s="237" t="str">
        <f t="shared" si="1018"/>
        <v>-6.07498263706108E-07+0.00363250921653591i</v>
      </c>
      <c r="D2000" s="208" t="str">
        <f t="shared" si="1019"/>
        <v>-1.64875017719995+0.0278492373267753i</v>
      </c>
      <c r="E2000" t="str">
        <f t="shared" si="1020"/>
        <v>36500</v>
      </c>
      <c r="F2000" t="str">
        <f t="shared" si="1021"/>
        <v>0.21505376344086</v>
      </c>
      <c r="G2000" t="str">
        <f t="shared" si="1016"/>
        <v>0.21505376344086</v>
      </c>
      <c r="H2000" t="str">
        <f t="shared" si="1022"/>
        <v>2.40329830516319+0.526692865560503i</v>
      </c>
      <c r="I2000" t="str">
        <f t="shared" si="1023"/>
        <v>732.776486449819i</v>
      </c>
      <c r="J2000" t="str">
        <f t="shared" si="1017"/>
        <v>-725.830922741289+160.308046387654i</v>
      </c>
      <c r="K2000" t="str">
        <f t="shared" si="1024"/>
        <v>0.212604089297276-0.96261308019469i</v>
      </c>
      <c r="L2000" t="str">
        <f t="shared" si="1025"/>
        <v>0.0660413448233451-0.253833820241201i</v>
      </c>
      <c r="M2000" t="str">
        <f t="shared" si="1026"/>
        <v>0.278645434120621-1.21644690043589i</v>
      </c>
      <c r="N2000" t="str">
        <f t="shared" si="1027"/>
        <v>-2.32751683991481i</v>
      </c>
      <c r="O2000" t="str">
        <f t="shared" si="1028"/>
        <v>-0.686540654500527-0.727091417717186i</v>
      </c>
      <c r="P2000" t="str">
        <f t="shared" si="1029"/>
        <v>1.68654065450053+0.727091417717186i</v>
      </c>
      <c r="Q2000" t="str">
        <f t="shared" si="1030"/>
        <v>-1.68654065450053+1.60042542219762i</v>
      </c>
      <c r="R2000" t="str">
        <f t="shared" si="1031"/>
        <v>-0.310919702016325-0.72615813311i</v>
      </c>
      <c r="S2000" t="str">
        <f t="shared" si="1032"/>
        <v>0.259886937790159i</v>
      </c>
      <c r="T2000" t="str">
        <f t="shared" si="1033"/>
        <v>0.188719013565377-0.0808039692556514i</v>
      </c>
      <c r="U2000" t="str">
        <f t="shared" si="1034"/>
        <v>0.0000499999999999998-0.000761536054451342i</v>
      </c>
      <c r="V2000" t="str">
        <f t="shared" si="1035"/>
        <v>0.00002-0.00852920380985506i</v>
      </c>
      <c r="W2000" t="str">
        <f t="shared" si="1036"/>
        <v>0.0000422719936749051-0.000699325925751843i</v>
      </c>
      <c r="X2000" t="str">
        <f t="shared" si="1037"/>
        <v>0.0000447067649926076-0.000699021857515068i</v>
      </c>
      <c r="Y2000" t="str">
        <f t="shared" si="1038"/>
        <v>0.009+0.937953902655769i</v>
      </c>
      <c r="Z2000" t="str">
        <f t="shared" si="1039"/>
        <v>-0.00894346318219592-0.000658702552001596i</v>
      </c>
      <c r="AA2000" t="str">
        <f t="shared" si="1040"/>
        <v>0.123543492236153-12.8021553487357i</v>
      </c>
      <c r="AB2000" t="str">
        <f t="shared" si="1041"/>
        <v>0.567697551962371-0.24307150969388i</v>
      </c>
      <c r="AC2000" t="str">
        <f t="shared" si="1042"/>
        <v>0.862502746264376-0.758304693810675i</v>
      </c>
      <c r="AD2000" t="str">
        <f t="shared" si="1043"/>
        <v>0.510989506251988+0.167436256882057i</v>
      </c>
      <c r="AE2000" t="str">
        <f t="shared" si="1044"/>
        <v>-0.00445972514594732-0.0018340500906036i</v>
      </c>
      <c r="AF2000" t="str">
        <f t="shared" si="1045"/>
        <v>-4.05204848236314-0.498843628233728i</v>
      </c>
      <c r="AG2000" t="str">
        <f t="shared" si="1046"/>
        <v>1.00798816132696-0.0236063145981685i</v>
      </c>
      <c r="AH2000" t="str">
        <f t="shared" si="1047"/>
        <v>0.0167865991919414+0.00997296941192489i</v>
      </c>
      <c r="AI2000">
        <f t="shared" si="1048"/>
        <v>-34.187901119651457</v>
      </c>
      <c r="AJ2000">
        <f t="shared" si="1049"/>
        <v>30.714675085459117</v>
      </c>
      <c r="AK2000"/>
      <c r="AL2000"/>
      <c r="AM2000"/>
      <c r="AN2000"/>
    </row>
    <row r="2001" spans="1:40" x14ac:dyDescent="0.35">
      <c r="A2001"/>
      <c r="B2001">
        <f t="shared" si="1015"/>
        <v>186700</v>
      </c>
      <c r="C2001" s="237" t="str">
        <f t="shared" si="1018"/>
        <v>-6.06847663220796E-07+0.00363056357700002i</v>
      </c>
      <c r="D2001" s="208" t="str">
        <f t="shared" si="1019"/>
        <v>-1.64875017221201+0.0278343207570002i</v>
      </c>
      <c r="E2001" t="str">
        <f t="shared" si="1020"/>
        <v>36500</v>
      </c>
      <c r="F2001" t="str">
        <f t="shared" si="1021"/>
        <v>0.21505376344086</v>
      </c>
      <c r="G2001" t="str">
        <f t="shared" si="1016"/>
        <v>0.21505376344086</v>
      </c>
      <c r="H2001" t="str">
        <f t="shared" si="1022"/>
        <v>2.40342484124071+0.526440722207761i</v>
      </c>
      <c r="I2001" t="str">
        <f t="shared" si="1023"/>
        <v>733.169185531518i</v>
      </c>
      <c r="J2001" t="str">
        <f t="shared" si="1017"/>
        <v>-726.610157124088+160.393956380359i</v>
      </c>
      <c r="K2001" t="str">
        <f t="shared" si="1024"/>
        <v>0.212386382436087-0.962144124351804i</v>
      </c>
      <c r="L2001" t="str">
        <f t="shared" si="1025"/>
        <v>0.065975097391381-0.253715088843542i</v>
      </c>
      <c r="M2001" t="str">
        <f t="shared" si="1026"/>
        <v>0.278361479827468-1.21585921319535i</v>
      </c>
      <c r="N2001" t="str">
        <f t="shared" si="1027"/>
        <v>-2.32876416941101i</v>
      </c>
      <c r="O2001" t="str">
        <f t="shared" si="1028"/>
        <v>-0.687447042766607-0.726234509914977i</v>
      </c>
      <c r="P2001" t="str">
        <f t="shared" si="1029"/>
        <v>1.68744704276661+0.726234509914977i</v>
      </c>
      <c r="Q2001" t="str">
        <f t="shared" si="1030"/>
        <v>-1.68744704276661+1.60252965949603i</v>
      </c>
      <c r="R2001" t="str">
        <f t="shared" si="1031"/>
        <v>-0.310892931776049-0.725622566505113i</v>
      </c>
      <c r="S2001" t="str">
        <f t="shared" si="1032"/>
        <v>0.260026212676436i</v>
      </c>
      <c r="T2001" t="str">
        <f t="shared" si="1033"/>
        <v>0.18868088780088-0.0808403115975996i</v>
      </c>
      <c r="U2001" t="str">
        <f t="shared" si="1034"/>
        <v>0.00005-0.000761128161545907i</v>
      </c>
      <c r="V2001" t="str">
        <f t="shared" si="1035"/>
        <v>0.00002-0.00852463540931415i</v>
      </c>
      <c r="W2001" t="str">
        <f t="shared" si="1036"/>
        <v>0.000042271991971764-0.00069895157967901i</v>
      </c>
      <c r="X2001" t="str">
        <f t="shared" si="1037"/>
        <v>0.0000447041478144907-0.000698647683359033i</v>
      </c>
      <c r="Y2001" t="str">
        <f t="shared" si="1038"/>
        <v>0.009+0.938456557480343i</v>
      </c>
      <c r="Z2001" t="str">
        <f t="shared" si="1039"/>
        <v>-0.00893388227160736-0.000658223289148914i</v>
      </c>
      <c r="AA2001" t="str">
        <f t="shared" si="1040"/>
        <v>0.123410962823174-12.7952893374691i</v>
      </c>
      <c r="AB2001" t="str">
        <f t="shared" si="1041"/>
        <v>0.567582863448677-0.243180833381869i</v>
      </c>
      <c r="AC2001" t="str">
        <f t="shared" si="1042"/>
        <v>0.862319549054417-0.757793030421726i</v>
      </c>
      <c r="AD2001" t="str">
        <f t="shared" si="1043"/>
        <v>0.511227341264254+0.167250856074597i</v>
      </c>
      <c r="AE2001" t="str">
        <f t="shared" si="1044"/>
        <v>-0.00445715647228328-0.00183070120006581i</v>
      </c>
      <c r="AF2001" t="str">
        <f t="shared" si="1045"/>
        <v>-4.05217501345272-0.498606401450761i</v>
      </c>
      <c r="AG2001" t="str">
        <f t="shared" si="1046"/>
        <v>1.00797527323683-0.0236047933974625i</v>
      </c>
      <c r="AH2001" t="str">
        <f t="shared" si="1047"/>
        <v>0.0167795162675458+0.0099573528147444i</v>
      </c>
      <c r="AI2001">
        <f t="shared" si="1048"/>
        <v>-34.194159353512006</v>
      </c>
      <c r="AJ2001">
        <f t="shared" si="1049"/>
        <v>30.685873185149955</v>
      </c>
      <c r="AK2001"/>
      <c r="AL2001"/>
      <c r="AM2001"/>
      <c r="AN2001"/>
    </row>
    <row r="2002" spans="1:40" x14ac:dyDescent="0.35">
      <c r="A2002"/>
      <c r="B2002">
        <f t="shared" si="1015"/>
        <v>186800</v>
      </c>
      <c r="C2002" s="237" t="str">
        <f t="shared" si="1018"/>
        <v>-6.0619810731734E-07+0.00362862002058981i</v>
      </c>
      <c r="D2002" s="208" t="str">
        <f t="shared" si="1019"/>
        <v>-1.64875016723208+0.0278194201578552i</v>
      </c>
      <c r="E2002" t="str">
        <f t="shared" si="1020"/>
        <v>36500</v>
      </c>
      <c r="F2002" t="str">
        <f t="shared" si="1021"/>
        <v>0.21505376344086</v>
      </c>
      <c r="G2002" t="str">
        <f t="shared" si="1016"/>
        <v>0.21505376344086</v>
      </c>
      <c r="H2002" t="str">
        <f t="shared" si="1022"/>
        <v>2.403551188528+0.526188804135053i</v>
      </c>
      <c r="I2002" t="str">
        <f t="shared" si="1023"/>
        <v>733.561884613217i</v>
      </c>
      <c r="J2002" t="str">
        <f t="shared" si="1017"/>
        <v>-727.389808991153+160.479866373064i</v>
      </c>
      <c r="K2002" t="str">
        <f t="shared" si="1024"/>
        <v>0.212169004700813-0.961675600130428i</v>
      </c>
      <c r="L2002" t="str">
        <f t="shared" si="1025"/>
        <v>0.065908947348339-0.253596459256211i</v>
      </c>
      <c r="M2002" t="str">
        <f t="shared" si="1026"/>
        <v>0.278077952049152-1.21527205938664i</v>
      </c>
      <c r="N2002" t="str">
        <f t="shared" si="1027"/>
        <v>-2.33001149890722i</v>
      </c>
      <c r="O2002" t="str">
        <f t="shared" si="1028"/>
        <v>-0.6883523614815-0.725376472214837i</v>
      </c>
      <c r="P2002" t="str">
        <f t="shared" si="1029"/>
        <v>1.6883523614815+0.725376472214837i</v>
      </c>
      <c r="Q2002" t="str">
        <f t="shared" si="1030"/>
        <v>-1.6883523614815+1.60463502669238i</v>
      </c>
      <c r="R2002" t="str">
        <f t="shared" si="1031"/>
        <v>-0.310866140822627-0.725087486664984i</v>
      </c>
      <c r="S2002" t="str">
        <f t="shared" si="1032"/>
        <v>0.260165487562711i</v>
      </c>
      <c r="T2002" t="str">
        <f t="shared" si="1033"/>
        <v>0.188642739493816-0.0808766410938571i</v>
      </c>
      <c r="U2002" t="str">
        <f t="shared" si="1034"/>
        <v>0.0000500000000000002-0.000760720705356645i</v>
      </c>
      <c r="V2002" t="str">
        <f t="shared" si="1035"/>
        <v>0.00002-0.00852007189999437i</v>
      </c>
      <c r="W2002" t="str">
        <f t="shared" si="1036"/>
        <v>0.0000422719902677105-0.000698577634525923i</v>
      </c>
      <c r="X2002" t="str">
        <f t="shared" si="1037"/>
        <v>0.0000447015348347123-0.000698273909923979i</v>
      </c>
      <c r="Y2002" t="str">
        <f t="shared" si="1038"/>
        <v>0.009+0.938959212304917i</v>
      </c>
      <c r="Z2002" t="str">
        <f t="shared" si="1039"/>
        <v>-0.00892431675619771-0.00065774474266654i</v>
      </c>
      <c r="AA2002" t="str">
        <f t="shared" si="1040"/>
        <v>0.123278646666896-12.7884306917442i</v>
      </c>
      <c r="AB2002" t="str">
        <f t="shared" si="1041"/>
        <v>0.567468107123267-0.243290118427926i</v>
      </c>
      <c r="AC2002" t="str">
        <f t="shared" si="1042"/>
        <v>0.862136685831722-0.757281753066164i</v>
      </c>
      <c r="AD2002" t="str">
        <f t="shared" si="1043"/>
        <v>0.511464985994156+0.167065136149192i</v>
      </c>
      <c r="AE2002" t="str">
        <f t="shared" si="1044"/>
        <v>-0.00445458932973106-0.00182735559950835i</v>
      </c>
      <c r="AF2002" t="str">
        <f t="shared" si="1045"/>
        <v>-4.05230135576008-0.498369383977198i</v>
      </c>
      <c r="AG2002" t="str">
        <f t="shared" si="1046"/>
        <v>1.00796238412591-0.0236032650379168i</v>
      </c>
      <c r="AH2002" t="str">
        <f t="shared" si="1047"/>
        <v>0.0167724339576579+0.0099417506797106i</v>
      </c>
      <c r="AI2002">
        <f t="shared" si="1048"/>
        <v>-34.200416379468543</v>
      </c>
      <c r="AJ2002">
        <f t="shared" si="1049"/>
        <v>30.657065381504527</v>
      </c>
      <c r="AK2002"/>
      <c r="AL2002"/>
      <c r="AM2002"/>
      <c r="AN2002"/>
    </row>
    <row r="2003" spans="1:40" x14ac:dyDescent="0.35">
      <c r="A2003"/>
      <c r="B2003">
        <f t="shared" si="1015"/>
        <v>186900</v>
      </c>
      <c r="C2003" s="237" t="str">
        <f t="shared" si="1018"/>
        <v>-6.05549593760741E-07+0.00362667854396156i</v>
      </c>
      <c r="D2003" s="208" t="str">
        <f t="shared" si="1019"/>
        <v>-1.64875016226015+0.0278045355037053i</v>
      </c>
      <c r="E2003" t="str">
        <f t="shared" si="1020"/>
        <v>36500</v>
      </c>
      <c r="F2003" t="str">
        <f t="shared" si="1021"/>
        <v>0.21505376344086</v>
      </c>
      <c r="G2003" t="str">
        <f t="shared" si="1016"/>
        <v>0.21505376344086</v>
      </c>
      <c r="H2003" t="str">
        <f t="shared" si="1022"/>
        <v>2.40367734739304+0.525937111067818i</v>
      </c>
      <c r="I2003" t="str">
        <f t="shared" si="1023"/>
        <v>733.954583694915i</v>
      </c>
      <c r="J2003" t="str">
        <f t="shared" si="1017"/>
        <v>-728.169878342485+160.565776365769i</v>
      </c>
      <c r="K2003" t="str">
        <f t="shared" si="1024"/>
        <v>0.21195195543895-0.961207506977401i</v>
      </c>
      <c r="L2003" t="str">
        <f t="shared" si="1025"/>
        <v>0.0658428945080106-0.253477931364156i</v>
      </c>
      <c r="M2003" t="str">
        <f t="shared" si="1026"/>
        <v>0.277794849946961-1.21468543834156i</v>
      </c>
      <c r="N2003" t="str">
        <f t="shared" si="1027"/>
        <v>-2.33125882840342i</v>
      </c>
      <c r="O2003" t="str">
        <f t="shared" si="1028"/>
        <v>-0.68925660923667-0.72451730595174i</v>
      </c>
      <c r="P2003" t="str">
        <f t="shared" si="1029"/>
        <v>1.68925660923667+0.72451730595174i</v>
      </c>
      <c r="Q2003" t="str">
        <f t="shared" si="1030"/>
        <v>-1.68925660923667+1.60674152245168i</v>
      </c>
      <c r="R2003" t="str">
        <f t="shared" si="1031"/>
        <v>-0.31083932914415-0.724552892796876i</v>
      </c>
      <c r="S2003" t="str">
        <f t="shared" si="1032"/>
        <v>0.260304762448987i</v>
      </c>
      <c r="T2003" t="str">
        <f t="shared" si="1033"/>
        <v>0.188604568641217-0.0809129577326704i</v>
      </c>
      <c r="U2003" t="str">
        <f t="shared" si="1034"/>
        <v>0.0000499999999999999-0.000760313685182561i</v>
      </c>
      <c r="V2003" t="str">
        <f t="shared" si="1035"/>
        <v>0.00002-0.00851551327404473i</v>
      </c>
      <c r="W2003" t="str">
        <f t="shared" si="1036"/>
        <v>0.0000422719885627446-0.000698204089649044i</v>
      </c>
      <c r="X2003" t="str">
        <f t="shared" si="1037"/>
        <v>0.0000446989260442877-0.000697900536566711i</v>
      </c>
      <c r="Y2003" t="str">
        <f t="shared" si="1038"/>
        <v>0.009+0.939461867129492i</v>
      </c>
      <c r="Z2003" t="str">
        <f t="shared" si="1039"/>
        <v>-0.00891476660299398-0.000657266910968947i</v>
      </c>
      <c r="AA2003" t="str">
        <f t="shared" si="1040"/>
        <v>0.123146543309768-12.7815793997077i</v>
      </c>
      <c r="AB2003" t="str">
        <f t="shared" si="1041"/>
        <v>0.567353282977213-0.243399364796696i</v>
      </c>
      <c r="AC2003" t="str">
        <f t="shared" si="1042"/>
        <v>0.861954155991439-0.756770861248583i</v>
      </c>
      <c r="AD2003" t="str">
        <f t="shared" si="1043"/>
        <v>0.511702440023523+0.1668790972734i</v>
      </c>
      <c r="AE2003" t="str">
        <f t="shared" si="1044"/>
        <v>-0.00445202371422208-0.00182401328520023i</v>
      </c>
      <c r="AF2003" t="str">
        <f t="shared" si="1045"/>
        <v>-4.05242750965319-0.498132575564113i</v>
      </c>
      <c r="AG2003" t="str">
        <f t="shared" si="1046"/>
        <v>1.00794949400349-0.0236017295115819i</v>
      </c>
      <c r="AH2003" t="str">
        <f t="shared" si="1047"/>
        <v>0.0167653522563136+0.00992616299010862i</v>
      </c>
      <c r="AI2003">
        <f t="shared" si="1048"/>
        <v>-34.206672201144954</v>
      </c>
      <c r="AJ2003">
        <f t="shared" si="1049"/>
        <v>30.628251678039483</v>
      </c>
      <c r="AK2003"/>
      <c r="AL2003"/>
      <c r="AM2003"/>
      <c r="AN2003"/>
    </row>
    <row r="2004" spans="1:40" x14ac:dyDescent="0.35">
      <c r="A2004"/>
      <c r="B2004">
        <f t="shared" si="1015"/>
        <v>187000</v>
      </c>
      <c r="C2004" s="237" t="str">
        <f t="shared" si="1018"/>
        <v>-6.04902120321979E-07+0.00362473914377873i</v>
      </c>
      <c r="D2004" s="208" t="str">
        <f t="shared" si="1019"/>
        <v>-1.64875015729618+0.0277896667689703i</v>
      </c>
      <c r="E2004" t="str">
        <f t="shared" si="1020"/>
        <v>36500</v>
      </c>
      <c r="F2004" t="str">
        <f t="shared" si="1021"/>
        <v>0.21505376344086</v>
      </c>
      <c r="G2004" t="str">
        <f t="shared" si="1016"/>
        <v>0.21505376344086</v>
      </c>
      <c r="H2004" t="str">
        <f t="shared" si="1022"/>
        <v>2.4038033182029+0.52568564273186i</v>
      </c>
      <c r="I2004" t="str">
        <f t="shared" si="1023"/>
        <v>734.347282776614i</v>
      </c>
      <c r="J2004" t="str">
        <f t="shared" si="1017"/>
        <v>-728.950365178082+160.651686358474i</v>
      </c>
      <c r="K2004" t="str">
        <f t="shared" si="1024"/>
        <v>0.211735233999585-0.960739844340408i</v>
      </c>
      <c r="L2004" t="str">
        <f t="shared" si="1025"/>
        <v>0.0657769386846215-0.253359505052459i</v>
      </c>
      <c r="M2004" t="str">
        <f t="shared" si="1026"/>
        <v>0.277512172684206-1.21409934939287i</v>
      </c>
      <c r="N2004" t="str">
        <f t="shared" si="1027"/>
        <v>-2.33250615789962i</v>
      </c>
      <c r="O2004" t="str">
        <f t="shared" si="1028"/>
        <v>-0.690159784625268-0.723657012462398i</v>
      </c>
      <c r="P2004" t="str">
        <f t="shared" si="1029"/>
        <v>1.69015978462527+0.723657012462398i</v>
      </c>
      <c r="Q2004" t="str">
        <f t="shared" si="1030"/>
        <v>-1.69015978462527+1.60884914543722i</v>
      </c>
      <c r="R2004" t="str">
        <f t="shared" si="1031"/>
        <v>-0.310812496728697-0.724018784109742i</v>
      </c>
      <c r="S2004" t="str">
        <f t="shared" si="1032"/>
        <v>0.260444037335262i</v>
      </c>
      <c r="T2004" t="str">
        <f t="shared" si="1033"/>
        <v>0.188566375240109-0.0809492615022748i</v>
      </c>
      <c r="U2004" t="str">
        <f t="shared" si="1034"/>
        <v>0.0000500000000000001-0.000759907100324177i</v>
      </c>
      <c r="V2004" t="str">
        <f t="shared" si="1035"/>
        <v>0.00002-0.00851095952363079i</v>
      </c>
      <c r="W2004" t="str">
        <f t="shared" si="1036"/>
        <v>0.0000422719868568666-0.00069783094440623i</v>
      </c>
      <c r="X2004" t="str">
        <f t="shared" si="1037"/>
        <v>0.0000446963214342567-0.000697527562645437i</v>
      </c>
      <c r="Y2004" t="str">
        <f t="shared" si="1038"/>
        <v>0.009+0.939964521954066i</v>
      </c>
      <c r="Z2004" t="str">
        <f t="shared" si="1039"/>
        <v>-0.00890523177911178-0.000656789792475185i</v>
      </c>
      <c r="AA2004" t="str">
        <f t="shared" si="1040"/>
        <v>0.123014652295471-12.7747354495314i</v>
      </c>
      <c r="AB2004" t="str">
        <f t="shared" si="1041"/>
        <v>0.567238391001569-0.243508572452788i</v>
      </c>
      <c r="AC2004" t="str">
        <f t="shared" si="1042"/>
        <v>0.861771958930222-0.756260354474266i</v>
      </c>
      <c r="AD2004" t="str">
        <f t="shared" si="1043"/>
        <v>0.51193970293426+0.166692739615304i</v>
      </c>
      <c r="AE2004" t="str">
        <f t="shared" si="1044"/>
        <v>-0.00444945962170016-0.00182067425341941i</v>
      </c>
      <c r="AF2004" t="str">
        <f t="shared" si="1045"/>
        <v>-4.05255347549908-0.49789597596289i</v>
      </c>
      <c r="AG2004" t="str">
        <f t="shared" si="1046"/>
        <v>1.00793660287887-0.0236001868105283i</v>
      </c>
      <c r="AH2004" t="str">
        <f t="shared" si="1047"/>
        <v>0.0167582711575698+0.00991058972926395i</v>
      </c>
      <c r="AI2004">
        <f t="shared" si="1048"/>
        <v>-34.212926822161492</v>
      </c>
      <c r="AJ2004">
        <f t="shared" si="1049"/>
        <v>30.599432078261813</v>
      </c>
      <c r="AK2004"/>
      <c r="AL2004"/>
      <c r="AM2004"/>
      <c r="AN2004"/>
    </row>
    <row r="2005" spans="1:40" x14ac:dyDescent="0.35">
      <c r="A2005"/>
      <c r="B2005">
        <f t="shared" si="1015"/>
        <v>187100</v>
      </c>
      <c r="C2005" s="237" t="str">
        <f t="shared" si="1018"/>
        <v>-6.04255684777975E-07+0.00362280181671187i</v>
      </c>
      <c r="D2005" s="208" t="str">
        <f t="shared" si="1019"/>
        <v>-1.64875015234018+0.0277748139281243i</v>
      </c>
      <c r="E2005" t="str">
        <f t="shared" si="1020"/>
        <v>36500</v>
      </c>
      <c r="F2005" t="str">
        <f t="shared" si="1021"/>
        <v>0.21505376344086</v>
      </c>
      <c r="G2005" t="str">
        <f t="shared" si="1016"/>
        <v>0.21505376344086</v>
      </c>
      <c r="H2005" t="str">
        <f t="shared" si="1022"/>
        <v>2.40392910132383+0.525434398853392i</v>
      </c>
      <c r="I2005" t="str">
        <f t="shared" si="1023"/>
        <v>734.739981858313i</v>
      </c>
      <c r="J2005" t="str">
        <f t="shared" si="1017"/>
        <v>-729.731269497946+160.73759635118i</v>
      </c>
      <c r="K2005" t="str">
        <f t="shared" si="1024"/>
        <v>0.211518839733391-0.960272611667972i</v>
      </c>
      <c r="L2005" t="str">
        <f t="shared" si="1025"/>
        <v>0.065711079692829-0.25324118020634i</v>
      </c>
      <c r="M2005" t="str">
        <f t="shared" si="1026"/>
        <v>0.27722991942622-1.21351379187431i</v>
      </c>
      <c r="N2005" t="str">
        <f t="shared" si="1027"/>
        <v>-2.33375348739583i</v>
      </c>
      <c r="O2005" t="str">
        <f t="shared" si="1028"/>
        <v>-0.691061886242113-0.722795593085274i</v>
      </c>
      <c r="P2005" t="str">
        <f t="shared" si="1029"/>
        <v>1.69106188624211+0.722795593085274i</v>
      </c>
      <c r="Q2005" t="str">
        <f t="shared" si="1030"/>
        <v>-1.69106188624211+1.61095789431056i</v>
      </c>
      <c r="R2005" t="str">
        <f t="shared" si="1031"/>
        <v>-0.310785643564324-0.72348515981422i</v>
      </c>
      <c r="S2005" t="str">
        <f t="shared" si="1032"/>
        <v>0.260583312221538i</v>
      </c>
      <c r="T2005" t="str">
        <f t="shared" si="1033"/>
        <v>0.188528159287518-0.0809855523908939i</v>
      </c>
      <c r="U2005" t="str">
        <f t="shared" si="1034"/>
        <v>0.0000499999999999998-0.000759500950083487i</v>
      </c>
      <c r="V2005" t="str">
        <f t="shared" si="1035"/>
        <v>0.00002-0.00850641064093508i</v>
      </c>
      <c r="W2005" t="str">
        <f t="shared" si="1036"/>
        <v>0.000042271985150076-0.000697458198156688i</v>
      </c>
      <c r="X2005" t="str">
        <f t="shared" si="1037"/>
        <v>0.0000446937209956821-0.000697154987519719i</v>
      </c>
      <c r="Y2005" t="str">
        <f t="shared" si="1038"/>
        <v>0.009+0.94046717677864i</v>
      </c>
      <c r="Z2005" t="str">
        <f t="shared" si="1039"/>
        <v>-0.00889571225175444-0.000656313385608829i</v>
      </c>
      <c r="AA2005" t="str">
        <f t="shared" si="1040"/>
        <v>0.122882973168904-12.7678988294129i</v>
      </c>
      <c r="AB2005" t="str">
        <f t="shared" si="1041"/>
        <v>0.567123431187388-0.243617741360776i</v>
      </c>
      <c r="AC2005" t="str">
        <f t="shared" si="1042"/>
        <v>0.861590094046231-0.755750232249222i</v>
      </c>
      <c r="AD2005" t="str">
        <f t="shared" si="1043"/>
        <v>0.512176774308342+0.16650606334352i</v>
      </c>
      <c r="AE2005" t="str">
        <f t="shared" si="1044"/>
        <v>-0.00444689704812141-0.00181733850045287i</v>
      </c>
      <c r="AF2005" t="str">
        <f t="shared" si="1045"/>
        <v>-4.05267925366401-0.497659584925268i</v>
      </c>
      <c r="AG2005" t="str">
        <f t="shared" si="1046"/>
        <v>1.00792371076137-0.0235986369268473i</v>
      </c>
      <c r="AH2005" t="str">
        <f t="shared" si="1047"/>
        <v>0.0167511906555046+0.00989503088054311i</v>
      </c>
      <c r="AI2005">
        <f t="shared" si="1048"/>
        <v>-34.219180246134549</v>
      </c>
      <c r="AJ2005">
        <f t="shared" si="1049"/>
        <v>30.570606585670443</v>
      </c>
      <c r="AK2005"/>
      <c r="AL2005"/>
      <c r="AM2005"/>
      <c r="AN2005"/>
    </row>
    <row r="2006" spans="1:40" x14ac:dyDescent="0.35">
      <c r="A2006"/>
      <c r="B2006">
        <f t="shared" si="1015"/>
        <v>187200</v>
      </c>
      <c r="C2006" s="237" t="str">
        <f t="shared" si="1018"/>
        <v>-6.03610284911619E-07+0.00362086655943875i</v>
      </c>
      <c r="D2006" s="208" t="str">
        <f t="shared" si="1019"/>
        <v>-1.64875014739211+0.0277599769556971i</v>
      </c>
      <c r="E2006" t="str">
        <f t="shared" si="1020"/>
        <v>36500</v>
      </c>
      <c r="F2006" t="str">
        <f t="shared" si="1021"/>
        <v>0.21505376344086</v>
      </c>
      <c r="G2006" t="str">
        <f t="shared" si="1016"/>
        <v>0.21505376344086</v>
      </c>
      <c r="H2006" t="str">
        <f t="shared" si="1022"/>
        <v>2.40405469712116+0.525183379158973i</v>
      </c>
      <c r="I2006" t="str">
        <f t="shared" si="1023"/>
        <v>735.132680940012i</v>
      </c>
      <c r="J2006" t="str">
        <f t="shared" si="1017"/>
        <v>-730.512591302076+160.823506343884i</v>
      </c>
      <c r="K2006" t="str">
        <f t="shared" si="1024"/>
        <v>0.211302771992613-0.959805808409459i</v>
      </c>
      <c r="L2006" t="str">
        <f t="shared" si="1025"/>
        <v>0.0656453173477202-0.253122956711146i</v>
      </c>
      <c r="M2006" t="str">
        <f t="shared" si="1026"/>
        <v>0.276948089340333-1.2129287651206i</v>
      </c>
      <c r="N2006" t="str">
        <f t="shared" si="1027"/>
        <v>-2.33500081689203i</v>
      </c>
      <c r="O2006" t="str">
        <f t="shared" si="1028"/>
        <v>-0.691962912683672-0.721933049160605i</v>
      </c>
      <c r="P2006" t="str">
        <f t="shared" si="1029"/>
        <v>1.69196291268367+0.721933049160605i</v>
      </c>
      <c r="Q2006" t="str">
        <f t="shared" si="1030"/>
        <v>-1.69196291268367+1.61306776773143i</v>
      </c>
      <c r="R2006" t="str">
        <f t="shared" si="1031"/>
        <v>-0.310758769639096-0.722952019122655i</v>
      </c>
      <c r="S2006" t="str">
        <f t="shared" si="1032"/>
        <v>0.260722587107813i</v>
      </c>
      <c r="T2006" t="str">
        <f t="shared" si="1033"/>
        <v>0.188489920780476-0.081021830386746i</v>
      </c>
      <c r="U2006" t="str">
        <f t="shared" si="1034"/>
        <v>0.00005-0.000759095233764001i</v>
      </c>
      <c r="V2006" t="str">
        <f t="shared" si="1035"/>
        <v>0.00002-0.00850186661815679i</v>
      </c>
      <c r="W2006" t="str">
        <f t="shared" si="1036"/>
        <v>0.0000422719834423734-0.000697085850261017i</v>
      </c>
      <c r="X2006" t="str">
        <f t="shared" si="1037"/>
        <v>0.0000446911247196519-0.000696782810550492i</v>
      </c>
      <c r="Y2006" t="str">
        <f t="shared" si="1038"/>
        <v>0.009+0.940969831603215i</v>
      </c>
      <c r="Z2006" t="str">
        <f t="shared" si="1039"/>
        <v>-0.00888620798821302-0.000655837688797996i</v>
      </c>
      <c r="AA2006" t="str">
        <f t="shared" si="1040"/>
        <v>0.122751505476189-12.7610695275748i</v>
      </c>
      <c r="AB2006" t="str">
        <f t="shared" si="1041"/>
        <v>0.567008403525743-0.24372687148522i</v>
      </c>
      <c r="AC2006" t="str">
        <f t="shared" si="1042"/>
        <v>0.861408560739092-0.755240494080211i</v>
      </c>
      <c r="AD2006" t="str">
        <f t="shared" si="1043"/>
        <v>0.512413653727842+0.166319068627222i</v>
      </c>
      <c r="AE2006" t="str">
        <f t="shared" si="1044"/>
        <v>-0.00444433598945427-0.00181400602259678i</v>
      </c>
      <c r="AF2006" t="str">
        <f t="shared" si="1045"/>
        <v>-4.05280484451327-0.497423402203276i</v>
      </c>
      <c r="AG2006" t="str">
        <f t="shared" si="1046"/>
        <v>1.00791081766029-0.0235970798526512i</v>
      </c>
      <c r="AH2006" t="str">
        <f t="shared" si="1047"/>
        <v>0.0167441107442169+0.0098794864273541i</v>
      </c>
      <c r="AI2006">
        <f t="shared" si="1048"/>
        <v>-34.225432476676623</v>
      </c>
      <c r="AJ2006">
        <f t="shared" si="1049"/>
        <v>30.541775203758238</v>
      </c>
      <c r="AK2006"/>
      <c r="AL2006"/>
      <c r="AM2006"/>
      <c r="AN2006"/>
    </row>
    <row r="2007" spans="1:40" x14ac:dyDescent="0.35">
      <c r="A2007"/>
      <c r="B2007">
        <f t="shared" si="1015"/>
        <v>187300</v>
      </c>
      <c r="C2007" s="237" t="str">
        <f t="shared" si="1018"/>
        <v>-6.02965918511685E-07+0.00361893336864412i</v>
      </c>
      <c r="D2007" s="208" t="str">
        <f t="shared" si="1019"/>
        <v>-1.64875014245197+0.0277451558262716i</v>
      </c>
      <c r="E2007" t="str">
        <f t="shared" si="1020"/>
        <v>36500</v>
      </c>
      <c r="F2007" t="str">
        <f t="shared" si="1021"/>
        <v>0.21505376344086</v>
      </c>
      <c r="G2007" t="str">
        <f t="shared" si="1016"/>
        <v>0.21505376344086</v>
      </c>
      <c r="H2007" t="str">
        <f t="shared" si="1022"/>
        <v>2.40418010595939+0.524932583375564i</v>
      </c>
      <c r="I2007" t="str">
        <f t="shared" si="1023"/>
        <v>735.52538002171i</v>
      </c>
      <c r="J2007" t="str">
        <f t="shared" si="1017"/>
        <v>-731.294330590472+160.909416336589i</v>
      </c>
      <c r="K2007" t="str">
        <f t="shared" si="1024"/>
        <v>0.21108703013108-0.959339434015072i</v>
      </c>
      <c r="L2007" t="str">
        <f t="shared" si="1025"/>
        <v>0.0655796514648131-0.253004834452363i</v>
      </c>
      <c r="M2007" t="str">
        <f t="shared" si="1026"/>
        <v>0.276666681595893-1.21234426846744i</v>
      </c>
      <c r="N2007" t="str">
        <f t="shared" si="1027"/>
        <v>-2.33624814638823i</v>
      </c>
      <c r="O2007" t="str">
        <f t="shared" si="1028"/>
        <v>-0.692862862548109-0.721069382030356i</v>
      </c>
      <c r="P2007" t="str">
        <f t="shared" si="1029"/>
        <v>1.69286286254811+0.721069382030356i</v>
      </c>
      <c r="Q2007" t="str">
        <f t="shared" si="1030"/>
        <v>-1.69286286254811+1.61517876435787i</v>
      </c>
      <c r="R2007" t="str">
        <f t="shared" si="1031"/>
        <v>-0.310731874941056-0.722419361249056i</v>
      </c>
      <c r="S2007" t="str">
        <f t="shared" si="1032"/>
        <v>0.260861861994089i</v>
      </c>
      <c r="T2007" t="str">
        <f t="shared" si="1033"/>
        <v>0.188451659716009-0.0810580954780383i</v>
      </c>
      <c r="U2007" t="str">
        <f t="shared" si="1034"/>
        <v>0.0000500000000000002-0.000758689950670696i</v>
      </c>
      <c r="V2007" t="str">
        <f t="shared" si="1035"/>
        <v>0.00002-0.00849732744751174i</v>
      </c>
      <c r="W2007" t="str">
        <f t="shared" si="1036"/>
        <v>0.0000422719817337588-0.000696713900081164i</v>
      </c>
      <c r="X2007" t="str">
        <f t="shared" si="1037"/>
        <v>0.0000446885325972768-0.000696411031100061i</v>
      </c>
      <c r="Y2007" t="str">
        <f t="shared" si="1038"/>
        <v>0.009+0.941472486427789i</v>
      </c>
      <c r="Z2007" t="str">
        <f t="shared" si="1039"/>
        <v>-0.00887671895586605-0.000655362700475304i</v>
      </c>
      <c r="AA2007" t="str">
        <f t="shared" si="1040"/>
        <v>0.122620248764662-12.754247532265i</v>
      </c>
      <c r="AB2007" t="str">
        <f t="shared" si="1041"/>
        <v>0.566893308007687-0.243835962790645i</v>
      </c>
      <c r="AC2007" t="str">
        <f t="shared" si="1042"/>
        <v>0.861227358409927-0.754731139474694i</v>
      </c>
      <c r="AD2007" t="str">
        <f t="shared" si="1043"/>
        <v>0.512650340774902+0.166131755636106i</v>
      </c>
      <c r="AE2007" t="str">
        <f t="shared" si="1044"/>
        <v>-0.00444177644167939-0.00181067681615616i</v>
      </c>
      <c r="AF2007" t="str">
        <f t="shared" si="1045"/>
        <v>-4.05293024841136-0.497187427549292i</v>
      </c>
      <c r="AG2007" t="str">
        <f t="shared" si="1046"/>
        <v>1.00789792358494-0.0235955155800723i</v>
      </c>
      <c r="AH2007" t="str">
        <f t="shared" si="1047"/>
        <v>0.0167370314178271+0.00986395635314528i</v>
      </c>
      <c r="AI2007">
        <f t="shared" si="1048"/>
        <v>-34.231683517396306</v>
      </c>
      <c r="AJ2007">
        <f t="shared" si="1049"/>
        <v>30.512937936008289</v>
      </c>
      <c r="AK2007"/>
      <c r="AL2007"/>
      <c r="AM2007"/>
      <c r="AN2007"/>
    </row>
    <row r="2008" spans="1:40" x14ac:dyDescent="0.35">
      <c r="A2008"/>
      <c r="B2008">
        <f t="shared" si="1015"/>
        <v>187400</v>
      </c>
      <c r="C2008" s="237" t="str">
        <f t="shared" si="1018"/>
        <v>-6.02322583372858E-07+0.00361700224101986i</v>
      </c>
      <c r="D2008" s="208" t="str">
        <f t="shared" si="1019"/>
        <v>-1.64875013751973+0.0277303505144856i</v>
      </c>
      <c r="E2008" t="str">
        <f t="shared" si="1020"/>
        <v>36500</v>
      </c>
      <c r="F2008" t="str">
        <f t="shared" si="1021"/>
        <v>0.21505376344086</v>
      </c>
      <c r="G2008" t="str">
        <f t="shared" si="1016"/>
        <v>0.21505376344086</v>
      </c>
      <c r="H2008" t="str">
        <f t="shared" si="1022"/>
        <v>2.40430532820212+0.524682011230492i</v>
      </c>
      <c r="I2008" t="str">
        <f t="shared" si="1023"/>
        <v>735.918079103409i</v>
      </c>
      <c r="J2008" t="str">
        <f t="shared" si="1017"/>
        <v>-732.076487363134+160.995326329295i</v>
      </c>
      <c r="K2008" t="str">
        <f t="shared" si="1024"/>
        <v>0.210871613504188-0.958873487935855i</v>
      </c>
      <c r="L2008" t="str">
        <f t="shared" si="1025"/>
        <v>0.0655140818600525-0.252886813315607i</v>
      </c>
      <c r="M2008" t="str">
        <f t="shared" si="1026"/>
        <v>0.276385695364241-1.21176030125146i</v>
      </c>
      <c r="N2008" t="str">
        <f t="shared" si="1027"/>
        <v>-2.33749547588444i</v>
      </c>
      <c r="O2008" t="str">
        <f t="shared" si="1028"/>
        <v>-0.693761734435262-0.72020459303824i</v>
      </c>
      <c r="P2008" t="str">
        <f t="shared" si="1029"/>
        <v>1.69376173443526+0.72020459303824i</v>
      </c>
      <c r="Q2008" t="str">
        <f t="shared" si="1030"/>
        <v>-1.69376173443526+1.6172908828462i</v>
      </c>
      <c r="R2008" t="str">
        <f t="shared" si="1031"/>
        <v>-0.310704959458224-0.721887185409111i</v>
      </c>
      <c r="S2008" t="str">
        <f t="shared" si="1032"/>
        <v>0.261001136880364i</v>
      </c>
      <c r="T2008" t="str">
        <f t="shared" si="1033"/>
        <v>0.188413376091144-0.0810943476529639i</v>
      </c>
      <c r="U2008" t="str">
        <f t="shared" si="1034"/>
        <v>0.00005-0.000758285100110036i</v>
      </c>
      <c r="V2008" t="str">
        <f t="shared" si="1035"/>
        <v>0.00002-0.00849279312123244i</v>
      </c>
      <c r="W2008" t="str">
        <f t="shared" si="1036"/>
        <v>0.0000422719800242315-0.000696342346980442i</v>
      </c>
      <c r="X2008" t="str">
        <f t="shared" si="1037"/>
        <v>0.0000446859446196913-0.000696039648532079i</v>
      </c>
      <c r="Y2008" t="str">
        <f t="shared" si="1038"/>
        <v>0.009+0.941975141252364i</v>
      </c>
      <c r="Z2008" t="str">
        <f t="shared" si="1039"/>
        <v>-0.00886724512217902-0.000654888419077864i</v>
      </c>
      <c r="AA2008" t="str">
        <f t="shared" si="1040"/>
        <v>0.122489202582869-12.7474328317566i</v>
      </c>
      <c r="AB2008" t="str">
        <f t="shared" si="1041"/>
        <v>0.566778144624276-0.243945015241533i</v>
      </c>
      <c r="AC2008" t="str">
        <f t="shared" si="1042"/>
        <v>0.861046486461363-0.754222167940828i</v>
      </c>
      <c r="AD2008" t="str">
        <f t="shared" si="1043"/>
        <v>0.512886835031744+0.165944124540401i</v>
      </c>
      <c r="AE2008" t="str">
        <f t="shared" si="1044"/>
        <v>-0.00443921840078954-0.00180735087744493i</v>
      </c>
      <c r="AF2008" t="str">
        <f t="shared" si="1045"/>
        <v>-4.05305546572185-0.496951660716006i</v>
      </c>
      <c r="AG2008" t="str">
        <f t="shared" si="1046"/>
        <v>1.00788502854465-0.0235939441012635i</v>
      </c>
      <c r="AH2008" t="str">
        <f t="shared" si="1047"/>
        <v>0.016729952670475+0.00984844064140497i</v>
      </c>
      <c r="AI2008">
        <f t="shared" si="1048"/>
        <v>-34.237933371899132</v>
      </c>
      <c r="AJ2008">
        <f t="shared" si="1049"/>
        <v>30.484094785896268</v>
      </c>
      <c r="AK2008"/>
      <c r="AL2008"/>
      <c r="AM2008"/>
      <c r="AN2008"/>
    </row>
    <row r="2009" spans="1:40" x14ac:dyDescent="0.35">
      <c r="A2009"/>
      <c r="B2009">
        <f t="shared" si="1015"/>
        <v>187500</v>
      </c>
      <c r="C2009" s="237" t="str">
        <f t="shared" si="1018"/>
        <v>-6.01680277295691E-07+0.00361507317326486i</v>
      </c>
      <c r="D2009" s="208" t="str">
        <f t="shared" si="1019"/>
        <v>-1.64875013259538+0.0277155609950306i</v>
      </c>
      <c r="E2009" t="str">
        <f t="shared" si="1020"/>
        <v>36500</v>
      </c>
      <c r="F2009" t="str">
        <f t="shared" si="1021"/>
        <v>0.21505376344086</v>
      </c>
      <c r="G2009" t="str">
        <f t="shared" si="1016"/>
        <v>0.21505376344086</v>
      </c>
      <c r="H2009" t="str">
        <f t="shared" si="1022"/>
        <v>2.40443036421209+0.524431662451472i</v>
      </c>
      <c r="I2009" t="str">
        <f t="shared" si="1023"/>
        <v>736.310778185108i</v>
      </c>
      <c r="J2009" t="str">
        <f t="shared" si="1017"/>
        <v>-732.859061620062+161.081236322i</v>
      </c>
      <c r="K2009" t="str">
        <f t="shared" si="1024"/>
        <v>0.210656521468896-0.95840796962369i</v>
      </c>
      <c r="L2009" t="str">
        <f t="shared" si="1025"/>
        <v>0.0654486083498115-0.252768893186629i</v>
      </c>
      <c r="M2009" t="str">
        <f t="shared" si="1026"/>
        <v>0.276105129818707-1.21117686281032i</v>
      </c>
      <c r="N2009" t="str">
        <f t="shared" si="1027"/>
        <v>-2.33874280538064i</v>
      </c>
      <c r="O2009" t="str">
        <f t="shared" si="1028"/>
        <v>-0.694659526946623-0.719338683529737i</v>
      </c>
      <c r="P2009" t="str">
        <f t="shared" si="1029"/>
        <v>1.69465952694662+0.719338683529737i</v>
      </c>
      <c r="Q2009" t="str">
        <f t="shared" si="1030"/>
        <v>-1.69465952694662+1.6194041218509i</v>
      </c>
      <c r="R2009" t="str">
        <f t="shared" si="1031"/>
        <v>-0.310678023178632-0.721355490820198i</v>
      </c>
      <c r="S2009" t="str">
        <f t="shared" si="1032"/>
        <v>0.26114041176664i</v>
      </c>
      <c r="T2009" t="str">
        <f t="shared" si="1033"/>
        <v>0.188375069902913-0.0811305868997137i</v>
      </c>
      <c r="U2009" t="str">
        <f t="shared" si="1034"/>
        <v>0.0000500000000000002-0.00075788068138998i</v>
      </c>
      <c r="V2009" t="str">
        <f t="shared" si="1035"/>
        <v>0.00002-0.00848826363156777i</v>
      </c>
      <c r="W2009" t="str">
        <f t="shared" si="1036"/>
        <v>0.0000422719783137922-0.000695971190323529i</v>
      </c>
      <c r="X2009" t="str">
        <f t="shared" si="1037"/>
        <v>0.000044683360778054-0.000695668662211575i</v>
      </c>
      <c r="Y2009" t="str">
        <f t="shared" si="1038"/>
        <v>0.009+0.942477796076938i</v>
      </c>
      <c r="Z2009" t="str">
        <f t="shared" si="1039"/>
        <v>-0.0088577864547045-0.000654414843047278i</v>
      </c>
      <c r="AA2009" t="str">
        <f t="shared" si="1040"/>
        <v>0.122358366480566-12.7406254143478i</v>
      </c>
      <c r="AB2009" t="str">
        <f t="shared" si="1041"/>
        <v>0.566662913366583-0.244054028802362i</v>
      </c>
      <c r="AC2009" t="str">
        <f t="shared" si="1042"/>
        <v>0.860865944297463-0.753713578987549i</v>
      </c>
      <c r="AD2009" t="str">
        <f t="shared" si="1043"/>
        <v>0.513123136080685+0.165756175510899i</v>
      </c>
      <c r="AE2009" t="str">
        <f t="shared" si="1044"/>
        <v>-0.00443666186278989-0.00180402820278622i</v>
      </c>
      <c r="AF2009" t="str">
        <f t="shared" si="1045"/>
        <v>-4.05318049680747-0.496716101456441i</v>
      </c>
      <c r="AG2009" t="str">
        <f t="shared" si="1046"/>
        <v>1.00787213254874-0.0235923654083988i</v>
      </c>
      <c r="AH2009" t="str">
        <f t="shared" si="1047"/>
        <v>0.016722874496323+0.00983293927566351i</v>
      </c>
      <c r="AI2009">
        <f t="shared" si="1048"/>
        <v>-34.244182043785841</v>
      </c>
      <c r="AJ2009">
        <f t="shared" si="1049"/>
        <v>30.455245756891131</v>
      </c>
      <c r="AK2009"/>
      <c r="AL2009"/>
      <c r="AM2009"/>
      <c r="AN2009"/>
    </row>
    <row r="2010" spans="1:40" x14ac:dyDescent="0.35">
      <c r="A2010"/>
      <c r="B2010">
        <f t="shared" si="1015"/>
        <v>187600</v>
      </c>
      <c r="C2010" s="237" t="str">
        <f t="shared" si="1018"/>
        <v>-6.01038998086628E-07+0.00361314616208516i</v>
      </c>
      <c r="D2010" s="208" t="str">
        <f t="shared" si="1019"/>
        <v>-1.64875012767891+0.0277007872426529i</v>
      </c>
      <c r="E2010" t="str">
        <f t="shared" si="1020"/>
        <v>36500</v>
      </c>
      <c r="F2010" t="str">
        <f t="shared" si="1021"/>
        <v>0.21505376344086</v>
      </c>
      <c r="G2010" t="str">
        <f t="shared" si="1016"/>
        <v>0.21505376344086</v>
      </c>
      <c r="H2010" t="str">
        <f t="shared" si="1022"/>
        <v>2.40455521435122+0.52418153676659i</v>
      </c>
      <c r="I2010" t="str">
        <f t="shared" si="1023"/>
        <v>736.703477266806i</v>
      </c>
      <c r="J2010" t="str">
        <f t="shared" si="1017"/>
        <v>-733.642053361257+161.167146314704i</v>
      </c>
      <c r="K2010" t="str">
        <f t="shared" si="1024"/>
        <v>0.210441753383727-0.957942878531289i</v>
      </c>
      <c r="L2010" t="str">
        <f t="shared" si="1025"/>
        <v>0.0653832307508894-0.252651073951315i</v>
      </c>
      <c r="M2010" t="str">
        <f t="shared" si="1026"/>
        <v>0.275824984134616-1.2105939524826i</v>
      </c>
      <c r="N2010" t="str">
        <f t="shared" si="1027"/>
        <v>-2.33999013487684i</v>
      </c>
      <c r="O2010" t="str">
        <f t="shared" si="1028"/>
        <v>-0.695556238685386-0.718471654852046i</v>
      </c>
      <c r="P2010" t="str">
        <f t="shared" si="1029"/>
        <v>1.69555623868539+0.718471654852046i</v>
      </c>
      <c r="Q2010" t="str">
        <f t="shared" si="1030"/>
        <v>-1.69555623868539+1.62151848002479i</v>
      </c>
      <c r="R2010" t="str">
        <f t="shared" si="1031"/>
        <v>-0.310651066090288-0.720824276701346i</v>
      </c>
      <c r="S2010" t="str">
        <f t="shared" si="1032"/>
        <v>0.261279686652915i</v>
      </c>
      <c r="T2010" t="str">
        <f t="shared" si="1033"/>
        <v>0.188336741148342-0.0811668132064644i</v>
      </c>
      <c r="U2010" t="str">
        <f t="shared" si="1034"/>
        <v>0.0000499999999999999-0.000757476693819939i</v>
      </c>
      <c r="V2010" t="str">
        <f t="shared" si="1035"/>
        <v>0.00002-0.00848373897078334i</v>
      </c>
      <c r="W2010" t="str">
        <f t="shared" si="1036"/>
        <v>0.0000422719766024402-0.000695600429476447i</v>
      </c>
      <c r="X2010" t="str">
        <f t="shared" si="1037"/>
        <v>0.0000446807810635466-0.000695298071504909i</v>
      </c>
      <c r="Y2010" t="str">
        <f t="shared" si="1038"/>
        <v>0.009+0.942980450901512i</v>
      </c>
      <c r="Z2010" t="str">
        <f t="shared" si="1039"/>
        <v>-0.00884834292108131-0.000653941970829598i</v>
      </c>
      <c r="AA2010" t="str">
        <f t="shared" si="1040"/>
        <v>0.122227740008711-12.7338252683619i</v>
      </c>
      <c r="AB2010" t="str">
        <f t="shared" si="1041"/>
        <v>0.566547614225661-0.244163003437564i</v>
      </c>
      <c r="AC2010" t="str">
        <f t="shared" si="1042"/>
        <v>0.860685731323794-0.753205372124456i</v>
      </c>
      <c r="AD2010" t="str">
        <f t="shared" si="1043"/>
        <v>0.513359243504116+0.165567908718906i</v>
      </c>
      <c r="AE2010" t="str">
        <f t="shared" si="1044"/>
        <v>-0.00443410682369751-0.00180070878851184i</v>
      </c>
      <c r="AF2010" t="str">
        <f t="shared" si="1045"/>
        <v>-4.05330534203013-0.496480749523937i</v>
      </c>
      <c r="AG2010" t="str">
        <f t="shared" si="1046"/>
        <v>1.00785923560655-0.0235907794936726i</v>
      </c>
      <c r="AH2010" t="str">
        <f t="shared" si="1047"/>
        <v>0.016715796889553+0.00981745223949044i</v>
      </c>
      <c r="AI2010">
        <f t="shared" si="1048"/>
        <v>-34.250429536654167</v>
      </c>
      <c r="AJ2010">
        <f t="shared" si="1049"/>
        <v>30.426390852452727</v>
      </c>
      <c r="AK2010"/>
      <c r="AL2010"/>
      <c r="AM2010"/>
      <c r="AN2010"/>
    </row>
    <row r="2011" spans="1:40" x14ac:dyDescent="0.35">
      <c r="A2011"/>
      <c r="B2011">
        <f t="shared" si="1015"/>
        <v>187700</v>
      </c>
      <c r="C2011" s="237" t="str">
        <f t="shared" si="1018"/>
        <v>-6.00398743557924E-07+0.0036112212041937i</v>
      </c>
      <c r="D2011" s="208" t="str">
        <f t="shared" si="1019"/>
        <v>-1.6487501227703+0.0276860292321517i</v>
      </c>
      <c r="E2011" t="str">
        <f t="shared" si="1020"/>
        <v>36500</v>
      </c>
      <c r="F2011" t="str">
        <f t="shared" si="1021"/>
        <v>0.21505376344086</v>
      </c>
      <c r="G2011" t="str">
        <f t="shared" si="1016"/>
        <v>0.21505376344086</v>
      </c>
      <c r="H2011" t="str">
        <f t="shared" si="1022"/>
        <v>2.40467987898051+0.523931633904309i</v>
      </c>
      <c r="I2011" t="str">
        <f t="shared" si="1023"/>
        <v>737.096176348505i</v>
      </c>
      <c r="J2011" t="str">
        <f t="shared" si="1017"/>
        <v>-734.425462586717+161.25305630741i</v>
      </c>
      <c r="K2011" t="str">
        <f t="shared" si="1024"/>
        <v>0.210227308608766-0.957478214112206i</v>
      </c>
      <c r="L2011" t="str">
        <f t="shared" si="1025"/>
        <v>0.0653179488805091-0.252533355495679i</v>
      </c>
      <c r="M2011" t="str">
        <f t="shared" si="1026"/>
        <v>0.275545257489275-1.21001156960789i</v>
      </c>
      <c r="N2011" t="str">
        <f t="shared" si="1027"/>
        <v>-2.34123746437304i</v>
      </c>
      <c r="O2011" t="str">
        <f t="shared" si="1028"/>
        <v>-0.69645186825642-0.71760350835412i</v>
      </c>
      <c r="P2011" t="str">
        <f t="shared" si="1029"/>
        <v>1.69645186825642+0.71760350835412i</v>
      </c>
      <c r="Q2011" t="str">
        <f t="shared" si="1030"/>
        <v>-1.69645186825642+1.62363395601892i</v>
      </c>
      <c r="R2011" t="str">
        <f t="shared" si="1031"/>
        <v>-0.310624088181181-0.720293542273256i</v>
      </c>
      <c r="S2011" t="str">
        <f t="shared" si="1032"/>
        <v>0.261418961539191i</v>
      </c>
      <c r="T2011" t="str">
        <f t="shared" si="1033"/>
        <v>0.18829838982446-0.0812030265613824i</v>
      </c>
      <c r="U2011" t="str">
        <f t="shared" si="1034"/>
        <v>0.0000500000000000001-0.00075707313671082i</v>
      </c>
      <c r="V2011" t="str">
        <f t="shared" si="1035"/>
        <v>0.00002-0.00847921913116117i</v>
      </c>
      <c r="W2011" t="str">
        <f t="shared" si="1036"/>
        <v>0.0000422719748901764-0.000695230063806583i</v>
      </c>
      <c r="X2011" t="str">
        <f t="shared" si="1037"/>
        <v>0.000044678205467375-0.000694927875779819i</v>
      </c>
      <c r="Y2011" t="str">
        <f t="shared" si="1038"/>
        <v>0.009+0.943483105726087i</v>
      </c>
      <c r="Z2011" t="str">
        <f t="shared" si="1039"/>
        <v>-0.00883891448903494-0.000653469800875339i</v>
      </c>
      <c r="AA2011" t="str">
        <f t="shared" si="1040"/>
        <v>0.122097322719462-12.727032382147i</v>
      </c>
      <c r="AB2011" t="str">
        <f t="shared" si="1041"/>
        <v>0.566432247192573-0.244271939111543i</v>
      </c>
      <c r="AC2011" t="str">
        <f t="shared" si="1042"/>
        <v>0.860505846947385-0.752697546861904i</v>
      </c>
      <c r="AD2011" t="str">
        <f t="shared" si="1043"/>
        <v>0.513595156884504+0.165379324336281i</v>
      </c>
      <c r="AE2011" t="str">
        <f t="shared" si="1044"/>
        <v>-0.00443155327954167-0.00179739263096261i</v>
      </c>
      <c r="AF2011" t="str">
        <f t="shared" si="1045"/>
        <v>-4.05343000175081-0.496245604672157i</v>
      </c>
      <c r="AG2011" t="str">
        <f t="shared" si="1046"/>
        <v>1.00784633772741-0.023589186349299i</v>
      </c>
      <c r="AH2011" t="str">
        <f t="shared" si="1047"/>
        <v>0.0167087198443679+0.00980197951649614i</v>
      </c>
      <c r="AI2011">
        <f t="shared" si="1048"/>
        <v>-34.256675854097885</v>
      </c>
      <c r="AJ2011">
        <f t="shared" si="1049"/>
        <v>30.397530076034037</v>
      </c>
      <c r="AK2011"/>
      <c r="AL2011"/>
      <c r="AM2011"/>
      <c r="AN2011"/>
    </row>
    <row r="2012" spans="1:40" x14ac:dyDescent="0.35">
      <c r="A2012"/>
      <c r="B2012">
        <f t="shared" si="1015"/>
        <v>187800</v>
      </c>
      <c r="C2012" s="237" t="str">
        <f t="shared" si="1018"/>
        <v>-5.99759511527667E-07+0.00360929829631047i</v>
      </c>
      <c r="D2012" s="208" t="str">
        <f t="shared" si="1019"/>
        <v>-1.64875011786952+0.0276712869383803i</v>
      </c>
      <c r="E2012" t="str">
        <f t="shared" si="1020"/>
        <v>36500</v>
      </c>
      <c r="F2012" t="str">
        <f t="shared" si="1021"/>
        <v>0.21505376344086</v>
      </c>
      <c r="G2012" t="str">
        <f t="shared" si="1016"/>
        <v>0.21505376344086</v>
      </c>
      <c r="H2012" t="str">
        <f t="shared" si="1022"/>
        <v>2.40480435846013+0.523681953593466i</v>
      </c>
      <c r="I2012" t="str">
        <f t="shared" si="1023"/>
        <v>737.488875430204i</v>
      </c>
      <c r="J2012" t="str">
        <f t="shared" si="1017"/>
        <v>-735.209289296444+161.338966300115i</v>
      </c>
      <c r="K2012" t="str">
        <f t="shared" si="1024"/>
        <v>0.210013186505642-0.957013975820821i</v>
      </c>
      <c r="L2012" t="str">
        <f t="shared" si="1025"/>
        <v>0.0652527625563185-0.252415737705874i</v>
      </c>
      <c r="M2012" t="str">
        <f t="shared" si="1026"/>
        <v>0.275265949061961-1.2094297135267i</v>
      </c>
      <c r="N2012" t="str">
        <f t="shared" si="1027"/>
        <v>-2.34248479386925i</v>
      </c>
      <c r="O2012" t="str">
        <f t="shared" si="1028"/>
        <v>-0.697346414266285-0.716734245386639i</v>
      </c>
      <c r="P2012" t="str">
        <f t="shared" si="1029"/>
        <v>1.69734641426628+0.716734245386639i</v>
      </c>
      <c r="Q2012" t="str">
        <f t="shared" si="1030"/>
        <v>-1.69734641426628+1.62575054848261i</v>
      </c>
      <c r="R2012" t="str">
        <f t="shared" si="1031"/>
        <v>-0.310597089439305-0.719763286758288i</v>
      </c>
      <c r="S2012" t="str">
        <f t="shared" si="1032"/>
        <v>0.261558236425466i</v>
      </c>
      <c r="T2012" t="str">
        <f t="shared" si="1033"/>
        <v>0.188260015928295-0.0812392269526273i</v>
      </c>
      <c r="U2012" t="str">
        <f t="shared" si="1034"/>
        <v>0.0000499999999999999-0.000756670009374975i</v>
      </c>
      <c r="V2012" t="str">
        <f t="shared" si="1035"/>
        <v>0.00002-0.00847470410499973i</v>
      </c>
      <c r="W2012" t="str">
        <f t="shared" si="1036"/>
        <v>0.0000422719731769999-0.000694860092682656i</v>
      </c>
      <c r="X2012" t="str">
        <f t="shared" si="1037"/>
        <v>0.0000446756339807674-0.000694558074405357i</v>
      </c>
      <c r="Y2012" t="str">
        <f t="shared" si="1038"/>
        <v>0.009+0.943985760550661i</v>
      </c>
      <c r="Z2012" t="str">
        <f t="shared" si="1039"/>
        <v>-0.00882950112637643-0.000652998331639435i</v>
      </c>
      <c r="AA2012" t="str">
        <f t="shared" si="1040"/>
        <v>0.121967114166175-12.7202467440762i</v>
      </c>
      <c r="AB2012" t="str">
        <f t="shared" si="1041"/>
        <v>0.566316812258379-0.244380835788679i</v>
      </c>
      <c r="AC2012" t="str">
        <f t="shared" si="1042"/>
        <v>0.86032629057673-0.752190102710931i</v>
      </c>
      <c r="AD2012" t="str">
        <f t="shared" si="1043"/>
        <v>0.513830875804417+0.165190422535411i</v>
      </c>
      <c r="AE2012" t="str">
        <f t="shared" si="1044"/>
        <v>-0.00442900122636363-0.00179407972648812i</v>
      </c>
      <c r="AF2012" t="str">
        <f t="shared" si="1045"/>
        <v>-4.05355447632965-0.496010666655086i</v>
      </c>
      <c r="AG2012" t="str">
        <f t="shared" si="1046"/>
        <v>1.00783343892067-0.0235875859675134i</v>
      </c>
      <c r="AH2012" t="str">
        <f t="shared" si="1047"/>
        <v>0.0167016433549909+0.00978652109033065i</v>
      </c>
      <c r="AI2012">
        <f t="shared" si="1048"/>
        <v>-34.262920999707262</v>
      </c>
      <c r="AJ2012">
        <f t="shared" si="1049"/>
        <v>30.368663431079355</v>
      </c>
      <c r="AK2012"/>
      <c r="AL2012"/>
      <c r="AM2012"/>
      <c r="AN2012"/>
    </row>
    <row r="2013" spans="1:40" x14ac:dyDescent="0.35">
      <c r="A2013"/>
      <c r="B2013">
        <f t="shared" si="1015"/>
        <v>187900</v>
      </c>
      <c r="C2013" s="237" t="str">
        <f t="shared" si="1018"/>
        <v>-5.99121299819741E-07+0.00360737743516242i</v>
      </c>
      <c r="D2013" s="208" t="str">
        <f t="shared" si="1019"/>
        <v>-1.64875011297656+0.0276565603362452i</v>
      </c>
      <c r="E2013" t="str">
        <f t="shared" si="1020"/>
        <v>36500</v>
      </c>
      <c r="F2013" t="str">
        <f t="shared" si="1021"/>
        <v>0.21505376344086</v>
      </c>
      <c r="G2013" t="str">
        <f t="shared" si="1016"/>
        <v>0.21505376344086</v>
      </c>
      <c r="H2013" t="str">
        <f t="shared" si="1022"/>
        <v>2.40492865314938+0.523432495563274i</v>
      </c>
      <c r="I2013" t="str">
        <f t="shared" si="1023"/>
        <v>737.881574511903i</v>
      </c>
      <c r="J2013" t="str">
        <f t="shared" si="1017"/>
        <v>-735.993533490437+161.42487629282i</v>
      </c>
      <c r="K2013" t="str">
        <f t="shared" si="1024"/>
        <v>0.209799386437537-0.956550163112352i</v>
      </c>
      <c r="L2013" t="str">
        <f t="shared" si="1025"/>
        <v>0.0651876715963879-0.252298220468184i</v>
      </c>
      <c r="M2013" t="str">
        <f t="shared" si="1026"/>
        <v>0.274987058033925-1.20884838358054i</v>
      </c>
      <c r="N2013" t="str">
        <f t="shared" si="1027"/>
        <v>-2.34373212336545i</v>
      </c>
      <c r="O2013" t="str">
        <f t="shared" si="1028"/>
        <v>-0.698239875323203-0.715863867302044i</v>
      </c>
      <c r="P2013" t="str">
        <f t="shared" si="1029"/>
        <v>1.6982398753232+0.715863867302044i</v>
      </c>
      <c r="Q2013" t="str">
        <f t="shared" si="1030"/>
        <v>-1.6982398753232+1.62786825606341i</v>
      </c>
      <c r="R2013" t="str">
        <f t="shared" si="1031"/>
        <v>-0.310570069852636-0.719233509380464i</v>
      </c>
      <c r="S2013" t="str">
        <f t="shared" si="1032"/>
        <v>0.261697511311741i</v>
      </c>
      <c r="T2013" t="str">
        <f t="shared" si="1033"/>
        <v>0.188221619456877-0.0812754143683484i</v>
      </c>
      <c r="U2013" t="str">
        <f t="shared" si="1034"/>
        <v>0.00005-0.000756267311126242i</v>
      </c>
      <c r="V2013" t="str">
        <f t="shared" si="1035"/>
        <v>0.00002-0.00847019388461394i</v>
      </c>
      <c r="W2013" t="str">
        <f t="shared" si="1036"/>
        <v>0.0000422719714629116-0.000694490515474744i</v>
      </c>
      <c r="X2013" t="str">
        <f t="shared" si="1037"/>
        <v>0.0000446730665949767-0.000694188666751954i</v>
      </c>
      <c r="Y2013" t="str">
        <f t="shared" si="1038"/>
        <v>0.009+0.944488415375235i</v>
      </c>
      <c r="Z2013" t="str">
        <f t="shared" si="1039"/>
        <v>-0.00882010280100305-0.000652527561581254i</v>
      </c>
      <c r="AA2013" t="str">
        <f t="shared" si="1040"/>
        <v>0.121837113903394-12.7134683425475i</v>
      </c>
      <c r="AB2013" t="str">
        <f t="shared" si="1041"/>
        <v>0.566201309414144-0.244489693433326i</v>
      </c>
      <c r="AC2013" t="str">
        <f t="shared" si="1042"/>
        <v>0.860147061621774-0.75168303918332i</v>
      </c>
      <c r="AD2013" t="str">
        <f t="shared" si="1043"/>
        <v>0.514066399846501+0.165001203489233i</v>
      </c>
      <c r="AE2013" t="str">
        <f t="shared" si="1044"/>
        <v>-0.00442645066021689-0.00179077007144695i</v>
      </c>
      <c r="AF2013" t="str">
        <f t="shared" si="1045"/>
        <v>-4.05367876612594-0.495775935227029i</v>
      </c>
      <c r="AG2013" t="str">
        <f t="shared" si="1046"/>
        <v>1.00782053919567-0.0235859783405716i</v>
      </c>
      <c r="AH2013" t="str">
        <f t="shared" si="1047"/>
        <v>0.0166945674156668+0.00977107694468497i</v>
      </c>
      <c r="AI2013">
        <f t="shared" si="1048"/>
        <v>-34.269164977068279</v>
      </c>
      <c r="AJ2013">
        <f t="shared" si="1049"/>
        <v>30.339790921025912</v>
      </c>
      <c r="AK2013"/>
      <c r="AL2013"/>
      <c r="AM2013"/>
      <c r="AN2013"/>
    </row>
    <row r="2014" spans="1:40" x14ac:dyDescent="0.35">
      <c r="A2014"/>
      <c r="B2014">
        <f t="shared" si="1015"/>
        <v>188000</v>
      </c>
      <c r="C2014" s="237" t="str">
        <f t="shared" si="1018"/>
        <v>-5.98484106263845E-07+0.00360545861748354i</v>
      </c>
      <c r="D2014" s="208" t="str">
        <f t="shared" si="1019"/>
        <v>-1.64875010809141+0.0276418494007072i</v>
      </c>
      <c r="E2014" t="str">
        <f t="shared" si="1020"/>
        <v>36500</v>
      </c>
      <c r="F2014" t="str">
        <f t="shared" si="1021"/>
        <v>0.21505376344086</v>
      </c>
      <c r="G2014" t="str">
        <f t="shared" si="1016"/>
        <v>0.21505376344086</v>
      </c>
      <c r="H2014" t="str">
        <f t="shared" si="1022"/>
        <v>2.40505276340675+0.523183259543335i</v>
      </c>
      <c r="I2014" t="str">
        <f t="shared" si="1023"/>
        <v>738.274273593601i</v>
      </c>
      <c r="J2014" t="str">
        <f t="shared" si="1017"/>
        <v>-736.778195168696+161.510786285525i</v>
      </c>
      <c r="K2014" t="str">
        <f t="shared" si="1024"/>
        <v>0.209585907769175-0.956086775442843i</v>
      </c>
      <c r="L2014" t="str">
        <f t="shared" si="1025"/>
        <v>0.0651226758192081-0.252180803669024i</v>
      </c>
      <c r="M2014" t="str">
        <f t="shared" si="1026"/>
        <v>0.274708583588383-1.20826757911187i</v>
      </c>
      <c r="N2014" t="str">
        <f t="shared" si="1027"/>
        <v>-2.34497945286165i</v>
      </c>
      <c r="O2014" t="str">
        <f t="shared" si="1028"/>
        <v>-0.699132250037108-0.714992375454488i</v>
      </c>
      <c r="P2014" t="str">
        <f t="shared" si="1029"/>
        <v>1.69913225003711+0.714992375454488i</v>
      </c>
      <c r="Q2014" t="str">
        <f t="shared" si="1030"/>
        <v>-1.69913225003711+1.62998707740716i</v>
      </c>
      <c r="R2014" t="str">
        <f t="shared" si="1031"/>
        <v>-0.310543029409142-0.718704209365451i</v>
      </c>
      <c r="S2014" t="str">
        <f t="shared" si="1032"/>
        <v>0.261836786198017i</v>
      </c>
      <c r="T2014" t="str">
        <f t="shared" si="1033"/>
        <v>0.188183200407236-0.081311588796686i</v>
      </c>
      <c r="U2014" t="str">
        <f t="shared" si="1034"/>
        <v>0.0000500000000000002-0.0007558650412799i</v>
      </c>
      <c r="V2014" t="str">
        <f t="shared" si="1035"/>
        <v>0.00002-0.00846568846233487i</v>
      </c>
      <c r="W2014" t="str">
        <f t="shared" si="1036"/>
        <v>0.0000422719697479109-0.000694121331554253i</v>
      </c>
      <c r="X2014" t="str">
        <f t="shared" si="1037"/>
        <v>0.0000446705033012778-0.000693819652191352i</v>
      </c>
      <c r="Y2014" t="str">
        <f t="shared" si="1038"/>
        <v>0.009+0.94499107019981i</v>
      </c>
      <c r="Z2014" t="str">
        <f t="shared" si="1039"/>
        <v>-0.00881071948089714-0.000652057489164547i</v>
      </c>
      <c r="AA2014" t="str">
        <f t="shared" si="1040"/>
        <v>0.121707321486854-12.7066971659834i</v>
      </c>
      <c r="AB2014" t="str">
        <f t="shared" si="1041"/>
        <v>0.566085738650934-0.244598512009806i</v>
      </c>
      <c r="AC2014" t="str">
        <f t="shared" si="1042"/>
        <v>0.859968159493928-0.751176355791559i</v>
      </c>
      <c r="AD2014" t="str">
        <f t="shared" si="1043"/>
        <v>0.514301728593492+0.164811667371219i</v>
      </c>
      <c r="AE2014" t="str">
        <f t="shared" si="1044"/>
        <v>-0.00442390157716667-0.0017874636622064i</v>
      </c>
      <c r="AF2014" t="str">
        <f t="shared" si="1045"/>
        <v>-4.05380287149816-0.495541410142628i</v>
      </c>
      <c r="AG2014" t="str">
        <f t="shared" si="1046"/>
        <v>1.00780763856176-0.0235843634607494i</v>
      </c>
      <c r="AH2014" t="str">
        <f t="shared" si="1047"/>
        <v>0.01668749202066+0.00975564706328963i</v>
      </c>
      <c r="AI2014">
        <f t="shared" si="1048"/>
        <v>-34.275407789763641</v>
      </c>
      <c r="AJ2014">
        <f t="shared" si="1049"/>
        <v>30.310912549303456</v>
      </c>
      <c r="AK2014"/>
      <c r="AL2014"/>
      <c r="AM2014"/>
      <c r="AN2014"/>
    </row>
    <row r="2015" spans="1:40" x14ac:dyDescent="0.35">
      <c r="A2015"/>
      <c r="B2015">
        <f t="shared" si="1015"/>
        <v>188100</v>
      </c>
      <c r="C2015" s="237" t="str">
        <f t="shared" si="1018"/>
        <v>-5.97847928695415E-07+0.00360354184001467i</v>
      </c>
      <c r="D2015" s="208" t="str">
        <f t="shared" si="1019"/>
        <v>-1.64875010321405+0.0276271541067791i</v>
      </c>
      <c r="E2015" t="str">
        <f t="shared" si="1020"/>
        <v>36500</v>
      </c>
      <c r="F2015" t="str">
        <f t="shared" si="1021"/>
        <v>0.21505376344086</v>
      </c>
      <c r="G2015" t="str">
        <f t="shared" si="1016"/>
        <v>0.21505376344086</v>
      </c>
      <c r="H2015" t="str">
        <f t="shared" si="1022"/>
        <v>2.40517668958983+0.522934245263607i</v>
      </c>
      <c r="I2015" t="str">
        <f t="shared" si="1023"/>
        <v>738.6669726753i</v>
      </c>
      <c r="J2015" t="str">
        <f t="shared" si="1017"/>
        <v>-737.563274331221+161.59669627823i</v>
      </c>
      <c r="K2015" t="str">
        <f t="shared" si="1024"/>
        <v>0.209372749866823-0.95562381226917i</v>
      </c>
      <c r="L2015" t="str">
        <f t="shared" si="1025"/>
        <v>0.0650577750436918-0.252063487194946i</v>
      </c>
      <c r="M2015" t="str">
        <f t="shared" si="1026"/>
        <v>0.274430524910515-1.20768729946412i</v>
      </c>
      <c r="N2015" t="str">
        <f t="shared" si="1027"/>
        <v>-2.34622678235786i</v>
      </c>
      <c r="O2015" t="str">
        <f t="shared" si="1028"/>
        <v>-0.700023537019622-0.714119771199858i</v>
      </c>
      <c r="P2015" t="str">
        <f t="shared" si="1029"/>
        <v>1.70002353701962+0.714119771199858i</v>
      </c>
      <c r="Q2015" t="str">
        <f t="shared" si="1030"/>
        <v>-1.70002353701962+1.632107011158i</v>
      </c>
      <c r="R2015" t="str">
        <f t="shared" si="1031"/>
        <v>-0.310515968096763-0.718175385940559i</v>
      </c>
      <c r="S2015" t="str">
        <f t="shared" si="1032"/>
        <v>0.261976061084292i</v>
      </c>
      <c r="T2015" t="str">
        <f t="shared" si="1033"/>
        <v>0.188144758776399-0.0813477502257657i</v>
      </c>
      <c r="U2015" t="str">
        <f t="shared" si="1034"/>
        <v>0.0000499999999999999-0.000755463199152688i</v>
      </c>
      <c r="V2015" t="str">
        <f t="shared" si="1035"/>
        <v>0.00002-0.00846118783051012i</v>
      </c>
      <c r="W2015" t="str">
        <f t="shared" si="1036"/>
        <v>0.0000422719680319976-0.000693752540293927i</v>
      </c>
      <c r="X2015" t="str">
        <f t="shared" si="1037"/>
        <v>0.0000446679440909691-0.000693451030096631i</v>
      </c>
      <c r="Y2015" t="str">
        <f t="shared" si="1038"/>
        <v>0.009+0.945493725024384i</v>
      </c>
      <c r="Z2015" t="str">
        <f t="shared" si="1039"/>
        <v>-0.00880135113412631-0.000651588112857462i</v>
      </c>
      <c r="AA2015" t="str">
        <f t="shared" si="1040"/>
        <v>0.121577736473476-12.6999332028313i</v>
      </c>
      <c r="AB2015" t="str">
        <f t="shared" si="1041"/>
        <v>0.565970099959807-0.244707291482399i</v>
      </c>
      <c r="AC2015" t="str">
        <f t="shared" si="1042"/>
        <v>0.859789583606069-0.750670052048842i</v>
      </c>
      <c r="AD2015" t="str">
        <f t="shared" si="1043"/>
        <v>0.514536861628196+0.164621814355379i</v>
      </c>
      <c r="AE2015" t="str">
        <f t="shared" si="1044"/>
        <v>-0.0044213539732901-0.00178416049514255i</v>
      </c>
      <c r="AF2015" t="str">
        <f t="shared" si="1045"/>
        <v>-4.05392679280388-0.495307091156828i</v>
      </c>
      <c r="AG2015" t="str">
        <f t="shared" si="1046"/>
        <v>1.0077947370283-0.0235827413203428i</v>
      </c>
      <c r="AH2015" t="str">
        <f t="shared" si="1047"/>
        <v>0.0166804171642549+0.00974023142991468i</v>
      </c>
      <c r="AI2015">
        <f t="shared" si="1048"/>
        <v>-34.28164944137265</v>
      </c>
      <c r="AJ2015">
        <f t="shared" si="1049"/>
        <v>30.282028319333801</v>
      </c>
      <c r="AK2015"/>
      <c r="AL2015"/>
      <c r="AM2015"/>
      <c r="AN2015"/>
    </row>
    <row r="2016" spans="1:40" x14ac:dyDescent="0.35">
      <c r="A2016"/>
      <c r="B2016">
        <f t="shared" si="1015"/>
        <v>188200</v>
      </c>
      <c r="C2016" s="237" t="str">
        <f t="shared" si="1018"/>
        <v>-5.97212764955646E-07+0.00360162709950362i</v>
      </c>
      <c r="D2016" s="208" t="str">
        <f t="shared" si="1019"/>
        <v>-1.64875009834446+0.0276124744295278i</v>
      </c>
      <c r="E2016" t="str">
        <f t="shared" si="1020"/>
        <v>36500</v>
      </c>
      <c r="F2016" t="str">
        <f t="shared" si="1021"/>
        <v>0.21505376344086</v>
      </c>
      <c r="G2016" t="str">
        <f t="shared" si="1016"/>
        <v>0.21505376344086</v>
      </c>
      <c r="H2016" t="str">
        <f t="shared" si="1022"/>
        <v>2.40530043205539+0.522685452454437i</v>
      </c>
      <c r="I2016" t="str">
        <f t="shared" si="1023"/>
        <v>739.059671756999i</v>
      </c>
      <c r="J2016" t="str">
        <f t="shared" si="1017"/>
        <v>-738.348770978013+161.682606270935i</v>
      </c>
      <c r="K2016" t="str">
        <f t="shared" si="1024"/>
        <v>0.209159912098277-0.955161273049036i</v>
      </c>
      <c r="L2016" t="str">
        <f t="shared" si="1025"/>
        <v>0.0649929690891692-0.251946270932632i</v>
      </c>
      <c r="M2016" t="str">
        <f t="shared" si="1026"/>
        <v>0.274152881187446-1.20710754398167i</v>
      </c>
      <c r="N2016" t="str">
        <f t="shared" si="1027"/>
        <v>-2.34747411185406i</v>
      </c>
      <c r="O2016" t="str">
        <f t="shared" si="1028"/>
        <v>-0.700913734884041-0.713246055895793i</v>
      </c>
      <c r="P2016" t="str">
        <f t="shared" si="1029"/>
        <v>1.70091373488404+0.713246055895793i</v>
      </c>
      <c r="Q2016" t="str">
        <f t="shared" si="1030"/>
        <v>-1.70091373488404+1.63422805595827i</v>
      </c>
      <c r="R2016" t="str">
        <f t="shared" si="1031"/>
        <v>-0.310488885903451-0.717647038334755i</v>
      </c>
      <c r="S2016" t="str">
        <f t="shared" si="1032"/>
        <v>0.262115335970568i</v>
      </c>
      <c r="T2016" t="str">
        <f t="shared" si="1033"/>
        <v>0.188106294561397-0.0813838986437104i</v>
      </c>
      <c r="U2016" t="str">
        <f t="shared" si="1034"/>
        <v>0.0000500000000000001-0.000755061784062811i</v>
      </c>
      <c r="V2016" t="str">
        <f t="shared" si="1035"/>
        <v>0.00002-0.00845669198150346i</v>
      </c>
      <c r="W2016" t="str">
        <f t="shared" si="1036"/>
        <v>0.0000422719663151724-0.000693384141067853i</v>
      </c>
      <c r="X2016" t="str">
        <f t="shared" si="1037"/>
        <v>0.0000446653889553731-0.000693082799842231i</v>
      </c>
      <c r="Y2016" t="str">
        <f t="shared" si="1038"/>
        <v>0.009+0.945996379848959i</v>
      </c>
      <c r="Z2016" t="str">
        <f t="shared" si="1039"/>
        <v>-0.00879199772884331-0.000651119431132524i</v>
      </c>
      <c r="AA2016" t="str">
        <f t="shared" si="1040"/>
        <v>0.121448358421357-12.6931764415634i</v>
      </c>
      <c r="AB2016" t="str">
        <f t="shared" si="1041"/>
        <v>0.56585439333183-0.244816031815378i</v>
      </c>
      <c r="AC2016" t="str">
        <f t="shared" si="1042"/>
        <v>0.859611333372496-0.750164127469087i</v>
      </c>
      <c r="AD2016" t="str">
        <f t="shared" si="1043"/>
        <v>0.514771798533528+0.164431644616263i</v>
      </c>
      <c r="AE2016" t="str">
        <f t="shared" si="1044"/>
        <v>-0.00441880784467665-0.00178086056664037i</v>
      </c>
      <c r="AF2016" t="str">
        <f t="shared" si="1045"/>
        <v>-4.05405053039985-0.495072978024909i</v>
      </c>
      <c r="AG2016" t="str">
        <f t="shared" si="1046"/>
        <v>1.00778183460465-0.0235811119116693i</v>
      </c>
      <c r="AH2016" t="str">
        <f t="shared" si="1047"/>
        <v>0.0166733428407582+0.0097248300283709i</v>
      </c>
      <c r="AI2016">
        <f t="shared" si="1048"/>
        <v>-34.287889935469934</v>
      </c>
      <c r="AJ2016">
        <f t="shared" si="1049"/>
        <v>30.253138234530713</v>
      </c>
      <c r="AK2016"/>
      <c r="AL2016"/>
      <c r="AM2016"/>
      <c r="AN2016"/>
    </row>
    <row r="2017" spans="1:40" x14ac:dyDescent="0.35">
      <c r="A2017"/>
      <c r="B2017">
        <f t="shared" si="1015"/>
        <v>188300</v>
      </c>
      <c r="C2017" s="237" t="str">
        <f t="shared" si="1018"/>
        <v>-5.96578612891466E-07+0.00359971439270512i</v>
      </c>
      <c r="D2017" s="208" t="str">
        <f t="shared" si="1019"/>
        <v>-1.64875009348263+0.0275978103440726i</v>
      </c>
      <c r="E2017" t="str">
        <f t="shared" si="1020"/>
        <v>36500</v>
      </c>
      <c r="F2017" t="str">
        <f t="shared" si="1021"/>
        <v>0.21505376344086</v>
      </c>
      <c r="G2017" t="str">
        <f t="shared" si="1016"/>
        <v>0.21505376344086</v>
      </c>
      <c r="H2017" t="str">
        <f t="shared" si="1022"/>
        <v>2.40542399115935+0.522436880846539i</v>
      </c>
      <c r="I2017" t="str">
        <f t="shared" si="1023"/>
        <v>739.452370838698i</v>
      </c>
      <c r="J2017" t="str">
        <f t="shared" si="1017"/>
        <v>-739.134685109071+161.768516263641i</v>
      </c>
      <c r="K2017" t="str">
        <f t="shared" si="1024"/>
        <v>0.208947393832871-0.95469915724097i</v>
      </c>
      <c r="L2017" t="str">
        <f t="shared" si="1025"/>
        <v>0.0649282577753897-0.251829154768897i</v>
      </c>
      <c r="M2017" t="str">
        <f t="shared" si="1026"/>
        <v>0.273875651608261-1.20652831200987i</v>
      </c>
      <c r="N2017" t="str">
        <f t="shared" si="1027"/>
        <v>-2.34872144135026i</v>
      </c>
      <c r="O2017" t="str">
        <f t="shared" si="1028"/>
        <v>-0.701802842245374-0.712371230901638i</v>
      </c>
      <c r="P2017" t="str">
        <f t="shared" si="1029"/>
        <v>1.70180284224537+0.712371230901638i</v>
      </c>
      <c r="Q2017" t="str">
        <f t="shared" si="1030"/>
        <v>-1.70180284224537+1.63635021044862i</v>
      </c>
      <c r="R2017" t="str">
        <f t="shared" si="1031"/>
        <v>-0.310461782817134-0.717119165778634i</v>
      </c>
      <c r="S2017" t="str">
        <f t="shared" si="1032"/>
        <v>0.262254610856843i</v>
      </c>
      <c r="T2017" t="str">
        <f t="shared" si="1033"/>
        <v>0.18806780775926-0.0814200340386292i</v>
      </c>
      <c r="U2017" t="str">
        <f t="shared" si="1034"/>
        <v>0.0000499999999999999-0.000754660795329901i</v>
      </c>
      <c r="V2017" t="str">
        <f t="shared" si="1035"/>
        <v>0.00002-0.00845220090769489i</v>
      </c>
      <c r="W2017" t="str">
        <f t="shared" si="1036"/>
        <v>0.0000422719645974347-0.000693016133251435i</v>
      </c>
      <c r="X2017" t="str">
        <f t="shared" si="1037"/>
        <v>0.0000446628378858338-0.000692714960803882i</v>
      </c>
      <c r="Y2017" t="str">
        <f t="shared" si="1038"/>
        <v>0.009+0.946499034673533i</v>
      </c>
      <c r="Z2017" t="str">
        <f t="shared" si="1039"/>
        <v>-0.00878265923328519-0.000650651442466602i</v>
      </c>
      <c r="AA2017" t="str">
        <f t="shared" si="1040"/>
        <v>0.121319186889776-12.6864268706761i</v>
      </c>
      <c r="AB2017" t="str">
        <f t="shared" si="1041"/>
        <v>0.565738618758069-0.244924732972972i</v>
      </c>
      <c r="AC2017" t="str">
        <f t="shared" si="1042"/>
        <v>0.859433408208976-0.74965858156692i</v>
      </c>
      <c r="AD2017" t="str">
        <f t="shared" si="1043"/>
        <v>0.515006538892477+0.164241158328964i</v>
      </c>
      <c r="AE2017" t="str">
        <f t="shared" si="1044"/>
        <v>-0.00441626318742715-0.00177756387309346i</v>
      </c>
      <c r="AF2017" t="str">
        <f t="shared" si="1045"/>
        <v>-4.05417408464198-0.494839070502466i</v>
      </c>
      <c r="AG2017" t="str">
        <f t="shared" si="1046"/>
        <v>1.00776893130019-0.0235794752270655i</v>
      </c>
      <c r="AH2017" t="str">
        <f t="shared" si="1047"/>
        <v>0.0166662690444945+0.00970944284250774i</v>
      </c>
      <c r="AI2017">
        <f t="shared" si="1048"/>
        <v>-34.29412927562764</v>
      </c>
      <c r="AJ2017">
        <f t="shared" si="1049"/>
        <v>30.224242298301444</v>
      </c>
      <c r="AK2017"/>
      <c r="AL2017"/>
      <c r="AM2017"/>
      <c r="AN2017"/>
    </row>
    <row r="2018" spans="1:40" x14ac:dyDescent="0.35">
      <c r="A2018"/>
      <c r="B2018">
        <f t="shared" si="1015"/>
        <v>188400</v>
      </c>
      <c r="C2018" s="237" t="str">
        <f t="shared" si="1018"/>
        <v>-5.95945470355503E-07+0.00359780371638072i</v>
      </c>
      <c r="D2018" s="208" t="str">
        <f t="shared" si="1019"/>
        <v>-1.64875008862853+0.0275831618255855i</v>
      </c>
      <c r="E2018" t="str">
        <f t="shared" si="1020"/>
        <v>36500</v>
      </c>
      <c r="F2018" t="str">
        <f t="shared" si="1021"/>
        <v>0.21505376344086</v>
      </c>
      <c r="G2018" t="str">
        <f t="shared" si="1016"/>
        <v>0.21505376344086</v>
      </c>
      <c r="H2018" t="str">
        <f t="shared" si="1022"/>
        <v>2.40554736725676+0.522188530170998i</v>
      </c>
      <c r="I2018" t="str">
        <f t="shared" si="1023"/>
        <v>739.845069920396i</v>
      </c>
      <c r="J2018" t="str">
        <f t="shared" si="1017"/>
        <v>-739.921016724395+161.854426256345i</v>
      </c>
      <c r="K2018" t="str">
        <f t="shared" si="1024"/>
        <v>0.208735194441456-0.954237464304329i</v>
      </c>
      <c r="L2018" t="str">
        <f t="shared" si="1025"/>
        <v>0.0648636409225198-0.251712138590691i</v>
      </c>
      <c r="M2018" t="str">
        <f t="shared" si="1026"/>
        <v>0.273598835363976-1.20594960289502i</v>
      </c>
      <c r="N2018" t="str">
        <f t="shared" si="1027"/>
        <v>-2.34996877084647i</v>
      </c>
      <c r="O2018" t="str">
        <f t="shared" si="1028"/>
        <v>-0.702690857720327-0.711495297578467i</v>
      </c>
      <c r="P2018" t="str">
        <f t="shared" si="1029"/>
        <v>1.70269085772033+0.711495297578467i</v>
      </c>
      <c r="Q2018" t="str">
        <f t="shared" si="1030"/>
        <v>-1.70269085772033+1.638473473268i</v>
      </c>
      <c r="R2018" t="str">
        <f t="shared" si="1031"/>
        <v>-0.310434658825733-0.716591767504422i</v>
      </c>
      <c r="S2018" t="str">
        <f t="shared" si="1032"/>
        <v>0.262393885743119i</v>
      </c>
      <c r="T2018" t="str">
        <f t="shared" si="1033"/>
        <v>0.188029298367015-0.0814561563986235i</v>
      </c>
      <c r="U2018" t="str">
        <f t="shared" si="1034"/>
        <v>0.00005-0.000754260232275058i</v>
      </c>
      <c r="V2018" t="str">
        <f t="shared" si="1035"/>
        <v>0.00002-0.00844771460148067i</v>
      </c>
      <c r="W2018" t="str">
        <f t="shared" si="1036"/>
        <v>0.000042271962878785-0.000692648516221417i</v>
      </c>
      <c r="X2018" t="str">
        <f t="shared" si="1037"/>
        <v>0.0000446602908737192-0.000692347512358668i</v>
      </c>
      <c r="Y2018" t="str">
        <f t="shared" si="1038"/>
        <v>0.009+0.947001689498107i</v>
      </c>
      <c r="Z2018" t="str">
        <f t="shared" si="1039"/>
        <v>-0.00877333561577365-0.000650184145340914i</v>
      </c>
      <c r="AA2018" t="str">
        <f t="shared" si="1040"/>
        <v>0.121190221439182-12.6796844786905i</v>
      </c>
      <c r="AB2018" t="str">
        <f t="shared" si="1041"/>
        <v>0.565622776229582-0.245033394919389i</v>
      </c>
      <c r="AC2018" t="str">
        <f t="shared" si="1042"/>
        <v>0.859255807532697-0.749153413857669i</v>
      </c>
      <c r="AD2018" t="str">
        <f t="shared" si="1043"/>
        <v>0.515241082288129+0.164050355669105i</v>
      </c>
      <c r="AE2018" t="str">
        <f t="shared" si="1044"/>
        <v>-0.00441371999765462-0.00177427041090413i</v>
      </c>
      <c r="AF2018" t="str">
        <f t="shared" si="1045"/>
        <v>-4.05429745588529-0.494605368345412i</v>
      </c>
      <c r="AG2018" t="str">
        <f t="shared" si="1046"/>
        <v>1.00775602712428-0.0235778312588892i</v>
      </c>
      <c r="AH2018" t="str">
        <f t="shared" si="1047"/>
        <v>0.0166591957698106+0.00969406985621457i</v>
      </c>
      <c r="AI2018">
        <f t="shared" si="1048"/>
        <v>-34.300367465413416</v>
      </c>
      <c r="AJ2018">
        <f t="shared" si="1049"/>
        <v>30.195340514043714</v>
      </c>
      <c r="AK2018"/>
      <c r="AL2018"/>
      <c r="AM2018"/>
      <c r="AN2018"/>
    </row>
    <row r="2019" spans="1:40" x14ac:dyDescent="0.35">
      <c r="A2019"/>
      <c r="B2019">
        <f t="shared" si="1015"/>
        <v>188500</v>
      </c>
      <c r="C2019" s="237" t="str">
        <f t="shared" si="1018"/>
        <v>-5.9531333520611E-07+0.00359589506729897i</v>
      </c>
      <c r="D2019" s="208" t="str">
        <f t="shared" si="1019"/>
        <v>-1.64875008378216+0.0275685288492921i</v>
      </c>
      <c r="E2019" t="str">
        <f t="shared" si="1020"/>
        <v>36500</v>
      </c>
      <c r="F2019" t="str">
        <f t="shared" si="1021"/>
        <v>0.21505376344086</v>
      </c>
      <c r="G2019" t="str">
        <f t="shared" si="1016"/>
        <v>0.21505376344086</v>
      </c>
      <c r="H2019" t="str">
        <f t="shared" si="1022"/>
        <v>2.40567056070188+0.521940400159285i</v>
      </c>
      <c r="I2019" t="str">
        <f t="shared" si="1023"/>
        <v>740.237769002095i</v>
      </c>
      <c r="J2019" t="str">
        <f t="shared" si="1017"/>
        <v>-740.707765823985+161.94033624905i</v>
      </c>
      <c r="K2019" t="str">
        <f t="shared" si="1024"/>
        <v>0.208523313296415-0.953776193699293i</v>
      </c>
      <c r="L2019" t="str">
        <f t="shared" si="1025"/>
        <v>0.0647991183511405-0.251595222285095i</v>
      </c>
      <c r="M2019" t="str">
        <f t="shared" si="1026"/>
        <v>0.273322431647555-1.20537141598439i</v>
      </c>
      <c r="N2019" t="str">
        <f t="shared" si="1027"/>
        <v>-2.35121610034267i</v>
      </c>
      <c r="O2019" t="str">
        <f t="shared" si="1028"/>
        <v>-0.703577779927285-0.710618257289097i</v>
      </c>
      <c r="P2019" t="str">
        <f t="shared" si="1029"/>
        <v>1.70357777992729+0.710618257289097i</v>
      </c>
      <c r="Q2019" t="str">
        <f t="shared" si="1030"/>
        <v>-1.70357777992729+1.64059784305357i</v>
      </c>
      <c r="R2019" t="str">
        <f t="shared" si="1031"/>
        <v>-0.31040751391715-0.716064842745988i</v>
      </c>
      <c r="S2019" t="str">
        <f t="shared" si="1032"/>
        <v>0.262533160629394i</v>
      </c>
      <c r="T2019" t="str">
        <f t="shared" si="1033"/>
        <v>0.187990766381694-0.081492265711782i</v>
      </c>
      <c r="U2019" t="str">
        <f t="shared" si="1034"/>
        <v>0.0000500000000000002-0.000753860094220803i</v>
      </c>
      <c r="V2019" t="str">
        <f t="shared" si="1035"/>
        <v>0.00002-0.00844323305527298i</v>
      </c>
      <c r="W2019" t="str">
        <f t="shared" si="1036"/>
        <v>0.000042271961159223-0.000692281289355853i</v>
      </c>
      <c r="X2019" t="str">
        <f t="shared" si="1037"/>
        <v>0.0000446577479104202-0.000691980453884992i</v>
      </c>
      <c r="Y2019" t="str">
        <f t="shared" si="1038"/>
        <v>0.009+0.947504344322682i</v>
      </c>
      <c r="Z2019" t="str">
        <f t="shared" si="1039"/>
        <v>-0.00876402684471446-0.000649717538241007i</v>
      </c>
      <c r="AA2019" t="str">
        <f t="shared" si="1040"/>
        <v>0.121061461631194-12.6729492541521i</v>
      </c>
      <c r="AB2019" t="str">
        <f t="shared" si="1041"/>
        <v>0.565506865737439-0.245142017618797i</v>
      </c>
      <c r="AC2019" t="str">
        <f t="shared" si="1042"/>
        <v>0.859078530762305-0.748648623857389i</v>
      </c>
      <c r="AD2019" t="str">
        <f t="shared" si="1043"/>
        <v>0.515475428303647+0.163859236812863i</v>
      </c>
      <c r="AE2019" t="str">
        <f t="shared" si="1044"/>
        <v>-0.00441117827148374-0.00177098017648353i</v>
      </c>
      <c r="AF2019" t="str">
        <f t="shared" si="1045"/>
        <v>-4.05442064448404-0.494371871309993i</v>
      </c>
      <c r="AG2019" t="str">
        <f t="shared" si="1046"/>
        <v>1.00774312208629-0.0235761799995176i</v>
      </c>
      <c r="AH2019" t="str">
        <f t="shared" si="1047"/>
        <v>0.0166521230110726+0.0096787110534208i</v>
      </c>
      <c r="AI2019">
        <f t="shared" si="1048"/>
        <v>-34.306604508391494</v>
      </c>
      <c r="AJ2019">
        <f t="shared" si="1049"/>
        <v>30.16643288515057</v>
      </c>
      <c r="AK2019"/>
      <c r="AL2019"/>
      <c r="AM2019"/>
      <c r="AN2019"/>
    </row>
    <row r="2020" spans="1:40" x14ac:dyDescent="0.35">
      <c r="A2020"/>
      <c r="B2020">
        <f t="shared" si="1015"/>
        <v>188600</v>
      </c>
      <c r="C2020" s="237" t="str">
        <f t="shared" si="1018"/>
        <v>-5.94682205307288E-07+0.00359398844223517i</v>
      </c>
      <c r="D2020" s="208" t="str">
        <f t="shared" si="1019"/>
        <v>-1.6487500789435+0.0275539113904697i</v>
      </c>
      <c r="E2020" t="str">
        <f t="shared" si="1020"/>
        <v>36500</v>
      </c>
      <c r="F2020" t="str">
        <f t="shared" si="1021"/>
        <v>0.21505376344086</v>
      </c>
      <c r="G2020" t="str">
        <f t="shared" si="1016"/>
        <v>0.21505376344086</v>
      </c>
      <c r="H2020" t="str">
        <f t="shared" si="1022"/>
        <v>2.4057935718481+0.521692490543232i</v>
      </c>
      <c r="I2020" t="str">
        <f t="shared" si="1023"/>
        <v>740.630468083794i</v>
      </c>
      <c r="J2020" t="str">
        <f t="shared" si="1017"/>
        <v>-741.494932407841+162.026246241756i</v>
      </c>
      <c r="K2020" t="str">
        <f t="shared" si="1024"/>
        <v>0.208311749771643-0.953315344886864i</v>
      </c>
      <c r="L2020" t="str">
        <f t="shared" si="1025"/>
        <v>0.0647346898822491-0.251478405739324i</v>
      </c>
      <c r="M2020" t="str">
        <f t="shared" si="1026"/>
        <v>0.273046439653892-1.20479375062619i</v>
      </c>
      <c r="N2020" t="str">
        <f t="shared" si="1027"/>
        <v>-2.35246342983887i</v>
      </c>
      <c r="O2020" t="str">
        <f t="shared" si="1028"/>
        <v>-0.704463607486353-0.709740111398048i</v>
      </c>
      <c r="P2020" t="str">
        <f t="shared" si="1029"/>
        <v>1.70446360748635+0.709740111398048i</v>
      </c>
      <c r="Q2020" t="str">
        <f t="shared" si="1030"/>
        <v>-1.70446360748635+1.64272331844082i</v>
      </c>
      <c r="R2020" t="str">
        <f t="shared" si="1031"/>
        <v>-0.31038034807928-0.715538390738816i</v>
      </c>
      <c r="S2020" t="str">
        <f t="shared" si="1032"/>
        <v>0.26267243551567i</v>
      </c>
      <c r="T2020" t="str">
        <f t="shared" si="1033"/>
        <v>0.187952211800328-0.0815283619661859i</v>
      </c>
      <c r="U2020" t="str">
        <f t="shared" si="1034"/>
        <v>0.0000499999999999999-0.000753460380491096i</v>
      </c>
      <c r="V2020" t="str">
        <f t="shared" si="1035"/>
        <v>0.00002-0.00843875626150028i</v>
      </c>
      <c r="W2020" t="str">
        <f t="shared" si="1036"/>
        <v>0.0000422719594387483-0.000691914452034114i</v>
      </c>
      <c r="X2020" t="str">
        <f t="shared" si="1037"/>
        <v>0.0000446552089873491-0.000691613784762546i</v>
      </c>
      <c r="Y2020" t="str">
        <f t="shared" si="1038"/>
        <v>0.009+0.948006999147256i</v>
      </c>
      <c r="Z2020" t="str">
        <f t="shared" si="1039"/>
        <v>-0.00875473288859692-0.000649251619656722i</v>
      </c>
      <c r="AA2020" t="str">
        <f t="shared" si="1040"/>
        <v>0.120932907028598-12.6662211856309i</v>
      </c>
      <c r="AB2020" t="str">
        <f t="shared" si="1041"/>
        <v>0.565390887272711-0.245250601035343i</v>
      </c>
      <c r="AC2020" t="str">
        <f t="shared" si="1042"/>
        <v>0.85890157731787-0.748144211082837i</v>
      </c>
      <c r="AD2020" t="str">
        <f t="shared" si="1043"/>
        <v>0.515709576522296+0.163667801936949i</v>
      </c>
      <c r="AE2020" t="str">
        <f t="shared" si="1044"/>
        <v>-0.00440863800505091-0.00176769316625136i</v>
      </c>
      <c r="AF2020" t="str">
        <f t="shared" si="1045"/>
        <v>-4.0545436507916-0.494138579152762i</v>
      </c>
      <c r="AG2020" t="str">
        <f t="shared" si="1046"/>
        <v>1.00773021619563-0.0235745214413493i</v>
      </c>
      <c r="AH2020" t="str">
        <f t="shared" si="1047"/>
        <v>0.0166450507626666+0.00966336641809424i</v>
      </c>
      <c r="AI2020">
        <f t="shared" si="1048"/>
        <v>-34.312840408122753</v>
      </c>
      <c r="AJ2020">
        <f t="shared" si="1049"/>
        <v>30.137519415005329</v>
      </c>
      <c r="AK2020"/>
      <c r="AL2020"/>
      <c r="AM2020"/>
      <c r="AN2020"/>
    </row>
    <row r="2021" spans="1:40" x14ac:dyDescent="0.35">
      <c r="A2021"/>
      <c r="B2021">
        <f t="shared" si="1015"/>
        <v>188700</v>
      </c>
      <c r="C2021" s="237" t="str">
        <f t="shared" si="1018"/>
        <v>-5.94052078528705E-07+0.00359208383797148i</v>
      </c>
      <c r="D2021" s="208" t="str">
        <f t="shared" si="1019"/>
        <v>-1.64875007411253+0.027539309424448i</v>
      </c>
      <c r="E2021" t="str">
        <f t="shared" si="1020"/>
        <v>36500</v>
      </c>
      <c r="F2021" t="str">
        <f t="shared" si="1021"/>
        <v>0.21505376344086</v>
      </c>
      <c r="G2021" t="str">
        <f t="shared" si="1016"/>
        <v>0.21505376344086</v>
      </c>
      <c r="H2021" t="str">
        <f t="shared" si="1022"/>
        <v>2.40591640104797+0.521444801055048i</v>
      </c>
      <c r="I2021" t="str">
        <f t="shared" si="1023"/>
        <v>741.023167165493i</v>
      </c>
      <c r="J2021" t="str">
        <f t="shared" si="1017"/>
        <v>-742.282516475963+162.112156234461i</v>
      </c>
      <c r="K2021" t="str">
        <f t="shared" si="1024"/>
        <v>0.208100503242547-0.952854917328867i</v>
      </c>
      <c r="L2021" t="str">
        <f t="shared" si="1025"/>
        <v>0.0646703553372551-0.251361688840724i</v>
      </c>
      <c r="M2021" t="str">
        <f t="shared" si="1026"/>
        <v>0.272770858579802-1.20421660616959i</v>
      </c>
      <c r="N2021" t="str">
        <f t="shared" si="1027"/>
        <v>-2.35371075933507i</v>
      </c>
      <c r="O2021" t="str">
        <f t="shared" si="1028"/>
        <v>-0.705348339019335-0.708860861271565i</v>
      </c>
      <c r="P2021" t="str">
        <f t="shared" si="1029"/>
        <v>1.70534833901934+0.708860861271565i</v>
      </c>
      <c r="Q2021" t="str">
        <f t="shared" si="1030"/>
        <v>-1.70534833901934+1.6448498980635i</v>
      </c>
      <c r="R2021" t="str">
        <f t="shared" si="1031"/>
        <v>-0.31035316130002-0.715012410720013i</v>
      </c>
      <c r="S2021" t="str">
        <f t="shared" si="1032"/>
        <v>0.262811710401945i</v>
      </c>
      <c r="T2021" t="str">
        <f t="shared" si="1033"/>
        <v>0.187913634619945-0.081564445149909i</v>
      </c>
      <c r="U2021" t="str">
        <f t="shared" si="1034"/>
        <v>0.0000500000000000001-0.000753061090411347i</v>
      </c>
      <c r="V2021" t="str">
        <f t="shared" si="1035"/>
        <v>0.00002-0.00843428421260705i</v>
      </c>
      <c r="W2021" t="str">
        <f t="shared" si="1036"/>
        <v>0.0000422719577173618-0.000691548003636907i</v>
      </c>
      <c r="X2021" t="str">
        <f t="shared" si="1037"/>
        <v>0.0000446526740959437-0.00069124750437238i</v>
      </c>
      <c r="Y2021" t="str">
        <f t="shared" si="1038"/>
        <v>0.009+0.94850965397183i</v>
      </c>
      <c r="Z2021" t="str">
        <f t="shared" si="1039"/>
        <v>-0.00874545371599435-0.000648786388082228i</v>
      </c>
      <c r="AA2021" t="str">
        <f t="shared" si="1040"/>
        <v>0.120804557195339-12.659500261721i</v>
      </c>
      <c r="AB2021" t="str">
        <f t="shared" si="1041"/>
        <v>0.565274840826456-0.245359145133151i</v>
      </c>
      <c r="AC2021" t="str">
        <f t="shared" si="1042"/>
        <v>0.858724946620878-0.747640175051466i</v>
      </c>
      <c r="AD2021" t="str">
        <f t="shared" si="1043"/>
        <v>0.515943526527431+0.163476051218605i</v>
      </c>
      <c r="AE2021" t="str">
        <f t="shared" si="1044"/>
        <v>-0.0044060991945045-0.00176440937663598i</v>
      </c>
      <c r="AF2021" t="str">
        <f t="shared" si="1045"/>
        <v>-4.0546664751605-0.4939054916306i</v>
      </c>
      <c r="AG2021" t="str">
        <f t="shared" si="1046"/>
        <v>1.00771730946166-0.0235728555768025i</v>
      </c>
      <c r="AH2021" t="str">
        <f t="shared" si="1047"/>
        <v>0.0166379790190001+0.00964803593424267i</v>
      </c>
      <c r="AI2021">
        <f t="shared" si="1048"/>
        <v>-34.319075168163749</v>
      </c>
      <c r="AJ2021">
        <f t="shared" si="1049"/>
        <v>30.108600106983786</v>
      </c>
      <c r="AK2021"/>
      <c r="AL2021"/>
      <c r="AM2021"/>
      <c r="AN2021"/>
    </row>
    <row r="2022" spans="1:40" x14ac:dyDescent="0.35">
      <c r="A2022"/>
      <c r="B2022">
        <f t="shared" si="1015"/>
        <v>188800</v>
      </c>
      <c r="C2022" s="237" t="str">
        <f t="shared" si="1018"/>
        <v>-5.93422952745658E-07+0.00359018125129686i</v>
      </c>
      <c r="D2022" s="208" t="str">
        <f t="shared" si="1019"/>
        <v>-1.64875006928923+0.0275247229266093i</v>
      </c>
      <c r="E2022" t="str">
        <f t="shared" si="1020"/>
        <v>36500</v>
      </c>
      <c r="F2022" t="str">
        <f t="shared" si="1021"/>
        <v>0.21505376344086</v>
      </c>
      <c r="G2022" t="str">
        <f t="shared" si="1016"/>
        <v>0.21505376344086</v>
      </c>
      <c r="H2022" t="str">
        <f t="shared" si="1022"/>
        <v>2.4060390486532+0.521197331427313i</v>
      </c>
      <c r="I2022" t="str">
        <f t="shared" si="1023"/>
        <v>741.415866247191i</v>
      </c>
      <c r="J2022" t="str">
        <f t="shared" si="1017"/>
        <v>-743.070518028351+162.198066227165i</v>
      </c>
      <c r="K2022" t="str">
        <f t="shared" si="1024"/>
        <v>0.207889573086043-0.952394910487947i</v>
      </c>
      <c r="L2022" t="str">
        <f t="shared" si="1025"/>
        <v>0.0646061145379814-0.251245071476774i</v>
      </c>
      <c r="M2022" t="str">
        <f t="shared" si="1026"/>
        <v>0.272495687624024-1.20363998196472i</v>
      </c>
      <c r="N2022" t="str">
        <f t="shared" si="1027"/>
        <v>-2.35495808883128i</v>
      </c>
      <c r="O2022" t="str">
        <f t="shared" si="1028"/>
        <v>-0.706231973149746-0.707980508277606i</v>
      </c>
      <c r="P2022" t="str">
        <f t="shared" si="1029"/>
        <v>1.70623197314975+0.707980508277606i</v>
      </c>
      <c r="Q2022" t="str">
        <f t="shared" si="1030"/>
        <v>-1.70623197314975+1.64697758055367i</v>
      </c>
      <c r="R2022" t="str">
        <f t="shared" si="1031"/>
        <v>-0.31032595356723-0.714486901928299i</v>
      </c>
      <c r="S2022" t="str">
        <f t="shared" si="1032"/>
        <v>0.262950985288221i</v>
      </c>
      <c r="T2022" t="str">
        <f t="shared" si="1033"/>
        <v>0.187875034837575-0.0816005152510098i</v>
      </c>
      <c r="U2022" t="str">
        <f t="shared" si="1034"/>
        <v>0.0000499999999999998-0.000752662223308371i</v>
      </c>
      <c r="V2022" t="str">
        <f t="shared" si="1035"/>
        <v>0.00002-0.00842981690105375i</v>
      </c>
      <c r="W2022" t="str">
        <f t="shared" si="1036"/>
        <v>0.0000422719559950627-0.000691181943546226i</v>
      </c>
      <c r="X2022" t="str">
        <f t="shared" si="1037"/>
        <v>0.0000446501432276614-0.000690881612096825i</v>
      </c>
      <c r="Y2022" t="str">
        <f t="shared" si="1038"/>
        <v>0.009+0.949012308796405i</v>
      </c>
      <c r="Z2022" t="str">
        <f t="shared" si="1039"/>
        <v>-0.00873618929556308-0.00064832184201594i</v>
      </c>
      <c r="AA2022" t="str">
        <f t="shared" si="1040"/>
        <v>0.120676411696523-12.6527864710407i</v>
      </c>
      <c r="AB2022" t="str">
        <f t="shared" si="1041"/>
        <v>0.56515872638974-0.245467649876298i</v>
      </c>
      <c r="AC2022" t="str">
        <f t="shared" si="1042"/>
        <v>0.85854863809426-0.747136515281446i</v>
      </c>
      <c r="AD2022" t="str">
        <f t="shared" si="1043"/>
        <v>0.516177277902488+0.163283984835624i</v>
      </c>
      <c r="AE2022" t="str">
        <f t="shared" si="1044"/>
        <v>-0.00440356183600425-0.00176112880407437i</v>
      </c>
      <c r="AF2022" t="str">
        <f t="shared" si="1045"/>
        <v>-4.05478911794243-0.493672608500704i</v>
      </c>
      <c r="AG2022" t="str">
        <f t="shared" si="1046"/>
        <v>1.00770440189378-0.0235711823983152i</v>
      </c>
      <c r="AH2022" t="str">
        <f t="shared" si="1047"/>
        <v>0.016630907774499+0.00963271958591241i</v>
      </c>
      <c r="AI2022">
        <f t="shared" si="1048"/>
        <v>-34.325308792068242</v>
      </c>
      <c r="AJ2022">
        <f t="shared" si="1049"/>
        <v>30.079674964455162</v>
      </c>
      <c r="AK2022"/>
      <c r="AL2022"/>
      <c r="AM2022"/>
      <c r="AN2022"/>
    </row>
    <row r="2023" spans="1:40" x14ac:dyDescent="0.35">
      <c r="A2023"/>
      <c r="B2023">
        <f t="shared" si="1015"/>
        <v>188900</v>
      </c>
      <c r="C2023" s="237" t="str">
        <f t="shared" si="1018"/>
        <v>-5.92794825839099E-07+0.00358828067900715i</v>
      </c>
      <c r="D2023" s="208" t="str">
        <f t="shared" si="1019"/>
        <v>-1.64875006447359+0.0275101518723882i</v>
      </c>
      <c r="E2023" t="str">
        <f t="shared" si="1020"/>
        <v>36500</v>
      </c>
      <c r="F2023" t="str">
        <f t="shared" si="1021"/>
        <v>0.21505376344086</v>
      </c>
      <c r="G2023" t="str">
        <f t="shared" si="1016"/>
        <v>0.21505376344086</v>
      </c>
      <c r="H2023" t="str">
        <f t="shared" si="1022"/>
        <v>2.4061615150147+0.520950081392979i</v>
      </c>
      <c r="I2023" t="str">
        <f t="shared" si="1023"/>
        <v>741.80856532889i</v>
      </c>
      <c r="J2023" t="str">
        <f t="shared" si="1017"/>
        <v>-743.858937065006+162.283976219871i</v>
      </c>
      <c r="K2023" t="str">
        <f t="shared" si="1024"/>
        <v>0.207678958680559-0.951935323827567i</v>
      </c>
      <c r="L2023" t="str">
        <f t="shared" si="1025"/>
        <v>0.0645419673066621-0.251128553535088i</v>
      </c>
      <c r="M2023" t="str">
        <f t="shared" si="1026"/>
        <v>0.272220925987221-1.20306387736265i</v>
      </c>
      <c r="N2023" t="str">
        <f t="shared" si="1027"/>
        <v>-2.35620541832748i</v>
      </c>
      <c r="O2023" t="str">
        <f t="shared" si="1028"/>
        <v>-0.707114508502784-0.707099053785865i</v>
      </c>
      <c r="P2023" t="str">
        <f t="shared" si="1029"/>
        <v>1.70711450850278+0.707099053785865i</v>
      </c>
      <c r="Q2023" t="str">
        <f t="shared" si="1030"/>
        <v>-1.70711450850278+1.64910636454161i</v>
      </c>
      <c r="R2023" t="str">
        <f t="shared" si="1031"/>
        <v>-0.310298724868775-0.713961863604022i</v>
      </c>
      <c r="S2023" t="str">
        <f t="shared" si="1032"/>
        <v>0.263090260174498i</v>
      </c>
      <c r="T2023" t="str">
        <f t="shared" si="1033"/>
        <v>0.187836412450252-0.081636572257541i</v>
      </c>
      <c r="U2023" t="str">
        <f t="shared" si="1034"/>
        <v>0.00005-0.000752263778510434i</v>
      </c>
      <c r="V2023" t="str">
        <f t="shared" si="1035"/>
        <v>0.00002-0.00842535431931688i</v>
      </c>
      <c r="W2023" t="str">
        <f t="shared" si="1036"/>
        <v>0.0000422719542718518-0.000690816271145394i</v>
      </c>
      <c r="X2023" t="str">
        <f t="shared" si="1037"/>
        <v>0.0000446476163739848-0.000690516107319536i</v>
      </c>
      <c r="Y2023" t="str">
        <f t="shared" si="1038"/>
        <v>0.009+0.949514963620979i</v>
      </c>
      <c r="Z2023" t="str">
        <f t="shared" si="1039"/>
        <v>-0.00872693959604264-0.000647857979960572i</v>
      </c>
      <c r="AA2023" t="str">
        <f t="shared" si="1040"/>
        <v>0.12054847009841-12.6460798022329i</v>
      </c>
      <c r="AB2023" t="str">
        <f t="shared" si="1041"/>
        <v>0.565042543953641-0.245576115228846i</v>
      </c>
      <c r="AC2023" t="str">
        <f t="shared" si="1042"/>
        <v>0.858372651162363-0.746633231291664i</v>
      </c>
      <c r="AD2023" t="str">
        <f t="shared" si="1043"/>
        <v>0.516410830231004+0.163091602966343i</v>
      </c>
      <c r="AE2023" t="str">
        <f t="shared" si="1044"/>
        <v>-0.0044010259257219-0.00175785144501227i</v>
      </c>
      <c r="AF2023" t="str">
        <f t="shared" si="1045"/>
        <v>-4.05491157948829-0.493439929520591i</v>
      </c>
      <c r="AG2023" t="str">
        <f t="shared" si="1046"/>
        <v>1.0076914935014-0.0235695018983468i</v>
      </c>
      <c r="AH2023" t="str">
        <f t="shared" si="1047"/>
        <v>0.0166238370236105+0.00961741735718971i</v>
      </c>
      <c r="AI2023">
        <f t="shared" si="1048"/>
        <v>-34.331541283385654</v>
      </c>
      <c r="AJ2023">
        <f t="shared" si="1049"/>
        <v>30.050743990781626</v>
      </c>
      <c r="AK2023"/>
      <c r="AL2023"/>
      <c r="AM2023"/>
      <c r="AN2023"/>
    </row>
    <row r="2024" spans="1:40" x14ac:dyDescent="0.35">
      <c r="A2024"/>
      <c r="B2024">
        <f t="shared" si="1015"/>
        <v>189000</v>
      </c>
      <c r="C2024" s="237" t="str">
        <f t="shared" si="1018"/>
        <v>-5.92167695695552E-07+0.00358638211790488i</v>
      </c>
      <c r="D2024" s="208" t="str">
        <f t="shared" si="1019"/>
        <v>-1.6487500596656+0.0274955962372708i</v>
      </c>
      <c r="E2024" t="str">
        <f t="shared" si="1020"/>
        <v>36500</v>
      </c>
      <c r="F2024" t="str">
        <f t="shared" si="1021"/>
        <v>0.21505376344086</v>
      </c>
      <c r="G2024" t="str">
        <f t="shared" si="1016"/>
        <v>0.21505376344086</v>
      </c>
      <c r="H2024" t="str">
        <f t="shared" si="1022"/>
        <v>2.40628380048253+0.520703050685374i</v>
      </c>
      <c r="I2024" t="str">
        <f t="shared" si="1023"/>
        <v>742.201264410589i</v>
      </c>
      <c r="J2024" t="str">
        <f t="shared" si="1017"/>
        <v>-744.647773585927+162.369886212576i</v>
      </c>
      <c r="K2024" t="str">
        <f t="shared" si="1024"/>
        <v>0.207468659406014-0.951476156812012i</v>
      </c>
      <c r="L2024" t="str">
        <f t="shared" si="1025"/>
        <v>0.064477913465941-0.251012134903409i</v>
      </c>
      <c r="M2024" t="str">
        <f t="shared" si="1026"/>
        <v>0.271946572871955-1.20248829171542i</v>
      </c>
      <c r="N2024" t="str">
        <f t="shared" si="1027"/>
        <v>-2.35745274782368i</v>
      </c>
      <c r="O2024" t="str">
        <f t="shared" si="1028"/>
        <v>-0.707995943705383-0.706216499167729i</v>
      </c>
      <c r="P2024" t="str">
        <f t="shared" si="1029"/>
        <v>1.70799594370538+0.706216499167729i</v>
      </c>
      <c r="Q2024" t="str">
        <f t="shared" si="1030"/>
        <v>-1.70799594370538+1.65123624865595i</v>
      </c>
      <c r="R2024" t="str">
        <f t="shared" si="1031"/>
        <v>-0.310271475192511-0.713437294989122i</v>
      </c>
      <c r="S2024" t="str">
        <f t="shared" si="1032"/>
        <v>0.263229535060773i</v>
      </c>
      <c r="T2024" t="str">
        <f t="shared" si="1033"/>
        <v>0.187797767455002-0.0816726161575448i</v>
      </c>
      <c r="U2024" t="str">
        <f t="shared" si="1034"/>
        <v>0.0000500000000000002-0.000751865755347203i</v>
      </c>
      <c r="V2024" t="str">
        <f t="shared" si="1035"/>
        <v>0.00002-0.00842089645988866i</v>
      </c>
      <c r="W2024" t="str">
        <f t="shared" si="1036"/>
        <v>0.0000422719525477285-0.000690450985819027i</v>
      </c>
      <c r="X2024" t="str">
        <f t="shared" si="1037"/>
        <v>0.0000446450935264172-0.000690150989425459i</v>
      </c>
      <c r="Y2024" t="str">
        <f t="shared" si="1038"/>
        <v>0.009+0.950017618445553i</v>
      </c>
      <c r="Z2024" t="str">
        <f t="shared" si="1039"/>
        <v>-0.00871770458625516-0.000647394800423063i</v>
      </c>
      <c r="AA2024" t="str">
        <f t="shared" si="1040"/>
        <v>0.120420731968411-12.6393802439641i</v>
      </c>
      <c r="AB2024" t="str">
        <f t="shared" si="1041"/>
        <v>0.564926293509213-0.245684541154823i</v>
      </c>
      <c r="AC2024" t="str">
        <f t="shared" si="1042"/>
        <v>0.858196985250937-0.74613032260169i</v>
      </c>
      <c r="AD2024" t="str">
        <f t="shared" si="1043"/>
        <v>0.516644183096603+0.162898905789625i</v>
      </c>
      <c r="AE2024" t="str">
        <f t="shared" si="1044"/>
        <v>-0.0043984914598405-0.00175457729590373i</v>
      </c>
      <c r="AF2024" t="str">
        <f t="shared" si="1045"/>
        <v>-4.05503386014813-0.493207454448103i</v>
      </c>
      <c r="AG2024" t="str">
        <f t="shared" si="1046"/>
        <v>1.00767858429391-0.0235678140693757i</v>
      </c>
      <c r="AH2024" t="str">
        <f t="shared" si="1047"/>
        <v>0.0166167667608009+0.0096021292321987i</v>
      </c>
      <c r="AI2024">
        <f t="shared" si="1048"/>
        <v>-34.337772645662369</v>
      </c>
      <c r="AJ2024">
        <f t="shared" si="1049"/>
        <v>30.021807189316466</v>
      </c>
      <c r="AK2024"/>
      <c r="AL2024"/>
      <c r="AM2024"/>
      <c r="AN2024"/>
    </row>
    <row r="2025" spans="1:40" x14ac:dyDescent="0.35">
      <c r="A2025"/>
      <c r="B2025">
        <f t="shared" si="1015"/>
        <v>189100</v>
      </c>
      <c r="C2025" s="237" t="str">
        <f t="shared" si="1018"/>
        <v>-5.91541560207139E-07+0.00358448556479938i</v>
      </c>
      <c r="D2025" s="208" t="str">
        <f t="shared" si="1019"/>
        <v>-1.64875005486522+0.0274810559967953i</v>
      </c>
      <c r="E2025" t="str">
        <f t="shared" si="1020"/>
        <v>36500</v>
      </c>
      <c r="F2025" t="str">
        <f t="shared" si="1021"/>
        <v>0.21505376344086</v>
      </c>
      <c r="G2025" t="str">
        <f t="shared" si="1016"/>
        <v>0.21505376344086</v>
      </c>
      <c r="H2025" t="str">
        <f t="shared" si="1022"/>
        <v>2.40640590540591+0.52045623903818i</v>
      </c>
      <c r="I2025" t="str">
        <f t="shared" si="1023"/>
        <v>742.593963492287i</v>
      </c>
      <c r="J2025" t="str">
        <f t="shared" si="1017"/>
        <v>-745.437027591114+162.45579620528i</v>
      </c>
      <c r="K2025" t="str">
        <f t="shared" si="1024"/>
        <v>0.207258674643827-0.951017408906378i</v>
      </c>
      <c r="L2025" t="str">
        <f t="shared" si="1025"/>
        <v>0.0644139528388715-0.250895815469615i</v>
      </c>
      <c r="M2025" t="str">
        <f t="shared" si="1026"/>
        <v>0.271672627482698-1.20191322437599i</v>
      </c>
      <c r="N2025" t="str">
        <f t="shared" si="1027"/>
        <v>-2.35870007731989i</v>
      </c>
      <c r="O2025" t="str">
        <f t="shared" si="1028"/>
        <v>-0.708876277386185-0.705332845796298i</v>
      </c>
      <c r="P2025" t="str">
        <f t="shared" si="1029"/>
        <v>1.70887627738618+0.705332845796298i</v>
      </c>
      <c r="Q2025" t="str">
        <f t="shared" si="1030"/>
        <v>-1.70887627738618+1.65336723152359i</v>
      </c>
      <c r="R2025" t="str">
        <f t="shared" si="1031"/>
        <v>-0.310244204526275-0.712913195327148i</v>
      </c>
      <c r="S2025" t="str">
        <f t="shared" si="1032"/>
        <v>0.263368809947049i</v>
      </c>
      <c r="T2025" t="str">
        <f t="shared" si="1033"/>
        <v>0.187759099848859-0.0817086469390539i</v>
      </c>
      <c r="U2025" t="str">
        <f t="shared" si="1034"/>
        <v>0.00005-0.000751468153149766i</v>
      </c>
      <c r="V2025" t="str">
        <f t="shared" si="1035"/>
        <v>0.00002-0.00841644331527738i</v>
      </c>
      <c r="W2025" t="str">
        <f t="shared" si="1036"/>
        <v>0.0000422719508226925-0.000690086086953039i</v>
      </c>
      <c r="X2025" t="str">
        <f t="shared" si="1037"/>
        <v>0.0000446425746764847-0.000689786257800849i</v>
      </c>
      <c r="Y2025" t="str">
        <f t="shared" si="1038"/>
        <v>0.009+0.950520273270128i</v>
      </c>
      <c r="Z2025" t="str">
        <f t="shared" si="1039"/>
        <v>-0.00870848423510543-0.0006469323019146i</v>
      </c>
      <c r="AA2025" t="str">
        <f t="shared" si="1040"/>
        <v>0.120293196875082-12.6326877849251i</v>
      </c>
      <c r="AB2025" t="str">
        <f t="shared" si="1041"/>
        <v>0.564809975047533-0.24579292761823i</v>
      </c>
      <c r="AC2025" t="str">
        <f t="shared" si="1042"/>
        <v>0.858021639787159-0.745627788731812i</v>
      </c>
      <c r="AD2025" t="str">
        <f t="shared" si="1043"/>
        <v>0.516877336083012+0.162705893484885i</v>
      </c>
      <c r="AE2025" t="str">
        <f t="shared" si="1044"/>
        <v>-0.00439595843455494-0.00175130635321153i</v>
      </c>
      <c r="AF2025" t="str">
        <f t="shared" si="1045"/>
        <v>-4.05515596027113-0.492975183041385i</v>
      </c>
      <c r="AG2025" t="str">
        <f t="shared" si="1046"/>
        <v>1.00766567428073-0.0235661189039013i</v>
      </c>
      <c r="AH2025" t="str">
        <f t="shared" si="1047"/>
        <v>0.0166096969805568+0.00958685519510286i</v>
      </c>
      <c r="AI2025">
        <f t="shared" si="1048"/>
        <v>-34.344002882440925</v>
      </c>
      <c r="AJ2025">
        <f t="shared" si="1049"/>
        <v>29.992864563406318</v>
      </c>
      <c r="AK2025"/>
      <c r="AL2025"/>
      <c r="AM2025"/>
      <c r="AN2025"/>
    </row>
    <row r="2026" spans="1:40" x14ac:dyDescent="0.35">
      <c r="A2026"/>
      <c r="B2026">
        <f t="shared" si="1015"/>
        <v>189200</v>
      </c>
      <c r="C2026" s="237" t="str">
        <f t="shared" si="1018"/>
        <v>-5.90916417271543E-07+0.0035825910165067i</v>
      </c>
      <c r="D2026" s="208" t="str">
        <f t="shared" si="1019"/>
        <v>-1.64875005007246+0.0274665311265514i</v>
      </c>
      <c r="E2026" t="str">
        <f t="shared" si="1020"/>
        <v>36500</v>
      </c>
      <c r="F2026" t="str">
        <f t="shared" si="1021"/>
        <v>0.21505376344086</v>
      </c>
      <c r="G2026" t="str">
        <f t="shared" si="1016"/>
        <v>0.21505376344086</v>
      </c>
      <c r="H2026" t="str">
        <f t="shared" si="1022"/>
        <v>2.40652783013326+0.520209646185473i</v>
      </c>
      <c r="I2026" t="str">
        <f t="shared" si="1023"/>
        <v>742.986662573986i</v>
      </c>
      <c r="J2026" t="str">
        <f t="shared" si="1017"/>
        <v>-746.226699080567+162.541706197986i</v>
      </c>
      <c r="K2026" t="str">
        <f t="shared" si="1024"/>
        <v>0.207049003776912-0.95055907957658i</v>
      </c>
      <c r="L2026" t="str">
        <f t="shared" si="1025"/>
        <v>0.0643500852489155-0.250779595121715i</v>
      </c>
      <c r="M2026" t="str">
        <f t="shared" si="1026"/>
        <v>0.271399089025827-1.2013386746983i</v>
      </c>
      <c r="N2026" t="str">
        <f t="shared" si="1027"/>
        <v>-2.35994740681609i</v>
      </c>
      <c r="O2026" t="str">
        <f t="shared" si="1028"/>
        <v>-0.709755508175527-0.704448095046398i</v>
      </c>
      <c r="P2026" t="str">
        <f t="shared" si="1029"/>
        <v>1.70975550817553+0.704448095046398i</v>
      </c>
      <c r="Q2026" t="str">
        <f t="shared" si="1030"/>
        <v>-1.70975550817553+1.65549931176969i</v>
      </c>
      <c r="R2026" t="str">
        <f t="shared" si="1031"/>
        <v>-0.310216912857898-0.712389563863256i</v>
      </c>
      <c r="S2026" t="str">
        <f t="shared" si="1032"/>
        <v>0.263508084833324i</v>
      </c>
      <c r="T2026" t="str">
        <f t="shared" si="1033"/>
        <v>0.187720409628854-0.0817446645900909i</v>
      </c>
      <c r="U2026" t="str">
        <f t="shared" si="1034"/>
        <v>0.0000500000000000002-0.00075107097125064i</v>
      </c>
      <c r="V2026" t="str">
        <f t="shared" si="1035"/>
        <v>0.00002-0.00841199487800714i</v>
      </c>
      <c r="W2026" t="str">
        <f t="shared" si="1036"/>
        <v>0.0000422719490967447-0.000689721573934659i</v>
      </c>
      <c r="X2026" t="str">
        <f t="shared" si="1037"/>
        <v>0.000044640059815737-0.00068942191183326i</v>
      </c>
      <c r="Y2026" t="str">
        <f t="shared" si="1038"/>
        <v>0.009+0.951022928094702i</v>
      </c>
      <c r="Z2026" t="str">
        <f t="shared" si="1039"/>
        <v>-0.00869927851158044-0.000646470482950602i</v>
      </c>
      <c r="AA2026" t="str">
        <f t="shared" si="1040"/>
        <v>0.120165864388127-12.6260024138307i</v>
      </c>
      <c r="AB2026" t="str">
        <f t="shared" si="1041"/>
        <v>0.564693588559671-0.245901274583037i</v>
      </c>
      <c r="AC2026" t="str">
        <f t="shared" si="1042"/>
        <v>0.857846614199611-0.745125629203028i</v>
      </c>
      <c r="AD2026" t="str">
        <f t="shared" si="1043"/>
        <v>0.517110288774041+0.16251256623208i</v>
      </c>
      <c r="AE2026" t="str">
        <f t="shared" si="1044"/>
        <v>-0.00439342684607157-0.001748038613407i</v>
      </c>
      <c r="AF2026" t="str">
        <f t="shared" si="1045"/>
        <v>-4.05527788020572-0.492743115058922i</v>
      </c>
      <c r="AG2026" t="str">
        <f t="shared" si="1046"/>
        <v>1.00765276347126-0.0235644163944427i</v>
      </c>
      <c r="AH2026" t="str">
        <f t="shared" si="1047"/>
        <v>0.0166026276773849+0.00957159523010485i</v>
      </c>
      <c r="AI2026">
        <f t="shared" si="1048"/>
        <v>-34.350231997260067</v>
      </c>
      <c r="AJ2026">
        <f t="shared" si="1049"/>
        <v>29.963916116391282</v>
      </c>
      <c r="AK2026"/>
      <c r="AL2026"/>
      <c r="AM2026"/>
      <c r="AN2026"/>
    </row>
    <row r="2027" spans="1:40" x14ac:dyDescent="0.35">
      <c r="A2027"/>
      <c r="B2027">
        <f t="shared" si="1015"/>
        <v>189300</v>
      </c>
      <c r="C2027" s="237" t="str">
        <f t="shared" si="1018"/>
        <v>-5.90292264792023E-07+0.00358069846984969i</v>
      </c>
      <c r="D2027" s="208" t="str">
        <f t="shared" si="1019"/>
        <v>-1.64875004528729+0.027452021602181i</v>
      </c>
      <c r="E2027" t="str">
        <f t="shared" si="1020"/>
        <v>36500</v>
      </c>
      <c r="F2027" t="str">
        <f t="shared" si="1021"/>
        <v>0.21505376344086</v>
      </c>
      <c r="G2027" t="str">
        <f t="shared" si="1016"/>
        <v>0.21505376344086</v>
      </c>
      <c r="H2027" t="str">
        <f t="shared" si="1022"/>
        <v>2.40664957501217+0.519963271861682i</v>
      </c>
      <c r="I2027" t="str">
        <f t="shared" si="1023"/>
        <v>743.379361655685i</v>
      </c>
      <c r="J2027" t="str">
        <f t="shared" si="1017"/>
        <v>-747.016788054286+162.627616190691i</v>
      </c>
      <c r="K2027" t="str">
        <f t="shared" si="1024"/>
        <v>0.206839646189663-0.950101168289349i</v>
      </c>
      <c r="L2027" t="str">
        <f t="shared" si="1025"/>
        <v>0.0642863105199407-0.25066347374785i</v>
      </c>
      <c r="M2027" t="str">
        <f t="shared" si="1026"/>
        <v>0.271125956709604-1.2007646420372i</v>
      </c>
      <c r="N2027" t="str">
        <f t="shared" si="1027"/>
        <v>-2.36119473631229i</v>
      </c>
      <c r="O2027" t="str">
        <f t="shared" si="1028"/>
        <v>-0.71063363470548-0.703562248294547i</v>
      </c>
      <c r="P2027" t="str">
        <f t="shared" si="1029"/>
        <v>1.71063363470548+0.703562248294547i</v>
      </c>
      <c r="Q2027" t="str">
        <f t="shared" si="1030"/>
        <v>-1.71063363470548+1.65763248801774i</v>
      </c>
      <c r="R2027" t="str">
        <f t="shared" si="1031"/>
        <v>-0.310189600175189-0.711866399844191i</v>
      </c>
      <c r="S2027" t="str">
        <f t="shared" si="1032"/>
        <v>0.2636473597196i</v>
      </c>
      <c r="T2027" t="str">
        <f t="shared" si="1033"/>
        <v>0.187681696792018-0.0817806690986669i</v>
      </c>
      <c r="U2027" t="str">
        <f t="shared" si="1034"/>
        <v>0.0000499999999999999-0.000750674208983732i</v>
      </c>
      <c r="V2027" t="str">
        <f t="shared" si="1035"/>
        <v>0.00002-0.00840755114061779i</v>
      </c>
      <c r="W2027" t="str">
        <f t="shared" si="1036"/>
        <v>0.0000422719473698843-0.000689357446152394i</v>
      </c>
      <c r="X2027" t="str">
        <f t="shared" si="1037"/>
        <v>0.0000446375489357445-0.000689057950911532i</v>
      </c>
      <c r="Y2027" t="str">
        <f t="shared" si="1038"/>
        <v>0.009+0.951525582919276i</v>
      </c>
      <c r="Z2027" t="str">
        <f t="shared" si="1039"/>
        <v>-0.00869008738474916-0.000646009342050682i</v>
      </c>
      <c r="AA2027" t="str">
        <f t="shared" si="1040"/>
        <v>0.120038734078385-12.6193241194196i</v>
      </c>
      <c r="AB2027" t="str">
        <f t="shared" si="1041"/>
        <v>0.564577134036694-0.246009582013179i</v>
      </c>
      <c r="AC2027" t="str">
        <f t="shared" si="1042"/>
        <v>0.857671907918289-0.744623843537012i</v>
      </c>
      <c r="AD2027" t="str">
        <f t="shared" si="1043"/>
        <v>0.517343040753598+0.162318924211697i</v>
      </c>
      <c r="AE2027" t="str">
        <f t="shared" si="1044"/>
        <v>-0.00439089669060823-0.00174477407296985i</v>
      </c>
      <c r="AF2027" t="str">
        <f t="shared" si="1045"/>
        <v>-4.05539962029946-0.492511250259501i</v>
      </c>
      <c r="AG2027" t="str">
        <f t="shared" si="1046"/>
        <v>1.00763985187492-0.0235627065335394i</v>
      </c>
      <c r="AH2027" t="str">
        <f t="shared" si="1047"/>
        <v>0.0165955588458113+0.00955634932144514i</v>
      </c>
      <c r="AI2027">
        <f t="shared" si="1048"/>
        <v>-34.356459993655321</v>
      </c>
      <c r="AJ2027">
        <f t="shared" si="1049"/>
        <v>29.934961851602559</v>
      </c>
      <c r="AK2027"/>
      <c r="AL2027"/>
      <c r="AM2027"/>
      <c r="AN2027"/>
    </row>
    <row r="2028" spans="1:40" x14ac:dyDescent="0.35">
      <c r="A2028"/>
      <c r="B2028">
        <f t="shared" si="1015"/>
        <v>189400</v>
      </c>
      <c r="C2028" s="237" t="str">
        <f t="shared" si="1018"/>
        <v>-5.89669100677348E-07+0.00357880792165784i</v>
      </c>
      <c r="D2028" s="208" t="str">
        <f t="shared" si="1019"/>
        <v>-1.6487500405097+0.0274375273993768i</v>
      </c>
      <c r="E2028" t="str">
        <f t="shared" si="1020"/>
        <v>36500</v>
      </c>
      <c r="F2028" t="str">
        <f t="shared" si="1021"/>
        <v>0.21505376344086</v>
      </c>
      <c r="G2028" t="str">
        <f t="shared" si="1016"/>
        <v>0.21505376344086</v>
      </c>
      <c r="H2028" t="str">
        <f t="shared" si="1022"/>
        <v>2.4067711403894+0.519717115801614i</v>
      </c>
      <c r="I2028" t="str">
        <f t="shared" si="1023"/>
        <v>743.772060737384i</v>
      </c>
      <c r="J2028" t="str">
        <f t="shared" si="1017"/>
        <v>-747.807294512272+162.713526183396i</v>
      </c>
      <c r="K2028" t="str">
        <f t="shared" si="1024"/>
        <v>0.206630601267965-0.949643674512223i</v>
      </c>
      <c r="L2028" t="str">
        <f t="shared" si="1025"/>
        <v>0.064222628476222-0.250547451236294i</v>
      </c>
      <c r="M2028" t="str">
        <f t="shared" si="1026"/>
        <v>0.270853229744187-1.20019112574852i</v>
      </c>
      <c r="N2028" t="str">
        <f t="shared" si="1027"/>
        <v>-2.3624420658085i</v>
      </c>
      <c r="O2028" t="str">
        <f t="shared" si="1028"/>
        <v>-0.711510655609836-0.702675306918964i</v>
      </c>
      <c r="P2028" t="str">
        <f t="shared" si="1029"/>
        <v>1.71151065560984+0.702675306918964i</v>
      </c>
      <c r="Q2028" t="str">
        <f t="shared" si="1030"/>
        <v>-1.71151065560984+1.65976675888954i</v>
      </c>
      <c r="R2028" t="str">
        <f t="shared" si="1031"/>
        <v>-0.310162266465957-0.711343702518284i</v>
      </c>
      <c r="S2028" t="str">
        <f t="shared" si="1032"/>
        <v>0.263786634605875i</v>
      </c>
      <c r="T2028" t="str">
        <f t="shared" si="1033"/>
        <v>0.187642961335381-0.0818166604527854i</v>
      </c>
      <c r="U2028" t="str">
        <f t="shared" si="1034"/>
        <v>0.0000500000000000001-0.000750277865684377i</v>
      </c>
      <c r="V2028" t="str">
        <f t="shared" si="1035"/>
        <v>0.00002-0.00840311209566504i</v>
      </c>
      <c r="W2028" t="str">
        <f t="shared" si="1036"/>
        <v>0.0000422719456421119-0.000688993702996059i</v>
      </c>
      <c r="X2028" t="str">
        <f t="shared" si="1037"/>
        <v>0.0000446350420281012-0.00068869437442581i</v>
      </c>
      <c r="Y2028" t="str">
        <f t="shared" si="1038"/>
        <v>0.009+0.952028237743851i</v>
      </c>
      <c r="Z2028" t="str">
        <f t="shared" si="1039"/>
        <v>-0.00868091082376236-0.000645548877738655i</v>
      </c>
      <c r="AA2028" t="str">
        <f t="shared" si="1040"/>
        <v>0.119911805517835-12.6126528904543i</v>
      </c>
      <c r="AB2028" t="str">
        <f t="shared" si="1041"/>
        <v>0.56446061146967-0.246117849872569i</v>
      </c>
      <c r="AC2028" t="str">
        <f t="shared" si="1042"/>
        <v>0.857497520374575-0.744122431256161i</v>
      </c>
      <c r="AD2028" t="str">
        <f t="shared" si="1043"/>
        <v>0.517575591605687+0.162124967604772i</v>
      </c>
      <c r="AE2028" t="str">
        <f t="shared" si="1044"/>
        <v>-0.00438836796439434-0.00174151272838836i</v>
      </c>
      <c r="AF2028" t="str">
        <f t="shared" si="1045"/>
        <v>-4.0555211808991-0.492279588402237i</v>
      </c>
      <c r="AG2028" t="str">
        <f t="shared" si="1046"/>
        <v>1.00762693950114-0.0235609893137508i</v>
      </c>
      <c r="AH2028" t="str">
        <f t="shared" si="1047"/>
        <v>0.016588490480382+0.00954111745340314i</v>
      </c>
      <c r="AI2028">
        <f t="shared" si="1048"/>
        <v>-34.362686875158481</v>
      </c>
      <c r="AJ2028">
        <f t="shared" si="1049"/>
        <v>29.906001772364899</v>
      </c>
      <c r="AK2028"/>
      <c r="AL2028"/>
      <c r="AM2028"/>
      <c r="AN2028"/>
    </row>
    <row r="2029" spans="1:40" x14ac:dyDescent="0.35">
      <c r="A2029"/>
      <c r="B2029">
        <f t="shared" si="1015"/>
        <v>189500</v>
      </c>
      <c r="C2029" s="237" t="str">
        <f t="shared" si="1018"/>
        <v>-5.89046922841809E-07+0.00357691936876735i</v>
      </c>
      <c r="D2029" s="208" t="str">
        <f t="shared" si="1019"/>
        <v>-1.64875003573967+0.027423048493883i</v>
      </c>
      <c r="E2029" t="str">
        <f t="shared" si="1020"/>
        <v>36500</v>
      </c>
      <c r="F2029" t="str">
        <f t="shared" si="1021"/>
        <v>0.21505376344086</v>
      </c>
      <c r="G2029" t="str">
        <f t="shared" si="1016"/>
        <v>0.21505376344086</v>
      </c>
      <c r="H2029" t="str">
        <f t="shared" si="1022"/>
        <v>2.40689252661091+0.519471177740437i</v>
      </c>
      <c r="I2029" t="str">
        <f t="shared" si="1023"/>
        <v>744.164759819082i</v>
      </c>
      <c r="J2029" t="str">
        <f t="shared" si="1017"/>
        <v>-748.598218454523+162.799436176101i</v>
      </c>
      <c r="K2029" t="str">
        <f t="shared" si="1024"/>
        <v>0.206421868399178-0.949186597713557i</v>
      </c>
      <c r="L2029" t="str">
        <f t="shared" si="1025"/>
        <v>0.0641590389424376-0.250431527475453i</v>
      </c>
      <c r="M2029" t="str">
        <f t="shared" si="1026"/>
        <v>0.270580907341616-1.19961812518901i</v>
      </c>
      <c r="N2029" t="str">
        <f t="shared" si="1027"/>
        <v>-2.3636893953047i</v>
      </c>
      <c r="O2029" t="str">
        <f t="shared" si="1028"/>
        <v>-0.712386569524085-0.701787272299595i</v>
      </c>
      <c r="P2029" t="str">
        <f t="shared" si="1029"/>
        <v>1.71238656952408+0.701787272299595i</v>
      </c>
      <c r="Q2029" t="str">
        <f t="shared" si="1030"/>
        <v>-1.71238656952408+1.6619021230051i</v>
      </c>
      <c r="R2029" t="str">
        <f t="shared" si="1031"/>
        <v>-0.310134911717995-0.710821471135472i</v>
      </c>
      <c r="S2029" t="str">
        <f t="shared" si="1032"/>
        <v>0.263925909492151i</v>
      </c>
      <c r="T2029" t="str">
        <f t="shared" si="1033"/>
        <v>0.187604203255978-0.0818526386404398i</v>
      </c>
      <c r="U2029" t="str">
        <f t="shared" si="1034"/>
        <v>0.0000499999999999999-0.000749881940689289i</v>
      </c>
      <c r="V2029" t="str">
        <f t="shared" si="1035"/>
        <v>0.00002-0.00839867773572008i</v>
      </c>
      <c r="W2029" t="str">
        <f t="shared" si="1036"/>
        <v>0.0000422719439134271-0.000688630343856735i</v>
      </c>
      <c r="X2029" t="str">
        <f t="shared" si="1037"/>
        <v>0.0000446325390844221-0.000688331181767504i</v>
      </c>
      <c r="Y2029" t="str">
        <f t="shared" si="1038"/>
        <v>0.009+0.952530892568425i</v>
      </c>
      <c r="Z2029" t="str">
        <f t="shared" si="1039"/>
        <v>-0.00867174879785209-0.000645089088542507i</v>
      </c>
      <c r="AA2029" t="str">
        <f t="shared" si="1040"/>
        <v>0.119785078279586-12.6059887157211i</v>
      </c>
      <c r="AB2029" t="str">
        <f t="shared" si="1041"/>
        <v>0.564344020849678-0.246226078125089i</v>
      </c>
      <c r="AC2029" t="str">
        <f t="shared" si="1042"/>
        <v>0.85732345100126-0.743621391883572i</v>
      </c>
      <c r="AD2029" t="str">
        <f t="shared" si="1043"/>
        <v>0.517807940914411+0.161930696592887i</v>
      </c>
      <c r="AE2029" t="str">
        <f t="shared" si="1044"/>
        <v>-0.00438584066367065-0.00173825457615927i</v>
      </c>
      <c r="AF2029" t="str">
        <f t="shared" si="1045"/>
        <v>-4.05564256235058-0.492048129246554i</v>
      </c>
      <c r="AG2029" t="str">
        <f t="shared" si="1046"/>
        <v>1.00761402635935-0.0235592647276564i</v>
      </c>
      <c r="AH2029" t="str">
        <f t="shared" si="1047"/>
        <v>0.0165814225756625+0.00952589961029666i</v>
      </c>
      <c r="AI2029">
        <f t="shared" si="1048"/>
        <v>-34.368912645297883</v>
      </c>
      <c r="AJ2029">
        <f t="shared" si="1049"/>
        <v>29.877035881995997</v>
      </c>
      <c r="AK2029"/>
      <c r="AL2029"/>
      <c r="AM2029"/>
      <c r="AN2029"/>
    </row>
    <row r="2030" spans="1:40" x14ac:dyDescent="0.35">
      <c r="A2030"/>
      <c r="B2030">
        <f t="shared" si="1015"/>
        <v>189600</v>
      </c>
      <c r="C2030" s="237" t="str">
        <f t="shared" si="1018"/>
        <v>-5.88425729205198E-07+0.00357503280802109i</v>
      </c>
      <c r="D2030" s="208" t="str">
        <f t="shared" si="1019"/>
        <v>-1.64875003097718+0.027408584861495i</v>
      </c>
      <c r="E2030" t="str">
        <f t="shared" si="1020"/>
        <v>36500</v>
      </c>
      <c r="F2030" t="str">
        <f t="shared" si="1021"/>
        <v>0.21505376344086</v>
      </c>
      <c r="G2030" t="str">
        <f t="shared" si="1016"/>
        <v>0.21505376344086</v>
      </c>
      <c r="H2030" t="str">
        <f t="shared" si="1022"/>
        <v>2.40701373402181+0.519225457413691i</v>
      </c>
      <c r="I2030" t="str">
        <f t="shared" si="1023"/>
        <v>744.557458900781i</v>
      </c>
      <c r="J2030" t="str">
        <f t="shared" si="1017"/>
        <v>-749.389559881041+162.885346168806i</v>
      </c>
      <c r="K2030" t="str">
        <f t="shared" si="1024"/>
        <v>0.206213446972138-0.948729937362514i</v>
      </c>
      <c r="L2030" t="str">
        <f t="shared" si="1025"/>
        <v>0.0640955417436706-0.250315702353866i</v>
      </c>
      <c r="M2030" t="str">
        <f t="shared" si="1026"/>
        <v>0.270308988715809-1.19904563971638i</v>
      </c>
      <c r="N2030" t="str">
        <f t="shared" si="1027"/>
        <v>-2.3649367248009i</v>
      </c>
      <c r="O2030" t="str">
        <f t="shared" si="1028"/>
        <v>-0.71326137508546-0.700898145818063i</v>
      </c>
      <c r="P2030" t="str">
        <f t="shared" si="1029"/>
        <v>1.71326137508546+0.700898145818063i</v>
      </c>
      <c r="Q2030" t="str">
        <f t="shared" si="1030"/>
        <v>-1.71326137508546+1.66403857898284i</v>
      </c>
      <c r="R2030" t="str">
        <f t="shared" si="1031"/>
        <v>-0.310107535919087-0.710299704947255i</v>
      </c>
      <c r="S2030" t="str">
        <f t="shared" si="1032"/>
        <v>0.264065184378426i</v>
      </c>
      <c r="T2030" t="str">
        <f t="shared" si="1033"/>
        <v>0.187565422550838-0.0818886036496131i</v>
      </c>
      <c r="U2030" t="str">
        <f t="shared" si="1034"/>
        <v>0.00005-0.000749486433336608i</v>
      </c>
      <c r="V2030" t="str">
        <f t="shared" si="1035"/>
        <v>0.00002-0.00839424805337i</v>
      </c>
      <c r="W2030" t="str">
        <f t="shared" si="1036"/>
        <v>0.0000422719421838301-0.000688267368126811i</v>
      </c>
      <c r="X2030" t="str">
        <f t="shared" si="1037"/>
        <v>0.000044630040096345-0.00068796837232933i</v>
      </c>
      <c r="Y2030" t="str">
        <f t="shared" si="1038"/>
        <v>0.009+0.953033547393i</v>
      </c>
      <c r="Z2030" t="str">
        <f t="shared" si="1039"/>
        <v>-0.00866260127633186-0.000644629972994396i</v>
      </c>
      <c r="AA2030" t="str">
        <f t="shared" si="1040"/>
        <v>0.119658551937878-12.5993315840301i</v>
      </c>
      <c r="AB2030" t="str">
        <f t="shared" si="1041"/>
        <v>0.564227362167781-0.24633426673459i</v>
      </c>
      <c r="AC2030" t="str">
        <f t="shared" si="1042"/>
        <v>0.85714969923252-0.74312072494303i</v>
      </c>
      <c r="AD2030" t="str">
        <f t="shared" si="1043"/>
        <v>0.518040088263963+0.161736111358152i</v>
      </c>
      <c r="AE2030" t="str">
        <f t="shared" si="1044"/>
        <v>-0.00438331478468944-0.00173499961278769i</v>
      </c>
      <c r="AF2030" t="str">
        <f t="shared" si="1045"/>
        <v>-4.05576376499899-0.491816872552196i</v>
      </c>
      <c r="AG2030" t="str">
        <f t="shared" si="1046"/>
        <v>1.00760111245897-0.0235575327678557i</v>
      </c>
      <c r="AH2030" t="str">
        <f t="shared" si="1047"/>
        <v>0.0165743551262383+0.0095106957764817i</v>
      </c>
      <c r="AI2030">
        <f t="shared" si="1048"/>
        <v>-34.375137307598187</v>
      </c>
      <c r="AJ2030">
        <f t="shared" si="1049"/>
        <v>29.848064183805416</v>
      </c>
      <c r="AK2030"/>
      <c r="AL2030"/>
      <c r="AM2030"/>
      <c r="AN2030"/>
    </row>
    <row r="2031" spans="1:40" x14ac:dyDescent="0.35">
      <c r="A2031"/>
      <c r="B2031">
        <f t="shared" si="1015"/>
        <v>189700</v>
      </c>
      <c r="C2031" s="237" t="str">
        <f t="shared" si="1018"/>
        <v>-5.87805517692777E-07+0.00357314823626858i</v>
      </c>
      <c r="D2031" s="208" t="str">
        <f t="shared" si="1019"/>
        <v>-1.64875002622223+0.0273941364780591i</v>
      </c>
      <c r="E2031" t="str">
        <f t="shared" si="1020"/>
        <v>36500</v>
      </c>
      <c r="F2031" t="str">
        <f t="shared" si="1021"/>
        <v>0.21505376344086</v>
      </c>
      <c r="G2031" t="str">
        <f t="shared" si="1016"/>
        <v>0.21505376344086</v>
      </c>
      <c r="H2031" t="str">
        <f t="shared" si="1022"/>
        <v>2.40713476296645+0.518979954557294i</v>
      </c>
      <c r="I2031" t="str">
        <f t="shared" si="1023"/>
        <v>744.95015798248i</v>
      </c>
      <c r="J2031" t="str">
        <f t="shared" si="1017"/>
        <v>-750.181318791825+162.971256161511i</v>
      </c>
      <c r="K2031" t="str">
        <f t="shared" si="1024"/>
        <v>0.206005336377151-0.948273692929066i</v>
      </c>
      <c r="L2031" t="str">
        <f t="shared" si="1025"/>
        <v>0.0640321367054067-0.250199975760202i</v>
      </c>
      <c r="M2031" t="str">
        <f t="shared" si="1026"/>
        <v>0.270037473082558-1.19847366868927i</v>
      </c>
      <c r="N2031" t="str">
        <f t="shared" si="1027"/>
        <v>-2.3661840542971i</v>
      </c>
      <c r="O2031" t="str">
        <f t="shared" si="1028"/>
        <v>-0.714135070932911-0.700007928857699i</v>
      </c>
      <c r="P2031" t="str">
        <f t="shared" si="1029"/>
        <v>1.71413507093291+0.700007928857699i</v>
      </c>
      <c r="Q2031" t="str">
        <f t="shared" si="1030"/>
        <v>-1.71413507093291+1.6661761254394i</v>
      </c>
      <c r="R2031" t="str">
        <f t="shared" si="1031"/>
        <v>-0.310080139057004-0.709778403206725i</v>
      </c>
      <c r="S2031" t="str">
        <f t="shared" si="1032"/>
        <v>0.264204459264701i</v>
      </c>
      <c r="T2031" t="str">
        <f t="shared" si="1033"/>
        <v>0.187526619216996-0.081924555468279i</v>
      </c>
      <c r="U2031" t="str">
        <f t="shared" si="1034"/>
        <v>0.0000500000000000001-0.000749091342965847i</v>
      </c>
      <c r="V2031" t="str">
        <f t="shared" si="1035"/>
        <v>0.00002-0.00838982304121745i</v>
      </c>
      <c r="W2031" t="str">
        <f t="shared" si="1036"/>
        <v>0.0000422719404533209-0.000687904775199941i</v>
      </c>
      <c r="X2031" t="str">
        <f t="shared" si="1037"/>
        <v>0.0000446275450555299-0.000687605945505277i</v>
      </c>
      <c r="Y2031" t="str">
        <f t="shared" si="1038"/>
        <v>0.009+0.953536202217574i</v>
      </c>
      <c r="Z2031" t="str">
        <f t="shared" si="1039"/>
        <v>-0.00865346822859605-0.000644171529630635i</v>
      </c>
      <c r="AA2031" t="str">
        <f t="shared" si="1040"/>
        <v>0.119532226068076-12.592681484215i</v>
      </c>
      <c r="AB2031" t="str">
        <f t="shared" si="1041"/>
        <v>0.564110635415061-0.246442415664894i</v>
      </c>
      <c r="AC2031" t="str">
        <f t="shared" si="1042"/>
        <v>0.856976264503928-0.742620429959033i</v>
      </c>
      <c r="AD2031" t="str">
        <f t="shared" si="1043"/>
        <v>0.518272033238641+0.161541212083235i</v>
      </c>
      <c r="AE2031" t="str">
        <f t="shared" si="1044"/>
        <v>-0.00438079032371439-0.00173174783478728i</v>
      </c>
      <c r="AF2031" t="str">
        <f t="shared" si="1045"/>
        <v>-4.05588478918868-0.491585818079235i</v>
      </c>
      <c r="AG2031" t="str">
        <f t="shared" si="1046"/>
        <v>1.00758819780945-0.0235557934269685i</v>
      </c>
      <c r="AH2031" t="str">
        <f t="shared" si="1047"/>
        <v>0.0165672881267144+0.009495505936353i</v>
      </c>
      <c r="AI2031">
        <f t="shared" si="1048"/>
        <v>-34.381360865580469</v>
      </c>
      <c r="AJ2031">
        <f t="shared" si="1049"/>
        <v>29.819086681096973</v>
      </c>
      <c r="AK2031"/>
      <c r="AL2031"/>
      <c r="AM2031"/>
      <c r="AN2031"/>
    </row>
    <row r="2032" spans="1:40" x14ac:dyDescent="0.35">
      <c r="A2032"/>
      <c r="B2032">
        <f t="shared" si="1015"/>
        <v>189800</v>
      </c>
      <c r="C2032" s="237" t="str">
        <f t="shared" si="1018"/>
        <v>-5.87186286235302E-07+0.00357126565036604i</v>
      </c>
      <c r="D2032" s="208" t="str">
        <f t="shared" si="1019"/>
        <v>-1.64875002147479+0.027379703319473i</v>
      </c>
      <c r="E2032" t="str">
        <f t="shared" si="1020"/>
        <v>36500</v>
      </c>
      <c r="F2032" t="str">
        <f t="shared" si="1021"/>
        <v>0.21505376344086</v>
      </c>
      <c r="G2032" t="str">
        <f t="shared" si="1016"/>
        <v>0.21505376344086</v>
      </c>
      <c r="H2032" t="str">
        <f t="shared" si="1022"/>
        <v>2.40725561378831+0.518734668907515i</v>
      </c>
      <c r="I2032" t="str">
        <f t="shared" si="1023"/>
        <v>745.342857064178i</v>
      </c>
      <c r="J2032" t="str">
        <f t="shared" si="1017"/>
        <v>-750.973495186875+163.057166154217i</v>
      </c>
      <c r="K2032" t="str">
        <f t="shared" si="1024"/>
        <v>0.205797536005993-0.947817863883994i</v>
      </c>
      <c r="L2032" t="str">
        <f t="shared" si="1025"/>
        <v>0.063968823653532-0.250084347583262i</v>
      </c>
      <c r="M2032" t="str">
        <f t="shared" si="1026"/>
        <v>0.269766359659525-1.19790221146726i</v>
      </c>
      <c r="N2032" t="str">
        <f t="shared" si="1027"/>
        <v>-2.36743138379331i</v>
      </c>
      <c r="O2032" t="str">
        <f t="shared" si="1028"/>
        <v>-0.715007655707123-0.699116622803523i</v>
      </c>
      <c r="P2032" t="str">
        <f t="shared" si="1029"/>
        <v>1.71500765570712+0.699116622803523i</v>
      </c>
      <c r="Q2032" t="str">
        <f t="shared" si="1030"/>
        <v>-1.71500765570712+1.66831476098979i</v>
      </c>
      <c r="R2032" t="str">
        <f t="shared" si="1031"/>
        <v>-0.310052721119501-0.709257565168539i</v>
      </c>
      <c r="S2032" t="str">
        <f t="shared" si="1032"/>
        <v>0.264343734150977i</v>
      </c>
      <c r="T2032" t="str">
        <f t="shared" si="1033"/>
        <v>0.187487793251482-0.0819604940844004i</v>
      </c>
      <c r="U2032" t="str">
        <f t="shared" si="1034"/>
        <v>0.0000499999999999999-0.000748696668917917i</v>
      </c>
      <c r="V2032" t="str">
        <f t="shared" si="1035"/>
        <v>0.00002-0.00838540269188065i</v>
      </c>
      <c r="W2032" t="str">
        <f t="shared" si="1036"/>
        <v>0.0000422719387218992-0.000687542564471059i</v>
      </c>
      <c r="X2032" t="str">
        <f t="shared" si="1037"/>
        <v>0.0000446250539536578-0.0006872439006906i</v>
      </c>
      <c r="Y2032" t="str">
        <f t="shared" si="1038"/>
        <v>0.009+0.954038857042148i</v>
      </c>
      <c r="Z2032" t="str">
        <f t="shared" si="1039"/>
        <v>-0.00864434962411957-0.000643713756991654i</v>
      </c>
      <c r="AA2032" t="str">
        <f t="shared" si="1040"/>
        <v>0.119406100246668-12.5860384051332i</v>
      </c>
      <c r="AB2032" t="str">
        <f t="shared" si="1041"/>
        <v>0.563993840582582-0.246550524879793i</v>
      </c>
      <c r="AC2032" t="str">
        <f t="shared" si="1042"/>
        <v>0.85680314625244-0.742120506456755i</v>
      </c>
      <c r="AD2032" t="str">
        <f t="shared" si="1043"/>
        <v>0.518503775422833+0.161345998951327i</v>
      </c>
      <c r="AE2032" t="str">
        <f t="shared" si="1044"/>
        <v>-0.0043782672770204-0.00172849923867988i</v>
      </c>
      <c r="AF2032" t="str">
        <f t="shared" si="1045"/>
        <v>-4.0560056352631-0.491354965588042i</v>
      </c>
      <c r="AG2032" t="str">
        <f t="shared" si="1046"/>
        <v>1.00757528242023-0.0235540466976344i</v>
      </c>
      <c r="AH2032" t="str">
        <f t="shared" si="1047"/>
        <v>0.0165602215717149+0.00948033007434238i</v>
      </c>
      <c r="AI2032">
        <f t="shared" si="1048"/>
        <v>-34.387583322762666</v>
      </c>
      <c r="AJ2032">
        <f t="shared" si="1049"/>
        <v>29.790103377165202</v>
      </c>
      <c r="AK2032"/>
      <c r="AL2032"/>
      <c r="AM2032"/>
      <c r="AN2032"/>
    </row>
    <row r="2033" spans="1:40" x14ac:dyDescent="0.35">
      <c r="A2033"/>
      <c r="B2033">
        <f t="shared" si="1015"/>
        <v>189900</v>
      </c>
      <c r="C2033" s="237" t="str">
        <f t="shared" si="1018"/>
        <v>-5.86568032768949E-07+0.00356938504717625i</v>
      </c>
      <c r="D2033" s="208" t="str">
        <f t="shared" si="1019"/>
        <v>-1.64875001673485+0.0273652853616846i</v>
      </c>
      <c r="E2033" t="str">
        <f t="shared" si="1020"/>
        <v>36500</v>
      </c>
      <c r="F2033" t="str">
        <f t="shared" si="1021"/>
        <v>0.21505376344086</v>
      </c>
      <c r="G2033" t="str">
        <f t="shared" si="1016"/>
        <v>0.21505376344086</v>
      </c>
      <c r="H2033" t="str">
        <f t="shared" si="1022"/>
        <v>2.40737628683012+0.518489600200999i</v>
      </c>
      <c r="I2033" t="str">
        <f t="shared" si="1023"/>
        <v>745.735556145877i</v>
      </c>
      <c r="J2033" t="str">
        <f t="shared" si="1017"/>
        <v>-751.766089066192+163.143076146921i</v>
      </c>
      <c r="K2033" t="str">
        <f t="shared" si="1024"/>
        <v>0.205590045251895-0.947362449698885i</v>
      </c>
      <c r="L2033" t="str">
        <f t="shared" si="1025"/>
        <v>0.0639056024143344-0.249968817711982i</v>
      </c>
      <c r="M2033" t="str">
        <f t="shared" si="1026"/>
        <v>0.269495647666229-1.19733126741087i</v>
      </c>
      <c r="N2033" t="str">
        <f t="shared" si="1027"/>
        <v>-2.36867871328951i</v>
      </c>
      <c r="O2033" t="str">
        <f t="shared" si="1028"/>
        <v>-0.715879128050488-0.69822422904227i</v>
      </c>
      <c r="P2033" t="str">
        <f t="shared" si="1029"/>
        <v>1.71587912805049+0.69822422904227i</v>
      </c>
      <c r="Q2033" t="str">
        <f t="shared" si="1030"/>
        <v>-1.71587912805049+1.67045448424724i</v>
      </c>
      <c r="R2033" t="str">
        <f t="shared" si="1031"/>
        <v>-0.310025282094333-0.70873719008894i</v>
      </c>
      <c r="S2033" t="str">
        <f t="shared" si="1032"/>
        <v>0.264483009037252i</v>
      </c>
      <c r="T2033" t="str">
        <f t="shared" si="1033"/>
        <v>0.18744894465133-0.0819964194859321i</v>
      </c>
      <c r="U2033" t="str">
        <f t="shared" si="1034"/>
        <v>0.0000500000000000001-0.000748302410535129i</v>
      </c>
      <c r="V2033" t="str">
        <f t="shared" si="1035"/>
        <v>0.00002-0.00838098699799346i</v>
      </c>
      <c r="W2033" t="str">
        <f t="shared" si="1036"/>
        <v>0.0000422719369895656-0.000687180735336385i</v>
      </c>
      <c r="X2033" t="str">
        <f t="shared" si="1037"/>
        <v>0.000044622566782433-0.000686882237281845i</v>
      </c>
      <c r="Y2033" t="str">
        <f t="shared" si="1038"/>
        <v>0.009+0.954541511866723i</v>
      </c>
      <c r="Z2033" t="str">
        <f t="shared" si="1039"/>
        <v>-0.008635245432458-0.000643256653622026i</v>
      </c>
      <c r="AA2033" t="str">
        <f t="shared" si="1040"/>
        <v>0.119280174051256-12.5794023356656i</v>
      </c>
      <c r="AB2033" t="str">
        <f t="shared" si="1041"/>
        <v>0.563876977661424-0.246658594343052i</v>
      </c>
      <c r="AC2033" t="str">
        <f t="shared" si="1042"/>
        <v>0.856630343916391-0.741620953962086i</v>
      </c>
      <c r="AD2033" t="str">
        <f t="shared" si="1043"/>
        <v>0.518735314401036+0.161150472146175i</v>
      </c>
      <c r="AE2033" t="str">
        <f t="shared" si="1044"/>
        <v>-0.00437574564089387-0.00172525382099589i</v>
      </c>
      <c r="AF2033" t="str">
        <f t="shared" si="1045"/>
        <v>-4.05612630356497-0.491124314839314i</v>
      </c>
      <c r="AG2033" t="str">
        <f t="shared" si="1046"/>
        <v>1.00756236630076-0.0235522925725134i</v>
      </c>
      <c r="AH2033" t="str">
        <f t="shared" si="1047"/>
        <v>0.0165531554558843+0.00946516817492076i</v>
      </c>
      <c r="AI2033">
        <f t="shared" si="1048"/>
        <v>-34.393804682658597</v>
      </c>
      <c r="AJ2033">
        <f t="shared" si="1049"/>
        <v>29.761114275298961</v>
      </c>
      <c r="AK2033"/>
      <c r="AL2033"/>
      <c r="AM2033"/>
      <c r="AN2033"/>
    </row>
    <row r="2034" spans="1:40" x14ac:dyDescent="0.35">
      <c r="A2034"/>
      <c r="B2034">
        <f t="shared" ref="B2034:B2097" si="1050">B2033+100</f>
        <v>190000</v>
      </c>
      <c r="C2034" s="237" t="str">
        <f t="shared" si="1018"/>
        <v>-5.85950755235329E-07+0.0035675064235686i</v>
      </c>
      <c r="D2034" s="208" t="str">
        <f t="shared" si="1019"/>
        <v>-1.64875001200238+0.0273508825806926i</v>
      </c>
      <c r="E2034" t="str">
        <f t="shared" si="1020"/>
        <v>36500</v>
      </c>
      <c r="F2034" t="str">
        <f t="shared" si="1021"/>
        <v>0.21505376344086</v>
      </c>
      <c r="G2034" t="str">
        <f t="shared" si="1016"/>
        <v>0.21505376344086</v>
      </c>
      <c r="H2034" t="str">
        <f t="shared" si="1022"/>
        <v>2.40749678243372+0.518244748174752i</v>
      </c>
      <c r="I2034" t="str">
        <f t="shared" si="1023"/>
        <v>746.128255227576i</v>
      </c>
      <c r="J2034" t="str">
        <f t="shared" si="1017"/>
        <v>-752.559100429774+163.228986139626i</v>
      </c>
      <c r="K2034" t="str">
        <f t="shared" si="1024"/>
        <v>0.205382863509557-0.946907449846134i</v>
      </c>
      <c r="L2034" t="str">
        <f t="shared" si="1025"/>
        <v>0.0638424728145-0.249853386035426i</v>
      </c>
      <c r="M2034" t="str">
        <f t="shared" si="1026"/>
        <v>0.269225336324057-1.19676083588156i</v>
      </c>
      <c r="N2034" t="str">
        <f t="shared" si="1027"/>
        <v>-2.36992604278571i</v>
      </c>
      <c r="O2034" t="str">
        <f t="shared" si="1028"/>
        <v>-0.716749486607149-0.697330748962347i</v>
      </c>
      <c r="P2034" t="str">
        <f t="shared" si="1029"/>
        <v>1.71674948660715+0.697330748962347i</v>
      </c>
      <c r="Q2034" t="str">
        <f t="shared" si="1030"/>
        <v>-1.71674948660715+1.67259529382336i</v>
      </c>
      <c r="R2034" t="str">
        <f t="shared" si="1031"/>
        <v>-0.309997821969231-0.708217277225723i</v>
      </c>
      <c r="S2034" t="str">
        <f t="shared" si="1032"/>
        <v>0.264622283923528i</v>
      </c>
      <c r="T2034" t="str">
        <f t="shared" si="1033"/>
        <v>0.187410073413573-0.0820323316608171i</v>
      </c>
      <c r="U2034" t="str">
        <f t="shared" si="1034"/>
        <v>0.0000499999999999999-0.00074790856716116i</v>
      </c>
      <c r="V2034" t="str">
        <f t="shared" si="1035"/>
        <v>0.00002-0.00837657595220503i</v>
      </c>
      <c r="W2034" t="str">
        <f t="shared" si="1036"/>
        <v>0.0000422719352563194-0.000686819287193393i</v>
      </c>
      <c r="X2034" t="str">
        <f t="shared" si="1037"/>
        <v>0.0000446200835335805-0.00068652095467682i</v>
      </c>
      <c r="Y2034" t="str">
        <f t="shared" si="1038"/>
        <v>0.009+0.955044166691297i</v>
      </c>
      <c r="Z2034" t="str">
        <f t="shared" si="1039"/>
        <v>-0.00862615562324707-0.00064280021807042i</v>
      </c>
      <c r="AA2034" t="str">
        <f t="shared" si="1040"/>
        <v>0.119154447060564-12.5727732647164i</v>
      </c>
      <c r="AB2034" t="str">
        <f t="shared" si="1041"/>
        <v>0.563760046642659-0.246766624018402i</v>
      </c>
      <c r="AC2034" t="str">
        <f t="shared" si="1042"/>
        <v>0.856457856935503-0.741121772001602i</v>
      </c>
      <c r="AD2034" t="str">
        <f t="shared" si="1043"/>
        <v>0.518966649757835+0.160954631852062i</v>
      </c>
      <c r="AE2034" t="str">
        <f t="shared" si="1044"/>
        <v>-0.00437322541163229-0.00172201157827394i</v>
      </c>
      <c r="AF2034" t="str">
        <f t="shared" si="1045"/>
        <v>-4.0562467944361-0.490893865594059i</v>
      </c>
      <c r="AG2034" t="str">
        <f t="shared" si="1046"/>
        <v>1.00754944946048-0.0235505310442844i</v>
      </c>
      <c r="AH2034" t="str">
        <f t="shared" si="1047"/>
        <v>0.0165460897738854+0.00945002022259626i</v>
      </c>
      <c r="AI2034">
        <f t="shared" si="1048"/>
        <v>-34.40002494877919</v>
      </c>
      <c r="AJ2034">
        <f t="shared" si="1049"/>
        <v>29.732119378779736</v>
      </c>
      <c r="AK2034"/>
      <c r="AL2034"/>
      <c r="AM2034"/>
      <c r="AN2034"/>
    </row>
    <row r="2035" spans="1:40" x14ac:dyDescent="0.35">
      <c r="A2035"/>
      <c r="B2035">
        <f t="shared" si="1050"/>
        <v>190100</v>
      </c>
      <c r="C2035" s="237" t="str">
        <f t="shared" si="1018"/>
        <v>-5.8533445158146E-07+0.00356562977641906i</v>
      </c>
      <c r="D2035" s="208" t="str">
        <f t="shared" si="1019"/>
        <v>-1.64875000727739+0.0273364949525461i</v>
      </c>
      <c r="E2035" t="str">
        <f t="shared" si="1020"/>
        <v>36500</v>
      </c>
      <c r="F2035" t="str">
        <f t="shared" si="1021"/>
        <v>0.21505376344086</v>
      </c>
      <c r="G2035" t="str">
        <f t="shared" si="1016"/>
        <v>0.21505376344086</v>
      </c>
      <c r="H2035" t="str">
        <f t="shared" si="1022"/>
        <v>2.40761710094026+0.518000112566162i</v>
      </c>
      <c r="I2035" t="str">
        <f t="shared" si="1023"/>
        <v>746.520954309275i</v>
      </c>
      <c r="J2035" t="str">
        <f t="shared" si="1017"/>
        <v>-753.352529277623+163.314896132331i</v>
      </c>
      <c r="K2035" t="str">
        <f t="shared" si="1024"/>
        <v>0.205175990175124-0.946452863798934i</v>
      </c>
      <c r="L2035" t="str">
        <f t="shared" si="1025"/>
        <v>0.063779434681114-0.249738052442791i</v>
      </c>
      <c r="M2035" t="str">
        <f t="shared" si="1026"/>
        <v>0.268955424856238-1.19619091624173i</v>
      </c>
      <c r="N2035" t="str">
        <f t="shared" si="1027"/>
        <v>-2.37117337228192i</v>
      </c>
      <c r="O2035" t="str">
        <f t="shared" si="1028"/>
        <v>-0.717618730022983-0.69643618395385i</v>
      </c>
      <c r="P2035" t="str">
        <f t="shared" si="1029"/>
        <v>1.71761873002298+0.69643618395385i</v>
      </c>
      <c r="Q2035" t="str">
        <f t="shared" si="1030"/>
        <v>-1.71761873002298+1.67473718832807i</v>
      </c>
      <c r="R2035" t="str">
        <f t="shared" si="1031"/>
        <v>-0.309970340731917-0.707697825838247i</v>
      </c>
      <c r="S2035" t="str">
        <f t="shared" si="1032"/>
        <v>0.264761558809803i</v>
      </c>
      <c r="T2035" t="str">
        <f t="shared" si="1033"/>
        <v>0.187371179535243-0.0820682305969881i</v>
      </c>
      <c r="U2035" t="str">
        <f t="shared" si="1034"/>
        <v>0.00005-0.000747515138141088i</v>
      </c>
      <c r="V2035" t="str">
        <f t="shared" si="1035"/>
        <v>0.00002-0.00837216954718018i</v>
      </c>
      <c r="W2035" t="str">
        <f t="shared" si="1036"/>
        <v>0.0000422719335221612-0.000686458219440842i</v>
      </c>
      <c r="X2035" t="str">
        <f t="shared" si="1037"/>
        <v>0.0000446176041988474-0.000686160052274594i</v>
      </c>
      <c r="Y2035" t="str">
        <f t="shared" si="1038"/>
        <v>0.009+0.955546821515871i</v>
      </c>
      <c r="Z2035" t="str">
        <f t="shared" si="1039"/>
        <v>-0.00861708016620228-0.000642344448889602i</v>
      </c>
      <c r="AA2035" t="str">
        <f t="shared" si="1040"/>
        <v>0.11902891885442-12.5661511812136i</v>
      </c>
      <c r="AB2035" t="str">
        <f t="shared" si="1041"/>
        <v>0.563643047517361-0.246874613869543i</v>
      </c>
      <c r="AC2035" t="str">
        <f t="shared" si="1042"/>
        <v>0.856285684750865-0.740622960102576i</v>
      </c>
      <c r="AD2035" t="str">
        <f t="shared" si="1043"/>
        <v>0.519197781077919+0.160758478253814i</v>
      </c>
      <c r="AE2035" t="str">
        <f t="shared" si="1044"/>
        <v>-0.00437070658554451-0.00171877250706101i</v>
      </c>
      <c r="AF2035" t="str">
        <f t="shared" si="1045"/>
        <v>-4.05636710821765-0.490663617613616i</v>
      </c>
      <c r="AG2035" t="str">
        <f t="shared" si="1046"/>
        <v>1.00753653190887-0.0235487621056474i</v>
      </c>
      <c r="AH2035" t="str">
        <f t="shared" si="1047"/>
        <v>0.0165390245204013+0.0094348862019151i</v>
      </c>
      <c r="AI2035">
        <f t="shared" si="1048"/>
        <v>-34.406244124631463</v>
      </c>
      <c r="AJ2035">
        <f t="shared" si="1049"/>
        <v>29.703118690881258</v>
      </c>
      <c r="AK2035"/>
      <c r="AL2035"/>
      <c r="AM2035"/>
      <c r="AN2035"/>
    </row>
    <row r="2036" spans="1:40" x14ac:dyDescent="0.35">
      <c r="A2036"/>
      <c r="B2036">
        <f t="shared" si="1050"/>
        <v>190200</v>
      </c>
      <c r="C2036" s="237" t="str">
        <f t="shared" si="1018"/>
        <v>-5.84719119759782E-07+0.00356375510261024i</v>
      </c>
      <c r="D2036" s="208" t="str">
        <f t="shared" si="1019"/>
        <v>-1.64875000255985+0.0273221224533452i</v>
      </c>
      <c r="E2036" t="str">
        <f t="shared" si="1020"/>
        <v>36500</v>
      </c>
      <c r="F2036" t="str">
        <f t="shared" si="1021"/>
        <v>0.21505376344086</v>
      </c>
      <c r="G2036" t="str">
        <f t="shared" si="1016"/>
        <v>0.21505376344086</v>
      </c>
      <c r="H2036" t="str">
        <f t="shared" si="1022"/>
        <v>2.40773724269+0.51775569311296i</v>
      </c>
      <c r="I2036" t="str">
        <f t="shared" si="1023"/>
        <v>746.913653390973i</v>
      </c>
      <c r="J2036" t="str">
        <f t="shared" si="1017"/>
        <v>-754.146375609738+163.400806125037i</v>
      </c>
      <c r="K2036" t="str">
        <f t="shared" si="1024"/>
        <v>0.204969424646196-0.945998691031284i</v>
      </c>
      <c r="L2036" t="str">
        <f t="shared" si="1025"/>
        <v>0.0637164878416591-0.249622816823407i</v>
      </c>
      <c r="M2036" t="str">
        <f t="shared" si="1026"/>
        <v>0.268685912487855-1.19562150785469i</v>
      </c>
      <c r="N2036" t="str">
        <f t="shared" si="1027"/>
        <v>-2.37242070177812i</v>
      </c>
      <c r="O2036" t="str">
        <f t="shared" si="1028"/>
        <v>-0.71848685694558-0.695540535408585i</v>
      </c>
      <c r="P2036" t="str">
        <f t="shared" si="1029"/>
        <v>1.71848685694558+0.695540535408585i</v>
      </c>
      <c r="Q2036" t="str">
        <f t="shared" si="1030"/>
        <v>-1.71848685694558+1.67688016636954i</v>
      </c>
      <c r="R2036" t="str">
        <f t="shared" si="1031"/>
        <v>-0.309942838370111-0.707178835187442i</v>
      </c>
      <c r="S2036" t="str">
        <f t="shared" si="1032"/>
        <v>0.264900833696079i</v>
      </c>
      <c r="T2036" t="str">
        <f t="shared" si="1033"/>
        <v>0.187332263013375-0.0821041162823715i</v>
      </c>
      <c r="U2036" t="str">
        <f t="shared" si="1034"/>
        <v>0.0000500000000000002-0.000747122122821353i</v>
      </c>
      <c r="V2036" t="str">
        <f t="shared" si="1035"/>
        <v>0.00002-0.00836776777559911i</v>
      </c>
      <c r="W2036" t="str">
        <f t="shared" si="1036"/>
        <v>0.0000422719317870907-0.000686097531478744i</v>
      </c>
      <c r="X2036" t="str">
        <f t="shared" si="1037"/>
        <v>0.0000446151287700027-0.000685799529475519i</v>
      </c>
      <c r="Y2036" t="str">
        <f t="shared" si="1038"/>
        <v>0.009+0.956049476340446i</v>
      </c>
      <c r="Z2036" t="str">
        <f t="shared" si="1039"/>
        <v>-0.00860801903111909-0.000641889344636418i</v>
      </c>
      <c r="AA2036" t="str">
        <f t="shared" si="1040"/>
        <v>0.118903589013765-12.5595360741081i</v>
      </c>
      <c r="AB2036" t="str">
        <f t="shared" si="1041"/>
        <v>0.56352598027661-0.246982563860155i</v>
      </c>
      <c r="AC2036" t="str">
        <f t="shared" si="1042"/>
        <v>0.856113826804938-0.740124517792968i</v>
      </c>
      <c r="AD2036" t="str">
        <f t="shared" si="1043"/>
        <v>0.519428707946087+0.160562011536798i</v>
      </c>
      <c r="AE2036" t="str">
        <f t="shared" si="1044"/>
        <v>-0.00436818915895065-0.00171553660391237i</v>
      </c>
      <c r="AF2036" t="str">
        <f t="shared" si="1045"/>
        <v>-4.05648724524985-0.490433570659615i</v>
      </c>
      <c r="AG2036" t="str">
        <f t="shared" si="1046"/>
        <v>1.00752361365537-0.0235469857493218i</v>
      </c>
      <c r="AH2036" t="str">
        <f t="shared" si="1047"/>
        <v>0.0165319596901344+0.00941976609746126i</v>
      </c>
      <c r="AI2036">
        <f t="shared" si="1048"/>
        <v>-34.412462213718932</v>
      </c>
      <c r="AJ2036">
        <f t="shared" si="1049"/>
        <v>29.674112214870341</v>
      </c>
      <c r="AK2036"/>
      <c r="AL2036"/>
      <c r="AM2036"/>
      <c r="AN2036"/>
    </row>
    <row r="2037" spans="1:40" x14ac:dyDescent="0.35">
      <c r="A2037"/>
      <c r="B2037">
        <f t="shared" si="1050"/>
        <v>190300</v>
      </c>
      <c r="C2037" s="237" t="str">
        <f t="shared" si="1018"/>
        <v>-5.84104757728084E-07+0.00356188239903122i</v>
      </c>
      <c r="D2037" s="208" t="str">
        <f t="shared" si="1019"/>
        <v>-1.64874999784974+0.0273077650592394i</v>
      </c>
      <c r="E2037" t="str">
        <f t="shared" si="1020"/>
        <v>36500</v>
      </c>
      <c r="F2037" t="str">
        <f t="shared" si="1021"/>
        <v>0.21505376344086</v>
      </c>
      <c r="G2037" t="str">
        <f t="shared" si="1016"/>
        <v>0.21505376344086</v>
      </c>
      <c r="H2037" t="str">
        <f t="shared" si="1022"/>
        <v>2.40785720802241+0.517511489553261i</v>
      </c>
      <c r="I2037" t="str">
        <f t="shared" si="1023"/>
        <v>747.306352472672i</v>
      </c>
      <c r="J2037" t="str">
        <f t="shared" si="1017"/>
        <v>-754.940639426119+163.486716117741i</v>
      </c>
      <c r="K2037" t="str">
        <f t="shared" si="1024"/>
        <v>0.204763166321814-0.945544931017991i</v>
      </c>
      <c r="L2037" t="str">
        <f t="shared" si="1025"/>
        <v>0.0636536321240129-0.249507679066733i</v>
      </c>
      <c r="M2037" t="str">
        <f t="shared" si="1026"/>
        <v>0.268416798445827-1.19505261008472i</v>
      </c>
      <c r="N2037" t="str">
        <f t="shared" si="1027"/>
        <v>-2.37366803127432i</v>
      </c>
      <c r="O2037" t="str">
        <f t="shared" si="1028"/>
        <v>-0.719353866024289-0.694643804720023i</v>
      </c>
      <c r="P2037" t="str">
        <f t="shared" si="1029"/>
        <v>1.71935386602429+0.694643804720023i</v>
      </c>
      <c r="Q2037" t="str">
        <f t="shared" si="1030"/>
        <v>-1.71935386602429+1.6790242265543i</v>
      </c>
      <c r="R2037" t="str">
        <f t="shared" si="1031"/>
        <v>-0.309915314871514-0.706660304535782i</v>
      </c>
      <c r="S2037" t="str">
        <f t="shared" si="1032"/>
        <v>0.265040108582354i</v>
      </c>
      <c r="T2037" t="str">
        <f t="shared" si="1033"/>
        <v>0.187293323845003-0.0821399887048805i</v>
      </c>
      <c r="U2037" t="str">
        <f t="shared" si="1034"/>
        <v>0.0000499999999999999-0.000746729520549767i</v>
      </c>
      <c r="V2037" t="str">
        <f t="shared" si="1035"/>
        <v>0.00002-0.00836337063015737i</v>
      </c>
      <c r="W2037" t="str">
        <f t="shared" si="1036"/>
        <v>0.0000422719300511076-0.000685737222708368i</v>
      </c>
      <c r="X2037" t="str">
        <f t="shared" si="1037"/>
        <v>0.0000446126572388364-0.000685439385681178i</v>
      </c>
      <c r="Y2037" t="str">
        <f t="shared" si="1038"/>
        <v>0.009+0.95655213116502i</v>
      </c>
      <c r="Z2037" t="str">
        <f t="shared" si="1039"/>
        <v>-0.00859897218787204-0.000641434903871772i</v>
      </c>
      <c r="AA2037" t="str">
        <f t="shared" si="1040"/>
        <v>0.118778457120642-12.5529279323745i</v>
      </c>
      <c r="AB2037" t="str">
        <f t="shared" si="1041"/>
        <v>0.563408844911484-0.247090473953879i</v>
      </c>
      <c r="AC2037" t="str">
        <f t="shared" si="1042"/>
        <v>0.855942282541548-0.739626444601448i</v>
      </c>
      <c r="AD2037" t="str">
        <f t="shared" si="1043"/>
        <v>0.519659429947226+0.160365231886929i</v>
      </c>
      <c r="AE2037" t="str">
        <f t="shared" si="1044"/>
        <v>-0.00436567312818185-0.0017123038653916i</v>
      </c>
      <c r="AF2037" t="str">
        <f t="shared" si="1045"/>
        <v>-4.05660720587215-0.490203724494022i</v>
      </c>
      <c r="AG2037" t="str">
        <f t="shared" si="1046"/>
        <v>1.00751069470947-0.023545201968047i</v>
      </c>
      <c r="AH2037" t="str">
        <f t="shared" si="1047"/>
        <v>0.0165248952778052+0.00940465989385611i</v>
      </c>
      <c r="AI2037">
        <f t="shared" si="1048"/>
        <v>-34.41867921954217</v>
      </c>
      <c r="AJ2037">
        <f t="shared" si="1049"/>
        <v>29.645099954007854</v>
      </c>
      <c r="AK2037"/>
      <c r="AL2037"/>
      <c r="AM2037"/>
      <c r="AN2037"/>
    </row>
    <row r="2038" spans="1:40" x14ac:dyDescent="0.35">
      <c r="A2038"/>
      <c r="B2038">
        <f t="shared" si="1050"/>
        <v>190400</v>
      </c>
      <c r="C2038" s="237" t="str">
        <f t="shared" si="1018"/>
        <v>-5.83491363449529E-07+0.00356001166257765i</v>
      </c>
      <c r="D2038" s="208" t="str">
        <f t="shared" si="1019"/>
        <v>-1.64874999314704+0.0272934227464287i</v>
      </c>
      <c r="E2038" t="str">
        <f t="shared" si="1020"/>
        <v>36500</v>
      </c>
      <c r="F2038" t="str">
        <f t="shared" si="1021"/>
        <v>0.21505376344086</v>
      </c>
      <c r="G2038" t="str">
        <f t="shared" si="1016"/>
        <v>0.21505376344086</v>
      </c>
      <c r="H2038" t="str">
        <f t="shared" si="1022"/>
        <v>2.40797699727618+0.517267501625531i</v>
      </c>
      <c r="I2038" t="str">
        <f t="shared" si="1023"/>
        <v>747.699051554371i</v>
      </c>
      <c r="J2038" t="str">
        <f t="shared" si="1017"/>
        <v>-755.735320726766+163.572626110446i</v>
      </c>
      <c r="K2038" t="str">
        <f t="shared" si="1024"/>
        <v>0.20455721460247-0.945091583234652i</v>
      </c>
      <c r="L2038" t="str">
        <f t="shared" si="1025"/>
        <v>0.0635908673564494-0.249392639062362i</v>
      </c>
      <c r="M2038" t="str">
        <f t="shared" si="1026"/>
        <v>0.268148081958919-1.19448422229701i</v>
      </c>
      <c r="N2038" t="str">
        <f t="shared" si="1027"/>
        <v>-2.37491536077053i</v>
      </c>
      <c r="O2038" t="str">
        <f t="shared" si="1028"/>
        <v>-0.720219755910197-0.693745993283317i</v>
      </c>
      <c r="P2038" t="str">
        <f t="shared" si="1029"/>
        <v>1.7202197559102+0.693745993283317i</v>
      </c>
      <c r="Q2038" t="str">
        <f t="shared" si="1030"/>
        <v>-1.7202197559102+1.68116936748721i</v>
      </c>
      <c r="R2038" t="str">
        <f t="shared" si="1031"/>
        <v>-0.309887770223816-0.706142233147288i</v>
      </c>
      <c r="S2038" t="str">
        <f t="shared" si="1032"/>
        <v>0.26517938346863i</v>
      </c>
      <c r="T2038" t="str">
        <f t="shared" si="1033"/>
        <v>0.187254362027159-0.08217584785242i</v>
      </c>
      <c r="U2038" t="str">
        <f t="shared" si="1034"/>
        <v>0.0000500000000000001-0.000746337330675531i</v>
      </c>
      <c r="V2038" t="str">
        <f t="shared" si="1035"/>
        <v>0.00002-0.00835897810356595i</v>
      </c>
      <c r="W2038" t="str">
        <f t="shared" si="1036"/>
        <v>0.0000422719283142127-0.000685377292532259i</v>
      </c>
      <c r="X2038" t="str">
        <f t="shared" si="1037"/>
        <v>0.0000446101895971612-0.00068507962029444i</v>
      </c>
      <c r="Y2038" t="str">
        <f t="shared" si="1038"/>
        <v>0.009+0.957054785989595i</v>
      </c>
      <c r="Z2038" t="str">
        <f t="shared" si="1039"/>
        <v>-0.00858993960641518-0.000640981125160636i</v>
      </c>
      <c r="AA2038" t="str">
        <f t="shared" si="1040"/>
        <v>0.118653522758194-12.5463267450105i</v>
      </c>
      <c r="AB2038" t="str">
        <f t="shared" si="1041"/>
        <v>0.563291641413054-0.247198344114331i</v>
      </c>
      <c r="AC2038" t="str">
        <f t="shared" si="1042"/>
        <v>0.855771051405886-0.739128740057357i</v>
      </c>
      <c r="AD2038" t="str">
        <f t="shared" si="1043"/>
        <v>0.519889946666331+0.160168139490653i</v>
      </c>
      <c r="AE2038" t="str">
        <f t="shared" si="1044"/>
        <v>-0.00436315848958058-0.00170907428807047i</v>
      </c>
      <c r="AF2038" t="str">
        <f t="shared" si="1045"/>
        <v>-4.05672699042322-0.489974078879102i</v>
      </c>
      <c r="AG2038" t="str">
        <f t="shared" si="1046"/>
        <v>1.00749777508063-0.0235434107545824i</v>
      </c>
      <c r="AH2038" t="str">
        <f t="shared" si="1047"/>
        <v>0.0165178312781551+0.00938956757575868i</v>
      </c>
      <c r="AI2038">
        <f t="shared" si="1048"/>
        <v>-34.424895145597588</v>
      </c>
      <c r="AJ2038">
        <f t="shared" si="1049"/>
        <v>29.616081911545528</v>
      </c>
      <c r="AK2038"/>
      <c r="AL2038"/>
      <c r="AM2038"/>
      <c r="AN2038"/>
    </row>
    <row r="2039" spans="1:40" x14ac:dyDescent="0.35">
      <c r="A2039"/>
      <c r="B2039">
        <f t="shared" si="1050"/>
        <v>190500</v>
      </c>
      <c r="C2039" s="237" t="str">
        <f t="shared" si="1018"/>
        <v>-5.82878934892613E-07+0.00355814289015166i</v>
      </c>
      <c r="D2039" s="208" t="str">
        <f t="shared" si="1019"/>
        <v>-1.64874998845176+0.0272790954911627i</v>
      </c>
      <c r="E2039" t="str">
        <f t="shared" si="1020"/>
        <v>36500</v>
      </c>
      <c r="F2039" t="str">
        <f t="shared" si="1021"/>
        <v>0.21505376344086</v>
      </c>
      <c r="G2039" t="str">
        <f t="shared" si="1016"/>
        <v>0.21505376344086</v>
      </c>
      <c r="H2039" t="str">
        <f t="shared" si="1022"/>
        <v>2.40809661078923+0.517023729068618i</v>
      </c>
      <c r="I2039" t="str">
        <f t="shared" si="1023"/>
        <v>748.091750636069i</v>
      </c>
      <c r="J2039" t="str">
        <f t="shared" si="1017"/>
        <v>-756.530419511679+163.658536103152i</v>
      </c>
      <c r="K2039" t="str">
        <f t="shared" si="1024"/>
        <v>0.204351568890085-0.944638647157668i</v>
      </c>
      <c r="L2039" t="str">
        <f t="shared" si="1025"/>
        <v>0.0635281933676363-0.249277696700017i</v>
      </c>
      <c r="M2039" t="str">
        <f t="shared" si="1026"/>
        <v>0.267879762257721-1.19391634385768i</v>
      </c>
      <c r="N2039" t="str">
        <f t="shared" si="1027"/>
        <v>-2.37616269026673i</v>
      </c>
      <c r="O2039" t="str">
        <f t="shared" si="1028"/>
        <v>-0.721084525256113-0.692847102495324i</v>
      </c>
      <c r="P2039" t="str">
        <f t="shared" si="1029"/>
        <v>1.72108452525611+0.692847102495324i</v>
      </c>
      <c r="Q2039" t="str">
        <f t="shared" si="1030"/>
        <v>-1.72108452525611+1.68331558777141i</v>
      </c>
      <c r="R2039" t="str">
        <f t="shared" si="1031"/>
        <v>-0.309860204414687-0.705624620287539i</v>
      </c>
      <c r="S2039" t="str">
        <f t="shared" si="1032"/>
        <v>0.265318658354905i</v>
      </c>
      <c r="T2039" t="str">
        <f t="shared" si="1033"/>
        <v>0.187215377556879-0.0822116937128814i</v>
      </c>
      <c r="U2039" t="str">
        <f t="shared" si="1034"/>
        <v>0.0000499999999999999-0.000745945552549189i</v>
      </c>
      <c r="V2039" t="str">
        <f t="shared" si="1035"/>
        <v>0.00002-0.00835459018855094i</v>
      </c>
      <c r="W2039" t="str">
        <f t="shared" si="1036"/>
        <v>0.0000422719265764052-0.000685017740354197i</v>
      </c>
      <c r="X2039" t="str">
        <f t="shared" si="1037"/>
        <v>0.00004460772583681-0.000684720232719406i</v>
      </c>
      <c r="Y2039" t="str">
        <f t="shared" si="1038"/>
        <v>0.009+0.957557440814169i</v>
      </c>
      <c r="Z2039" t="str">
        <f t="shared" si="1039"/>
        <v>-0.00858092125678128-0.000640528007072003i</v>
      </c>
      <c r="AA2039" t="str">
        <f t="shared" si="1040"/>
        <v>0.118528785510665-12.5397325010369i</v>
      </c>
      <c r="AB2039" t="str">
        <f t="shared" si="1041"/>
        <v>0.563174369772405-0.247306174305086i</v>
      </c>
      <c r="AC2039" t="str">
        <f t="shared" si="1042"/>
        <v>0.855600132844515-0.738631403690736i</v>
      </c>
      <c r="AD2039" t="str">
        <f t="shared" si="1043"/>
        <v>0.520120257688497+0.159970734534971i</v>
      </c>
      <c r="AE2039" t="str">
        <f t="shared" si="1044"/>
        <v>-0.00436064523950024-0.00170584786852903i</v>
      </c>
      <c r="AF2039" t="str">
        <f t="shared" si="1045"/>
        <v>-4.05684659924099-0.489744633577455i</v>
      </c>
      <c r="AG2039" t="str">
        <f t="shared" si="1046"/>
        <v>1.00748485477833-0.0235416121017069i</v>
      </c>
      <c r="AH2039" t="str">
        <f t="shared" si="1047"/>
        <v>0.0165107676859434+0.00937448912786558i</v>
      </c>
      <c r="AI2039">
        <f t="shared" si="1048"/>
        <v>-34.431109995378613</v>
      </c>
      <c r="AJ2039">
        <f t="shared" si="1049"/>
        <v>29.587058090730391</v>
      </c>
      <c r="AK2039"/>
      <c r="AL2039"/>
      <c r="AM2039"/>
      <c r="AN2039"/>
    </row>
    <row r="2040" spans="1:40" x14ac:dyDescent="0.35">
      <c r="A2040"/>
      <c r="B2040">
        <f t="shared" si="1050"/>
        <v>190600</v>
      </c>
      <c r="C2040" s="237" t="str">
        <f t="shared" si="1018"/>
        <v>-5.82267470031188E-07+0.00355627607866199i</v>
      </c>
      <c r="D2040" s="208" t="str">
        <f t="shared" si="1019"/>
        <v>-1.64874998376386+0.0272647832697419i</v>
      </c>
      <c r="E2040" t="str">
        <f t="shared" si="1020"/>
        <v>36500</v>
      </c>
      <c r="F2040" t="str">
        <f t="shared" si="1021"/>
        <v>0.21505376344086</v>
      </c>
      <c r="G2040" t="str">
        <f t="shared" si="1016"/>
        <v>0.21505376344086</v>
      </c>
      <c r="H2040" t="str">
        <f t="shared" si="1022"/>
        <v>2.40821604889863+0.516780171621715i</v>
      </c>
      <c r="I2040" t="str">
        <f t="shared" si="1023"/>
        <v>748.484449717768i</v>
      </c>
      <c r="J2040" t="str">
        <f t="shared" si="1017"/>
        <v>-757.325935780858+163.744446095857i</v>
      </c>
      <c r="K2040" t="str">
        <f t="shared" si="1024"/>
        <v>0.204146228588017-0.94418612226424i</v>
      </c>
      <c r="L2040" t="str">
        <f t="shared" si="1025"/>
        <v>0.0634656099866339-0.249162851869552i</v>
      </c>
      <c r="M2040" t="str">
        <f t="shared" si="1026"/>
        <v>0.267611838574651-1.19334897413379i</v>
      </c>
      <c r="N2040" t="str">
        <f t="shared" si="1027"/>
        <v>-2.37741001976293i</v>
      </c>
      <c r="O2040" t="str">
        <f t="shared" si="1028"/>
        <v>-0.721948172716608-0.69194713375456i</v>
      </c>
      <c r="P2040" t="str">
        <f t="shared" si="1029"/>
        <v>1.72194817271661+0.69194713375456i</v>
      </c>
      <c r="Q2040" t="str">
        <f t="shared" si="1030"/>
        <v>-1.72194817271661+1.68546288600837i</v>
      </c>
      <c r="R2040" t="str">
        <f t="shared" si="1031"/>
        <v>-0.30983261743181-0.705107465223651i</v>
      </c>
      <c r="S2040" t="str">
        <f t="shared" si="1032"/>
        <v>0.265457933241181i</v>
      </c>
      <c r="T2040" t="str">
        <f t="shared" si="1033"/>
        <v>0.187176370431198-0.0822475262741538i</v>
      </c>
      <c r="U2040" t="str">
        <f t="shared" si="1034"/>
        <v>0.00005-0.00074555418552267i</v>
      </c>
      <c r="V2040" t="str">
        <f t="shared" si="1035"/>
        <v>0.00002-0.00835020687785389i</v>
      </c>
      <c r="W2040" t="str">
        <f t="shared" si="1036"/>
        <v>0.0000422719248376857-0.000684658565579228i</v>
      </c>
      <c r="X2040" t="str">
        <f t="shared" si="1037"/>
        <v>0.0000446052659496379-0.00068436122236145i</v>
      </c>
      <c r="Y2040" t="str">
        <f t="shared" si="1038"/>
        <v>0.009+0.958060095638743i</v>
      </c>
      <c r="Z2040" t="str">
        <f t="shared" si="1039"/>
        <v>-0.00857191710908202-0.0006400755481789i</v>
      </c>
      <c r="AA2040" t="str">
        <f t="shared" si="1040"/>
        <v>0.11840424496339-12.5331451894977i</v>
      </c>
      <c r="AB2040" t="str">
        <f t="shared" si="1041"/>
        <v>0.563057029980617-0.247413964489713i</v>
      </c>
      <c r="AC2040" t="str">
        <f t="shared" si="1042"/>
        <v>0.855429526305322-0.738134435032323i</v>
      </c>
      <c r="AD2040" t="str">
        <f t="shared" si="1043"/>
        <v>0.520350362598934+0.15977301720742i</v>
      </c>
      <c r="AE2040" t="str">
        <f t="shared" si="1044"/>
        <v>-0.0043581333743056-0.00170262460335554i</v>
      </c>
      <c r="AF2040" t="str">
        <f t="shared" si="1045"/>
        <v>-4.05696603266249-0.489515388351973i</v>
      </c>
      <c r="AG2040" t="str">
        <f t="shared" si="1046"/>
        <v>1.00747193381205-0.0235398060022199i</v>
      </c>
      <c r="AH2040" t="str">
        <f t="shared" si="1047"/>
        <v>0.0165037044959498+0.00935942453491066i</v>
      </c>
      <c r="AI2040">
        <f t="shared" si="1048"/>
        <v>-34.437323772374732</v>
      </c>
      <c r="AJ2040">
        <f t="shared" si="1049"/>
        <v>29.558028494800357</v>
      </c>
      <c r="AK2040"/>
      <c r="AL2040"/>
      <c r="AM2040"/>
      <c r="AN2040"/>
    </row>
    <row r="2041" spans="1:40" x14ac:dyDescent="0.35">
      <c r="A2041"/>
      <c r="B2041">
        <f t="shared" si="1050"/>
        <v>190700</v>
      </c>
      <c r="C2041" s="237" t="str">
        <f t="shared" si="1018"/>
        <v>-5.8165696684439E-07+0.00355441122502375i</v>
      </c>
      <c r="D2041" s="208" t="str">
        <f t="shared" si="1019"/>
        <v>-1.64874997908334+0.0272504860585154i</v>
      </c>
      <c r="E2041" t="str">
        <f t="shared" si="1020"/>
        <v>36500</v>
      </c>
      <c r="F2041" t="str">
        <f t="shared" si="1021"/>
        <v>0.21505376344086</v>
      </c>
      <c r="G2041" t="str">
        <f t="shared" si="1016"/>
        <v>0.21505376344086</v>
      </c>
      <c r="H2041" t="str">
        <f t="shared" si="1022"/>
        <v>2.40833531194071+0.51653682902439i</v>
      </c>
      <c r="I2041" t="str">
        <f t="shared" si="1023"/>
        <v>748.877148799467i</v>
      </c>
      <c r="J2041" t="str">
        <f t="shared" si="1017"/>
        <v>-758.121869534304+163.830356088561i</v>
      </c>
      <c r="K2041" t="str">
        <f t="shared" si="1024"/>
        <v>0.203941193101053-0.943734008032361i</v>
      </c>
      <c r="L2041" t="str">
        <f t="shared" si="1025"/>
        <v>0.0634031170428951-0.249048104460954i</v>
      </c>
      <c r="M2041" t="str">
        <f t="shared" si="1026"/>
        <v>0.267344310143948-1.19278211249331i</v>
      </c>
      <c r="N2041" t="str">
        <f t="shared" si="1027"/>
        <v>-2.37865734925913i</v>
      </c>
      <c r="O2041" t="str">
        <f t="shared" si="1028"/>
        <v>-0.722810696947994-0.691046088461222i</v>
      </c>
      <c r="P2041" t="str">
        <f t="shared" si="1029"/>
        <v>1.72281069694799+0.691046088461222i</v>
      </c>
      <c r="Q2041" t="str">
        <f t="shared" si="1030"/>
        <v>-1.72281069694799+1.68761126079791i</v>
      </c>
      <c r="R2041" t="str">
        <f t="shared" si="1031"/>
        <v>-0.309805009262826-0.704590767224273i</v>
      </c>
      <c r="S2041" t="str">
        <f t="shared" si="1032"/>
        <v>0.265597208127456i</v>
      </c>
      <c r="T2041" t="str">
        <f t="shared" si="1033"/>
        <v>0.187137340647149-0.0822833455241072i</v>
      </c>
      <c r="U2041" t="str">
        <f t="shared" si="1034"/>
        <v>0.0000500000000000002-0.000745163228949247i</v>
      </c>
      <c r="V2041" t="str">
        <f t="shared" si="1035"/>
        <v>0.00002-0.00834582816423151i</v>
      </c>
      <c r="W2041" t="str">
        <f t="shared" si="1036"/>
        <v>0.0000422719230980539-0.000684299767613639i</v>
      </c>
      <c r="X2041" t="str">
        <f t="shared" si="1037"/>
        <v>0.0000446028099275213-0.000684002588627172i</v>
      </c>
      <c r="Y2041" t="str">
        <f t="shared" si="1038"/>
        <v>0.009+0.958562750463318i</v>
      </c>
      <c r="Z2041" t="str">
        <f t="shared" si="1039"/>
        <v>-0.00856292713350724-0.00063962374705836i</v>
      </c>
      <c r="AA2041" t="str">
        <f t="shared" si="1040"/>
        <v>0.118279900702792-12.5265647994598i</v>
      </c>
      <c r="AB2041" t="str">
        <f t="shared" si="1041"/>
        <v>0.562939622028765-0.247521714631723i</v>
      </c>
      <c r="AC2041" t="str">
        <f t="shared" si="1042"/>
        <v>0.855259231237582-0.737637833613521i</v>
      </c>
      <c r="AD2041" t="str">
        <f t="shared" si="1043"/>
        <v>0.520580260982938+0.159574987696076i</v>
      </c>
      <c r="AE2041" t="str">
        <f t="shared" si="1044"/>
        <v>-0.00435562289037211-0.00169940448914634i</v>
      </c>
      <c r="AF2041" t="str">
        <f t="shared" si="1045"/>
        <v>-4.05708529102405-0.489286342965875i</v>
      </c>
      <c r="AG2041" t="str">
        <f t="shared" si="1046"/>
        <v>1.00745901219128-0.0235379924489397i</v>
      </c>
      <c r="AH2041" t="str">
        <f t="shared" si="1047"/>
        <v>0.0164966417029716+0.00934437378166457i</v>
      </c>
      <c r="AI2041">
        <f t="shared" si="1048"/>
        <v>-34.443536480072687</v>
      </c>
      <c r="AJ2041">
        <f t="shared" si="1049"/>
        <v>29.528993126987459</v>
      </c>
      <c r="AK2041"/>
      <c r="AL2041"/>
      <c r="AM2041"/>
      <c r="AN2041"/>
    </row>
    <row r="2042" spans="1:40" x14ac:dyDescent="0.35">
      <c r="A2042"/>
      <c r="B2042">
        <f t="shared" si="1050"/>
        <v>190800</v>
      </c>
      <c r="C2042" s="237" t="str">
        <f t="shared" si="1018"/>
        <v>-5.81047423316658E-07+0.00355254832615855i</v>
      </c>
      <c r="D2042" s="208" t="str">
        <f t="shared" si="1019"/>
        <v>-1.64874997441017+0.0272362038338822i</v>
      </c>
      <c r="E2042" t="str">
        <f t="shared" si="1020"/>
        <v>36500</v>
      </c>
      <c r="F2042" t="str">
        <f t="shared" si="1021"/>
        <v>0.21505376344086</v>
      </c>
      <c r="G2042" t="str">
        <f t="shared" si="1016"/>
        <v>0.21505376344086</v>
      </c>
      <c r="H2042" t="str">
        <f t="shared" si="1022"/>
        <v>2.40845440025096+0.51629370101657i</v>
      </c>
      <c r="I2042" t="str">
        <f t="shared" si="1023"/>
        <v>749.269847881166i</v>
      </c>
      <c r="J2042" t="str">
        <f t="shared" si="1017"/>
        <v>-758.918220772016+163.916266081267i</v>
      </c>
      <c r="K2042" t="str">
        <f t="shared" si="1024"/>
        <v>0.203736461835409-0.943282303940823i</v>
      </c>
      <c r="L2042" t="str">
        <f t="shared" si="1025"/>
        <v>0.0633407143662629-0.248933454364339i</v>
      </c>
      <c r="M2042" t="str">
        <f t="shared" si="1026"/>
        <v>0.267077176201672-1.19221575830516i</v>
      </c>
      <c r="N2042" t="str">
        <f t="shared" si="1027"/>
        <v>-2.37990467875534i</v>
      </c>
      <c r="O2042" t="str">
        <f t="shared" si="1028"/>
        <v>-0.723672096608335-0.690143968017178i</v>
      </c>
      <c r="P2042" t="str">
        <f t="shared" si="1029"/>
        <v>1.72367209660833+0.690143968017178i</v>
      </c>
      <c r="Q2042" t="str">
        <f t="shared" si="1030"/>
        <v>-1.72367209660833+1.68976071073816i</v>
      </c>
      <c r="R2042" t="str">
        <f t="shared" si="1031"/>
        <v>-0.30977737989539-0.704074525559592i</v>
      </c>
      <c r="S2042" t="str">
        <f t="shared" si="1032"/>
        <v>0.265736483013732i</v>
      </c>
      <c r="T2042" t="str">
        <f t="shared" si="1033"/>
        <v>0.187098288201768-0.0823191514506097i</v>
      </c>
      <c r="U2042" t="str">
        <f t="shared" si="1034"/>
        <v>0.00005-0.000744772682183547i</v>
      </c>
      <c r="V2042" t="str">
        <f t="shared" si="1035"/>
        <v>0.00002-0.00834145404045577i</v>
      </c>
      <c r="W2042" t="str">
        <f t="shared" si="1036"/>
        <v>0.0000422719213575097-0.000683941345864955i</v>
      </c>
      <c r="X2042" t="str">
        <f t="shared" si="1037"/>
        <v>0.0000446003577623573-0.000683644330924416i</v>
      </c>
      <c r="Y2042" t="str">
        <f t="shared" si="1038"/>
        <v>0.009+0.959065405287892i</v>
      </c>
      <c r="Z2042" t="str">
        <f t="shared" si="1039"/>
        <v>-0.00855395130032502-0.000639172602291409i</v>
      </c>
      <c r="AA2042" t="str">
        <f t="shared" si="1040"/>
        <v>0.118155752316387-12.5199913200133i</v>
      </c>
      <c r="AB2042" t="str">
        <f t="shared" si="1041"/>
        <v>0.562822145907933-0.247629424694621i</v>
      </c>
      <c r="AC2042" t="str">
        <f t="shared" si="1042"/>
        <v>0.855089247091888-0.737141598966448i</v>
      </c>
      <c r="AD2042" t="str">
        <f t="shared" si="1043"/>
        <v>0.520809952425926+0.159376646189565i</v>
      </c>
      <c r="AE2042" t="str">
        <f t="shared" si="1044"/>
        <v>-0.00435311378408649-0.00169618752250601i</v>
      </c>
      <c r="AF2042" t="str">
        <f t="shared" si="1045"/>
        <v>-4.05720437466113-0.489057497182688i</v>
      </c>
      <c r="AG2042" t="str">
        <f t="shared" si="1046"/>
        <v>1.00744608992551-0.0235361714347053i</v>
      </c>
      <c r="AH2042" t="str">
        <f t="shared" si="1047"/>
        <v>0.0164895793018261+0.00932933685293542i</v>
      </c>
      <c r="AI2042">
        <f t="shared" si="1048"/>
        <v>-34.449748121955331</v>
      </c>
      <c r="AJ2042">
        <f t="shared" si="1049"/>
        <v>29.499951990516259</v>
      </c>
      <c r="AK2042"/>
      <c r="AL2042"/>
      <c r="AM2042"/>
      <c r="AN2042"/>
    </row>
    <row r="2043" spans="1:40" x14ac:dyDescent="0.35">
      <c r="A2043"/>
      <c r="B2043">
        <f t="shared" si="1050"/>
        <v>190900</v>
      </c>
      <c r="C2043" s="237" t="str">
        <f t="shared" si="1018"/>
        <v>-5.80438837437708E-07+0.00355068737899447i</v>
      </c>
      <c r="D2043" s="208" t="str">
        <f t="shared" si="1019"/>
        <v>-1.64874996974434+0.0272219365722909i</v>
      </c>
      <c r="E2043" t="str">
        <f t="shared" si="1020"/>
        <v>36500</v>
      </c>
      <c r="F2043" t="str">
        <f t="shared" si="1021"/>
        <v>0.21505376344086</v>
      </c>
      <c r="G2043" t="str">
        <f t="shared" si="1016"/>
        <v>0.21505376344086</v>
      </c>
      <c r="H2043" t="str">
        <f t="shared" si="1022"/>
        <v>2.40857331416413+0.516050787338544i</v>
      </c>
      <c r="I2043" t="str">
        <f t="shared" si="1023"/>
        <v>749.662546962864i</v>
      </c>
      <c r="J2043" t="str">
        <f t="shared" si="1017"/>
        <v>-759.714989493994+164.002176073972i</v>
      </c>
      <c r="K2043" t="str">
        <f t="shared" si="1024"/>
        <v>0.203532034198718-0.942831009469209i</v>
      </c>
      <c r="L2043" t="str">
        <f t="shared" si="1025"/>
        <v>0.0632784017869711-0.248818901469955i</v>
      </c>
      <c r="M2043" t="str">
        <f t="shared" si="1026"/>
        <v>0.266810435985689-1.19164991093916i</v>
      </c>
      <c r="N2043" t="str">
        <f t="shared" si="1027"/>
        <v>-2.38115200825154i</v>
      </c>
      <c r="O2043" t="str">
        <f t="shared" si="1028"/>
        <v>-0.724532370357427-0.68924077382599i</v>
      </c>
      <c r="P2043" t="str">
        <f t="shared" si="1029"/>
        <v>1.72453237035743+0.68924077382599i</v>
      </c>
      <c r="Q2043" t="str">
        <f t="shared" si="1030"/>
        <v>-1.72453237035743+1.69191123442555i</v>
      </c>
      <c r="R2043" t="str">
        <f t="shared" si="1031"/>
        <v>-0.309749729317132-0.703558739501333i</v>
      </c>
      <c r="S2043" t="str">
        <f t="shared" si="1032"/>
        <v>0.265875757900007i</v>
      </c>
      <c r="T2043" t="str">
        <f t="shared" si="1033"/>
        <v>0.187059213092091-0.0823549440415145i</v>
      </c>
      <c r="U2043" t="str">
        <f t="shared" si="1034"/>
        <v>0.0000500000000000001-0.000744382544581567i</v>
      </c>
      <c r="V2043" t="str">
        <f t="shared" si="1035"/>
        <v>0.00002-0.00833708449931355i</v>
      </c>
      <c r="W2043" t="str">
        <f t="shared" si="1036"/>
        <v>0.0000422719196160534-0.000683583299741959i</v>
      </c>
      <c r="X2043" t="str">
        <f t="shared" si="1037"/>
        <v>0.0000445979094460653-0.000683286448662294i</v>
      </c>
      <c r="Y2043" t="str">
        <f t="shared" si="1038"/>
        <v>0.009+0.959568060112467i</v>
      </c>
      <c r="Z2043" t="str">
        <f t="shared" si="1039"/>
        <v>-0.00854498957988169-0.000638722112463072i</v>
      </c>
      <c r="AA2043" t="str">
        <f t="shared" si="1040"/>
        <v>0.118031799392769-12.5134247402712i</v>
      </c>
      <c r="AB2043" t="str">
        <f t="shared" si="1041"/>
        <v>0.562704601609205-0.247737094641868i</v>
      </c>
      <c r="AC2043" t="str">
        <f t="shared" si="1042"/>
        <v>0.854919573320197-0.736645730623889i</v>
      </c>
      <c r="AD2043" t="str">
        <f t="shared" si="1043"/>
        <v>0.521039436513414+0.159177992877053i</v>
      </c>
      <c r="AE2043" t="str">
        <f t="shared" si="1044"/>
        <v>-0.0043506060518465-0.00169297370004732i</v>
      </c>
      <c r="AF2043" t="str">
        <f t="shared" si="1045"/>
        <v>-4.05732328390847-0.488828850766253i</v>
      </c>
      <c r="AG2043" t="str">
        <f t="shared" si="1046"/>
        <v>1.00743316702424-0.0235343429523753i</v>
      </c>
      <c r="AH2043" t="str">
        <f t="shared" si="1047"/>
        <v>0.0164825172873497+0.00931431373356865i</v>
      </c>
      <c r="AI2043">
        <f t="shared" si="1048"/>
        <v>-34.45595870150197</v>
      </c>
      <c r="AJ2043">
        <f t="shared" si="1049"/>
        <v>29.470905088604969</v>
      </c>
      <c r="AK2043"/>
      <c r="AL2043"/>
      <c r="AM2043"/>
      <c r="AN2043"/>
    </row>
    <row r="2044" spans="1:40" x14ac:dyDescent="0.35">
      <c r="A2044"/>
      <c r="B2044">
        <f t="shared" si="1050"/>
        <v>191000</v>
      </c>
      <c r="C2044" s="237" t="str">
        <f t="shared" si="1018"/>
        <v>-5.7983120720251E-07+0.00354882838046598i</v>
      </c>
      <c r="D2044" s="208" t="str">
        <f t="shared" si="1019"/>
        <v>-1.64874996508585+0.0272076842502392i</v>
      </c>
      <c r="E2044" t="str">
        <f t="shared" si="1020"/>
        <v>36500</v>
      </c>
      <c r="F2044" t="str">
        <f t="shared" si="1021"/>
        <v>0.21505376344086</v>
      </c>
      <c r="G2044" t="str">
        <f t="shared" si="1016"/>
        <v>0.21505376344086</v>
      </c>
      <c r="H2044" t="str">
        <f t="shared" si="1022"/>
        <v>2.40869205401418+0.51580808773097i</v>
      </c>
      <c r="I2044" t="str">
        <f t="shared" si="1023"/>
        <v>750.055246044563i</v>
      </c>
      <c r="J2044" t="str">
        <f t="shared" si="1017"/>
        <v>-760.512175700238+164.088086066677i</v>
      </c>
      <c r="K2044" t="str">
        <f t="shared" si="1024"/>
        <v>0.203327909600033-0.942380124097901i</v>
      </c>
      <c r="L2044" t="str">
        <f t="shared" si="1025"/>
        <v>0.063216179135642-0.248704445668182i</v>
      </c>
      <c r="M2044" t="str">
        <f t="shared" si="1026"/>
        <v>0.266544088735675-1.19108456976608i</v>
      </c>
      <c r="N2044" t="str">
        <f t="shared" si="1027"/>
        <v>-2.38239933774774i</v>
      </c>
      <c r="O2044" t="str">
        <f t="shared" si="1028"/>
        <v>-0.725391516856834-0.688336507292866i</v>
      </c>
      <c r="P2044" t="str">
        <f t="shared" si="1029"/>
        <v>1.72539151685683+0.688336507292866i</v>
      </c>
      <c r="Q2044" t="str">
        <f t="shared" si="1030"/>
        <v>-1.72539151685683+1.69406283045487i</v>
      </c>
      <c r="R2044" t="str">
        <f t="shared" si="1031"/>
        <v>-0.309722057515667-0.703043408322737i</v>
      </c>
      <c r="S2044" t="str">
        <f t="shared" si="1032"/>
        <v>0.266015032786283i</v>
      </c>
      <c r="T2044" t="str">
        <f t="shared" si="1033"/>
        <v>0.187020115315153-0.0823907232846652i</v>
      </c>
      <c r="U2044" t="str">
        <f t="shared" si="1034"/>
        <v>0.0000499999999999999-0.000743992815500631i</v>
      </c>
      <c r="V2044" t="str">
        <f t="shared" si="1035"/>
        <v>0.00002-0.00833271953360709i</v>
      </c>
      <c r="W2044" t="str">
        <f t="shared" si="1036"/>
        <v>0.0000422719178736846-0.000683225628654656i</v>
      </c>
      <c r="X2044" t="str">
        <f t="shared" si="1037"/>
        <v>0.0000445954649705844-0.000682928941251115i</v>
      </c>
      <c r="Y2044" t="str">
        <f t="shared" si="1038"/>
        <v>0.009+0.960070714937041i</v>
      </c>
      <c r="Z2044" t="str">
        <f t="shared" si="1039"/>
        <v>-0.0085360419426008-0.000638272276162316i</v>
      </c>
      <c r="AA2044" t="str">
        <f t="shared" si="1040"/>
        <v>0.117908041521616-12.5068650493691i</v>
      </c>
      <c r="AB2044" t="str">
        <f t="shared" si="1041"/>
        <v>0.56258698912366-0.247844724436895i</v>
      </c>
      <c r="AC2044" t="str">
        <f t="shared" si="1042"/>
        <v>0.854750209375801-0.736150228119326i</v>
      </c>
      <c r="AD2044" t="str">
        <f t="shared" si="1043"/>
        <v>0.521268712831019+0.158979027948249i</v>
      </c>
      <c r="AE2044" t="str">
        <f t="shared" si="1044"/>
        <v>-0.0043480996900605-0.00168976301839101i</v>
      </c>
      <c r="AF2044" t="str">
        <f t="shared" si="1045"/>
        <v>-4.05744201910003-0.488600403480731i</v>
      </c>
      <c r="AG2044" t="str">
        <f t="shared" si="1046"/>
        <v>1.00742024349698-0.0235325069948272i</v>
      </c>
      <c r="AH2044" t="str">
        <f t="shared" si="1047"/>
        <v>0.0164754556543965+0.00929930440844583i</v>
      </c>
      <c r="AI2044">
        <f t="shared" si="1048"/>
        <v>-34.462168222189192</v>
      </c>
      <c r="AJ2044">
        <f t="shared" si="1049"/>
        <v>29.44185242446467</v>
      </c>
      <c r="AK2044"/>
      <c r="AL2044"/>
      <c r="AM2044"/>
      <c r="AN2044"/>
    </row>
    <row r="2045" spans="1:40" x14ac:dyDescent="0.35">
      <c r="A2045"/>
      <c r="B2045">
        <f t="shared" si="1050"/>
        <v>191100</v>
      </c>
      <c r="C2045" s="237" t="str">
        <f t="shared" si="1018"/>
        <v>-5.79224530611305E-07+0.00354697132751406i</v>
      </c>
      <c r="D2045" s="208" t="str">
        <f t="shared" si="1019"/>
        <v>-1.64874996043466+0.0271934468442745i</v>
      </c>
      <c r="E2045" t="str">
        <f t="shared" si="1020"/>
        <v>36500</v>
      </c>
      <c r="F2045" t="str">
        <f t="shared" si="1021"/>
        <v>0.21505376344086</v>
      </c>
      <c r="G2045" t="str">
        <f t="shared" si="1016"/>
        <v>0.21505376344086</v>
      </c>
      <c r="H2045" t="str">
        <f t="shared" si="1022"/>
        <v>2.40881062013423+0.515565601934855i</v>
      </c>
      <c r="I2045" t="str">
        <f t="shared" si="1023"/>
        <v>750.447945126262i</v>
      </c>
      <c r="J2045" t="str">
        <f t="shared" si="1017"/>
        <v>-761.309779390748+164.173996059382i</v>
      </c>
      <c r="K2045" t="str">
        <f t="shared" si="1024"/>
        <v>0.20312408744982-0.941929647308067i</v>
      </c>
      <c r="L2045" t="str">
        <f t="shared" si="1025"/>
        <v>0.0631540462432851-0.248590086849529i</v>
      </c>
      <c r="M2045" t="str">
        <f t="shared" si="1026"/>
        <v>0.266278133693105-1.1905197341576i</v>
      </c>
      <c r="N2045" t="str">
        <f t="shared" si="1027"/>
        <v>-2.38364666724395i</v>
      </c>
      <c r="O2045" t="str">
        <f t="shared" si="1028"/>
        <v>-0.726249534769879-0.687431169824684i</v>
      </c>
      <c r="P2045" t="str">
        <f t="shared" si="1029"/>
        <v>1.72624953476988+0.687431169824684i</v>
      </c>
      <c r="Q2045" t="str">
        <f t="shared" si="1030"/>
        <v>-1.72624953476988+1.69621549741927i</v>
      </c>
      <c r="R2045" t="str">
        <f t="shared" si="1031"/>
        <v>-0.309694364478611-0.702528531298565i</v>
      </c>
      <c r="S2045" t="str">
        <f t="shared" si="1032"/>
        <v>0.26615430767256i</v>
      </c>
      <c r="T2045" t="str">
        <f t="shared" si="1033"/>
        <v>0.18698099486799-0.0824264891678982i</v>
      </c>
      <c r="U2045" t="str">
        <f t="shared" si="1034"/>
        <v>0.0000500000000000001-0.00074360349429943i</v>
      </c>
      <c r="V2045" t="str">
        <f t="shared" si="1035"/>
        <v>0.00002-0.00832835913615359i</v>
      </c>
      <c r="W2045" t="str">
        <f t="shared" si="1036"/>
        <v>0.0000422719161304038-0.0006828683320143i</v>
      </c>
      <c r="X2045" t="str">
        <f t="shared" si="1037"/>
        <v>0.0000445930243278765-0.000682571808102465i</v>
      </c>
      <c r="Y2045" t="str">
        <f t="shared" si="1038"/>
        <v>0.009+0.960573369761615i</v>
      </c>
      <c r="Z2045" t="str">
        <f t="shared" si="1039"/>
        <v>-0.00852710835898386-0.000637823091982097i</v>
      </c>
      <c r="AA2045" t="str">
        <f t="shared" si="1040"/>
        <v>0.117784478293681-12.5003122364658i</v>
      </c>
      <c r="AB2045" t="str">
        <f t="shared" si="1041"/>
        <v>0.562469308442384-0.247952314043112i</v>
      </c>
      <c r="AC2045" t="str">
        <f t="shared" si="1042"/>
        <v>0.854581154713322-0.735655090986922i</v>
      </c>
      <c r="AD2045" t="str">
        <f t="shared" si="1043"/>
        <v>0.521497780964475+0.158779751593406i</v>
      </c>
      <c r="AE2045" t="str">
        <f t="shared" si="1044"/>
        <v>-0.00434559469514824-0.00168655547416607i</v>
      </c>
      <c r="AF2045" t="str">
        <f t="shared" si="1045"/>
        <v>-4.05756058056889-0.488372155090581i</v>
      </c>
      <c r="AG2045" t="str">
        <f t="shared" si="1046"/>
        <v>1.00740731935323-0.0235306635549593i</v>
      </c>
      <c r="AH2045" t="str">
        <f t="shared" si="1047"/>
        <v>0.0164683943978413+0.00928430886248618i</v>
      </c>
      <c r="AI2045">
        <f t="shared" si="1048"/>
        <v>-34.468376687489261</v>
      </c>
      <c r="AJ2045">
        <f t="shared" si="1049"/>
        <v>29.41279400129898</v>
      </c>
      <c r="AK2045"/>
      <c r="AL2045"/>
      <c r="AM2045"/>
      <c r="AN2045"/>
    </row>
    <row r="2046" spans="1:40" x14ac:dyDescent="0.35">
      <c r="A2046"/>
      <c r="B2046">
        <f t="shared" si="1050"/>
        <v>191200</v>
      </c>
      <c r="C2046" s="237" t="str">
        <f t="shared" si="1018"/>
        <v>-5.78618805669534E-07+0.00354511621708599i</v>
      </c>
      <c r="D2046" s="208" t="str">
        <f t="shared" si="1019"/>
        <v>-1.64874995579077+0.0271792243309926i</v>
      </c>
      <c r="E2046" t="str">
        <f t="shared" si="1020"/>
        <v>36500</v>
      </c>
      <c r="F2046" t="str">
        <f t="shared" si="1021"/>
        <v>0.21505376344086</v>
      </c>
      <c r="G2046" t="str">
        <f t="shared" si="1016"/>
        <v>0.21505376344086</v>
      </c>
      <c r="H2046" t="str">
        <f t="shared" si="1022"/>
        <v>2.4089290128567+0.515323329691583i</v>
      </c>
      <c r="I2046" t="str">
        <f t="shared" si="1023"/>
        <v>750.840644207961i</v>
      </c>
      <c r="J2046" t="str">
        <f t="shared" si="1017"/>
        <v>-762.107800565525+164.259906052087i</v>
      </c>
      <c r="K2046" t="str">
        <f t="shared" si="1024"/>
        <v>0.202920567159956-0.941479578581665i</v>
      </c>
      <c r="L2046" t="str">
        <f t="shared" si="1025"/>
        <v>0.0630920029412975-0.248475824904638i</v>
      </c>
      <c r="M2046" t="str">
        <f t="shared" si="1026"/>
        <v>0.266012570101254-1.1899554034863i</v>
      </c>
      <c r="N2046" t="str">
        <f t="shared" si="1027"/>
        <v>-2.38489399674015i</v>
      </c>
      <c r="O2046" t="str">
        <f t="shared" si="1028"/>
        <v>-0.727106422761616-0.686524762830013i</v>
      </c>
      <c r="P2046" t="str">
        <f t="shared" si="1029"/>
        <v>1.72710642276162+0.686524762830013i</v>
      </c>
      <c r="Q2046" t="str">
        <f t="shared" si="1030"/>
        <v>-1.72710642276162+1.69836923391014i</v>
      </c>
      <c r="R2046" t="str">
        <f t="shared" si="1031"/>
        <v>-0.309666650193561-0.702014107705114i</v>
      </c>
      <c r="S2046" t="str">
        <f t="shared" si="1032"/>
        <v>0.266293582558835i</v>
      </c>
      <c r="T2046" t="str">
        <f t="shared" si="1033"/>
        <v>0.186941851747639-0.0824622416790369i</v>
      </c>
      <c r="U2046" t="str">
        <f t="shared" si="1034"/>
        <v>0.0000499999999999998-0.000743214580337973i</v>
      </c>
      <c r="V2046" t="str">
        <f t="shared" si="1035"/>
        <v>0.00002-0.0083240032997853i</v>
      </c>
      <c r="W2046" t="str">
        <f t="shared" si="1036"/>
        <v>0.0000422719143862105-0.000682511409233362i</v>
      </c>
      <c r="X2046" t="str">
        <f t="shared" si="1037"/>
        <v>0.0000445905875099226-0.000682215048629118i</v>
      </c>
      <c r="Y2046" t="str">
        <f t="shared" si="1038"/>
        <v>0.009+0.961076024586189i</v>
      </c>
      <c r="Z2046" t="str">
        <f t="shared" si="1039"/>
        <v>-0.00851818879960906-0.000637374558519276i</v>
      </c>
      <c r="AA2046" t="str">
        <f t="shared" si="1040"/>
        <v>0.117661109300789-12.4937662907427i</v>
      </c>
      <c r="AB2046" t="str">
        <f t="shared" si="1041"/>
        <v>0.562351559556463-0.24805986342389i</v>
      </c>
      <c r="AC2046" t="str">
        <f t="shared" si="1042"/>
        <v>0.854412408788732-0.735160318761516i</v>
      </c>
      <c r="AD2046" t="str">
        <f t="shared" si="1043"/>
        <v>0.521726640499619+0.158580164003315i</v>
      </c>
      <c r="AE2046" t="str">
        <f t="shared" si="1044"/>
        <v>-0.00434309106354-0.0016833510640094i</v>
      </c>
      <c r="AF2046" t="str">
        <f t="shared" si="1045"/>
        <v>-4.05767896864747-0.48814410536059i</v>
      </c>
      <c r="AG2046" t="str">
        <f t="shared" si="1046"/>
        <v>1.00739439460249-0.0235288126256896i</v>
      </c>
      <c r="AH2046" t="str">
        <f t="shared" si="1047"/>
        <v>0.0164613335125765+0.00926932708064515i</v>
      </c>
      <c r="AI2046">
        <f t="shared" si="1048"/>
        <v>-34.474584100871645</v>
      </c>
      <c r="AJ2046">
        <f t="shared" si="1049"/>
        <v>29.383729822305231</v>
      </c>
      <c r="AK2046"/>
      <c r="AL2046"/>
      <c r="AM2046"/>
      <c r="AN2046"/>
    </row>
    <row r="2047" spans="1:40" x14ac:dyDescent="0.35">
      <c r="A2047"/>
      <c r="B2047">
        <f t="shared" si="1050"/>
        <v>191300</v>
      </c>
      <c r="C2047" s="237" t="str">
        <f t="shared" si="1018"/>
        <v>-5.7801403038786E-07+0.00354326304613547i</v>
      </c>
      <c r="D2047" s="208" t="str">
        <f t="shared" si="1019"/>
        <v>-1.64874995115416+0.0271650166870386i</v>
      </c>
      <c r="E2047" t="str">
        <f t="shared" si="1020"/>
        <v>36500</v>
      </c>
      <c r="F2047" t="str">
        <f t="shared" si="1021"/>
        <v>0.21505376344086</v>
      </c>
      <c r="G2047" t="str">
        <f t="shared" si="1016"/>
        <v>0.21505376344086</v>
      </c>
      <c r="H2047" t="str">
        <f t="shared" si="1022"/>
        <v>2.40904723251318+0.515081270742885i</v>
      </c>
      <c r="I2047" t="str">
        <f t="shared" si="1023"/>
        <v>751.233343289659i</v>
      </c>
      <c r="J2047" t="str">
        <f t="shared" si="1017"/>
        <v>-762.906239224567+164.345816044792i</v>
      </c>
      <c r="K2047" t="str">
        <f t="shared" si="1024"/>
        <v>0.202717348143722-0.941029917401447i</v>
      </c>
      <c r="L2047" t="str">
        <f t="shared" si="1025"/>
        <v>0.0630300490614619-0.248361659724281i</v>
      </c>
      <c r="M2047" t="str">
        <f t="shared" si="1026"/>
        <v>0.265747397205184-1.18939157712573i</v>
      </c>
      <c r="N2047" t="str">
        <f t="shared" si="1027"/>
        <v>-2.38614132623635i</v>
      </c>
      <c r="O2047" t="str">
        <f t="shared" si="1028"/>
        <v>-0.72796217949888-0.68561728771906i</v>
      </c>
      <c r="P2047" t="str">
        <f t="shared" si="1029"/>
        <v>1.72796217949888+0.68561728771906i</v>
      </c>
      <c r="Q2047" t="str">
        <f t="shared" si="1030"/>
        <v>-1.72796217949888+1.70052403851729i</v>
      </c>
      <c r="R2047" t="str">
        <f t="shared" si="1031"/>
        <v>-0.3096389146481-0.701500136820178i</v>
      </c>
      <c r="S2047" t="str">
        <f t="shared" si="1032"/>
        <v>0.266432857445111i</v>
      </c>
      <c r="T2047" t="str">
        <f t="shared" si="1033"/>
        <v>0.186902685951136-0.0824979808058961i</v>
      </c>
      <c r="U2047" t="str">
        <f t="shared" si="1034"/>
        <v>0.00005-0.000742826072977631i</v>
      </c>
      <c r="V2047" t="str">
        <f t="shared" si="1035"/>
        <v>0.00002-0.0083196520173495i</v>
      </c>
      <c r="W2047" t="str">
        <f t="shared" si="1036"/>
        <v>0.0000422719126411053-0.000682154859725557i</v>
      </c>
      <c r="X2047" t="str">
        <f t="shared" si="1037"/>
        <v>0.0000445881545087266-0.000681858662245114i</v>
      </c>
      <c r="Y2047" t="str">
        <f t="shared" si="1038"/>
        <v>0.009+0.961578679410764i</v>
      </c>
      <c r="Z2047" t="str">
        <f t="shared" si="1039"/>
        <v>-0.00850928323513201-0.000636926674374677i</v>
      </c>
      <c r="AA2047" t="str">
        <f t="shared" si="1040"/>
        <v>0.117537934135837-12.4872272014037i</v>
      </c>
      <c r="AB2047" t="str">
        <f t="shared" si="1041"/>
        <v>0.562233742456981-0.248167372542573i</v>
      </c>
      <c r="AC2047" t="str">
        <f t="shared" si="1042"/>
        <v>0.854243971059313-0.734665910978648i</v>
      </c>
      <c r="AD2047" t="str">
        <f t="shared" si="1043"/>
        <v>0.521955291022392+0.158380265369323i</v>
      </c>
      <c r="AE2047" t="str">
        <f t="shared" si="1044"/>
        <v>-0.00434058879167704-0.0016801497845661i</v>
      </c>
      <c r="AF2047" t="str">
        <f t="shared" si="1045"/>
        <v>-4.05779718366734-0.487916254055846i</v>
      </c>
      <c r="AG2047" t="str">
        <f t="shared" si="1046"/>
        <v>1.0073814692543-0.0235269541999546i</v>
      </c>
      <c r="AH2047" t="str">
        <f t="shared" si="1047"/>
        <v>0.0164542729935132+0.00925435904791496i</v>
      </c>
      <c r="AI2047">
        <f t="shared" si="1048"/>
        <v>-34.480790465802478</v>
      </c>
      <c r="AJ2047">
        <f t="shared" si="1049"/>
        <v>29.354659890674366</v>
      </c>
      <c r="AK2047"/>
      <c r="AL2047"/>
      <c r="AM2047"/>
      <c r="AN2047"/>
    </row>
    <row r="2048" spans="1:40" x14ac:dyDescent="0.35">
      <c r="A2048"/>
      <c r="B2048">
        <f t="shared" si="1050"/>
        <v>191400</v>
      </c>
      <c r="C2048" s="237" t="str">
        <f t="shared" si="1018"/>
        <v>-5.77410202782132E-07+0.00354141181162254i</v>
      </c>
      <c r="D2048" s="208" t="str">
        <f t="shared" si="1019"/>
        <v>-1.64874994652482+0.0271508238891062i</v>
      </c>
      <c r="E2048" t="str">
        <f t="shared" si="1020"/>
        <v>36500</v>
      </c>
      <c r="F2048" t="str">
        <f t="shared" si="1021"/>
        <v>0.21505376344086</v>
      </c>
      <c r="G2048" t="str">
        <f t="shared" si="1016"/>
        <v>0.21505376344086</v>
      </c>
      <c r="H2048" t="str">
        <f t="shared" si="1022"/>
        <v>2.40916527943451+0.514839424830865i</v>
      </c>
      <c r="I2048" t="str">
        <f t="shared" si="1023"/>
        <v>751.626042371358i</v>
      </c>
      <c r="J2048" t="str">
        <f t="shared" si="1017"/>
        <v>-763.705095367876+164.431726037498i</v>
      </c>
      <c r="K2048" t="str">
        <f t="shared" si="1024"/>
        <v>0.202514429815802-0.940580663250949i</v>
      </c>
      <c r="L2048" t="str">
        <f t="shared" si="1025"/>
        <v>0.0629681844359449-0.248247591199358i</v>
      </c>
      <c r="M2048" t="str">
        <f t="shared" si="1026"/>
        <v>0.265482614251747-1.18882825445031i</v>
      </c>
      <c r="N2048" t="str">
        <f t="shared" si="1027"/>
        <v>-2.38738865573256i</v>
      </c>
      <c r="O2048" t="str">
        <f t="shared" si="1028"/>
        <v>-0.728816803650266-0.684708745903694i</v>
      </c>
      <c r="P2048" t="str">
        <f t="shared" si="1029"/>
        <v>1.72881680365027+0.684708745903694i</v>
      </c>
      <c r="Q2048" t="str">
        <f t="shared" si="1030"/>
        <v>-1.72881680365027+1.70267990982887i</v>
      </c>
      <c r="R2048" t="str">
        <f t="shared" si="1031"/>
        <v>-0.309611157829807-0.700986617923062i</v>
      </c>
      <c r="S2048" t="str">
        <f t="shared" si="1032"/>
        <v>0.266572132331386i</v>
      </c>
      <c r="T2048" t="str">
        <f t="shared" si="1033"/>
        <v>0.186863497475517-0.0825337065362809i</v>
      </c>
      <c r="U2048" t="str">
        <f t="shared" si="1034"/>
        <v>0.0000500000000000002-0.000742437971581093i</v>
      </c>
      <c r="V2048" t="str">
        <f t="shared" si="1035"/>
        <v>0.00002-0.00831530528170824i</v>
      </c>
      <c r="W2048" t="str">
        <f t="shared" si="1036"/>
        <v>0.0000422719108950878-0.000681798682905813i</v>
      </c>
      <c r="X2048" t="str">
        <f t="shared" si="1037"/>
        <v>0.0000445857253163118-0.000681502648365698i</v>
      </c>
      <c r="Y2048" t="str">
        <f t="shared" si="1038"/>
        <v>0.009+0.962081334235338i</v>
      </c>
      <c r="Z2048" t="str">
        <f t="shared" si="1039"/>
        <v>-0.0085003916362849-0.000636479438153018i</v>
      </c>
      <c r="AA2048" t="str">
        <f t="shared" si="1040"/>
        <v>0.117414952392789-12.4806949576756i</v>
      </c>
      <c r="AB2048" t="str">
        <f t="shared" si="1041"/>
        <v>0.562115857135022-0.248274841362478i</v>
      </c>
      <c r="AC2048" t="str">
        <f t="shared" si="1042"/>
        <v>0.854075840983685-0.734171867174516i</v>
      </c>
      <c r="AD2048" t="str">
        <f t="shared" si="1043"/>
        <v>0.522183732118853+0.158180055883302i</v>
      </c>
      <c r="AE2048" t="str">
        <f t="shared" si="1044"/>
        <v>-0.00433808787601153-0.00167695163248916i</v>
      </c>
      <c r="AF2048" t="str">
        <f t="shared" si="1045"/>
        <v>-4.05791522595933-0.487688600941759i</v>
      </c>
      <c r="AG2048" t="str">
        <f t="shared" si="1046"/>
        <v>1.00736854331817-0.023525088270712i</v>
      </c>
      <c r="AH2048" t="str">
        <f t="shared" si="1047"/>
        <v>0.0164472128355823+0.00923940474932435i</v>
      </c>
      <c r="AI2048">
        <f t="shared" si="1048"/>
        <v>-34.48699578574405</v>
      </c>
      <c r="AJ2048">
        <f t="shared" si="1049"/>
        <v>29.325584209588893</v>
      </c>
      <c r="AK2048"/>
      <c r="AL2048"/>
      <c r="AM2048"/>
      <c r="AN2048"/>
    </row>
    <row r="2049" spans="1:40" x14ac:dyDescent="0.35">
      <c r="A2049"/>
      <c r="B2049">
        <f t="shared" si="1050"/>
        <v>191500</v>
      </c>
      <c r="C2049" s="237" t="str">
        <f t="shared" si="1018"/>
        <v>-5.76807320873404E-07+0.00353956251051368i</v>
      </c>
      <c r="D2049" s="208" t="str">
        <f t="shared" si="1019"/>
        <v>-1.64874994190272+0.0271366459139382i</v>
      </c>
      <c r="E2049" t="str">
        <f t="shared" si="1020"/>
        <v>36500</v>
      </c>
      <c r="F2049" t="str">
        <f t="shared" si="1021"/>
        <v>0.21505376344086</v>
      </c>
      <c r="G2049" t="str">
        <f t="shared" si="1016"/>
        <v>0.21505376344086</v>
      </c>
      <c r="H2049" t="str">
        <f t="shared" si="1022"/>
        <v>2.40928315395071+0.514597791697971i</v>
      </c>
      <c r="I2049" t="str">
        <f t="shared" si="1023"/>
        <v>752.018741453057i</v>
      </c>
      <c r="J2049" t="str">
        <f t="shared" si="1017"/>
        <v>-764.504368995451+164.517636030202i</v>
      </c>
      <c r="K2049" t="str">
        <f t="shared" si="1024"/>
        <v>0.202311811592275-0.940131815614496i</v>
      </c>
      <c r="L2049" t="str">
        <f t="shared" si="1025"/>
        <v>0.0629064088972981-0.248133619220905i</v>
      </c>
      <c r="M2049" t="str">
        <f t="shared" si="1026"/>
        <v>0.265218220489573-1.1882654348354i</v>
      </c>
      <c r="N2049" t="str">
        <f t="shared" si="1027"/>
        <v>-2.38863598522876i</v>
      </c>
      <c r="O2049" t="str">
        <f t="shared" si="1028"/>
        <v>-0.729670293886108-0.683799138797469i</v>
      </c>
      <c r="P2049" t="str">
        <f t="shared" si="1029"/>
        <v>1.72967029388611+0.683799138797469i</v>
      </c>
      <c r="Q2049" t="str">
        <f t="shared" si="1030"/>
        <v>-1.72967029388611+1.70483684643129i</v>
      </c>
      <c r="R2049" t="str">
        <f t="shared" si="1031"/>
        <v>-0.309583379726243-0.700473550294594i</v>
      </c>
      <c r="S2049" t="str">
        <f t="shared" si="1032"/>
        <v>0.266711407217662i</v>
      </c>
      <c r="T2049" t="str">
        <f t="shared" si="1033"/>
        <v>0.186824286317823-0.0825694188579861i</v>
      </c>
      <c r="U2049" t="str">
        <f t="shared" si="1034"/>
        <v>0.0000499999999999999-0.000742050275512379i</v>
      </c>
      <c r="V2049" t="str">
        <f t="shared" si="1035"/>
        <v>0.00002-0.00831096308573867i</v>
      </c>
      <c r="W2049" t="str">
        <f t="shared" si="1036"/>
        <v>0.0000422719091481575-0.000681442878190278i</v>
      </c>
      <c r="X2049" t="str">
        <f t="shared" si="1037"/>
        <v>0.0000445832999247223-0.000681147006407324i</v>
      </c>
      <c r="Y2049" t="str">
        <f t="shared" si="1038"/>
        <v>0.009+0.962583989059913i</v>
      </c>
      <c r="Z2049" t="str">
        <f t="shared" si="1039"/>
        <v>-0.0084915139738761-0.000636032848462915i</v>
      </c>
      <c r="AA2049" t="str">
        <f t="shared" si="1040"/>
        <v>0.117292163666669-12.4741695488076i</v>
      </c>
      <c r="AB2049" t="str">
        <f t="shared" si="1041"/>
        <v>0.561997903581684-0.24838226984689i</v>
      </c>
      <c r="AC2049" t="str">
        <f t="shared" si="1042"/>
        <v>0.853908018021786-0.733678186886026i</v>
      </c>
      <c r="AD2049" t="str">
        <f t="shared" si="1043"/>
        <v>0.522411963375168+0.15797953573769i</v>
      </c>
      <c r="AE2049" t="str">
        <f t="shared" si="1044"/>
        <v>-0.00433558831300621-0.00167375660443967i</v>
      </c>
      <c r="AF2049" t="str">
        <f t="shared" si="1045"/>
        <v>-4.05803309585343-0.487461145784033i</v>
      </c>
      <c r="AG2049" t="str">
        <f t="shared" si="1046"/>
        <v>1.00735561680363-0.0235232148309382i</v>
      </c>
      <c r="AH2049" t="str">
        <f t="shared" si="1047"/>
        <v>0.0164401530337319+0.00922446416993841i</v>
      </c>
      <c r="AI2049">
        <f t="shared" si="1048"/>
        <v>-34.493200064155943</v>
      </c>
      <c r="AJ2049">
        <f t="shared" si="1049"/>
        <v>29.296502782226522</v>
      </c>
      <c r="AK2049"/>
      <c r="AL2049"/>
      <c r="AM2049"/>
      <c r="AN2049"/>
    </row>
    <row r="2050" spans="1:40" x14ac:dyDescent="0.35">
      <c r="A2050"/>
      <c r="B2050">
        <f t="shared" si="1050"/>
        <v>191600</v>
      </c>
      <c r="C2050" s="237" t="str">
        <f t="shared" si="1018"/>
        <v>-5.76205382687869E-07+0.00353771513978161i</v>
      </c>
      <c r="D2050" s="208" t="str">
        <f t="shared" si="1019"/>
        <v>-1.64874993728786+0.0271224827383257i</v>
      </c>
      <c r="E2050" t="str">
        <f t="shared" si="1020"/>
        <v>36500</v>
      </c>
      <c r="F2050" t="str">
        <f t="shared" si="1021"/>
        <v>0.21505376344086</v>
      </c>
      <c r="G2050" t="str">
        <f t="shared" si="1016"/>
        <v>0.21505376344086</v>
      </c>
      <c r="H2050" t="str">
        <f t="shared" si="1022"/>
        <v>2.40940085639109+0.514356371087027i</v>
      </c>
      <c r="I2050" t="str">
        <f t="shared" si="1023"/>
        <v>752.411440534755i</v>
      </c>
      <c r="J2050" t="str">
        <f t="shared" si="1017"/>
        <v>-765.304060107292+164.603546022907i</v>
      </c>
      <c r="K2050" t="str">
        <f t="shared" si="1024"/>
        <v>0.202109492890618-0.939683373977197i</v>
      </c>
      <c r="L2050" t="str">
        <f t="shared" si="1025"/>
        <v>0.0628447222784543-0.248019743680083i</v>
      </c>
      <c r="M2050" t="str">
        <f t="shared" si="1026"/>
        <v>0.264954215169072-1.18770311765728i</v>
      </c>
      <c r="N2050" t="str">
        <f t="shared" si="1027"/>
        <v>-2.38988331472496i</v>
      </c>
      <c r="O2050" t="str">
        <f t="shared" si="1028"/>
        <v>-0.730522648878528-0.682888467815572i</v>
      </c>
      <c r="P2050" t="str">
        <f t="shared" si="1029"/>
        <v>1.73052264887853+0.682888467815572i</v>
      </c>
      <c r="Q2050" t="str">
        <f t="shared" si="1030"/>
        <v>-1.73052264887853+1.70699484690939i</v>
      </c>
      <c r="R2050" t="str">
        <f t="shared" si="1031"/>
        <v>-0.309555580324957-0.699960933217086i</v>
      </c>
      <c r="S2050" t="str">
        <f t="shared" si="1032"/>
        <v>0.266850682103937i</v>
      </c>
      <c r="T2050" t="str">
        <f t="shared" si="1033"/>
        <v>0.186785052475088-0.0826051177587948i</v>
      </c>
      <c r="U2050" t="str">
        <f t="shared" si="1034"/>
        <v>0.0000500000000000001-0.000741662984136853i</v>
      </c>
      <c r="V2050" t="str">
        <f t="shared" si="1035"/>
        <v>0.00002-0.00830662542233273i</v>
      </c>
      <c r="W2050" t="str">
        <f t="shared" si="1036"/>
        <v>0.0000422719074003155-0.000681087444996339i</v>
      </c>
      <c r="X2050" t="str">
        <f t="shared" si="1037"/>
        <v>0.0000445808783260248-0.000680791735787697i</v>
      </c>
      <c r="Y2050" t="str">
        <f t="shared" si="1038"/>
        <v>0.009+0.963086643884487i</v>
      </c>
      <c r="Z2050" t="str">
        <f t="shared" si="1039"/>
        <v>-0.00848265021879077-0.000635586903916903i</v>
      </c>
      <c r="AA2050" t="str">
        <f t="shared" si="1040"/>
        <v>0.117169567553566-12.4676509640715i</v>
      </c>
      <c r="AB2050" t="str">
        <f t="shared" si="1041"/>
        <v>0.561879881788045-0.248489657959057i</v>
      </c>
      <c r="AC2050" t="str">
        <f t="shared" si="1042"/>
        <v>0.853740501634879-0.733184869650738i</v>
      </c>
      <c r="AD2050" t="str">
        <f t="shared" si="1043"/>
        <v>0.522639984377605+0.157778705125447i</v>
      </c>
      <c r="AE2050" t="str">
        <f t="shared" si="1044"/>
        <v>-0.0043330900991348-0.00167056469708664i</v>
      </c>
      <c r="AF2050" t="str">
        <f t="shared" si="1045"/>
        <v>-4.05815079367895-0.487233888348701i</v>
      </c>
      <c r="AG2050" t="str">
        <f t="shared" si="1046"/>
        <v>1.0073426897202-0.0235213338736294i</v>
      </c>
      <c r="AH2050" t="str">
        <f t="shared" si="1047"/>
        <v>0.0164330935829302+0.00920953729485883i</v>
      </c>
      <c r="AI2050">
        <f t="shared" si="1048"/>
        <v>-34.499403304493718</v>
      </c>
      <c r="AJ2050">
        <f t="shared" si="1049"/>
        <v>29.267415611756704</v>
      </c>
      <c r="AK2050"/>
      <c r="AL2050"/>
      <c r="AM2050"/>
      <c r="AN2050"/>
    </row>
    <row r="2051" spans="1:40" x14ac:dyDescent="0.35">
      <c r="A2051"/>
      <c r="B2051">
        <f t="shared" si="1050"/>
        <v>191700</v>
      </c>
      <c r="C2051" s="237" t="str">
        <f t="shared" si="1018"/>
        <v>-5.75604386256874E-07+0.00353586969640538i</v>
      </c>
      <c r="D2051" s="208" t="str">
        <f t="shared" si="1019"/>
        <v>-1.64874993268022+0.0271083343391079i</v>
      </c>
      <c r="E2051" t="str">
        <f t="shared" si="1020"/>
        <v>36500</v>
      </c>
      <c r="F2051" t="str">
        <f t="shared" si="1021"/>
        <v>0.21505376344086</v>
      </c>
      <c r="G2051" t="str">
        <f t="shared" si="1016"/>
        <v>0.21505376344086</v>
      </c>
      <c r="H2051" t="str">
        <f t="shared" si="1022"/>
        <v>2.40951838708417+0.514115162741205i</v>
      </c>
      <c r="I2051" t="str">
        <f t="shared" si="1023"/>
        <v>752.804139616454i</v>
      </c>
      <c r="J2051" t="str">
        <f t="shared" si="1017"/>
        <v>-766.104168703399+164.689456015613i</v>
      </c>
      <c r="K2051" t="str">
        <f t="shared" si="1024"/>
        <v>0.201907473129698-0.939235337824947i</v>
      </c>
      <c r="L2051" t="str">
        <f t="shared" si="1025"/>
        <v>0.0627831244127289-0.247905964468187i</v>
      </c>
      <c r="M2051" t="str">
        <f t="shared" si="1026"/>
        <v>0.264690597542427-1.18714130229313i</v>
      </c>
      <c r="N2051" t="str">
        <f t="shared" si="1027"/>
        <v>-2.39113064422116i</v>
      </c>
      <c r="O2051" t="str">
        <f t="shared" si="1028"/>
        <v>-0.731373867301405-0.681976734374852i</v>
      </c>
      <c r="P2051" t="str">
        <f t="shared" si="1029"/>
        <v>1.7313738673014+0.681976734374852i</v>
      </c>
      <c r="Q2051" t="str">
        <f t="shared" si="1030"/>
        <v>-1.7313738673014+1.70915390984631i</v>
      </c>
      <c r="R2051" t="str">
        <f t="shared" si="1031"/>
        <v>-0.309527759613491-0.699448765974359i</v>
      </c>
      <c r="S2051" t="str">
        <f t="shared" si="1032"/>
        <v>0.266989956990212i</v>
      </c>
      <c r="T2051" t="str">
        <f t="shared" si="1033"/>
        <v>0.186745795944351-0.0826408032264826i</v>
      </c>
      <c r="U2051" t="str">
        <f t="shared" si="1034"/>
        <v>0.0000499999999999999-0.000741276096821181i</v>
      </c>
      <c r="V2051" t="str">
        <f t="shared" si="1035"/>
        <v>0.00002-0.00830229228439723i</v>
      </c>
      <c r="W2051" t="str">
        <f t="shared" si="1036"/>
        <v>0.0000422719056515609-0.000680732382742573i</v>
      </c>
      <c r="X2051" t="str">
        <f t="shared" si="1037"/>
        <v>0.0000445784605123041-0.000680436835925705i</v>
      </c>
      <c r="Y2051" t="str">
        <f t="shared" si="1038"/>
        <v>0.009+0.963589298709061i</v>
      </c>
      <c r="Z2051" t="str">
        <f t="shared" si="1039"/>
        <v>-0.00847380034198962-0.000635141603131354i</v>
      </c>
      <c r="AA2051" t="str">
        <f t="shared" si="1040"/>
        <v>0.11704716365062-12.4611391927616i</v>
      </c>
      <c r="AB2051" t="str">
        <f t="shared" si="1041"/>
        <v>0.561761791745198-0.248597005662207i</v>
      </c>
      <c r="AC2051" t="str">
        <f t="shared" si="1042"/>
        <v>0.853573291285536-0.732691915006904i</v>
      </c>
      <c r="AD2051" t="str">
        <f t="shared" si="1043"/>
        <v>0.522867794712553+0.157577564240089i</v>
      </c>
      <c r="AE2051" t="str">
        <f t="shared" si="1044"/>
        <v>-0.00433059323088161-0.00166737590710704i</v>
      </c>
      <c r="AF2051" t="str">
        <f t="shared" si="1045"/>
        <v>-4.05826831976439-0.487006828402097i</v>
      </c>
      <c r="AG2051" t="str">
        <f t="shared" si="1046"/>
        <v>1.00732976207743-0.0235194453918016i</v>
      </c>
      <c r="AH2051" t="str">
        <f t="shared" si="1047"/>
        <v>0.0164260344781631+0.00919462410922316i</v>
      </c>
      <c r="AI2051">
        <f t="shared" si="1048"/>
        <v>-34.505605510210067</v>
      </c>
      <c r="AJ2051">
        <f t="shared" si="1049"/>
        <v>29.238322701342437</v>
      </c>
      <c r="AK2051"/>
      <c r="AL2051"/>
      <c r="AM2051"/>
      <c r="AN2051"/>
    </row>
    <row r="2052" spans="1:40" x14ac:dyDescent="0.35">
      <c r="A2052"/>
      <c r="B2052">
        <f t="shared" si="1050"/>
        <v>191800</v>
      </c>
      <c r="C2052" s="237" t="str">
        <f t="shared" si="1018"/>
        <v>-5.75004329616885E-07+0.00353402617737035i</v>
      </c>
      <c r="D2052" s="208" t="str">
        <f t="shared" si="1019"/>
        <v>-1.64874992807979+0.0270942006931727i</v>
      </c>
      <c r="E2052" t="str">
        <f t="shared" si="1020"/>
        <v>36500</v>
      </c>
      <c r="F2052" t="str">
        <f t="shared" si="1021"/>
        <v>0.21505376344086</v>
      </c>
      <c r="G2052" t="str">
        <f t="shared" si="1016"/>
        <v>0.21505376344086</v>
      </c>
      <c r="H2052" t="str">
        <f t="shared" si="1022"/>
        <v>2.40963574635768+0.513874166404048i</v>
      </c>
      <c r="I2052" t="str">
        <f t="shared" si="1023"/>
        <v>753.196838698153i</v>
      </c>
      <c r="J2052" t="str">
        <f t="shared" si="1017"/>
        <v>-766.904694783773+164.775366008318i</v>
      </c>
      <c r="K2052" t="str">
        <f t="shared" si="1024"/>
        <v>0.201705751729761-0.938787706644422i</v>
      </c>
      <c r="L2052" t="str">
        <f t="shared" si="1025"/>
        <v>0.0627216151338181-0.247792281476642i</v>
      </c>
      <c r="M2052" t="str">
        <f t="shared" si="1026"/>
        <v>0.264427366863579-1.18657998812106i</v>
      </c>
      <c r="N2052" t="str">
        <f t="shared" si="1027"/>
        <v>-2.39237797371737i</v>
      </c>
      <c r="O2052" t="str">
        <f t="shared" si="1028"/>
        <v>-0.732223947830395-0.681063939893804i</v>
      </c>
      <c r="P2052" t="str">
        <f t="shared" si="1029"/>
        <v>1.73222394783039+0.681063939893804i</v>
      </c>
      <c r="Q2052" t="str">
        <f t="shared" si="1030"/>
        <v>-1.73222394783039+1.71131403382357i</v>
      </c>
      <c r="R2052" t="str">
        <f t="shared" si="1031"/>
        <v>-0.309499917579375-0.698937047851721i</v>
      </c>
      <c r="S2052" t="str">
        <f t="shared" si="1032"/>
        <v>0.267129231876488i</v>
      </c>
      <c r="T2052" t="str">
        <f t="shared" si="1033"/>
        <v>0.18670651672265-0.0826764752488148i</v>
      </c>
      <c r="U2052" t="str">
        <f t="shared" si="1034"/>
        <v>0.00005-0.000740889612933372i</v>
      </c>
      <c r="V2052" t="str">
        <f t="shared" si="1035"/>
        <v>0.00002-0.0082979636648538i</v>
      </c>
      <c r="W2052" t="str">
        <f t="shared" si="1036"/>
        <v>0.0000422719039018944-0.00068037769084879i</v>
      </c>
      <c r="X2052" t="str">
        <f t="shared" si="1037"/>
        <v>0.0000445760464756681-0.000680082306241474i</v>
      </c>
      <c r="Y2052" t="str">
        <f t="shared" si="1038"/>
        <v>0.009+0.964091953533636i</v>
      </c>
      <c r="Z2052" t="str">
        <f t="shared" si="1039"/>
        <v>-0.00846496431450943-0.000634696944726534i</v>
      </c>
      <c r="AA2052" t="str">
        <f t="shared" si="1040"/>
        <v>0.116924951556028-12.4546342241945i</v>
      </c>
      <c r="AB2052" t="str">
        <f t="shared" si="1041"/>
        <v>0.561643633444233-0.248704312919536i</v>
      </c>
      <c r="AC2052" t="str">
        <f t="shared" si="1042"/>
        <v>0.853406386437632-0.732199322493455i</v>
      </c>
      <c r="AD2052" t="str">
        <f t="shared" si="1043"/>
        <v>0.523095393966513+0.157376113275673i</v>
      </c>
      <c r="AE2052" t="str">
        <f t="shared" si="1044"/>
        <v>-0.00432809770474179-0.00166419023118584i</v>
      </c>
      <c r="AF2052" t="str">
        <f t="shared" si="1045"/>
        <v>-4.05838567443747-0.486779965710875i</v>
      </c>
      <c r="AG2052" t="str">
        <f t="shared" si="1046"/>
        <v>1.00731683388486-0.0235175493784907i</v>
      </c>
      <c r="AH2052" t="str">
        <f t="shared" si="1047"/>
        <v>0.0164189757144355+0.00917972459820556i</v>
      </c>
      <c r="AI2052">
        <f t="shared" si="1048"/>
        <v>-34.511806684754035</v>
      </c>
      <c r="AJ2052">
        <f t="shared" si="1049"/>
        <v>29.209224054140538</v>
      </c>
      <c r="AK2052"/>
      <c r="AL2052"/>
      <c r="AM2052"/>
      <c r="AN2052"/>
    </row>
    <row r="2053" spans="1:40" x14ac:dyDescent="0.35">
      <c r="A2053"/>
      <c r="B2053">
        <f t="shared" si="1050"/>
        <v>191900</v>
      </c>
      <c r="C2053" s="237" t="str">
        <f t="shared" si="1018"/>
        <v>-5.74405210809516E-07+0.00353218457966822i</v>
      </c>
      <c r="D2053" s="208" t="str">
        <f t="shared" si="1019"/>
        <v>-1.64874992348655+0.0270800817774564i</v>
      </c>
      <c r="E2053" t="str">
        <f t="shared" si="1020"/>
        <v>36500</v>
      </c>
      <c r="F2053" t="str">
        <f t="shared" si="1021"/>
        <v>0.21505376344086</v>
      </c>
      <c r="G2053" t="str">
        <f t="shared" ref="G2053:G2116" si="1051">IF($C$11=$C$7,$C$24,F2053)</f>
        <v>0.21505376344086</v>
      </c>
      <c r="H2053" t="str">
        <f t="shared" si="1022"/>
        <v>2.4097529345386+0.513633381819436i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0.0626601942757967-0.247678694597001i</v>
      </c>
      <c r="M2053" t="str">
        <f t="shared" si="1026"/>
        <v>0.264164522388239-1.18601917452008i</v>
      </c>
      <c r="N2053" t="str">
        <f t="shared" si="1027"/>
        <v>-2.39362530321357i</v>
      </c>
      <c r="O2053" t="str">
        <f t="shared" si="1028"/>
        <v>-0.733072889142902-0.680150085792598i</v>
      </c>
      <c r="P2053" t="str">
        <f t="shared" si="1029"/>
        <v>1.7330728891429+0.680150085792598i</v>
      </c>
      <c r="Q2053" t="str">
        <f t="shared" si="1030"/>
        <v>-1.7330728891429+1.71347521742097i</v>
      </c>
      <c r="R2053" t="str">
        <f t="shared" si="1031"/>
        <v>-0.309472054210127-0.698425778135985i</v>
      </c>
      <c r="S2053" t="str">
        <f t="shared" si="1032"/>
        <v>0.267268506762763i</v>
      </c>
      <c r="T2053" t="str">
        <f t="shared" si="1033"/>
        <v>0.186667214807026-0.0827121338135455i</v>
      </c>
      <c r="U2053" t="str">
        <f t="shared" si="1034"/>
        <v>0.0000500000000000002-0.000740503531842737i</v>
      </c>
      <c r="V2053" t="str">
        <f t="shared" si="1035"/>
        <v>0.00002-0.00829363955663865i</v>
      </c>
      <c r="W2053" t="str">
        <f t="shared" si="1036"/>
        <v>0.0000422719021513156-0.000680023368735997i</v>
      </c>
      <c r="X2053" t="str">
        <f t="shared" si="1037"/>
        <v>0.0000445736362082435-0.000679728146156321i</v>
      </c>
      <c r="Y2053" t="str">
        <f t="shared" si="1038"/>
        <v>0.009+0.96459460835821i</v>
      </c>
      <c r="Z2053" t="str">
        <f t="shared" si="1039"/>
        <v>-0.00845614210746234-0.00063425292732654i</v>
      </c>
      <c r="AA2053" t="str">
        <f t="shared" si="1040"/>
        <v>0.116802930869035-12.4481360477091i</v>
      </c>
      <c r="AB2053" t="str">
        <f t="shared" si="1041"/>
        <v>0.561525406876249-0.248811579694206i</v>
      </c>
      <c r="AC2053" t="str">
        <f t="shared" si="1042"/>
        <v>0.853239786556367-0.731707091650004i</v>
      </c>
      <c r="AD2053" t="str">
        <f t="shared" si="1043"/>
        <v>0.523322781726094+0.157174352426807i</v>
      </c>
      <c r="AE2053" t="str">
        <f t="shared" si="1044"/>
        <v>-0.004325603517221-0.0016610076660159i</v>
      </c>
      <c r="AF2053" t="str">
        <f t="shared" si="1045"/>
        <v>-4.05850285802515-0.48655330004198i</v>
      </c>
      <c r="AG2053" t="str">
        <f t="shared" si="1046"/>
        <v>1.00730390515203-0.0235156458267514i</v>
      </c>
      <c r="AH2053" t="str">
        <f t="shared" si="1047"/>
        <v>0.0164119172867703+0.00916483874701606i</v>
      </c>
      <c r="AI2053">
        <f t="shared" si="1048"/>
        <v>-34.51800683157159</v>
      </c>
      <c r="AJ2053">
        <f t="shared" si="1049"/>
        <v>29.180119673301395</v>
      </c>
      <c r="AK2053"/>
      <c r="AL2053"/>
      <c r="AM2053"/>
      <c r="AN2053"/>
    </row>
    <row r="2054" spans="1:40" x14ac:dyDescent="0.35">
      <c r="A2054"/>
      <c r="B2054">
        <f t="shared" si="1050"/>
        <v>192000</v>
      </c>
      <c r="C2054" s="237" t="str">
        <f t="shared" ref="C2054:C2117" si="1053">IMPRODUCT(COMPLEX(-1,0),IMDIV(IMPRODUCT(G2054,COMPLEX($C$100+$C$101,0)),COMPLEX($C$100,2*PI()*B2054*$C$103*$C$102*(2*$C$100+$C$101))))</f>
        <v>-5.73807027881447E-07+0.00353034490029688i</v>
      </c>
      <c r="D2054" s="208" t="str">
        <f t="shared" ref="D2054:D2117" si="1054">IMPRODUCT(COMPLEX($C$106,0),IMSUB(C2054,G2054))</f>
        <v>-1.64874991890048+0.0270659775689428i</v>
      </c>
      <c r="E2054" t="str">
        <f t="shared" ref="E2054:E2117" si="1055">IMDIV(COMPLEX($C$20*10^3,0),COMPLEX(1,2*PI()*B2054*$C$20*1000*$C$29*10^-12))</f>
        <v>36500</v>
      </c>
      <c r="F2054" t="str">
        <f t="shared" ref="F2054:F2117" si="1056">IMDIV(COMPLEX($C$22*1000,0),IMSUM(COMPLEX($C$22*1000,0),E2054))</f>
        <v>0.21505376344086</v>
      </c>
      <c r="G2054" t="str">
        <f t="shared" si="1051"/>
        <v>0.21505376344086</v>
      </c>
      <c r="H2054" t="str">
        <f t="shared" ref="H2054:H2117" si="1057">IMPRODUCT(COMPLEX($C$108,0),IMPRODUCT(COMPLEX(-1,0),D2054),IMDIV(COMPLEX(0,2*PI()*B2054*$C$109*$C$110),COMPLEX(1,2*PI()*B2054*$C$109*$C$110)))</f>
        <v>2.40986995195314+0.513392808731629i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0.0625988616731192-0.247565203720951i</v>
      </c>
      <c r="M2054" t="str">
        <f t="shared" ref="M2054:M2117" si="1061">IMSUM(K2054,L2054)</f>
        <v>0.263902063373875-1.18545886087012i</v>
      </c>
      <c r="N2054" t="str">
        <f t="shared" ref="N2054:N2117" si="1062">COMPLEX(0,-2*PI()*B2054*$C$43)</f>
        <v>-2.39487263270977i</v>
      </c>
      <c r="O2054" t="str">
        <f t="shared" ref="O2054:O2117" si="1063">IMEXP(N2054)</f>
        <v>-0.733920689918125-0.679235173493028i</v>
      </c>
      <c r="P2054" t="str">
        <f t="shared" ref="P2054:P2117" si="1064">IMSUB(COMPLEX(1,0),O2054)</f>
        <v>1.73392068991812+0.679235173493028i</v>
      </c>
      <c r="Q2054" t="str">
        <f t="shared" ref="Q2054:Q2117" si="1065">IMSUM(COMPLEX(0,2*PI()*B2054*$C$43),O2054,COMPLEX(-1,0))</f>
        <v>-1.73392068991812+1.71563745921674i</v>
      </c>
      <c r="R2054" t="str">
        <f t="shared" ref="R2054:R2117" si="1066">IMDIV(P2054,Q2054)</f>
        <v>-0.309444169493246-0.697914956115438i</v>
      </c>
      <c r="S2054" t="str">
        <f t="shared" ref="S2054:S2117" si="1067">IMDIV(COMPLEX(0,2*PI()*B2054*$C$123),COMPLEX($C$124,0))</f>
        <v>0.267407781649039i</v>
      </c>
      <c r="T2054" t="str">
        <f t="shared" ref="T2054:T2117" si="1068">IMPRODUCT(R2054,S2054)</f>
        <v>0.186627890194516-0.0827477789084181i</v>
      </c>
      <c r="U2054" t="str">
        <f t="shared" ref="U2054:U2117" si="1069">IMDIV(COMPLEX(1,2*PI()*B2054*$C$16*10^-3*$C$15*10^-6),COMPLEX(0,2*PI()*B2054*$C$15*10^-6))</f>
        <v>0.0000499999999999999-0.000740117852919899i</v>
      </c>
      <c r="V2054" t="str">
        <f t="shared" ref="V2054:V2117" si="1070">IMSUM(COMPLEX($C$18*10^-3,0),IMDIV(COMPLEX(1,0),COMPLEX(0,2*PI()*B2054*($C$17*1*10^-6))))</f>
        <v>0.00002-0.00828931995270289i</v>
      </c>
      <c r="W2054" t="str">
        <f t="shared" ref="W2054:W2117" si="1071">IMDIV(IMPRODUCT(U2054,V2054),IMSUM(U2054,V2054))</f>
        <v>0.0000422719003998242-0.000679669415826408i</v>
      </c>
      <c r="X2054" t="str">
        <f t="shared" ref="X2054:X2117" si="1072">IMDIV(IMPRODUCT(COMPLEX($C$19,0),W2054),IMSUM(COMPLEX($C$19,0),W2054))</f>
        <v>0.0000445712297021776-0.000679374355092774i</v>
      </c>
      <c r="Y2054" t="str">
        <f t="shared" ref="Y2054:Y2117" si="1073">COMPLEX($C$13*10^-3,2*PI()*B2054*$C$12*0.000001)</f>
        <v>0.009+0.965097263182784i</v>
      </c>
      <c r="Z2054" t="str">
        <f t="shared" ref="Z2054:Z2117" si="1074">IMPRODUCT(COMPLEX($C$6,0),IMDIV(X2054,IMSUM(X2054,Y2054)))</f>
        <v>-0.00844733369203584-0.000633809549559302i</v>
      </c>
      <c r="AA2054" t="str">
        <f t="shared" ref="AA2054:AA2117" si="1075">IMDIV(COMPLEX($C$6,0),IMSUM(X2054,Y2054))</f>
        <v>0.116681101189935-12.4416446526667i</v>
      </c>
      <c r="AB2054" t="str">
        <f t="shared" ref="AB2054:AB2117" si="1076">IMPRODUCT(COMPLEX($C$119,0),T2054)</f>
        <v>0.561407112032333-0.248918805949348i</v>
      </c>
      <c r="AC2054" t="str">
        <f t="shared" ref="AC2054:AC2117" si="1077">IMSUM(COMPLEX(1,0),IMPRODUCT(AB2054,M2054))</f>
        <v>0.853073491108236-0.731215222016827i</v>
      </c>
      <c r="AD2054" t="str">
        <f t="shared" ref="AD2054:AD2117" si="1078">IMDIV(AB2054,AC2054)</f>
        <v>0.523549957578017+0.156972281888633i</v>
      </c>
      <c r="AE2054" t="str">
        <f t="shared" ref="AE2054:AE2117" si="1079">IMPRODUCT(AD2054,AA2054,X2054)</f>
        <v>-0.0043231106648356-0.00165782820829792i</v>
      </c>
      <c r="AF2054" t="str">
        <f t="shared" ref="AF2054:AF2117" si="1080">IMSUB(D2054,H2054)</f>
        <v>-4.05861987085362-0.486326831162686i</v>
      </c>
      <c r="AG2054" t="str">
        <f t="shared" ref="AG2054:AG2117" si="1081">IMSUM(COMPLEX(1,0),IMPRODUCT(AD2054,AA2054,COMPLEX($C$127,0)))</f>
        <v>1.0072909758885-0.0235137347296584i</v>
      </c>
      <c r="AH2054" t="str">
        <f t="shared" ref="AH2054:AH2117" si="1082">IMDIV(IMPRODUCT(AE2054,AF2054),AG2054)</f>
        <v>0.0164048591902093+0.00914996654090039i</v>
      </c>
      <c r="AI2054">
        <f t="shared" ref="AI2054:AI2117" si="1083">20*LOG10(IMABS(AH2054))</f>
        <v>-34.524205954105284</v>
      </c>
      <c r="AJ2054">
        <f t="shared" ref="AJ2054:AJ2117" si="1084">IMARGUMENT(AH2054)*180/PI()</f>
        <v>29.151009561967335</v>
      </c>
      <c r="AK2054"/>
      <c r="AL2054"/>
      <c r="AM2054"/>
      <c r="AN2054"/>
    </row>
    <row r="2055" spans="1:40" x14ac:dyDescent="0.35">
      <c r="A2055"/>
      <c r="B2055">
        <f t="shared" si="1050"/>
        <v>192100</v>
      </c>
      <c r="C2055" s="237" t="str">
        <f t="shared" si="1053"/>
        <v>-5.73209778884451E-07+0.00352850713626049i</v>
      </c>
      <c r="D2055" s="208" t="str">
        <f t="shared" si="1054"/>
        <v>-1.64874991432157+0.0270518880446638i</v>
      </c>
      <c r="E2055" t="str">
        <f t="shared" si="1055"/>
        <v>36500</v>
      </c>
      <c r="F2055" t="str">
        <f t="shared" si="1056"/>
        <v>0.21505376344086</v>
      </c>
      <c r="G2055" t="str">
        <f t="shared" si="1051"/>
        <v>0.21505376344086</v>
      </c>
      <c r="H2055" t="str">
        <f t="shared" si="1057"/>
        <v>2.40998679892676+0.513152446885232i</v>
      </c>
      <c r="I2055" t="str">
        <f t="shared" si="1058"/>
        <v>754.374935943249i</v>
      </c>
      <c r="J2055" t="str">
        <f t="shared" si="1052"/>
        <v>-769.30877793049+165.033095986433i</v>
      </c>
      <c r="K2055" t="str">
        <f t="shared" si="1059"/>
        <v>0.201102371919084-0.937447237811694i</v>
      </c>
      <c r="L2055" t="str">
        <f t="shared" si="1060"/>
        <v>0.0625376171606167-0.247451808740304i</v>
      </c>
      <c r="M2055" t="str">
        <f t="shared" si="1061"/>
        <v>0.263639989079701-1.184899046552i</v>
      </c>
      <c r="N2055" t="str">
        <f t="shared" si="1062"/>
        <v>-2.39611996220598i</v>
      </c>
      <c r="O2055" t="str">
        <f t="shared" si="1063"/>
        <v>-0.734767348837035-0.678319204418535i</v>
      </c>
      <c r="P2055" t="str">
        <f t="shared" si="1064"/>
        <v>1.73476734883703+0.678319204418535i</v>
      </c>
      <c r="Q2055" t="str">
        <f t="shared" si="1065"/>
        <v>-1.73476734883703+1.71780075778744i</v>
      </c>
      <c r="R2055" t="str">
        <f t="shared" si="1066"/>
        <v>-0.309416263416229-0.69740458107985i</v>
      </c>
      <c r="S2055" t="str">
        <f t="shared" si="1067"/>
        <v>0.267547056535314i</v>
      </c>
      <c r="T2055" t="str">
        <f t="shared" si="1068"/>
        <v>0.186588542882158-0.0827834105211674i</v>
      </c>
      <c r="U2055" t="str">
        <f t="shared" si="1069"/>
        <v>0.0000500000000000001-0.000739732575536809i</v>
      </c>
      <c r="V2055" t="str">
        <f t="shared" si="1070"/>
        <v>0.00002-0.00828500484601224i</v>
      </c>
      <c r="W2055" t="str">
        <f t="shared" si="1071"/>
        <v>0.0000422718986474208-0.000679315831543452i</v>
      </c>
      <c r="X2055" t="str">
        <f t="shared" si="1072"/>
        <v>0.0000445688269496395-0.000679020932474565i</v>
      </c>
      <c r="Y2055" t="str">
        <f t="shared" si="1073"/>
        <v>0.009+0.965599918007359i</v>
      </c>
      <c r="Z2055" t="str">
        <f t="shared" si="1074"/>
        <v>-0.00843853903949249-0.000633366810056593i</v>
      </c>
      <c r="AA2055" t="str">
        <f t="shared" si="1075"/>
        <v>0.116559462120061-12.4351600284507i</v>
      </c>
      <c r="AB2055" t="str">
        <f t="shared" si="1076"/>
        <v>0.561288748903573-0.249025991648065i</v>
      </c>
      <c r="AC2055" t="str">
        <f t="shared" si="1077"/>
        <v>0.852907499561039-0.730723713134866i</v>
      </c>
      <c r="AD2055" t="str">
        <f t="shared" si="1078"/>
        <v>0.523776921109122+0.156769901856832i</v>
      </c>
      <c r="AE2055" t="str">
        <f t="shared" si="1079"/>
        <v>-0.00432061914411254-0.00165465185474043i</v>
      </c>
      <c r="AF2055" t="str">
        <f t="shared" si="1080"/>
        <v>-4.05873671324833-0.486100558840568i</v>
      </c>
      <c r="AG2055" t="str">
        <f t="shared" si="1081"/>
        <v>1.00727804610382-0.023511816080306i</v>
      </c>
      <c r="AH2055" t="str">
        <f t="shared" si="1082"/>
        <v>0.0163978014198124+0.00913510796514014i</v>
      </c>
      <c r="AI2055">
        <f t="shared" si="1083"/>
        <v>-34.530404055794456</v>
      </c>
      <c r="AJ2055">
        <f t="shared" si="1084"/>
        <v>29.121893723274475</v>
      </c>
      <c r="AK2055"/>
      <c r="AL2055"/>
      <c r="AM2055"/>
      <c r="AN2055"/>
    </row>
    <row r="2056" spans="1:40" x14ac:dyDescent="0.35">
      <c r="A2056"/>
      <c r="B2056">
        <f t="shared" si="1050"/>
        <v>192200</v>
      </c>
      <c r="C2056" s="237" t="str">
        <f t="shared" si="1053"/>
        <v>-5.72613461875371E-07+0.00352667128456946i</v>
      </c>
      <c r="D2056" s="208" t="str">
        <f t="shared" si="1054"/>
        <v>-1.6487499097498+0.0270378131816992i</v>
      </c>
      <c r="E2056" t="str">
        <f t="shared" si="1055"/>
        <v>36500</v>
      </c>
      <c r="F2056" t="str">
        <f t="shared" si="1056"/>
        <v>0.21505376344086</v>
      </c>
      <c r="G2056" t="str">
        <f t="shared" si="1051"/>
        <v>0.21505376344086</v>
      </c>
      <c r="H2056" t="str">
        <f t="shared" si="1057"/>
        <v>2.41010347578414+0.512912296025205i</v>
      </c>
      <c r="I2056" t="str">
        <f t="shared" si="1058"/>
        <v>754.767635024948i</v>
      </c>
      <c r="J2056" t="str">
        <f t="shared" si="1052"/>
        <v>-770.110973947928+165.119005979138i</v>
      </c>
      <c r="K2056" t="str">
        <f t="shared" si="1059"/>
        <v>0.200901838193185-0.937001221400462i</v>
      </c>
      <c r="L2056" t="str">
        <f t="shared" si="1060"/>
        <v>0.0624764605734975-0.247338509547007i</v>
      </c>
      <c r="M2056" t="str">
        <f t="shared" si="1061"/>
        <v>0.263378298766683-1.18433973094747i</v>
      </c>
      <c r="N2056" t="str">
        <f t="shared" si="1062"/>
        <v>-2.39736729170218i</v>
      </c>
      <c r="O2056" t="str">
        <f t="shared" si="1063"/>
        <v>-0.735612864582362-0.677402179994227i</v>
      </c>
      <c r="P2056" t="str">
        <f t="shared" si="1064"/>
        <v>1.73561286458236+0.677402179994227i</v>
      </c>
      <c r="Q2056" t="str">
        <f t="shared" si="1065"/>
        <v>-1.73561286458236+1.71996511170795i</v>
      </c>
      <c r="R2056" t="str">
        <f t="shared" si="1066"/>
        <v>-0.309388335966557-0.696894652320484i</v>
      </c>
      <c r="S2056" t="str">
        <f t="shared" si="1067"/>
        <v>0.26768633142159i</v>
      </c>
      <c r="T2056" t="str">
        <f t="shared" si="1068"/>
        <v>0.186549172866995-0.082819028639518i</v>
      </c>
      <c r="U2056" t="str">
        <f t="shared" si="1069"/>
        <v>0.0000499999999999999-0.000739347699066704i</v>
      </c>
      <c r="V2056" t="str">
        <f t="shared" si="1070"/>
        <v>0.00002-0.00828069422954708i</v>
      </c>
      <c r="W2056" t="str">
        <f t="shared" si="1071"/>
        <v>0.000042271896894105-0.000678962615311739i</v>
      </c>
      <c r="X2056" t="str">
        <f t="shared" si="1072"/>
        <v>0.000044566427942817-0.000678667877726622i</v>
      </c>
      <c r="Y2056" t="str">
        <f t="shared" si="1073"/>
        <v>0.009+0.966102572831933i</v>
      </c>
      <c r="Z2056" t="str">
        <f t="shared" si="1074"/>
        <v>-0.00842975812116962-0.000632924707453973i</v>
      </c>
      <c r="AA2056" t="str">
        <f t="shared" si="1075"/>
        <v>0.116438013261792-12.4286821644669i</v>
      </c>
      <c r="AB2056" t="str">
        <f t="shared" si="1076"/>
        <v>0.561170317481076-0.249133136753432i</v>
      </c>
      <c r="AC2056" t="str">
        <f t="shared" si="1077"/>
        <v>0.852741811383866-0.73023256454577i</v>
      </c>
      <c r="AD2056" t="str">
        <f t="shared" si="1078"/>
        <v>0.524003671906362+0.15656721252765i</v>
      </c>
      <c r="AE2056" t="str">
        <f t="shared" si="1079"/>
        <v>-0.00431812895158942-0.00165147860205999i</v>
      </c>
      <c r="AF2056" t="str">
        <f t="shared" si="1080"/>
        <v>-4.05885338553394-0.485874482843506i</v>
      </c>
      <c r="AG2056" t="str">
        <f t="shared" si="1081"/>
        <v>1.00726511580754-0.0235098898718082i</v>
      </c>
      <c r="AH2056" t="str">
        <f t="shared" si="1082"/>
        <v>0.0163907439706585+0.00912026300505338i</v>
      </c>
      <c r="AI2056">
        <f t="shared" si="1083"/>
        <v>-34.536601140074744</v>
      </c>
      <c r="AJ2056">
        <f t="shared" si="1084"/>
        <v>29.092772160353231</v>
      </c>
      <c r="AK2056"/>
      <c r="AL2056"/>
      <c r="AM2056"/>
      <c r="AN2056"/>
    </row>
    <row r="2057" spans="1:40" x14ac:dyDescent="0.35">
      <c r="A2057"/>
      <c r="B2057">
        <f t="shared" si="1050"/>
        <v>192300</v>
      </c>
      <c r="C2057" s="237" t="str">
        <f t="shared" si="1053"/>
        <v>-5.72018074916088E-07+0.00352483734224039i</v>
      </c>
      <c r="D2057" s="208" t="str">
        <f t="shared" si="1054"/>
        <v>-1.64874990518517+0.0270237529571763i</v>
      </c>
      <c r="E2057" t="str">
        <f t="shared" si="1055"/>
        <v>36500</v>
      </c>
      <c r="F2057" t="str">
        <f t="shared" si="1056"/>
        <v>0.21505376344086</v>
      </c>
      <c r="G2057" t="str">
        <f t="shared" si="1051"/>
        <v>0.21505376344086</v>
      </c>
      <c r="H2057" t="str">
        <f t="shared" si="1057"/>
        <v>2.41021998284925+0.512672355896877i</v>
      </c>
      <c r="I2057" t="str">
        <f t="shared" si="1058"/>
        <v>755.160334106646i</v>
      </c>
      <c r="J2057" t="str">
        <f t="shared" si="1052"/>
        <v>-770.913587449633+165.204915971843i</v>
      </c>
      <c r="K2057" t="str">
        <f t="shared" si="1059"/>
        <v>0.200701599950179-0.936555607406042i</v>
      </c>
      <c r="L2057" t="str">
        <f t="shared" si="1060"/>
        <v>0.0624153917473458-0.247225306033135i</v>
      </c>
      <c r="M2057" t="str">
        <f t="shared" si="1061"/>
        <v>0.263116991697525-1.18378091343918i</v>
      </c>
      <c r="N2057" t="str">
        <f t="shared" si="1062"/>
        <v>-2.39861462119838i</v>
      </c>
      <c r="O2057" t="str">
        <f t="shared" si="1063"/>
        <v>-0.736457235838633-0.676484101646831i</v>
      </c>
      <c r="P2057" t="str">
        <f t="shared" si="1064"/>
        <v>1.73645723583863+0.676484101646831i</v>
      </c>
      <c r="Q2057" t="str">
        <f t="shared" si="1065"/>
        <v>-1.73645723583863+1.72213051955155i</v>
      </c>
      <c r="R2057" t="str">
        <f t="shared" si="1066"/>
        <v>-0.309360387131698-0.696385169130066i</v>
      </c>
      <c r="S2057" t="str">
        <f t="shared" si="1067"/>
        <v>0.267825606307865i</v>
      </c>
      <c r="T2057" t="str">
        <f t="shared" si="1068"/>
        <v>0.186509780146065-0.0828546332511828i</v>
      </c>
      <c r="U2057" t="str">
        <f t="shared" si="1069"/>
        <v>0.00005-0.000738963222884144i</v>
      </c>
      <c r="V2057" t="str">
        <f t="shared" si="1070"/>
        <v>0.00002-0.00827638809630244i</v>
      </c>
      <c r="W2057" t="str">
        <f t="shared" si="1071"/>
        <v>0.0000422718951398772-0.000678609766557096i</v>
      </c>
      <c r="X2057" t="str">
        <f t="shared" si="1072"/>
        <v>0.0000445640326739196-0.000678315190275071i</v>
      </c>
      <c r="Y2057" t="str">
        <f t="shared" si="1073"/>
        <v>0.009+0.966605227656507i</v>
      </c>
      <c r="Z2057" t="str">
        <f t="shared" si="1074"/>
        <v>-0.00842099090847922-0.000632483240390818i</v>
      </c>
      <c r="AA2057" t="str">
        <f t="shared" si="1075"/>
        <v>0.116316754218539-12.4222110501429i</v>
      </c>
      <c r="AB2057" t="str">
        <f t="shared" si="1076"/>
        <v>0.561051817755932-0.249240241228486i</v>
      </c>
      <c r="AC2057" t="str">
        <f t="shared" si="1077"/>
        <v>0.85257642604711-0.729741775791834i</v>
      </c>
      <c r="AD2057" t="str">
        <f t="shared" si="1078"/>
        <v>0.524230209556801+0.156364214097861i</v>
      </c>
      <c r="AE2057" t="str">
        <f t="shared" si="1079"/>
        <v>-0.00431564008381421-0.00164830844698084i</v>
      </c>
      <c r="AF2057" t="str">
        <f t="shared" si="1080"/>
        <v>-4.05896988803442-0.485648602939701i</v>
      </c>
      <c r="AG2057" t="str">
        <f t="shared" si="1081"/>
        <v>1.00725218500924-0.0235079560972978i</v>
      </c>
      <c r="AH2057" t="str">
        <f t="shared" si="1082"/>
        <v>0.0163836868378439+0.00910543164599313i</v>
      </c>
      <c r="AI2057">
        <f t="shared" si="1083"/>
        <v>-34.542797210379035</v>
      </c>
      <c r="AJ2057">
        <f t="shared" si="1084"/>
        <v>29.063644876326844</v>
      </c>
      <c r="AK2057"/>
      <c r="AL2057"/>
      <c r="AM2057"/>
      <c r="AN2057"/>
    </row>
    <row r="2058" spans="1:40" x14ac:dyDescent="0.35">
      <c r="A2058"/>
      <c r="B2058">
        <f t="shared" si="1050"/>
        <v>192400</v>
      </c>
      <c r="C2058" s="237" t="str">
        <f t="shared" si="1053"/>
        <v>-5.71423616073548E-07+0.00352300530629615i</v>
      </c>
      <c r="D2058" s="208" t="str">
        <f t="shared" si="1054"/>
        <v>-1.64874990062765+0.0270097073482705i</v>
      </c>
      <c r="E2058" t="str">
        <f t="shared" si="1055"/>
        <v>36500</v>
      </c>
      <c r="F2058" t="str">
        <f t="shared" si="1056"/>
        <v>0.21505376344086</v>
      </c>
      <c r="G2058" t="str">
        <f t="shared" si="1051"/>
        <v>0.21505376344086</v>
      </c>
      <c r="H2058" t="str">
        <f t="shared" si="1057"/>
        <v>2.41033632044524+0.51243262624592i</v>
      </c>
      <c r="I2058" t="str">
        <f t="shared" si="1058"/>
        <v>755.553033188345i</v>
      </c>
      <c r="J2058" t="str">
        <f t="shared" si="1052"/>
        <v>-771.716618435603+165.290825964548i</v>
      </c>
      <c r="K2058" t="str">
        <f t="shared" si="1059"/>
        <v>0.200501656618555-0.93611039531979i</v>
      </c>
      <c r="L2058" t="str">
        <f t="shared" si="1060"/>
        <v>0.0623544105181192-0.247112198090892i</v>
      </c>
      <c r="M2058" t="str">
        <f t="shared" si="1061"/>
        <v>0.262856067136674-1.18322259341068i</v>
      </c>
      <c r="N2058" t="str">
        <f t="shared" si="1062"/>
        <v>-2.39986195069459i</v>
      </c>
      <c r="O2058" t="str">
        <f t="shared" si="1063"/>
        <v>-0.737300461292156-0.675564970804714i</v>
      </c>
      <c r="P2058" t="str">
        <f t="shared" si="1064"/>
        <v>1.73730046129216+0.675564970804714i</v>
      </c>
      <c r="Q2058" t="str">
        <f t="shared" si="1065"/>
        <v>-1.73730046129216+1.72429697988988i</v>
      </c>
      <c r="R2058" t="str">
        <f t="shared" si="1066"/>
        <v>-0.309332416899115-0.695876130802792i</v>
      </c>
      <c r="S2058" t="str">
        <f t="shared" si="1067"/>
        <v>0.267964881194141i</v>
      </c>
      <c r="T2058" t="str">
        <f t="shared" si="1068"/>
        <v>0.186470364716409-0.0828902243438678i</v>
      </c>
      <c r="U2058" t="str">
        <f t="shared" si="1069"/>
        <v>0.0000500000000000001-0.000738579146364976i</v>
      </c>
      <c r="V2058" t="str">
        <f t="shared" si="1070"/>
        <v>0.00002-0.00827208643928772i</v>
      </c>
      <c r="W2058" t="str">
        <f t="shared" si="1071"/>
        <v>0.0000422718933847369-0.000678257284706527i</v>
      </c>
      <c r="X2058" t="str">
        <f t="shared" si="1072"/>
        <v>0.000044561641135176-0.00067796286954723i</v>
      </c>
      <c r="Y2058" t="str">
        <f t="shared" si="1073"/>
        <v>0.009+0.967107882481082i</v>
      </c>
      <c r="Z2058" t="str">
        <f t="shared" si="1074"/>
        <v>-0.00841223737290757-0.000632042407510274i</v>
      </c>
      <c r="AA2058" t="str">
        <f t="shared" si="1075"/>
        <v>0.116195684594748-12.4157466749284i</v>
      </c>
      <c r="AB2058" t="str">
        <f t="shared" si="1076"/>
        <v>0.560933249719238-0.249347305036246i</v>
      </c>
      <c r="AC2058" t="str">
        <f t="shared" si="1077"/>
        <v>0.852411343022442-0.729251346416034i</v>
      </c>
      <c r="AD2058" t="str">
        <f t="shared" si="1078"/>
        <v>0.524456533647628+0.156160906764785i</v>
      </c>
      <c r="AE2058" t="str">
        <f t="shared" si="1079"/>
        <v>-0.00431315253734553-0.001645141386235i</v>
      </c>
      <c r="AF2058" t="str">
        <f t="shared" si="1080"/>
        <v>-4.05908622107289-0.485422918897649i</v>
      </c>
      <c r="AG2058" t="str">
        <f t="shared" si="1081"/>
        <v>1.00723925371849-0.0235060147499278i</v>
      </c>
      <c r="AH2058" t="str">
        <f t="shared" si="1082"/>
        <v>0.0163766300164833+0.00909061387334789i</v>
      </c>
      <c r="AI2058">
        <f t="shared" si="1083"/>
        <v>-34.548992270136885</v>
      </c>
      <c r="AJ2058">
        <f t="shared" si="1084"/>
        <v>29.03451187431147</v>
      </c>
      <c r="AK2058"/>
      <c r="AL2058"/>
      <c r="AM2058"/>
      <c r="AN2058"/>
    </row>
    <row r="2059" spans="1:40" x14ac:dyDescent="0.35">
      <c r="A2059"/>
      <c r="B2059">
        <f t="shared" si="1050"/>
        <v>192500</v>
      </c>
      <c r="C2059" s="237" t="str">
        <f t="shared" si="1053"/>
        <v>-5.70830083419689E-07+0.00352117517376573i</v>
      </c>
      <c r="D2059" s="208" t="str">
        <f t="shared" si="1054"/>
        <v>-1.64874989607723+0.0269956763322039i</v>
      </c>
      <c r="E2059" t="str">
        <f t="shared" si="1055"/>
        <v>36500</v>
      </c>
      <c r="F2059" t="str">
        <f t="shared" si="1056"/>
        <v>0.21505376344086</v>
      </c>
      <c r="G2059" t="str">
        <f t="shared" si="1051"/>
        <v>0.21505376344086</v>
      </c>
      <c r="H2059" t="str">
        <f t="shared" si="1057"/>
        <v>2.41045248889455+0.51219310681837i</v>
      </c>
      <c r="I2059" t="str">
        <f t="shared" si="1058"/>
        <v>755.945732270044i</v>
      </c>
      <c r="J2059" t="str">
        <f t="shared" si="1052"/>
        <v>-772.52006690584+165.376735957253i</v>
      </c>
      <c r="K2059" t="str">
        <f t="shared" si="1059"/>
        <v>0.200302007628156-0.935665584633826i</v>
      </c>
      <c r="L2059" t="str">
        <f t="shared" si="1060"/>
        <v>0.0622935167221503-0.246999185612613i</v>
      </c>
      <c r="M2059" t="str">
        <f t="shared" si="1061"/>
        <v>0.262595524350306-1.18266477024644i</v>
      </c>
      <c r="N2059" t="str">
        <f t="shared" si="1062"/>
        <v>-2.40110928019079i</v>
      </c>
      <c r="O2059" t="str">
        <f t="shared" si="1063"/>
        <v>-0.738142539631-0.674644788897904i</v>
      </c>
      <c r="P2059" t="str">
        <f t="shared" si="1064"/>
        <v>1.738142539631+0.674644788897904i</v>
      </c>
      <c r="Q2059" t="str">
        <f t="shared" si="1065"/>
        <v>-1.738142539631+1.72646449129289i</v>
      </c>
      <c r="R2059" t="str">
        <f t="shared" si="1066"/>
        <v>-0.309304425256247-0.695367536634343i</v>
      </c>
      <c r="S2059" t="str">
        <f t="shared" si="1067"/>
        <v>0.268104156080416i</v>
      </c>
      <c r="T2059" t="str">
        <f t="shared" si="1068"/>
        <v>0.186430926575068-0.0829258019052642i</v>
      </c>
      <c r="U2059" t="str">
        <f t="shared" si="1069"/>
        <v>0.0000499999999999999-0.000738195468886341i</v>
      </c>
      <c r="V2059" t="str">
        <f t="shared" si="1070"/>
        <v>0.00002-0.00826778925152703i</v>
      </c>
      <c r="W2059" t="str">
        <f t="shared" si="1071"/>
        <v>0.0000422718916286843-0.000677905169188232i</v>
      </c>
      <c r="X2059" t="str">
        <f t="shared" si="1072"/>
        <v>0.0000445592533188356-0.000677610914971609i</v>
      </c>
      <c r="Y2059" t="str">
        <f t="shared" si="1073"/>
        <v>0.009+0.967610537305656i</v>
      </c>
      <c r="Z2059" t="str">
        <f t="shared" si="1074"/>
        <v>-0.00840349748601518-0.00063160220745927i</v>
      </c>
      <c r="AA2059" t="str">
        <f t="shared" si="1075"/>
        <v>0.116074803995896-12.4092890282954i</v>
      </c>
      <c r="AB2059" t="str">
        <f t="shared" si="1076"/>
        <v>0.560814613362094-0.249454328139684i</v>
      </c>
      <c r="AC2059" t="str">
        <f t="shared" si="1077"/>
        <v>0.852246561782834-0.728761275962021i</v>
      </c>
      <c r="AD2059" t="str">
        <f t="shared" si="1078"/>
        <v>0.524682643766137+0.155957290726297i</v>
      </c>
      <c r="AE2059" t="str">
        <f t="shared" si="1079"/>
        <v>-0.00431066630875245-0.00164197741656244i</v>
      </c>
      <c r="AF2059" t="str">
        <f t="shared" si="1080"/>
        <v>-4.05920238497178-0.485197430486166i</v>
      </c>
      <c r="AG2059" t="str">
        <f t="shared" si="1081"/>
        <v>1.00722632194485-0.0235040658228703i</v>
      </c>
      <c r="AH2059" t="str">
        <f t="shared" si="1082"/>
        <v>0.0163695735017105+0.00907580967254257i</v>
      </c>
      <c r="AI2059">
        <f t="shared" si="1083"/>
        <v>-34.555186322774041</v>
      </c>
      <c r="AJ2059">
        <f t="shared" si="1084"/>
        <v>29.005373157417839</v>
      </c>
      <c r="AK2059"/>
      <c r="AL2059"/>
      <c r="AM2059"/>
      <c r="AN2059"/>
    </row>
    <row r="2060" spans="1:40" x14ac:dyDescent="0.35">
      <c r="A2060"/>
      <c r="B2060">
        <f t="shared" si="1050"/>
        <v>192600</v>
      </c>
      <c r="C2060" s="237" t="str">
        <f t="shared" si="1053"/>
        <v>-5.70237475031461E-07+0.0035193469416843i</v>
      </c>
      <c r="D2060" s="208" t="str">
        <f t="shared" si="1054"/>
        <v>-1.6487498915339+0.0269816598862463i</v>
      </c>
      <c r="E2060" t="str">
        <f t="shared" si="1055"/>
        <v>36500</v>
      </c>
      <c r="F2060" t="str">
        <f t="shared" si="1056"/>
        <v>0.21505376344086</v>
      </c>
      <c r="G2060" t="str">
        <f t="shared" si="1051"/>
        <v>0.21505376344086</v>
      </c>
      <c r="H2060" t="str">
        <f t="shared" si="1057"/>
        <v>2.41056848851886+0.511953797360611i</v>
      </c>
      <c r="I2060" t="str">
        <f t="shared" si="1058"/>
        <v>756.338431351743i</v>
      </c>
      <c r="J2060" t="str">
        <f t="shared" si="1052"/>
        <v>-773.323932860342+165.462645949958i</v>
      </c>
      <c r="K2060" t="str">
        <f t="shared" si="1059"/>
        <v>0.200102652410182-0.935221174841049i</v>
      </c>
      <c r="L2060" t="str">
        <f t="shared" si="1060"/>
        <v>0.0622327101961431-0.246886268490761i</v>
      </c>
      <c r="M2060" t="str">
        <f t="shared" si="1061"/>
        <v>0.262335362606325-1.18210744333181i</v>
      </c>
      <c r="N2060" t="str">
        <f t="shared" si="1062"/>
        <v>-2.40235660968699i</v>
      </c>
      <c r="O2060" t="str">
        <f t="shared" si="1063"/>
        <v>-0.738983469545043-0.673723557358039i</v>
      </c>
      <c r="P2060" t="str">
        <f t="shared" si="1064"/>
        <v>1.73898346954504+0.673723557358039i</v>
      </c>
      <c r="Q2060" t="str">
        <f t="shared" si="1065"/>
        <v>-1.73898346954504+1.72863305232895i</v>
      </c>
      <c r="R2060" t="str">
        <f t="shared" si="1066"/>
        <v>-0.309276412190535-0.694859385921847i</v>
      </c>
      <c r="S2060" t="str">
        <f t="shared" si="1067"/>
        <v>0.268243430966692i</v>
      </c>
      <c r="T2060" t="str">
        <f t="shared" si="1068"/>
        <v>0.186391465719085-0.082961365923058i</v>
      </c>
      <c r="U2060" t="str">
        <f t="shared" si="1069"/>
        <v>0.0000500000000000002-0.000737812189826693i</v>
      </c>
      <c r="V2060" t="str">
        <f t="shared" si="1070"/>
        <v>0.00002-0.00826349652605894i</v>
      </c>
      <c r="W2060" t="str">
        <f t="shared" si="1071"/>
        <v>0.00004227188987172-0.000677553419431608i</v>
      </c>
      <c r="X2060" t="str">
        <f t="shared" si="1072"/>
        <v>0.0000445568692171685-0.000677259325977911i</v>
      </c>
      <c r="Y2060" t="str">
        <f t="shared" si="1073"/>
        <v>0.009+0.968113192130231i</v>
      </c>
      <c r="Z2060" t="str">
        <f t="shared" si="1074"/>
        <v>-0.00839477121943643-0.000631162638888492i</v>
      </c>
      <c r="AA2060" t="str">
        <f t="shared" si="1075"/>
        <v>0.115954112028487-12.4028380997374i</v>
      </c>
      <c r="AB2060" t="str">
        <f t="shared" si="1076"/>
        <v>0.560695908675604-0.249561310501758i</v>
      </c>
      <c r="AC2060" t="str">
        <f t="shared" si="1077"/>
        <v>0.852082081802528-0.728271563974113i</v>
      </c>
      <c r="AD2060" t="str">
        <f t="shared" si="1078"/>
        <v>0.524908539499753+0.155753366180808i</v>
      </c>
      <c r="AE2060" t="str">
        <f t="shared" si="1079"/>
        <v>-0.00430818139461451-0.00163881653471076i</v>
      </c>
      <c r="AF2060" t="str">
        <f t="shared" si="1080"/>
        <v>-4.05931838005276-0.484972137474365i</v>
      </c>
      <c r="AG2060" t="str">
        <f t="shared" si="1081"/>
        <v>1.00721338969792-0.0235021093093171i</v>
      </c>
      <c r="AH2060" t="str">
        <f t="shared" si="1082"/>
        <v>0.0163625172886766+0.00906101902903661i</v>
      </c>
      <c r="AI2060">
        <f t="shared" si="1083"/>
        <v>-34.561379371713514</v>
      </c>
      <c r="AJ2060">
        <f t="shared" si="1084"/>
        <v>28.976228728749184</v>
      </c>
      <c r="AK2060"/>
      <c r="AL2060"/>
      <c r="AM2060"/>
      <c r="AN2060"/>
    </row>
    <row r="2061" spans="1:40" x14ac:dyDescent="0.35">
      <c r="A2061"/>
      <c r="B2061">
        <f t="shared" si="1050"/>
        <v>192700</v>
      </c>
      <c r="C2061" s="237" t="str">
        <f t="shared" si="1053"/>
        <v>-5.69645788990795E-07+0.00351752060709319i</v>
      </c>
      <c r="D2061" s="208" t="str">
        <f t="shared" si="1054"/>
        <v>-1.64874988699764+0.0269676579877145i</v>
      </c>
      <c r="E2061" t="str">
        <f t="shared" si="1055"/>
        <v>36500</v>
      </c>
      <c r="F2061" t="str">
        <f t="shared" si="1056"/>
        <v>0.21505376344086</v>
      </c>
      <c r="G2061" t="str">
        <f t="shared" si="1051"/>
        <v>0.21505376344086</v>
      </c>
      <c r="H2061" t="str">
        <f t="shared" si="1057"/>
        <v>2.4106843196391+0.511714697619387i</v>
      </c>
      <c r="I2061" t="str">
        <f t="shared" si="1058"/>
        <v>756.731130433441i</v>
      </c>
      <c r="J2061" t="str">
        <f t="shared" si="1052"/>
        <v>-774.128216299112+165.548555942663i</v>
      </c>
      <c r="K2061" t="str">
        <f t="shared" si="1059"/>
        <v>0.199903590397185-0.934777165435125i</v>
      </c>
      <c r="L2061" t="str">
        <f t="shared" si="1060"/>
        <v>0.0621719907771739-0.246773446617931i</v>
      </c>
      <c r="M2061" t="str">
        <f t="shared" si="1061"/>
        <v>0.262075581174359-1.18155061205306i</v>
      </c>
      <c r="N2061" t="str">
        <f t="shared" si="1062"/>
        <v>-2.4036039391832i</v>
      </c>
      <c r="O2061" t="str">
        <f t="shared" si="1063"/>
        <v>-0.739823249725945-0.672801277618393i</v>
      </c>
      <c r="P2061" t="str">
        <f t="shared" si="1064"/>
        <v>1.73982324972595+0.672801277618393i</v>
      </c>
      <c r="Q2061" t="str">
        <f t="shared" si="1065"/>
        <v>-1.73982324972595+1.73080266156481i</v>
      </c>
      <c r="R2061" t="str">
        <f t="shared" si="1066"/>
        <v>-0.309248377689401-0.694351677963894i</v>
      </c>
      <c r="S2061" t="str">
        <f t="shared" si="1067"/>
        <v>0.268382705852967i</v>
      </c>
      <c r="T2061" t="str">
        <f t="shared" si="1068"/>
        <v>0.186351982145498-0.0829969163849217i</v>
      </c>
      <c r="U2061" t="str">
        <f t="shared" si="1069"/>
        <v>0.0000499999999999999-0.000737429308565753i</v>
      </c>
      <c r="V2061" t="str">
        <f t="shared" si="1070"/>
        <v>0.00002-0.00825920825593642i</v>
      </c>
      <c r="W2061" t="str">
        <f t="shared" si="1071"/>
        <v>0.0000422718881138427-0.000677202034867218i</v>
      </c>
      <c r="X2061" t="str">
        <f t="shared" si="1072"/>
        <v>0.0000445544888224627-0.000676908101996999i</v>
      </c>
      <c r="Y2061" t="str">
        <f t="shared" si="1073"/>
        <v>0.009+0.968615846954805i</v>
      </c>
      <c r="Z2061" t="str">
        <f t="shared" si="1074"/>
        <v>-0.00838605854487916-0.000630723700452353i</v>
      </c>
      <c r="AA2061" t="str">
        <f t="shared" si="1075"/>
        <v>0.115833608300048-12.39639387877i</v>
      </c>
      <c r="AB2061" t="str">
        <f t="shared" si="1076"/>
        <v>0.560577135650859-0.249668252085384i</v>
      </c>
      <c r="AC2061" t="str">
        <f t="shared" si="1077"/>
        <v>0.851917902557053-0.727782209997287i</v>
      </c>
      <c r="AD2061" t="str">
        <f t="shared" si="1078"/>
        <v>0.525134220436006+0.15554913332727i</v>
      </c>
      <c r="AE2061" t="str">
        <f t="shared" si="1079"/>
        <v>-0.00430569779152149-0.00163565873743526i</v>
      </c>
      <c r="AF2061" t="str">
        <f t="shared" si="1080"/>
        <v>-4.05943420663674-0.484747039631673i</v>
      </c>
      <c r="AG2061" t="str">
        <f t="shared" si="1081"/>
        <v>1.00720045698727-0.0235001452024788i</v>
      </c>
      <c r="AH2061" t="str">
        <f t="shared" si="1082"/>
        <v>0.0163554613725508+0.00904624192832477i</v>
      </c>
      <c r="AI2061">
        <f t="shared" si="1083"/>
        <v>-34.567571420375074</v>
      </c>
      <c r="AJ2061">
        <f t="shared" si="1084"/>
        <v>28.947078591402221</v>
      </c>
      <c r="AK2061"/>
      <c r="AL2061"/>
      <c r="AM2061"/>
      <c r="AN2061"/>
    </row>
    <row r="2062" spans="1:40" x14ac:dyDescent="0.35">
      <c r="A2062"/>
      <c r="B2062">
        <f t="shared" si="1050"/>
        <v>192800</v>
      </c>
      <c r="C2062" s="237" t="str">
        <f t="shared" si="1053"/>
        <v>-5.69055023384622E-07+0.00351569616703991i</v>
      </c>
      <c r="D2062" s="208" t="str">
        <f t="shared" si="1054"/>
        <v>-1.64874988246844+0.0269536706139727i</v>
      </c>
      <c r="E2062" t="str">
        <f t="shared" si="1055"/>
        <v>36500</v>
      </c>
      <c r="F2062" t="str">
        <f t="shared" si="1056"/>
        <v>0.21505376344086</v>
      </c>
      <c r="G2062" t="str">
        <f t="shared" si="1051"/>
        <v>0.21505376344086</v>
      </c>
      <c r="H2062" t="str">
        <f t="shared" si="1057"/>
        <v>2.41079998257544+0.511475807341794i</v>
      </c>
      <c r="I2062" t="str">
        <f t="shared" si="1058"/>
        <v>757.12382951514i</v>
      </c>
      <c r="J2062" t="str">
        <f t="shared" si="1052"/>
        <v>-774.932917222146+165.634465935368i</v>
      </c>
      <c r="K2062" t="str">
        <f t="shared" si="1059"/>
        <v>0.199704821023064-0.934333555910502i</v>
      </c>
      <c r="L2062" t="str">
        <f t="shared" si="1060"/>
        <v>0.0621113583026899-0.246660719886846i</v>
      </c>
      <c r="M2062" t="str">
        <f t="shared" si="1061"/>
        <v>0.261816179325754-1.18099427579735i</v>
      </c>
      <c r="N2062" t="str">
        <f t="shared" si="1062"/>
        <v>-2.4048512686794i</v>
      </c>
      <c r="O2062" t="str">
        <f t="shared" si="1063"/>
        <v>-0.740661878867138-0.671877951113892i</v>
      </c>
      <c r="P2062" t="str">
        <f t="shared" si="1064"/>
        <v>1.74066187886714+0.671877951113892i</v>
      </c>
      <c r="Q2062" t="str">
        <f t="shared" si="1065"/>
        <v>-1.74066187886714+1.73297331756551i</v>
      </c>
      <c r="R2062" t="str">
        <f t="shared" si="1066"/>
        <v>-0.309220321740252-0.693844412060543i</v>
      </c>
      <c r="S2062" t="str">
        <f t="shared" si="1067"/>
        <v>0.268521980739243i</v>
      </c>
      <c r="T2062" t="str">
        <f t="shared" si="1068"/>
        <v>0.186312475851353-0.0830324532785185i</v>
      </c>
      <c r="U2062" t="str">
        <f t="shared" si="1069"/>
        <v>0.0000500000000000001-0.000737046824484549i</v>
      </c>
      <c r="V2062" t="str">
        <f t="shared" si="1070"/>
        <v>0.00002-0.00825492443422697i</v>
      </c>
      <c r="W2062" t="str">
        <f t="shared" si="1071"/>
        <v>0.0000422718863550536-0.000676851014926827i</v>
      </c>
      <c r="X2062" t="str">
        <f t="shared" si="1072"/>
        <v>0.000044552112127029-0.000676557242460944i</v>
      </c>
      <c r="Y2062" t="str">
        <f t="shared" si="1073"/>
        <v>0.009+0.969118501779379i</v>
      </c>
      <c r="Z2062" t="str">
        <f t="shared" si="1074"/>
        <v>-0.00837735943412494-0.000630285390809032i</v>
      </c>
      <c r="AA2062" t="str">
        <f t="shared" si="1075"/>
        <v>0.115713292419129-12.3899563549307i</v>
      </c>
      <c r="AB2062" t="str">
        <f t="shared" si="1076"/>
        <v>0.560458294278972-0.249775152853453i</v>
      </c>
      <c r="AC2062" t="str">
        <f t="shared" si="1077"/>
        <v>0.851754023523213-0.72729321357721i</v>
      </c>
      <c r="AD2062" t="str">
        <f t="shared" si="1078"/>
        <v>0.525359686162555+0.155344592365193i</v>
      </c>
      <c r="AE2062" t="str">
        <f t="shared" si="1079"/>
        <v>-0.00430321549607382-0.00163250402149911i</v>
      </c>
      <c r="AF2062" t="str">
        <f t="shared" si="1080"/>
        <v>-4.05954986504388-0.484522136727821i</v>
      </c>
      <c r="AG2062" t="str">
        <f t="shared" si="1081"/>
        <v>1.0071875238225-0.0234981734955865i</v>
      </c>
      <c r="AH2062" t="str">
        <f t="shared" si="1082"/>
        <v>0.0163484057485208+0.00903147835593755i</v>
      </c>
      <c r="AI2062">
        <f t="shared" si="1083"/>
        <v>-34.573762472174977</v>
      </c>
      <c r="AJ2062">
        <f t="shared" si="1084"/>
        <v>28.91792274846803</v>
      </c>
      <c r="AK2062"/>
      <c r="AL2062"/>
      <c r="AM2062"/>
      <c r="AN2062"/>
    </row>
    <row r="2063" spans="1:40" x14ac:dyDescent="0.35">
      <c r="A2063"/>
      <c r="B2063">
        <f t="shared" si="1050"/>
        <v>192900</v>
      </c>
      <c r="C2063" s="237" t="str">
        <f t="shared" si="1053"/>
        <v>-5.68465176304801E-07+0.00351387361857804i</v>
      </c>
      <c r="D2063" s="208" t="str">
        <f t="shared" si="1054"/>
        <v>-1.64874987794628+0.0269396977424317i</v>
      </c>
      <c r="E2063" t="str">
        <f t="shared" si="1055"/>
        <v>36500</v>
      </c>
      <c r="F2063" t="str">
        <f t="shared" si="1056"/>
        <v>0.21505376344086</v>
      </c>
      <c r="G2063" t="str">
        <f t="shared" si="1051"/>
        <v>0.21505376344086</v>
      </c>
      <c r="H2063" t="str">
        <f t="shared" si="1057"/>
        <v>2.41091547764733+0.511237126275283i</v>
      </c>
      <c r="I2063" t="str">
        <f t="shared" si="1058"/>
        <v>757.516528596839i</v>
      </c>
      <c r="J2063" t="str">
        <f t="shared" si="1052"/>
        <v>-775.738035629448+165.720375928073i</v>
      </c>
      <c r="K2063" t="str">
        <f t="shared" si="1059"/>
        <v>0.199506343723061-0.933890345762384i</v>
      </c>
      <c r="L2063" t="str">
        <f t="shared" si="1060"/>
        <v>0.0620508126105069-0.246548088190358i</v>
      </c>
      <c r="M2063" t="str">
        <f t="shared" si="1061"/>
        <v>0.261557156333568-1.18043843395274i</v>
      </c>
      <c r="N2063" t="str">
        <f t="shared" si="1062"/>
        <v>-2.4060985981756i</v>
      </c>
      <c r="O2063" t="str">
        <f t="shared" si="1063"/>
        <v>-0.741499355663863-0.670953579281067i</v>
      </c>
      <c r="P2063" t="str">
        <f t="shared" si="1064"/>
        <v>1.74149935566386+0.670953579281067i</v>
      </c>
      <c r="Q2063" t="str">
        <f t="shared" si="1065"/>
        <v>-1.74149935566386+1.73514501889453i</v>
      </c>
      <c r="R2063" t="str">
        <f t="shared" si="1066"/>
        <v>-0.309192244330492-0.693337587513296i</v>
      </c>
      <c r="S2063" t="str">
        <f t="shared" si="1067"/>
        <v>0.268661255625518i</v>
      </c>
      <c r="T2063" t="str">
        <f t="shared" si="1068"/>
        <v>0.18627294683369-0.0830679765915019i</v>
      </c>
      <c r="U2063" t="str">
        <f t="shared" si="1069"/>
        <v>0.0000499999999999999-0.000736664736965372i</v>
      </c>
      <c r="V2063" t="str">
        <f t="shared" si="1070"/>
        <v>0.00002-0.00825064505401221i</v>
      </c>
      <c r="W2063" t="str">
        <f t="shared" si="1071"/>
        <v>0.0000422718845953521-0.000676500359043359i</v>
      </c>
      <c r="X2063" t="str">
        <f t="shared" si="1072"/>
        <v>0.0000445497391231961-0.000676206746802983i</v>
      </c>
      <c r="Y2063" t="str">
        <f t="shared" si="1073"/>
        <v>0.009+0.969621156603954i</v>
      </c>
      <c r="Z2063" t="str">
        <f t="shared" si="1074"/>
        <v>-0.00836867385902838-0.000629847708620401i</v>
      </c>
      <c r="AA2063" t="str">
        <f t="shared" si="1075"/>
        <v>0.115593163995294-12.3835255177786i</v>
      </c>
      <c r="AB2063" t="str">
        <f t="shared" si="1076"/>
        <v>0.56033938455104-0.249882012768823i</v>
      </c>
      <c r="AC2063" t="str">
        <f t="shared" si="1077"/>
        <v>0.851590444179084-0.726804574260194i</v>
      </c>
      <c r="AD2063" t="str">
        <f t="shared" si="1078"/>
        <v>0.525584936267174+0.155139743494619i</v>
      </c>
      <c r="AE2063" t="str">
        <f t="shared" si="1079"/>
        <v>-0.00430073450488215-0.00162935238367306i</v>
      </c>
      <c r="AF2063" t="str">
        <f t="shared" si="1080"/>
        <v>-4.05966535559361-0.484297428532851i</v>
      </c>
      <c r="AG2063" t="str">
        <f t="shared" si="1081"/>
        <v>1.00717459021319-0.0234961941818897i</v>
      </c>
      <c r="AH2063" t="str">
        <f t="shared" si="1082"/>
        <v>0.0163413504117926+0.0090167282974403i</v>
      </c>
      <c r="AI2063">
        <f t="shared" si="1083"/>
        <v>-34.579952530526178</v>
      </c>
      <c r="AJ2063">
        <f t="shared" si="1084"/>
        <v>28.888761203030079</v>
      </c>
      <c r="AK2063"/>
      <c r="AL2063"/>
      <c r="AM2063"/>
      <c r="AN2063"/>
    </row>
    <row r="2064" spans="1:40" x14ac:dyDescent="0.35">
      <c r="A2064"/>
      <c r="B2064">
        <f t="shared" si="1050"/>
        <v>193000</v>
      </c>
      <c r="C2064" s="237" t="str">
        <f t="shared" si="1053"/>
        <v>-5.67876245848145E-07+0.00351205295876727i</v>
      </c>
      <c r="D2064" s="208" t="str">
        <f t="shared" si="1054"/>
        <v>-1.64874987343115+0.0269257393505491i</v>
      </c>
      <c r="E2064" t="str">
        <f t="shared" si="1055"/>
        <v>36500</v>
      </c>
      <c r="F2064" t="str">
        <f t="shared" si="1056"/>
        <v>0.21505376344086</v>
      </c>
      <c r="G2064" t="str">
        <f t="shared" si="1051"/>
        <v>0.21505376344086</v>
      </c>
      <c r="H2064" t="str">
        <f t="shared" si="1057"/>
        <v>2.41103080517346+0.510998654167655i</v>
      </c>
      <c r="I2064" t="str">
        <f t="shared" si="1058"/>
        <v>757.909227678538i</v>
      </c>
      <c r="J2064" t="str">
        <f t="shared" si="1052"/>
        <v>-776.543571521016+165.806285920779i</v>
      </c>
      <c r="K2064" t="str">
        <f t="shared" si="1059"/>
        <v>0.19930815793376-0.933447534486752i</v>
      </c>
      <c r="L2064" t="str">
        <f t="shared" si="1060"/>
        <v>0.0619903535388102-0.24643555142145i</v>
      </c>
      <c r="M2064" t="str">
        <f t="shared" si="1061"/>
        <v>0.26129851147257-1.1798830859082i</v>
      </c>
      <c r="N2064" t="str">
        <f t="shared" si="1062"/>
        <v>-2.4073459276718i</v>
      </c>
      <c r="O2064" t="str">
        <f t="shared" si="1063"/>
        <v>-0.74233567881315-0.670028163558085i</v>
      </c>
      <c r="P2064" t="str">
        <f t="shared" si="1064"/>
        <v>1.74233567881315+0.670028163558085i</v>
      </c>
      <c r="Q2064" t="str">
        <f t="shared" si="1065"/>
        <v>-1.74233567881315+1.73731776411371i</v>
      </c>
      <c r="R2064" t="str">
        <f t="shared" si="1066"/>
        <v>-0.309164145447509-0.692831203625104i</v>
      </c>
      <c r="S2064" t="str">
        <f t="shared" si="1067"/>
        <v>0.268800530511793i</v>
      </c>
      <c r="T2064" t="str">
        <f t="shared" si="1068"/>
        <v>0.186233395089552-0.0831034863115155i</v>
      </c>
      <c r="U2064" t="str">
        <f t="shared" si="1069"/>
        <v>0.00005-0.000736283045391817i</v>
      </c>
      <c r="V2064" t="str">
        <f t="shared" si="1070"/>
        <v>0.00002-0.00824637010838836i</v>
      </c>
      <c r="W2064" t="str">
        <f t="shared" si="1071"/>
        <v>0.0000422718828347384-0.000676150066650931i</v>
      </c>
      <c r="X2064" t="str">
        <f t="shared" si="1072"/>
        <v>0.0000445473698033134-0.000675856614457524i</v>
      </c>
      <c r="Y2064" t="str">
        <f t="shared" si="1073"/>
        <v>0.009+0.970123811428528i</v>
      </c>
      <c r="Z2064" t="str">
        <f t="shared" si="1074"/>
        <v>-0.00836000179151711-0.000629410652552054i</v>
      </c>
      <c r="AA2064" t="str">
        <f t="shared" si="1075"/>
        <v>0.115473222639125-12.3771013568946i</v>
      </c>
      <c r="AB2064" t="str">
        <f t="shared" si="1076"/>
        <v>0.560220406458166-0.249988831794324i</v>
      </c>
      <c r="AC2064" t="str">
        <f t="shared" si="1077"/>
        <v>0.851427164004004-0.72631629159323i</v>
      </c>
      <c r="AD2064" t="str">
        <f t="shared" si="1078"/>
        <v>0.525809970337757+0.154934586916141i</v>
      </c>
      <c r="AE2064" t="str">
        <f t="shared" si="1079"/>
        <v>-0.00429825481456744-0.00162620382073557i</v>
      </c>
      <c r="AF2064" t="str">
        <f t="shared" si="1080"/>
        <v>-4.05978067860461-0.484072914817106i</v>
      </c>
      <c r="AG2064" t="str">
        <f t="shared" si="1081"/>
        <v>1.00716165616895-0.0234942072546578i</v>
      </c>
      <c r="AH2064" t="str">
        <f t="shared" si="1082"/>
        <v>0.0163342953575894+0.00900199173843319i</v>
      </c>
      <c r="AI2064">
        <f t="shared" si="1083"/>
        <v>-34.586141598838772</v>
      </c>
      <c r="AJ2064">
        <f t="shared" si="1084"/>
        <v>28.859593958166009</v>
      </c>
      <c r="AK2064"/>
      <c r="AL2064"/>
      <c r="AM2064"/>
      <c r="AN2064"/>
    </row>
    <row r="2065" spans="1:40" x14ac:dyDescent="0.35">
      <c r="A2065"/>
      <c r="B2065">
        <f t="shared" si="1050"/>
        <v>193100</v>
      </c>
      <c r="C2065" s="237" t="str">
        <f t="shared" si="1053"/>
        <v>-5.67288230116383E-07+0.00351023418467338i</v>
      </c>
      <c r="D2065" s="208" t="str">
        <f t="shared" si="1054"/>
        <v>-1.64874986892302+0.0269117954158293i</v>
      </c>
      <c r="E2065" t="str">
        <f t="shared" si="1055"/>
        <v>36500</v>
      </c>
      <c r="F2065" t="str">
        <f t="shared" si="1056"/>
        <v>0.21505376344086</v>
      </c>
      <c r="G2065" t="str">
        <f t="shared" si="1051"/>
        <v>0.21505376344086</v>
      </c>
      <c r="H2065" t="str">
        <f t="shared" si="1057"/>
        <v>2.41114596547175+0.510760390767065i</v>
      </c>
      <c r="I2065" t="str">
        <f t="shared" si="1058"/>
        <v>758.301926760236i</v>
      </c>
      <c r="J2065" t="str">
        <f t="shared" si="1052"/>
        <v>-777.349524896849+165.892195913483i</v>
      </c>
      <c r="K2065" t="str">
        <f t="shared" si="1059"/>
        <v>0.199110263093078-0.933005121580353i</v>
      </c>
      <c r="L2065" t="str">
        <f t="shared" si="1060"/>
        <v>0.061929980926153-0.246323109473233i</v>
      </c>
      <c r="M2065" t="str">
        <f t="shared" si="1061"/>
        <v>0.261040244019231-1.17932823105359i</v>
      </c>
      <c r="N2065" t="str">
        <f t="shared" si="1062"/>
        <v>-2.40859325716801i</v>
      </c>
      <c r="O2065" t="str">
        <f t="shared" si="1063"/>
        <v>-0.743170847013825-0.669101705384729i</v>
      </c>
      <c r="P2065" t="str">
        <f t="shared" si="1064"/>
        <v>1.74317084701382+0.669101705384729i</v>
      </c>
      <c r="Q2065" t="str">
        <f t="shared" si="1065"/>
        <v>-1.74317084701382+1.73949155178328i</v>
      </c>
      <c r="R2065" t="str">
        <f t="shared" si="1066"/>
        <v>-0.309136025078672-0.692325259700362i</v>
      </c>
      <c r="S2065" t="str">
        <f t="shared" si="1067"/>
        <v>0.268939805398069i</v>
      </c>
      <c r="T2065" t="str">
        <f t="shared" si="1068"/>
        <v>0.186193820615983-0.0831389824261906i</v>
      </c>
      <c r="U2065" t="str">
        <f t="shared" si="1069"/>
        <v>0.0000500000000000001-0.000735901749148737i</v>
      </c>
      <c r="V2065" t="str">
        <f t="shared" si="1070"/>
        <v>0.00002-0.00824209959046582i</v>
      </c>
      <c r="W2065" t="str">
        <f t="shared" si="1071"/>
        <v>0.0000422718810732124-0.00067580013718482i</v>
      </c>
      <c r="X2065" t="str">
        <f t="shared" si="1072"/>
        <v>0.0000445450041597501-0.00067550684486016i</v>
      </c>
      <c r="Y2065" t="str">
        <f t="shared" si="1073"/>
        <v>0.009+0.970626466253103i</v>
      </c>
      <c r="Z2065" t="str">
        <f t="shared" si="1074"/>
        <v>-0.00835134320359157-0.000628974221273279i</v>
      </c>
      <c r="AA2065" t="str">
        <f t="shared" si="1075"/>
        <v>0.115353467962213-12.3706838618811i</v>
      </c>
      <c r="AB2065" t="str">
        <f t="shared" si="1076"/>
        <v>0.560101359991459-0.250095609892749i</v>
      </c>
      <c r="AC2065" t="str">
        <f t="shared" si="1077"/>
        <v>0.851264182478589-0.725828365123979i</v>
      </c>
      <c r="AD2065" t="str">
        <f t="shared" si="1078"/>
        <v>0.526034787962315+0.154729122830902i</v>
      </c>
      <c r="AE2065" t="str">
        <f t="shared" si="1079"/>
        <v>-0.00429577642176095-0.00162305832947279i</v>
      </c>
      <c r="AF2065" t="str">
        <f t="shared" si="1080"/>
        <v>-4.05989583439477-0.483848595351236i</v>
      </c>
      <c r="AG2065" t="str">
        <f t="shared" si="1081"/>
        <v>1.00714872169938-0.023492212707179i</v>
      </c>
      <c r="AH2065" t="str">
        <f t="shared" si="1082"/>
        <v>0.0163272405811523+0.00898726866455159i</v>
      </c>
      <c r="AI2065">
        <f t="shared" si="1083"/>
        <v>-34.592329680519605</v>
      </c>
      <c r="AJ2065">
        <f t="shared" si="1084"/>
        <v>28.830421016947813</v>
      </c>
      <c r="AK2065"/>
      <c r="AL2065"/>
      <c r="AM2065"/>
      <c r="AN2065"/>
    </row>
    <row r="2066" spans="1:40" x14ac:dyDescent="0.35">
      <c r="A2066"/>
      <c r="B2066">
        <f t="shared" si="1050"/>
        <v>193200</v>
      </c>
      <c r="C2066" s="237" t="str">
        <f t="shared" si="1053"/>
        <v>-5.66701127216183E-07+0.00350841729336828i</v>
      </c>
      <c r="D2066" s="208" t="str">
        <f t="shared" si="1054"/>
        <v>-1.6487498644219+0.0268978659158235i</v>
      </c>
      <c r="E2066" t="str">
        <f t="shared" si="1055"/>
        <v>36500</v>
      </c>
      <c r="F2066" t="str">
        <f t="shared" si="1056"/>
        <v>0.21505376344086</v>
      </c>
      <c r="G2066" t="str">
        <f t="shared" si="1051"/>
        <v>0.21505376344086</v>
      </c>
      <c r="H2066" t="str">
        <f t="shared" si="1057"/>
        <v>2.41126095885947+0.510522335822024i</v>
      </c>
      <c r="I2066" t="str">
        <f t="shared" si="1058"/>
        <v>758.694625841935i</v>
      </c>
      <c r="J2066" t="str">
        <f t="shared" si="1052"/>
        <v>-778.155895756949+165.978105906188i</v>
      </c>
      <c r="K2066" t="str">
        <f t="shared" si="1059"/>
        <v>0.19891265864027-0.932563106540697i</v>
      </c>
      <c r="L2066" t="str">
        <f t="shared" si="1060"/>
        <v>0.0618696946114541-0.246210762238948i</v>
      </c>
      <c r="M2066" t="str">
        <f t="shared" si="1061"/>
        <v>0.260782353251724-1.17877386877964i</v>
      </c>
      <c r="N2066" t="str">
        <f t="shared" si="1062"/>
        <v>-2.40984058666421i</v>
      </c>
      <c r="O2066" t="str">
        <f t="shared" si="1063"/>
        <v>-0.744004858966497-0.668174206202426i</v>
      </c>
      <c r="P2066" t="str">
        <f t="shared" si="1064"/>
        <v>1.7440048589665+0.668174206202426i</v>
      </c>
      <c r="Q2066" t="str">
        <f t="shared" si="1065"/>
        <v>-1.7440048589665+1.74166638046178i</v>
      </c>
      <c r="R2066" t="str">
        <f t="shared" si="1066"/>
        <v>-0.309107883211358-0.69181975504492i</v>
      </c>
      <c r="S2066" t="str">
        <f t="shared" si="1067"/>
        <v>0.269079080284346i</v>
      </c>
      <c r="T2066" t="str">
        <f t="shared" si="1068"/>
        <v>0.186154223410029-0.0831744649231533i</v>
      </c>
      <c r="U2066" t="str">
        <f t="shared" si="1069"/>
        <v>0.0000499999999999999-0.00073552084762226i</v>
      </c>
      <c r="V2066" t="str">
        <f t="shared" si="1070"/>
        <v>0.00002-0.0082378334933693i</v>
      </c>
      <c r="W2066" t="str">
        <f t="shared" si="1071"/>
        <v>0.0000422718793107741-0.00067545057008147i</v>
      </c>
      <c r="X2066" t="str">
        <f t="shared" si="1072"/>
        <v>0.0000445426421848947-0.000675157437447628i</v>
      </c>
      <c r="Y2066" t="str">
        <f t="shared" si="1073"/>
        <v>0.009+0.971129121077677i</v>
      </c>
      <c r="Z2066" t="str">
        <f t="shared" si="1074"/>
        <v>-0.00834269806732453-0.000628538413457041i</v>
      </c>
      <c r="AA2066" t="str">
        <f t="shared" si="1075"/>
        <v>0.115233899577157-12.3642730223623i</v>
      </c>
      <c r="AB2066" t="str">
        <f t="shared" si="1076"/>
        <v>0.559982245142034-0.250202347026876i</v>
      </c>
      <c r="AC2066" t="str">
        <f t="shared" si="1077"/>
        <v>0.851101499084707-0.725340794400757i</v>
      </c>
      <c r="AD2066" t="str">
        <f t="shared" si="1078"/>
        <v>0.526259388729+0.154523351440584i</v>
      </c>
      <c r="AE2066" t="str">
        <f t="shared" si="1079"/>
        <v>-0.00429329932310429-0.00161991590667847i</v>
      </c>
      <c r="AF2066" t="str">
        <f t="shared" si="1080"/>
        <v>-4.06001082328137-0.483624469906201i</v>
      </c>
      <c r="AG2066" t="str">
        <f t="shared" si="1081"/>
        <v>1.00713578681408-0.0234902105327619i</v>
      </c>
      <c r="AH2066" t="str">
        <f t="shared" si="1082"/>
        <v>0.0163201860777416+0.00897255906146585i</v>
      </c>
      <c r="AI2066">
        <f t="shared" si="1083"/>
        <v>-34.598516778971742</v>
      </c>
      <c r="AJ2066">
        <f t="shared" si="1084"/>
        <v>28.801242382439526</v>
      </c>
      <c r="AK2066"/>
      <c r="AL2066"/>
      <c r="AM2066"/>
      <c r="AN2066"/>
    </row>
    <row r="2067" spans="1:40" x14ac:dyDescent="0.35">
      <c r="A2067"/>
      <c r="B2067">
        <f t="shared" si="1050"/>
        <v>193300</v>
      </c>
      <c r="C2067" s="237" t="str">
        <f t="shared" si="1053"/>
        <v>-5.66114935259082E-07+0.00350660228192988i</v>
      </c>
      <c r="D2067" s="208" t="str">
        <f t="shared" si="1054"/>
        <v>-1.64874985992776+0.0268839508281291i</v>
      </c>
      <c r="E2067" t="str">
        <f t="shared" si="1055"/>
        <v>36500</v>
      </c>
      <c r="F2067" t="str">
        <f t="shared" si="1056"/>
        <v>0.21505376344086</v>
      </c>
      <c r="G2067" t="str">
        <f t="shared" si="1051"/>
        <v>0.21505376344086</v>
      </c>
      <c r="H2067" t="str">
        <f t="shared" si="1057"/>
        <v>2.41137578565306+0.510284489081392i</v>
      </c>
      <c r="I2067" t="str">
        <f t="shared" si="1058"/>
        <v>759.087324923634i</v>
      </c>
      <c r="J2067" t="str">
        <f t="shared" si="1052"/>
        <v>-778.962684101315+166.064015898894i</v>
      </c>
      <c r="K2067" t="str">
        <f t="shared" si="1059"/>
        <v>0.198715344015916-0.932121488866061i</v>
      </c>
      <c r="L2067" t="str">
        <f t="shared" si="1060"/>
        <v>0.0618094944339993-0.246098509611963i</v>
      </c>
      <c r="M2067" t="str">
        <f t="shared" si="1061"/>
        <v>0.260524838449915-1.17821999847802i</v>
      </c>
      <c r="N2067" t="str">
        <f t="shared" si="1062"/>
        <v>-2.41108791616041i</v>
      </c>
      <c r="O2067" t="str">
        <f t="shared" si="1063"/>
        <v>-0.744837713373591-0.6672456674542i</v>
      </c>
      <c r="P2067" t="str">
        <f t="shared" si="1064"/>
        <v>1.74483771337359+0.6672456674542i</v>
      </c>
      <c r="Q2067" t="str">
        <f t="shared" si="1065"/>
        <v>-1.74483771337359+1.74384224870621i</v>
      </c>
      <c r="R2067" t="str">
        <f t="shared" si="1066"/>
        <v>-0.309079719832906-0.691314688966051i</v>
      </c>
      <c r="S2067" t="str">
        <f t="shared" si="1067"/>
        <v>0.269218355170621i</v>
      </c>
      <c r="T2067" t="str">
        <f t="shared" si="1068"/>
        <v>0.18611460346873-0.0832099337900113i</v>
      </c>
      <c r="U2067" t="str">
        <f t="shared" si="1069"/>
        <v>0.0000500000000000001-0.000735140340199798i</v>
      </c>
      <c r="V2067" t="str">
        <f t="shared" si="1070"/>
        <v>0.00002-0.00823357181023776i</v>
      </c>
      <c r="W2067" t="str">
        <f t="shared" si="1071"/>
        <v>0.0000422718775474239-0.000675101364778506i</v>
      </c>
      <c r="X2067" t="str">
        <f t="shared" si="1072"/>
        <v>0.0000445402838711564-0.000674808391657861i</v>
      </c>
      <c r="Y2067" t="str">
        <f t="shared" si="1073"/>
        <v>0.009+0.971631775902251i</v>
      </c>
      <c r="Z2067" t="str">
        <f t="shared" si="1074"/>
        <v>-0.00833406635486136-0.000628103227779991i</v>
      </c>
      <c r="AA2067" t="str">
        <f t="shared" si="1075"/>
        <v>0.115114517097562-12.3578688279838i</v>
      </c>
      <c r="AB2067" t="str">
        <f t="shared" si="1076"/>
        <v>0.559863061900984-0.250309043159427i</v>
      </c>
      <c r="AC2067" t="str">
        <f t="shared" si="1077"/>
        <v>0.850939113305494-0.724853578972539i</v>
      </c>
      <c r="AD2067" t="str">
        <f t="shared" si="1078"/>
        <v>0.526483772226055+0.154317272947411i</v>
      </c>
      <c r="AE2067" t="str">
        <f t="shared" si="1079"/>
        <v>-0.00429082351524918-0.00161677654915394i</v>
      </c>
      <c r="AF2067" t="str">
        <f t="shared" si="1080"/>
        <v>-4.06012564558082-0.483400538253263i</v>
      </c>
      <c r="AG2067" t="str">
        <f t="shared" si="1081"/>
        <v>1.00712285152268-0.0234882007247331i</v>
      </c>
      <c r="AH2067" t="str">
        <f t="shared" si="1082"/>
        <v>0.0163131318426339+0.00895786291488039i</v>
      </c>
      <c r="AI2067">
        <f t="shared" si="1083"/>
        <v>-34.60470289759585</v>
      </c>
      <c r="AJ2067">
        <f t="shared" si="1084"/>
        <v>28.772058057699272</v>
      </c>
      <c r="AK2067"/>
      <c r="AL2067"/>
      <c r="AM2067"/>
      <c r="AN2067"/>
    </row>
    <row r="2068" spans="1:40" x14ac:dyDescent="0.35">
      <c r="A2068"/>
      <c r="B2068">
        <f t="shared" si="1050"/>
        <v>193400</v>
      </c>
      <c r="C2068" s="237" t="str">
        <f t="shared" si="1053"/>
        <v>-5.65529652361508E-07+0.00350478914744215i</v>
      </c>
      <c r="D2068" s="208" t="str">
        <f t="shared" si="1054"/>
        <v>-1.64874985544059+0.0268700501303898i</v>
      </c>
      <c r="E2068" t="str">
        <f t="shared" si="1055"/>
        <v>36500</v>
      </c>
      <c r="F2068" t="str">
        <f t="shared" si="1056"/>
        <v>0.21505376344086</v>
      </c>
      <c r="G2068" t="str">
        <f t="shared" si="1051"/>
        <v>0.21505376344086</v>
      </c>
      <c r="H2068" t="str">
        <f t="shared" si="1057"/>
        <v>2.41149044616827+0.51004685029438i</v>
      </c>
      <c r="I2068" t="str">
        <f t="shared" si="1058"/>
        <v>759.480024005333i</v>
      </c>
      <c r="J2068" t="str">
        <f t="shared" si="1052"/>
        <v>-779.769889929947+166.149925891599i</v>
      </c>
      <c r="K2068" t="str">
        <f t="shared" si="1059"/>
        <v>0.198518318661921-0.931680268055486i</v>
      </c>
      <c r="L2068" t="str">
        <f t="shared" si="1060"/>
        <v>0.061749380233438-0.245986351485777i</v>
      </c>
      <c r="M2068" t="str">
        <f t="shared" si="1061"/>
        <v>0.260267698895359-1.17766661954126i</v>
      </c>
      <c r="N2068" t="str">
        <f t="shared" si="1062"/>
        <v>-2.41233524565662i</v>
      </c>
      <c r="O2068" t="str">
        <f t="shared" si="1063"/>
        <v>-0.745669408939332-0.666316090584692i</v>
      </c>
      <c r="P2068" t="str">
        <f t="shared" si="1064"/>
        <v>1.74566940893933+0.666316090584692i</v>
      </c>
      <c r="Q2068" t="str">
        <f t="shared" si="1065"/>
        <v>-1.74566940893933+1.74601915507193i</v>
      </c>
      <c r="R2068" t="str">
        <f t="shared" si="1066"/>
        <v>-0.309051534930663-0.690810060772465i</v>
      </c>
      <c r="S2068" t="str">
        <f t="shared" si="1067"/>
        <v>0.269357630056897i</v>
      </c>
      <c r="T2068" t="str">
        <f t="shared" si="1068"/>
        <v>0.186074960789132-0.0832453890143697i</v>
      </c>
      <c r="U2068" t="str">
        <f t="shared" si="1069"/>
        <v>0.0000499999999999999-0.000734760226270012i</v>
      </c>
      <c r="V2068" t="str">
        <f t="shared" si="1070"/>
        <v>0.00002-0.00822931453422418i</v>
      </c>
      <c r="W2068" t="str">
        <f t="shared" si="1071"/>
        <v>0.000042271875783161-0.000674752520714701i</v>
      </c>
      <c r="X2068" t="str">
        <f t="shared" si="1072"/>
        <v>0.0000445379292109622-0.000674459706929928i</v>
      </c>
      <c r="Y2068" t="str">
        <f t="shared" si="1073"/>
        <v>0.009+0.972134430726826i</v>
      </c>
      <c r="Z2068" t="str">
        <f t="shared" si="1074"/>
        <v>-0.0083254480384192-0.000627668662922412i</v>
      </c>
      <c r="AA2068" t="str">
        <f t="shared" si="1075"/>
        <v>0.114995320138034-12.3514712684128i</v>
      </c>
      <c r="AB2068" t="str">
        <f t="shared" si="1076"/>
        <v>0.559743810259426-0.250415698253115i</v>
      </c>
      <c r="AC2068" t="str">
        <f t="shared" si="1077"/>
        <v>0.850777024625331-0.724366718388975i</v>
      </c>
      <c r="AD2068" t="str">
        <f t="shared" si="1078"/>
        <v>0.526707938041871+0.154110887554161i</v>
      </c>
      <c r="AE2068" t="str">
        <f t="shared" si="1079"/>
        <v>-0.00428834899485762-0.0016136402537082i</v>
      </c>
      <c r="AF2068" t="str">
        <f t="shared" si="1080"/>
        <v>-4.06024030160886-0.48317680016399i</v>
      </c>
      <c r="AG2068" t="str">
        <f t="shared" si="1081"/>
        <v>1.00710991583478-0.0234861832764394i</v>
      </c>
      <c r="AH2068" t="str">
        <f t="shared" si="1082"/>
        <v>0.0163060778711243+0.00894318021053509i</v>
      </c>
      <c r="AI2068">
        <f t="shared" si="1083"/>
        <v>-34.610888039788932</v>
      </c>
      <c r="AJ2068">
        <f t="shared" si="1084"/>
        <v>28.742868045779961</v>
      </c>
      <c r="AK2068"/>
      <c r="AL2068"/>
      <c r="AM2068"/>
      <c r="AN2068"/>
    </row>
    <row r="2069" spans="1:40" x14ac:dyDescent="0.35">
      <c r="A2069"/>
      <c r="B2069">
        <f t="shared" si="1050"/>
        <v>193500</v>
      </c>
      <c r="C2069" s="237" t="str">
        <f t="shared" si="1053"/>
        <v>-5.64945276644743E-07+0.00350297788699506i</v>
      </c>
      <c r="D2069" s="208" t="str">
        <f t="shared" si="1054"/>
        <v>-1.64874985096038+0.0268561638002955i</v>
      </c>
      <c r="E2069" t="str">
        <f t="shared" si="1055"/>
        <v>36500</v>
      </c>
      <c r="F2069" t="str">
        <f t="shared" si="1056"/>
        <v>0.21505376344086</v>
      </c>
      <c r="G2069" t="str">
        <f t="shared" si="1051"/>
        <v>0.21505376344086</v>
      </c>
      <c r="H2069" t="str">
        <f t="shared" si="1057"/>
        <v>2.41160494072011+0.509809419210553i</v>
      </c>
      <c r="I2069" t="str">
        <f t="shared" si="1058"/>
        <v>759.872723087031i</v>
      </c>
      <c r="J2069" t="str">
        <f t="shared" si="1052"/>
        <v>-780.577513242845+166.235835884303i</v>
      </c>
      <c r="K2069" t="str">
        <f t="shared" si="1059"/>
        <v>0.198321582021511-0.931239443608775i</v>
      </c>
      <c r="L2069" t="str">
        <f t="shared" si="1060"/>
        <v>0.0616893518497844-0.245874287754018i</v>
      </c>
      <c r="M2069" t="str">
        <f t="shared" si="1061"/>
        <v>0.260010933871295-1.17711373136279i</v>
      </c>
      <c r="N2069" t="str">
        <f t="shared" si="1062"/>
        <v>-2.41358257515282i</v>
      </c>
      <c r="O2069" t="str">
        <f t="shared" si="1063"/>
        <v>-0.74649994436973-0.665385477040181i</v>
      </c>
      <c r="P2069" t="str">
        <f t="shared" si="1064"/>
        <v>1.74649994436973+0.665385477040181i</v>
      </c>
      <c r="Q2069" t="str">
        <f t="shared" si="1065"/>
        <v>-1.74649994436973+1.74819709811264i</v>
      </c>
      <c r="R2069" t="str">
        <f t="shared" si="1066"/>
        <v>-0.309023328491959-0.690305869774312i</v>
      </c>
      <c r="S2069" t="str">
        <f t="shared" si="1067"/>
        <v>0.269496904943172i</v>
      </c>
      <c r="T2069" t="str">
        <f t="shared" si="1068"/>
        <v>0.186035295368281-0.0832808305838201i</v>
      </c>
      <c r="U2069" t="str">
        <f t="shared" si="1069"/>
        <v>0.00005-0.000734380505222847i</v>
      </c>
      <c r="V2069" t="str">
        <f t="shared" si="1070"/>
        <v>0.00002-0.00822506165849588i</v>
      </c>
      <c r="W2069" t="str">
        <f t="shared" si="1071"/>
        <v>0.0000422718740179861-0.000674404037329999i</v>
      </c>
      <c r="X2069" t="str">
        <f t="shared" si="1072"/>
        <v>0.0000445355781967605-0.000674111382704078i</v>
      </c>
      <c r="Y2069" t="str">
        <f t="shared" si="1073"/>
        <v>0.009+0.9726370855514i</v>
      </c>
      <c r="Z2069" t="str">
        <f t="shared" si="1074"/>
        <v>-0.00831684309028729-0.000627234717568261i</v>
      </c>
      <c r="AA2069" t="str">
        <f t="shared" si="1075"/>
        <v>0.114876308314179-12.3450803333377i</v>
      </c>
      <c r="AB2069" t="str">
        <f t="shared" si="1076"/>
        <v>0.559624490208471-0.250522312270614i</v>
      </c>
      <c r="AC2069" t="str">
        <f t="shared" si="1077"/>
        <v>0.850615232529855-0.723880212200371i</v>
      </c>
      <c r="AD2069" t="str">
        <f t="shared" si="1078"/>
        <v>0.526931885764954+0.153904195464155i</v>
      </c>
      <c r="AE2069" t="str">
        <f t="shared" si="1079"/>
        <v>-0.00428587575860179-0.00161050701715778i</v>
      </c>
      <c r="AF2069" t="str">
        <f t="shared" si="1080"/>
        <v>-4.06035479168049-0.482953255410258i</v>
      </c>
      <c r="AG2069" t="str">
        <f t="shared" si="1081"/>
        <v>1.00709697976001-0.0234841581812465i</v>
      </c>
      <c r="AH2069" t="str">
        <f t="shared" si="1082"/>
        <v>0.0162990241585258+0.00892851093420399i</v>
      </c>
      <c r="AI2069">
        <f t="shared" si="1083"/>
        <v>-34.617072208944862</v>
      </c>
      <c r="AJ2069">
        <f t="shared" si="1084"/>
        <v>28.713672349726842</v>
      </c>
      <c r="AK2069"/>
      <c r="AL2069"/>
      <c r="AM2069"/>
      <c r="AN2069"/>
    </row>
    <row r="2070" spans="1:40" x14ac:dyDescent="0.35">
      <c r="A2070"/>
      <c r="B2070">
        <f t="shared" si="1050"/>
        <v>193600</v>
      </c>
      <c r="C2070" s="237" t="str">
        <f t="shared" si="1053"/>
        <v>-5.64361806234951E-07+0.00350116849768468i</v>
      </c>
      <c r="D2070" s="208" t="str">
        <f t="shared" si="1054"/>
        <v>-1.64874984648711+0.0268422918155826i</v>
      </c>
      <c r="E2070" t="str">
        <f t="shared" si="1055"/>
        <v>36500</v>
      </c>
      <c r="F2070" t="str">
        <f t="shared" si="1056"/>
        <v>0.21505376344086</v>
      </c>
      <c r="G2070" t="str">
        <f t="shared" si="1051"/>
        <v>0.21505376344086</v>
      </c>
      <c r="H2070" t="str">
        <f t="shared" si="1057"/>
        <v>2.41171926962286+0.509572195579821i</v>
      </c>
      <c r="I2070" t="str">
        <f t="shared" si="1058"/>
        <v>760.26542216873i</v>
      </c>
      <c r="J2070" t="str">
        <f t="shared" si="1052"/>
        <v>-781.38555404001+166.321745877009i</v>
      </c>
      <c r="K2070" t="str">
        <f t="shared" si="1059"/>
        <v>0.198125133539235-0.930799015026489i</v>
      </c>
      <c r="L2070" t="str">
        <f t="shared" si="1060"/>
        <v>0.0616294091234155-0.245762318310443i</v>
      </c>
      <c r="M2070" t="str">
        <f t="shared" si="1061"/>
        <v>0.259754542662651-1.17656133333693i</v>
      </c>
      <c r="N2070" t="str">
        <f t="shared" si="1062"/>
        <v>-2.41482990464902i</v>
      </c>
      <c r="O2070" t="str">
        <f t="shared" si="1063"/>
        <v>-0.747329318372619-0.664453828268538i</v>
      </c>
      <c r="P2070" t="str">
        <f t="shared" si="1064"/>
        <v>1.74732931837262+0.664453828268538i</v>
      </c>
      <c r="Q2070" t="str">
        <f t="shared" si="1065"/>
        <v>-1.74732931837262+1.75037607638048i</v>
      </c>
      <c r="R2070" t="str">
        <f t="shared" si="1066"/>
        <v>-0.308995100504111-0.68980211528316i</v>
      </c>
      <c r="S2070" t="str">
        <f t="shared" si="1067"/>
        <v>0.269636179829448i</v>
      </c>
      <c r="T2070" t="str">
        <f t="shared" si="1068"/>
        <v>0.185995607203224-0.0833162584859448i</v>
      </c>
      <c r="U2070" t="str">
        <f t="shared" si="1069"/>
        <v>0.0000500000000000001-0.00073400117644949i</v>
      </c>
      <c r="V2070" t="str">
        <f t="shared" si="1070"/>
        <v>0.00002-0.00822081317623425i</v>
      </c>
      <c r="W2070" t="str">
        <f t="shared" si="1071"/>
        <v>0.000042271872251899-0.000674055914065494i</v>
      </c>
      <c r="X2070" t="str">
        <f t="shared" si="1072"/>
        <v>0.0000445332308210185-0.0006737634184217i</v>
      </c>
      <c r="Y2070" t="str">
        <f t="shared" si="1073"/>
        <v>0.009+0.973139740375974i</v>
      </c>
      <c r="Z2070" t="str">
        <f t="shared" si="1074"/>
        <v>-0.00830825148282635-0.000626801390405116i</v>
      </c>
      <c r="AA2070" t="str">
        <f t="shared" si="1075"/>
        <v>0.114757481242597-12.3386960124685i</v>
      </c>
      <c r="AB2070" t="str">
        <f t="shared" si="1076"/>
        <v>0.559505101739238-0.25062888517457i</v>
      </c>
      <c r="AC2070" t="str">
        <f t="shared" si="1077"/>
        <v>0.850453736505955-0.723394059957703i</v>
      </c>
      <c r="AD2070" t="str">
        <f t="shared" si="1078"/>
        <v>0.527155614983937+0.153697196881261i</v>
      </c>
      <c r="AE2070" t="str">
        <f t="shared" si="1079"/>
        <v>-0.00428340380316399-0.00160737683632679i</v>
      </c>
      <c r="AF2070" t="str">
        <f t="shared" si="1080"/>
        <v>-4.06046911610997-0.482729903764238i</v>
      </c>
      <c r="AG2070" t="str">
        <f t="shared" si="1081"/>
        <v>1.007084043308-0.0234821254325396i</v>
      </c>
      <c r="AH2070" t="str">
        <f t="shared" si="1082"/>
        <v>0.0162919707001688+0.00891385507169571i</v>
      </c>
      <c r="AI2070">
        <f t="shared" si="1083"/>
        <v>-34.623255408454419</v>
      </c>
      <c r="AJ2070">
        <f t="shared" si="1084"/>
        <v>28.6844709725796</v>
      </c>
      <c r="AK2070"/>
      <c r="AL2070"/>
      <c r="AM2070"/>
      <c r="AN2070"/>
    </row>
    <row r="2071" spans="1:40" x14ac:dyDescent="0.35">
      <c r="A2071"/>
      <c r="B2071">
        <f t="shared" si="1050"/>
        <v>193700</v>
      </c>
      <c r="C2071" s="237" t="str">
        <f t="shared" si="1053"/>
        <v>-5.63779239263101E-07+0.00349936097661299i</v>
      </c>
      <c r="D2071" s="208" t="str">
        <f t="shared" si="1054"/>
        <v>-1.64874984202076+0.0268284341540329i</v>
      </c>
      <c r="E2071" t="str">
        <f t="shared" si="1055"/>
        <v>36500</v>
      </c>
      <c r="F2071" t="str">
        <f t="shared" si="1056"/>
        <v>0.21505376344086</v>
      </c>
      <c r="G2071" t="str">
        <f t="shared" si="1051"/>
        <v>0.21505376344086</v>
      </c>
      <c r="H2071" t="str">
        <f t="shared" si="1057"/>
        <v>2.41183343319006+0.509335179152446i</v>
      </c>
      <c r="I2071" t="str">
        <f t="shared" si="1058"/>
        <v>760.658121250429i</v>
      </c>
      <c r="J2071" t="str">
        <f t="shared" si="1052"/>
        <v>-782.19401232144+166.407655869714i</v>
      </c>
      <c r="K2071" t="str">
        <f t="shared" si="1059"/>
        <v>0.19792897266095-0.930358981809957i</v>
      </c>
      <c r="L2071" t="str">
        <f t="shared" si="1060"/>
        <v>0.061569551895069-0.245650443048934i</v>
      </c>
      <c r="M2071" t="str">
        <f t="shared" si="1061"/>
        <v>0.259498524556019-1.17600942485889i</v>
      </c>
      <c r="N2071" t="str">
        <f t="shared" si="1062"/>
        <v>-2.41607723414523i</v>
      </c>
      <c r="O2071" t="str">
        <f t="shared" si="1063"/>
        <v>-0.748157529657641-0.663521145719242i</v>
      </c>
      <c r="P2071" t="str">
        <f t="shared" si="1064"/>
        <v>1.74815752965764+0.663521145719242i</v>
      </c>
      <c r="Q2071" t="str">
        <f t="shared" si="1065"/>
        <v>-1.74815752965764+1.75255608842599i</v>
      </c>
      <c r="R2071" t="str">
        <f t="shared" si="1066"/>
        <v>-0.308966850954418-0.689298796611997i</v>
      </c>
      <c r="S2071" t="str">
        <f t="shared" si="1067"/>
        <v>0.269775454715723i</v>
      </c>
      <c r="T2071" t="str">
        <f t="shared" si="1068"/>
        <v>0.185955896291002-0.0833516727083131i</v>
      </c>
      <c r="U2071" t="str">
        <f t="shared" si="1069"/>
        <v>0.0000499999999999999-0.000733622239342389i</v>
      </c>
      <c r="V2071" t="str">
        <f t="shared" si="1070"/>
        <v>0.00002-0.00821656908063473i</v>
      </c>
      <c r="W2071" t="str">
        <f t="shared" si="1071"/>
        <v>0.0000422718704848993-0.000673708150363433i</v>
      </c>
      <c r="X2071" t="str">
        <f t="shared" si="1072"/>
        <v>0.0000445308870762222-0.000673415813525345i</v>
      </c>
      <c r="Y2071" t="str">
        <f t="shared" si="1073"/>
        <v>0.009+0.973642395200549i</v>
      </c>
      <c r="Z2071" t="str">
        <f t="shared" si="1074"/>
        <v>-0.00829967318846851-0.000626368680124168i</v>
      </c>
      <c r="AA2071" t="str">
        <f t="shared" si="1075"/>
        <v>0.11463883854088-12.3323182955364i</v>
      </c>
      <c r="AB2071" t="str">
        <f t="shared" si="1076"/>
        <v>0.559385644842825-0.250735416927589i</v>
      </c>
      <c r="AC2071" t="str">
        <f t="shared" si="1077"/>
        <v>0.850292536041762-0.722908261212578i</v>
      </c>
      <c r="AD2071" t="str">
        <f t="shared" si="1078"/>
        <v>0.527379125287571+0.153489892009882i</v>
      </c>
      <c r="AE2071" t="str">
        <f t="shared" si="1079"/>
        <v>-0.00428093312523661-0.00160424970804676i</v>
      </c>
      <c r="AF2071" t="str">
        <f t="shared" si="1080"/>
        <v>-4.06058327521082-0.482506744998413i</v>
      </c>
      <c r="AG2071" t="str">
        <f t="shared" si="1081"/>
        <v>1.00707110648838-0.0234800850237228i</v>
      </c>
      <c r="AH2071" t="str">
        <f t="shared" si="1082"/>
        <v>0.0162849174914013+0.00889921260885279i</v>
      </c>
      <c r="AI2071">
        <f t="shared" si="1083"/>
        <v>-34.62943764170538</v>
      </c>
      <c r="AJ2071">
        <f t="shared" si="1084"/>
        <v>28.655263917370497</v>
      </c>
      <c r="AK2071"/>
      <c r="AL2071"/>
      <c r="AM2071"/>
      <c r="AN2071"/>
    </row>
    <row r="2072" spans="1:40" x14ac:dyDescent="0.35">
      <c r="A2072"/>
      <c r="B2072">
        <f t="shared" si="1050"/>
        <v>193800</v>
      </c>
      <c r="C2072" s="237" t="str">
        <f t="shared" si="1053"/>
        <v>-5.63197573864993E-07+0.00349755532088797i</v>
      </c>
      <c r="D2072" s="208" t="str">
        <f t="shared" si="1054"/>
        <v>-1.64874983756133+0.0268145907934744i</v>
      </c>
      <c r="E2072" t="str">
        <f t="shared" si="1055"/>
        <v>36500</v>
      </c>
      <c r="F2072" t="str">
        <f t="shared" si="1056"/>
        <v>0.21505376344086</v>
      </c>
      <c r="G2072" t="str">
        <f t="shared" si="1051"/>
        <v>0.21505376344086</v>
      </c>
      <c r="H2072" t="str">
        <f t="shared" si="1057"/>
        <v>2.41194743173455+0.509098369679044i</v>
      </c>
      <c r="I2072" t="str">
        <f t="shared" si="1058"/>
        <v>761.050820332127i</v>
      </c>
      <c r="J2072" t="str">
        <f t="shared" si="1052"/>
        <v>-783.002888087137+166.493565862418i</v>
      </c>
      <c r="K2072" t="str">
        <f t="shared" si="1059"/>
        <v>0.197733098833824-0.929919343461256i</v>
      </c>
      <c r="L2072" t="str">
        <f t="shared" si="1060"/>
        <v>0.0615097800058452-0.245538661863507i</v>
      </c>
      <c r="M2072" t="str">
        <f t="shared" si="1061"/>
        <v>0.259242878839669-1.17545800532476i</v>
      </c>
      <c r="N2072" t="str">
        <f t="shared" si="1062"/>
        <v>-2.41732456364143i</v>
      </c>
      <c r="O2072" t="str">
        <f t="shared" si="1063"/>
        <v>-0.748984576936225-0.662587430843405i</v>
      </c>
      <c r="P2072" t="str">
        <f t="shared" si="1064"/>
        <v>1.74898457693623+0.662587430843405i</v>
      </c>
      <c r="Q2072" t="str">
        <f t="shared" si="1065"/>
        <v>-1.74898457693623+1.75473713279802i</v>
      </c>
      <c r="R2072" t="str">
        <f t="shared" si="1066"/>
        <v>-0.308938579830185-0.688795913075248i</v>
      </c>
      <c r="S2072" t="str">
        <f t="shared" si="1067"/>
        <v>0.269914729601999i</v>
      </c>
      <c r="T2072" t="str">
        <f t="shared" si="1068"/>
        <v>0.185916162628668-0.08338707323849i</v>
      </c>
      <c r="U2072" t="str">
        <f t="shared" si="1069"/>
        <v>0.0000500000000000001-0.000733243693295258i</v>
      </c>
      <c r="V2072" t="str">
        <f t="shared" si="1070"/>
        <v>0.00002-0.00821232936490691i</v>
      </c>
      <c r="W2072" t="str">
        <f t="shared" si="1071"/>
        <v>0.0000422718687169878-0.000673360745667222i</v>
      </c>
      <c r="X2072" t="str">
        <f t="shared" si="1072"/>
        <v>0.0000445285469548784-0.000673068567458709i</v>
      </c>
      <c r="Y2072" t="str">
        <f t="shared" si="1073"/>
        <v>0.009+0.974145050025123i</v>
      </c>
      <c r="Z2072" t="str">
        <f t="shared" si="1074"/>
        <v>-0.00829110817971714-0.000625936585420238i</v>
      </c>
      <c r="AA2072" t="str">
        <f t="shared" si="1075"/>
        <v>0.114520379827612-12.3259471722939i</v>
      </c>
      <c r="AB2072" t="str">
        <f t="shared" si="1076"/>
        <v>0.559266119510368-0.250841907492264i</v>
      </c>
      <c r="AC2072" t="str">
        <f t="shared" si="1077"/>
        <v>0.850131630626644-0.722422815517304i</v>
      </c>
      <c r="AD2072" t="str">
        <f t="shared" si="1078"/>
        <v>0.527602416264749+0.153282281054988i</v>
      </c>
      <c r="AE2072" t="str">
        <f t="shared" si="1079"/>
        <v>-0.0042784637215222-0.00160112562915694i</v>
      </c>
      <c r="AF2072" t="str">
        <f t="shared" si="1080"/>
        <v>-4.06069726929588-0.48228377888557i</v>
      </c>
      <c r="AG2072" t="str">
        <f t="shared" si="1081"/>
        <v>1.00705816931078-0.0234780369482201i</v>
      </c>
      <c r="AH2072" t="str">
        <f t="shared" si="1082"/>
        <v>0.0162778645275893+0.00888458353155317i</v>
      </c>
      <c r="AI2072">
        <f t="shared" si="1083"/>
        <v>-34.635618912081966</v>
      </c>
      <c r="AJ2072">
        <f t="shared" si="1084"/>
        <v>28.626051187127938</v>
      </c>
      <c r="AK2072"/>
      <c r="AL2072"/>
      <c r="AM2072"/>
      <c r="AN2072"/>
    </row>
    <row r="2073" spans="1:40" x14ac:dyDescent="0.35">
      <c r="A2073"/>
      <c r="B2073">
        <f t="shared" si="1050"/>
        <v>193900</v>
      </c>
      <c r="C2073" s="237" t="str">
        <f t="shared" si="1053"/>
        <v>-5.62616808181234E-07+0.00349575152762359i</v>
      </c>
      <c r="D2073" s="208" t="str">
        <f t="shared" si="1054"/>
        <v>-1.64874983310879+0.0268007617117809i</v>
      </c>
      <c r="E2073" t="str">
        <f t="shared" si="1055"/>
        <v>36500</v>
      </c>
      <c r="F2073" t="str">
        <f t="shared" si="1056"/>
        <v>0.21505376344086</v>
      </c>
      <c r="G2073" t="str">
        <f t="shared" si="1051"/>
        <v>0.21505376344086</v>
      </c>
      <c r="H2073" t="str">
        <f t="shared" si="1057"/>
        <v>2.4120612655684+0.508861766910573i</v>
      </c>
      <c r="I2073" t="str">
        <f t="shared" si="1058"/>
        <v>761.443519413826i</v>
      </c>
      <c r="J2073" t="str">
        <f t="shared" si="1052"/>
        <v>-783.8121813371+166.579475855124i</v>
      </c>
      <c r="K2073" t="str">
        <f t="shared" si="1059"/>
        <v>0.197537511506337-0.92948009948323i</v>
      </c>
      <c r="L2073" t="str">
        <f t="shared" si="1060"/>
        <v>0.0614500932972028-0.245426974648302i</v>
      </c>
      <c r="M2073" t="str">
        <f t="shared" si="1061"/>
        <v>0.25898760480354-1.17490707413153i</v>
      </c>
      <c r="N2073" t="str">
        <f t="shared" si="1062"/>
        <v>-2.41857189313763i</v>
      </c>
      <c r="O2073" t="str">
        <f t="shared" si="1063"/>
        <v>-0.749810458921633-0.661652685093721i</v>
      </c>
      <c r="P2073" t="str">
        <f t="shared" si="1064"/>
        <v>1.74981045892163+0.661652685093721i</v>
      </c>
      <c r="Q2073" t="str">
        <f t="shared" si="1065"/>
        <v>-1.74981045892163+1.75691920804391i</v>
      </c>
      <c r="R2073" t="str">
        <f t="shared" si="1066"/>
        <v>-0.308910287118677-0.688293463988733i</v>
      </c>
      <c r="S2073" t="str">
        <f t="shared" si="1067"/>
        <v>0.270054004488274i</v>
      </c>
      <c r="T2073" t="str">
        <f t="shared" si="1068"/>
        <v>0.185876406213263-0.0834224600640212i</v>
      </c>
      <c r="U2073" t="str">
        <f t="shared" si="1069"/>
        <v>0.0000499999999999999-0.000732865537703045i</v>
      </c>
      <c r="V2073" t="str">
        <f t="shared" si="1070"/>
        <v>0.00002-0.00820809402227414i</v>
      </c>
      <c r="W2073" t="str">
        <f t="shared" si="1071"/>
        <v>0.0000422718669481638-0.00067301369942141i</v>
      </c>
      <c r="X2073" t="str">
        <f t="shared" si="1072"/>
        <v>0.0000445262104495119-0.000672721679666651i</v>
      </c>
      <c r="Y2073" t="str">
        <f t="shared" si="1073"/>
        <v>0.009+0.974647704849698i</v>
      </c>
      <c r="Z2073" t="str">
        <f t="shared" si="1074"/>
        <v>-0.00828255642914665-0.000625505104991728i</v>
      </c>
      <c r="AA2073" t="str">
        <f t="shared" si="1075"/>
        <v>0.114402104722361-12.3195826325147i</v>
      </c>
      <c r="AB2073" t="str">
        <f t="shared" si="1076"/>
        <v>0.559146525732964-0.250948356831132i</v>
      </c>
      <c r="AC2073" t="str">
        <f t="shared" si="1077"/>
        <v>0.849971019751221-0.721937722424806i</v>
      </c>
      <c r="AD2073" t="str">
        <f t="shared" si="1078"/>
        <v>0.527825487504465+0.153074364222072i</v>
      </c>
      <c r="AE2073" t="str">
        <f t="shared" si="1079"/>
        <v>-0.00427599558873331-0.00159800459650385i</v>
      </c>
      <c r="AF2073" t="str">
        <f t="shared" si="1080"/>
        <v>-4.06081109867719-0.482061005198792i</v>
      </c>
      <c r="AG2073" t="str">
        <f t="shared" si="1081"/>
        <v>1.00704523178485-0.0234759811994735i</v>
      </c>
      <c r="AH2073" t="str">
        <f t="shared" si="1082"/>
        <v>0.0162708118041161+0.00886996782570771i</v>
      </c>
      <c r="AI2073">
        <f t="shared" si="1083"/>
        <v>-34.641799222965645</v>
      </c>
      <c r="AJ2073">
        <f t="shared" si="1084"/>
        <v>28.596832784871044</v>
      </c>
      <c r="AK2073"/>
      <c r="AL2073"/>
      <c r="AM2073"/>
      <c r="AN2073"/>
    </row>
    <row r="2074" spans="1:40" x14ac:dyDescent="0.35">
      <c r="A2074"/>
      <c r="B2074">
        <f t="shared" si="1050"/>
        <v>194000</v>
      </c>
      <c r="C2074" s="237" t="str">
        <f t="shared" si="1053"/>
        <v>-5.62036940357212E-07+0.00349394959393972i</v>
      </c>
      <c r="D2074" s="208" t="str">
        <f t="shared" si="1054"/>
        <v>-1.64874982866313+0.0267869468868712i</v>
      </c>
      <c r="E2074" t="str">
        <f t="shared" si="1055"/>
        <v>36500</v>
      </c>
      <c r="F2074" t="str">
        <f t="shared" si="1056"/>
        <v>0.21505376344086</v>
      </c>
      <c r="G2074" t="str">
        <f t="shared" si="1051"/>
        <v>0.21505376344086</v>
      </c>
      <c r="H2074" t="str">
        <f t="shared" si="1057"/>
        <v>2.412174935003+0.508625370598347i</v>
      </c>
      <c r="I2074" t="str">
        <f t="shared" si="1058"/>
        <v>761.836218495525i</v>
      </c>
      <c r="J2074" t="str">
        <f t="shared" si="1052"/>
        <v>-784.621892071329+166.665385847829i</v>
      </c>
      <c r="K2074" t="str">
        <f t="shared" si="1059"/>
        <v>0.197342210128268-0.929041249379474i</v>
      </c>
      <c r="L2074" t="str">
        <f t="shared" si="1060"/>
        <v>0.0613904916109607-0.24531538129759i</v>
      </c>
      <c r="M2074" t="str">
        <f t="shared" si="1061"/>
        <v>0.258732701739229-1.17435663067706i</v>
      </c>
      <c r="N2074" t="str">
        <f t="shared" si="1062"/>
        <v>-2.41981922263383i</v>
      </c>
      <c r="O2074" t="str">
        <f t="shared" si="1063"/>
        <v>-0.750635174328931-0.660716909924496i</v>
      </c>
      <c r="P2074" t="str">
        <f t="shared" si="1064"/>
        <v>1.75063517432893+0.660716909924496i</v>
      </c>
      <c r="Q2074" t="str">
        <f t="shared" si="1065"/>
        <v>-1.75063517432893+1.75910231270933i</v>
      </c>
      <c r="R2074" t="str">
        <f t="shared" si="1066"/>
        <v>-0.30888197280718-0.687791448669699i</v>
      </c>
      <c r="S2074" t="str">
        <f t="shared" si="1067"/>
        <v>0.27019327937455i</v>
      </c>
      <c r="T2074" t="str">
        <f t="shared" si="1068"/>
        <v>0.185836627041838-0.0834578331724525i</v>
      </c>
      <c r="U2074" t="str">
        <f t="shared" si="1069"/>
        <v>0.00005-0.000732487771961963i</v>
      </c>
      <c r="V2074" t="str">
        <f t="shared" si="1070"/>
        <v>0.00002-0.00820386304597399i</v>
      </c>
      <c r="W2074" t="str">
        <f t="shared" si="1071"/>
        <v>0.0000422718651784277-0.000672667011071694i</v>
      </c>
      <c r="X2074" t="str">
        <f t="shared" si="1072"/>
        <v>0.0000445238775526674-0.000672375149595158i</v>
      </c>
      <c r="Y2074" t="str">
        <f t="shared" si="1073"/>
        <v>0.009+0.975150359674272i</v>
      </c>
      <c r="Z2074" t="str">
        <f t="shared" si="1074"/>
        <v>-0.00827401790940208-0.000625074237540632i</v>
      </c>
      <c r="AA2074" t="str">
        <f t="shared" si="1075"/>
        <v>0.114284012845679-12.3132246659936i</v>
      </c>
      <c r="AB2074" t="str">
        <f t="shared" si="1076"/>
        <v>0.559026863501743-0.251054764906727i</v>
      </c>
      <c r="AC2074" t="str">
        <f t="shared" si="1077"/>
        <v>0.849810702907328-0.721452981488696i</v>
      </c>
      <c r="AD2074" t="str">
        <f t="shared" si="1078"/>
        <v>0.52804833859587+0.152866141717189i</v>
      </c>
      <c r="AE2074" t="str">
        <f t="shared" si="1079"/>
        <v>-0.00427352872359258-0.00159488660694163i</v>
      </c>
      <c r="AF2074" t="str">
        <f t="shared" si="1080"/>
        <v>-4.06092476366613-0.481838423711476i</v>
      </c>
      <c r="AG2074" t="str">
        <f t="shared" si="1081"/>
        <v>1.00703229392023-0.0234739177709456i</v>
      </c>
      <c r="AH2074" t="str">
        <f t="shared" si="1082"/>
        <v>0.0162637593163827+0.00885536547726233i</v>
      </c>
      <c r="AI2074">
        <f t="shared" si="1083"/>
        <v>-34.647978577734484</v>
      </c>
      <c r="AJ2074">
        <f t="shared" si="1084"/>
        <v>28.567608713614998</v>
      </c>
      <c r="AK2074"/>
      <c r="AL2074"/>
      <c r="AM2074"/>
      <c r="AN2074"/>
    </row>
    <row r="2075" spans="1:40" x14ac:dyDescent="0.35">
      <c r="A2075"/>
      <c r="B2075">
        <f t="shared" si="1050"/>
        <v>194100</v>
      </c>
      <c r="C2075" s="237" t="str">
        <f t="shared" si="1053"/>
        <v>-5.61457968543118E-07+0.00349214951696226i</v>
      </c>
      <c r="D2075" s="208" t="str">
        <f t="shared" si="1054"/>
        <v>-1.64874982422436+0.0267731462967107i</v>
      </c>
      <c r="E2075" t="str">
        <f t="shared" si="1055"/>
        <v>36500</v>
      </c>
      <c r="F2075" t="str">
        <f t="shared" si="1056"/>
        <v>0.21505376344086</v>
      </c>
      <c r="G2075" t="str">
        <f t="shared" si="1051"/>
        <v>0.21505376344086</v>
      </c>
      <c r="H2075" t="str">
        <f t="shared" si="1057"/>
        <v>2.41228844034903+0.508389180494031i</v>
      </c>
      <c r="I2075" t="str">
        <f t="shared" si="1058"/>
        <v>762.228917577224i</v>
      </c>
      <c r="J2075" t="str">
        <f t="shared" si="1052"/>
        <v>-785.432020289824+166.751295840534i</v>
      </c>
      <c r="K2075" t="str">
        <f t="shared" si="1059"/>
        <v>0.197147194150694-0.92860279265434i</v>
      </c>
      <c r="L2075" t="str">
        <f t="shared" si="1060"/>
        <v>0.0613309747892956-0.245203881705771i</v>
      </c>
      <c r="M2075" t="str">
        <f t="shared" si="1061"/>
        <v>0.25847816893999-1.17380667436011i</v>
      </c>
      <c r="N2075" t="str">
        <f t="shared" si="1062"/>
        <v>-2.42106655213004i</v>
      </c>
      <c r="O2075" t="str">
        <f t="shared" si="1063"/>
        <v>-0.75145872187501-0.659780106791631i</v>
      </c>
      <c r="P2075" t="str">
        <f t="shared" si="1064"/>
        <v>1.75145872187501+0.659780106791631i</v>
      </c>
      <c r="Q2075" t="str">
        <f t="shared" si="1065"/>
        <v>-1.75145872187501+1.76128644533841i</v>
      </c>
      <c r="R2075" t="str">
        <f t="shared" si="1066"/>
        <v>-0.308853636882941-0.68728986643679i</v>
      </c>
      <c r="S2075" t="str">
        <f t="shared" si="1067"/>
        <v>0.270332554260825i</v>
      </c>
      <c r="T2075" t="str">
        <f t="shared" si="1068"/>
        <v>0.185796825111439-0.0834931925513108i</v>
      </c>
      <c r="U2075" t="str">
        <f t="shared" si="1069"/>
        <v>0.0000500000000000001-0.000732110395469455i</v>
      </c>
      <c r="V2075" t="str">
        <f t="shared" si="1070"/>
        <v>0.00002-0.00819963642925786i</v>
      </c>
      <c r="W2075" t="str">
        <f t="shared" si="1071"/>
        <v>0.0000422718634077792-0.000672320680064909i</v>
      </c>
      <c r="X2075" t="str">
        <f t="shared" si="1072"/>
        <v>0.0000445215482569083-0.000672028976691357i</v>
      </c>
      <c r="Y2075" t="str">
        <f t="shared" si="1073"/>
        <v>0.009+0.975653014498846i</v>
      </c>
      <c r="Z2075" t="str">
        <f t="shared" si="1074"/>
        <v>-0.00826549259319892-0.00062464398177251i</v>
      </c>
      <c r="AA2075" t="str">
        <f t="shared" si="1075"/>
        <v>0.114166103819099-12.3068732625466i</v>
      </c>
      <c r="AB2075" t="str">
        <f t="shared" si="1076"/>
        <v>0.558907132807818-0.251161131681529i</v>
      </c>
      <c r="AC2075" t="str">
        <f t="shared" si="1077"/>
        <v>0.849650679588047-0.720968592263227i</v>
      </c>
      <c r="AD2075" t="str">
        <f t="shared" si="1078"/>
        <v>0.528270969128218+0.152657613746935i</v>
      </c>
      <c r="AE2075" t="str">
        <f t="shared" si="1079"/>
        <v>-0.00427106312283253-0.00159177165733179i</v>
      </c>
      <c r="AF2075" t="str">
        <f t="shared" si="1080"/>
        <v>-4.06103826457339-0.48161603419732i</v>
      </c>
      <c r="AG2075" t="str">
        <f t="shared" si="1081"/>
        <v>1.00701935572657-0.0234718466561171i</v>
      </c>
      <c r="AH2075" t="str">
        <f t="shared" si="1082"/>
        <v>0.0162567070598076+0.0088407764721966i</v>
      </c>
      <c r="AI2075">
        <f t="shared" si="1083"/>
        <v>-34.654156979763499</v>
      </c>
      <c r="AJ2075">
        <f t="shared" si="1084"/>
        <v>28.538378976367781</v>
      </c>
      <c r="AK2075"/>
      <c r="AL2075"/>
      <c r="AM2075"/>
      <c r="AN2075"/>
    </row>
    <row r="2076" spans="1:40" x14ac:dyDescent="0.35">
      <c r="A2076"/>
      <c r="B2076">
        <f t="shared" si="1050"/>
        <v>194200</v>
      </c>
      <c r="C2076" s="237" t="str">
        <f t="shared" si="1053"/>
        <v>-5.60879890893878E-07+0.00349035129382295i</v>
      </c>
      <c r="D2076" s="208" t="str">
        <f t="shared" si="1054"/>
        <v>-1.64874981979243+0.0267593599193093i</v>
      </c>
      <c r="E2076" t="str">
        <f t="shared" si="1055"/>
        <v>36500</v>
      </c>
      <c r="F2076" t="str">
        <f t="shared" si="1056"/>
        <v>0.21505376344086</v>
      </c>
      <c r="G2076" t="str">
        <f t="shared" si="1051"/>
        <v>0.21505376344086</v>
      </c>
      <c r="H2076" t="str">
        <f t="shared" si="1057"/>
        <v>2.41240178191638+0.508153196349621i</v>
      </c>
      <c r="I2076" t="str">
        <f t="shared" si="1058"/>
        <v>762.621616658922i</v>
      </c>
      <c r="J2076" t="str">
        <f t="shared" si="1052"/>
        <v>-786.242565992586+166.837205833239i</v>
      </c>
      <c r="K2076" t="str">
        <f t="shared" si="1059"/>
        <v>0.196952463025991-0.928164728812931i</v>
      </c>
      <c r="L2076" t="str">
        <f t="shared" si="1060"/>
        <v>0.0612715426747407-0.245092475767371i</v>
      </c>
      <c r="M2076" t="str">
        <f t="shared" si="1061"/>
        <v>0.258224005700732-1.1732572045803i</v>
      </c>
      <c r="N2076" t="str">
        <f t="shared" si="1062"/>
        <v>-2.42231388162624i</v>
      </c>
      <c r="O2076" t="str">
        <f t="shared" si="1063"/>
        <v>-0.752281100278555-0.658842277152648i</v>
      </c>
      <c r="P2076" t="str">
        <f t="shared" si="1064"/>
        <v>1.75228110027855+0.658842277152648i</v>
      </c>
      <c r="Q2076" t="str">
        <f t="shared" si="1065"/>
        <v>-1.75228110027855+1.76347160447359i</v>
      </c>
      <c r="R2076" t="str">
        <f t="shared" si="1066"/>
        <v>-0.308825279333211-0.686788716610072i</v>
      </c>
      <c r="S2076" t="str">
        <f t="shared" si="1067"/>
        <v>0.270471829147101i</v>
      </c>
      <c r="T2076" t="str">
        <f t="shared" si="1068"/>
        <v>0.185757000419116-0.083528538188118i</v>
      </c>
      <c r="U2076" t="str">
        <f t="shared" si="1069"/>
        <v>0.0000499999999999999-0.000731733407624205i</v>
      </c>
      <c r="V2076" t="str">
        <f t="shared" si="1070"/>
        <v>0.00002-0.00819541416539108i</v>
      </c>
      <c r="W2076" t="str">
        <f t="shared" si="1071"/>
        <v>0.0000422718616362184-0.00067197470584903i</v>
      </c>
      <c r="X2076" t="str">
        <f t="shared" si="1072"/>
        <v>0.000044519222554818-0.000671683160403526i</v>
      </c>
      <c r="Y2076" t="str">
        <f t="shared" si="1073"/>
        <v>0.009+0.976155669323421i</v>
      </c>
      <c r="Z2076" t="str">
        <f t="shared" si="1074"/>
        <v>-0.00825698045332315-0.000624214336396496i</v>
      </c>
      <c r="AA2076" t="str">
        <f t="shared" si="1075"/>
        <v>0.114048377265129-12.3005284120106i</v>
      </c>
      <c r="AB2076" t="str">
        <f t="shared" si="1076"/>
        <v>0.558787333642317-0.251267457118002i</v>
      </c>
      <c r="AC2076" t="str">
        <f t="shared" si="1077"/>
        <v>0.849490949287683-0.720484554303312i</v>
      </c>
      <c r="AD2076" t="str">
        <f t="shared" si="1078"/>
        <v>0.52849337869091+0.152448780518453i</v>
      </c>
      <c r="AE2076" t="str">
        <f t="shared" si="1079"/>
        <v>-0.00426859878319578-0.00158865974454331i</v>
      </c>
      <c r="AF2076" t="str">
        <f t="shared" si="1080"/>
        <v>-4.06115160170881-0.481393836430312i</v>
      </c>
      <c r="AG2076" t="str">
        <f t="shared" si="1081"/>
        <v>1.00700641721353-0.0234697678484885i</v>
      </c>
      <c r="AH2076" t="str">
        <f t="shared" si="1082"/>
        <v>0.0162496550298262+0.00882620079652396i</v>
      </c>
      <c r="AI2076">
        <f t="shared" si="1083"/>
        <v>-34.660334432424833</v>
      </c>
      <c r="AJ2076">
        <f t="shared" si="1084"/>
        <v>28.509143576131812</v>
      </c>
      <c r="AK2076"/>
      <c r="AL2076"/>
      <c r="AM2076"/>
      <c r="AN2076"/>
    </row>
    <row r="2077" spans="1:40" x14ac:dyDescent="0.35">
      <c r="A2077"/>
      <c r="B2077">
        <f t="shared" si="1050"/>
        <v>194300</v>
      </c>
      <c r="C2077" s="237" t="str">
        <f t="shared" si="1053"/>
        <v>-5.60302705569174E-07+0.00348855492165944i</v>
      </c>
      <c r="D2077" s="208" t="str">
        <f t="shared" si="1054"/>
        <v>-1.64874981536734+0.0267455877327224i</v>
      </c>
      <c r="E2077" t="str">
        <f t="shared" si="1055"/>
        <v>36500</v>
      </c>
      <c r="F2077" t="str">
        <f t="shared" si="1056"/>
        <v>0.21505376344086</v>
      </c>
      <c r="G2077" t="str">
        <f t="shared" si="1051"/>
        <v>0.21505376344086</v>
      </c>
      <c r="H2077" t="str">
        <f t="shared" si="1057"/>
        <v>2.41251496001427+0.507917417917473i</v>
      </c>
      <c r="I2077" t="str">
        <f t="shared" si="1058"/>
        <v>763.014315740621i</v>
      </c>
      <c r="J2077" t="str">
        <f t="shared" si="1052"/>
        <v>-787.053529179613+166.923115825944i</v>
      </c>
      <c r="K2077" t="str">
        <f t="shared" si="1059"/>
        <v>0.196758016207828-0.92772705736111i</v>
      </c>
      <c r="L2077" t="str">
        <f t="shared" si="1060"/>
        <v>0.0612121951101864-0.244981163377044i</v>
      </c>
      <c r="M2077" t="str">
        <f t="shared" si="1061"/>
        <v>0.257970211318014-1.17270822073815i</v>
      </c>
      <c r="N2077" t="str">
        <f t="shared" si="1062"/>
        <v>-2.42356121112244i</v>
      </c>
      <c r="O2077" t="str">
        <f t="shared" si="1063"/>
        <v>-0.753102308260092-0.657903422466643i</v>
      </c>
      <c r="P2077" t="str">
        <f t="shared" si="1064"/>
        <v>1.75310230826009+0.657903422466643i</v>
      </c>
      <c r="Q2077" t="str">
        <f t="shared" si="1065"/>
        <v>-1.75310230826009+1.7656577886558i</v>
      </c>
      <c r="R2077" t="str">
        <f t="shared" si="1066"/>
        <v>-0.308796900145223-0.686287998510995i</v>
      </c>
      <c r="S2077" t="str">
        <f t="shared" si="1067"/>
        <v>0.270611104033376i</v>
      </c>
      <c r="T2077" t="str">
        <f t="shared" si="1068"/>
        <v>0.185717152961916-0.083563870070383i</v>
      </c>
      <c r="U2077" t="str">
        <f t="shared" si="1069"/>
        <v>0.0000500000000000001-0.000731356807826151i</v>
      </c>
      <c r="V2077" t="str">
        <f t="shared" si="1070"/>
        <v>0.00002-0.0081911962476529i</v>
      </c>
      <c r="W2077" t="str">
        <f t="shared" si="1071"/>
        <v>0.0000422718598637457-0.000671629087873178i</v>
      </c>
      <c r="X2077" t="str">
        <f t="shared" si="1072"/>
        <v>0.0000445169004389985-0.000671337700181079i</v>
      </c>
      <c r="Y2077" t="str">
        <f t="shared" si="1073"/>
        <v>0.009+0.976658324147995i</v>
      </c>
      <c r="Z2077" t="str">
        <f t="shared" si="1074"/>
        <v>-0.00824848146263083-0.000623785300125266i</v>
      </c>
      <c r="AA2077" t="str">
        <f t="shared" si="1075"/>
        <v>0.113930832807253-12.2941901042435i</v>
      </c>
      <c r="AB2077" t="str">
        <f t="shared" si="1076"/>
        <v>0.558667465996355-0.25137374117857i</v>
      </c>
      <c r="AC2077" t="str">
        <f t="shared" si="1077"/>
        <v>0.849331511501766-0.720000867164512i</v>
      </c>
      <c r="AD2077" t="str">
        <f t="shared" si="1078"/>
        <v>0.528715566873464+0.152239642239427i</v>
      </c>
      <c r="AE2077" t="str">
        <f t="shared" si="1079"/>
        <v>-0.00426613570143482-0.00158555086545252i</v>
      </c>
      <c r="AF2077" t="str">
        <f t="shared" si="1080"/>
        <v>-4.06126477538161-0.481171830184751i</v>
      </c>
      <c r="AG2077" t="str">
        <f t="shared" si="1081"/>
        <v>1.00699347839076-0.0234676813415788i</v>
      </c>
      <c r="AH2077" t="str">
        <f t="shared" si="1082"/>
        <v>0.0162426032218922+0.00881163843629171i</v>
      </c>
      <c r="AI2077">
        <f t="shared" si="1083"/>
        <v>-34.666510939087154</v>
      </c>
      <c r="AJ2077">
        <f t="shared" si="1084"/>
        <v>28.479902515902058</v>
      </c>
      <c r="AK2077"/>
      <c r="AL2077"/>
      <c r="AM2077"/>
      <c r="AN2077"/>
    </row>
    <row r="2078" spans="1:40" x14ac:dyDescent="0.35">
      <c r="A2078"/>
      <c r="B2078">
        <f t="shared" si="1050"/>
        <v>194400</v>
      </c>
      <c r="C2078" s="237" t="str">
        <f t="shared" si="1053"/>
        <v>-5.5972641073341E-07+0.00348676039761528i</v>
      </c>
      <c r="D2078" s="208" t="str">
        <f t="shared" si="1054"/>
        <v>-1.64874981094908+0.0267318297150505i</v>
      </c>
      <c r="E2078" t="str">
        <f t="shared" si="1055"/>
        <v>36500</v>
      </c>
      <c r="F2078" t="str">
        <f t="shared" si="1056"/>
        <v>0.21505376344086</v>
      </c>
      <c r="G2078" t="str">
        <f t="shared" si="1051"/>
        <v>0.21505376344086</v>
      </c>
      <c r="H2078" t="str">
        <f t="shared" si="1057"/>
        <v>2.41262797495123+0.507681844950294i</v>
      </c>
      <c r="I2078" t="str">
        <f t="shared" si="1058"/>
        <v>763.40701482232i</v>
      </c>
      <c r="J2078" t="str">
        <f t="shared" si="1052"/>
        <v>-787.864909850907+167.009025818649i</v>
      </c>
      <c r="K2078" t="str">
        <f t="shared" si="1059"/>
        <v>0.19656385315116-0.927289777805483i</v>
      </c>
      <c r="L2078" t="str">
        <f t="shared" si="1060"/>
        <v>0.0611529319388772-0.244869944429575i</v>
      </c>
      <c r="M2078" t="str">
        <f t="shared" si="1061"/>
        <v>0.257716785090037-1.17215972223506i</v>
      </c>
      <c r="N2078" t="str">
        <f t="shared" si="1062"/>
        <v>-2.42480854061865i</v>
      </c>
      <c r="O2078" t="str">
        <f t="shared" si="1063"/>
        <v>-0.753922344541966-0.656963544194307i</v>
      </c>
      <c r="P2078" t="str">
        <f t="shared" si="1064"/>
        <v>1.75392234454197+0.656963544194307i</v>
      </c>
      <c r="Q2078" t="str">
        <f t="shared" si="1065"/>
        <v>-1.75392234454197+1.76784499642434i</v>
      </c>
      <c r="R2078" t="str">
        <f t="shared" si="1066"/>
        <v>-0.308768499306203-0.685787711462415i</v>
      </c>
      <c r="S2078" t="str">
        <f t="shared" si="1067"/>
        <v>0.270750378919652i</v>
      </c>
      <c r="T2078" t="str">
        <f t="shared" si="1068"/>
        <v>0.18567728273689-0.0835991881856068i</v>
      </c>
      <c r="U2078" t="str">
        <f t="shared" si="1069"/>
        <v>0.0000499999999999999-0.000730980595476443i</v>
      </c>
      <c r="V2078" t="str">
        <f t="shared" si="1070"/>
        <v>0.00002-0.00818698266933619i</v>
      </c>
      <c r="W2078" t="str">
        <f t="shared" si="1071"/>
        <v>0.0000422718580903604-0.00067128382558759i</v>
      </c>
      <c r="X2078" t="str">
        <f t="shared" si="1072"/>
        <v>0.0000445145819020704-0.000670992595474545i</v>
      </c>
      <c r="Y2078" t="str">
        <f t="shared" si="1073"/>
        <v>0.009+0.977160978972569i</v>
      </c>
      <c r="Z2078" t="str">
        <f t="shared" si="1074"/>
        <v>-0.00823999559404769-0.00062335687167503i</v>
      </c>
      <c r="AA2078" t="str">
        <f t="shared" si="1075"/>
        <v>0.113813470069927-12.2878583291244i</v>
      </c>
      <c r="AB2078" t="str">
        <f t="shared" si="1076"/>
        <v>0.558547529861061-0.251479983825634i</v>
      </c>
      <c r="AC2078" t="str">
        <f t="shared" si="1077"/>
        <v>0.849172365727042-0.719517530403057i</v>
      </c>
      <c r="AD2078" t="str">
        <f t="shared" si="1078"/>
        <v>0.528937533265536+0.152030199118099i</v>
      </c>
      <c r="AE2078" t="str">
        <f t="shared" si="1079"/>
        <v>-0.00426367387431209-0.00158244501694324i</v>
      </c>
      <c r="AF2078" t="str">
        <f t="shared" si="1080"/>
        <v>-4.06137778590031-0.480950015235243i</v>
      </c>
      <c r="AG2078" t="str">
        <f t="shared" si="1081"/>
        <v>1.00698053926794-0.0234655871289271i</v>
      </c>
      <c r="AH2078" t="str">
        <f t="shared" si="1082"/>
        <v>0.016235551631476+0.00879708937758123i</v>
      </c>
      <c r="AI2078">
        <f t="shared" si="1083"/>
        <v>-34.672686503116225</v>
      </c>
      <c r="AJ2078">
        <f t="shared" si="1084"/>
        <v>28.450655798669221</v>
      </c>
      <c r="AK2078"/>
      <c r="AL2078"/>
      <c r="AM2078"/>
      <c r="AN2078"/>
    </row>
    <row r="2079" spans="1:40" x14ac:dyDescent="0.35">
      <c r="A2079"/>
      <c r="B2079">
        <f t="shared" si="1050"/>
        <v>194500</v>
      </c>
      <c r="C2079" s="237" t="str">
        <f t="shared" si="1053"/>
        <v>-5.59151004555735E-07+0.00348496771883994i</v>
      </c>
      <c r="D2079" s="208" t="str">
        <f t="shared" si="1054"/>
        <v>-1.64874980653763+0.0267180858444396i</v>
      </c>
      <c r="E2079" t="str">
        <f t="shared" si="1055"/>
        <v>36500</v>
      </c>
      <c r="F2079" t="str">
        <f t="shared" si="1056"/>
        <v>0.21505376344086</v>
      </c>
      <c r="G2079" t="str">
        <f t="shared" si="1051"/>
        <v>0.21505376344086</v>
      </c>
      <c r="H2079" t="str">
        <f t="shared" si="1057"/>
        <v>2.41274082703503+0.507446477201127i</v>
      </c>
      <c r="I2079" t="str">
        <f t="shared" si="1058"/>
        <v>763.799713904019i</v>
      </c>
      <c r="J2079" t="str">
        <f t="shared" si="1052"/>
        <v>-788.676708006467+167.094935811355i</v>
      </c>
      <c r="K2079" t="str">
        <f t="shared" si="1059"/>
        <v>0.196369973312228-0.926852889653413i</v>
      </c>
      <c r="L2079" t="str">
        <f t="shared" si="1060"/>
        <v>0.0610937530044129-0.244758818819873i</v>
      </c>
      <c r="M2079" t="str">
        <f t="shared" si="1061"/>
        <v>0.257463726316641-1.17161170847329i</v>
      </c>
      <c r="N2079" t="str">
        <f t="shared" si="1062"/>
        <v>-2.42605587011485i</v>
      </c>
      <c r="O2079" t="str">
        <f t="shared" si="1063"/>
        <v>-0.754741207848326-0.656022643797948i</v>
      </c>
      <c r="P2079" t="str">
        <f t="shared" si="1064"/>
        <v>1.75474120784833+0.656022643797948i</v>
      </c>
      <c r="Q2079" t="str">
        <f t="shared" si="1065"/>
        <v>-1.75474120784833+1.7700332263169i</v>
      </c>
      <c r="R2079" t="str">
        <f t="shared" si="1066"/>
        <v>-0.308740076803353-0.685287854788586i</v>
      </c>
      <c r="S2079" t="str">
        <f t="shared" si="1067"/>
        <v>0.270889653805927i</v>
      </c>
      <c r="T2079" t="str">
        <f t="shared" si="1068"/>
        <v>0.185637389741086-0.0836344925212756i</v>
      </c>
      <c r="U2079" t="str">
        <f t="shared" si="1069"/>
        <v>0.0000500000000000001-0.000730604769977486i</v>
      </c>
      <c r="V2079" t="str">
        <f t="shared" si="1070"/>
        <v>0.00002-0.00818277342374783i</v>
      </c>
      <c r="W2079" t="str">
        <f t="shared" si="1071"/>
        <v>0.0000422718563160631-0.000670938918443652i</v>
      </c>
      <c r="X2079" t="str">
        <f t="shared" si="1072"/>
        <v>0.0000445122669366739-0.000670647845735602i</v>
      </c>
      <c r="Y2079" t="str">
        <f t="shared" si="1073"/>
        <v>0.009+0.977663633797143i</v>
      </c>
      <c r="Z2079" t="str">
        <f t="shared" si="1074"/>
        <v>-0.00823152282056934-0.000622929049765528i</v>
      </c>
      <c r="AA2079" t="str">
        <f t="shared" si="1075"/>
        <v>0.113696288678572-12.2815330765529i</v>
      </c>
      <c r="AB2079" t="str">
        <f t="shared" si="1076"/>
        <v>0.558427525227556-0.25158618502155i</v>
      </c>
      <c r="AC2079" t="str">
        <f t="shared" si="1077"/>
        <v>0.849013511461491-0.719034543575804i</v>
      </c>
      <c r="AD2079" t="str">
        <f t="shared" si="1078"/>
        <v>0.529159277456905+0.151820451363246i</v>
      </c>
      <c r="AE2079" t="str">
        <f t="shared" si="1079"/>
        <v>-0.00426121329859983-0.00157934219590655i</v>
      </c>
      <c r="AF2079" t="str">
        <f t="shared" si="1080"/>
        <v>-4.06149063357266-0.480728391356687i</v>
      </c>
      <c r="AG2079" t="str">
        <f t="shared" si="1081"/>
        <v>1.00696759985472-0.0234634852040904i</v>
      </c>
      <c r="AH2079" t="str">
        <f t="shared" si="1082"/>
        <v>0.0162285002540656+0.00878255360650723i</v>
      </c>
      <c r="AI2079">
        <f t="shared" si="1083"/>
        <v>-34.678861127874669</v>
      </c>
      <c r="AJ2079">
        <f t="shared" si="1084"/>
        <v>28.421403427416539</v>
      </c>
      <c r="AK2079"/>
      <c r="AL2079"/>
      <c r="AM2079"/>
      <c r="AN2079"/>
    </row>
    <row r="2080" spans="1:40" x14ac:dyDescent="0.35">
      <c r="A2080"/>
      <c r="B2080">
        <f t="shared" si="1050"/>
        <v>194600</v>
      </c>
      <c r="C2080" s="237" t="str">
        <f t="shared" si="1053"/>
        <v>-5.58576485209975E-07+0.00348317688248868i</v>
      </c>
      <c r="D2080" s="208" t="str">
        <f t="shared" si="1054"/>
        <v>-1.64874980213298+0.0267043560990799i</v>
      </c>
      <c r="E2080" t="str">
        <f t="shared" si="1055"/>
        <v>36500</v>
      </c>
      <c r="F2080" t="str">
        <f t="shared" si="1056"/>
        <v>0.21505376344086</v>
      </c>
      <c r="G2080" t="str">
        <f t="shared" si="1051"/>
        <v>0.21505376344086</v>
      </c>
      <c r="H2080" t="str">
        <f t="shared" si="1057"/>
        <v>2.41285351657276+0.507211314423367i</v>
      </c>
      <c r="I2080" t="str">
        <f t="shared" si="1058"/>
        <v>764.192412985717i</v>
      </c>
      <c r="J2080" t="str">
        <f t="shared" si="1052"/>
        <v>-789.488923646293+167.180845804059i</v>
      </c>
      <c r="K2080" t="str">
        <f t="shared" si="1059"/>
        <v>0.196176376148553-0.926416392413007i</v>
      </c>
      <c r="L2080" t="str">
        <f t="shared" si="1060"/>
        <v>0.0610346581507466-0.244647786442979i</v>
      </c>
      <c r="M2080" t="str">
        <f t="shared" si="1061"/>
        <v>0.2572110342993-1.17106417885599i</v>
      </c>
      <c r="N2080" t="str">
        <f t="shared" si="1062"/>
        <v>-2.42730319961105i</v>
      </c>
      <c r="O2080" t="str">
        <f t="shared" si="1063"/>
        <v>-0.755558896905168-0.655080722741439i</v>
      </c>
      <c r="P2080" t="str">
        <f t="shared" si="1064"/>
        <v>1.75555889690517+0.655080722741439i</v>
      </c>
      <c r="Q2080" t="str">
        <f t="shared" si="1065"/>
        <v>-1.75555889690517+1.77222247686961i</v>
      </c>
      <c r="R2080" t="str">
        <f t="shared" si="1066"/>
        <v>-0.308711632623875-0.684788427815147i</v>
      </c>
      <c r="S2080" t="str">
        <f t="shared" si="1067"/>
        <v>0.271028928692203i</v>
      </c>
      <c r="T2080" t="str">
        <f t="shared" si="1068"/>
        <v>0.185597473971557-0.0836697830648698i</v>
      </c>
      <c r="U2080" t="str">
        <f t="shared" si="1069"/>
        <v>0.0000499999999999999-0.00073022933073289i</v>
      </c>
      <c r="V2080" t="str">
        <f t="shared" si="1070"/>
        <v>0.00002-0.00817856850420838i</v>
      </c>
      <c r="W2080" t="str">
        <f t="shared" si="1071"/>
        <v>0.0000422718545408533-0.000670594365893861i</v>
      </c>
      <c r="X2080" t="str">
        <f t="shared" si="1072"/>
        <v>0.0000445099555354676-0.000670303450417047i</v>
      </c>
      <c r="Y2080" t="str">
        <f t="shared" si="1073"/>
        <v>0.009+0.978166288621718i</v>
      </c>
      <c r="Z2080" t="str">
        <f t="shared" si="1074"/>
        <v>-0.00822306311526072-0.000622501833120008i</v>
      </c>
      <c r="AA2080" t="str">
        <f t="shared" si="1075"/>
        <v>0.113579288259576-12.2752143364495i</v>
      </c>
      <c r="AB2080" t="str">
        <f t="shared" si="1076"/>
        <v>0.558307452086974-0.251692344728658i</v>
      </c>
      <c r="AC2080" t="str">
        <f t="shared" si="1077"/>
        <v>0.848854948204293-0.718551906240286i</v>
      </c>
      <c r="AD2080" t="str">
        <f t="shared" si="1078"/>
        <v>0.52938079903749+0.1516103991842i</v>
      </c>
      <c r="AE2080" t="str">
        <f t="shared" si="1079"/>
        <v>-0.00425875397108021-0.00157624239924092i</v>
      </c>
      <c r="AF2080" t="str">
        <f t="shared" si="1080"/>
        <v>-4.06160331870574-0.480506958324287i</v>
      </c>
      <c r="AG2080" t="str">
        <f t="shared" si="1081"/>
        <v>1.00695466016078-0.0234613755606455i</v>
      </c>
      <c r="AH2080" t="str">
        <f t="shared" si="1082"/>
        <v>0.0162214490851661+0.00876803110921806i</v>
      </c>
      <c r="AI2080">
        <f t="shared" si="1083"/>
        <v>-34.685034816722116</v>
      </c>
      <c r="AJ2080">
        <f t="shared" si="1084"/>
        <v>28.392145405121553</v>
      </c>
      <c r="AK2080"/>
      <c r="AL2080"/>
      <c r="AM2080"/>
      <c r="AN2080"/>
    </row>
    <row r="2081" spans="1:40" x14ac:dyDescent="0.35">
      <c r="A2081"/>
      <c r="B2081">
        <f t="shared" si="1050"/>
        <v>194700</v>
      </c>
      <c r="C2081" s="237" t="str">
        <f t="shared" si="1053"/>
        <v>-5.58002850874653E-07+0.00348138788572265i</v>
      </c>
      <c r="D2081" s="208" t="str">
        <f t="shared" si="1054"/>
        <v>-1.64874979773512+0.026690640457207i</v>
      </c>
      <c r="E2081" t="str">
        <f t="shared" si="1055"/>
        <v>36500</v>
      </c>
      <c r="F2081" t="str">
        <f t="shared" si="1056"/>
        <v>0.21505376344086</v>
      </c>
      <c r="G2081" t="str">
        <f t="shared" si="1051"/>
        <v>0.21505376344086</v>
      </c>
      <c r="H2081" t="str">
        <f t="shared" si="1057"/>
        <v>2.41296604387078+0.506976356370753i</v>
      </c>
      <c r="I2081" t="str">
        <f t="shared" si="1058"/>
        <v>764.585112067416i</v>
      </c>
      <c r="J2081" t="str">
        <f t="shared" si="1052"/>
        <v>-790.301556770385+167.266755796764i</v>
      </c>
      <c r="K2081" t="str">
        <f t="shared" si="1059"/>
        <v>0.195983061118939-0.925980285593125i</v>
      </c>
      <c r="L2081" t="str">
        <f t="shared" si="1060"/>
        <v>0.0609756472221829-0.244536847194058i</v>
      </c>
      <c r="M2081" t="str">
        <f t="shared" si="1061"/>
        <v>0.256958708341122-1.17051713278718i</v>
      </c>
      <c r="N2081" t="str">
        <f t="shared" si="1062"/>
        <v>-2.42855052910725i</v>
      </c>
      <c r="O2081" t="str">
        <f t="shared" si="1063"/>
        <v>-0.756375410440304-0.65413778249025i</v>
      </c>
      <c r="P2081" t="str">
        <f t="shared" si="1064"/>
        <v>1.7563754104403+0.65413778249025i</v>
      </c>
      <c r="Q2081" t="str">
        <f t="shared" si="1065"/>
        <v>-1.7563754104403+1.774412746617i</v>
      </c>
      <c r="R2081" t="str">
        <f t="shared" si="1066"/>
        <v>-0.308683166754955-0.684289429869125i</v>
      </c>
      <c r="S2081" t="str">
        <f t="shared" si="1067"/>
        <v>0.271168203578478i</v>
      </c>
      <c r="T2081" t="str">
        <f t="shared" si="1068"/>
        <v>0.185557535425352-0.0837050598038569i</v>
      </c>
      <c r="U2081" t="str">
        <f t="shared" si="1069"/>
        <v>0.00005-0.000729854277147513i</v>
      </c>
      <c r="V2081" t="str">
        <f t="shared" si="1070"/>
        <v>0.00002-0.00817436790405212i</v>
      </c>
      <c r="W2081" t="str">
        <f t="shared" si="1071"/>
        <v>0.0000422718527647314-0.000670250167391855i</v>
      </c>
      <c r="X2081" t="str">
        <f t="shared" si="1072"/>
        <v>0.0000445076476911297-0.000669959408972806i</v>
      </c>
      <c r="Y2081" t="str">
        <f t="shared" si="1073"/>
        <v>0.009+0.978668943446292i</v>
      </c>
      <c r="Z2081" t="str">
        <f t="shared" si="1074"/>
        <v>-0.00821461645125612-0.000622075220465236i</v>
      </c>
      <c r="AA2081" t="str">
        <f t="shared" si="1075"/>
        <v>0.11346246844029-12.2689020987558i</v>
      </c>
      <c r="AB2081" t="str">
        <f t="shared" si="1076"/>
        <v>0.558187310430439-0.251798462909258i</v>
      </c>
      <c r="AC2081" t="str">
        <f t="shared" si="1077"/>
        <v>0.848696675455847-0.718069617954668i</v>
      </c>
      <c r="AD2081" t="str">
        <f t="shared" si="1078"/>
        <v>0.529602097597339+0.151400042790834i</v>
      </c>
      <c r="AE2081" t="str">
        <f t="shared" si="1079"/>
        <v>-0.00425629588854531-0.00157314562385219i</v>
      </c>
      <c r="AF2081" t="str">
        <f t="shared" si="1080"/>
        <v>-4.0617158416059-0.480285715913546i</v>
      </c>
      <c r="AG2081" t="str">
        <f t="shared" si="1081"/>
        <v>1.0069417201958-0.0234592581921884i</v>
      </c>
      <c r="AH2081" t="str">
        <f t="shared" si="1082"/>
        <v>0.0162143981203002+0.00875352187189584i</v>
      </c>
      <c r="AI2081">
        <f t="shared" si="1083"/>
        <v>-34.691207573014886</v>
      </c>
      <c r="AJ2081">
        <f t="shared" si="1084"/>
        <v>28.362881734755984</v>
      </c>
      <c r="AK2081"/>
      <c r="AL2081"/>
      <c r="AM2081"/>
      <c r="AN2081"/>
    </row>
    <row r="2082" spans="1:40" x14ac:dyDescent="0.35">
      <c r="A2082"/>
      <c r="B2082">
        <f t="shared" si="1050"/>
        <v>194800</v>
      </c>
      <c r="C2082" s="237" t="str">
        <f t="shared" si="1053"/>
        <v>-5.57430099732955E-07+0.00347960072570878i</v>
      </c>
      <c r="D2082" s="208" t="str">
        <f t="shared" si="1054"/>
        <v>-1.64874979334403+0.0266769388971007i</v>
      </c>
      <c r="E2082" t="str">
        <f t="shared" si="1055"/>
        <v>36500</v>
      </c>
      <c r="F2082" t="str">
        <f t="shared" si="1056"/>
        <v>0.21505376344086</v>
      </c>
      <c r="G2082" t="str">
        <f t="shared" si="1051"/>
        <v>0.21505376344086</v>
      </c>
      <c r="H2082" t="str">
        <f t="shared" si="1057"/>
        <v>2.41307840923475+0.506741602797372i</v>
      </c>
      <c r="I2082" t="str">
        <f t="shared" si="1058"/>
        <v>764.977811149115i</v>
      </c>
      <c r="J2082" t="str">
        <f t="shared" si="1052"/>
        <v>-791.114607378744+167.35266578947i</v>
      </c>
      <c r="K2082" t="str">
        <f t="shared" si="1059"/>
        <v>0.19579002768346-0.925544568703368i</v>
      </c>
      <c r="L2082" t="str">
        <f t="shared" si="1060"/>
        <v>0.0609167200633788-0.244426000968404i</v>
      </c>
      <c r="M2082" t="str">
        <f t="shared" si="1061"/>
        <v>0.256706747746839-1.16997056967177i</v>
      </c>
      <c r="N2082" t="str">
        <f t="shared" si="1062"/>
        <v>-2.42979785860346i</v>
      </c>
      <c r="O2082" t="str">
        <f t="shared" si="1063"/>
        <v>-0.757190747183385-0.653193824511429i</v>
      </c>
      <c r="P2082" t="str">
        <f t="shared" si="1064"/>
        <v>1.75719074718338+0.653193824511429i</v>
      </c>
      <c r="Q2082" t="str">
        <f t="shared" si="1065"/>
        <v>-1.75719074718338+1.77660403409203i</v>
      </c>
      <c r="R2082" t="str">
        <f t="shared" si="1066"/>
        <v>-0.30865467918377-0.683790860278929i</v>
      </c>
      <c r="S2082" t="str">
        <f t="shared" si="1067"/>
        <v>0.271307478464754i</v>
      </c>
      <c r="T2082" t="str">
        <f t="shared" si="1068"/>
        <v>0.185517574099521-0.0837403227256962i</v>
      </c>
      <c r="U2082" t="str">
        <f t="shared" si="1069"/>
        <v>0.0000500000000000001-0.000729479608627419i</v>
      </c>
      <c r="V2082" t="str">
        <f t="shared" si="1070"/>
        <v>0.00002-0.00817017161662709i</v>
      </c>
      <c r="W2082" t="str">
        <f t="shared" si="1071"/>
        <v>0.0000422718509876974-0.000669906322392384i</v>
      </c>
      <c r="X2082" t="str">
        <f t="shared" si="1072"/>
        <v>0.0000445053433963566-0.000669615720857921i</v>
      </c>
      <c r="Y2082" t="str">
        <f t="shared" si="1073"/>
        <v>0.009+0.979171598270867i</v>
      </c>
      <c r="Z2082" t="str">
        <f t="shared" si="1074"/>
        <v>-0.00820618280175871-0.000621649210531452i</v>
      </c>
      <c r="AA2082" t="str">
        <f t="shared" si="1075"/>
        <v>0.113345828849023-12.2625963534336i</v>
      </c>
      <c r="AB2082" t="str">
        <f t="shared" si="1076"/>
        <v>0.558067100249075-0.251904539525626i</v>
      </c>
      <c r="AC2082" t="str">
        <f t="shared" si="1077"/>
        <v>0.848538692717748-0.717587678277771i</v>
      </c>
      <c r="AD2082" t="str">
        <f t="shared" si="1078"/>
        <v>0.529823172726632+0.151189382393566i</v>
      </c>
      <c r="AE2082" t="str">
        <f t="shared" si="1079"/>
        <v>-0.00425383904779681-0.00157005186665338i</v>
      </c>
      <c r="AF2082" t="str">
        <f t="shared" si="1080"/>
        <v>-4.06182820257878-0.480064663900271i</v>
      </c>
      <c r="AG2082" t="str">
        <f t="shared" si="1081"/>
        <v>1.00692877996946-0.0234571330923336i</v>
      </c>
      <c r="AH2082" t="str">
        <f t="shared" si="1082"/>
        <v>0.0162073473550073+0.0087390258807555i</v>
      </c>
      <c r="AI2082">
        <f t="shared" si="1083"/>
        <v>-34.697379400106577</v>
      </c>
      <c r="AJ2082">
        <f t="shared" si="1084"/>
        <v>28.333612419284542</v>
      </c>
      <c r="AK2082"/>
      <c r="AL2082"/>
      <c r="AM2082"/>
      <c r="AN2082"/>
    </row>
    <row r="2083" spans="1:40" x14ac:dyDescent="0.35">
      <c r="A2083"/>
      <c r="B2083">
        <f t="shared" si="1050"/>
        <v>194900</v>
      </c>
      <c r="C2083" s="237" t="str">
        <f t="shared" si="1053"/>
        <v>-5.56858229972757E-07+0.00347781539961989i</v>
      </c>
      <c r="D2083" s="208" t="str">
        <f t="shared" si="1054"/>
        <v>-1.64874978895969+0.0266632513970858i</v>
      </c>
      <c r="E2083" t="str">
        <f t="shared" si="1055"/>
        <v>36500</v>
      </c>
      <c r="F2083" t="str">
        <f t="shared" si="1056"/>
        <v>0.21505376344086</v>
      </c>
      <c r="G2083" t="str">
        <f t="shared" si="1051"/>
        <v>0.21505376344086</v>
      </c>
      <c r="H2083" t="str">
        <f t="shared" si="1057"/>
        <v>2.41319061296962+0.506507053457648i</v>
      </c>
      <c r="I2083" t="str">
        <f t="shared" si="1058"/>
        <v>765.370510230813i</v>
      </c>
      <c r="J2083" t="str">
        <f t="shared" si="1052"/>
        <v>-791.928075471368+167.438575782175i</v>
      </c>
      <c r="K2083" t="str">
        <f t="shared" si="1059"/>
        <v>0.195597275303461-0.925109241254088i</v>
      </c>
      <c r="L2083" t="str">
        <f t="shared" si="1060"/>
        <v>0.0608578765193421-0.244315247661441i</v>
      </c>
      <c r="M2083" t="str">
        <f t="shared" si="1061"/>
        <v>0.256455151822803-1.16942448891553i</v>
      </c>
      <c r="N2083" t="str">
        <f t="shared" si="1062"/>
        <v>-2.43104518809966i</v>
      </c>
      <c r="O2083" t="str">
        <f t="shared" si="1063"/>
        <v>-0.758004905865871-0.652248850273629i</v>
      </c>
      <c r="P2083" t="str">
        <f t="shared" si="1064"/>
        <v>1.75800490586587+0.652248850273629i</v>
      </c>
      <c r="Q2083" t="str">
        <f t="shared" si="1065"/>
        <v>-1.75800490586587+1.77879633782603i</v>
      </c>
      <c r="R2083" t="str">
        <f t="shared" si="1066"/>
        <v>-0.308626169897484-0.683292718374358i</v>
      </c>
      <c r="S2083" t="str">
        <f t="shared" si="1067"/>
        <v>0.271446753351029i</v>
      </c>
      <c r="T2083" t="str">
        <f t="shared" si="1068"/>
        <v>0.185477589991118-0.0837755718178351i</v>
      </c>
      <c r="U2083" t="str">
        <f t="shared" si="1069"/>
        <v>0.0000499999999999999-0.00072910532457989i</v>
      </c>
      <c r="V2083" t="str">
        <f t="shared" si="1070"/>
        <v>0.00002-0.00816597963529479i</v>
      </c>
      <c r="W2083" t="str">
        <f t="shared" si="1071"/>
        <v>0.0000422718492097508-0.00066956283035131i</v>
      </c>
      <c r="X2083" t="str">
        <f t="shared" si="1072"/>
        <v>0.000044503042643863-0.000669272385528543i</v>
      </c>
      <c r="Y2083" t="str">
        <f t="shared" si="1073"/>
        <v>0.009+0.979674253095441i</v>
      </c>
      <c r="Z2083" t="str">
        <f t="shared" si="1074"/>
        <v>-0.00819776214004039-0.000621223802052373i</v>
      </c>
      <c r="AA2083" t="str">
        <f t="shared" si="1075"/>
        <v>0.113229369115041-12.2562970904659i</v>
      </c>
      <c r="AB2083" t="str">
        <f t="shared" si="1076"/>
        <v>0.557946821534022-0.25201057454i</v>
      </c>
      <c r="AC2083" t="str">
        <f t="shared" si="1077"/>
        <v>0.848380999492809-0.717106086769076i</v>
      </c>
      <c r="AD2083" t="str">
        <f t="shared" si="1078"/>
        <v>0.530044024015684+0.150978418203373i</v>
      </c>
      <c r="AE2083" t="str">
        <f t="shared" si="1079"/>
        <v>-0.00425138344564628-0.00156696112456496i</v>
      </c>
      <c r="AF2083" t="str">
        <f t="shared" si="1080"/>
        <v>-4.06194040192931-0.479843802060562i</v>
      </c>
      <c r="AG2083" t="str">
        <f t="shared" si="1081"/>
        <v>1.00691583949145-0.0234550002547152i</v>
      </c>
      <c r="AH2083" t="str">
        <f t="shared" si="1082"/>
        <v>0.016200296784844+0.00872454312204592i</v>
      </c>
      <c r="AI2083">
        <f t="shared" si="1083"/>
        <v>-34.703550301347576</v>
      </c>
      <c r="AJ2083">
        <f t="shared" si="1084"/>
        <v>28.304337461667615</v>
      </c>
      <c r="AK2083"/>
      <c r="AL2083"/>
      <c r="AM2083"/>
      <c r="AN2083"/>
    </row>
    <row r="2084" spans="1:40" x14ac:dyDescent="0.35">
      <c r="A2084"/>
      <c r="B2084">
        <f t="shared" si="1050"/>
        <v>195000</v>
      </c>
      <c r="C2084" s="237" t="str">
        <f t="shared" si="1053"/>
        <v>-5.56287239786551E-07+0.00347603190463455i</v>
      </c>
      <c r="D2084" s="208" t="str">
        <f t="shared" si="1054"/>
        <v>-1.6487497845821+0.0266495779355316i</v>
      </c>
      <c r="E2084" t="str">
        <f t="shared" si="1055"/>
        <v>36500</v>
      </c>
      <c r="F2084" t="str">
        <f t="shared" si="1056"/>
        <v>0.21505376344086</v>
      </c>
      <c r="G2084" t="str">
        <f t="shared" si="1051"/>
        <v>0.21505376344086</v>
      </c>
      <c r="H2084" t="str">
        <f t="shared" si="1057"/>
        <v>2.41330265537966+0.506272708106357i</v>
      </c>
      <c r="I2084" t="str">
        <f t="shared" si="1058"/>
        <v>765.763209312512i</v>
      </c>
      <c r="J2084" t="str">
        <f t="shared" si="1052"/>
        <v>-792.741961048259+167.524485774879i</v>
      </c>
      <c r="K2084" t="str">
        <f t="shared" si="1059"/>
        <v>0.195404803441554-0.92467430275638i</v>
      </c>
      <c r="L2084" t="str">
        <f t="shared" si="1060"/>
        <v>0.0607991164354291-0.244204587168717i</v>
      </c>
      <c r="M2084" t="str">
        <f t="shared" si="1061"/>
        <v>0.256203919876983-1.1688788899251i</v>
      </c>
      <c r="N2084" t="str">
        <f t="shared" si="1062"/>
        <v>-2.43229251759586i</v>
      </c>
      <c r="O2084" t="str">
        <f t="shared" si="1063"/>
        <v>-0.758817885221077-0.651302861247064i</v>
      </c>
      <c r="P2084" t="str">
        <f t="shared" si="1064"/>
        <v>1.75881788522108+0.651302861247064i</v>
      </c>
      <c r="Q2084" t="str">
        <f t="shared" si="1065"/>
        <v>-1.75881788522108+1.7809896563488i</v>
      </c>
      <c r="R2084" t="str">
        <f t="shared" si="1066"/>
        <v>-0.308597638883243-0.682795003486577i</v>
      </c>
      <c r="S2084" t="str">
        <f t="shared" si="1067"/>
        <v>0.271586028237304i</v>
      </c>
      <c r="T2084" t="str">
        <f t="shared" si="1068"/>
        <v>0.185437583097196-0.0838108070677098i</v>
      </c>
      <c r="U2084" t="str">
        <f t="shared" si="1069"/>
        <v>0.0000500000000000001-0.000728731424413441i</v>
      </c>
      <c r="V2084" t="str">
        <f t="shared" si="1070"/>
        <v>0.00002-0.00816179195343053i</v>
      </c>
      <c r="W2084" t="str">
        <f t="shared" si="1071"/>
        <v>0.0000422718474308923-0.000669219690725633i</v>
      </c>
      <c r="X2084" t="str">
        <f t="shared" si="1072"/>
        <v>0.0000445007454263836-0.000668929402441968i</v>
      </c>
      <c r="Y2084" t="str">
        <f t="shared" si="1073"/>
        <v>0.009+0.980176907920015i</v>
      </c>
      <c r="Z2084" t="str">
        <f t="shared" si="1074"/>
        <v>-0.008189354439442-0.000620798993765203i</v>
      </c>
      <c r="AA2084" t="str">
        <f t="shared" si="1075"/>
        <v>0.113113088868561-12.2500042998559i</v>
      </c>
      <c r="AB2084" t="str">
        <f t="shared" si="1076"/>
        <v>0.557826474276413-0.252116567914588i</v>
      </c>
      <c r="AC2084" t="str">
        <f t="shared" si="1077"/>
        <v>0.848223595285044-0.716624842988695i</v>
      </c>
      <c r="AD2084" t="str">
        <f t="shared" si="1078"/>
        <v>0.530264651054944+0.150767150431769i</v>
      </c>
      <c r="AE2084" t="str">
        <f t="shared" si="1079"/>
        <v>-0.00424892907891509-0.0015638733945146i</v>
      </c>
      <c r="AF2084" t="str">
        <f t="shared" si="1080"/>
        <v>-4.06205243996176-0.479623130170825i</v>
      </c>
      <c r="AG2084" t="str">
        <f t="shared" si="1081"/>
        <v>1.00690289877147-0.0234528596729858i</v>
      </c>
      <c r="AH2084" t="str">
        <f t="shared" si="1082"/>
        <v>0.0161932464053845+0.00871007358204903i</v>
      </c>
      <c r="AI2084">
        <f t="shared" si="1083"/>
        <v>-34.709720280085044</v>
      </c>
      <c r="AJ2084">
        <f t="shared" si="1084"/>
        <v>28.2750568648583</v>
      </c>
      <c r="AK2084"/>
      <c r="AL2084"/>
      <c r="AM2084"/>
      <c r="AN2084"/>
    </row>
    <row r="2085" spans="1:40" x14ac:dyDescent="0.35">
      <c r="A2085"/>
      <c r="B2085">
        <f t="shared" si="1050"/>
        <v>195100</v>
      </c>
      <c r="C2085" s="237" t="str">
        <f t="shared" si="1053"/>
        <v>-5.55717127371469E-07+0.00347425023793711i</v>
      </c>
      <c r="D2085" s="208" t="str">
        <f t="shared" si="1054"/>
        <v>-1.64874978021123+0.0266359184908512i</v>
      </c>
      <c r="E2085" t="str">
        <f t="shared" si="1055"/>
        <v>36500</v>
      </c>
      <c r="F2085" t="str">
        <f t="shared" si="1056"/>
        <v>0.21505376344086</v>
      </c>
      <c r="G2085" t="str">
        <f t="shared" si="1051"/>
        <v>0.21505376344086</v>
      </c>
      <c r="H2085" t="str">
        <f t="shared" si="1057"/>
        <v>2.4134145367684+0.506038566498615i</v>
      </c>
      <c r="I2085" t="str">
        <f t="shared" si="1058"/>
        <v>766.155908394211i</v>
      </c>
      <c r="J2085" t="str">
        <f t="shared" si="1052"/>
        <v>-793.556264109416+167.610395767585i</v>
      </c>
      <c r="K2085" t="str">
        <f t="shared" si="1059"/>
        <v>0.195212611561621-0.924239752722079i</v>
      </c>
      <c r="L2085" t="str">
        <f t="shared" si="1060"/>
        <v>0.0607404396573463-0.244094019385908i</v>
      </c>
      <c r="M2085" t="str">
        <f t="shared" si="1061"/>
        <v>0.255953051218967-1.16833377210799i</v>
      </c>
      <c r="N2085" t="str">
        <f t="shared" si="1062"/>
        <v>-2.43353984709207i</v>
      </c>
      <c r="O2085" t="str">
        <f t="shared" si="1063"/>
        <v>-0.75962968398415-0.650355858903524i</v>
      </c>
      <c r="P2085" t="str">
        <f t="shared" si="1064"/>
        <v>1.75962968398415+0.650355858903524i</v>
      </c>
      <c r="Q2085" t="str">
        <f t="shared" si="1065"/>
        <v>-1.75962968398415+1.78318398818855i</v>
      </c>
      <c r="R2085" t="str">
        <f t="shared" si="1066"/>
        <v>-0.308569086128186-0.682297714948126i</v>
      </c>
      <c r="S2085" t="str">
        <f t="shared" si="1067"/>
        <v>0.27172530312358i</v>
      </c>
      <c r="T2085" t="str">
        <f t="shared" si="1068"/>
        <v>0.185397553414806-0.0838460284627474i</v>
      </c>
      <c r="U2085" t="str">
        <f t="shared" si="1069"/>
        <v>0.0000499999999999999-0.000728357907537778i</v>
      </c>
      <c r="V2085" t="str">
        <f t="shared" si="1070"/>
        <v>0.00002-0.00815760856442312i</v>
      </c>
      <c r="W2085" t="str">
        <f t="shared" si="1071"/>
        <v>0.0000422718456511213-0.000668876902973443i</v>
      </c>
      <c r="X2085" t="str">
        <f t="shared" si="1072"/>
        <v>0.0000444984517366704-0.000668586771056569i</v>
      </c>
      <c r="Y2085" t="str">
        <f t="shared" si="1073"/>
        <v>0.009+0.98067956274459i</v>
      </c>
      <c r="Z2085" t="str">
        <f t="shared" si="1074"/>
        <v>-0.00818095967337233-0.000620374784410578i</v>
      </c>
      <c r="AA2085" t="str">
        <f t="shared" si="1075"/>
        <v>0.112996987740753-12.2437179716275i</v>
      </c>
      <c r="AB2085" t="str">
        <f t="shared" si="1076"/>
        <v>0.557706058467379-0.252222519611567i</v>
      </c>
      <c r="AC2085" t="str">
        <f t="shared" si="1077"/>
        <v>0.848066479599666-0.716143946497388i</v>
      </c>
      <c r="AD2085" t="str">
        <f t="shared" si="1078"/>
        <v>0.530485053434994+0.150555579290812i</v>
      </c>
      <c r="AE2085" t="str">
        <f t="shared" si="1079"/>
        <v>-0.00424647594443411-0.00156078867343711i</v>
      </c>
      <c r="AF2085" t="str">
        <f t="shared" si="1080"/>
        <v>-4.06216431697963-0.479402648007764i</v>
      </c>
      <c r="AG2085" t="str">
        <f t="shared" si="1081"/>
        <v>1.0068899578192-0.0234507113408173i</v>
      </c>
      <c r="AH2085" t="str">
        <f t="shared" si="1082"/>
        <v>0.0161861962122193+0.00869561724707948i</v>
      </c>
      <c r="AI2085">
        <f t="shared" si="1083"/>
        <v>-34.715889339663526</v>
      </c>
      <c r="AJ2085">
        <f t="shared" si="1084"/>
        <v>28.245770631803715</v>
      </c>
      <c r="AK2085"/>
      <c r="AL2085"/>
      <c r="AM2085"/>
      <c r="AN2085"/>
    </row>
    <row r="2086" spans="1:40" x14ac:dyDescent="0.35">
      <c r="A2086"/>
      <c r="B2086">
        <f t="shared" si="1050"/>
        <v>195200</v>
      </c>
      <c r="C2086" s="237" t="str">
        <f t="shared" si="1053"/>
        <v>-5.55147890929262E-07+0.0034724703967177i</v>
      </c>
      <c r="D2086" s="208" t="str">
        <f t="shared" si="1054"/>
        <v>-1.64874977584709+0.0266222730415024i</v>
      </c>
      <c r="E2086" t="str">
        <f t="shared" si="1055"/>
        <v>36500</v>
      </c>
      <c r="F2086" t="str">
        <f t="shared" si="1056"/>
        <v>0.21505376344086</v>
      </c>
      <c r="G2086" t="str">
        <f t="shared" si="1051"/>
        <v>0.21505376344086</v>
      </c>
      <c r="H2086" t="str">
        <f t="shared" si="1057"/>
        <v>2.41352625743871+0.505804628389887i</v>
      </c>
      <c r="I2086" t="str">
        <f t="shared" si="1058"/>
        <v>766.54860747591i</v>
      </c>
      <c r="J2086" t="str">
        <f t="shared" si="1052"/>
        <v>-794.37098465484+167.69630576029i</v>
      </c>
      <c r="K2086" t="str">
        <f t="shared" si="1059"/>
        <v>0.195020699128795-0.923805590663766i</v>
      </c>
      <c r="L2086" t="str">
        <f t="shared" si="1060"/>
        <v>0.0606818460311466-0.243983544208819i</v>
      </c>
      <c r="M2086" t="str">
        <f t="shared" si="1061"/>
        <v>0.255702545159942-1.16778913487259i</v>
      </c>
      <c r="N2086" t="str">
        <f t="shared" si="1062"/>
        <v>-2.43478717658827i</v>
      </c>
      <c r="O2086" t="str">
        <f t="shared" si="1063"/>
        <v>-0.760440300892056-0.649407844716399i</v>
      </c>
      <c r="P2086" t="str">
        <f t="shared" si="1064"/>
        <v>1.76044030089206+0.649407844716399i</v>
      </c>
      <c r="Q2086" t="str">
        <f t="shared" si="1065"/>
        <v>-1.76044030089206+1.78537933187187i</v>
      </c>
      <c r="R2086" t="str">
        <f t="shared" si="1066"/>
        <v>-0.308540511619445-0.681800852092923i</v>
      </c>
      <c r="S2086" t="str">
        <f t="shared" si="1067"/>
        <v>0.271864578009855i</v>
      </c>
      <c r="T2086" t="str">
        <f t="shared" si="1068"/>
        <v>0.185357500941002-0.0838812359903652i</v>
      </c>
      <c r="U2086" t="str">
        <f t="shared" si="1069"/>
        <v>0.00005-0.000727984773363836i</v>
      </c>
      <c r="V2086" t="str">
        <f t="shared" si="1070"/>
        <v>0.00002-0.00815342946167493i</v>
      </c>
      <c r="W2086" t="str">
        <f t="shared" si="1071"/>
        <v>0.0000422718438704382-0.000668534466553959i</v>
      </c>
      <c r="X2086" t="str">
        <f t="shared" si="1072"/>
        <v>0.0000444961615674947-0.000668244490831857i</v>
      </c>
      <c r="Y2086" t="str">
        <f t="shared" si="1073"/>
        <v>0.009+0.981182217569164i</v>
      </c>
      <c r="Z2086" t="str">
        <f t="shared" si="1074"/>
        <v>-0.00817257781530868-0.000619951172732594i</v>
      </c>
      <c r="AA2086" t="str">
        <f t="shared" si="1075"/>
        <v>0.112881065363734-12.2374380958251i</v>
      </c>
      <c r="AB2086" t="str">
        <f t="shared" si="1076"/>
        <v>0.557585574098057-0.252328429593088i</v>
      </c>
      <c r="AC2086" t="str">
        <f t="shared" si="1077"/>
        <v>0.847909651943069-0.71566339685657i</v>
      </c>
      <c r="AD2086" t="str">
        <f t="shared" si="1078"/>
        <v>0.53070523074656+0.150343704993116i</v>
      </c>
      <c r="AE2086" t="str">
        <f t="shared" si="1079"/>
        <v>-0.00424402403904416-0.0015577069582747i</v>
      </c>
      <c r="AF2086" t="str">
        <f t="shared" si="1080"/>
        <v>-4.0622760332858-0.479182355348385i</v>
      </c>
      <c r="AG2086" t="str">
        <f t="shared" si="1081"/>
        <v>1.00687701664434-0.0234485552519005i</v>
      </c>
      <c r="AH2086" t="str">
        <f t="shared" si="1082"/>
        <v>0.0161791462009571+0.00868117410348581i</v>
      </c>
      <c r="AI2086">
        <f t="shared" si="1083"/>
        <v>-34.722057483423853</v>
      </c>
      <c r="AJ2086">
        <f t="shared" si="1084"/>
        <v>28.216478765445537</v>
      </c>
      <c r="AK2086"/>
      <c r="AL2086"/>
      <c r="AM2086"/>
      <c r="AN2086"/>
    </row>
    <row r="2087" spans="1:40" x14ac:dyDescent="0.35">
      <c r="A2087"/>
      <c r="B2087">
        <f t="shared" si="1050"/>
        <v>195300</v>
      </c>
      <c r="C2087" s="237" t="str">
        <f t="shared" si="1053"/>
        <v>-5.54579528666273E-07+0.00347069237817219i</v>
      </c>
      <c r="D2087" s="208" t="str">
        <f t="shared" si="1054"/>
        <v>-1.64874977148965+0.0266086415659868i</v>
      </c>
      <c r="E2087" t="str">
        <f t="shared" si="1055"/>
        <v>36500</v>
      </c>
      <c r="F2087" t="str">
        <f t="shared" si="1056"/>
        <v>0.21505376344086</v>
      </c>
      <c r="G2087" t="str">
        <f t="shared" si="1051"/>
        <v>0.21505376344086</v>
      </c>
      <c r="H2087" t="str">
        <f t="shared" si="1057"/>
        <v>2.41363781769273+0.505570893535973i</v>
      </c>
      <c r="I2087" t="str">
        <f t="shared" si="1058"/>
        <v>766.941306557608i</v>
      </c>
      <c r="J2087" t="str">
        <f t="shared" si="1052"/>
        <v>-795.186122684529+167.782215752995i</v>
      </c>
      <c r="K2087" t="str">
        <f t="shared" si="1059"/>
        <v>0.194829065609472-0.923371816094761i</v>
      </c>
      <c r="L2087" t="str">
        <f t="shared" si="1060"/>
        <v>0.0606233354032308-0.243873161533381i</v>
      </c>
      <c r="M2087" t="str">
        <f t="shared" si="1061"/>
        <v>0.255452401012703-1.16724497762814i</v>
      </c>
      <c r="N2087" t="str">
        <f t="shared" si="1062"/>
        <v>-2.43603450608447i</v>
      </c>
      <c r="O2087" t="str">
        <f t="shared" si="1063"/>
        <v>-0.76124973468362-0.648458820160632i</v>
      </c>
      <c r="P2087" t="str">
        <f t="shared" si="1064"/>
        <v>1.76124973468362+0.648458820160632i</v>
      </c>
      <c r="Q2087" t="str">
        <f t="shared" si="1065"/>
        <v>-1.76124973468362+1.78757568592384i</v>
      </c>
      <c r="R2087" t="str">
        <f t="shared" si="1066"/>
        <v>-0.308511915344126-0.681304414256242i</v>
      </c>
      <c r="S2087" t="str">
        <f t="shared" si="1067"/>
        <v>0.272003852896131i</v>
      </c>
      <c r="T2087" t="str">
        <f t="shared" si="1068"/>
        <v>0.18531742567284-0.0839164296379673i</v>
      </c>
      <c r="U2087" t="str">
        <f t="shared" si="1069"/>
        <v>0.0000500000000000001-0.000727612021303744i</v>
      </c>
      <c r="V2087" t="str">
        <f t="shared" si="1070"/>
        <v>0.00002-0.00814925463860193i</v>
      </c>
      <c r="W2087" t="str">
        <f t="shared" si="1071"/>
        <v>0.0000422718420888429-0.000668192380927496i</v>
      </c>
      <c r="X2087" t="str">
        <f t="shared" si="1072"/>
        <v>0.0000444938749116459-0.00066790256122843i</v>
      </c>
      <c r="Y2087" t="str">
        <f t="shared" si="1073"/>
        <v>0.009+0.981684872393738i</v>
      </c>
      <c r="Z2087" t="str">
        <f t="shared" si="1074"/>
        <v>-0.00816420883879607-0.00061952815747877i</v>
      </c>
      <c r="AA2087" t="str">
        <f t="shared" si="1075"/>
        <v>0.112765321370564-12.2311646625136i</v>
      </c>
      <c r="AB2087" t="str">
        <f t="shared" si="1076"/>
        <v>0.55746502115959-0.252434297821259i</v>
      </c>
      <c r="AC2087" t="str">
        <f t="shared" si="1077"/>
        <v>0.847753111822864-0.715183193628292i</v>
      </c>
      <c r="AD2087" t="str">
        <f t="shared" si="1078"/>
        <v>0.530925182580493+0.150131527751839i</v>
      </c>
      <c r="AE2087" t="str">
        <f t="shared" si="1079"/>
        <v>-0.00424157335959551-0.00155462824597669i</v>
      </c>
      <c r="AF2087" t="str">
        <f t="shared" si="1080"/>
        <v>-4.06238758918238-0.478962251969986i</v>
      </c>
      <c r="AG2087" t="str">
        <f t="shared" si="1081"/>
        <v>1.00686407525661-0.0234463913999452i</v>
      </c>
      <c r="AH2087" t="str">
        <f t="shared" si="1082"/>
        <v>0.016172096367222+0.00866674413764876i</v>
      </c>
      <c r="AI2087">
        <f t="shared" si="1083"/>
        <v>-34.72822471470468</v>
      </c>
      <c r="AJ2087">
        <f t="shared" si="1084"/>
        <v>28.187181268719691</v>
      </c>
      <c r="AK2087"/>
      <c r="AL2087"/>
      <c r="AM2087"/>
      <c r="AN2087"/>
    </row>
    <row r="2088" spans="1:40" x14ac:dyDescent="0.35">
      <c r="A2088"/>
      <c r="B2088">
        <f t="shared" si="1050"/>
        <v>195400</v>
      </c>
      <c r="C2088" s="237" t="str">
        <f t="shared" si="1053"/>
        <v>-5.5401203879346E-07+0.00346891617950225i</v>
      </c>
      <c r="D2088" s="208" t="str">
        <f t="shared" si="1054"/>
        <v>-1.64874976713889+0.0265950240428506i</v>
      </c>
      <c r="E2088" t="str">
        <f t="shared" si="1055"/>
        <v>36500</v>
      </c>
      <c r="F2088" t="str">
        <f t="shared" si="1056"/>
        <v>0.21505376344086</v>
      </c>
      <c r="G2088" t="str">
        <f t="shared" si="1051"/>
        <v>0.21505376344086</v>
      </c>
      <c r="H2088" t="str">
        <f t="shared" si="1057"/>
        <v>2.41374921783191+0.505337361693014i</v>
      </c>
      <c r="I2088" t="str">
        <f t="shared" si="1058"/>
        <v>767.334005639307i</v>
      </c>
      <c r="J2088" t="str">
        <f t="shared" si="1052"/>
        <v>-796.001678198484+167.8681257457i</v>
      </c>
      <c r="K2088" t="str">
        <f t="shared" si="1059"/>
        <v>0.194637710471301-0.922938428529125i</v>
      </c>
      <c r="L2088" t="str">
        <f t="shared" si="1060"/>
        <v>0.0605649076203458-0.243762871255652i</v>
      </c>
      <c r="M2088" t="str">
        <f t="shared" si="1061"/>
        <v>0.255202618091647-1.16670129978478i</v>
      </c>
      <c r="N2088" t="str">
        <f t="shared" si="1062"/>
        <v>-2.43728183558068i</v>
      </c>
      <c r="O2088" t="str">
        <f t="shared" si="1063"/>
        <v>-0.762057984099504-0.647508786712736i</v>
      </c>
      <c r="P2088" t="str">
        <f t="shared" si="1064"/>
        <v>1.7620579840995+0.647508786712736i</v>
      </c>
      <c r="Q2088" t="str">
        <f t="shared" si="1065"/>
        <v>-1.7620579840995+1.78977304886794i</v>
      </c>
      <c r="R2088" t="str">
        <f t="shared" si="1066"/>
        <v>-0.308483297289339-0.680808400774722i</v>
      </c>
      <c r="S2088" t="str">
        <f t="shared" si="1067"/>
        <v>0.272143127782408i</v>
      </c>
      <c r="T2088" t="str">
        <f t="shared" si="1068"/>
        <v>0.185277327607372-0.0839516093929511i</v>
      </c>
      <c r="U2088" t="str">
        <f t="shared" si="1069"/>
        <v>0.0000499999999999999-0.000727239650770832i</v>
      </c>
      <c r="V2088" t="str">
        <f t="shared" si="1070"/>
        <v>0.00002-0.00814508408863334i</v>
      </c>
      <c r="W2088" t="str">
        <f t="shared" si="1071"/>
        <v>0.0000422718403063352-0.000667850645555472i</v>
      </c>
      <c r="X2088" t="str">
        <f t="shared" si="1072"/>
        <v>0.0000444915917619323-0.000667560981708004i</v>
      </c>
      <c r="Y2088" t="str">
        <f t="shared" si="1073"/>
        <v>0.009+0.982187527218313i</v>
      </c>
      <c r="Z2088" t="str">
        <f t="shared" si="1074"/>
        <v>-0.00815585271744743-0.000619105737400054i</v>
      </c>
      <c r="AA2088" t="str">
        <f t="shared" si="1075"/>
        <v>0.112649755395246-12.2248976617782i</v>
      </c>
      <c r="AB2088" t="str">
        <f t="shared" si="1076"/>
        <v>0.557344399643112-0.25254012425817i</v>
      </c>
      <c r="AC2088" t="str">
        <f t="shared" si="1077"/>
        <v>0.847596858747823-0.714703336375262i</v>
      </c>
      <c r="AD2088" t="str">
        <f t="shared" si="1078"/>
        <v>0.531144908527789+0.149919047780686i</v>
      </c>
      <c r="AE2088" t="str">
        <f t="shared" si="1079"/>
        <v>-0.00423912390294815-0.00155155253349962i</v>
      </c>
      <c r="AF2088" t="str">
        <f t="shared" si="1080"/>
        <v>-4.0624989849708-0.478742337650163i</v>
      </c>
      <c r="AG2088" t="str">
        <f t="shared" si="1081"/>
        <v>1.00685113366572-0.02344421977868i</v>
      </c>
      <c r="AH2088" t="str">
        <f t="shared" si="1082"/>
        <v>0.0161650467066559+0.00865232733598225i</v>
      </c>
      <c r="AI2088">
        <f t="shared" si="1083"/>
        <v>-34.734391036841224</v>
      </c>
      <c r="AJ2088">
        <f t="shared" si="1084"/>
        <v>28.157878144555735</v>
      </c>
      <c r="AK2088"/>
      <c r="AL2088"/>
      <c r="AM2088"/>
      <c r="AN2088"/>
    </row>
    <row r="2089" spans="1:40" x14ac:dyDescent="0.35">
      <c r="A2089"/>
      <c r="B2089">
        <f t="shared" si="1050"/>
        <v>195500</v>
      </c>
      <c r="C2089" s="237" t="str">
        <f t="shared" si="1053"/>
        <v>-5.53445419526329E-07+0.0034671417979152i</v>
      </c>
      <c r="D2089" s="208" t="str">
        <f t="shared" si="1054"/>
        <v>-1.64874976279481+0.0265814204506832i</v>
      </c>
      <c r="E2089" t="str">
        <f t="shared" si="1055"/>
        <v>36500</v>
      </c>
      <c r="F2089" t="str">
        <f t="shared" si="1056"/>
        <v>0.21505376344086</v>
      </c>
      <c r="G2089" t="str">
        <f t="shared" si="1051"/>
        <v>0.21505376344086</v>
      </c>
      <c r="H2089" t="str">
        <f t="shared" si="1057"/>
        <v>2.41386045815703+0.505104032617505i</v>
      </c>
      <c r="I2089" t="str">
        <f t="shared" si="1058"/>
        <v>767.726704721006i</v>
      </c>
      <c r="J2089" t="str">
        <f t="shared" si="1052"/>
        <v>-796.817651196705+167.954035738405i</v>
      </c>
      <c r="K2089" t="str">
        <f t="shared" si="1059"/>
        <v>0.194446633183177-0.922505427481657i</v>
      </c>
      <c r="L2089" t="str">
        <f t="shared" si="1060"/>
        <v>0.0605065625295825-0.243652673271816i</v>
      </c>
      <c r="M2089" t="str">
        <f t="shared" si="1061"/>
        <v>0.25495319571276-1.16615810075347i</v>
      </c>
      <c r="N2089" t="str">
        <f t="shared" si="1062"/>
        <v>-2.43852916507688i</v>
      </c>
      <c r="O2089" t="str">
        <f t="shared" si="1063"/>
        <v>-0.762865047882198-0.646557745850818i</v>
      </c>
      <c r="P2089" t="str">
        <f t="shared" si="1064"/>
        <v>1.7628650478822+0.646557745850818i</v>
      </c>
      <c r="Q2089" t="str">
        <f t="shared" si="1065"/>
        <v>-1.7628650478822+1.79197141922606i</v>
      </c>
      <c r="R2089" t="str">
        <f t="shared" si="1066"/>
        <v>-0.308454657442174-0.680312810986369i</v>
      </c>
      <c r="S2089" t="str">
        <f t="shared" si="1067"/>
        <v>0.272282402668683i</v>
      </c>
      <c r="T2089" t="str">
        <f t="shared" si="1068"/>
        <v>0.185237206741654-0.0839867752427007i</v>
      </c>
      <c r="U2089" t="str">
        <f t="shared" si="1069"/>
        <v>0.0000500000000000001-0.000726867661179647i</v>
      </c>
      <c r="V2089" t="str">
        <f t="shared" si="1070"/>
        <v>0.00002-0.00814091780521203i</v>
      </c>
      <c r="W2089" t="str">
        <f t="shared" si="1071"/>
        <v>0.0000422718385229154-0.00066750925990042i</v>
      </c>
      <c r="X2089" t="str">
        <f t="shared" si="1072"/>
        <v>0.0000444893121111801-0.000667219751733393i</v>
      </c>
      <c r="Y2089" t="str">
        <f t="shared" si="1073"/>
        <v>0.009+0.982690182042887i</v>
      </c>
      <c r="Z2089" t="str">
        <f t="shared" si="1074"/>
        <v>-0.00814750942494322-0.000618683911250797i</v>
      </c>
      <c r="AA2089" t="str">
        <f t="shared" si="1075"/>
        <v>0.11253436707272-12.2186370837246i</v>
      </c>
      <c r="AB2089" t="str">
        <f t="shared" si="1076"/>
        <v>0.557223709539765-0.25264590886587i</v>
      </c>
      <c r="AC2089" t="str">
        <f t="shared" si="1077"/>
        <v>0.847440892227925-0.714223824660804i</v>
      </c>
      <c r="AD2089" t="str">
        <f t="shared" si="1078"/>
        <v>0.531364408179582+0.149706265293903i</v>
      </c>
      <c r="AE2089" t="str">
        <f t="shared" si="1079"/>
        <v>-0.00423667566597174-0.00154847981780713i</v>
      </c>
      <c r="AF2089" t="str">
        <f t="shared" si="1080"/>
        <v>-4.06261022095184-0.478522612166822i</v>
      </c>
      <c r="AG2089" t="str">
        <f t="shared" si="1081"/>
        <v>1.00683819188137-0.0234420403818527i</v>
      </c>
      <c r="AH2089" t="str">
        <f t="shared" si="1082"/>
        <v>0.0161579972149183+0.00863792368493307i</v>
      </c>
      <c r="AI2089">
        <f t="shared" si="1083"/>
        <v>-34.740556453165354</v>
      </c>
      <c r="AJ2089">
        <f t="shared" si="1084"/>
        <v>28.128569395876486</v>
      </c>
      <c r="AK2089"/>
      <c r="AL2089"/>
      <c r="AM2089"/>
      <c r="AN2089"/>
    </row>
    <row r="2090" spans="1:40" x14ac:dyDescent="0.35">
      <c r="A2090"/>
      <c r="B2090">
        <f t="shared" si="1050"/>
        <v>195600</v>
      </c>
      <c r="C2090" s="237" t="str">
        <f t="shared" si="1053"/>
        <v>-5.52879669084957E-07+0.00346536923062413i</v>
      </c>
      <c r="D2090" s="208" t="str">
        <f t="shared" si="1054"/>
        <v>-1.64874975845739+0.0265678307681183i</v>
      </c>
      <c r="E2090" t="str">
        <f t="shared" si="1055"/>
        <v>36500</v>
      </c>
      <c r="F2090" t="str">
        <f t="shared" si="1056"/>
        <v>0.21505376344086</v>
      </c>
      <c r="G2090" t="str">
        <f t="shared" si="1051"/>
        <v>0.21505376344086</v>
      </c>
      <c r="H2090" t="str">
        <f t="shared" si="1057"/>
        <v>2.41397153896815+0.504870906066269i</v>
      </c>
      <c r="I2090" t="str">
        <f t="shared" si="1058"/>
        <v>768.119403802704i</v>
      </c>
      <c r="J2090" t="str">
        <f t="shared" si="1052"/>
        <v>-797.634041679194+168.03994573111i</v>
      </c>
      <c r="K2090" t="str">
        <f t="shared" si="1059"/>
        <v>0.194255833215246-0.922072812467888i</v>
      </c>
      <c r="L2090" t="str">
        <f t="shared" si="1060"/>
        <v>0.0604482999783771-0.243542567478187i</v>
      </c>
      <c r="M2090" t="str">
        <f t="shared" si="1061"/>
        <v>0.254704133193623-1.16561537994607i</v>
      </c>
      <c r="N2090" t="str">
        <f t="shared" si="1062"/>
        <v>-2.43977649457308i</v>
      </c>
      <c r="O2090" t="str">
        <f t="shared" si="1063"/>
        <v>-0.763670924776053-0.64560569905453i</v>
      </c>
      <c r="P2090" t="str">
        <f t="shared" si="1064"/>
        <v>1.76367092477605+0.64560569905453i</v>
      </c>
      <c r="Q2090" t="str">
        <f t="shared" si="1065"/>
        <v>-1.76367092477605+1.79417079551855i</v>
      </c>
      <c r="R2090" t="str">
        <f t="shared" si="1066"/>
        <v>-0.308425995789705-0.679817644230536i</v>
      </c>
      <c r="S2090" t="str">
        <f t="shared" si="1067"/>
        <v>0.272421677554959i</v>
      </c>
      <c r="T2090" t="str">
        <f t="shared" si="1068"/>
        <v>0.185197063072743-0.0840219271745901i</v>
      </c>
      <c r="U2090" t="str">
        <f t="shared" si="1069"/>
        <v>0.0000499999999999999-0.000726496051945912i</v>
      </c>
      <c r="V2090" t="str">
        <f t="shared" si="1070"/>
        <v>0.00002-0.00813675578179422i</v>
      </c>
      <c r="W2090" t="str">
        <f t="shared" si="1071"/>
        <v>0.0000422718367385832-0.000667168223425958i</v>
      </c>
      <c r="X2090" t="str">
        <f t="shared" si="1072"/>
        <v>0.000044487035952234-0.000666878870768502i</v>
      </c>
      <c r="Y2090" t="str">
        <f t="shared" si="1073"/>
        <v>0.009+0.983192836867462i</v>
      </c>
      <c r="Z2090" t="str">
        <f t="shared" si="1074"/>
        <v>-0.00813917893503112-0.00061826267778875i</v>
      </c>
      <c r="AA2090" t="str">
        <f t="shared" si="1075"/>
        <v>0.112419156038863-12.2123829184786i</v>
      </c>
      <c r="AB2090" t="str">
        <f t="shared" si="1076"/>
        <v>0.557102950840697-0.252751651606378i</v>
      </c>
      <c r="AC2090" t="str">
        <f t="shared" si="1077"/>
        <v>0.847285211774324-0.713744658048915i</v>
      </c>
      <c r="AD2090" t="str">
        <f t="shared" si="1078"/>
        <v>0.531583681127141+0.149493180506299i</v>
      </c>
      <c r="AE2090" t="str">
        <f t="shared" si="1079"/>
        <v>-0.00423422864554535-0.00154541009587014i</v>
      </c>
      <c r="AF2090" t="str">
        <f t="shared" si="1080"/>
        <v>-4.06272129742554-0.478303075298151i</v>
      </c>
      <c r="AG2090" t="str">
        <f t="shared" si="1081"/>
        <v>1.00682524991328-0.0234398532032298i</v>
      </c>
      <c r="AH2090" t="str">
        <f t="shared" si="1082"/>
        <v>0.0161509478876841+0.00862353317098086i</v>
      </c>
      <c r="AI2090">
        <f t="shared" si="1083"/>
        <v>-34.74672096700656</v>
      </c>
      <c r="AJ2090">
        <f t="shared" si="1084"/>
        <v>28.099255025601369</v>
      </c>
      <c r="AK2090"/>
      <c r="AL2090"/>
      <c r="AM2090"/>
      <c r="AN2090"/>
    </row>
    <row r="2091" spans="1:40" x14ac:dyDescent="0.35">
      <c r="A2091"/>
      <c r="B2091">
        <f t="shared" si="1050"/>
        <v>195700</v>
      </c>
      <c r="C2091" s="237" t="str">
        <f t="shared" si="1053"/>
        <v>-5.52314785693955E-07+0.00346359847484774i</v>
      </c>
      <c r="D2091" s="208" t="str">
        <f t="shared" si="1054"/>
        <v>-1.64874975412662+0.0265542549738327i</v>
      </c>
      <c r="E2091" t="str">
        <f t="shared" si="1055"/>
        <v>36500</v>
      </c>
      <c r="F2091" t="str">
        <f t="shared" si="1056"/>
        <v>0.21505376344086</v>
      </c>
      <c r="G2091" t="str">
        <f t="shared" si="1051"/>
        <v>0.21505376344086</v>
      </c>
      <c r="H2091" t="str">
        <f t="shared" si="1057"/>
        <v>2.41408246056465+0.504637981796481i</v>
      </c>
      <c r="I2091" t="str">
        <f t="shared" si="1058"/>
        <v>768.512102884403i</v>
      </c>
      <c r="J2091" t="str">
        <f t="shared" si="1052"/>
        <v>-798.450849645947+168.125855723815i</v>
      </c>
      <c r="K2091" t="str">
        <f t="shared" si="1059"/>
        <v>0.194065310038894-0.921640583004096i</v>
      </c>
      <c r="L2091" t="str">
        <f t="shared" si="1060"/>
        <v>0.060390119814509-0.243432553771203i</v>
      </c>
      <c r="M2091" t="str">
        <f t="shared" si="1061"/>
        <v>0.254455429853403-1.1650731367753i</v>
      </c>
      <c r="N2091" t="str">
        <f t="shared" si="1062"/>
        <v>-2.44102382406929i</v>
      </c>
      <c r="O2091" t="str">
        <f t="shared" si="1063"/>
        <v>-0.764475613527268-0.644652647805086i</v>
      </c>
      <c r="P2091" t="str">
        <f t="shared" si="1064"/>
        <v>1.76447561352727+0.644652647805086i</v>
      </c>
      <c r="Q2091" t="str">
        <f t="shared" si="1065"/>
        <v>-1.76447561352727+1.7963711762642i</v>
      </c>
      <c r="R2091" t="str">
        <f t="shared" si="1066"/>
        <v>-0.308397312319006-0.679322899847928i</v>
      </c>
      <c r="S2091" t="str">
        <f t="shared" si="1067"/>
        <v>0.272560952441234i</v>
      </c>
      <c r="T2091" t="str">
        <f t="shared" si="1068"/>
        <v>0.185156896597692-0.084057065175985i</v>
      </c>
      <c r="U2091" t="str">
        <f t="shared" si="1069"/>
        <v>0.00005-0.000726124822486566i</v>
      </c>
      <c r="V2091" t="str">
        <f t="shared" si="1070"/>
        <v>0.00002-0.00813259801184957i</v>
      </c>
      <c r="W2091" t="str">
        <f t="shared" si="1071"/>
        <v>0.000042271834953339-0.000666827535596816i</v>
      </c>
      <c r="X2091" t="str">
        <f t="shared" si="1072"/>
        <v>0.0000444847632779577-0.000666538338278346i</v>
      </c>
      <c r="Y2091" t="str">
        <f t="shared" si="1073"/>
        <v>0.009+0.983695491692036i</v>
      </c>
      <c r="Z2091" t="str">
        <f t="shared" si="1074"/>
        <v>-0.00813086122152611-0.000617842035775061i</v>
      </c>
      <c r="AA2091" t="str">
        <f t="shared" si="1075"/>
        <v>0.112304121930486-12.2061351561863i</v>
      </c>
      <c r="AB2091" t="str">
        <f t="shared" si="1076"/>
        <v>0.556982123537042-0.252857352441687i</v>
      </c>
      <c r="AC2091" t="str">
        <f t="shared" si="1077"/>
        <v>0.847129816899345-0.713265836104212i</v>
      </c>
      <c r="AD2091" t="str">
        <f t="shared" si="1078"/>
        <v>0.531802726961875+0.149279793633212i</v>
      </c>
      <c r="AE2091" t="str">
        <f t="shared" si="1079"/>
        <v>-0.00423178283855772-0.00154234336466656i</v>
      </c>
      <c r="AF2091" t="str">
        <f t="shared" si="1080"/>
        <v>-4.06283221469127-0.478083726822648i</v>
      </c>
      <c r="AG2091" t="str">
        <f t="shared" si="1081"/>
        <v>1.00681230777119-0.0234376582365965i</v>
      </c>
      <c r="AH2091" t="str">
        <f t="shared" si="1082"/>
        <v>0.0161438987206458+0.00860915578063732i</v>
      </c>
      <c r="AI2091">
        <f t="shared" si="1083"/>
        <v>-34.752884581691127</v>
      </c>
      <c r="AJ2091">
        <f t="shared" si="1084"/>
        <v>28.069935036641237</v>
      </c>
      <c r="AK2091"/>
      <c r="AL2091"/>
      <c r="AM2091"/>
      <c r="AN2091"/>
    </row>
    <row r="2092" spans="1:40" x14ac:dyDescent="0.35">
      <c r="A2092"/>
      <c r="B2092">
        <f t="shared" si="1050"/>
        <v>195800</v>
      </c>
      <c r="C2092" s="237" t="str">
        <f t="shared" si="1053"/>
        <v>-5.51750767582497E-07+0.00346182952781055i</v>
      </c>
      <c r="D2092" s="208" t="str">
        <f t="shared" si="1054"/>
        <v>-1.64874974980248+0.0265406930465476i</v>
      </c>
      <c r="E2092" t="str">
        <f t="shared" si="1055"/>
        <v>36500</v>
      </c>
      <c r="F2092" t="str">
        <f t="shared" si="1056"/>
        <v>0.21505376344086</v>
      </c>
      <c r="G2092" t="str">
        <f t="shared" si="1051"/>
        <v>0.21505376344086</v>
      </c>
      <c r="H2092" t="str">
        <f t="shared" si="1057"/>
        <v>2.41419322324522+0.504405259565649i</v>
      </c>
      <c r="I2092" t="str">
        <f t="shared" si="1058"/>
        <v>768.904801966102i</v>
      </c>
      <c r="J2092" t="str">
        <f t="shared" si="1052"/>
        <v>-799.268075096967+168.21176571652i</v>
      </c>
      <c r="K2092" t="str">
        <f t="shared" si="1059"/>
        <v>0.193875063126749-0.921208738607285i</v>
      </c>
      <c r="L2092" t="str">
        <f t="shared" si="1060"/>
        <v>0.060332021886099-0.243322632047429i</v>
      </c>
      <c r="M2092" t="str">
        <f t="shared" si="1061"/>
        <v>0.254207085012848-1.16453137065471i</v>
      </c>
      <c r="N2092" t="str">
        <f t="shared" si="1062"/>
        <v>-2.44227115356549i</v>
      </c>
      <c r="O2092" t="str">
        <f t="shared" si="1063"/>
        <v>-0.765279112883869-0.643698593585288i</v>
      </c>
      <c r="P2092" t="str">
        <f t="shared" si="1064"/>
        <v>1.76527911288387+0.643698593585288i</v>
      </c>
      <c r="Q2092" t="str">
        <f t="shared" si="1065"/>
        <v>-1.76527911288387+1.7985725599802i</v>
      </c>
      <c r="R2092" t="str">
        <f t="shared" si="1066"/>
        <v>-0.308368607017125-0.67882857718061i</v>
      </c>
      <c r="S2092" t="str">
        <f t="shared" si="1067"/>
        <v>0.27270022732751i</v>
      </c>
      <c r="T2092" t="str">
        <f t="shared" si="1068"/>
        <v>0.185116707313563-0.0840921892342376i</v>
      </c>
      <c r="U2092" t="str">
        <f t="shared" si="1069"/>
        <v>0.0000500000000000001-0.000725753972219721i</v>
      </c>
      <c r="V2092" t="str">
        <f t="shared" si="1070"/>
        <v>0.00002-0.00812844448886087i</v>
      </c>
      <c r="W2092" t="str">
        <f t="shared" si="1071"/>
        <v>0.0000422718331671825-0.000666487195878799i</v>
      </c>
      <c r="X2092" t="str">
        <f t="shared" si="1072"/>
        <v>0.0000444824940812317-0.000666198153729017i</v>
      </c>
      <c r="Y2092" t="str">
        <f t="shared" si="1073"/>
        <v>0.009+0.98419814651661i</v>
      </c>
      <c r="Z2092" t="str">
        <f t="shared" si="1074"/>
        <v>-0.00812255625830994-0.000617421983974235i</v>
      </c>
      <c r="AA2092" t="str">
        <f t="shared" si="1075"/>
        <v>0.112189264385328-12.1998937870142i</v>
      </c>
      <c r="AB2092" t="str">
        <f t="shared" si="1076"/>
        <v>0.556861227619964-0.252963011333753i</v>
      </c>
      <c r="AC2092" t="str">
        <f t="shared" si="1077"/>
        <v>0.846974707116509-0.712787358391967i</v>
      </c>
      <c r="AD2092" t="str">
        <f t="shared" si="1078"/>
        <v>0.532021545275339+0.149066104890545i</v>
      </c>
      <c r="AE2092" t="str">
        <f t="shared" si="1079"/>
        <v>-0.00422933824190711-0.00153927962118153i</v>
      </c>
      <c r="AF2092" t="str">
        <f t="shared" si="1080"/>
        <v>-4.0629429730477-0.477864566519101i</v>
      </c>
      <c r="AG2092" t="str">
        <f t="shared" si="1081"/>
        <v>1.00679936546481-0.0234354554757576i</v>
      </c>
      <c r="AH2092" t="str">
        <f t="shared" si="1082"/>
        <v>0.016136849709513+0.00859479150044752i</v>
      </c>
      <c r="AI2092">
        <f t="shared" si="1083"/>
        <v>-34.759047300542044</v>
      </c>
      <c r="AJ2092">
        <f t="shared" si="1084"/>
        <v>28.040609431902901</v>
      </c>
      <c r="AK2092"/>
      <c r="AL2092"/>
      <c r="AM2092"/>
      <c r="AN2092"/>
    </row>
    <row r="2093" spans="1:40" x14ac:dyDescent="0.35">
      <c r="A2093"/>
      <c r="B2093">
        <f t="shared" si="1050"/>
        <v>195900</v>
      </c>
      <c r="C2093" s="237" t="str">
        <f t="shared" si="1053"/>
        <v>-5.51187612984247E-07+0.00346006238674263i</v>
      </c>
      <c r="D2093" s="208" t="str">
        <f t="shared" si="1054"/>
        <v>-1.64874974548496+0.0265271449650268i</v>
      </c>
      <c r="E2093" t="str">
        <f t="shared" si="1055"/>
        <v>36500</v>
      </c>
      <c r="F2093" t="str">
        <f t="shared" si="1056"/>
        <v>0.21505376344086</v>
      </c>
      <c r="G2093" t="str">
        <f t="shared" si="1051"/>
        <v>0.21505376344086</v>
      </c>
      <c r="H2093" t="str">
        <f t="shared" si="1057"/>
        <v>2.41430382730786+0.504172739131624i</v>
      </c>
      <c r="I2093" t="str">
        <f t="shared" si="1058"/>
        <v>769.297501047801i</v>
      </c>
      <c r="J2093" t="str">
        <f t="shared" si="1052"/>
        <v>-800.085718032254+168.297675709225i</v>
      </c>
      <c r="K2093" t="str">
        <f t="shared" si="1059"/>
        <v>0.193685091952672-0.920777278795195i</v>
      </c>
      <c r="L2093" t="str">
        <f t="shared" si="1060"/>
        <v>0.0602740060416106-0.243212802203558i</v>
      </c>
      <c r="M2093" t="str">
        <f t="shared" si="1061"/>
        <v>0.253959097994283-1.16399008099875i</v>
      </c>
      <c r="N2093" t="str">
        <f t="shared" si="1062"/>
        <v>-2.44351848306169i</v>
      </c>
      <c r="O2093" t="str">
        <f t="shared" si="1063"/>
        <v>-0.766081421595756-0.642743537879476i</v>
      </c>
      <c r="P2093" t="str">
        <f t="shared" si="1064"/>
        <v>1.76608142159576+0.642743537879476i</v>
      </c>
      <c r="Q2093" t="str">
        <f t="shared" si="1065"/>
        <v>-1.76608142159576+1.80077494518221i</v>
      </c>
      <c r="R2093" t="str">
        <f t="shared" si="1066"/>
        <v>-0.308339879871109-0.67833467557198i</v>
      </c>
      <c r="S2093" t="str">
        <f t="shared" si="1067"/>
        <v>0.272839502213785i</v>
      </c>
      <c r="T2093" t="str">
        <f t="shared" si="1068"/>
        <v>0.185076495217408-0.0841272993366916i</v>
      </c>
      <c r="U2093" t="str">
        <f t="shared" si="1069"/>
        <v>0.0000499999999999999-0.000725383500564679i</v>
      </c>
      <c r="V2093" t="str">
        <f t="shared" si="1070"/>
        <v>0.00002-0.00812429520632442i</v>
      </c>
      <c r="W2093" t="str">
        <f t="shared" si="1071"/>
        <v>0.0000422718313801136-0.000666147203738809i</v>
      </c>
      <c r="X2093" t="str">
        <f t="shared" si="1072"/>
        <v>0.0000444802283549554-0.0006658583165877i</v>
      </c>
      <c r="Y2093" t="str">
        <f t="shared" si="1073"/>
        <v>0.009+0.984700801341185i</v>
      </c>
      <c r="Z2093" t="str">
        <f t="shared" si="1074"/>
        <v>-0.00811426401933106-0.00061700252115415i</v>
      </c>
      <c r="AA2093" t="str">
        <f t="shared" si="1075"/>
        <v>0.112074583042055-12.1936588011485i</v>
      </c>
      <c r="AB2093" t="str">
        <f t="shared" si="1076"/>
        <v>0.556740263080593-0.253068628244501i</v>
      </c>
      <c r="AC2093" t="str">
        <f t="shared" si="1077"/>
        <v>0.846819881940488-0.712309224478069i</v>
      </c>
      <c r="AD2093" t="str">
        <f t="shared" si="1078"/>
        <v>0.53224013565922+0.148852114494731i</v>
      </c>
      <c r="AE2093" t="str">
        <f t="shared" si="1079"/>
        <v>-0.0042268948525011-0.0015362188624071i</v>
      </c>
      <c r="AF2093" t="str">
        <f t="shared" si="1080"/>
        <v>-4.06305357279282-0.477645594166597i</v>
      </c>
      <c r="AG2093" t="str">
        <f t="shared" si="1081"/>
        <v>1.00678642300388-0.0234332449145357i</v>
      </c>
      <c r="AH2093" t="str">
        <f t="shared" si="1082"/>
        <v>0.0161298008500107+0.00858044031698787i</v>
      </c>
      <c r="AI2093">
        <f t="shared" si="1083"/>
        <v>-34.765209126880123</v>
      </c>
      <c r="AJ2093">
        <f t="shared" si="1084"/>
        <v>28.011278214286236</v>
      </c>
      <c r="AK2093"/>
      <c r="AL2093"/>
      <c r="AM2093"/>
      <c r="AN2093"/>
    </row>
    <row r="2094" spans="1:40" x14ac:dyDescent="0.35">
      <c r="A2094"/>
      <c r="B2094">
        <f t="shared" si="1050"/>
        <v>196000</v>
      </c>
      <c r="C2094" s="237" t="str">
        <f t="shared" si="1053"/>
        <v>-5.50625320137382E-07+0.00345829704887974i</v>
      </c>
      <c r="D2094" s="208" t="str">
        <f t="shared" si="1054"/>
        <v>-1.64874974117405+0.026513610708078i</v>
      </c>
      <c r="E2094" t="str">
        <f t="shared" si="1055"/>
        <v>36500</v>
      </c>
      <c r="F2094" t="str">
        <f t="shared" si="1056"/>
        <v>0.21505376344086</v>
      </c>
      <c r="G2094" t="str">
        <f t="shared" si="1051"/>
        <v>0.21505376344086</v>
      </c>
      <c r="H2094" t="str">
        <f t="shared" si="1057"/>
        <v>2.41441427304991+0.503940420252599i</v>
      </c>
      <c r="I2094" t="str">
        <f t="shared" si="1058"/>
        <v>769.690200129499i</v>
      </c>
      <c r="J2094" t="str">
        <f t="shared" si="1052"/>
        <v>-800.903778451806+168.38358570193i</v>
      </c>
      <c r="K2094" t="str">
        <f t="shared" si="1059"/>
        <v>0.193495395991759-0.920346203086301i</v>
      </c>
      <c r="L2094" t="str">
        <f t="shared" si="1060"/>
        <v>0.0602160721298467-0.243103064136408i</v>
      </c>
      <c r="M2094" t="str">
        <f t="shared" si="1061"/>
        <v>0.253711468121606-1.16344926722271i</v>
      </c>
      <c r="N2094" t="str">
        <f t="shared" si="1062"/>
        <v>-2.44476581255789i</v>
      </c>
      <c r="O2094" t="str">
        <f t="shared" si="1063"/>
        <v>-0.766882538414671-0.641787482173555i</v>
      </c>
      <c r="P2094" t="str">
        <f t="shared" si="1064"/>
        <v>1.76688253841467+0.641787482173555i</v>
      </c>
      <c r="Q2094" t="str">
        <f t="shared" si="1065"/>
        <v>-1.76688253841467+1.80297833038434i</v>
      </c>
      <c r="R2094" t="str">
        <f t="shared" si="1066"/>
        <v>-0.308311130867982-0.677841194366785i</v>
      </c>
      <c r="S2094" t="str">
        <f t="shared" si="1067"/>
        <v>0.272978777100061i</v>
      </c>
      <c r="T2094" t="str">
        <f t="shared" si="1068"/>
        <v>0.18503626030629-0.0841623954706786i</v>
      </c>
      <c r="U2094" t="str">
        <f t="shared" si="1069"/>
        <v>0.0000500000000000001-0.000725013406941944i</v>
      </c>
      <c r="V2094" t="str">
        <f t="shared" si="1070"/>
        <v>0.00002-0.00812015015774976i</v>
      </c>
      <c r="W2094" t="str">
        <f t="shared" si="1071"/>
        <v>0.0000422718295921327-0.000665807558644851i</v>
      </c>
      <c r="X2094" t="str">
        <f t="shared" si="1072"/>
        <v>0.000044477966092047-0.000665518826322681i</v>
      </c>
      <c r="Y2094" t="str">
        <f t="shared" si="1073"/>
        <v>0.009+0.985203456165759i</v>
      </c>
      <c r="Z2094" t="str">
        <f t="shared" si="1074"/>
        <v>-0.00810598447860464-0.00061658364608605i</v>
      </c>
      <c r="AA2094" t="str">
        <f t="shared" si="1075"/>
        <v>0.11196007754026-12.187430188796i</v>
      </c>
      <c r="AB2094" t="str">
        <f t="shared" si="1076"/>
        <v>0.556619229910095-0.253174203135824i</v>
      </c>
      <c r="AC2094" t="str">
        <f t="shared" si="1077"/>
        <v>0.84666534088714-0.711831433929077i</v>
      </c>
      <c r="AD2094" t="str">
        <f t="shared" si="1078"/>
        <v>0.532458497705353+0.148637822662774i</v>
      </c>
      <c r="AE2094" t="str">
        <f t="shared" si="1079"/>
        <v>-0.00422445266725702-0.0015331610853427i</v>
      </c>
      <c r="AF2094" t="str">
        <f t="shared" si="1080"/>
        <v>-4.06316401422396-0.477426809544521i</v>
      </c>
      <c r="AG2094" t="str">
        <f t="shared" si="1081"/>
        <v>1.00677348039814-0.0234310265467733i</v>
      </c>
      <c r="AH2094" t="str">
        <f t="shared" si="1082"/>
        <v>0.0161227521378824+0.00856610221686871i</v>
      </c>
      <c r="AI2094">
        <f t="shared" si="1083"/>
        <v>-34.771370064022129</v>
      </c>
      <c r="AJ2094">
        <f t="shared" si="1084"/>
        <v>27.981941386686938</v>
      </c>
      <c r="AK2094"/>
      <c r="AL2094"/>
      <c r="AM2094"/>
      <c r="AN2094"/>
    </row>
    <row r="2095" spans="1:40" x14ac:dyDescent="0.35">
      <c r="A2095"/>
      <c r="B2095">
        <f t="shared" si="1050"/>
        <v>196100</v>
      </c>
      <c r="C2095" s="237" t="str">
        <f t="shared" si="1053"/>
        <v>-5.50063887284562E-07+0.00345653351146327i</v>
      </c>
      <c r="D2095" s="208" t="str">
        <f t="shared" si="1054"/>
        <v>-1.64874973686973+0.0265000902545517i</v>
      </c>
      <c r="E2095" t="str">
        <f t="shared" si="1055"/>
        <v>36500</v>
      </c>
      <c r="F2095" t="str">
        <f t="shared" si="1056"/>
        <v>0.21505376344086</v>
      </c>
      <c r="G2095" t="str">
        <f t="shared" si="1051"/>
        <v>0.21505376344086</v>
      </c>
      <c r="H2095" t="str">
        <f t="shared" si="1057"/>
        <v>2.41452456076798+0.503708302687102i</v>
      </c>
      <c r="I2095" t="str">
        <f t="shared" si="1058"/>
        <v>770.082899211198i</v>
      </c>
      <c r="J2095" t="str">
        <f t="shared" si="1052"/>
        <v>-801.722256355625+168.469495694636i</v>
      </c>
      <c r="K2095" t="str">
        <f t="shared" si="1059"/>
        <v>0.193305974720336-0.919915510999807i</v>
      </c>
      <c r="L2095" t="str">
        <f t="shared" si="1060"/>
        <v>0.060158219999951-0.242993417742923i</v>
      </c>
      <c r="M2095" t="str">
        <f t="shared" si="1061"/>
        <v>0.253464194720287-1.16290892874273i</v>
      </c>
      <c r="N2095" t="str">
        <f t="shared" si="1062"/>
        <v>-2.4460131420541i</v>
      </c>
      <c r="O2095" t="str">
        <f t="shared" si="1063"/>
        <v>-0.767682462094218-0.640830427954977i</v>
      </c>
      <c r="P2095" t="str">
        <f t="shared" si="1064"/>
        <v>1.76768246209422+0.640830427954977i</v>
      </c>
      <c r="Q2095" t="str">
        <f t="shared" si="1065"/>
        <v>-1.76768246209422+1.80518271409912i</v>
      </c>
      <c r="R2095" t="str">
        <f t="shared" si="1066"/>
        <v>-0.308282359994774-0.677348132911105i</v>
      </c>
      <c r="S2095" t="str">
        <f t="shared" si="1067"/>
        <v>0.273118051986336i</v>
      </c>
      <c r="T2095" t="str">
        <f t="shared" si="1068"/>
        <v>0.184996002577263-0.084197477623523i</v>
      </c>
      <c r="U2095" t="str">
        <f t="shared" si="1069"/>
        <v>0.0000499999999999999-0.00072464369077318i</v>
      </c>
      <c r="V2095" t="str">
        <f t="shared" si="1070"/>
        <v>0.00002-0.00811600933665961i</v>
      </c>
      <c r="W2095" t="str">
        <f t="shared" si="1071"/>
        <v>0.0000422718278032391-0.000665468260065991i</v>
      </c>
      <c r="X2095" t="str">
        <f t="shared" si="1072"/>
        <v>0.0000444757072854411-0.000665179682403315i</v>
      </c>
      <c r="Y2095" t="str">
        <f t="shared" si="1073"/>
        <v>0.009+0.985706110990334i</v>
      </c>
      <c r="Z2095" t="str">
        <f t="shared" si="1074"/>
        <v>-0.00809771761021194-0.000616165357544494i</v>
      </c>
      <c r="AA2095" t="str">
        <f t="shared" si="1075"/>
        <v>0.111845747520453-12.1812079401832i</v>
      </c>
      <c r="AB2095" t="str">
        <f t="shared" si="1076"/>
        <v>0.556498128099607-0.253279735969592i</v>
      </c>
      <c r="AC2095" t="str">
        <f t="shared" si="1077"/>
        <v>0.846511083473474-0.711353986312148i</v>
      </c>
      <c r="AD2095" t="str">
        <f t="shared" si="1078"/>
        <v>0.532676631005717+0.148423229612194i</v>
      </c>
      <c r="AE2095" t="str">
        <f t="shared" si="1079"/>
        <v>-0.00422201168310147-0.00153010628699443i</v>
      </c>
      <c r="AF2095" t="str">
        <f t="shared" si="1080"/>
        <v>-4.06327429763771-0.47720821243255i</v>
      </c>
      <c r="AG2095" t="str">
        <f t="shared" si="1081"/>
        <v>1.00676053765733-0.0234288003663312i</v>
      </c>
      <c r="AH2095" t="str">
        <f t="shared" si="1082"/>
        <v>0.0161157035688868+0.00855177718673096i</v>
      </c>
      <c r="AI2095">
        <f t="shared" si="1083"/>
        <v>-34.77753011528285</v>
      </c>
      <c r="AJ2095">
        <f t="shared" si="1084"/>
        <v>27.952598951992336</v>
      </c>
      <c r="AK2095"/>
      <c r="AL2095"/>
      <c r="AM2095"/>
      <c r="AN2095"/>
    </row>
    <row r="2096" spans="1:40" x14ac:dyDescent="0.35">
      <c r="A2096"/>
      <c r="B2096">
        <f t="shared" si="1050"/>
        <v>196200</v>
      </c>
      <c r="C2096" s="237" t="str">
        <f t="shared" si="1053"/>
        <v>-5.49503312672951E-07+0.00345477177174027i</v>
      </c>
      <c r="D2096" s="208" t="str">
        <f t="shared" si="1054"/>
        <v>-1.64874973257199+0.0264865835833421i</v>
      </c>
      <c r="E2096" t="str">
        <f t="shared" si="1055"/>
        <v>36500</v>
      </c>
      <c r="F2096" t="str">
        <f t="shared" si="1056"/>
        <v>0.21505376344086</v>
      </c>
      <c r="G2096" t="str">
        <f t="shared" si="1051"/>
        <v>0.21505376344086</v>
      </c>
      <c r="H2096" t="str">
        <f t="shared" si="1057"/>
        <v>2.41463469075805+0.503476386194002i</v>
      </c>
      <c r="I2096" t="str">
        <f t="shared" si="1058"/>
        <v>770.475598292897i</v>
      </c>
      <c r="J2096" t="str">
        <f t="shared" si="1052"/>
        <v>-802.54115174371+168.55540568734i</v>
      </c>
      <c r="K2096" t="str">
        <f t="shared" si="1059"/>
        <v>0.19311682761595-0.919485202055649i</v>
      </c>
      <c r="L2096" t="str">
        <f t="shared" si="1060"/>
        <v>0.0601004495014057-0.242883862920176i</v>
      </c>
      <c r="M2096" t="str">
        <f t="shared" si="1061"/>
        <v>0.253217277117356-1.16236906497582i</v>
      </c>
      <c r="N2096" t="str">
        <f t="shared" si="1062"/>
        <v>-2.4472604715503i</v>
      </c>
      <c r="O2096" t="str">
        <f t="shared" si="1063"/>
        <v>-0.76848119138984-0.639872376712773i</v>
      </c>
      <c r="P2096" t="str">
        <f t="shared" si="1064"/>
        <v>1.76848119138984+0.639872376712773i</v>
      </c>
      <c r="Q2096" t="str">
        <f t="shared" si="1065"/>
        <v>-1.76848119138984+1.80738809483753i</v>
      </c>
      <c r="R2096" t="str">
        <f t="shared" si="1066"/>
        <v>-0.308253567238481-0.676855490552366i</v>
      </c>
      <c r="S2096" t="str">
        <f t="shared" si="1067"/>
        <v>0.273257326872612i</v>
      </c>
      <c r="T2096" t="str">
        <f t="shared" si="1068"/>
        <v>0.18495572202739-0.0842325457825343i</v>
      </c>
      <c r="U2096" t="str">
        <f t="shared" si="1069"/>
        <v>0.0000500000000000001-0.000724274351481248i</v>
      </c>
      <c r="V2096" t="str">
        <f t="shared" si="1070"/>
        <v>0.00002-0.00811187273659001i</v>
      </c>
      <c r="W2096" t="str">
        <f t="shared" si="1071"/>
        <v>0.0000422718260134338-0.000665129307472399i</v>
      </c>
      <c r="X2096" t="str">
        <f t="shared" si="1072"/>
        <v>0.0000444734519280924-0.000664840884300053i</v>
      </c>
      <c r="Y2096" t="str">
        <f t="shared" si="1073"/>
        <v>0.009+0.986208765814908i</v>
      </c>
      <c r="Z2096" t="str">
        <f t="shared" si="1074"/>
        <v>-0.00808946338830054-0.000615747654307408i</v>
      </c>
      <c r="AA2096" t="str">
        <f t="shared" si="1075"/>
        <v>0.111731592624068-12.1749920455566i</v>
      </c>
      <c r="AB2096" t="str">
        <f t="shared" si="1076"/>
        <v>0.556376957640295-0.253385226707628i</v>
      </c>
      <c r="AC2096" t="str">
        <f t="shared" si="1077"/>
        <v>0.846357109217682-0.710876881195111i</v>
      </c>
      <c r="AD2096" t="str">
        <f t="shared" si="1078"/>
        <v>0.532894535152428+0.14820833556109i</v>
      </c>
      <c r="AE2096" t="str">
        <f t="shared" si="1079"/>
        <v>-0.00421957189697046-0.00152705446437574i</v>
      </c>
      <c r="AF2096" t="str">
        <f t="shared" si="1080"/>
        <v>-4.06338442333004-0.47698980261066i</v>
      </c>
      <c r="AG2096" t="str">
        <f t="shared" si="1081"/>
        <v>1.00674759479119-0.0234265663670889i</v>
      </c>
      <c r="AH2096" t="str">
        <f t="shared" si="1082"/>
        <v>0.0161086551388001+0.00853746521324917i</v>
      </c>
      <c r="AI2096">
        <f t="shared" si="1083"/>
        <v>-34.783689283973438</v>
      </c>
      <c r="AJ2096">
        <f t="shared" si="1084"/>
        <v>27.923250913086616</v>
      </c>
      <c r="AK2096"/>
      <c r="AL2096"/>
      <c r="AM2096"/>
      <c r="AN2096"/>
    </row>
    <row r="2097" spans="1:40" x14ac:dyDescent="0.35">
      <c r="A2097"/>
      <c r="B2097">
        <f t="shared" si="1050"/>
        <v>196300</v>
      </c>
      <c r="C2097" s="237" t="str">
        <f t="shared" si="1053"/>
        <v>-5.48943594554151E-07+0.00345301182696337i</v>
      </c>
      <c r="D2097" s="208" t="str">
        <f t="shared" si="1054"/>
        <v>-1.64874972828082+0.0264730906733858i</v>
      </c>
      <c r="E2097" t="str">
        <f t="shared" si="1055"/>
        <v>36500</v>
      </c>
      <c r="F2097" t="str">
        <f t="shared" si="1056"/>
        <v>0.21505376344086</v>
      </c>
      <c r="G2097" t="str">
        <f t="shared" si="1051"/>
        <v>0.21505376344086</v>
      </c>
      <c r="H2097" t="str">
        <f t="shared" si="1057"/>
        <v>2.41474466331538+0.503244670532508i</v>
      </c>
      <c r="I2097" t="str">
        <f t="shared" si="1058"/>
        <v>770.868297374595i</v>
      </c>
      <c r="J2097" t="str">
        <f t="shared" si="1052"/>
        <v>-803.36046461606+168.641315680045i</v>
      </c>
      <c r="K2097" t="str">
        <f t="shared" si="1059"/>
        <v>0.192927954157377-0.91905527577449i</v>
      </c>
      <c r="L2097" t="str">
        <f t="shared" si="1060"/>
        <v>0.0600427604840302-0.242774399565363i</v>
      </c>
      <c r="M2097" t="str">
        <f t="shared" si="1061"/>
        <v>0.252970714641407-1.16182967533985i</v>
      </c>
      <c r="N2097" t="str">
        <f t="shared" si="1062"/>
        <v>-2.4485078010465i</v>
      </c>
      <c r="O2097" t="str">
        <f t="shared" si="1063"/>
        <v>-0.769278725058854-0.6389133299375i</v>
      </c>
      <c r="P2097" t="str">
        <f t="shared" si="1064"/>
        <v>1.76927872505885+0.6389133299375i</v>
      </c>
      <c r="Q2097" t="str">
        <f t="shared" si="1065"/>
        <v>-1.76927872505885+1.809594471109i</v>
      </c>
      <c r="R2097" t="str">
        <f t="shared" si="1066"/>
        <v>-0.308224752586102-0.676363266639317i</v>
      </c>
      <c r="S2097" t="str">
        <f t="shared" si="1067"/>
        <v>0.273396601758887i</v>
      </c>
      <c r="T2097" t="str">
        <f t="shared" si="1068"/>
        <v>0.184915418653729-0.084267599935014i</v>
      </c>
      <c r="U2097" t="str">
        <f t="shared" si="1069"/>
        <v>0.0000500000000000001-0.000723905388490175i</v>
      </c>
      <c r="V2097" t="str">
        <f t="shared" si="1070"/>
        <v>0.00002-0.00810774035108995i</v>
      </c>
      <c r="W2097" t="str">
        <f t="shared" si="1071"/>
        <v>0.0000422718242227161-0.000664790700335311i</v>
      </c>
      <c r="X2097" t="str">
        <f t="shared" si="1072"/>
        <v>0.0000444712000129716-0.000664502431484406i</v>
      </c>
      <c r="Y2097" t="str">
        <f t="shared" si="1073"/>
        <v>0.009+0.986711420639482i</v>
      </c>
      <c r="Z2097" t="str">
        <f t="shared" si="1074"/>
        <v>-0.00808122178708365-0.000615330535156003i</v>
      </c>
      <c r="AA2097" t="str">
        <f t="shared" si="1075"/>
        <v>0.111617612493452-12.1687824951828i</v>
      </c>
      <c r="AB2097" t="str">
        <f t="shared" si="1076"/>
        <v>0.556255718523309-0.253490675311735i</v>
      </c>
      <c r="AC2097" t="str">
        <f t="shared" si="1077"/>
        <v>0.846203417639098-0.710400118146414i</v>
      </c>
      <c r="AD2097" t="str">
        <f t="shared" si="1078"/>
        <v>0.533112209737747+0.147993140728093i</v>
      </c>
      <c r="AE2097" t="str">
        <f t="shared" si="1079"/>
        <v>-0.00421713330580937-0.00152400561450693i</v>
      </c>
      <c r="AF2097" t="str">
        <f t="shared" si="1080"/>
        <v>-4.0634943915962-0.476771579859122i</v>
      </c>
      <c r="AG2097" t="str">
        <f t="shared" si="1081"/>
        <v>1.00673465180948-0.023424324542945i</v>
      </c>
      <c r="AH2097" t="str">
        <f t="shared" si="1082"/>
        <v>0.0161016068434143+0.00852316628312915i</v>
      </c>
      <c r="AI2097">
        <f t="shared" si="1083"/>
        <v>-34.789847573402625</v>
      </c>
      <c r="AJ2097">
        <f t="shared" si="1084"/>
        <v>27.893897272847006</v>
      </c>
      <c r="AK2097"/>
      <c r="AL2097"/>
      <c r="AM2097"/>
      <c r="AN2097"/>
    </row>
    <row r="2098" spans="1:40" x14ac:dyDescent="0.35">
      <c r="A2098"/>
      <c r="B2098">
        <f t="shared" ref="B2098:B2134" si="1085">B2097+100</f>
        <v>196400</v>
      </c>
      <c r="C2098" s="237" t="str">
        <f t="shared" si="1053"/>
        <v>-5.4838473118422E-07+0.00345125367439079i</v>
      </c>
      <c r="D2098" s="208" t="str">
        <f t="shared" si="1054"/>
        <v>-1.6487497239962+0.0264596115036627i</v>
      </c>
      <c r="E2098" t="str">
        <f t="shared" si="1055"/>
        <v>36500</v>
      </c>
      <c r="F2098" t="str">
        <f t="shared" si="1056"/>
        <v>0.21505376344086</v>
      </c>
      <c r="G2098" t="str">
        <f t="shared" si="1051"/>
        <v>0.21505376344086</v>
      </c>
      <c r="H2098" t="str">
        <f t="shared" si="1057"/>
        <v>2.41485447873457+0.503013155462161i</v>
      </c>
      <c r="I2098" t="str">
        <f t="shared" si="1058"/>
        <v>771.260996456294i</v>
      </c>
      <c r="J2098" t="str">
        <f t="shared" si="1052"/>
        <v>-804.180194972677+168.727225672751i</v>
      </c>
      <c r="K2098" t="str">
        <f t="shared" si="1059"/>
        <v>0.192739353824611-0.918625731677722i</v>
      </c>
      <c r="L2098" t="str">
        <f t="shared" si="1060"/>
        <v>0.059985152797982-0.242665027575808i</v>
      </c>
      <c r="M2098" t="str">
        <f t="shared" si="1061"/>
        <v>0.252724506622593-1.16129075925353i</v>
      </c>
      <c r="N2098" t="str">
        <f t="shared" si="1062"/>
        <v>-2.44975513054271i</v>
      </c>
      <c r="O2098" t="str">
        <f t="shared" si="1063"/>
        <v>-0.77007506186044-0.637953289121264i</v>
      </c>
      <c r="P2098" t="str">
        <f t="shared" si="1064"/>
        <v>1.77007506186044+0.637953289121264i</v>
      </c>
      <c r="Q2098" t="str">
        <f t="shared" si="1065"/>
        <v>-1.77007506186044+1.81180184142145i</v>
      </c>
      <c r="R2098" t="str">
        <f t="shared" si="1066"/>
        <v>-0.308195916024621-0.675871460522033i</v>
      </c>
      <c r="S2098" t="str">
        <f t="shared" si="1067"/>
        <v>0.273535876645163i</v>
      </c>
      <c r="T2098" t="str">
        <f t="shared" si="1068"/>
        <v>0.184875092453341-0.0843026400682537i</v>
      </c>
      <c r="U2098" t="str">
        <f t="shared" si="1069"/>
        <v>0.00005-0.000723536801225157i</v>
      </c>
      <c r="V2098" t="str">
        <f t="shared" si="1070"/>
        <v>0.00002-0.00810361217372176i</v>
      </c>
      <c r="W2098" t="str">
        <f t="shared" si="1071"/>
        <v>0.0000422718224310859-0.000664452438127037i</v>
      </c>
      <c r="X2098" t="str">
        <f t="shared" si="1072"/>
        <v>0.0000444689515330683-0.000664164323428974i</v>
      </c>
      <c r="Y2098" t="str">
        <f t="shared" si="1073"/>
        <v>0.009+0.987214075464057i</v>
      </c>
      <c r="Z2098" t="str">
        <f t="shared" si="1074"/>
        <v>-0.00807299278084037-0.00061491399887482i</v>
      </c>
      <c r="AA2098" t="str">
        <f t="shared" si="1075"/>
        <v>0.111503806771863-12.1625792793481i</v>
      </c>
      <c r="AB2098" t="str">
        <f t="shared" si="1076"/>
        <v>0.556134410739807-0.253596081743683i</v>
      </c>
      <c r="AC2098" t="str">
        <f t="shared" si="1077"/>
        <v>0.846050008258222-0.70992369673514i</v>
      </c>
      <c r="AD2098" t="str">
        <f t="shared" si="1078"/>
        <v>0.533329654354084+0.147777645332383i</v>
      </c>
      <c r="AE2098" t="str">
        <f t="shared" si="1079"/>
        <v>-0.00421469590657298-0.00152095973441532i</v>
      </c>
      <c r="AF2098" t="str">
        <f t="shared" si="1080"/>
        <v>-4.06360420273077-0.476553543958498i</v>
      </c>
      <c r="AG2098" t="str">
        <f t="shared" si="1081"/>
        <v>1.00672170872194-0.0234220748878167i</v>
      </c>
      <c r="AH2098" t="str">
        <f t="shared" si="1082"/>
        <v>0.0160945586785383+0.0085088803831091i</v>
      </c>
      <c r="AI2098">
        <f t="shared" si="1083"/>
        <v>-34.796004986875985</v>
      </c>
      <c r="AJ2098">
        <f t="shared" si="1084"/>
        <v>27.864538034145422</v>
      </c>
      <c r="AK2098"/>
      <c r="AL2098"/>
      <c r="AM2098"/>
      <c r="AN2098"/>
    </row>
    <row r="2099" spans="1:40" x14ac:dyDescent="0.35">
      <c r="A2099"/>
      <c r="B2099">
        <f t="shared" si="1085"/>
        <v>196500</v>
      </c>
      <c r="C2099" s="237" t="str">
        <f t="shared" si="1053"/>
        <v>-5.47826720823655E-07+0.00344949731128634i</v>
      </c>
      <c r="D2099" s="208" t="str">
        <f t="shared" si="1054"/>
        <v>-1.64874971971812+0.0264461460531953i</v>
      </c>
      <c r="E2099" t="str">
        <f t="shared" si="1055"/>
        <v>36500</v>
      </c>
      <c r="F2099" t="str">
        <f t="shared" si="1056"/>
        <v>0.21505376344086</v>
      </c>
      <c r="G2099" t="str">
        <f t="shared" si="1051"/>
        <v>0.21505376344086</v>
      </c>
      <c r="H2099" t="str">
        <f t="shared" si="1057"/>
        <v>2.41496413730956+0.502781840742847i</v>
      </c>
      <c r="I2099" t="str">
        <f t="shared" si="1058"/>
        <v>771.653695537993i</v>
      </c>
      <c r="J2099" t="str">
        <f t="shared" si="1052"/>
        <v>-805.000342813561+168.813135665456i</v>
      </c>
      <c r="K2099" t="str">
        <f t="shared" si="1059"/>
        <v>0.192551026098855-0.918196569287464i</v>
      </c>
      <c r="L2099" t="str">
        <f t="shared" si="1060"/>
        <v>0.0599276262937535-0.242555746848959i</v>
      </c>
      <c r="M2099" t="str">
        <f t="shared" si="1061"/>
        <v>0.252478652392608-1.16075231613642i</v>
      </c>
      <c r="N2099" t="str">
        <f t="shared" si="1062"/>
        <v>-2.45100246003891i</v>
      </c>
      <c r="O2099" t="str">
        <f t="shared" si="1063"/>
        <v>-0.77087020055562-0.636992255757743i</v>
      </c>
      <c r="P2099" t="str">
        <f t="shared" si="1064"/>
        <v>1.77087020055562+0.636992255757743i</v>
      </c>
      <c r="Q2099" t="str">
        <f t="shared" si="1065"/>
        <v>-1.77087020055562+1.81401020428117i</v>
      </c>
      <c r="R2099" t="str">
        <f t="shared" si="1066"/>
        <v>-0.308167057541006-0.675380071551927i</v>
      </c>
      <c r="S2099" t="str">
        <f t="shared" si="1067"/>
        <v>0.273675151531438i</v>
      </c>
      <c r="T2099" t="str">
        <f t="shared" si="1068"/>
        <v>0.184834743423287-0.0843376661695322i</v>
      </c>
      <c r="U2099" t="str">
        <f t="shared" si="1069"/>
        <v>0.0000500000000000001-0.000723168589112576i</v>
      </c>
      <c r="V2099" t="str">
        <f t="shared" si="1070"/>
        <v>0.00002-0.00809948819806082i</v>
      </c>
      <c r="W2099" t="str">
        <f t="shared" si="1071"/>
        <v>0.0000422718206385437-0.00066411452032098i</v>
      </c>
      <c r="X2099" t="str">
        <f t="shared" si="1072"/>
        <v>0.0000444667064813899-0.000663826559607439i</v>
      </c>
      <c r="Y2099" t="str">
        <f t="shared" si="1073"/>
        <v>0.009+0.987716730288631i</v>
      </c>
      <c r="Z2099" t="str">
        <f t="shared" si="1074"/>
        <v>-0.0080647763439154-0.000614498044251694i</v>
      </c>
      <c r="AA2099" t="str">
        <f t="shared" si="1075"/>
        <v>0.111390175103473-12.1563823883587i</v>
      </c>
      <c r="AB2099" t="str">
        <f t="shared" si="1076"/>
        <v>0.55601303428095-0.253701445965204i</v>
      </c>
      <c r="AC2099" t="str">
        <f t="shared" si="1077"/>
        <v>0.84589688059671-0.709447616531002i</v>
      </c>
      <c r="AD2099" t="str">
        <f t="shared" si="1078"/>
        <v>0.533546868593992+0.14756184959369i</v>
      </c>
      <c r="AE2099" t="str">
        <f t="shared" si="1079"/>
        <v>-0.00421225969622547-0.00151791682113521i</v>
      </c>
      <c r="AF2099" t="str">
        <f t="shared" si="1080"/>
        <v>-4.06371385702768-0.476335694689652i</v>
      </c>
      <c r="AG2099" t="str">
        <f t="shared" si="1081"/>
        <v>1.00670876553834-0.0234198173956399i</v>
      </c>
      <c r="AH2099" t="str">
        <f t="shared" si="1082"/>
        <v>0.0160875106399981+0.00849460749995906i</v>
      </c>
      <c r="AI2099">
        <f t="shared" si="1083"/>
        <v>-34.802161527695937</v>
      </c>
      <c r="AJ2099">
        <f t="shared" si="1084"/>
        <v>27.835173199846874</v>
      </c>
      <c r="AK2099"/>
      <c r="AL2099"/>
      <c r="AM2099"/>
      <c r="AN2099"/>
    </row>
    <row r="2100" spans="1:40" x14ac:dyDescent="0.35">
      <c r="A2100"/>
      <c r="B2100">
        <f t="shared" si="1085"/>
        <v>196600</v>
      </c>
      <c r="C2100" s="237" t="str">
        <f t="shared" si="1053"/>
        <v>-5.47269561737366E-07+0.00344774273491938i</v>
      </c>
      <c r="D2100" s="208" t="str">
        <f t="shared" si="1054"/>
        <v>-1.64874971544657+0.0264326943010486i</v>
      </c>
      <c r="E2100" t="str">
        <f t="shared" si="1055"/>
        <v>36500</v>
      </c>
      <c r="F2100" t="str">
        <f t="shared" si="1056"/>
        <v>0.21505376344086</v>
      </c>
      <c r="G2100" t="str">
        <f t="shared" si="1051"/>
        <v>0.21505376344086</v>
      </c>
      <c r="H2100" t="str">
        <f t="shared" si="1057"/>
        <v>2.41507363933358+0.502550726134788i</v>
      </c>
      <c r="I2100" t="str">
        <f t="shared" si="1058"/>
        <v>772.046394619692i</v>
      </c>
      <c r="J2100" t="str">
        <f t="shared" si="1052"/>
        <v>-805.82090813871+168.89904565816i</v>
      </c>
      <c r="K2100" t="str">
        <f t="shared" si="1059"/>
        <v>0.192362970462531-0.917767788126562i</v>
      </c>
      <c r="L2100" t="str">
        <f t="shared" si="1060"/>
        <v>0.0598701808221737-0.242446557282393i</v>
      </c>
      <c r="M2100" t="str">
        <f t="shared" si="1061"/>
        <v>0.252233151284705-1.16021434540896i</v>
      </c>
      <c r="N2100" t="str">
        <f t="shared" si="1062"/>
        <v>-2.45224978953511i</v>
      </c>
      <c r="O2100" t="str">
        <f t="shared" si="1063"/>
        <v>-0.771664139907299-0.636030231342134i</v>
      </c>
      <c r="P2100" t="str">
        <f t="shared" si="1064"/>
        <v>1.7716641399073+0.636030231342134i</v>
      </c>
      <c r="Q2100" t="str">
        <f t="shared" si="1065"/>
        <v>-1.7716641399073+1.81621955819298i</v>
      </c>
      <c r="R2100" t="str">
        <f t="shared" si="1066"/>
        <v>-0.308138177122216-0.674889099081724i</v>
      </c>
      <c r="S2100" t="str">
        <f t="shared" si="1067"/>
        <v>0.273814426417713i</v>
      </c>
      <c r="T2100" t="str">
        <f t="shared" si="1068"/>
        <v>0.184794371560629-0.0843726782261192i</v>
      </c>
      <c r="U2100" t="str">
        <f t="shared" si="1069"/>
        <v>0.0000499999999999999-0.000722800751579962i</v>
      </c>
      <c r="V2100" t="str">
        <f t="shared" si="1070"/>
        <v>0.00002-0.00809536841769557i</v>
      </c>
      <c r="W2100" t="str">
        <f t="shared" si="1071"/>
        <v>0.0000422718188450892-0.000663776946391593i</v>
      </c>
      <c r="X2100" t="str">
        <f t="shared" si="1072"/>
        <v>0.0000444644648509614-0.000663489139494535i</v>
      </c>
      <c r="Y2100" t="str">
        <f t="shared" si="1073"/>
        <v>0.009+0.988219385113205i</v>
      </c>
      <c r="Z2100" t="str">
        <f t="shared" si="1074"/>
        <v>-0.0080565724507185-0.000614082670077746i</v>
      </c>
      <c r="AA2100" t="str">
        <f t="shared" si="1075"/>
        <v>0.11127671713336-12.1501918125408i</v>
      </c>
      <c r="AB2100" t="str">
        <f t="shared" si="1076"/>
        <v>0.555891589137897-0.253806767938004i</v>
      </c>
      <c r="AC2100" t="str">
        <f t="shared" si="1077"/>
        <v>0.845744034177359-0.70897187710436i</v>
      </c>
      <c r="AD2100" t="str">
        <f t="shared" si="1078"/>
        <v>0.533763852050166+0.147345753732296i</v>
      </c>
      <c r="AE2100" t="str">
        <f t="shared" si="1079"/>
        <v>-0.00420982467174022-0.00151487687170792i</v>
      </c>
      <c r="AF2100" t="str">
        <f t="shared" si="1080"/>
        <v>-4.06382335478015-0.476118031833739i</v>
      </c>
      <c r="AG2100" t="str">
        <f t="shared" si="1081"/>
        <v>1.00669582226844-0.0234175520603697i</v>
      </c>
      <c r="AH2100" t="str">
        <f t="shared" si="1082"/>
        <v>0.0160804627236352+0.00848034762048124i</v>
      </c>
      <c r="AI2100">
        <f t="shared" si="1083"/>
        <v>-34.80831719916231</v>
      </c>
      <c r="AJ2100">
        <f t="shared" si="1084"/>
        <v>27.805802772812935</v>
      </c>
      <c r="AK2100"/>
      <c r="AL2100"/>
      <c r="AM2100"/>
      <c r="AN2100"/>
    </row>
    <row r="2101" spans="1:40" x14ac:dyDescent="0.35">
      <c r="A2101"/>
      <c r="B2101">
        <f t="shared" si="1085"/>
        <v>196700</v>
      </c>
      <c r="C2101" s="237" t="str">
        <f t="shared" si="1053"/>
        <v>-5.46713252194699E-07+0.00344598994256488i</v>
      </c>
      <c r="D2101" s="208" t="str">
        <f t="shared" si="1054"/>
        <v>-1.64874971118153+0.0264192562263308i</v>
      </c>
      <c r="E2101" t="str">
        <f t="shared" si="1055"/>
        <v>36500</v>
      </c>
      <c r="F2101" t="str">
        <f t="shared" si="1056"/>
        <v>0.21505376344086</v>
      </c>
      <c r="G2101" t="str">
        <f t="shared" si="1051"/>
        <v>0.21505376344086</v>
      </c>
      <c r="H2101" t="str">
        <f t="shared" si="1057"/>
        <v>2.41518298509922+0.502319811398532i</v>
      </c>
      <c r="I2101" t="str">
        <f t="shared" si="1058"/>
        <v>772.43909370139i</v>
      </c>
      <c r="J2101" t="str">
        <f t="shared" si="1052"/>
        <v>-806.641890948126+168.984955650866i</v>
      </c>
      <c r="K2101" t="str">
        <f t="shared" si="1059"/>
        <v>0.192175186399272-0.917339387718581i</v>
      </c>
      <c r="L2101" t="str">
        <f t="shared" si="1060"/>
        <v>0.0598128162344053-0.24233745877381i</v>
      </c>
      <c r="M2101" t="str">
        <f t="shared" si="1061"/>
        <v>0.251988002633677-1.15967684649239i</v>
      </c>
      <c r="N2101" t="str">
        <f t="shared" si="1062"/>
        <v>-2.45349711903132i</v>
      </c>
      <c r="O2101" t="str">
        <f t="shared" si="1063"/>
        <v>-0.772456878680248-0.635067217371176i</v>
      </c>
      <c r="P2101" t="str">
        <f t="shared" si="1064"/>
        <v>1.77245687868025+0.635067217371176i</v>
      </c>
      <c r="Q2101" t="str">
        <f t="shared" si="1065"/>
        <v>-1.77245687868025+1.81842990166014i</v>
      </c>
      <c r="R2101" t="str">
        <f t="shared" si="1066"/>
        <v>-0.308109274755198-0.674398542465465i</v>
      </c>
      <c r="S2101" t="str">
        <f t="shared" si="1067"/>
        <v>0.273953701303989i</v>
      </c>
      <c r="T2101" t="str">
        <f t="shared" si="1068"/>
        <v>0.18475397686243-0.0844076762252742i</v>
      </c>
      <c r="U2101" t="str">
        <f t="shared" si="1069"/>
        <v>0.0000500000000000001-0.000722433288056029i</v>
      </c>
      <c r="V2101" t="str">
        <f t="shared" si="1070"/>
        <v>0.00002-0.00809125282622755i</v>
      </c>
      <c r="W2101" t="str">
        <f t="shared" si="1071"/>
        <v>0.0000422718170507226-0.000663439715814416i</v>
      </c>
      <c r="X2101" t="str">
        <f t="shared" si="1072"/>
        <v>0.0000444622266348256-0.000663152062566071i</v>
      </c>
      <c r="Y2101" t="str">
        <f t="shared" si="1073"/>
        <v>0.009+0.98872203993778i</v>
      </c>
      <c r="Z2101" t="str">
        <f t="shared" si="1074"/>
        <v>-0.00804838107572461-0.000613667875147375i</v>
      </c>
      <c r="AA2101" t="str">
        <f t="shared" si="1075"/>
        <v>0.111163432507505-12.1440075422398i</v>
      </c>
      <c r="AB2101" t="str">
        <f t="shared" si="1076"/>
        <v>0.555770075301816-0.253912047623758i</v>
      </c>
      <c r="AC2101" t="str">
        <f t="shared" si="1077"/>
        <v>0.845591468524128-0.708496478026186i</v>
      </c>
      <c r="AD2101" t="str">
        <f t="shared" si="1078"/>
        <v>0.533980604315458+0.147129357969023i</v>
      </c>
      <c r="AE2101" t="str">
        <f t="shared" si="1079"/>
        <v>-0.00420739083009987-0.00151183988318157i</v>
      </c>
      <c r="AF2101" t="str">
        <f t="shared" si="1080"/>
        <v>-4.06393269628075-0.475900555172201i</v>
      </c>
      <c r="AG2101" t="str">
        <f t="shared" si="1081"/>
        <v>1.00668287892202-0.0234152788759793i</v>
      </c>
      <c r="AH2101" t="str">
        <f t="shared" si="1082"/>
        <v>0.0160734149253075+0.00846610073150891i</v>
      </c>
      <c r="AI2101">
        <f t="shared" si="1083"/>
        <v>-34.814472004572217</v>
      </c>
      <c r="AJ2101">
        <f t="shared" si="1084"/>
        <v>27.7764267558975</v>
      </c>
      <c r="AK2101"/>
      <c r="AL2101"/>
      <c r="AM2101"/>
      <c r="AN2101"/>
    </row>
    <row r="2102" spans="1:40" x14ac:dyDescent="0.35">
      <c r="A2102"/>
      <c r="B2102">
        <f t="shared" si="1085"/>
        <v>196800</v>
      </c>
      <c r="C2102" s="237" t="str">
        <f t="shared" si="1053"/>
        <v>-5.46157790469369E-07+0.00344423893150329i</v>
      </c>
      <c r="D2102" s="208" t="str">
        <f t="shared" si="1054"/>
        <v>-1.64874970692298+0.0264058318081919i</v>
      </c>
      <c r="E2102" t="str">
        <f t="shared" si="1055"/>
        <v>36500</v>
      </c>
      <c r="F2102" t="str">
        <f t="shared" si="1056"/>
        <v>0.21505376344086</v>
      </c>
      <c r="G2102" t="str">
        <f t="shared" si="1051"/>
        <v>0.21505376344086</v>
      </c>
      <c r="H2102" t="str">
        <f t="shared" si="1057"/>
        <v>2.41529217489836+0.502089096294978i</v>
      </c>
      <c r="I2102" t="str">
        <f t="shared" si="1058"/>
        <v>772.831792783089i</v>
      </c>
      <c r="J2102" t="str">
        <f t="shared" si="1052"/>
        <v>-807.463291241808+169.070865643571i</v>
      </c>
      <c r="K2102" t="str">
        <f t="shared" si="1059"/>
        <v>0.191987673393909-0.916911367587817i</v>
      </c>
      <c r="L2102" t="str">
        <f t="shared" si="1060"/>
        <v>0.0597555323819441-0.242228451221037i</v>
      </c>
      <c r="M2102" t="str">
        <f t="shared" si="1061"/>
        <v>0.251743205775853-1.15913981880885i</v>
      </c>
      <c r="N2102" t="str">
        <f t="shared" si="1062"/>
        <v>-2.45474444852752i</v>
      </c>
      <c r="O2102" t="str">
        <f t="shared" si="1063"/>
        <v>-0.773248415641088-0.634103215343171i</v>
      </c>
      <c r="P2102" t="str">
        <f t="shared" si="1064"/>
        <v>1.77324841564109+0.634103215343171i</v>
      </c>
      <c r="Q2102" t="str">
        <f t="shared" si="1065"/>
        <v>-1.77324841564109+1.82064123318435i</v>
      </c>
      <c r="R2102" t="str">
        <f t="shared" si="1066"/>
        <v>-0.308080350426881-0.673908401058517i</v>
      </c>
      <c r="S2102" t="str">
        <f t="shared" si="1067"/>
        <v>0.274092976190264i</v>
      </c>
      <c r="T2102" t="str">
        <f t="shared" si="1068"/>
        <v>0.184713559325751-0.0844426601542433i</v>
      </c>
      <c r="U2102" t="str">
        <f t="shared" si="1069"/>
        <v>0.0000499999999999999-0.000722066197970632i</v>
      </c>
      <c r="V2102" t="str">
        <f t="shared" si="1070"/>
        <v>0.00002-0.00808714141727112i</v>
      </c>
      <c r="W2102" t="str">
        <f t="shared" si="1071"/>
        <v>0.0000422718152554435-0.000663102828066037i</v>
      </c>
      <c r="X2102" t="str">
        <f t="shared" si="1072"/>
        <v>0.0000444599918260426-0.000662815328298927i</v>
      </c>
      <c r="Y2102" t="str">
        <f t="shared" si="1073"/>
        <v>0.009+0.989224694762354i</v>
      </c>
      <c r="Z2102" t="str">
        <f t="shared" si="1074"/>
        <v>-0.00804020219347369-0.00061325365825824i</v>
      </c>
      <c r="AA2102" t="str">
        <f t="shared" si="1075"/>
        <v>0.111050320872794-12.1378295678214i</v>
      </c>
      <c r="AB2102" t="str">
        <f t="shared" si="1076"/>
        <v>0.555648492763864-0.254017284984099i</v>
      </c>
      <c r="AC2102" t="str">
        <f t="shared" si="1077"/>
        <v>0.845439183162111-0.708021418868091i</v>
      </c>
      <c r="AD2102" t="str">
        <f t="shared" si="1078"/>
        <v>0.534197124982852+0.146912662525246i</v>
      </c>
      <c r="AE2102" t="str">
        <f t="shared" si="1079"/>
        <v>-0.0042049581682964-0.00150880585261131i</v>
      </c>
      <c r="AF2102" t="str">
        <f t="shared" si="1080"/>
        <v>-4.06404188182134-0.475683264486786i</v>
      </c>
      <c r="AG2102" t="str">
        <f t="shared" si="1081"/>
        <v>1.00666993550883-0.023412997836461i</v>
      </c>
      <c r="AH2102" t="str">
        <f t="shared" si="1082"/>
        <v>0.0160663672408899+0.00845186681990787i</v>
      </c>
      <c r="AI2102">
        <f t="shared" si="1083"/>
        <v>-34.820625947219405</v>
      </c>
      <c r="AJ2102">
        <f t="shared" si="1084"/>
        <v>27.747045151950186</v>
      </c>
      <c r="AK2102"/>
      <c r="AL2102"/>
      <c r="AM2102"/>
      <c r="AN2102"/>
    </row>
    <row r="2103" spans="1:40" x14ac:dyDescent="0.35">
      <c r="A2103"/>
      <c r="B2103">
        <f t="shared" si="1085"/>
        <v>196900</v>
      </c>
      <c r="C2103" s="237" t="str">
        <f t="shared" si="1053"/>
        <v>-5.45603174839483E-07+0.0034424896990206i</v>
      </c>
      <c r="D2103" s="208" t="str">
        <f t="shared" si="1054"/>
        <v>-1.64874970267094+0.0263924210258246i</v>
      </c>
      <c r="E2103" t="str">
        <f t="shared" si="1055"/>
        <v>36500</v>
      </c>
      <c r="F2103" t="str">
        <f t="shared" si="1056"/>
        <v>0.21505376344086</v>
      </c>
      <c r="G2103" t="str">
        <f t="shared" si="1051"/>
        <v>0.21505376344086</v>
      </c>
      <c r="H2103" t="str">
        <f t="shared" si="1057"/>
        <v>2.4154012090223+0.501858580585355i</v>
      </c>
      <c r="I2103" t="str">
        <f t="shared" si="1058"/>
        <v>773.224491864788i</v>
      </c>
      <c r="J2103" t="str">
        <f t="shared" si="1052"/>
        <v>-808.285109019756+169.156775636276i</v>
      </c>
      <c r="K2103" t="str">
        <f t="shared" si="1059"/>
        <v>0.191800430932481-0.916483727259282i</v>
      </c>
      <c r="L2103" t="str">
        <f t="shared" si="1060"/>
        <v>0.0596983291166197-0.242119534522027i</v>
      </c>
      <c r="M2103" t="str">
        <f t="shared" si="1061"/>
        <v>0.251498760049101-1.15860326178131i</v>
      </c>
      <c r="N2103" t="str">
        <f t="shared" si="1062"/>
        <v>-2.45599177802372i</v>
      </c>
      <c r="O2103" t="str">
        <f t="shared" si="1063"/>
        <v>-0.774038749558327-0.633138226757935i</v>
      </c>
      <c r="P2103" t="str">
        <f t="shared" si="1064"/>
        <v>1.77403874955833+0.633138226757935i</v>
      </c>
      <c r="Q2103" t="str">
        <f t="shared" si="1065"/>
        <v>-1.77403874955833+1.82285355126579i</v>
      </c>
      <c r="R2103" t="str">
        <f t="shared" si="1066"/>
        <v>-0.308051404124192-0.67341867421755i</v>
      </c>
      <c r="S2103" t="str">
        <f t="shared" si="1067"/>
        <v>0.27423225107654i</v>
      </c>
      <c r="T2103" t="str">
        <f t="shared" si="1068"/>
        <v>0.184673118947658-0.0844776300002661i</v>
      </c>
      <c r="U2103" t="str">
        <f t="shared" si="1069"/>
        <v>0.00005-0.000721699480754804i</v>
      </c>
      <c r="V2103" t="str">
        <f t="shared" si="1070"/>
        <v>0.00002-0.0080830341844538i</v>
      </c>
      <c r="W2103" t="str">
        <f t="shared" si="1071"/>
        <v>0.0000422718134592524-0.000662766282624125i</v>
      </c>
      <c r="X2103" t="str">
        <f t="shared" si="1072"/>
        <v>0.0000444577604176908-0.000662478936171044i</v>
      </c>
      <c r="Y2103" t="str">
        <f t="shared" si="1073"/>
        <v>0.009+0.989727349586928i</v>
      </c>
      <c r="Z2103" t="str">
        <f t="shared" si="1074"/>
        <v>-0.00803203577857033-0.000612840018211265i</v>
      </c>
      <c r="AA2103" t="str">
        <f t="shared" si="1075"/>
        <v>0.11093738187701-12.1316578796705i</v>
      </c>
      <c r="AB2103" t="str">
        <f t="shared" si="1076"/>
        <v>0.555526841515216-0.254122479980642i</v>
      </c>
      <c r="AC2103" t="str">
        <f t="shared" si="1077"/>
        <v>0.845287177617543-0.707546699202332i</v>
      </c>
      <c r="AD2103" t="str">
        <f t="shared" si="1078"/>
        <v>0.534413413645493+0.146695667622894i</v>
      </c>
      <c r="AE2103" t="str">
        <f t="shared" si="1079"/>
        <v>-0.00420252668333097-0.00150577477705919i</v>
      </c>
      <c r="AF2103" t="str">
        <f t="shared" si="1080"/>
        <v>-4.06415091169324-0.47546615955953i</v>
      </c>
      <c r="AG2103" t="str">
        <f t="shared" si="1081"/>
        <v>1.00665699203867-0.0234107089358257i</v>
      </c>
      <c r="AH2103" t="str">
        <f t="shared" si="1082"/>
        <v>0.0160593196662735+0.00843764587257528i</v>
      </c>
      <c r="AI2103">
        <f t="shared" si="1083"/>
        <v>-34.82677903039486</v>
      </c>
      <c r="AJ2103">
        <f t="shared" si="1084"/>
        <v>27.717657963814478</v>
      </c>
      <c r="AK2103"/>
      <c r="AL2103"/>
      <c r="AM2103"/>
      <c r="AN2103"/>
    </row>
    <row r="2104" spans="1:40" x14ac:dyDescent="0.35">
      <c r="A2104"/>
      <c r="B2104">
        <f t="shared" si="1085"/>
        <v>197000</v>
      </c>
      <c r="C2104" s="237" t="str">
        <f t="shared" si="1053"/>
        <v>-5.45049403587509E-07+0.00344074224240829i</v>
      </c>
      <c r="D2104" s="208" t="str">
        <f t="shared" si="1054"/>
        <v>-1.64874969842536+0.0263790238584636i</v>
      </c>
      <c r="E2104" t="str">
        <f t="shared" si="1055"/>
        <v>36500</v>
      </c>
      <c r="F2104" t="str">
        <f t="shared" si="1056"/>
        <v>0.21505376344086</v>
      </c>
      <c r="G2104" t="str">
        <f t="shared" si="1051"/>
        <v>0.21505376344086</v>
      </c>
      <c r="H2104" t="str">
        <f t="shared" si="1057"/>
        <v>2.41551008776155+0.501628264031222i</v>
      </c>
      <c r="I2104" t="str">
        <f t="shared" si="1058"/>
        <v>773.617190946487i</v>
      </c>
      <c r="J2104" t="str">
        <f t="shared" si="1052"/>
        <v>-809.10734428197+169.242685628981i</v>
      </c>
      <c r="K2104" t="str">
        <f t="shared" si="1059"/>
        <v>0.191613458502225-0.916056466258713i</v>
      </c>
      <c r="L2104" t="str">
        <f t="shared" si="1060"/>
        <v>0.0596412062905921-0.242010708574855i</v>
      </c>
      <c r="M2104" t="str">
        <f t="shared" si="1061"/>
        <v>0.251254664792817-1.15806717483357i</v>
      </c>
      <c r="N2104" t="str">
        <f t="shared" si="1062"/>
        <v>-2.45723910751992i</v>
      </c>
      <c r="O2104" t="str">
        <f t="shared" si="1063"/>
        <v>-0.774827879202339-0.632172253116827i</v>
      </c>
      <c r="P2104" t="str">
        <f t="shared" si="1064"/>
        <v>1.77482787920234+0.632172253116827i</v>
      </c>
      <c r="Q2104" t="str">
        <f t="shared" si="1065"/>
        <v>-1.77482787920234+1.82506685440309i</v>
      </c>
      <c r="R2104" t="str">
        <f t="shared" si="1066"/>
        <v>-0.30802243583404-0.672929361300548i</v>
      </c>
      <c r="S2104" t="str">
        <f t="shared" si="1067"/>
        <v>0.274371525962815i</v>
      </c>
      <c r="T2104" t="str">
        <f t="shared" si="1068"/>
        <v>0.184632655725214-0.0845125857505688i</v>
      </c>
      <c r="U2104" t="str">
        <f t="shared" si="1069"/>
        <v>0.0000500000000000001-0.000721333135840717i</v>
      </c>
      <c r="V2104" t="str">
        <f t="shared" si="1070"/>
        <v>0.00002-0.008078931121416i</v>
      </c>
      <c r="W2104" t="str">
        <f t="shared" si="1071"/>
        <v>0.000042271811662149-0.000662430078967395i</v>
      </c>
      <c r="X2104" t="str">
        <f t="shared" si="1072"/>
        <v>0.0000444555324028656-0.000662142885661414i</v>
      </c>
      <c r="Y2104" t="str">
        <f t="shared" si="1073"/>
        <v>0.009+0.990230004411503i</v>
      </c>
      <c r="Z2104" t="str">
        <f t="shared" si="1074"/>
        <v>-0.00802388180568355-0.000612426953810608i</v>
      </c>
      <c r="AA2104" t="str">
        <f t="shared" si="1075"/>
        <v>0.110824615168833-12.1254924681917i</v>
      </c>
      <c r="AB2104" t="str">
        <f t="shared" si="1076"/>
        <v>0.555405121547037-0.254227632574962i</v>
      </c>
      <c r="AC2104" t="str">
        <f t="shared" si="1077"/>
        <v>0.845135451417801-0.707072318601766i</v>
      </c>
      <c r="AD2104" t="str">
        <f t="shared" si="1078"/>
        <v>0.534629469896672+0.146478373484433i</v>
      </c>
      <c r="AE2104" t="str">
        <f t="shared" si="1079"/>
        <v>-0.00420009637221393-0.00150274665359406i</v>
      </c>
      <c r="AF2104" t="str">
        <f t="shared" si="1080"/>
        <v>-4.06425978618691-0.475249240172758i</v>
      </c>
      <c r="AG2104" t="str">
        <f t="shared" si="1081"/>
        <v>1.00664404852131-0.0234084121681031i</v>
      </c>
      <c r="AH2104" t="str">
        <f t="shared" si="1082"/>
        <v>0.0160522721973652+0.00842343787643952i</v>
      </c>
      <c r="AI2104">
        <f t="shared" si="1083"/>
        <v>-34.83293125738696</v>
      </c>
      <c r="AJ2104">
        <f t="shared" si="1084"/>
        <v>27.688265194328082</v>
      </c>
      <c r="AK2104"/>
      <c r="AL2104"/>
      <c r="AM2104"/>
      <c r="AN2104"/>
    </row>
    <row r="2105" spans="1:40" x14ac:dyDescent="0.35">
      <c r="A2105"/>
      <c r="B2105">
        <f t="shared" si="1085"/>
        <v>197100</v>
      </c>
      <c r="C2105" s="237" t="str">
        <f t="shared" si="1053"/>
        <v>-5.44496475000294E-07+0.00343899655896342i</v>
      </c>
      <c r="D2105" s="208" t="str">
        <f t="shared" si="1054"/>
        <v>-1.64874969418624+0.0263656402853862i</v>
      </c>
      <c r="E2105" t="str">
        <f t="shared" si="1055"/>
        <v>36500</v>
      </c>
      <c r="F2105" t="str">
        <f t="shared" si="1056"/>
        <v>0.21505376344086</v>
      </c>
      <c r="G2105" t="str">
        <f t="shared" si="1051"/>
        <v>0.21505376344086</v>
      </c>
      <c r="H2105" t="str">
        <f t="shared" si="1057"/>
        <v>2.41561881140605+0.501398146394474i</v>
      </c>
      <c r="I2105" t="str">
        <f t="shared" si="1058"/>
        <v>774.009890028185i</v>
      </c>
      <c r="J2105" t="str">
        <f t="shared" si="1052"/>
        <v>-809.92999702845+169.328595621686i</v>
      </c>
      <c r="K2105" t="str">
        <f t="shared" si="1059"/>
        <v>0.191426755591573-0.915629584112562i</v>
      </c>
      <c r="L2105" t="str">
        <f t="shared" si="1060"/>
        <v>0.0595841637563532-0.241901973277726i</v>
      </c>
      <c r="M2105" t="str">
        <f t="shared" si="1061"/>
        <v>0.251010919347926-1.15753155739029i</v>
      </c>
      <c r="N2105" t="str">
        <f t="shared" si="1062"/>
        <v>-2.45848643701613i</v>
      </c>
      <c r="O2105" t="str">
        <f t="shared" si="1063"/>
        <v>-0.775615803345378-0.631205295922732i</v>
      </c>
      <c r="P2105" t="str">
        <f t="shared" si="1064"/>
        <v>1.77561580334538+0.631205295922732i</v>
      </c>
      <c r="Q2105" t="str">
        <f t="shared" si="1065"/>
        <v>-1.77561580334538+1.8272811410934i</v>
      </c>
      <c r="R2105" t="str">
        <f t="shared" si="1066"/>
        <v>-0.30799344554332-0.672440461666791i</v>
      </c>
      <c r="S2105" t="str">
        <f t="shared" si="1067"/>
        <v>0.274510800849091i</v>
      </c>
      <c r="T2105" t="str">
        <f t="shared" si="1068"/>
        <v>0.184592169655483-0.0845475273923677i</v>
      </c>
      <c r="U2105" t="str">
        <f t="shared" si="1069"/>
        <v>0.0000499999999999999-0.000720967162661698i</v>
      </c>
      <c r="V2105" t="str">
        <f t="shared" si="1070"/>
        <v>0.00002-0.008074832221811i</v>
      </c>
      <c r="W2105" t="str">
        <f t="shared" si="1071"/>
        <v>0.0000422718098641331-0.000662094216575625i</v>
      </c>
      <c r="X2105" t="str">
        <f t="shared" si="1072"/>
        <v>0.0000444533077746799-0.000661807176250093i</v>
      </c>
      <c r="Y2105" t="str">
        <f t="shared" si="1073"/>
        <v>0.009+0.990732659236077i</v>
      </c>
      <c r="Z2105" t="str">
        <f t="shared" si="1074"/>
        <v>-0.00801574024954676-0.000612014463863663i</v>
      </c>
      <c r="AA2105" t="str">
        <f t="shared" si="1075"/>
        <v>0.110712020397836-12.1193333238093i</v>
      </c>
      <c r="AB2105" t="str">
        <f t="shared" si="1076"/>
        <v>0.555283332850495-0.254332742728602i</v>
      </c>
      <c r="AC2105" t="str">
        <f t="shared" si="1077"/>
        <v>0.844984004091401-0.70659827663989i</v>
      </c>
      <c r="AD2105" t="str">
        <f t="shared" si="1078"/>
        <v>0.534845293329826+0.14626078033288i</v>
      </c>
      <c r="AE2105" t="str">
        <f t="shared" si="1079"/>
        <v>-0.00419766723196483-0.00149972147929164i</v>
      </c>
      <c r="AF2105" t="str">
        <f t="shared" si="1080"/>
        <v>-4.06436850559229-0.475032506109088i</v>
      </c>
      <c r="AG2105" t="str">
        <f t="shared" si="1081"/>
        <v>1.00663110496653-0.0234061075273416i</v>
      </c>
      <c r="AH2105" t="str">
        <f t="shared" si="1082"/>
        <v>0.0160452248300888+0.00840924281846065i</v>
      </c>
      <c r="AI2105">
        <f t="shared" si="1083"/>
        <v>-34.839082631480899</v>
      </c>
      <c r="AJ2105">
        <f t="shared" si="1084"/>
        <v>27.658866846322795</v>
      </c>
      <c r="AK2105"/>
      <c r="AL2105"/>
      <c r="AM2105"/>
      <c r="AN2105"/>
    </row>
    <row r="2106" spans="1:40" x14ac:dyDescent="0.35">
      <c r="A2106"/>
      <c r="B2106">
        <f t="shared" si="1085"/>
        <v>197200</v>
      </c>
      <c r="C2106" s="237" t="str">
        <f t="shared" si="1053"/>
        <v>-5.43944387369006E-07+0.00343725264598844i</v>
      </c>
      <c r="D2106" s="208" t="str">
        <f t="shared" si="1054"/>
        <v>-1.64874968995356+0.0263522702859114i</v>
      </c>
      <c r="E2106" t="str">
        <f t="shared" si="1055"/>
        <v>36500</v>
      </c>
      <c r="F2106" t="str">
        <f t="shared" si="1056"/>
        <v>0.21505376344086</v>
      </c>
      <c r="G2106" t="str">
        <f t="shared" si="1051"/>
        <v>0.21505376344086</v>
      </c>
      <c r="H2106" t="str">
        <f t="shared" si="1057"/>
        <v>2.41572738024502+0.501168227437348i</v>
      </c>
      <c r="I2106" t="str">
        <f t="shared" si="1058"/>
        <v>774.402589109884i</v>
      </c>
      <c r="J2106" t="str">
        <f t="shared" si="1052"/>
        <v>-810.753067259196+169.414505614391i</v>
      </c>
      <c r="K2106" t="str">
        <f t="shared" si="1059"/>
        <v>0.191240321690151-0.915203080348006i</v>
      </c>
      <c r="L2106" t="str">
        <f t="shared" si="1060"/>
        <v>0.0595272013667249-0.241793328528968i</v>
      </c>
      <c r="M2106" t="str">
        <f t="shared" si="1061"/>
        <v>0.250767523056876-1.15699640887697i</v>
      </c>
      <c r="N2106" t="str">
        <f t="shared" si="1062"/>
        <v>-2.45973376651233i</v>
      </c>
      <c r="O2106" t="str">
        <f t="shared" si="1063"/>
        <v>-0.776402520761556-0.630237356680085i</v>
      </c>
      <c r="P2106" t="str">
        <f t="shared" si="1064"/>
        <v>1.77640252076156+0.630237356680085i</v>
      </c>
      <c r="Q2106" t="str">
        <f t="shared" si="1065"/>
        <v>-1.77640252076156+1.82949640983225i</v>
      </c>
      <c r="R2106" t="str">
        <f t="shared" si="1066"/>
        <v>-0.30796443323892-0.671951974676877i</v>
      </c>
      <c r="S2106" t="str">
        <f t="shared" si="1067"/>
        <v>0.274650075735366i</v>
      </c>
      <c r="T2106" t="str">
        <f t="shared" si="1068"/>
        <v>0.184551660735533-0.0845824549128684i</v>
      </c>
      <c r="U2106" t="str">
        <f t="shared" si="1069"/>
        <v>0.0000500000000000001-0.000720601560652237i</v>
      </c>
      <c r="V2106" t="str">
        <f t="shared" si="1070"/>
        <v>0.00002-0.00807073747930507i</v>
      </c>
      <c r="W2106" t="str">
        <f t="shared" si="1071"/>
        <v>0.0000422718080652054-0.000661758694929657i</v>
      </c>
      <c r="X2106" t="str">
        <f t="shared" si="1072"/>
        <v>0.0000444510865262649-0.000661471807418198i</v>
      </c>
      <c r="Y2106" t="str">
        <f t="shared" si="1073"/>
        <v>0.009+0.991235314060652i</v>
      </c>
      <c r="Z2106" t="str">
        <f t="shared" si="1074"/>
        <v>-0.00800761108495757-0.000611602547181055i</v>
      </c>
      <c r="AA2106" t="str">
        <f t="shared" si="1075"/>
        <v>0.110599597214485-12.1131804369667i</v>
      </c>
      <c r="AB2106" t="str">
        <f t="shared" si="1076"/>
        <v>0.55516147541677-0.254437810403076i</v>
      </c>
      <c r="AC2106" t="str">
        <f t="shared" si="1077"/>
        <v>0.844832835167986-0.706124572890838i</v>
      </c>
      <c r="AD2106" t="str">
        <f t="shared" si="1078"/>
        <v>0.535060883538547+0.146042888391811i</v>
      </c>
      <c r="AE2106" t="str">
        <f t="shared" si="1079"/>
        <v>-0.00419523925961235-0.00149669925123461i</v>
      </c>
      <c r="AF2106" t="str">
        <f t="shared" si="1080"/>
        <v>-4.06447707019858-0.474815957151437i</v>
      </c>
      <c r="AG2106" t="str">
        <f t="shared" si="1081"/>
        <v>1.00661816138413-0.0234037950076077i</v>
      </c>
      <c r="AH2106" t="str">
        <f t="shared" si="1082"/>
        <v>0.0160381775603836+0.00839506068563034i</v>
      </c>
      <c r="AI2106">
        <f t="shared" si="1083"/>
        <v>-34.845233155959249</v>
      </c>
      <c r="AJ2106">
        <f t="shared" si="1084"/>
        <v>27.629462922626551</v>
      </c>
      <c r="AK2106"/>
      <c r="AL2106"/>
      <c r="AM2106"/>
      <c r="AN2106"/>
    </row>
    <row r="2107" spans="1:40" x14ac:dyDescent="0.35">
      <c r="A2107"/>
      <c r="B2107">
        <f t="shared" si="1085"/>
        <v>197300</v>
      </c>
      <c r="C2107" s="237" t="str">
        <f t="shared" si="1053"/>
        <v>-5.43393138989147E-07+0.0034355105007913i</v>
      </c>
      <c r="D2107" s="208" t="str">
        <f t="shared" si="1054"/>
        <v>-1.64874968572733+0.0263389138394i</v>
      </c>
      <c r="E2107" t="str">
        <f t="shared" si="1055"/>
        <v>36500</v>
      </c>
      <c r="F2107" t="str">
        <f t="shared" si="1056"/>
        <v>0.21505376344086</v>
      </c>
      <c r="G2107" t="str">
        <f t="shared" si="1051"/>
        <v>0.21505376344086</v>
      </c>
      <c r="H2107" t="str">
        <f t="shared" si="1057"/>
        <v>2.41583579456709+0.500938506922415i</v>
      </c>
      <c r="I2107" t="str">
        <f t="shared" si="1058"/>
        <v>774.795288191583i</v>
      </c>
      <c r="J2107" t="str">
        <f t="shared" si="1052"/>
        <v>-811.576554974209+169.500415607097i</v>
      </c>
      <c r="K2107" t="str">
        <f t="shared" si="1059"/>
        <v>0.191054156288773-0.914776954492932i</v>
      </c>
      <c r="L2107" t="str">
        <f t="shared" si="1060"/>
        <v>0.0594703189748573-0.241684774227033i</v>
      </c>
      <c r="M2107" t="str">
        <f t="shared" si="1061"/>
        <v>0.25052447526363-1.15646172871996i</v>
      </c>
      <c r="N2107" t="str">
        <f t="shared" si="1062"/>
        <v>-2.46098109600853i</v>
      </c>
      <c r="O2107" t="str">
        <f t="shared" si="1063"/>
        <v>-0.77718803022688-0.62926843689483i</v>
      </c>
      <c r="P2107" t="str">
        <f t="shared" si="1064"/>
        <v>1.77718803022688+0.62926843689483i</v>
      </c>
      <c r="Q2107" t="str">
        <f t="shared" si="1065"/>
        <v>-1.77718803022688+1.8317126591137i</v>
      </c>
      <c r="R2107" t="str">
        <f t="shared" si="1066"/>
        <v>-0.307935398907712-0.671463899692691i</v>
      </c>
      <c r="S2107" t="str">
        <f t="shared" si="1067"/>
        <v>0.274789350621642i</v>
      </c>
      <c r="T2107" t="str">
        <f t="shared" si="1068"/>
        <v>0.18451112896243-0.0846173682992665i</v>
      </c>
      <c r="U2107" t="str">
        <f t="shared" si="1069"/>
        <v>0.0000499999999999999-0.00072023632924795i</v>
      </c>
      <c r="V2107" t="str">
        <f t="shared" si="1070"/>
        <v>0.00002-0.00806664688757707i</v>
      </c>
      <c r="W2107" t="str">
        <f t="shared" si="1071"/>
        <v>0.0000422718062653652-0.000661423513511369i</v>
      </c>
      <c r="X2107" t="str">
        <f t="shared" si="1072"/>
        <v>0.0000444488686507681-0.000661136778647889i</v>
      </c>
      <c r="Y2107" t="str">
        <f t="shared" si="1073"/>
        <v>0.009+0.991737968885226i</v>
      </c>
      <c r="Z2107" t="str">
        <f t="shared" si="1074"/>
        <v>-0.00799949428677738-0.000611191202576612i</v>
      </c>
      <c r="AA2107" t="str">
        <f t="shared" si="1075"/>
        <v>0.110487345270131-12.1070337981271i</v>
      </c>
      <c r="AB2107" t="str">
        <f t="shared" si="1076"/>
        <v>0.555039549237035-0.254542835559866i</v>
      </c>
      <c r="AC2107" t="str">
        <f t="shared" si="1077"/>
        <v>0.844681944178327-0.705651206929361i</v>
      </c>
      <c r="AD2107" t="str">
        <f t="shared" si="1078"/>
        <v>0.535276240116577+0.145824697885341i</v>
      </c>
      <c r="AE2107" t="str">
        <f t="shared" si="1079"/>
        <v>-0.00419281245219432-0.00149367996651236i</v>
      </c>
      <c r="AF2107" t="str">
        <f t="shared" si="1080"/>
        <v>-4.06458548029442-0.474599593083015i</v>
      </c>
      <c r="AG2107" t="str">
        <f t="shared" si="1081"/>
        <v>1.0066052177839-0.0234014746029875i</v>
      </c>
      <c r="AH2107" t="str">
        <f t="shared" si="1082"/>
        <v>0.016031130384206+0.00838089146497143i</v>
      </c>
      <c r="AI2107">
        <f t="shared" si="1083"/>
        <v>-34.851382834101372</v>
      </c>
      <c r="AJ2107">
        <f t="shared" si="1084"/>
        <v>27.60005342606005</v>
      </c>
      <c r="AK2107"/>
      <c r="AL2107"/>
      <c r="AM2107"/>
      <c r="AN2107"/>
    </row>
    <row r="2108" spans="1:40" x14ac:dyDescent="0.35">
      <c r="A2108"/>
      <c r="B2108">
        <f t="shared" si="1085"/>
        <v>197400</v>
      </c>
      <c r="C2108" s="237" t="str">
        <f t="shared" si="1053"/>
        <v>-5.4284272816053E-07+0.00343377012068539i</v>
      </c>
      <c r="D2108" s="208" t="str">
        <f t="shared" si="1054"/>
        <v>-1.64874968150751+0.0263255709252547i</v>
      </c>
      <c r="E2108" t="str">
        <f t="shared" si="1055"/>
        <v>36500</v>
      </c>
      <c r="F2108" t="str">
        <f t="shared" si="1056"/>
        <v>0.21505376344086</v>
      </c>
      <c r="G2108" t="str">
        <f t="shared" si="1051"/>
        <v>0.21505376344086</v>
      </c>
      <c r="H2108" t="str">
        <f t="shared" si="1057"/>
        <v>2.41594405466013+0.500708984612567i</v>
      </c>
      <c r="I2108" t="str">
        <f t="shared" si="1058"/>
        <v>775.187987273281i</v>
      </c>
      <c r="J2108" t="str">
        <f t="shared" si="1052"/>
        <v>-812.400460173488+169.586325599801i</v>
      </c>
      <c r="K2108" t="str">
        <f t="shared" si="1059"/>
        <v>0.190868258879437-0.91435120607595i</v>
      </c>
      <c r="L2108" t="str">
        <f t="shared" si="1060"/>
        <v>0.05941351643423-0.241576310270501i</v>
      </c>
      <c r="M2108" t="str">
        <f t="shared" si="1061"/>
        <v>0.250281775313667-1.15592751634645i</v>
      </c>
      <c r="N2108" t="str">
        <f t="shared" si="1062"/>
        <v>-2.46222842550474i</v>
      </c>
      <c r="O2108" t="str">
        <f t="shared" si="1063"/>
        <v>-0.777972330519236-0.628298538074432i</v>
      </c>
      <c r="P2108" t="str">
        <f t="shared" si="1064"/>
        <v>1.77797233051924+0.628298538074432i</v>
      </c>
      <c r="Q2108" t="str">
        <f t="shared" si="1065"/>
        <v>-1.77797233051924+1.83392988743031i</v>
      </c>
      <c r="R2108" t="str">
        <f t="shared" si="1066"/>
        <v>-0.307906342536559-0.670976236077411i</v>
      </c>
      <c r="S2108" t="str">
        <f t="shared" si="1067"/>
        <v>0.274928625507917i</v>
      </c>
      <c r="T2108" t="str">
        <f t="shared" si="1068"/>
        <v>0.184470574333238-0.0846522675387461i</v>
      </c>
      <c r="U2108" t="str">
        <f t="shared" si="1069"/>
        <v>0.00005-0.000719871467885617i</v>
      </c>
      <c r="V2108" t="str">
        <f t="shared" si="1070"/>
        <v>0.00002-0.00806256044031891i</v>
      </c>
      <c r="W2108" t="str">
        <f t="shared" si="1071"/>
        <v>0.0000422718044646129-0.000661088671803704i</v>
      </c>
      <c r="X2108" t="str">
        <f t="shared" si="1072"/>
        <v>0.0000444466541413547-0.000660802089422372i</v>
      </c>
      <c r="Y2108" t="str">
        <f t="shared" si="1073"/>
        <v>0.009+0.9922406237098i</v>
      </c>
      <c r="Z2108" t="str">
        <f t="shared" si="1074"/>
        <v>-0.0079913898299313-0.000610780428867362i</v>
      </c>
      <c r="AA2108" t="str">
        <f t="shared" si="1075"/>
        <v>0.110375264217013-12.1008933977729i</v>
      </c>
      <c r="AB2108" t="str">
        <f t="shared" si="1076"/>
        <v>0.55491755430246-0.254647818160419i</v>
      </c>
      <c r="AC2108" t="str">
        <f t="shared" si="1077"/>
        <v>0.844531330654322-0.70517817833083i</v>
      </c>
      <c r="AD2108" t="str">
        <f t="shared" si="1078"/>
        <v>0.535491362657805+0.145606209038133i</v>
      </c>
      <c r="AE2108" t="str">
        <f t="shared" si="1079"/>
        <v>-0.00419038680675758-0.00149066362222109i</v>
      </c>
      <c r="AF2108" t="str">
        <f t="shared" si="1080"/>
        <v>-4.06469373616764-0.474383413687312i</v>
      </c>
      <c r="AG2108" t="str">
        <f t="shared" si="1081"/>
        <v>1.00659227417563-0.0233991463075848i</v>
      </c>
      <c r="AH2108" t="str">
        <f t="shared" si="1082"/>
        <v>0.0160240832975274+0.00836673514353765i</v>
      </c>
      <c r="AI2108">
        <f t="shared" si="1083"/>
        <v>-34.857531669184326</v>
      </c>
      <c r="AJ2108">
        <f t="shared" si="1084"/>
        <v>27.570638359439247</v>
      </c>
      <c r="AK2108"/>
      <c r="AL2108"/>
      <c r="AM2108"/>
      <c r="AN2108"/>
    </row>
    <row r="2109" spans="1:40" x14ac:dyDescent="0.35">
      <c r="A2109"/>
      <c r="B2109">
        <f t="shared" si="1085"/>
        <v>197500</v>
      </c>
      <c r="C2109" s="237" t="str">
        <f t="shared" si="1053"/>
        <v>-5.42293153187294E-07+0.00343203150298961i</v>
      </c>
      <c r="D2109" s="208" t="str">
        <f t="shared" si="1054"/>
        <v>-1.6487496772941+0.0263122415229204i</v>
      </c>
      <c r="E2109" t="str">
        <f t="shared" si="1055"/>
        <v>36500</v>
      </c>
      <c r="F2109" t="str">
        <f t="shared" si="1056"/>
        <v>0.21505376344086</v>
      </c>
      <c r="G2109" t="str">
        <f t="shared" si="1051"/>
        <v>0.21505376344086</v>
      </c>
      <c r="H2109" t="str">
        <f t="shared" si="1057"/>
        <v>2.41605216081144+0.500479660271039i</v>
      </c>
      <c r="I2109" t="str">
        <f t="shared" si="1058"/>
        <v>775.58068635498i</v>
      </c>
      <c r="J2109" t="str">
        <f t="shared" si="1052"/>
        <v>-813.224782857033+169.672235592506i</v>
      </c>
      <c r="K2109" t="str">
        <f t="shared" si="1059"/>
        <v>0.190682628955329-0.913925834626383i</v>
      </c>
      <c r="L2109" t="str">
        <f t="shared" si="1060"/>
        <v>0.0593567935986497-0.241467936558075i</v>
      </c>
      <c r="M2109" t="str">
        <f t="shared" si="1061"/>
        <v>0.250039422553979-1.15539377118446i</v>
      </c>
      <c r="N2109" t="str">
        <f t="shared" si="1062"/>
        <v>-2.46347575500094i</v>
      </c>
      <c r="O2109" t="str">
        <f t="shared" si="1063"/>
        <v>-0.778755420418373-0.627327661727907i</v>
      </c>
      <c r="P2109" t="str">
        <f t="shared" si="1064"/>
        <v>1.77875542041837+0.627327661727907i</v>
      </c>
      <c r="Q2109" t="str">
        <f t="shared" si="1065"/>
        <v>-1.77875542041837+1.83614809327303i</v>
      </c>
      <c r="R2109" t="str">
        <f t="shared" si="1066"/>
        <v>-0.307877264112306-0.670488983195521i</v>
      </c>
      <c r="S2109" t="str">
        <f t="shared" si="1067"/>
        <v>0.275067900394194i</v>
      </c>
      <c r="T2109" t="str">
        <f t="shared" si="1068"/>
        <v>0.18442999684503-0.0846871526184807i</v>
      </c>
      <c r="U2109" t="str">
        <f t="shared" si="1069"/>
        <v>0.0000500000000000001-0.000719506976003146i</v>
      </c>
      <c r="V2109" t="str">
        <f t="shared" si="1070"/>
        <v>0.00002-0.0080584781312352i</v>
      </c>
      <c r="W2109" t="str">
        <f t="shared" si="1071"/>
        <v>0.0000422718026629483-0.000660754169290645i</v>
      </c>
      <c r="X2109" t="str">
        <f t="shared" si="1072"/>
        <v>0.0000444444429912078-0.000660467739225915i</v>
      </c>
      <c r="Y2109" t="str">
        <f t="shared" si="1073"/>
        <v>0.009+0.992743278534375i</v>
      </c>
      <c r="Z2109" t="str">
        <f t="shared" si="1074"/>
        <v>-0.00798329768940815-0.000610370224873537i</v>
      </c>
      <c r="AA2109" t="str">
        <f t="shared" si="1075"/>
        <v>0.110263353708253-12.0947592264059i</v>
      </c>
      <c r="AB2109" t="str">
        <f t="shared" si="1076"/>
        <v>0.554795490604239-0.254752758166152i</v>
      </c>
      <c r="AC2109" t="str">
        <f t="shared" si="1077"/>
        <v>0.844380994129002-0.704705486671263i</v>
      </c>
      <c r="AD2109" t="str">
        <f t="shared" si="1078"/>
        <v>0.535706250756278+0.145387422075411i</v>
      </c>
      <c r="AE2109" t="str">
        <f t="shared" si="1079"/>
        <v>-0.00418796232035816-0.00148765021546391i</v>
      </c>
      <c r="AF2109" t="str">
        <f t="shared" si="1080"/>
        <v>-4.06480183810554-0.474167418748119i</v>
      </c>
      <c r="AG2109" t="str">
        <f t="shared" si="1081"/>
        <v>1.00657933056915-0.0233968101155226i</v>
      </c>
      <c r="AH2109" t="str">
        <f t="shared" si="1082"/>
        <v>0.0160170362963361+0.00835259170841442i</v>
      </c>
      <c r="AI2109">
        <f t="shared" si="1083"/>
        <v>-34.863679664481865</v>
      </c>
      <c r="AJ2109">
        <f t="shared" si="1084"/>
        <v>27.541217725574963</v>
      </c>
      <c r="AK2109"/>
      <c r="AL2109"/>
      <c r="AM2109"/>
      <c r="AN2109"/>
    </row>
    <row r="2110" spans="1:40" x14ac:dyDescent="0.35">
      <c r="A2110"/>
      <c r="B2110">
        <f t="shared" si="1085"/>
        <v>197600</v>
      </c>
      <c r="C2110" s="237" t="str">
        <f t="shared" si="1053"/>
        <v>-5.41744412377845E-07+0.00343029464502821i</v>
      </c>
      <c r="D2110" s="208" t="str">
        <f t="shared" si="1054"/>
        <v>-1.64874967308709+0.026298925611883i</v>
      </c>
      <c r="E2110" t="str">
        <f t="shared" si="1055"/>
        <v>36500</v>
      </c>
      <c r="F2110" t="str">
        <f t="shared" si="1056"/>
        <v>0.21505376344086</v>
      </c>
      <c r="G2110" t="str">
        <f t="shared" si="1051"/>
        <v>0.21505376344086</v>
      </c>
      <c r="H2110" t="str">
        <f t="shared" si="1057"/>
        <v>2.41616011330763+0.500250533661396i</v>
      </c>
      <c r="I2110" t="str">
        <f t="shared" si="1058"/>
        <v>775.973385436679i</v>
      </c>
      <c r="J2110" t="str">
        <f t="shared" si="1052"/>
        <v>-814.049523024844+169.758145585212i</v>
      </c>
      <c r="K2110" t="str">
        <f t="shared" si="1059"/>
        <v>0.190497266010811-0.913500839674266i</v>
      </c>
      <c r="L2110" t="str">
        <f t="shared" si="1060"/>
        <v>0.0593001503222491-0.241359652988581i</v>
      </c>
      <c r="M2110" t="str">
        <f t="shared" si="1061"/>
        <v>0.24979741633306-1.15486049266285i</v>
      </c>
      <c r="N2110" t="str">
        <f t="shared" si="1062"/>
        <v>-2.46472308449714i</v>
      </c>
      <c r="O2110" t="str">
        <f t="shared" si="1063"/>
        <v>-0.779537298705943-0.626355809365765i</v>
      </c>
      <c r="P2110" t="str">
        <f t="shared" si="1064"/>
        <v>1.77953729870594+0.626355809365765i</v>
      </c>
      <c r="Q2110" t="str">
        <f t="shared" si="1065"/>
        <v>-1.77953729870594+1.83836727513138i</v>
      </c>
      <c r="R2110" t="str">
        <f t="shared" si="1066"/>
        <v>-0.307848163621791-0.67000214041278i</v>
      </c>
      <c r="S2110" t="str">
        <f t="shared" si="1067"/>
        <v>0.27520717528047i</v>
      </c>
      <c r="T2110" t="str">
        <f t="shared" si="1068"/>
        <v>0.18438939649487-0.084722023525633i</v>
      </c>
      <c r="U2110" t="str">
        <f t="shared" si="1069"/>
        <v>0.0000499999999999999-0.000719142853039578i</v>
      </c>
      <c r="V2110" t="str">
        <f t="shared" si="1070"/>
        <v>0.00002-0.00805439995404326i</v>
      </c>
      <c r="W2110" t="str">
        <f t="shared" si="1071"/>
        <v>0.0000422718008603713-0.000660420005457214i</v>
      </c>
      <c r="X2110" t="str">
        <f t="shared" si="1072"/>
        <v>0.0000444422351935268-0.000660133727543811i</v>
      </c>
      <c r="Y2110" t="str">
        <f t="shared" si="1073"/>
        <v>0.009+0.993245933358949i</v>
      </c>
      <c r="Z2110" t="str">
        <f t="shared" si="1074"/>
        <v>-0.00797521784025988-0.000609960589418532i</v>
      </c>
      <c r="AA2110" t="str">
        <f t="shared" si="1075"/>
        <v>0.110151613397851-12.0886312745471i</v>
      </c>
      <c r="AB2110" t="str">
        <f t="shared" si="1076"/>
        <v>0.554673358133539-0.254857655538446i</v>
      </c>
      <c r="AC2110" t="str">
        <f t="shared" si="1077"/>
        <v>0.844230934136511-0.704233131527261i</v>
      </c>
      <c r="AD2110" t="str">
        <f t="shared" si="1078"/>
        <v>0.535920904006193+0.145168337222927i</v>
      </c>
      <c r="AE2110" t="str">
        <f t="shared" si="1079"/>
        <v>-0.00418553899006099-0.00148463974335048i</v>
      </c>
      <c r="AF2110" t="str">
        <f t="shared" si="1080"/>
        <v>-4.06490978639472-0.473951608049513i</v>
      </c>
      <c r="AG2110" t="str">
        <f t="shared" si="1081"/>
        <v>1.00656638697424-0.0233944660209422i</v>
      </c>
      <c r="AH2110" t="str">
        <f t="shared" si="1082"/>
        <v>0.0160099893766361+0.0083384611467176i</v>
      </c>
      <c r="AI2110">
        <f t="shared" si="1083"/>
        <v>-34.869826823265228</v>
      </c>
      <c r="AJ2110">
        <f t="shared" si="1084"/>
        <v>27.511791527271356</v>
      </c>
      <c r="AK2110"/>
      <c r="AL2110"/>
      <c r="AM2110"/>
      <c r="AN2110"/>
    </row>
    <row r="2111" spans="1:40" x14ac:dyDescent="0.35">
      <c r="A2111"/>
      <c r="B2111">
        <f t="shared" si="1085"/>
        <v>197700</v>
      </c>
      <c r="C2111" s="237" t="str">
        <f t="shared" si="1053"/>
        <v>-5.41196504044873E-07+0.00342855954413087i</v>
      </c>
      <c r="D2111" s="208" t="str">
        <f t="shared" si="1054"/>
        <v>-1.64874966888646+0.02628562317167i</v>
      </c>
      <c r="E2111" t="str">
        <f t="shared" si="1055"/>
        <v>36500</v>
      </c>
      <c r="F2111" t="str">
        <f t="shared" si="1056"/>
        <v>0.21505376344086</v>
      </c>
      <c r="G2111" t="str">
        <f t="shared" si="1051"/>
        <v>0.21505376344086</v>
      </c>
      <c r="H2111" t="str">
        <f t="shared" si="1057"/>
        <v>2.41626791243464+0.500021604547537i</v>
      </c>
      <c r="I2111" t="str">
        <f t="shared" si="1058"/>
        <v>776.366084518378i</v>
      </c>
      <c r="J2111" t="str">
        <f t="shared" si="1052"/>
        <v>-814.874680676921+169.844055577917i</v>
      </c>
      <c r="K2111" t="str">
        <f t="shared" si="1059"/>
        <v>0.19031216954142-0.91307622075035i</v>
      </c>
      <c r="L2111" t="str">
        <f t="shared" si="1060"/>
        <v>0.0592435864594876-0.241251459460975i</v>
      </c>
      <c r="M2111" t="str">
        <f t="shared" si="1061"/>
        <v>0.249555756000908-1.15432768021132i</v>
      </c>
      <c r="N2111" t="str">
        <f t="shared" si="1062"/>
        <v>-2.46597041399335i</v>
      </c>
      <c r="O2111" t="str">
        <f t="shared" si="1063"/>
        <v>-0.78031796416548-0.625382982500036i</v>
      </c>
      <c r="P2111" t="str">
        <f t="shared" si="1064"/>
        <v>1.78031796416548+0.625382982500036i</v>
      </c>
      <c r="Q2111" t="str">
        <f t="shared" si="1065"/>
        <v>-1.78031796416548+1.84058743149331i</v>
      </c>
      <c r="R2111" t="str">
        <f t="shared" si="1066"/>
        <v>-0.307819041051845-0.669515707096237i</v>
      </c>
      <c r="S2111" t="str">
        <f t="shared" si="1067"/>
        <v>0.275346450166745i</v>
      </c>
      <c r="T2111" t="str">
        <f t="shared" si="1068"/>
        <v>0.184348773279827-0.0847568802473571i</v>
      </c>
      <c r="U2111" t="str">
        <f t="shared" si="1069"/>
        <v>0.0000500000000000001-0.000718779098435109i</v>
      </c>
      <c r="V2111" t="str">
        <f t="shared" si="1070"/>
        <v>0.00002-0.00805032590247324i</v>
      </c>
      <c r="W2111" t="str">
        <f t="shared" si="1071"/>
        <v>0.0000422717990568824-0.00066008617978949i</v>
      </c>
      <c r="X2111" t="str">
        <f t="shared" si="1072"/>
        <v>0.0000444400307415291-0.000659800053862407i</v>
      </c>
      <c r="Y2111" t="str">
        <f t="shared" si="1073"/>
        <v>0.009+0.993748588183523i</v>
      </c>
      <c r="Z2111" t="str">
        <f t="shared" si="1074"/>
        <v>-0.00796715025760169-0.000609551521328927i</v>
      </c>
      <c r="AA2111" t="str">
        <f t="shared" si="1075"/>
        <v>0.110040042940685-12.0825095327368i</v>
      </c>
      <c r="AB2111" t="str">
        <f t="shared" si="1076"/>
        <v>0.554551156881546-0.254962510238661i</v>
      </c>
      <c r="AC2111" t="str">
        <f t="shared" si="1077"/>
        <v>0.844081150212104-0.703761112476077i</v>
      </c>
      <c r="AD2111" t="str">
        <f t="shared" si="1078"/>
        <v>0.536135322001908+0.144948954706994i</v>
      </c>
      <c r="AE2111" t="str">
        <f t="shared" si="1079"/>
        <v>-0.00418311681294019-0.00148163220299736i</v>
      </c>
      <c r="AF2111" t="str">
        <f t="shared" si="1080"/>
        <v>-4.0650175813211-0.473735981375867i</v>
      </c>
      <c r="AG2111" t="str">
        <f t="shared" si="1081"/>
        <v>1.00655344340072-0.0233921140180038i</v>
      </c>
      <c r="AH2111" t="str">
        <f t="shared" si="1082"/>
        <v>0.0160029425344479+0.0083243434455944i</v>
      </c>
      <c r="AI2111">
        <f t="shared" si="1083"/>
        <v>-34.875973148802501</v>
      </c>
      <c r="AJ2111">
        <f t="shared" si="1084"/>
        <v>27.482359767327502</v>
      </c>
      <c r="AK2111"/>
      <c r="AL2111"/>
      <c r="AM2111"/>
      <c r="AN2111"/>
    </row>
    <row r="2112" spans="1:40" x14ac:dyDescent="0.35">
      <c r="A2112"/>
      <c r="B2112">
        <f t="shared" si="1085"/>
        <v>197800</v>
      </c>
      <c r="C2112" s="237" t="str">
        <f t="shared" si="1053"/>
        <v>-5.40649426505333E-07+0.00342682619763269i</v>
      </c>
      <c r="D2112" s="208" t="str">
        <f t="shared" si="1054"/>
        <v>-1.6487496646922+0.0262723341818506i</v>
      </c>
      <c r="E2112" t="str">
        <f t="shared" si="1055"/>
        <v>36500</v>
      </c>
      <c r="F2112" t="str">
        <f t="shared" si="1056"/>
        <v>0.21505376344086</v>
      </c>
      <c r="G2112" t="str">
        <f t="shared" si="1051"/>
        <v>0.21505376344086</v>
      </c>
      <c r="H2112" t="str">
        <f t="shared" si="1057"/>
        <v>2.41637555847779+0.499792872693686i</v>
      </c>
      <c r="I2112" t="str">
        <f t="shared" si="1058"/>
        <v>776.758783600076i</v>
      </c>
      <c r="J2112" t="str">
        <f t="shared" si="1052"/>
        <v>-815.700255813264+169.929965570621i</v>
      </c>
      <c r="K2112" t="str">
        <f t="shared" si="1059"/>
        <v>0.190127339043868-0.912651977386093i</v>
      </c>
      <c r="L2112" t="str">
        <f t="shared" si="1060"/>
        <v>0.0591871018651485-0.241143355874331i</v>
      </c>
      <c r="M2112" t="str">
        <f t="shared" si="1061"/>
        <v>0.249314440909016-1.15379533326042i</v>
      </c>
      <c r="N2112" t="str">
        <f t="shared" si="1062"/>
        <v>-2.46721774348955i</v>
      </c>
      <c r="O2112" t="str">
        <f t="shared" si="1063"/>
        <v>-0.78109741558239-0.624409182644291i</v>
      </c>
      <c r="P2112" t="str">
        <f t="shared" si="1064"/>
        <v>1.78109741558239+0.624409182644291i</v>
      </c>
      <c r="Q2112" t="str">
        <f t="shared" si="1065"/>
        <v>-1.78109741558239+1.84280856084526i</v>
      </c>
      <c r="R2112" t="str">
        <f t="shared" si="1066"/>
        <v>-0.307789896389269-0.66902968261423i</v>
      </c>
      <c r="S2112" t="str">
        <f t="shared" si="1067"/>
        <v>0.275485725053021i</v>
      </c>
      <c r="T2112" t="str">
        <f t="shared" si="1068"/>
        <v>0.184308127196974-0.084791722770792i</v>
      </c>
      <c r="U2112" t="str">
        <f t="shared" si="1069"/>
        <v>0.0000499999999999999-0.000718415711631044i</v>
      </c>
      <c r="V2112" t="str">
        <f t="shared" si="1070"/>
        <v>0.00002-0.00804625597026773i</v>
      </c>
      <c r="W2112" t="str">
        <f t="shared" si="1071"/>
        <v>0.000042271797252481-0.000659752691774575i</v>
      </c>
      <c r="X2112" t="str">
        <f t="shared" si="1072"/>
        <v>0.0000444378296284487-0.000659466717669086i</v>
      </c>
      <c r="Y2112" t="str">
        <f t="shared" si="1073"/>
        <v>0.009+0.994251243008098i</v>
      </c>
      <c r="Z2112" t="str">
        <f t="shared" si="1074"/>
        <v>-0.00795909491661176-0.00060914301943445i</v>
      </c>
      <c r="AA2112" t="str">
        <f t="shared" si="1075"/>
        <v>0.109928641992509-12.0763939915345i</v>
      </c>
      <c r="AB2112" t="str">
        <f t="shared" si="1076"/>
        <v>0.554428886839452-0.255067322228108i</v>
      </c>
      <c r="AC2112" t="str">
        <f t="shared" si="1077"/>
        <v>0.843931641892163-0.70328942909559i</v>
      </c>
      <c r="AD2112" t="str">
        <f t="shared" si="1078"/>
        <v>0.536349504337924+0.144729274754484i</v>
      </c>
      <c r="AE2112" t="str">
        <f t="shared" si="1079"/>
        <v>-0.00418069578607871-0.0014786275915279i</v>
      </c>
      <c r="AF2112" t="str">
        <f t="shared" si="1080"/>
        <v>-4.06512522316999-0.473520538511835i</v>
      </c>
      <c r="AG2112" t="str">
        <f t="shared" si="1081"/>
        <v>1.00654049985842-0.0233897541008857i</v>
      </c>
      <c r="AH2112" t="str">
        <f t="shared" si="1082"/>
        <v>0.015995895765807+0.00831023859222306i</v>
      </c>
      <c r="AI2112">
        <f t="shared" si="1083"/>
        <v>-34.88211864435938</v>
      </c>
      <c r="AJ2112">
        <f t="shared" si="1084"/>
        <v>27.452922448538867</v>
      </c>
      <c r="AK2112"/>
      <c r="AL2112"/>
      <c r="AM2112"/>
      <c r="AN2112"/>
    </row>
    <row r="2113" spans="1:40" x14ac:dyDescent="0.35">
      <c r="A2113"/>
      <c r="B2113">
        <f t="shared" si="1085"/>
        <v>197900</v>
      </c>
      <c r="C2113" s="237" t="str">
        <f t="shared" si="1053"/>
        <v>-5.40103178080421E-07+0.00342509460287413i</v>
      </c>
      <c r="D2113" s="208" t="str">
        <f t="shared" si="1054"/>
        <v>-1.64874966050429+0.026259058622035i</v>
      </c>
      <c r="E2113" t="str">
        <f t="shared" si="1055"/>
        <v>36500</v>
      </c>
      <c r="F2113" t="str">
        <f t="shared" si="1056"/>
        <v>0.21505376344086</v>
      </c>
      <c r="G2113" t="str">
        <f t="shared" si="1051"/>
        <v>0.21505376344086</v>
      </c>
      <c r="H2113" t="str">
        <f t="shared" si="1057"/>
        <v>2.41648305172171+0.499564337864407i</v>
      </c>
      <c r="I2113" t="str">
        <f t="shared" si="1058"/>
        <v>777.151482681775i</v>
      </c>
      <c r="J2113" t="str">
        <f t="shared" si="1052"/>
        <v>-816.526248433874+170.015875563327i</v>
      </c>
      <c r="K2113" t="str">
        <f t="shared" si="1059"/>
        <v>0.189942774016038-0.912228109113669i</v>
      </c>
      <c r="L2113" t="str">
        <f t="shared" si="1060"/>
        <v>0.0591306963943399-0.241035342127853i</v>
      </c>
      <c r="M2113" t="str">
        <f t="shared" si="1061"/>
        <v>0.249073470410378-1.15326345124152i</v>
      </c>
      <c r="N2113" t="str">
        <f t="shared" si="1062"/>
        <v>-2.46846507298575i</v>
      </c>
      <c r="O2113" t="str">
        <f t="shared" si="1063"/>
        <v>-0.781875651743984-0.623434411313588i</v>
      </c>
      <c r="P2113" t="str">
        <f t="shared" si="1064"/>
        <v>1.78187565174398+0.623434411313588i</v>
      </c>
      <c r="Q2113" t="str">
        <f t="shared" si="1065"/>
        <v>-1.78187565174398+1.84503066167216i</v>
      </c>
      <c r="R2113" t="str">
        <f t="shared" si="1066"/>
        <v>-0.307760729620871-0.66854406633637i</v>
      </c>
      <c r="S2113" t="str">
        <f t="shared" si="1067"/>
        <v>0.275624999939296i</v>
      </c>
      <c r="T2113" t="str">
        <f t="shared" si="1068"/>
        <v>0.184267458243379-0.0848265510830703i</v>
      </c>
      <c r="U2113" t="str">
        <f t="shared" si="1069"/>
        <v>0.00005-0.000718052692069838i</v>
      </c>
      <c r="V2113" t="str">
        <f t="shared" si="1070"/>
        <v>0.00002-0.00804219015118218i</v>
      </c>
      <c r="W2113" t="str">
        <f t="shared" si="1071"/>
        <v>0.0000422717954471675-0.000659419540900621i</v>
      </c>
      <c r="X2113" t="str">
        <f t="shared" si="1072"/>
        <v>0.000044435631847537-0.000659133718452264i</v>
      </c>
      <c r="Y2113" t="str">
        <f t="shared" si="1073"/>
        <v>0.009+0.994753897832672i</v>
      </c>
      <c r="Z2113" t="str">
        <f t="shared" si="1074"/>
        <v>-0.00795105179253098-0.00060873508256799i</v>
      </c>
      <c r="AA2113" t="str">
        <f t="shared" si="1075"/>
        <v>0.10981741020995-12.0702846415188i</v>
      </c>
      <c r="AB2113" t="str">
        <f t="shared" si="1076"/>
        <v>0.554306547998439-0.255172091468079i</v>
      </c>
      <c r="AC2113" t="str">
        <f t="shared" si="1077"/>
        <v>0.843782408714174-0.702818080964282i</v>
      </c>
      <c r="AD2113" t="str">
        <f t="shared" si="1078"/>
        <v>0.536563450608906+0.144509297592799i</v>
      </c>
      <c r="AE2113" t="str">
        <f t="shared" si="1079"/>
        <v>-0.00417827590656857-0.001475625906072i</v>
      </c>
      <c r="AF2113" t="str">
        <f t="shared" si="1080"/>
        <v>-4.065232712226-0.473305279242372i</v>
      </c>
      <c r="AG2113" t="str">
        <f t="shared" si="1081"/>
        <v>1.00652755635714-0.023387386263785i</v>
      </c>
      <c r="AH2113" t="str">
        <f t="shared" si="1082"/>
        <v>0.0159888490667658+0.0082961465738123i</v>
      </c>
      <c r="AI2113">
        <f t="shared" si="1083"/>
        <v>-34.888263313198394</v>
      </c>
      <c r="AJ2113">
        <f t="shared" si="1084"/>
        <v>27.423479573693161</v>
      </c>
      <c r="AK2113"/>
      <c r="AL2113"/>
      <c r="AM2113"/>
      <c r="AN2113"/>
    </row>
    <row r="2114" spans="1:40" x14ac:dyDescent="0.35">
      <c r="A2114"/>
      <c r="B2114">
        <f t="shared" si="1085"/>
        <v>198000</v>
      </c>
      <c r="C2114" s="237" t="str">
        <f t="shared" si="1053"/>
        <v>-5.39557757095599E-07+0.00342336475720107i</v>
      </c>
      <c r="D2114" s="208" t="str">
        <f t="shared" si="1054"/>
        <v>-1.64874965632273+0.0262457964718749i</v>
      </c>
      <c r="E2114" t="str">
        <f t="shared" si="1055"/>
        <v>36500</v>
      </c>
      <c r="F2114" t="str">
        <f t="shared" si="1056"/>
        <v>0.21505376344086</v>
      </c>
      <c r="G2114" t="str">
        <f t="shared" si="1051"/>
        <v>0.21505376344086</v>
      </c>
      <c r="H2114" t="str">
        <f t="shared" si="1057"/>
        <v>2.41659039245044+0.499335999824593i</v>
      </c>
      <c r="I2114" t="str">
        <f t="shared" si="1058"/>
        <v>777.544181763474i</v>
      </c>
      <c r="J2114" t="str">
        <f t="shared" si="1052"/>
        <v>-817.35265853875+170.101785556032i</v>
      </c>
      <c r="K2114" t="str">
        <f t="shared" si="1059"/>
        <v>0.189758473956976-0.911804615465959i</v>
      </c>
      <c r="L2114" t="str">
        <f t="shared" si="1060"/>
        <v>0.0590743699024932-0.240927418120868i</v>
      </c>
      <c r="M2114" t="str">
        <f t="shared" si="1061"/>
        <v>0.248832843859469-1.15273203358683i</v>
      </c>
      <c r="N2114" t="str">
        <f t="shared" si="1062"/>
        <v>-2.46971240248195i</v>
      </c>
      <c r="O2114" t="str">
        <f t="shared" si="1063"/>
        <v>-0.782652671439459-0.622458670024507i</v>
      </c>
      <c r="P2114" t="str">
        <f t="shared" si="1064"/>
        <v>1.78265267143946+0.622458670024507i</v>
      </c>
      <c r="Q2114" t="str">
        <f t="shared" si="1065"/>
        <v>-1.78265267143946+1.84725373245744i</v>
      </c>
      <c r="R2114" t="str">
        <f t="shared" si="1066"/>
        <v>-0.307731540733438-0.668058857633543i</v>
      </c>
      <c r="S2114" t="str">
        <f t="shared" si="1067"/>
        <v>0.275764274825572i</v>
      </c>
      <c r="T2114" t="str">
        <f t="shared" si="1068"/>
        <v>0.184226766416114-0.0848613651713125i</v>
      </c>
      <c r="U2114" t="str">
        <f t="shared" si="1069"/>
        <v>0.0000499999999999999-0.000717690039195052i</v>
      </c>
      <c r="V2114" t="str">
        <f t="shared" si="1070"/>
        <v>0.00002-0.0080381284389846i</v>
      </c>
      <c r="W2114" t="str">
        <f t="shared" si="1071"/>
        <v>0.0000422717936409416-0.000659086726656804i</v>
      </c>
      <c r="X2114" t="str">
        <f t="shared" si="1072"/>
        <v>0.000044433437392062-0.000658801055701395i</v>
      </c>
      <c r="Y2114" t="str">
        <f t="shared" si="1073"/>
        <v>0.009+0.995256552657246i</v>
      </c>
      <c r="Z2114" t="str">
        <f t="shared" si="1074"/>
        <v>-0.00794302086066287-0.000608327709565562i</v>
      </c>
      <c r="AA2114" t="str">
        <f t="shared" si="1075"/>
        <v>0.1097063472505-12.0641814732874i</v>
      </c>
      <c r="AB2114" t="str">
        <f t="shared" si="1076"/>
        <v>0.554184140349698-0.255276817919831i</v>
      </c>
      <c r="AC2114" t="str">
        <f t="shared" si="1077"/>
        <v>0.843633450216729-0.702347067661264i</v>
      </c>
      <c r="AD2114" t="str">
        <f t="shared" si="1078"/>
        <v>0.536777160409674+0.144289023449902i</v>
      </c>
      <c r="AE2114" t="str">
        <f t="shared" si="1079"/>
        <v>-0.0041758571715107-0.00147262714376637i</v>
      </c>
      <c r="AF2114" t="str">
        <f t="shared" si="1080"/>
        <v>-4.06534004877317-0.473090203352718i</v>
      </c>
      <c r="AG2114" t="str">
        <f t="shared" si="1081"/>
        <v>1.00651461290671-0.0233850105009176i</v>
      </c>
      <c r="AH2114" t="str">
        <f t="shared" si="1082"/>
        <v>0.0159818024333923+0.00828206737760187i</v>
      </c>
      <c r="AI2114">
        <f t="shared" si="1083"/>
        <v>-34.894407158579355</v>
      </c>
      <c r="AJ2114">
        <f t="shared" si="1084"/>
        <v>27.394031145573997</v>
      </c>
      <c r="AK2114"/>
      <c r="AL2114"/>
      <c r="AM2114"/>
      <c r="AN2114"/>
    </row>
    <row r="2115" spans="1:40" x14ac:dyDescent="0.35">
      <c r="A2115"/>
      <c r="B2115">
        <f t="shared" si="1085"/>
        <v>198100</v>
      </c>
      <c r="C2115" s="237" t="str">
        <f t="shared" si="1053"/>
        <v>-5.39013161880528E-07+0.0034216366579647i</v>
      </c>
      <c r="D2115" s="208" t="str">
        <f t="shared" si="1054"/>
        <v>-1.6487496521475+0.0262325477110627i</v>
      </c>
      <c r="E2115" t="str">
        <f t="shared" si="1055"/>
        <v>36500</v>
      </c>
      <c r="F2115" t="str">
        <f t="shared" si="1056"/>
        <v>0.21505376344086</v>
      </c>
      <c r="G2115" t="str">
        <f t="shared" si="1051"/>
        <v>0.21505376344086</v>
      </c>
      <c r="H2115" t="str">
        <f t="shared" si="1057"/>
        <v>2.4166975809473+0.499107858339461i</v>
      </c>
      <c r="I2115" t="str">
        <f t="shared" si="1058"/>
        <v>777.936880845173i</v>
      </c>
      <c r="J2115" t="str">
        <f t="shared" si="1052"/>
        <v>-818.179486127892+170.187695548737i</v>
      </c>
      <c r="K2115" t="str">
        <f t="shared" si="1059"/>
        <v>0.189574438366895-0.911381495976552i</v>
      </c>
      <c r="L2115" t="str">
        <f t="shared" si="1060"/>
        <v>0.0590181222453614-0.240819583752824i</v>
      </c>
      <c r="M2115" t="str">
        <f t="shared" si="1061"/>
        <v>0.248592560612256-1.15220107972938i</v>
      </c>
      <c r="N2115" t="str">
        <f t="shared" si="1062"/>
        <v>-2.47095973197816i</v>
      </c>
      <c r="O2115" t="str">
        <f t="shared" si="1063"/>
        <v>-0.78342847345991-0.621481960295128i</v>
      </c>
      <c r="P2115" t="str">
        <f t="shared" si="1064"/>
        <v>1.78342847345991+0.621481960295128i</v>
      </c>
      <c r="Q2115" t="str">
        <f t="shared" si="1065"/>
        <v>-1.78342847345991+1.84947777168303i</v>
      </c>
      <c r="R2115" t="str">
        <f t="shared" si="1066"/>
        <v>-0.307702329713742-0.667574055877907i</v>
      </c>
      <c r="S2115" t="str">
        <f t="shared" si="1067"/>
        <v>0.275903549711847i</v>
      </c>
      <c r="T2115" t="str">
        <f t="shared" si="1068"/>
        <v>0.184186051712249-0.0848961650226265i</v>
      </c>
      <c r="U2115" t="str">
        <f t="shared" si="1069"/>
        <v>0.00005-0.000717327752451392i</v>
      </c>
      <c r="V2115" t="str">
        <f t="shared" si="1070"/>
        <v>0.00002-0.00803407082745557i</v>
      </c>
      <c r="W2115" t="str">
        <f t="shared" si="1071"/>
        <v>0.0000422717918338037-0.000658754248533342i</v>
      </c>
      <c r="X2115" t="str">
        <f t="shared" si="1072"/>
        <v>0.0000444312462553096-0.00065846872890696i</v>
      </c>
      <c r="Y2115" t="str">
        <f t="shared" si="1073"/>
        <v>0.009+0.995759207481821i</v>
      </c>
      <c r="Z2115" t="str">
        <f t="shared" si="1074"/>
        <v>-0.00793500209637325-0.000607920899266324i</v>
      </c>
      <c r="AA2115" t="str">
        <f t="shared" si="1075"/>
        <v>0.109595452772523-12.058084477457i</v>
      </c>
      <c r="AB2115" t="str">
        <f t="shared" si="1076"/>
        <v>0.554061663884416-0.255381501544583i</v>
      </c>
      <c r="AC2115" t="str">
        <f t="shared" si="1077"/>
        <v>0.843484765939535-0.701876388766252i</v>
      </c>
      <c r="AD2115" t="str">
        <f t="shared" si="1078"/>
        <v>0.536990633335202+0.144068452554295i</v>
      </c>
      <c r="AE2115" t="str">
        <f t="shared" si="1079"/>
        <v>-0.00417343957801492-0.00146963130175431i</v>
      </c>
      <c r="AF2115" t="str">
        <f t="shared" si="1080"/>
        <v>-4.0654472330948-0.472875310628398i</v>
      </c>
      <c r="AG2115" t="str">
        <f t="shared" si="1081"/>
        <v>1.00650166951697-0.0233826268065173i</v>
      </c>
      <c r="AH2115" t="str">
        <f t="shared" si="1082"/>
        <v>0.0159747558617701+0.00826800099086166i</v>
      </c>
      <c r="AI2115">
        <f t="shared" si="1083"/>
        <v>-34.90055018375952</v>
      </c>
      <c r="AJ2115">
        <f t="shared" si="1084"/>
        <v>27.364577166958572</v>
      </c>
      <c r="AK2115"/>
      <c r="AL2115"/>
      <c r="AM2115"/>
      <c r="AN2115"/>
    </row>
    <row r="2116" spans="1:40" x14ac:dyDescent="0.35">
      <c r="A2116"/>
      <c r="B2116">
        <f t="shared" si="1085"/>
        <v>198200</v>
      </c>
      <c r="C2116" s="237" t="str">
        <f t="shared" si="1053"/>
        <v>-5.3846939076909E-07+0.00341991030252159i</v>
      </c>
      <c r="D2116" s="208" t="str">
        <f t="shared" si="1054"/>
        <v>-1.64874964797859+0.0262193123193322i</v>
      </c>
      <c r="E2116" t="str">
        <f t="shared" si="1055"/>
        <v>36500</v>
      </c>
      <c r="F2116" t="str">
        <f t="shared" si="1056"/>
        <v>0.21505376344086</v>
      </c>
      <c r="G2116" t="str">
        <f t="shared" si="1051"/>
        <v>0.21505376344086</v>
      </c>
      <c r="H2116" t="str">
        <f t="shared" si="1057"/>
        <v>2.41680461749503+0.498879913174562i</v>
      </c>
      <c r="I2116" t="str">
        <f t="shared" si="1058"/>
        <v>778.329579926871i</v>
      </c>
      <c r="J2116" t="str">
        <f t="shared" si="1052"/>
        <v>-819.0067312013+170.273605541441i</v>
      </c>
      <c r="K2116" t="str">
        <f t="shared" si="1059"/>
        <v>0.189390666747164-0.910958750179744i</v>
      </c>
      <c r="L2116" t="str">
        <f t="shared" si="1060"/>
        <v>0.0589619532790195-0.240711838923296i</v>
      </c>
      <c r="M2116" t="str">
        <f t="shared" si="1061"/>
        <v>0.248352620026184-1.15167058910304i</v>
      </c>
      <c r="N2116" t="str">
        <f t="shared" si="1062"/>
        <v>-2.47220706147436i</v>
      </c>
      <c r="O2116" t="str">
        <f t="shared" si="1063"/>
        <v>-0.784203056598307-0.620504283645063i</v>
      </c>
      <c r="P2116" t="str">
        <f t="shared" si="1064"/>
        <v>1.78420305659831+0.620504283645063i</v>
      </c>
      <c r="Q2116" t="str">
        <f t="shared" si="1065"/>
        <v>-1.78420305659831+1.8517027778293i</v>
      </c>
      <c r="R2116" t="str">
        <f t="shared" si="1066"/>
        <v>-0.307673096548548-0.667089660442901i</v>
      </c>
      <c r="S2116" t="str">
        <f t="shared" si="1067"/>
        <v>0.276042824598123i</v>
      </c>
      <c r="T2116" t="str">
        <f t="shared" si="1068"/>
        <v>0.184145314128861-0.0849309506241122i</v>
      </c>
      <c r="U2116" t="str">
        <f t="shared" si="1069"/>
        <v>0.0000500000000000001-0.000716965831284668i</v>
      </c>
      <c r="V2116" t="str">
        <f t="shared" si="1070"/>
        <v>0.00002-0.00803001731038829i</v>
      </c>
      <c r="W2116" t="str">
        <f t="shared" si="1071"/>
        <v>0.0000422717900257536-0.000658422106021471i</v>
      </c>
      <c r="X2116" t="str">
        <f t="shared" si="1072"/>
        <v>0.0000444290584305818-0.000658136737560475i</v>
      </c>
      <c r="Y2116" t="str">
        <f t="shared" si="1073"/>
        <v>0.009+0.996261862306395i</v>
      </c>
      <c r="Z2116" t="str">
        <f t="shared" si="1074"/>
        <v>-0.00792699547509028-0.000607514650512542i</v>
      </c>
      <c r="AA2116" t="str">
        <f t="shared" si="1075"/>
        <v>0.109484726435244-12.0519936446634i</v>
      </c>
      <c r="AB2116" t="str">
        <f t="shared" si="1076"/>
        <v>0.553939118593799-0.255486142303529i</v>
      </c>
      <c r="AC2116" t="str">
        <f t="shared" si="1077"/>
        <v>0.843336355423397-0.701406043859603i</v>
      </c>
      <c r="AD2116" t="str">
        <f t="shared" si="1078"/>
        <v>0.537203868980627+0.143847585135044i</v>
      </c>
      <c r="AE2116" t="str">
        <f t="shared" si="1079"/>
        <v>-0.00417102312320004-0.00146663837718591i</v>
      </c>
      <c r="AF2116" t="str">
        <f t="shared" si="1080"/>
        <v>-4.06555426547362-0.47266060085523i</v>
      </c>
      <c r="AG2116" t="str">
        <f t="shared" si="1081"/>
        <v>1.00648872619775-0.0233802351748371i</v>
      </c>
      <c r="AH2116" t="str">
        <f t="shared" si="1082"/>
        <v>0.015967709347999+0.00825394740089291i</v>
      </c>
      <c r="AI2116">
        <f t="shared" si="1083"/>
        <v>-34.906692391993005</v>
      </c>
      <c r="AJ2116">
        <f t="shared" si="1084"/>
        <v>27.335117640620364</v>
      </c>
      <c r="AK2116"/>
      <c r="AL2116"/>
      <c r="AM2116"/>
      <c r="AN2116"/>
    </row>
    <row r="2117" spans="1:40" x14ac:dyDescent="0.35">
      <c r="A2117"/>
      <c r="B2117">
        <f t="shared" si="1085"/>
        <v>198300</v>
      </c>
      <c r="C2117" s="237" t="str">
        <f t="shared" si="1053"/>
        <v>-5.37926442099359E-07+0.00341818568823358i</v>
      </c>
      <c r="D2117" s="208" t="str">
        <f t="shared" si="1054"/>
        <v>-1.64874964381598+0.0262060902764575i</v>
      </c>
      <c r="E2117" t="str">
        <f t="shared" si="1055"/>
        <v>36500</v>
      </c>
      <c r="F2117" t="str">
        <f t="shared" si="1056"/>
        <v>0.21505376344086</v>
      </c>
      <c r="G2117" t="str">
        <f t="shared" ref="G2117:G2180" si="1086">IF($C$11=$C$7,$C$24,F2117)</f>
        <v>0.21505376344086</v>
      </c>
      <c r="H2117" t="str">
        <f t="shared" si="1057"/>
        <v>2.41691150237569+0.49865216409578i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0.0589058628598637-0.240604183531985i</v>
      </c>
      <c r="M2117" t="str">
        <f t="shared" si="1061"/>
        <v>0.24811302146018-1.15114056114252i</v>
      </c>
      <c r="N2117" t="str">
        <f t="shared" si="1062"/>
        <v>-2.47345439097056i</v>
      </c>
      <c r="O2117" t="str">
        <f t="shared" si="1063"/>
        <v>-0.784976419649537-0.619525641595401i</v>
      </c>
      <c r="P2117" t="str">
        <f t="shared" si="1064"/>
        <v>1.78497641964954+0.619525641595401i</v>
      </c>
      <c r="Q2117" t="str">
        <f t="shared" si="1065"/>
        <v>-1.78497641964954+1.85392874937516i</v>
      </c>
      <c r="R2117" t="str">
        <f t="shared" si="1066"/>
        <v>-0.307643841224609-0.666605670703218i</v>
      </c>
      <c r="S2117" t="str">
        <f t="shared" si="1067"/>
        <v>0.276182099484398i</v>
      </c>
      <c r="T2117" t="str">
        <f t="shared" si="1068"/>
        <v>0.18410455366302-0.0849657219628573i</v>
      </c>
      <c r="U2117" t="str">
        <f t="shared" si="1069"/>
        <v>0.0000499999999999999-0.000716604275141808i</v>
      </c>
      <c r="V2117" t="str">
        <f t="shared" si="1070"/>
        <v>0.00002-0.00802596788158828i</v>
      </c>
      <c r="W2117" t="str">
        <f t="shared" si="1071"/>
        <v>0.0000422717882167909-0.000658090298613454i</v>
      </c>
      <c r="X2117" t="str">
        <f t="shared" si="1072"/>
        <v>0.0000444268739111973-0.000657805081154468i</v>
      </c>
      <c r="Y2117" t="str">
        <f t="shared" si="1073"/>
        <v>0.009+0.99676451713097i</v>
      </c>
      <c r="Z2117" t="str">
        <f t="shared" si="1074"/>
        <v>-0.00791900097230393-0.000607108962149588i</v>
      </c>
      <c r="AA2117" t="str">
        <f t="shared" si="1075"/>
        <v>0.109374167898751-12.0459089655612i</v>
      </c>
      <c r="AB2117" t="str">
        <f t="shared" si="1076"/>
        <v>0.553816504469035-0.255590740157826i</v>
      </c>
      <c r="AC2117" t="str">
        <f t="shared" si="1077"/>
        <v>0.843188218210216-0.700936032522276i</v>
      </c>
      <c r="AD2117" t="str">
        <f t="shared" si="1078"/>
        <v>0.537416866941238+0.143626421421753i</v>
      </c>
      <c r="AE2117" t="str">
        <f t="shared" si="1079"/>
        <v>-0.00416860780419358-0.00146364836721778i</v>
      </c>
      <c r="AF2117" t="str">
        <f t="shared" si="1080"/>
        <v>-4.06566114619167-0.472446073819323i</v>
      </c>
      <c r="AG2117" t="str">
        <f t="shared" si="1081"/>
        <v>1.00647578295888-0.023377835600148i</v>
      </c>
      <c r="AH2117" t="str">
        <f t="shared" si="1082"/>
        <v>0.0159606628881942+0.0082399065950268i</v>
      </c>
      <c r="AI2117">
        <f t="shared" si="1083"/>
        <v>-34.912833786531472</v>
      </c>
      <c r="AJ2117">
        <f t="shared" si="1084"/>
        <v>27.305652569326543</v>
      </c>
      <c r="AK2117"/>
      <c r="AL2117"/>
      <c r="AM2117"/>
      <c r="AN2117"/>
    </row>
    <row r="2118" spans="1:40" x14ac:dyDescent="0.35">
      <c r="A2118"/>
      <c r="B2118">
        <f t="shared" si="1085"/>
        <v>198400</v>
      </c>
      <c r="C2118" s="237" t="str">
        <f t="shared" ref="C2118:C2181" si="1088">IMPRODUCT(COMPLEX(-1,0),IMDIV(IMPRODUCT(G2118,COMPLEX($C$100+$C$101,0)),COMPLEX($C$100,2*PI()*B2118*$C$103*$C$102*(2*$C$100+$C$101))))</f>
        <v>-5.37384314213621E-07+0.00341646281246793i</v>
      </c>
      <c r="D2118" s="208" t="str">
        <f t="shared" ref="D2118:D2181" si="1089">IMPRODUCT(COMPLEX($C$106,0),IMSUB(C2118,G2118))</f>
        <v>-1.64874963965967+0.0261928815622541i</v>
      </c>
      <c r="E2118" t="str">
        <f t="shared" ref="E2118:E2181" si="1090">IMDIV(COMPLEX($C$20*10^3,0),COMPLEX(1,2*PI()*B2118*$C$20*1000*$C$29*10^-12))</f>
        <v>36500</v>
      </c>
      <c r="F2118" t="str">
        <f t="shared" ref="F2118:F2181" si="1091">IMDIV(COMPLEX($C$22*1000,0),IMSUM(COMPLEX($C$22*1000,0),E2118))</f>
        <v>0.21505376344086</v>
      </c>
      <c r="G2118" t="str">
        <f t="shared" si="1086"/>
        <v>0.21505376344086</v>
      </c>
      <c r="H2118" t="str">
        <f t="shared" ref="H2118:H2181" si="1092">IMPRODUCT(COMPLEX($C$108,0),IMPRODUCT(COMPLEX(-1,0),D2118),IMDIV(COMPLEX(0,2*PI()*B2118*$C$109*$C$110),COMPLEX(1,2*PI()*B2118*$C$109*$C$110)))</f>
        <v>2.4170182358707+0.498424610869321i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0.0588498508446088-0.240496617478712i</v>
      </c>
      <c r="M2118" t="str">
        <f t="shared" ref="M2118:M2181" si="1096">IMSUM(K2118,L2118)</f>
        <v>0.247873764274639-1.15061099528335i</v>
      </c>
      <c r="N2118" t="str">
        <f t="shared" ref="N2118:N2181" si="1097">COMPLEX(0,-2*PI()*B2118*$C$43)</f>
        <v>-2.47470172046677i</v>
      </c>
      <c r="O2118" t="str">
        <f t="shared" ref="O2118:O2181" si="1098">IMEXP(N2118)</f>
        <v>-0.785748561410384-0.618546035668738i</v>
      </c>
      <c r="P2118" t="str">
        <f t="shared" ref="P2118:P2181" si="1099">IMSUB(COMPLEX(1,0),O2118)</f>
        <v>1.78574856141038+0.618546035668738i</v>
      </c>
      <c r="Q2118" t="str">
        <f t="shared" ref="Q2118:Q2181" si="1100">IMSUM(COMPLEX(0,2*PI()*B2118*$C$43),O2118,COMPLEX(-1,0))</f>
        <v>-1.78574856141038+1.85615568479803i</v>
      </c>
      <c r="R2118" t="str">
        <f t="shared" ref="R2118:R2181" si="1101">IMDIV(P2118,Q2118)</f>
        <v>-0.307614563728659-0.666122086034816i</v>
      </c>
      <c r="S2118" t="str">
        <f t="shared" ref="S2118:S2181" si="1102">IMDIV(COMPLEX(0,2*PI()*B2118*$C$123),COMPLEX($C$124,0))</f>
        <v>0.276321374370674i</v>
      </c>
      <c r="T2118" t="str">
        <f t="shared" ref="T2118:T2181" si="1103">IMPRODUCT(R2118,S2118)</f>
        <v>0.184063770311801-0.0850004790259383i</v>
      </c>
      <c r="U2118" t="str">
        <f t="shared" ref="U2118:U2181" si="1104">IMDIV(COMPLEX(1,2*PI()*B2118*$C$16*10^-3*$C$15*10^-6),COMPLEX(0,2*PI()*B2118*$C$15*10^-6))</f>
        <v>0.0000500000000000001-0.000716243083470872i</v>
      </c>
      <c r="V2118" t="str">
        <f t="shared" ref="V2118:V2181" si="1105">IMSUM(COMPLEX($C$18*10^-3,0),IMDIV(COMPLEX(1,0),COMPLEX(0,2*PI()*B2118*($C$17*1*10^-6))))</f>
        <v>0.00002-0.00802192253487376i</v>
      </c>
      <c r="W2118" t="str">
        <f t="shared" ref="W2118:W2181" si="1106">IMDIV(IMPRODUCT(U2118,V2118),IMSUM(U2118,V2118))</f>
        <v>0.0000422717864069164-0.000657758825802592i</v>
      </c>
      <c r="X2118" t="str">
        <f t="shared" ref="X2118:X2181" si="1107">IMDIV(IMPRODUCT(COMPLEX($C$19,0),W2118),IMSUM(COMPLEX($C$19,0),W2118))</f>
        <v>0.0000444246926904929-0.000657473759182505i</v>
      </c>
      <c r="Y2118" t="str">
        <f t="shared" ref="Y2118:Y2181" si="1108">COMPLEX($C$13*10^-3,2*PI()*B2118*$C$12*0.000001)</f>
        <v>0.009+0.997267171955544i</v>
      </c>
      <c r="Z2118" t="str">
        <f t="shared" ref="Z2118:Z2181" si="1109">IMPRODUCT(COMPLEX($C$6,0),IMDIV(X2118,IMSUM(X2118,Y2118)))</f>
        <v>-0.00791101856356616-0.000606703833025948i</v>
      </c>
      <c r="AA2118" t="str">
        <f t="shared" ref="AA2118:AA2181" si="1110">IMDIV(COMPLEX($C$6,0),IMSUM(X2118,Y2118))</f>
        <v>0.10926377682399-12.039830430824i</v>
      </c>
      <c r="AB2118" t="str">
        <f t="shared" ref="AB2118:AB2181" si="1111">IMPRODUCT(COMPLEX($C$119,0),T2118)</f>
        <v>0.553693821501323-0.255695295068599i</v>
      </c>
      <c r="AC2118" t="str">
        <f t="shared" ref="AC2118:AC2181" si="1112">IMSUM(COMPLEX(1,0),IMPRODUCT(AB2118,M2118))</f>
        <v>0.843040353842992-0.700466354335847i</v>
      </c>
      <c r="AD2118" t="str">
        <f t="shared" ref="AD2118:AD2181" si="1113">IMDIV(AB2118,AC2118)</f>
        <v>0.537629626812486+0.143404961644577i</v>
      </c>
      <c r="AE2118" t="str">
        <f t="shared" ref="AE2118:AE2181" si="1114">IMPRODUCT(AD2118,AA2118,X2118)</f>
        <v>-0.00416619361813202-0.00146066126901319i</v>
      </c>
      <c r="AF2118" t="str">
        <f t="shared" ref="AF2118:AF2181" si="1115">IMSUB(D2118,H2118)</f>
        <v>-4.06576787553037-0.472231729307067i</v>
      </c>
      <c r="AG2118" t="str">
        <f t="shared" ref="AG2118:AG2181" si="1116">IMSUM(COMPLEX(1,0),IMPRODUCT(AD2118,AA2118,COMPLEX($C$127,0)))</f>
        <v>1.00646283981021-0.0233754280767395i</v>
      </c>
      <c r="AH2118" t="str">
        <f t="shared" ref="AH2118:AH2181" si="1117">IMDIV(IMPRODUCT(AE2118,AF2118),AG2118)</f>
        <v>0.015953616478487+0.008225878560625i</v>
      </c>
      <c r="AI2118">
        <f t="shared" ref="AI2118:AI2181" si="1118">20*LOG10(IMABS(AH2118))</f>
        <v>-34.918974370623637</v>
      </c>
      <c r="AJ2118">
        <f t="shared" ref="AJ2118:AJ2181" si="1119">IMARGUMENT(AH2118)*180/PI()</f>
        <v>27.276181955838673</v>
      </c>
      <c r="AK2118"/>
      <c r="AL2118"/>
      <c r="AM2118"/>
      <c r="AN2118"/>
    </row>
    <row r="2119" spans="1:40" x14ac:dyDescent="0.35">
      <c r="A2119"/>
      <c r="B2119">
        <f t="shared" si="1085"/>
        <v>198500</v>
      </c>
      <c r="C2119" s="237" t="str">
        <f t="shared" si="1088"/>
        <v>-5.36843005458311E-07+0.00341474167259714i</v>
      </c>
      <c r="D2119" s="208" t="str">
        <f t="shared" si="1089"/>
        <v>-1.64874963550963+0.0261796861565781i</v>
      </c>
      <c r="E2119" t="str">
        <f t="shared" si="1090"/>
        <v>36500</v>
      </c>
      <c r="F2119" t="str">
        <f t="shared" si="1091"/>
        <v>0.21505376344086</v>
      </c>
      <c r="G2119" t="str">
        <f t="shared" si="1086"/>
        <v>0.21505376344086</v>
      </c>
      <c r="H2119" t="str">
        <f t="shared" si="1092"/>
        <v>2.41712481826084+0.498197253261723i</v>
      </c>
      <c r="I2119" t="str">
        <f t="shared" si="1093"/>
        <v>779.507677171967i</v>
      </c>
      <c r="J2119" t="str">
        <f t="shared" si="1087"/>
        <v>-821.490971327121+170.531335519556i</v>
      </c>
      <c r="K2119" t="str">
        <f t="shared" si="1094"/>
        <v>0.188840930741138-0.909692750298463i</v>
      </c>
      <c r="L2119" t="str">
        <f t="shared" si="1095"/>
        <v>0.05879391709029-0.240389140663423i</v>
      </c>
      <c r="M2119" t="str">
        <f t="shared" si="1096"/>
        <v>0.247634847831428-1.15008189096189i</v>
      </c>
      <c r="N2119" t="str">
        <f t="shared" si="1097"/>
        <v>-2.47594904996297i</v>
      </c>
      <c r="O2119" t="str">
        <f t="shared" si="1098"/>
        <v>-0.786519480679514-0.617565467389189i</v>
      </c>
      <c r="P2119" t="str">
        <f t="shared" si="1099"/>
        <v>1.78651948067951+0.617565467389189i</v>
      </c>
      <c r="Q2119" t="str">
        <f t="shared" si="1100"/>
        <v>-1.78651948067951+1.85838358257378i</v>
      </c>
      <c r="R2119" t="str">
        <f t="shared" si="1101"/>
        <v>-0.307585264047429-0.665638905814923i</v>
      </c>
      <c r="S2119" t="str">
        <f t="shared" si="1102"/>
        <v>0.276460649256949i</v>
      </c>
      <c r="T2119" t="str">
        <f t="shared" si="1103"/>
        <v>0.184022964072279-0.0850352218004223i</v>
      </c>
      <c r="U2119" t="str">
        <f t="shared" si="1104"/>
        <v>0.0000499999999999999-0.00071588225572101i</v>
      </c>
      <c r="V2119" t="str">
        <f t="shared" si="1105"/>
        <v>0.00002-0.00801788126407532i</v>
      </c>
      <c r="W2119" t="str">
        <f t="shared" si="1106"/>
        <v>0.0000422717845961293-0.000657427687083184i</v>
      </c>
      <c r="X2119" t="str">
        <f t="shared" si="1107"/>
        <v>0.0000444225147618204-0.000657142771139161i</v>
      </c>
      <c r="Y2119" t="str">
        <f t="shared" si="1108"/>
        <v>0.009+0.997769826780118i</v>
      </c>
      <c r="Z2119" t="str">
        <f t="shared" si="1109"/>
        <v>-0.00790304822449046-0.000606299261993172i</v>
      </c>
      <c r="AA2119" t="str">
        <f t="shared" si="1110"/>
        <v>0.109153552872763-12.0337580311442i</v>
      </c>
      <c r="AB2119" t="str">
        <f t="shared" si="1111"/>
        <v>0.553571069681865-0.255799806996943i</v>
      </c>
      <c r="AC2119" t="str">
        <f t="shared" si="1112"/>
        <v>0.842892761865819-0.699997008882512i</v>
      </c>
      <c r="AD2119" t="str">
        <f t="shared" si="1113"/>
        <v>0.537842148189983+0.143183206034224i</v>
      </c>
      <c r="AE2119" t="str">
        <f t="shared" si="1114"/>
        <v>-0.0041637805621606-0.00145767707974203i</v>
      </c>
      <c r="AF2119" t="str">
        <f t="shared" si="1115"/>
        <v>-4.06587445377047-0.472017567105145i</v>
      </c>
      <c r="AG2119" t="str">
        <f t="shared" si="1116"/>
        <v>1.00644989676157-0.0233730125989197i</v>
      </c>
      <c r="AH2119" t="str">
        <f t="shared" si="1117"/>
        <v>0.0159465701150243+0.00821186328507973i</v>
      </c>
      <c r="AI2119">
        <f t="shared" si="1118"/>
        <v>-34.925114147515465</v>
      </c>
      <c r="AJ2119">
        <f t="shared" si="1119"/>
        <v>27.246705802913798</v>
      </c>
      <c r="AK2119"/>
      <c r="AL2119"/>
      <c r="AM2119"/>
      <c r="AN2119"/>
    </row>
    <row r="2120" spans="1:40" x14ac:dyDescent="0.35">
      <c r="A2120"/>
      <c r="B2120">
        <f t="shared" si="1085"/>
        <v>198600</v>
      </c>
      <c r="C2120" s="237" t="str">
        <f t="shared" si="1088"/>
        <v>-5.36302514184036E-07+0.00341302226599899i</v>
      </c>
      <c r="D2120" s="208" t="str">
        <f t="shared" si="1089"/>
        <v>-1.64874963136587+0.0261665040393256i</v>
      </c>
      <c r="E2120" t="str">
        <f t="shared" si="1090"/>
        <v>36500</v>
      </c>
      <c r="F2120" t="str">
        <f t="shared" si="1091"/>
        <v>0.21505376344086</v>
      </c>
      <c r="G2120" t="str">
        <f t="shared" si="1086"/>
        <v>0.21505376344086</v>
      </c>
      <c r="H2120" t="str">
        <f t="shared" si="1092"/>
        <v>2.41723124982629+0.497970091039855i</v>
      </c>
      <c r="I2120" t="str">
        <f t="shared" si="1093"/>
        <v>779.900376253666i</v>
      </c>
      <c r="J2120" t="str">
        <f t="shared" si="1087"/>
        <v>-822.319886337594+170.617245512262i</v>
      </c>
      <c r="K2120" t="str">
        <f t="shared" si="1094"/>
        <v>0.188658210039624-0.909271494629119i</v>
      </c>
      <c r="L2120" t="str">
        <f t="shared" si="1095"/>
        <v>0.0587380614542594-0.240281752986189i</v>
      </c>
      <c r="M2120" t="str">
        <f t="shared" si="1096"/>
        <v>0.247396271493883-1.14955324761531i</v>
      </c>
      <c r="N2120" t="str">
        <f t="shared" si="1097"/>
        <v>-2.47719637945917i</v>
      </c>
      <c r="O2120" t="str">
        <f t="shared" si="1098"/>
        <v>-0.787289176257513-0.616583938282345i</v>
      </c>
      <c r="P2120" t="str">
        <f t="shared" si="1099"/>
        <v>1.78728917625751+0.616583938282345i</v>
      </c>
      <c r="Q2120" t="str">
        <f t="shared" si="1100"/>
        <v>-1.78728917625751+1.86061244117683i</v>
      </c>
      <c r="R2120" t="str">
        <f t="shared" si="1101"/>
        <v>-0.307555942167632-0.665156129422012i</v>
      </c>
      <c r="S2120" t="str">
        <f t="shared" si="1102"/>
        <v>0.276599924143224i</v>
      </c>
      <c r="T2120" t="str">
        <f t="shared" si="1103"/>
        <v>0.183982134941529-0.0850699502733648i</v>
      </c>
      <c r="U2120" t="str">
        <f t="shared" si="1104"/>
        <v>0.00005-0.000715521791342502i</v>
      </c>
      <c r="V2120" t="str">
        <f t="shared" si="1105"/>
        <v>0.00002-0.00801384406303599i</v>
      </c>
      <c r="W2120" t="str">
        <f t="shared" si="1106"/>
        <v>0.0000422717827844302-0.000657096881950572i</v>
      </c>
      <c r="X2120" t="str">
        <f t="shared" si="1107"/>
        <v>0.0000444203401185501-0.000656812116520037i</v>
      </c>
      <c r="Y2120" t="str">
        <f t="shared" si="1108"/>
        <v>0.009+0.998272481604693i</v>
      </c>
      <c r="Z2120" t="str">
        <f t="shared" si="1109"/>
        <v>-0.00789508993075181-0.000605895247905911i</v>
      </c>
      <c r="AA2120" t="str">
        <f t="shared" si="1110"/>
        <v>0.109043495707727-12.0276917572331i</v>
      </c>
      <c r="AB2120" t="str">
        <f t="shared" si="1111"/>
        <v>0.553448249001862-0.25590427590392i</v>
      </c>
      <c r="AC2120" t="str">
        <f t="shared" si="1112"/>
        <v>0.842745441823883-0.699527995745069i</v>
      </c>
      <c r="AD2120" t="str">
        <f t="shared" si="1113"/>
        <v>0.538054430669502+0.142961154821943i</v>
      </c>
      <c r="AE2120" t="str">
        <f t="shared" si="1114"/>
        <v>-0.00416136863343343-0.00145469579658075i</v>
      </c>
      <c r="AF2120" t="str">
        <f t="shared" si="1115"/>
        <v>-4.06598088119216-0.471803587000529i</v>
      </c>
      <c r="AG2120" t="str">
        <f t="shared" si="1116"/>
        <v>1.00643695382284-0.0233705891610155i</v>
      </c>
      <c r="AH2120" t="str">
        <f t="shared" si="1117"/>
        <v>0.0159395237939685+0.00819786075581314i</v>
      </c>
      <c r="AI2120">
        <f t="shared" si="1118"/>
        <v>-34.931253120450314</v>
      </c>
      <c r="AJ2120">
        <f t="shared" si="1119"/>
        <v>27.217224113303025</v>
      </c>
      <c r="AK2120"/>
      <c r="AL2120"/>
      <c r="AM2120"/>
      <c r="AN2120"/>
    </row>
    <row r="2121" spans="1:40" x14ac:dyDescent="0.35">
      <c r="A2121"/>
      <c r="B2121">
        <f t="shared" si="1085"/>
        <v>198700</v>
      </c>
      <c r="C2121" s="237" t="str">
        <f t="shared" si="1088"/>
        <v>-5.35762838745542E-07+0.00341130459005655i</v>
      </c>
      <c r="D2121" s="208" t="str">
        <f t="shared" si="1089"/>
        <v>-1.64874962722836+0.0261533351904336i</v>
      </c>
      <c r="E2121" t="str">
        <f t="shared" si="1090"/>
        <v>36500</v>
      </c>
      <c r="F2121" t="str">
        <f t="shared" si="1091"/>
        <v>0.21505376344086</v>
      </c>
      <c r="G2121" t="str">
        <f t="shared" si="1086"/>
        <v>0.21505376344086</v>
      </c>
      <c r="H2121" t="str">
        <f t="shared" si="1092"/>
        <v>2.41733753084653+0.497743123970908i</v>
      </c>
      <c r="I2121" t="str">
        <f t="shared" si="1093"/>
        <v>780.293075335365i</v>
      </c>
      <c r="J2121" t="str">
        <f t="shared" si="1087"/>
        <v>-823.149218832333+170.703155504967i</v>
      </c>
      <c r="K2121" t="str">
        <f t="shared" si="1094"/>
        <v>0.188475750832611-0.908850610334424i</v>
      </c>
      <c r="L2121" t="str">
        <f t="shared" si="1095"/>
        <v>0.0586822837941875-0.240174454347204i</v>
      </c>
      <c r="M2121" t="str">
        <f t="shared" si="1096"/>
        <v>0.247158034626799-1.14902506468163i</v>
      </c>
      <c r="N2121" t="str">
        <f t="shared" si="1097"/>
        <v>-2.47844370895538i</v>
      </c>
      <c r="O2121" t="str">
        <f t="shared" si="1098"/>
        <v>-0.788057646946871-0.615601449875291i</v>
      </c>
      <c r="P2121" t="str">
        <f t="shared" si="1099"/>
        <v>1.78805764694687+0.615601449875291i</v>
      </c>
      <c r="Q2121" t="str">
        <f t="shared" si="1100"/>
        <v>-1.78805764694687+1.86284225908009i</v>
      </c>
      <c r="R2121" t="str">
        <f t="shared" si="1101"/>
        <v>-0.307526598075971-0.664673756235814i</v>
      </c>
      <c r="S2121" t="str">
        <f t="shared" si="1102"/>
        <v>0.2767391990295i</v>
      </c>
      <c r="T2121" t="str">
        <f t="shared" si="1103"/>
        <v>0.183941282916628-0.0851046644318112i</v>
      </c>
      <c r="U2121" t="str">
        <f t="shared" si="1104"/>
        <v>0.0000500000000000001-0.00071516168978672i</v>
      </c>
      <c r="V2121" t="str">
        <f t="shared" si="1105"/>
        <v>0.00002-0.00800981092561126i</v>
      </c>
      <c r="W2121" t="str">
        <f t="shared" si="1106"/>
        <v>0.0000422717809718189-0.000656766409901096i</v>
      </c>
      <c r="X2121" t="str">
        <f t="shared" si="1107"/>
        <v>0.0000444181687540677-0.000656481794821746i</v>
      </c>
      <c r="Y2121" t="str">
        <f t="shared" si="1108"/>
        <v>0.009+0.998775136429267i</v>
      </c>
      <c r="Z2121" t="str">
        <f t="shared" si="1109"/>
        <v>-0.00788714365808647-0.00060549178962187i</v>
      </c>
      <c r="AA2121" t="str">
        <f t="shared" si="1110"/>
        <v>0.108933604992391-12.0216315998205i</v>
      </c>
      <c r="AB2121" t="str">
        <f t="shared" si="1111"/>
        <v>0.553325359452522-0.256008701750559i</v>
      </c>
      <c r="AC2121" t="str">
        <f t="shared" si="1112"/>
        <v>0.842598393263456-0.699059314506947i</v>
      </c>
      <c r="AD2121" t="str">
        <f t="shared" si="1113"/>
        <v>0.538266473846976+0.142738808239543i</v>
      </c>
      <c r="AE2121" t="str">
        <f t="shared" si="1114"/>
        <v>-0.00415895782911327-0.00145171741671239i</v>
      </c>
      <c r="AF2121" t="str">
        <f t="shared" si="1115"/>
        <v>-4.06608715807489-0.471589788780474i</v>
      </c>
      <c r="AG2121" t="str">
        <f t="shared" si="1116"/>
        <v>1.00642401100385-0.0233681577573715i</v>
      </c>
      <c r="AH2121" t="str">
        <f t="shared" si="1117"/>
        <v>0.015932477511498+0.00818387096027788i</v>
      </c>
      <c r="AI2121">
        <f t="shared" si="1118"/>
        <v>-34.937391292668593</v>
      </c>
      <c r="AJ2121">
        <f t="shared" si="1119"/>
        <v>27.1877368897526</v>
      </c>
      <c r="AK2121"/>
      <c r="AL2121"/>
      <c r="AM2121"/>
      <c r="AN2121"/>
    </row>
    <row r="2122" spans="1:40" x14ac:dyDescent="0.35">
      <c r="A2122"/>
      <c r="B2122">
        <f t="shared" si="1085"/>
        <v>198800</v>
      </c>
      <c r="C2122" s="237" t="str">
        <f t="shared" si="1088"/>
        <v>-5.35223977501739E-07+0.00340958864215822i</v>
      </c>
      <c r="D2122" s="208" t="str">
        <f t="shared" si="1089"/>
        <v>-1.64874962309708+0.0261401795898797i</v>
      </c>
      <c r="E2122" t="str">
        <f t="shared" si="1090"/>
        <v>36500</v>
      </c>
      <c r="F2122" t="str">
        <f t="shared" si="1091"/>
        <v>0.21505376344086</v>
      </c>
      <c r="G2122" t="str">
        <f t="shared" si="1086"/>
        <v>0.21505376344086</v>
      </c>
      <c r="H2122" t="str">
        <f t="shared" si="1092"/>
        <v>2.41744366160043+0.497516351822402i</v>
      </c>
      <c r="I2122" t="str">
        <f t="shared" si="1093"/>
        <v>780.685774417064i</v>
      </c>
      <c r="J2122" t="str">
        <f t="shared" si="1087"/>
        <v>-823.978968811338+170.789065497672i</v>
      </c>
      <c r="K2122" t="str">
        <f t="shared" si="1094"/>
        <v>0.188293552628366-0.908430096952893i</v>
      </c>
      <c r="L2122" t="str">
        <f t="shared" si="1095"/>
        <v>0.0586265839680612-0.240067244646786i</v>
      </c>
      <c r="M2122" t="str">
        <f t="shared" si="1096"/>
        <v>0.246920136596427-1.14849734159968i</v>
      </c>
      <c r="N2122" t="str">
        <f t="shared" si="1097"/>
        <v>-2.47969103845158i</v>
      </c>
      <c r="O2122" t="str">
        <f t="shared" si="1098"/>
        <v>-0.788824891551966-0.614618003696629i</v>
      </c>
      <c r="P2122" t="str">
        <f t="shared" si="1099"/>
        <v>1.78882489155197+0.614618003696629i</v>
      </c>
      <c r="Q2122" t="str">
        <f t="shared" si="1100"/>
        <v>-1.78882489155197+1.86507303475495i</v>
      </c>
      <c r="R2122" t="str">
        <f t="shared" si="1101"/>
        <v>-0.307497231759136-0.664191785637319i</v>
      </c>
      <c r="S2122" t="str">
        <f t="shared" si="1102"/>
        <v>0.276878473915775i</v>
      </c>
      <c r="T2122" t="str">
        <f t="shared" si="1103"/>
        <v>0.183900407994654-0.085139364262795i</v>
      </c>
      <c r="U2122" t="str">
        <f t="shared" si="1104"/>
        <v>0.0000499999999999999-0.00071480195050614i</v>
      </c>
      <c r="V2122" t="str">
        <f t="shared" si="1105"/>
        <v>0.00002-0.00800578184566879i</v>
      </c>
      <c r="W2122" t="str">
        <f t="shared" si="1106"/>
        <v>0.0000422717791582951-0.000656436270432112i</v>
      </c>
      <c r="X2122" t="str">
        <f t="shared" si="1107"/>
        <v>0.000044416000661776-0.00065615180554191i</v>
      </c>
      <c r="Y2122" t="str">
        <f t="shared" si="1108"/>
        <v>0.009+0.999277791253841i</v>
      </c>
      <c r="Z2122" t="str">
        <f t="shared" si="1109"/>
        <v>-0.00787920938229169-0.000605088886001813i</v>
      </c>
      <c r="AA2122" t="str">
        <f t="shared" si="1110"/>
        <v>0.108823880391109-12.0155775496553i</v>
      </c>
      <c r="AB2122" t="str">
        <f t="shared" si="1111"/>
        <v>0.553202401025054-0.256113084497855i</v>
      </c>
      <c r="AC2122" t="str">
        <f t="shared" si="1112"/>
        <v>0.842451615731897-0.698590964752177i</v>
      </c>
      <c r="AD2122" t="str">
        <f t="shared" si="1113"/>
        <v>0.538478277318501+0.142516166519379i</v>
      </c>
      <c r="AE2122" t="str">
        <f t="shared" si="1114"/>
        <v>-0.00415654814637174-0.00144874193732656i</v>
      </c>
      <c r="AF2122" t="str">
        <f t="shared" si="1115"/>
        <v>-4.06619328469751-0.471376172232522i</v>
      </c>
      <c r="AG2122" t="str">
        <f t="shared" si="1116"/>
        <v>1.00641106831447-0.0233657183823514i</v>
      </c>
      <c r="AH2122" t="str">
        <f t="shared" si="1117"/>
        <v>0.0159254312638063+0.00816989388595657i</v>
      </c>
      <c r="AI2122">
        <f t="shared" si="1118"/>
        <v>-34.943528667408202</v>
      </c>
      <c r="AJ2122">
        <f t="shared" si="1119"/>
        <v>27.158244135003919</v>
      </c>
      <c r="AK2122"/>
      <c r="AL2122"/>
      <c r="AM2122"/>
      <c r="AN2122"/>
    </row>
    <row r="2123" spans="1:40" x14ac:dyDescent="0.35">
      <c r="A2123"/>
      <c r="B2123">
        <f t="shared" si="1085"/>
        <v>198900</v>
      </c>
      <c r="C2123" s="237" t="str">
        <f t="shared" si="1088"/>
        <v>-5.34685928815635E-07+0.00340787441969757i</v>
      </c>
      <c r="D2123" s="208" t="str">
        <f t="shared" si="1089"/>
        <v>-1.64874961897205+0.0261270372176814i</v>
      </c>
      <c r="E2123" t="str">
        <f t="shared" si="1090"/>
        <v>36500</v>
      </c>
      <c r="F2123" t="str">
        <f t="shared" si="1091"/>
        <v>0.21505376344086</v>
      </c>
      <c r="G2123" t="str">
        <f t="shared" si="1086"/>
        <v>0.21505376344086</v>
      </c>
      <c r="H2123" t="str">
        <f t="shared" si="1092"/>
        <v>2.41754964236627+0.497289774362189i</v>
      </c>
      <c r="I2123" t="str">
        <f t="shared" si="1093"/>
        <v>781.078473498762i</v>
      </c>
      <c r="J2123" t="str">
        <f t="shared" si="1087"/>
        <v>-824.809136274609+170.874975490377i</v>
      </c>
      <c r="K2123" t="str">
        <f t="shared" si="1094"/>
        <v>0.188111614936292-0.908009954023739i</v>
      </c>
      <c r="L2123" t="str">
        <f t="shared" si="1095"/>
        <v>0.0585709618341822-0.239960123785374i</v>
      </c>
      <c r="M2123" t="str">
        <f t="shared" si="1096"/>
        <v>0.246682576770474-1.14797007780911i</v>
      </c>
      <c r="N2123" t="str">
        <f t="shared" si="1097"/>
        <v>-2.48093836794778i</v>
      </c>
      <c r="O2123" t="str">
        <f t="shared" si="1098"/>
        <v>-0.789590908879101-0.613633601276426i</v>
      </c>
      <c r="P2123" t="str">
        <f t="shared" si="1099"/>
        <v>1.7895909088791+0.613633601276426i</v>
      </c>
      <c r="Q2123" t="str">
        <f t="shared" si="1100"/>
        <v>-1.7895909088791+1.86730476667135i</v>
      </c>
      <c r="R2123" t="str">
        <f t="shared" si="1101"/>
        <v>-0.307467843203798-0.663710217008752i</v>
      </c>
      <c r="S2123" t="str">
        <f t="shared" si="1102"/>
        <v>0.277017748802051i</v>
      </c>
      <c r="T2123" t="str">
        <f t="shared" si="1103"/>
        <v>0.183859510172685-0.0851740497533381i</v>
      </c>
      <c r="U2123" t="str">
        <f t="shared" si="1104"/>
        <v>0.0000500000000000001-0.000714442572954354i</v>
      </c>
      <c r="V2123" t="str">
        <f t="shared" si="1105"/>
        <v>0.00002-0.00800175681708875i</v>
      </c>
      <c r="W2123" t="str">
        <f t="shared" si="1106"/>
        <v>0.0000422717773438594-0.000656106463041998i</v>
      </c>
      <c r="X2123" t="str">
        <f t="shared" si="1107"/>
        <v>0.0000444138358350946-0.000655822148179175i</v>
      </c>
      <c r="Y2123" t="str">
        <f t="shared" si="1108"/>
        <v>0.009+0.999780446078416i</v>
      </c>
      <c r="Z2123" t="str">
        <f t="shared" si="1109"/>
        <v>-0.00787128707922576-0.000604686535909558i</v>
      </c>
      <c r="AA2123" t="str">
        <f t="shared" si="1110"/>
        <v>0.108714321569084-12.0095295975046i</v>
      </c>
      <c r="AB2123" t="str">
        <f t="shared" si="1111"/>
        <v>0.553079373710669-0.256217424106769i</v>
      </c>
      <c r="AC2123" t="str">
        <f t="shared" si="1112"/>
        <v>0.84230510877765-0.698122946065402i</v>
      </c>
      <c r="AD2123" t="str">
        <f t="shared" si="1113"/>
        <v>0.538689840680332+0.142293229894353i</v>
      </c>
      <c r="AE2123" t="str">
        <f t="shared" si="1114"/>
        <v>-0.00415413958238908-0.00144576935561938i</v>
      </c>
      <c r="AF2123" t="str">
        <f t="shared" si="1115"/>
        <v>-4.06629926133832-0.471162737144508i</v>
      </c>
      <c r="AG2123" t="str">
        <f t="shared" si="1116"/>
        <v>1.00639812576455-0.0233632710303366i</v>
      </c>
      <c r="AH2123" t="str">
        <f t="shared" si="1117"/>
        <v>0.0159183850471033+0.0081559295203621i</v>
      </c>
      <c r="AI2123">
        <f t="shared" si="1118"/>
        <v>-34.949665247903923</v>
      </c>
      <c r="AJ2123">
        <f t="shared" si="1119"/>
        <v>27.128745851792633</v>
      </c>
      <c r="AK2123"/>
      <c r="AL2123"/>
      <c r="AM2123"/>
      <c r="AN2123"/>
    </row>
    <row r="2124" spans="1:40" x14ac:dyDescent="0.35">
      <c r="A2124"/>
      <c r="B2124">
        <f t="shared" si="1085"/>
        <v>199000</v>
      </c>
      <c r="C2124" s="237" t="str">
        <f t="shared" si="1088"/>
        <v>-5.34148691054359E-07+0.00340616192007343i</v>
      </c>
      <c r="D2124" s="208" t="str">
        <f t="shared" si="1089"/>
        <v>-1.64874961485323+0.0261139080538963i</v>
      </c>
      <c r="E2124" t="str">
        <f t="shared" si="1090"/>
        <v>36500</v>
      </c>
      <c r="F2124" t="str">
        <f t="shared" si="1091"/>
        <v>0.21505376344086</v>
      </c>
      <c r="G2124" t="str">
        <f t="shared" si="1086"/>
        <v>0.21505376344086</v>
      </c>
      <c r="H2124" t="str">
        <f t="shared" si="1092"/>
        <v>2.41765547342163+0.497063391358436i</v>
      </c>
      <c r="I2124" t="str">
        <f t="shared" si="1093"/>
        <v>781.471172580461i</v>
      </c>
      <c r="J2124" t="str">
        <f t="shared" si="1087"/>
        <v>-825.639721222146+170.960885483082i</v>
      </c>
      <c r="K2124" t="str">
        <f t="shared" si="1094"/>
        <v>0.18792993726693-0.907590181086878i</v>
      </c>
      <c r="L2124" t="str">
        <f t="shared" si="1095"/>
        <v>0.0585154172511685-0.239853091663534i</v>
      </c>
      <c r="M2124" t="str">
        <f t="shared" si="1096"/>
        <v>0.246445354518099-1.14744327275041i</v>
      </c>
      <c r="N2124" t="str">
        <f t="shared" si="1097"/>
        <v>-2.48218569744398i</v>
      </c>
      <c r="O2124" t="str">
        <f t="shared" si="1098"/>
        <v>-0.790355697736483-0.612648244146245i</v>
      </c>
      <c r="P2124" t="str">
        <f t="shared" si="1099"/>
        <v>1.79035569773648+0.612648244146245i</v>
      </c>
      <c r="Q2124" t="str">
        <f t="shared" si="1100"/>
        <v>-1.79035569773648+1.86953745329774i</v>
      </c>
      <c r="R2124" t="str">
        <f t="shared" si="1101"/>
        <v>-0.307438432396625-0.663229049733588i</v>
      </c>
      <c r="S2124" t="str">
        <f t="shared" si="1102"/>
        <v>0.277157023688326i</v>
      </c>
      <c r="T2124" t="str">
        <f t="shared" si="1103"/>
        <v>0.183818589447798-0.0852087208904532i</v>
      </c>
      <c r="U2124" t="str">
        <f t="shared" si="1104"/>
        <v>0.0000499999999999999-0.000714083556586032i</v>
      </c>
      <c r="V2124" t="str">
        <f t="shared" si="1105"/>
        <v>0.00002-0.00799773583376357i</v>
      </c>
      <c r="W2124" t="str">
        <f t="shared" si="1106"/>
        <v>0.0000422717755285112-0.000655776987230124i</v>
      </c>
      <c r="X2124" t="str">
        <f t="shared" si="1107"/>
        <v>0.0000444116742674589-0.000655492822233169i</v>
      </c>
      <c r="Y2124" t="str">
        <f t="shared" si="1108"/>
        <v>0.009+1.00028310090299i</v>
      </c>
      <c r="Z2124" t="str">
        <f t="shared" si="1109"/>
        <v>-0.00786337672480745-0.00060428473821195i</v>
      </c>
      <c r="AA2124" t="str">
        <f t="shared" si="1110"/>
        <v>0.108604928192362-12.0034877341545i</v>
      </c>
      <c r="AB2124" t="str">
        <f t="shared" si="1111"/>
        <v>0.552956277500573-0.256321720538231i</v>
      </c>
      <c r="AC2124" t="str">
        <f t="shared" si="1112"/>
        <v>0.842158871950233-0.697655258031875i</v>
      </c>
      <c r="AD2124" t="str">
        <f t="shared" si="1113"/>
        <v>0.538901163528887+0.142069998597916i</v>
      </c>
      <c r="AE2124" t="str">
        <f t="shared" si="1114"/>
        <v>-0.00415173213435418-0.00144279966879345i</v>
      </c>
      <c r="AF2124" t="str">
        <f t="shared" si="1115"/>
        <v>-4.06640508827486-0.47094948330454i</v>
      </c>
      <c r="AG2124" t="str">
        <f t="shared" si="1116"/>
        <v>1.00638518336398-0.0233608156957273i</v>
      </c>
      <c r="AH2124" t="str">
        <f t="shared" si="1117"/>
        <v>0.0159113388576128+0.00814197785103654i</v>
      </c>
      <c r="AI2124">
        <f t="shared" si="1118"/>
        <v>-34.955801037388682</v>
      </c>
      <c r="AJ2124">
        <f t="shared" si="1119"/>
        <v>27.099242042849411</v>
      </c>
      <c r="AK2124"/>
      <c r="AL2124"/>
      <c r="AM2124"/>
      <c r="AN2124"/>
    </row>
    <row r="2125" spans="1:40" x14ac:dyDescent="0.35">
      <c r="A2125"/>
      <c r="B2125">
        <f t="shared" si="1085"/>
        <v>199100</v>
      </c>
      <c r="C2125" s="237" t="str">
        <f t="shared" si="1088"/>
        <v>-5.33612262589139E-07+0.00340445114068988i</v>
      </c>
      <c r="D2125" s="208" t="str">
        <f t="shared" si="1089"/>
        <v>-1.64874961074061+0.0261007920786224i</v>
      </c>
      <c r="E2125" t="str">
        <f t="shared" si="1090"/>
        <v>36500</v>
      </c>
      <c r="F2125" t="str">
        <f t="shared" si="1091"/>
        <v>0.21505376344086</v>
      </c>
      <c r="G2125" t="str">
        <f t="shared" si="1086"/>
        <v>0.21505376344086</v>
      </c>
      <c r="H2125" t="str">
        <f t="shared" si="1092"/>
        <v>2.41776115504349+0.496837202579648i</v>
      </c>
      <c r="I2125" t="str">
        <f t="shared" si="1093"/>
        <v>781.86387166216i</v>
      </c>
      <c r="J2125" t="str">
        <f t="shared" si="1087"/>
        <v>-826.47072365395+171.046795475787i</v>
      </c>
      <c r="K2125" t="str">
        <f t="shared" si="1094"/>
        <v>0.18774851913195-0.907170777682915i</v>
      </c>
      <c r="L2125" t="str">
        <f t="shared" si="1095"/>
        <v>0.0584599500779507-0.239746148181952i</v>
      </c>
      <c r="M2125" t="str">
        <f t="shared" si="1096"/>
        <v>0.246208469209901-1.14691692586487i</v>
      </c>
      <c r="N2125" t="str">
        <f t="shared" si="1097"/>
        <v>-2.48343302694019i</v>
      </c>
      <c r="O2125" t="str">
        <f t="shared" si="1098"/>
        <v>-0.791119256934236-0.611661933839129i</v>
      </c>
      <c r="P2125" t="str">
        <f t="shared" si="1099"/>
        <v>1.79111925693424+0.611661933839129i</v>
      </c>
      <c r="Q2125" t="str">
        <f t="shared" si="1100"/>
        <v>-1.79111925693424+1.87177109310106i</v>
      </c>
      <c r="R2125" t="str">
        <f t="shared" si="1101"/>
        <v>-0.307408999324277-0.662748283196542i</v>
      </c>
      <c r="S2125" t="str">
        <f t="shared" si="1102"/>
        <v>0.277296298574602i</v>
      </c>
      <c r="T2125" t="str">
        <f t="shared" si="1103"/>
        <v>0.183777645817073-0.0852433776611443i</v>
      </c>
      <c r="U2125" t="str">
        <f t="shared" si="1104"/>
        <v>0.00005-0.000713724900856961i</v>
      </c>
      <c r="V2125" t="str">
        <f t="shared" si="1105"/>
        <v>0.00002-0.00799371888959793i</v>
      </c>
      <c r="W2125" t="str">
        <f t="shared" si="1106"/>
        <v>0.000042271773712251-0.000655447842496885i</v>
      </c>
      <c r="X2125" t="str">
        <f t="shared" si="1107"/>
        <v>0.0000444095159523222-0.000655163827204559i</v>
      </c>
      <c r="Y2125" t="str">
        <f t="shared" si="1108"/>
        <v>0.009+1.00078575572756i</v>
      </c>
      <c r="Z2125" t="str">
        <f t="shared" si="1109"/>
        <v>-0.00785547829501636-0.000603883491778882i</v>
      </c>
      <c r="AA2125" t="str">
        <f t="shared" si="1110"/>
        <v>0.108495699927829-11.9974519504095i</v>
      </c>
      <c r="AB2125" t="str">
        <f t="shared" si="1111"/>
        <v>0.552833112385983-0.256425973753149i</v>
      </c>
      <c r="AC2125" t="str">
        <f t="shared" si="1112"/>
        <v>0.842012904800231-0.697187900237461i</v>
      </c>
      <c r="AD2125" t="str">
        <f t="shared" si="1113"/>
        <v>0.539112245460763+0.14184647286407i</v>
      </c>
      <c r="AE2125" t="str">
        <f t="shared" si="1114"/>
        <v>-0.0041493257994649-0.00143983287405793i</v>
      </c>
      <c r="AF2125" t="str">
        <f t="shared" si="1115"/>
        <v>-4.0665107657841-0.470736410501026i</v>
      </c>
      <c r="AG2125" t="str">
        <f t="shared" si="1116"/>
        <v>1.00637224112262-0.0233583523729426i</v>
      </c>
      <c r="AH2125" t="str">
        <f t="shared" si="1117"/>
        <v>0.0159042926915763+0.00812803886555277i</v>
      </c>
      <c r="AI2125">
        <f t="shared" si="1118"/>
        <v>-34.961936039091526</v>
      </c>
      <c r="AJ2125">
        <f t="shared" si="1119"/>
        <v>27.069732710899224</v>
      </c>
      <c r="AK2125"/>
      <c r="AL2125"/>
      <c r="AM2125"/>
      <c r="AN2125"/>
    </row>
    <row r="2126" spans="1:40" x14ac:dyDescent="0.35">
      <c r="A2126"/>
      <c r="B2126">
        <f t="shared" si="1085"/>
        <v>199200</v>
      </c>
      <c r="C2126" s="237" t="str">
        <f t="shared" si="1088"/>
        <v>-5.33076641795282E-07+0.00340274207895615i</v>
      </c>
      <c r="D2126" s="208" t="str">
        <f t="shared" si="1089"/>
        <v>-1.64874960663418+0.0260876892719972i</v>
      </c>
      <c r="E2126" t="str">
        <f t="shared" si="1090"/>
        <v>36500</v>
      </c>
      <c r="F2126" t="str">
        <f t="shared" si="1091"/>
        <v>0.21505376344086</v>
      </c>
      <c r="G2126" t="str">
        <f t="shared" si="1086"/>
        <v>0.21505376344086</v>
      </c>
      <c r="H2126" t="str">
        <f t="shared" si="1092"/>
        <v>2.4178666875082+0.496611207794647i</v>
      </c>
      <c r="I2126" t="str">
        <f t="shared" si="1093"/>
        <v>782.256570743858i</v>
      </c>
      <c r="J2126" t="str">
        <f t="shared" si="1087"/>
        <v>-827.30214357002+171.132705468493i</v>
      </c>
      <c r="K2126" t="str">
        <f t="shared" si="1094"/>
        <v>0.187567360044154-0.906751743353157i</v>
      </c>
      <c r="L2126" t="str">
        <f t="shared" si="1095"/>
        <v>0.0584045601737738-0.239639293241438i</v>
      </c>
      <c r="M2126" t="str">
        <f t="shared" si="1096"/>
        <v>0.245971920217928-1.1463910365946i</v>
      </c>
      <c r="N2126" t="str">
        <f t="shared" si="1097"/>
        <v>-2.48468035643639i</v>
      </c>
      <c r="O2126" t="str">
        <f t="shared" si="1098"/>
        <v>-0.791881585284379-0.610674671889623i</v>
      </c>
      <c r="P2126" t="str">
        <f t="shared" si="1099"/>
        <v>1.79188158528438+0.610674671889623i</v>
      </c>
      <c r="Q2126" t="str">
        <f t="shared" si="1100"/>
        <v>-1.79188158528438+1.87400568454677i</v>
      </c>
      <c r="R2126" t="str">
        <f t="shared" si="1101"/>
        <v>-0.307379543973382-0.662267916783575i</v>
      </c>
      <c r="S2126" t="str">
        <f t="shared" si="1102"/>
        <v>0.277435573460877i</v>
      </c>
      <c r="T2126" t="str">
        <f t="shared" si="1103"/>
        <v>0.183736679277591-0.0852780200523981i</v>
      </c>
      <c r="U2126" t="str">
        <f t="shared" si="1104"/>
        <v>0.0000500000000000001-0.000713366605224002i</v>
      </c>
      <c r="V2126" t="str">
        <f t="shared" si="1105"/>
        <v>0.00002-0.00798970597850882i</v>
      </c>
      <c r="W2126" t="str">
        <f t="shared" si="1106"/>
        <v>0.0000422717718950785-0.000655119028343662i</v>
      </c>
      <c r="X2126" t="str">
        <f t="shared" si="1107"/>
        <v>0.0000444073608831524-0.000654835162594984i</v>
      </c>
      <c r="Y2126" t="str">
        <f t="shared" si="1108"/>
        <v>0.009+1.00128841055214i</v>
      </c>
      <c r="Z2126" t="str">
        <f t="shared" si="1109"/>
        <v>-0.00784759176589207-0.000603482795483234i</v>
      </c>
      <c r="AA2126" t="str">
        <f t="shared" si="1110"/>
        <v>0.10838663644321-11.9914222370924i</v>
      </c>
      <c r="AB2126" t="str">
        <f t="shared" si="1111"/>
        <v>0.552709878358119-0.256530183712375i</v>
      </c>
      <c r="AC2126" t="str">
        <f t="shared" si="1112"/>
        <v>0.841867206879331-0.69672087226863i</v>
      </c>
      <c r="AD2126" t="str">
        <f t="shared" si="1113"/>
        <v>0.5393230860727+0.14162265292737i</v>
      </c>
      <c r="AE2126" t="str">
        <f t="shared" si="1114"/>
        <v>-0.00414692057492726-0.00143686896862842i</v>
      </c>
      <c r="AF2126" t="str">
        <f t="shared" si="1115"/>
        <v>-4.06661629414238-0.47052351852265i</v>
      </c>
      <c r="AG2126" t="str">
        <f t="shared" si="1116"/>
        <v>1.00635929905034-0.0233558810564185i</v>
      </c>
      <c r="AH2126" t="str">
        <f t="shared" si="1117"/>
        <v>0.0158972465452486+0.00811411255151283i</v>
      </c>
      <c r="AI2126">
        <f t="shared" si="1118"/>
        <v>-34.968070256239905</v>
      </c>
      <c r="AJ2126">
        <f t="shared" si="1119"/>
        <v>27.040217858663222</v>
      </c>
      <c r="AK2126"/>
      <c r="AL2126"/>
      <c r="AM2126"/>
      <c r="AN2126"/>
    </row>
    <row r="2127" spans="1:40" x14ac:dyDescent="0.35">
      <c r="A2127"/>
      <c r="B2127">
        <f t="shared" si="1085"/>
        <v>199300</v>
      </c>
      <c r="C2127" s="237" t="str">
        <f t="shared" si="1088"/>
        <v>-5.32541827052195E-07+0.00340103473228679i</v>
      </c>
      <c r="D2127" s="208" t="str">
        <f t="shared" si="1089"/>
        <v>-1.64874960253393+0.0260745996141987i</v>
      </c>
      <c r="E2127" t="str">
        <f t="shared" si="1090"/>
        <v>36500</v>
      </c>
      <c r="F2127" t="str">
        <f t="shared" si="1091"/>
        <v>0.21505376344086</v>
      </c>
      <c r="G2127" t="str">
        <f t="shared" si="1086"/>
        <v>0.21505376344086</v>
      </c>
      <c r="H2127" t="str">
        <f t="shared" si="1092"/>
        <v>2.4179720710915+0.496385406772585i</v>
      </c>
      <c r="I2127" t="str">
        <f t="shared" si="1093"/>
        <v>782.649269825557i</v>
      </c>
      <c r="J2127" t="str">
        <f t="shared" si="1087"/>
        <v>-828.133980970356+171.218615461197i</v>
      </c>
      <c r="K2127" t="str">
        <f t="shared" si="1094"/>
        <v>0.187386459517465-0.906333077639605i</v>
      </c>
      <c r="L2127" t="str">
        <f t="shared" si="1095"/>
        <v>0.0583492473981952-0.239532526742927i</v>
      </c>
      <c r="M2127" t="str">
        <f t="shared" si="1096"/>
        <v>0.24573570691566-1.14586560438253i</v>
      </c>
      <c r="N2127" t="str">
        <f t="shared" si="1097"/>
        <v>-2.48592768593259i</v>
      </c>
      <c r="O2127" t="str">
        <f t="shared" si="1098"/>
        <v>-0.792642681600864-0.609686459833733i</v>
      </c>
      <c r="P2127" t="str">
        <f t="shared" si="1099"/>
        <v>1.79264268160086+0.609686459833733i</v>
      </c>
      <c r="Q2127" t="str">
        <f t="shared" si="1100"/>
        <v>-1.79264268160086+1.87624122609886i</v>
      </c>
      <c r="R2127" t="str">
        <f t="shared" si="1101"/>
        <v>-0.307350066330575-0.661787949881873i</v>
      </c>
      <c r="S2127" t="str">
        <f t="shared" si="1102"/>
        <v>0.277574848347153i</v>
      </c>
      <c r="T2127" t="str">
        <f t="shared" si="1103"/>
        <v>0.183695689826434-0.0853126480511968i</v>
      </c>
      <c r="U2127" t="str">
        <f t="shared" si="1104"/>
        <v>0.0000499999999999999-0.000713008669145111i</v>
      </c>
      <c r="V2127" t="str">
        <f t="shared" si="1105"/>
        <v>0.00002-0.00798569709442526i</v>
      </c>
      <c r="W2127" t="str">
        <f t="shared" si="1106"/>
        <v>0.0000422717700769936-0.000654790544272839i</v>
      </c>
      <c r="X2127" t="str">
        <f t="shared" si="1107"/>
        <v>0.0000444052090534349-0.000654506827907101i</v>
      </c>
      <c r="Y2127" t="str">
        <f t="shared" si="1108"/>
        <v>0.009+1.00179106537671i</v>
      </c>
      <c r="Z2127" t="str">
        <f t="shared" si="1109"/>
        <v>-0.00783971711353477-0.000603082648200932i</v>
      </c>
      <c r="AA2127" t="str">
        <f t="shared" si="1110"/>
        <v>0.108277737407069-11.9853985850452i</v>
      </c>
      <c r="AB2127" t="str">
        <f t="shared" si="1111"/>
        <v>0.552586575408201-0.256634350376751i</v>
      </c>
      <c r="AC2127" t="str">
        <f t="shared" si="1112"/>
        <v>0.841721777740264-0.696254173712463i</v>
      </c>
      <c r="AD2127" t="str">
        <f t="shared" si="1113"/>
        <v>0.539533684961622+0.141398539022914i</v>
      </c>
      <c r="AE2127" t="str">
        <f t="shared" si="1114"/>
        <v>-0.00414451645795644-0.00143390794972702i</v>
      </c>
      <c r="AF2127" t="str">
        <f t="shared" si="1115"/>
        <v>-4.06672167362543-0.470310807158386i</v>
      </c>
      <c r="AG2127" t="str">
        <f t="shared" si="1116"/>
        <v>1.00634635715703-0.0233534017406116i</v>
      </c>
      <c r="AH2127" t="str">
        <f t="shared" si="1117"/>
        <v>0.0158902004149021+0.00810019889654894i</v>
      </c>
      <c r="AI2127">
        <f t="shared" si="1118"/>
        <v>-34.974203692057493</v>
      </c>
      <c r="AJ2127">
        <f t="shared" si="1119"/>
        <v>27.010697488855602</v>
      </c>
      <c r="AK2127"/>
      <c r="AL2127"/>
      <c r="AM2127"/>
      <c r="AN2127"/>
    </row>
    <row r="2128" spans="1:40" x14ac:dyDescent="0.35">
      <c r="A2128"/>
      <c r="B2128">
        <f t="shared" si="1085"/>
        <v>199400</v>
      </c>
      <c r="C2128" s="237" t="str">
        <f t="shared" si="1088"/>
        <v>-5.32007816743324E-07+0.00339932909810142i</v>
      </c>
      <c r="D2128" s="208" t="str">
        <f t="shared" si="1089"/>
        <v>-1.64874959843986+0.0260615230854442i</v>
      </c>
      <c r="E2128" t="str">
        <f t="shared" si="1090"/>
        <v>36500</v>
      </c>
      <c r="F2128" t="str">
        <f t="shared" si="1091"/>
        <v>0.21505376344086</v>
      </c>
      <c r="G2128" t="str">
        <f t="shared" si="1086"/>
        <v>0.21505376344086</v>
      </c>
      <c r="H2128" t="str">
        <f t="shared" si="1092"/>
        <v>2.41807730606849+0.496159799282936i</v>
      </c>
      <c r="I2128" t="str">
        <f t="shared" si="1093"/>
        <v>783.041968907256i</v>
      </c>
      <c r="J2128" t="str">
        <f t="shared" si="1087"/>
        <v>-828.966235854958+171.304525453902i</v>
      </c>
      <c r="K2128" t="str">
        <f t="shared" si="1094"/>
        <v>0.187205817066935-0.905914780084952i</v>
      </c>
      <c r="L2128" t="str">
        <f t="shared" si="1095"/>
        <v>0.0582940116110829-0.239425848587474i</v>
      </c>
      <c r="M2128" t="str">
        <f t="shared" si="1096"/>
        <v>0.245499828678018-1.14534062867243i</v>
      </c>
      <c r="N2128" t="str">
        <f t="shared" si="1097"/>
        <v>-2.4871750154288i</v>
      </c>
      <c r="O2128" t="str">
        <f t="shared" si="1098"/>
        <v>-0.793402544699561-0.608697299208942i</v>
      </c>
      <c r="P2128" t="str">
        <f t="shared" si="1099"/>
        <v>1.79340254469956+0.608697299208942i</v>
      </c>
      <c r="Q2128" t="str">
        <f t="shared" si="1100"/>
        <v>-1.79340254469956+1.87847771621986i</v>
      </c>
      <c r="R2128" t="str">
        <f t="shared" si="1101"/>
        <v>-0.307320566382473-0.661308381879856i</v>
      </c>
      <c r="S2128" t="str">
        <f t="shared" si="1102"/>
        <v>0.277714123233428i</v>
      </c>
      <c r="T2128" t="str">
        <f t="shared" si="1103"/>
        <v>0.183654677460681-0.085347261644509i</v>
      </c>
      <c r="U2128" t="str">
        <f t="shared" si="1104"/>
        <v>0.0000500000000000001-0.000712651092079344i</v>
      </c>
      <c r="V2128" t="str">
        <f t="shared" si="1105"/>
        <v>0.00002-0.00798169223128863i</v>
      </c>
      <c r="W2128" t="str">
        <f t="shared" si="1106"/>
        <v>0.0000422717682579967-0.000654462389787813i</v>
      </c>
      <c r="X2128" t="str">
        <f t="shared" si="1107"/>
        <v>0.0000444030604566715-0.000654178822644563i</v>
      </c>
      <c r="Y2128" t="str">
        <f t="shared" si="1108"/>
        <v>0.009+1.00229372020129i</v>
      </c>
      <c r="Z2128" t="str">
        <f t="shared" si="1109"/>
        <v>-0.00783185431410407-0.000602683048810855i</v>
      </c>
      <c r="AA2128" t="str">
        <f t="shared" si="1110"/>
        <v>0.108169002488792-11.9793809851271i</v>
      </c>
      <c r="AB2128" t="str">
        <f t="shared" si="1111"/>
        <v>0.552463203527444-0.256738473707075i</v>
      </c>
      <c r="AC2128" t="str">
        <f t="shared" si="1112"/>
        <v>0.841576616936835-0.69578780415665i</v>
      </c>
      <c r="AD2128" t="str">
        <f t="shared" si="1113"/>
        <v>0.539744041724608+0.141174131386355i</v>
      </c>
      <c r="AE2128" t="str">
        <f t="shared" si="1114"/>
        <v>-0.00414211344577568-0.0014309498145822i</v>
      </c>
      <c r="AF2128" t="str">
        <f t="shared" si="1115"/>
        <v>-4.06682690450835-0.470098276197492i</v>
      </c>
      <c r="AG2128" t="str">
        <f t="shared" si="1116"/>
        <v>1.00633341545257-0.0233509144199937i</v>
      </c>
      <c r="AH2128" t="str">
        <f t="shared" si="1117"/>
        <v>0.0158831542968223+0.0080862978883224i</v>
      </c>
      <c r="AI2128">
        <f t="shared" si="1118"/>
        <v>-34.980336349766411</v>
      </c>
      <c r="AJ2128">
        <f t="shared" si="1119"/>
        <v>26.981171604187157</v>
      </c>
      <c r="AK2128"/>
      <c r="AL2128"/>
      <c r="AM2128"/>
      <c r="AN2128"/>
    </row>
    <row r="2129" spans="1:40" x14ac:dyDescent="0.35">
      <c r="A2129"/>
      <c r="B2129">
        <f t="shared" si="1085"/>
        <v>199500</v>
      </c>
      <c r="C2129" s="237" t="str">
        <f t="shared" si="1088"/>
        <v>-5.31474609256171E-07+0.00339762517382488i</v>
      </c>
      <c r="D2129" s="208" t="str">
        <f t="shared" si="1089"/>
        <v>-1.64874959435193+0.0260484596659908i</v>
      </c>
      <c r="E2129" t="str">
        <f t="shared" si="1090"/>
        <v>36500</v>
      </c>
      <c r="F2129" t="str">
        <f t="shared" si="1091"/>
        <v>0.21505376344086</v>
      </c>
      <c r="G2129" t="str">
        <f t="shared" si="1086"/>
        <v>0.21505376344086</v>
      </c>
      <c r="H2129" t="str">
        <f t="shared" si="1092"/>
        <v>2.41818239271363+0.495934385095496i</v>
      </c>
      <c r="I2129" t="str">
        <f t="shared" si="1093"/>
        <v>783.434667988955i</v>
      </c>
      <c r="J2129" t="str">
        <f t="shared" si="1087"/>
        <v>-829.798908223826+171.390435446608i</v>
      </c>
      <c r="K2129" t="str">
        <f t="shared" si="1094"/>
        <v>0.187025432208731-0.905496850232583i</v>
      </c>
      <c r="L2129" t="str">
        <f t="shared" si="1095"/>
        <v>0.0582388526726172-0.239319258676258i</v>
      </c>
      <c r="M2129" t="str">
        <f t="shared" si="1096"/>
        <v>0.245264284881348-1.14481610890884i</v>
      </c>
      <c r="N2129" t="str">
        <f t="shared" si="1097"/>
        <v>-2.488422344925i</v>
      </c>
      <c r="O2129" t="str">
        <f t="shared" si="1098"/>
        <v>-0.794161173398239-0.607707191554232i</v>
      </c>
      <c r="P2129" t="str">
        <f t="shared" si="1099"/>
        <v>1.79416117339824+0.607707191554232i</v>
      </c>
      <c r="Q2129" t="str">
        <f t="shared" si="1100"/>
        <v>-1.79416117339824+1.88071515337077i</v>
      </c>
      <c r="R2129" t="str">
        <f t="shared" si="1101"/>
        <v>-0.307291044115675-0.660829212167183i</v>
      </c>
      <c r="S2129" t="str">
        <f t="shared" si="1102"/>
        <v>0.277853398119704i</v>
      </c>
      <c r="T2129" t="str">
        <f t="shared" si="1103"/>
        <v>0.183613642177419-0.0853818608192922i</v>
      </c>
      <c r="U2129" t="str">
        <f t="shared" si="1104"/>
        <v>0.0000499999999999999-0.00071229387348682i</v>
      </c>
      <c r="V2129" t="str">
        <f t="shared" si="1105"/>
        <v>0.00002-0.00797769138305238i</v>
      </c>
      <c r="W2129" t="str">
        <f t="shared" si="1106"/>
        <v>0.0000422717664380874-0.000654134564392956i</v>
      </c>
      <c r="X2129" t="str">
        <f t="shared" si="1107"/>
        <v>0.0000444009150863798-0.000653851146312001i</v>
      </c>
      <c r="Y2129" t="str">
        <f t="shared" si="1108"/>
        <v>0.009+1.00279637502586i</v>
      </c>
      <c r="Z2129" t="str">
        <f t="shared" si="1109"/>
        <v>-0.00782400334381987-0.000602283996194922i</v>
      </c>
      <c r="AA2129" t="str">
        <f t="shared" si="1110"/>
        <v>0.108060431358614-11.9733694282171i</v>
      </c>
      <c r="AB2129" t="str">
        <f t="shared" si="1111"/>
        <v>0.552339762707085-0.256842553664114i</v>
      </c>
      <c r="AC2129" t="str">
        <f t="shared" si="1112"/>
        <v>0.841431724023926-0.695321763189485i</v>
      </c>
      <c r="AD2129" t="str">
        <f t="shared" si="1113"/>
        <v>0.539954155958912+0.140949430253898i</v>
      </c>
      <c r="AE2129" t="str">
        <f t="shared" si="1114"/>
        <v>-0.00413971153561725-0.00142799456042899i</v>
      </c>
      <c r="AF2129" t="str">
        <f t="shared" si="1115"/>
        <v>-4.06693198706556-0.469885925429505i</v>
      </c>
      <c r="AG2129" t="str">
        <f t="shared" si="1116"/>
        <v>1.00632047394684-0.0233484190890585i</v>
      </c>
      <c r="AH2129" t="str">
        <f t="shared" si="1117"/>
        <v>0.0158761081873119+0.0080724095145248i</v>
      </c>
      <c r="AI2129">
        <f t="shared" si="1118"/>
        <v>-34.986468232585125</v>
      </c>
      <c r="AJ2129">
        <f t="shared" si="1119"/>
        <v>26.95164020736302</v>
      </c>
      <c r="AK2129"/>
      <c r="AL2129"/>
      <c r="AM2129"/>
      <c r="AN2129"/>
    </row>
    <row r="2130" spans="1:40" x14ac:dyDescent="0.35">
      <c r="A2130"/>
      <c r="B2130">
        <f t="shared" si="1085"/>
        <v>199600</v>
      </c>
      <c r="C2130" s="237" t="str">
        <f t="shared" si="1088"/>
        <v>-5.30942202982272E-07+0.00339592295688715i</v>
      </c>
      <c r="D2130" s="208" t="str">
        <f t="shared" si="1089"/>
        <v>-1.64874959027015+0.0260354093361348i</v>
      </c>
      <c r="E2130" t="str">
        <f t="shared" si="1090"/>
        <v>36500</v>
      </c>
      <c r="F2130" t="str">
        <f t="shared" si="1091"/>
        <v>0.21505376344086</v>
      </c>
      <c r="G2130" t="str">
        <f t="shared" si="1086"/>
        <v>0.21505376344086</v>
      </c>
      <c r="H2130" t="str">
        <f t="shared" si="1092"/>
        <v>2.41828733130079+0.495709163980392i</v>
      </c>
      <c r="I2130" t="str">
        <f t="shared" si="1093"/>
        <v>783.827367070654i</v>
      </c>
      <c r="J2130" t="str">
        <f t="shared" si="1087"/>
        <v>-830.63199807696+171.476345439313i</v>
      </c>
      <c r="K2130" t="str">
        <f t="shared" si="1094"/>
        <v>0.186845304460138-0.905079287626575i</v>
      </c>
      <c r="L2130" t="str">
        <f t="shared" si="1095"/>
        <v>0.0581837704432869-0.23921275691058i</v>
      </c>
      <c r="M2130" t="str">
        <f t="shared" si="1096"/>
        <v>0.245029074903425-1.14429204453715i</v>
      </c>
      <c r="N2130" t="str">
        <f t="shared" si="1097"/>
        <v>-2.4896696744212i</v>
      </c>
      <c r="O2130" t="str">
        <f t="shared" si="1098"/>
        <v>-0.794918566516606-0.606716138410035i</v>
      </c>
      <c r="P2130" t="str">
        <f t="shared" si="1099"/>
        <v>1.79491856651661+0.606716138410035i</v>
      </c>
      <c r="Q2130" t="str">
        <f t="shared" si="1100"/>
        <v>-1.79491856651661+1.88295353601116i</v>
      </c>
      <c r="R2130" t="str">
        <f t="shared" si="1101"/>
        <v>-0.307261499516776-0.660350440134729i</v>
      </c>
      <c r="S2130" t="str">
        <f t="shared" si="1102"/>
        <v>0.277992673005981i</v>
      </c>
      <c r="T2130" t="str">
        <f t="shared" si="1103"/>
        <v>0.183572583973729-0.0854164455624945i</v>
      </c>
      <c r="U2130" t="str">
        <f t="shared" si="1104"/>
        <v>0.00005-0.000711937012828762i</v>
      </c>
      <c r="V2130" t="str">
        <f t="shared" si="1105"/>
        <v>0.00002-0.0079736945436821i</v>
      </c>
      <c r="W2130" t="str">
        <f t="shared" si="1106"/>
        <v>0.000042271764617266-0.00065380706759365i</v>
      </c>
      <c r="X2130" t="str">
        <f t="shared" si="1107"/>
        <v>0.0000443987729360939-0.000653523798415068i</v>
      </c>
      <c r="Y2130" t="str">
        <f t="shared" si="1108"/>
        <v>0.009+1.00329902985044i</v>
      </c>
      <c r="Z2130" t="str">
        <f t="shared" si="1109"/>
        <v>-0.00781616417896148-0.000601885489237991i</v>
      </c>
      <c r="AA2130" t="str">
        <f t="shared" si="1110"/>
        <v>0.107952023687581-11.9673639052115i</v>
      </c>
      <c r="AB2130" t="str">
        <f t="shared" si="1111"/>
        <v>0.552216252938342-0.256946590208606i</v>
      </c>
      <c r="AC2130" t="str">
        <f t="shared" si="1112"/>
        <v>0.841287098557463-0.694856050399864i</v>
      </c>
      <c r="AD2130" t="str">
        <f t="shared" si="1113"/>
        <v>0.540164027261954+0.140724435862288i</v>
      </c>
      <c r="AE2130" t="str">
        <f t="shared" si="1114"/>
        <v>-0.00413731072472176-0.00142504218450871i</v>
      </c>
      <c r="AF2130" t="str">
        <f t="shared" si="1115"/>
        <v>-4.06703692157094-0.469673754644257i</v>
      </c>
      <c r="AG2130" t="str">
        <f t="shared" si="1116"/>
        <v>1.00630753264975-0.0233459157423154i</v>
      </c>
      <c r="AH2130" t="str">
        <f t="shared" si="1117"/>
        <v>0.015869062082688+0.0080585337628766i</v>
      </c>
      <c r="AI2130">
        <f t="shared" si="1118"/>
        <v>-34.992599343729985</v>
      </c>
      <c r="AJ2130">
        <f t="shared" si="1119"/>
        <v>26.922103301082778</v>
      </c>
      <c r="AK2130"/>
      <c r="AL2130"/>
      <c r="AM2130"/>
      <c r="AN2130"/>
    </row>
    <row r="2131" spans="1:40" x14ac:dyDescent="0.35">
      <c r="A2131"/>
      <c r="B2131">
        <f t="shared" si="1085"/>
        <v>199700</v>
      </c>
      <c r="C2131" s="237" t="str">
        <f t="shared" si="1088"/>
        <v>-5.30410596317209E-07+0.00339422244472341i</v>
      </c>
      <c r="D2131" s="208" t="str">
        <f t="shared" si="1089"/>
        <v>-1.6487495861945+0.0260223720762128i</v>
      </c>
      <c r="E2131" t="str">
        <f t="shared" si="1090"/>
        <v>36500</v>
      </c>
      <c r="F2131" t="str">
        <f t="shared" si="1091"/>
        <v>0.21505376344086</v>
      </c>
      <c r="G2131" t="str">
        <f t="shared" si="1086"/>
        <v>0.21505376344086</v>
      </c>
      <c r="H2131" t="str">
        <f t="shared" si="1092"/>
        <v>2.4183921221032+0.495484135708064i</v>
      </c>
      <c r="I2131" t="str">
        <f t="shared" si="1093"/>
        <v>784.220066152352i</v>
      </c>
      <c r="J2131" t="str">
        <f t="shared" si="1087"/>
        <v>-831.465505414361+171.562255432017i</v>
      </c>
      <c r="K2131" t="str">
        <f t="shared" si="1094"/>
        <v>0.186665433339551-0.904662091811695i</v>
      </c>
      <c r="L2131" t="str">
        <f t="shared" si="1095"/>
        <v>0.0581287647838912-0.239106343191865i</v>
      </c>
      <c r="M2131" t="str">
        <f t="shared" si="1096"/>
        <v>0.244794198123442-1.14376843500356i</v>
      </c>
      <c r="N2131" t="str">
        <f t="shared" si="1097"/>
        <v>-2.49091700391741i</v>
      </c>
      <c r="O2131" t="str">
        <f t="shared" si="1098"/>
        <v>-0.795674722876292-0.605724141318253i</v>
      </c>
      <c r="P2131" t="str">
        <f t="shared" si="1099"/>
        <v>1.79567472287629+0.605724141318253i</v>
      </c>
      <c r="Q2131" t="str">
        <f t="shared" si="1100"/>
        <v>-1.79567472287629+1.88519286259916i</v>
      </c>
      <c r="R2131" t="str">
        <f t="shared" si="1101"/>
        <v>-0.307231932572344-0.659872065174587i</v>
      </c>
      <c r="S2131" t="str">
        <f t="shared" si="1102"/>
        <v>0.278131947892256i</v>
      </c>
      <c r="T2131" t="str">
        <f t="shared" si="1103"/>
        <v>0.183531502846694-0.0854510158610483i</v>
      </c>
      <c r="U2131" t="str">
        <f t="shared" si="1104"/>
        <v>0.0000500000000000002-0.000711580509567458i</v>
      </c>
      <c r="V2131" t="str">
        <f t="shared" si="1105"/>
        <v>0.00002-0.00796970170715552i</v>
      </c>
      <c r="W2131" t="str">
        <f t="shared" si="1106"/>
        <v>0.0000422717627955325-0.000653479898896263i</v>
      </c>
      <c r="X2131" t="str">
        <f t="shared" si="1107"/>
        <v>0.000044396633999364-0.000653196778460388i</v>
      </c>
      <c r="Y2131" t="str">
        <f t="shared" si="1108"/>
        <v>0.009+1.00380168467501i</v>
      </c>
      <c r="Z2131" t="str">
        <f t="shared" si="1109"/>
        <v>-0.00780833679586764-0.000601487526827903i</v>
      </c>
      <c r="AA2131" t="str">
        <f t="shared" si="1110"/>
        <v>0.107843779147574-11.9613644070251i</v>
      </c>
      <c r="AB2131" t="str">
        <f t="shared" si="1111"/>
        <v>0.552092674212442-0.25705058330124i</v>
      </c>
      <c r="AC2131" t="str">
        <f t="shared" si="1112"/>
        <v>0.84114274009445-0.694390665377285i</v>
      </c>
      <c r="AD2131" t="str">
        <f t="shared" si="1113"/>
        <v>0.54037365523131+0.140499148448829i</v>
      </c>
      <c r="AE2131" t="str">
        <f t="shared" si="1114"/>
        <v>-0.00413491101033821-0.00142209268406909i</v>
      </c>
      <c r="AF2131" t="str">
        <f t="shared" si="1115"/>
        <v>-4.0671417082977-0.469461763631851i</v>
      </c>
      <c r="AG2131" t="str">
        <f t="shared" si="1116"/>
        <v>1.00629459157119-0.0233434043742924i</v>
      </c>
      <c r="AH2131" t="str">
        <f t="shared" si="1117"/>
        <v>0.0158620159792827+0.00804467062112769i</v>
      </c>
      <c r="AI2131">
        <f t="shared" si="1118"/>
        <v>-34.998729686414769</v>
      </c>
      <c r="AJ2131">
        <f t="shared" si="1119"/>
        <v>26.892560888041459</v>
      </c>
      <c r="AK2131"/>
      <c r="AL2131"/>
      <c r="AM2131"/>
      <c r="AN2131"/>
    </row>
    <row r="2132" spans="1:40" x14ac:dyDescent="0.35">
      <c r="A2132"/>
      <c r="B2132">
        <f t="shared" si="1085"/>
        <v>199800</v>
      </c>
      <c r="C2132" s="237" t="str">
        <f t="shared" si="1088"/>
        <v>-5.29879787660558E-07+0.00339252363477393i</v>
      </c>
      <c r="D2132" s="208" t="str">
        <f t="shared" si="1089"/>
        <v>-1.64874958212497+0.0260093478666001i</v>
      </c>
      <c r="E2132" t="str">
        <f t="shared" si="1090"/>
        <v>36500</v>
      </c>
      <c r="F2132" t="str">
        <f t="shared" si="1091"/>
        <v>0.21505376344086</v>
      </c>
      <c r="G2132" t="str">
        <f t="shared" si="1086"/>
        <v>0.21505376344086</v>
      </c>
      <c r="H2132" t="str">
        <f t="shared" si="1092"/>
        <v>2.41849676539348+0.495259300049286i</v>
      </c>
      <c r="I2132" t="str">
        <f t="shared" si="1093"/>
        <v>784.612765234051i</v>
      </c>
      <c r="J2132" t="str">
        <f t="shared" si="1087"/>
        <v>-832.299430236028+171.648165424723i</v>
      </c>
      <c r="K2132" t="str">
        <f t="shared" si="1094"/>
        <v>0.186485818366486-0.904245262333399i</v>
      </c>
      <c r="L2132" t="str">
        <f t="shared" si="1095"/>
        <v>0.0580738355555376-0.23900001742166i</v>
      </c>
      <c r="M2132" t="str">
        <f t="shared" si="1096"/>
        <v>0.244559653922024-1.14324527975506i</v>
      </c>
      <c r="N2132" t="str">
        <f t="shared" si="1097"/>
        <v>-2.49216433341361i</v>
      </c>
      <c r="O2132" t="str">
        <f t="shared" si="1098"/>
        <v>-0.796429641300836-0.604731201822283i</v>
      </c>
      <c r="P2132" t="str">
        <f t="shared" si="1099"/>
        <v>1.79642964130084+0.604731201822283i</v>
      </c>
      <c r="Q2132" t="str">
        <f t="shared" si="1100"/>
        <v>-1.79642964130084+1.88743313159133i</v>
      </c>
      <c r="R2132" t="str">
        <f t="shared" si="1101"/>
        <v>-0.307202343268959-0.65939408668009i</v>
      </c>
      <c r="S2132" t="str">
        <f t="shared" si="1102"/>
        <v>0.278271222778532i</v>
      </c>
      <c r="T2132" t="str">
        <f t="shared" si="1103"/>
        <v>0.183490398793402-0.0854855717018835i</v>
      </c>
      <c r="U2132" t="str">
        <f t="shared" si="1104"/>
        <v>0.00005-0.00071122436316627i</v>
      </c>
      <c r="V2132" t="str">
        <f t="shared" si="1105"/>
        <v>0.00002-0.00796571286746224i</v>
      </c>
      <c r="W2132" t="str">
        <f t="shared" si="1106"/>
        <v>0.0000422717609728864-0.00065315305780814i</v>
      </c>
      <c r="X2132" t="str">
        <f t="shared" si="1107"/>
        <v>0.0000443944982697562-0.000652870085955567i</v>
      </c>
      <c r="Y2132" t="str">
        <f t="shared" si="1108"/>
        <v>0.009+1.00430433949959i</v>
      </c>
      <c r="Z2132" t="str">
        <f t="shared" si="1109"/>
        <v>-0.00780052117093631-0.000601090107855457i</v>
      </c>
      <c r="AA2132" t="str">
        <f t="shared" si="1110"/>
        <v>0.107735697411295-11.9553709245913i</v>
      </c>
      <c r="AB2132" t="str">
        <f t="shared" si="1111"/>
        <v>0.551969026520624-0.257154532902701i</v>
      </c>
      <c r="AC2132" t="str">
        <f t="shared" si="1112"/>
        <v>0.84099864819293-0.693925607711863i</v>
      </c>
      <c r="AD2132" t="str">
        <f t="shared" si="1113"/>
        <v>0.54058303946475+0.140273568251371i</v>
      </c>
      <c r="AE2132" t="str">
        <f t="shared" si="1114"/>
        <v>-0.00413251238972439-0.00141914605636429i</v>
      </c>
      <c r="AF2132" t="str">
        <f t="shared" si="1115"/>
        <v>-4.06724634751845-0.469249952182686i</v>
      </c>
      <c r="AG2132" t="str">
        <f t="shared" si="1116"/>
        <v>1.00628165072106-0.0233408849795373i</v>
      </c>
      <c r="AH2132" t="str">
        <f t="shared" si="1117"/>
        <v>0.0158549698734442+0.00803082007705774i</v>
      </c>
      <c r="AI2132">
        <f t="shared" si="1118"/>
        <v>-35.004859263850157</v>
      </c>
      <c r="AJ2132">
        <f t="shared" si="1119"/>
        <v>26.863012970929084</v>
      </c>
      <c r="AK2132"/>
      <c r="AL2132"/>
      <c r="AM2132"/>
      <c r="AN2132"/>
    </row>
    <row r="2133" spans="1:40" x14ac:dyDescent="0.35">
      <c r="A2133"/>
      <c r="B2133">
        <f t="shared" si="1085"/>
        <v>199900</v>
      </c>
      <c r="C2133" s="237" t="str">
        <f t="shared" si="1088"/>
        <v>-5.29349775415903E-07+0.00339082652448411i</v>
      </c>
      <c r="D2133" s="208" t="str">
        <f t="shared" si="1089"/>
        <v>-1.64874957806154+0.0259963366877115i</v>
      </c>
      <c r="E2133" t="str">
        <f t="shared" si="1090"/>
        <v>36500</v>
      </c>
      <c r="F2133" t="str">
        <f t="shared" si="1091"/>
        <v>0.21505376344086</v>
      </c>
      <c r="G2133" t="str">
        <f t="shared" si="1086"/>
        <v>0.21505376344086</v>
      </c>
      <c r="H2133" t="str">
        <f t="shared" si="1092"/>
        <v>2.41860126144361+0.495034656775142i</v>
      </c>
      <c r="I2133" t="str">
        <f t="shared" si="1093"/>
        <v>785.00546431575i</v>
      </c>
      <c r="J2133" t="str">
        <f t="shared" si="1087"/>
        <v>-833.133772541961+171.734075417428i</v>
      </c>
      <c r="K2133" t="str">
        <f t="shared" si="1094"/>
        <v>0.186306459061553-0.903828798737833i</v>
      </c>
      <c r="L2133" t="str">
        <f t="shared" si="1095"/>
        <v>0.0580189826196404-0.238893779501632i</v>
      </c>
      <c r="M2133" t="str">
        <f t="shared" si="1096"/>
        <v>0.244325441681193-1.14272257823946i</v>
      </c>
      <c r="N2133" t="str">
        <f t="shared" si="1097"/>
        <v>-2.49341166290981i</v>
      </c>
      <c r="O2133" t="str">
        <f t="shared" si="1098"/>
        <v>-0.797183320615716-0.603737321466961i</v>
      </c>
      <c r="P2133" t="str">
        <f t="shared" si="1099"/>
        <v>1.79718332061572+0.603737321466961i</v>
      </c>
      <c r="Q2133" t="str">
        <f t="shared" si="1100"/>
        <v>-1.79718332061572+1.88967434144285i</v>
      </c>
      <c r="R2133" t="str">
        <f t="shared" si="1101"/>
        <v>-0.307172731593165-0.658916504045769i</v>
      </c>
      <c r="S2133" t="str">
        <f t="shared" si="1102"/>
        <v>0.278410497664807i</v>
      </c>
      <c r="T2133" t="str">
        <f t="shared" si="1103"/>
        <v>0.183449271810937-0.0855201130719113i</v>
      </c>
      <c r="U2133" t="str">
        <f t="shared" si="1104"/>
        <v>0.0000500000000000002-0.000710868573089651i</v>
      </c>
      <c r="V2133" t="str">
        <f t="shared" si="1105"/>
        <v>0.00002-0.00796172801860406i</v>
      </c>
      <c r="W2133" t="str">
        <f t="shared" si="1106"/>
        <v>0.0000422717591493285-0.00065282654383763i</v>
      </c>
      <c r="X2133" t="str">
        <f t="shared" si="1107"/>
        <v>0.0000443923657408537-0.000652543720409217i</v>
      </c>
      <c r="Y2133" t="str">
        <f t="shared" si="1108"/>
        <v>0.009+1.00480699432416i</v>
      </c>
      <c r="Z2133" t="str">
        <f t="shared" si="1109"/>
        <v>-0.00779271728062471-0.000600693231214416i</v>
      </c>
      <c r="AA2133" t="str">
        <f t="shared" si="1110"/>
        <v>0.107627778152267-11.9493834488614i</v>
      </c>
      <c r="AB2133" t="str">
        <f t="shared" si="1111"/>
        <v>0.551845309854116-0.257258438973614i</v>
      </c>
      <c r="AC2133" t="str">
        <f t="shared" si="1112"/>
        <v>0.840854822412015-0.693460876994292i</v>
      </c>
      <c r="AD2133" t="str">
        <f t="shared" si="1113"/>
        <v>0.540792179560194+0.140047695508311i</v>
      </c>
      <c r="AE2133" t="str">
        <f t="shared" si="1114"/>
        <v>-0.00413011486014641-0.00141620229865479i</v>
      </c>
      <c r="AF2133" t="str">
        <f t="shared" si="1115"/>
        <v>-4.06735083950515-0.469038320087431i</v>
      </c>
      <c r="AG2133" t="str">
        <f t="shared" si="1116"/>
        <v>1.00626871010926-0.0233383575526146i</v>
      </c>
      <c r="AH2133" t="str">
        <f t="shared" si="1117"/>
        <v>0.0158479237615356+0.00801698211847534i</v>
      </c>
      <c r="AI2133">
        <f t="shared" si="1118"/>
        <v>-35.010988079244363</v>
      </c>
      <c r="AJ2133">
        <f t="shared" si="1119"/>
        <v>26.833459552430138</v>
      </c>
      <c r="AK2133"/>
      <c r="AL2133"/>
      <c r="AM2133"/>
      <c r="AN2133"/>
    </row>
    <row r="2134" spans="1:40" x14ac:dyDescent="0.35">
      <c r="A2134"/>
      <c r="B2134">
        <f t="shared" si="1085"/>
        <v>200000</v>
      </c>
      <c r="C2134" s="237" t="str">
        <f t="shared" si="1088"/>
        <v>-5.28820557990809E-07+0.00338913111130442i</v>
      </c>
      <c r="D2134" s="208" t="str">
        <f t="shared" si="1089"/>
        <v>-1.64874957400421+0.0259833385200006i</v>
      </c>
      <c r="E2134" t="str">
        <f t="shared" si="1090"/>
        <v>36500</v>
      </c>
      <c r="F2134" t="str">
        <f t="shared" si="1091"/>
        <v>0.21505376344086</v>
      </c>
      <c r="G2134" t="str">
        <f t="shared" si="1086"/>
        <v>0.21505376344086</v>
      </c>
      <c r="H2134" t="str">
        <f t="shared" si="1092"/>
        <v>2.41870561052501+0.49481020565705i</v>
      </c>
      <c r="I2134" t="str">
        <f t="shared" si="1093"/>
        <v>785.398163397448i</v>
      </c>
      <c r="J2134" t="str">
        <f t="shared" si="1087"/>
        <v>-833.96853233216+171.819985410133i</v>
      </c>
      <c r="K2134" t="str">
        <f t="shared" si="1094"/>
        <v>0.186127354946476-0.903412700571825i</v>
      </c>
      <c r="L2134" t="str">
        <f t="shared" si="1095"/>
        <v>0.0579642058379215-0.238787629333572i</v>
      </c>
      <c r="M2134" t="str">
        <f t="shared" si="1096"/>
        <v>0.244091560784398-1.1422003299054i</v>
      </c>
      <c r="N2134" t="str">
        <f t="shared" si="1097"/>
        <v>-2.49465899240601i</v>
      </c>
      <c r="O2134" t="str">
        <f t="shared" si="1098"/>
        <v>-0.797935759648336-0.602742501798597i</v>
      </c>
      <c r="P2134" t="str">
        <f t="shared" si="1099"/>
        <v>1.79793575964834+0.602742501798597i</v>
      </c>
      <c r="Q2134" t="str">
        <f t="shared" si="1100"/>
        <v>-1.79793575964834+1.89191649060741i</v>
      </c>
      <c r="R2134" t="str">
        <f t="shared" si="1101"/>
        <v>-0.307143097531507-0.658439316667377i</v>
      </c>
      <c r="S2134" t="str">
        <f t="shared" si="1102"/>
        <v>0.278549772551083i</v>
      </c>
      <c r="T2134" t="str">
        <f t="shared" si="1103"/>
        <v>0.183408121896388-0.0855546399580364i</v>
      </c>
      <c r="U2134" t="str">
        <f t="shared" si="1104"/>
        <v>0.0000499999999999999-0.000710513138803103i</v>
      </c>
      <c r="V2134" t="str">
        <f t="shared" si="1105"/>
        <v>0.00002-0.00795774715459475i</v>
      </c>
      <c r="W2134" t="str">
        <f t="shared" si="1106"/>
        <v>0.0000422717573248579-0.000652500356494051i</v>
      </c>
      <c r="X2134" t="str">
        <f t="shared" si="1107"/>
        <v>0.0000443902364062538-0.000652217681330909i</v>
      </c>
      <c r="Y2134" t="str">
        <f t="shared" si="1108"/>
        <v>0.009+1.00530964914873i</v>
      </c>
      <c r="Z2134" t="str">
        <f t="shared" si="1109"/>
        <v>-0.00778492510144873-0.000600296895801455i</v>
      </c>
      <c r="AA2134" t="str">
        <f t="shared" si="1110"/>
        <v>0.107520021044832-11.9434019708048i</v>
      </c>
      <c r="AB2134" t="str">
        <f t="shared" si="1111"/>
        <v>0.551721524204161-0.257362301474587i</v>
      </c>
      <c r="AC2134" t="str">
        <f t="shared" si="1112"/>
        <v>0.840711262311854-0.692996472815899i</v>
      </c>
      <c r="AD2134" t="str">
        <f t="shared" si="1113"/>
        <v>0.541001075115742+0.139821530458607i</v>
      </c>
      <c r="AE2134" t="str">
        <f t="shared" si="1114"/>
        <v>-0.00412771841887878-0.00141326140820742i</v>
      </c>
      <c r="AF2134" t="str">
        <f t="shared" si="1115"/>
        <v>-4.06745518452922-0.468826867137049i</v>
      </c>
      <c r="AG2134" t="str">
        <f t="shared" si="1116"/>
        <v>1.00625576974571-0.0233358220881077i</v>
      </c>
      <c r="AH2134" t="str">
        <f t="shared" si="1117"/>
        <v>0.0158408776399347+0.00800315673321833i</v>
      </c>
      <c r="AI2134">
        <f t="shared" si="1118"/>
        <v>-35.017116135803157</v>
      </c>
      <c r="AJ2134">
        <f t="shared" si="1119"/>
        <v>26.803900635224995</v>
      </c>
      <c r="AK2134"/>
      <c r="AL2134"/>
      <c r="AM2134"/>
      <c r="AN2134"/>
    </row>
    <row r="2135" spans="1:40" x14ac:dyDescent="0.35">
      <c r="A2135"/>
      <c r="B2135">
        <f>B2134+1000</f>
        <v>201000</v>
      </c>
      <c r="C2135" s="237" t="str">
        <f t="shared" si="1088"/>
        <v>-5.23571751311703E-07+0.00337226976330689i</v>
      </c>
      <c r="D2135" s="208" t="str">
        <f t="shared" si="1089"/>
        <v>-1.64874953376335+0.0258540681853528i</v>
      </c>
      <c r="E2135" t="str">
        <f t="shared" si="1090"/>
        <v>36500</v>
      </c>
      <c r="F2135" t="str">
        <f t="shared" si="1091"/>
        <v>0.21505376344086</v>
      </c>
      <c r="G2135" t="str">
        <f t="shared" si="1086"/>
        <v>0.21505376344086</v>
      </c>
      <c r="H2135" t="str">
        <f t="shared" si="1092"/>
        <v>2.4197410773257+0.492576212998728i</v>
      </c>
      <c r="I2135" t="str">
        <f t="shared" si="1093"/>
        <v>789.325154214436i</v>
      </c>
      <c r="J2135" t="str">
        <f t="shared" si="1087"/>
        <v>-842.33909186879+172.679085337184i</v>
      </c>
      <c r="K2135" t="str">
        <f t="shared" si="1094"/>
        <v>0.184350244800067-0.899271718329164i</v>
      </c>
      <c r="L2135" t="str">
        <f t="shared" si="1095"/>
        <v>0.0574205962971112-0.237730932492405i</v>
      </c>
      <c r="M2135" t="str">
        <f t="shared" si="1096"/>
        <v>0.241770841097178-1.13700265082157i</v>
      </c>
      <c r="N2135" t="str">
        <f t="shared" si="1097"/>
        <v>-2.50713228736804i</v>
      </c>
      <c r="O2135" t="str">
        <f t="shared" si="1098"/>
        <v>-0.805391677860876-0.592742984127558i</v>
      </c>
      <c r="P2135" t="str">
        <f t="shared" si="1099"/>
        <v>1.80539167786088+0.592742984127558i</v>
      </c>
      <c r="Q2135" t="str">
        <f t="shared" si="1100"/>
        <v>-1.80539167786088+1.91438930324048i</v>
      </c>
      <c r="R2135" t="str">
        <f t="shared" si="1101"/>
        <v>-0.30684552272243-0.65368904988691i</v>
      </c>
      <c r="S2135" t="str">
        <f t="shared" si="1102"/>
        <v>0.279942521413837i</v>
      </c>
      <c r="T2135" t="str">
        <f t="shared" si="1103"/>
        <v>0.182995360845957-0.0858991093154639i</v>
      </c>
      <c r="U2135" t="str">
        <f t="shared" si="1104"/>
        <v>0.0000500000000000003-0.000706978247565282i</v>
      </c>
      <c r="V2135" t="str">
        <f t="shared" si="1105"/>
        <v>0.00002-0.00791815637273109i</v>
      </c>
      <c r="W2135" t="str">
        <f t="shared" si="1106"/>
        <v>0.0000422717390299823-0.00064925634028898i</v>
      </c>
      <c r="X2135" t="str">
        <f t="shared" si="1107"/>
        <v>0.0000443691173499763-0.000648975139096633i</v>
      </c>
      <c r="Y2135" t="str">
        <f t="shared" si="1108"/>
        <v>0.009+1.01033619739448i</v>
      </c>
      <c r="Z2135" t="str">
        <f t="shared" si="1109"/>
        <v>-0.00770764229743921-0.000596363068572097i</v>
      </c>
      <c r="AA2135" t="str">
        <f t="shared" si="1110"/>
        <v>0.106451297243406-11.8839150884488i</v>
      </c>
      <c r="AB2135" t="str">
        <f t="shared" si="1111"/>
        <v>0.550479871688879-0.258398521446508i</v>
      </c>
      <c r="AC2135" t="str">
        <f t="shared" si="1112"/>
        <v>0.839290177732233-0.688370301202563i</v>
      </c>
      <c r="AD2135" t="str">
        <f t="shared" si="1113"/>
        <v>0.543076492682204+0.13754385605833i</v>
      </c>
      <c r="AE2135" t="str">
        <f t="shared" si="1114"/>
        <v>-0.00410381326968009-0.0013840096063534i</v>
      </c>
      <c r="AF2135" t="str">
        <f t="shared" si="1115"/>
        <v>-4.06849061108905-0.466722144813375i</v>
      </c>
      <c r="AG2135" t="str">
        <f t="shared" si="1116"/>
        <v>1.00612638194661-0.0233100241972587i</v>
      </c>
      <c r="AH2135" t="str">
        <f t="shared" si="1117"/>
        <v>0.0157704151048292+0.0078655917585897i</v>
      </c>
      <c r="AI2135">
        <f t="shared" si="1118"/>
        <v>-35.07835566880366</v>
      </c>
      <c r="AJ2135">
        <f t="shared" si="1119"/>
        <v>26.508009620371613</v>
      </c>
      <c r="AK2135"/>
      <c r="AL2135"/>
      <c r="AM2135"/>
      <c r="AN2135"/>
    </row>
    <row r="2136" spans="1:40" x14ac:dyDescent="0.35">
      <c r="A2136"/>
      <c r="B2136">
        <f>B2135+1000</f>
        <v>202000</v>
      </c>
      <c r="C2136" s="237" t="str">
        <f t="shared" si="1088"/>
        <v>-5.18400704092249E-07+0.00335557535933692i</v>
      </c>
      <c r="D2136" s="208" t="str">
        <f t="shared" si="1089"/>
        <v>-1.64874949411866+0.0257260777549164i</v>
      </c>
      <c r="E2136" t="str">
        <f t="shared" si="1090"/>
        <v>36500</v>
      </c>
      <c r="F2136" t="str">
        <f t="shared" si="1091"/>
        <v>0.21505376344086</v>
      </c>
      <c r="G2136" t="str">
        <f t="shared" si="1086"/>
        <v>0.21505376344086</v>
      </c>
      <c r="H2136" t="str">
        <f t="shared" si="1092"/>
        <v>2.42076214126935+0.490361186871419i</v>
      </c>
      <c r="I2136" t="str">
        <f t="shared" si="1093"/>
        <v>793.252145031423i</v>
      </c>
      <c r="J2136" t="str">
        <f t="shared" si="1087"/>
        <v>-850.751399832036+173.538185264235i</v>
      </c>
      <c r="K2136" t="str">
        <f t="shared" si="1094"/>
        <v>0.182598135618467-0.895166785613185i</v>
      </c>
      <c r="L2136" t="str">
        <f t="shared" si="1095"/>
        <v>0.0568844523159116-0.236682903720978i</v>
      </c>
      <c r="M2136" t="str">
        <f t="shared" si="1096"/>
        <v>0.239482587934379-1.13184968933416i</v>
      </c>
      <c r="N2136" t="str">
        <f t="shared" si="1097"/>
        <v>-2.51960558233007i</v>
      </c>
      <c r="O2136" t="str">
        <f t="shared" si="1098"/>
        <v>-0.812722292374369-0.582651246868786i</v>
      </c>
      <c r="P2136" t="str">
        <f t="shared" si="1099"/>
        <v>1.81272229237437+0.582651246868786i</v>
      </c>
      <c r="Q2136" t="str">
        <f t="shared" si="1100"/>
        <v>-1.81272229237437+1.93695433546128i</v>
      </c>
      <c r="R2136" t="str">
        <f t="shared" si="1101"/>
        <v>-0.306545694429229-0.64897765292529i</v>
      </c>
      <c r="S2136" t="str">
        <f t="shared" si="1102"/>
        <v>0.281335270276593i</v>
      </c>
      <c r="T2136" t="str">
        <f t="shared" si="1103"/>
        <v>0.182580303389205-0.086242115794373i</v>
      </c>
      <c r="U2136" t="str">
        <f t="shared" si="1104"/>
        <v>0.00005-0.000703478355250598i</v>
      </c>
      <c r="V2136" t="str">
        <f t="shared" si="1105"/>
        <v>0.00002-0.00787895757880668i</v>
      </c>
      <c r="W2136" t="str">
        <f t="shared" si="1106"/>
        <v>0.0000422717206438841-0.000646044454240633i</v>
      </c>
      <c r="X2136" t="str">
        <f t="shared" si="1107"/>
        <v>0.0000443483107996184-0.000645764711411987i</v>
      </c>
      <c r="Y2136" t="str">
        <f t="shared" si="1108"/>
        <v>0.009+1.01536274564022i</v>
      </c>
      <c r="Z2136" t="str">
        <f t="shared" si="1109"/>
        <v>-0.00763150520524874-0.000592482171981656i</v>
      </c>
      <c r="AA2136" t="str">
        <f t="shared" si="1110"/>
        <v>0.105398436359386-11.8250181728968i</v>
      </c>
      <c r="AB2136" t="str">
        <f t="shared" si="1111"/>
        <v>0.549231311209093-0.259430340841412i</v>
      </c>
      <c r="AC2136" t="str">
        <f t="shared" si="1112"/>
        <v>0.837895185097738-0.683776338378005i</v>
      </c>
      <c r="AD2136" t="str">
        <f t="shared" si="1113"/>
        <v>0.545127015465043+0.135237217923609i</v>
      </c>
      <c r="AE2136" t="str">
        <f t="shared" si="1114"/>
        <v>-0.00408001401543505-0.00135504157065599i</v>
      </c>
      <c r="AF2136" t="str">
        <f t="shared" si="1115"/>
        <v>-4.06951163538801-0.464635109116503i</v>
      </c>
      <c r="AG2136" t="str">
        <f t="shared" si="1116"/>
        <v>1.00599702990262-0.0232834167246379i</v>
      </c>
      <c r="AH2136" t="str">
        <f t="shared" si="1117"/>
        <v>0.0156999477277749+0.00772927095195401i</v>
      </c>
      <c r="AI2136">
        <f t="shared" si="1118"/>
        <v>-35.13952282513636</v>
      </c>
      <c r="AJ2136">
        <f t="shared" si="1119"/>
        <v>26.211571646463049</v>
      </c>
      <c r="AK2136"/>
      <c r="AL2136"/>
      <c r="AM2136"/>
      <c r="AN2136"/>
    </row>
    <row r="2137" spans="1:40" x14ac:dyDescent="0.35">
      <c r="A2137"/>
      <c r="B2137">
        <f t="shared" ref="B2137:B2200" si="1120">B2136+1000</f>
        <v>203000</v>
      </c>
      <c r="C2137" s="237" t="str">
        <f t="shared" si="1088"/>
        <v>-5.13305887906564E-07+0.00333904543224162i</v>
      </c>
      <c r="D2137" s="208" t="str">
        <f t="shared" si="1089"/>
        <v>-1.6487494550584+0.0255993483138524i</v>
      </c>
      <c r="E2137" t="str">
        <f t="shared" si="1090"/>
        <v>36500</v>
      </c>
      <c r="F2137" t="str">
        <f t="shared" si="1091"/>
        <v>0.21505376344086</v>
      </c>
      <c r="G2137" t="str">
        <f t="shared" si="1086"/>
        <v>0.21505376344086</v>
      </c>
      <c r="H2137" t="str">
        <f t="shared" si="1092"/>
        <v>2.4217690638424+0.488164903928543i</v>
      </c>
      <c r="I2137" t="str">
        <f t="shared" si="1093"/>
        <v>797.17913584841i</v>
      </c>
      <c r="J2137" t="str">
        <f t="shared" si="1087"/>
        <v>-859.205456221899+174.397285191285i</v>
      </c>
      <c r="K2137" t="str">
        <f t="shared" si="1094"/>
        <v>0.180870566884332-0.89109746041352i</v>
      </c>
      <c r="L2137" t="str">
        <f t="shared" si="1095"/>
        <v>0.0563556405563947-0.235643446808357i</v>
      </c>
      <c r="M2137" t="str">
        <f t="shared" si="1096"/>
        <v>0.237226207440727-1.12674090722188i</v>
      </c>
      <c r="N2137" t="str">
        <f t="shared" si="1097"/>
        <v>-2.5320788772921i</v>
      </c>
      <c r="O2137" t="str">
        <f t="shared" si="1098"/>
        <v>-0.819926462683964-0.572468860105563i</v>
      </c>
      <c r="P2137" t="str">
        <f t="shared" si="1099"/>
        <v>1.81992646268396+0.572468860105563i</v>
      </c>
      <c r="Q2137" t="str">
        <f t="shared" si="1100"/>
        <v>-1.81992646268396+1.95961001718654i</v>
      </c>
      <c r="R2137" t="str">
        <f t="shared" si="1101"/>
        <v>-0.3062435989862-0.644304541101563i</v>
      </c>
      <c r="S2137" t="str">
        <f t="shared" si="1102"/>
        <v>0.282728019139348i</v>
      </c>
      <c r="T2137" t="str">
        <f t="shared" si="1103"/>
        <v>0.182162946628132-0.0865836461154732i</v>
      </c>
      <c r="U2137" t="str">
        <f t="shared" si="1104"/>
        <v>0.00005-0.000700012944633601i</v>
      </c>
      <c r="V2137" t="str">
        <f t="shared" si="1105"/>
        <v>0.00002-0.0078401449798963i</v>
      </c>
      <c r="W2137" t="str">
        <f t="shared" si="1106"/>
        <v>0.0000422717021665643-0.000642864223519077i</v>
      </c>
      <c r="X2137" t="str">
        <f t="shared" si="1107"/>
        <v>0.0000443278106109351-0.000642585923697415i</v>
      </c>
      <c r="Y2137" t="str">
        <f t="shared" si="1108"/>
        <v>0.009+1.02038929388596i</v>
      </c>
      <c r="Z2137" t="str">
        <f t="shared" si="1109"/>
        <v>-0.007556491285678-0.000588653149777202i</v>
      </c>
      <c r="AA2137" t="str">
        <f t="shared" si="1110"/>
        <v>0.104361125859222-11.7667024860953i</v>
      </c>
      <c r="AB2137" t="str">
        <f t="shared" si="1111"/>
        <v>0.547975834047148-0.26045771971303i</v>
      </c>
      <c r="AC2137" t="str">
        <f t="shared" si="1112"/>
        <v>0.836525861477773-0.679214185436132i</v>
      </c>
      <c r="AD2137" t="str">
        <f t="shared" si="1113"/>
        <v>0.547152244500547+0.132901864084108i</v>
      </c>
      <c r="AE2137" t="str">
        <f t="shared" si="1114"/>
        <v>-0.00405631806660316-0.00132635466993484i</v>
      </c>
      <c r="AF2137" t="str">
        <f t="shared" si="1115"/>
        <v>-4.0705185189008-0.462565555614691i</v>
      </c>
      <c r="AG2137" t="str">
        <f t="shared" si="1116"/>
        <v>1.00586772358998-0.0232559945526508i</v>
      </c>
      <c r="AH2137" t="str">
        <f t="shared" si="1117"/>
        <v>0.0156294721318251+0.00759418262107476i</v>
      </c>
      <c r="AI2137">
        <f t="shared" si="1118"/>
        <v>-35.200620768070962</v>
      </c>
      <c r="AJ2137">
        <f t="shared" si="1119"/>
        <v>25.914589314028415</v>
      </c>
      <c r="AK2137"/>
      <c r="AL2137"/>
      <c r="AM2137"/>
      <c r="AN2137"/>
    </row>
    <row r="2138" spans="1:40" x14ac:dyDescent="0.35">
      <c r="A2138"/>
      <c r="B2138">
        <f t="shared" si="1120"/>
        <v>204000</v>
      </c>
      <c r="C2138" s="237" t="str">
        <f t="shared" si="1088"/>
        <v>-5.08285811698159E-07+0.00332267756324368i</v>
      </c>
      <c r="D2138" s="208" t="str">
        <f t="shared" si="1089"/>
        <v>-1.64874941657115+0.0254738613182016i</v>
      </c>
      <c r="E2138" t="str">
        <f t="shared" si="1090"/>
        <v>36500</v>
      </c>
      <c r="F2138" t="str">
        <f t="shared" si="1091"/>
        <v>0.21505376344086</v>
      </c>
      <c r="G2138" t="str">
        <f t="shared" si="1086"/>
        <v>0.21505376344086</v>
      </c>
      <c r="H2138" t="str">
        <f t="shared" si="1092"/>
        <v>2.42276210072774+0.485987143945157i</v>
      </c>
      <c r="I2138" t="str">
        <f t="shared" si="1093"/>
        <v>801.106126665397i</v>
      </c>
      <c r="J2138" t="str">
        <f t="shared" si="1087"/>
        <v>-867.701261038379+175.256385118335i</v>
      </c>
      <c r="K2138" t="str">
        <f t="shared" si="1094"/>
        <v>0.179167088486809-0.887063307346026i</v>
      </c>
      <c r="L2138" t="str">
        <f t="shared" si="1095"/>
        <v>0.0558340305798539-0.234612466740131i</v>
      </c>
      <c r="M2138" t="str">
        <f t="shared" si="1096"/>
        <v>0.235001119066663-1.12167577408616i</v>
      </c>
      <c r="N2138" t="str">
        <f t="shared" si="1097"/>
        <v>-2.54455217225413i</v>
      </c>
      <c r="O2138" t="str">
        <f t="shared" si="1098"/>
        <v>-0.827003067957136-0.562197408024517i</v>
      </c>
      <c r="P2138" t="str">
        <f t="shared" si="1099"/>
        <v>1.82700306795714+0.562197408024517i</v>
      </c>
      <c r="Q2138" t="str">
        <f t="shared" si="1100"/>
        <v>-1.82700306795714+1.98235476422961i</v>
      </c>
      <c r="R2138" t="str">
        <f t="shared" si="1101"/>
        <v>-0.305939222601125-0.639669141234292i</v>
      </c>
      <c r="S2138" t="str">
        <f t="shared" si="1102"/>
        <v>0.284120768002104i</v>
      </c>
      <c r="T2138" t="str">
        <f t="shared" si="1103"/>
        <v>0.181743287674733-0.0869236868873983i</v>
      </c>
      <c r="U2138" t="str">
        <f t="shared" si="1104"/>
        <v>0.0000500000000000001-0.000696581508630495i</v>
      </c>
      <c r="V2138" t="str">
        <f t="shared" si="1105"/>
        <v>0.00002-0.00780171289666151i</v>
      </c>
      <c r="W2138" t="str">
        <f t="shared" si="1106"/>
        <v>0.0000422716835980231-0.000639715182604753i</v>
      </c>
      <c r="X2138" t="str">
        <f t="shared" si="1107"/>
        <v>0.0000443076107899021-0.000639438310678372i</v>
      </c>
      <c r="Y2138" t="str">
        <f t="shared" si="1108"/>
        <v>0.009+1.02541584213171i</v>
      </c>
      <c r="Z2138" t="str">
        <f t="shared" si="1109"/>
        <v>-0.00748257855116369-0.00058487497309913i</v>
      </c>
      <c r="AA2138" t="str">
        <f t="shared" si="1110"/>
        <v>0.103339060872097-11.7089594617957i</v>
      </c>
      <c r="AB2138" t="str">
        <f t="shared" si="1111"/>
        <v>0.546713431515454-0.261480617777948i</v>
      </c>
      <c r="AC2138" t="str">
        <f t="shared" si="1112"/>
        <v>0.8351817938603-0.674683449290458i</v>
      </c>
      <c r="AD2138" t="str">
        <f t="shared" si="1113"/>
        <v>0.549151782699834+0.130538048074616i</v>
      </c>
      <c r="AE2138" t="str">
        <f t="shared" si="1114"/>
        <v>-0.00403272291320702-0.0012979463327678i</v>
      </c>
      <c r="AF2138" t="str">
        <f t="shared" si="1115"/>
        <v>-4.07151151729889-0.460513282626955i</v>
      </c>
      <c r="AG2138" t="str">
        <f t="shared" si="1116"/>
        <v>1.00573847302431-0.0232277527434069i</v>
      </c>
      <c r="AH2138" t="str">
        <f t="shared" si="1117"/>
        <v>0.0155589850843036+0.0074603153494766i</v>
      </c>
      <c r="AI2138">
        <f t="shared" si="1118"/>
        <v>-35.261652636139765</v>
      </c>
      <c r="AJ2138">
        <f t="shared" si="1119"/>
        <v>25.617065177749254</v>
      </c>
      <c r="AK2138"/>
      <c r="AL2138"/>
      <c r="AM2138"/>
      <c r="AN2138"/>
    </row>
    <row r="2139" spans="1:40" x14ac:dyDescent="0.35">
      <c r="A2139"/>
      <c r="B2139">
        <f t="shared" si="1120"/>
        <v>205000</v>
      </c>
      <c r="C2139" s="237" t="str">
        <f t="shared" si="1088"/>
        <v>-5.03339020688833E-07+0.00330646938076139i</v>
      </c>
      <c r="D2139" s="208" t="str">
        <f t="shared" si="1089"/>
        <v>-1.64874937864575+0.0253495985858373i</v>
      </c>
      <c r="E2139" t="str">
        <f t="shared" si="1090"/>
        <v>36500</v>
      </c>
      <c r="F2139" t="str">
        <f t="shared" si="1091"/>
        <v>0.21505376344086</v>
      </c>
      <c r="G2139" t="str">
        <f t="shared" si="1086"/>
        <v>0.21505376344086</v>
      </c>
      <c r="H2139" t="str">
        <f t="shared" si="1092"/>
        <v>2.42374150195556+0.483827689774349i</v>
      </c>
      <c r="I2139" t="str">
        <f t="shared" si="1093"/>
        <v>805.033117482385i</v>
      </c>
      <c r="J2139" t="str">
        <f t="shared" si="1087"/>
        <v>-876.238814281475+176.115485045386i</v>
      </c>
      <c r="K2139" t="str">
        <f t="shared" si="1094"/>
        <v>0.177487260444823-0.883063897545182i</v>
      </c>
      <c r="L2139" t="str">
        <f t="shared" si="1095"/>
        <v>0.0553194947733031-0.233589869686631i</v>
      </c>
      <c r="M2139" t="str">
        <f t="shared" si="1096"/>
        <v>0.232806755218126-1.11665376723181i</v>
      </c>
      <c r="N2139" t="str">
        <f t="shared" si="1097"/>
        <v>-2.55702546721617i</v>
      </c>
      <c r="O2139" t="str">
        <f t="shared" si="1098"/>
        <v>-0.83395100720807-0.551838488669145i</v>
      </c>
      <c r="P2139" t="str">
        <f t="shared" si="1099"/>
        <v>1.83395100720807+0.551838488669145i</v>
      </c>
      <c r="Q2139" t="str">
        <f t="shared" si="1100"/>
        <v>-1.83395100720807+2.00518697854702i</v>
      </c>
      <c r="R2139" t="str">
        <f t="shared" si="1101"/>
        <v>-0.305632551354211-0.635070891363552i</v>
      </c>
      <c r="S2139" t="str">
        <f t="shared" si="1102"/>
        <v>0.285513516864859i</v>
      </c>
      <c r="T2139" t="str">
        <f t="shared" si="1103"/>
        <v>0.181321323651709-0.0872622246055204i</v>
      </c>
      <c r="U2139" t="str">
        <f t="shared" si="1104"/>
        <v>0.0000500000000000001-0.00069318355005181i</v>
      </c>
      <c r="V2139" t="str">
        <f t="shared" si="1105"/>
        <v>0.00002-0.00776365576058023i</v>
      </c>
      <c r="W2139" t="str">
        <f t="shared" si="1106"/>
        <v>0.0000422716649382607-0.000636596875061413i</v>
      </c>
      <c r="X2139" t="str">
        <f t="shared" si="1107"/>
        <v>0.0000442877054883296-0.000636321416158344i</v>
      </c>
      <c r="Y2139" t="str">
        <f t="shared" si="1108"/>
        <v>0.009+1.03044239037745i</v>
      </c>
      <c r="Z2139" t="str">
        <f t="shared" si="1109"/>
        <v>-0.00740974554965375-0.000581146639618398i</v>
      </c>
      <c r="AA2139" t="str">
        <f t="shared" si="1110"/>
        <v>0.102331943965497-11.651780701351i</v>
      </c>
      <c r="AB2139" t="str">
        <f t="shared" si="1111"/>
        <v>0.545444094958627-0.262498994412045i</v>
      </c>
      <c r="AC2139" t="str">
        <f t="shared" si="1112"/>
        <v>0.833862578895433-0.670183742586985i</v>
      </c>
      <c r="AD2139" t="str">
        <f t="shared" si="1113"/>
        <v>0.551125234924601+0.128146028936088i</v>
      </c>
      <c r="AE2139" t="str">
        <f t="shared" si="1114"/>
        <v>-0.00400922612268778-0.00126981404590031i</v>
      </c>
      <c r="AF2139" t="str">
        <f t="shared" si="1115"/>
        <v>-4.07249088060131-0.458478091188512i</v>
      </c>
      <c r="AG2139" t="str">
        <f t="shared" si="1116"/>
        <v>1.00560928825973-0.0231986865375316i</v>
      </c>
      <c r="AH2139" t="str">
        <f t="shared" si="1117"/>
        <v>0.0154884834936128+0.00732765798944005i</v>
      </c>
      <c r="AI2139">
        <f t="shared" si="1118"/>
        <v>-35.32262154386337</v>
      </c>
      <c r="AJ2139">
        <f t="shared" si="1119"/>
        <v>25.319001748216142</v>
      </c>
      <c r="AK2139"/>
      <c r="AL2139"/>
      <c r="AM2139"/>
      <c r="AN2139"/>
    </row>
    <row r="2140" spans="1:40" x14ac:dyDescent="0.35">
      <c r="A2140"/>
      <c r="B2140">
        <f t="shared" si="1120"/>
        <v>206000</v>
      </c>
      <c r="C2140" s="237" t="str">
        <f t="shared" si="1088"/>
        <v>-4.98464095324626E-07+0.0032904185592632i</v>
      </c>
      <c r="D2140" s="208" t="str">
        <f t="shared" si="1089"/>
        <v>-1.64874934127132+0.0252265422876845i</v>
      </c>
      <c r="E2140" t="str">
        <f t="shared" si="1090"/>
        <v>36500</v>
      </c>
      <c r="F2140" t="str">
        <f t="shared" si="1091"/>
        <v>0.21505376344086</v>
      </c>
      <c r="G2140" t="str">
        <f t="shared" si="1086"/>
        <v>0.21505376344086</v>
      </c>
      <c r="H2140" t="str">
        <f t="shared" si="1092"/>
        <v>2.42470751204993+0.481686327303973i</v>
      </c>
      <c r="I2140" t="str">
        <f t="shared" si="1093"/>
        <v>808.960108299372i</v>
      </c>
      <c r="J2140" t="str">
        <f t="shared" si="1087"/>
        <v>-884.818115951188+176.974584972437i</v>
      </c>
      <c r="K2140" t="str">
        <f t="shared" si="1094"/>
        <v>0.175830652638776-0.879098808557964i</v>
      </c>
      <c r="L2140" t="str">
        <f t="shared" si="1095"/>
        <v>0.0548119082780794-0.232575562991002i</v>
      </c>
      <c r="M2140" t="str">
        <f t="shared" si="1096"/>
        <v>0.230642560916855-1.11167437154897i</v>
      </c>
      <c r="N2140" t="str">
        <f t="shared" si="1097"/>
        <v>-2.5694987621782i</v>
      </c>
      <c r="O2140" t="str">
        <f t="shared" si="1098"/>
        <v>-0.840769199468931-0.541393713691222i</v>
      </c>
      <c r="P2140" t="str">
        <f t="shared" si="1099"/>
        <v>1.84076919946893+0.541393713691222i</v>
      </c>
      <c r="Q2140" t="str">
        <f t="shared" si="1100"/>
        <v>-1.84076919946893+2.02810504848698i</v>
      </c>
      <c r="R2140" t="str">
        <f t="shared" si="1101"/>
        <v>-0.305323571197116-0.630509240481105i</v>
      </c>
      <c r="S2140" t="str">
        <f t="shared" si="1102"/>
        <v>0.286906265727614i</v>
      </c>
      <c r="T2140" t="str">
        <f t="shared" si="1103"/>
        <v>0.180897051693188-0.0875992456507838i</v>
      </c>
      <c r="U2140" t="str">
        <f t="shared" si="1104"/>
        <v>0.0000500000000000001-0.000689818581362239i</v>
      </c>
      <c r="V2140" t="str">
        <f t="shared" si="1105"/>
        <v>0.00002-0.00772596811125708i</v>
      </c>
      <c r="W2140" t="str">
        <f t="shared" si="1106"/>
        <v>0.0000422716461872777-0.00063350885331565i</v>
      </c>
      <c r="X2140" t="str">
        <f t="shared" si="1107"/>
        <v>0.0000442680889996269-0.000633234792798574i</v>
      </c>
      <c r="Y2140" t="str">
        <f t="shared" si="1108"/>
        <v>0.009+1.0354689386232i</v>
      </c>
      <c r="Z2140" t="str">
        <f t="shared" si="1109"/>
        <v>-0.00733797134902958-0.0005774671727054i</v>
      </c>
      <c r="AA2140" t="str">
        <f t="shared" si="1110"/>
        <v>0.101339484928375-11.5951579696335i</v>
      </c>
      <c r="AB2140" t="str">
        <f t="shared" si="1111"/>
        <v>0.544167815755656-0.263512808646982i</v>
      </c>
      <c r="AC2140" t="str">
        <f t="shared" si="1112"/>
        <v>0.832567822646678-0.665714683618078i</v>
      </c>
      <c r="AD2140" t="str">
        <f t="shared" si="1113"/>
        <v>0.55307220806346+0.125726071215651i</v>
      </c>
      <c r="AE2140" t="str">
        <f t="shared" si="1114"/>
        <v>-0.00398582533783396-0.00124195535269884i</v>
      </c>
      <c r="AF2140" t="str">
        <f t="shared" si="1115"/>
        <v>-4.07345685332125-0.456459785016288i</v>
      </c>
      <c r="AG2140" t="str">
        <f t="shared" si="1116"/>
        <v>1.00548017938781-0.023168791353035i</v>
      </c>
      <c r="AH2140" t="str">
        <f t="shared" si="1117"/>
        <v>0.0154179644061621+0.00719619965518424i</v>
      </c>
      <c r="AI2140">
        <f t="shared" si="1118"/>
        <v>-35.38353058245729</v>
      </c>
      <c r="AJ2140">
        <f t="shared" si="1119"/>
        <v>25.020401493631052</v>
      </c>
      <c r="AK2140"/>
      <c r="AL2140"/>
      <c r="AM2140"/>
      <c r="AN2140"/>
    </row>
    <row r="2141" spans="1:40" x14ac:dyDescent="0.35">
      <c r="A2141"/>
      <c r="B2141">
        <f t="shared" si="1120"/>
        <v>207000</v>
      </c>
      <c r="C2141" s="237" t="str">
        <f t="shared" si="1088"/>
        <v>-4.93659650257287E-07+0.0032745228181553i</v>
      </c>
      <c r="D2141" s="208" t="str">
        <f t="shared" si="1089"/>
        <v>-1.64874930443724+0.0251046749391906i</v>
      </c>
      <c r="E2141" t="str">
        <f t="shared" si="1090"/>
        <v>36500</v>
      </c>
      <c r="F2141" t="str">
        <f t="shared" si="1091"/>
        <v>0.21505376344086</v>
      </c>
      <c r="G2141" t="str">
        <f t="shared" si="1086"/>
        <v>0.21505376344086</v>
      </c>
      <c r="H2141" t="str">
        <f t="shared" si="1092"/>
        <v>2.4256603701709+0.479562845413714i</v>
      </c>
      <c r="I2141" t="str">
        <f t="shared" si="1093"/>
        <v>812.887099116359i</v>
      </c>
      <c r="J2141" t="str">
        <f t="shared" si="1087"/>
        <v>-893.439166047518+177.833684899488i</v>
      </c>
      <c r="K2141" t="str">
        <f t="shared" si="1094"/>
        <v>0.174196844550375-0.875167624239249i</v>
      </c>
      <c r="L2141" t="str">
        <f t="shared" si="1095"/>
        <v>0.0543111489204852-0.231569455157142i</v>
      </c>
      <c r="M2141" t="str">
        <f t="shared" si="1096"/>
        <v>0.22850799347086-1.10673707939639i</v>
      </c>
      <c r="N2141" t="str">
        <f t="shared" si="1097"/>
        <v>-2.58197205714022i</v>
      </c>
      <c r="O2141" t="str">
        <f t="shared" si="1098"/>
        <v>-0.847456583958072-0.530864708100016i</v>
      </c>
      <c r="P2141" t="str">
        <f t="shared" si="1099"/>
        <v>1.84745658395807+0.530864708100016i</v>
      </c>
      <c r="Q2141" t="str">
        <f t="shared" si="1100"/>
        <v>-1.84745658395807+2.0511073490402i</v>
      </c>
      <c r="R2141" t="str">
        <f t="shared" si="1101"/>
        <v>-0.305012267951902-0.625983648268417i</v>
      </c>
      <c r="S2141" t="str">
        <f t="shared" si="1102"/>
        <v>0.28829901459037i</v>
      </c>
      <c r="T2141" t="str">
        <f t="shared" si="1103"/>
        <v>0.180470468945469-0.0879347362885072i</v>
      </c>
      <c r="U2141" t="str">
        <f t="shared" si="1104"/>
        <v>0.0000499999999999999-0.000686486124447441i</v>
      </c>
      <c r="V2141" t="str">
        <f t="shared" si="1105"/>
        <v>0.00002-0.00768864459381139i</v>
      </c>
      <c r="W2141" t="str">
        <f t="shared" si="1106"/>
        <v>0.0000422716273450742-0.000630450678442811i</v>
      </c>
      <c r="X2141" t="str">
        <f t="shared" si="1107"/>
        <v>0.0000442487557547063-0.000630178001904094i</v>
      </c>
      <c r="Y2141" t="str">
        <f t="shared" si="1108"/>
        <v>0.009+1.04049548686894i</v>
      </c>
      <c r="Z2141" t="str">
        <f t="shared" si="1109"/>
        <v>-0.007267235522055-0.000573835620629302i</v>
      </c>
      <c r="AA2141" t="str">
        <f t="shared" si="1110"/>
        <v>0.100361400561693-11.5390831910732i</v>
      </c>
      <c r="AB2141" t="str">
        <f t="shared" si="1111"/>
        <v>0.542884585322144-0.264522019166598i</v>
      </c>
      <c r="AC2141" t="str">
        <f t="shared" si="1112"/>
        <v>0.831297140349746-0.66127589623737i</v>
      </c>
      <c r="AD2141" t="str">
        <f t="shared" si="1113"/>
        <v>0.554992311108712+0.123278444965598i</v>
      </c>
      <c r="AE2141" t="str">
        <f t="shared" si="1114"/>
        <v>-0.00396251827477957-0.00121436785164725i</v>
      </c>
      <c r="AF2141" t="str">
        <f t="shared" si="1115"/>
        <v>-4.07440967460814-0.454458170474523i</v>
      </c>
      <c r="AG2141" t="str">
        <f t="shared" si="1116"/>
        <v>1.00535115653672-0.0231380627842348i</v>
      </c>
      <c r="AH2141" t="str">
        <f t="shared" si="1117"/>
        <v>0.0153474250033989+0.00706592971622882i</v>
      </c>
      <c r="AI2141">
        <f t="shared" si="1118"/>
        <v>-35.444382820526712</v>
      </c>
      <c r="AJ2141">
        <f t="shared" si="1119"/>
        <v>24.721266841468733</v>
      </c>
      <c r="AK2141"/>
      <c r="AL2141"/>
      <c r="AM2141"/>
      <c r="AN2141"/>
    </row>
    <row r="2142" spans="1:40" x14ac:dyDescent="0.35">
      <c r="A2142"/>
      <c r="B2142">
        <f t="shared" si="1120"/>
        <v>208000</v>
      </c>
      <c r="C2142" s="237" t="str">
        <f t="shared" si="1088"/>
        <v>-4.8892433335998E-07+0.00325877992070155i</v>
      </c>
      <c r="D2142" s="208" t="str">
        <f t="shared" si="1089"/>
        <v>-1.64874926813315+0.0249839793920452i</v>
      </c>
      <c r="E2142" t="str">
        <f t="shared" si="1090"/>
        <v>36500</v>
      </c>
      <c r="F2142" t="str">
        <f t="shared" si="1091"/>
        <v>0.21505376344086</v>
      </c>
      <c r="G2142" t="str">
        <f t="shared" si="1086"/>
        <v>0.21505376344086</v>
      </c>
      <c r="H2142" t="str">
        <f t="shared" si="1092"/>
        <v>2.42660031025253+0.477457035932487i</v>
      </c>
      <c r="I2142" t="str">
        <f t="shared" si="1093"/>
        <v>816.814089933346i</v>
      </c>
      <c r="J2142" t="str">
        <f t="shared" si="1087"/>
        <v>-902.101964570464+178.692784826538i</v>
      </c>
      <c r="K2142" t="str">
        <f t="shared" si="1094"/>
        <v>0.172585425010294-0.871269934648714i</v>
      </c>
      <c r="L2142" t="str">
        <f t="shared" si="1095"/>
        <v>0.0538170971444032-0.230571455837527i</v>
      </c>
      <c r="M2142" t="str">
        <f t="shared" si="1096"/>
        <v>0.226402522154697-1.10184139048624i</v>
      </c>
      <c r="N2142" t="str">
        <f t="shared" si="1097"/>
        <v>-2.59444535210226i</v>
      </c>
      <c r="O2142" t="str">
        <f t="shared" si="1098"/>
        <v>-0.854012120245075-0.520253110009457i</v>
      </c>
      <c r="P2142" t="str">
        <f t="shared" si="1099"/>
        <v>1.85401212024508+0.520253110009457i</v>
      </c>
      <c r="Q2142" t="str">
        <f t="shared" si="1100"/>
        <v>-1.85401212024508+2.0741922420928i</v>
      </c>
      <c r="R2142" t="str">
        <f t="shared" si="1101"/>
        <v>-0.304698627309991-0.621493584842288i</v>
      </c>
      <c r="S2142" t="str">
        <f t="shared" si="1102"/>
        <v>0.289691763453125i</v>
      </c>
      <c r="T2142" t="str">
        <f t="shared" si="1103"/>
        <v>0.180041572567767-0.0882686826671778i</v>
      </c>
      <c r="U2142" t="str">
        <f t="shared" si="1104"/>
        <v>0.0000499999999999999-0.000683185710387599i</v>
      </c>
      <c r="V2142" t="str">
        <f t="shared" si="1105"/>
        <v>0.00002-0.00765167995634115i</v>
      </c>
      <c r="W2142" t="str">
        <f t="shared" si="1106"/>
        <v>0.0000422716084116508-0.000627421919959119i</v>
      </c>
      <c r="X2142" t="str">
        <f t="shared" si="1107"/>
        <v>0.0000442297003180282-0.00062715061321597i</v>
      </c>
      <c r="Y2142" t="str">
        <f t="shared" si="1108"/>
        <v>0.009+1.04552203511468i</v>
      </c>
      <c r="Z2142" t="str">
        <f t="shared" si="1109"/>
        <v>-0.00719751813183056-0.00057025105578645i</v>
      </c>
      <c r="AA2142" t="str">
        <f t="shared" si="1110"/>
        <v>0.0993974144759948-11.4835484458103i</v>
      </c>
      <c r="AB2142" t="str">
        <f t="shared" si="1111"/>
        <v>0.541594395112547-0.265526584303287i</v>
      </c>
      <c r="AC2142" t="str">
        <f t="shared" si="1112"/>
        <v>0.830050156178533-0.656867009775749i</v>
      </c>
      <c r="AD2142" t="str">
        <f t="shared" si="1113"/>
        <v>0.556885155233601+0.120803425741354i</v>
      </c>
      <c r="AE2142" t="str">
        <f t="shared" si="1114"/>
        <v>-0.0039393027210695-0.00118704919488441i</v>
      </c>
      <c r="AF2142" t="str">
        <f t="shared" si="1115"/>
        <v>-4.07534957838568-0.452473056540442i</v>
      </c>
      <c r="AG2142" t="str">
        <f t="shared" si="1116"/>
        <v>1.00522222987017-0.0231064966007308i</v>
      </c>
      <c r="AH2142" t="str">
        <f t="shared" si="1117"/>
        <v>0.0152768625989482+0.00693683779093174i</v>
      </c>
      <c r="AI2142">
        <f t="shared" si="1118"/>
        <v>-35.50518130474422</v>
      </c>
      <c r="AJ2142">
        <f t="shared" si="1119"/>
        <v>24.421600180092351</v>
      </c>
      <c r="AK2142"/>
      <c r="AL2142"/>
      <c r="AM2142"/>
      <c r="AN2142"/>
    </row>
    <row r="2143" spans="1:40" x14ac:dyDescent="0.35">
      <c r="A2143"/>
      <c r="B2143">
        <f t="shared" si="1120"/>
        <v>209000</v>
      </c>
      <c r="C2143" s="237" t="str">
        <f t="shared" si="1088"/>
        <v>-4.84256824775802E-07+0.00324318767297408i</v>
      </c>
      <c r="D2143" s="208" t="str">
        <f t="shared" si="1089"/>
        <v>-1.64874923234892+0.0248644388261346i</v>
      </c>
      <c r="E2143" t="str">
        <f t="shared" si="1090"/>
        <v>36500</v>
      </c>
      <c r="F2143" t="str">
        <f t="shared" si="1091"/>
        <v>0.21505376344086</v>
      </c>
      <c r="G2143" t="str">
        <f t="shared" si="1086"/>
        <v>0.21505376344086</v>
      </c>
      <c r="H2143" t="str">
        <f t="shared" si="1092"/>
        <v>2.42752756113679+0.475368693596225i</v>
      </c>
      <c r="I2143" t="str">
        <f t="shared" si="1093"/>
        <v>820.741080750333i</v>
      </c>
      <c r="J2143" t="str">
        <f t="shared" si="1087"/>
        <v>-910.806511520027+179.551884753589i</v>
      </c>
      <c r="K2143" t="str">
        <f t="shared" si="1094"/>
        <v>0.170995991953426-0.867405335949242i</v>
      </c>
      <c r="L2143" t="str">
        <f t="shared" si="1095"/>
        <v>0.0533296359458252-0.229581475820939i</v>
      </c>
      <c r="M2143" t="str">
        <f t="shared" si="1096"/>
        <v>0.224325627899251-1.09698681177018i</v>
      </c>
      <c r="N2143" t="str">
        <f t="shared" si="1097"/>
        <v>-2.60691864706429i</v>
      </c>
      <c r="O2143" t="str">
        <f t="shared" si="1098"/>
        <v>-0.860434788412572-0.509560570383357i</v>
      </c>
      <c r="P2143" t="str">
        <f t="shared" si="1099"/>
        <v>1.86043478841257+0.509560570383357i</v>
      </c>
      <c r="Q2143" t="str">
        <f t="shared" si="1100"/>
        <v>-1.86043478841257+2.09735807668093i</v>
      </c>
      <c r="R2143" t="str">
        <f t="shared" si="1101"/>
        <v>-0.30438263483113-0.61703853050789i</v>
      </c>
      <c r="S2143" t="str">
        <f t="shared" si="1102"/>
        <v>0.291084512315881i</v>
      </c>
      <c r="T2143" t="str">
        <f t="shared" si="1103"/>
        <v>0.179610359732997-0.0886010708172424i</v>
      </c>
      <c r="U2143" t="str">
        <f t="shared" si="1104"/>
        <v>0.0000499999999999999-0.000679916879237419i</v>
      </c>
      <c r="V2143" t="str">
        <f t="shared" si="1105"/>
        <v>0.00002-0.00761506904745913i</v>
      </c>
      <c r="W2143" t="str">
        <f t="shared" si="1106"/>
        <v>0.0000422715893870078-0.000624422155619704i</v>
      </c>
      <c r="X2143" t="str">
        <f t="shared" si="1107"/>
        <v>0.0000442109173837748-0.000624152204709469i</v>
      </c>
      <c r="Y2143" t="str">
        <f t="shared" si="1108"/>
        <v>0.009+1.05054858336043i</v>
      </c>
      <c r="Z2143" t="str">
        <f t="shared" si="1109"/>
        <v>-0.00712879971773429-0.00056671257395669i</v>
      </c>
      <c r="AA2143" t="str">
        <f t="shared" si="1110"/>
        <v>0.0984472568957682-11.428545965957i</v>
      </c>
      <c r="AB2143" t="str">
        <f t="shared" si="1111"/>
        <v>0.540297236622531-0.266526462034354i</v>
      </c>
      <c r="AC2143" t="str">
        <f t="shared" si="1112"/>
        <v>0.828826503018128-0.652487658958411i</v>
      </c>
      <c r="AD2143" t="str">
        <f t="shared" si="1113"/>
        <v>0.558750353870069+0.118301294598402i</v>
      </c>
      <c r="AE2143" t="str">
        <f t="shared" si="1114"/>
        <v>-0.00391617653378861-0.00115999708678161i</v>
      </c>
      <c r="AF2143" t="str">
        <f t="shared" si="1115"/>
        <v>-4.07627679348571-0.45050425477009i</v>
      </c>
      <c r="AG2143" t="str">
        <f t="shared" si="1116"/>
        <v>1.00509340958646-0.0230740887464254i</v>
      </c>
      <c r="AH2143" t="str">
        <f t="shared" si="1117"/>
        <v>0.0152062746358472+0.00680891374019383i</v>
      </c>
      <c r="AI2143">
        <f t="shared" si="1118"/>
        <v>-35.565929060516133</v>
      </c>
      <c r="AJ2143">
        <f t="shared" si="1119"/>
        <v>24.1214038603289</v>
      </c>
      <c r="AK2143"/>
      <c r="AL2143"/>
      <c r="AM2143"/>
      <c r="AN2143"/>
    </row>
    <row r="2144" spans="1:40" x14ac:dyDescent="0.35">
      <c r="A2144"/>
      <c r="B2144">
        <f t="shared" si="1120"/>
        <v>210000</v>
      </c>
      <c r="C2144" s="237" t="str">
        <f t="shared" si="1088"/>
        <v>-4.79655835998012E-07+0.0032277439228341i</v>
      </c>
      <c r="D2144" s="208" t="str">
        <f t="shared" si="1089"/>
        <v>-1.64874919707467+0.0247460367417281i</v>
      </c>
      <c r="E2144" t="str">
        <f t="shared" si="1090"/>
        <v>36500</v>
      </c>
      <c r="F2144" t="str">
        <f t="shared" si="1091"/>
        <v>0.21505376344086</v>
      </c>
      <c r="G2144" t="str">
        <f t="shared" si="1086"/>
        <v>0.21505376344086</v>
      </c>
      <c r="H2144" t="str">
        <f t="shared" si="1092"/>
        <v>2.42844234670368+0.473297616006034i</v>
      </c>
      <c r="I2144" t="str">
        <f t="shared" si="1093"/>
        <v>824.668071567321i</v>
      </c>
      <c r="J2144" t="str">
        <f t="shared" si="1087"/>
        <v>-919.552806896206+180.41098468064i</v>
      </c>
      <c r="K2144" t="str">
        <f t="shared" si="1094"/>
        <v>0.169428152181456-0.863573430306844i</v>
      </c>
      <c r="L2144" t="str">
        <f t="shared" si="1095"/>
        <v>0.0528486508092335-0.228599427020124i</v>
      </c>
      <c r="M2144" t="str">
        <f t="shared" si="1096"/>
        <v>0.222276802990689-1.09217285732697i</v>
      </c>
      <c r="N2144" t="str">
        <f t="shared" si="1097"/>
        <v>-2.61939194202632i</v>
      </c>
      <c r="O2144" t="str">
        <f t="shared" si="1098"/>
        <v>-0.866723589214984-0.498788752778463i</v>
      </c>
      <c r="P2144" t="str">
        <f t="shared" si="1099"/>
        <v>1.86672358921498+0.498788752778463i</v>
      </c>
      <c r="Q2144" t="str">
        <f t="shared" si="1100"/>
        <v>-1.86672358921498+2.12060318924786i</v>
      </c>
      <c r="R2144" t="str">
        <f t="shared" si="1101"/>
        <v>-0.304064275942348-0.612617975518843i</v>
      </c>
      <c r="S2144" t="str">
        <f t="shared" si="1102"/>
        <v>0.292477261178636i</v>
      </c>
      <c r="T2144" t="str">
        <f t="shared" si="1103"/>
        <v>0.179176827628552-0.088931886649883i</v>
      </c>
      <c r="U2144" t="str">
        <f t="shared" si="1104"/>
        <v>0.0000499999999999999-0.00067667917981248i</v>
      </c>
      <c r="V2144" t="str">
        <f t="shared" si="1105"/>
        <v>0.00002-0.0075788068138998i</v>
      </c>
      <c r="W2144" t="str">
        <f t="shared" si="1106"/>
        <v>0.0000422715702711456-0.000621450971222462i</v>
      </c>
      <c r="X2144" t="str">
        <f t="shared" si="1107"/>
        <v>0.0000441924017721534-0.000621182362398034i</v>
      </c>
      <c r="Y2144" t="str">
        <f t="shared" si="1108"/>
        <v>0.009+1.05557513160617i</v>
      </c>
      <c r="Z2144" t="str">
        <f t="shared" si="1109"/>
        <v>-0.00706106128183188-0.000563219293586564i</v>
      </c>
      <c r="AA2144" t="str">
        <f t="shared" si="1110"/>
        <v>0.0975106644703695-11.3740681319699i</v>
      </c>
      <c r="AB2144" t="str">
        <f t="shared" si="1111"/>
        <v>0.538993101391318-0.267521609978339i</v>
      </c>
      <c r="AC2144" t="str">
        <f t="shared" si="1112"/>
        <v>0.827625822244545-0.648137483822988i</v>
      </c>
      <c r="AD2144" t="str">
        <f t="shared" si="1113"/>
        <v>0.560587522786946+0.115772338088121i</v>
      </c>
      <c r="AE2144" t="str">
        <f t="shared" si="1114"/>
        <v>-0.00389313763775411-0.00113320928255869i</v>
      </c>
      <c r="AF2144" t="str">
        <f t="shared" si="1115"/>
        <v>-4.07719154377835-0.448551579264306i</v>
      </c>
      <c r="AG2144" t="str">
        <f t="shared" si="1116"/>
        <v>1.00496470591745-0.023040835338598i</v>
      </c>
      <c r="AH2144" t="str">
        <f t="shared" si="1117"/>
        <v>0.0151356586838824+0.00668214766132842i</v>
      </c>
      <c r="AI2144">
        <f t="shared" si="1118"/>
        <v>-35.626629092631532</v>
      </c>
      <c r="AJ2144">
        <f t="shared" si="1119"/>
        <v>23.820680197001604</v>
      </c>
      <c r="AK2144"/>
      <c r="AL2144"/>
      <c r="AM2144"/>
      <c r="AN2144"/>
    </row>
    <row r="2145" spans="1:40" x14ac:dyDescent="0.35">
      <c r="A2145"/>
      <c r="B2145">
        <f t="shared" si="1120"/>
        <v>211000</v>
      </c>
      <c r="C2145" s="237" t="str">
        <f t="shared" si="1088"/>
        <v>-4.75120108980698E-07+0.00321244655894175i</v>
      </c>
      <c r="D2145" s="208" t="str">
        <f t="shared" si="1089"/>
        <v>-1.64874916230076+0.0246287569518868i</v>
      </c>
      <c r="E2145" t="str">
        <f t="shared" si="1090"/>
        <v>36500</v>
      </c>
      <c r="F2145" t="str">
        <f t="shared" si="1091"/>
        <v>0.21505376344086</v>
      </c>
      <c r="G2145" t="str">
        <f t="shared" si="1086"/>
        <v>0.21505376344086</v>
      </c>
      <c r="H2145" t="str">
        <f t="shared" si="1092"/>
        <v>2.42934488599745+0.471243603586769i</v>
      </c>
      <c r="I2145" t="str">
        <f t="shared" si="1093"/>
        <v>828.595062384308i</v>
      </c>
      <c r="J2145" t="str">
        <f t="shared" si="1087"/>
        <v>-928.340850699002+181.270084607691i</v>
      </c>
      <c r="K2145" t="str">
        <f t="shared" si="1094"/>
        <v>0.167881521132521-0.859773825792072i</v>
      </c>
      <c r="L2145" t="str">
        <f t="shared" si="1095"/>
        <v>0.052374029645776-0.227625222459376i</v>
      </c>
      <c r="M2145" t="str">
        <f t="shared" si="1096"/>
        <v>0.220255550778297-1.08739904825145i</v>
      </c>
      <c r="N2145" t="str">
        <f t="shared" si="1097"/>
        <v>-2.63186523698835i</v>
      </c>
      <c r="O2145" t="str">
        <f t="shared" si="1098"/>
        <v>-0.872877544233953-0.487939333085686i</v>
      </c>
      <c r="P2145" t="str">
        <f t="shared" si="1099"/>
        <v>1.87287754423395+0.487939333085686i</v>
      </c>
      <c r="Q2145" t="str">
        <f t="shared" si="1100"/>
        <v>-1.87287754423395+2.14392590390266i</v>
      </c>
      <c r="R2145" t="str">
        <f t="shared" si="1101"/>
        <v>-0.303743535936893-0.608231419844224i</v>
      </c>
      <c r="S2145" t="str">
        <f t="shared" si="1102"/>
        <v>0.293870010041392i</v>
      </c>
      <c r="T2145" t="str">
        <f t="shared" si="1103"/>
        <v>0.178740973457112-0.0892611159557827i</v>
      </c>
      <c r="U2145" t="str">
        <f t="shared" si="1104"/>
        <v>0.00005-0.000673472169481615i</v>
      </c>
      <c r="V2145" t="str">
        <f t="shared" si="1105"/>
        <v>0.00002-0.00754288829819411i</v>
      </c>
      <c r="W2145" t="str">
        <f t="shared" si="1106"/>
        <v>0.0000422715510640645-0.000618507960417459i</v>
      </c>
      <c r="X2145" t="str">
        <f t="shared" si="1107"/>
        <v>0.0000441741484258213-0.000618240680142827i</v>
      </c>
      <c r="Y2145" t="str">
        <f t="shared" si="1108"/>
        <v>0.009+1.06060167985191i</v>
      </c>
      <c r="Z2145" t="str">
        <f t="shared" si="1109"/>
        <v>-0.00699428427573564-0.000559770355098023i</v>
      </c>
      <c r="AA2145" t="str">
        <f t="shared" si="1110"/>
        <v>0.0965873800911751-11.3201074691219i</v>
      </c>
      <c r="AB2145" t="str">
        <f t="shared" si="1111"/>
        <v>0.537681981004111-0.268511985391301i</v>
      </c>
      <c r="AC2145" t="str">
        <f t="shared" si="1112"/>
        <v>0.826447763511018-0.64381612963876i</v>
      </c>
      <c r="AD2145" t="str">
        <f t="shared" si="1113"/>
        <v>0.562396280168602+0.113216848252547i</v>
      </c>
      <c r="AE2145" t="str">
        <f t="shared" si="1114"/>
        <v>-0.00387018402376605-0.00110668358693692i</v>
      </c>
      <c r="AF2145" t="str">
        <f t="shared" si="1115"/>
        <v>-4.07809404829821-0.446614846634882i</v>
      </c>
      <c r="AG2145" t="str">
        <f t="shared" si="1116"/>
        <v>1.00483612912757-0.0230067326670168i</v>
      </c>
      <c r="AH2145" t="str">
        <f t="shared" si="1117"/>
        <v>0.0150650124370117+0.00655652988208489i</v>
      </c>
      <c r="AI2145">
        <f t="shared" si="1118"/>
        <v>-35.687284385902046</v>
      </c>
      <c r="AJ2145">
        <f t="shared" si="1119"/>
        <v>23.519431470422486</v>
      </c>
      <c r="AK2145"/>
      <c r="AL2145"/>
      <c r="AM2145"/>
      <c r="AN2145"/>
    </row>
    <row r="2146" spans="1:40" x14ac:dyDescent="0.35">
      <c r="A2146"/>
      <c r="B2146">
        <f t="shared" si="1120"/>
        <v>212000</v>
      </c>
      <c r="C2146" s="237" t="str">
        <f t="shared" si="1088"/>
        <v>-4.70648415278671E-07+0.00319729350979367i</v>
      </c>
      <c r="D2146" s="208" t="str">
        <f t="shared" si="1089"/>
        <v>-1.64874912801778+0.0245125835750848i</v>
      </c>
      <c r="E2146" t="str">
        <f t="shared" si="1090"/>
        <v>36500</v>
      </c>
      <c r="F2146" t="str">
        <f t="shared" si="1091"/>
        <v>0.21505376344086</v>
      </c>
      <c r="G2146" t="str">
        <f t="shared" si="1086"/>
        <v>0.21505376344086</v>
      </c>
      <c r="H2146" t="str">
        <f t="shared" si="1092"/>
        <v>2.43023539334923+0.469206459545989i</v>
      </c>
      <c r="I2146" t="str">
        <f t="shared" si="1093"/>
        <v>832.522053201295i</v>
      </c>
      <c r="J2146" t="str">
        <f t="shared" si="1087"/>
        <v>-937.170642928415+182.129184534741i</v>
      </c>
      <c r="K2146" t="str">
        <f t="shared" si="1094"/>
        <v>0.166355722657711-0.856006136282948i</v>
      </c>
      <c r="L2146" t="str">
        <f t="shared" si="1095"/>
        <v>0.0519056627331816-0.226658776262087i</v>
      </c>
      <c r="M2146" t="str">
        <f t="shared" si="1096"/>
        <v>0.218261385390893-1.08266491254503i</v>
      </c>
      <c r="N2146" t="str">
        <f t="shared" si="1097"/>
        <v>-2.64433853195038i</v>
      </c>
      <c r="O2146" t="str">
        <f t="shared" si="1098"/>
        <v>-0.87889569603057-0.47701399926935i</v>
      </c>
      <c r="P2146" t="str">
        <f t="shared" si="1099"/>
        <v>1.87889569603057+0.47701399926935i</v>
      </c>
      <c r="Q2146" t="str">
        <f t="shared" si="1100"/>
        <v>-1.87889569603057+2.16732453268103i</v>
      </c>
      <c r="R2146" t="str">
        <f t="shared" si="1101"/>
        <v>-0.303420399973151-0.603878372942204i</v>
      </c>
      <c r="S2146" t="str">
        <f t="shared" si="1102"/>
        <v>0.295262758904147i</v>
      </c>
      <c r="T2146" t="str">
        <f t="shared" si="1103"/>
        <v>0.178302794437463-0.0895887444038723i</v>
      </c>
      <c r="U2146" t="str">
        <f t="shared" si="1104"/>
        <v>0.00005-0.000670295413965193i</v>
      </c>
      <c r="V2146" t="str">
        <f t="shared" si="1105"/>
        <v>0.00002-0.00750730863641017i</v>
      </c>
      <c r="W2146" t="str">
        <f t="shared" si="1106"/>
        <v>0.0000422715317657649-0.000615592724521745i</v>
      </c>
      <c r="X2146" t="str">
        <f t="shared" si="1107"/>
        <v>0.0000441561524064284-0.000615326759467627i</v>
      </c>
      <c r="Y2146" t="str">
        <f t="shared" si="1108"/>
        <v>0.009+1.06562822809766i</v>
      </c>
      <c r="Z2146" t="str">
        <f t="shared" si="1109"/>
        <v>-0.00692845058789779-0.000556364920221904i</v>
      </c>
      <c r="AA2146" t="str">
        <f t="shared" si="1110"/>
        <v>0.0956771527148206-11.2666566440779i</v>
      </c>
      <c r="AB2146" t="str">
        <f t="shared" si="1111"/>
        <v>0.536363867094567-0.269497545163047i</v>
      </c>
      <c r="AC2146" t="str">
        <f t="shared" si="1112"/>
        <v>0.825291984540626-0.639523246826985i</v>
      </c>
      <c r="AD2146" t="str">
        <f t="shared" si="1113"/>
        <v>0.564176246693988+0.11063512261806i</v>
      </c>
      <c r="AE2146" t="str">
        <f t="shared" si="1114"/>
        <v>-0.00384731374691578-0.00108041785282823i</v>
      </c>
      <c r="AF2146" t="str">
        <f t="shared" si="1115"/>
        <v>-4.07898452136701-0.444693875970904i</v>
      </c>
      <c r="AG2146" t="str">
        <f t="shared" si="1116"/>
        <v>1.00470768951274-0.0229717771930987i</v>
      </c>
      <c r="AH2146" t="str">
        <f t="shared" si="1117"/>
        <v>0.0149943337108794+0.00643205095482689i</v>
      </c>
      <c r="AI2146">
        <f t="shared" si="1118"/>
        <v>-35.747897905786033</v>
      </c>
      <c r="AJ2146">
        <f t="shared" si="1119"/>
        <v>23.217659927849017</v>
      </c>
      <c r="AK2146"/>
      <c r="AL2146"/>
      <c r="AM2146"/>
      <c r="AN2146"/>
    </row>
    <row r="2147" spans="1:40" x14ac:dyDescent="0.35">
      <c r="A2147"/>
      <c r="B2147">
        <f t="shared" si="1120"/>
        <v>213000</v>
      </c>
      <c r="C2147" s="237" t="str">
        <f t="shared" si="1088"/>
        <v>-4.66239555215632E-07+0.00318228274278799i</v>
      </c>
      <c r="D2147" s="208" t="str">
        <f t="shared" si="1089"/>
        <v>-1.64874909421652+0.0243975010280413i</v>
      </c>
      <c r="E2147" t="str">
        <f t="shared" si="1090"/>
        <v>36500</v>
      </c>
      <c r="F2147" t="str">
        <f t="shared" si="1091"/>
        <v>0.21505376344086</v>
      </c>
      <c r="G2147" t="str">
        <f t="shared" si="1086"/>
        <v>0.21505376344086</v>
      </c>
      <c r="H2147" t="str">
        <f t="shared" si="1092"/>
        <v>2.43111407849603+0.467185989833349i</v>
      </c>
      <c r="I2147" t="str">
        <f t="shared" si="1093"/>
        <v>836.449044018282i</v>
      </c>
      <c r="J2147" t="str">
        <f t="shared" si="1087"/>
        <v>-946.042183584444+182.988284461791i</v>
      </c>
      <c r="K2147" t="str">
        <f t="shared" si="1094"/>
        <v>0.164850388804192-0.852269981369361i</v>
      </c>
      <c r="L2147" t="str">
        <f t="shared" si="1095"/>
        <v>0.0514434426573595-0.225700003638256i</v>
      </c>
      <c r="M2147" t="str">
        <f t="shared" si="1096"/>
        <v>0.216293831461552-1.07796998500762i</v>
      </c>
      <c r="N2147" t="str">
        <f t="shared" si="1097"/>
        <v>-2.65681182691241i</v>
      </c>
      <c r="O2147" t="str">
        <f t="shared" si="1098"/>
        <v>-0.884777108294341-0.466014451104581i</v>
      </c>
      <c r="P2147" t="str">
        <f t="shared" si="1099"/>
        <v>1.88477710829434+0.466014451104581i</v>
      </c>
      <c r="Q2147" t="str">
        <f t="shared" si="1100"/>
        <v>-1.88477710829434+2.19079737580783i</v>
      </c>
      <c r="R2147" t="str">
        <f t="shared" si="1101"/>
        <v>-0.3030948530736-0.599558353540131i</v>
      </c>
      <c r="S2147" t="str">
        <f t="shared" si="1102"/>
        <v>0.296655507766903i</v>
      </c>
      <c r="T2147" t="str">
        <f t="shared" si="1103"/>
        <v>0.177862287805336-0.0899147575400837i</v>
      </c>
      <c r="U2147" t="str">
        <f t="shared" si="1104"/>
        <v>0.0000500000000000001-0.000667148487139066i</v>
      </c>
      <c r="V2147" t="str">
        <f t="shared" si="1105"/>
        <v>0.00002-0.00747206305595754i</v>
      </c>
      <c r="W2147" t="str">
        <f t="shared" si="1106"/>
        <v>0.0000422715123762473-0.000612704872339368i</v>
      </c>
      <c r="X2147" t="str">
        <f t="shared" si="1107"/>
        <v>0.000044138408891274-0.000612440209378993i</v>
      </c>
      <c r="Y2147" t="str">
        <f t="shared" si="1108"/>
        <v>0.009+1.0706547763434i</v>
      </c>
      <c r="Z2147" t="str">
        <f t="shared" si="1109"/>
        <v>-0.00686354253132085-0.000553002171354978i</v>
      </c>
      <c r="AA2147" t="str">
        <f t="shared" si="1110"/>
        <v>0.0947797371922335-11.2137084615647i</v>
      </c>
      <c r="AB2147" t="str">
        <f t="shared" si="1111"/>
        <v>0.535038751347313-0.270478245813385i</v>
      </c>
      <c r="AC2147" t="str">
        <f t="shared" si="1112"/>
        <v>0.824158150924973-0.635258490882335i</v>
      </c>
      <c r="AD2147" t="str">
        <f t="shared" si="1113"/>
        <v>0.565927045616159+0.108027464187925i</v>
      </c>
      <c r="AE2147" t="str">
        <f t="shared" si="1114"/>
        <v>-0.00382452492494938-0.00105440998005881i</v>
      </c>
      <c r="AF2147" t="str">
        <f t="shared" si="1115"/>
        <v>-4.07986317271255-0.442788488805308i</v>
      </c>
      <c r="AG2147" t="str">
        <f t="shared" si="1116"/>
        <v>1.00457939739935-0.022935965549108i</v>
      </c>
      <c r="AH2147" t="str">
        <f t="shared" si="1117"/>
        <v>0.0149236204404134+0.00630870165085516i</v>
      </c>
      <c r="AI2147">
        <f t="shared" si="1118"/>
        <v>-35.808472599001909</v>
      </c>
      <c r="AJ2147">
        <f t="shared" si="1119"/>
        <v>22.915367784900447</v>
      </c>
      <c r="AK2147"/>
      <c r="AL2147"/>
      <c r="AM2147"/>
      <c r="AN2147"/>
    </row>
    <row r="2148" spans="1:40" x14ac:dyDescent="0.35">
      <c r="A2148"/>
      <c r="B2148">
        <f t="shared" si="1120"/>
        <v>214000</v>
      </c>
      <c r="C2148" s="237" t="str">
        <f t="shared" si="1088"/>
        <v>-4.61892357079477E-07+0.00316741226331544i</v>
      </c>
      <c r="D2148" s="208" t="str">
        <f t="shared" si="1089"/>
        <v>-1.648749060888+0.0242834940187517i</v>
      </c>
      <c r="E2148" t="str">
        <f t="shared" si="1090"/>
        <v>36500</v>
      </c>
      <c r="F2148" t="str">
        <f t="shared" si="1091"/>
        <v>0.21505376344086</v>
      </c>
      <c r="G2148" t="str">
        <f t="shared" si="1086"/>
        <v>0.21505376344086</v>
      </c>
      <c r="H2148" t="str">
        <f t="shared" si="1092"/>
        <v>2.43198114669646+0.465182003100425i</v>
      </c>
      <c r="I2148" t="str">
        <f t="shared" si="1093"/>
        <v>840.37603483527i</v>
      </c>
      <c r="J2148" t="str">
        <f t="shared" si="1087"/>
        <v>-954.95547266709+183.847384388842i</v>
      </c>
      <c r="K2148" t="str">
        <f t="shared" si="1094"/>
        <v>0.163365159604725-0.848564986258968i</v>
      </c>
      <c r="L2148" t="str">
        <f t="shared" si="1095"/>
        <v>0.0509872642556328-0.224748820871977i</v>
      </c>
      <c r="M2148" t="str">
        <f t="shared" si="1096"/>
        <v>0.214352423860358-1.07331380713094i</v>
      </c>
      <c r="N2148" t="str">
        <f t="shared" si="1097"/>
        <v>-2.66928512187444i</v>
      </c>
      <c r="O2148" t="str">
        <f t="shared" si="1098"/>
        <v>-0.890520865988852-0.454942399912852i</v>
      </c>
      <c r="P2148" t="str">
        <f t="shared" si="1099"/>
        <v>1.89052086598885+0.454942399912852i</v>
      </c>
      <c r="Q2148" t="str">
        <f t="shared" si="1100"/>
        <v>-1.89052086598885+2.21434272196159i</v>
      </c>
      <c r="R2148" t="str">
        <f t="shared" si="1101"/>
        <v>-0.302766880123717-0.595270889420831i</v>
      </c>
      <c r="S2148" t="str">
        <f t="shared" si="1102"/>
        <v>0.298048256629658i</v>
      </c>
      <c r="T2148" t="str">
        <f t="shared" si="1103"/>
        <v>0.177419450814265-0.0902391407860745i</v>
      </c>
      <c r="U2148" t="str">
        <f t="shared" si="1104"/>
        <v>0.0000500000000000001-0.000664030970844024i</v>
      </c>
      <c r="V2148" t="str">
        <f t="shared" si="1105"/>
        <v>0.00002-0.00743714687345306i</v>
      </c>
      <c r="W2148" t="str">
        <f t="shared" si="1106"/>
        <v>0.0000422714928955119-0.000609844019986453i</v>
      </c>
      <c r="X2148" t="str">
        <f t="shared" si="1107"/>
        <v>0.0000441209131700703-0.000609580646191414i</v>
      </c>
      <c r="Y2148" t="str">
        <f t="shared" si="1108"/>
        <v>0.009+1.07568132458915i</v>
      </c>
      <c r="Z2148" t="str">
        <f t="shared" si="1109"/>
        <v>-0.00679954283166888-0.000549681310939644i</v>
      </c>
      <c r="AA2148" t="str">
        <f t="shared" si="1110"/>
        <v>0.0938948941032665-11.1612558611356i</v>
      </c>
      <c r="AB2148" t="str">
        <f t="shared" si="1111"/>
        <v>0.533706625500532-0.271454043488286i</v>
      </c>
      <c r="AC2148" t="str">
        <f t="shared" si="1112"/>
        <v>0.823045935928871-0.631021522295392i</v>
      </c>
      <c r="AD2148" t="str">
        <f t="shared" si="1113"/>
        <v>0.567648302842154+0.10539418143371i</v>
      </c>
      <c r="AE2148" t="str">
        <f t="shared" si="1114"/>
        <v>-0.00380181573668349-0.00102865791412613i</v>
      </c>
      <c r="AF2148" t="str">
        <f t="shared" si="1115"/>
        <v>-4.08073020758446-0.440898509081673i</v>
      </c>
      <c r="AG2148" t="str">
        <f t="shared" si="1116"/>
        <v>1.00445126314319-0.0228992945373942i</v>
      </c>
      <c r="AH2148" t="str">
        <f t="shared" si="1117"/>
        <v>0.0148528706775024+0.0061864729548719i</v>
      </c>
      <c r="AI2148">
        <f t="shared" si="1118"/>
        <v>-35.86901139413024</v>
      </c>
      <c r="AJ2148">
        <f t="shared" si="1119"/>
        <v>22.612557226938996</v>
      </c>
      <c r="AK2148"/>
      <c r="AL2148"/>
      <c r="AM2148"/>
      <c r="AN2148"/>
    </row>
    <row r="2149" spans="1:40" x14ac:dyDescent="0.35">
      <c r="A2149"/>
      <c r="B2149">
        <f t="shared" si="1120"/>
        <v>215000</v>
      </c>
      <c r="C2149" s="237" t="str">
        <f t="shared" si="1088"/>
        <v>-4.57605676343677E-07+0.00315268011387572i</v>
      </c>
      <c r="D2149" s="208" t="str">
        <f t="shared" si="1089"/>
        <v>-1.64874902802344+0.0241705475397139i</v>
      </c>
      <c r="E2149" t="str">
        <f t="shared" si="1090"/>
        <v>36500</v>
      </c>
      <c r="F2149" t="str">
        <f t="shared" si="1091"/>
        <v>0.21505376344086</v>
      </c>
      <c r="G2149" t="str">
        <f t="shared" si="1086"/>
        <v>0.21505376344086</v>
      </c>
      <c r="H2149" t="str">
        <f t="shared" si="1092"/>
        <v>2.43283679884299+0.463194310660974i</v>
      </c>
      <c r="I2149" t="str">
        <f t="shared" si="1093"/>
        <v>844.303025652257i</v>
      </c>
      <c r="J2149" t="str">
        <f t="shared" si="1087"/>
        <v>-963.910510176352+184.706484315893i</v>
      </c>
      <c r="K2149" t="str">
        <f t="shared" si="1094"/>
        <v>0.161899682873372-0.844890781684557i</v>
      </c>
      <c r="L2149" t="str">
        <f t="shared" si="1095"/>
        <v>0.0505370245615519-0.223805145308924i</v>
      </c>
      <c r="M2149" t="str">
        <f t="shared" si="1096"/>
        <v>0.212436707434924-1.06869592699348i</v>
      </c>
      <c r="N2149" t="str">
        <f t="shared" si="1097"/>
        <v>-2.68175841683647i</v>
      </c>
      <c r="O2149" t="str">
        <f t="shared" si="1098"/>
        <v>-0.896126075494134-0.443799568295735i</v>
      </c>
      <c r="P2149" t="str">
        <f t="shared" si="1099"/>
        <v>1.89612607549413+0.443799568295735i</v>
      </c>
      <c r="Q2149" t="str">
        <f t="shared" si="1100"/>
        <v>-1.89612607549413+2.23795884854073i</v>
      </c>
      <c r="R2149" t="str">
        <f t="shared" si="1101"/>
        <v>-0.302436465870893-0.591015517214935i</v>
      </c>
      <c r="S2149" t="str">
        <f t="shared" si="1102"/>
        <v>0.299441005492414i</v>
      </c>
      <c r="T2149" t="str">
        <f t="shared" si="1103"/>
        <v>0.176974280736459-0.0905618794379524i</v>
      </c>
      <c r="U2149" t="str">
        <f t="shared" si="1104"/>
        <v>0.0000500000000000001-0.000660942454700564i</v>
      </c>
      <c r="V2149" t="str">
        <f t="shared" si="1105"/>
        <v>0.00002-0.0074025554926463i</v>
      </c>
      <c r="W2149" t="str">
        <f t="shared" si="1106"/>
        <v>0.0000422714733235591-0.00060700979072115i</v>
      </c>
      <c r="X2149" t="str">
        <f t="shared" si="1107"/>
        <v>0.0000441036606418146-0.000606747693357398i</v>
      </c>
      <c r="Y2149" t="str">
        <f t="shared" si="1108"/>
        <v>0.009+1.08070787283489i</v>
      </c>
      <c r="Z2149" t="str">
        <f t="shared" si="1109"/>
        <v>-0.0067364346157667-0.000546401560865491i</v>
      </c>
      <c r="AA2149" t="str">
        <f t="shared" si="1110"/>
        <v>0.0930223895967335-11.1092919140265i</v>
      </c>
      <c r="AB2149" t="str">
        <f t="shared" si="1111"/>
        <v>0.532367481348585-0.272424893956043i</v>
      </c>
      <c r="AC2149" t="str">
        <f t="shared" si="1112"/>
        <v>0.821955020300663-0.62681200647634i</v>
      </c>
      <c r="AD2149" t="str">
        <f t="shared" si="1113"/>
        <v>0.569339647013276+0.102735588285586i</v>
      </c>
      <c r="AE2149" t="str">
        <f t="shared" si="1114"/>
        <v>-0.00377918442047295-0.00100315964498884i</v>
      </c>
      <c r="AF2149" t="str">
        <f t="shared" si="1115"/>
        <v>-4.08158582686643-0.43902376312126i</v>
      </c>
      <c r="AG2149" t="str">
        <f t="shared" si="1116"/>
        <v>1.00432329712835-0.0228617611296688i</v>
      </c>
      <c r="AH2149" t="str">
        <f t="shared" si="1117"/>
        <v>0.0147820825887548+0.00606535605958441i</v>
      </c>
      <c r="AI2149">
        <f t="shared" si="1118"/>
        <v>-35.929517202201765</v>
      </c>
      <c r="AJ2149">
        <f t="shared" si="1119"/>
        <v>22.309230410418262</v>
      </c>
      <c r="AK2149"/>
      <c r="AL2149"/>
      <c r="AM2149"/>
      <c r="AN2149"/>
    </row>
    <row r="2150" spans="1:40" x14ac:dyDescent="0.35">
      <c r="A2150"/>
      <c r="B2150">
        <f t="shared" si="1120"/>
        <v>216000</v>
      </c>
      <c r="C2150" s="237" t="str">
        <f t="shared" si="1088"/>
        <v>-4.53378394913903E-07+0.0031380843732185i</v>
      </c>
      <c r="D2150" s="208" t="str">
        <f t="shared" si="1089"/>
        <v>-1.64874899561429+0.0240586468613418i</v>
      </c>
      <c r="E2150" t="str">
        <f t="shared" si="1090"/>
        <v>36500</v>
      </c>
      <c r="F2150" t="str">
        <f t="shared" si="1091"/>
        <v>0.21505376344086</v>
      </c>
      <c r="G2150" t="str">
        <f t="shared" si="1086"/>
        <v>0.21505376344086</v>
      </c>
      <c r="H2150" t="str">
        <f t="shared" si="1092"/>
        <v>2.43368123157115+0.461222726451652i</v>
      </c>
      <c r="I2150" t="str">
        <f t="shared" si="1093"/>
        <v>848.230016469244i</v>
      </c>
      <c r="J2150" t="str">
        <f t="shared" si="1087"/>
        <v>-972.907296112231+185.565584242944i</v>
      </c>
      <c r="K2150" t="str">
        <f t="shared" si="1094"/>
        <v>0.160453614007183-0.841247003812885i</v>
      </c>
      <c r="L2150" t="str">
        <f t="shared" si="1095"/>
        <v>0.0500926227512443-0.222868895343835i</v>
      </c>
      <c r="M2150" t="str">
        <f t="shared" si="1096"/>
        <v>0.210546236758427-1.06411589915672i</v>
      </c>
      <c r="N2150" t="str">
        <f t="shared" si="1097"/>
        <v>-2.6942317117985i</v>
      </c>
      <c r="O2150" t="str">
        <f t="shared" si="1098"/>
        <v>-0.901591864745695-0.432587689866898i</v>
      </c>
      <c r="P2150" t="str">
        <f t="shared" si="1099"/>
        <v>1.90159186474569+0.432587689866898i</v>
      </c>
      <c r="Q2150" t="str">
        <f t="shared" si="1100"/>
        <v>-1.90159186474569+2.2616440219316i</v>
      </c>
      <c r="R2150" t="str">
        <f t="shared" si="1101"/>
        <v>-0.302103594923339-0.586791782199037i</v>
      </c>
      <c r="S2150" t="str">
        <f t="shared" si="1102"/>
        <v>0.300833754355168i</v>
      </c>
      <c r="T2150" t="str">
        <f t="shared" si="1103"/>
        <v>0.176526774863696-0.0908829586649809i</v>
      </c>
      <c r="U2150" t="str">
        <f t="shared" si="1104"/>
        <v>0.0000499999999999999-0.000657882535928798i</v>
      </c>
      <c r="V2150" t="str">
        <f t="shared" si="1105"/>
        <v>0.00002-0.00736828440240257i</v>
      </c>
      <c r="W2150" t="str">
        <f t="shared" si="1106"/>
        <v>0.0000422714536603892-0.000604201814778304i</v>
      </c>
      <c r="X2150" t="str">
        <f t="shared" si="1107"/>
        <v>0.0000440866468117595-0.000603940981302227i</v>
      </c>
      <c r="Y2150" t="str">
        <f t="shared" si="1108"/>
        <v>0.009+1.08573442108063i</v>
      </c>
      <c r="Z2150" t="str">
        <f t="shared" si="1109"/>
        <v>-0.0066742014004697-0.000543162161891611i</v>
      </c>
      <c r="AA2150" t="str">
        <f t="shared" si="1110"/>
        <v>0.0921619952356087-11.0578098200976i</v>
      </c>
      <c r="AB2150" t="str">
        <f t="shared" si="1111"/>
        <v>0.531021310744697-0.273390752603386i</v>
      </c>
      <c r="AC2150" t="str">
        <f t="shared" si="1112"/>
        <v>0.820885092088139-0.62262961367967i</v>
      </c>
      <c r="AD2150" t="str">
        <f t="shared" si="1113"/>
        <v>0.571000709585762+0.10005200412142i</v>
      </c>
      <c r="AE2150" t="str">
        <f t="shared" si="1114"/>
        <v>-0.00375662927272632-0.000977913205887232i</v>
      </c>
      <c r="AF2150" t="str">
        <f t="shared" si="1115"/>
        <v>-4.08243022718544-0.43716407959031i</v>
      </c>
      <c r="AG2150" t="str">
        <f t="shared" si="1116"/>
        <v>1.0041955097661-0.022823362466315i</v>
      </c>
      <c r="AH2150" t="str">
        <f t="shared" si="1117"/>
        <v>0.0147112544533276+0.00594534236043773i</v>
      </c>
      <c r="AI2150">
        <f t="shared" si="1118"/>
        <v>-35.98999291727732</v>
      </c>
      <c r="AJ2150">
        <f t="shared" si="1119"/>
        <v>22.005389464193193</v>
      </c>
      <c r="AK2150"/>
      <c r="AL2150"/>
      <c r="AM2150"/>
      <c r="AN2150"/>
    </row>
    <row r="2151" spans="1:40" x14ac:dyDescent="0.35">
      <c r="A2151"/>
      <c r="B2151">
        <f t="shared" si="1120"/>
        <v>217000</v>
      </c>
      <c r="C2151" s="237" t="str">
        <f t="shared" si="1088"/>
        <v>-4.49209420398887E-07+0.00312362315550829i</v>
      </c>
      <c r="D2151" s="208" t="str">
        <f t="shared" si="1089"/>
        <v>-1.64874896365215+0.0239477775255636i</v>
      </c>
      <c r="E2151" t="str">
        <f t="shared" si="1090"/>
        <v>36500</v>
      </c>
      <c r="F2151" t="str">
        <f t="shared" si="1091"/>
        <v>0.21505376344086</v>
      </c>
      <c r="G2151" t="str">
        <f t="shared" si="1086"/>
        <v>0.21505376344086</v>
      </c>
      <c r="H2151" t="str">
        <f t="shared" si="1092"/>
        <v>2.43451463736535+0.459267066993149i</v>
      </c>
      <c r="I2151" t="str">
        <f t="shared" si="1093"/>
        <v>852.157007286231i</v>
      </c>
      <c r="J2151" t="str">
        <f t="shared" si="1087"/>
        <v>-981.945830474727+186.424684169994i</v>
      </c>
      <c r="K2151" t="str">
        <f t="shared" si="1094"/>
        <v>0.159026615793679-0.837633294154958i</v>
      </c>
      <c r="L2151" t="str">
        <f t="shared" si="1095"/>
        <v>0.049653960091249-0.221939990408011i</v>
      </c>
      <c r="M2151" t="str">
        <f t="shared" si="1096"/>
        <v>0.208680575884928-1.05957328456297i</v>
      </c>
      <c r="N2151" t="str">
        <f t="shared" si="1097"/>
        <v>-2.70670500676053i</v>
      </c>
      <c r="O2151" t="str">
        <f t="shared" si="1098"/>
        <v>-0.906917383370195-0.421308508982383i</v>
      </c>
      <c r="P2151" t="str">
        <f t="shared" si="1099"/>
        <v>1.9069173833702+0.421308508982383i</v>
      </c>
      <c r="Q2151" t="str">
        <f t="shared" si="1100"/>
        <v>-1.9069173833702+2.28539649777815i</v>
      </c>
      <c r="R2151" t="str">
        <f t="shared" si="1101"/>
        <v>-0.301768251748993-0.582599238099498i</v>
      </c>
      <c r="S2151" t="str">
        <f t="shared" si="1102"/>
        <v>0.302226503217925i</v>
      </c>
      <c r="T2151" t="str">
        <f t="shared" si="1103"/>
        <v>0.176076930508239-0.0912023635082846i</v>
      </c>
      <c r="U2151" t="str">
        <f t="shared" si="1104"/>
        <v>0.0000499999999999999-0.000654850819173367i</v>
      </c>
      <c r="V2151" t="str">
        <f t="shared" si="1105"/>
        <v>0.00002-0.00733432917474172i</v>
      </c>
      <c r="W2151" t="str">
        <f t="shared" si="1106"/>
        <v>0.0000422714339060029-0.000601419729208723i</v>
      </c>
      <c r="X2151" t="str">
        <f t="shared" si="1107"/>
        <v>0.0000440698672884821-0.000601160147263311i</v>
      </c>
      <c r="Y2151" t="str">
        <f t="shared" si="1108"/>
        <v>0.009+1.09076096932638i</v>
      </c>
      <c r="Z2151" t="str">
        <f t="shared" si="1109"/>
        <v>-0.00661282708189375-0.000539962373089111i</v>
      </c>
      <c r="AA2151" t="str">
        <f t="shared" si="1110"/>
        <v>0.0913134878472536-11.0068029048616i</v>
      </c>
      <c r="AB2151" t="str">
        <f t="shared" si="1111"/>
        <v>0.529668105603719-0.274351574431578i</v>
      </c>
      <c r="AC2151" t="str">
        <f t="shared" si="1112"/>
        <v>0.819835846459774-0.618474018930097i</v>
      </c>
      <c r="AD2151" t="str">
        <f t="shared" si="1113"/>
        <v>0.572631124911806+0.0973437537547401i</v>
      </c>
      <c r="AE2151" t="str">
        <f t="shared" si="1114"/>
        <v>-0.00373414864646927-0.000952916672194609i</v>
      </c>
      <c r="AF2151" t="str">
        <f t="shared" si="1115"/>
        <v>-4.0832636010175-0.435319289467585i</v>
      </c>
      <c r="AG2151" t="str">
        <f t="shared" si="1116"/>
        <v>1.00406791149385-0.022784095855733i</v>
      </c>
      <c r="AH2151" t="str">
        <f t="shared" si="1117"/>
        <v>0.0146403846608273+0.00582642345047718i</v>
      </c>
      <c r="AI2151">
        <f t="shared" si="1118"/>
        <v>-36.050441417016316</v>
      </c>
      <c r="AJ2151">
        <f t="shared" si="1119"/>
        <v>21.701036490802672</v>
      </c>
      <c r="AK2151"/>
      <c r="AL2151"/>
      <c r="AM2151"/>
      <c r="AN2151"/>
    </row>
    <row r="2152" spans="1:40" x14ac:dyDescent="0.35">
      <c r="A2152"/>
      <c r="B2152">
        <f t="shared" si="1120"/>
        <v>218000</v>
      </c>
      <c r="C2152" s="237" t="str">
        <f t="shared" si="1088"/>
        <v>-4.45097685404587E-07+0.00310929460951199i</v>
      </c>
      <c r="D2152" s="208" t="str">
        <f t="shared" si="1089"/>
        <v>-1.64874893212885+0.0238379253395919i</v>
      </c>
      <c r="E2152" t="str">
        <f t="shared" si="1090"/>
        <v>36500</v>
      </c>
      <c r="F2152" t="str">
        <f t="shared" si="1091"/>
        <v>0.21505376344086</v>
      </c>
      <c r="G2152" t="str">
        <f t="shared" si="1086"/>
        <v>0.21505376344086</v>
      </c>
      <c r="H2152" t="str">
        <f t="shared" si="1092"/>
        <v>2.43533720466207+0.45732715135183i</v>
      </c>
      <c r="I2152" t="str">
        <f t="shared" si="1093"/>
        <v>856.083998103219i</v>
      </c>
      <c r="J2152" t="str">
        <f t="shared" si="1087"/>
        <v>-991.026113263839+187.283784097045i</v>
      </c>
      <c r="K2152" t="str">
        <f t="shared" si="1094"/>
        <v>0.157618358223927-0.834049299477766i</v>
      </c>
      <c r="L2152" t="str">
        <f t="shared" si="1095"/>
        <v>0.0492209398877926-0.221018350956837i</v>
      </c>
      <c r="M2152" t="str">
        <f t="shared" si="1096"/>
        <v>0.20683929811172-1.0550676504346i</v>
      </c>
      <c r="N2152" t="str">
        <f t="shared" si="1097"/>
        <v>-2.71917830172256i</v>
      </c>
      <c r="O2152" t="str">
        <f t="shared" si="1098"/>
        <v>-0.912101802817747-0.40996378046922i</v>
      </c>
      <c r="P2152" t="str">
        <f t="shared" si="1099"/>
        <v>1.91210180281775+0.40996378046922i</v>
      </c>
      <c r="Q2152" t="str">
        <f t="shared" si="1100"/>
        <v>-1.91210180281775+2.30921452125334i</v>
      </c>
      <c r="R2152" t="str">
        <f t="shared" si="1101"/>
        <v>-0.301430420674398-0.578437446901703i</v>
      </c>
      <c r="S2152" t="str">
        <f t="shared" si="1102"/>
        <v>0.303619252080679i</v>
      </c>
      <c r="T2152" t="str">
        <f t="shared" si="1103"/>
        <v>0.175624745003753-0.0915200788795252i</v>
      </c>
      <c r="U2152" t="str">
        <f t="shared" si="1104"/>
        <v>0.0000499999999999999-0.000651846916333122i</v>
      </c>
      <c r="V2152" t="str">
        <f t="shared" si="1105"/>
        <v>0.00002-0.00730068546293098i</v>
      </c>
      <c r="W2152" t="str">
        <f t="shared" si="1106"/>
        <v>0.0000422714140604004-0.000598663177722817i</v>
      </c>
      <c r="X2152" t="str">
        <f t="shared" si="1107"/>
        <v>0.0000440533177810471-0.000598404835133948i</v>
      </c>
      <c r="Y2152" t="str">
        <f t="shared" si="1108"/>
        <v>0.009+1.09578751757212i</v>
      </c>
      <c r="Z2152" t="str">
        <f t="shared" si="1109"/>
        <v>-0.00655229592498986-0.000536801471302826i</v>
      </c>
      <c r="AA2152" t="str">
        <f t="shared" si="1110"/>
        <v>0.0904766493784423-10.9562646165938i</v>
      </c>
      <c r="AB2152" t="str">
        <f t="shared" si="1111"/>
        <v>0.528307857904879-0.275307314052438i</v>
      </c>
      <c r="AC2152" t="str">
        <f t="shared" si="1112"/>
        <v>0.818806985531185-0.614344901949466i</v>
      </c>
      <c r="AD2152" t="str">
        <f t="shared" si="1113"/>
        <v>0.574230530320894+0.0946111674214476i</v>
      </c>
      <c r="AE2152" t="str">
        <f t="shared" si="1114"/>
        <v>-0.00371174094995286-0.000928168160297346i</v>
      </c>
      <c r="AF2152" t="str">
        <f t="shared" si="1115"/>
        <v>-4.08408613679092-0.433489226012238i</v>
      </c>
      <c r="AG2152" t="str">
        <f t="shared" si="1116"/>
        <v>1.00394051277392-0.0227439587737163i</v>
      </c>
      <c r="AH2152" t="str">
        <f t="shared" si="1117"/>
        <v>0.0145694717092823+0.0057085911153338i</v>
      </c>
      <c r="AI2152">
        <f t="shared" si="1118"/>
        <v>-36.110865563233546</v>
      </c>
      <c r="AJ2152">
        <f t="shared" si="1119"/>
        <v>21.396173567713582</v>
      </c>
      <c r="AK2152"/>
      <c r="AL2152"/>
      <c r="AM2152"/>
      <c r="AN2152"/>
    </row>
    <row r="2153" spans="1:40" x14ac:dyDescent="0.35">
      <c r="A2153"/>
      <c r="B2153">
        <f t="shared" si="1120"/>
        <v>219000</v>
      </c>
      <c r="C2153" s="237" t="str">
        <f t="shared" si="1088"/>
        <v>-4.41042146850919E-07+0.00309509691780901i</v>
      </c>
      <c r="D2153" s="208" t="str">
        <f t="shared" si="1089"/>
        <v>-1.64874890103639+0.0237290763698691i</v>
      </c>
      <c r="E2153" t="str">
        <f t="shared" si="1090"/>
        <v>36500</v>
      </c>
      <c r="F2153" t="str">
        <f t="shared" si="1091"/>
        <v>0.21505376344086</v>
      </c>
      <c r="G2153" t="str">
        <f t="shared" si="1086"/>
        <v>0.21505376344086</v>
      </c>
      <c r="H2153" t="str">
        <f t="shared" si="1092"/>
        <v>2.4361491179498+0.455402801101805i</v>
      </c>
      <c r="I2153" t="str">
        <f t="shared" si="1093"/>
        <v>860.010988920206i</v>
      </c>
      <c r="J2153" t="str">
        <f t="shared" si="1087"/>
        <v>-1000.14814447957+188.142884024095i</v>
      </c>
      <c r="K2153" t="str">
        <f t="shared" si="1094"/>
        <v>0.156228518311022-0.830494671717432i</v>
      </c>
      <c r="L2153" t="str">
        <f t="shared" si="1095"/>
        <v>0.048793467437462-0.22010389845734i</v>
      </c>
      <c r="M2153" t="str">
        <f t="shared" si="1096"/>
        <v>0.205021985748484-1.05059857017477i</v>
      </c>
      <c r="N2153" t="str">
        <f t="shared" si="1097"/>
        <v>-2.73165159668459i</v>
      </c>
      <c r="O2153" t="str">
        <f t="shared" si="1098"/>
        <v>-0.917144316490827-0.398555269352413i</v>
      </c>
      <c r="P2153" t="str">
        <f t="shared" si="1099"/>
        <v>1.91714431649083+0.398555269352413i</v>
      </c>
      <c r="Q2153" t="str">
        <f t="shared" si="1100"/>
        <v>-1.91714431649083+2.33309632733218i</v>
      </c>
      <c r="R2153" t="str">
        <f t="shared" si="1101"/>
        <v>-0.301090085883605-0.574305978664621i</v>
      </c>
      <c r="S2153" t="str">
        <f t="shared" si="1102"/>
        <v>0.305012000943434i</v>
      </c>
      <c r="T2153" t="str">
        <f t="shared" si="1103"/>
        <v>0.175170215706273-0.0918360895595887i</v>
      </c>
      <c r="U2153" t="str">
        <f t="shared" si="1104"/>
        <v>0.0000499999999999999-0.000648870446395528i</v>
      </c>
      <c r="V2153" t="str">
        <f t="shared" si="1105"/>
        <v>0.00002-0.00726734899962992i</v>
      </c>
      <c r="W2153" t="str">
        <f t="shared" si="1106"/>
        <v>0.000042271394123582-0.000595931810538574i</v>
      </c>
      <c r="X2153" t="str">
        <f t="shared" si="1107"/>
        <v>0.0000440369940962592-0.000595674695311387i</v>
      </c>
      <c r="Y2153" t="str">
        <f t="shared" si="1108"/>
        <v>0.009+1.10081406581786i</v>
      </c>
      <c r="Z2153" t="str">
        <f t="shared" si="1109"/>
        <v>-0.00649259255345178-0.000533678750631536i</v>
      </c>
      <c r="AA2153" t="str">
        <f t="shared" si="1110"/>
        <v>0.0896512667550204-10.9061885235205i</v>
      </c>
      <c r="AB2153" t="str">
        <f t="shared" si="1111"/>
        <v>0.526940559694701-0.276257925684391i</v>
      </c>
      <c r="AC2153" t="str">
        <f t="shared" si="1112"/>
        <v>0.817798218196556-0.610241947084917i</v>
      </c>
      <c r="AD2153" t="str">
        <f t="shared" si="1113"/>
        <v>0.57579856620154+0.0918545807654055i</v>
      </c>
      <c r="AE2153" t="str">
        <f t="shared" si="1114"/>
        <v>-0.00368940464530568-0.000903665826503778i</v>
      </c>
      <c r="AF2153" t="str">
        <f t="shared" si="1115"/>
        <v>-4.08489801898619-0.431673724731936i</v>
      </c>
      <c r="AG2153" t="str">
        <f t="shared" si="1116"/>
        <v>1.00381332409246-0.022702948862859i</v>
      </c>
      <c r="AH2153" t="str">
        <f t="shared" si="1117"/>
        <v>0.0144985142031774+0.00559183732833014i</v>
      </c>
      <c r="AI2153">
        <f t="shared" si="1118"/>
        <v>-36.171268202447635</v>
      </c>
      <c r="AJ2153">
        <f t="shared" si="1119"/>
        <v>21.090802748541229</v>
      </c>
      <c r="AK2153"/>
      <c r="AL2153"/>
      <c r="AM2153"/>
      <c r="AN2153"/>
    </row>
    <row r="2154" spans="1:40" x14ac:dyDescent="0.35">
      <c r="A2154"/>
      <c r="B2154">
        <f t="shared" si="1120"/>
        <v>220000</v>
      </c>
      <c r="C2154" s="237" t="str">
        <f t="shared" si="1088"/>
        <v>-4.37041785310183E-07+0.00308102829602278i</v>
      </c>
      <c r="D2154" s="208" t="str">
        <f t="shared" si="1089"/>
        <v>-1.64874887036695+0.0236212169361747i</v>
      </c>
      <c r="E2154" t="str">
        <f t="shared" si="1090"/>
        <v>36500</v>
      </c>
      <c r="F2154" t="str">
        <f t="shared" si="1091"/>
        <v>0.21505376344086</v>
      </c>
      <c r="G2154" t="str">
        <f t="shared" si="1086"/>
        <v>0.21505376344086</v>
      </c>
      <c r="H2154" t="str">
        <f t="shared" si="1092"/>
        <v>2.43695055786634+0.453493840287487i</v>
      </c>
      <c r="I2154" t="str">
        <f t="shared" si="1093"/>
        <v>863.937979737193i</v>
      </c>
      <c r="J2154" t="str">
        <f t="shared" si="1087"/>
        <v>-1009.31192412191+189.001983951147i</v>
      </c>
      <c r="K2154" t="str">
        <f t="shared" si="1094"/>
        <v>0.154856779913838-0.826969067893798i</v>
      </c>
      <c r="L2154" t="str">
        <f t="shared" si="1095"/>
        <v>0.0483714499792314-0.219196555375777i</v>
      </c>
      <c r="M2154" t="str">
        <f t="shared" si="1096"/>
        <v>0.203228229893069-1.04616562326958i</v>
      </c>
      <c r="N2154" t="str">
        <f t="shared" si="1097"/>
        <v>-2.74412489164662i</v>
      </c>
      <c r="O2154" t="str">
        <f t="shared" si="1098"/>
        <v>-0.92204413986976-0.387084750580327i</v>
      </c>
      <c r="P2154" t="str">
        <f t="shared" si="1099"/>
        <v>1.92204413986976+0.387084750580327i</v>
      </c>
      <c r="Q2154" t="str">
        <f t="shared" si="1100"/>
        <v>-1.92204413986976+2.35704014106629i</v>
      </c>
      <c r="R2154" t="str">
        <f t="shared" si="1101"/>
        <v>-0.300747231417043-0.570204411340477i</v>
      </c>
      <c r="S2154" t="str">
        <f t="shared" si="1102"/>
        <v>0.30640474980619i</v>
      </c>
      <c r="T2154" t="str">
        <f t="shared" si="1103"/>
        <v>0.174713339995165-0.0921503801972434i</v>
      </c>
      <c r="U2154" t="str">
        <f t="shared" si="1104"/>
        <v>0.00005-0.000645921035275549i</v>
      </c>
      <c r="V2154" t="str">
        <f t="shared" si="1105"/>
        <v>0.00002-0.00723431559508615i</v>
      </c>
      <c r="W2154" t="str">
        <f t="shared" si="1106"/>
        <v>0.0000422713740955484-0.000593225284233656i</v>
      </c>
      <c r="X2154" t="str">
        <f t="shared" si="1107"/>
        <v>0.0000440208921360055-0.000592969384548998i</v>
      </c>
      <c r="Y2154" t="str">
        <f t="shared" si="1108"/>
        <v>0.009+1.10584061406361i</v>
      </c>
      <c r="Z2154" t="str">
        <f t="shared" si="1109"/>
        <v>-0.00643370193994422-0.000530593521926017i</v>
      </c>
      <c r="AA2154" t="str">
        <f t="shared" si="1110"/>
        <v>0.0888371317460439-10.8565683110854i</v>
      </c>
      <c r="AB2154" t="str">
        <f t="shared" si="1111"/>
        <v>0.52556620308989-0.277203363148431i</v>
      </c>
      <c r="AC2154" t="str">
        <f t="shared" si="1112"/>
        <v>0.816809259964977-0.606164843238023i</v>
      </c>
      <c r="AD2154" t="str">
        <f t="shared" si="1113"/>
        <v>0.577334876083262+0.0890743348227257i</v>
      </c>
      <c r="AE2154" t="str">
        <f t="shared" si="1114"/>
        <v>-0.00366713824722752-0.000879407865979947i</v>
      </c>
      <c r="AF2154" t="str">
        <f t="shared" si="1115"/>
        <v>-4.08569942823329-0.429872623351312i</v>
      </c>
      <c r="AG2154" t="str">
        <f t="shared" si="1116"/>
        <v>1.00368635595828-0.0226610639319907i</v>
      </c>
      <c r="AH2154" t="str">
        <f t="shared" si="1117"/>
        <v>0.0144275108515513+0.00547615424570015i</v>
      </c>
      <c r="AI2154">
        <f t="shared" si="1118"/>
        <v>-36.231652166420126</v>
      </c>
      <c r="AJ2154">
        <f t="shared" si="1119"/>
        <v>20.784926064234252</v>
      </c>
      <c r="AK2154"/>
      <c r="AL2154"/>
      <c r="AM2154"/>
      <c r="AN2154"/>
    </row>
    <row r="2155" spans="1:40" x14ac:dyDescent="0.35">
      <c r="A2155"/>
      <c r="B2155">
        <f t="shared" si="1120"/>
        <v>221000</v>
      </c>
      <c r="C2155" s="237" t="str">
        <f t="shared" si="1088"/>
        <v>-4.33095604366332E-07+0.00306708699207313i</v>
      </c>
      <c r="D2155" s="208" t="str">
        <f t="shared" si="1089"/>
        <v>-1.64874884011289+0.023514333605894i</v>
      </c>
      <c r="E2155" t="str">
        <f t="shared" si="1090"/>
        <v>36500</v>
      </c>
      <c r="F2155" t="str">
        <f t="shared" si="1091"/>
        <v>0.21505376344086</v>
      </c>
      <c r="G2155" t="str">
        <f t="shared" si="1086"/>
        <v>0.21505376344086</v>
      </c>
      <c r="H2155" t="str">
        <f t="shared" si="1092"/>
        <v>2.43774170129332+0.451600095386597i</v>
      </c>
      <c r="I2155" t="str">
        <f t="shared" si="1093"/>
        <v>867.86497055418i</v>
      </c>
      <c r="J2155" t="str">
        <f t="shared" si="1087"/>
        <v>-1018.51745219088+189.861083878197i</v>
      </c>
      <c r="K2155" t="str">
        <f t="shared" si="1094"/>
        <v>0.153502833565796-0.823472150026369i</v>
      </c>
      <c r="L2155" t="str">
        <f t="shared" si="1095"/>
        <v>0.0479547966478021-0.218296245165284i</v>
      </c>
      <c r="M2155" t="str">
        <f t="shared" si="1096"/>
        <v>0.201457630213598-1.04176839519165i</v>
      </c>
      <c r="N2155" t="str">
        <f t="shared" si="1097"/>
        <v>-2.75659818660865i</v>
      </c>
      <c r="O2155" t="str">
        <f t="shared" si="1098"/>
        <v>-0.926800510634784-0.375554008748548i</v>
      </c>
      <c r="P2155" t="str">
        <f t="shared" si="1099"/>
        <v>1.92680051063478+0.375554008748548i</v>
      </c>
      <c r="Q2155" t="str">
        <f t="shared" si="1100"/>
        <v>-1.92680051063478+2.3810441778601i</v>
      </c>
      <c r="R2155" t="str">
        <f t="shared" si="1101"/>
        <v>-0.30040184117039-0.566132330599389i</v>
      </c>
      <c r="S2155" t="str">
        <f t="shared" si="1102"/>
        <v>0.307797498668945i</v>
      </c>
      <c r="T2155" t="str">
        <f t="shared" si="1103"/>
        <v>0.174254115274112-0.0924629353077917i</v>
      </c>
      <c r="U2155" t="str">
        <f t="shared" si="1104"/>
        <v>0.0000500000000000001-0.000642998315658918i</v>
      </c>
      <c r="V2155" t="str">
        <f t="shared" si="1105"/>
        <v>0.00002-0.00720158113537987i</v>
      </c>
      <c r="W2155" t="str">
        <f t="shared" si="1106"/>
        <v>0.0000422713539762996-0.000590543261601511i</v>
      </c>
      <c r="X2155" t="str">
        <f t="shared" si="1107"/>
        <v>0.0000440050078946774-0.000590288565812498i</v>
      </c>
      <c r="Y2155" t="str">
        <f t="shared" si="1108"/>
        <v>0.009+1.11086716230935i</v>
      </c>
      <c r="Z2155" t="str">
        <f t="shared" si="1109"/>
        <v>-0.00637560939664091-0.000527545112304144i</v>
      </c>
      <c r="AA2155" t="str">
        <f t="shared" si="1110"/>
        <v>0.0880340408322266-10.8073977792908i</v>
      </c>
      <c r="AB2155" t="str">
        <f t="shared" si="1111"/>
        <v>0.5241847802803-0.278143579864062i</v>
      </c>
      <c r="AC2155" t="str">
        <f t="shared" si="1112"/>
        <v>0.81583983280146-0.602113283795036i</v>
      </c>
      <c r="AD2155" t="str">
        <f t="shared" si="1113"/>
        <v>0.578839106718889+0.0862707760048313i</v>
      </c>
      <c r="AE2155" t="str">
        <f t="shared" si="1114"/>
        <v>-0.00364494032172415-0.000855392511711954i</v>
      </c>
      <c r="AF2155" t="str">
        <f t="shared" si="1115"/>
        <v>-4.08649054140621-0.428085761780703i</v>
      </c>
      <c r="AG2155" t="str">
        <f t="shared" si="1116"/>
        <v>1.00355961890162-0.0226183019556407i</v>
      </c>
      <c r="AH2155" t="str">
        <f t="shared" si="1117"/>
        <v>0.0143564604661578+0.00536153420192201i</v>
      </c>
      <c r="AI2155">
        <f t="shared" si="1118"/>
        <v>-36.292020272683303</v>
      </c>
      <c r="AJ2155">
        <f t="shared" si="1119"/>
        <v>20.478545524229261</v>
      </c>
      <c r="AK2155"/>
      <c r="AL2155"/>
      <c r="AM2155"/>
      <c r="AN2155"/>
    </row>
    <row r="2156" spans="1:40" x14ac:dyDescent="0.35">
      <c r="A2156"/>
      <c r="B2156">
        <f t="shared" si="1120"/>
        <v>222000</v>
      </c>
      <c r="C2156" s="237" t="str">
        <f t="shared" si="1088"/>
        <v>-4.29202629994462E-07+0.00305327128544886i</v>
      </c>
      <c r="D2156" s="208" t="str">
        <f t="shared" si="1089"/>
        <v>-1.64874881026676+0.0234084131884413i</v>
      </c>
      <c r="E2156" t="str">
        <f t="shared" si="1090"/>
        <v>36500</v>
      </c>
      <c r="F2156" t="str">
        <f t="shared" si="1091"/>
        <v>0.21505376344086</v>
      </c>
      <c r="G2156" t="str">
        <f t="shared" si="1086"/>
        <v>0.21505376344086</v>
      </c>
      <c r="H2156" t="str">
        <f t="shared" si="1092"/>
        <v>2.43852272144808+0.449721395273674i</v>
      </c>
      <c r="I2156" t="str">
        <f t="shared" si="1093"/>
        <v>871.791961371168i</v>
      </c>
      <c r="J2156" t="str">
        <f t="shared" si="1087"/>
        <v>-1027.76472868645+190.720183805248i</v>
      </c>
      <c r="K2156" t="str">
        <f t="shared" si="1094"/>
        <v>0.15216637630862-0.820003585051732i</v>
      </c>
      <c r="L2156" t="str">
        <f t="shared" si="1095"/>
        <v>0.0475434184282166-0.217402892253573i</v>
      </c>
      <c r="M2156" t="str">
        <f t="shared" si="1096"/>
        <v>0.199709794736837-1.0374064773053i</v>
      </c>
      <c r="N2156" t="str">
        <f t="shared" si="1097"/>
        <v>-2.76907148157068i</v>
      </c>
      <c r="O2156" t="str">
        <f t="shared" si="1098"/>
        <v>-0.931412688784644-0.363964837822228i</v>
      </c>
      <c r="P2156" t="str">
        <f t="shared" si="1099"/>
        <v>1.93141268878464+0.363964837822228i</v>
      </c>
      <c r="Q2156" t="str">
        <f t="shared" si="1100"/>
        <v>-1.93141268878464+2.40510664374845i</v>
      </c>
      <c r="R2156" t="str">
        <f t="shared" si="1101"/>
        <v>-0.300053898893449-0.562089329658815i</v>
      </c>
      <c r="S2156" t="str">
        <f t="shared" si="1102"/>
        <v>0.309190247531701i</v>
      </c>
      <c r="T2156" t="str">
        <f t="shared" si="1103"/>
        <v>0.173792538972137-0.0927737392717175i</v>
      </c>
      <c r="U2156" t="str">
        <f t="shared" si="1104"/>
        <v>0.0000500000000000001-0.000640101926849644i</v>
      </c>
      <c r="V2156" t="str">
        <f t="shared" si="1105"/>
        <v>0.00002-0.007169141580716i</v>
      </c>
      <c r="W2156" t="str">
        <f t="shared" si="1106"/>
        <v>0.0000422713337658363-0.000587885411511383i</v>
      </c>
      <c r="X2156" t="str">
        <f t="shared" si="1107"/>
        <v>0.000043989337456678-0.000587631908140018i</v>
      </c>
      <c r="Y2156" t="str">
        <f t="shared" si="1108"/>
        <v>0.009+1.11589371055509i</v>
      </c>
      <c r="Z2156" t="str">
        <f t="shared" si="1109"/>
        <v>-0.00631830056605973-0.000524532864682444i</v>
      </c>
      <c r="AA2156" t="str">
        <f t="shared" si="1110"/>
        <v>0.0872417950785282-10.7586708401092i</v>
      </c>
      <c r="AB2156" t="str">
        <f t="shared" si="1111"/>
        <v>0.522796283532015-0.279078528845235i</v>
      </c>
      <c r="AC2156" t="str">
        <f t="shared" si="1112"/>
        <v>0.814889664972479-0.598086966558391i</v>
      </c>
      <c r="AD2156" t="str">
        <f t="shared" si="1113"/>
        <v>0.580310908167141+0.0834442560803512i</v>
      </c>
      <c r="AE2156" t="str">
        <f t="shared" si="1114"/>
        <v>-0.00362280948487995-0.000831618033494293i</v>
      </c>
      <c r="AF2156" t="str">
        <f t="shared" si="1115"/>
        <v>-4.08727153171484-0.426312982085233i</v>
      </c>
      <c r="AG2156" t="str">
        <f t="shared" si="1116"/>
        <v>1.00343312347299-0.0225746610735245i</v>
      </c>
      <c r="AH2156" t="str">
        <f t="shared" si="1117"/>
        <v>0.0142853619596795+0.0052479697051598i</v>
      </c>
      <c r="AI2156">
        <f t="shared" si="1118"/>
        <v>-36.352375325061686</v>
      </c>
      <c r="AJ2156">
        <f t="shared" si="1119"/>
        <v>20.171663117586338</v>
      </c>
      <c r="AK2156"/>
      <c r="AL2156"/>
      <c r="AM2156"/>
      <c r="AN2156"/>
    </row>
    <row r="2157" spans="1:40" x14ac:dyDescent="0.35">
      <c r="A2157"/>
      <c r="B2157">
        <f t="shared" si="1120"/>
        <v>223000</v>
      </c>
      <c r="C2157" s="237" t="str">
        <f t="shared" si="1088"/>
        <v>-4.25361909959732E-07+0.00303957948650002i</v>
      </c>
      <c r="D2157" s="208" t="str">
        <f t="shared" si="1089"/>
        <v>-1.64874878082124+0.0233034427298335i</v>
      </c>
      <c r="E2157" t="str">
        <f t="shared" si="1090"/>
        <v>36500</v>
      </c>
      <c r="F2157" t="str">
        <f t="shared" si="1091"/>
        <v>0.21505376344086</v>
      </c>
      <c r="G2157" t="str">
        <f t="shared" si="1086"/>
        <v>0.21505376344086</v>
      </c>
      <c r="H2157" t="str">
        <f t="shared" si="1092"/>
        <v>2.4392937879729+0.447857571184013i</v>
      </c>
      <c r="I2157" t="str">
        <f t="shared" si="1093"/>
        <v>875.718952188155i</v>
      </c>
      <c r="J2157" t="str">
        <f t="shared" si="1087"/>
        <v>-1037.05375360865+191.579283732298i</v>
      </c>
      <c r="K2157" t="str">
        <f t="shared" si="1094"/>
        <v>0.150847111530739-0.816563044742203i</v>
      </c>
      <c r="L2157" t="str">
        <f t="shared" si="1095"/>
        <v>0.0471372281117054-0.216516422030689i</v>
      </c>
      <c r="M2157" t="str">
        <f t="shared" si="1096"/>
        <v>0.197984339642444-1.03307946677289i</v>
      </c>
      <c r="N2157" t="str">
        <f t="shared" si="1097"/>
        <v>-2.78154477653271i</v>
      </c>
      <c r="O2157" t="str">
        <f t="shared" si="1098"/>
        <v>-0.935879956751729-0.35231904085698i</v>
      </c>
      <c r="P2157" t="str">
        <f t="shared" si="1099"/>
        <v>1.93587995675173+0.35231904085698i</v>
      </c>
      <c r="Q2157" t="str">
        <f t="shared" si="1100"/>
        <v>-1.93587995675173+2.42922573567573i</v>
      </c>
      <c r="R2157" t="str">
        <f t="shared" si="1101"/>
        <v>-0.299703388188996-0.558075009117653i</v>
      </c>
      <c r="S2157" t="str">
        <f t="shared" si="1102"/>
        <v>0.310582996394456i</v>
      </c>
      <c r="T2157" t="str">
        <f t="shared" si="1103"/>
        <v>0.173328608544624-0.0930827763333092i</v>
      </c>
      <c r="U2157" t="str">
        <f t="shared" si="1104"/>
        <v>0.0000500000000000001-0.000637231514621619i</v>
      </c>
      <c r="V2157" t="str">
        <f t="shared" si="1105"/>
        <v>0.00002-0.00713699296376211i</v>
      </c>
      <c r="W2157" t="str">
        <f t="shared" si="1106"/>
        <v>0.0000422713134641586-0.000585251408772079i</v>
      </c>
      <c r="X2157" t="str">
        <f t="shared" si="1107"/>
        <v>0.0000439738769940054-0.000584999086505971i</v>
      </c>
      <c r="Y2157" t="str">
        <f t="shared" si="1108"/>
        <v>0.009+1.12092025880084i</v>
      </c>
      <c r="Z2157" t="str">
        <f t="shared" si="1109"/>
        <v>-0.00626176141218577-0.000521556137323424i</v>
      </c>
      <c r="AA2157" t="str">
        <f t="shared" si="1110"/>
        <v>0.0864602000107511-10.7103815149666i</v>
      </c>
      <c r="AB2157" t="str">
        <f t="shared" si="1111"/>
        <v>0.521400705190415-0.2800081626962i</v>
      </c>
      <c r="AC2157" t="str">
        <f t="shared" si="1112"/>
        <v>0.813958490895982-0.594085593679024i</v>
      </c>
      <c r="AD2157" t="str">
        <f t="shared" si="1113"/>
        <v>0.581749933875467+0.0805951321556064i</v>
      </c>
      <c r="AE2157" t="str">
        <f t="shared" si="1114"/>
        <v>-0.00360074440166886-0.000808082736942233i</v>
      </c>
      <c r="AF2157" t="str">
        <f t="shared" si="1115"/>
        <v>-4.08804256879414-0.42455412845418i</v>
      </c>
      <c r="AG2157" t="str">
        <f t="shared" si="1116"/>
        <v>1.00330688024197-0.0225301395900577i</v>
      </c>
      <c r="AH2157" t="str">
        <f t="shared" si="1117"/>
        <v>0.0142142143439994+0.00513545343280712i</v>
      </c>
      <c r="AI2157">
        <f t="shared" si="1118"/>
        <v>-36.412720114184133</v>
      </c>
      <c r="AJ2157">
        <f t="shared" si="1119"/>
        <v>19.864280814083699</v>
      </c>
      <c r="AK2157"/>
      <c r="AL2157"/>
      <c r="AM2157"/>
      <c r="AN2157"/>
    </row>
    <row r="2158" spans="1:40" x14ac:dyDescent="0.35">
      <c r="A2158"/>
      <c r="B2158">
        <f t="shared" si="1120"/>
        <v>224000</v>
      </c>
      <c r="C2158" s="237" t="str">
        <f t="shared" si="1088"/>
        <v>-4.21572513234972E-07+0.00302600993574893i</v>
      </c>
      <c r="D2158" s="208" t="str">
        <f t="shared" si="1089"/>
        <v>-1.64874875176919+0.0231994095074085i</v>
      </c>
      <c r="E2158" t="str">
        <f t="shared" si="1090"/>
        <v>36500</v>
      </c>
      <c r="F2158" t="str">
        <f t="shared" si="1091"/>
        <v>0.21505376344086</v>
      </c>
      <c r="G2158" t="str">
        <f t="shared" si="1086"/>
        <v>0.21505376344086</v>
      </c>
      <c r="H2158" t="str">
        <f t="shared" si="1092"/>
        <v>2.44005506702189+0.446008456678125i</v>
      </c>
      <c r="I2158" t="str">
        <f t="shared" si="1093"/>
        <v>879.645943005142i</v>
      </c>
      <c r="J2158" t="str">
        <f t="shared" si="1087"/>
        <v>-1046.38452695746+192.438383659348i</v>
      </c>
      <c r="K2158" t="str">
        <f t="shared" si="1094"/>
        <v>0.149544748810392-0.813150205626003i</v>
      </c>
      <c r="L2158" t="str">
        <f t="shared" si="1095"/>
        <v>0.046736140252733-0.215636760836846i</v>
      </c>
      <c r="M2158" t="str">
        <f t="shared" si="1096"/>
        <v>0.196280889063125-1.02878696646285i</v>
      </c>
      <c r="N2158" t="str">
        <f t="shared" si="1097"/>
        <v>-2.79401807149474i</v>
      </c>
      <c r="O2158" t="str">
        <f t="shared" si="1098"/>
        <v>-0.940201619513708-0.340618429718359i</v>
      </c>
      <c r="P2158" t="str">
        <f t="shared" si="1099"/>
        <v>1.94020161951371+0.340618429718359i</v>
      </c>
      <c r="Q2158" t="str">
        <f t="shared" si="1100"/>
        <v>-1.94020161951371+2.45339964177638i</v>
      </c>
      <c r="R2158" t="str">
        <f t="shared" si="1101"/>
        <v>-0.299350292511637-0.554088976794851i</v>
      </c>
      <c r="S2158" t="str">
        <f t="shared" si="1102"/>
        <v>0.311975745257212i</v>
      </c>
      <c r="T2158" t="str">
        <f t="shared" si="1103"/>
        <v>0.17286232147438-0.0933900305992824i</v>
      </c>
      <c r="U2158" t="str">
        <f t="shared" si="1104"/>
        <v>0.0000500000000000001-0.000634386731074202i</v>
      </c>
      <c r="V2158" t="str">
        <f t="shared" si="1105"/>
        <v>0.00002-0.00710513138803103i</v>
      </c>
      <c r="W2158" t="str">
        <f t="shared" si="1106"/>
        <v>0.000042271293071267-0.000582640933999393i</v>
      </c>
      <c r="X2158" t="str">
        <f t="shared" si="1107"/>
        <v>0.0000439586227639114-0.000582389781688556i</v>
      </c>
      <c r="Y2158" t="str">
        <f t="shared" si="1108"/>
        <v>0.009+1.12594680704658i</v>
      </c>
      <c r="Z2158" t="str">
        <f t="shared" si="1109"/>
        <v>-0.00620597821187167-0.000518614303398134i</v>
      </c>
      <c r="AA2158" t="str">
        <f t="shared" si="1110"/>
        <v>0.0856890654960033-10.6625239322924i</v>
      </c>
      <c r="AB2158" t="str">
        <f t="shared" si="1111"/>
        <v>0.519998037683373-0.280932433607369i</v>
      </c>
      <c r="AC2158" t="str">
        <f t="shared" si="1112"/>
        <v>0.813046050995622-0.590108871590034i</v>
      </c>
      <c r="AD2158" t="str">
        <f t="shared" si="1113"/>
        <v>0.583155840763121+0.0777237666539434i</v>
      </c>
      <c r="AE2158" t="str">
        <f t="shared" si="1114"/>
        <v>-0.0035787437848009-0.000784784962528887i</v>
      </c>
      <c r="AF2158" t="str">
        <f t="shared" si="1115"/>
        <v>-4.08880381879108-0.422809047170716i</v>
      </c>
      <c r="AG2158" t="str">
        <f t="shared" si="1116"/>
        <v>1.00318089979594-0.0224847359738905i</v>
      </c>
      <c r="AH2158" t="str">
        <f t="shared" si="1117"/>
        <v>0.0141430167285265+0.00502397822713545i</v>
      </c>
      <c r="AI2158">
        <f t="shared" si="1118"/>
        <v>-36.473057417986389</v>
      </c>
      <c r="AJ2158">
        <f t="shared" si="1119"/>
        <v>19.556400565296212</v>
      </c>
      <c r="AK2158"/>
      <c r="AL2158"/>
      <c r="AM2158"/>
      <c r="AN2158"/>
    </row>
    <row r="2159" spans="1:40" x14ac:dyDescent="0.35">
      <c r="A2159"/>
      <c r="B2159">
        <f t="shared" si="1120"/>
        <v>225000</v>
      </c>
      <c r="C2159" s="237" t="str">
        <f t="shared" si="1088"/>
        <v>-4.17833529436425E-07+0.00301256100321973i</v>
      </c>
      <c r="D2159" s="208" t="str">
        <f t="shared" si="1089"/>
        <v>-1.64874872310365+0.0230963010246846i</v>
      </c>
      <c r="E2159" t="str">
        <f t="shared" si="1090"/>
        <v>36500</v>
      </c>
      <c r="F2159" t="str">
        <f t="shared" si="1091"/>
        <v>0.21505376344086</v>
      </c>
      <c r="G2159" t="str">
        <f t="shared" si="1086"/>
        <v>0.21505376344086</v>
      </c>
      <c r="H2159" t="str">
        <f t="shared" si="1092"/>
        <v>2.44080672134542+0.444173887606649i</v>
      </c>
      <c r="I2159" t="str">
        <f t="shared" si="1093"/>
        <v>883.572933822129i</v>
      </c>
      <c r="J2159" t="str">
        <f t="shared" si="1087"/>
        <v>-1055.75704873289+193.2974835864i</v>
      </c>
      <c r="K2159" t="str">
        <f t="shared" si="1094"/>
        <v>0.1482590037631-0.809764748908621i</v>
      </c>
      <c r="L2159" t="str">
        <f t="shared" si="1095"/>
        <v>0.046340071127205-0.214763835950324i</v>
      </c>
      <c r="M2159" t="str">
        <f t="shared" si="1096"/>
        <v>0.194599074890305-1.02452858485894i</v>
      </c>
      <c r="N2159" t="str">
        <f t="shared" si="1097"/>
        <v>-2.80649136645677i</v>
      </c>
      <c r="O2159" t="str">
        <f t="shared" si="1098"/>
        <v>-0.944377004701665-0.328864824799965i</v>
      </c>
      <c r="P2159" t="str">
        <f t="shared" si="1099"/>
        <v>1.94437700470167+0.328864824799965i</v>
      </c>
      <c r="Q2159" t="str">
        <f t="shared" si="1100"/>
        <v>-1.94437700470167+2.47762654165681i</v>
      </c>
      <c r="R2159" t="str">
        <f t="shared" si="1101"/>
        <v>-0.298994595166659-0.550130847572399i</v>
      </c>
      <c r="S2159" t="str">
        <f t="shared" si="1102"/>
        <v>0.313368494119967i</v>
      </c>
      <c r="T2159" t="str">
        <f t="shared" si="1103"/>
        <v>0.172393675272704-0.0936954860373851i</v>
      </c>
      <c r="U2159" t="str">
        <f t="shared" si="1104"/>
        <v>0.0000499999999999999-0.000631567234491647i</v>
      </c>
      <c r="V2159" t="str">
        <f t="shared" si="1105"/>
        <v>0.00002-0.00707355302630644i</v>
      </c>
      <c r="W2159" t="str">
        <f t="shared" si="1106"/>
        <v>0.0000422712725871619-0.000580053673487057i</v>
      </c>
      <c r="X2159" t="str">
        <f t="shared" si="1107"/>
        <v>0.0000439435711066333-0.000579803680140771i</v>
      </c>
      <c r="Y2159" t="str">
        <f t="shared" si="1108"/>
        <v>0.009+1.13097335529233i</v>
      </c>
      <c r="Z2159" t="str">
        <f t="shared" si="1109"/>
        <v>-0.00615093754650444-0.000515706750563261i</v>
      </c>
      <c r="AA2159" t="str">
        <f t="shared" si="1110"/>
        <v>0.0849282056268705-10.6150923251351i</v>
      </c>
      <c r="AB2159" t="str">
        <f t="shared" si="1111"/>
        <v>0.51858827352447-0.281851293351114i</v>
      </c>
      <c r="AC2159" t="str">
        <f t="shared" si="1112"/>
        <v>0.812152091559144-0.586156510941229i</v>
      </c>
      <c r="AD2159" t="str">
        <f t="shared" si="1113"/>
        <v>0.584528289304468+0.0748305272936832i</v>
      </c>
      <c r="AE2159" t="str">
        <f t="shared" si="1114"/>
        <v>-0.00355680639360331-0.000761723084644953i</v>
      </c>
      <c r="AF2159" t="str">
        <f t="shared" si="1115"/>
        <v>-4.08955544444907-0.421077586581964i</v>
      </c>
      <c r="AG2159" t="str">
        <f t="shared" si="1116"/>
        <v>1.00305519273885-0.022438448857464i</v>
      </c>
      <c r="AH2159" t="str">
        <f t="shared" si="1117"/>
        <v>0.0140717683185694+0.00491353709103778i</v>
      </c>
      <c r="AI2159">
        <f t="shared" si="1118"/>
        <v>-36.533390002207696</v>
      </c>
      <c r="AJ2159">
        <f t="shared" si="1119"/>
        <v>19.248024305641344</v>
      </c>
      <c r="AK2159"/>
      <c r="AL2159"/>
      <c r="AM2159"/>
      <c r="AN2159"/>
    </row>
    <row r="2160" spans="1:40" x14ac:dyDescent="0.35">
      <c r="A2160"/>
      <c r="B2160">
        <f t="shared" si="1120"/>
        <v>226000</v>
      </c>
      <c r="C2160" s="237" t="str">
        <f t="shared" si="1088"/>
        <v>-4.14144068276924E-07+0.00299923108778574i</v>
      </c>
      <c r="D2160" s="208" t="str">
        <f t="shared" si="1089"/>
        <v>-1.64874869481778+0.0229941050063573i</v>
      </c>
      <c r="E2160" t="str">
        <f t="shared" si="1090"/>
        <v>36500</v>
      </c>
      <c r="F2160" t="str">
        <f t="shared" si="1091"/>
        <v>0.21505376344086</v>
      </c>
      <c r="G2160" t="str">
        <f t="shared" si="1086"/>
        <v>0.21505376344086</v>
      </c>
      <c r="H2160" t="str">
        <f t="shared" si="1092"/>
        <v>2.44154891037208+0.442353702075733i</v>
      </c>
      <c r="I2160" t="str">
        <f t="shared" si="1093"/>
        <v>887.499924639117i</v>
      </c>
      <c r="J2160" t="str">
        <f t="shared" si="1087"/>
        <v>-1065.17131893493+194.15658351345i</v>
      </c>
      <c r="K2160" t="str">
        <f t="shared" si="1094"/>
        <v>0.146989597893492-0.806406360395603i</v>
      </c>
      <c r="L2160" t="str">
        <f t="shared" si="1095"/>
        <v>0.045948938691801-0.213897575575453i</v>
      </c>
      <c r="M2160" t="str">
        <f t="shared" si="1096"/>
        <v>0.192938536585293-1.02030393597106i</v>
      </c>
      <c r="N2160" t="str">
        <f t="shared" si="1097"/>
        <v>-2.8189646614188i</v>
      </c>
      <c r="O2160" t="str">
        <f t="shared" si="1098"/>
        <v>-0.948405462704704-0.317060054740228i</v>
      </c>
      <c r="P2160" t="str">
        <f t="shared" si="1099"/>
        <v>1.9484054627047+0.317060054740228i</v>
      </c>
      <c r="Q2160" t="str">
        <f t="shared" si="1100"/>
        <v>-1.9484054627047+2.50190460667857i</v>
      </c>
      <c r="R2160" t="str">
        <f t="shared" si="1101"/>
        <v>-0.298636279308866-0.546200243242553i</v>
      </c>
      <c r="S2160" t="str">
        <f t="shared" si="1102"/>
        <v>0.314761242982723i</v>
      </c>
      <c r="T2160" t="str">
        <f t="shared" si="1103"/>
        <v>0.171922667480492-0.0939991264749943i</v>
      </c>
      <c r="U2160" t="str">
        <f t="shared" si="1104"/>
        <v>0.0000499999999999999-0.000628772689206286i</v>
      </c>
      <c r="V2160" t="str">
        <f t="shared" si="1105"/>
        <v>0.00002-0.0070422541191104i</v>
      </c>
      <c r="W2160" t="str">
        <f t="shared" si="1106"/>
        <v>0.000042271252011844-0.000577489319081133i</v>
      </c>
      <c r="X2160" t="str">
        <f t="shared" si="1107"/>
        <v>0.0000439287184431962-0.000577240473864914i</v>
      </c>
      <c r="Y2160" t="str">
        <f t="shared" si="1108"/>
        <v>0.009+1.13599990353807i</v>
      </c>
      <c r="Z2160" t="str">
        <f t="shared" si="1109"/>
        <v>-0.00609662629393132-0.000512832880552364i</v>
      </c>
      <c r="AA2160" t="str">
        <f t="shared" si="1110"/>
        <v>0.084177438609193-10.5680810288415i</v>
      </c>
      <c r="AB2160" t="str">
        <f t="shared" si="1111"/>
        <v>0.517171405316322-0.28276469327755i</v>
      </c>
      <c r="AC2160" t="str">
        <f t="shared" si="1112"/>
        <v>0.811276364600757-0.582228226534887i</v>
      </c>
      <c r="AD2160" t="str">
        <f t="shared" si="1113"/>
        <v>0.585866943612492+0.0719157870648406i</v>
      </c>
      <c r="AE2160" t="str">
        <f t="shared" si="1114"/>
        <v>-0.00353493103293546-0.00073889551068148i</v>
      </c>
      <c r="AF2160" t="str">
        <f t="shared" si="1115"/>
        <v>-4.09029760518986-0.419359597069376i</v>
      </c>
      <c r="AG2160" t="str">
        <f t="shared" si="1116"/>
        <v>1.00292976968995-0.0223912770365864i</v>
      </c>
      <c r="AH2160" t="str">
        <f t="shared" si="1117"/>
        <v>0.0140004684137599+0.00480412318386943i</v>
      </c>
      <c r="AI2160">
        <f t="shared" si="1118"/>
        <v>-36.593720620878436</v>
      </c>
      <c r="AJ2160">
        <f t="shared" si="1119"/>
        <v>18.939153953405917</v>
      </c>
      <c r="AK2160"/>
      <c r="AL2160"/>
      <c r="AM2160"/>
      <c r="AN2160"/>
    </row>
    <row r="2161" spans="1:40" x14ac:dyDescent="0.35">
      <c r="A2161"/>
      <c r="B2161">
        <f t="shared" si="1120"/>
        <v>227000</v>
      </c>
      <c r="C2161" s="237" t="str">
        <f t="shared" si="1088"/>
        <v>-4.10503259035843E-07+0.00298601861653391i</v>
      </c>
      <c r="D2161" s="208" t="str">
        <f t="shared" si="1089"/>
        <v>-1.64874866690491+0.0228928093934267i</v>
      </c>
      <c r="E2161" t="str">
        <f t="shared" si="1090"/>
        <v>36500</v>
      </c>
      <c r="F2161" t="str">
        <f t="shared" si="1091"/>
        <v>0.21505376344086</v>
      </c>
      <c r="G2161" t="str">
        <f t="shared" si="1086"/>
        <v>0.21505376344086</v>
      </c>
      <c r="H2161" t="str">
        <f t="shared" si="1092"/>
        <v>2.4422817902886+0.440547740412893i</v>
      </c>
      <c r="I2161" t="str">
        <f t="shared" si="1093"/>
        <v>891.426915456104i</v>
      </c>
      <c r="J2161" t="str">
        <f t="shared" si="1087"/>
        <v>-1074.6273375636+195.015683440501i</v>
      </c>
      <c r="K2161" t="str">
        <f t="shared" si="1094"/>
        <v>0.145736258451284-0.803074730416571i</v>
      </c>
      <c r="L2161" t="str">
        <f t="shared" si="1095"/>
        <v>0.0455626625444009-0.213037908830681i</v>
      </c>
      <c r="M2161" t="str">
        <f t="shared" si="1096"/>
        <v>0.191298920995685-1.01611263924725i</v>
      </c>
      <c r="N2161" t="str">
        <f t="shared" si="1097"/>
        <v>-2.83143795638083i</v>
      </c>
      <c r="O2161" t="str">
        <f t="shared" si="1098"/>
        <v>-0.952286366771019-0.305205956137906i</v>
      </c>
      <c r="P2161" t="str">
        <f t="shared" si="1099"/>
        <v>1.95228636677102+0.305205956137906i</v>
      </c>
      <c r="Q2161" t="str">
        <f t="shared" si="1100"/>
        <v>-1.95228636677102+2.52623200024292i</v>
      </c>
      <c r="R2161" t="str">
        <f t="shared" si="1101"/>
        <v>-0.298275327941418-0.542296792359173i</v>
      </c>
      <c r="S2161" t="str">
        <f t="shared" si="1102"/>
        <v>0.316153991845478i</v>
      </c>
      <c r="T2161" t="str">
        <f t="shared" si="1103"/>
        <v>0.171449295669351-0.0943009355976983i</v>
      </c>
      <c r="U2161" t="str">
        <f t="shared" si="1104"/>
        <v>0.0000499999999999999-0.000626002765465289i</v>
      </c>
      <c r="V2161" t="str">
        <f t="shared" si="1105"/>
        <v>0.00002-0.00701123097321123i</v>
      </c>
      <c r="W2161" t="str">
        <f t="shared" si="1106"/>
        <v>0.0000422712313453134-0.000574947568057701i</v>
      </c>
      <c r="X2161" t="str">
        <f t="shared" si="1107"/>
        <v>0.0000439140612732815-0.000574699860290296i</v>
      </c>
      <c r="Y2161" t="str">
        <f t="shared" si="1108"/>
        <v>0.009+1.14102645178381i</v>
      </c>
      <c r="Z2161" t="str">
        <f t="shared" si="1109"/>
        <v>-0.00604303162063272-0.00050999210878054i</v>
      </c>
      <c r="AA2161" t="str">
        <f t="shared" si="1110"/>
        <v>0.0834365866532919-10.5214844787975i</v>
      </c>
      <c r="AB2161" t="str">
        <f t="shared" si="1111"/>
        <v>0.515747425753925-0.283672584310265i</v>
      </c>
      <c r="AC2161" t="str">
        <f t="shared" si="1112"/>
        <v>0.810418627727437-0.578323737262407i</v>
      </c>
      <c r="AD2161" t="str">
        <f t="shared" si="1113"/>
        <v>0.587171471522483+0.0689799242044146i</v>
      </c>
      <c r="AE2161" t="str">
        <f t="shared" si="1114"/>
        <v>-0.00351311655213528-0.000716300680133649i</v>
      </c>
      <c r="AF2161" t="str">
        <f t="shared" si="1115"/>
        <v>-4.09103045719351-0.417654931019466i</v>
      </c>
      <c r="AG2161" t="str">
        <f t="shared" si="1116"/>
        <v>1.00280464128253-0.0223432194700276i</v>
      </c>
      <c r="AH2161" t="str">
        <f t="shared" si="1117"/>
        <v>0.0139291164065212+0.00469572981737763i</v>
      </c>
      <c r="AI2161">
        <f t="shared" si="1118"/>
        <v>-36.654052016802162</v>
      </c>
      <c r="AJ2161">
        <f t="shared" si="1119"/>
        <v>18.629791411738953</v>
      </c>
      <c r="AK2161"/>
      <c r="AL2161"/>
      <c r="AM2161"/>
      <c r="AN2161"/>
    </row>
    <row r="2162" spans="1:40" x14ac:dyDescent="0.35">
      <c r="A2162"/>
      <c r="B2162">
        <f t="shared" si="1120"/>
        <v>228000</v>
      </c>
      <c r="C2162" s="237" t="str">
        <f t="shared" si="1088"/>
        <v>-4.06910250045343E-07+0.00297292204414616i</v>
      </c>
      <c r="D2162" s="208" t="str">
        <f t="shared" si="1089"/>
        <v>-1.64874863935851+0.0227924023384539i</v>
      </c>
      <c r="E2162" t="str">
        <f t="shared" si="1090"/>
        <v>36500</v>
      </c>
      <c r="F2162" t="str">
        <f t="shared" si="1091"/>
        <v>0.21505376344086</v>
      </c>
      <c r="G2162" t="str">
        <f t="shared" si="1086"/>
        <v>0.21505376344086</v>
      </c>
      <c r="H2162" t="str">
        <f t="shared" si="1092"/>
        <v>2.44300551411745+0.438755845133364i</v>
      </c>
      <c r="I2162" t="str">
        <f t="shared" si="1093"/>
        <v>895.353906273091i</v>
      </c>
      <c r="J2162" t="str">
        <f t="shared" si="1087"/>
        <v>-1084.12510461887+195.874783367551i</v>
      </c>
      <c r="K2162" t="str">
        <f t="shared" si="1094"/>
        <v>0.144498718291318-0.799769553750632i</v>
      </c>
      <c r="L2162" t="str">
        <f t="shared" si="1095"/>
        <v>0.0451811638855719-0.212184765736726i</v>
      </c>
      <c r="M2162" t="str">
        <f t="shared" si="1096"/>
        <v>0.18967988217689-1.01195431948736i</v>
      </c>
      <c r="N2162" t="str">
        <f t="shared" si="1097"/>
        <v>-2.84391125134286i</v>
      </c>
      <c r="O2162" t="str">
        <f t="shared" si="1098"/>
        <v>-0.956019113105401-0.293304373266343i</v>
      </c>
      <c r="P2162" t="str">
        <f t="shared" si="1099"/>
        <v>1.9560191131054+0.293304373266343i</v>
      </c>
      <c r="Q2162" t="str">
        <f t="shared" si="1100"/>
        <v>-1.9560191131054+2.55060687807652i</v>
      </c>
      <c r="R2162" t="str">
        <f t="shared" si="1101"/>
        <v>-0.29791172391465-0.538420130093041i</v>
      </c>
      <c r="S2162" t="str">
        <f t="shared" si="1102"/>
        <v>0.317546740708234i</v>
      </c>
      <c r="T2162" t="str">
        <f t="shared" si="1103"/>
        <v>0.170973557442749-0.0946008969478684i</v>
      </c>
      <c r="U2162" t="str">
        <f t="shared" si="1104"/>
        <v>0.0000499999999999999-0.000623257139300968i</v>
      </c>
      <c r="V2162" t="str">
        <f t="shared" si="1105"/>
        <v>0.00002-0.00698047996017083i</v>
      </c>
      <c r="W2162" t="str">
        <f t="shared" si="1106"/>
        <v>0.0000422712105875705-0.000572428123003792i</v>
      </c>
      <c r="X2162" t="str">
        <f t="shared" si="1107"/>
        <v>0.0000438995961731616-0.000572181542154285i</v>
      </c>
      <c r="Y2162" t="str">
        <f t="shared" si="1108"/>
        <v>0.009+1.14605300002956i</v>
      </c>
      <c r="Z2162" t="str">
        <f t="shared" si="1109"/>
        <v>-0.00599014097413658-0.000507183863962135i</v>
      </c>
      <c r="AA2162" t="str">
        <f t="shared" si="1110"/>
        <v>0.0827054758685431-10.4752972082283i</v>
      </c>
      <c r="AB2162" t="str">
        <f t="shared" si="1111"/>
        <v>0.514316327628122-0.284574916942032i</v>
      </c>
      <c r="AC2162" t="str">
        <f t="shared" si="1112"/>
        <v>0.809578644008907-0.574442766042217i</v>
      </c>
      <c r="AD2162" t="str">
        <f t="shared" si="1113"/>
        <v>0.588441544675891+0.0660233221704813i</v>
      </c>
      <c r="AE2162" t="str">
        <f t="shared" si="1114"/>
        <v>-0.00349136184399725-0.000693937063726589i</v>
      </c>
      <c r="AF2162" t="str">
        <f t="shared" si="1115"/>
        <v>-4.09175415347596-0.41596344279491i</v>
      </c>
      <c r="AG2162" t="str">
        <f t="shared" si="1116"/>
        <v>1.00267981816259-0.0222942752791308i</v>
      </c>
      <c r="AH2162" t="str">
        <f t="shared" si="1117"/>
        <v>0.0138577117805831+0.00458835045172437i</v>
      </c>
      <c r="AI2162">
        <f t="shared" si="1118"/>
        <v>-36.714386922028211</v>
      </c>
      <c r="AJ2162">
        <f t="shared" si="1119"/>
        <v>18.319938569632683</v>
      </c>
      <c r="AK2162"/>
      <c r="AL2162"/>
      <c r="AM2162"/>
      <c r="AN2162"/>
    </row>
    <row r="2163" spans="1:40" x14ac:dyDescent="0.35">
      <c r="A2163"/>
      <c r="B2163">
        <f t="shared" si="1120"/>
        <v>229000</v>
      </c>
      <c r="C2163" s="237" t="str">
        <f t="shared" si="1088"/>
        <v>-4.0336420819226E-07+0.00295993985229687i</v>
      </c>
      <c r="D2163" s="208" t="str">
        <f t="shared" si="1089"/>
        <v>-1.64874861217219+0.0226928722009427i</v>
      </c>
      <c r="E2163" t="str">
        <f t="shared" si="1090"/>
        <v>36500</v>
      </c>
      <c r="F2163" t="str">
        <f t="shared" si="1091"/>
        <v>0.21505376344086</v>
      </c>
      <c r="G2163" t="str">
        <f t="shared" si="1086"/>
        <v>0.21505376344086</v>
      </c>
      <c r="H2163" t="str">
        <f t="shared" si="1092"/>
        <v>2.44372023179229+0.436977860906899i</v>
      </c>
      <c r="I2163" t="str">
        <f t="shared" si="1093"/>
        <v>899.280897090078i</v>
      </c>
      <c r="J2163" t="str">
        <f t="shared" si="1087"/>
        <v>-1093.66462010077+196.733883294603i</v>
      </c>
      <c r="K2163" t="str">
        <f t="shared" si="1094"/>
        <v>0.143276715737482-0.796490529552912i</v>
      </c>
      <c r="L2163" t="str">
        <f t="shared" si="1095"/>
        <v>0.0448043654810829-0.211338077204824i</v>
      </c>
      <c r="M2163" t="str">
        <f t="shared" si="1096"/>
        <v>0.188081081218565-1.00782860675774i</v>
      </c>
      <c r="N2163" t="str">
        <f t="shared" si="1097"/>
        <v>-2.85638454630489i</v>
      </c>
      <c r="O2163" t="str">
        <f t="shared" si="1098"/>
        <v>-0.959603120963183-0.281357157786539i</v>
      </c>
      <c r="P2163" t="str">
        <f t="shared" si="1099"/>
        <v>1.95960312096318+0.281357157786539i</v>
      </c>
      <c r="Q2163" t="str">
        <f t="shared" si="1100"/>
        <v>-1.95960312096318+2.57502738851835i</v>
      </c>
      <c r="R2163" t="str">
        <f t="shared" si="1101"/>
        <v>-0.297545449924911-0.534569898091055i</v>
      </c>
      <c r="S2163" t="str">
        <f t="shared" si="1102"/>
        <v>0.318939489570989i</v>
      </c>
      <c r="T2163" t="str">
        <f t="shared" si="1103"/>
        <v>0.170495450437177-0.0948989939232214i</v>
      </c>
      <c r="U2163" t="str">
        <f t="shared" si="1104"/>
        <v>0.00005-0.000620535492404458i</v>
      </c>
      <c r="V2163" t="str">
        <f t="shared" si="1105"/>
        <v>0.00002-0.0069499975149299i</v>
      </c>
      <c r="W2163" t="str">
        <f t="shared" si="1106"/>
        <v>0.0000422711897386158-0.000569930691701419i</v>
      </c>
      <c r="X2163" t="str">
        <f t="shared" si="1107"/>
        <v>0.0000438853197936991-0.0005696852273864i</v>
      </c>
      <c r="Y2163" t="str">
        <f t="shared" si="1108"/>
        <v>0.009+1.1510795482753i</v>
      </c>
      <c r="Z2163" t="str">
        <f t="shared" si="1109"/>
        <v>-0.0059379420756642-0.000504407587741043i</v>
      </c>
      <c r="AA2163" t="str">
        <f t="shared" si="1110"/>
        <v>0.0819839361611904-10.429513846057i</v>
      </c>
      <c r="AB2163" t="str">
        <f t="shared" si="1111"/>
        <v>0.512878103829091-0.285471641230476i</v>
      </c>
      <c r="AC2163" t="str">
        <f t="shared" si="1112"/>
        <v>0.808756181851347-0.570585039758491i</v>
      </c>
      <c r="AD2163" t="str">
        <f t="shared" si="1113"/>
        <v>0.589676838604333+0.0630463696147802i</v>
      </c>
      <c r="AE2163" t="str">
        <f t="shared" si="1114"/>
        <v>-0.0034696658437801-0.000671803162560657i</v>
      </c>
      <c r="AF2163" t="str">
        <f t="shared" si="1115"/>
        <v>-4.09246884396448-0.414284988705956i</v>
      </c>
      <c r="AG2163" t="str">
        <f t="shared" si="1116"/>
        <v>1.00255531098754-0.0222444437474404i</v>
      </c>
      <c r="AH2163" t="str">
        <f t="shared" si="1117"/>
        <v>0.0137862541095383+0.00448197869159117i</v>
      </c>
      <c r="AI2163">
        <f t="shared" si="1118"/>
        <v>-36.774728058319141</v>
      </c>
      <c r="AJ2163">
        <f t="shared" si="1119"/>
        <v>18.009597302866215</v>
      </c>
      <c r="AK2163"/>
      <c r="AL2163"/>
      <c r="AM2163"/>
      <c r="AN2163"/>
    </row>
    <row r="2164" spans="1:40" x14ac:dyDescent="0.35">
      <c r="A2164"/>
      <c r="B2164">
        <f t="shared" si="1120"/>
        <v>230000</v>
      </c>
      <c r="C2164" s="237" t="str">
        <f t="shared" si="1088"/>
        <v>-3.99864318435139E-07+0.00294707054906611i</v>
      </c>
      <c r="D2164" s="208" t="str">
        <f t="shared" si="1089"/>
        <v>-1.6487485853397+0.0225942075428402i</v>
      </c>
      <c r="E2164" t="str">
        <f t="shared" si="1090"/>
        <v>36500</v>
      </c>
      <c r="F2164" t="str">
        <f t="shared" si="1091"/>
        <v>0.21505376344086</v>
      </c>
      <c r="G2164" t="str">
        <f t="shared" si="1086"/>
        <v>0.21505376344086</v>
      </c>
      <c r="H2164" t="str">
        <f t="shared" si="1092"/>
        <v>2.44442609023143+0.435213634525046i</v>
      </c>
      <c r="I2164" t="str">
        <f t="shared" si="1093"/>
        <v>903.207887907065i</v>
      </c>
      <c r="J2164" t="str">
        <f t="shared" si="1087"/>
        <v>-1103.24588400928+197.592983221653i</v>
      </c>
      <c r="K2164" t="str">
        <f t="shared" si="1094"/>
        <v>0.142069994450454-0.793237361282514i</v>
      </c>
      <c r="L2164" t="str">
        <f t="shared" si="1095"/>
        <v>0.0444321916254177-0.210497775025072i</v>
      </c>
      <c r="M2164" t="str">
        <f t="shared" si="1096"/>
        <v>0.186502186075872-1.00373513630759i</v>
      </c>
      <c r="N2164" t="str">
        <f t="shared" si="1097"/>
        <v>-2.86885784126692i</v>
      </c>
      <c r="O2164" t="str">
        <f t="shared" si="1098"/>
        <v>-0.963037832740586-0.269366168459062i</v>
      </c>
      <c r="P2164" t="str">
        <f t="shared" si="1099"/>
        <v>1.96303783274059+0.269366168459062i</v>
      </c>
      <c r="Q2164" t="str">
        <f t="shared" si="1100"/>
        <v>-1.96303783274059+2.59949167280786i</v>
      </c>
      <c r="R2164" t="str">
        <f t="shared" si="1101"/>
        <v>-0.297176488513365-0.53074574433916i</v>
      </c>
      <c r="S2164" t="str">
        <f t="shared" si="1102"/>
        <v>0.320332238433745i</v>
      </c>
      <c r="T2164" t="str">
        <f t="shared" si="1103"/>
        <v>0.170014972323347-0.0951952097753663i</v>
      </c>
      <c r="U2164" t="str">
        <f t="shared" si="1104"/>
        <v>0.0000500000000000001-0.0006178375120027i</v>
      </c>
      <c r="V2164" t="str">
        <f t="shared" si="1105"/>
        <v>0.00002-0.00691978013443026i</v>
      </c>
      <c r="W2164" t="str">
        <f t="shared" si="1106"/>
        <v>0.0000422711687984499-0.000567454987014647i</v>
      </c>
      <c r="X2164" t="str">
        <f t="shared" si="1107"/>
        <v>0.0000438712288584035-0.000567210628995423i</v>
      </c>
      <c r="Y2164" t="str">
        <f t="shared" si="1108"/>
        <v>0.009+1.15610609652104i</v>
      </c>
      <c r="Z2164" t="str">
        <f t="shared" si="1109"/>
        <v>-0.00588642291299832-0.000501662734332906i</v>
      </c>
      <c r="AA2164" t="str">
        <f t="shared" si="1110"/>
        <v>0.0812718011352396-10.3841291148181i</v>
      </c>
      <c r="AB2164" t="str">
        <f t="shared" si="1111"/>
        <v>0.511432747349956-0.286362706793708i</v>
      </c>
      <c r="AC2164" t="str">
        <f t="shared" si="1112"/>
        <v>0.807951014874563-0.566750289201104i</v>
      </c>
      <c r="AD2164" t="str">
        <f t="shared" si="1113"/>
        <v>0.590877032813711+0.060049460354085i</v>
      </c>
      <c r="AE2164" t="str">
        <f t="shared" si="1114"/>
        <v>-0.00344802752824264-0.000649897507277311i</v>
      </c>
      <c r="AF2164" t="str">
        <f t="shared" si="1115"/>
        <v>-4.09317467557113-0.412619426982206i</v>
      </c>
      <c r="AG2164" t="str">
        <f t="shared" si="1116"/>
        <v>1.00243113042488-0.0221937243203432i</v>
      </c>
      <c r="AH2164" t="str">
        <f t="shared" si="1117"/>
        <v>0.0137147430554365+0.00437660828237028i</v>
      </c>
      <c r="AI2164">
        <f t="shared" si="1118"/>
        <v>-36.835078137612733</v>
      </c>
      <c r="AJ2164">
        <f t="shared" si="1119"/>
        <v>17.698769474940445</v>
      </c>
      <c r="AK2164"/>
      <c r="AL2164"/>
      <c r="AM2164"/>
      <c r="AN2164"/>
    </row>
    <row r="2165" spans="1:40" x14ac:dyDescent="0.35">
      <c r="A2165"/>
      <c r="B2165">
        <f t="shared" si="1120"/>
        <v>231000</v>
      </c>
      <c r="C2165" s="237" t="str">
        <f t="shared" si="1088"/>
        <v>-3.96409783335829E-07+0.00293431266836802i</v>
      </c>
      <c r="D2165" s="208" t="str">
        <f t="shared" si="1089"/>
        <v>-1.64874855885493+0.0224963971241548i</v>
      </c>
      <c r="E2165" t="str">
        <f t="shared" si="1090"/>
        <v>36500</v>
      </c>
      <c r="F2165" t="str">
        <f t="shared" si="1091"/>
        <v>0.21505376344086</v>
      </c>
      <c r="G2165" t="str">
        <f t="shared" si="1086"/>
        <v>0.21505376344086</v>
      </c>
      <c r="H2165" t="str">
        <f t="shared" si="1092"/>
        <v>2.44512323340932+0.433463014868902i</v>
      </c>
      <c r="I2165" t="str">
        <f t="shared" si="1093"/>
        <v>907.134878724053i</v>
      </c>
      <c r="J2165" t="str">
        <f t="shared" si="1087"/>
        <v>-1112.86889634441+198.452083148704i</v>
      </c>
      <c r="K2165" t="str">
        <f t="shared" si="1094"/>
        <v>0.140878303299094-0.790009756631572i</v>
      </c>
      <c r="L2165" t="str">
        <f t="shared" si="1095"/>
        <v>0.0440645681062576-0.209663791854866i</v>
      </c>
      <c r="M2165" t="str">
        <f t="shared" si="1096"/>
        <v>0.184942871405352-0.999673548486438i</v>
      </c>
      <c r="N2165" t="str">
        <f t="shared" si="1097"/>
        <v>-2.88133113622895i</v>
      </c>
      <c r="O2165" t="str">
        <f t="shared" si="1098"/>
        <v>-0.966322714061477-0.257333270854861i</v>
      </c>
      <c r="P2165" t="str">
        <f t="shared" si="1099"/>
        <v>1.96632271406148+0.257333270854861i</v>
      </c>
      <c r="Q2165" t="str">
        <f t="shared" si="1100"/>
        <v>-1.96632271406148+2.62399786537409i</v>
      </c>
      <c r="R2165" t="str">
        <f t="shared" si="1101"/>
        <v>-0.296804822064808-0.526947323028918i</v>
      </c>
      <c r="S2165" t="str">
        <f t="shared" si="1102"/>
        <v>0.3217249872965i</v>
      </c>
      <c r="T2165" t="str">
        <f t="shared" si="1103"/>
        <v>0.169532120807403-0.0954895276083403i</v>
      </c>
      <c r="U2165" t="str">
        <f t="shared" si="1104"/>
        <v>0.0000500000000000001-0.000615162890738619i</v>
      </c>
      <c r="V2165" t="str">
        <f t="shared" si="1105"/>
        <v>0.00002-0.00688982437627255i</v>
      </c>
      <c r="W2165" t="str">
        <f t="shared" si="1106"/>
        <v>0.0000422711477670728-0.000565000726779595i</v>
      </c>
      <c r="X2165" t="str">
        <f t="shared" si="1107"/>
        <v>0.0000438573201615483-0.000564757464959497i</v>
      </c>
      <c r="Y2165" t="str">
        <f t="shared" si="1108"/>
        <v>0.009+1.16113264476679i</v>
      </c>
      <c r="Z2165" t="str">
        <f t="shared" si="1109"/>
        <v>-0.00583557173356895-0.000498948770179049i</v>
      </c>
      <c r="AA2165" t="str">
        <f t="shared" si="1110"/>
        <v>0.0805689079963886-10.3391378286266i</v>
      </c>
      <c r="AB2165" t="str">
        <f t="shared" si="1111"/>
        <v>0.509980251290422-0.287248062805916i</v>
      </c>
      <c r="AC2165" t="str">
        <f t="shared" si="1112"/>
        <v>0.807162921792628-0.562938249006453i</v>
      </c>
      <c r="AD2165" t="str">
        <f t="shared" si="1113"/>
        <v>0.592041810868425+0.0570329933400877i</v>
      </c>
      <c r="AE2165" t="str">
        <f t="shared" si="1114"/>
        <v>-0.00342644591470808-0.000628218657243618i</v>
      </c>
      <c r="AF2165" t="str">
        <f t="shared" si="1115"/>
        <v>-4.09387179226425-0.410966617744747i</v>
      </c>
      <c r="AG2165" t="str">
        <f t="shared" si="1116"/>
        <v>1.00230728715083-0.0221421166047242i</v>
      </c>
      <c r="AH2165" t="str">
        <f t="shared" si="1117"/>
        <v>0.013643178367422+0.00427223310643534i</v>
      </c>
      <c r="AI2165">
        <f t="shared" si="1118"/>
        <v>-36.895439862475378</v>
      </c>
      <c r="AJ2165">
        <f t="shared" si="1119"/>
        <v>17.387456937979518</v>
      </c>
      <c r="AK2165"/>
      <c r="AL2165"/>
      <c r="AM2165"/>
      <c r="AN2165"/>
    </row>
    <row r="2166" spans="1:40" x14ac:dyDescent="0.35">
      <c r="A2166"/>
      <c r="B2166">
        <f t="shared" si="1120"/>
        <v>232000</v>
      </c>
      <c r="C2166" s="237" t="str">
        <f t="shared" si="1088"/>
        <v>-3.92999822605229E-07+0.00292166476939406i</v>
      </c>
      <c r="D2166" s="208" t="str">
        <f t="shared" si="1089"/>
        <v>-1.6487485327119+0.0223994298986878i</v>
      </c>
      <c r="E2166" t="str">
        <f t="shared" si="1090"/>
        <v>36500</v>
      </c>
      <c r="F2166" t="str">
        <f t="shared" si="1091"/>
        <v>0.21505376344086</v>
      </c>
      <c r="G2166" t="str">
        <f t="shared" si="1086"/>
        <v>0.21505376344086</v>
      </c>
      <c r="H2166" t="str">
        <f t="shared" si="1092"/>
        <v>2.44581180242597+0.431725852877318i</v>
      </c>
      <c r="I2166" t="str">
        <f t="shared" si="1093"/>
        <v>911.06186954104i</v>
      </c>
      <c r="J2166" t="str">
        <f t="shared" si="1087"/>
        <v>-1122.53365710615+199.311183075754i</v>
      </c>
      <c r="K2166" t="str">
        <f t="shared" si="1094"/>
        <v>0.139701396235408-0.786807427455608i</v>
      </c>
      <c r="L2166" t="str">
        <f t="shared" si="1095"/>
        <v>0.043701422169902-0.208836061207452i</v>
      </c>
      <c r="M2166" t="str">
        <f t="shared" si="1096"/>
        <v>0.18340281840531-0.99564348866306i</v>
      </c>
      <c r="N2166" t="str">
        <f t="shared" si="1097"/>
        <v>-2.89380443119098i</v>
      </c>
      <c r="O2166" t="str">
        <f t="shared" si="1098"/>
        <v>-0.969457253860505-0.245260337065023i</v>
      </c>
      <c r="P2166" t="str">
        <f t="shared" si="1099"/>
        <v>1.9694572538605+0.245260337065023i</v>
      </c>
      <c r="Q2166" t="str">
        <f t="shared" si="1100"/>
        <v>-1.9694572538605+2.64854409412596i</v>
      </c>
      <c r="R2166" t="str">
        <f t="shared" si="1101"/>
        <v>-0.296430432806476-0.523174294427616i</v>
      </c>
      <c r="S2166" t="str">
        <f t="shared" si="1102"/>
        <v>0.323117736159256i</v>
      </c>
      <c r="T2166" t="str">
        <f t="shared" si="1103"/>
        <v>0.169046893632167-0.095781930377137i</v>
      </c>
      <c r="U2166" t="str">
        <f t="shared" si="1104"/>
        <v>0.0000500000000000001-0.000612511326554402i</v>
      </c>
      <c r="V2166" t="str">
        <f t="shared" si="1105"/>
        <v>0.00002-0.0068601268574093i</v>
      </c>
      <c r="W2166" t="str">
        <f t="shared" si="1106"/>
        <v>0.0000422711266444851-0.000562567633697275i</v>
      </c>
      <c r="X2166" t="str">
        <f t="shared" si="1107"/>
        <v>0.000043843590566347-0.00056232545811901i</v>
      </c>
      <c r="Y2166" t="str">
        <f t="shared" si="1108"/>
        <v>0.009+1.16615919301253i</v>
      </c>
      <c r="Z2166" t="str">
        <f t="shared" si="1109"/>
        <v>-0.0057853770377465-0.000496265173611575i</v>
      </c>
      <c r="AA2166" t="str">
        <f t="shared" si="1110"/>
        <v>0.0798750974588484-10.2945348911996i</v>
      </c>
      <c r="AB2166" t="str">
        <f t="shared" si="1111"/>
        <v>0.508520608860532-0.288127657992945i</v>
      </c>
      <c r="AC2166" t="str">
        <f t="shared" si="1112"/>
        <v>0.806391686297793-0.559148657599391i</v>
      </c>
      <c r="AD2166" t="str">
        <f t="shared" si="1113"/>
        <v>0.593170860475697+0.053997372627967i</v>
      </c>
      <c r="AE2166" t="str">
        <f t="shared" si="1114"/>
        <v>-0.00340492006015465-0.000606765199755782i</v>
      </c>
      <c r="AF2166" t="str">
        <f t="shared" si="1115"/>
        <v>-4.09456033513787-0.40932642297863i</v>
      </c>
      <c r="AG2166" t="str">
        <f t="shared" si="1116"/>
        <v>1.00218379184897-0.0220896203686358i</v>
      </c>
      <c r="AH2166" t="str">
        <f t="shared" si="1117"/>
        <v>0.013571559880406+0.00416884717949152i</v>
      </c>
      <c r="AI2166">
        <f t="shared" si="1118"/>
        <v>-36.955815926550621</v>
      </c>
      <c r="AJ2166">
        <f t="shared" si="1119"/>
        <v>17.075661533617499</v>
      </c>
      <c r="AK2166"/>
      <c r="AL2166"/>
      <c r="AM2166"/>
      <c r="AN2166"/>
    </row>
    <row r="2167" spans="1:40" x14ac:dyDescent="0.35">
      <c r="A2167"/>
      <c r="B2167">
        <f t="shared" si="1120"/>
        <v>233000</v>
      </c>
      <c r="C2167" s="237" t="str">
        <f t="shared" si="1088"/>
        <v>-3.89633672662641E-07+0.00290912543607069i</v>
      </c>
      <c r="D2167" s="208" t="str">
        <f t="shared" si="1089"/>
        <v>-1.64874850690475+0.0223032950098753i</v>
      </c>
      <c r="E2167" t="str">
        <f t="shared" si="1090"/>
        <v>36500</v>
      </c>
      <c r="F2167" t="str">
        <f t="shared" si="1091"/>
        <v>0.21505376344086</v>
      </c>
      <c r="G2167" t="str">
        <f t="shared" si="1086"/>
        <v>0.21505376344086</v>
      </c>
      <c r="H2167" t="str">
        <f t="shared" si="1092"/>
        <v>2.44649193557463+0.43000200151557i</v>
      </c>
      <c r="I2167" t="str">
        <f t="shared" si="1093"/>
        <v>914.988860358027i</v>
      </c>
      <c r="J2167" t="str">
        <f t="shared" si="1087"/>
        <v>-1132.24016629452+200.170283002804i</v>
      </c>
      <c r="K2167" t="str">
        <f t="shared" si="1094"/>
        <v>0.138539032172941-0.78363008970505i</v>
      </c>
      <c r="L2167" t="str">
        <f t="shared" si="1095"/>
        <v>0.0433426824876033-0.208014517440568i</v>
      </c>
      <c r="M2167" t="str">
        <f t="shared" si="1096"/>
        <v>0.181881714660544-0.991644607145618i</v>
      </c>
      <c r="N2167" t="str">
        <f t="shared" si="1097"/>
        <v>-2.90627772615301i</v>
      </c>
      <c r="O2167" t="str">
        <f t="shared" si="1098"/>
        <v>-0.972440964462614-0.233149245409504i</v>
      </c>
      <c r="P2167" t="str">
        <f t="shared" si="1099"/>
        <v>1.97244096446261+0.233149245409504i</v>
      </c>
      <c r="Q2167" t="str">
        <f t="shared" si="1100"/>
        <v>-1.97244096446261+2.67312848074351i</v>
      </c>
      <c r="R2167" t="str">
        <f t="shared" si="1101"/>
        <v>-0.296053302806851-0.519426324751785i</v>
      </c>
      <c r="S2167" t="str">
        <f t="shared" si="1102"/>
        <v>0.324510485022011i</v>
      </c>
      <c r="T2167" t="str">
        <f t="shared" si="1103"/>
        <v>0.168559288578402-0.0960724008862195i</v>
      </c>
      <c r="U2167" t="str">
        <f t="shared" si="1104"/>
        <v>0.0000500000000000002-0.000609882522577774i</v>
      </c>
      <c r="V2167" t="str">
        <f t="shared" si="1105"/>
        <v>0.00002-0.00683068425287106i</v>
      </c>
      <c r="W2167" t="str">
        <f t="shared" si="1106"/>
        <v>0.0000422711054306873-0.000560155435229195i</v>
      </c>
      <c r="X2167" t="str">
        <f t="shared" si="1107"/>
        <v>0.0000438300370031794-0.000559914336072265i</v>
      </c>
      <c r="Y2167" t="str">
        <f t="shared" si="1108"/>
        <v>0.009+1.17118574125827i</v>
      </c>
      <c r="Z2167" t="str">
        <f t="shared" si="1109"/>
        <v>-0.00573582757233599-0.00049361143452913i</v>
      </c>
      <c r="AA2167" t="str">
        <f t="shared" si="1110"/>
        <v>0.0791902136549523-10.2503152939275i</v>
      </c>
      <c r="AB2167" t="str">
        <f t="shared" si="1111"/>
        <v>0.507053813384458-0.289001440627816i</v>
      </c>
      <c r="AC2167" t="str">
        <f t="shared" si="1112"/>
        <v>0.805637096947644-0.555381257136073i</v>
      </c>
      <c r="AD2167" t="str">
        <f t="shared" si="1113"/>
        <v>0.594263873569921+0.0509430073434992i</v>
      </c>
      <c r="AE2167" t="str">
        <f t="shared" si="1114"/>
        <v>-0.0033834490603315-0.000585535749260246i</v>
      </c>
      <c r="AF2167" t="str">
        <f t="shared" si="1115"/>
        <v>-4.09524044247938-0.407698706505695i</v>
      </c>
      <c r="AG2167" t="str">
        <f t="shared" si="1116"/>
        <v>1.00206065520887-0.0220362355409727i</v>
      </c>
      <c r="AH2167" t="str">
        <f t="shared" si="1117"/>
        <v>0.0134998875137722+0.00406644464699979i</v>
      </c>
      <c r="AI2167">
        <f t="shared" si="1118"/>
        <v>-37.016209015003611</v>
      </c>
      <c r="AJ2167">
        <f t="shared" si="1119"/>
        <v>16.763385093859256</v>
      </c>
      <c r="AK2167"/>
      <c r="AL2167"/>
      <c r="AM2167"/>
      <c r="AN2167"/>
    </row>
    <row r="2168" spans="1:40" x14ac:dyDescent="0.35">
      <c r="A2168"/>
      <c r="B2168">
        <f t="shared" si="1120"/>
        <v>234000</v>
      </c>
      <c r="C2168" s="237" t="str">
        <f t="shared" si="1088"/>
        <v>-3.86310586208241E-07+0.00289669327653066i</v>
      </c>
      <c r="D2168" s="208" t="str">
        <f t="shared" si="1089"/>
        <v>-1.64874848142775+0.0222079817867351i</v>
      </c>
      <c r="E2168" t="str">
        <f t="shared" si="1090"/>
        <v>36500</v>
      </c>
      <c r="F2168" t="str">
        <f t="shared" si="1091"/>
        <v>0.21505376344086</v>
      </c>
      <c r="G2168" t="str">
        <f t="shared" si="1086"/>
        <v>0.21505376344086</v>
      </c>
      <c r="H2168" t="str">
        <f t="shared" si="1092"/>
        <v>2.44716376840755+0.428291315744495i</v>
      </c>
      <c r="I2168" t="str">
        <f t="shared" si="1093"/>
        <v>918.915851175015i</v>
      </c>
      <c r="J2168" t="str">
        <f t="shared" si="1087"/>
        <v>-1141.98842390949+201.029382929856i</v>
      </c>
      <c r="K2168" t="str">
        <f t="shared" si="1094"/>
        <v>0.137390974868542-0.780477463357984i</v>
      </c>
      <c r="L2168" t="str">
        <f t="shared" si="1095"/>
        <v>0.0429882791227865-0.207199095745206i</v>
      </c>
      <c r="M2168" t="str">
        <f t="shared" si="1096"/>
        <v>0.180379253991328-0.98767655910319i</v>
      </c>
      <c r="N2168" t="str">
        <f t="shared" si="1097"/>
        <v>-2.91875102111504i</v>
      </c>
      <c r="O2168" t="str">
        <f t="shared" si="1098"/>
        <v>-0.975273381658916-0.221001880144904i</v>
      </c>
      <c r="P2168" t="str">
        <f t="shared" si="1099"/>
        <v>1.97527338165892+0.221001880144904i</v>
      </c>
      <c r="Q2168" t="str">
        <f t="shared" si="1100"/>
        <v>-1.97527338165892+2.69774914097014i</v>
      </c>
      <c r="R2168" t="str">
        <f t="shared" si="1101"/>
        <v>-0.295673413974444-0.515703086044049i</v>
      </c>
      <c r="S2168" t="str">
        <f t="shared" si="1102"/>
        <v>0.325903233884765i</v>
      </c>
      <c r="T2168" t="str">
        <f t="shared" si="1103"/>
        <v>0.168069303466109-0.0963609217880202i</v>
      </c>
      <c r="U2168" t="str">
        <f t="shared" si="1104"/>
        <v>0.0000499999999999999-0.000607276187011199i</v>
      </c>
      <c r="V2168" t="str">
        <f t="shared" si="1105"/>
        <v>0.00002-0.00680149329452546i</v>
      </c>
      <c r="W2168" t="str">
        <f t="shared" si="1106"/>
        <v>0.0000422710841256793-0.000557763863495637i</v>
      </c>
      <c r="X2168" t="str">
        <f t="shared" si="1107"/>
        <v>0.000043816656467874-0.000557523831073822i</v>
      </c>
      <c r="Y2168" t="str">
        <f t="shared" si="1108"/>
        <v>0.009+1.17621228950402i</v>
      </c>
      <c r="Z2168" t="str">
        <f t="shared" si="1109"/>
        <v>-0.00568691232426641-0.000490987054083136i</v>
      </c>
      <c r="AA2168" t="str">
        <f t="shared" si="1110"/>
        <v>0.0785141040474898-10.2064741139969i</v>
      </c>
      <c r="AB2168" t="str">
        <f t="shared" si="1111"/>
        <v>0.505579858304408-0.289869358526218i</v>
      </c>
      <c r="AC2168" t="str">
        <f t="shared" si="1112"/>
        <v>0.804898947055367-0.55163579344788i</v>
      </c>
      <c r="AD2168" t="str">
        <f t="shared" si="1113"/>
        <v>0.595320546397054+0.0478703116488187i</v>
      </c>
      <c r="AE2168" t="str">
        <f t="shared" si="1114"/>
        <v>-0.00336203204889993-0.000564528946592794i</v>
      </c>
      <c r="AF2168" t="str">
        <f t="shared" si="1115"/>
        <v>-4.0959122498353-0.40608333395776i</v>
      </c>
      <c r="AG2168" t="str">
        <f t="shared" si="1116"/>
        <v>1.0019378879247-0.0219819622111628i</v>
      </c>
      <c r="AH2168" t="str">
        <f t="shared" si="1117"/>
        <v>0.0134281612701184+0.00396501978067713i</v>
      </c>
      <c r="AI2168">
        <f t="shared" si="1118"/>
        <v>-37.0766218049584</v>
      </c>
      <c r="AJ2168">
        <f t="shared" si="1119"/>
        <v>16.450629441926367</v>
      </c>
      <c r="AK2168"/>
      <c r="AL2168"/>
      <c r="AM2168"/>
      <c r="AN2168"/>
    </row>
    <row r="2169" spans="1:40" x14ac:dyDescent="0.35">
      <c r="A2169"/>
      <c r="B2169">
        <f t="shared" si="1120"/>
        <v>235000</v>
      </c>
      <c r="C2169" s="237" t="str">
        <f t="shared" si="1088"/>
        <v>-3.83029831808298E-07+0.0028843669225981i</v>
      </c>
      <c r="D2169" s="208" t="str">
        <f t="shared" si="1089"/>
        <v>-1.64874845627531+0.0221134797399188i</v>
      </c>
      <c r="E2169" t="str">
        <f t="shared" si="1090"/>
        <v>36500</v>
      </c>
      <c r="F2169" t="str">
        <f t="shared" si="1091"/>
        <v>0.21505376344086</v>
      </c>
      <c r="G2169" t="str">
        <f t="shared" si="1086"/>
        <v>0.21505376344086</v>
      </c>
      <c r="H2169" t="str">
        <f t="shared" si="1092"/>
        <v>2.44782743380012+0.42659365249009i</v>
      </c>
      <c r="I2169" t="str">
        <f t="shared" si="1093"/>
        <v>922.842841992002i</v>
      </c>
      <c r="J2169" t="str">
        <f t="shared" si="1087"/>
        <v>-1151.77842995109+201.888482856906i</v>
      </c>
      <c r="K2169" t="str">
        <f t="shared" si="1094"/>
        <v>0.136256992807314-0.77734927235398i</v>
      </c>
      <c r="L2169" t="str">
        <f t="shared" si="1095"/>
        <v>0.0426381434991273-0.206389732134472i</v>
      </c>
      <c r="M2169" t="str">
        <f t="shared" si="1096"/>
        <v>0.178895136306441-0.983739004488452i</v>
      </c>
      <c r="N2169" t="str">
        <f t="shared" si="1097"/>
        <v>-2.93122431607707i</v>
      </c>
      <c r="O2169" t="str">
        <f t="shared" si="1098"/>
        <v>-0.977954064778912-0.208820131171309i</v>
      </c>
      <c r="P2169" t="str">
        <f t="shared" si="1099"/>
        <v>1.97795406477891+0.208820131171309i</v>
      </c>
      <c r="Q2169" t="str">
        <f t="shared" si="1100"/>
        <v>-1.97795406477891+2.72240418490576i</v>
      </c>
      <c r="R2169" t="str">
        <f t="shared" si="1101"/>
        <v>-0.295290748056588-0.512004256053194i</v>
      </c>
      <c r="S2169" t="str">
        <f t="shared" si="1102"/>
        <v>0.327295982747522i</v>
      </c>
      <c r="T2169" t="str">
        <f t="shared" si="1103"/>
        <v>0.167576936155844-0.0966474755814319i</v>
      </c>
      <c r="U2169" t="str">
        <f t="shared" si="1104"/>
        <v>0.0000499999999999999-0.000604692033023917i</v>
      </c>
      <c r="V2169" t="str">
        <f t="shared" si="1105"/>
        <v>0.00002-0.0067725507698679i</v>
      </c>
      <c r="W2169" t="str">
        <f t="shared" si="1106"/>
        <v>0.0000422710627294623-0.00055539265517655i</v>
      </c>
      <c r="X2169" t="str">
        <f t="shared" si="1107"/>
        <v>0.0000438034460200419-0.000555153679935451i</v>
      </c>
      <c r="Y2169" t="str">
        <f t="shared" si="1108"/>
        <v>0.009+1.18123883774976i</v>
      </c>
      <c r="Z2169" t="str">
        <f t="shared" si="1109"/>
        <v>-0.00563862051446771-0.000488391544374001i</v>
      </c>
      <c r="AA2169" t="str">
        <f t="shared" si="1110"/>
        <v>0.0778466193446483-10.1630065125607i</v>
      </c>
      <c r="AB2169" t="str">
        <f t="shared" si="1111"/>
        <v>0.504098737184585-0.290731359041969i</v>
      </c>
      <c r="AC2169" t="str">
        <f t="shared" si="1112"/>
        <v>0.80417703458302-0.547912015986219i</v>
      </c>
      <c r="AD2169" t="str">
        <f t="shared" si="1113"/>
        <v>0.596340579599038+0.0447797047066914i</v>
      </c>
      <c r="AE2169" t="str">
        <f t="shared" si="1114"/>
        <v>-0.00334066819659839-0.000543743458234219i</v>
      </c>
      <c r="AF2169" t="str">
        <f t="shared" si="1115"/>
        <v>-4.09657589007543-0.404480172750171i</v>
      </c>
      <c r="AG2169" t="str">
        <f t="shared" si="1116"/>
        <v>1.00181550069377-0.0219268006288641i</v>
      </c>
      <c r="AH2169" t="str">
        <f t="shared" si="1117"/>
        <v>0.0133563812340326+0.00386456697506704i</v>
      </c>
      <c r="AI2169">
        <f t="shared" si="1118"/>
        <v>-37.13705696592897</v>
      </c>
      <c r="AJ2169">
        <f t="shared" si="1119"/>
        <v>16.137396393076038</v>
      </c>
      <c r="AK2169"/>
      <c r="AL2169"/>
      <c r="AM2169"/>
      <c r="AN2169"/>
    </row>
    <row r="2170" spans="1:40" x14ac:dyDescent="0.35">
      <c r="A2170"/>
      <c r="B2170">
        <f t="shared" si="1120"/>
        <v>236000</v>
      </c>
      <c r="C2170" s="237" t="str">
        <f t="shared" si="1088"/>
        <v>-3.79790693492672E-07+0.00287214502928661i</v>
      </c>
      <c r="D2170" s="208" t="str">
        <f t="shared" si="1089"/>
        <v>-1.64874843144191+0.022019778557864i</v>
      </c>
      <c r="E2170" t="str">
        <f t="shared" si="1090"/>
        <v>36500</v>
      </c>
      <c r="F2170" t="str">
        <f t="shared" si="1091"/>
        <v>0.21505376344086</v>
      </c>
      <c r="G2170" t="str">
        <f t="shared" si="1086"/>
        <v>0.21505376344086</v>
      </c>
      <c r="H2170" t="str">
        <f t="shared" si="1092"/>
        <v>2.44848306201302+0.424908870613525i</v>
      </c>
      <c r="I2170" t="str">
        <f t="shared" si="1093"/>
        <v>926.769832808989i</v>
      </c>
      <c r="J2170" t="str">
        <f t="shared" si="1087"/>
        <v>-1161.6101844193+202.747582783957i</v>
      </c>
      <c r="K2170" t="str">
        <f t="shared" si="1094"/>
        <v>0.135136859090764-0.774245244529192i</v>
      </c>
      <c r="L2170" t="str">
        <f t="shared" si="1095"/>
        <v>0.0422922083694667-0.205586363432569i</v>
      </c>
      <c r="M2170" t="str">
        <f t="shared" si="1096"/>
        <v>0.177429067460231-0.979831607961761i</v>
      </c>
      <c r="N2170" t="str">
        <f t="shared" si="1097"/>
        <v>-2.9436976110391i</v>
      </c>
      <c r="O2170" t="str">
        <f t="shared" si="1098"/>
        <v>-0.980482596759055-0.19660589373826i</v>
      </c>
      <c r="P2170" t="str">
        <f t="shared" si="1099"/>
        <v>1.98048259675905+0.19660589373826i</v>
      </c>
      <c r="Q2170" t="str">
        <f t="shared" si="1100"/>
        <v>-1.98048259675905+2.74709171730084i</v>
      </c>
      <c r="R2170" t="str">
        <f t="shared" si="1101"/>
        <v>-0.294905286638236-0.508329518117381i</v>
      </c>
      <c r="S2170" t="str">
        <f t="shared" si="1102"/>
        <v>0.328688731610276i</v>
      </c>
      <c r="T2170" t="str">
        <f t="shared" si="1103"/>
        <v>0.167082184550065-0.0969320446102867i</v>
      </c>
      <c r="U2170" t="str">
        <f t="shared" si="1104"/>
        <v>0.0000499999999999999-0.000602129778646698i</v>
      </c>
      <c r="V2170" t="str">
        <f t="shared" si="1105"/>
        <v>0.00002-0.00674385352084303i</v>
      </c>
      <c r="W2170" t="str">
        <f t="shared" si="1106"/>
        <v>0.0000422710412420363-0.000553041551414923i</v>
      </c>
      <c r="X2170" t="str">
        <f t="shared" si="1107"/>
        <v>0.0000437904027814553-0.000552803623929539i</v>
      </c>
      <c r="Y2170" t="str">
        <f t="shared" si="1108"/>
        <v>0.009+1.18626538599551i</v>
      </c>
      <c r="Z2170" t="str">
        <f t="shared" si="1109"/>
        <v>-0.00559094159192804-0.00048582442815685i</v>
      </c>
      <c r="AA2170" t="str">
        <f t="shared" si="1110"/>
        <v>0.0771876134174635-10.1199077329536i</v>
      </c>
      <c r="AB2170" t="str">
        <f t="shared" si="1111"/>
        <v>0.502610443715242-0.291587389062438i</v>
      </c>
      <c r="AC2170" t="str">
        <f t="shared" si="1112"/>
        <v>0.803471162037748-0.544209677768392i</v>
      </c>
      <c r="AD2170" t="str">
        <f t="shared" si="1113"/>
        <v>0.597323678298181+0.0416716106434108i</v>
      </c>
      <c r="AE2170" t="str">
        <f t="shared" si="1114"/>
        <v>-0.00331935671042953-0.000523177975582635i</v>
      </c>
      <c r="AF2170" t="str">
        <f t="shared" si="1115"/>
        <v>-4.09723149345493-0.402889092055661i</v>
      </c>
      <c r="AG2170" t="str">
        <f t="shared" si="1116"/>
        <v>1.00169350421514-0.0218707512036659i</v>
      </c>
      <c r="AH2170" t="str">
        <f t="shared" si="1117"/>
        <v>0.0132845475708916+0.00376508074417862i</v>
      </c>
      <c r="AI2170">
        <f t="shared" si="1118"/>
        <v>-37.197517160250243</v>
      </c>
      <c r="AJ2170">
        <f t="shared" si="1119"/>
        <v>15.823687755406748</v>
      </c>
      <c r="AK2170"/>
      <c r="AL2170"/>
      <c r="AM2170"/>
      <c r="AN2170"/>
    </row>
    <row r="2171" spans="1:40" x14ac:dyDescent="0.35">
      <c r="A2171"/>
      <c r="B2171">
        <f t="shared" si="1120"/>
        <v>237000</v>
      </c>
      <c r="C2171" s="237" t="str">
        <f t="shared" si="1088"/>
        <v>-3.76592470364126E-07+0.0028600262743099i</v>
      </c>
      <c r="D2171" s="208" t="str">
        <f t="shared" si="1089"/>
        <v>-1.6487484069222+0.0219268681030426i</v>
      </c>
      <c r="E2171" t="str">
        <f t="shared" si="1090"/>
        <v>36500</v>
      </c>
      <c r="F2171" t="str">
        <f t="shared" si="1091"/>
        <v>0.21505376344086</v>
      </c>
      <c r="G2171" t="str">
        <f t="shared" si="1086"/>
        <v>0.21505376344086</v>
      </c>
      <c r="H2171" t="str">
        <f t="shared" si="1092"/>
        <v>2.44913078075308+0.423236830881671i</v>
      </c>
      <c r="I2171" t="str">
        <f t="shared" si="1093"/>
        <v>930.696823625976i</v>
      </c>
      <c r="J2171" t="str">
        <f t="shared" si="1087"/>
        <v>-1171.48368731413+203.606682711007i</v>
      </c>
      <c r="K2171" t="str">
        <f t="shared" si="1094"/>
        <v>0.134030351327939-0.771165111552473i</v>
      </c>
      <c r="L2171" t="str">
        <f t="shared" si="1095"/>
        <v>0.041950407785534-0.204788927263883i</v>
      </c>
      <c r="M2171" t="str">
        <f t="shared" si="1096"/>
        <v>0.175980759113473-0.975954038816356i</v>
      </c>
      <c r="N2171" t="str">
        <f t="shared" si="1097"/>
        <v>-2.95617090600113i</v>
      </c>
      <c r="O2171" t="str">
        <f t="shared" si="1098"/>
        <v>-0.982858584207633-0.184361068149886i</v>
      </c>
      <c r="P2171" t="str">
        <f t="shared" si="1099"/>
        <v>1.98285858420763+0.184361068149886i</v>
      </c>
      <c r="Q2171" t="str">
        <f t="shared" si="1100"/>
        <v>-1.98285858420763+2.77180983785124i</v>
      </c>
      <c r="R2171" t="str">
        <f t="shared" si="1101"/>
        <v>-0.29451701114073-0.504678561050383i</v>
      </c>
      <c r="S2171" t="str">
        <f t="shared" si="1102"/>
        <v>0.330081480473032i</v>
      </c>
      <c r="T2171" t="str">
        <f t="shared" si="1103"/>
        <v>0.16658504659451-0.0972146110618246i</v>
      </c>
      <c r="U2171" t="str">
        <f t="shared" si="1104"/>
        <v>0.00005-0.000599589146669286i</v>
      </c>
      <c r="V2171" t="str">
        <f t="shared" si="1105"/>
        <v>0.00002-0.00671539844269601i</v>
      </c>
      <c r="W2171" t="str">
        <f t="shared" si="1106"/>
        <v>0.0000422710196634019-0.000550710297722641i</v>
      </c>
      <c r="X2171" t="str">
        <f t="shared" si="1107"/>
        <v>0.0000437775239344809-0.000550473408695028i</v>
      </c>
      <c r="Y2171" t="str">
        <f t="shared" si="1108"/>
        <v>0.009+1.19129193424125i</v>
      </c>
      <c r="Z2171" t="str">
        <f t="shared" si="1109"/>
        <v>-0.00554386522792835-0.000483285238556712i</v>
      </c>
      <c r="AA2171" t="str">
        <f t="shared" si="1110"/>
        <v>0.0765369432197412-10.0771730989558i</v>
      </c>
      <c r="AB2171" t="str">
        <f t="shared" si="1111"/>
        <v>0.501114971716824-0.292437395003939i</v>
      </c>
      <c r="AC2171" t="str">
        <f t="shared" si="1112"/>
        <v>0.802781136370825-0.540528535324338i</v>
      </c>
      <c r="AD2171" t="str">
        <f t="shared" si="1113"/>
        <v>0.598269552181539+0.0385464585102084i</v>
      </c>
      <c r="AE2171" t="str">
        <f t="shared" si="1114"/>
        <v>-0.00329809683287089-0.000502831214241801i</v>
      </c>
      <c r="AF2171" t="str">
        <f t="shared" si="1115"/>
        <v>-4.09787918767528-0.401309962778628i</v>
      </c>
      <c r="AG2171" t="str">
        <f t="shared" si="1116"/>
        <v>1.00157190918817-0.0218138145048038i</v>
      </c>
      <c r="AH2171" t="str">
        <f t="shared" si="1117"/>
        <v>0.0132126605256994+0.00366655571819487i</v>
      </c>
      <c r="AI2171">
        <f t="shared" si="1118"/>
        <v>-37.258005043497853</v>
      </c>
      <c r="AJ2171">
        <f t="shared" si="1119"/>
        <v>15.509505330640319</v>
      </c>
      <c r="AK2171"/>
      <c r="AL2171"/>
      <c r="AM2171"/>
      <c r="AN2171"/>
    </row>
    <row r="2172" spans="1:40" x14ac:dyDescent="0.35">
      <c r="A2172"/>
      <c r="B2172">
        <f t="shared" si="1120"/>
        <v>238000</v>
      </c>
      <c r="C2172" s="237" t="str">
        <f t="shared" si="1088"/>
        <v>-3.73434476219156E-07+0.00284800935760502i</v>
      </c>
      <c r="D2172" s="208" t="str">
        <f t="shared" si="1089"/>
        <v>-1.64874838271091+0.0218347384083052i</v>
      </c>
      <c r="E2172" t="str">
        <f t="shared" si="1090"/>
        <v>36500</v>
      </c>
      <c r="F2172" t="str">
        <f t="shared" si="1091"/>
        <v>0.21505376344086</v>
      </c>
      <c r="G2172" t="str">
        <f t="shared" si="1086"/>
        <v>0.21505376344086</v>
      </c>
      <c r="H2172" t="str">
        <f t="shared" si="1092"/>
        <v>2.44977071523219+0.421577395937996i</v>
      </c>
      <c r="I2172" t="str">
        <f t="shared" si="1093"/>
        <v>934.623814442964i</v>
      </c>
      <c r="J2172" t="str">
        <f t="shared" si="1087"/>
        <v>-1181.39893863557+204.465782638059i</v>
      </c>
      <c r="K2172" t="str">
        <f t="shared" si="1094"/>
        <v>0.13293725152955-0.768108608862687i</v>
      </c>
      <c r="L2172" t="str">
        <f t="shared" si="1095"/>
        <v>0.0416126770684578-0.203997362042192i</v>
      </c>
      <c r="M2172" t="str">
        <f t="shared" si="1096"/>
        <v>0.174549928598008-0.972105970904879i</v>
      </c>
      <c r="N2172" t="str">
        <f t="shared" si="1097"/>
        <v>-2.96864420096316i</v>
      </c>
      <c r="O2172" t="str">
        <f t="shared" si="1098"/>
        <v>-0.985081657465977-0.172087559469253i</v>
      </c>
      <c r="P2172" t="str">
        <f t="shared" si="1099"/>
        <v>1.98508165746598+0.172087559469253i</v>
      </c>
      <c r="Q2172" t="str">
        <f t="shared" si="1100"/>
        <v>-1.98508165746598+2.79655664149391i</v>
      </c>
      <c r="R2172" t="str">
        <f t="shared" si="1101"/>
        <v>-0.294125902820581-0.501051079030782i</v>
      </c>
      <c r="S2172" t="str">
        <f t="shared" si="1102"/>
        <v>0.331474229335787i</v>
      </c>
      <c r="T2172" t="str">
        <f t="shared" si="1103"/>
        <v>0.166085520279593-0.0974951569651447i</v>
      </c>
      <c r="U2172" t="str">
        <f t="shared" si="1104"/>
        <v>0.00005-0.000597069864540424i</v>
      </c>
      <c r="V2172" t="str">
        <f t="shared" si="1105"/>
        <v>0.00002-0.00668718248285275i</v>
      </c>
      <c r="W2172" t="str">
        <f t="shared" si="1106"/>
        <v>0.0000422709979935593-0.000548398643888706i</v>
      </c>
      <c r="X2172" t="str">
        <f t="shared" si="1107"/>
        <v>0.0000437648067205526-0.000548162784145682i</v>
      </c>
      <c r="Y2172" t="str">
        <f t="shared" si="1108"/>
        <v>0.009+1.19631848248699i</v>
      </c>
      <c r="Z2172" t="str">
        <f t="shared" si="1109"/>
        <v>-0.00549738131044474-0.000480773518792489i</v>
      </c>
      <c r="AA2172" t="str">
        <f t="shared" si="1110"/>
        <v>0.0758944687103055-10.0347980130974i</v>
      </c>
      <c r="AB2172" t="str">
        <f t="shared" si="1111"/>
        <v>0.499612315144168-0.293281322807073i</v>
      </c>
      <c r="AC2172" t="str">
        <f t="shared" si="1112"/>
        <v>0.802106768879463-0.53686834864436i</v>
      </c>
      <c r="AD2172" t="str">
        <f t="shared" si="1113"/>
        <v>0.599177915585191+0.0354046822432259i</v>
      </c>
      <c r="AE2172" t="str">
        <f t="shared" si="1114"/>
        <v>-0.00327688784110547-0.000482701913324788i</v>
      </c>
      <c r="AF2172" t="str">
        <f t="shared" si="1115"/>
        <v>-4.0985190979431-0.399742657529691i</v>
      </c>
      <c r="AG2172" t="str">
        <f t="shared" si="1116"/>
        <v>1.00145072631103-0.0217559912608718i</v>
      </c>
      <c r="AH2172" t="str">
        <f t="shared" si="1117"/>
        <v>0.0131407204219439+0.0035689866402442i</v>
      </c>
      <c r="AI2172">
        <f t="shared" si="1118"/>
        <v>-37.318523264909544</v>
      </c>
      <c r="AJ2172">
        <f t="shared" si="1119"/>
        <v>15.194850914888084</v>
      </c>
      <c r="AK2172"/>
      <c r="AL2172"/>
      <c r="AM2172"/>
      <c r="AN2172"/>
    </row>
    <row r="2173" spans="1:40" x14ac:dyDescent="0.35">
      <c r="A2173"/>
      <c r="B2173">
        <f t="shared" si="1120"/>
        <v>239000</v>
      </c>
      <c r="C2173" s="237" t="str">
        <f t="shared" si="1088"/>
        <v>-3.70316039179897E-07+0.00283609300086742i</v>
      </c>
      <c r="D2173" s="208" t="str">
        <f t="shared" si="1089"/>
        <v>-1.64874835880289+0.0217433796733169i</v>
      </c>
      <c r="E2173" t="str">
        <f t="shared" si="1090"/>
        <v>36500</v>
      </c>
      <c r="F2173" t="str">
        <f t="shared" si="1091"/>
        <v>0.21505376344086</v>
      </c>
      <c r="G2173" t="str">
        <f t="shared" si="1086"/>
        <v>0.21505376344086</v>
      </c>
      <c r="H2173" t="str">
        <f t="shared" si="1092"/>
        <v>2.45040298822485+0.419930430273968i</v>
      </c>
      <c r="I2173" t="str">
        <f t="shared" si="1093"/>
        <v>938.550805259951i</v>
      </c>
      <c r="J2173" t="str">
        <f t="shared" si="1087"/>
        <v>-1191.35593838363+205.324882565109i</v>
      </c>
      <c r="K2173" t="str">
        <f t="shared" si="1094"/>
        <v>0.131857346004917-0.765075475607054i</v>
      </c>
      <c r="L2173" t="str">
        <f t="shared" si="1095"/>
        <v>0.0412789527800398-0.203211606959982i</v>
      </c>
      <c r="M2173" t="str">
        <f t="shared" si="1096"/>
        <v>0.173136298784957-0.968287082567036i</v>
      </c>
      <c r="N2173" t="str">
        <f t="shared" si="1097"/>
        <v>-2.98111749592519i</v>
      </c>
      <c r="O2173" t="str">
        <f t="shared" si="1098"/>
        <v>-0.98715147066597-0.159787277221978i</v>
      </c>
      <c r="P2173" t="str">
        <f t="shared" si="1099"/>
        <v>1.98715147066597+0.159787277221978i</v>
      </c>
      <c r="Q2173" t="str">
        <f t="shared" si="1100"/>
        <v>-1.98715147066597+2.82133021870321i</v>
      </c>
      <c r="R2173" t="str">
        <f t="shared" si="1101"/>
        <v>-0.293731942768242-0.49744677149404i</v>
      </c>
      <c r="S2173" t="str">
        <f t="shared" si="1102"/>
        <v>0.332866978198543i</v>
      </c>
      <c r="T2173" t="str">
        <f t="shared" si="1103"/>
        <v>0.165583603641842-0.0977736641896521i</v>
      </c>
      <c r="U2173" t="str">
        <f t="shared" si="1104"/>
        <v>0.0000500000000000001-0.000594571664270381i</v>
      </c>
      <c r="V2173" t="str">
        <f t="shared" si="1105"/>
        <v>0.00002-0.00665920263982826i</v>
      </c>
      <c r="W2173" t="str">
        <f t="shared" si="1106"/>
        <v>0.0000422709762325091-0.000546106343889743i</v>
      </c>
      <c r="X2173" t="str">
        <f t="shared" si="1107"/>
        <v>0.0000437522484386942-0.000545871504380646i</v>
      </c>
      <c r="Y2173" t="str">
        <f t="shared" si="1108"/>
        <v>0.009+1.20134503073274i</v>
      </c>
      <c r="Z2173" t="str">
        <f t="shared" si="1109"/>
        <v>-0.00545147993871497-0.000478288821909626i</v>
      </c>
      <c r="AA2173" t="str">
        <f t="shared" si="1110"/>
        <v>0.075260052777535-9.99277795500731i</v>
      </c>
      <c r="AB2173" t="str">
        <f t="shared" si="1111"/>
        <v>0.498102468090831-0.294119117932056i</v>
      </c>
      <c r="AC2173" t="str">
        <f t="shared" si="1112"/>
        <v>0.801447875111278-0.533228881127763i</v>
      </c>
      <c r="AD2173" t="str">
        <f t="shared" si="1113"/>
        <v>0.600048487578483+0.0322467206220202i</v>
      </c>
      <c r="AE2173" t="str">
        <f t="shared" si="1114"/>
        <v>-0.0032557290462736-0.000462788834772855i</v>
      </c>
      <c r="AF2173" t="str">
        <f t="shared" si="1115"/>
        <v>-4.09915134702774-0.398187050600651i</v>
      </c>
      <c r="AG2173" t="str">
        <f t="shared" si="1116"/>
        <v>1.00132996627927-0.0216972823595441i</v>
      </c>
      <c r="AH2173" t="str">
        <f t="shared" si="1117"/>
        <v>0.0130687276604858+0.00347236836323634i</v>
      </c>
      <c r="AI2173">
        <f t="shared" si="1118"/>
        <v>-37.379074467798752</v>
      </c>
      <c r="AJ2173">
        <f t="shared" si="1119"/>
        <v>14.87972629939636</v>
      </c>
      <c r="AK2173"/>
      <c r="AL2173"/>
      <c r="AM2173"/>
      <c r="AN2173"/>
    </row>
    <row r="2174" spans="1:40" x14ac:dyDescent="0.35">
      <c r="A2174"/>
      <c r="B2174">
        <f t="shared" si="1120"/>
        <v>240000</v>
      </c>
      <c r="C2174" s="237" t="str">
        <f t="shared" si="1088"/>
        <v>-3.67236501336702E-07+0.00282427594709757i</v>
      </c>
      <c r="D2174" s="208" t="str">
        <f t="shared" si="1089"/>
        <v>-1.6487483351931+0.0216527822610814i</v>
      </c>
      <c r="E2174" t="str">
        <f t="shared" si="1090"/>
        <v>36500</v>
      </c>
      <c r="F2174" t="str">
        <f t="shared" si="1091"/>
        <v>0.21505376344086</v>
      </c>
      <c r="G2174" t="str">
        <f t="shared" si="1086"/>
        <v>0.21505376344086</v>
      </c>
      <c r="H2174" t="str">
        <f t="shared" si="1092"/>
        <v>2.45102772012415+0.418295800200854i</v>
      </c>
      <c r="I2174" t="str">
        <f t="shared" si="1093"/>
        <v>942.477796076938i</v>
      </c>
      <c r="J2174" t="str">
        <f t="shared" si="1087"/>
        <v>-1201.35468655831+206.18398249216i</v>
      </c>
      <c r="K2174" t="str">
        <f t="shared" si="1094"/>
        <v>0.130790425261729-0.762065454580632i</v>
      </c>
      <c r="L2174" t="str">
        <f t="shared" si="1095"/>
        <v>0.0409491726947709-0.202431601977887i</v>
      </c>
      <c r="M2174" t="str">
        <f t="shared" si="1096"/>
        <v>0.1717395979565-0.964497056558519i</v>
      </c>
      <c r="N2174" t="str">
        <f t="shared" si="1097"/>
        <v>-2.99359079088722i</v>
      </c>
      <c r="O2174" t="str">
        <f t="shared" si="1098"/>
        <v>-0.989067701783859-0.147462135099132i</v>
      </c>
      <c r="P2174" t="str">
        <f t="shared" si="1099"/>
        <v>1.98906770178386+0.147462135099132i</v>
      </c>
      <c r="Q2174" t="str">
        <f t="shared" si="1100"/>
        <v>-1.98906770178386+2.84612865578809i</v>
      </c>
      <c r="R2174" t="str">
        <f t="shared" si="1101"/>
        <v>-0.293335111906876-0.493865343027344i</v>
      </c>
      <c r="S2174" t="str">
        <f t="shared" si="1102"/>
        <v>0.334259727061298i</v>
      </c>
      <c r="T2174" t="str">
        <f t="shared" si="1103"/>
        <v>0.165079294765354-0.0980501144434877i</v>
      </c>
      <c r="U2174" t="str">
        <f t="shared" si="1104"/>
        <v>0.0000500000000000001-0.000592094282335921i</v>
      </c>
      <c r="V2174" t="str">
        <f t="shared" si="1105"/>
        <v>0.00002-0.00663145596216231i</v>
      </c>
      <c r="W2174" t="str">
        <f t="shared" si="1106"/>
        <v>0.0000422709543802517-0.000543833155802775i</v>
      </c>
      <c r="X2174" t="str">
        <f t="shared" si="1107"/>
        <v>0.000043739846444081-0.000543599327597255i</v>
      </c>
      <c r="Y2174" t="str">
        <f t="shared" si="1108"/>
        <v>0.009+1.20637157897848i</v>
      </c>
      <c r="Z2174" t="str">
        <f t="shared" si="1109"/>
        <v>-0.00540615141796391-0.000475830710521118i</v>
      </c>
      <c r="AA2174" t="str">
        <f t="shared" si="1110"/>
        <v>0.0746335611661197-9.95110847980417i</v>
      </c>
      <c r="AB2174" t="str">
        <f t="shared" si="1111"/>
        <v>0.496585424793463-0.294950725353994i</v>
      </c>
      <c r="AC2174" t="str">
        <f t="shared" si="1112"/>
        <v>0.80080427477136-0.52960989953243i</v>
      </c>
      <c r="AD2174" t="str">
        <f t="shared" si="1113"/>
        <v>0.600880992048113+0.0290730172265892i</v>
      </c>
      <c r="AE2174" t="str">
        <f t="shared" si="1114"/>
        <v>-0.00323461979274454-0.000443090762688902i</v>
      </c>
      <c r="AF2174" t="str">
        <f t="shared" si="1115"/>
        <v>-4.09977605531725-0.396643017939773i</v>
      </c>
      <c r="AG2174" t="str">
        <f t="shared" si="1116"/>
        <v>1.00120963978424-0.0216376888472994i</v>
      </c>
      <c r="AH2174" t="str">
        <f t="shared" si="1117"/>
        <v>0.0129966827184715+0.00337669584675998i</v>
      </c>
      <c r="AI2174">
        <f t="shared" si="1118"/>
        <v>-37.439661289964896</v>
      </c>
      <c r="AJ2174">
        <f t="shared" si="1119"/>
        <v>14.564133271276413</v>
      </c>
      <c r="AK2174"/>
      <c r="AL2174"/>
      <c r="AM2174"/>
      <c r="AN2174"/>
    </row>
    <row r="2175" spans="1:40" x14ac:dyDescent="0.35">
      <c r="A2175"/>
      <c r="B2175">
        <f t="shared" si="1120"/>
        <v>241000</v>
      </c>
      <c r="C2175" s="237" t="str">
        <f t="shared" si="1088"/>
        <v>-3.64195218401124E-07+0.00281255696015902i</v>
      </c>
      <c r="D2175" s="208" t="str">
        <f t="shared" si="1089"/>
        <v>-1.6487483118766+0.0215629366945525i</v>
      </c>
      <c r="E2175" t="str">
        <f t="shared" si="1090"/>
        <v>36500</v>
      </c>
      <c r="F2175" t="str">
        <f t="shared" si="1091"/>
        <v>0.21505376344086</v>
      </c>
      <c r="G2175" t="str">
        <f t="shared" si="1086"/>
        <v>0.21505376344086</v>
      </c>
      <c r="H2175" t="str">
        <f t="shared" si="1092"/>
        <v>2.45164502899623+0.416673373821953i</v>
      </c>
      <c r="I2175" t="str">
        <f t="shared" si="1093"/>
        <v>946.404786893925i</v>
      </c>
      <c r="J2175" t="str">
        <f t="shared" si="1087"/>
        <v>-1211.3951831596+207.04308241921i</v>
      </c>
      <c r="K2175" t="str">
        <f t="shared" si="1094"/>
        <v>0.129736283908455-0.759078292166823i</v>
      </c>
      <c r="L2175" t="str">
        <f t="shared" si="1095"/>
        <v>0.0406232757725675-0.201657287814245i</v>
      </c>
      <c r="M2175" t="str">
        <f t="shared" si="1096"/>
        <v>0.170359559681023-0.960735579981068i</v>
      </c>
      <c r="N2175" t="str">
        <f t="shared" si="1097"/>
        <v>-3.00606408584925i</v>
      </c>
      <c r="O2175" t="str">
        <f t="shared" si="1098"/>
        <v>-0.990830052690358-0.135114050659517i</v>
      </c>
      <c r="P2175" t="str">
        <f t="shared" si="1099"/>
        <v>1.99083005269036+0.135114050659517i</v>
      </c>
      <c r="Q2175" t="str">
        <f t="shared" si="1100"/>
        <v>-1.99083005269036+2.87095003518973i</v>
      </c>
      <c r="R2175" t="str">
        <f t="shared" si="1101"/>
        <v>-0.292935390991124-0.490306503267168i</v>
      </c>
      <c r="S2175" t="str">
        <f t="shared" si="1102"/>
        <v>0.335652475924054i</v>
      </c>
      <c r="T2175" t="str">
        <f t="shared" si="1103"/>
        <v>0.16457259178329-0.0983244892719516i</v>
      </c>
      <c r="U2175" t="str">
        <f t="shared" si="1104"/>
        <v>0.0000500000000000001-0.00058963745958764i</v>
      </c>
      <c r="V2175" t="str">
        <f t="shared" si="1105"/>
        <v>0.00002-0.00660393954738155i</v>
      </c>
      <c r="W2175" t="str">
        <f t="shared" si="1106"/>
        <v>0.0000422709324367873-0.000541578841720137i</v>
      </c>
      <c r="X2175" t="str">
        <f t="shared" si="1107"/>
        <v>0.0000437275981466446-0.000541346016006019i</v>
      </c>
      <c r="Y2175" t="str">
        <f t="shared" si="1108"/>
        <v>0.009+1.21139812722422i</v>
      </c>
      <c r="Z2175" t="str">
        <f t="shared" si="1109"/>
        <v>-0.005361386254281-0.000473398756556441i</v>
      </c>
      <c r="AA2175" t="str">
        <f t="shared" si="1110"/>
        <v>0.0740148624059134-9.90978521652502i</v>
      </c>
      <c r="AB2175" t="str">
        <f t="shared" si="1111"/>
        <v>0.49506117963631-0.295776089558143i</v>
      </c>
      <c r="AC2175" t="str">
        <f t="shared" si="1112"/>
        <v>0.800175791631835-0.526011173925302i</v>
      </c>
      <c r="AD2175" t="str">
        <f t="shared" si="1113"/>
        <v>0.601675157782125+0.0258840203929255i</v>
      </c>
      <c r="AE2175" t="str">
        <f t="shared" si="1114"/>
        <v>-0.00321355945740674-0.000423606502685118i</v>
      </c>
      <c r="AF2175" t="str">
        <f t="shared" si="1115"/>
        <v>-4.10039334087283-0.395110437127401i</v>
      </c>
      <c r="AG2175" t="str">
        <f t="shared" si="1116"/>
        <v>1.00108975751167-0.021577211929145i</v>
      </c>
      <c r="AH2175" t="str">
        <f t="shared" si="1117"/>
        <v>0.0129245861482677+0.00328196415403913i</v>
      </c>
      <c r="AI2175">
        <f t="shared" si="1118"/>
        <v>-37.500286364101441</v>
      </c>
      <c r="AJ2175">
        <f t="shared" si="1119"/>
        <v>14.248073614215283</v>
      </c>
      <c r="AK2175"/>
      <c r="AL2175"/>
      <c r="AM2175"/>
      <c r="AN2175"/>
    </row>
    <row r="2176" spans="1:40" x14ac:dyDescent="0.35">
      <c r="A2176"/>
      <c r="B2176">
        <f t="shared" si="1120"/>
        <v>242000</v>
      </c>
      <c r="C2176" s="237" t="str">
        <f t="shared" si="1088"/>
        <v>-3.61191559368911E-07+0.00280093482434735i</v>
      </c>
      <c r="D2176" s="208" t="str">
        <f t="shared" si="1089"/>
        <v>-1.64874828884855+0.0214738336533297i</v>
      </c>
      <c r="E2176" t="str">
        <f t="shared" si="1090"/>
        <v>36500</v>
      </c>
      <c r="F2176" t="str">
        <f t="shared" si="1091"/>
        <v>0.21505376344086</v>
      </c>
      <c r="G2176" t="str">
        <f t="shared" si="1086"/>
        <v>0.21505376344086</v>
      </c>
      <c r="H2176" t="str">
        <f t="shared" si="1092"/>
        <v>2.45225503063337+0.415063021005286i</v>
      </c>
      <c r="I2176" t="str">
        <f t="shared" si="1093"/>
        <v>950.331777710912i</v>
      </c>
      <c r="J2176" t="str">
        <f t="shared" si="1087"/>
        <v>-1221.47742818751+207.90218234626i</v>
      </c>
      <c r="K2176" t="str">
        <f t="shared" si="1094"/>
        <v>0.128694720559375-0.756113738278917i</v>
      </c>
      <c r="L2176" t="str">
        <f t="shared" si="1095"/>
        <v>0.0403012021322085-0.200888605934772i</v>
      </c>
      <c r="M2176" t="str">
        <f t="shared" si="1096"/>
        <v>0.168995922691584-0.957002344213689i</v>
      </c>
      <c r="N2176" t="str">
        <f t="shared" si="1097"/>
        <v>-3.01853738081128i</v>
      </c>
      <c r="O2176" t="str">
        <f t="shared" si="1098"/>
        <v>-0.992438249197026-0.122744945031321i</v>
      </c>
      <c r="P2176" t="str">
        <f t="shared" si="1099"/>
        <v>1.99243824919703+0.122744945031321i</v>
      </c>
      <c r="Q2176" t="str">
        <f t="shared" si="1100"/>
        <v>-1.99243824919703+2.89579243577996i</v>
      </c>
      <c r="R2176" t="str">
        <f t="shared" si="1101"/>
        <v>-0.292532760605859-0.486769966799453i</v>
      </c>
      <c r="S2176" t="str">
        <f t="shared" si="1102"/>
        <v>0.337045224786809i</v>
      </c>
      <c r="T2176" t="str">
        <f t="shared" si="1103"/>
        <v>0.164063492879389-0.0985967700559075i</v>
      </c>
      <c r="U2176" t="str">
        <f t="shared" si="1104"/>
        <v>0.0000499999999999999-0.000587200941159588i</v>
      </c>
      <c r="V2176" t="str">
        <f t="shared" si="1105"/>
        <v>0.00002-0.00657665054098741i</v>
      </c>
      <c r="W2176" t="str">
        <f t="shared" si="1106"/>
        <v>0.0000422709104021165-0.000539343167666522i</v>
      </c>
      <c r="X2176" t="str">
        <f t="shared" si="1107"/>
        <v>0.0000437155010097202-0.000539111335747716i</v>
      </c>
      <c r="Y2176" t="str">
        <f t="shared" si="1108"/>
        <v>0.009+1.21642467546997i</v>
      </c>
      <c r="Z2176" t="str">
        <f t="shared" si="1109"/>
        <v>-0.0053171751496466-0.000470992541018333i</v>
      </c>
      <c r="AA2176" t="str">
        <f t="shared" si="1110"/>
        <v>0.0734038277428717-9.86880386659531i</v>
      </c>
      <c r="AB2176" t="str">
        <f t="shared" si="1111"/>
        <v>0.493529727155762-0.296595154535104i</v>
      </c>
      <c r="AC2176" t="str">
        <f t="shared" si="1112"/>
        <v>0.799562253443898-0.522432477633719i</v>
      </c>
      <c r="AD2176" t="str">
        <f t="shared" si="1113"/>
        <v>0.602430718553691+0.0226801831670448i</v>
      </c>
      <c r="AE2176" t="str">
        <f t="shared" si="1114"/>
        <v>-0.00319254744897683-0.000404334881244347i</v>
      </c>
      <c r="AF2176" t="str">
        <f t="shared" si="1115"/>
        <v>-4.10100331948192-0.393589187351956i</v>
      </c>
      <c r="AG2176" t="str">
        <f t="shared" si="1116"/>
        <v>1.00097033014009-0.0215158529683435i</v>
      </c>
      <c r="AH2176" t="str">
        <f t="shared" si="1117"/>
        <v>0.0128524385764203+0.00318816844894798i</v>
      </c>
      <c r="AI2176">
        <f t="shared" si="1118"/>
        <v>-37.560952318199519</v>
      </c>
      <c r="AJ2176">
        <f t="shared" si="1119"/>
        <v>13.93154910916958</v>
      </c>
      <c r="AK2176"/>
      <c r="AL2176"/>
      <c r="AM2176"/>
      <c r="AN2176"/>
    </row>
    <row r="2177" spans="1:40" x14ac:dyDescent="0.35">
      <c r="A2177"/>
      <c r="B2177">
        <f t="shared" si="1120"/>
        <v>243000</v>
      </c>
      <c r="C2177" s="237" t="str">
        <f t="shared" si="1088"/>
        <v>-3.58224906192656E-07+0.00278940834396971i</v>
      </c>
      <c r="D2177" s="208" t="str">
        <f t="shared" si="1089"/>
        <v>-1.64874826610421+0.0213854639704345i</v>
      </c>
      <c r="E2177" t="str">
        <f t="shared" si="1090"/>
        <v>36500</v>
      </c>
      <c r="F2177" t="str">
        <f t="shared" si="1091"/>
        <v>0.21505376344086</v>
      </c>
      <c r="G2177" t="str">
        <f t="shared" si="1086"/>
        <v>0.21505376344086</v>
      </c>
      <c r="H2177" t="str">
        <f t="shared" si="1092"/>
        <v>2.45285783860568+0.413464613356669i</v>
      </c>
      <c r="I2177" t="str">
        <f t="shared" si="1093"/>
        <v>954.2587685279i</v>
      </c>
      <c r="J2177" t="str">
        <f t="shared" si="1087"/>
        <v>-1231.60142164204+208.761282273312i</v>
      </c>
      <c r="K2177" t="str">
        <f t="shared" si="1094"/>
        <v>0.127665537742148-0.753171546302699i</v>
      </c>
      <c r="L2177" t="str">
        <f t="shared" si="1095"/>
        <v>0.0399828930254501-0.200125498542355i</v>
      </c>
      <c r="M2177" t="str">
        <f t="shared" si="1096"/>
        <v>0.167648430767598-0.953297044845054i</v>
      </c>
      <c r="N2177" t="str">
        <f t="shared" si="1097"/>
        <v>-3.03101067577331i</v>
      </c>
      <c r="O2177" t="str">
        <f t="shared" si="1098"/>
        <v>-0.993892041098929-0.110356742613235i</v>
      </c>
      <c r="P2177" t="str">
        <f t="shared" si="1099"/>
        <v>1.99389204109893+0.110356742613235i</v>
      </c>
      <c r="Q2177" t="str">
        <f t="shared" si="1100"/>
        <v>-1.99389204109893+2.92065393316008i</v>
      </c>
      <c r="R2177" t="str">
        <f t="shared" si="1101"/>
        <v>-0.29212720116495-0.483255453062357i</v>
      </c>
      <c r="S2177" t="str">
        <f t="shared" si="1102"/>
        <v>0.338437973649565i</v>
      </c>
      <c r="T2177" t="str">
        <f t="shared" si="1103"/>
        <v>0.163551996289527-0.0988669380101845i</v>
      </c>
      <c r="U2177" t="str">
        <f t="shared" si="1104"/>
        <v>0.0000499999999999999-0.000584784476381154i</v>
      </c>
      <c r="V2177" t="str">
        <f t="shared" si="1105"/>
        <v>0.00002-0.00654958613546894i</v>
      </c>
      <c r="W2177" t="str">
        <f t="shared" si="1106"/>
        <v>0.0000422708882762398-0.000537125903518079i</v>
      </c>
      <c r="X2177" t="str">
        <f t="shared" si="1107"/>
        <v>0.0000437035525487286-0.000536895056812519i</v>
      </c>
      <c r="Y2177" t="str">
        <f t="shared" si="1108"/>
        <v>0.009+1.22145122371571i</v>
      </c>
      <c r="Z2177" t="str">
        <f t="shared" si="1109"/>
        <v>-0.00527350899710119-0.000468611653746976i</v>
      </c>
      <c r="AA2177" t="str">
        <f t="shared" si="1110"/>
        <v>0.072800331071974-9.82816020233607i</v>
      </c>
      <c r="AB2177" t="str">
        <f t="shared" si="1111"/>
        <v>0.491991062045046-0.297407863776024i</v>
      </c>
      <c r="AC2177" t="str">
        <f t="shared" si="1112"/>
        <v>0.798963491852172-0.518873587197716i</v>
      </c>
      <c r="AD2177" t="str">
        <f t="shared" si="1113"/>
        <v>0.603147413204769+0.0194619632575581i</v>
      </c>
      <c r="AE2177" t="str">
        <f t="shared" si="1114"/>
        <v>-0.00317158320732637-0.000385274745095082i</v>
      </c>
      <c r="AF2177" t="str">
        <f t="shared" si="1115"/>
        <v>-4.10160610470989-0.392079149386235i</v>
      </c>
      <c r="AG2177" t="str">
        <f t="shared" si="1116"/>
        <v>1.00085136833929-0.021453613486142i</v>
      </c>
      <c r="AH2177" t="str">
        <f t="shared" si="1117"/>
        <v>0.0127802407026359+0.00309530399308274i</v>
      </c>
      <c r="AI2177">
        <f t="shared" si="1118"/>
        <v>-37.62166177594731</v>
      </c>
      <c r="AJ2177">
        <f t="shared" si="1119"/>
        <v>13.614561535044068</v>
      </c>
      <c r="AK2177"/>
      <c r="AL2177"/>
      <c r="AM2177"/>
      <c r="AN2177"/>
    </row>
    <row r="2178" spans="1:40" x14ac:dyDescent="0.35">
      <c r="A2178"/>
      <c r="B2178">
        <f t="shared" si="1120"/>
        <v>244000</v>
      </c>
      <c r="C2178" s="237" t="str">
        <f t="shared" si="1088"/>
        <v>-3.55294653463848E-07+0.00277797634293476i</v>
      </c>
      <c r="D2178" s="208" t="str">
        <f t="shared" si="1089"/>
        <v>-1.64874824363893+0.0212978186291665i</v>
      </c>
      <c r="E2178" t="str">
        <f t="shared" si="1090"/>
        <v>36500</v>
      </c>
      <c r="F2178" t="str">
        <f t="shared" si="1091"/>
        <v>0.21505376344086</v>
      </c>
      <c r="G2178" t="str">
        <f t="shared" si="1086"/>
        <v>0.21505376344086</v>
      </c>
      <c r="H2178" t="str">
        <f t="shared" si="1092"/>
        <v>2.45345356431139+0.411878024193232i</v>
      </c>
      <c r="I2178" t="str">
        <f t="shared" si="1093"/>
        <v>958.185759344887i</v>
      </c>
      <c r="J2178" t="str">
        <f t="shared" si="1087"/>
        <v>-1241.76716352319+209.620382200362i</v>
      </c>
      <c r="K2178" t="str">
        <f t="shared" si="1094"/>
        <v>0.126648541807813-0.750251473040031i</v>
      </c>
      <c r="L2178" t="str">
        <f t="shared" si="1095"/>
        <v>0.0396682908118024-0.199367908566962i</v>
      </c>
      <c r="M2178" t="str">
        <f t="shared" si="1096"/>
        <v>0.166316832619615-0.949619381606993i</v>
      </c>
      <c r="N2178" t="str">
        <f t="shared" si="1097"/>
        <v>-3.04348397073534i</v>
      </c>
      <c r="O2178" t="str">
        <f t="shared" si="1098"/>
        <v>-0.995191202213569-0.0979513707750469i</v>
      </c>
      <c r="P2178" t="str">
        <f t="shared" si="1099"/>
        <v>1.99519120221357+0.0979513707750469i</v>
      </c>
      <c r="Q2178" t="str">
        <f t="shared" si="1100"/>
        <v>-1.99519120221357+2.94553259996029i</v>
      </c>
      <c r="R2178" t="str">
        <f t="shared" si="1101"/>
        <v>-0.291718692910017-0.479762686251482i</v>
      </c>
      <c r="S2178" t="str">
        <f t="shared" si="1102"/>
        <v>0.33983072251232i</v>
      </c>
      <c r="T2178" t="str">
        <f t="shared" si="1103"/>
        <v>0.163038100303293-0.0991349741819607i</v>
      </c>
      <c r="U2178" t="str">
        <f t="shared" si="1104"/>
        <v>0.0000499999999999999-0.000582387818691068i</v>
      </c>
      <c r="V2178" t="str">
        <f t="shared" si="1105"/>
        <v>0.00002-0.00652274356933997i</v>
      </c>
      <c r="W2178" t="str">
        <f t="shared" si="1106"/>
        <v>0.0000422708660591576-0.000534926822923466i</v>
      </c>
      <c r="X2178" t="str">
        <f t="shared" si="1107"/>
        <v>0.0000436917503298989-0.000534696952961101i</v>
      </c>
      <c r="Y2178" t="str">
        <f t="shared" si="1108"/>
        <v>0.009+1.22647777196146i</v>
      </c>
      <c r="Z2178" t="str">
        <f t="shared" si="1109"/>
        <v>-0.00523037887605238-0.000466255693191365i</v>
      </c>
      <c r="AA2178" t="str">
        <f t="shared" si="1110"/>
        <v>0.0722042488720615-9.78785006550727i</v>
      </c>
      <c r="AB2178" t="str">
        <f t="shared" si="1111"/>
        <v>0.490445179158967-0.298214160267723i</v>
      </c>
      <c r="AC2178" t="str">
        <f t="shared" si="1112"/>
        <v>0.798379342311395-0.515334282323115i</v>
      </c>
      <c r="AD2178" t="str">
        <f t="shared" si="1113"/>
        <v>0.60382498572948+0.0162298229866899i</v>
      </c>
      <c r="AE2178" t="str">
        <f t="shared" si="1114"/>
        <v>-0.00315066620282507-0.000366424960599217i</v>
      </c>
      <c r="AF2178" t="str">
        <f t="shared" si="1115"/>
        <v>-4.10220180795032-0.390580205564065i</v>
      </c>
      <c r="AG2178" t="str">
        <f t="shared" si="1116"/>
        <v>1.00073288276877-0.0213904951614959i</v>
      </c>
      <c r="AH2178" t="str">
        <f t="shared" si="1117"/>
        <v>0.0127079932987804+0.00300336614288685i</v>
      </c>
      <c r="AI2178">
        <f t="shared" si="1118"/>
        <v>-37.682417357128884</v>
      </c>
      <c r="AJ2178">
        <f t="shared" si="1119"/>
        <v>13.297112669351325</v>
      </c>
      <c r="AK2178"/>
      <c r="AL2178"/>
      <c r="AM2178"/>
      <c r="AN2178"/>
    </row>
    <row r="2179" spans="1:40" x14ac:dyDescent="0.35">
      <c r="A2179"/>
      <c r="B2179">
        <f t="shared" si="1120"/>
        <v>245000</v>
      </c>
      <c r="C2179" s="237" t="str">
        <f t="shared" si="1088"/>
        <v>-3.52400208103999E-07+0.00276663766435269i</v>
      </c>
      <c r="D2179" s="208" t="str">
        <f t="shared" si="1089"/>
        <v>-1.64874822144819+0.0212108887600373i</v>
      </c>
      <c r="E2179" t="str">
        <f t="shared" si="1090"/>
        <v>36500</v>
      </c>
      <c r="F2179" t="str">
        <f t="shared" si="1091"/>
        <v>0.21505376344086</v>
      </c>
      <c r="G2179" t="str">
        <f t="shared" si="1086"/>
        <v>0.21505376344086</v>
      </c>
      <c r="H2179" t="str">
        <f t="shared" si="1092"/>
        <v>2.45404231702599+0.410303128517346i</v>
      </c>
      <c r="I2179" t="str">
        <f t="shared" si="1093"/>
        <v>962.112750161874i</v>
      </c>
      <c r="J2179" t="str">
        <f t="shared" si="1087"/>
        <v>-1251.97465383095+210.479482127413i</v>
      </c>
      <c r="K2179" t="str">
        <f t="shared" si="1094"/>
        <v>0.125643542843195-0.747353278653455i</v>
      </c>
      <c r="L2179" t="str">
        <f t="shared" si="1095"/>
        <v>0.0393573389339475-0.19861577965568i</v>
      </c>
      <c r="M2179" t="str">
        <f t="shared" si="1096"/>
        <v>0.165000881777143-0.945969058309135i</v>
      </c>
      <c r="N2179" t="str">
        <f t="shared" si="1097"/>
        <v>-3.05595726569737i</v>
      </c>
      <c r="O2179" t="str">
        <f t="shared" si="1098"/>
        <v>-0.996335530416069-0.0855307595577804i</v>
      </c>
      <c r="P2179" t="str">
        <f t="shared" si="1099"/>
        <v>1.99633553041607+0.0855307595577804i</v>
      </c>
      <c r="Q2179" t="str">
        <f t="shared" si="1100"/>
        <v>-1.99633553041607+2.97042650613959i</v>
      </c>
      <c r="R2179" t="str">
        <f t="shared" si="1101"/>
        <v>-0.291307215909174-0.476291395227509i</v>
      </c>
      <c r="S2179" t="str">
        <f t="shared" si="1102"/>
        <v>0.341223471375076i</v>
      </c>
      <c r="T2179" t="str">
        <f t="shared" si="1103"/>
        <v>0.162521803265609-0.0994008594491371i</v>
      </c>
      <c r="U2179" t="str">
        <f t="shared" si="1104"/>
        <v>0.0000499999999999999-0.000580010725553554i</v>
      </c>
      <c r="V2179" t="str">
        <f t="shared" si="1105"/>
        <v>0.00002-0.0064961201261998i</v>
      </c>
      <c r="W2179" t="str">
        <f t="shared" si="1106"/>
        <v>0.0000422708437508703-0.000532745703226879i</v>
      </c>
      <c r="X2179" t="str">
        <f t="shared" si="1107"/>
        <v>0.0000436800919690268-0.000532516801647729i</v>
      </c>
      <c r="Y2179" t="str">
        <f t="shared" si="1108"/>
        <v>0.009+1.2315043202072i</v>
      </c>
      <c r="Z2179" t="str">
        <f t="shared" si="1109"/>
        <v>-0.0051877760477171-0.000463924266187688i</v>
      </c>
      <c r="AA2179" t="str">
        <f t="shared" si="1110"/>
        <v>0.0716154601425523-9.74786936588797i</v>
      </c>
      <c r="AB2179" t="str">
        <f t="shared" si="1111"/>
        <v>0.488892073518782-0.299013986487812i</v>
      </c>
      <c r="AC2179" t="str">
        <f t="shared" si="1112"/>
        <v>0.797809644005319-0.51181434583555i</v>
      </c>
      <c r="AD2179" t="str">
        <f t="shared" si="1113"/>
        <v>0.604463185357295+0.0129842292398204i</v>
      </c>
      <c r="AE2179" t="str">
        <f t="shared" si="1114"/>
        <v>-0.00312979593570126-0.000347784413152764i</v>
      </c>
      <c r="AF2179" t="str">
        <f t="shared" si="1115"/>
        <v>-4.10279053847418-0.389092239757309i</v>
      </c>
      <c r="AG2179" t="str">
        <f t="shared" si="1116"/>
        <v>1.00061488407617-0.0213264998307954i</v>
      </c>
      <c r="AH2179" t="str">
        <f t="shared" si="1117"/>
        <v>0.0126356972079004+0.00291235034683106i</v>
      </c>
      <c r="AI2179">
        <f t="shared" si="1118"/>
        <v>-37.743221678017555</v>
      </c>
      <c r="AJ2179">
        <f t="shared" si="1119"/>
        <v>12.979204288858465</v>
      </c>
      <c r="AK2179"/>
      <c r="AL2179"/>
      <c r="AM2179"/>
      <c r="AN2179"/>
    </row>
    <row r="2180" spans="1:40" x14ac:dyDescent="0.35">
      <c r="A2180"/>
      <c r="B2180">
        <f t="shared" si="1120"/>
        <v>246000</v>
      </c>
      <c r="C2180" s="237" t="str">
        <f t="shared" si="1088"/>
        <v>-3.49540989064497E-07+0.00275539117014487i</v>
      </c>
      <c r="D2180" s="208" t="str">
        <f t="shared" si="1089"/>
        <v>-1.64874819952751+0.0211246656377773i</v>
      </c>
      <c r="E2180" t="str">
        <f t="shared" si="1090"/>
        <v>36500</v>
      </c>
      <c r="F2180" t="str">
        <f t="shared" si="1091"/>
        <v>0.21505376344086</v>
      </c>
      <c r="G2180" t="str">
        <f t="shared" si="1086"/>
        <v>0.21505376344086</v>
      </c>
      <c r="H2180" t="str">
        <f t="shared" si="1092"/>
        <v>2.45462420394984+0.408739802990937i</v>
      </c>
      <c r="I2180" t="str">
        <f t="shared" si="1093"/>
        <v>966.039740978861i</v>
      </c>
      <c r="J2180" t="str">
        <f t="shared" si="1087"/>
        <v>-1262.22389256532+211.338582054463i</v>
      </c>
      <c r="K2180" t="str">
        <f t="shared" si="1094"/>
        <v>0.124650354585592-0.744476726611738i</v>
      </c>
      <c r="L2180" t="str">
        <f t="shared" si="1095"/>
        <v>0.0390499818937799-0.197869056162865i</v>
      </c>
      <c r="M2180" t="str">
        <f t="shared" si="1096"/>
        <v>0.163700336479372-0.942345782774603i</v>
      </c>
      <c r="N2180" t="str">
        <f t="shared" si="1097"/>
        <v>-3.0684305606594i</v>
      </c>
      <c r="O2180" t="str">
        <f t="shared" si="1098"/>
        <v>-0.997324847670622-0.0730968413734207i</v>
      </c>
      <c r="P2180" t="str">
        <f t="shared" si="1099"/>
        <v>1.99732484767062+0.0730968413734207i</v>
      </c>
      <c r="Q2180" t="str">
        <f t="shared" si="1100"/>
        <v>-1.99732484767062+2.99533371928598i</v>
      </c>
      <c r="R2180" t="str">
        <f t="shared" si="1101"/>
        <v>-0.290892750055788-0.472841313426196i</v>
      </c>
      <c r="S2180" t="str">
        <f t="shared" si="1102"/>
        <v>0.342616220237831i</v>
      </c>
      <c r="T2180" t="str">
        <f t="shared" si="1103"/>
        <v>0.162003103578375-0.0996645745187022i</v>
      </c>
      <c r="U2180" t="str">
        <f t="shared" si="1104"/>
        <v>0.00005-0.000577652958376507i</v>
      </c>
      <c r="V2180" t="str">
        <f t="shared" si="1105"/>
        <v>0.00002-0.00646971313381688i</v>
      </c>
      <c r="W2180" t="str">
        <f t="shared" si="1106"/>
        <v>0.0000422708213513785-0.00053058232539293i</v>
      </c>
      <c r="X2180" t="str">
        <f t="shared" si="1107"/>
        <v>0.0000436685751302684-0.000530354383945152i</v>
      </c>
      <c r="Y2180" t="str">
        <f t="shared" si="1108"/>
        <v>0.009+1.23653086845294i</v>
      </c>
      <c r="Z2180" t="str">
        <f t="shared" si="1109"/>
        <v>-0.00514569195069203-0.00046161698774435i</v>
      </c>
      <c r="AA2180" t="str">
        <f t="shared" si="1110"/>
        <v>0.0710338463419437-9.70821407989018i</v>
      </c>
      <c r="AB2180" t="str">
        <f t="shared" si="1111"/>
        <v>0.487331740317144-0.299807284399767i</v>
      </c>
      <c r="AC2180" t="str">
        <f t="shared" si="1112"/>
        <v>0.797254239767768-0.508313563635277i</v>
      </c>
      <c r="AD2180" t="str">
        <f t="shared" si="1113"/>
        <v>0.605061766635923+0.00972565341346289i</v>
      </c>
      <c r="AE2180" t="str">
        <f t="shared" si="1114"/>
        <v>-0.0031089719354174-0.000329352006598626i</v>
      </c>
      <c r="AF2180" t="str">
        <f t="shared" si="1115"/>
        <v>-4.10337240347735-0.38761513735316i</v>
      </c>
      <c r="AG2180" t="str">
        <f t="shared" si="1116"/>
        <v>1.00049738289567-0.0212616294875864i</v>
      </c>
      <c r="AH2180" t="str">
        <f t="shared" si="1117"/>
        <v>0.0125633533432595+0.00282225214264362i</v>
      </c>
      <c r="AI2180">
        <f t="shared" si="1118"/>
        <v>-37.804077351769145</v>
      </c>
      <c r="AJ2180">
        <f t="shared" si="1119"/>
        <v>12.66083817021436</v>
      </c>
      <c r="AK2180"/>
      <c r="AL2180"/>
      <c r="AM2180"/>
      <c r="AN2180"/>
    </row>
    <row r="2181" spans="1:40" x14ac:dyDescent="0.35">
      <c r="A2181"/>
      <c r="B2181">
        <f t="shared" si="1120"/>
        <v>247000</v>
      </c>
      <c r="C2181" s="237" t="str">
        <f t="shared" si="1088"/>
        <v>-3.46716427034994E-07+0.0027442357406631i</v>
      </c>
      <c r="D2181" s="208" t="str">
        <f t="shared" si="1089"/>
        <v>-1.64874817787253+0.0210391406784171i</v>
      </c>
      <c r="E2181" t="str">
        <f t="shared" si="1090"/>
        <v>36500</v>
      </c>
      <c r="F2181" t="str">
        <f t="shared" si="1091"/>
        <v>0.21505376344086</v>
      </c>
      <c r="G2181" t="str">
        <f t="shared" ref="G2181:G2244" si="1121">IF($C$11=$C$7,$C$24,F2181)</f>
        <v>0.21505376344086</v>
      </c>
      <c r="H2181" t="str">
        <f t="shared" si="1092"/>
        <v>2.4551993302548+0.407187925910235i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0.0387461652290532-0.197127683140412i</v>
      </c>
      <c r="M2181" t="str">
        <f t="shared" si="1096"/>
        <v>0.16241495956877-0.938749266776809i</v>
      </c>
      <c r="N2181" t="str">
        <f t="shared" si="1097"/>
        <v>-3.08090385562143i</v>
      </c>
      <c r="O2181" t="str">
        <f t="shared" si="1098"/>
        <v>-0.998159000058191-0.0606515507042631i</v>
      </c>
      <c r="P2181" t="str">
        <f t="shared" si="1099"/>
        <v>1.99815900005819+0.0606515507042631i</v>
      </c>
      <c r="Q2181" t="str">
        <f t="shared" si="1100"/>
        <v>-1.99815900005819+3.02025230491717i</v>
      </c>
      <c r="R2181" t="str">
        <f t="shared" si="1101"/>
        <v>-0.290475275067223-0.469412178770648i</v>
      </c>
      <c r="S2181" t="str">
        <f t="shared" si="1102"/>
        <v>0.344008969100586i</v>
      </c>
      <c r="T2181" t="str">
        <f t="shared" si="1103"/>
        <v>0.161481999702151-0.0999260999250845i</v>
      </c>
      <c r="U2181" t="str">
        <f t="shared" si="1104"/>
        <v>0.00005-0.000575314282431664i</v>
      </c>
      <c r="V2181" t="str">
        <f t="shared" si="1105"/>
        <v>0.00002-0.00644351996323462i</v>
      </c>
      <c r="W2181" t="str">
        <f t="shared" si="1106"/>
        <v>0.0000422707988606823-0.000528436473933371i</v>
      </c>
      <c r="X2181" t="str">
        <f t="shared" si="1107"/>
        <v>0.0000436571975249664-0.000528209484471388i</v>
      </c>
      <c r="Y2181" t="str">
        <f t="shared" si="1108"/>
        <v>0.009+1.24155741669869i</v>
      </c>
      <c r="Z2181" t="str">
        <f t="shared" si="1109"/>
        <v>-0.00510411819665034-0.000459333480833504i</v>
      </c>
      <c r="AA2181" t="str">
        <f t="shared" si="1110"/>
        <v>0.0704592913280694-9.66888024920721i</v>
      </c>
      <c r="AB2181" t="str">
        <f t="shared" si="1111"/>
        <v>0.485764174923167-0.300593995447977i</v>
      </c>
      <c r="AC2181" t="str">
        <f t="shared" si="1112"/>
        <v>0.796712976005803-0.504831724652863i</v>
      </c>
      <c r="AD2181" t="str">
        <f t="shared" si="1113"/>
        <v>0.605620489513923+0.00645457136173247i</v>
      </c>
      <c r="AE2181" t="str">
        <f t="shared" si="1114"/>
        <v>-0.00308819376006143-0.000311126662651518i</v>
      </c>
      <c r="AF2181" t="str">
        <f t="shared" si="1115"/>
        <v>-4.10394750812733-0.386148785231818i</v>
      </c>
      <c r="AG2181" t="str">
        <f t="shared" si="1116"/>
        <v>1.00038038984638-0.0211958862822897i</v>
      </c>
      <c r="AH2181" t="str">
        <f t="shared" si="1117"/>
        <v>0.012490962687394+0.00273306715459212i</v>
      </c>
      <c r="AI2181">
        <f t="shared" si="1118"/>
        <v>-37.864986988811175</v>
      </c>
      <c r="AJ2181">
        <f t="shared" si="1119"/>
        <v>12.342016090564536</v>
      </c>
      <c r="AK2181"/>
      <c r="AL2181"/>
      <c r="AM2181"/>
      <c r="AN2181"/>
    </row>
    <row r="2182" spans="1:40" x14ac:dyDescent="0.35">
      <c r="A2182"/>
      <c r="B2182">
        <f t="shared" si="1120"/>
        <v>248000</v>
      </c>
      <c r="C2182" s="237" t="str">
        <f t="shared" ref="C2182:C2245" si="1123">IMPRODUCT(COMPLEX(-1,0),IMDIV(IMPRODUCT(G2182,COMPLEX($C$100+$C$101,0)),COMPLEX($C$100,2*PI()*B2182*$C$103*$C$102*(2*$C$100+$C$101))))</f>
        <v>-3.43925964159978E-07+0.002733170274318i</v>
      </c>
      <c r="D2182" s="208" t="str">
        <f t="shared" ref="D2182:D2245" si="1124">IMPRODUCT(COMPLEX($C$106,0),IMSUB(C2182,G2182))</f>
        <v>-1.64874815647898+0.020954305436438i</v>
      </c>
      <c r="E2182" t="str">
        <f t="shared" ref="E2182:E2245" si="1125">IMDIV(COMPLEX($C$20*10^3,0),COMPLEX(1,2*PI()*B2182*$C$20*1000*$C$29*10^-12))</f>
        <v>36500</v>
      </c>
      <c r="F2182" t="str">
        <f t="shared" ref="F2182:F2245" si="1126">IMDIV(COMPLEX($C$22*1000,0),IMSUM(COMPLEX($C$22*1000,0),E2182))</f>
        <v>0.21505376344086</v>
      </c>
      <c r="G2182" t="str">
        <f t="shared" si="1121"/>
        <v>0.21505376344086</v>
      </c>
      <c r="H2182" t="str">
        <f t="shared" ref="H2182:H2245" si="1127">IMPRODUCT(COMPLEX($C$108,0),IMPRODUCT(COMPLEX(-1,0),D2182),IMDIV(COMPLEX(0,2*PI()*B2182*$C$109*$C$110),COMPLEX(1,2*PI()*B2182*$C$109*$C$110)))</f>
        <v>2.45576779912954+0.405647377180898i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0.0384458354906157-0.196391606328156i</v>
      </c>
      <c r="M2182" t="str">
        <f t="shared" ref="M2182:M2245" si="1131">IMSUM(K2182,L2182)</f>
        <v>0.161144518387436-0.935179225977347i</v>
      </c>
      <c r="N2182" t="str">
        <f t="shared" ref="N2182:N2245" si="1132">COMPLEX(0,-2*PI()*B2182*$C$43)</f>
        <v>-3.09337715058346i</v>
      </c>
      <c r="O2182" t="str">
        <f t="shared" ref="O2182:O2245" si="1133">IMEXP(N2182)</f>
        <v>-0.998837857800456-0.0481968238019466i</v>
      </c>
      <c r="P2182" t="str">
        <f t="shared" ref="P2182:P2245" si="1134">IMSUB(COMPLEX(1,0),O2182)</f>
        <v>1.99883785780046+0.0481968238019466i</v>
      </c>
      <c r="Q2182" t="str">
        <f t="shared" ref="Q2182:Q2245" si="1135">IMSUM(COMPLEX(0,2*PI()*B2182*$C$43),O2182,COMPLEX(-1,0))</f>
        <v>-1.99883785780046+3.04518032678151i</v>
      </c>
      <c r="R2182" t="str">
        <f t="shared" ref="R2182:R2245" si="1136">IMDIV(P2182,Q2182)</f>
        <v>-0.290054770483584-0.466003733585813i</v>
      </c>
      <c r="S2182" t="str">
        <f t="shared" ref="S2182:S2245" si="1137">IMDIV(COMPLEX(0,2*PI()*B2182*$C$123),COMPLEX($C$124,0))</f>
        <v>0.345401717963342i</v>
      </c>
      <c r="T2182" t="str">
        <f t="shared" ref="T2182:T2245" si="1138">IMPRODUCT(R2182,S2182)</f>
        <v>0.160958490157871-0.100185416028493i</v>
      </c>
      <c r="U2182" t="str">
        <f t="shared" ref="U2182:U2245" si="1139">IMDIV(COMPLEX(1,2*PI()*B2182*$C$16*10^-3*$C$15*10^-6),COMPLEX(0,2*PI()*B2182*$C$15*10^-6))</f>
        <v>0.0000500000000000001-0.000572994466776698i</v>
      </c>
      <c r="V2182" t="str">
        <f t="shared" ref="V2182:V2245" si="1140">IMSUM(COMPLEX($C$18*10^-3,0),IMDIV(COMPLEX(1,0),COMPLEX(0,2*PI()*B2182*($C$17*1*10^-6))))</f>
        <v>0.00002-0.006417538027899i</v>
      </c>
      <c r="W2182" t="str">
        <f t="shared" ref="W2182:W2245" si="1141">IMDIV(IMPRODUCT(U2182,V2182),IMSUM(U2182,V2182))</f>
        <v>0.0000422707762787825-0.000526307936835557i</v>
      </c>
      <c r="X2182" t="str">
        <f t="shared" ref="X2182:X2245" si="1142">IMDIV(IMPRODUCT(COMPLEX($C$19,0),W2182),IMSUM(COMPLEX($C$19,0),W2182))</f>
        <v>0.0000436459569105135-0.000526081891318229i</v>
      </c>
      <c r="Y2182" t="str">
        <f t="shared" ref="Y2182:Y2245" si="1143">COMPLEX($C$13*10^-3,2*PI()*B2182*$C$12*0.000001)</f>
        <v>0.009+1.24658396494443i</v>
      </c>
      <c r="Z2182" t="str">
        <f t="shared" ref="Z2182:Z2245" si="1144">IMPRODUCT(COMPLEX($C$6,0),IMDIV(X2182,IMSUM(X2182,Y2182)))</f>
        <v>-0.00506304656615962-0.000457073376188886i</v>
      </c>
      <c r="AA2182" t="str">
        <f t="shared" ref="AA2182:AA2245" si="1145">IMDIV(COMPLEX($C$6,0),IMSUM(X2182,Y2182))</f>
        <v>0.0698916813000464-9.62986397949504i</v>
      </c>
      <c r="AB2182" t="str">
        <f t="shared" ref="AB2182:AB2245" si="1146">IMPRODUCT(COMPLEX($C$119,0),T2182)</f>
        <v>0.484189372887581-0.30137406055275i</v>
      </c>
      <c r="AC2182" t="str">
        <f t="shared" ref="AC2182:AC2245" si="1147">IMSUM(COMPLEX(1,0),IMPRODUCT(AB2182,M2182))</f>
        <v>0.796185702624913-0.501368620805704i</v>
      </c>
      <c r="AD2182" t="str">
        <f t="shared" ref="AD2182:AD2245" si="1148">IMDIV(AB2182,AC2182)</f>
        <v>0.606139119422972+0.00317146334128437i</v>
      </c>
      <c r="AE2182" t="str">
        <f t="shared" ref="AE2182:AE2245" si="1149">IMPRODUCT(AD2182,AA2182,X2182)</f>
        <v>-0.00306746099575263-0.000293107320334607i</v>
      </c>
      <c r="AF2182" t="str">
        <f t="shared" ref="AF2182:AF2245" si="1150">IMSUB(D2182,H2182)</f>
        <v>-4.10451595560852-0.38469307174446i</v>
      </c>
      <c r="AG2182" t="str">
        <f t="shared" ref="AG2182:AG2245" si="1151">IMSUM(COMPLEX(1,0),IMPRODUCT(AD2182,AA2182,COMPLEX($C$127,0)))</f>
        <v>1.00026391553076-0.0211292725219162i</v>
      </c>
      <c r="AH2182" t="str">
        <f t="shared" ref="AH2182:AH2245" si="1152">IMDIV(IMPRODUCT(AE2182,AF2182),AG2182)</f>
        <v>0.0124185262911845+0.00264479109081399i</v>
      </c>
      <c r="AI2182">
        <f t="shared" ref="AI2182:AI2245" si="1153">20*LOG10(IMABS(AH2182))</f>
        <v>-37.925953197230157</v>
      </c>
      <c r="AJ2182">
        <f t="shared" ref="AJ2182:AJ2245" si="1154">IMARGUMENT(AH2182)*180/PI()</f>
        <v>12.0227398281497</v>
      </c>
      <c r="AK2182"/>
      <c r="AL2182"/>
      <c r="AM2182"/>
      <c r="AN2182"/>
    </row>
    <row r="2183" spans="1:40" x14ac:dyDescent="0.35">
      <c r="A2183"/>
      <c r="B2183">
        <f t="shared" si="1120"/>
        <v>249000</v>
      </c>
      <c r="C2183" s="237" t="str">
        <f t="shared" si="1123"/>
        <v>-3.41169053763331E-07+0.00272219368721646i</v>
      </c>
      <c r="D2183" s="208" t="str">
        <f t="shared" si="1124"/>
        <v>-1.64874813534267+0.0208701516019929i</v>
      </c>
      <c r="E2183" t="str">
        <f t="shared" si="1125"/>
        <v>36500</v>
      </c>
      <c r="F2183" t="str">
        <f t="shared" si="1126"/>
        <v>0.21505376344086</v>
      </c>
      <c r="G2183" t="str">
        <f t="shared" si="1121"/>
        <v>0.21505376344086</v>
      </c>
      <c r="H2183" t="str">
        <f t="shared" si="1127"/>
        <v>2.45632971182371+0.404118038293537i</v>
      </c>
      <c r="I2183" t="str">
        <f t="shared" si="1128"/>
        <v>977.820713429823i</v>
      </c>
      <c r="J2183" t="str">
        <f t="shared" si="1122"/>
        <v>-1293.22209932816+213.915881835616i</v>
      </c>
      <c r="K2183" t="str">
        <f t="shared" si="1129"/>
        <v>0.121739844455905-0.735974607720487i</v>
      </c>
      <c r="L2183" t="str">
        <f t="shared" si="1130"/>
        <v>0.0381489402202169-0.195660772144377i</v>
      </c>
      <c r="M2183" t="str">
        <f t="shared" si="1131"/>
        <v>0.159888784676122-0.931635379864864i</v>
      </c>
      <c r="N2183" t="str">
        <f t="shared" si="1132"/>
        <v>-3.10585044554549i</v>
      </c>
      <c r="O2183" t="str">
        <f t="shared" si="1133"/>
        <v>-0.999361315280002-0.0357345983862106i</v>
      </c>
      <c r="P2183" t="str">
        <f t="shared" si="1134"/>
        <v>1.99936131528+0.0357345983862106i</v>
      </c>
      <c r="Q2183" t="str">
        <f t="shared" si="1135"/>
        <v>-1.99936131528+3.07011584715928i</v>
      </c>
      <c r="R2183" t="str">
        <f t="shared" si="1136"/>
        <v>-0.28963121566645-0.462615724515133i</v>
      </c>
      <c r="S2183" t="str">
        <f t="shared" si="1137"/>
        <v>0.346794466826097i</v>
      </c>
      <c r="T2183" t="str">
        <f t="shared" si="1138"/>
        <v>0.160432573528594-0.100442503013241i</v>
      </c>
      <c r="U2183" t="str">
        <f t="shared" si="1139"/>
        <v>0.0000500000000000001-0.000570693284179201i</v>
      </c>
      <c r="V2183" t="str">
        <f t="shared" si="1140"/>
        <v>0.00002-0.00639176478280703i</v>
      </c>
      <c r="W2183" t="str">
        <f t="shared" si="1141"/>
        <v>0.0000422707536056792-0.000524196505492679i</v>
      </c>
      <c r="X2183" t="str">
        <f t="shared" si="1142"/>
        <v>0.0000436348510892422-0.000523971395981506i</v>
      </c>
      <c r="Y2183" t="str">
        <f t="shared" si="1143"/>
        <v>0.009+1.25161051319017i</v>
      </c>
      <c r="Z2183" t="str">
        <f t="shared" si="1144"/>
        <v>-0.00502246900461664-0.00045483631210956i</v>
      </c>
      <c r="AA2183" t="str">
        <f t="shared" si="1145"/>
        <v>0.0693309047418352-9.59116143908418i</v>
      </c>
      <c r="AB2183" t="str">
        <f t="shared" si="1146"/>
        <v>0.482607329947994-0.302147420105269i</v>
      </c>
      <c r="AC2183" t="str">
        <f t="shared" si="1147"/>
        <v>0.795672272956212-0.497924046955324i</v>
      </c>
      <c r="AD2183" t="str">
        <f t="shared" si="1148"/>
        <v>0.606617427359773-0.000123186045304176i</v>
      </c>
      <c r="AE2183" t="str">
        <f t="shared" si="1149"/>
        <v>-0.00304677325606129-0.000275292935427367i</v>
      </c>
      <c r="AF2183" t="str">
        <f t="shared" si="1150"/>
        <v>-4.10507784716638-0.383247886691544i</v>
      </c>
      <c r="AG2183" t="str">
        <f t="shared" si="1151"/>
        <v>1.00014797053292-0.0210617906697735i</v>
      </c>
      <c r="AH2183" t="str">
        <f t="shared" si="1152"/>
        <v>0.0123460452729408+0.00255741974069438i</v>
      </c>
      <c r="AI2183">
        <f t="shared" si="1153"/>
        <v>-37.986978583158297</v>
      </c>
      <c r="AJ2183">
        <f t="shared" si="1154"/>
        <v>11.70301116288978</v>
      </c>
      <c r="AK2183"/>
      <c r="AL2183"/>
      <c r="AM2183"/>
      <c r="AN2183"/>
    </row>
    <row r="2184" spans="1:40" x14ac:dyDescent="0.35">
      <c r="A2184"/>
      <c r="B2184">
        <f t="shared" si="1120"/>
        <v>250000</v>
      </c>
      <c r="C2184" s="237" t="str">
        <f t="shared" si="1123"/>
        <v>-3.38445160080529E-07+0.00271130491280762i</v>
      </c>
      <c r="D2184" s="208" t="str">
        <f t="shared" si="1124"/>
        <v>-1.64874811445949+0.0207866709981918i</v>
      </c>
      <c r="E2184" t="str">
        <f t="shared" si="1125"/>
        <v>36500</v>
      </c>
      <c r="F2184" t="str">
        <f t="shared" si="1126"/>
        <v>0.21505376344086</v>
      </c>
      <c r="G2184" t="str">
        <f t="shared" si="1121"/>
        <v>0.21505376344086</v>
      </c>
      <c r="H2184" t="str">
        <f t="shared" si="1127"/>
        <v>2.45688516769093+0.402599792299631i</v>
      </c>
      <c r="I2184" t="str">
        <f t="shared" si="1128"/>
        <v>981.74770424681i</v>
      </c>
      <c r="J2184" t="str">
        <f t="shared" si="1122"/>
        <v>-1303.638331769+214.774981762666i</v>
      </c>
      <c r="K2184" t="str">
        <f t="shared" si="1129"/>
        <v>0.120792106547004-0.733182324018582i</v>
      </c>
      <c r="L2184" t="str">
        <f t="shared" si="1130"/>
        <v>0.0378554279288701-0.194935127676437i</v>
      </c>
      <c r="M2184" t="str">
        <f t="shared" si="1131"/>
        <v>0.158647534475874-0.928117451695019i</v>
      </c>
      <c r="N2184" t="str">
        <f t="shared" si="1132"/>
        <v>-3.11832374050752i</v>
      </c>
      <c r="O2184" t="str">
        <f t="shared" si="1133"/>
        <v>-0.999729291056755-0.02326681334342i</v>
      </c>
      <c r="P2184" t="str">
        <f t="shared" si="1134"/>
        <v>1.99972929105676+0.02326681334342i</v>
      </c>
      <c r="Q2184" t="str">
        <f t="shared" si="1135"/>
        <v>-1.99972929105676+3.0950569271641i</v>
      </c>
      <c r="R2184" t="str">
        <f t="shared" si="1136"/>
        <v>-0.289204589797641-0.459247902439308i</v>
      </c>
      <c r="S2184" t="str">
        <f t="shared" si="1137"/>
        <v>0.348187215688853i</v>
      </c>
      <c r="T2184" t="str">
        <f t="shared" si="1138"/>
        <v>0.159904248461289-0.100697340886077i</v>
      </c>
      <c r="U2184" t="str">
        <f t="shared" si="1139"/>
        <v>0.0000500000000000001-0.000568410511042485i</v>
      </c>
      <c r="V2184" t="str">
        <f t="shared" si="1140"/>
        <v>0.00002-0.0063661977236758i</v>
      </c>
      <c r="W2184" t="str">
        <f t="shared" si="1141"/>
        <v>0.000042270730841373-0.000522101974635637i</v>
      </c>
      <c r="X2184" t="str">
        <f t="shared" si="1142"/>
        <v>0.0000436238779073505-0.000521877793292991i</v>
      </c>
      <c r="Y2184" t="str">
        <f t="shared" si="1143"/>
        <v>0.009+1.25663706143592i</v>
      </c>
      <c r="Z2184" t="str">
        <f t="shared" si="1144"/>
        <v>-0.00498237761829653-0.000452621934269634i</v>
      </c>
      <c r="AA2184" t="str">
        <f t="shared" si="1145"/>
        <v>0.0687768523674036-9.55276885772408i</v>
      </c>
      <c r="AB2184" t="str">
        <f t="shared" si="1146"/>
        <v>0.48101804203427-0.302914013962576i</v>
      </c>
      <c r="AC2184" t="str">
        <f t="shared" si="1147"/>
        <v>0.795172543685494-0.494497800865527i</v>
      </c>
      <c r="AD2184" t="str">
        <f t="shared" si="1148"/>
        <v>0.607055189967631-0.00342888790769947i</v>
      </c>
      <c r="AE2184" t="str">
        <f t="shared" si="1149"/>
        <v>-0.00302613018144264-0.0002576824799246i</v>
      </c>
      <c r="AF2184" t="str">
        <f t="shared" si="1150"/>
        <v>-4.10563328215042-0.381813121301439i</v>
      </c>
      <c r="AG2184" t="str">
        <f t="shared" si="1151"/>
        <v>1.00003256541704-0.0209934433451711i</v>
      </c>
      <c r="AH2184" t="str">
        <f t="shared" si="1152"/>
        <v>0.0122735208175035+0.00247094897229087i</v>
      </c>
      <c r="AI2184">
        <f t="shared" si="1153"/>
        <v>-38.04806575115677</v>
      </c>
      <c r="AJ2184">
        <f t="shared" si="1154"/>
        <v>11.382831876952576</v>
      </c>
      <c r="AK2184"/>
      <c r="AL2184"/>
      <c r="AM2184"/>
      <c r="AN2184"/>
    </row>
    <row r="2185" spans="1:40" x14ac:dyDescent="0.35">
      <c r="A2185"/>
      <c r="B2185">
        <f t="shared" si="1120"/>
        <v>251000</v>
      </c>
      <c r="C2185" s="237" t="str">
        <f t="shared" si="1123"/>
        <v>-3.35753757998348E-07+0.00270050290153742i</v>
      </c>
      <c r="D2185" s="208" t="str">
        <f t="shared" si="1124"/>
        <v>-1.64874809382541+0.0207038555784536i</v>
      </c>
      <c r="E2185" t="str">
        <f t="shared" si="1125"/>
        <v>36500</v>
      </c>
      <c r="F2185" t="str">
        <f t="shared" si="1126"/>
        <v>0.21505376344086</v>
      </c>
      <c r="G2185" t="str">
        <f t="shared" si="1121"/>
        <v>0.21505376344086</v>
      </c>
      <c r="H2185" t="str">
        <f t="shared" si="1127"/>
        <v>2.45743426423079+0.401092523787812i</v>
      </c>
      <c r="I2185" t="str">
        <f t="shared" si="1128"/>
        <v>985.674695063798i</v>
      </c>
      <c r="J2185" t="str">
        <f t="shared" si="1122"/>
        <v>-1314.09631263646+215.634081689717i</v>
      </c>
      <c r="K2185" t="str">
        <f t="shared" si="1129"/>
        <v>0.119855299956434-0.730410547759889i</v>
      </c>
      <c r="L2185" t="str">
        <f t="shared" si="1130"/>
        <v>0.0375652480757566-0.194214620671531i</v>
      </c>
      <c r="M2185" t="str">
        <f t="shared" si="1131"/>
        <v>0.157420548032191-0.92462516843142i</v>
      </c>
      <c r="N2185" t="str">
        <f t="shared" si="1132"/>
        <v>-3.13079703546955i</v>
      </c>
      <c r="O2185" t="str">
        <f t="shared" si="1133"/>
        <v>-0.99994172788065-0.010795408424913i</v>
      </c>
      <c r="P2185" t="str">
        <f t="shared" si="1134"/>
        <v>1.99994172788065+0.010795408424913i</v>
      </c>
      <c r="Q2185" t="str">
        <f t="shared" si="1135"/>
        <v>-1.99994172788065+3.12000162704464i</v>
      </c>
      <c r="R2185" t="str">
        <f t="shared" si="1136"/>
        <v>-0.288774871877927-0.455900022397085i</v>
      </c>
      <c r="S2185" t="str">
        <f t="shared" si="1137"/>
        <v>0.349579964551608i</v>
      </c>
      <c r="T2185" t="str">
        <f t="shared" si="1138"/>
        <v>0.15937351366865-0.100949909474481i</v>
      </c>
      <c r="U2185" t="str">
        <f t="shared" si="1139"/>
        <v>0.0000499999999999999-0.000566145927333149i</v>
      </c>
      <c r="V2185" t="str">
        <f t="shared" si="1140"/>
        <v>0.00002-0.00634083438613127i</v>
      </c>
      <c r="W2185" t="str">
        <f t="shared" si="1141"/>
        <v>0.0000422707079858643-0.000520024142266541i</v>
      </c>
      <c r="X2185" t="str">
        <f t="shared" si="1142"/>
        <v>0.0000436130352538537-0.000519800881353959i</v>
      </c>
      <c r="Y2185" t="str">
        <f t="shared" si="1143"/>
        <v>0.009+1.26166360968166i</v>
      </c>
      <c r="Z2185" t="str">
        <f t="shared" si="1144"/>
        <v>-0.00494276467051175-0.000450429895533526i</v>
      </c>
      <c r="AA2185" t="str">
        <f t="shared" si="1145"/>
        <v>0.0682294170674115-9.51468252535695i</v>
      </c>
      <c r="AB2185" t="str">
        <f t="shared" si="1146"/>
        <v>0.479421505273982-0.303673781442443i</v>
      </c>
      <c r="AC2185" t="str">
        <f t="shared" si="1147"/>
        <v>0.794686374784223-0.491089683161278i</v>
      </c>
      <c r="AD2185" t="str">
        <f t="shared" si="1148"/>
        <v>0.607452189617538-0.0067451491275373i</v>
      </c>
      <c r="AE2185" t="str">
        <f t="shared" si="1149"/>
        <v>-0.00300553143868344-0.000240274941506115i</v>
      </c>
      <c r="AF2185" t="str">
        <f t="shared" si="1150"/>
        <v>-4.1061823580562-0.380388668209358i</v>
      </c>
      <c r="AG2185" t="str">
        <f t="shared" si="1151"/>
        <v>0.999917710725658-0.0209242333231152i</v>
      </c>
      <c r="AH2185" t="str">
        <f t="shared" si="1152"/>
        <v>0.0122009541753575+0.00238537472980291i</v>
      </c>
      <c r="AI2185">
        <f t="shared" si="1153"/>
        <v>-38.109217304598602</v>
      </c>
      <c r="AJ2185">
        <f t="shared" si="1154"/>
        <v>11.062203755307143</v>
      </c>
      <c r="AK2185"/>
      <c r="AL2185"/>
      <c r="AM2185"/>
      <c r="AN2185"/>
    </row>
    <row r="2186" spans="1:40" x14ac:dyDescent="0.35">
      <c r="A2186"/>
      <c r="B2186">
        <f t="shared" si="1120"/>
        <v>252000</v>
      </c>
      <c r="C2186" s="237" t="str">
        <f t="shared" si="1123"/>
        <v>-3.33094332801775E-07+0.00268978662051145i</v>
      </c>
      <c r="D2186" s="208" t="str">
        <f t="shared" si="1124"/>
        <v>-1.64874807343648+0.0206216974239211i</v>
      </c>
      <c r="E2186" t="str">
        <f t="shared" si="1125"/>
        <v>36500</v>
      </c>
      <c r="F2186" t="str">
        <f t="shared" si="1126"/>
        <v>0.21505376344086</v>
      </c>
      <c r="G2186" t="str">
        <f t="shared" si="1121"/>
        <v>0.21505376344086</v>
      </c>
      <c r="H2186" t="str">
        <f t="shared" si="1127"/>
        <v>2.45797709712972+0.399596118860551i</v>
      </c>
      <c r="I2186" t="str">
        <f t="shared" si="1128"/>
        <v>989.601685880785i</v>
      </c>
      <c r="J2186" t="str">
        <f t="shared" si="1122"/>
        <v>-1324.59604193054+216.493181616768i</v>
      </c>
      <c r="K2186" t="str">
        <f t="shared" si="1129"/>
        <v>0.118929258653986-0.727659061160024i</v>
      </c>
      <c r="L2186" t="str">
        <f t="shared" si="1130"/>
        <v>0.0372783510476533-0.193499199527561i</v>
      </c>
      <c r="M2186" t="str">
        <f t="shared" si="1131"/>
        <v>0.156207609701639-0.921158260687585i</v>
      </c>
      <c r="N2186" t="str">
        <f t="shared" si="1132"/>
        <v>-3.14327033043158i</v>
      </c>
      <c r="O2186" t="str">
        <f t="shared" si="1133"/>
        <v>-0.999998592700537+0.00167767605478889i</v>
      </c>
      <c r="P2186" t="str">
        <f t="shared" si="1134"/>
        <v>1.99999859270054-0.00167767605478889i</v>
      </c>
      <c r="Q2186" t="str">
        <f t="shared" si="1135"/>
        <v>-1.99999859270054+3.14494800648637i</v>
      </c>
      <c r="R2186" t="str">
        <f t="shared" si="1136"/>
        <v>-0.288342040725796-0.452571843508063i</v>
      </c>
      <c r="S2186" t="str">
        <f t="shared" si="1137"/>
        <v>0.350972713414364i</v>
      </c>
      <c r="T2186" t="str">
        <f t="shared" si="1138"/>
        <v>0.158840367930966-0.101200188424968i</v>
      </c>
      <c r="U2186" t="str">
        <f t="shared" si="1139"/>
        <v>0.0000499999999999999-0.000563899316510399i</v>
      </c>
      <c r="V2186" t="str">
        <f t="shared" si="1140"/>
        <v>0.00002-0.00631567234491646i</v>
      </c>
      <c r="W2186" t="str">
        <f t="shared" si="1141"/>
        <v>0.0000422706850391537-0.000517962809593832i</v>
      </c>
      <c r="X2186" t="str">
        <f t="shared" si="1142"/>
        <v>0.0000436023210595692-0.000517740461470332i</v>
      </c>
      <c r="Y2186" t="str">
        <f t="shared" si="1143"/>
        <v>0.009+1.2666901579274i</v>
      </c>
      <c r="Z2186" t="str">
        <f t="shared" si="1144"/>
        <v>-0.00490362257787764-0.000448259855776709i</v>
      </c>
      <c r="AA2186" t="str">
        <f t="shared" si="1145"/>
        <v>0.0676884938573715-9.47689879092057i</v>
      </c>
      <c r="AB2186" t="str">
        <f t="shared" si="1146"/>
        <v>0.477817715998041-0.30442666131827i</v>
      </c>
      <c r="AC2186" t="str">
        <f t="shared" si="1147"/>
        <v>0.794213629442284-0.487699497288447i</v>
      </c>
      <c r="AD2186" t="str">
        <f t="shared" si="1148"/>
        <v>0.6078082144889-0.0100714724196589i</v>
      </c>
      <c r="AE2186" t="str">
        <f t="shared" si="1149"/>
        <v>-0.00298497672036156-0.000223069323017182i</v>
      </c>
      <c r="AF2186" t="str">
        <f t="shared" si="1150"/>
        <v>-4.1067251705662-0.37897442143663i</v>
      </c>
      <c r="AG2186" t="str">
        <f t="shared" si="1151"/>
        <v>0.999803416978022-0.0208541635339977i</v>
      </c>
      <c r="AH2186" t="str">
        <f t="shared" si="1152"/>
        <v>0.0121283466617589+0.00230069303108669i</v>
      </c>
      <c r="AI2186">
        <f t="shared" si="1153"/>
        <v>-38.170435846049457</v>
      </c>
      <c r="AJ2186">
        <f t="shared" si="1154"/>
        <v>10.741128586268221</v>
      </c>
      <c r="AK2186"/>
      <c r="AL2186"/>
      <c r="AM2186"/>
      <c r="AN2186"/>
    </row>
    <row r="2187" spans="1:40" x14ac:dyDescent="0.35">
      <c r="A2187"/>
      <c r="B2187">
        <f t="shared" si="1120"/>
        <v>253000</v>
      </c>
      <c r="C2187" s="237" t="str">
        <f t="shared" si="1123"/>
        <v>-3.30466379927874E-07+0.0026791550531656i</v>
      </c>
      <c r="D2187" s="208" t="str">
        <f t="shared" si="1124"/>
        <v>-1.64874805328884+0.0205401887409363i</v>
      </c>
      <c r="E2187" t="str">
        <f t="shared" si="1125"/>
        <v>36500</v>
      </c>
      <c r="F2187" t="str">
        <f t="shared" si="1126"/>
        <v>0.21505376344086</v>
      </c>
      <c r="G2187" t="str">
        <f t="shared" si="1121"/>
        <v>0.21505376344086</v>
      </c>
      <c r="H2187" t="str">
        <f t="shared" si="1127"/>
        <v>2.45851376030083+0.398110465111198i</v>
      </c>
      <c r="I2187" t="str">
        <f t="shared" si="1128"/>
        <v>993.528676697772i</v>
      </c>
      <c r="J2187" t="str">
        <f t="shared" si="1122"/>
        <v>-1335.13751965123+217.352281543818i</v>
      </c>
      <c r="K2187" t="str">
        <f t="shared" si="1129"/>
        <v>0.118013819721995-0.724927649385757i</v>
      </c>
      <c r="L2187" t="str">
        <f t="shared" si="1130"/>
        <v>0.0369946881388724-0.192788813284121i</v>
      </c>
      <c r="M2187" t="str">
        <f t="shared" si="1131"/>
        <v>0.155008507860867-0.917716462669878i</v>
      </c>
      <c r="N2187" t="str">
        <f t="shared" si="1132"/>
        <v>-3.15574362539361i</v>
      </c>
      <c r="O2187" t="str">
        <f t="shared" si="1133"/>
        <v>-0.999899876669329+0.0141504995198545i</v>
      </c>
      <c r="P2187" t="str">
        <f t="shared" si="1134"/>
        <v>1.99989987666933-0.0141504995198545i</v>
      </c>
      <c r="Q2187" t="str">
        <f t="shared" si="1135"/>
        <v>-1.99989987666933+3.16989412491346i</v>
      </c>
      <c r="R2187" t="str">
        <f t="shared" si="1136"/>
        <v>-0.287906074976171-0.449263128897409i</v>
      </c>
      <c r="S2187" t="str">
        <f t="shared" si="1137"/>
        <v>0.352365462277118i</v>
      </c>
      <c r="T2187" t="str">
        <f t="shared" si="1138"/>
        <v>0.158304810098-0.101448157201369i</v>
      </c>
      <c r="U2187" t="str">
        <f t="shared" si="1139"/>
        <v>0.0000499999999999999-0.000561670465456999i</v>
      </c>
      <c r="V2187" t="str">
        <f t="shared" si="1140"/>
        <v>0.00002-0.00629070921311837i</v>
      </c>
      <c r="W2187" t="str">
        <f t="shared" si="1141"/>
        <v>0.0000422706620012416-0.000515917780968889i</v>
      </c>
      <c r="X2187" t="str">
        <f t="shared" si="1142"/>
        <v>0.0000435917332961247-0.000515696338089324i</v>
      </c>
      <c r="Y2187" t="str">
        <f t="shared" si="1143"/>
        <v>0.009+1.27171670617315i</v>
      </c>
      <c r="Z2187" t="str">
        <f t="shared" si="1144"/>
        <v>-0.00486494390668096-0.000446111481711683i</v>
      </c>
      <c r="AA2187" t="str">
        <f t="shared" si="1145"/>
        <v>0.0671539798272519-9.43941406117992i</v>
      </c>
      <c r="AB2187" t="str">
        <f t="shared" si="1146"/>
        <v>0.476206670746345-0.305172591813912i</v>
      </c>
      <c r="AC2187" t="str">
        <f t="shared" si="1147"/>
        <v>0.79375417400252-0.484327049474243i</v>
      </c>
      <c r="AD2187" t="str">
        <f t="shared" si="1148"/>
        <v>0.608123058649695-0.0134073563949782i</v>
      </c>
      <c r="AE2187" t="str">
        <f t="shared" si="1149"/>
        <v>-0.00296446574431722-0.000206064641958807i</v>
      </c>
      <c r="AF2187" t="str">
        <f t="shared" si="1150"/>
        <v>-4.10726181358967-0.377570276370262i</v>
      </c>
      <c r="AG2187" t="str">
        <f t="shared" si="1151"/>
        <v>0.999689694668389-0.0207832370632733i</v>
      </c>
      <c r="AH2187" t="str">
        <f t="shared" si="1152"/>
        <v>0.0120556996558713+0.00221689996521091i</v>
      </c>
      <c r="AI2187">
        <f t="shared" si="1153"/>
        <v>-38.231723977649239</v>
      </c>
      <c r="AJ2187">
        <f t="shared" si="1154"/>
        <v>10.419608162019365</v>
      </c>
      <c r="AK2187"/>
      <c r="AL2187"/>
      <c r="AM2187"/>
      <c r="AN2187"/>
    </row>
    <row r="2188" spans="1:40" x14ac:dyDescent="0.35">
      <c r="A2188"/>
      <c r="B2188">
        <f t="shared" si="1120"/>
        <v>254000</v>
      </c>
      <c r="C2188" s="237" t="str">
        <f t="shared" si="1123"/>
        <v>-3.27869404726459E-07+0.00266860719894464i</v>
      </c>
      <c r="D2188" s="208" t="str">
        <f t="shared" si="1124"/>
        <v>-1.6487480333787+0.0204593218585756i</v>
      </c>
      <c r="E2188" t="str">
        <f t="shared" si="1125"/>
        <v>36500</v>
      </c>
      <c r="F2188" t="str">
        <f t="shared" si="1126"/>
        <v>0.21505376344086</v>
      </c>
      <c r="G2188" t="str">
        <f t="shared" si="1121"/>
        <v>0.21505376344086</v>
      </c>
      <c r="H2188" t="str">
        <f t="shared" si="1127"/>
        <v>2.45904434592274+0.396635451601389i</v>
      </c>
      <c r="I2188" t="str">
        <f t="shared" si="1128"/>
        <v>997.455667514759i</v>
      </c>
      <c r="J2188" t="str">
        <f t="shared" si="1122"/>
        <v>-1345.72074579854+218.211381470869i</v>
      </c>
      <c r="K2188" t="str">
        <f t="shared" si="1129"/>
        <v>0.11710882328621-0.722216100507783i</v>
      </c>
      <c r="L2188" t="str">
        <f t="shared" si="1130"/>
        <v>0.0367142115316962-0.192083411613608i</v>
      </c>
      <c r="M2188" t="str">
        <f t="shared" si="1131"/>
        <v>0.153823034817906-0.914299512121391i</v>
      </c>
      <c r="N2188" t="str">
        <f t="shared" si="1132"/>
        <v>-3.16821692035564i</v>
      </c>
      <c r="O2188" t="str">
        <f t="shared" si="1133"/>
        <v>-0.999645595145369+0.0266211214350631i</v>
      </c>
      <c r="P2188" t="str">
        <f t="shared" si="1134"/>
        <v>1.99964559514537-0.0266211214350631i</v>
      </c>
      <c r="Q2188" t="str">
        <f t="shared" si="1135"/>
        <v>-1.99964559514537+3.1948380417907i</v>
      </c>
      <c r="R2188" t="str">
        <f t="shared" si="1136"/>
        <v>-0.287466953079161-0.445973645622474i</v>
      </c>
      <c r="S2188" t="str">
        <f t="shared" si="1137"/>
        <v>0.353758211139875i</v>
      </c>
      <c r="T2188" t="str">
        <f t="shared" si="1138"/>
        <v>0.157766839090935-0.101693795083114i</v>
      </c>
      <c r="U2188" t="str">
        <f t="shared" si="1139"/>
        <v>0.0000499999999999999-0.000559459164411893i</v>
      </c>
      <c r="V2188" t="str">
        <f t="shared" si="1140"/>
        <v>0.00002-0.00626594264141322i</v>
      </c>
      <c r="W2188" t="str">
        <f t="shared" si="1141"/>
        <v>0.0000422706388721283-0.000513888863824175i</v>
      </c>
      <c r="X2188" t="str">
        <f t="shared" si="1142"/>
        <v>0.0000435812699749975-0.000513668318737611i</v>
      </c>
      <c r="Y2188" t="str">
        <f t="shared" si="1143"/>
        <v>0.009+1.27674325441889i</v>
      </c>
      <c r="Z2188" t="str">
        <f t="shared" si="1144"/>
        <v>-0.00482672136934884-0.000443984446719084i</v>
      </c>
      <c r="AA2188" t="str">
        <f t="shared" si="1145"/>
        <v>0.0666257740924725-9.40222479958687i</v>
      </c>
      <c r="AB2188" t="str">
        <f t="shared" si="1146"/>
        <v>0.474588366273639-0.305911510598519i</v>
      </c>
      <c r="AC2188" t="str">
        <f t="shared" si="1147"/>
        <v>0.793307877896939-0.48097214868847i</v>
      </c>
      <c r="AD2188" t="str">
        <f t="shared" si="1148"/>
        <v>0.608396522136252-0.0167522956248519i</v>
      </c>
      <c r="AE2188" t="str">
        <f t="shared" si="1149"/>
        <v>-0.00294399825313684-0.000189259929988357i</v>
      </c>
      <c r="AF2188" t="str">
        <f t="shared" si="1150"/>
        <v>-4.10779237930144-0.376176129742813i</v>
      </c>
      <c r="AG2188" t="str">
        <f t="shared" si="1151"/>
        <v>0.999576554264324-0.020711457151134i</v>
      </c>
      <c r="AH2188" t="str">
        <f t="shared" si="1152"/>
        <v>0.0119830145999172+0.00213399169005664i</v>
      </c>
      <c r="AI2188">
        <f t="shared" si="1153"/>
        <v>-38.293084301489586</v>
      </c>
      <c r="AJ2188">
        <f t="shared" si="1154"/>
        <v>10.097644279128531</v>
      </c>
      <c r="AK2188"/>
      <c r="AL2188"/>
      <c r="AM2188"/>
      <c r="AN2188"/>
    </row>
    <row r="2189" spans="1:40" x14ac:dyDescent="0.35">
      <c r="A2189"/>
      <c r="B2189">
        <f t="shared" si="1120"/>
        <v>255000</v>
      </c>
      <c r="C2189" s="237" t="str">
        <f t="shared" si="1123"/>
        <v>-3.25302922227324E-07+0.00265814207298836i</v>
      </c>
      <c r="D2189" s="208" t="str">
        <f t="shared" si="1124"/>
        <v>-1.64874801370233+0.0203790892262441i</v>
      </c>
      <c r="E2189" t="str">
        <f t="shared" si="1125"/>
        <v>36500</v>
      </c>
      <c r="F2189" t="str">
        <f t="shared" si="1126"/>
        <v>0.21505376344086</v>
      </c>
      <c r="G2189" t="str">
        <f t="shared" si="1121"/>
        <v>0.21505376344086</v>
      </c>
      <c r="H2189" t="str">
        <f t="shared" si="1127"/>
        <v>2.45956894447743+0.395170968838822i</v>
      </c>
      <c r="I2189" t="str">
        <f t="shared" si="1128"/>
        <v>1001.38265833175i</v>
      </c>
      <c r="J2189" t="str">
        <f t="shared" si="1122"/>
        <v>-1356.34572037247+219.070481397919i</v>
      </c>
      <c r="K2189" t="str">
        <f t="shared" si="1129"/>
        <v>0.116214112448453-0.719524205454369i</v>
      </c>
      <c r="L2189" t="str">
        <f t="shared" si="1130"/>
        <v>0.0364368742772963-0.191382944812447i</v>
      </c>
      <c r="M2189" t="str">
        <f t="shared" si="1131"/>
        <v>0.152650986725749-0.910907150266816i</v>
      </c>
      <c r="N2189" t="str">
        <f t="shared" si="1132"/>
        <v>-3.18069021531767i</v>
      </c>
      <c r="O2189" t="str">
        <f t="shared" si="1133"/>
        <v>-0.999235787690051+0.0390876016077135i</v>
      </c>
      <c r="P2189" t="str">
        <f t="shared" si="1134"/>
        <v>1.99923578769005-0.0390876016077135i</v>
      </c>
      <c r="Q2189" t="str">
        <f t="shared" si="1135"/>
        <v>-1.99923578769005+3.21977781692538i</v>
      </c>
      <c r="R2189" t="str">
        <f t="shared" si="1136"/>
        <v>-0.287024653298798-0.442703164601248i</v>
      </c>
      <c r="S2189" t="str">
        <f t="shared" si="1137"/>
        <v>0.355150960002629i</v>
      </c>
      <c r="T2189" t="str">
        <f t="shared" si="1138"/>
        <v>0.157226453904335-0.10193708116349i</v>
      </c>
      <c r="U2189" t="str">
        <f t="shared" si="1139"/>
        <v>0.00005-0.000557265206904395i</v>
      </c>
      <c r="V2189" t="str">
        <f t="shared" si="1140"/>
        <v>0.00002-0.00624137031732925i</v>
      </c>
      <c r="W2189" t="str">
        <f t="shared" si="1141"/>
        <v>0.0000422706156518145-0.000511875868612817i</v>
      </c>
      <c r="X2189" t="str">
        <f t="shared" si="1142"/>
        <v>0.0000435709291465788-0.000511656213960968i</v>
      </c>
      <c r="Y2189" t="str">
        <f t="shared" si="1143"/>
        <v>0.009+1.28176980266464i</v>
      </c>
      <c r="Z2189" t="str">
        <f t="shared" si="1144"/>
        <v>-0.00478894782101419-0.000441878430683651i</v>
      </c>
      <c r="AA2189" t="str">
        <f t="shared" si="1145"/>
        <v>0.0661037777462315-9.36532752516564i</v>
      </c>
      <c r="AB2189" t="str">
        <f t="shared" si="1146"/>
        <v>0.472962799555407-0.306643354781289i</v>
      </c>
      <c r="AC2189" t="str">
        <f t="shared" si="1147"/>
        <v>0.792874613584625-0.477634606605489i</v>
      </c>
      <c r="AD2189" t="str">
        <f t="shared" si="1148"/>
        <v>0.60862841103237-0.0201057807070494i</v>
      </c>
      <c r="AE2189" t="str">
        <f t="shared" si="1149"/>
        <v>-0.0029235740136473-0.000172654232429654i</v>
      </c>
      <c r="AF2189" t="str">
        <f t="shared" si="1150"/>
        <v>-4.10831695817976-0.374791879612578i</v>
      </c>
      <c r="AG2189" t="str">
        <f t="shared" si="1151"/>
        <v>0.999464006204987-0.0206388271921648i</v>
      </c>
      <c r="AH2189" t="str">
        <f t="shared" si="1152"/>
        <v>0.0119102929983351+0.00205196442995635i</v>
      </c>
      <c r="AI2189">
        <f t="shared" si="1153"/>
        <v>-38.354519419994013</v>
      </c>
      <c r="AJ2189">
        <f t="shared" si="1154"/>
        <v>9.7752387390461752</v>
      </c>
      <c r="AK2189"/>
      <c r="AL2189"/>
      <c r="AM2189"/>
      <c r="AN2189"/>
    </row>
    <row r="2190" spans="1:40" x14ac:dyDescent="0.35">
      <c r="A2190"/>
      <c r="B2190">
        <f t="shared" si="1120"/>
        <v>256000</v>
      </c>
      <c r="C2190" s="237" t="str">
        <f t="shared" si="1123"/>
        <v>-3.22766456913788E-07+0.00264775870582495i</v>
      </c>
      <c r="D2190" s="208" t="str">
        <f t="shared" si="1124"/>
        <v>-1.6487479942561+0.0202994834113246i</v>
      </c>
      <c r="E2190" t="str">
        <f t="shared" si="1125"/>
        <v>36500</v>
      </c>
      <c r="F2190" t="str">
        <f t="shared" si="1126"/>
        <v>0.21505376344086</v>
      </c>
      <c r="G2190" t="str">
        <f t="shared" si="1121"/>
        <v>0.21505376344086</v>
      </c>
      <c r="H2190" t="str">
        <f t="shared" si="1127"/>
        <v>2.46008764478721+0.393716908755395i</v>
      </c>
      <c r="I2190" t="str">
        <f t="shared" si="1128"/>
        <v>1005.30964914873i</v>
      </c>
      <c r="J2190" t="str">
        <f t="shared" si="1122"/>
        <v>-1367.01244337301+219.92958132497i</v>
      </c>
      <c r="K2190" t="str">
        <f t="shared" si="1129"/>
        <v>0.115329533220981-0.716851757965778i</v>
      </c>
      <c r="L2190" t="str">
        <f t="shared" si="1130"/>
        <v>0.03616263027712-0.190687363792432i</v>
      </c>
      <c r="M2190" t="str">
        <f t="shared" si="1131"/>
        <v>0.151492163498101-0.90753912175821i</v>
      </c>
      <c r="N2190" t="str">
        <f t="shared" si="1132"/>
        <v>-3.1931635102797i</v>
      </c>
      <c r="O2190" t="str">
        <f t="shared" si="1133"/>
        <v>-0.998670518061656+0.0515480004894798i</v>
      </c>
      <c r="P2190" t="str">
        <f t="shared" si="1134"/>
        <v>1.99867051806166-0.0515480004894798i</v>
      </c>
      <c r="Q2190" t="str">
        <f t="shared" si="1135"/>
        <v>-1.99867051806166+3.24471151076918i</v>
      </c>
      <c r="R2190" t="str">
        <f t="shared" si="1136"/>
        <v>-0.286579153711777-0.43945146054259i</v>
      </c>
      <c r="S2190" t="str">
        <f t="shared" si="1137"/>
        <v>0.356543708865386i</v>
      </c>
      <c r="T2190" t="str">
        <f t="shared" si="1138"/>
        <v>0.156683653608166-0.102177994347901i</v>
      </c>
      <c r="U2190" t="str">
        <f t="shared" si="1139"/>
        <v>0.0000500000000000001-0.000555088389689925i</v>
      </c>
      <c r="V2190" t="str">
        <f t="shared" si="1140"/>
        <v>0.00002-0.00621698996452718i</v>
      </c>
      <c r="W2190" t="str">
        <f t="shared" si="1141"/>
        <v>0.0000422705923403005-0.000509878608749621i</v>
      </c>
      <c r="X2190" t="str">
        <f t="shared" si="1142"/>
        <v>0.0000435607088992629-0.000509659837265306i</v>
      </c>
      <c r="Y2190" t="str">
        <f t="shared" si="1143"/>
        <v>0.009+1.28679635091038i</v>
      </c>
      <c r="Z2190" t="str">
        <f t="shared" si="1144"/>
        <v>-0.00475161625617542-0.000439793119834991i</v>
      </c>
      <c r="AA2190" t="str">
        <f t="shared" si="1145"/>
        <v>0.0655878938131576-9.32871881142593i</v>
      </c>
      <c r="AB2190" t="str">
        <f t="shared" si="1146"/>
        <v>0.471329967793954-0.30736806090624i</v>
      </c>
      <c r="AC2190" t="str">
        <f t="shared" si="1147"/>
        <v>0.792454256491223-0.474314237566953i</v>
      </c>
      <c r="AD2190" t="str">
        <f t="shared" si="1148"/>
        <v>0.608818537547973-0.0234672983332655i</v>
      </c>
      <c r="AE2190" t="str">
        <f t="shared" si="1149"/>
        <v>-0.00290319281642198-0.000156246607792737i</v>
      </c>
      <c r="AF2190" t="str">
        <f t="shared" si="1150"/>
        <v>-4.10883563904331-0.37341742534407i</v>
      </c>
      <c r="AG2190" t="str">
        <f t="shared" si="1151"/>
        <v>0.999352060899402-0.0205653507349959i</v>
      </c>
      <c r="AH2190" t="str">
        <f t="shared" si="1152"/>
        <v>0.0118375364169491+0.00197081447337429i</v>
      </c>
      <c r="AI2190">
        <f t="shared" si="1153"/>
        <v>-38.41603193629517</v>
      </c>
      <c r="AJ2190">
        <f t="shared" si="1154"/>
        <v>9.4523933485940059</v>
      </c>
      <c r="AK2190"/>
      <c r="AL2190"/>
      <c r="AM2190"/>
      <c r="AN2190"/>
    </row>
    <row r="2191" spans="1:40" x14ac:dyDescent="0.35">
      <c r="A2191"/>
      <c r="B2191">
        <f t="shared" si="1120"/>
        <v>257000</v>
      </c>
      <c r="C2191" s="237" t="str">
        <f t="shared" si="1123"/>
        <v>-3.20259542502433E-07+0.00263745614307166i</v>
      </c>
      <c r="D2191" s="208" t="str">
        <f t="shared" si="1124"/>
        <v>-1.64874797503642+0.0202204970968827i</v>
      </c>
      <c r="E2191" t="str">
        <f t="shared" si="1125"/>
        <v>36500</v>
      </c>
      <c r="F2191" t="str">
        <f t="shared" si="1126"/>
        <v>0.21505376344086</v>
      </c>
      <c r="G2191" t="str">
        <f t="shared" si="1121"/>
        <v>0.21505376344086</v>
      </c>
      <c r="H2191" t="str">
        <f t="shared" si="1127"/>
        <v>2.46060053405062+0.392273164685682i</v>
      </c>
      <c r="I2191" t="str">
        <f t="shared" si="1128"/>
        <v>1009.23663996572i</v>
      </c>
      <c r="J2191" t="str">
        <f t="shared" si="1122"/>
        <v>-1377.72091480017+220.788681252021i</v>
      </c>
      <c r="K2191" t="str">
        <f t="shared" si="1129"/>
        <v>0.114454934462517-0.714198554549542i</v>
      </c>
      <c r="L2191" t="str">
        <f t="shared" si="1130"/>
        <v>0.0358914342647349-0.18999662007218i</v>
      </c>
      <c r="M2191" t="str">
        <f t="shared" si="1131"/>
        <v>0.150346368727252-0.904195174621722i</v>
      </c>
      <c r="N2191" t="str">
        <f t="shared" si="1132"/>
        <v>-3.20563680524173i</v>
      </c>
      <c r="O2191" t="str">
        <f t="shared" si="1133"/>
        <v>-0.997949874205438+0.0640003794781713i</v>
      </c>
      <c r="P2191" t="str">
        <f t="shared" si="1134"/>
        <v>1.99794987420544-0.0640003794781713i</v>
      </c>
      <c r="Q2191" t="str">
        <f t="shared" si="1135"/>
        <v>-1.99794987420544+3.2696371847199i</v>
      </c>
      <c r="R2191" t="str">
        <f t="shared" si="1136"/>
        <v>-0.286130432206193-0.436218311878207i</v>
      </c>
      <c r="S2191" t="str">
        <f t="shared" si="1137"/>
        <v>0.35793645772814i</v>
      </c>
      <c r="T2191" t="str">
        <f t="shared" si="1138"/>
        <v>0.156138437349834-0.102416513352106i</v>
      </c>
      <c r="U2191" t="str">
        <f t="shared" si="1139"/>
        <v>0.00005-0.000552928512687241i</v>
      </c>
      <c r="V2191" t="str">
        <f t="shared" si="1140"/>
        <v>0.00002-0.00619279934209711i</v>
      </c>
      <c r="W2191" t="str">
        <f t="shared" si="1141"/>
        <v>0.0000422705689375866-0.00050789690055343i</v>
      </c>
      <c r="X2191" t="str">
        <f t="shared" si="1142"/>
        <v>0.0000435506073585611-0.000507679005059048i</v>
      </c>
      <c r="Y2191" t="str">
        <f t="shared" si="1143"/>
        <v>0.009+1.29182289915612i</v>
      </c>
      <c r="Z2191" t="str">
        <f t="shared" si="1144"/>
        <v>-0.00471471980544594-0.000437728206592868i</v>
      </c>
      <c r="AA2191" t="str">
        <f t="shared" si="1145"/>
        <v>0.0650780272042003-9.29239528529978i</v>
      </c>
      <c r="AB2191" t="str">
        <f t="shared" si="1146"/>
        <v>0.469689868424539-0.308085564946906i</v>
      </c>
      <c r="AC2191" t="str">
        <f t="shared" si="1147"/>
        <v>0.792046684950011-0.471010858545231i</v>
      </c>
      <c r="AD2191" t="str">
        <f t="shared" si="1148"/>
        <v>0.60896672009709-0.0268363313582253i</v>
      </c>
      <c r="AE2191" t="str">
        <f t="shared" si="1149"/>
        <v>-0.00288285447529617-0.000140036127302706i</v>
      </c>
      <c r="AF2191" t="str">
        <f t="shared" si="1150"/>
        <v>-4.10934850908704-0.372052667588799i</v>
      </c>
      <c r="AG2191" t="str">
        <f t="shared" si="1151"/>
        <v>0.999240728724716-0.0204910314819374i</v>
      </c>
      <c r="AH2191" t="str">
        <f t="shared" si="1152"/>
        <v>0.0117647464821442+0.00189053817062436i</v>
      </c>
      <c r="AI2191">
        <f t="shared" si="1153"/>
        <v>-38.477624454614187</v>
      </c>
      <c r="AJ2191">
        <f t="shared" si="1154"/>
        <v>9.1291099204361998</v>
      </c>
      <c r="AK2191"/>
      <c r="AL2191"/>
      <c r="AM2191"/>
      <c r="AN2191"/>
    </row>
    <row r="2192" spans="1:40" x14ac:dyDescent="0.35">
      <c r="A2192"/>
      <c r="B2192">
        <f t="shared" si="1120"/>
        <v>258000</v>
      </c>
      <c r="C2192" s="237" t="str">
        <f t="shared" si="1123"/>
        <v>-3.17781721728808E-07+0.00262723344514242i</v>
      </c>
      <c r="D2192" s="208" t="str">
        <f t="shared" si="1124"/>
        <v>-1.6487479560398+0.0201421230794252i</v>
      </c>
      <c r="E2192" t="str">
        <f t="shared" si="1125"/>
        <v>36500</v>
      </c>
      <c r="F2192" t="str">
        <f t="shared" si="1126"/>
        <v>0.21505376344086</v>
      </c>
      <c r="G2192" t="str">
        <f t="shared" si="1121"/>
        <v>0.21505376344086</v>
      </c>
      <c r="H2192" t="str">
        <f t="shared" si="1127"/>
        <v>2.46110769787763+0.390839631345765i</v>
      </c>
      <c r="I2192" t="str">
        <f t="shared" si="1128"/>
        <v>1013.16363078271i</v>
      </c>
      <c r="J2192" t="str">
        <f t="shared" si="1122"/>
        <v>-1388.47113465395+221.647781179072i</v>
      </c>
      <c r="K2192" t="str">
        <f t="shared" si="1129"/>
        <v>0.113590167815899-0.711564394436471i</v>
      </c>
      <c r="L2192" t="str">
        <f t="shared" si="1130"/>
        <v>0.0356232417881166-0.189310665768714i</v>
      </c>
      <c r="M2192" t="str">
        <f t="shared" si="1131"/>
        <v>0.149213409604016-0.900875060205185i</v>
      </c>
      <c r="N2192" t="str">
        <f t="shared" si="1132"/>
        <v>-3.21811010020376i</v>
      </c>
      <c r="O2192" t="str">
        <f t="shared" si="1133"/>
        <v>-0.99707396823994+0.0764428012193406i</v>
      </c>
      <c r="P2192" t="str">
        <f t="shared" si="1134"/>
        <v>1.99707396823994-0.0764428012193406i</v>
      </c>
      <c r="Q2192" t="str">
        <f t="shared" si="1135"/>
        <v>-1.99707396823994+3.2945529014231i</v>
      </c>
      <c r="R2192" t="str">
        <f t="shared" si="1136"/>
        <v>-0.28567846648029-0.433003500696328i</v>
      </c>
      <c r="S2192" t="str">
        <f t="shared" si="1137"/>
        <v>0.359329206590897i</v>
      </c>
      <c r="T2192" t="str">
        <f t="shared" si="1138"/>
        <v>0.155590804356292-0.102652616700467i</v>
      </c>
      <c r="U2192" t="str">
        <f t="shared" si="1139"/>
        <v>0.0000500000000000001-0.000550785378917136i</v>
      </c>
      <c r="V2192" t="str">
        <f t="shared" si="1140"/>
        <v>0.00002-0.00616879624387193i</v>
      </c>
      <c r="W2192" t="str">
        <f t="shared" si="1141"/>
        <v>0.0000422705454436736-0.000505930563190866i</v>
      </c>
      <c r="X2192" t="str">
        <f t="shared" si="1142"/>
        <v>0.0000435406226862426-0.000505713536596927i</v>
      </c>
      <c r="Y2192" t="str">
        <f t="shared" si="1143"/>
        <v>0.009+1.29684944740187i</v>
      </c>
      <c r="Z2192" t="str">
        <f t="shared" si="1144"/>
        <v>-0.00467825173239323-0.000435683389417039i</v>
      </c>
      <c r="AA2192" t="str">
        <f t="shared" si="1145"/>
        <v>0.0645740846727681-9.25635362610485i</v>
      </c>
      <c r="AB2192" t="str">
        <f t="shared" si="1146"/>
        <v>0.468042499121711-0.308795802301068i</v>
      </c>
      <c r="AC2192" t="str">
        <f t="shared" si="1147"/>
        <v>0.791651780144452-0.467724289107607i</v>
      </c>
      <c r="AD2192" t="str">
        <f t="shared" si="1148"/>
        <v>0.60907278337531-0.0302123588703301i</v>
      </c>
      <c r="AE2192" t="str">
        <f t="shared" si="1149"/>
        <v>-0.00286255882689402-0.000124021874437818i</v>
      </c>
      <c r="AF2192" t="str">
        <f t="shared" si="1150"/>
        <v>-4.10985565391743-0.37069750826634i</v>
      </c>
      <c r="AG2192" t="str">
        <f t="shared" si="1151"/>
        <v>0.999130020024449-0.0204158732886072i</v>
      </c>
      <c r="AH2192" t="str">
        <f t="shared" si="1152"/>
        <v>0.0116919248800532+0.00181113193162781i</v>
      </c>
      <c r="AI2192">
        <f t="shared" si="1153"/>
        <v>-38.539299580637085</v>
      </c>
      <c r="AJ2192">
        <f t="shared" si="1154"/>
        <v>8.8053902735430345</v>
      </c>
      <c r="AK2192"/>
      <c r="AL2192"/>
      <c r="AM2192"/>
      <c r="AN2192"/>
    </row>
    <row r="2193" spans="1:40" x14ac:dyDescent="0.35">
      <c r="A2193"/>
      <c r="B2193">
        <f t="shared" si="1120"/>
        <v>259000</v>
      </c>
      <c r="C2193" s="237" t="str">
        <f t="shared" si="1123"/>
        <v>-3.15332546138872E-07+0.00261708968696207i</v>
      </c>
      <c r="D2193" s="208" t="str">
        <f t="shared" si="1124"/>
        <v>-1.64874793726278+0.0200643542667092i</v>
      </c>
      <c r="E2193" t="str">
        <f t="shared" si="1125"/>
        <v>36500</v>
      </c>
      <c r="F2193" t="str">
        <f t="shared" si="1126"/>
        <v>0.21505376344086</v>
      </c>
      <c r="G2193" t="str">
        <f t="shared" si="1121"/>
        <v>0.21505376344086</v>
      </c>
      <c r="H2193" t="str">
        <f t="shared" si="1127"/>
        <v>2.46160922032375+0.389416204812402i</v>
      </c>
      <c r="I2193" t="str">
        <f t="shared" si="1128"/>
        <v>1017.0906215997i</v>
      </c>
      <c r="J2193" t="str">
        <f t="shared" si="1122"/>
        <v>-1399.26310293434+222.506881106122i</v>
      </c>
      <c r="K2193" t="str">
        <f t="shared" si="1129"/>
        <v>0.112735087647305-0.70894907953749i</v>
      </c>
      <c r="L2193" t="str">
        <f t="shared" si="1130"/>
        <v>0.0353580091923684-0.188629453589137i</v>
      </c>
      <c r="M2193" t="str">
        <f t="shared" si="1131"/>
        <v>0.148093096839673-0.897578533126627i</v>
      </c>
      <c r="N2193" t="str">
        <f t="shared" si="1132"/>
        <v>-3.23058339516579i</v>
      </c>
      <c r="O2193" t="str">
        <f t="shared" si="1133"/>
        <v>-0.996042936439548+0.0888733299076986i</v>
      </c>
      <c r="P2193" t="str">
        <f t="shared" si="1134"/>
        <v>1.99604293643955-0.0888733299076986i</v>
      </c>
      <c r="Q2193" t="str">
        <f t="shared" si="1135"/>
        <v>-1.99604293643955+3.31945672507349i</v>
      </c>
      <c r="R2193" t="str">
        <f t="shared" si="1136"/>
        <v>-0.285223234041202-0.429806812677029i</v>
      </c>
      <c r="S2193" t="str">
        <f t="shared" si="1137"/>
        <v>0.360721955453651i</v>
      </c>
      <c r="T2193" t="str">
        <f t="shared" si="1138"/>
        <v>0.155040753936159-0.102886282724157i</v>
      </c>
      <c r="U2193" t="str">
        <f t="shared" si="1139"/>
        <v>0.0000500000000000001-0.000548658794442553i</v>
      </c>
      <c r="V2193" t="str">
        <f t="shared" si="1140"/>
        <v>0.00002-0.00614497849775659i</v>
      </c>
      <c r="W2193" t="str">
        <f t="shared" si="1141"/>
        <v>0.0000422705218585616-0.000503979418621339i</v>
      </c>
      <c r="X2193" t="str">
        <f t="shared" si="1142"/>
        <v>0.0000435307530794933-0.00050376325392501i</v>
      </c>
      <c r="Y2193" t="str">
        <f t="shared" si="1143"/>
        <v>0.009+1.30187599564761i</v>
      </c>
      <c r="Z2193" t="str">
        <f t="shared" si="1144"/>
        <v>-0.00464220543046218-0.000433658372661277i</v>
      </c>
      <c r="AA2193" t="str">
        <f t="shared" si="1145"/>
        <v>0.0640759747720388-9.22059056453085i</v>
      </c>
      <c r="AB2193" t="str">
        <f t="shared" si="1146"/>
        <v>0.466387857805683-0.309498707785362i</v>
      </c>
      <c r="AC2193" t="str">
        <f t="shared" si="1147"/>
        <v>0.791269426052293-0.464454351381106i</v>
      </c>
      <c r="AD2193" t="str">
        <f t="shared" si="1148"/>
        <v>0.609136558436443-0.0335948562638988i</v>
      </c>
      <c r="AE2193" t="str">
        <f t="shared" si="1149"/>
        <v>-0.00284230573016389-0.000108202944476172i</v>
      </c>
      <c r="AF2193" t="str">
        <f t="shared" si="1150"/>
        <v>-4.11035715758653-0.369351850545693i</v>
      </c>
      <c r="AG2193" t="str">
        <f t="shared" si="1151"/>
        <v>0.999019945106724-0.0203398801635401i</v>
      </c>
      <c r="AH2193" t="str">
        <f t="shared" si="1152"/>
        <v>0.0116190733557468+0.0017325922237064i</v>
      </c>
      <c r="AI2193">
        <f t="shared" si="1153"/>
        <v>-38.601059921894546</v>
      </c>
      <c r="AJ2193">
        <f t="shared" si="1154"/>
        <v>8.481236233636821</v>
      </c>
      <c r="AK2193"/>
      <c r="AL2193"/>
      <c r="AM2193"/>
      <c r="AN2193"/>
    </row>
    <row r="2194" spans="1:40" x14ac:dyDescent="0.35">
      <c r="A2194"/>
      <c r="B2194">
        <f t="shared" si="1120"/>
        <v>260000</v>
      </c>
      <c r="C2194" s="237" t="str">
        <f t="shared" si="1123"/>
        <v>-3.12911575886082E-07+0.0026070239576874i</v>
      </c>
      <c r="D2194" s="208" t="str">
        <f t="shared" si="1124"/>
        <v>-1.64874791870201+0.0199871836756034i</v>
      </c>
      <c r="E2194" t="str">
        <f t="shared" si="1125"/>
        <v>36500</v>
      </c>
      <c r="F2194" t="str">
        <f t="shared" si="1126"/>
        <v>0.21505376344086</v>
      </c>
      <c r="G2194" t="str">
        <f t="shared" si="1121"/>
        <v>0.21505376344086</v>
      </c>
      <c r="H2194" t="str">
        <f t="shared" si="1127"/>
        <v>2.46210518392354+0.388002782502549i</v>
      </c>
      <c r="I2194" t="str">
        <f t="shared" si="1128"/>
        <v>1021.01761241668i</v>
      </c>
      <c r="J2194" t="str">
        <f t="shared" si="1122"/>
        <v>-1410.09681964135+223.365981033173i</v>
      </c>
      <c r="K2194" t="str">
        <f t="shared" si="1129"/>
        <v>0.111889550987003-0.70635241440119i</v>
      </c>
      <c r="L2194" t="str">
        <f t="shared" si="1130"/>
        <v>0.0350956936028608-0.187952936822442i</v>
      </c>
      <c r="M2194" t="str">
        <f t="shared" si="1131"/>
        <v>0.146985244589864-0.894305351223632i</v>
      </c>
      <c r="N2194" t="str">
        <f t="shared" si="1132"/>
        <v>-3.24305669012782i</v>
      </c>
      <c r="O2194" t="str">
        <f t="shared" si="1133"/>
        <v>-0.994856939213294+0.101290031588291i</v>
      </c>
      <c r="P2194" t="str">
        <f t="shared" si="1134"/>
        <v>1.99485693921329-0.101290031588291i</v>
      </c>
      <c r="Q2194" t="str">
        <f t="shared" si="1135"/>
        <v>-1.99485693921329+3.34434672171611i</v>
      </c>
      <c r="R2194" t="str">
        <f t="shared" si="1136"/>
        <v>-0.284764712203697-0.426628037029166i</v>
      </c>
      <c r="S2194" t="str">
        <f t="shared" si="1137"/>
        <v>0.362114704316407i</v>
      </c>
      <c r="T2194" t="str">
        <f t="shared" si="1138"/>
        <v>0.154488285481906-0.103117489559388i</v>
      </c>
      <c r="U2194" t="str">
        <f t="shared" si="1139"/>
        <v>0.0000499999999999999-0.000546548568310079i</v>
      </c>
      <c r="V2194" t="str">
        <f t="shared" si="1140"/>
        <v>0.00002-0.00612134396507291i</v>
      </c>
      <c r="W2194" t="str">
        <f t="shared" si="1141"/>
        <v>0.0000422704981822513-0.000502043291543346i</v>
      </c>
      <c r="X2194" t="str">
        <f t="shared" si="1142"/>
        <v>0.000043520996770102-0.000501827981827029i</v>
      </c>
      <c r="Y2194" t="str">
        <f t="shared" si="1143"/>
        <v>0.009+1.30690254389335i</v>
      </c>
      <c r="Z2194" t="str">
        <f t="shared" si="1144"/>
        <v>-0.00460657441998145-0.000431652866431607i</v>
      </c>
      <c r="AA2194" t="str">
        <f t="shared" si="1145"/>
        <v>0.0635836078134202-9.18510288164936i</v>
      </c>
      <c r="AB2194" t="str">
        <f t="shared" si="1146"/>
        <v>0.464725942648908-0.310194215629949i</v>
      </c>
      <c r="AC2194" t="str">
        <f t="shared" si="1147"/>
        <v>0.790899509391024-0.461200870018094i</v>
      </c>
      <c r="AD2194" t="str">
        <f t="shared" si="1148"/>
        <v>0.609157882768623-0.0369832953129554i</v>
      </c>
      <c r="AE2194" t="str">
        <f t="shared" si="1149"/>
        <v>-0.00282209506592392-0.0000925784440512045i</v>
      </c>
      <c r="AF2194" t="str">
        <f t="shared" si="1150"/>
        <v>-4.11085310262555-0.368015598826946i</v>
      </c>
      <c r="AG2194" t="str">
        <f t="shared" si="1151"/>
        <v>0.998910514242496-0.0202630562677872i</v>
      </c>
      <c r="AH2194" t="str">
        <f t="shared" si="1152"/>
        <v>0.0115461937124332+0.00165491556941325i</v>
      </c>
      <c r="AI2194">
        <f t="shared" si="1153"/>
        <v>-38.66290808813973</v>
      </c>
      <c r="AJ2194">
        <f t="shared" si="1154"/>
        <v>8.1566496336292751</v>
      </c>
      <c r="AK2194"/>
      <c r="AL2194"/>
      <c r="AM2194"/>
      <c r="AN2194"/>
    </row>
    <row r="2195" spans="1:40" x14ac:dyDescent="0.35">
      <c r="A2195"/>
      <c r="B2195">
        <f t="shared" si="1120"/>
        <v>261000</v>
      </c>
      <c r="C2195" s="237" t="str">
        <f t="shared" si="1123"/>
        <v>-3.10518379533916E-07+0.00259703536043452i</v>
      </c>
      <c r="D2195" s="208" t="str">
        <f t="shared" si="1124"/>
        <v>-1.64874790035417+0.019910604429998i</v>
      </c>
      <c r="E2195" t="str">
        <f t="shared" si="1125"/>
        <v>36500</v>
      </c>
      <c r="F2195" t="str">
        <f t="shared" si="1126"/>
        <v>0.21505376344086</v>
      </c>
      <c r="G2195" t="str">
        <f t="shared" si="1121"/>
        <v>0.21505376344086</v>
      </c>
      <c r="H2195" t="str">
        <f t="shared" si="1127"/>
        <v>2.46259566972301+0.386599263153179i</v>
      </c>
      <c r="I2195" t="str">
        <f t="shared" si="1128"/>
        <v>1024.94460323367i</v>
      </c>
      <c r="J2195" t="str">
        <f t="shared" si="1122"/>
        <v>-1420.97228477498+224.225080960223i</v>
      </c>
      <c r="K2195" t="str">
        <f t="shared" si="1129"/>
        <v>0.111053417471591-0.703774206172189i</v>
      </c>
      <c r="L2195" t="str">
        <f t="shared" si="1130"/>
        <v>0.0348362529087793-0.187281069331422i</v>
      </c>
      <c r="M2195" t="str">
        <f t="shared" si="1131"/>
        <v>0.14588967038037-0.891055275503611i</v>
      </c>
      <c r="N2195" t="str">
        <f t="shared" si="1132"/>
        <v>-3.25552998508985i</v>
      </c>
      <c r="O2195" t="str">
        <f t="shared" si="1133"/>
        <v>-0.993516161079894+0.113690974457384i</v>
      </c>
      <c r="P2195" t="str">
        <f t="shared" si="1134"/>
        <v>1.99351616107989-0.113690974457384i</v>
      </c>
      <c r="Q2195" t="str">
        <f t="shared" si="1135"/>
        <v>-1.99351616107989+3.36922095954723i</v>
      </c>
      <c r="R2195" t="str">
        <f t="shared" si="1136"/>
        <v>-0.284302878088934-0.423466966428883i</v>
      </c>
      <c r="S2195" t="str">
        <f t="shared" si="1137"/>
        <v>0.363507453179162i</v>
      </c>
      <c r="T2195" t="str">
        <f t="shared" si="1138"/>
        <v>0.153933398472069-0.103346215145614i</v>
      </c>
      <c r="U2195" t="str">
        <f t="shared" si="1139"/>
        <v>0.0000499999999999999-0.000544454512492799i</v>
      </c>
      <c r="V2195" t="str">
        <f t="shared" si="1140"/>
        <v>0.00002-0.00609789053991937i</v>
      </c>
      <c r="W2195" t="str">
        <f t="shared" si="1141"/>
        <v>0.0000422704744147431-0.000500122009342002i</v>
      </c>
      <c r="X2195" t="str">
        <f t="shared" si="1142"/>
        <v>0.0000435113520236654-0.000499907547771944i</v>
      </c>
      <c r="Y2195" t="str">
        <f t="shared" si="1143"/>
        <v>0.009+1.3119290921391i</v>
      </c>
      <c r="Z2195" t="str">
        <f t="shared" si="1144"/>
        <v>-0.00457135234525025-0.000429666586448545i</v>
      </c>
      <c r="AA2195" t="str">
        <f t="shared" si="1145"/>
        <v>0.0630968958261305-9.14988740794693i</v>
      </c>
      <c r="AB2195" t="str">
        <f t="shared" si="1146"/>
        <v>0.463056752082738-0.310882259473113i</v>
      </c>
      <c r="AC2195" t="str">
        <f t="shared" si="1147"/>
        <v>0.790541919564756-0.457963672162529i</v>
      </c>
      <c r="AD2195" t="str">
        <f t="shared" si="1148"/>
        <v>0.609136600369614-0.0403771442465942i</v>
      </c>
      <c r="AE2195" t="str">
        <f t="shared" si="1149"/>
        <v>-0.00280192673641637-0.0000771474907155076i</v>
      </c>
      <c r="AF2195" t="str">
        <f t="shared" si="1150"/>
        <v>-4.11134357007718-0.366688658723181i</v>
      </c>
      <c r="AG2195" t="str">
        <f t="shared" si="1151"/>
        <v>0.998801737663762-0.0201854059144991i</v>
      </c>
      <c r="AH2195" t="str">
        <f t="shared" si="1152"/>
        <v>0.0114732878106631+0.00157809854439866i</v>
      </c>
      <c r="AI2195">
        <f t="shared" si="1153"/>
        <v>-38.724846691727272</v>
      </c>
      <c r="AJ2195">
        <f t="shared" si="1154"/>
        <v>7.8316323140441293</v>
      </c>
      <c r="AK2195"/>
      <c r="AL2195"/>
      <c r="AM2195"/>
      <c r="AN2195"/>
    </row>
    <row r="2196" spans="1:40" x14ac:dyDescent="0.35">
      <c r="A2196"/>
      <c r="B2196">
        <f t="shared" si="1120"/>
        <v>262000</v>
      </c>
      <c r="C2196" s="237" t="str">
        <f t="shared" si="1123"/>
        <v>-3.08152533863615E-07+0.00258712301201237i</v>
      </c>
      <c r="D2196" s="208" t="str">
        <f t="shared" si="1124"/>
        <v>-1.64874788221602+0.0198346097587615i</v>
      </c>
      <c r="E2196" t="str">
        <f t="shared" si="1125"/>
        <v>36500</v>
      </c>
      <c r="F2196" t="str">
        <f t="shared" si="1126"/>
        <v>0.21505376344086</v>
      </c>
      <c r="G2196" t="str">
        <f t="shared" si="1121"/>
        <v>0.21505376344086</v>
      </c>
      <c r="H2196" t="str">
        <f t="shared" si="1127"/>
        <v>2.46308075731152+0.385205546801468i</v>
      </c>
      <c r="I2196" t="str">
        <f t="shared" si="1128"/>
        <v>1028.87159405066i</v>
      </c>
      <c r="J2196" t="str">
        <f t="shared" si="1122"/>
        <v>-1431.88949833522+225.084180887274i</v>
      </c>
      <c r="K2196" t="str">
        <f t="shared" si="1129"/>
        <v>0.110226549287669-0.70121426455015i</v>
      </c>
      <c r="L2196" t="str">
        <f t="shared" si="1130"/>
        <v>0.0345796457470707-0.186613805544693i</v>
      </c>
      <c r="M2196" t="str">
        <f t="shared" si="1131"/>
        <v>0.14480619503474-0.887828070094843i</v>
      </c>
      <c r="N2196" t="str">
        <f t="shared" si="1132"/>
        <v>-3.26800328005188i</v>
      </c>
      <c r="O2196" t="str">
        <f t="shared" si="1133"/>
        <v>-0.992020810639047+0.126074229163017i</v>
      </c>
      <c r="P2196" t="str">
        <f t="shared" si="1134"/>
        <v>1.99202081063905-0.126074229163017i</v>
      </c>
      <c r="Q2196" t="str">
        <f t="shared" si="1135"/>
        <v>-1.99202081063905+3.3940775092149i</v>
      </c>
      <c r="R2196" t="str">
        <f t="shared" si="1136"/>
        <v>-0.283837708623207-0.42032339695964i</v>
      </c>
      <c r="S2196" t="str">
        <f t="shared" si="1137"/>
        <v>0.364900202041917i</v>
      </c>
      <c r="T2196" t="str">
        <f t="shared" si="1138"/>
        <v>0.153376092473517-0.103572437223723i</v>
      </c>
      <c r="U2196" t="str">
        <f t="shared" si="1139"/>
        <v>0.0000499999999999999-0.00054237644183443i</v>
      </c>
      <c r="V2196" t="str">
        <f t="shared" si="1140"/>
        <v>0.00002-0.00607461614854563i</v>
      </c>
      <c r="W2196" t="str">
        <f t="shared" si="1141"/>
        <v>0.0000422704505560375-0.000498215402037759i</v>
      </c>
      <c r="X2196" t="str">
        <f t="shared" si="1142"/>
        <v>0.0000435018171388164-0.000498001781862698i</v>
      </c>
      <c r="Y2196" t="str">
        <f t="shared" si="1143"/>
        <v>0.009+1.31695564038484i</v>
      </c>
      <c r="Z2196" t="str">
        <f t="shared" si="1144"/>
        <v>-0.00453653297170279-0.000427699253913256i</v>
      </c>
      <c r="AA2196" t="str">
        <f t="shared" si="1145"/>
        <v>0.0626157525178598-9.11494102238039i</v>
      </c>
      <c r="AB2196" t="str">
        <f t="shared" si="1146"/>
        <v>0.461380284804245-0.311562772355817i</v>
      </c>
      <c r="AC2196" t="str">
        <f t="shared" si="1147"/>
        <v>0.790196548612484-0.454742587416883i</v>
      </c>
      <c r="AD2196" t="str">
        <f t="shared" si="1148"/>
        <v>0.609072561821371-0.0437758678258934i</v>
      </c>
      <c r="AE2196" t="str">
        <f t="shared" si="1149"/>
        <v>-0.00278180066487068-0.0000619092125129668i</v>
      </c>
      <c r="AF2196" t="str">
        <f t="shared" si="1150"/>
        <v>-4.11182863952754-0.365370937042707i</v>
      </c>
      <c r="AG2196" t="str">
        <f t="shared" si="1151"/>
        <v>0.998693625561763-0.0201069335684939i</v>
      </c>
      <c r="AH2196" t="str">
        <f t="shared" si="1152"/>
        <v>0.0114003575675387+0.00150213777531119i</v>
      </c>
      <c r="AI2196">
        <f t="shared" si="1153"/>
        <v>-38.78687834799392</v>
      </c>
      <c r="AJ2196">
        <f t="shared" si="1154"/>
        <v>7.5061861234306431</v>
      </c>
      <c r="AK2196"/>
      <c r="AL2196"/>
      <c r="AM2196"/>
      <c r="AN2196"/>
    </row>
    <row r="2197" spans="1:40" x14ac:dyDescent="0.35">
      <c r="A2197"/>
      <c r="B2197">
        <f t="shared" si="1120"/>
        <v>263000</v>
      </c>
      <c r="C2197" s="237" t="str">
        <f t="shared" si="1123"/>
        <v>-3.0581362368708E-07+0.00257728604266247i</v>
      </c>
      <c r="D2197" s="208" t="str">
        <f t="shared" si="1124"/>
        <v>-1.64874786428438+0.0197591929937456i</v>
      </c>
      <c r="E2197" t="str">
        <f t="shared" si="1125"/>
        <v>36500</v>
      </c>
      <c r="F2197" t="str">
        <f t="shared" si="1126"/>
        <v>0.21505376344086</v>
      </c>
      <c r="G2197" t="str">
        <f t="shared" si="1121"/>
        <v>0.21505376344086</v>
      </c>
      <c r="H2197" t="str">
        <f t="shared" si="1127"/>
        <v>2.46356052485264+0.383821534765273i</v>
      </c>
      <c r="I2197" t="str">
        <f t="shared" si="1128"/>
        <v>1032.79858486764i</v>
      </c>
      <c r="J2197" t="str">
        <f t="shared" si="1122"/>
        <v>-1442.84846032208+225.943280814325i</v>
      </c>
      <c r="K2197" t="str">
        <f t="shared" si="1129"/>
        <v>0.109408811116922-0.698672401749564i</v>
      </c>
      <c r="L2197" t="str">
        <f t="shared" si="1130"/>
        <v>0.0343258314867742-0.185951100448832i</v>
      </c>
      <c r="M2197" t="str">
        <f t="shared" si="1131"/>
        <v>0.143734642603696-0.884623502198396i</v>
      </c>
      <c r="N2197" t="str">
        <f t="shared" si="1132"/>
        <v>-3.28047657501391i</v>
      </c>
      <c r="O2197" t="str">
        <f t="shared" si="1133"/>
        <v>-0.990371120538972+0.138437869105171i</v>
      </c>
      <c r="P2197" t="str">
        <f t="shared" si="1134"/>
        <v>1.99037112053897-0.138437869105171i</v>
      </c>
      <c r="Q2197" t="str">
        <f t="shared" si="1135"/>
        <v>-1.99037112053897+3.41891444411908i</v>
      </c>
      <c r="R2197" t="str">
        <f t="shared" si="1136"/>
        <v>-0.283369180536705-0.417197128053737i</v>
      </c>
      <c r="S2197" t="str">
        <f t="shared" si="1137"/>
        <v>0.366292950904673i</v>
      </c>
      <c r="T2197" t="str">
        <f t="shared" si="1138"/>
        <v>0.152816367143758-0.103796133334229i</v>
      </c>
      <c r="U2197" t="str">
        <f t="shared" si="1139"/>
        <v>0.00005-0.000540314173994756i</v>
      </c>
      <c r="V2197" t="str">
        <f t="shared" si="1140"/>
        <v>0.00002-0.00605151874874127i</v>
      </c>
      <c r="W2197" t="str">
        <f t="shared" si="1141"/>
        <v>0.000042270426606135-0.000496323302236306i</v>
      </c>
      <c r="X2197" t="str">
        <f t="shared" si="1142"/>
        <v>0.0000434923904464708-0.000496110516786122i</v>
      </c>
      <c r="Y2197" t="str">
        <f t="shared" si="1143"/>
        <v>0.009+1.32198218863059i</v>
      </c>
      <c r="Z2197" t="str">
        <f t="shared" si="1144"/>
        <v>-0.00450211018314761-0.000425750595377401i</v>
      </c>
      <c r="AA2197" t="str">
        <f t="shared" si="1145"/>
        <v>0.0621400932364678-9.08026065145299i</v>
      </c>
      <c r="AB2197" t="str">
        <f t="shared" si="1146"/>
        <v>0.459696539783156-0.312235686716265i</v>
      </c>
      <c r="AC2197" t="str">
        <f t="shared" si="1147"/>
        <v>0.789863291157624-0.451537447809742i</v>
      </c>
      <c r="AD2197" t="str">
        <f t="shared" si="1148"/>
        <v>0.608965624363832-0.0471789274224136i</v>
      </c>
      <c r="AE2197" t="str">
        <f t="shared" si="1149"/>
        <v>-0.00276171679507461-0.0000468627475588416i</v>
      </c>
      <c r="AF2197" t="str">
        <f t="shared" si="1150"/>
        <v>-4.11230838913702-0.364062341771527i</v>
      </c>
      <c r="AG2197" t="str">
        <f t="shared" si="1151"/>
        <v>0.998586188085176-0.020027643845809i</v>
      </c>
      <c r="AH2197" t="str">
        <f t="shared" si="1152"/>
        <v>0.0113274049559283+0.00142702993773221i</v>
      </c>
      <c r="AI2197">
        <f t="shared" si="1153"/>
        <v>-38.849005675639766</v>
      </c>
      <c r="AJ2197">
        <f t="shared" si="1154"/>
        <v>7.1803129187614205</v>
      </c>
      <c r="AK2197"/>
      <c r="AL2197"/>
      <c r="AM2197"/>
      <c r="AN2197"/>
    </row>
    <row r="2198" spans="1:40" x14ac:dyDescent="0.35">
      <c r="A2198"/>
      <c r="B2198">
        <f t="shared" si="1120"/>
        <v>264000</v>
      </c>
      <c r="C2198" s="237" t="str">
        <f t="shared" si="1123"/>
        <v>-3.0350124166471E-07+0.00256752359580452i</v>
      </c>
      <c r="D2198" s="208" t="str">
        <f t="shared" si="1124"/>
        <v>-1.64874784655612+0.0196843475678347i</v>
      </c>
      <c r="E2198" t="str">
        <f t="shared" si="1125"/>
        <v>36500</v>
      </c>
      <c r="F2198" t="str">
        <f t="shared" si="1126"/>
        <v>0.21505376344086</v>
      </c>
      <c r="G2198" t="str">
        <f t="shared" si="1121"/>
        <v>0.21505376344086</v>
      </c>
      <c r="H2198" t="str">
        <f t="shared" si="1127"/>
        <v>2.46403504911442+0.382447129623934i</v>
      </c>
      <c r="I2198" t="str">
        <f t="shared" si="1128"/>
        <v>1036.72557568463i</v>
      </c>
      <c r="J2198" t="str">
        <f t="shared" si="1122"/>
        <v>-1453.84917073556+226.802380741375i</v>
      </c>
      <c r="K2198" t="str">
        <f t="shared" si="1129"/>
        <v>0.108600070082568-0.69614843246027i</v>
      </c>
      <c r="L2198" t="str">
        <f t="shared" si="1130"/>
        <v>0.0340747702137307-0.185292909580618i</v>
      </c>
      <c r="M2198" t="str">
        <f t="shared" si="1131"/>
        <v>0.142674840296299-0.881441342040888i</v>
      </c>
      <c r="N2198" t="str">
        <f t="shared" si="1132"/>
        <v>-3.29294986997594i</v>
      </c>
      <c r="O2198" t="str">
        <f t="shared" si="1133"/>
        <v>-0.988567347440222+0.150779970735514i</v>
      </c>
      <c r="P2198" t="str">
        <f t="shared" si="1134"/>
        <v>1.98856734744022-0.150779970735514i</v>
      </c>
      <c r="Q2198" t="str">
        <f t="shared" si="1135"/>
        <v>-1.98856734744022+3.44372984071145i</v>
      </c>
      <c r="R2198" t="str">
        <f t="shared" si="1136"/>
        <v>-0.282897270362278-0.414087962435294i</v>
      </c>
      <c r="S2198" t="str">
        <f t="shared" si="1137"/>
        <v>0.367685699767428i</v>
      </c>
      <c r="T2198" t="str">
        <f t="shared" si="1138"/>
        <v>0.15225422223329-0.104017280815449i</v>
      </c>
      <c r="U2198" t="str">
        <f t="shared" si="1139"/>
        <v>0.00005-0.000538267529396291i</v>
      </c>
      <c r="V2198" t="str">
        <f t="shared" si="1140"/>
        <v>0.00002-0.00602859632923846i</v>
      </c>
      <c r="W2198" t="str">
        <f t="shared" si="1141"/>
        <v>0.0000422704025650359-0.000494445545079615i</v>
      </c>
      <c r="X2198" t="str">
        <f t="shared" si="1142"/>
        <v>0.0000434830703090955-0.000494233587764032i</v>
      </c>
      <c r="Y2198" t="str">
        <f t="shared" si="1143"/>
        <v>0.009+1.32700873687633i</v>
      </c>
      <c r="Z2198" t="str">
        <f t="shared" si="1144"/>
        <v>-0.00446807797908089-0.000423820342616701i</v>
      </c>
      <c r="AA2198" t="str">
        <f t="shared" si="1145"/>
        <v>0.0616698349327114-9.04584326831252i</v>
      </c>
      <c r="AB2198" t="str">
        <f t="shared" si="1146"/>
        <v>0.458005516268929-0.312900934384422i</v>
      </c>
      <c r="AC2198" t="str">
        <f t="shared" si="1147"/>
        <v>0.789542044358841-0.448348087764075i</v>
      </c>
      <c r="AD2198" t="str">
        <f t="shared" si="1148"/>
        <v>0.608815651967872-0.0505857810982336i</v>
      </c>
      <c r="AE2198" t="str">
        <f t="shared" si="1149"/>
        <v>-0.00274167509095401-0.0000320072436278102i</v>
      </c>
      <c r="AF2198" t="str">
        <f t="shared" si="1150"/>
        <v>-4.11278289567054-0.362762782056099i</v>
      </c>
      <c r="AG2198" t="str">
        <f t="shared" si="1151"/>
        <v>0.998479435338296-0.0199475415132371i</v>
      </c>
      <c r="AH2198" t="str">
        <f t="shared" si="1152"/>
        <v>0.0112544320036859+0.00135277175414453i</v>
      </c>
      <c r="AI2198">
        <f t="shared" si="1153"/>
        <v>-38.911231297110007</v>
      </c>
      <c r="AJ2198">
        <f t="shared" si="1154"/>
        <v>6.854014565821112</v>
      </c>
      <c r="AK2198"/>
      <c r="AL2198"/>
      <c r="AM2198"/>
      <c r="AN2198"/>
    </row>
    <row r="2199" spans="1:40" x14ac:dyDescent="0.35">
      <c r="A2199"/>
      <c r="B2199">
        <f t="shared" si="1120"/>
        <v>265000</v>
      </c>
      <c r="C2199" s="237" t="str">
        <f t="shared" si="1123"/>
        <v>-3.01214988128021E-07+0.0025578348277877i</v>
      </c>
      <c r="D2199" s="208" t="str">
        <f t="shared" si="1124"/>
        <v>-1.64874782902817+0.019610067013039i</v>
      </c>
      <c r="E2199" t="str">
        <f t="shared" si="1125"/>
        <v>36500</v>
      </c>
      <c r="F2199" t="str">
        <f t="shared" si="1126"/>
        <v>0.21505376344086</v>
      </c>
      <c r="G2199" t="str">
        <f t="shared" si="1121"/>
        <v>0.21505376344086</v>
      </c>
      <c r="H2199" t="str">
        <f t="shared" si="1127"/>
        <v>2.46450440549886+0.381082235199394i</v>
      </c>
      <c r="I2199" t="str">
        <f t="shared" si="1128"/>
        <v>1040.65256650162i</v>
      </c>
      <c r="J2199" t="str">
        <f t="shared" si="1122"/>
        <v>-1464.89162957565+227.661480668426i</v>
      </c>
      <c r="K2199" t="str">
        <f t="shared" si="1129"/>
        <v>0.107800195697121-0.693642173808594i</v>
      </c>
      <c r="L2199" t="str">
        <f t="shared" si="1130"/>
        <v>0.0338264227156569-0.184639189019389i</v>
      </c>
      <c r="M2199" t="str">
        <f t="shared" si="1131"/>
        <v>0.141626618412778-0.878281362827983i</v>
      </c>
      <c r="N2199" t="str">
        <f t="shared" si="1132"/>
        <v>-3.30542316493797i</v>
      </c>
      <c r="O2199" t="str">
        <f t="shared" si="1133"/>
        <v>-0.986609771975746+0.16309861385667i</v>
      </c>
      <c r="P2199" t="str">
        <f t="shared" si="1134"/>
        <v>1.98660977197575-0.16309861385667i</v>
      </c>
      <c r="Q2199" t="str">
        <f t="shared" si="1135"/>
        <v>-1.98660977197575+3.46852177879464i</v>
      </c>
      <c r="R2199" t="str">
        <f t="shared" si="1136"/>
        <v>-0.282421954434196-0.41099570606464i</v>
      </c>
      <c r="S2199" t="str">
        <f t="shared" si="1137"/>
        <v>0.369078448630184i</v>
      </c>
      <c r="T2199" t="str">
        <f t="shared" si="1138"/>
        <v>0.151689657588004-0.104235856801678i</v>
      </c>
      <c r="U2199" t="str">
        <f t="shared" si="1139"/>
        <v>0.0000500000000000001-0.000536236331172155i</v>
      </c>
      <c r="V2199" t="str">
        <f t="shared" si="1140"/>
        <v>0.00002-0.00600584690912813i</v>
      </c>
      <c r="W2199" t="str">
        <f t="shared" si="1141"/>
        <v>0.0000422703784327408-0.000492581968198081i</v>
      </c>
      <c r="X2199" t="str">
        <f t="shared" si="1142"/>
        <v>0.0000434738551199956-0.000492370832505383i</v>
      </c>
      <c r="Y2199" t="str">
        <f t="shared" si="1143"/>
        <v>0.009+1.33203528512207i</v>
      </c>
      <c r="Z2199" t="str">
        <f t="shared" si="1144"/>
        <v>-0.0044344304720701-0.000421908232508i</v>
      </c>
      <c r="AA2199" t="str">
        <f t="shared" si="1145"/>
        <v>0.0612048961239514-9.01168589186955i</v>
      </c>
      <c r="AB2199" t="str">
        <f t="shared" si="1146"/>
        <v>0.456307213797979-0.31355844657652i</v>
      </c>
      <c r="AC2199" t="str">
        <f t="shared" si="1147"/>
        <v>0.789232707862113-0.445174344066125i</v>
      </c>
      <c r="AD2199" t="str">
        <f t="shared" si="1148"/>
        <v>0.608622515407434-0.0539958836875601i</v>
      </c>
      <c r="AE2199" t="str">
        <f t="shared" si="1149"/>
        <v>-0.00272167553616-0.0000173418577496546i</v>
      </c>
      <c r="AF2199" t="str">
        <f t="shared" si="1150"/>
        <v>-4.11325223452703-0.361472168186355i</v>
      </c>
      <c r="AG2199" t="str">
        <f t="shared" si="1151"/>
        <v>0.998373377379209-0.0198666314878452i</v>
      </c>
      <c r="AH2199" t="str">
        <f t="shared" si="1152"/>
        <v>0.0111814407928732+0.00127935999193332i</v>
      </c>
      <c r="AI2199">
        <f t="shared" si="1153"/>
        <v>-38.97355783897914</v>
      </c>
      <c r="AJ2199">
        <f t="shared" si="1154"/>
        <v>6.5272929395821002</v>
      </c>
      <c r="AK2199"/>
      <c r="AL2199"/>
      <c r="AM2199"/>
      <c r="AN2199"/>
    </row>
    <row r="2200" spans="1:40" x14ac:dyDescent="0.35">
      <c r="A2200"/>
      <c r="B2200">
        <f t="shared" si="1120"/>
        <v>266000</v>
      </c>
      <c r="C2200" s="237" t="str">
        <f t="shared" si="1123"/>
        <v>-2.98954470906941E-07+0.00254821890764767i</v>
      </c>
      <c r="D2200" s="208" t="str">
        <f t="shared" si="1124"/>
        <v>-1.64874781169754+0.0195363449586321i</v>
      </c>
      <c r="E2200" t="str">
        <f t="shared" si="1125"/>
        <v>36500</v>
      </c>
      <c r="F2200" t="str">
        <f t="shared" si="1126"/>
        <v>0.21505376344086</v>
      </c>
      <c r="G2200" t="str">
        <f t="shared" si="1121"/>
        <v>0.21505376344086</v>
      </c>
      <c r="H2200" t="str">
        <f t="shared" si="1127"/>
        <v>2.46496866807071+0.379726756537636i</v>
      </c>
      <c r="I2200" t="str">
        <f t="shared" si="1128"/>
        <v>1044.57955731861i</v>
      </c>
      <c r="J2200" t="str">
        <f t="shared" si="1122"/>
        <v>-1475.97583684236+228.520580595477i</v>
      </c>
      <c r="K2200" t="str">
        <f t="shared" si="1129"/>
        <v>0.107009059811446-0.691153445319224i</v>
      </c>
      <c r="L2200" t="str">
        <f t="shared" si="1130"/>
        <v>0.0335807504675763-0.183989895379501i</v>
      </c>
      <c r="M2200" t="str">
        <f t="shared" si="1131"/>
        <v>0.140589810279022-0.875143340698725i</v>
      </c>
      <c r="N2200" t="str">
        <f t="shared" si="1132"/>
        <v>-3.3178964599i</v>
      </c>
      <c r="O2200" t="str">
        <f t="shared" si="1133"/>
        <v>-0.984498698707228+0.175391881920959i</v>
      </c>
      <c r="P2200" t="str">
        <f t="shared" si="1134"/>
        <v>1.98449869870723-0.175391881920959i</v>
      </c>
      <c r="Q2200" t="str">
        <f t="shared" si="1135"/>
        <v>-1.98449869870723+3.49328834182096i</v>
      </c>
      <c r="R2200" t="str">
        <f t="shared" si="1136"/>
        <v>-0.28194320888692-0.40792016808409i</v>
      </c>
      <c r="S2200" t="str">
        <f t="shared" si="1137"/>
        <v>0.370471197492939i</v>
      </c>
      <c r="T2200" t="str">
        <f t="shared" si="1138"/>
        <v>0.151122673151634-0.104451838221339i</v>
      </c>
      <c r="U2200" t="str">
        <f t="shared" si="1139"/>
        <v>0.00005-0.000534220405115117i</v>
      </c>
      <c r="V2200" t="str">
        <f t="shared" si="1140"/>
        <v>0.00002-0.0059832685372893i</v>
      </c>
      <c r="W2200" t="str">
        <f t="shared" si="1141"/>
        <v>0.00004227035420925-0.000490732411663738i</v>
      </c>
      <c r="X2200" t="str">
        <f t="shared" si="1142"/>
        <v>0.0000434647433026202-0.000490522091159519i</v>
      </c>
      <c r="Y2200" t="str">
        <f t="shared" si="1143"/>
        <v>0.009+1.33706183336782i</v>
      </c>
      <c r="Z2200" t="str">
        <f t="shared" si="1144"/>
        <v>-0.00440116188520631-0.000420014006909708i</v>
      </c>
      <c r="AA2200" t="str">
        <f t="shared" si="1145"/>
        <v>0.0607451968588065-8.97778558593503i</v>
      </c>
      <c r="AB2200" t="str">
        <f t="shared" si="1146"/>
        <v>0.454601632201048-0.314208153889495i</v>
      </c>
      <c r="AC2200" t="str">
        <f t="shared" si="1147"/>
        <v>0.788935183754047-0.442016055834964i</v>
      </c>
      <c r="AD2200" t="str">
        <f t="shared" si="1148"/>
        <v>0.608386092330716-0.057408686879841i</v>
      </c>
      <c r="AE2200" t="str">
        <f t="shared" si="1149"/>
        <v>-0.00270171813366338-2.86575581266433E-06i</v>
      </c>
      <c r="AF2200" t="str">
        <f t="shared" si="1150"/>
        <v>-4.11371647976825-0.360190411579004i</v>
      </c>
      <c r="AG2200" t="str">
        <f t="shared" si="1151"/>
        <v>0.99826802421795-0.0197849188364734i</v>
      </c>
      <c r="AH2200" t="str">
        <f t="shared" si="1152"/>
        <v>0.0111084334589848+0.00120679146141976i</v>
      </c>
      <c r="AI2200">
        <f t="shared" si="1153"/>
        <v>-39.035987932336695</v>
      </c>
      <c r="AJ2200">
        <f t="shared" si="1154"/>
        <v>6.2001499245715639</v>
      </c>
      <c r="AK2200"/>
      <c r="AL2200"/>
      <c r="AM2200"/>
      <c r="AN2200"/>
    </row>
    <row r="2201" spans="1:40" x14ac:dyDescent="0.35">
      <c r="A2201"/>
      <c r="B2201">
        <f t="shared" ref="B2201:B2264" si="1155">B2200+1000</f>
        <v>267000</v>
      </c>
      <c r="C2201" s="237" t="str">
        <f t="shared" si="1123"/>
        <v>-2.96719305161643E-07+0.00253867501686905i</v>
      </c>
      <c r="D2201" s="208" t="str">
        <f t="shared" si="1124"/>
        <v>-1.64874779456127+0.0194631751293294i</v>
      </c>
      <c r="E2201" t="str">
        <f t="shared" si="1125"/>
        <v>36500</v>
      </c>
      <c r="F2201" t="str">
        <f t="shared" si="1126"/>
        <v>0.21505376344086</v>
      </c>
      <c r="G2201" t="str">
        <f t="shared" si="1121"/>
        <v>0.21505376344086</v>
      </c>
      <c r="H2201" t="str">
        <f t="shared" si="1127"/>
        <v>2.46542790958546+0.378380599890382i</v>
      </c>
      <c r="I2201" t="str">
        <f t="shared" si="1128"/>
        <v>1048.50654813559i</v>
      </c>
      <c r="J2201" t="str">
        <f t="shared" si="1122"/>
        <v>-1487.10179253568+229.379680522528i</v>
      </c>
      <c r="K2201" t="str">
        <f t="shared" si="1129"/>
        <v>0.106226536565069-0.688682068877748i</v>
      </c>
      <c r="L2201" t="str">
        <f t="shared" si="1130"/>
        <v>0.0333377156175964-0.183344985802894i</v>
      </c>
      <c r="M2201" t="str">
        <f t="shared" si="1131"/>
        <v>0.139564252182665-0.872027054680642i</v>
      </c>
      <c r="N2201" t="str">
        <f t="shared" si="1132"/>
        <v>-3.33036975486203i</v>
      </c>
      <c r="O2201" t="str">
        <f t="shared" si="1133"/>
        <v>-0.982234456077706+0.187657862328581i</v>
      </c>
      <c r="P2201" t="str">
        <f t="shared" si="1134"/>
        <v>1.98223445607771-0.187657862328581i</v>
      </c>
      <c r="Q2201" t="str">
        <f t="shared" si="1135"/>
        <v>-1.98223445607771+3.51802761719061i</v>
      </c>
      <c r="R2201" t="str">
        <f t="shared" si="1136"/>
        <v>-0.281461009653884-0.404861160765069i</v>
      </c>
      <c r="S2201" t="str">
        <f t="shared" si="1137"/>
        <v>0.371863946355695i</v>
      </c>
      <c r="T2201" t="str">
        <f t="shared" si="1138"/>
        <v>0.150553268968246-0.104665201795152i</v>
      </c>
      <c r="U2201" t="str">
        <f t="shared" si="1139"/>
        <v>0.0000500000000000001-0.000532219579627794i</v>
      </c>
      <c r="V2201" t="str">
        <f t="shared" si="1140"/>
        <v>0.00002-0.00596085929183128i</v>
      </c>
      <c r="W2201" t="str">
        <f t="shared" si="1141"/>
        <v>0.0000422703298945644-0.000488896717944557i</v>
      </c>
      <c r="X2201" t="str">
        <f t="shared" si="1142"/>
        <v>0.0000434557333098859-0.000488687206270479i</v>
      </c>
      <c r="Y2201" t="str">
        <f t="shared" si="1143"/>
        <v>0.009+1.34208838161356i</v>
      </c>
      <c r="Z2201" t="str">
        <f t="shared" si="1144"/>
        <v>-0.00436826654962386-0.000418137412545616i</v>
      </c>
      <c r="AA2201" t="str">
        <f t="shared" si="1145"/>
        <v>0.0602906586827549-8.94413945837872i</v>
      </c>
      <c r="AB2201" t="str">
        <f t="shared" si="1146"/>
        <v>0.452888771610695-0.314849986295479i</v>
      </c>
      <c r="AC2201" t="str">
        <f t="shared" si="1147"/>
        <v>0.788649376516285-0.438873064492659i</v>
      </c>
      <c r="AD2201" t="str">
        <f t="shared" si="1148"/>
        <v>0.608106267330515-0.0608236393044979i</v>
      </c>
      <c r="AE2201" t="str">
        <f t="shared" si="1149"/>
        <v>-0.0026818029053569+0.0000114218878258711i</v>
      </c>
      <c r="AF2201" t="str">
        <f t="shared" si="1150"/>
        <v>-4.11417570414673-0.358917424761053i</v>
      </c>
      <c r="AG2201" t="str">
        <f t="shared" si="1151"/>
        <v>0.998163385814665-0.0197024087752194i</v>
      </c>
      <c r="AH2201" t="str">
        <f t="shared" si="1152"/>
        <v>0.0110354121901773+0.00113506301392526i</v>
      </c>
      <c r="AI2201">
        <f t="shared" si="1153"/>
        <v>-39.098524213174095</v>
      </c>
      <c r="AJ2201">
        <f t="shared" si="1154"/>
        <v>5.8725874152217052</v>
      </c>
      <c r="AK2201"/>
      <c r="AL2201"/>
      <c r="AM2201"/>
      <c r="AN2201"/>
    </row>
    <row r="2202" spans="1:40" x14ac:dyDescent="0.35">
      <c r="A2202"/>
      <c r="B2202">
        <f t="shared" si="1155"/>
        <v>268000</v>
      </c>
      <c r="C2202" s="237" t="str">
        <f t="shared" si="1123"/>
        <v>-2.94509113218713E-07+0.00252920234915302i</v>
      </c>
      <c r="D2202" s="208" t="str">
        <f t="shared" si="1124"/>
        <v>-1.64874777761646+0.0193905513435065i</v>
      </c>
      <c r="E2202" t="str">
        <f t="shared" si="1125"/>
        <v>36500</v>
      </c>
      <c r="F2202" t="str">
        <f t="shared" si="1126"/>
        <v>0.21505376344086</v>
      </c>
      <c r="G2202" t="str">
        <f t="shared" si="1121"/>
        <v>0.21505376344086</v>
      </c>
      <c r="H2202" t="str">
        <f t="shared" si="1127"/>
        <v>2.4658822015168+0.377043672697133i</v>
      </c>
      <c r="I2202" t="str">
        <f t="shared" si="1128"/>
        <v>1052.43353895258i</v>
      </c>
      <c r="J2202" t="str">
        <f t="shared" si="1122"/>
        <v>-1498.26949665563+230.238780449578i</v>
      </c>
      <c r="K2202" t="str">
        <f t="shared" si="1129"/>
        <v>0.105452502337701-0.686227868693844i</v>
      </c>
      <c r="L2202" t="str">
        <f t="shared" si="1130"/>
        <v>0.0330972809730243-0.182704417951765i</v>
      </c>
      <c r="M2202" t="str">
        <f t="shared" si="1131"/>
        <v>0.138549783310725-0.868932286645609i</v>
      </c>
      <c r="N2202" t="str">
        <f t="shared" si="1132"/>
        <v>-3.34284304982406i</v>
      </c>
      <c r="O2202" t="str">
        <f t="shared" si="1133"/>
        <v>-0.979817396360473+0.19989464672518i</v>
      </c>
      <c r="P2202" t="str">
        <f t="shared" si="1134"/>
        <v>1.97981739636047-0.19989464672518i</v>
      </c>
      <c r="Q2202" t="str">
        <f t="shared" si="1135"/>
        <v>-1.97981739636047+3.54273769654924i</v>
      </c>
      <c r="R2202" t="str">
        <f t="shared" si="1136"/>
        <v>-0.280975332466273-0.401818499456552i</v>
      </c>
      <c r="S2202" t="str">
        <f t="shared" si="1137"/>
        <v>0.37325669521845i</v>
      </c>
      <c r="T2202" t="str">
        <f t="shared" si="1138"/>
        <v>0.149981445184789-0.104875924034266i</v>
      </c>
      <c r="U2202" t="str">
        <f t="shared" si="1139"/>
        <v>0.0000500000000000001-0.00053023368567396i</v>
      </c>
      <c r="V2202" t="str">
        <f t="shared" si="1140"/>
        <v>0.00002-0.00593861727954833i</v>
      </c>
      <c r="W2202" t="str">
        <f t="shared" si="1141"/>
        <v>0.0000422703054886841-0.000487074731859728i</v>
      </c>
      <c r="X2202" t="str">
        <f t="shared" si="1142"/>
        <v>0.0000434468236235185-0.00048686602273233i</v>
      </c>
      <c r="Y2202" t="str">
        <f t="shared" si="1143"/>
        <v>0.009+1.3471149298593i</v>
      </c>
      <c r="Z2202" t="str">
        <f t="shared" si="1144"/>
        <v>-0.00433573890208406-0.000416278200891829i</v>
      </c>
      <c r="AA2202" t="str">
        <f t="shared" si="1145"/>
        <v>0.0598412046046097-8.91074466030479i</v>
      </c>
      <c r="AB2202" t="str">
        <f t="shared" si="1146"/>
        <v>0.451168632468965-0.31548387313618i</v>
      </c>
      <c r="AC2202" t="str">
        <f t="shared" si="1147"/>
        <v>0.788375192981137-0.435745213735076i</v>
      </c>
      <c r="AD2202" t="str">
        <f t="shared" si="1148"/>
        <v>0.607782932013543-0.0642401866171089i</v>
      </c>
      <c r="AE2202" t="str">
        <f t="shared" si="1149"/>
        <v>-0.00266192989166376+0.0000255218907215804i</v>
      </c>
      <c r="AF2202" t="str">
        <f t="shared" si="1150"/>
        <v>-4.11462997913326-0.357653121353627i</v>
      </c>
      <c r="AG2202" t="str">
        <f t="shared" si="1151"/>
        <v>0.99805947207775-0.0196191066688992i</v>
      </c>
      <c r="AH2202" t="str">
        <f t="shared" si="1152"/>
        <v>0.0109623792264987+0.00106417153986767i</v>
      </c>
      <c r="AI2202">
        <f t="shared" si="1153"/>
        <v>-39.161169322774803</v>
      </c>
      <c r="AJ2202">
        <f t="shared" si="1154"/>
        <v>5.5446073162150977</v>
      </c>
      <c r="AK2202"/>
      <c r="AL2202"/>
      <c r="AM2202"/>
      <c r="AN2202"/>
    </row>
    <row r="2203" spans="1:40" x14ac:dyDescent="0.35">
      <c r="A2203"/>
      <c r="B2203">
        <f t="shared" si="1155"/>
        <v>269000</v>
      </c>
      <c r="C2203" s="237" t="str">
        <f t="shared" si="1123"/>
        <v>-2.92323524411623E-07+0.00251980011019039i</v>
      </c>
      <c r="D2203" s="208" t="str">
        <f t="shared" si="1124"/>
        <v>-1.64874776086028+0.0193184675114597i</v>
      </c>
      <c r="E2203" t="str">
        <f t="shared" si="1125"/>
        <v>36500</v>
      </c>
      <c r="F2203" t="str">
        <f t="shared" si="1126"/>
        <v>0.21505376344086</v>
      </c>
      <c r="G2203" t="str">
        <f t="shared" si="1121"/>
        <v>0.21505376344086</v>
      </c>
      <c r="H2203" t="str">
        <f t="shared" si="1127"/>
        <v>2.46633161408334+0.375715883567491i</v>
      </c>
      <c r="I2203" t="str">
        <f t="shared" si="1128"/>
        <v>1056.36052976957i</v>
      </c>
      <c r="J2203" t="str">
        <f t="shared" si="1122"/>
        <v>-1509.47894920219+231.097880376629i</v>
      </c>
      <c r="K2203" t="str">
        <f t="shared" si="1129"/>
        <v>0.104686835701948-0.683790671265107i</v>
      </c>
      <c r="L2203" t="str">
        <f t="shared" si="1130"/>
        <v>0.0328594099868099-0.182068150001346i</v>
      </c>
      <c r="M2203" t="str">
        <f t="shared" si="1131"/>
        <v>0.137546245688758-0.865858821266453i</v>
      </c>
      <c r="N2203" t="str">
        <f t="shared" si="1132"/>
        <v>-3.35531634478609i</v>
      </c>
      <c r="O2203" t="str">
        <f t="shared" si="1133"/>
        <v>-0.977247895604264+0.212100331298744i</v>
      </c>
      <c r="P2203" t="str">
        <f t="shared" si="1134"/>
        <v>1.97724789560426-0.212100331298744i</v>
      </c>
      <c r="Q2203" t="str">
        <f t="shared" si="1135"/>
        <v>-1.97724789560426+3.56741667608483i</v>
      </c>
      <c r="R2203" t="str">
        <f t="shared" si="1136"/>
        <v>-0.28048615285182-0.398792002534787i</v>
      </c>
      <c r="S2203" t="str">
        <f t="shared" si="1137"/>
        <v>0.374649444081206i</v>
      </c>
      <c r="T2203" t="str">
        <f t="shared" si="1138"/>
        <v>0.149407202053689-0.105083981238411i</v>
      </c>
      <c r="U2203" t="str">
        <f t="shared" si="1139"/>
        <v>0.0000499999999999999-0.000528262556730931i</v>
      </c>
      <c r="V2203" t="str">
        <f t="shared" si="1140"/>
        <v>0.00002-0.00591654063538644i</v>
      </c>
      <c r="W2203" t="str">
        <f t="shared" si="1141"/>
        <v>0.0000422702809916095-0.000485266300535954i</v>
      </c>
      <c r="X2203" t="str">
        <f t="shared" si="1142"/>
        <v>0.0000434380127534113-0.000485058387745459i</v>
      </c>
      <c r="Y2203" t="str">
        <f t="shared" si="1143"/>
        <v>0.009+1.35214147810505i</v>
      </c>
      <c r="Z2203" t="str">
        <f t="shared" si="1144"/>
        <v>-0.00430357348262195-0.000414436128066863i</v>
      </c>
      <c r="AA2203" t="str">
        <f t="shared" si="1145"/>
        <v>0.0593967590638854-8.87759838524715i</v>
      </c>
      <c r="AB2203" t="str">
        <f t="shared" si="1146"/>
        <v>0.449441215535198-0.316109743117321i</v>
      </c>
      <c r="AC2203" t="str">
        <f t="shared" si="1147"/>
        <v>0.788112542288254-0.432632349503294i</v>
      </c>
      <c r="AD2203" t="str">
        <f t="shared" si="1148"/>
        <v>0.60741598506883-0.0676577715871863i</v>
      </c>
      <c r="AE2203" t="str">
        <f t="shared" si="1149"/>
        <v>-0.00264209915115313+0.000039435062718062i</v>
      </c>
      <c r="AF2203" t="str">
        <f t="shared" si="1150"/>
        <v>-4.11507937494362-0.356397416056031i</v>
      </c>
      <c r="AG2203" t="str">
        <f t="shared" si="1151"/>
        <v>0.997956292861992-0.0195350180304928i</v>
      </c>
      <c r="AH2203" t="str">
        <f t="shared" si="1152"/>
        <v>0.0108893368591207+0.000994113966887256i</v>
      </c>
      <c r="AI2203">
        <f t="shared" si="1153"/>
        <v>-39.223925908106047</v>
      </c>
      <c r="AJ2203">
        <f t="shared" si="1154"/>
        <v>5.2162115428150377</v>
      </c>
      <c r="AK2203"/>
      <c r="AL2203"/>
      <c r="AM2203"/>
      <c r="AN2203"/>
    </row>
    <row r="2204" spans="1:40" x14ac:dyDescent="0.35">
      <c r="A2204"/>
      <c r="B2204">
        <f t="shared" si="1155"/>
        <v>270000</v>
      </c>
      <c r="C2204" s="237" t="str">
        <f t="shared" si="1123"/>
        <v>-2.90162174925297E-07+0.00251046751743949i</v>
      </c>
      <c r="D2204" s="208" t="str">
        <f t="shared" si="1124"/>
        <v>-1.64874774428994+0.0192469176337028i</v>
      </c>
      <c r="E2204" t="str">
        <f t="shared" si="1125"/>
        <v>36500</v>
      </c>
      <c r="F2204" t="str">
        <f t="shared" si="1126"/>
        <v>0.21505376344086</v>
      </c>
      <c r="G2204" t="str">
        <f t="shared" si="1121"/>
        <v>0.21505376344086</v>
      </c>
      <c r="H2204" t="str">
        <f t="shared" si="1127"/>
        <v>2.46677621627466+0.374397142263748i</v>
      </c>
      <c r="I2204" t="str">
        <f t="shared" si="1128"/>
        <v>1060.28752058656i</v>
      </c>
      <c r="J2204" t="str">
        <f t="shared" si="1122"/>
        <v>-1520.73015017536+231.95698030368i</v>
      </c>
      <c r="K2204" t="str">
        <f t="shared" si="1129"/>
        <v>0.103929417377165-0.681370305341514i</v>
      </c>
      <c r="L2204" t="str">
        <f t="shared" si="1130"/>
        <v>0.0326240667443089-0.181436140632781i</v>
      </c>
      <c r="M2204" t="str">
        <f t="shared" si="1131"/>
        <v>0.136553484121474-0.862806445974295i</v>
      </c>
      <c r="N2204" t="str">
        <f t="shared" si="1132"/>
        <v>-3.36778963974812i</v>
      </c>
      <c r="O2204" t="str">
        <f t="shared" si="1133"/>
        <v>-0.974526353574758+0.224273017075808i</v>
      </c>
      <c r="P2204" t="str">
        <f t="shared" si="1134"/>
        <v>1.97452635357476-0.224273017075808i</v>
      </c>
      <c r="Q2204" t="str">
        <f t="shared" si="1135"/>
        <v>-1.97452635357476+3.59206265682393i</v>
      </c>
      <c r="R2204" t="str">
        <f t="shared" si="1136"/>
        <v>-0.279993446133597-0.39578149135427i</v>
      </c>
      <c r="S2204" t="str">
        <f t="shared" si="1137"/>
        <v>0.376042192943961i</v>
      </c>
      <c r="T2204" t="str">
        <f t="shared" si="1138"/>
        <v>0.148830539935491-0.105289349494015i</v>
      </c>
      <c r="U2204" t="str">
        <f t="shared" si="1139"/>
        <v>0.0000499999999999999-0.000526306028743039i</v>
      </c>
      <c r="V2204" t="str">
        <f t="shared" si="1140"/>
        <v>0.00002-0.00589462752192204i</v>
      </c>
      <c r="W2204" t="str">
        <f t="shared" si="1141"/>
        <v>0.0000422702564033414-0.000483471273364743i</v>
      </c>
      <c r="X2204" t="str">
        <f t="shared" si="1142"/>
        <v>0.0000434292992370016-0.000483264150773908i</v>
      </c>
      <c r="Y2204" t="str">
        <f t="shared" si="1143"/>
        <v>0.009+1.35716802635079i</v>
      </c>
      <c r="Z2204" t="str">
        <f t="shared" si="1144"/>
        <v>-0.00427176493225426-0.000412610954724713i</v>
      </c>
      <c r="AA2204" t="str">
        <f t="shared" si="1145"/>
        <v>0.0589572478990022-8.84469786838207i</v>
      </c>
      <c r="AB2204" t="str">
        <f t="shared" si="1146"/>
        <v>0.447706521893971-0.316727524302982i</v>
      </c>
      <c r="AC2204" t="str">
        <f t="shared" si="1147"/>
        <v>0.787861335842436-0.429534319955591i</v>
      </c>
      <c r="AD2204" t="str">
        <f t="shared" si="1148"/>
        <v>0.607005332335024-0.0710758341874502i</v>
      </c>
      <c r="AE2204" t="str">
        <f t="shared" si="1149"/>
        <v>-0.00262231076016204+0.0000531622063149222i</v>
      </c>
      <c r="AF2204" t="str">
        <f t="shared" si="1150"/>
        <v>-4.1155239605646-0.355150224630045i</v>
      </c>
      <c r="AG2204" t="str">
        <f t="shared" si="1151"/>
        <v>0.997853857966698-0.019450148520565i</v>
      </c>
      <c r="AH2204" t="str">
        <f t="shared" si="1152"/>
        <v>0.0108162874295718+0.000924887258002548i</v>
      </c>
      <c r="AI2204">
        <f t="shared" si="1153"/>
        <v>-39.286796622213366</v>
      </c>
      <c r="AJ2204">
        <f t="shared" si="1154"/>
        <v>4.8874020211851272</v>
      </c>
      <c r="AK2204"/>
      <c r="AL2204"/>
      <c r="AM2204"/>
      <c r="AN2204"/>
    </row>
    <row r="2205" spans="1:40" x14ac:dyDescent="0.35">
      <c r="A2205"/>
      <c r="B2205">
        <f t="shared" si="1155"/>
        <v>271000</v>
      </c>
      <c r="C2205" s="237" t="str">
        <f t="shared" si="1123"/>
        <v>-2.88024707644719E-07+0.0025012037999091i</v>
      </c>
      <c r="D2205" s="208" t="str">
        <f t="shared" si="1124"/>
        <v>-1.64874772790269+0.0191758957993031i</v>
      </c>
      <c r="E2205" t="str">
        <f t="shared" si="1125"/>
        <v>36500</v>
      </c>
      <c r="F2205" t="str">
        <f t="shared" si="1126"/>
        <v>0.21505376344086</v>
      </c>
      <c r="G2205" t="str">
        <f t="shared" si="1121"/>
        <v>0.21505376344086</v>
      </c>
      <c r="H2205" t="str">
        <f t="shared" si="1127"/>
        <v>2.46721607587681+0.373087359683773i</v>
      </c>
      <c r="I2205" t="str">
        <f t="shared" si="1128"/>
        <v>1064.21451140354i</v>
      </c>
      <c r="J2205" t="str">
        <f t="shared" si="1122"/>
        <v>-1532.02309957515+232.816080230731i</v>
      </c>
      <c r="K2205" t="str">
        <f t="shared" si="1129"/>
        <v>0.103180130184436-0.678966601890508i</v>
      </c>
      <c r="L2205" t="str">
        <f t="shared" si="1130"/>
        <v>0.0323912159503581-0.180808349026109i</v>
      </c>
      <c r="M2205" t="str">
        <f t="shared" si="1131"/>
        <v>0.135571346134794-0.859774950916617i</v>
      </c>
      <c r="N2205" t="str">
        <f t="shared" si="1132"/>
        <v>-3.38026293471015i</v>
      </c>
      <c r="O2205" t="str">
        <f t="shared" si="1133"/>
        <v>-0.971653193692375+0.236410810216894i</v>
      </c>
      <c r="P2205" t="str">
        <f t="shared" si="1134"/>
        <v>1.97165319369237-0.236410810216894i</v>
      </c>
      <c r="Q2205" t="str">
        <f t="shared" si="1135"/>
        <v>-1.97165319369237+3.61667374492704i</v>
      </c>
      <c r="R2205" t="str">
        <f t="shared" si="1136"/>
        <v>-0.279497187428825-0.392786790199941i</v>
      </c>
      <c r="S2205" t="str">
        <f t="shared" si="1137"/>
        <v>0.377434941806717i</v>
      </c>
      <c r="T2205" t="str">
        <f t="shared" si="1138"/>
        <v>0.148251459301562-0.10549200467234i</v>
      </c>
      <c r="U2205" t="str">
        <f t="shared" si="1139"/>
        <v>0.0000499999999999999-0.000524363940076091i</v>
      </c>
      <c r="V2205" t="str">
        <f t="shared" si="1140"/>
        <v>0.00002-0.00587287612885222i</v>
      </c>
      <c r="W2205" t="str">
        <f t="shared" si="1141"/>
        <v>0.0000422702317238801-0.000481689501960595i</v>
      </c>
      <c r="X2205" t="str">
        <f t="shared" si="1142"/>
        <v>0.0000434206816386599-0.000481483163503566i</v>
      </c>
      <c r="Y2205" t="str">
        <f t="shared" si="1143"/>
        <v>0.009+1.36219457459653i</v>
      </c>
      <c r="Z2205" t="str">
        <f t="shared" si="1144"/>
        <v>-0.00424030799074607-0.000410802445950826i</v>
      </c>
      <c r="AA2205" t="str">
        <f t="shared" si="1145"/>
        <v>0.0585225983163162-8.81204038575859i</v>
      </c>
      <c r="AB2205" t="str">
        <f t="shared" si="1146"/>
        <v>0.445964552963234-0.317337144109986i</v>
      </c>
      <c r="AC2205" t="str">
        <f t="shared" si="1147"/>
        <v>0.787621487272445-0.426450975440077i</v>
      </c>
      <c r="AD2205" t="str">
        <f t="shared" si="1148"/>
        <v>0.606550886866721-0.0744938116846141i</v>
      </c>
      <c r="AE2205" t="str">
        <f t="shared" si="1149"/>
        <v>-0.00260256481242331+0.0000667041170289104i</v>
      </c>
      <c r="AF2205" t="str">
        <f t="shared" si="1150"/>
        <v>-4.1159638037795-0.35391146388447i</v>
      </c>
      <c r="AG2205" t="str">
        <f t="shared" si="1151"/>
        <v>0.997752177133821-0.0193645039466699i</v>
      </c>
      <c r="AH2205" t="str">
        <f t="shared" si="1152"/>
        <v>0.0107432333289712+0.000856488409795893i</v>
      </c>
      <c r="AI2205">
        <f t="shared" si="1153"/>
        <v>-39.349784124617969</v>
      </c>
      <c r="AJ2205">
        <f t="shared" si="1154"/>
        <v>4.558180688699708</v>
      </c>
      <c r="AK2205"/>
      <c r="AL2205"/>
      <c r="AM2205"/>
      <c r="AN2205"/>
    </row>
    <row r="2206" spans="1:40" x14ac:dyDescent="0.35">
      <c r="A2206"/>
      <c r="B2206">
        <f t="shared" si="1155"/>
        <v>272000</v>
      </c>
      <c r="C2206" s="237" t="str">
        <f t="shared" si="1123"/>
        <v>-2.85910772007388E-07+0.00249200819794609i</v>
      </c>
      <c r="D2206" s="208" t="str">
        <f t="shared" si="1124"/>
        <v>-1.64874771169585+0.0191053961842534i</v>
      </c>
      <c r="E2206" t="str">
        <f t="shared" si="1125"/>
        <v>36500</v>
      </c>
      <c r="F2206" t="str">
        <f t="shared" si="1126"/>
        <v>0.21505376344086</v>
      </c>
      <c r="G2206" t="str">
        <f t="shared" si="1121"/>
        <v>0.21505376344086</v>
      </c>
      <c r="H2206" t="str">
        <f t="shared" si="1127"/>
        <v>2.46765125949717+0.37178644784419i</v>
      </c>
      <c r="I2206" t="str">
        <f t="shared" si="1128"/>
        <v>1068.14150222053i</v>
      </c>
      <c r="J2206" t="str">
        <f t="shared" si="1122"/>
        <v>-1543.35779740156+233.675180157781i</v>
      </c>
      <c r="K2206" t="str">
        <f t="shared" si="1129"/>
        <v>0.102438859002644-0.676579394062725i</v>
      </c>
      <c r="L2206" t="str">
        <f t="shared" si="1130"/>
        <v>0.0321608229166525-0.180184734853345i</v>
      </c>
      <c r="M2206" t="str">
        <f t="shared" si="1131"/>
        <v>0.134599681919296-0.85676412891607i</v>
      </c>
      <c r="N2206" t="str">
        <f t="shared" si="1132"/>
        <v>-3.39273622967218i</v>
      </c>
      <c r="O2206" t="str">
        <f t="shared" si="1133"/>
        <v>-0.968628862966404+0.248511822311155i</v>
      </c>
      <c r="P2206" t="str">
        <f t="shared" si="1134"/>
        <v>1.9686288629664-0.248511822311155i</v>
      </c>
      <c r="Q2206" t="str">
        <f t="shared" si="1135"/>
        <v>-1.9686288629664+3.64124805198334i</v>
      </c>
      <c r="R2206" t="str">
        <f t="shared" si="1136"/>
        <v>-0.278997351647691-0.38980772624058i</v>
      </c>
      <c r="S2206" t="str">
        <f t="shared" si="1137"/>
        <v>0.378827690669471i</v>
      </c>
      <c r="T2206" t="str">
        <f t="shared" si="1138"/>
        <v>0.147669960736836-0.105691922427593i</v>
      </c>
      <c r="U2206" t="str">
        <f t="shared" si="1139"/>
        <v>0.00005-0.00052243613147287i</v>
      </c>
      <c r="V2206" t="str">
        <f t="shared" si="1140"/>
        <v>0.00002-0.00585128467249614i</v>
      </c>
      <c r="W2206" t="str">
        <f t="shared" si="1141"/>
        <v>0.0000422702069532262-0.000479920840120153i</v>
      </c>
      <c r="X2206" t="str">
        <f t="shared" si="1142"/>
        <v>0.0000434121585490992-0.000479715279801363i</v>
      </c>
      <c r="Y2206" t="str">
        <f t="shared" si="1143"/>
        <v>0.009+1.36722112284228i</v>
      </c>
      <c r="Z2206" t="str">
        <f t="shared" si="1144"/>
        <v>-0.0042091974944352-0.000409010371160899i</v>
      </c>
      <c r="AA2206" t="str">
        <f t="shared" si="1145"/>
        <v>0.0580927388599399-8.77962325354551i</v>
      </c>
      <c r="AB2206" t="str">
        <f t="shared" si="1146"/>
        <v>0.444215310502562-0.317938529302218i</v>
      </c>
      <c r="AC2206" t="str">
        <f t="shared" si="1147"/>
        <v>0.787392912390855-0.423382168467876i</v>
      </c>
      <c r="AD2206" t="str">
        <f t="shared" si="1148"/>
        <v>0.606052568999635-0.07791113873168i</v>
      </c>
      <c r="AE2206" t="str">
        <f t="shared" si="1149"/>
        <v>-0.00258286141869949+0.0000800615837484232i</v>
      </c>
      <c r="AF2206" t="str">
        <f t="shared" si="1150"/>
        <v>-4.11639897119302-0.352681051659937i</v>
      </c>
      <c r="AG2206" t="str">
        <f t="shared" si="1151"/>
        <v>0.997651260046073-0.0192780902627305i</v>
      </c>
      <c r="AH2206" t="str">
        <f t="shared" si="1152"/>
        <v>0.0106701769972629+0.000788914450627684i</v>
      </c>
      <c r="AI2206">
        <f t="shared" si="1153"/>
        <v>-39.412891081717255</v>
      </c>
      <c r="AJ2206">
        <f t="shared" si="1154"/>
        <v>4.2285494942424284</v>
      </c>
      <c r="AK2206"/>
      <c r="AL2206"/>
      <c r="AM2206"/>
      <c r="AN2206"/>
    </row>
    <row r="2207" spans="1:40" x14ac:dyDescent="0.35">
      <c r="A2207"/>
      <c r="B2207">
        <f t="shared" si="1155"/>
        <v>273000</v>
      </c>
      <c r="C2207" s="237" t="str">
        <f t="shared" si="1123"/>
        <v>-2.83820023859578E-07+0.00248287996302777i</v>
      </c>
      <c r="D2207" s="208" t="str">
        <f t="shared" si="1124"/>
        <v>-1.64874769566678+0.0190354130498796i</v>
      </c>
      <c r="E2207" t="str">
        <f t="shared" si="1125"/>
        <v>36500</v>
      </c>
      <c r="F2207" t="str">
        <f t="shared" si="1126"/>
        <v>0.21505376344086</v>
      </c>
      <c r="G2207" t="str">
        <f t="shared" si="1121"/>
        <v>0.21505376344086</v>
      </c>
      <c r="H2207" t="str">
        <f t="shared" si="1127"/>
        <v>2.46808183258874+0.370494319863812i</v>
      </c>
      <c r="I2207" t="str">
        <f t="shared" si="1128"/>
        <v>1072.06849303752i</v>
      </c>
      <c r="J2207" t="str">
        <f t="shared" si="1122"/>
        <v>-1554.73424365459+234.534280084831i</v>
      </c>
      <c r="K2207" t="str">
        <f t="shared" si="1129"/>
        <v>0.101705490725592-0.674208517158253i</v>
      </c>
      <c r="L2207" t="str">
        <f t="shared" si="1130"/>
        <v>0.0319328535494185-0.179565258271663i</v>
      </c>
      <c r="M2207" t="str">
        <f t="shared" si="1131"/>
        <v>0.133638344275011-0.853773775429916i</v>
      </c>
      <c r="N2207" t="str">
        <f t="shared" si="1132"/>
        <v>-3.40520952463421i</v>
      </c>
      <c r="O2207" t="str">
        <f t="shared" si="1133"/>
        <v>-0.965453831925456+0.260574170670183i</v>
      </c>
      <c r="P2207" t="str">
        <f t="shared" si="1134"/>
        <v>1.96545383192546-0.260574170670183i</v>
      </c>
      <c r="Q2207" t="str">
        <f t="shared" si="1135"/>
        <v>-1.96545383192546+3.66578369530439i</v>
      </c>
      <c r="R2207" t="str">
        <f t="shared" si="1136"/>
        <v>-0.278493913492177-0.386844129483366i</v>
      </c>
      <c r="S2207" t="str">
        <f t="shared" si="1137"/>
        <v>0.380220439532228i</v>
      </c>
      <c r="T2207" t="str">
        <f t="shared" si="1138"/>
        <v>0.147086044942628-0.105889078195046i</v>
      </c>
      <c r="U2207" t="str">
        <f t="shared" si="1139"/>
        <v>0.00005-0.0005205224460096i</v>
      </c>
      <c r="V2207" t="str">
        <f t="shared" si="1140"/>
        <v>0.00002-0.00582985139530751i</v>
      </c>
      <c r="W2207" t="str">
        <f t="shared" si="1141"/>
        <v>0.0000422701820913802-0.000478165143782235i</v>
      </c>
      <c r="X2207" t="str">
        <f t="shared" si="1142"/>
        <v>0.0000434037285847951-0.000477960355675304i</v>
      </c>
      <c r="Y2207" t="str">
        <f t="shared" si="1143"/>
        <v>0.009+1.37224767108802i</v>
      </c>
      <c r="Z2207" t="str">
        <f t="shared" si="1144"/>
        <v>-0.00417842837411224-0.000407234504002409i</v>
      </c>
      <c r="AA2207" t="str">
        <f t="shared" si="1145"/>
        <v>0.0576675993823476-8.74744382729563i</v>
      </c>
      <c r="AB2207" t="str">
        <f t="shared" si="1146"/>
        <v>0.442458796621627-0.318531605984974i</v>
      </c>
      <c r="AC2207" t="str">
        <f t="shared" si="1147"/>
        <v>0.787175529154882-0.420327753686916i</v>
      </c>
      <c r="AD2207" t="str">
        <f t="shared" si="1148"/>
        <v>0.605510306414734-0.0813272474617238i</v>
      </c>
      <c r="AE2207" t="str">
        <f t="shared" si="1149"/>
        <v>-0.00256320070642267+0.0000932353890813632i</v>
      </c>
      <c r="AF2207" t="str">
        <f t="shared" si="1150"/>
        <v>-4.11682952825552-0.351458906813932i</v>
      </c>
      <c r="AG2207" t="str">
        <f t="shared" si="1151"/>
        <v>0.997551116325039-0.0191909135683997i</v>
      </c>
      <c r="AH2207" t="str">
        <f t="shared" si="1152"/>
        <v>0.0105971209224509+0.000722162438879339i</v>
      </c>
      <c r="AI2207">
        <f t="shared" si="1153"/>
        <v>-39.476120167187744</v>
      </c>
      <c r="AJ2207">
        <f t="shared" si="1154"/>
        <v>3.8985103984953349</v>
      </c>
      <c r="AK2207"/>
      <c r="AL2207"/>
      <c r="AM2207"/>
      <c r="AN2207"/>
    </row>
    <row r="2208" spans="1:40" x14ac:dyDescent="0.35">
      <c r="A2208"/>
      <c r="B2208">
        <f t="shared" si="1155"/>
        <v>274000</v>
      </c>
      <c r="C2208" s="237" t="str">
        <f t="shared" si="1123"/>
        <v>-2.81752125316272E-07+0.00247381835755881i</v>
      </c>
      <c r="D2208" s="208" t="str">
        <f t="shared" si="1124"/>
        <v>-1.64874767981289+0.0189659407412842i</v>
      </c>
      <c r="E2208" t="str">
        <f t="shared" si="1125"/>
        <v>36500</v>
      </c>
      <c r="F2208" t="str">
        <f t="shared" si="1126"/>
        <v>0.21505376344086</v>
      </c>
      <c r="G2208" t="str">
        <f t="shared" si="1121"/>
        <v>0.21505376344086</v>
      </c>
      <c r="H2208" t="str">
        <f t="shared" si="1127"/>
        <v>2.46850785947376+0.369210889947349i</v>
      </c>
      <c r="I2208" t="str">
        <f t="shared" si="1128"/>
        <v>1075.9954838545i</v>
      </c>
      <c r="J2208" t="str">
        <f t="shared" si="1122"/>
        <v>-1566.15243833423+235.393380011882i</v>
      </c>
      <c r="K2208" t="str">
        <f t="shared" si="1129"/>
        <v>0.100979914220162-0.671853808593536i</v>
      </c>
      <c r="L2208" t="str">
        <f t="shared" si="1130"/>
        <v>0.0317072743373739-0.178949879916675i</v>
      </c>
      <c r="M2208" t="str">
        <f t="shared" si="1131"/>
        <v>0.132687188557536-0.850803688510211i</v>
      </c>
      <c r="N2208" t="str">
        <f t="shared" si="1132"/>
        <v>-3.41768281959624i</v>
      </c>
      <c r="O2208" t="str">
        <f t="shared" si="1133"/>
        <v>-0.962128594544257+0.272595978620911i</v>
      </c>
      <c r="P2208" t="str">
        <f t="shared" si="1134"/>
        <v>1.96212859454426-0.272595978620911i</v>
      </c>
      <c r="Q2208" t="str">
        <f t="shared" si="1135"/>
        <v>-1.96212859454426+3.69027879821715i</v>
      </c>
      <c r="R2208" t="str">
        <f t="shared" si="1136"/>
        <v>-0.27798684745488-0.383895832729564i</v>
      </c>
      <c r="S2208" t="str">
        <f t="shared" si="1137"/>
        <v>0.381613188394982i</v>
      </c>
      <c r="T2208" t="str">
        <f t="shared" si="1138"/>
        <v>0.146499712739476-0.106083447189126i</v>
      </c>
      <c r="U2208" t="str">
        <f t="shared" si="1139"/>
        <v>0.0000500000000000001-0.000518622729053361i</v>
      </c>
      <c r="V2208" t="str">
        <f t="shared" si="1140"/>
        <v>0.00002-0.00580857456539763i</v>
      </c>
      <c r="W2208" t="str">
        <f t="shared" si="1141"/>
        <v>0.0000422701571383422-0.000476422270988739i</v>
      </c>
      <c r="X2208" t="str">
        <f t="shared" si="1142"/>
        <v>0.0000433953903874236-0.000476218249235409i</v>
      </c>
      <c r="Y2208" t="str">
        <f t="shared" si="1143"/>
        <v>0.009+1.37727421933377i</v>
      </c>
      <c r="Z2208" t="str">
        <f t="shared" si="1144"/>
        <v>-0.00414799565295449-0.000405474622258756i</v>
      </c>
      <c r="AA2208" t="str">
        <f t="shared" si="1145"/>
        <v>0.0572471110157176-8.71549950122524i</v>
      </c>
      <c r="AB2208" t="str">
        <f t="shared" si="1146"/>
        <v>0.440695013788739-0.31911629959921i</v>
      </c>
      <c r="AC2208" t="str">
        <f t="shared" si="1147"/>
        <v>0.786969257628215-0.417287587856221i</v>
      </c>
      <c r="AD2208" t="str">
        <f t="shared" si="1148"/>
        <v>0.604924034201071-0.0847415675831859i</v>
      </c>
      <c r="AE2208" t="str">
        <f t="shared" si="1149"/>
        <v>-0.00254358281933914+0.000106226309696682i</v>
      </c>
      <c r="AF2208" t="str">
        <f t="shared" si="1150"/>
        <v>-4.11725553928665-0.350244949206065i</v>
      </c>
      <c r="AG2208" t="str">
        <f t="shared" si="1151"/>
        <v>0.997451755529282-0.0191029801083941i</v>
      </c>
      <c r="AH2208" t="str">
        <f t="shared" si="1152"/>
        <v>0.0105240676398309+0.000656229461223382i</v>
      </c>
      <c r="AI2208">
        <f t="shared" si="1153"/>
        <v>-39.539474062394</v>
      </c>
      <c r="AJ2208">
        <f t="shared" si="1154"/>
        <v>3.5680653742136559</v>
      </c>
      <c r="AK2208"/>
      <c r="AL2208"/>
      <c r="AM2208"/>
      <c r="AN2208"/>
    </row>
    <row r="2209" spans="1:40" x14ac:dyDescent="0.35">
      <c r="A2209"/>
      <c r="B2209">
        <f t="shared" si="1155"/>
        <v>275000</v>
      </c>
      <c r="C2209" s="237" t="str">
        <f t="shared" si="1123"/>
        <v>-2.79706744624614E-07+0.00246482265467253i</v>
      </c>
      <c r="D2209" s="208" t="str">
        <f t="shared" si="1124"/>
        <v>-1.64874766413164+0.0188969736858227i</v>
      </c>
      <c r="E2209" t="str">
        <f t="shared" si="1125"/>
        <v>36500</v>
      </c>
      <c r="F2209" t="str">
        <f t="shared" si="1126"/>
        <v>0.21505376344086</v>
      </c>
      <c r="G2209" t="str">
        <f t="shared" si="1121"/>
        <v>0.21505376344086</v>
      </c>
      <c r="H2209" t="str">
        <f t="shared" si="1127"/>
        <v>2.46892940336693+0.367936073369388i</v>
      </c>
      <c r="I2209" t="str">
        <f t="shared" si="1128"/>
        <v>1079.92247467149i</v>
      </c>
      <c r="J2209" t="str">
        <f t="shared" si="1122"/>
        <v>-1577.61238144049+236.252479938933i</v>
      </c>
      <c r="K2209" t="str">
        <f t="shared" si="1129"/>
        <v>0.100262020285472-0.669515107868848i</v>
      </c>
      <c r="L2209" t="str">
        <f t="shared" si="1130"/>
        <v>0.0314840523399684-0.178338560895809i</v>
      </c>
      <c r="M2209" t="str">
        <f t="shared" si="1131"/>
        <v>0.13174607262544-0.847853668764657i</v>
      </c>
      <c r="N2209" t="str">
        <f t="shared" si="1132"/>
        <v>-3.43015611455827i</v>
      </c>
      <c r="O2209" t="str">
        <f t="shared" si="1133"/>
        <v>-0.958653668166798+0.284575375797595i</v>
      </c>
      <c r="P2209" t="str">
        <f t="shared" si="1134"/>
        <v>1.9586536681668-0.284575375797595i</v>
      </c>
      <c r="Q2209" t="str">
        <f t="shared" si="1135"/>
        <v>-1.9586536681668+3.71473149035587i</v>
      </c>
      <c r="R2209" t="str">
        <f t="shared" si="1136"/>
        <v>-0.27747612781788-0.380962671531346i</v>
      </c>
      <c r="S2209" t="str">
        <f t="shared" si="1137"/>
        <v>0.383005937257737i</v>
      </c>
      <c r="T2209" t="str">
        <f t="shared" si="1138"/>
        <v>0.145910965070075-0.106275004401535i</v>
      </c>
      <c r="U2209" t="str">
        <f t="shared" si="1139"/>
        <v>0.00005-0.00051673682822044i</v>
      </c>
      <c r="V2209" t="str">
        <f t="shared" si="1140"/>
        <v>0.00002-0.00578745247606891i</v>
      </c>
      <c r="W2209" t="str">
        <f t="shared" si="1141"/>
        <v>0.0000422701320941131-0.000474692081846408i</v>
      </c>
      <c r="X2209" t="str">
        <f t="shared" si="1142"/>
        <v>0.0000433871426233128-0.000474488820655491i</v>
      </c>
      <c r="Y2209" t="str">
        <f t="shared" si="1143"/>
        <v>0.009+1.38230076757951i</v>
      </c>
      <c r="Z2209" t="str">
        <f t="shared" si="1144"/>
        <v>-0.00411789444451288-0.000403730507756034i</v>
      </c>
      <c r="AA2209" t="str">
        <f t="shared" si="1145"/>
        <v>0.0568312061440217-8.68378770751048i</v>
      </c>
      <c r="AB2209" t="str">
        <f t="shared" si="1146"/>
        <v>0.43892396483968-0.31969253491589i</v>
      </c>
      <c r="AC2209" t="str">
        <f t="shared" si="1147"/>
        <v>0.786774019943704-0.414261529820892i</v>
      </c>
      <c r="AD2209" t="str">
        <f t="shared" si="1148"/>
        <v>0.604293694917627-0.0881535264765824i</v>
      </c>
      <c r="AE2209" t="str">
        <f t="shared" si="1149"/>
        <v>-0.00252400791716033+0.000119035116659274i</v>
      </c>
      <c r="AF2209" t="str">
        <f t="shared" si="1150"/>
        <v>-4.11767706749857-0.349039099683565i</v>
      </c>
      <c r="AG2209" t="str">
        <f t="shared" si="1151"/>
        <v>0.997353187152442-0.019014296271812i</v>
      </c>
      <c r="AH2209" t="str">
        <f t="shared" si="1152"/>
        <v>0.0104510197312257+0.000591112630922881i</v>
      </c>
      <c r="AI2209">
        <f t="shared" si="1153"/>
        <v>-39.602955456797687</v>
      </c>
      <c r="AJ2209">
        <f t="shared" si="1154"/>
        <v>3.2372164064977325</v>
      </c>
      <c r="AK2209"/>
      <c r="AL2209"/>
      <c r="AM2209"/>
      <c r="AN2209"/>
    </row>
    <row r="2210" spans="1:40" x14ac:dyDescent="0.35">
      <c r="A2210"/>
      <c r="B2210">
        <f t="shared" si="1155"/>
        <v>276000</v>
      </c>
      <c r="C2210" s="237" t="str">
        <f t="shared" si="1123"/>
        <v>-2.77683556030858E-07+0.00245589213803652i</v>
      </c>
      <c r="D2210" s="208" t="str">
        <f t="shared" si="1124"/>
        <v>-1.64874764862052+0.0188285063916133i</v>
      </c>
      <c r="E2210" t="str">
        <f t="shared" si="1125"/>
        <v>36500</v>
      </c>
      <c r="F2210" t="str">
        <f t="shared" si="1126"/>
        <v>0.21505376344086</v>
      </c>
      <c r="G2210" t="str">
        <f t="shared" si="1121"/>
        <v>0.21505376344086</v>
      </c>
      <c r="H2210" t="str">
        <f t="shared" si="1127"/>
        <v>2.46934652639794+0.366669786458618i</v>
      </c>
      <c r="I2210" t="str">
        <f t="shared" si="1128"/>
        <v>1083.84946548848i</v>
      </c>
      <c r="J2210" t="str">
        <f t="shared" si="1122"/>
        <v>-1589.11407297336+237.111579865984i</v>
      </c>
      <c r="K2210" t="str">
        <f t="shared" si="1129"/>
        <v>0.099551701613005-0.667192256536292i</v>
      </c>
      <c r="L2210" t="str">
        <f t="shared" si="1130"/>
        <v>0.0312631551758955-0.177731262781779i</v>
      </c>
      <c r="M2210" t="str">
        <f t="shared" si="1131"/>
        <v>0.130814856788901-0.844923519318071i</v>
      </c>
      <c r="N2210" t="str">
        <f t="shared" si="1132"/>
        <v>-3.4426294095203i</v>
      </c>
      <c r="O2210" t="str">
        <f t="shared" si="1133"/>
        <v>-0.955029593425843+0.296510498432804i</v>
      </c>
      <c r="P2210" t="str">
        <f t="shared" si="1134"/>
        <v>1.95502959342584-0.296510498432804i</v>
      </c>
      <c r="Q2210" t="str">
        <f t="shared" si="1135"/>
        <v>-1.95502959342584+3.7391399079531i</v>
      </c>
      <c r="R2210" t="str">
        <f t="shared" si="1136"/>
        <v>-0.276961728651588-0.378044484149679i</v>
      </c>
      <c r="S2210" t="str">
        <f t="shared" si="1137"/>
        <v>0.384398686120493i</v>
      </c>
      <c r="T2210" t="str">
        <f t="shared" si="1138"/>
        <v>0.145319803002236-0.106463724599331i</v>
      </c>
      <c r="U2210" t="str">
        <f t="shared" si="1139"/>
        <v>0.0000500000000000001-0.000514864593335584i</v>
      </c>
      <c r="V2210" t="str">
        <f t="shared" si="1140"/>
        <v>0.00002-0.00576648344535851i</v>
      </c>
      <c r="W2210" t="str">
        <f t="shared" si="1141"/>
        <v>0.0000422701069586934-0.000472974438489427i</v>
      </c>
      <c r="X2210" t="str">
        <f t="shared" si="1142"/>
        <v>0.0000433789839829072-0.000472771932135776i</v>
      </c>
      <c r="Y2210" t="str">
        <f t="shared" si="1143"/>
        <v>0.009+1.38732731582525i</v>
      </c>
      <c r="Z2210" t="str">
        <f t="shared" si="1144"/>
        <v>-0.0040881199507494-0.000402001946272214i</v>
      </c>
      <c r="AA2210" t="str">
        <f t="shared" si="1145"/>
        <v>0.0564198183758051-8.65230591559793i</v>
      </c>
      <c r="AB2210" t="str">
        <f t="shared" si="1146"/>
        <v>0.437145652986598-0.320260236030211i</v>
      </c>
      <c r="AC2210" t="str">
        <f t="shared" si="1147"/>
        <v>0.786589740267051-0.411249440487504i</v>
      </c>
      <c r="AD2210" t="str">
        <f t="shared" si="1148"/>
        <v>0.603619238653747-0.0915625492927385i</v>
      </c>
      <c r="AE2210" t="str">
        <f t="shared" si="1149"/>
        <v>-0.00250447617521787+0.00013166257575896i</v>
      </c>
      <c r="AF2210" t="str">
        <f t="shared" si="1150"/>
        <v>-4.11809417501846-0.347841280067005i</v>
      </c>
      <c r="AG2210" t="str">
        <f t="shared" si="1151"/>
        <v>0.997255420621331-0.0189248685914206i</v>
      </c>
      <c r="AH2210" t="str">
        <f t="shared" si="1152"/>
        <v>0.0103779798242156+0.000526809086156256i</v>
      </c>
      <c r="AI2210">
        <f t="shared" si="1153"/>
        <v>-39.666567048373842</v>
      </c>
      <c r="AJ2210">
        <f t="shared" si="1154"/>
        <v>2.9059654930460548</v>
      </c>
      <c r="AK2210"/>
      <c r="AL2210"/>
      <c r="AM2210"/>
      <c r="AN2210"/>
    </row>
    <row r="2211" spans="1:40" x14ac:dyDescent="0.35">
      <c r="A2211"/>
      <c r="B2211">
        <f t="shared" si="1155"/>
        <v>277000</v>
      </c>
      <c r="C2211" s="237" t="str">
        <f t="shared" si="1123"/>
        <v>-2.75682239650663E-07+0.00244702610166259i</v>
      </c>
      <c r="D2211" s="208" t="str">
        <f t="shared" si="1124"/>
        <v>-1.6487476332771+0.0187605334460799i</v>
      </c>
      <c r="E2211" t="str">
        <f t="shared" si="1125"/>
        <v>36500</v>
      </c>
      <c r="F2211" t="str">
        <f t="shared" si="1126"/>
        <v>0.21505376344086</v>
      </c>
      <c r="G2211" t="str">
        <f t="shared" si="1121"/>
        <v>0.21505376344086</v>
      </c>
      <c r="H2211" t="str">
        <f t="shared" si="1127"/>
        <v>2.46975928963357+0.365411946582347i</v>
      </c>
      <c r="I2211" t="str">
        <f t="shared" si="1128"/>
        <v>1087.77645630547i</v>
      </c>
      <c r="J2211" t="str">
        <f t="shared" si="1122"/>
        <v>-1600.65751293286+237.970679793034i</v>
      </c>
      <c r="K2211" t="str">
        <f t="shared" si="1129"/>
        <v>0.0988488527476941-0.664885098168392i</v>
      </c>
      <c r="L2211" t="str">
        <f t="shared" si="1130"/>
        <v>0.0310445510118711-0.17712794760616i</v>
      </c>
      <c r="M2211" t="str">
        <f t="shared" si="1131"/>
        <v>0.129893403759565-0.842013045774552i</v>
      </c>
      <c r="N2211" t="str">
        <f t="shared" si="1132"/>
        <v>-3.45510270448233i</v>
      </c>
      <c r="O2211" t="str">
        <f t="shared" si="1133"/>
        <v>-0.951256934158817+0.308399489647387i</v>
      </c>
      <c r="P2211" t="str">
        <f t="shared" si="1134"/>
        <v>1.95125693415882-0.308399489647387i</v>
      </c>
      <c r="Q2211" t="str">
        <f t="shared" si="1135"/>
        <v>-1.95125693415882+3.76350219412972i</v>
      </c>
      <c r="R2211" t="str">
        <f t="shared" si="1136"/>
        <v>-0.276443623813619-0.375141111513283i</v>
      </c>
      <c r="S2211" t="str">
        <f t="shared" si="1137"/>
        <v>0.385791434983248i</v>
      </c>
      <c r="T2211" t="str">
        <f t="shared" si="1138"/>
        <v>0.14472622773192-0.106649582323025i</v>
      </c>
      <c r="U2211" t="str">
        <f t="shared" si="1139"/>
        <v>0.0000500000000000001-0.000513005876392134i</v>
      </c>
      <c r="V2211" t="str">
        <f t="shared" si="1140"/>
        <v>0.00002-0.00574566581559187i</v>
      </c>
      <c r="W2211" t="str">
        <f t="shared" si="1141"/>
        <v>0.0000422700817320833-0.000471269205042816i</v>
      </c>
      <c r="X2211" t="str">
        <f t="shared" si="1142"/>
        <v>0.0000433709131802462-0.000471067447866321i</v>
      </c>
      <c r="Y2211" t="str">
        <f t="shared" si="1143"/>
        <v>0.009+1.392353864071i</v>
      </c>
      <c r="Z2211" t="str">
        <f t="shared" si="1144"/>
        <v>-0.00405866746012434-0.000400288727448774i</v>
      </c>
      <c r="AA2211" t="str">
        <f t="shared" si="1145"/>
        <v>0.0560128825176652-8.62105163153079i</v>
      </c>
      <c r="AB2211" t="str">
        <f t="shared" si="1146"/>
        <v>0.435360081827139-0.320819326355881i</v>
      </c>
      <c r="AC2211" t="str">
        <f t="shared" si="1147"/>
        <v>0.786416344761314-0.408251182800144i</v>
      </c>
      <c r="AD2211" t="str">
        <f t="shared" si="1148"/>
        <v>0.602900623088434-0.0949680590524241i</v>
      </c>
      <c r="AE2211" t="str">
        <f t="shared" si="1149"/>
        <v>-0.00248498778412409+0.000144109447833098i</v>
      </c>
      <c r="AF2211" t="str">
        <f t="shared" si="1150"/>
        <v>-4.11850692291067-0.346651413136267i</v>
      </c>
      <c r="AG2211" t="str">
        <f t="shared" si="1151"/>
        <v>0.997158465294028-0.0188347037429248i</v>
      </c>
      <c r="AH2211" t="str">
        <f t="shared" si="1152"/>
        <v>0.0103049505913695+0.000463315988370237i</v>
      </c>
      <c r="AI2211">
        <f t="shared" si="1153"/>
        <v>-39.730311544029611</v>
      </c>
      <c r="AJ2211">
        <f t="shared" si="1154"/>
        <v>2.5743146444040912</v>
      </c>
      <c r="AK2211"/>
      <c r="AL2211"/>
      <c r="AM2211"/>
      <c r="AN2211"/>
    </row>
    <row r="2212" spans="1:40" x14ac:dyDescent="0.35">
      <c r="A2212"/>
      <c r="B2212">
        <f t="shared" si="1155"/>
        <v>278000</v>
      </c>
      <c r="C2212" s="237" t="str">
        <f t="shared" si="1123"/>
        <v>-2.7370248134263E-07+0.00243822384972057i</v>
      </c>
      <c r="D2212" s="208" t="str">
        <f t="shared" si="1124"/>
        <v>-1.64874761809895+0.0186930495145244i</v>
      </c>
      <c r="E2212" t="str">
        <f t="shared" si="1125"/>
        <v>36500</v>
      </c>
      <c r="F2212" t="str">
        <f t="shared" si="1126"/>
        <v>0.21505376344086</v>
      </c>
      <c r="G2212" t="str">
        <f t="shared" si="1121"/>
        <v>0.21505376344086</v>
      </c>
      <c r="H2212" t="str">
        <f t="shared" si="1127"/>
        <v>2.47016775309919+0.364162472131224i</v>
      </c>
      <c r="I2212" t="str">
        <f t="shared" si="1128"/>
        <v>1091.70344712245i</v>
      </c>
      <c r="J2212" t="str">
        <f t="shared" si="1122"/>
        <v>-1612.24270131897+238.829779720085i</v>
      </c>
      <c r="K2212" t="str">
        <f t="shared" si="1129"/>
        <v>0.09815337004993-0.66259347832724i</v>
      </c>
      <c r="L2212" t="str">
        <f t="shared" si="1130"/>
        <v>0.0308282085516697-0.176528577853042i</v>
      </c>
      <c r="M2212" t="str">
        <f t="shared" si="1131"/>
        <v>0.1289815786016-0.839122056180282i</v>
      </c>
      <c r="N2212" t="str">
        <f t="shared" si="1132"/>
        <v>-3.46757599944436i</v>
      </c>
      <c r="O2212" t="str">
        <f t="shared" si="1133"/>
        <v>-0.947336277320086+0.320240499739369i</v>
      </c>
      <c r="P2212" t="str">
        <f t="shared" si="1134"/>
        <v>1.94733627732009-0.320240499739369i</v>
      </c>
      <c r="Q2212" t="str">
        <f t="shared" si="1135"/>
        <v>-1.94733627732009+3.78781649918373i</v>
      </c>
      <c r="R2212" t="str">
        <f t="shared" si="1136"/>
        <v>-0.275921786947678-0.372252397178625i</v>
      </c>
      <c r="S2212" t="str">
        <f t="shared" si="1137"/>
        <v>0.387184183846004i</v>
      </c>
      <c r="T2212" t="str">
        <f t="shared" si="1138"/>
        <v>0.144130240586324-0.106832551884668i</v>
      </c>
      <c r="U2212" t="str">
        <f t="shared" si="1139"/>
        <v>0.0000499999999999999-0.000511160531513024i</v>
      </c>
      <c r="V2212" t="str">
        <f t="shared" si="1140"/>
        <v>0.00002-0.00572499795294589i</v>
      </c>
      <c r="W2212" t="str">
        <f t="shared" si="1141"/>
        <v>0.0000422700564142833-0.00046957624758664i</v>
      </c>
      <c r="X2212" t="str">
        <f t="shared" si="1142"/>
        <v>0.0000433629289524563-0.00046937523399123i</v>
      </c>
      <c r="Y2212" t="str">
        <f t="shared" si="1143"/>
        <v>0.009+1.39738041231674i</v>
      </c>
      <c r="Z2212" t="str">
        <f t="shared" si="1144"/>
        <v>-0.00402953234573174-0.000398590644704669i</v>
      </c>
      <c r="AA2212" t="str">
        <f t="shared" si="1145"/>
        <v>0.0556103345483981-8.59002239728975i</v>
      </c>
      <c r="AB2212" t="str">
        <f t="shared" si="1146"/>
        <v>0.433567255353729-0.321369728619362i</v>
      </c>
      <c r="AC2212" t="str">
        <f t="shared" si="1147"/>
        <v>0.786253761552309-0.405266621716956i</v>
      </c>
      <c r="AD2212" t="str">
        <f t="shared" si="1148"/>
        <v>0.602137813548295-0.0983694767474437i</v>
      </c>
      <c r="AE2212" t="str">
        <f t="shared" si="1149"/>
        <v>-0.00246554294943707+0.000156376489083256i</v>
      </c>
      <c r="AF2212" t="str">
        <f t="shared" si="1150"/>
        <v>-4.11891537119814-0.3454694226167i</v>
      </c>
      <c r="AG2212" t="str">
        <f t="shared" si="1151"/>
        <v>0.997062330457963-0.0187438085442093i</v>
      </c>
      <c r="AH2212" t="str">
        <f t="shared" si="1152"/>
        <v>0.0102319347494734+0.000400630520658801i</v>
      </c>
      <c r="AI2212">
        <f t="shared" si="1153"/>
        <v>-39.794191660028211</v>
      </c>
      <c r="AJ2212">
        <f t="shared" si="1154"/>
        <v>2.2422658842002687</v>
      </c>
      <c r="AK2212"/>
      <c r="AL2212"/>
      <c r="AM2212"/>
      <c r="AN2212"/>
    </row>
    <row r="2213" spans="1:40" x14ac:dyDescent="0.35">
      <c r="A2213"/>
      <c r="B2213">
        <f t="shared" si="1155"/>
        <v>279000</v>
      </c>
      <c r="C2213" s="237" t="str">
        <f t="shared" si="1123"/>
        <v>-2.71743972585026E-07+0.0024294846963564i</v>
      </c>
      <c r="D2213" s="208" t="str">
        <f t="shared" si="1124"/>
        <v>-1.64874760308372+0.0186260493387324i</v>
      </c>
      <c r="E2213" t="str">
        <f t="shared" si="1125"/>
        <v>36500</v>
      </c>
      <c r="F2213" t="str">
        <f t="shared" si="1126"/>
        <v>0.21505376344086</v>
      </c>
      <c r="G2213" t="str">
        <f t="shared" si="1121"/>
        <v>0.21505376344086</v>
      </c>
      <c r="H2213" t="str">
        <f t="shared" si="1127"/>
        <v>2.47057197579985+0.362921282504244i</v>
      </c>
      <c r="I2213" t="str">
        <f t="shared" si="1128"/>
        <v>1095.63043793944i</v>
      </c>
      <c r="J2213" t="str">
        <f t="shared" si="1122"/>
        <v>-1623.86963813169+239.688879647135i</v>
      </c>
      <c r="K2213" t="str">
        <f t="shared" si="1129"/>
        <v>0.0974651516584601-0.660317244534151i</v>
      </c>
      <c r="L2213" t="str">
        <f t="shared" si="1130"/>
        <v>0.0306140970254133-0.17593311645279i</v>
      </c>
      <c r="M2213" t="str">
        <f t="shared" si="1131"/>
        <v>0.128079248683873-0.836250360986941i</v>
      </c>
      <c r="N2213" t="str">
        <f t="shared" si="1132"/>
        <v>-3.48004929440639i</v>
      </c>
      <c r="O2213" t="str">
        <f t="shared" si="1133"/>
        <v>-0.943268232889637+0.332031686471731i</v>
      </c>
      <c r="P2213" t="str">
        <f t="shared" si="1134"/>
        <v>1.94326823288964-0.332031686471731i</v>
      </c>
      <c r="Q2213" t="str">
        <f t="shared" si="1135"/>
        <v>-1.94326823288964+3.81208098087812i</v>
      </c>
      <c r="R2213" t="str">
        <f t="shared" si="1136"/>
        <v>-0.275396191482459-0.369378187290928i</v>
      </c>
      <c r="S2213" t="str">
        <f t="shared" si="1137"/>
        <v>0.388576932708759i</v>
      </c>
      <c r="T2213" t="str">
        <f t="shared" si="1138"/>
        <v>0.14353184302703-0.107012607365928i</v>
      </c>
      <c r="U2213" t="str">
        <f t="shared" si="1139"/>
        <v>0.0000499999999999999-0.000509328414912619i</v>
      </c>
      <c r="V2213" t="str">
        <f t="shared" si="1140"/>
        <v>0.00002-0.00570447824702135i</v>
      </c>
      <c r="W2213" t="str">
        <f t="shared" si="1141"/>
        <v>0.0000422700310052942-0.000467895434120954i</v>
      </c>
      <c r="X2213" t="str">
        <f t="shared" si="1142"/>
        <v>0.0000433550300592555-0.000467695158573631i</v>
      </c>
      <c r="Y2213" t="str">
        <f t="shared" si="1143"/>
        <v>0.009+1.40240696056248i</v>
      </c>
      <c r="Z2213" t="str">
        <f t="shared" si="1144"/>
        <v>-0.00400071006348116-0.00039690749515254i</v>
      </c>
      <c r="AA2213" t="str">
        <f t="shared" si="1145"/>
        <v>0.0552121115937872-8.55921579014747i</v>
      </c>
      <c r="AB2213" t="str">
        <f t="shared" si="1146"/>
        <v>0.431767177963044-0.321911364854088i</v>
      </c>
      <c r="AC2213" t="str">
        <f t="shared" si="1147"/>
        <v>0.786101920694833-0.40229562418722i</v>
      </c>
      <c r="AD2213" t="str">
        <f t="shared" si="1148"/>
        <v>0.60133078306418-0.101766221443122i</v>
      </c>
      <c r="AE2213" t="str">
        <f t="shared" si="1149"/>
        <v>-0.00244614189133+0.000168464451385832i</v>
      </c>
      <c r="AF2213" t="str">
        <f t="shared" si="1150"/>
        <v>-4.11931957888357-0.344295233165512i</v>
      </c>
      <c r="AG2213" t="str">
        <f t="shared" si="1151"/>
        <v>0.996967025328007-0.0186521899545557i</v>
      </c>
      <c r="AH2213" t="str">
        <f t="shared" si="1152"/>
        <v>0.0101589350587566+0.000338749886168666i</v>
      </c>
      <c r="AI2213">
        <f t="shared" si="1153"/>
        <v>-39.858210122417915</v>
      </c>
      <c r="AJ2213">
        <f t="shared" si="1154"/>
        <v>1.9098212493737776</v>
      </c>
      <c r="AK2213"/>
      <c r="AL2213"/>
      <c r="AM2213"/>
      <c r="AN2213"/>
    </row>
    <row r="2214" spans="1:40" x14ac:dyDescent="0.35">
      <c r="A2214"/>
      <c r="B2214">
        <f t="shared" si="1155"/>
        <v>280000</v>
      </c>
      <c r="C2214" s="237" t="str">
        <f t="shared" si="1123"/>
        <v>-2.69806410355586E-07+0.00242080796551394i</v>
      </c>
      <c r="D2214" s="208" t="str">
        <f t="shared" si="1124"/>
        <v>-1.64874758822907+0.0185595277356069i</v>
      </c>
      <c r="E2214" t="str">
        <f t="shared" si="1125"/>
        <v>36500</v>
      </c>
      <c r="F2214" t="str">
        <f t="shared" si="1126"/>
        <v>0.21505376344086</v>
      </c>
      <c r="G2214" t="str">
        <f t="shared" si="1121"/>
        <v>0.21505376344086</v>
      </c>
      <c r="H2214" t="str">
        <f t="shared" si="1127"/>
        <v>2.47097201574077+0.361688298093982i</v>
      </c>
      <c r="I2214" t="str">
        <f t="shared" si="1128"/>
        <v>1099.55742875643i</v>
      </c>
      <c r="J2214" t="str">
        <f t="shared" si="1122"/>
        <v>-1635.53832337103+240.547979574187i</v>
      </c>
      <c r="K2214" t="str">
        <f t="shared" si="1129"/>
        <v>0.0967840974541653-0.658056246239826i</v>
      </c>
      <c r="L2214" t="str">
        <f t="shared" si="1130"/>
        <v>0.0304021861791049-0.175341526775886i</v>
      </c>
      <c r="M2214" t="str">
        <f t="shared" si="1131"/>
        <v>0.12718628363327-0.833397773015712i</v>
      </c>
      <c r="N2214" t="str">
        <f t="shared" si="1132"/>
        <v>-3.49252258936842i</v>
      </c>
      <c r="O2214" t="str">
        <f t="shared" si="1133"/>
        <v>-0.939053433778175+0.343771215359021i</v>
      </c>
      <c r="P2214" t="str">
        <f t="shared" si="1134"/>
        <v>1.93905343377818-0.343771215359021i</v>
      </c>
      <c r="Q2214" t="str">
        <f t="shared" si="1135"/>
        <v>-1.93905343377818+3.83629380472744i</v>
      </c>
      <c r="R2214" t="str">
        <f t="shared" si="1136"/>
        <v>-0.274866810630564-0.366518330546173i</v>
      </c>
      <c r="S2214" t="str">
        <f t="shared" si="1137"/>
        <v>0.389969681571515i</v>
      </c>
      <c r="T2214" t="str">
        <f t="shared" si="1138"/>
        <v>0.142931036653214-0.107189722616179i</v>
      </c>
      <c r="U2214" t="str">
        <f t="shared" si="1139"/>
        <v>0.0000499999999999999-0.00050750938485936i</v>
      </c>
      <c r="V2214" t="str">
        <f t="shared" si="1140"/>
        <v>0.00002-0.00568410511042485i</v>
      </c>
      <c r="W2214" t="str">
        <f t="shared" si="1141"/>
        <v>0.0000422700055051163-0.000466226634531534i</v>
      </c>
      <c r="X2214" t="str">
        <f t="shared" si="1142"/>
        <v>0.0000433472152824692-0.000466027091561418i</v>
      </c>
      <c r="Y2214" t="str">
        <f t="shared" si="1143"/>
        <v>0.009+1.40743350880823i</v>
      </c>
      <c r="Z2214" t="str">
        <f t="shared" si="1144"/>
        <v>-0.00397219615032534-0.00039523907951713i</v>
      </c>
      <c r="AA2214" t="str">
        <f t="shared" si="1145"/>
        <v>0.0548181519020279-8.52862942203739i</v>
      </c>
      <c r="AB2214" t="str">
        <f t="shared" si="1146"/>
        <v>0.429959854465666-0.322444156394713i</v>
      </c>
      <c r="AC2214" t="str">
        <f t="shared" si="1147"/>
        <v>0.785960754139706-0.399338059128954i</v>
      </c>
      <c r="AD2214" t="str">
        <f t="shared" si="1148"/>
        <v>0.600479512426471-0.105157710382234i</v>
      </c>
      <c r="AE2214" t="str">
        <f t="shared" si="1149"/>
        <v>-0.00242678484426527+0.000180374082597003i</v>
      </c>
      <c r="AF2214" t="str">
        <f t="shared" si="1150"/>
        <v>-4.11971960396984-0.343128770358375i</v>
      </c>
      <c r="AG2214" t="str">
        <f t="shared" si="1151"/>
        <v>0.996872559044551-0.0185598550738359i</v>
      </c>
      <c r="AH2214" t="str">
        <f t="shared" si="1152"/>
        <v>0.010085954322117+0.00027767130653015i</v>
      </c>
      <c r="AI2214">
        <f t="shared" si="1153"/>
        <v>-39.9223696674648</v>
      </c>
      <c r="AJ2214">
        <f t="shared" si="1154"/>
        <v>1.5769827903890596</v>
      </c>
      <c r="AK2214"/>
      <c r="AL2214"/>
      <c r="AM2214"/>
      <c r="AN2214"/>
    </row>
    <row r="2215" spans="1:40" x14ac:dyDescent="0.35">
      <c r="A2215"/>
      <c r="B2215">
        <f t="shared" si="1155"/>
        <v>281000</v>
      </c>
      <c r="C2215" s="237" t="str">
        <f t="shared" si="1123"/>
        <v>-2.67889497014284E-07+0.00241219299076058i</v>
      </c>
      <c r="D2215" s="208" t="str">
        <f t="shared" si="1124"/>
        <v>-1.64874757353274+0.0184934795958311i</v>
      </c>
      <c r="E2215" t="str">
        <f t="shared" si="1125"/>
        <v>36500</v>
      </c>
      <c r="F2215" t="str">
        <f t="shared" si="1126"/>
        <v>0.21505376344086</v>
      </c>
      <c r="G2215" t="str">
        <f t="shared" si="1121"/>
        <v>0.21505376344086</v>
      </c>
      <c r="H2215" t="str">
        <f t="shared" si="1127"/>
        <v>2.47136792994749+0.360463440272087i</v>
      </c>
      <c r="I2215" t="str">
        <f t="shared" si="1128"/>
        <v>1103.48441957341i</v>
      </c>
      <c r="J2215" t="str">
        <f t="shared" si="1122"/>
        <v>-1647.24875703699+241.407079501237i</v>
      </c>
      <c r="K2215" t="str">
        <f t="shared" si="1129"/>
        <v>0.0961101090246897-0.655810334795084i</v>
      </c>
      <c r="L2215" t="str">
        <f t="shared" si="1130"/>
        <v>0.0301924462644016-0.174753772626868i</v>
      </c>
      <c r="M2215" t="str">
        <f t="shared" si="1131"/>
        <v>0.126302555289091-0.830564107421952i</v>
      </c>
      <c r="N2215" t="str">
        <f t="shared" si="1132"/>
        <v>-3.50499588433045i</v>
      </c>
      <c r="O2215" t="str">
        <f t="shared" si="1133"/>
        <v>-0.934692535728656+0.355457259952775i</v>
      </c>
      <c r="P2215" t="str">
        <f t="shared" si="1134"/>
        <v>1.93469253572866-0.355457259952775i</v>
      </c>
      <c r="Q2215" t="str">
        <f t="shared" si="1135"/>
        <v>-1.93469253572866+3.86045314428323i</v>
      </c>
      <c r="R2215" t="str">
        <f t="shared" si="1136"/>
        <v>-0.274333617387429-0.363672678154064i</v>
      </c>
      <c r="S2215" t="str">
        <f t="shared" si="1137"/>
        <v>0.39136243043427i</v>
      </c>
      <c r="T2215" t="str">
        <f t="shared" si="1138"/>
        <v>0.142327823204915-0.107363871250569i</v>
      </c>
      <c r="U2215" t="str">
        <f t="shared" si="1139"/>
        <v>0.00005-0.00050570330163922i</v>
      </c>
      <c r="V2215" t="str">
        <f t="shared" si="1140"/>
        <v>0.00002-0.00566387697835928i</v>
      </c>
      <c r="W2215" t="str">
        <f t="shared" si="1141"/>
        <v>0.0000422699799137503-0.00046456972055631i</v>
      </c>
      <c r="X2215" t="str">
        <f t="shared" si="1142"/>
        <v>0.0000433394834255604-0.000464370904753707i</v>
      </c>
      <c r="Y2215" t="str">
        <f t="shared" si="1143"/>
        <v>0.009+1.41246005705397i</v>
      </c>
      <c r="Z2215" t="str">
        <f t="shared" si="1144"/>
        <v>-0.00394398622253165-0.000393585202055851i</v>
      </c>
      <c r="AA2215" t="str">
        <f t="shared" si="1145"/>
        <v>0.0544283948197641-8.49826093893604i</v>
      </c>
      <c r="AB2215" t="str">
        <f t="shared" si="1146"/>
        <v>0.428145290095916-0.322968023871302i</v>
      </c>
      <c r="AC2215" t="str">
        <f t="shared" si="1147"/>
        <v>0.785830195701604-0.396393797407041i</v>
      </c>
      <c r="AD2215" t="str">
        <f t="shared" si="1148"/>
        <v>0.599583990238953-0.108543359090271i</v>
      </c>
      <c r="AE2215" t="str">
        <f t="shared" si="1149"/>
        <v>-0.00240747205667234+0.000192106126851682i</v>
      </c>
      <c r="AF2215" t="str">
        <f t="shared" si="1150"/>
        <v>-4.12011550348023-0.341969960676256i</v>
      </c>
      <c r="AG2215" t="str">
        <f t="shared" si="1151"/>
        <v>0.996778940671586-0.0184668111416791i</v>
      </c>
      <c r="AH2215" t="str">
        <f t="shared" si="1152"/>
        <v>0.0100129953843415+0.000217392020314366i</v>
      </c>
      <c r="AI2215">
        <f t="shared" si="1153"/>
        <v>-39.986673042092839</v>
      </c>
      <c r="AJ2215">
        <f t="shared" si="1154"/>
        <v>1.243752571444857</v>
      </c>
      <c r="AK2215"/>
      <c r="AL2215"/>
      <c r="AM2215"/>
      <c r="AN2215"/>
    </row>
    <row r="2216" spans="1:40" x14ac:dyDescent="0.35">
      <c r="A2216"/>
      <c r="B2216">
        <f t="shared" si="1155"/>
        <v>282000</v>
      </c>
      <c r="C2216" s="237" t="str">
        <f t="shared" si="1123"/>
        <v>-2.65992940189021E-07+0.00240363911511669i</v>
      </c>
      <c r="D2216" s="208" t="str">
        <f t="shared" si="1124"/>
        <v>-1.64874755899247+0.0184278998825613i</v>
      </c>
      <c r="E2216" t="str">
        <f t="shared" si="1125"/>
        <v>36500</v>
      </c>
      <c r="F2216" t="str">
        <f t="shared" si="1126"/>
        <v>0.21505376344086</v>
      </c>
      <c r="G2216" t="str">
        <f t="shared" si="1121"/>
        <v>0.21505376344086</v>
      </c>
      <c r="H2216" t="str">
        <f t="shared" si="1127"/>
        <v>2.47175977448542+0.359246631374973i</v>
      </c>
      <c r="I2216" t="str">
        <f t="shared" si="1128"/>
        <v>1107.4114103904i</v>
      </c>
      <c r="J2216" t="str">
        <f t="shared" si="1122"/>
        <v>-1659.00093912957+242.266179428287i</v>
      </c>
      <c r="K2216" t="str">
        <f t="shared" si="1129"/>
        <v>0.095443089629904-0.653579363422077i</v>
      </c>
      <c r="L2216" t="str">
        <f t="shared" si="1130"/>
        <v>0.0299848480286202-0.17416981823835i</v>
      </c>
      <c r="M2216" t="str">
        <f t="shared" si="1131"/>
        <v>0.125427937658524-0.827749181660427i</v>
      </c>
      <c r="N2216" t="str">
        <f t="shared" si="1132"/>
        <v>-3.51746917929248i</v>
      </c>
      <c r="O2216" t="str">
        <f t="shared" si="1133"/>
        <v>-0.930186217214265+0.367088002125671i</v>
      </c>
      <c r="P2216" t="str">
        <f t="shared" si="1134"/>
        <v>1.93018621721426-0.367088002125671i</v>
      </c>
      <c r="Q2216" t="str">
        <f t="shared" si="1135"/>
        <v>-1.93018621721426+3.88455718141815i</v>
      </c>
      <c r="R2216" t="str">
        <f t="shared" si="1136"/>
        <v>-0.273796584530278-0.360841083801951i</v>
      </c>
      <c r="S2216" t="str">
        <f t="shared" si="1137"/>
        <v>0.392755179297026i</v>
      </c>
      <c r="T2216" t="str">
        <f t="shared" si="1138"/>
        <v>0.141722204566368-0.107535026648103i</v>
      </c>
      <c r="U2216" t="str">
        <f t="shared" si="1139"/>
        <v>0.00005-0.000503910027519932i</v>
      </c>
      <c r="V2216" t="str">
        <f t="shared" si="1140"/>
        <v>0.00002-0.00564379230822325i</v>
      </c>
      <c r="W2216" t="str">
        <f t="shared" si="1141"/>
        <v>0.0000422699542311964-0.000462924565752533i</v>
      </c>
      <c r="X2216" t="str">
        <f t="shared" si="1142"/>
        <v>0.000043331833313169-0.000462726471768019i</v>
      </c>
      <c r="Y2216" t="str">
        <f t="shared" si="1143"/>
        <v>0.009+1.41748660529971i</v>
      </c>
      <c r="Z2216" t="str">
        <f t="shared" si="1144"/>
        <v>-0.00391607597399651-0.00039194567048138i</v>
      </c>
      <c r="AA2216" t="str">
        <f t="shared" si="1145"/>
        <v>0.0540427807687174-8.46810802025824i</v>
      </c>
      <c r="AB2216" t="str">
        <f t="shared" si="1146"/>
        <v>0.426323490521879-0.323482887203562i</v>
      </c>
      <c r="AC2216" t="str">
        <f t="shared" si="1147"/>
        <v>0.785710181027642-0.39346271181187i</v>
      </c>
      <c r="AD2216" t="str">
        <f t="shared" si="1148"/>
        <v>0.598644212971285-0.11192258148212i</v>
      </c>
      <c r="AE2216" t="str">
        <f t="shared" si="1149"/>
        <v>-0.00238820379062992+0.000203661324856968i</v>
      </c>
      <c r="AF2216" t="str">
        <f t="shared" si="1150"/>
        <v>-4.12050733347789-0.340818731492412i</v>
      </c>
      <c r="AG2216" t="str">
        <f t="shared" si="1151"/>
        <v>0.996686179194789-0.0183730655366123i</v>
      </c>
      <c r="AH2216" t="str">
        <f t="shared" si="1152"/>
        <v>0.00994006113132604+0.000157909281515106i</v>
      </c>
      <c r="AI2216">
        <f t="shared" si="1153"/>
        <v>-40.05112300432738</v>
      </c>
      <c r="AJ2216">
        <f t="shared" si="1154"/>
        <v>0.91013267066922521</v>
      </c>
      <c r="AK2216"/>
      <c r="AL2216"/>
      <c r="AM2216"/>
      <c r="AN2216"/>
    </row>
    <row r="2217" spans="1:40" x14ac:dyDescent="0.35">
      <c r="A2217"/>
      <c r="B2217">
        <f t="shared" si="1155"/>
        <v>283000</v>
      </c>
      <c r="C2217" s="237" t="str">
        <f t="shared" si="1123"/>
        <v>-2.64116452664152E-07+0.00239514569088858i</v>
      </c>
      <c r="D2217" s="208" t="str">
        <f t="shared" si="1124"/>
        <v>-1.64874754460607+0.0183627836301458i</v>
      </c>
      <c r="E2217" t="str">
        <f t="shared" si="1125"/>
        <v>36500</v>
      </c>
      <c r="F2217" t="str">
        <f t="shared" si="1126"/>
        <v>0.21505376344086</v>
      </c>
      <c r="G2217" t="str">
        <f t="shared" si="1121"/>
        <v>0.21505376344086</v>
      </c>
      <c r="H2217" t="str">
        <f t="shared" si="1127"/>
        <v>2.47214760447901+0.358037794689784i</v>
      </c>
      <c r="I2217" t="str">
        <f t="shared" si="1128"/>
        <v>1111.33840120739i</v>
      </c>
      <c r="J2217" t="str">
        <f t="shared" si="1122"/>
        <v>-1670.79486964876+243.125279355338i</v>
      </c>
      <c r="K2217" t="str">
        <f t="shared" si="1129"/>
        <v>0.0947829441681634-0.65136318718597i</v>
      </c>
      <c r="L2217" t="str">
        <f t="shared" si="1130"/>
        <v>0.02977936270497-0.173589628265141i</v>
      </c>
      <c r="M2217" t="str">
        <f t="shared" si="1131"/>
        <v>0.124562306873133-0.824952815451111i</v>
      </c>
      <c r="N2217" t="str">
        <f t="shared" si="1132"/>
        <v>-3.52994247425451i</v>
      </c>
      <c r="O2217" t="str">
        <f t="shared" si="1133"/>
        <v>-0.925535179332858+0.378661632354395i</v>
      </c>
      <c r="P2217" t="str">
        <f t="shared" si="1134"/>
        <v>1.92553517933286-0.378661632354395i</v>
      </c>
      <c r="Q2217" t="str">
        <f t="shared" si="1135"/>
        <v>-1.92553517933286+3.90860410660891i</v>
      </c>
      <c r="R2217" t="str">
        <f t="shared" si="1136"/>
        <v>-0.273255684617086-0.358023403619679i</v>
      </c>
      <c r="S2217" t="str">
        <f t="shared" si="1137"/>
        <v>0.394147928159781i</v>
      </c>
      <c r="T2217" t="str">
        <f t="shared" si="1138"/>
        <v>0.14111418276941-0.107703161949707i</v>
      </c>
      <c r="U2217" t="str">
        <f t="shared" si="1139"/>
        <v>0.00005-0.000502129426715975i</v>
      </c>
      <c r="V2217" t="str">
        <f t="shared" si="1140"/>
        <v>0.00002-0.00562384957921893i</v>
      </c>
      <c r="W2217" t="str">
        <f t="shared" si="1141"/>
        <v>0.0000422699284574554-0.000461291045464633i</v>
      </c>
      <c r="X2217" t="str">
        <f t="shared" si="1142"/>
        <v>0.000043324263790664-0.00046109366800815i</v>
      </c>
      <c r="Y2217" t="str">
        <f t="shared" si="1143"/>
        <v>0.009+1.42251315354546i</v>
      </c>
      <c r="Z2217" t="str">
        <f t="shared" si="1144"/>
        <v>-0.00388846117460137-0.000390320295886272i</v>
      </c>
      <c r="AA2217" t="str">
        <f t="shared" si="1145"/>
        <v>0.0536612512228933-8.4381683782652i</v>
      </c>
      <c r="AB2217" t="str">
        <f t="shared" si="1146"/>
        <v>0.424494461855654-0.323988665595022i</v>
      </c>
      <c r="AC2217" t="str">
        <f t="shared" si="1147"/>
        <v>0.785600647566748-0.39054467703849i</v>
      </c>
      <c r="AD2217" t="str">
        <f t="shared" si="1148"/>
        <v>0.597660185010001-0.115294789970029i</v>
      </c>
      <c r="AE2217" t="str">
        <f t="shared" si="1149"/>
        <v>-0.00236898032155171+0.000215040414179729i</v>
      </c>
      <c r="AF2217" t="str">
        <f t="shared" si="1150"/>
        <v>-4.12089514908508-0.339675011059638i</v>
      </c>
      <c r="AG2217" t="str">
        <f t="shared" si="1151"/>
        <v>0.996594283519596-0.0182786257751754i</v>
      </c>
      <c r="AH2217" t="str">
        <f t="shared" si="1152"/>
        <v>0.00986715448928989+0.0000992203580568475i</v>
      </c>
      <c r="AI2217">
        <f t="shared" si="1153"/>
        <v>-40.11572232374678</v>
      </c>
      <c r="AJ2217">
        <f t="shared" si="1154"/>
        <v>0.5761251803110472</v>
      </c>
      <c r="AK2217"/>
      <c r="AL2217"/>
      <c r="AM2217"/>
      <c r="AN2217"/>
    </row>
    <row r="2218" spans="1:40" x14ac:dyDescent="0.35">
      <c r="A2218"/>
      <c r="B2218">
        <f t="shared" si="1155"/>
        <v>284000</v>
      </c>
      <c r="C2218" s="237" t="str">
        <f t="shared" si="1123"/>
        <v>-2.62259752271716E-07+0.00238671207950497i</v>
      </c>
      <c r="D2218" s="208" t="str">
        <f t="shared" si="1124"/>
        <v>-1.64874753037136+0.0182981259428714i</v>
      </c>
      <c r="E2218" t="str">
        <f t="shared" si="1125"/>
        <v>36500</v>
      </c>
      <c r="F2218" t="str">
        <f t="shared" si="1126"/>
        <v>0.21505376344086</v>
      </c>
      <c r="G2218" t="str">
        <f t="shared" si="1121"/>
        <v>0.21505376344086</v>
      </c>
      <c r="H2218" t="str">
        <f t="shared" si="1127"/>
        <v>2.47253147413047+0.356836854440565i</v>
      </c>
      <c r="I2218" t="str">
        <f t="shared" si="1128"/>
        <v>1115.26539202438i</v>
      </c>
      <c r="J2218" t="str">
        <f t="shared" si="1122"/>
        <v>-1682.63054859457+243.984379282388i</v>
      </c>
      <c r="K2218" t="str">
        <f t="shared" si="1129"/>
        <v>0.0941295791433568-0.649161662967148i</v>
      </c>
      <c r="L2218" t="str">
        <f t="shared" si="1130"/>
        <v>0.0295759620030067-0.173013167778435i</v>
      </c>
      <c r="M2218" t="str">
        <f t="shared" si="1131"/>
        <v>0.123705541146364-0.822174830745583i</v>
      </c>
      <c r="N2218" t="str">
        <f t="shared" si="1132"/>
        <v>-3.54241576921654i</v>
      </c>
      <c r="O2218" t="str">
        <f t="shared" si="1133"/>
        <v>-0.920740145697886+0.390176350001171i</v>
      </c>
      <c r="P2218" t="str">
        <f t="shared" si="1134"/>
        <v>1.92074014569789-0.390176350001171i</v>
      </c>
      <c r="Q2218" t="str">
        <f t="shared" si="1135"/>
        <v>-1.92074014569789+3.93259211921771i</v>
      </c>
      <c r="R2218" t="str">
        <f t="shared" si="1136"/>
        <v>-0.272710889985566-0.355219496145331i</v>
      </c>
      <c r="S2218" t="str">
        <f t="shared" si="1137"/>
        <v>0.395540677022537i</v>
      </c>
      <c r="T2218" t="str">
        <f t="shared" si="1138"/>
        <v>0.140503759996929-0.107868250056309i</v>
      </c>
      <c r="U2218" t="str">
        <f t="shared" si="1139"/>
        <v>0.00005-0.000500361365354299i</v>
      </c>
      <c r="V2218" t="str">
        <f t="shared" si="1140"/>
        <v>0.00002-0.00560404729196815i</v>
      </c>
      <c r="W2218" t="str">
        <f t="shared" si="1141"/>
        <v>0.0000422699025925275-0.000459669036792749i</v>
      </c>
      <c r="X2218" t="str">
        <f t="shared" si="1142"/>
        <v>0.0000433167737237059-0.000459472370632722i</v>
      </c>
      <c r="Y2218" t="str">
        <f t="shared" si="1143"/>
        <v>0.009+1.4275397017912i</v>
      </c>
      <c r="Z2218" t="str">
        <f t="shared" si="1144"/>
        <v>-0.00386113766860939-0.000388708892669539i</v>
      </c>
      <c r="AA2218" t="str">
        <f t="shared" si="1145"/>
        <v>0.053283748686358-8.4084397574857i</v>
      </c>
      <c r="AB2218" t="str">
        <f t="shared" si="1146"/>
        <v>0.422658210663723-0.324485277527257i</v>
      </c>
      <c r="AC2218" t="str">
        <f t="shared" si="1147"/>
        <v>0.785501534539704-0.387639569666215i</v>
      </c>
      <c r="AD2218" t="str">
        <f t="shared" si="1148"/>
        <v>0.596631918707999-0.118659395573019i</v>
      </c>
      <c r="AE2218" t="str">
        <f t="shared" si="1149"/>
        <v>-0.00234980193787617+0.000226244129529116i</v>
      </c>
      <c r="AF2218" t="str">
        <f t="shared" si="1150"/>
        <v>-4.12127900450183-0.338538728497694i</v>
      </c>
      <c r="AG2218" t="str">
        <f t="shared" si="1151"/>
        <v>0.996503262469283-0.0181834995110095i</v>
      </c>
      <c r="AH2218" t="str">
        <f t="shared" si="1152"/>
        <v>0.00979427842398911+0.0000413225303258294i</v>
      </c>
      <c r="AI2218">
        <f t="shared" si="1153"/>
        <v>-40.180473781938126</v>
      </c>
      <c r="AJ2218">
        <f t="shared" si="1154"/>
        <v>0.24173220691121514</v>
      </c>
      <c r="AK2218"/>
      <c r="AL2218"/>
      <c r="AM2218"/>
      <c r="AN2218"/>
    </row>
    <row r="2219" spans="1:40" x14ac:dyDescent="0.35">
      <c r="A2219"/>
      <c r="B2219">
        <f t="shared" si="1155"/>
        <v>285000</v>
      </c>
      <c r="C2219" s="237" t="str">
        <f t="shared" si="1123"/>
        <v>-2.60422561785368E-07+0.00237833765135699i</v>
      </c>
      <c r="D2219" s="208" t="str">
        <f t="shared" si="1124"/>
        <v>-1.64874751628624+0.0182339219937369i</v>
      </c>
      <c r="E2219" t="str">
        <f t="shared" si="1125"/>
        <v>36500</v>
      </c>
      <c r="F2219" t="str">
        <f t="shared" si="1126"/>
        <v>0.21505376344086</v>
      </c>
      <c r="G2219" t="str">
        <f t="shared" si="1121"/>
        <v>0.21505376344086</v>
      </c>
      <c r="H2219" t="str">
        <f t="shared" si="1127"/>
        <v>2.47291143673811+0.355643735774664i</v>
      </c>
      <c r="I2219" t="str">
        <f t="shared" si="1128"/>
        <v>1119.19238284136i</v>
      </c>
      <c r="J2219" t="str">
        <f t="shared" si="1122"/>
        <v>-1694.50797596699+244.84347920944i</v>
      </c>
      <c r="K2219" t="str">
        <f t="shared" si="1129"/>
        <v>0.0934829026327263-0.646974649433885i</v>
      </c>
      <c r="L2219" t="str">
        <f t="shared" si="1130"/>
        <v>0.0293746180993019-0.172440402260104i</v>
      </c>
      <c r="M2219" t="str">
        <f t="shared" si="1131"/>
        <v>0.122857520732028-0.819415051693989i</v>
      </c>
      <c r="N2219" t="str">
        <f t="shared" si="1132"/>
        <v>-3.55488906417857i</v>
      </c>
      <c r="O2219" t="str">
        <f t="shared" si="1133"/>
        <v>-0.915801862325812+0.401630363593909i</v>
      </c>
      <c r="P2219" t="str">
        <f t="shared" si="1134"/>
        <v>1.91580186232581-0.401630363593909i</v>
      </c>
      <c r="Q2219" t="str">
        <f t="shared" si="1135"/>
        <v>-1.91580186232581+3.95651942777248i</v>
      </c>
      <c r="R2219" t="str">
        <f t="shared" si="1136"/>
        <v>-0.272162172752169-0.352429222291879i</v>
      </c>
      <c r="S2219" t="str">
        <f t="shared" si="1137"/>
        <v>0.396933425885292i</v>
      </c>
      <c r="T2219" t="str">
        <f t="shared" si="1138"/>
        <v>0.139890938586405-0.108030263626903i</v>
      </c>
      <c r="U2219" t="str">
        <f t="shared" si="1139"/>
        <v>0.00005-0.000498605711440776i</v>
      </c>
      <c r="V2219" t="str">
        <f t="shared" si="1140"/>
        <v>0.00002-0.00558438396813669i</v>
      </c>
      <c r="W2219" t="str">
        <f t="shared" si="1141"/>
        <v>0.0000422698766364133-0.000458058418561932i</v>
      </c>
      <c r="X2219" t="str">
        <f t="shared" si="1142"/>
        <v>0.000043309361997822-0.000457862458524413i</v>
      </c>
      <c r="Y2219" t="str">
        <f t="shared" si="1143"/>
        <v>0.009+1.43256625003695i</v>
      </c>
      <c r="Z2219" t="str">
        <f t="shared" si="1144"/>
        <v>-0.00383410137310126-0.0003871112784651i</v>
      </c>
      <c r="AA2219" t="str">
        <f t="shared" si="1145"/>
        <v>0.0529102166715478-8.37891993414854i</v>
      </c>
      <c r="AB2219" t="str">
        <f t="shared" si="1146"/>
        <v>0.420814743977606-0.324972640754063i</v>
      </c>
      <c r="AC2219" t="str">
        <f t="shared" si="1147"/>
        <v>0.785412782909949-0.384747268138787i</v>
      </c>
      <c r="AD2219" t="str">
        <f t="shared" si="1148"/>
        <v>0.595559434432525-0.122015808027478i</v>
      </c>
      <c r="AE2219" t="str">
        <f t="shared" si="1149"/>
        <v>-0.00233066894075962+0.000237273203033085i</v>
      </c>
      <c r="AF2219" t="str">
        <f t="shared" si="1150"/>
        <v>-4.12165895302435-0.337409813780927i</v>
      </c>
      <c r="AG2219" t="str">
        <f t="shared" si="1151"/>
        <v>0.996413124783045-0.0180876945339167i</v>
      </c>
      <c r="AH2219" t="str">
        <f t="shared" si="1152"/>
        <v>0.00972143593992503-0.0000157869102721893i</v>
      </c>
      <c r="AI2219">
        <f t="shared" si="1153"/>
        <v>-40.245380172960523</v>
      </c>
      <c r="AJ2219">
        <f t="shared" si="1154"/>
        <v>-9.3044128523848121E-2</v>
      </c>
      <c r="AK2219"/>
      <c r="AL2219"/>
      <c r="AM2219"/>
      <c r="AN2219"/>
    </row>
    <row r="2220" spans="1:40" x14ac:dyDescent="0.35">
      <c r="A2220"/>
      <c r="B2220">
        <f t="shared" si="1155"/>
        <v>286000</v>
      </c>
      <c r="C2220" s="237" t="str">
        <f t="shared" si="1123"/>
        <v>-2.58604608816899E-07+0.00237002178564152i</v>
      </c>
      <c r="D2220" s="208" t="str">
        <f t="shared" si="1124"/>
        <v>-1.6487475023486+0.0181701670232517i</v>
      </c>
      <c r="E2220" t="str">
        <f t="shared" si="1125"/>
        <v>36500</v>
      </c>
      <c r="F2220" t="str">
        <f t="shared" si="1126"/>
        <v>0.21505376344086</v>
      </c>
      <c r="G2220" t="str">
        <f t="shared" si="1121"/>
        <v>0.21505376344086</v>
      </c>
      <c r="H2220" t="str">
        <f t="shared" si="1127"/>
        <v>2.47328754471411+0.35445836474934i</v>
      </c>
      <c r="I2220" t="str">
        <f t="shared" si="1128"/>
        <v>1123.11937365835i</v>
      </c>
      <c r="J2220" t="str">
        <f t="shared" si="1122"/>
        <v>-1706.42715176603+245.70257913649i</v>
      </c>
      <c r="K2220" t="str">
        <f t="shared" si="1129"/>
        <v>0.0928428242554216-0.644802007015499i</v>
      </c>
      <c r="L2220" t="str">
        <f t="shared" si="1130"/>
        <v>0.0291753036283222-0.171871297597061i</v>
      </c>
      <c r="M2220" t="str">
        <f t="shared" si="1131"/>
        <v>0.122018127883744-0.81667330461256i</v>
      </c>
      <c r="N2220" t="str">
        <f t="shared" si="1132"/>
        <v>-3.5673623591406i</v>
      </c>
      <c r="O2220" t="str">
        <f t="shared" si="1133"/>
        <v>-0.910721097520047+0.413021891104915i</v>
      </c>
      <c r="P2220" t="str">
        <f t="shared" si="1134"/>
        <v>1.91072109752005-0.413021891104915i</v>
      </c>
      <c r="Q2220" t="str">
        <f t="shared" si="1135"/>
        <v>-1.91072109752005+3.98038425024551i</v>
      </c>
      <c r="R2220" t="str">
        <f t="shared" si="1136"/>
        <v>-0.271609504811126-0.349652445314699i</v>
      </c>
      <c r="S2220" t="str">
        <f t="shared" si="1137"/>
        <v>0.398326174748048i</v>
      </c>
      <c r="T2220" t="str">
        <f t="shared" si="1138"/>
        <v>0.139275721033505-0.108189175076627i</v>
      </c>
      <c r="U2220" t="str">
        <f t="shared" si="1139"/>
        <v>0.00005-0.000496862334827347i</v>
      </c>
      <c r="V2220" t="str">
        <f t="shared" si="1140"/>
        <v>0.00002-0.00556485815006628i</v>
      </c>
      <c r="W2220" t="str">
        <f t="shared" si="1141"/>
        <v>0.0000422698505891134-0.000456459071291987i</v>
      </c>
      <c r="X2220" t="str">
        <f t="shared" si="1142"/>
        <v>0.0000433020275179877-0.000456263812259791i</v>
      </c>
      <c r="Y2220" t="str">
        <f t="shared" si="1143"/>
        <v>0.009+1.43759279828269i</v>
      </c>
      <c r="Z2220" t="str">
        <f t="shared" si="1144"/>
        <v>-0.00380734827644923-0.000385527274072046i</v>
      </c>
      <c r="AA2220" t="str">
        <f t="shared" si="1145"/>
        <v>0.0525405996781223-8.34960671562783i</v>
      </c>
      <c r="AB2220" t="str">
        <f t="shared" si="1146"/>
        <v>0.418964069304677-0.32545067229568i</v>
      </c>
      <c r="AC2220" t="str">
        <f t="shared" si="1147"/>
        <v>0.78533433535502-0.381867652745001i</v>
      </c>
      <c r="AD2220" t="str">
        <f t="shared" si="1148"/>
        <v>0.594442760611615-0.125363435899129i</v>
      </c>
      <c r="AE2220" t="str">
        <f t="shared" si="1149"/>
        <v>-0.00231158164377285+0.000248128364509844i</v>
      </c>
      <c r="AF2220" t="str">
        <f t="shared" si="1150"/>
        <v>-4.12203504706271-0.336288197726088i</v>
      </c>
      <c r="AG2220" t="str">
        <f t="shared" si="1151"/>
        <v>0.996323879114078-0.0179912187688954i</v>
      </c>
      <c r="AH2220" t="str">
        <f t="shared" si="1152"/>
        <v>0.00964863007954898-0.0000721106627309005i</v>
      </c>
      <c r="AI2220">
        <f t="shared" si="1153"/>
        <v>-40.310444303815316</v>
      </c>
      <c r="AJ2220">
        <f t="shared" si="1154"/>
        <v>-0.42820169036494932</v>
      </c>
      <c r="AK2220"/>
      <c r="AL2220"/>
      <c r="AM2220"/>
      <c r="AN2220"/>
    </row>
    <row r="2221" spans="1:40" x14ac:dyDescent="0.35">
      <c r="A2221"/>
      <c r="B2221">
        <f t="shared" si="1155"/>
        <v>287000</v>
      </c>
      <c r="C2221" s="237" t="str">
        <f t="shared" si="1123"/>
        <v>-2.56805625715246E-07+0.00236176387020772i</v>
      </c>
      <c r="D2221" s="208" t="str">
        <f t="shared" si="1124"/>
        <v>-1.64874748855639+0.0181068563382592i</v>
      </c>
      <c r="E2221" t="str">
        <f t="shared" si="1125"/>
        <v>36500</v>
      </c>
      <c r="F2221" t="str">
        <f t="shared" si="1126"/>
        <v>0.21505376344086</v>
      </c>
      <c r="G2221" t="str">
        <f t="shared" si="1121"/>
        <v>0.21505376344086</v>
      </c>
      <c r="H2221" t="str">
        <f t="shared" si="1127"/>
        <v>2.47365984960206+0.353280668318621i</v>
      </c>
      <c r="I2221" t="str">
        <f t="shared" si="1128"/>
        <v>1127.04636447534i</v>
      </c>
      <c r="J2221" t="str">
        <f t="shared" si="1122"/>
        <v>-1718.38807599169+246.561679063541i</v>
      </c>
      <c r="K2221" t="str">
        <f t="shared" si="1129"/>
        <v>0.0922092551417871-0.642643597875922i</v>
      </c>
      <c r="L2221" t="str">
        <f t="shared" si="1130"/>
        <v>0.0289779916735138-0.171305820075716i</v>
      </c>
      <c r="M2221" t="str">
        <f t="shared" si="1131"/>
        <v>0.121187246815301-0.813949417951638i</v>
      </c>
      <c r="N2221" t="str">
        <f t="shared" si="1132"/>
        <v>-3.57983565410263i</v>
      </c>
      <c r="O2221" t="str">
        <f t="shared" si="1133"/>
        <v>-0.905498641751418+0.424349160228151i</v>
      </c>
      <c r="P2221" t="str">
        <f t="shared" si="1134"/>
        <v>1.90549864175142-0.424349160228151i</v>
      </c>
      <c r="Q2221" t="str">
        <f t="shared" si="1135"/>
        <v>-1.90549864175142+4.00418481433078i</v>
      </c>
      <c r="R2221" t="str">
        <f t="shared" si="1136"/>
        <v>-0.271052857833475-0.346889030779923i</v>
      </c>
      <c r="S2221" t="str">
        <f t="shared" si="1137"/>
        <v>0.399718923610803i</v>
      </c>
      <c r="T2221" t="str">
        <f t="shared" si="1138"/>
        <v>0.138658109995746-0.108344956574829i</v>
      </c>
      <c r="U2221" t="str">
        <f t="shared" si="1139"/>
        <v>0.0000499999999999998-0.000495131107179863i</v>
      </c>
      <c r="V2221" t="str">
        <f t="shared" si="1140"/>
        <v>0.00002-0.00554546840041448i</v>
      </c>
      <c r="W2221" t="str">
        <f t="shared" si="1141"/>
        <v>0.0000422698244506282-0.000454870877167948i</v>
      </c>
      <c r="X2221" t="str">
        <f t="shared" si="1142"/>
        <v>0.0000432947692082227-0.000454676314079824i</v>
      </c>
      <c r="Y2221" t="str">
        <f t="shared" si="1143"/>
        <v>0.009+1.44261934652843i</v>
      </c>
      <c r="Z2221" t="str">
        <f t="shared" si="1144"/>
        <v>-0.00378087443682844-0.000383956703386705i</v>
      </c>
      <c r="AA2221" t="str">
        <f t="shared" si="1145"/>
        <v>0.0521748431723216-8.32049793989902i</v>
      </c>
      <c r="AB2221" t="str">
        <f t="shared" si="1146"/>
        <v>0.41710619463918-0.325919288432971i</v>
      </c>
      <c r="AC2221" t="str">
        <f t="shared" si="1147"/>
        <v>0.785266136238701-0.379000605599777i</v>
      </c>
      <c r="AD2221" t="str">
        <f t="shared" si="1148"/>
        <v>0.593281933778886-0.128701686696248i</v>
      </c>
      <c r="AE2221" t="str">
        <f t="shared" si="1149"/>
        <v>-0.00229254037260093+0.000258810341733916i</v>
      </c>
      <c r="AF2221" t="str">
        <f t="shared" si="1150"/>
        <v>-4.12240733815845-0.335173811980362i</v>
      </c>
      <c r="AG2221" t="str">
        <f t="shared" si="1151"/>
        <v>0.99623553402766-0.0178940802751434i</v>
      </c>
      <c r="AH2221" t="str">
        <f t="shared" si="1152"/>
        <v>0.00957586392246338-0.000127651417838021i</v>
      </c>
      <c r="AI2221">
        <f t="shared" si="1153"/>
        <v>-40.375668994923018</v>
      </c>
      <c r="AJ2221">
        <f t="shared" si="1154"/>
        <v>-0.76373832821154897</v>
      </c>
      <c r="AK2221"/>
      <c r="AL2221"/>
      <c r="AM2221"/>
      <c r="AN2221"/>
    </row>
    <row r="2222" spans="1:40" x14ac:dyDescent="0.35">
      <c r="A2222"/>
      <c r="B2222">
        <f t="shared" si="1155"/>
        <v>288000</v>
      </c>
      <c r="C2222" s="237" t="str">
        <f t="shared" si="1123"/>
        <v>-2.55025349467986E-07+0.00235356330140684i</v>
      </c>
      <c r="D2222" s="208" t="str">
        <f t="shared" si="1124"/>
        <v>-1.6487474749076+0.0180439853107858i</v>
      </c>
      <c r="E2222" t="str">
        <f t="shared" si="1125"/>
        <v>36500</v>
      </c>
      <c r="F2222" t="str">
        <f t="shared" si="1126"/>
        <v>0.21505376344086</v>
      </c>
      <c r="G2222" t="str">
        <f t="shared" si="1121"/>
        <v>0.21505376344086</v>
      </c>
      <c r="H2222" t="str">
        <f t="shared" si="1127"/>
        <v>2.47402840209403+0.352110574320345i</v>
      </c>
      <c r="I2222" t="str">
        <f t="shared" si="1128"/>
        <v>1130.97335529233i</v>
      </c>
      <c r="J2222" t="str">
        <f t="shared" si="1122"/>
        <v>-1730.39074864397+247.420778990591i</v>
      </c>
      <c r="K2222" t="str">
        <f t="shared" si="1129"/>
        <v>0.0915821079033506-0.640499285887779i</v>
      </c>
      <c r="L2222" t="str">
        <f t="shared" si="1130"/>
        <v>0.0287826557585863-0.170743936376504i</v>
      </c>
      <c r="M2222" t="str">
        <f t="shared" si="1131"/>
        <v>0.120364763661937-0.811243222264283i</v>
      </c>
      <c r="N2222" t="str">
        <f t="shared" si="1132"/>
        <v>-3.59230894906466i</v>
      </c>
      <c r="O2222" t="str">
        <f t="shared" si="1133"/>
        <v>-0.90013530753518+0.435610408654966i</v>
      </c>
      <c r="P2222" t="str">
        <f t="shared" si="1134"/>
        <v>1.90013530753518-0.435610408654966i</v>
      </c>
      <c r="Q2222" t="str">
        <f t="shared" si="1135"/>
        <v>-1.90013530753518+4.02791935771963i</v>
      </c>
      <c r="R2222" t="str">
        <f t="shared" si="1136"/>
        <v>-0.270492203266155-0.344138846533646i</v>
      </c>
      <c r="S2222" t="str">
        <f t="shared" si="1137"/>
        <v>0.401111672473557i</v>
      </c>
      <c r="T2222" t="str">
        <f t="shared" si="1138"/>
        <v>0.138038108296232-0.108497580043145i</v>
      </c>
      <c r="U2222" t="str">
        <f t="shared" si="1139"/>
        <v>0.0000499999999999998-0.000493411901946599i</v>
      </c>
      <c r="V2222" t="str">
        <f t="shared" si="1140"/>
        <v>0.00002-0.00552621330180192i</v>
      </c>
      <c r="W2222" t="str">
        <f t="shared" si="1141"/>
        <v>0.0000422697982209584-0.000453293720011167i</v>
      </c>
      <c r="X2222" t="str">
        <f t="shared" si="1142"/>
        <v>0.0000432875860111946-0.000453099847860985i</v>
      </c>
      <c r="Y2222" t="str">
        <f t="shared" si="1143"/>
        <v>0.009+1.44764589477418i</v>
      </c>
      <c r="Z2222" t="str">
        <f t="shared" si="1144"/>
        <v>-0.00375467598076441-0.000382399393336429i</v>
      </c>
      <c r="AA2222" t="str">
        <f t="shared" si="1145"/>
        <v>0.0518128935668352-8.29159147500713i</v>
      </c>
      <c r="AB2222" t="str">
        <f t="shared" si="1146"/>
        <v>0.415241128473472-0.326378404701639i</v>
      </c>
      <c r="AC2222" t="str">
        <f t="shared" si="1147"/>
        <v>0.785208131583792-0.376146010625749i</v>
      </c>
      <c r="AD2222" t="str">
        <f t="shared" si="1148"/>
        <v>0.592076998616756-0.132029966984131i</v>
      </c>
      <c r="AE2222" t="str">
        <f t="shared" si="1149"/>
        <v>-0.00227354546474638+0.000269319860696933i</v>
      </c>
      <c r="AF2222" t="str">
        <f t="shared" si="1150"/>
        <v>-4.12277587700163-0.334066589009559i</v>
      </c>
      <c r="AG2222" t="str">
        <f t="shared" si="1151"/>
        <v>0.996148097999234-0.0177962872450378i</v>
      </c>
      <c r="AH2222" t="str">
        <f t="shared" si="1152"/>
        <v>0.00950314058461922-0.000182411859545666i</v>
      </c>
      <c r="AI2222">
        <f t="shared" si="1153"/>
        <v>-40.441057080607209</v>
      </c>
      <c r="AJ2222">
        <f t="shared" si="1154"/>
        <v>-1.0996518767517578</v>
      </c>
      <c r="AK2222"/>
      <c r="AL2222"/>
      <c r="AM2222"/>
      <c r="AN2222"/>
    </row>
    <row r="2223" spans="1:40" x14ac:dyDescent="0.35">
      <c r="A2223"/>
      <c r="B2223">
        <f t="shared" si="1155"/>
        <v>289000</v>
      </c>
      <c r="C2223" s="237" t="str">
        <f t="shared" si="1123"/>
        <v>-2.53263521605207E-07+0.00234541948394517i</v>
      </c>
      <c r="D2223" s="208" t="str">
        <f t="shared" si="1124"/>
        <v>-1.64874746140026+0.017981549376913i</v>
      </c>
      <c r="E2223" t="str">
        <f t="shared" si="1125"/>
        <v>36500</v>
      </c>
      <c r="F2223" t="str">
        <f t="shared" si="1126"/>
        <v>0.21505376344086</v>
      </c>
      <c r="G2223" t="str">
        <f t="shared" si="1121"/>
        <v>0.21505376344086</v>
      </c>
      <c r="H2223" t="str">
        <f t="shared" si="1127"/>
        <v>2.47439325204722+0.350948011463421i</v>
      </c>
      <c r="I2223" t="str">
        <f t="shared" si="1128"/>
        <v>1134.90034610931i</v>
      </c>
      <c r="J2223" t="str">
        <f t="shared" si="1122"/>
        <v>-1742.43516972286+248.279878917643i</v>
      </c>
      <c r="K2223" t="str">
        <f t="shared" si="1129"/>
        <v>0.0909612966035047-0.638368936606874i</v>
      </c>
      <c r="L2223" t="str">
        <f t="shared" si="1130"/>
        <v>0.0285892698389903-0.170185613568505i</v>
      </c>
      <c r="M2223" t="str">
        <f t="shared" si="1131"/>
        <v>0.119550566442495-0.808554550175379i</v>
      </c>
      <c r="N2223" t="str">
        <f t="shared" si="1132"/>
        <v>-3.60478224402669i</v>
      </c>
      <c r="O2223" t="str">
        <f t="shared" si="1133"/>
        <v>-0.89463192930461+0.44680388434828i</v>
      </c>
      <c r="P2223" t="str">
        <f t="shared" si="1134"/>
        <v>1.89463192930461-0.44680388434828i</v>
      </c>
      <c r="Q2223" t="str">
        <f t="shared" si="1135"/>
        <v>-1.89463192930461+4.05158612837497i</v>
      </c>
      <c r="R2223" t="str">
        <f t="shared" si="1136"/>
        <v>-0.269927512331088-0.341401762671933i</v>
      </c>
      <c r="S2223" t="str">
        <f t="shared" si="1137"/>
        <v>0.402504421336314i</v>
      </c>
      <c r="T2223" t="str">
        <f t="shared" si="1138"/>
        <v>0.137415718927464-0.108647017153575i</v>
      </c>
      <c r="U2223" t="str">
        <f t="shared" si="1139"/>
        <v>0.0000499999999999998-0.000491704594327407i</v>
      </c>
      <c r="V2223" t="str">
        <f t="shared" si="1140"/>
        <v>0.00002-0.00550709145646697i</v>
      </c>
      <c r="W2223" t="str">
        <f t="shared" si="1141"/>
        <v>0.0000422697719001044-0.000451727485251009i</v>
      </c>
      <c r="X2223" t="str">
        <f t="shared" si="1142"/>
        <v>0.0000432804768878312-0.000451534299086947i</v>
      </c>
      <c r="Y2223" t="str">
        <f t="shared" si="1143"/>
        <v>0.009+1.45267244301992i</v>
      </c>
      <c r="Z2223" t="str">
        <f t="shared" si="1144"/>
        <v>-0.00372874910171566-0.000380855173815058i</v>
      </c>
      <c r="AA2223" t="str">
        <f t="shared" si="1145"/>
        <v>0.0514546982011562-8.26288521854567i</v>
      </c>
      <c r="AB2223" t="str">
        <f t="shared" si="1146"/>
        <v>0.413368879809483-0.326827935886445i</v>
      </c>
      <c r="AC2223" t="str">
        <f t="shared" si="1147"/>
        <v>0.785160269045511-0.373303753535313i</v>
      </c>
      <c r="AD2223" t="str">
        <f t="shared" si="1148"/>
        <v>0.590828007997997-0.135347682500782i</v>
      </c>
      <c r="AE2223" t="str">
        <f t="shared" si="1149"/>
        <v>-0.00225459726923528+0.000279657645863204i</v>
      </c>
      <c r="AF2223" t="str">
        <f t="shared" si="1150"/>
        <v>-4.12314071344748-0.332966462086508i</v>
      </c>
      <c r="AG2223" t="str">
        <f t="shared" si="1151"/>
        <v>0.9960615794125-0.0176978480030839i</v>
      </c>
      <c r="AH2223" t="str">
        <f t="shared" si="1152"/>
        <v>0.00943046321750872-0.000236394666316734i</v>
      </c>
      <c r="AI2223">
        <f t="shared" si="1153"/>
        <v>-40.506611409586732</v>
      </c>
      <c r="AJ2223">
        <f t="shared" si="1154"/>
        <v>-1.4359401556311191</v>
      </c>
      <c r="AK2223"/>
      <c r="AL2223"/>
      <c r="AM2223"/>
      <c r="AN2223"/>
    </row>
    <row r="2224" spans="1:40" x14ac:dyDescent="0.35">
      <c r="A2224"/>
      <c r="B2224">
        <f t="shared" si="1155"/>
        <v>290000</v>
      </c>
      <c r="C2224" s="237" t="str">
        <f t="shared" si="1123"/>
        <v>-2.51519888105668E-07+0.00233733183073989i</v>
      </c>
      <c r="D2224" s="208" t="str">
        <f t="shared" si="1124"/>
        <v>-1.6487474480324+0.0179195440356725i</v>
      </c>
      <c r="E2224" t="str">
        <f t="shared" si="1125"/>
        <v>36500</v>
      </c>
      <c r="F2224" t="str">
        <f t="shared" si="1126"/>
        <v>0.21505376344086</v>
      </c>
      <c r="G2224" t="str">
        <f t="shared" si="1121"/>
        <v>0.21505376344086</v>
      </c>
      <c r="H2224" t="str">
        <f t="shared" si="1127"/>
        <v>2.47475444850023+0.349792909315292i</v>
      </c>
      <c r="I2224" t="str">
        <f t="shared" si="1128"/>
        <v>1138.8273369263i</v>
      </c>
      <c r="J2224" t="str">
        <f t="shared" si="1122"/>
        <v>-1754.52133922837+249.138978844693i</v>
      </c>
      <c r="K2224" t="str">
        <f t="shared" si="1129"/>
        <v>0.0903467367288516-0.636252417247131i</v>
      </c>
      <c r="L2224" t="str">
        <f t="shared" si="1130"/>
        <v>0.0283978082935862-0.169630819104135i</v>
      </c>
      <c r="M2224" t="str">
        <f t="shared" si="1131"/>
        <v>0.118744545022438-0.805883236351266i</v>
      </c>
      <c r="N2224" t="str">
        <f t="shared" si="1132"/>
        <v>-3.61725553898872i</v>
      </c>
      <c r="O2224" t="str">
        <f t="shared" si="1133"/>
        <v>-0.888989363281182+0.457927845815166i</v>
      </c>
      <c r="P2224" t="str">
        <f t="shared" si="1134"/>
        <v>1.88898936328118-0.457927845815166i</v>
      </c>
      <c r="Q2224" t="str">
        <f t="shared" si="1135"/>
        <v>-1.88898936328118+4.07518338480389i</v>
      </c>
      <c r="R2224" t="str">
        <f t="shared" si="1136"/>
        <v>-0.269358756024305-0.338677651511635i</v>
      </c>
      <c r="S2224" t="str">
        <f t="shared" si="1137"/>
        <v>0.403897170199068i</v>
      </c>
      <c r="T2224" t="str">
        <f t="shared" si="1138"/>
        <v>0.136790945055215-0.108793239326558i</v>
      </c>
      <c r="U2224" t="str">
        <f t="shared" si="1139"/>
        <v>0.0000499999999999998-0.00049000906124352i</v>
      </c>
      <c r="V2224" t="str">
        <f t="shared" si="1140"/>
        <v>0.00002-0.00548810148592743i</v>
      </c>
      <c r="W2224" t="str">
        <f t="shared" si="1141"/>
        <v>0.0000422697454880666-0.000450172059897118i</v>
      </c>
      <c r="X2224" t="str">
        <f t="shared" si="1142"/>
        <v>0.0000432734408169445-0.000449979554820876i</v>
      </c>
      <c r="Y2224" t="str">
        <f t="shared" si="1143"/>
        <v>0.009+1.45769899126566i</v>
      </c>
      <c r="Z2224" t="str">
        <f t="shared" si="1144"/>
        <v>-0.00370309005869022-0.000379323877619981i</v>
      </c>
      <c r="AA2224" t="str">
        <f t="shared" si="1145"/>
        <v>0.0511002053224023-8.234377097146i</v>
      </c>
      <c r="AB2224" t="str">
        <f t="shared" si="1146"/>
        <v>0.411489458170376-0.327267796015411i</v>
      </c>
      <c r="AC2224" t="str">
        <f t="shared" si="1147"/>
        <v>0.785122497885525-0.370473721813118i</v>
      </c>
      <c r="AD2224" t="str">
        <f t="shared" si="1148"/>
        <v>0.58953502302557-0.138654238273807i</v>
      </c>
      <c r="AE2224" t="str">
        <f t="shared" si="1149"/>
        <v>-0.00223569614632616+0.000289824420420156i</v>
      </c>
      <c r="AF2224" t="str">
        <f t="shared" si="1150"/>
        <v>-4.12350189653263-0.33187336527962i</v>
      </c>
      <c r="AG2224" t="str">
        <f t="shared" si="1151"/>
        <v>0.995975986557499-0.0175987710048347i</v>
      </c>
      <c r="AH2224" t="str">
        <f t="shared" si="1152"/>
        <v>0.00935783500735296-0.000289602512447684i</v>
      </c>
      <c r="AI2224">
        <f t="shared" si="1153"/>
        <v>-40.572334845476362</v>
      </c>
      <c r="AJ2224">
        <f t="shared" si="1154"/>
        <v>-1.7726009693316356</v>
      </c>
      <c r="AK2224"/>
      <c r="AL2224"/>
      <c r="AM2224"/>
      <c r="AN2224"/>
    </row>
    <row r="2225" spans="1:40" x14ac:dyDescent="0.35">
      <c r="A2225"/>
      <c r="B2225">
        <f t="shared" si="1155"/>
        <v>291000</v>
      </c>
      <c r="C2225" s="237" t="str">
        <f t="shared" si="1123"/>
        <v>-2.49794199305244E-07+0.00232929976277808i</v>
      </c>
      <c r="D2225" s="208" t="str">
        <f t="shared" si="1124"/>
        <v>-1.64874743480212+0.0178579648479653i</v>
      </c>
      <c r="E2225" t="str">
        <f t="shared" si="1125"/>
        <v>36500</v>
      </c>
      <c r="F2225" t="str">
        <f t="shared" si="1126"/>
        <v>0.21505376344086</v>
      </c>
      <c r="G2225" t="str">
        <f t="shared" si="1121"/>
        <v>0.21505376344086</v>
      </c>
      <c r="H2225" t="str">
        <f t="shared" si="1127"/>
        <v>2.47511203968909+0.348645198289614i</v>
      </c>
      <c r="I2225" t="str">
        <f t="shared" si="1128"/>
        <v>1142.75432774329i</v>
      </c>
      <c r="J2225" t="str">
        <f t="shared" si="1122"/>
        <v>-1766.64925716049+249.998078771743i</v>
      </c>
      <c r="K2225" t="str">
        <f t="shared" si="1129"/>
        <v>0.0897383451612079-0.634149596655935i</v>
      </c>
      <c r="L2225" t="str">
        <f t="shared" si="1130"/>
        <v>0.0282082459164963-0.16907952081392i</v>
      </c>
      <c r="M2225" t="str">
        <f t="shared" si="1131"/>
        <v>0.117946591077704-0.803229117469855i</v>
      </c>
      <c r="N2225" t="str">
        <f t="shared" si="1132"/>
        <v>-3.62972883395075i</v>
      </c>
      <c r="O2225" t="str">
        <f t="shared" si="1133"/>
        <v>-0.883208487341356+0.468980562377797i</v>
      </c>
      <c r="P2225" t="str">
        <f t="shared" si="1134"/>
        <v>1.88320848734136-0.468980562377797i</v>
      </c>
      <c r="Q2225" t="str">
        <f t="shared" si="1135"/>
        <v>-1.88320848734136+4.09870939632855i</v>
      </c>
      <c r="R2225" t="str">
        <f t="shared" si="1136"/>
        <v>-0.268785905115103-0.335966387561986i</v>
      </c>
      <c r="S2225" t="str">
        <f t="shared" si="1137"/>
        <v>0.405289919061825i</v>
      </c>
      <c r="T2225" t="str">
        <f t="shared" si="1138"/>
        <v>0.136163790022491-0.108936217729059i</v>
      </c>
      <c r="U2225" t="str">
        <f t="shared" si="1139"/>
        <v>0.0000500000000000002-0.000488325181307976i</v>
      </c>
      <c r="V2225" t="str">
        <f t="shared" si="1140"/>
        <v>0.00002-0.00546924203064932i</v>
      </c>
      <c r="W2225" t="str">
        <f t="shared" si="1141"/>
        <v>0.0000422697189848461-0.000448627332512271i</v>
      </c>
      <c r="X2225" t="str">
        <f t="shared" si="1142"/>
        <v>0.0000432664767948631-0.000448435503678296i</v>
      </c>
      <c r="Y2225" t="str">
        <f t="shared" si="1143"/>
        <v>0.009+1.46272553951141i</v>
      </c>
      <c r="Z2225" t="str">
        <f t="shared" si="1144"/>
        <v>-0.00367769517489594-0.000377805340390835i</v>
      </c>
      <c r="AA2225" t="str">
        <f t="shared" si="1145"/>
        <v>0.0507493640666095-8.20606506597794i</v>
      </c>
      <c r="AB2225" t="str">
        <f t="shared" si="1146"/>
        <v>0.409602873612456-0.327697898354066i</v>
      </c>
      <c r="AC2225" t="str">
        <f t="shared" si="1147"/>
        <v>0.785094768946558-0.36765580469904i</v>
      </c>
      <c r="AD2225" t="str">
        <f t="shared" si="1148"/>
        <v>0.588198113070781-0.141949038738478i</v>
      </c>
      <c r="AE2225" t="str">
        <f t="shared" si="1149"/>
        <v>-0.00221684246722205+0.000299820906523665i</v>
      </c>
      <c r="AF2225" t="str">
        <f t="shared" si="1150"/>
        <v>-4.12385947449121-0.330787233441649i</v>
      </c>
      <c r="AG2225" t="str">
        <f t="shared" si="1151"/>
        <v>0.995891327628718-0.0174990648357842i</v>
      </c>
      <c r="AH2225" t="str">
        <f t="shared" si="1152"/>
        <v>0.0092852591742868-0.00034203806936745i</v>
      </c>
      <c r="AI2225">
        <f t="shared" si="1153"/>
        <v>-40.638230267294389</v>
      </c>
      <c r="AJ2225">
        <f t="shared" si="1154"/>
        <v>-2.1096321070582094</v>
      </c>
      <c r="AK2225"/>
      <c r="AL2225"/>
      <c r="AM2225"/>
      <c r="AN2225"/>
    </row>
    <row r="2226" spans="1:40" x14ac:dyDescent="0.35">
      <c r="A2226"/>
      <c r="B2226">
        <f t="shared" si="1155"/>
        <v>292000</v>
      </c>
      <c r="C2226" s="237" t="str">
        <f t="shared" si="1123"/>
        <v>-2.48086209807545E-07+0.0023213227089785i</v>
      </c>
      <c r="D2226" s="208" t="str">
        <f t="shared" si="1124"/>
        <v>-1.64874742170754+0.0177968074355018i</v>
      </c>
      <c r="E2226" t="str">
        <f t="shared" si="1125"/>
        <v>36500</v>
      </c>
      <c r="F2226" t="str">
        <f t="shared" si="1126"/>
        <v>0.21505376344086</v>
      </c>
      <c r="G2226" t="str">
        <f t="shared" si="1121"/>
        <v>0.21505376344086</v>
      </c>
      <c r="H2226" t="str">
        <f t="shared" si="1127"/>
        <v>2.47546607306278+0.34750480963412i</v>
      </c>
      <c r="I2226" t="str">
        <f t="shared" si="1128"/>
        <v>1146.68131856027i</v>
      </c>
      <c r="J2226" t="str">
        <f t="shared" si="1122"/>
        <v>-1778.81892351923+250.857178698794i</v>
      </c>
      <c r="K2226" t="str">
        <f t="shared" si="1129"/>
        <v>0.0891360401502382-0.632060345289915i</v>
      </c>
      <c r="L2226" t="str">
        <f t="shared" si="1130"/>
        <v>0.0280205579091384-0.168531686901346i</v>
      </c>
      <c r="M2226" t="str">
        <f t="shared" si="1131"/>
        <v>0.117156598059377-0.800592032191261i</v>
      </c>
      <c r="N2226" t="str">
        <f t="shared" si="1132"/>
        <v>-3.64220212891278i</v>
      </c>
      <c r="O2226" t="str">
        <f t="shared" si="1133"/>
        <v>-0.877290200879995+0.479960314442702i</v>
      </c>
      <c r="P2226" t="str">
        <f t="shared" si="1134"/>
        <v>1.87729020087999-0.479960314442702i</v>
      </c>
      <c r="Q2226" t="str">
        <f t="shared" si="1135"/>
        <v>-1.87729020087999+4.12216244335548i</v>
      </c>
      <c r="R2226" t="str">
        <f t="shared" si="1136"/>
        <v>-0.268208930145204-0.333267847496961i</v>
      </c>
      <c r="S2226" t="str">
        <f t="shared" si="1137"/>
        <v>0.406682667924579i</v>
      </c>
      <c r="T2226" t="str">
        <f t="shared" si="1138"/>
        <v>0.135534257353546-0.109075923272649i</v>
      </c>
      <c r="U2226" t="str">
        <f t="shared" si="1139"/>
        <v>0.0000500000000000002-0.000486652834796647i</v>
      </c>
      <c r="V2226" t="str">
        <f t="shared" si="1140"/>
        <v>0.00002-0.00545051174972244i</v>
      </c>
      <c r="W2226" t="str">
        <f t="shared" si="1141"/>
        <v>0.0000422696923904425-0.000447093193185784i</v>
      </c>
      <c r="X2226" t="str">
        <f t="shared" si="1142"/>
        <v>0.0000432595838350708-0.000446902035800512i</v>
      </c>
      <c r="Y2226" t="str">
        <f t="shared" si="1143"/>
        <v>0.009+1.46775208775715i</v>
      </c>
      <c r="Z2226" t="str">
        <f t="shared" si="1144"/>
        <v>-0.00365256083642269-0.000376299400549673i</v>
      </c>
      <c r="AA2226" t="str">
        <f t="shared" si="1145"/>
        <v>0.0504021244404672-8.1779471082602i</v>
      </c>
      <c r="AB2226" t="str">
        <f t="shared" si="1146"/>
        <v>0.407709136737254-0.328118155399678i</v>
      </c>
      <c r="AC2226" t="str">
        <f t="shared" si="1147"/>
        <v>0.785077034627586-0.364849893171567i</v>
      </c>
      <c r="AD2226" t="str">
        <f t="shared" si="1148"/>
        <v>0.586817355809627-0.145231487856985i</v>
      </c>
      <c r="AE2226" t="str">
        <f t="shared" si="1149"/>
        <v>-0.00219803661378489+0.000309647825538515i</v>
      </c>
      <c r="AF2226" t="str">
        <f t="shared" si="1150"/>
        <v>-4.12421349477032-0.329708002198618i</v>
      </c>
      <c r="AG2226" t="str">
        <f t="shared" si="1151"/>
        <v>0.99580761072318-0.0173987382102288i</v>
      </c>
      <c r="AH2226" t="str">
        <f t="shared" si="1152"/>
        <v>0.00921273897153737-0.000393704006913673i</v>
      </c>
      <c r="AI2226">
        <f t="shared" si="1153"/>
        <v>-40.704300569980383</v>
      </c>
      <c r="AJ2226">
        <f t="shared" si="1154"/>
        <v>-2.4470313426393342</v>
      </c>
      <c r="AK2226"/>
      <c r="AL2226"/>
      <c r="AM2226"/>
      <c r="AN2226"/>
    </row>
    <row r="2227" spans="1:40" x14ac:dyDescent="0.35">
      <c r="A2227"/>
      <c r="B2227">
        <f t="shared" si="1155"/>
        <v>293000</v>
      </c>
      <c r="C2227" s="237" t="str">
        <f t="shared" si="1123"/>
        <v>-2.46395678396684E-07+0.00231340010605624i</v>
      </c>
      <c r="D2227" s="208" t="str">
        <f t="shared" si="1124"/>
        <v>-1.64874740874679+0.0177360674797645i</v>
      </c>
      <c r="E2227" t="str">
        <f t="shared" si="1125"/>
        <v>36500</v>
      </c>
      <c r="F2227" t="str">
        <f t="shared" si="1126"/>
        <v>0.21505376344086</v>
      </c>
      <c r="G2227" t="str">
        <f t="shared" si="1121"/>
        <v>0.21505376344086</v>
      </c>
      <c r="H2227" t="str">
        <f t="shared" si="1127"/>
        <v>2.47581659529844+0.346371675418679i</v>
      </c>
      <c r="I2227" t="str">
        <f t="shared" si="1128"/>
        <v>1150.60830937726i</v>
      </c>
      <c r="J2227" t="str">
        <f t="shared" si="1122"/>
        <v>-1791.03033830459+251.716278625844i</v>
      </c>
      <c r="K2227" t="str">
        <f t="shared" si="1129"/>
        <v>0.0885397412867169-0.629984535191154i</v>
      </c>
      <c r="L2227" t="str">
        <f t="shared" si="1130"/>
        <v>0.0278347198724344-0.167987285937783i</v>
      </c>
      <c r="M2227" t="str">
        <f t="shared" si="1131"/>
        <v>0.116374461159151-0.797971821128937i</v>
      </c>
      <c r="N2227" t="str">
        <f t="shared" si="1132"/>
        <v>-3.65467542387481i</v>
      </c>
      <c r="O2227" t="str">
        <f t="shared" si="1133"/>
        <v>-0.871235424670442+0.490865393768307i</v>
      </c>
      <c r="P2227" t="str">
        <f t="shared" si="1134"/>
        <v>1.87123542467044-0.490865393768307i</v>
      </c>
      <c r="Q2227" t="str">
        <f t="shared" si="1135"/>
        <v>-1.87123542467044+4.14554081764312i</v>
      </c>
      <c r="R2227" t="str">
        <f t="shared" si="1136"/>
        <v>-0.267627801427984-0.330581910128404i</v>
      </c>
      <c r="S2227" t="str">
        <f t="shared" si="1137"/>
        <v>0.408075416787336i</v>
      </c>
      <c r="T2227" t="str">
        <f t="shared" si="1138"/>
        <v>0.134902350758002-0.109212326611603i</v>
      </c>
      <c r="U2227" t="str">
        <f t="shared" si="1139"/>
        <v>0.0000500000000000002-0.000484991903619867i</v>
      </c>
      <c r="V2227" t="str">
        <f t="shared" si="1140"/>
        <v>0.00002-0.0054319093205425i</v>
      </c>
      <c r="W2227" t="str">
        <f t="shared" si="1141"/>
        <v>0.0000422696657048567-0.000445569533507461i</v>
      </c>
      <c r="X2227" t="str">
        <f t="shared" si="1142"/>
        <v>0.0000432527609678577-0.000445379042828562i</v>
      </c>
      <c r="Y2227" t="str">
        <f t="shared" si="1143"/>
        <v>0.009+1.4727786360029i</v>
      </c>
      <c r="Z2227" t="str">
        <f t="shared" si="1144"/>
        <v>-0.00362768349095604-0.000374805899242663i</v>
      </c>
      <c r="AA2227" t="str">
        <f t="shared" si="1145"/>
        <v>0.0500584373034899-8.15002123478087i</v>
      </c>
      <c r="AB2227" t="str">
        <f t="shared" si="1146"/>
        <v>0.405808258703919-0.32852847887552i</v>
      </c>
      <c r="AC2227" t="str">
        <f t="shared" si="1147"/>
        <v>0.785069248859584-0.362055879931703i</v>
      </c>
      <c r="AD2227" t="str">
        <f t="shared" si="1148"/>
        <v>0.58539283725744-0.148500989238738i</v>
      </c>
      <c r="AE2227" t="str">
        <f t="shared" si="1149"/>
        <v>-0.00217927897825278+0.000319305898273522i</v>
      </c>
      <c r="AF2227" t="str">
        <f t="shared" si="1150"/>
        <v>-4.12456400404523-0.328635607938915i</v>
      </c>
      <c r="AG2227" t="str">
        <f t="shared" si="1151"/>
        <v>0.995724843838556-0.0172977999701018i</v>
      </c>
      <c r="AH2227" t="str">
        <f t="shared" si="1152"/>
        <v>0.00914027768459853-0.000444602994584019i</v>
      </c>
      <c r="AI2227">
        <f t="shared" si="1153"/>
        <v>-40.770548664921492</v>
      </c>
      <c r="AJ2227">
        <f t="shared" si="1154"/>
        <v>-2.784796434427284</v>
      </c>
      <c r="AK2227"/>
      <c r="AL2227"/>
      <c r="AM2227"/>
      <c r="AN2227"/>
    </row>
    <row r="2228" spans="1:40" x14ac:dyDescent="0.35">
      <c r="A2228"/>
      <c r="B2228">
        <f t="shared" si="1155"/>
        <v>294000</v>
      </c>
      <c r="C2228" s="237" t="str">
        <f t="shared" si="1123"/>
        <v>-2.44722367952087E-07+0.00230553139839013i</v>
      </c>
      <c r="D2228" s="208" t="str">
        <f t="shared" si="1124"/>
        <v>-1.64874739591808+0.017675740720991i</v>
      </c>
      <c r="E2228" t="str">
        <f t="shared" si="1125"/>
        <v>36500</v>
      </c>
      <c r="F2228" t="str">
        <f t="shared" si="1126"/>
        <v>0.21505376344086</v>
      </c>
      <c r="G2228" t="str">
        <f t="shared" si="1121"/>
        <v>0.21505376344086</v>
      </c>
      <c r="H2228" t="str">
        <f t="shared" si="1127"/>
        <v>2.47616365231636+0.345245728523572i</v>
      </c>
      <c r="I2228" t="str">
        <f t="shared" si="1128"/>
        <v>1154.53530019425i</v>
      </c>
      <c r="J2228" t="str">
        <f t="shared" si="1122"/>
        <v>-1803.28350151656+252.575378552896i</v>
      </c>
      <c r="K2228" t="str">
        <f t="shared" si="1129"/>
        <v>0.0879493694763868-0.627922039963756i</v>
      </c>
      <c r="L2228" t="str">
        <f t="shared" si="1130"/>
        <v>0.0276507077991909-0.167446286857491i</v>
      </c>
      <c r="M2228" t="str">
        <f t="shared" si="1131"/>
        <v>0.115600077275578-0.795368326821247i</v>
      </c>
      <c r="N2228" t="str">
        <f t="shared" si="1132"/>
        <v>-3.66714871883684i</v>
      </c>
      <c r="O2228" t="str">
        <f t="shared" si="1133"/>
        <v>-0.865045100721256+0.501694103730701i</v>
      </c>
      <c r="P2228" t="str">
        <f t="shared" si="1134"/>
        <v>1.86504510072126-0.501694103730701i</v>
      </c>
      <c r="Q2228" t="str">
        <f t="shared" si="1135"/>
        <v>-1.86504510072126+4.16884282256754i</v>
      </c>
      <c r="R2228" t="str">
        <f t="shared" si="1136"/>
        <v>-0.267042489047696-0.327908456379875i</v>
      </c>
      <c r="S2228" t="str">
        <f t="shared" si="1137"/>
        <v>0.40946816565009i</v>
      </c>
      <c r="T2228" t="str">
        <f t="shared" si="1138"/>
        <v>0.13426807413502-0.109345398140994i</v>
      </c>
      <c r="U2228" t="str">
        <f t="shared" si="1139"/>
        <v>0.0000500000000000002-0.00048334227129463i</v>
      </c>
      <c r="V2228" t="str">
        <f t="shared" si="1140"/>
        <v>0.00002-0.00541343343849984i</v>
      </c>
      <c r="W2228" t="str">
        <f t="shared" si="1141"/>
        <v>0.0000422696389280895-0.000444056246542069i</v>
      </c>
      <c r="X2228" t="str">
        <f t="shared" si="1142"/>
        <v>0.0000432460072399782-0.000443866417877725i</v>
      </c>
      <c r="Y2228" t="str">
        <f t="shared" si="1143"/>
        <v>0.009+1.47780518424864i</v>
      </c>
      <c r="Z2228" t="str">
        <f t="shared" si="1144"/>
        <v>-0.00360305964652183-0.00037332468028324i</v>
      </c>
      <c r="AA2228" t="str">
        <f t="shared" si="1145"/>
        <v>0.0497182543506178-8.12228548342801i</v>
      </c>
      <c r="AB2228" t="str">
        <f t="shared" si="1146"/>
        <v>0.40390025124176-0.328928779725148i</v>
      </c>
      <c r="AC2228" t="str">
        <f t="shared" si="1147"/>
        <v>0.785071367081827-0.359273659387229i</v>
      </c>
      <c r="AD2228" t="str">
        <f t="shared" si="1148"/>
        <v>0.583924651801635-0.151756946261859i</v>
      </c>
      <c r="AE2228" t="str">
        <f t="shared" si="1149"/>
        <v>-0.00216056996295975+0.000328795845212139i</v>
      </c>
      <c r="AF2228" t="str">
        <f t="shared" si="1150"/>
        <v>-4.12491104823444-0.327569987802581i</v>
      </c>
      <c r="AG2228" t="str">
        <f t="shared" si="1151"/>
        <v>0.995643034871275-0.0171962590837764i</v>
      </c>
      <c r="AH2228" t="str">
        <f t="shared" si="1152"/>
        <v>0.00906787863040127-0.000494737702765982i</v>
      </c>
      <c r="AI2228">
        <f t="shared" si="1153"/>
        <v>-40.836977480487434</v>
      </c>
      <c r="AJ2228">
        <f t="shared" si="1154"/>
        <v>-3.1229251252177317</v>
      </c>
      <c r="AK2228"/>
      <c r="AL2228"/>
      <c r="AM2228"/>
      <c r="AN2228"/>
    </row>
    <row r="2229" spans="1:40" x14ac:dyDescent="0.35">
      <c r="A2229"/>
      <c r="B2229">
        <f t="shared" si="1155"/>
        <v>295000</v>
      </c>
      <c r="C2229" s="237" t="str">
        <f t="shared" si="1123"/>
        <v>-2.43066045365349E-07+0.00229771603789283i</v>
      </c>
      <c r="D2229" s="208" t="str">
        <f t="shared" si="1124"/>
        <v>-1.64874738321961+0.0176158229571784i</v>
      </c>
      <c r="E2229" t="str">
        <f t="shared" si="1125"/>
        <v>36500</v>
      </c>
      <c r="F2229" t="str">
        <f t="shared" si="1126"/>
        <v>0.21505376344086</v>
      </c>
      <c r="G2229" t="str">
        <f t="shared" si="1121"/>
        <v>0.21505376344086</v>
      </c>
      <c r="H2229" t="str">
        <f t="shared" si="1127"/>
        <v>2.47650728929442+0.344126902627916i</v>
      </c>
      <c r="I2229" t="str">
        <f t="shared" si="1128"/>
        <v>1158.46229101124i</v>
      </c>
      <c r="J2229" t="str">
        <f t="shared" si="1122"/>
        <v>-1815.57841315515+253.434478479946i</v>
      </c>
      <c r="K2229" t="str">
        <f t="shared" si="1129"/>
        <v>0.0873648469144045-0.625872734750842i</v>
      </c>
      <c r="L2229" t="str">
        <f t="shared" si="1130"/>
        <v>0.0274684980666466-0.166908658952693i</v>
      </c>
      <c r="M2229" t="str">
        <f t="shared" si="1131"/>
        <v>0.114833344981051-0.792781393703535i</v>
      </c>
      <c r="N2229" t="str">
        <f t="shared" si="1132"/>
        <v>-3.67962201379887i</v>
      </c>
      <c r="O2229" t="str">
        <f t="shared" si="1133"/>
        <v>-0.858720192129663+0.512444759587601i</v>
      </c>
      <c r="P2229" t="str">
        <f t="shared" si="1134"/>
        <v>1.85872019212966-0.512444759587601i</v>
      </c>
      <c r="Q2229" t="str">
        <f t="shared" si="1135"/>
        <v>-1.85872019212966+4.19206677338647i</v>
      </c>
      <c r="R2229" t="str">
        <f t="shared" si="1136"/>
        <v>-0.266452962858738-0.325247369261227i</v>
      </c>
      <c r="S2229" t="str">
        <f t="shared" si="1137"/>
        <v>0.410860914512846i</v>
      </c>
      <c r="T2229" t="str">
        <f t="shared" si="1138"/>
        <v>0.133631431577565-0.109475107994798i</v>
      </c>
      <c r="U2229" t="str">
        <f t="shared" si="1139"/>
        <v>0.0000500000000000002-0.00048170382291736i</v>
      </c>
      <c r="V2229" t="str">
        <f t="shared" si="1140"/>
        <v>0.00002-0.00539508281667441i</v>
      </c>
      <c r="W2229" t="str">
        <f t="shared" si="1141"/>
        <v>0.0000422696120601411-0.00044255322680435i</v>
      </c>
      <c r="X2229" t="str">
        <f t="shared" si="1142"/>
        <v>0.0000432393217143147-0.000442364055512524i</v>
      </c>
      <c r="Y2229" t="str">
        <f t="shared" si="1143"/>
        <v>0.009+1.48283173249438i</v>
      </c>
      <c r="Z2229" t="str">
        <f t="shared" si="1144"/>
        <v>-0.00357868587026006-0.000371855590096609i</v>
      </c>
      <c r="AA2229" t="str">
        <f t="shared" si="1145"/>
        <v>0.0493815280952237-8.09473791872934i</v>
      </c>
      <c r="AB2229" t="str">
        <f t="shared" si="1146"/>
        <v>0.401985126663086-0.329318968106693i</v>
      </c>
      <c r="AC2229" t="str">
        <f t="shared" si="1147"/>
        <v>0.78508334621872-0.356503127637453i</v>
      </c>
      <c r="AD2229" t="str">
        <f t="shared" si="1148"/>
        <v>0.582412902232667-0.154998762195676i</v>
      </c>
      <c r="AE2229" t="str">
        <f t="shared" si="1149"/>
        <v>-0.00214190998005772+0.000338118386737859i</v>
      </c>
      <c r="AF2229" t="str">
        <f t="shared" si="1150"/>
        <v>-4.12525467251403-0.326511079670738i</v>
      </c>
      <c r="AG2229" t="str">
        <f t="shared" si="1151"/>
        <v>0.995562191614643-0.01709412464484i</v>
      </c>
      <c r="AH2229" t="str">
        <f t="shared" si="1152"/>
        <v>0.00899554515647732-0.000544110803942272i</v>
      </c>
      <c r="AI2229">
        <f t="shared" si="1153"/>
        <v>-40.903589962577051</v>
      </c>
      <c r="AJ2229">
        <f t="shared" si="1154"/>
        <v>-3.461415142171103</v>
      </c>
      <c r="AK2229"/>
      <c r="AL2229"/>
      <c r="AM2229"/>
      <c r="AN2229"/>
    </row>
    <row r="2230" spans="1:40" x14ac:dyDescent="0.35">
      <c r="A2230"/>
      <c r="B2230">
        <f t="shared" si="1155"/>
        <v>296000</v>
      </c>
      <c r="C2230" s="237" t="str">
        <f t="shared" si="1123"/>
        <v>-2.41426481459052E-07+0.00228995348388362i</v>
      </c>
      <c r="D2230" s="208" t="str">
        <f t="shared" si="1124"/>
        <v>-1.64874737064961+0.0175563100431078i</v>
      </c>
      <c r="E2230" t="str">
        <f t="shared" si="1125"/>
        <v>36500</v>
      </c>
      <c r="F2230" t="str">
        <f t="shared" si="1126"/>
        <v>0.21505376344086</v>
      </c>
      <c r="G2230" t="str">
        <f t="shared" si="1121"/>
        <v>0.21505376344086</v>
      </c>
      <c r="H2230" t="str">
        <f t="shared" si="1127"/>
        <v>2.47684755068236+0.343015132198307i</v>
      </c>
      <c r="I2230" t="str">
        <f t="shared" si="1128"/>
        <v>1162.38928182822i</v>
      </c>
      <c r="J2230" t="str">
        <f t="shared" si="1122"/>
        <v>-1827.91507322036+254.293578406997i</v>
      </c>
      <c r="K2230" t="str">
        <f t="shared" si="1129"/>
        <v>0.0867860970603695-0.623836496211929i</v>
      </c>
      <c r="L2230" t="str">
        <f t="shared" si="1130"/>
        <v>0.0272880674291827-0.166374371868724i</v>
      </c>
      <c r="M2230" t="str">
        <f t="shared" si="1131"/>
        <v>0.114074164489552-0.790210868080653i</v>
      </c>
      <c r="N2230" t="str">
        <f t="shared" si="1132"/>
        <v>-3.6920953087609i</v>
      </c>
      <c r="O2230" t="str">
        <f t="shared" si="1133"/>
        <v>-0.852261682931709+0.523115688740466i</v>
      </c>
      <c r="P2230" t="str">
        <f t="shared" si="1134"/>
        <v>1.85226168293171-0.523115688740466i</v>
      </c>
      <c r="Q2230" t="str">
        <f t="shared" si="1135"/>
        <v>-1.85226168293171+4.21521099750137i</v>
      </c>
      <c r="R2230" t="str">
        <f t="shared" si="1136"/>
        <v>-0.265859192484969-0.322598533843903i</v>
      </c>
      <c r="S2230" t="str">
        <f t="shared" si="1137"/>
        <v>0.412253663375601i</v>
      </c>
      <c r="T2230" t="str">
        <f t="shared" si="1138"/>
        <v>0.132992427376747-0.109601426044008i</v>
      </c>
      <c r="U2230" t="str">
        <f t="shared" si="1139"/>
        <v>0.00005-0.000480076445137232i</v>
      </c>
      <c r="V2230" t="str">
        <f t="shared" si="1140"/>
        <v>0.00002-0.005376856185537i</v>
      </c>
      <c r="W2230" t="str">
        <f t="shared" si="1141"/>
        <v>0.000042269585101012-0.000441060370234519i</v>
      </c>
      <c r="X2230" t="str">
        <f t="shared" si="1142"/>
        <v>0.0000432327034695527-0.000440871851722251i</v>
      </c>
      <c r="Y2230" t="str">
        <f t="shared" si="1143"/>
        <v>0.009+1.48785828074013i</v>
      </c>
      <c r="Z2230" t="str">
        <f t="shared" si="1144"/>
        <v>-0.00355455878722818-0.000370398477665681i</v>
      </c>
      <c r="AA2230" t="str">
        <f t="shared" si="1145"/>
        <v>0.049048211852529-8.06737663140177i</v>
      </c>
      <c r="AB2230" t="str">
        <f t="shared" si="1146"/>
        <v>0.400062897876253-0.329698953387192i</v>
      </c>
      <c r="AC2230" t="str">
        <f t="shared" si="1147"/>
        <v>0.785105144657127-0.353744182458379i</v>
      </c>
      <c r="AD2230" t="str">
        <f t="shared" si="1148"/>
        <v>0.580857699773095-0.158225840324299i</v>
      </c>
      <c r="AE2230" t="str">
        <f t="shared" si="1149"/>
        <v>-0.0021232994512411+0.000347274243354956i</v>
      </c>
      <c r="AF2230" t="str">
        <f t="shared" si="1150"/>
        <v>-4.12559492133197-0.325458822155199i</v>
      </c>
      <c r="AG2230" t="str">
        <f t="shared" si="1151"/>
        <v>0.99548232175697-0.0169914058708388i</v>
      </c>
      <c r="AH2230" t="str">
        <f t="shared" si="1152"/>
        <v>0.00892328064011957-0.0005927249738738i</v>
      </c>
      <c r="AI2230">
        <f t="shared" si="1153"/>
        <v>-40.970389075173358</v>
      </c>
      <c r="AJ2230">
        <f t="shared" si="1154"/>
        <v>-3.8002641967464403</v>
      </c>
      <c r="AK2230"/>
      <c r="AL2230"/>
      <c r="AM2230"/>
      <c r="AN2230"/>
    </row>
    <row r="2231" spans="1:40" x14ac:dyDescent="0.35">
      <c r="A2231"/>
      <c r="B2231">
        <f t="shared" si="1155"/>
        <v>297000</v>
      </c>
      <c r="C2231" s="237" t="str">
        <f t="shared" si="1123"/>
        <v>-2.3980345090747E-07+0.00228224320296364i</v>
      </c>
      <c r="D2231" s="208" t="str">
        <f t="shared" si="1124"/>
        <v>-1.64874735820638+0.0174971978893879i</v>
      </c>
      <c r="E2231" t="str">
        <f t="shared" si="1125"/>
        <v>36500</v>
      </c>
      <c r="F2231" t="str">
        <f t="shared" si="1126"/>
        <v>0.21505376344086</v>
      </c>
      <c r="G2231" t="str">
        <f t="shared" si="1121"/>
        <v>0.21505376344086</v>
      </c>
      <c r="H2231" t="str">
        <f t="shared" si="1127"/>
        <v>2.47718448021582+0.341910352477645i</v>
      </c>
      <c r="I2231" t="str">
        <f t="shared" si="1128"/>
        <v>1166.31627264521i</v>
      </c>
      <c r="J2231" t="str">
        <f t="shared" si="1122"/>
        <v>-1840.29348171219+255.152678334047i</v>
      </c>
      <c r="K2231" t="str">
        <f t="shared" si="1129"/>
        <v>0.0862130446139028-0.621813202500711i</v>
      </c>
      <c r="L2231" t="str">
        <f t="shared" si="1130"/>
        <v>0.0271093930111926-0.165843395599253i</v>
      </c>
      <c r="M2231" t="str">
        <f t="shared" si="1131"/>
        <v>0.113322437625095-0.787656598099964i</v>
      </c>
      <c r="N2231" t="str">
        <f t="shared" si="1132"/>
        <v>-3.70456860372293i</v>
      </c>
      <c r="O2231" t="str">
        <f t="shared" si="1133"/>
        <v>-0.845670577949165+0.533705230994718i</v>
      </c>
      <c r="P2231" t="str">
        <f t="shared" si="1134"/>
        <v>1.84567057794917-0.533705230994718i</v>
      </c>
      <c r="Q2231" t="str">
        <f t="shared" si="1135"/>
        <v>-1.84567057794917+4.23827383471765i</v>
      </c>
      <c r="R2231" t="str">
        <f t="shared" si="1136"/>
        <v>-0.265261147319034-0.319961837236911i</v>
      </c>
      <c r="S2231" t="str">
        <f t="shared" si="1137"/>
        <v>0.413646412238357i</v>
      </c>
      <c r="T2231" t="str">
        <f t="shared" si="1138"/>
        <v>0.132351066026241-0.109724321894749i</v>
      </c>
      <c r="U2231" t="str">
        <f t="shared" si="1139"/>
        <v>0.00005-0.000478460026130036i</v>
      </c>
      <c r="V2231" t="str">
        <f t="shared" si="1140"/>
        <v>0.00002-0.0053587522926564i</v>
      </c>
      <c r="W2231" t="str">
        <f t="shared" si="1141"/>
        <v>0.000042269558050703-0.000439577574174272i</v>
      </c>
      <c r="X2231" t="str">
        <f t="shared" si="1142"/>
        <v>0.0000432261515998621-0.000439389703896987i</v>
      </c>
      <c r="Y2231" t="str">
        <f t="shared" si="1143"/>
        <v>0.009+1.49288482898587i</v>
      </c>
      <c r="Z2231" t="str">
        <f t="shared" si="1144"/>
        <v>-0.00353067507923234-0.000368953194478306i</v>
      </c>
      <c r="AA2231" t="str">
        <f t="shared" si="1145"/>
        <v>0.0487182597234065-8.04019973790983i</v>
      </c>
      <c r="AB2231" t="str">
        <f t="shared" si="1146"/>
        <v>0.398133578398969-0.330068644136916i</v>
      </c>
      <c r="AC2231" t="str">
        <f t="shared" si="1147"/>
        <v>0.785136722224222-0.350996723288303i</v>
      </c>
      <c r="AD2231" t="str">
        <f t="shared" si="1148"/>
        <v>0.579259164104728-0.161437584071169i</v>
      </c>
      <c r="AE2231" t="str">
        <f t="shared" si="1149"/>
        <v>-0.00210473880747344+0.000356264135904281i</v>
      </c>
      <c r="AF2231" t="str">
        <f t="shared" si="1150"/>
        <v>-4.1259318384222-0.324413154588257i</v>
      </c>
      <c r="AG2231" t="str">
        <f t="shared" si="1151"/>
        <v>0.995403432879704-0.0168881121019911i</v>
      </c>
      <c r="AH2231" t="str">
        <f t="shared" si="1152"/>
        <v>0.00885108848753699-0.000640582892759176i</v>
      </c>
      <c r="AI2231">
        <f t="shared" si="1153"/>
        <v>-41.037377800909745</v>
      </c>
      <c r="AJ2231">
        <f t="shared" si="1154"/>
        <v>-4.1394699846410168</v>
      </c>
      <c r="AK2231"/>
      <c r="AL2231"/>
      <c r="AM2231"/>
      <c r="AN2231"/>
    </row>
    <row r="2232" spans="1:40" x14ac:dyDescent="0.35">
      <c r="A2232"/>
      <c r="B2232">
        <f t="shared" si="1155"/>
        <v>298000</v>
      </c>
      <c r="C2232" s="237" t="str">
        <f t="shared" si="1123"/>
        <v>-2.38196732159155E-07+0.00227458466889376i</v>
      </c>
      <c r="D2232" s="208" t="str">
        <f t="shared" si="1124"/>
        <v>-1.64874734588821+0.0174384824615188i</v>
      </c>
      <c r="E2232" t="str">
        <f t="shared" si="1125"/>
        <v>36500</v>
      </c>
      <c r="F2232" t="str">
        <f t="shared" si="1126"/>
        <v>0.21505376344086</v>
      </c>
      <c r="G2232" t="str">
        <f t="shared" si="1121"/>
        <v>0.21505376344086</v>
      </c>
      <c r="H2232" t="str">
        <f t="shared" si="1127"/>
        <v>2.47751812092977+0.340812499474101i</v>
      </c>
      <c r="I2232" t="str">
        <f t="shared" si="1128"/>
        <v>1170.2432634622i</v>
      </c>
      <c r="J2232" t="str">
        <f t="shared" si="1122"/>
        <v>-1852.71363863063+256.011778261099i</v>
      </c>
      <c r="K2232" t="str">
        <f t="shared" si="1129"/>
        <v>0.0856456154907733-0.619802733243158i</v>
      </c>
      <c r="L2232" t="str">
        <f t="shared" si="1130"/>
        <v>0.0269324523001068-0.165315700481575i</v>
      </c>
      <c r="M2232" t="str">
        <f t="shared" si="1131"/>
        <v>0.11257806779088-0.785118433724733i</v>
      </c>
      <c r="N2232" t="str">
        <f t="shared" si="1132"/>
        <v>-3.71704189868496i</v>
      </c>
      <c r="O2232" t="str">
        <f t="shared" si="1133"/>
        <v>-0.838947902633198+0.544211738818043i</v>
      </c>
      <c r="P2232" t="str">
        <f t="shared" si="1134"/>
        <v>1.8389479026332-0.544211738818043i</v>
      </c>
      <c r="Q2232" t="str">
        <f t="shared" si="1135"/>
        <v>-1.8389479026332+4.261253637503i</v>
      </c>
      <c r="R2232" t="str">
        <f t="shared" si="1136"/>
        <v>-0.264658796521744-0.317337168563499i</v>
      </c>
      <c r="S2232" t="str">
        <f t="shared" si="1137"/>
        <v>0.415039161101112i</v>
      </c>
      <c r="T2232" t="str">
        <f t="shared" si="1138"/>
        <v>0.131707352226797-0.109843764886415i</v>
      </c>
      <c r="U2232" t="str">
        <f t="shared" si="1139"/>
        <v>0.00005-0.000476854455572553i</v>
      </c>
      <c r="V2232" t="str">
        <f t="shared" si="1140"/>
        <v>0.00002-0.00534076990241259i</v>
      </c>
      <c r="W2232" t="str">
        <f t="shared" si="1141"/>
        <v>0.0000422695309092145-0.000438104737343267i</v>
      </c>
      <c r="X2232" t="str">
        <f t="shared" si="1142"/>
        <v>0.0000432196652145854-0.00043791751080409i</v>
      </c>
      <c r="Y2232" t="str">
        <f t="shared" si="1143"/>
        <v>0.009+1.49791137723161i</v>
      </c>
      <c r="Z2232" t="str">
        <f t="shared" si="1144"/>
        <v>-0.00350703148368593-0.00036751959447577i</v>
      </c>
      <c r="AA2232" t="str">
        <f t="shared" si="1145"/>
        <v>0.0483916265785605-8.01320538003264i</v>
      </c>
      <c r="AB2232" t="str">
        <f t="shared" si="1146"/>
        <v>0.396197182371856-0.330427948123762i</v>
      </c>
      <c r="AC2232" t="str">
        <f t="shared" si="1147"/>
        <v>0.785178040165809-0.348260651213822i</v>
      </c>
      <c r="AD2232" t="str">
        <f t="shared" si="1148"/>
        <v>0.577617423393873-0.164633397124637i</v>
      </c>
      <c r="AE2232" t="str">
        <f t="shared" si="1149"/>
        <v>-0.00208622848871627+0.000365088785774414i</v>
      </c>
      <c r="AF2232" t="str">
        <f t="shared" si="1150"/>
        <v>-4.12626546681798-0.323374017012582i</v>
      </c>
      <c r="AG2232" t="str">
        <f t="shared" si="1151"/>
        <v>0.995325532455571-0.0167842527998713i</v>
      </c>
      <c r="AH2232" t="str">
        <f t="shared" si="1152"/>
        <v>0.00877897213300345-0.000687687246371731i</v>
      </c>
      <c r="AI2232">
        <f t="shared" si="1153"/>
        <v>-41.104559141648011</v>
      </c>
      <c r="AJ2232">
        <f t="shared" si="1154"/>
        <v>-4.4790301857419434</v>
      </c>
      <c r="AK2232"/>
      <c r="AL2232"/>
      <c r="AM2232"/>
      <c r="AN2232"/>
    </row>
    <row r="2233" spans="1:40" x14ac:dyDescent="0.35">
      <c r="A2233"/>
      <c r="B2233">
        <f t="shared" si="1155"/>
        <v>299000</v>
      </c>
      <c r="C2233" s="237" t="str">
        <f t="shared" si="1123"/>
        <v>-2.36606107361335E-07+0.00226697736247485i</v>
      </c>
      <c r="D2233" s="208" t="str">
        <f t="shared" si="1124"/>
        <v>-1.64874733369341+0.0173801597789739i</v>
      </c>
      <c r="E2233" t="str">
        <f t="shared" si="1125"/>
        <v>36500</v>
      </c>
      <c r="F2233" t="str">
        <f t="shared" si="1126"/>
        <v>0.21505376344086</v>
      </c>
      <c r="G2233" t="str">
        <f t="shared" si="1121"/>
        <v>0.21505376344086</v>
      </c>
      <c r="H2233" t="str">
        <f t="shared" si="1127"/>
        <v>2.47784851517192+0.33972150995032i</v>
      </c>
      <c r="I2233" t="str">
        <f t="shared" si="1128"/>
        <v>1174.17025427919i</v>
      </c>
      <c r="J2233" t="str">
        <f t="shared" si="1122"/>
        <v>-1865.17554397569+256.870878188149i</v>
      </c>
      <c r="K2233" t="str">
        <f t="shared" si="1129"/>
        <v>0.0850837367995511-0.617804969516038i</v>
      </c>
      <c r="L2233" t="str">
        <f t="shared" si="1130"/>
        <v>0.0267572231395685-0.16479125719197i</v>
      </c>
      <c r="M2233" t="str">
        <f t="shared" si="1131"/>
        <v>0.11184095993912-0.782596226708008i</v>
      </c>
      <c r="N2233" t="str">
        <f t="shared" si="1132"/>
        <v>-3.72951519364699i</v>
      </c>
      <c r="O2233" t="str">
        <f t="shared" si="1133"/>
        <v>-0.832094702904827+0.554633577596713i</v>
      </c>
      <c r="P2233" t="str">
        <f t="shared" si="1134"/>
        <v>1.83209470290483-0.554633577596713i</v>
      </c>
      <c r="Q2233" t="str">
        <f t="shared" si="1135"/>
        <v>-1.83209470290483+4.2841487712437i</v>
      </c>
      <c r="R2233" t="str">
        <f t="shared" si="1136"/>
        <v>-0.264052109021489-0.314724418938488i</v>
      </c>
      <c r="S2233" t="str">
        <f t="shared" si="1137"/>
        <v>0.416431909963868i</v>
      </c>
      <c r="T2233" t="str">
        <f t="shared" si="1138"/>
        <v>0.131061290890823-0.109959724089806i</v>
      </c>
      <c r="U2233" t="str">
        <f t="shared" si="1139"/>
        <v>0.00005-0.000475259624617461i</v>
      </c>
      <c r="V2233" t="str">
        <f t="shared" si="1140"/>
        <v>0.00002-0.00532290779571555i</v>
      </c>
      <c r="W2233" t="str">
        <f t="shared" si="1141"/>
        <v>0.000042269503676547-0.000436641759816084i</v>
      </c>
      <c r="X2233" t="str">
        <f t="shared" si="1142"/>
        <v>0.0000432132434379335-0.000436455172565166i</v>
      </c>
      <c r="Y2233" t="str">
        <f t="shared" si="1143"/>
        <v>0.009+1.50293792547736i</v>
      </c>
      <c r="Z2233" t="str">
        <f t="shared" si="1144"/>
        <v>-0.0034836247924951-0.000366097534002599i</v>
      </c>
      <c r="AA2233" t="str">
        <f t="shared" si="1145"/>
        <v>0.0480682680430872-7.98639172444049i</v>
      </c>
      <c r="AB2233" t="str">
        <f t="shared" si="1146"/>
        <v>0.394253724572237-0.330776772307658i</v>
      </c>
      <c r="AC2233" t="str">
        <f t="shared" si="1147"/>
        <v>0.785229061125105-0.345535868956263i</v>
      </c>
      <c r="AD2233" t="str">
        <f t="shared" si="1148"/>
        <v>0.575932614314586-0.167812683564473i</v>
      </c>
      <c r="AE2233" t="str">
        <f t="shared" si="1149"/>
        <v>-0.00206776894366012+0.000373748915108094i</v>
      </c>
      <c r="AF2233" t="str">
        <f t="shared" si="1150"/>
        <v>-4.12659584886533-0.322341350171346i</v>
      </c>
      <c r="AG2233" t="str">
        <f t="shared" si="1151"/>
        <v>0.995248627846735-0.0166798375460642i</v>
      </c>
      <c r="AH2233" t="str">
        <f t="shared" si="1152"/>
        <v>0.00870693503800282-0.000734040727173634i</v>
      </c>
      <c r="AI2233">
        <f t="shared" si="1153"/>
        <v>-41.171936119066544</v>
      </c>
      <c r="AJ2233">
        <f t="shared" si="1154"/>
        <v>-4.8189424640856773</v>
      </c>
      <c r="AK2233"/>
      <c r="AL2233"/>
      <c r="AM2233"/>
      <c r="AN2233"/>
    </row>
    <row r="2234" spans="1:40" x14ac:dyDescent="0.35">
      <c r="A2234"/>
      <c r="B2234">
        <f t="shared" si="1155"/>
        <v>300000</v>
      </c>
      <c r="C2234" s="237" t="str">
        <f t="shared" si="1123"/>
        <v>-2.35031362286048E-07+0.00225942077143041i</v>
      </c>
      <c r="D2234" s="208" t="str">
        <f t="shared" si="1124"/>
        <v>-1.64874732162037+0.0173222259142998i</v>
      </c>
      <c r="E2234" t="str">
        <f t="shared" si="1125"/>
        <v>36500</v>
      </c>
      <c r="F2234" t="str">
        <f t="shared" si="1126"/>
        <v>0.21505376344086</v>
      </c>
      <c r="G2234" t="str">
        <f t="shared" si="1121"/>
        <v>0.21505376344086</v>
      </c>
      <c r="H2234" t="str">
        <f t="shared" si="1127"/>
        <v>2.47817570461582+0.338637321412749i</v>
      </c>
      <c r="I2234" t="str">
        <f t="shared" si="1128"/>
        <v>1178.09724509617i</v>
      </c>
      <c r="J2234" t="str">
        <f t="shared" si="1122"/>
        <v>-1877.67919774736+257.7299781152i</v>
      </c>
      <c r="K2234" t="str">
        <f t="shared" si="1129"/>
        <v>0.0845273368187888-0.615819793825776i</v>
      </c>
      <c r="L2234" t="str">
        <f t="shared" si="1130"/>
        <v>0.0265836837227578-0.164270036741137i</v>
      </c>
      <c r="M2234" t="str">
        <f t="shared" si="1131"/>
        <v>0.111111020541547-0.780089830566913i</v>
      </c>
      <c r="N2234" t="str">
        <f t="shared" si="1132"/>
        <v>-3.74198848860902i</v>
      </c>
      <c r="O2234" t="str">
        <f t="shared" si="1133"/>
        <v>-0.825112044992198+0.564969125889896i</v>
      </c>
      <c r="P2234" t="str">
        <f t="shared" si="1134"/>
        <v>1.8251120449922-0.564969125889896i</v>
      </c>
      <c r="Q2234" t="str">
        <f t="shared" si="1135"/>
        <v>-1.8251120449922+4.30695761449892i</v>
      </c>
      <c r="R2234" t="str">
        <f t="shared" si="1136"/>
        <v>-0.263441053513686-0.312123481446273i</v>
      </c>
      <c r="S2234" t="str">
        <f t="shared" si="1137"/>
        <v>0.417824658826623i</v>
      </c>
      <c r="T2234" t="str">
        <f t="shared" si="1138"/>
        <v>0.130412887147067-0.110072168305282i</v>
      </c>
      <c r="U2234" t="str">
        <f t="shared" si="1139"/>
        <v>0.00005-0.000473675425868736i</v>
      </c>
      <c r="V2234" t="str">
        <f t="shared" si="1140"/>
        <v>0.00002-0.00530516476972983i</v>
      </c>
      <c r="W2234" t="str">
        <f t="shared" si="1141"/>
        <v>0.0000422694763527009-0.000435188542999637i</v>
      </c>
      <c r="X2234" t="str">
        <f t="shared" si="1142"/>
        <v>0.0000432068854086899-0.000435002590633503i</v>
      </c>
      <c r="Y2234" t="str">
        <f t="shared" si="1143"/>
        <v>0.009+1.5079644737231i</v>
      </c>
      <c r="Z2234" t="str">
        <f t="shared" si="1144"/>
        <v>-0.0034604518509701-0.000364686871757538i</v>
      </c>
      <c r="AA2234" t="str">
        <f t="shared" si="1145"/>
        <v>0.0477481404813841-7.95975696227885i</v>
      </c>
      <c r="AB2234" t="str">
        <f t="shared" si="1146"/>
        <v>0.392303220428223-0.331115022835001i</v>
      </c>
      <c r="AC2234" t="str">
        <f t="shared" si="1147"/>
        <v>0.785289749122-0.342822280858541i</v>
      </c>
      <c r="AD2234" t="str">
        <f t="shared" si="1148"/>
        <v>0.574204882069961-0.170974847989272i</v>
      </c>
      <c r="AE2234" t="str">
        <f t="shared" si="1149"/>
        <v>-0.0020493606294575+0.000382245247003808i</v>
      </c>
      <c r="AF2234" t="str">
        <f t="shared" si="1150"/>
        <v>-4.12692302623619-0.321315095498449i</v>
      </c>
      <c r="AG2234" t="str">
        <f t="shared" si="1151"/>
        <v>0.995172726302956-0.0165748760407871i</v>
      </c>
      <c r="AH2234" t="str">
        <f t="shared" si="1152"/>
        <v>0.00863498069036857-0.000779646035406731i</v>
      </c>
      <c r="AI2234">
        <f t="shared" si="1153"/>
        <v>-41.239511775260802</v>
      </c>
      <c r="AJ2234">
        <f t="shared" si="1154"/>
        <v>-5.1592044678231135</v>
      </c>
      <c r="AK2234"/>
      <c r="AL2234"/>
      <c r="AM2234"/>
      <c r="AN2234"/>
    </row>
    <row r="2235" spans="1:40" x14ac:dyDescent="0.35">
      <c r="A2235"/>
      <c r="B2235">
        <f t="shared" si="1155"/>
        <v>301000</v>
      </c>
      <c r="C2235" s="237" t="str">
        <f t="shared" si="1123"/>
        <v>-2.33472286258016E-07+0.00225191439029161i</v>
      </c>
      <c r="D2235" s="208" t="str">
        <f t="shared" si="1124"/>
        <v>-1.64874730966745+0.0172646769922357i</v>
      </c>
      <c r="E2235" t="str">
        <f t="shared" si="1125"/>
        <v>36500</v>
      </c>
      <c r="F2235" t="str">
        <f t="shared" si="1126"/>
        <v>0.21505376344086</v>
      </c>
      <c r="G2235" t="str">
        <f t="shared" si="1121"/>
        <v>0.21505376344086</v>
      </c>
      <c r="H2235" t="str">
        <f t="shared" si="1127"/>
        <v>2.47849973027343+0.337559872101152i</v>
      </c>
      <c r="I2235" t="str">
        <f t="shared" si="1128"/>
        <v>1182.02423591316i</v>
      </c>
      <c r="J2235" t="str">
        <f t="shared" si="1122"/>
        <v>-1890.22459994565+258.58907804225i</v>
      </c>
      <c r="K2235" t="str">
        <f t="shared" si="1129"/>
        <v>0.0839763449746959-0.613847090087685i</v>
      </c>
      <c r="L2235" t="str">
        <f t="shared" si="1130"/>
        <v>0.0264118125858589-0.163752010469691i</v>
      </c>
      <c r="M2235" t="str">
        <f t="shared" si="1131"/>
        <v>0.110388157560555-0.777599100557376i</v>
      </c>
      <c r="N2235" t="str">
        <f t="shared" si="1132"/>
        <v>-3.75446178357105i</v>
      </c>
      <c r="O2235" t="str">
        <f t="shared" si="1133"/>
        <v>-0.818001015264703+0.57521677568193i</v>
      </c>
      <c r="P2235" t="str">
        <f t="shared" si="1134"/>
        <v>1.8180010152647-0.57521677568193i</v>
      </c>
      <c r="Q2235" t="str">
        <f t="shared" si="1135"/>
        <v>-1.8180010152647+4.32967855925298i</v>
      </c>
      <c r="R2235" t="str">
        <f t="shared" si="1136"/>
        <v>-0.26282559846028-0.309534251119461i</v>
      </c>
      <c r="S2235" t="str">
        <f t="shared" si="1137"/>
        <v>0.419217407689378i</v>
      </c>
      <c r="T2235" t="str">
        <f t="shared" si="1138"/>
        <v>0.129762146345373-0.110181066060928i</v>
      </c>
      <c r="U2235" t="str">
        <f t="shared" si="1139"/>
        <v>0.00005-0.000472101753357545i</v>
      </c>
      <c r="V2235" t="str">
        <f t="shared" si="1140"/>
        <v>0.00002-0.00528753963760448i</v>
      </c>
      <c r="W2235" t="str">
        <f t="shared" si="1141"/>
        <v>0.0000422694489376772-0.000433744989611056i</v>
      </c>
      <c r="X2235" t="str">
        <f t="shared" si="1142"/>
        <v>0.0000432005902799202-0.000433559667771953i</v>
      </c>
      <c r="Y2235" t="str">
        <f t="shared" si="1143"/>
        <v>0.009+1.51299102196884i</v>
      </c>
      <c r="Z2235" t="str">
        <f t="shared" si="1144"/>
        <v>-0.00343750955676202-0.000363287468745746i</v>
      </c>
      <c r="AA2235" t="str">
        <f t="shared" si="1145"/>
        <v>0.0474312009824193-7.9332993087616i</v>
      </c>
      <c r="AB2235" t="str">
        <f t="shared" si="1146"/>
        <v>0.390345686033016-0.33144260503314i</v>
      </c>
      <c r="AC2235" t="str">
        <f t="shared" si="1147"/>
        <v>0.785360069532732-0.340119792872404i</v>
      </c>
      <c r="AD2235" t="str">
        <f t="shared" si="1148"/>
        <v>0.572434380411381-0.174119295644784i</v>
      </c>
      <c r="AE2235" t="str">
        <f t="shared" si="1149"/>
        <v>-0.00203100401145785+0.000390578505712926i</v>
      </c>
      <c r="AF2235" t="str">
        <f t="shared" si="1150"/>
        <v>-4.12724703994088-0.320295195108916i</v>
      </c>
      <c r="AG2235" t="str">
        <f t="shared" si="1151"/>
        <v>0.995097834959764-0.016469378101483i</v>
      </c>
      <c r="AH2235" t="str">
        <f t="shared" si="1152"/>
        <v>0.00856311260341749-0.000824505880161262i</v>
      </c>
      <c r="AI2235">
        <f t="shared" si="1153"/>
        <v>-41.307289173356608</v>
      </c>
      <c r="AJ2235">
        <f t="shared" si="1154"/>
        <v>-5.4998138291977625</v>
      </c>
      <c r="AK2235"/>
      <c r="AL2235"/>
      <c r="AM2235"/>
      <c r="AN2235"/>
    </row>
    <row r="2236" spans="1:40" x14ac:dyDescent="0.35">
      <c r="A2236"/>
      <c r="B2236">
        <f t="shared" si="1155"/>
        <v>302000</v>
      </c>
      <c r="C2236" s="237" t="str">
        <f t="shared" si="1123"/>
        <v>-2.31928672084184E-07+0.00224445772028459i</v>
      </c>
      <c r="D2236" s="208" t="str">
        <f t="shared" si="1124"/>
        <v>-1.64874729783308+0.0172075091888485i</v>
      </c>
      <c r="E2236" t="str">
        <f t="shared" si="1125"/>
        <v>36500</v>
      </c>
      <c r="F2236" t="str">
        <f t="shared" si="1126"/>
        <v>0.21505376344086</v>
      </c>
      <c r="G2236" t="str">
        <f t="shared" si="1121"/>
        <v>0.21505376344086</v>
      </c>
      <c r="H2236" t="str">
        <f t="shared" si="1127"/>
        <v>2.47882063250773+0.3364891009783i</v>
      </c>
      <c r="I2236" t="str">
        <f t="shared" si="1128"/>
        <v>1185.95122673015i</v>
      </c>
      <c r="J2236" t="str">
        <f t="shared" si="1122"/>
        <v>-1902.81175057056+259.4481779693i</v>
      </c>
      <c r="K2236" t="str">
        <f t="shared" si="1129"/>
        <v>0.0834306918193113-0.611886743605506i</v>
      </c>
      <c r="L2236" t="str">
        <f t="shared" si="1130"/>
        <v>0.0262415886016687-0.16323715004373i</v>
      </c>
      <c r="M2236" t="str">
        <f t="shared" si="1131"/>
        <v>0.10967228042098-0.775123893649236i</v>
      </c>
      <c r="N2236" t="str">
        <f t="shared" si="1132"/>
        <v>-3.76693507853308i</v>
      </c>
      <c r="O2236" t="str">
        <f t="shared" si="1133"/>
        <v>-0.810762720063954+0.585374932632496i</v>
      </c>
      <c r="P2236" t="str">
        <f t="shared" si="1134"/>
        <v>1.81076272006395-0.585374932632496i</v>
      </c>
      <c r="Q2236" t="str">
        <f t="shared" si="1135"/>
        <v>-1.81076272006395+4.35231001116558i</v>
      </c>
      <c r="R2236" t="str">
        <f t="shared" si="1136"/>
        <v>-0.262205712089272-0.306956624918153i</v>
      </c>
      <c r="S2236" t="str">
        <f t="shared" si="1137"/>
        <v>0.420610156552134i</v>
      </c>
      <c r="T2236" t="str">
        <f t="shared" si="1138"/>
        <v>0.129109074061539-0.110286385610732i</v>
      </c>
      <c r="U2236" t="str">
        <f t="shared" si="1139"/>
        <v>0.00005-0.000470538502518613i</v>
      </c>
      <c r="V2236" t="str">
        <f t="shared" si="1140"/>
        <v>0.00002-0.00527003122820847i</v>
      </c>
      <c r="W2236" t="str">
        <f t="shared" si="1141"/>
        <v>0.000042269421431476-0.000432311003655977i</v>
      </c>
      <c r="X2236" t="str">
        <f t="shared" si="1142"/>
        <v>0.0000431943572186881-0.000432126308031242i</v>
      </c>
      <c r="Y2236" t="str">
        <f t="shared" si="1143"/>
        <v>0.009+1.51801757021459i</v>
      </c>
      <c r="Z2236" t="str">
        <f t="shared" si="1144"/>
        <v>-0.00341479485882383-0.000361899188232098i</v>
      </c>
      <c r="AA2236" t="str">
        <f t="shared" si="1145"/>
        <v>0.0471174073453346-7.90701700277154i</v>
      </c>
      <c r="AB2236" t="str">
        <f t="shared" si="1146"/>
        <v>0.388381138159526-0.331759423404898i</v>
      </c>
      <c r="AC2236" t="str">
        <f t="shared" si="1147"/>
        <v>0.785439989070021-0.337428312546098i</v>
      </c>
      <c r="AD2236" t="str">
        <f t="shared" si="1148"/>
        <v>0.570621271655745-0.177245432553066i</v>
      </c>
      <c r="AE2236" t="str">
        <f t="shared" si="1149"/>
        <v>-0.00201269956294436+0.000398749416832034i</v>
      </c>
      <c r="AF2236" t="str">
        <f t="shared" si="1150"/>
        <v>-4.12756793034081-0.319281591789451i</v>
      </c>
      <c r="AG2236" t="str">
        <f t="shared" si="1151"/>
        <v>0.99502396083665-0.0163633536613823i</v>
      </c>
      <c r="AH2236" t="str">
        <f t="shared" si="1152"/>
        <v>0.00849133431507932-0.000868622980421288i</v>
      </c>
      <c r="AI2236">
        <f t="shared" si="1153"/>
        <v>-41.375271398135482</v>
      </c>
      <c r="AJ2236">
        <f t="shared" si="1154"/>
        <v>-5.8407681645280967</v>
      </c>
      <c r="AK2236"/>
      <c r="AL2236"/>
      <c r="AM2236"/>
      <c r="AN2236"/>
    </row>
    <row r="2237" spans="1:40" x14ac:dyDescent="0.35">
      <c r="A2237"/>
      <c r="B2237">
        <f t="shared" si="1155"/>
        <v>303000</v>
      </c>
      <c r="C2237" s="237" t="str">
        <f t="shared" si="1123"/>
        <v>-2.30400315984864E-07+0.00223705026921995i</v>
      </c>
      <c r="D2237" s="208" t="str">
        <f t="shared" si="1124"/>
        <v>-1.64874728611568+0.0171507187306863i</v>
      </c>
      <c r="E2237" t="str">
        <f t="shared" si="1125"/>
        <v>36500</v>
      </c>
      <c r="F2237" t="str">
        <f t="shared" si="1126"/>
        <v>0.21505376344086</v>
      </c>
      <c r="G2237" t="str">
        <f t="shared" si="1121"/>
        <v>0.21505376344086</v>
      </c>
      <c r="H2237" t="str">
        <f t="shared" si="1127"/>
        <v>2.47913845104482+0.335424947719812i</v>
      </c>
      <c r="I2237" t="str">
        <f t="shared" si="1128"/>
        <v>1189.87821754713i</v>
      </c>
      <c r="J2237" t="str">
        <f t="shared" si="1122"/>
        <v>-1915.44064962208+260.307277896352i</v>
      </c>
      <c r="K2237" t="str">
        <f t="shared" si="1129"/>
        <v>0.0828903090091556-0.60993864105133i</v>
      </c>
      <c r="L2237" t="str">
        <f t="shared" si="1130"/>
        <v>0.0260729909733418-0.162725427450461i</v>
      </c>
      <c r="M2237" t="str">
        <f t="shared" si="1131"/>
        <v>0.108963299982497-0.772664068501791i</v>
      </c>
      <c r="N2237" t="str">
        <f t="shared" si="1132"/>
        <v>-3.77940837349511i</v>
      </c>
      <c r="O2237" t="str">
        <f t="shared" si="1133"/>
        <v>-0.803398285531664+0.595442016324665i</v>
      </c>
      <c r="P2237" t="str">
        <f t="shared" si="1134"/>
        <v>1.80339828553166-0.595442016324665i</v>
      </c>
      <c r="Q2237" t="str">
        <f t="shared" si="1135"/>
        <v>-1.80339828553166+4.37485038981978i</v>
      </c>
      <c r="R2237" t="str">
        <f t="shared" si="1136"/>
        <v>-0.261581362394305-0.304390501709841i</v>
      </c>
      <c r="S2237" t="str">
        <f t="shared" si="1137"/>
        <v>0.422002905414889i</v>
      </c>
      <c r="T2237" t="str">
        <f t="shared" si="1138"/>
        <v>0.128453676102249-0.110388094932782i</v>
      </c>
      <c r="U2237" t="str">
        <f t="shared" si="1139"/>
        <v>0.00005-0.000468985570167066i</v>
      </c>
      <c r="V2237" t="str">
        <f t="shared" si="1140"/>
        <v>0.00002-0.00525263838587115i</v>
      </c>
      <c r="W2237" t="str">
        <f t="shared" si="1141"/>
        <v>0.0000422693938340979-0.000430886490407291i</v>
      </c>
      <c r="X2237" t="str">
        <f t="shared" si="1142"/>
        <v>0.0000431881854057793-0.000430702416728718i</v>
      </c>
      <c r="Y2237" t="str">
        <f t="shared" si="1143"/>
        <v>0.009+1.52304411846033i</v>
      </c>
      <c r="Z2237" t="str">
        <f t="shared" si="1144"/>
        <v>-0.00339230475639588-0.000360521895695662i</v>
      </c>
      <c r="AA2237" t="str">
        <f t="shared" si="1145"/>
        <v>0.0468067180653899-7.88090830646969i</v>
      </c>
      <c r="AB2237" t="str">
        <f t="shared" si="1146"/>
        <v>0.386409594275204-0.332065381623144i</v>
      </c>
      <c r="AC2237" t="str">
        <f t="shared" si="1147"/>
        <v>0.785529475763586-0.334747749012411i</v>
      </c>
      <c r="AD2237" t="str">
        <f t="shared" si="1148"/>
        <v>0.568765726700598-0.18035266564249i</v>
      </c>
      <c r="AE2237" t="str">
        <f t="shared" si="1149"/>
        <v>-0.00199444776487259+0.000406758707490874i</v>
      </c>
      <c r="AF2237" t="str">
        <f t="shared" si="1150"/>
        <v>-4.1278857371605-0.318274228989126i</v>
      </c>
      <c r="AG2237" t="str">
        <f t="shared" si="1151"/>
        <v>0.994951110835258-0.0162568127680344i</v>
      </c>
      <c r="AH2237" t="str">
        <f t="shared" si="1152"/>
        <v>0.00841964938702035-0.000912000066088141i</v>
      </c>
      <c r="AI2237">
        <f t="shared" si="1153"/>
        <v>-41.443461556673704</v>
      </c>
      <c r="AJ2237">
        <f t="shared" si="1154"/>
        <v>-6.1820650742034733</v>
      </c>
      <c r="AK2237"/>
      <c r="AL2237"/>
      <c r="AM2237"/>
      <c r="AN2237"/>
    </row>
    <row r="2238" spans="1:40" x14ac:dyDescent="0.35">
      <c r="A2238"/>
      <c r="B2238">
        <f t="shared" si="1155"/>
        <v>304000</v>
      </c>
      <c r="C2238" s="237" t="str">
        <f t="shared" si="1123"/>
        <v>-2.28887017526489E-07+0.00222969155138443i</v>
      </c>
      <c r="D2238" s="208" t="str">
        <f t="shared" si="1124"/>
        <v>-1.64874727451373+0.0170943018939473i</v>
      </c>
      <c r="E2238" t="str">
        <f t="shared" si="1125"/>
        <v>36500</v>
      </c>
      <c r="F2238" t="str">
        <f t="shared" si="1126"/>
        <v>0.21505376344086</v>
      </c>
      <c r="G2238" t="str">
        <f t="shared" si="1121"/>
        <v>0.21505376344086</v>
      </c>
      <c r="H2238" t="str">
        <f t="shared" si="1127"/>
        <v>2.4794532249859+0.334367352704179i</v>
      </c>
      <c r="I2238" t="str">
        <f t="shared" si="1128"/>
        <v>1193.80520836412i</v>
      </c>
      <c r="J2238" t="str">
        <f t="shared" si="1122"/>
        <v>-1928.11129710022+261.166377823402i</v>
      </c>
      <c r="K2238" t="str">
        <f t="shared" si="1129"/>
        <v>0.0823551292843471-0.608002670445852i</v>
      </c>
      <c r="L2238" t="str">
        <f t="shared" si="1130"/>
        <v>0.0259059992282701-0.162216814993903i</v>
      </c>
      <c r="M2238" t="str">
        <f t="shared" si="1131"/>
        <v>0.108261128512617-0.770219485439755i</v>
      </c>
      <c r="N2238" t="str">
        <f t="shared" si="1132"/>
        <v>-3.79188166845714i</v>
      </c>
      <c r="O2238" t="str">
        <f t="shared" si="1133"/>
        <v>-0.795908857434439+0.605416460510784i</v>
      </c>
      <c r="P2238" t="str">
        <f t="shared" si="1134"/>
        <v>1.79590885743444-0.605416460510784i</v>
      </c>
      <c r="Q2238" t="str">
        <f t="shared" si="1135"/>
        <v>-1.79590885743444+4.39729812896792i</v>
      </c>
      <c r="R2238" t="str">
        <f t="shared" si="1136"/>
        <v>-0.260952517134288-0.301835782249924i</v>
      </c>
      <c r="S2238" t="str">
        <f t="shared" si="1137"/>
        <v>0.423395654277645i</v>
      </c>
      <c r="T2238" t="str">
        <f t="shared" si="1138"/>
        <v>0.127795958510111-0.11048616172747i</v>
      </c>
      <c r="U2238" t="str">
        <f t="shared" si="1139"/>
        <v>0.0000499999999999998-0.000467442854475726i</v>
      </c>
      <c r="V2238" t="str">
        <f t="shared" si="1140"/>
        <v>0.00002-0.00523535997012815i</v>
      </c>
      <c r="W2238" t="str">
        <f t="shared" si="1141"/>
        <v>0.0000422693661455433-0.000429471356384299i</v>
      </c>
      <c r="X2238" t="str">
        <f t="shared" si="1142"/>
        <v>0.0000431820740354315-0.000429287900427535i</v>
      </c>
      <c r="Y2238" t="str">
        <f t="shared" si="1143"/>
        <v>0.009+1.52807066670608i</v>
      </c>
      <c r="Z2238" t="str">
        <f t="shared" si="1144"/>
        <v>-0.00337003629801436-0.00035915545878522i</v>
      </c>
      <c r="AA2238" t="str">
        <f t="shared" si="1145"/>
        <v>0.0464990923202209-7.85497150491135i</v>
      </c>
      <c r="AB2238" t="str">
        <f t="shared" si="1146"/>
        <v>0.3844310725572-0.332360382525392i</v>
      </c>
      <c r="AC2238" t="str">
        <f t="shared" si="1147"/>
        <v>0.785628498941091-0.332078012977144i</v>
      </c>
      <c r="AD2238" t="str">
        <f t="shared" si="1148"/>
        <v>0.566867925037182-0.183440402878479i</v>
      </c>
      <c r="AE2238" t="str">
        <f t="shared" si="1149"/>
        <v>-0.00197624910561095+0.000414607106535496i</v>
      </c>
      <c r="AF2238" t="str">
        <f t="shared" si="1150"/>
        <v>-4.12820049949963-0.317273050810232i</v>
      </c>
      <c r="AG2238" t="str">
        <f t="shared" si="1151"/>
        <v>0.994879291737602-0.0161497655818073i</v>
      </c>
      <c r="AH2238" t="str">
        <f t="shared" si="1152"/>
        <v>0.00834806140376277-0.000954639878980357i</v>
      </c>
      <c r="AI2238">
        <f t="shared" si="1153"/>
        <v>-41.511862778994661</v>
      </c>
      <c r="AJ2238">
        <f t="shared" si="1154"/>
        <v>-6.5237021426821595</v>
      </c>
      <c r="AK2238"/>
      <c r="AL2238"/>
      <c r="AM2238"/>
      <c r="AN2238"/>
    </row>
    <row r="2239" spans="1:40" x14ac:dyDescent="0.35">
      <c r="A2239"/>
      <c r="B2239">
        <f t="shared" si="1155"/>
        <v>305000</v>
      </c>
      <c r="C2239" s="237" t="str">
        <f t="shared" si="1123"/>
        <v>-2.27388579555897E-07+0.00222238108743485i</v>
      </c>
      <c r="D2239" s="208" t="str">
        <f t="shared" si="1124"/>
        <v>-1.64874726302571+0.0170382550036672i</v>
      </c>
      <c r="E2239" t="str">
        <f t="shared" si="1125"/>
        <v>36500</v>
      </c>
      <c r="F2239" t="str">
        <f t="shared" si="1126"/>
        <v>0.21505376344086</v>
      </c>
      <c r="G2239" t="str">
        <f t="shared" si="1121"/>
        <v>0.21505376344086</v>
      </c>
      <c r="H2239" t="str">
        <f t="shared" si="1127"/>
        <v>2.47976499281892+0.333316257002909i</v>
      </c>
      <c r="I2239" t="str">
        <f t="shared" si="1128"/>
        <v>1197.73219918111i</v>
      </c>
      <c r="J2239" t="str">
        <f t="shared" si="1122"/>
        <v>-1940.82369300498+262.025477750453i</v>
      </c>
      <c r="K2239" t="str">
        <f t="shared" si="1129"/>
        <v>0.0818250864481789-0.606078721138909i</v>
      </c>
      <c r="L2239" t="str">
        <f t="shared" si="1130"/>
        <v>0.0257405932120918-0.161711285290644i</v>
      </c>
      <c r="M2239" t="str">
        <f t="shared" si="1131"/>
        <v>0.107565679660271-0.767790006429553i</v>
      </c>
      <c r="N2239" t="str">
        <f t="shared" si="1132"/>
        <v>-3.80435496341917i</v>
      </c>
      <c r="O2239" t="str">
        <f t="shared" si="1133"/>
        <v>-0.788295600985516+0.615296713356154i</v>
      </c>
      <c r="P2239" t="str">
        <f t="shared" si="1134"/>
        <v>1.78829560098552-0.615296713356154i</v>
      </c>
      <c r="Q2239" t="str">
        <f t="shared" si="1135"/>
        <v>-1.78829560098552+4.41965167677532i</v>
      </c>
      <c r="R2239" t="str">
        <f t="shared" si="1136"/>
        <v>-0.260319143833074-0.29929236916282i</v>
      </c>
      <c r="S2239" t="str">
        <f t="shared" si="1137"/>
        <v>0.4247884031404i</v>
      </c>
      <c r="T2239" t="str">
        <f t="shared" si="1138"/>
        <v>0.127135927568781-0.110580553415728i</v>
      </c>
      <c r="U2239" t="str">
        <f t="shared" si="1139"/>
        <v>0.0000499999999999998-0.000465910254952854i</v>
      </c>
      <c r="V2239" t="str">
        <f t="shared" si="1140"/>
        <v>0.00002-0.00521819485547199i</v>
      </c>
      <c r="W2239" t="str">
        <f t="shared" si="1141"/>
        <v>0.0000422693383658133-0.000428065509332282i</v>
      </c>
      <c r="X2239" t="str">
        <f t="shared" si="1142"/>
        <v>0.0000431760223150704-0.000427882666916222i</v>
      </c>
      <c r="Y2239" t="str">
        <f t="shared" si="1143"/>
        <v>0.009+1.53309721495182i</v>
      </c>
      <c r="Z2239" t="str">
        <f t="shared" si="1144"/>
        <v>-0.00334798658054278-0.000357799747275888i</v>
      </c>
      <c r="AA2239" t="str">
        <f t="shared" si="1145"/>
        <v>0.0461944899564236-7.82920490567076i</v>
      </c>
      <c r="AB2239" t="str">
        <f t="shared" si="1146"/>
        <v>0.382445591907776-0.332644328108496i</v>
      </c>
      <c r="AC2239" t="str">
        <f t="shared" si="1147"/>
        <v>0.785737029209458-0.32941901670795i</v>
      </c>
      <c r="AD2239" t="str">
        <f t="shared" si="1148"/>
        <v>0.564928054761383-0.186508053395051i</v>
      </c>
      <c r="AE2239" t="str">
        <f t="shared" si="1149"/>
        <v>-0.00195810408068291+0.000422295344707105i</v>
      </c>
      <c r="AF2239" t="str">
        <f t="shared" si="1150"/>
        <v>-4.12851225584463-0.316278001999242i</v>
      </c>
      <c r="AG2239" t="str">
        <f t="shared" si="1151"/>
        <v>0.994808510204286-0.0160422223743593i</v>
      </c>
      <c r="AH2239" t="str">
        <f t="shared" si="1152"/>
        <v>0.00827657397179877-0.000996545173811842i</v>
      </c>
      <c r="AI2239">
        <f t="shared" si="1153"/>
        <v>-41.580478218735252</v>
      </c>
      <c r="AJ2239">
        <f t="shared" si="1154"/>
        <v>-6.8656769385033938</v>
      </c>
      <c r="AK2239"/>
      <c r="AL2239"/>
      <c r="AM2239"/>
      <c r="AN2239"/>
    </row>
    <row r="2240" spans="1:40" x14ac:dyDescent="0.35">
      <c r="A2240"/>
      <c r="B2240">
        <f t="shared" si="1155"/>
        <v>306000</v>
      </c>
      <c r="C2240" s="237" t="str">
        <f t="shared" si="1123"/>
        <v>-2.25904808136106E-07+0.0022151184042939i</v>
      </c>
      <c r="D2240" s="208" t="str">
        <f t="shared" si="1124"/>
        <v>-1.64874725165012+0.0169825744329199i</v>
      </c>
      <c r="E2240" t="str">
        <f t="shared" si="1125"/>
        <v>36500</v>
      </c>
      <c r="F2240" t="str">
        <f t="shared" si="1126"/>
        <v>0.21505376344086</v>
      </c>
      <c r="G2240" t="str">
        <f t="shared" si="1121"/>
        <v>0.21505376344086</v>
      </c>
      <c r="H2240" t="str">
        <f t="shared" si="1127"/>
        <v>2.48007379242997+0.332271602370878i</v>
      </c>
      <c r="I2240" t="str">
        <f t="shared" si="1128"/>
        <v>1201.6591899981i</v>
      </c>
      <c r="J2240" t="str">
        <f t="shared" si="1122"/>
        <v>-1953.57783733635+262.884577677503i</v>
      </c>
      <c r="K2240" t="str">
        <f t="shared" si="1129"/>
        <v>0.0813001153471383-0.604166683790406i</v>
      </c>
      <c r="L2240" t="str">
        <f t="shared" si="1130"/>
        <v>0.0255767530828293-0.16120881126566i</v>
      </c>
      <c r="M2240" t="str">
        <f t="shared" si="1131"/>
        <v>0.106876868429968-0.765375495056066i</v>
      </c>
      <c r="N2240" t="str">
        <f t="shared" si="1132"/>
        <v>-3.8168282583812i</v>
      </c>
      <c r="O2240" t="str">
        <f t="shared" si="1133"/>
        <v>-0.780559700663479+0.625081237680464i</v>
      </c>
      <c r="P2240" t="str">
        <f t="shared" si="1134"/>
        <v>1.78055970066348-0.625081237680464i</v>
      </c>
      <c r="Q2240" t="str">
        <f t="shared" si="1135"/>
        <v>-1.78055970066348+4.44190949606166i</v>
      </c>
      <c r="R2240" t="str">
        <f t="shared" si="1136"/>
        <v>-0.259681209779183-0.296760166923678i</v>
      </c>
      <c r="S2240" t="str">
        <f t="shared" si="1137"/>
        <v>0.426181152003156i</v>
      </c>
      <c r="T2240" t="str">
        <f t="shared" si="1138"/>
        <v>0.126473589808182-0.110671237137265i</v>
      </c>
      <c r="U2240" t="str">
        <f t="shared" si="1139"/>
        <v>0.0000499999999999998-0.000464387672420329i</v>
      </c>
      <c r="V2240" t="str">
        <f t="shared" si="1140"/>
        <v>0.00002-0.0052011419311077i</v>
      </c>
      <c r="W2240" t="str">
        <f t="shared" si="1141"/>
        <v>0.000042269310494908-0.000426668858202457i</v>
      </c>
      <c r="X2240" t="str">
        <f t="shared" si="1142"/>
        <v>0.0000431700294650496-0.000426486625188645i</v>
      </c>
      <c r="Y2240" t="str">
        <f t="shared" si="1143"/>
        <v>0.009+1.53812376319756i</v>
      </c>
      <c r="Z2240" t="str">
        <f t="shared" si="1144"/>
        <v>-0.00332615274822514-0.000356454633026705i</v>
      </c>
      <c r="AA2240" t="str">
        <f t="shared" si="1145"/>
        <v>0.0458928714764348-7.80360683847212i</v>
      </c>
      <c r="AB2240" t="str">
        <f t="shared" si="1146"/>
        <v>0.380453171970004-0.332917119523345i</v>
      </c>
      <c r="AC2240" t="str">
        <f t="shared" si="1147"/>
        <v>0.785855038436582-0.326770674023573i</v>
      </c>
      <c r="AD2240" t="str">
        <f t="shared" si="1148"/>
        <v>0.562946312582488-0.189555027627022i</v>
      </c>
      <c r="AE2240" t="str">
        <f t="shared" si="1149"/>
        <v>-0.0019400131925106+0.000429824154816183i</v>
      </c>
      <c r="AF2240" t="str">
        <f t="shared" si="1150"/>
        <v>-4.12882104408009-0.315289027937958i</v>
      </c>
      <c r="AG2240" t="str">
        <f t="shared" si="1151"/>
        <v>0.99473877277275-0.0159341935270767i</v>
      </c>
      <c r="AH2240" t="str">
        <f t="shared" si="1152"/>
        <v>0.00820519071869856-0.00103771871914659i</v>
      </c>
      <c r="AI2240">
        <f t="shared" si="1153"/>
        <v>-41.649311053828335</v>
      </c>
      <c r="AJ2240">
        <f t="shared" si="1154"/>
        <v>-7.2079870143028932</v>
      </c>
      <c r="AK2240"/>
      <c r="AL2240"/>
      <c r="AM2240"/>
      <c r="AN2240"/>
    </row>
    <row r="2241" spans="1:40" x14ac:dyDescent="0.35">
      <c r="A2241"/>
      <c r="B2241">
        <f t="shared" si="1155"/>
        <v>307000</v>
      </c>
      <c r="C2241" s="237" t="str">
        <f t="shared" si="1123"/>
        <v>-2.24435512483561E-07+0.00220790303504816i</v>
      </c>
      <c r="D2241" s="208" t="str">
        <f t="shared" si="1124"/>
        <v>-1.64874724038552+0.0169272566020359i</v>
      </c>
      <c r="E2241" t="str">
        <f t="shared" si="1125"/>
        <v>36500</v>
      </c>
      <c r="F2241" t="str">
        <f t="shared" si="1126"/>
        <v>0.21505376344086</v>
      </c>
      <c r="G2241" t="str">
        <f t="shared" si="1121"/>
        <v>0.21505376344086</v>
      </c>
      <c r="H2241" t="str">
        <f t="shared" si="1127"/>
        <v>2.48037966111453+0.331233331236793i</v>
      </c>
      <c r="I2241" t="str">
        <f t="shared" si="1128"/>
        <v>1205.58618081508i</v>
      </c>
      <c r="J2241" t="str">
        <f t="shared" si="1122"/>
        <v>-1966.37373009434+263.743677604554i</v>
      </c>
      <c r="K2241" t="str">
        <f t="shared" si="1129"/>
        <v>0.080780151851359-0.602266450351496i</v>
      </c>
      <c r="L2241" t="str">
        <f t="shared" si="1130"/>
        <v>0.0254144593051504-0.160709366148207i</v>
      </c>
      <c r="M2241" t="str">
        <f t="shared" si="1131"/>
        <v>0.106194611156509-0.762975816499703i</v>
      </c>
      <c r="N2241" t="str">
        <f t="shared" si="1132"/>
        <v>-3.82930155334323i</v>
      </c>
      <c r="O2241" t="str">
        <f t="shared" si="1133"/>
        <v>-0.772702360027978+0.634768511196951i</v>
      </c>
      <c r="P2241" t="str">
        <f t="shared" si="1134"/>
        <v>1.77270236002798-0.634768511196951i</v>
      </c>
      <c r="Q2241" t="str">
        <f t="shared" si="1135"/>
        <v>-1.77270236002798+4.46407006454018i</v>
      </c>
      <c r="R2241" t="str">
        <f t="shared" si="1136"/>
        <v>-0.259038682025585-0.294239081840662i</v>
      </c>
      <c r="S2241" t="str">
        <f t="shared" si="1137"/>
        <v>0.427573900865911i</v>
      </c>
      <c r="T2241" t="str">
        <f t="shared" si="1138"/>
        <v>0.125808952009816-0.110758179748844i</v>
      </c>
      <c r="U2241" t="str">
        <f t="shared" si="1139"/>
        <v>0.0000499999999999998-0.00046287500899225i</v>
      </c>
      <c r="V2241" t="str">
        <f t="shared" si="1140"/>
        <v>0.00002-0.00518420010071321i</v>
      </c>
      <c r="W2241" t="str">
        <f t="shared" si="1141"/>
        <v>0.0000422692825328278-0.00042528131313235i</v>
      </c>
      <c r="X2241" t="str">
        <f t="shared" si="1142"/>
        <v>0.0000431640947184003-0.0004250996854244i</v>
      </c>
      <c r="Y2241" t="str">
        <f t="shared" si="1143"/>
        <v>0.009+1.54315031144331i</v>
      </c>
      <c r="Z2241" t="str">
        <f t="shared" si="1144"/>
        <v>-0.00330453199176116-0.000355119989939287i</v>
      </c>
      <c r="AA2241" t="str">
        <f t="shared" si="1145"/>
        <v>0.045594198025719-7.77817565482858i</v>
      </c>
      <c r="AB2241" t="str">
        <f t="shared" si="1146"/>
        <v>0.378453833143748-0.33317865706968i</v>
      </c>
      <c r="AC2241" t="str">
        <f t="shared" si="1147"/>
        <v>0.785982499733377-0.324132900283456i</v>
      </c>
      <c r="AD2241" t="str">
        <f t="shared" si="1148"/>
        <v>0.560922903829809-0.192580737442949i</v>
      </c>
      <c r="AE2241" t="str">
        <f t="shared" si="1149"/>
        <v>-0.00192197695016042+0.000437194271912425i</v>
      </c>
      <c r="AF2241" t="str">
        <f t="shared" si="1150"/>
        <v>-4.12912690150005-0.314306074634757i</v>
      </c>
      <c r="AG2241" t="str">
        <f t="shared" si="1151"/>
        <v>0.99467008585552-0.0158256895294829i</v>
      </c>
      <c r="AH2241" t="str">
        <f t="shared" si="1152"/>
        <v>0.00813391529221548-0.00107816329833204i</v>
      </c>
      <c r="AI2241">
        <f t="shared" si="1153"/>
        <v>-41.71836448719813</v>
      </c>
      <c r="AJ2241">
        <f t="shared" si="1154"/>
        <v>-7.550629906843298</v>
      </c>
      <c r="AK2241"/>
      <c r="AL2241"/>
      <c r="AM2241"/>
      <c r="AN2241"/>
    </row>
    <row r="2242" spans="1:40" x14ac:dyDescent="0.35">
      <c r="A2242"/>
      <c r="B2242">
        <f t="shared" si="1155"/>
        <v>308000</v>
      </c>
      <c r="C2242" s="237" t="str">
        <f t="shared" si="1123"/>
        <v>-2.22980504906816E-07+0.00220073451884802i</v>
      </c>
      <c r="D2242" s="208" t="str">
        <f t="shared" si="1124"/>
        <v>-1.64874722923047+0.0168722979778348i</v>
      </c>
      <c r="E2242" t="str">
        <f t="shared" si="1125"/>
        <v>36500</v>
      </c>
      <c r="F2242" t="str">
        <f t="shared" si="1126"/>
        <v>0.21505376344086</v>
      </c>
      <c r="G2242" t="str">
        <f t="shared" si="1121"/>
        <v>0.21505376344086</v>
      </c>
      <c r="H2242" t="str">
        <f t="shared" si="1127"/>
        <v>2.48068263558834+0.33020138669383i</v>
      </c>
      <c r="I2242" t="str">
        <f t="shared" si="1128"/>
        <v>1209.51317163207i</v>
      </c>
      <c r="J2242" t="str">
        <f t="shared" si="1122"/>
        <v>-1979.21137127895+264.602777531605i</v>
      </c>
      <c r="K2242" t="str">
        <f t="shared" si="1129"/>
        <v>0.0802651328355012-0.600377914046138i</v>
      </c>
      <c r="L2242" t="str">
        <f t="shared" si="1130"/>
        <v>0.0252536926447511-0.160212923467762i</v>
      </c>
      <c r="M2242" t="str">
        <f t="shared" si="1131"/>
        <v>0.105518825480252-0.7605908375139i</v>
      </c>
      <c r="N2242" t="str">
        <f t="shared" si="1132"/>
        <v>-3.84177484830526i</v>
      </c>
      <c r="O2242" t="str">
        <f t="shared" si="1133"/>
        <v>-0.764724801532478+0.644357026749234i</v>
      </c>
      <c r="P2242" t="str">
        <f t="shared" si="1134"/>
        <v>1.76472480153248-0.644357026749234i</v>
      </c>
      <c r="Q2242" t="str">
        <f t="shared" si="1135"/>
        <v>-1.76472480153248+4.48613187505449i</v>
      </c>
      <c r="R2242" t="str">
        <f t="shared" si="1136"/>
        <v>-0.258391527389529-0.291729022037816i</v>
      </c>
      <c r="S2242" t="str">
        <f t="shared" si="1137"/>
        <v>0.428966649728667i</v>
      </c>
      <c r="T2242" t="str">
        <f t="shared" si="1138"/>
        <v>0.125142021212182-0.110841347822559i</v>
      </c>
      <c r="U2242" t="str">
        <f t="shared" si="1139"/>
        <v>0.0000500000000000002-0.000461372168053964i</v>
      </c>
      <c r="V2242" t="str">
        <f t="shared" si="1140"/>
        <v>0.00002-0.0051673682822044i</v>
      </c>
      <c r="W2242" t="str">
        <f t="shared" si="1141"/>
        <v>0.000042269254479574-0.00042390278542653i</v>
      </c>
      <c r="X2242" t="str">
        <f t="shared" si="1142"/>
        <v>0.000043158217320585-0.000423721758969556i</v>
      </c>
      <c r="Y2242" t="str">
        <f t="shared" si="1143"/>
        <v>0.009+1.54817685968905i</v>
      </c>
      <c r="Z2242" t="str">
        <f t="shared" si="1144"/>
        <v>-0.00328312154740243-0.000353795693917445i</v>
      </c>
      <c r="AA2242" t="str">
        <f t="shared" si="1145"/>
        <v>0.0452984313802473-7.75290972768819i</v>
      </c>
      <c r="AB2242" t="str">
        <f t="shared" si="1146"/>
        <v>0.37644759660196-0.333428840190911i</v>
      </c>
      <c r="AC2242" t="str">
        <f t="shared" si="1147"/>
        <v>0.786119387436209-0.321505612377767i</v>
      </c>
      <c r="AD2242" t="str">
        <f t="shared" si="1148"/>
        <v>0.558858042457099-0.195584596278613i</v>
      </c>
      <c r="AE2242" t="str">
        <f t="shared" si="1149"/>
        <v>-0.00190399586909+0.000444406433449866i</v>
      </c>
      <c r="AF2242" t="str">
        <f t="shared" si="1150"/>
        <v>-4.12942986481881-0.313329088715995i</v>
      </c>
      <c r="AG2242" t="str">
        <f t="shared" si="1151"/>
        <v>0.994602455738479-0.0157167209776171i</v>
      </c>
      <c r="AH2242" t="str">
        <f t="shared" si="1152"/>
        <v>0.00806275135938464-0.00111788171040822i</v>
      </c>
      <c r="AI2242">
        <f t="shared" si="1153"/>
        <v>-41.787641747473288</v>
      </c>
      <c r="AJ2242">
        <f t="shared" si="1154"/>
        <v>-7.893603137042728</v>
      </c>
      <c r="AK2242"/>
      <c r="AL2242"/>
      <c r="AM2242"/>
      <c r="AN2242"/>
    </row>
    <row r="2243" spans="1:40" x14ac:dyDescent="0.35">
      <c r="A2243"/>
      <c r="B2243">
        <f t="shared" si="1155"/>
        <v>309000</v>
      </c>
      <c r="C2243" s="237" t="str">
        <f t="shared" si="1123"/>
        <v>-2.21539600746573E-07+0.00219361240080957i</v>
      </c>
      <c r="D2243" s="208" t="str">
        <f t="shared" si="1124"/>
        <v>-1.64874721818353+0.0168176950728734i</v>
      </c>
      <c r="E2243" t="str">
        <f t="shared" si="1125"/>
        <v>36500</v>
      </c>
      <c r="F2243" t="str">
        <f t="shared" si="1126"/>
        <v>0.21505376344086</v>
      </c>
      <c r="G2243" t="str">
        <f t="shared" si="1121"/>
        <v>0.21505376344086</v>
      </c>
      <c r="H2243" t="str">
        <f t="shared" si="1127"/>
        <v>2.48098275199805+0.329175712490405i</v>
      </c>
      <c r="I2243" t="str">
        <f t="shared" si="1128"/>
        <v>1213.44016244906i</v>
      </c>
      <c r="J2243" t="str">
        <f t="shared" si="1122"/>
        <v>-1992.09076089017+265.461877458656i</v>
      </c>
      <c r="K2243" t="str">
        <f t="shared" si="1129"/>
        <v>0.0797549961600389-0.598500969352893i</v>
      </c>
      <c r="L2243" t="str">
        <f t="shared" si="1130"/>
        <v>0.0250944341628574-0.159719457050029i</v>
      </c>
      <c r="M2243" t="str">
        <f t="shared" si="1131"/>
        <v>0.104849430322896-0.758220426402922i</v>
      </c>
      <c r="N2243" t="str">
        <f t="shared" si="1132"/>
        <v>-3.85424814326729i</v>
      </c>
      <c r="O2243" t="str">
        <f t="shared" si="1133"/>
        <v>-0.756628266334064+0.653845292545804i</v>
      </c>
      <c r="P2243" t="str">
        <f t="shared" si="1134"/>
        <v>1.75662826633406-0.653845292545804i</v>
      </c>
      <c r="Q2243" t="str">
        <f t="shared" si="1135"/>
        <v>-1.75662826633406+4.50809343581309i</v>
      </c>
      <c r="R2243" t="str">
        <f t="shared" si="1136"/>
        <v>-0.257739712452428-0.289229897438482i</v>
      </c>
      <c r="S2243" t="str">
        <f t="shared" si="1137"/>
        <v>0.430359398591421i</v>
      </c>
      <c r="T2243" t="str">
        <f t="shared" si="1138"/>
        <v>0.124472804716283-0.110920707644153i</v>
      </c>
      <c r="U2243" t="str">
        <f t="shared" si="1139"/>
        <v>0.0000500000000000002-0.000459879054241492i</v>
      </c>
      <c r="V2243" t="str">
        <f t="shared" si="1140"/>
        <v>0.00002-0.00515064540750471i</v>
      </c>
      <c r="W2243" t="str">
        <f t="shared" si="1141"/>
        <v>0.0000422692263351463-0.000422533187537727i</v>
      </c>
      <c r="X2243" t="str">
        <f t="shared" si="1142"/>
        <v>0.0000431523965292541-0.000422352758317777i</v>
      </c>
      <c r="Y2243" t="str">
        <f t="shared" si="1143"/>
        <v>0.009+1.55320340793479i</v>
      </c>
      <c r="Z2243" t="str">
        <f t="shared" si="1144"/>
        <v>-0.00326191869606851-0.000352481622827683i</v>
      </c>
      <c r="AA2243" t="str">
        <f t="shared" si="1145"/>
        <v>0.04500553393425-7.72780745108602i</v>
      </c>
      <c r="AB2243" t="str">
        <f t="shared" si="1146"/>
        <v>0.374434484307246-0.333667567469058i</v>
      </c>
      <c r="AC2243" t="str">
        <f t="shared" si="1147"/>
        <v>0.786265677089647-0.318888728717755i</v>
      </c>
      <c r="AD2243" t="str">
        <f t="shared" si="1148"/>
        <v>0.556751951044753-0.198566019271201i</v>
      </c>
      <c r="AE2243" t="str">
        <f t="shared" si="1149"/>
        <v>-0.00188607047089664+0.000451461379447897i</v>
      </c>
      <c r="AF2243" t="str">
        <f t="shared" si="1150"/>
        <v>-4.12972997018158-0.312358017417532i</v>
      </c>
      <c r="AG2243" t="str">
        <f t="shared" si="1151"/>
        <v>0.994535888579161-0.0156072985723799i</v>
      </c>
      <c r="AH2243" t="str">
        <f t="shared" si="1152"/>
        <v>0.00799170260561695-0.00115687677099584i</v>
      </c>
      <c r="AI2243">
        <f t="shared" si="1153"/>
        <v>-41.857146089715911</v>
      </c>
      <c r="AJ2243">
        <f t="shared" si="1154"/>
        <v>-8.2369042100217698</v>
      </c>
      <c r="AK2243"/>
      <c r="AL2243"/>
      <c r="AM2243"/>
      <c r="AN2243"/>
    </row>
    <row r="2244" spans="1:40" x14ac:dyDescent="0.35">
      <c r="A2244"/>
      <c r="B2244">
        <f t="shared" si="1155"/>
        <v>310000</v>
      </c>
      <c r="C2244" s="237" t="str">
        <f t="shared" si="1123"/>
        <v>-2.20112618317097E-07+0.00218653623191835i</v>
      </c>
      <c r="D2244" s="208" t="str">
        <f t="shared" si="1124"/>
        <v>-1.64874720724333+0.0167634444447074i</v>
      </c>
      <c r="E2244" t="str">
        <f t="shared" si="1125"/>
        <v>36500</v>
      </c>
      <c r="F2244" t="str">
        <f t="shared" si="1126"/>
        <v>0.21505376344086</v>
      </c>
      <c r="G2244" t="str">
        <f t="shared" si="1121"/>
        <v>0.21505376344086</v>
      </c>
      <c r="H2244" t="str">
        <f t="shared" si="1127"/>
        <v>2.48128004593186+0.328156253021108i</v>
      </c>
      <c r="I2244" t="str">
        <f t="shared" si="1128"/>
        <v>1217.36715326604i</v>
      </c>
      <c r="J2244" t="str">
        <f t="shared" si="1122"/>
        <v>-2005.01189892801+266.320977385706i</v>
      </c>
      <c r="K2244" t="str">
        <f t="shared" si="1129"/>
        <v>0.0792496806529513-0.59663551198705i</v>
      </c>
      <c r="L2244" t="str">
        <f t="shared" si="1130"/>
        <v>0.0249366652108424-0.159228941013006i</v>
      </c>
      <c r="M2244" t="str">
        <f t="shared" si="1131"/>
        <v>0.104186345863794-0.755864453000056i</v>
      </c>
      <c r="N2244" t="str">
        <f t="shared" si="1132"/>
        <v>-3.86672143822932i</v>
      </c>
      <c r="O2244" t="str">
        <f t="shared" si="1133"/>
        <v>-0.748414014100348+0.663231832392116i</v>
      </c>
      <c r="P2244" t="str">
        <f t="shared" si="1134"/>
        <v>1.74841401410035-0.663231832392116i</v>
      </c>
      <c r="Q2244" t="str">
        <f t="shared" si="1135"/>
        <v>-1.74841401410035+4.52995327062144i</v>
      </c>
      <c r="R2244" t="str">
        <f t="shared" si="1136"/>
        <v>-0.25708320355981-0.286741619749285i</v>
      </c>
      <c r="S2244" t="str">
        <f t="shared" si="1137"/>
        <v>0.431752147454178i</v>
      </c>
      <c r="T2244" t="str">
        <f t="shared" si="1138"/>
        <v>0.123801310091243-0.110996225211348i</v>
      </c>
      <c r="U2244" t="str">
        <f t="shared" si="1139"/>
        <v>0.0000500000000000002-0.000458395573421358i</v>
      </c>
      <c r="V2244" t="str">
        <f t="shared" si="1140"/>
        <v>0.00002-0.00513403042231921i</v>
      </c>
      <c r="W2244" t="str">
        <f t="shared" si="1141"/>
        <v>0.0000422691980995457-0.000421172433048311i</v>
      </c>
      <c r="X2244" t="str">
        <f t="shared" si="1142"/>
        <v>0.0000431466316140129-0.000420992597091812i</v>
      </c>
      <c r="Y2244" t="str">
        <f t="shared" si="1143"/>
        <v>0.009+1.55822995618054i</v>
      </c>
      <c r="Z2244" t="str">
        <f t="shared" si="1144"/>
        <v>-0.00324092076248358-0.000351177656460718i</v>
      </c>
      <c r="AA2244" t="str">
        <f t="shared" si="1145"/>
        <v>0.0447154686882579-7.70286723980398i</v>
      </c>
      <c r="AB2244" t="str">
        <f t="shared" si="1146"/>
        <v>0.372414519028766-0.333894736619727i</v>
      </c>
      <c r="AC2244" t="str">
        <f t="shared" si="1147"/>
        <v>0.786421345429562-0.31628216922652i</v>
      </c>
      <c r="AD2244" t="str">
        <f t="shared" si="1148"/>
        <v>0.554604860799775-0.201524423393969i</v>
      </c>
      <c r="AE2244" t="str">
        <f t="shared" si="1149"/>
        <v>-0.0018682012830674+0.000458359852647657i</v>
      </c>
      <c r="AF2244" t="str">
        <f t="shared" si="1150"/>
        <v>-4.13002725317519-0.311392808576401i</v>
      </c>
      <c r="AG2244" t="str">
        <f t="shared" si="1151"/>
        <v>0.994470390405046-0.0154974331178521i</v>
      </c>
      <c r="AH2244" t="str">
        <f t="shared" si="1152"/>
        <v>0.00792077273378947-0.00119515131316086i</v>
      </c>
      <c r="AI2244">
        <f t="shared" si="1153"/>
        <v>-41.926880796166614</v>
      </c>
      <c r="AJ2244">
        <f t="shared" si="1154"/>
        <v>-8.5805306151508098</v>
      </c>
      <c r="AK2244"/>
      <c r="AL2244"/>
      <c r="AM2244"/>
      <c r="AN2244"/>
    </row>
    <row r="2245" spans="1:40" x14ac:dyDescent="0.35">
      <c r="A2245"/>
      <c r="B2245">
        <f t="shared" si="1155"/>
        <v>311000</v>
      </c>
      <c r="C2245" s="237" t="str">
        <f t="shared" si="1123"/>
        <v>-2.18699378848951E-07+0.00217950556893502i</v>
      </c>
      <c r="D2245" s="208" t="str">
        <f t="shared" si="1124"/>
        <v>-1.6487471964085+0.0167095426951685i</v>
      </c>
      <c r="E2245" t="str">
        <f t="shared" si="1125"/>
        <v>36500</v>
      </c>
      <c r="F2245" t="str">
        <f t="shared" si="1126"/>
        <v>0.21505376344086</v>
      </c>
      <c r="G2245" t="str">
        <f t="shared" ref="G2245:G2308" si="1156">IF($C$11=$C$7,$C$24,F2245)</f>
        <v>0.21505376344086</v>
      </c>
      <c r="H2245" t="str">
        <f t="shared" si="1127"/>
        <v>2.48157455242961+0.327142953317775i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0.0247803674249561-0.158741349763108i</v>
      </c>
      <c r="M2245" t="str">
        <f t="shared" si="1131"/>
        <v>0.10352949351677-0.753522788646188i</v>
      </c>
      <c r="N2245" t="str">
        <f t="shared" si="1132"/>
        <v>-3.87919473319135i</v>
      </c>
      <c r="O2245" t="str">
        <f t="shared" si="1133"/>
        <v>-0.740083322813481+0.672515185920256i</v>
      </c>
      <c r="P2245" t="str">
        <f t="shared" si="1134"/>
        <v>1.74008332281348-0.672515185920256i</v>
      </c>
      <c r="Q2245" t="str">
        <f t="shared" si="1135"/>
        <v>-1.74008332281348+4.55170991911161i</v>
      </c>
      <c r="R2245" t="str">
        <f t="shared" si="1136"/>
        <v>-0.256421966821324-0.284264102444648i</v>
      </c>
      <c r="S2245" t="str">
        <f t="shared" si="1137"/>
        <v>0.433144896316932i</v>
      </c>
      <c r="T2245" t="str">
        <f t="shared" si="1138"/>
        <v>0.123127545180013-0.111067866232206i</v>
      </c>
      <c r="U2245" t="str">
        <f t="shared" si="1139"/>
        <v>0.0000500000000000002-0.000456921632670807i</v>
      </c>
      <c r="V2245" t="str">
        <f t="shared" si="1140"/>
        <v>0.00002-0.00511752228591304i</v>
      </c>
      <c r="W2245" t="str">
        <f t="shared" si="1141"/>
        <v>0.0000422691697727724-0.000419820436652137i</v>
      </c>
      <c r="X2245" t="str">
        <f t="shared" si="1142"/>
        <v>0.0000431409218561902-0.000419641190025356i</v>
      </c>
      <c r="Y2245" t="str">
        <f t="shared" si="1143"/>
        <v>0.009+1.56325650442628i</v>
      </c>
      <c r="Z2245" t="str">
        <f t="shared" si="1144"/>
        <v>-0.00322012511433238-0.00034988367649384i</v>
      </c>
      <c r="AA2245" t="str">
        <f t="shared" si="1145"/>
        <v>0.0444281992374089-7.6780875290369i</v>
      </c>
      <c r="AB2245" t="str">
        <f t="shared" si="1146"/>
        <v>0.370387724359394-0.334110244487179i</v>
      </c>
      <c r="AC2245" t="str">
        <f t="shared" si="1147"/>
        <v>0.786586370366518-0.313685855330128i</v>
      </c>
      <c r="AD2245" t="str">
        <f t="shared" si="1148"/>
        <v>0.552417011553468-0.20445922759147i</v>
      </c>
      <c r="AE2245" t="str">
        <f t="shared" si="1149"/>
        <v>-0.00185038883873056+0.000465102598664225i</v>
      </c>
      <c r="AF2245" t="str">
        <f t="shared" si="1150"/>
        <v>-4.13032174883811-0.310433410622606i</v>
      </c>
      <c r="AG2245" t="str">
        <f t="shared" si="1151"/>
        <v>0.994405967111895-0.0153871355195799i</v>
      </c>
      <c r="AH2245" t="str">
        <f t="shared" si="1152"/>
        <v>0.00784996546333007-0.00123270818825711i</v>
      </c>
      <c r="AI2245">
        <f t="shared" si="1153"/>
        <v>-41.996849177008066</v>
      </c>
      <c r="AJ2245">
        <f t="shared" si="1154"/>
        <v>-8.9244798261105398</v>
      </c>
      <c r="AK2245"/>
      <c r="AL2245"/>
      <c r="AM2245"/>
      <c r="AN2245"/>
    </row>
    <row r="2246" spans="1:40" x14ac:dyDescent="0.35">
      <c r="A2246"/>
      <c r="B2246">
        <f t="shared" si="1155"/>
        <v>312000</v>
      </c>
      <c r="C2246" s="237" t="str">
        <f t="shared" ref="C2246:C2309" si="1158">IMPRODUCT(COMPLEX(-1,0),IMDIV(IMPRODUCT(G2246,COMPLEX($C$100+$C$101,0)),COMPLEX($C$100,2*PI()*B2246*$C$103*$C$102*(2*$C$100+$C$101))))</f>
        <v>-2.17299706432986E-07+0.00217251997430279i</v>
      </c>
      <c r="D2246" s="208" t="str">
        <f t="shared" ref="D2246:D2309" si="1159">IMPRODUCT(COMPLEX($C$106,0),IMSUB(C2246,G2246))</f>
        <v>-1.64874718567767+0.0166559864696547i</v>
      </c>
      <c r="E2246" t="str">
        <f t="shared" ref="E2246:E2309" si="1160">IMDIV(COMPLEX($C$20*10^3,0),COMPLEX(1,2*PI()*B2246*$C$20*1000*$C$29*10^-12))</f>
        <v>36500</v>
      </c>
      <c r="F2246" t="str">
        <f t="shared" ref="F2246:F2309" si="1161">IMDIV(COMPLEX($C$22*1000,0),IMSUM(COMPLEX($C$22*1000,0),E2246))</f>
        <v>0.21505376344086</v>
      </c>
      <c r="G2246" t="str">
        <f t="shared" si="1156"/>
        <v>0.21505376344086</v>
      </c>
      <c r="H2246" t="str">
        <f t="shared" ref="H2246:H2309" si="1162">IMPRODUCT(COMPLEX($C$108,0),IMPRODUCT(COMPLEX(-1,0),D2246),IMDIV(COMPLEX(0,2*PI()*B2246*$C$109*$C$110),COMPLEX(1,2*PI()*B2246*$C$109*$C$110)))</f>
        <v>2.48186630599284+0.326135759040673i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0.0246255227211659-0.158256657991348i</v>
      </c>
      <c r="M2246" t="str">
        <f t="shared" ref="M2246:M2309" si="1166">IMSUM(K2246,L2246)</f>
        <v>0.10287879590743-0.751195306168654i</v>
      </c>
      <c r="N2246" t="str">
        <f t="shared" ref="N2246:N2309" si="1167">COMPLEX(0,-2*PI()*B2246*$C$43)</f>
        <v>-3.89166802815338i</v>
      </c>
      <c r="O2246" t="str">
        <f t="shared" ref="O2246:O2309" si="1168">IMEXP(N2246)</f>
        <v>-0.731637488571328+0.681693908816149i</v>
      </c>
      <c r="P2246" t="str">
        <f t="shared" ref="P2246:P2309" si="1169">IMSUB(COMPLEX(1,0),O2246)</f>
        <v>1.73163748857133-0.681693908816149i</v>
      </c>
      <c r="Q2246" t="str">
        <f t="shared" ref="Q2246:Q2309" si="1170">IMSUM(COMPLEX(0,2*PI()*B2246*$C$43),O2246,COMPLEX(-1,0))</f>
        <v>-1.73163748857133+4.57336193696953i</v>
      </c>
      <c r="R2246" t="str">
        <f t="shared" ref="R2246:R2309" si="1171">IMDIV(P2246,Q2246)</f>
        <v>-0.255755968110809-0.281797260751852i</v>
      </c>
      <c r="S2246" t="str">
        <f t="shared" ref="S2246:S2309" si="1172">IMDIV(COMPLEX(0,2*PI()*B2246*$C$123),COMPLEX($C$124,0))</f>
        <v>0.434537645179689i</v>
      </c>
      <c r="T2246" t="str">
        <f t="shared" ref="T2246:T2309" si="1173">IMPRODUCT(R2246,S2246)</f>
        <v>0.122451518105197-0.111135596123523i</v>
      </c>
      <c r="U2246" t="str">
        <f t="shared" ref="U2246:U2309" si="1174">IMDIV(COMPLEX(1,2*PI()*B2246*$C$16*10^-3*$C$15*10^-6),COMPLEX(0,2*PI()*B2246*$C$15*10^-6))</f>
        <v>0.0000500000000000002-0.000455457140258401i</v>
      </c>
      <c r="V2246" t="str">
        <f t="shared" ref="V2246:V2309" si="1175">IMSUM(COMPLEX($C$18*10^-3,0),IMDIV(COMPLEX(1,0),COMPLEX(0,2*PI()*B2246*($C$17*1*10^-6))))</f>
        <v>0.00002-0.00510111997089408i</v>
      </c>
      <c r="W2246" t="str">
        <f t="shared" ref="W2246:W2309" si="1176">IMDIV(IMPRODUCT(U2246,V2246),IMSUM(U2246,V2246))</f>
        <v>0.0000422691413548273-0.000418477114136726i</v>
      </c>
      <c r="X2246" t="str">
        <f t="shared" ref="X2246:X2309" si="1177">IMDIV(IMPRODUCT(COMPLEX($C$19,0),W2246),IMSUM(COMPLEX($C$19,0),W2246))</f>
        <v>0.0000431352665486135-0.000418298452945231i</v>
      </c>
      <c r="Y2246" t="str">
        <f t="shared" ref="Y2246:Y2309" si="1178">COMPLEX($C$13*10^-3,2*PI()*B2246*$C$12*0.000001)</f>
        <v>0.009+1.56828305267202i</v>
      </c>
      <c r="Z2246" t="str">
        <f t="shared" ref="Z2246:Z2309" si="1179">IMPRODUCT(COMPLEX($C$6,0),IMDIV(X2246,IMSUM(X2246,Y2246)))</f>
        <v>-0.00319952916143464-0.000348599566454132i</v>
      </c>
      <c r="AA2246" t="str">
        <f t="shared" ref="AA2246:AA2309" si="1180">IMDIV(COMPLEX($C$6,0),IMSUM(X2246,Y2246))</f>
        <v>0.0441436897600094-7.65346677406442i</v>
      </c>
      <c r="AB2246" t="str">
        <f t="shared" ref="AB2246:AB2309" si="1181">IMPRODUCT(COMPLEX($C$119,0),T2246)</f>
        <v>0.368354124733247-0.3343139870395i</v>
      </c>
      <c r="AC2246" t="str">
        <f t="shared" ref="AC2246:AC2309" si="1182">IMSUM(COMPLEX(1,0),IMPRODUCT(AB2246,M2246))</f>
        <v>0.786760730969491-0.311099709949114i</v>
      </c>
      <c r="AD2246" t="str">
        <f t="shared" ref="AD2246:AD2309" si="1183">IMDIV(AB2246,AC2246)</f>
        <v>0.550188651756892-0.207369852915248i</v>
      </c>
      <c r="AE2246" t="str">
        <f t="shared" ref="AE2246:AE2309" si="1184">IMPRODUCT(AD2246,AA2246,X2246)</f>
        <v>-0.0018326336764085+0.000471690366134312i</v>
      </c>
      <c r="AF2246" t="str">
        <f t="shared" ref="AF2246:AF2309" si="1185">IMSUB(D2246,H2246)</f>
        <v>-4.13061349167051-0.309479772571018i</v>
      </c>
      <c r="AG2246" t="str">
        <f t="shared" ref="AG2246:AG2309" si="1186">IMSUM(COMPLEX(1,0),IMPRODUCT(AD2246,AA2246,COMPLEX($C$127,0)))</f>
        <v>0.994342624462082-0.0152764167828317i</v>
      </c>
      <c r="AH2246" t="str">
        <f t="shared" ref="AH2246:AH2309" si="1187">IMDIV(IMPRODUCT(AE2246,AF2246),AG2246)</f>
        <v>0.00777928452929798-0.00126955026674596i</v>
      </c>
      <c r="AI2246">
        <f t="shared" ref="AI2246:AI2309" si="1188">20*LOG10(IMABS(AH2246))</f>
        <v>-42.0670545711465</v>
      </c>
      <c r="AJ2246">
        <f t="shared" ref="AJ2246:AJ2309" si="1189">IMARGUMENT(AH2246)*180/PI()</f>
        <v>-9.2687493009573174</v>
      </c>
      <c r="AK2246"/>
      <c r="AL2246"/>
      <c r="AM2246"/>
      <c r="AN2246"/>
    </row>
    <row r="2247" spans="1:40" x14ac:dyDescent="0.35">
      <c r="A2247"/>
      <c r="B2247">
        <f t="shared" si="1155"/>
        <v>313000</v>
      </c>
      <c r="C2247" s="237" t="str">
        <f t="shared" si="1158"/>
        <v>-2.15913427965606E-07+0.00216557901605665i</v>
      </c>
      <c r="D2247" s="208" t="str">
        <f t="shared" si="1159"/>
        <v>-1.64874717504954+0.0166027724564343i</v>
      </c>
      <c r="E2247" t="str">
        <f t="shared" si="1160"/>
        <v>36500</v>
      </c>
      <c r="F2247" t="str">
        <f t="shared" si="1161"/>
        <v>0.21505376344086</v>
      </c>
      <c r="G2247" t="str">
        <f t="shared" si="1156"/>
        <v>0.21505376344086</v>
      </c>
      <c r="H2247" t="str">
        <f t="shared" si="1162"/>
        <v>2.48215534059471+0.325134616469884i</v>
      </c>
      <c r="I2247" t="str">
        <f t="shared" si="1163"/>
        <v>1229.14812571701i</v>
      </c>
      <c r="J2247" t="str">
        <f t="shared" si="1157"/>
        <v>-2044.02580360123+268.898277166858i</v>
      </c>
      <c r="K2247" t="str">
        <f t="shared" si="1164"/>
        <v>0.0777620635608421-0.591107039190918i</v>
      </c>
      <c r="L2247" t="str">
        <f t="shared" si="1165"/>
        <v>0.0244721132901049-0.157774840669573i</v>
      </c>
      <c r="M2247" t="str">
        <f t="shared" si="1166"/>
        <v>0.102234176850947-0.748881879860491i</v>
      </c>
      <c r="N2247" t="str">
        <f t="shared" si="1167"/>
        <v>-3.90414132311541i</v>
      </c>
      <c r="O2247" t="str">
        <f t="shared" si="1168"/>
        <v>-0.723077825385817+0.690766573044265i</v>
      </c>
      <c r="P2247" t="str">
        <f t="shared" si="1169"/>
        <v>1.72307782538582-0.690766573044265i</v>
      </c>
      <c r="Q2247" t="str">
        <f t="shared" si="1170"/>
        <v>-1.72307782538582+4.59490789615968i</v>
      </c>
      <c r="R2247" t="str">
        <f t="shared" si="1171"/>
        <v>-0.255085173066425-0.279341011636624i</v>
      </c>
      <c r="S2247" t="str">
        <f t="shared" si="1172"/>
        <v>0.435930394042443i</v>
      </c>
      <c r="T2247" t="str">
        <f t="shared" si="1173"/>
        <v>0.121773237274968-0.111199380009231i</v>
      </c>
      <c r="U2247" t="str">
        <f t="shared" si="1174"/>
        <v>0.00005-0.000454002005624986i</v>
      </c>
      <c r="V2247" t="str">
        <f t="shared" si="1175"/>
        <v>0.00002-0.00508482246299985i</v>
      </c>
      <c r="W2247" t="str">
        <f t="shared" si="1176"/>
        <v>0.0000422691128457106-0.000417142382365792i</v>
      </c>
      <c r="X2247" t="str">
        <f t="shared" si="1177"/>
        <v>0.0000431296649953884-0.000416964302753929i</v>
      </c>
      <c r="Y2247" t="str">
        <f t="shared" si="1178"/>
        <v>0.009+1.57330960091777i</v>
      </c>
      <c r="Z2247" t="str">
        <f t="shared" si="1179"/>
        <v>-0.00317913035493845-0.000347325211682586i</v>
      </c>
      <c r="AA2247" t="str">
        <f t="shared" si="1180"/>
        <v>0.0438619050063626-7.62900344993012i</v>
      </c>
      <c r="AB2247" t="str">
        <f t="shared" si="1181"/>
        <v>0.36631374544348-0.334505859363794i</v>
      </c>
      <c r="AC2247" t="str">
        <f t="shared" si="1182"/>
        <v>0.786944407449894-0.308523657490327i</v>
      </c>
      <c r="AD2247" t="str">
        <f t="shared" si="1183"/>
        <v>0.547920038473937-0.210255722659938i</v>
      </c>
      <c r="AE2247" t="str">
        <f t="shared" si="1184"/>
        <v>-0.00181493633977187+0.000478123906859638i</v>
      </c>
      <c r="AF2247" t="str">
        <f t="shared" si="1185"/>
        <v>-4.13090251564425-0.30853184401345i</v>
      </c>
      <c r="AG2247" t="str">
        <f t="shared" si="1186"/>
        <v>0.994280368082961-0.0151652880108231i</v>
      </c>
      <c r="AH2247" t="str">
        <f t="shared" si="1187"/>
        <v>0.00770873368145997-0.00130568043899355i</v>
      </c>
      <c r="AI2247">
        <f t="shared" si="1188"/>
        <v>-42.137500347011844</v>
      </c>
      <c r="AJ2247">
        <f t="shared" si="1189"/>
        <v>-9.613336482197111</v>
      </c>
      <c r="AK2247"/>
      <c r="AL2247"/>
      <c r="AM2247"/>
      <c r="AN2247"/>
    </row>
    <row r="2248" spans="1:40" x14ac:dyDescent="0.35">
      <c r="A2248"/>
      <c r="B2248">
        <f t="shared" si="1155"/>
        <v>314000</v>
      </c>
      <c r="C2248" s="237" t="str">
        <f t="shared" si="1158"/>
        <v>-2.14540373095255E-07+0.00215868226773433i</v>
      </c>
      <c r="D2248" s="208" t="str">
        <f t="shared" si="1159"/>
        <v>-1.64874716452279+0.0165498973859632i</v>
      </c>
      <c r="E2248" t="str">
        <f t="shared" si="1160"/>
        <v>36500</v>
      </c>
      <c r="F2248" t="str">
        <f t="shared" si="1161"/>
        <v>0.21505376344086</v>
      </c>
      <c r="G2248" t="str">
        <f t="shared" si="1156"/>
        <v>0.21505376344086</v>
      </c>
      <c r="H2248" t="str">
        <f t="shared" si="1162"/>
        <v>2.48244168968949+0.32413947249676i</v>
      </c>
      <c r="I2248" t="str">
        <f t="shared" si="1163"/>
        <v>1233.07511653399i</v>
      </c>
      <c r="J2248" t="str">
        <f t="shared" si="1157"/>
        <v>-2057.11393534554+269.757377093909i</v>
      </c>
      <c r="K2248" t="str">
        <f t="shared" si="1164"/>
        <v>0.0772754397382025-0.589286512413233i</v>
      </c>
      <c r="L2248" t="str">
        <f t="shared" si="1165"/>
        <v>0.0243201215921249-0.157295873046756i</v>
      </c>
      <c r="M2248" t="str">
        <f t="shared" si="1166"/>
        <v>0.101595561330327-0.746582385459989i</v>
      </c>
      <c r="N2248" t="str">
        <f t="shared" si="1167"/>
        <v>-3.91661461807744i</v>
      </c>
      <c r="O2248" t="str">
        <f t="shared" si="1168"/>
        <v>-0.714405664978507+0.699731767069794i</v>
      </c>
      <c r="P2248" t="str">
        <f t="shared" si="1169"/>
        <v>1.71440566497851-0.699731767069794i</v>
      </c>
      <c r="Q2248" t="str">
        <f t="shared" si="1170"/>
        <v>-1.71440566497851+4.61634638514723i</v>
      </c>
      <c r="R2248" t="str">
        <f t="shared" si="1171"/>
        <v>-0.254409547090862-0.276895273789242i</v>
      </c>
      <c r="S2248" t="str">
        <f t="shared" si="1172"/>
        <v>0.4373231429052i</v>
      </c>
      <c r="T2248" t="str">
        <f t="shared" si="1173"/>
        <v>0.121092711389107-0.111259182718864i</v>
      </c>
      <c r="U2248" t="str">
        <f t="shared" si="1174"/>
        <v>0.00005-0.000452556139365034i</v>
      </c>
      <c r="V2248" t="str">
        <f t="shared" si="1175"/>
        <v>0.00002-0.00506862876088839i</v>
      </c>
      <c r="W2248" t="str">
        <f t="shared" si="1176"/>
        <v>0.0000422690842454234-0.000415816159262124i</v>
      </c>
      <c r="X2248" t="str">
        <f t="shared" si="1177"/>
        <v>0.0000431241165116849-0.000415638657412498i</v>
      </c>
      <c r="Y2248" t="str">
        <f t="shared" si="1178"/>
        <v>0.009+1.57833614916351i</v>
      </c>
      <c r="Z2248" t="str">
        <f t="shared" si="1179"/>
        <v>-0.00315892618653157-0.000346060499299031i</v>
      </c>
      <c r="AA2248" t="str">
        <f t="shared" si="1180"/>
        <v>0.0435828102878425-7.60469605112648i</v>
      </c>
      <c r="AB2248" t="str">
        <f t="shared" si="1181"/>
        <v>0.364266612660453-0.334685755661564i</v>
      </c>
      <c r="AC2248" t="str">
        <f t="shared" si="1182"/>
        <v>0.787137381145846-0.305957623839172i</v>
      </c>
      <c r="AD2248" t="str">
        <f t="shared" si="1183"/>
        <v>0.545611437372206-0.213116262499807i</v>
      </c>
      <c r="AE2248" t="str">
        <f t="shared" si="1184"/>
        <v>-0.00179729737739562+0.00048440397594609i</v>
      </c>
      <c r="AF2248" t="str">
        <f t="shared" si="1185"/>
        <v>-4.13118885421228-0.307589575110797i</v>
      </c>
      <c r="AG2248" t="str">
        <f t="shared" si="1186"/>
        <v>0.994219203465248-0.0150537604029153i</v>
      </c>
      <c r="AH2248" t="str">
        <f t="shared" si="1187"/>
        <v>0.00763831668336343-0.00134110161604557i</v>
      </c>
      <c r="AI2248">
        <f t="shared" si="1188"/>
        <v>-42.208189903376201</v>
      </c>
      <c r="AJ2248">
        <f t="shared" si="1189"/>
        <v>-9.9582387968666009</v>
      </c>
      <c r="AK2248"/>
      <c r="AL2248"/>
      <c r="AM2248"/>
      <c r="AN2248"/>
    </row>
    <row r="2249" spans="1:40" x14ac:dyDescent="0.35">
      <c r="A2249"/>
      <c r="B2249">
        <f t="shared" si="1155"/>
        <v>315000</v>
      </c>
      <c r="C2249" s="237" t="str">
        <f t="shared" si="1158"/>
        <v>-2.13180374170061E-07+0.00215182930828896i</v>
      </c>
      <c r="D2249" s="208" t="str">
        <f t="shared" si="1159"/>
        <v>-1.64874715409613+0.0164973580302154i</v>
      </c>
      <c r="E2249" t="str">
        <f t="shared" si="1160"/>
        <v>36500</v>
      </c>
      <c r="F2249" t="str">
        <f t="shared" si="1161"/>
        <v>0.21505376344086</v>
      </c>
      <c r="G2249" t="str">
        <f t="shared" si="1156"/>
        <v>0.21505376344086</v>
      </c>
      <c r="H2249" t="str">
        <f t="shared" si="1162"/>
        <v>2.48272538622202+0.323150274615549i</v>
      </c>
      <c r="I2249" t="str">
        <f t="shared" si="1163"/>
        <v>1237.00210735098i</v>
      </c>
      <c r="J2249" t="str">
        <f t="shared" si="1157"/>
        <v>-2070.24381551646+270.616477020959i</v>
      </c>
      <c r="K2249" t="str">
        <f t="shared" si="1164"/>
        <v>0.0767933451226814-0.587476969485267i</v>
      </c>
      <c r="L2249" t="str">
        <f t="shared" si="1165"/>
        <v>0.0241695303524521-0.156819730645348i</v>
      </c>
      <c r="M2249" t="str">
        <f t="shared" si="1166"/>
        <v>0.100962875475134-0.744296700130615i</v>
      </c>
      <c r="N2249" t="str">
        <f t="shared" si="1167"/>
        <v>-3.92908791303947i</v>
      </c>
      <c r="O2249" t="str">
        <f t="shared" si="1168"/>
        <v>-0.705622356573393+0.708588096078258i</v>
      </c>
      <c r="P2249" t="str">
        <f t="shared" si="1169"/>
        <v>1.70562235657339-0.708588096078258i</v>
      </c>
      <c r="Q2249" t="str">
        <f t="shared" si="1170"/>
        <v>-1.70562235657339+4.63767600911773i</v>
      </c>
      <c r="R2249" t="str">
        <f t="shared" si="1171"/>
        <v>-0.253729055351604-0.274459967611147i</v>
      </c>
      <c r="S2249" t="str">
        <f t="shared" si="1172"/>
        <v>0.438715891767954i</v>
      </c>
      <c r="T2249" t="str">
        <f t="shared" si="1173"/>
        <v>0.120409949445128-0.11131496878602i</v>
      </c>
      <c r="U2249" t="str">
        <f t="shared" si="1174"/>
        <v>0.00005-0.00045111945320832i</v>
      </c>
      <c r="V2249" t="str">
        <f t="shared" si="1175"/>
        <v>0.00002-0.00505253787593318i</v>
      </c>
      <c r="W2249" t="str">
        <f t="shared" si="1176"/>
        <v>0.0000422690555539658-0.000414498363790742i</v>
      </c>
      <c r="X2249" t="str">
        <f t="shared" si="1177"/>
        <v>0.0000431186204235244-0.000414321435923708i</v>
      </c>
      <c r="Y2249" t="str">
        <f t="shared" si="1178"/>
        <v>0.009+1.58336269740926i</v>
      </c>
      <c r="Z2249" t="str">
        <f t="shared" si="1179"/>
        <v>-0.00313891418766965-0.000344805318167819i</v>
      </c>
      <c r="AA2249" t="str">
        <f t="shared" si="1180"/>
        <v>0.0433063714662028-7.58054309128519i</v>
      </c>
      <c r="AB2249" t="str">
        <f t="shared" si="1181"/>
        <v>0.362212753450153-0.334853569244095i</v>
      </c>
      <c r="AC2249" t="str">
        <f t="shared" si="1182"/>
        <v>0.787339634506755-0.303401536352169i</v>
      </c>
      <c r="AD2249" t="str">
        <f t="shared" si="1183"/>
        <v>0.543263122711409-0.215950900625615i</v>
      </c>
      <c r="AE2249" t="str">
        <f t="shared" si="1184"/>
        <v>-0.0017797173425154+0.000490531331938432i</v>
      </c>
      <c r="AF2249" t="str">
        <f t="shared" si="1185"/>
        <v>-4.13147254031815-0.306652916585334i</v>
      </c>
      <c r="AG2249" t="str">
        <f t="shared" si="1186"/>
        <v>0.994159135961422-0.0149418452527782i</v>
      </c>
      <c r="AH2249" t="str">
        <f t="shared" si="1187"/>
        <v>0.00756803731140208-0.0013758167303794i</v>
      </c>
      <c r="AI2249">
        <f t="shared" si="1188"/>
        <v>-42.279126670195915</v>
      </c>
      <c r="AJ2249">
        <f t="shared" si="1189"/>
        <v>-10.303453656625432</v>
      </c>
      <c r="AK2249"/>
      <c r="AL2249"/>
      <c r="AM2249"/>
      <c r="AN2249"/>
    </row>
    <row r="2250" spans="1:40" x14ac:dyDescent="0.35">
      <c r="A2250"/>
      <c r="B2250">
        <f t="shared" si="1155"/>
        <v>316000</v>
      </c>
      <c r="C2250" s="237" t="str">
        <f t="shared" si="1158"/>
        <v>-2.11833266186671E-07+0.00214501972200336i</v>
      </c>
      <c r="D2250" s="208" t="str">
        <f t="shared" si="1159"/>
        <v>-1.6487471437683+0.0164451512020258i</v>
      </c>
      <c r="E2250" t="str">
        <f t="shared" si="1160"/>
        <v>36500</v>
      </c>
      <c r="F2250" t="str">
        <f t="shared" si="1161"/>
        <v>0.21505376344086</v>
      </c>
      <c r="G2250" t="str">
        <f t="shared" si="1156"/>
        <v>0.21505376344086</v>
      </c>
      <c r="H2250" t="str">
        <f t="shared" si="1162"/>
        <v>2.48300646263698+0.322166970915154i</v>
      </c>
      <c r="I2250" t="str">
        <f t="shared" si="1163"/>
        <v>1240.92909816797i</v>
      </c>
      <c r="J2250" t="str">
        <f t="shared" si="1157"/>
        <v>-2083.415444114+271.47557694801i</v>
      </c>
      <c r="K2250" t="str">
        <f t="shared" si="1164"/>
        <v>0.076315723984203-0.585678313183506i</v>
      </c>
      <c r="L2250" t="str">
        <f t="shared" si="1165"/>
        <v>0.0240203225564437-0.156346389257678i</v>
      </c>
      <c r="M2250" t="str">
        <f t="shared" si="1166"/>
        <v>0.100336046540647-0.742024702441184i</v>
      </c>
      <c r="N2250" t="str">
        <f t="shared" si="1167"/>
        <v>-3.9415612080015i</v>
      </c>
      <c r="O2250" t="str">
        <f t="shared" si="1168"/>
        <v>-0.696729266686995+0.717334182192513i</v>
      </c>
      <c r="P2250" t="str">
        <f t="shared" si="1169"/>
        <v>1.696729266687-0.717334182192513i</v>
      </c>
      <c r="Q2250" t="str">
        <f t="shared" si="1170"/>
        <v>-1.696729266687+4.65889539019401i</v>
      </c>
      <c r="R2250" t="str">
        <f t="shared" si="1171"/>
        <v>-0.253043662781282-0.272035015202079i</v>
      </c>
      <c r="S2250" t="str">
        <f t="shared" si="1172"/>
        <v>0.440108640630709i</v>
      </c>
      <c r="T2250" t="str">
        <f t="shared" si="1173"/>
        <v>0.119724960744541-0.111366702446886i</v>
      </c>
      <c r="U2250" t="str">
        <f t="shared" si="1174"/>
        <v>0.00005-0.000449691860001965i</v>
      </c>
      <c r="V2250" t="str">
        <f t="shared" si="1175"/>
        <v>0.00002-0.005036548832022i</v>
      </c>
      <c r="W2250" t="str">
        <f t="shared" si="1176"/>
        <v>0.0000422690267713386-0.000413188915942442i</v>
      </c>
      <c r="X2250" t="str">
        <f t="shared" si="1177"/>
        <v>0.0000431131760675769-0.00041301255831561i</v>
      </c>
      <c r="Y2250" t="str">
        <f t="shared" si="1178"/>
        <v>0.009+1.588389245655i</v>
      </c>
      <c r="Z2250" t="str">
        <f t="shared" si="1179"/>
        <v>-0.00311909192882249-0.000343559558864386i</v>
      </c>
      <c r="AA2250" t="str">
        <f t="shared" si="1180"/>
        <v>0.0430325549431362-7.55654310287453i</v>
      </c>
      <c r="AB2250" t="str">
        <f t="shared" si="1181"/>
        <v>0.360152195793039-0.335009192528007i</v>
      </c>
      <c r="AC2250" t="str">
        <f t="shared" si="1182"/>
        <v>0.787551151078151-0.300855323849903i</v>
      </c>
      <c r="AD2250" t="str">
        <f t="shared" si="1183"/>
        <v>0.540875377329551-0.218759067881789i</v>
      </c>
      <c r="AE2250" t="str">
        <f t="shared" si="1184"/>
        <v>-0.00176219679278647+0.00049650673695087i</v>
      </c>
      <c r="AF2250" t="str">
        <f t="shared" si="1185"/>
        <v>-4.13175360640528-0.305721819713128i</v>
      </c>
      <c r="AG2250" t="str">
        <f t="shared" si="1186"/>
        <v>0.994100170784152-0.0148295539465296i</v>
      </c>
      <c r="AH2250" t="str">
        <f t="shared" si="1187"/>
        <v>0.00749789935388256-0.00140982873663364i</v>
      </c>
      <c r="AI2250">
        <f t="shared" si="1188"/>
        <v>-42.350314109469267</v>
      </c>
      <c r="AJ2250">
        <f t="shared" si="1189"/>
        <v>-10.648978457849784</v>
      </c>
      <c r="AK2250"/>
      <c r="AL2250"/>
      <c r="AM2250"/>
      <c r="AN2250"/>
    </row>
    <row r="2251" spans="1:40" x14ac:dyDescent="0.35">
      <c r="A2251"/>
      <c r="B2251">
        <f t="shared" si="1155"/>
        <v>317000</v>
      </c>
      <c r="C2251" s="237" t="str">
        <f t="shared" si="1158"/>
        <v>-2.10498886740196E-07+0.002138253098406i</v>
      </c>
      <c r="D2251" s="208" t="str">
        <f t="shared" si="1159"/>
        <v>-1.64874713353806+0.016393273754446i</v>
      </c>
      <c r="E2251" t="str">
        <f t="shared" si="1160"/>
        <v>36500</v>
      </c>
      <c r="F2251" t="str">
        <f t="shared" si="1161"/>
        <v>0.21505376344086</v>
      </c>
      <c r="G2251" t="str">
        <f t="shared" si="1156"/>
        <v>0.21505376344086</v>
      </c>
      <c r="H2251" t="str">
        <f t="shared" si="1162"/>
        <v>2.48328495088781+0.321189510071004i</v>
      </c>
      <c r="I2251" t="str">
        <f t="shared" si="1163"/>
        <v>1244.85608898496i</v>
      </c>
      <c r="J2251" t="str">
        <f t="shared" si="1157"/>
        <v>-2096.62882113816+272.334676875061i</v>
      </c>
      <c r="K2251" t="str">
        <f t="shared" si="1164"/>
        <v>0.075842521442535-0.583890447404017i</v>
      </c>
      <c r="L2251" t="str">
        <f t="shared" si="1165"/>
        <v>0.0238724814449411-0.155875824942403i</v>
      </c>
      <c r="M2251" t="str">
        <f t="shared" si="1166"/>
        <v>0.0997150028874761-0.73976627234642i</v>
      </c>
      <c r="N2251" t="str">
        <f t="shared" si="1167"/>
        <v>-3.95403450296353i</v>
      </c>
      <c r="O2251" t="str">
        <f t="shared" si="1168"/>
        <v>-0.687727778915754+0.725968664687122i</v>
      </c>
      <c r="P2251" t="str">
        <f t="shared" si="1169"/>
        <v>1.68772777891575-0.725968664687122i</v>
      </c>
      <c r="Q2251" t="str">
        <f t="shared" si="1170"/>
        <v>-1.68772777891575+4.68000316765065i</v>
      </c>
      <c r="R2251" t="str">
        <f t="shared" si="1171"/>
        <v>-0.252353334078079-0.269620340347676i</v>
      </c>
      <c r="S2251" t="str">
        <f t="shared" si="1172"/>
        <v>0.441501389493465i</v>
      </c>
      <c r="T2251" t="str">
        <f t="shared" si="1173"/>
        <v>0.1190377548992-0.11141434763878i</v>
      </c>
      <c r="U2251" t="str">
        <f t="shared" si="1174"/>
        <v>0.00005-0.00044827327369281i</v>
      </c>
      <c r="V2251" t="str">
        <f t="shared" si="1175"/>
        <v>0.00002-0.00502066066535947i</v>
      </c>
      <c r="W2251" t="str">
        <f t="shared" si="1176"/>
        <v>0.0000422689978975424-0.000411887736717586i</v>
      </c>
      <c r="X2251" t="str">
        <f t="shared" si="1177"/>
        <v>0.0000431077827909575-0.000411711945625322i</v>
      </c>
      <c r="Y2251" t="str">
        <f t="shared" si="1178"/>
        <v>0.009+1.59341579390074i</v>
      </c>
      <c r="Z2251" t="str">
        <f t="shared" si="1179"/>
        <v>-0.00309945701873587-0.000342323113642476i</v>
      </c>
      <c r="AA2251" t="str">
        <f t="shared" si="1180"/>
        <v>0.0427613276500502-7.53269463690129i</v>
      </c>
      <c r="AB2251" t="str">
        <f t="shared" si="1181"/>
        <v>0.358084968603135-0.335152517030875i</v>
      </c>
      <c r="AC2251" t="str">
        <f t="shared" si="1182"/>
        <v>0.787771915486773-0.298318916610305i</v>
      </c>
      <c r="AD2251" t="str">
        <f t="shared" si="1183"/>
        <v>0.538448492626633-0.221540197903864i</v>
      </c>
      <c r="AE2251" t="str">
        <f t="shared" si="1184"/>
        <v>-0.00174473629004279+0.000502330956793218i</v>
      </c>
      <c r="AF2251" t="str">
        <f t="shared" si="1185"/>
        <v>-4.13203208442587-0.304796236316558i</v>
      </c>
      <c r="AG2251" t="str">
        <f t="shared" si="1186"/>
        <v>0.994042313004743-0.0147168979608401i</v>
      </c>
      <c r="AH2251" t="str">
        <f t="shared" si="1187"/>
        <v>0.0074279066100823-0.00144314061231505i</v>
      </c>
      <c r="AI2251">
        <f t="shared" si="1188"/>
        <v>-42.421755716121226</v>
      </c>
      <c r="AJ2251">
        <f t="shared" si="1189"/>
        <v>-10.994810581739685</v>
      </c>
      <c r="AK2251"/>
      <c r="AL2251"/>
      <c r="AM2251"/>
      <c r="AN2251"/>
    </row>
    <row r="2252" spans="1:40" x14ac:dyDescent="0.35">
      <c r="A2252"/>
      <c r="B2252">
        <f t="shared" si="1155"/>
        <v>318000</v>
      </c>
      <c r="C2252" s="237" t="str">
        <f t="shared" si="1158"/>
        <v>-2.09177075975267E-07+0.00213152903218853i</v>
      </c>
      <c r="D2252" s="208" t="str">
        <f t="shared" si="1159"/>
        <v>-1.64874712340418+0.0163417225801121i</v>
      </c>
      <c r="E2252" t="str">
        <f t="shared" si="1160"/>
        <v>36500</v>
      </c>
      <c r="F2252" t="str">
        <f t="shared" si="1161"/>
        <v>0.21505376344086</v>
      </c>
      <c r="G2252" t="str">
        <f t="shared" si="1156"/>
        <v>0.21505376344086</v>
      </c>
      <c r="H2252" t="str">
        <f t="shared" si="1162"/>
        <v>2.48356088244562+0.320217841337059i</v>
      </c>
      <c r="I2252" t="str">
        <f t="shared" si="1163"/>
        <v>1248.78307980194i</v>
      </c>
      <c r="J2252" t="str">
        <f t="shared" si="1157"/>
        <v>-2109.88394658893+273.193776802112i</v>
      </c>
      <c r="K2252" t="str">
        <f t="shared" si="1164"/>
        <v>0.0753736834518717-0.582113277146767i</v>
      </c>
      <c r="L2252" t="str">
        <f t="shared" si="1165"/>
        <v>0.0237259905097206-0.155408014021023i</v>
      </c>
      <c r="M2252" t="str">
        <f t="shared" si="1166"/>
        <v>0.0990996739615923-0.73752129116779i</v>
      </c>
      <c r="N2252" t="str">
        <f t="shared" si="1167"/>
        <v>-3.96650779792556i</v>
      </c>
      <c r="O2252" t="str">
        <f t="shared" si="1168"/>
        <v>-0.67861929372077+0.73449020020006i</v>
      </c>
      <c r="P2252" t="str">
        <f t="shared" si="1169"/>
        <v>1.67861929372077-0.73449020020006i</v>
      </c>
      <c r="Q2252" t="str">
        <f t="shared" si="1170"/>
        <v>-1.67861929372077+4.70099799812562i</v>
      </c>
      <c r="R2252" t="str">
        <f t="shared" si="1171"/>
        <v>-0.251658033706242-0.267215868507603i</v>
      </c>
      <c r="S2252" t="str">
        <f t="shared" si="1172"/>
        <v>0.44289413835622i</v>
      </c>
      <c r="T2252" t="str">
        <f t="shared" si="1173"/>
        <v>0.118348341837784-0.111457867998747i</v>
      </c>
      <c r="U2252" t="str">
        <f t="shared" si="1174"/>
        <v>0.00005-0.000446863609310129i</v>
      </c>
      <c r="V2252" t="str">
        <f t="shared" si="1175"/>
        <v>0.00002-0.00500487242427343i</v>
      </c>
      <c r="W2252" t="str">
        <f t="shared" si="1176"/>
        <v>0.0000422689689325774-0.000410594748110255i</v>
      </c>
      <c r="X2252" t="str">
        <f t="shared" si="1177"/>
        <v>0.0000431024399510311-0.000410419519883205i</v>
      </c>
      <c r="Y2252" t="str">
        <f t="shared" si="1178"/>
        <v>0.009+1.59844234214649i</v>
      </c>
      <c r="Z2252" t="str">
        <f t="shared" si="1179"/>
        <v>-0.00308000710371062-0.000341095876402193i</v>
      </c>
      <c r="AA2252" t="str">
        <f t="shared" si="1180"/>
        <v>0.0424926570380794-7.50899626261924i</v>
      </c>
      <c r="AB2252" t="str">
        <f t="shared" si="1181"/>
        <v>0.356011101747524-0.335283433367004i</v>
      </c>
      <c r="AC2252" t="str">
        <f t="shared" si="1182"/>
        <v>0.788001913425884-0.295792246362295i</v>
      </c>
      <c r="AD2252" t="str">
        <f t="shared" si="1183"/>
        <v>0.53598276854606-0.224293727256167i</v>
      </c>
      <c r="AE2252" t="str">
        <f t="shared" si="1184"/>
        <v>-0.00172733640005831+0.000508004761093036i</v>
      </c>
      <c r="AF2252" t="str">
        <f t="shared" si="1185"/>
        <v>-4.1323080058498-0.303876118756947i</v>
      </c>
      <c r="AG2252" t="str">
        <f t="shared" si="1186"/>
        <v>0.993985567551605-0.0146038888610129i</v>
      </c>
      <c r="AH2252" t="str">
        <f t="shared" si="1187"/>
        <v>0.00735806288930785-0.00147575535848341i</v>
      </c>
      <c r="AI2252">
        <f t="shared" si="1188"/>
        <v>-42.493455018905813</v>
      </c>
      <c r="AJ2252">
        <f t="shared" si="1189"/>
        <v>-11.340947394432135</v>
      </c>
      <c r="AK2252"/>
      <c r="AL2252"/>
      <c r="AM2252"/>
      <c r="AN2252"/>
    </row>
    <row r="2253" spans="1:40" x14ac:dyDescent="0.35">
      <c r="A2253"/>
      <c r="B2253">
        <f t="shared" si="1155"/>
        <v>319000</v>
      </c>
      <c r="C2253" s="237" t="str">
        <f t="shared" si="1158"/>
        <v>-2.07867676538145E-07+0.00212484712312482i</v>
      </c>
      <c r="D2253" s="208" t="str">
        <f t="shared" si="1159"/>
        <v>-1.64874711336545+0.0162904946106236i</v>
      </c>
      <c r="E2253" t="str">
        <f t="shared" si="1160"/>
        <v>36500</v>
      </c>
      <c r="F2253" t="str">
        <f t="shared" si="1161"/>
        <v>0.21505376344086</v>
      </c>
      <c r="G2253" t="str">
        <f t="shared" si="1156"/>
        <v>0.21505376344086</v>
      </c>
      <c r="H2253" t="str">
        <f t="shared" si="1162"/>
        <v>2.48383428830781+0.31925191453794i</v>
      </c>
      <c r="I2253" t="str">
        <f t="shared" si="1163"/>
        <v>1252.71007061893i</v>
      </c>
      <c r="J2253" t="str">
        <f t="shared" si="1157"/>
        <v>-2123.18082046632+274.052876729162i</v>
      </c>
      <c r="K2253" t="str">
        <f t="shared" si="1164"/>
        <v>0.0749091567857401-0.580346708500228i</v>
      </c>
      <c r="L2253" t="str">
        <f t="shared" si="1165"/>
        <v>0.0235808334890358-0.154942933074432i</v>
      </c>
      <c r="M2253" t="str">
        <f t="shared" si="1166"/>
        <v>0.0984899902747759-0.73528964157466i</v>
      </c>
      <c r="N2253" t="str">
        <f t="shared" si="1167"/>
        <v>-3.97898109288759i</v>
      </c>
      <c r="O2253" t="str">
        <f t="shared" si="1168"/>
        <v>-0.669405228209914+0.742897462941712i</v>
      </c>
      <c r="P2253" t="str">
        <f t="shared" si="1169"/>
        <v>1.66940522820991-0.742897462941712i</v>
      </c>
      <c r="Q2253" t="str">
        <f t="shared" si="1170"/>
        <v>-1.66940522820991+4.7218785558293i</v>
      </c>
      <c r="R2253" t="str">
        <f t="shared" si="1171"/>
        <v>-0.250957725896644-0.264821526804127i</v>
      </c>
      <c r="S2253" t="str">
        <f t="shared" si="1172"/>
        <v>0.444286887218976i</v>
      </c>
      <c r="T2253" t="str">
        <f t="shared" si="1173"/>
        <v>0.117656731812382-0.111497226862173i</v>
      </c>
      <c r="U2253" t="str">
        <f t="shared" si="1174"/>
        <v>0.00005-0.000445462782948655i</v>
      </c>
      <c r="V2253" t="str">
        <f t="shared" si="1175"/>
        <v>0.00002-0.00498918316902493i</v>
      </c>
      <c r="W2253" t="str">
        <f t="shared" si="1176"/>
        <v>0.0000422689398764446-0.000409309873092648i</v>
      </c>
      <c r="X2253" t="str">
        <f t="shared" si="1177"/>
        <v>0.0000430971469152196-0.00040913520409726i</v>
      </c>
      <c r="Y2253" t="str">
        <f t="shared" si="1178"/>
        <v>0.009+1.60346889039223i</v>
      </c>
      <c r="Z2253" t="str">
        <f t="shared" si="1179"/>
        <v>-0.00306073986689683-0.000339877742658744i</v>
      </c>
      <c r="AA2253" t="str">
        <f t="shared" si="1180"/>
        <v>0.0422265110683142-7.4854465672429i</v>
      </c>
      <c r="AB2253" t="str">
        <f t="shared" si="1181"/>
        <v>0.353930626066162-0.335401831243258i</v>
      </c>
      <c r="AC2253" t="str">
        <f t="shared" si="1182"/>
        <v>0.788241131640862-0.293275246279774i</v>
      </c>
      <c r="AD2253" t="str">
        <f t="shared" si="1183"/>
        <v>0.533478513553567-0.227019095569602i</v>
      </c>
      <c r="AE2253" t="str">
        <f t="shared" si="1184"/>
        <v>-0.00170999769230889+0.000513528923413214i</v>
      </c>
      <c r="AF2253" t="str">
        <f t="shared" si="1185"/>
        <v>-4.13258140167326-0.302961419927316i</v>
      </c>
      <c r="AG2253" t="str">
        <f t="shared" si="1186"/>
        <v>0.993929939208752-0.0144905382990316i</v>
      </c>
      <c r="AH2253" t="str">
        <f t="shared" si="1187"/>
        <v>0.00728837200994705-0.00150767600041269i</v>
      </c>
      <c r="AI2253">
        <f t="shared" si="1188"/>
        <v>-42.565415581334911</v>
      </c>
      <c r="AJ2253">
        <f t="shared" si="1189"/>
        <v>-11.687386247117125</v>
      </c>
      <c r="AK2253"/>
      <c r="AL2253"/>
      <c r="AM2253"/>
      <c r="AN2253"/>
    </row>
    <row r="2254" spans="1:40" x14ac:dyDescent="0.35">
      <c r="A2254"/>
      <c r="B2254">
        <f t="shared" si="1155"/>
        <v>320000</v>
      </c>
      <c r="C2254" s="237" t="str">
        <f t="shared" si="1158"/>
        <v>-2.06570533529895E-07+0.00211820697599154i</v>
      </c>
      <c r="D2254" s="208" t="str">
        <f t="shared" si="1159"/>
        <v>-1.64874710342069+0.0162395868159351i</v>
      </c>
      <c r="E2254" t="str">
        <f t="shared" si="1160"/>
        <v>36500</v>
      </c>
      <c r="F2254" t="str">
        <f t="shared" si="1161"/>
        <v>0.21505376344086</v>
      </c>
      <c r="G2254" t="str">
        <f t="shared" si="1156"/>
        <v>0.21505376344086</v>
      </c>
      <c r="H2254" t="str">
        <f t="shared" si="1162"/>
        <v>2.48410519900654+0.318291680061197i</v>
      </c>
      <c r="I2254" t="str">
        <f t="shared" si="1163"/>
        <v>1256.63706143592i</v>
      </c>
      <c r="J2254" t="str">
        <f t="shared" si="1157"/>
        <v>-2136.51944277033+274.911976656212i</v>
      </c>
      <c r="K2254" t="str">
        <f t="shared" si="1164"/>
        <v>0.0744488890222216-0.578590648626195i</v>
      </c>
      <c r="L2254" t="str">
        <f t="shared" si="1165"/>
        <v>0.023436994363252-0.154480558939535i</v>
      </c>
      <c r="M2254" t="str">
        <f t="shared" si="1166"/>
        <v>0.0978858833854736-0.73307120756573i</v>
      </c>
      <c r="N2254" t="str">
        <f t="shared" si="1167"/>
        <v>-3.99145438784962i</v>
      </c>
      <c r="O2254" t="str">
        <f t="shared" si="1168"/>
        <v>-0.66008701591736+0.751189144901146i</v>
      </c>
      <c r="P2254" t="str">
        <f t="shared" si="1169"/>
        <v>1.66008701591736-0.751189144901146i</v>
      </c>
      <c r="Q2254" t="str">
        <f t="shared" si="1170"/>
        <v>-1.66008701591736+4.74264353275077i</v>
      </c>
      <c r="R2254" t="str">
        <f t="shared" si="1171"/>
        <v>-0.250252374647454-0.262437244011196i</v>
      </c>
      <c r="S2254" t="str">
        <f t="shared" si="1172"/>
        <v>0.445679636081731i</v>
      </c>
      <c r="T2254" t="str">
        <f t="shared" si="1173"/>
        <v>0.116962935405202-0.111532387261466i</v>
      </c>
      <c r="U2254" t="str">
        <f t="shared" si="1174"/>
        <v>0.00005-0.000444070711751941i</v>
      </c>
      <c r="V2254" t="str">
        <f t="shared" si="1175"/>
        <v>0.00002-0.00497359197162172i</v>
      </c>
      <c r="W2254" t="str">
        <f t="shared" si="1176"/>
        <v>0.0000422689107291443-0.000408033035599823i</v>
      </c>
      <c r="X2254" t="str">
        <f t="shared" si="1177"/>
        <v>0.0000430919030608122-0.000407858922237874i</v>
      </c>
      <c r="Y2254" t="str">
        <f t="shared" si="1178"/>
        <v>0.009+1.60849543863797i</v>
      </c>
      <c r="Z2254" t="str">
        <f t="shared" si="1179"/>
        <v>-0.00304165302760354-0.000338668609511842i</v>
      </c>
      <c r="AA2254" t="str">
        <f t="shared" si="1180"/>
        <v>0.0419628582022341-7.46204415566595i</v>
      </c>
      <c r="AB2254" t="str">
        <f t="shared" si="1181"/>
        <v>0.351843573392056-0.335507599455096i</v>
      </c>
      <c r="AC2254" t="str">
        <f t="shared" si="1182"/>
        <v>0.788489557914957-0.290767850975958i</v>
      </c>
      <c r="AD2254" t="str">
        <f t="shared" si="1183"/>
        <v>0.530936044613824-0.229715745679659i</v>
      </c>
      <c r="AE2254" t="str">
        <f t="shared" si="1184"/>
        <v>-0.00169272073973579+0.000518904221365658i</v>
      </c>
      <c r="AF2254" t="str">
        <f t="shared" si="1185"/>
        <v>-4.13285230242723-0.302052093245262i</v>
      </c>
      <c r="AG2254" t="str">
        <f t="shared" si="1186"/>
        <v>0.993875432614317-0.0143768580115808i</v>
      </c>
      <c r="AH2254" t="str">
        <f t="shared" si="1187"/>
        <v>0.00721883779851925-0.00153890558823079i</v>
      </c>
      <c r="AI2254">
        <f t="shared" si="1188"/>
        <v>-42.637641002629252</v>
      </c>
      <c r="AJ2254">
        <f t="shared" si="1189"/>
        <v>-12.034124476167809</v>
      </c>
      <c r="AK2254"/>
      <c r="AL2254"/>
      <c r="AM2254"/>
      <c r="AN2254"/>
    </row>
    <row r="2255" spans="1:40" x14ac:dyDescent="0.35">
      <c r="A2255"/>
      <c r="B2255">
        <f t="shared" si="1155"/>
        <v>321000</v>
      </c>
      <c r="C2255" s="237" t="str">
        <f t="shared" si="1158"/>
        <v>-2.05285494460582E-07+0.00211160820049033i</v>
      </c>
      <c r="D2255" s="208" t="str">
        <f t="shared" si="1159"/>
        <v>-1.64874709356871+0.0161889962037592i</v>
      </c>
      <c r="E2255" t="str">
        <f t="shared" si="1160"/>
        <v>36500</v>
      </c>
      <c r="F2255" t="str">
        <f t="shared" si="1161"/>
        <v>0.21505376344086</v>
      </c>
      <c r="G2255" t="str">
        <f t="shared" si="1156"/>
        <v>0.21505376344086</v>
      </c>
      <c r="H2255" t="str">
        <f t="shared" si="1162"/>
        <v>2.48437364461704+0.317337088849658i</v>
      </c>
      <c r="I2255" t="str">
        <f t="shared" si="1163"/>
        <v>1260.5640522529i</v>
      </c>
      <c r="J2255" t="str">
        <f t="shared" si="1157"/>
        <v>-2149.89981350095+275.771076583264i</v>
      </c>
      <c r="K2255" t="str">
        <f t="shared" si="1164"/>
        <v>0.0739928285294843-0.576845005744885i</v>
      </c>
      <c r="L2255" t="str">
        <f t="shared" si="1165"/>
        <v>0.0232944573505702-0.154020868705899i</v>
      </c>
      <c r="M2255" t="str">
        <f t="shared" si="1166"/>
        <v>0.0972872858800545-0.730865874450784i</v>
      </c>
      <c r="N2255" t="str">
        <f t="shared" si="1167"/>
        <v>-4.00392768281165i</v>
      </c>
      <c r="O2255" t="str">
        <f t="shared" si="1168"/>
        <v>-0.650666106580546+0.75936395604961i</v>
      </c>
      <c r="P2255" t="str">
        <f t="shared" si="1169"/>
        <v>1.65066610658055-0.75936395604961i</v>
      </c>
      <c r="Q2255" t="str">
        <f t="shared" si="1170"/>
        <v>-1.65066610658055+4.76329163886126i</v>
      </c>
      <c r="R2255" t="str">
        <f t="shared" si="1171"/>
        <v>-0.249541943724872-0.260062950543968i</v>
      </c>
      <c r="S2255" t="str">
        <f t="shared" si="1172"/>
        <v>0.447072384944487i</v>
      </c>
      <c r="T2255" t="str">
        <f t="shared" si="1173"/>
        <v>0.116266963535392-0.111563311924761i</v>
      </c>
      <c r="U2255" t="str">
        <f t="shared" si="1174"/>
        <v>0.0000499999999999998-0.000442687313896014i</v>
      </c>
      <c r="V2255" t="str">
        <f t="shared" si="1175"/>
        <v>0.00002-0.00495809791563536i</v>
      </c>
      <c r="W2255" t="str">
        <f t="shared" si="1176"/>
        <v>0.0000422688814906769-0.000406764160514676i</v>
      </c>
      <c r="X2255" t="str">
        <f t="shared" si="1177"/>
        <v>0.0000430867077747832-0.00040659059922282i</v>
      </c>
      <c r="Y2255" t="str">
        <f t="shared" si="1178"/>
        <v>0.009+1.61352198688372i</v>
      </c>
      <c r="Z2255" t="str">
        <f t="shared" si="1179"/>
        <v>-0.00302274434062375-0.000337468375615879i</v>
      </c>
      <c r="AA2255" t="str">
        <f t="shared" si="1180"/>
        <v>0.0417016673923627-7.43878765018593i</v>
      </c>
      <c r="AB2255" t="str">
        <f t="shared" si="1181"/>
        <v>0.349749976571781-0.335600625882673i</v>
      </c>
      <c r="AC2255" t="str">
        <f t="shared" si="1182"/>
        <v>0.788747181055311-0.288269996498049i</v>
      </c>
      <c r="AD2255" t="str">
        <f t="shared" si="1183"/>
        <v>0.528355687164527-0.232383123764441i</v>
      </c>
      <c r="AE2255" t="str">
        <f t="shared" si="1184"/>
        <v>-0.00167550611851028+0.000524131436720609i</v>
      </c>
      <c r="AF2255" t="str">
        <f t="shared" si="1185"/>
        <v>-4.13312073818575-0.301148092645899i</v>
      </c>
      <c r="AG2255" t="str">
        <f t="shared" si="1186"/>
        <v>0.993822052259097-0.0142628598180377i</v>
      </c>
      <c r="AH2255" t="str">
        <f t="shared" si="1187"/>
        <v>0.00714946408872197-0.00156944719753609i</v>
      </c>
      <c r="AI2255">
        <f t="shared" si="1188"/>
        <v>-42.710134918694891</v>
      </c>
      <c r="AJ2255">
        <f t="shared" si="1189"/>
        <v>-12.381159403274275</v>
      </c>
      <c r="AK2255"/>
      <c r="AL2255"/>
      <c r="AM2255"/>
      <c r="AN2255"/>
    </row>
    <row r="2256" spans="1:40" x14ac:dyDescent="0.35">
      <c r="A2256"/>
      <c r="B2256">
        <f t="shared" si="1155"/>
        <v>322000</v>
      </c>
      <c r="C2256" s="237" t="str">
        <f t="shared" si="1158"/>
        <v>-2.04012409204436E-07+0.0021050504111712i</v>
      </c>
      <c r="D2256" s="208" t="str">
        <f t="shared" si="1159"/>
        <v>-1.6487470838084+0.0161387198189792i</v>
      </c>
      <c r="E2256" t="str">
        <f t="shared" si="1160"/>
        <v>36500</v>
      </c>
      <c r="F2256" t="str">
        <f t="shared" si="1161"/>
        <v>0.21505376344086</v>
      </c>
      <c r="G2256" t="str">
        <f t="shared" si="1156"/>
        <v>0.21505376344086</v>
      </c>
      <c r="H2256" t="str">
        <f t="shared" si="1162"/>
        <v>2.48463965476577+0.316388092393949i</v>
      </c>
      <c r="I2256" t="str">
        <f t="shared" si="1163"/>
        <v>1264.49104306989i</v>
      </c>
      <c r="J2256" t="str">
        <f t="shared" si="1157"/>
        <v>-2163.32193265819+276.630176510314i</v>
      </c>
      <c r="K2256" t="str">
        <f t="shared" si="1164"/>
        <v>0.0735409244516122-0.575109689120268i</v>
      </c>
      <c r="L2256" t="str">
        <f t="shared" si="1165"/>
        <v>0.0231532069028372-0.153563839712468i</v>
      </c>
      <c r="M2256" t="str">
        <f t="shared" si="1166"/>
        <v>0.0966941313544494-0.728673528832736i</v>
      </c>
      <c r="N2256" t="str">
        <f t="shared" si="1167"/>
        <v>-4.01640097777368i</v>
      </c>
      <c r="O2256" t="str">
        <f t="shared" si="1168"/>
        <v>-0.641143965914628+0.767420624541237i</v>
      </c>
      <c r="P2256" t="str">
        <f t="shared" si="1169"/>
        <v>1.64114396591463-0.767420624541237i</v>
      </c>
      <c r="Q2256" t="str">
        <f t="shared" si="1170"/>
        <v>-1.64114396591463+4.78382160231492i</v>
      </c>
      <c r="R2256" t="str">
        <f t="shared" si="1171"/>
        <v>-0.248826396663971-0.257698578448812i</v>
      </c>
      <c r="S2256" t="str">
        <f t="shared" si="1172"/>
        <v>0.448465133807242i</v>
      </c>
      <c r="T2256" t="str">
        <f t="shared" si="1173"/>
        <v>0.115568827465983-0.111589963274682i</v>
      </c>
      <c r="U2256" t="str">
        <f t="shared" si="1174"/>
        <v>0.0000499999999999998-0.000441312508573356i</v>
      </c>
      <c r="V2256" t="str">
        <f t="shared" si="1175"/>
        <v>0.00002-0.00494270009602159i</v>
      </c>
      <c r="W2256" t="str">
        <f t="shared" si="1176"/>
        <v>0.0000422688521610435-0.000405503173653246i</v>
      </c>
      <c r="X2256" t="str">
        <f t="shared" si="1177"/>
        <v>0.0000430815604536119-0.000405330160902559i</v>
      </c>
      <c r="Y2256" t="str">
        <f t="shared" si="1178"/>
        <v>0.009+1.61854853512946i</v>
      </c>
      <c r="Z2256" t="str">
        <f t="shared" si="1179"/>
        <v>-0.00300401159557409-0.000336276941150731i</v>
      </c>
      <c r="AA2256" t="str">
        <f t="shared" si="1180"/>
        <v>0.0414429080731204-7.4156756902337i</v>
      </c>
      <c r="AB2256" t="str">
        <f t="shared" si="1181"/>
        <v>0.347649869486372-0.335680797487117i</v>
      </c>
      <c r="AC2256" t="str">
        <f t="shared" si="1182"/>
        <v>0.789013990879148-0.28578162032226i</v>
      </c>
      <c r="AD2256" t="str">
        <f t="shared" si="1183"/>
        <v>0.525737775088108-0.235020679482755i</v>
      </c>
      <c r="AE2256" t="str">
        <f t="shared" si="1184"/>
        <v>-0.00165835440779963+0.000529211355511879i</v>
      </c>
      <c r="AF2256" t="str">
        <f t="shared" si="1185"/>
        <v>-4.13338673857417-0.30024937257497i</v>
      </c>
      <c r="AG2256" t="str">
        <f t="shared" si="1186"/>
        <v>0.993769802485123-0.0141485556184361i</v>
      </c>
      <c r="AH2256" t="str">
        <f t="shared" si="1187"/>
        <v>0.00708025472047547-0.00159930392999172i</v>
      </c>
      <c r="AI2256">
        <f t="shared" si="1188"/>
        <v>-42.782901003124366</v>
      </c>
      <c r="AJ2256">
        <f t="shared" si="1189"/>
        <v>-12.728488335585604</v>
      </c>
      <c r="AK2256"/>
      <c r="AL2256"/>
      <c r="AM2256"/>
      <c r="AN2256"/>
    </row>
    <row r="2257" spans="1:40" x14ac:dyDescent="0.35">
      <c r="A2257"/>
      <c r="B2257">
        <f t="shared" si="1155"/>
        <v>323000</v>
      </c>
      <c r="C2257" s="237" t="str">
        <f t="shared" si="1158"/>
        <v>-2.02751129956013E-07+0.00209853322735754i</v>
      </c>
      <c r="D2257" s="208" t="str">
        <f t="shared" si="1159"/>
        <v>-1.64874707413859+0.0160887547430745i</v>
      </c>
      <c r="E2257" t="str">
        <f t="shared" si="1160"/>
        <v>36500</v>
      </c>
      <c r="F2257" t="str">
        <f t="shared" si="1161"/>
        <v>0.21505376344086</v>
      </c>
      <c r="G2257" t="str">
        <f t="shared" si="1156"/>
        <v>0.21505376344086</v>
      </c>
      <c r="H2257" t="str">
        <f t="shared" si="1162"/>
        <v>2.48490325863827+0.315444642725083i</v>
      </c>
      <c r="I2257" t="str">
        <f t="shared" si="1163"/>
        <v>1268.41803388688i</v>
      </c>
      <c r="J2257" t="str">
        <f t="shared" si="1157"/>
        <v>-2176.78580024205+277.489276437365i</v>
      </c>
      <c r="K2257" t="str">
        <f t="shared" si="1164"/>
        <v>0.0730931266947324-0.573384609045606i</v>
      </c>
      <c r="L2257" t="str">
        <f t="shared" si="1165"/>
        <v>0.0230132277014415-0.153109449544315i</v>
      </c>
      <c r="M2257" t="str">
        <f t="shared" si="1166"/>
        <v>0.0961063543961739-0.726494058589921i</v>
      </c>
      <c r="N2257" t="str">
        <f t="shared" si="1167"/>
        <v>-4.02887427273571i</v>
      </c>
      <c r="O2257" t="str">
        <f t="shared" si="1168"/>
        <v>-0.63152207538444+0.775357896910923i</v>
      </c>
      <c r="P2257" t="str">
        <f t="shared" si="1169"/>
        <v>1.63152207538444-0.775357896910923i</v>
      </c>
      <c r="Q2257" t="str">
        <f t="shared" si="1170"/>
        <v>-1.63152207538444+4.80423216964663i</v>
      </c>
      <c r="R2257" t="str">
        <f t="shared" si="1171"/>
        <v>-0.248105696769615-0.25534406139377i</v>
      </c>
      <c r="S2257" t="str">
        <f t="shared" si="1172"/>
        <v>0.449857882669998i</v>
      </c>
      <c r="T2257" t="str">
        <f t="shared" si="1173"/>
        <v>0.114868538810959-0.111612303427144i</v>
      </c>
      <c r="U2257" t="str">
        <f t="shared" si="1174"/>
        <v>0.0000499999999999998-0.000439946215977154i</v>
      </c>
      <c r="V2257" t="str">
        <f t="shared" si="1175"/>
        <v>0.00002-0.00492739761894412i</v>
      </c>
      <c r="W2257" t="str">
        <f t="shared" si="1176"/>
        <v>0.0000422688227402444-0.00040425000175025i</v>
      </c>
      <c r="X2257" t="str">
        <f t="shared" si="1177"/>
        <v>0.0000430764605031043-0.000404077534045782i</v>
      </c>
      <c r="Y2257" t="str">
        <f t="shared" si="1178"/>
        <v>0.009+1.62357508337521i</v>
      </c>
      <c r="Z2257" t="str">
        <f t="shared" si="1179"/>
        <v>-0.00298545261624828-0.000335094207793175i</v>
      </c>
      <c r="AA2257" t="str">
        <f t="shared" si="1180"/>
        <v>0.0411865501518707-7.39270693210749i</v>
      </c>
      <c r="AB2257" t="str">
        <f t="shared" si="1181"/>
        <v>0.345543287072584-0.335748000306926i</v>
      </c>
      <c r="AC2257" t="str">
        <f t="shared" si="1182"/>
        <v>0.789289978200188-0.283302661349168i</v>
      </c>
      <c r="AD2257" t="str">
        <f t="shared" si="1183"/>
        <v>0.523082650680976-0.237627866112165i</v>
      </c>
      <c r="AE2257" t="str">
        <f t="shared" si="1184"/>
        <v>-0.00164126618953404+0.000534144768137763i</v>
      </c>
      <c r="AF2257" t="str">
        <f t="shared" si="1185"/>
        <v>-4.13365033277686-0.299355887982009i</v>
      </c>
      <c r="AG2257" t="str">
        <f t="shared" si="1186"/>
        <v>0.993718687484259-0.0140339573914019i</v>
      </c>
      <c r="AH2257" t="str">
        <f t="shared" si="1187"/>
        <v>0.00701121353896286-0.00162847891389652i</v>
      </c>
      <c r="AI2257">
        <f t="shared" si="1188"/>
        <v>-42.855942968226614</v>
      </c>
      <c r="AJ2257">
        <f t="shared" si="1189"/>
        <v>-13.076108565856678</v>
      </c>
      <c r="AK2257"/>
      <c r="AL2257"/>
      <c r="AM2257"/>
      <c r="AN2257"/>
    </row>
    <row r="2258" spans="1:40" x14ac:dyDescent="0.35">
      <c r="A2258"/>
      <c r="B2258">
        <f t="shared" si="1155"/>
        <v>324000</v>
      </c>
      <c r="C2258" s="237" t="str">
        <f t="shared" si="1158"/>
        <v>-2.01501511187299E-07+0.00209205627307248i</v>
      </c>
      <c r="D2258" s="208" t="str">
        <f t="shared" si="1159"/>
        <v>-1.64874706455818+0.0160390980935557i</v>
      </c>
      <c r="E2258" t="str">
        <f t="shared" si="1160"/>
        <v>36500</v>
      </c>
      <c r="F2258" t="str">
        <f t="shared" si="1161"/>
        <v>0.21505376344086</v>
      </c>
      <c r="G2258" t="str">
        <f t="shared" si="1156"/>
        <v>0.21505376344086</v>
      </c>
      <c r="H2258" t="str">
        <f t="shared" si="1162"/>
        <v>2.48516448498707+0.314506692407197i</v>
      </c>
      <c r="I2258" t="str">
        <f t="shared" si="1163"/>
        <v>1272.34502470387i</v>
      </c>
      <c r="J2258" t="str">
        <f t="shared" si="1157"/>
        <v>-2190.29141625252+278.348376364415i</v>
      </c>
      <c r="K2258" t="str">
        <f t="shared" si="1164"/>
        <v>0.0726493859134272-0.571669676829267i</v>
      </c>
      <c r="L2258" t="str">
        <f t="shared" si="1165"/>
        <v>0.022874504653292-0.15265767602945i</v>
      </c>
      <c r="M2258" t="str">
        <f t="shared" si="1166"/>
        <v>0.0955238905667192-0.724327352858717i</v>
      </c>
      <c r="N2258" t="str">
        <f t="shared" si="1167"/>
        <v>-4.04134756769774i</v>
      </c>
      <c r="O2258" t="str">
        <f t="shared" si="1168"/>
        <v>-0.621801931974005+0.78317453826934i</v>
      </c>
      <c r="P2258" t="str">
        <f t="shared" si="1169"/>
        <v>1.62180193197401-0.78317453826934i</v>
      </c>
      <c r="Q2258" t="str">
        <f t="shared" si="1170"/>
        <v>-1.62180193197401+4.82452210596708i</v>
      </c>
      <c r="R2258" t="str">
        <f t="shared" si="1171"/>
        <v>-0.247379807117486-0.252999334659457i</v>
      </c>
      <c r="S2258" t="str">
        <f t="shared" si="1172"/>
        <v>0.451250631532753i</v>
      </c>
      <c r="T2258" t="str">
        <f t="shared" si="1173"/>
        <v>0.114166109542446-0.111630294190216i</v>
      </c>
      <c r="U2258" t="str">
        <f t="shared" si="1174"/>
        <v>0.0000499999999999998-0.000438588357285866i</v>
      </c>
      <c r="V2258" t="str">
        <f t="shared" si="1175"/>
        <v>0.00002-0.0049121896016017i</v>
      </c>
      <c r="W2258" t="str">
        <f t="shared" si="1176"/>
        <v>0.00004226879322828-0.000403004572444919i</v>
      </c>
      <c r="X2258" t="str">
        <f t="shared" si="1177"/>
        <v>0.0000430714073382217-0.000402832646325259i</v>
      </c>
      <c r="Y2258" t="str">
        <f t="shared" si="1178"/>
        <v>0.009+1.62860163162095i</v>
      </c>
      <c r="Z2258" t="str">
        <f t="shared" si="1179"/>
        <v>-0.00296706525998518-0.000333920078689i</v>
      </c>
      <c r="AA2258" t="str">
        <f t="shared" si="1180"/>
        <v>0.040932564000168-7.36988004871259i</v>
      </c>
      <c r="AB2258" t="str">
        <f t="shared" si="1181"/>
        <v>0.343430265344525-0.335802119454546i</v>
      </c>
      <c r="AC2258" t="str">
        <f t="shared" si="1182"/>
        <v>0.789575134815212-0.280833059899415i</v>
      </c>
      <c r="AD2258" t="str">
        <f t="shared" si="1183"/>
        <v>0.520390664620326-0.240204140687025i</v>
      </c>
      <c r="AE2258" t="str">
        <f t="shared" si="1184"/>
        <v>-0.0016242420481752+0.000538932469458023i</v>
      </c>
      <c r="AF2258" t="str">
        <f t="shared" si="1185"/>
        <v>-4.13391154954525-0.298467594313641i</v>
      </c>
      <c r="AG2258" t="str">
        <f t="shared" si="1186"/>
        <v>0.993668711296824-0.0139190771920619i</v>
      </c>
      <c r="AH2258" t="str">
        <f t="shared" si="1187"/>
        <v>0.00694234439367028-0.00165697530473448i</v>
      </c>
      <c r="AI2258">
        <f t="shared" si="1188"/>
        <v>-42.929264566081187</v>
      </c>
      <c r="AJ2258">
        <f t="shared" si="1189"/>
        <v>-13.42401737260602</v>
      </c>
      <c r="AK2258"/>
      <c r="AL2258"/>
      <c r="AM2258"/>
      <c r="AN2258"/>
    </row>
    <row r="2259" spans="1:40" x14ac:dyDescent="0.35">
      <c r="A2259"/>
      <c r="B2259">
        <f t="shared" si="1155"/>
        <v>325000</v>
      </c>
      <c r="C2259" s="237" t="str">
        <f t="shared" si="1158"/>
        <v>-2.00263409605716E-07+0.00208561917696653i</v>
      </c>
      <c r="D2259" s="208" t="str">
        <f t="shared" si="1159"/>
        <v>-1.64874705506607+0.0159897470234101i</v>
      </c>
      <c r="E2259" t="str">
        <f t="shared" si="1160"/>
        <v>36500</v>
      </c>
      <c r="F2259" t="str">
        <f t="shared" si="1161"/>
        <v>0.21505376344086</v>
      </c>
      <c r="G2259" t="str">
        <f t="shared" si="1156"/>
        <v>0.21505376344086</v>
      </c>
      <c r="H2259" t="str">
        <f t="shared" si="1162"/>
        <v>2.48542336213928+0.313574194530382i</v>
      </c>
      <c r="I2259" t="str">
        <f t="shared" si="1163"/>
        <v>1276.27201552085i</v>
      </c>
      <c r="J2259" t="str">
        <f t="shared" si="1157"/>
        <v>-2203.83878068961+279.207476291466i</v>
      </c>
      <c r="K2259" t="str">
        <f t="shared" si="1164"/>
        <v>0.0722096534974254-0.569964804780729i</v>
      </c>
      <c r="L2259" t="str">
        <f t="shared" si="1165"/>
        <v>0.0227370228868784-0.152208497235667i</v>
      </c>
      <c r="M2259" t="str">
        <f t="shared" si="1166"/>
        <v>0.0949466763843038-0.722173302016396i</v>
      </c>
      <c r="N2259" t="str">
        <f t="shared" si="1167"/>
        <v>-4.05382086265977i</v>
      </c>
      <c r="O2259" t="str">
        <f t="shared" si="1168"/>
        <v>-0.611985047953639+0.790869332495061i</v>
      </c>
      <c r="P2259" t="str">
        <f t="shared" si="1169"/>
        <v>1.61198504795364-0.790869332495061i</v>
      </c>
      <c r="Q2259" t="str">
        <f t="shared" si="1170"/>
        <v>-1.61198504795364+4.84469019515483i</v>
      </c>
      <c r="R2259" t="str">
        <f t="shared" si="1171"/>
        <v>-0.246648690555195-0.250664335130414i</v>
      </c>
      <c r="S2259" t="str">
        <f t="shared" si="1172"/>
        <v>0.452643380395509i</v>
      </c>
      <c r="T2259" t="str">
        <f t="shared" si="1173"/>
        <v>0.113461551998023-0.111643897063029i</v>
      </c>
      <c r="U2259" t="str">
        <f t="shared" si="1174"/>
        <v>0.0000499999999999998-0.000437238854648064i</v>
      </c>
      <c r="V2259" t="str">
        <f t="shared" si="1175"/>
        <v>0.00002-0.00489707517205831i</v>
      </c>
      <c r="W2259" t="str">
        <f t="shared" si="1176"/>
        <v>0.0000422687636251513-0.000401766814267079i</v>
      </c>
      <c r="X2259" t="str">
        <f t="shared" si="1177"/>
        <v>0.0000430664003829133-0.000401595426303923i</v>
      </c>
      <c r="Y2259" t="str">
        <f t="shared" si="1178"/>
        <v>0.009+1.63362817986669i</v>
      </c>
      <c r="Z2259" t="str">
        <f t="shared" si="1179"/>
        <v>-0.00294884741705004-0.000332754458425714i</v>
      </c>
      <c r="AA2259" t="str">
        <f t="shared" si="1180"/>
        <v>0.0406809204451876-7.34719372930532i</v>
      </c>
      <c r="AB2259" t="str">
        <f t="shared" si="1181"/>
        <v>0.341310841415643-0.335843039113089i</v>
      </c>
      <c r="AC2259" t="str">
        <f t="shared" si="1182"/>
        <v>0.789869453490824-0.278372757709721i</v>
      </c>
      <c r="AD2259" t="str">
        <f t="shared" si="1183"/>
        <v>0.51766217592844-0.24274896413639i</v>
      </c>
      <c r="AE2259" t="str">
        <f t="shared" si="1184"/>
        <v>-0.00160728257048569+0.000543575258886622i</v>
      </c>
      <c r="AF2259" t="str">
        <f t="shared" si="1185"/>
        <v>-4.13417041720535-0.297584447506972i</v>
      </c>
      <c r="AG2259" t="str">
        <f t="shared" si="1186"/>
        <v>0.993619877810247-0.013803927149925i</v>
      </c>
      <c r="AH2259" t="str">
        <f t="shared" si="1187"/>
        <v>0.00687365113742272-0.00168479628570087i</v>
      </c>
      <c r="AI2259">
        <f t="shared" si="1188"/>
        <v>-43.002869589623714</v>
      </c>
      <c r="AJ2259">
        <f t="shared" si="1189"/>
        <v>-13.772212020278841</v>
      </c>
      <c r="AK2259"/>
      <c r="AL2259"/>
      <c r="AM2259"/>
      <c r="AN2259"/>
    </row>
    <row r="2260" spans="1:40" x14ac:dyDescent="0.35">
      <c r="A2260"/>
      <c r="B2260">
        <f t="shared" si="1155"/>
        <v>326000</v>
      </c>
      <c r="C2260" s="237" t="str">
        <f t="shared" si="1158"/>
        <v>-1.99036684113048E-07+0.00207922157224663i</v>
      </c>
      <c r="D2260" s="208" t="str">
        <f t="shared" si="1159"/>
        <v>-1.64874704566117+0.0159406987205575i</v>
      </c>
      <c r="E2260" t="str">
        <f t="shared" si="1160"/>
        <v>36500</v>
      </c>
      <c r="F2260" t="str">
        <f t="shared" si="1161"/>
        <v>0.21505376344086</v>
      </c>
      <c r="G2260" t="str">
        <f t="shared" si="1156"/>
        <v>0.21505376344086</v>
      </c>
      <c r="H2260" t="str">
        <f t="shared" si="1162"/>
        <v>2.48567991800404+0.312647102703631i</v>
      </c>
      <c r="I2260" t="str">
        <f t="shared" si="1163"/>
        <v>1280.19900633784i</v>
      </c>
      <c r="J2260" t="str">
        <f t="shared" si="1157"/>
        <v>-2217.42789355331+280.066576218517i</v>
      </c>
      <c r="K2260" t="str">
        <f t="shared" si="1164"/>
        <v>0.0717738815585722-0.56826990619685i</v>
      </c>
      <c r="L2260" t="str">
        <f t="shared" si="1165"/>
        <v>0.0226007677484101-0.151761891467444i</v>
      </c>
      <c r="M2260" t="str">
        <f t="shared" si="1166"/>
        <v>0.0943746493069823-0.720031797664294i</v>
      </c>
      <c r="N2260" t="str">
        <f t="shared" si="1167"/>
        <v>-4.0662941576218i</v>
      </c>
      <c r="O2260" t="str">
        <f t="shared" si="1168"/>
        <v>-0.602072950644659+0.798441082423765i</v>
      </c>
      <c r="P2260" t="str">
        <f t="shared" si="1169"/>
        <v>1.60207295064466-0.798441082423765i</v>
      </c>
      <c r="Q2260" t="str">
        <f t="shared" si="1170"/>
        <v>-1.60207295064466+4.86473524004557i</v>
      </c>
      <c r="R2260" t="str">
        <f t="shared" si="1171"/>
        <v>-0.245912309703502-0.248339001286905i</v>
      </c>
      <c r="S2260" t="str">
        <f t="shared" si="1172"/>
        <v>0.454036129258264i</v>
      </c>
      <c r="T2260" t="str">
        <f t="shared" si="1173"/>
        <v>0.112754878888169-0.111653073234737i</v>
      </c>
      <c r="U2260" t="str">
        <f t="shared" si="1174"/>
        <v>0.0000500000000000002-0.000435897631167549i</v>
      </c>
      <c r="V2260" t="str">
        <f t="shared" si="1175"/>
        <v>0.00002-0.00488205346907653i</v>
      </c>
      <c r="W2260" t="str">
        <f t="shared" si="1176"/>
        <v>0.0000422687339308587-0.000400536656623482i</v>
      </c>
      <c r="X2260" t="str">
        <f t="shared" si="1177"/>
        <v>0.0000430614390699486-0.00040036580342121i</v>
      </c>
      <c r="Y2260" t="str">
        <f t="shared" si="1178"/>
        <v>0.009+1.63865472811244i</v>
      </c>
      <c r="Z2260" t="str">
        <f t="shared" si="1179"/>
        <v>-0.0029307970100292-0.000331597253005849i</v>
      </c>
      <c r="AA2260" t="str">
        <f t="shared" si="1180"/>
        <v>0.0404315907613447-7.32464667924211i</v>
      </c>
      <c r="AB2260" t="str">
        <f t="shared" si="1181"/>
        <v>0.339185053521129-0.335870642533203i</v>
      </c>
      <c r="AC2260" t="str">
        <f t="shared" si="1182"/>
        <v>0.790172927950383-0.27592169792926i</v>
      </c>
      <c r="AD2260" t="str">
        <f t="shared" si="1183"/>
        <v>0.514897551934547-0.245261801421742i</v>
      </c>
      <c r="AE2260" t="str">
        <f t="shared" si="1184"/>
        <v>-0.00159038834529984+0.000548073940480283i</v>
      </c>
      <c r="AF2260" t="str">
        <f t="shared" si="1185"/>
        <v>-4.13442696366521-0.296706403983074i</v>
      </c>
      <c r="AG2260" t="str">
        <f t="shared" si="1186"/>
        <v>0.993572190757746-0.0136885194667365i</v>
      </c>
      <c r="AH2260" t="str">
        <f t="shared" si="1187"/>
        <v>0.00680513762541889-0.0017119450682057i</v>
      </c>
      <c r="AI2260">
        <f t="shared" si="1188"/>
        <v>-43.07676187375948</v>
      </c>
      <c r="AJ2260">
        <f t="shared" si="1189"/>
        <v>-14.120689759414546</v>
      </c>
      <c r="AK2260"/>
      <c r="AL2260"/>
      <c r="AM2260"/>
      <c r="AN2260"/>
    </row>
    <row r="2261" spans="1:40" x14ac:dyDescent="0.35">
      <c r="A2261"/>
      <c r="B2261">
        <f t="shared" si="1155"/>
        <v>327000</v>
      </c>
      <c r="C2261" s="237" t="str">
        <f t="shared" si="1158"/>
        <v>-1.97821195765246E-07+0.00207286309660653i</v>
      </c>
      <c r="D2261" s="208" t="str">
        <f t="shared" si="1159"/>
        <v>-1.64874703634243+0.0158919504073167i</v>
      </c>
      <c r="E2261" t="str">
        <f t="shared" si="1160"/>
        <v>36500</v>
      </c>
      <c r="F2261" t="str">
        <f t="shared" si="1161"/>
        <v>0.21505376344086</v>
      </c>
      <c r="G2261" t="str">
        <f t="shared" si="1156"/>
        <v>0.21505376344086</v>
      </c>
      <c r="H2261" t="str">
        <f t="shared" si="1162"/>
        <v>2.48593418007994+0.311725371047908i</v>
      </c>
      <c r="I2261" t="str">
        <f t="shared" si="1163"/>
        <v>1284.12599715483i</v>
      </c>
      <c r="J2261" t="str">
        <f t="shared" si="1157"/>
        <v>-2231.05875484364+280.925676145568i</v>
      </c>
      <c r="K2261" t="str">
        <f t="shared" si="1164"/>
        <v>0.0713420229180566-0.566584895348296i</v>
      </c>
      <c r="L2261" t="str">
        <f t="shared" si="1165"/>
        <v>0.0224657247980339-0.151317837262888i</v>
      </c>
      <c r="M2261" t="str">
        <f t="shared" si="1166"/>
        <v>0.0938077477160905-0.717902732611184i</v>
      </c>
      <c r="N2261" t="str">
        <f t="shared" si="1167"/>
        <v>-4.07876745258383i</v>
      </c>
      <c r="O2261" t="str">
        <f t="shared" si="1168"/>
        <v>-0.592067182181773+0.805888610034498i</v>
      </c>
      <c r="P2261" t="str">
        <f t="shared" si="1169"/>
        <v>1.59206718218177-0.805888610034498i</v>
      </c>
      <c r="Q2261" t="str">
        <f t="shared" si="1170"/>
        <v>-1.59206718218177+4.88465606261833i</v>
      </c>
      <c r="R2261" t="str">
        <f t="shared" si="1171"/>
        <v>-0.245170626957644-0.246023273197132i</v>
      </c>
      <c r="S2261" t="str">
        <f t="shared" si="1172"/>
        <v>0.45542887812102i</v>
      </c>
      <c r="T2261" t="str">
        <f t="shared" si="1173"/>
        <v>0.112046103303831-0.111657783583547i</v>
      </c>
      <c r="U2261" t="str">
        <f t="shared" si="1174"/>
        <v>0.0000500000000000002-0.000434564610888749i</v>
      </c>
      <c r="V2261" t="str">
        <f t="shared" si="1175"/>
        <v>0.00002-0.004867123641954i</v>
      </c>
      <c r="W2261" t="str">
        <f t="shared" si="1176"/>
        <v>0.0000422687041454026-0.000399314029784418i</v>
      </c>
      <c r="X2261" t="str">
        <f t="shared" si="1177"/>
        <v>0.0000430565228407576-0.000399143707979678i</v>
      </c>
      <c r="Y2261" t="str">
        <f t="shared" si="1178"/>
        <v>0.009+1.64368127635818i</v>
      </c>
      <c r="Z2261" t="str">
        <f t="shared" si="1179"/>
        <v>-0.00291291199323768-0.000330448369820857i</v>
      </c>
      <c r="AA2261" t="str">
        <f t="shared" si="1180"/>
        <v>0.0401845466620888-7.30223761973289i</v>
      </c>
      <c r="AB2261" t="str">
        <f t="shared" si="1181"/>
        <v>0.337052941040688-0.33588481203016i</v>
      </c>
      <c r="AC2261" t="str">
        <f t="shared" si="1182"/>
        <v>0.790485552861065-0.273479825116338i</v>
      </c>
      <c r="AD2261" t="str">
        <f t="shared" si="1183"/>
        <v>0.512097168234204-0.247742121674573i</v>
      </c>
      <c r="AE2261" t="str">
        <f t="shared" si="1184"/>
        <v>-0.00157355996329579+0.000552429323023143i</v>
      </c>
      <c r="AF2261" t="str">
        <f t="shared" si="1185"/>
        <v>-4.13468121642237-0.295833420640591i</v>
      </c>
      <c r="AG2261" t="str">
        <f t="shared" si="1186"/>
        <v>0.993525653717038-0.0135728664143072i</v>
      </c>
      <c r="AH2261" t="str">
        <f t="shared" si="1187"/>
        <v>0.0067368077142646-0.00173842489235528i</v>
      </c>
      <c r="AI2261">
        <f t="shared" si="1188"/>
        <v>-43.150945296507146</v>
      </c>
      <c r="AJ2261">
        <f t="shared" si="1189"/>
        <v>-14.469447826825853</v>
      </c>
      <c r="AK2261"/>
      <c r="AL2261"/>
      <c r="AM2261"/>
      <c r="AN2261"/>
    </row>
    <row r="2262" spans="1:40" x14ac:dyDescent="0.35">
      <c r="A2262"/>
      <c r="B2262">
        <f t="shared" si="1155"/>
        <v>328000</v>
      </c>
      <c r="C2262" s="237" t="str">
        <f t="shared" si="1158"/>
        <v>-1.96616807733074E-07+0.00206654339215829i</v>
      </c>
      <c r="D2262" s="208" t="str">
        <f t="shared" si="1159"/>
        <v>-1.64874702710879+0.0158434993398802i</v>
      </c>
      <c r="E2262" t="str">
        <f t="shared" si="1160"/>
        <v>36500</v>
      </c>
      <c r="F2262" t="str">
        <f t="shared" si="1161"/>
        <v>0.21505376344086</v>
      </c>
      <c r="G2262" t="str">
        <f t="shared" si="1156"/>
        <v>0.21505376344086</v>
      </c>
      <c r="H2262" t="str">
        <f t="shared" si="1162"/>
        <v>2.48618617546209+0.310808954189289i</v>
      </c>
      <c r="I2262" t="str">
        <f t="shared" si="1163"/>
        <v>1288.05298797182i</v>
      </c>
      <c r="J2262" t="str">
        <f t="shared" si="1157"/>
        <v>-2244.73136456058+281.784776072618i</v>
      </c>
      <c r="K2262" t="str">
        <f t="shared" si="1164"/>
        <v>0.0709140310939131-0.564909687466254i</v>
      </c>
      <c r="L2262" t="str">
        <f t="shared" si="1165"/>
        <v>0.0223318798061261-0.150876313390714i</v>
      </c>
      <c r="M2262" t="str">
        <f t="shared" si="1166"/>
        <v>0.0932459109000392-0.715786000856968i</v>
      </c>
      <c r="N2262" t="str">
        <f t="shared" si="1167"/>
        <v>-4.09124074754586i</v>
      </c>
      <c r="O2262" t="str">
        <f t="shared" si="1168"/>
        <v>-0.581969299273145+0.813210756632944i</v>
      </c>
      <c r="P2262" t="str">
        <f t="shared" si="1169"/>
        <v>1.58196929927314-0.813210756632944i</v>
      </c>
      <c r="Q2262" t="str">
        <f t="shared" si="1170"/>
        <v>-1.58196929927314+4.9044515041788i</v>
      </c>
      <c r="R2262" t="str">
        <f t="shared" si="1171"/>
        <v>-0.244423604488761-0.243717092509895i</v>
      </c>
      <c r="S2262" t="str">
        <f t="shared" si="1172"/>
        <v>0.456821626983775i</v>
      </c>
      <c r="T2262" t="str">
        <f t="shared" si="1173"/>
        <v>0.111335238724125-0.111657988675795i</v>
      </c>
      <c r="U2262" t="str">
        <f t="shared" si="1174"/>
        <v>0.0000500000000000002-0.000433239718782381i</v>
      </c>
      <c r="V2262" t="str">
        <f t="shared" si="1175"/>
        <v>0.00002-0.00485228485036267i</v>
      </c>
      <c r="W2262" t="str">
        <f t="shared" si="1176"/>
        <v>0.0000422686742687836-0.000398098864870531i</v>
      </c>
      <c r="X2262" t="str">
        <f t="shared" si="1177"/>
        <v>0.0000430516511452714-0.000397929071131823i</v>
      </c>
      <c r="Y2262" t="str">
        <f t="shared" si="1178"/>
        <v>0.009+1.64870782460392i</v>
      </c>
      <c r="Z2262" t="str">
        <f t="shared" si="1179"/>
        <v>-0.0028951903521393-0.000329307717625573i</v>
      </c>
      <c r="AA2262" t="str">
        <f t="shared" si="1180"/>
        <v>0.0399397602918737-7.27996528759906i</v>
      </c>
      <c r="AB2262" t="str">
        <f t="shared" si="1181"/>
        <v>0.334914544521696-0.33588542898107i</v>
      </c>
      <c r="AC2262" t="str">
        <f t="shared" si="1182"/>
        <v>0.79080732382111-0.271047085235408i</v>
      </c>
      <c r="AD2262" t="str">
        <f t="shared" si="1183"/>
        <v>0.509261408646154-0.250189398333656i</v>
      </c>
      <c r="AE2262" t="str">
        <f t="shared" si="1184"/>
        <v>-0.00155679801676858+0.000556642220107087i</v>
      </c>
      <c r="AF2262" t="str">
        <f t="shared" si="1185"/>
        <v>-4.13493320257088-0.294965454849409i</v>
      </c>
      <c r="AG2262" t="str">
        <f t="shared" si="1186"/>
        <v>0.993480270109082-0.0134569803323144i</v>
      </c>
      <c r="AH2262" t="str">
        <f t="shared" si="1187"/>
        <v>0.00666866526100322-0.00176423902741038i</v>
      </c>
      <c r="AI2262">
        <f t="shared" si="1188"/>
        <v>-43.22542378017588</v>
      </c>
      <c r="AJ2262">
        <f t="shared" si="1189"/>
        <v>-14.818483445780938</v>
      </c>
      <c r="AK2262"/>
      <c r="AL2262"/>
      <c r="AM2262"/>
      <c r="AN2262"/>
    </row>
    <row r="2263" spans="1:40" x14ac:dyDescent="0.35">
      <c r="A2263"/>
      <c r="B2263">
        <f t="shared" si="1155"/>
        <v>329000</v>
      </c>
      <c r="C2263" s="237" t="str">
        <f t="shared" si="1158"/>
        <v>-1.95423385263598E-07+0.00206026210536523i</v>
      </c>
      <c r="D2263" s="208" t="str">
        <f t="shared" si="1159"/>
        <v>-1.64874701795921+0.0157953428078001i</v>
      </c>
      <c r="E2263" t="str">
        <f t="shared" si="1160"/>
        <v>36500</v>
      </c>
      <c r="F2263" t="str">
        <f t="shared" si="1161"/>
        <v>0.21505376344086</v>
      </c>
      <c r="G2263" t="str">
        <f t="shared" si="1156"/>
        <v>0.21505376344086</v>
      </c>
      <c r="H2263" t="str">
        <f t="shared" si="1162"/>
        <v>2.48643593084922+0.309897807252249i</v>
      </c>
      <c r="I2263" t="str">
        <f t="shared" si="1163"/>
        <v>1291.9799787888i</v>
      </c>
      <c r="J2263" t="str">
        <f t="shared" si="1157"/>
        <v>-2258.44572270413+282.643875999668i</v>
      </c>
      <c r="K2263" t="str">
        <f t="shared" si="1164"/>
        <v>0.0704898602887669-0.563244198729302i</v>
      </c>
      <c r="L2263" t="str">
        <f t="shared" si="1165"/>
        <v>0.0221992187496602-0.150437298847286i</v>
      </c>
      <c r="M2263" t="str">
        <f t="shared" si="1166"/>
        <v>0.0926890790384271-0.713681497576588i</v>
      </c>
      <c r="N2263" t="str">
        <f t="shared" si="1167"/>
        <v>-4.10371404250789i</v>
      </c>
      <c r="O2263" t="str">
        <f t="shared" si="1168"/>
        <v>-0.571780872958202+0.8204063830317i</v>
      </c>
      <c r="P2263" t="str">
        <f t="shared" si="1169"/>
        <v>1.5717808729582-0.8204063830317i</v>
      </c>
      <c r="Q2263" t="str">
        <f t="shared" si="1170"/>
        <v>-1.5717808729582+4.92412042553959i</v>
      </c>
      <c r="R2263" t="str">
        <f t="shared" si="1171"/>
        <v>-0.243671204245441-0.241420402447663i</v>
      </c>
      <c r="S2263" t="str">
        <f t="shared" si="1172"/>
        <v>0.458214375846529i</v>
      </c>
      <c r="T2263" t="str">
        <f t="shared" si="1173"/>
        <v>0.110622299024174-0.111653648765097i</v>
      </c>
      <c r="U2263" t="str">
        <f t="shared" si="1174"/>
        <v>0.0000500000000000002-0.000431922880731371i</v>
      </c>
      <c r="V2263" t="str">
        <f t="shared" si="1175"/>
        <v>0.00002-0.00483753626419136i</v>
      </c>
      <c r="W2263" t="str">
        <f t="shared" si="1176"/>
        <v>0.0000422686443010023-0.000396891093839906i</v>
      </c>
      <c r="X2263" t="str">
        <f t="shared" si="1177"/>
        <v>0.0000430468234417691-0.000396721824867187i</v>
      </c>
      <c r="Y2263" t="str">
        <f t="shared" si="1178"/>
        <v>0.009+1.65373437284967i</v>
      </c>
      <c r="Z2263" t="str">
        <f t="shared" si="1179"/>
        <v>-0.00287763010277934-0.000328175206513258i</v>
      </c>
      <c r="AA2263" t="str">
        <f t="shared" si="1180"/>
        <v>0.0396972042183013-7.25782843503604i</v>
      </c>
      <c r="AB2263" t="str">
        <f t="shared" si="1181"/>
        <v>0.332769905702784-0.335872373822331i</v>
      </c>
      <c r="AC2263" t="str">
        <f t="shared" si="1182"/>
        <v>0.79113823734717-0.268623425654425i</v>
      </c>
      <c r="AD2263" t="str">
        <f t="shared" si="1183"/>
        <v>0.506390665166754-0.252603109282049i</v>
      </c>
      <c r="AE2263" t="str">
        <f t="shared" si="1184"/>
        <v>-0.00154010309940483+0.000560713450208198i</v>
      </c>
      <c r="AF2263" t="str">
        <f t="shared" si="1185"/>
        <v>-4.13518294880843-0.294102464444449i</v>
      </c>
      <c r="AG2263" t="str">
        <f t="shared" si="1186"/>
        <v>0.993436043196851-0.0133408736260799i</v>
      </c>
      <c r="AH2263" t="str">
        <f t="shared" si="1187"/>
        <v>0.00660071412214685-0.00178939077222237i</v>
      </c>
      <c r="AI2263">
        <f t="shared" si="1188"/>
        <v>-43.300201292572822</v>
      </c>
      <c r="AJ2263">
        <f t="shared" si="1189"/>
        <v>-15.167793826192604</v>
      </c>
      <c r="AK2263"/>
      <c r="AL2263"/>
      <c r="AM2263"/>
      <c r="AN2263"/>
    </row>
    <row r="2264" spans="1:40" x14ac:dyDescent="0.35">
      <c r="A2264"/>
      <c r="B2264">
        <f t="shared" si="1155"/>
        <v>330000</v>
      </c>
      <c r="C2264" s="237" t="str">
        <f t="shared" si="1158"/>
        <v>-1.94240795642506E-07+0.00205401888697596i</v>
      </c>
      <c r="D2264" s="208" t="str">
        <f t="shared" si="1159"/>
        <v>-1.6487470088927+0.0157474781334824i</v>
      </c>
      <c r="E2264" t="str">
        <f t="shared" si="1160"/>
        <v>36500</v>
      </c>
      <c r="F2264" t="str">
        <f t="shared" si="1161"/>
        <v>0.21505376344086</v>
      </c>
      <c r="G2264" t="str">
        <f t="shared" si="1156"/>
        <v>0.21505376344086</v>
      </c>
      <c r="H2264" t="str">
        <f t="shared" si="1162"/>
        <v>2.48668347255062+0.30899188585303i</v>
      </c>
      <c r="I2264" t="str">
        <f t="shared" si="1163"/>
        <v>1295.90696960579i</v>
      </c>
      <c r="J2264" t="str">
        <f t="shared" si="1157"/>
        <v>-2272.2018292743+283.50297592672i</v>
      </c>
      <c r="K2264" t="str">
        <f t="shared" si="1164"/>
        <v>0.0700694653778355-0.561588346250528i</v>
      </c>
      <c r="L2264" t="str">
        <f t="shared" si="1165"/>
        <v>0.0220677278086456-0.150000772853685i</v>
      </c>
      <c r="M2264" t="str">
        <f t="shared" si="1166"/>
        <v>0.0921371931864811-0.711589119104213i</v>
      </c>
      <c r="N2264" t="str">
        <f t="shared" si="1167"/>
        <v>-4.11618733746992i</v>
      </c>
      <c r="O2264" t="str">
        <f t="shared" si="1168"/>
        <v>-0.561503488363212+0.827474369727513i</v>
      </c>
      <c r="P2264" t="str">
        <f t="shared" si="1169"/>
        <v>1.56150348836321-0.827474369727513i</v>
      </c>
      <c r="Q2264" t="str">
        <f t="shared" si="1170"/>
        <v>-1.56150348836321+4.94366170719743i</v>
      </c>
      <c r="R2264" t="str">
        <f t="shared" si="1171"/>
        <v>-0.242913387955377-0.239133147800065i</v>
      </c>
      <c r="S2264" t="str">
        <f t="shared" si="1172"/>
        <v>0.459607124709286i</v>
      </c>
      <c r="T2264" t="str">
        <f t="shared" si="1173"/>
        <v>0.109907298483069-0.111644723791562i</v>
      </c>
      <c r="U2264" t="str">
        <f t="shared" si="1174"/>
        <v>0.00005-0.000430614023517032i</v>
      </c>
      <c r="V2264" t="str">
        <f t="shared" si="1175"/>
        <v>0.00002-0.00482287706339078i</v>
      </c>
      <c r="W2264" t="str">
        <f t="shared" si="1176"/>
        <v>0.0000422686142420594-0.000395690649475377i</v>
      </c>
      <c r="X2264" t="str">
        <f t="shared" si="1177"/>
        <v>0.0000430420391967243-0.000395521901999655i</v>
      </c>
      <c r="Y2264" t="str">
        <f t="shared" si="1178"/>
        <v>0.009+1.65876092109541i</v>
      </c>
      <c r="Z2264" t="str">
        <f t="shared" si="1179"/>
        <v>-0.00286022929122904-0.000327050747891154i</v>
      </c>
      <c r="AA2264" t="str">
        <f t="shared" si="1180"/>
        <v>0.0394568514244296-7.23582582938005i</v>
      </c>
      <c r="AB2264" t="str">
        <f t="shared" si="1181"/>
        <v>0.330619067537787-0.335845526047264i</v>
      </c>
      <c r="AC2264" t="str">
        <f t="shared" si="1182"/>
        <v>0.7914782908618-0.266208795142502i</v>
      </c>
      <c r="AD2264" t="str">
        <f t="shared" si="1183"/>
        <v>0.503485337921862-0.254982736983759i</v>
      </c>
      <c r="AE2264" t="str">
        <f t="shared" si="1184"/>
        <v>-0.00152347580605833+0.000564643836759122i</v>
      </c>
      <c r="AF2264" t="str">
        <f t="shared" si="1185"/>
        <v>-4.13543048144332-0.293244407719548i</v>
      </c>
      <c r="AG2264" t="str">
        <f t="shared" si="1186"/>
        <v>0.993392976084132-0.0132245587643216i</v>
      </c>
      <c r="AH2264" t="str">
        <f t="shared" si="1187"/>
        <v>0.00653295815270509-0.00181388345564689i</v>
      </c>
      <c r="AI2264">
        <f t="shared" si="1188"/>
        <v>-43.375281848246026</v>
      </c>
      <c r="AJ2264">
        <f t="shared" si="1189"/>
        <v>-15.517376164817398</v>
      </c>
      <c r="AK2264"/>
      <c r="AL2264"/>
      <c r="AM2264"/>
      <c r="AN2264"/>
    </row>
    <row r="2265" spans="1:40" x14ac:dyDescent="0.35">
      <c r="A2265"/>
      <c r="B2265">
        <f t="shared" ref="B2265:B2328" si="1190">B2264+1000</f>
        <v>331000</v>
      </c>
      <c r="C2265" s="237" t="str">
        <f t="shared" si="1158"/>
        <v>-1.93068908157193E-07+0.00204781339195963i</v>
      </c>
      <c r="D2265" s="208" t="str">
        <f t="shared" si="1159"/>
        <v>-1.64874699990822+0.0156999026716905i</v>
      </c>
      <c r="E2265" t="str">
        <f t="shared" si="1160"/>
        <v>36500</v>
      </c>
      <c r="F2265" t="str">
        <f t="shared" si="1161"/>
        <v>0.21505376344086</v>
      </c>
      <c r="G2265" t="str">
        <f t="shared" si="1156"/>
        <v>0.21505376344086</v>
      </c>
      <c r="H2265" t="str">
        <f t="shared" si="1162"/>
        <v>2.48692882649273+0.308091146093105i</v>
      </c>
      <c r="I2265" t="str">
        <f t="shared" si="1163"/>
        <v>1299.83396042278i</v>
      </c>
      <c r="J2265" t="str">
        <f t="shared" si="1157"/>
        <v>-2285.99968427109+284.36207585377i</v>
      </c>
      <c r="K2265" t="str">
        <f t="shared" si="1164"/>
        <v>0.0696528018971675-0.559942048064813i</v>
      </c>
      <c r="L2265" t="str">
        <f t="shared" si="1165"/>
        <v>0.0219373933626385-0.149566714852831i</v>
      </c>
      <c r="M2265" t="str">
        <f t="shared" si="1166"/>
        <v>0.091590195259806-0.709508762917644i</v>
      </c>
      <c r="N2265" t="str">
        <f t="shared" si="1167"/>
        <v>-4.12866063243195i</v>
      </c>
      <c r="O2265" t="str">
        <f t="shared" si="1168"/>
        <v>-0.551138744454668+0.834413617075448i</v>
      </c>
      <c r="P2265" t="str">
        <f t="shared" si="1169"/>
        <v>1.55113874445467-0.834413617075448i</v>
      </c>
      <c r="Q2265" t="str">
        <f t="shared" si="1170"/>
        <v>-1.55113874445467+4.9630742495074i</v>
      </c>
      <c r="R2265" t="str">
        <f t="shared" si="1171"/>
        <v>-0.24215011712714-0.2368552749178i</v>
      </c>
      <c r="S2265" t="str">
        <f t="shared" si="1172"/>
        <v>0.46099987357204i</v>
      </c>
      <c r="T2265" t="str">
        <f t="shared" si="1173"/>
        <v>0.109190251791977-0.111631173381066i</v>
      </c>
      <c r="U2265" t="str">
        <f t="shared" si="1174"/>
        <v>0.00005-0.0004293130748055i</v>
      </c>
      <c r="V2265" t="str">
        <f t="shared" si="1175"/>
        <v>0.00002-0.00480830643782162i</v>
      </c>
      <c r="W2265" t="str">
        <f t="shared" si="1176"/>
        <v>0.0000422685840919554-0.000394497465372074i</v>
      </c>
      <c r="X2265" t="str">
        <f t="shared" si="1177"/>
        <v>0.000043037297884658-0.000394329236155022i</v>
      </c>
      <c r="Y2265" t="str">
        <f t="shared" si="1178"/>
        <v>0.009+1.66378746934115i</v>
      </c>
      <c r="Z2265" t="str">
        <f t="shared" si="1179"/>
        <v>-0.00284298599304193-0.000325934254456595i</v>
      </c>
      <c r="AA2265" t="str">
        <f t="shared" si="1180"/>
        <v>0.039218675301243-7.21395625287899i</v>
      </c>
      <c r="AB2265" t="str">
        <f t="shared" si="1181"/>
        <v>0.328462074220128-0.335804764203922i</v>
      </c>
      <c r="AC2265" t="str">
        <f t="shared" si="1182"/>
        <v>0.791827482681087-0.263803143867897i</v>
      </c>
      <c r="AD2265" t="str">
        <f t="shared" si="1183"/>
        <v>0.500545835116225-0.257327768619955i</v>
      </c>
      <c r="AE2265" t="str">
        <f t="shared" si="1184"/>
        <v>-0.00150691673252703+0.000568434208217307i</v>
      </c>
      <c r="AF2265" t="str">
        <f t="shared" si="1185"/>
        <v>-4.13567582640095-0.292391243421414i</v>
      </c>
      <c r="AG2265" t="str">
        <f t="shared" si="1186"/>
        <v>0.993351071714362-0.0131080482768797i</v>
      </c>
      <c r="AH2265" t="str">
        <f t="shared" si="1187"/>
        <v>0.00646540120521315-0.00183772043693447i</v>
      </c>
      <c r="AI2265">
        <f t="shared" si="1188"/>
        <v>-43.450669509762605</v>
      </c>
      <c r="AJ2265">
        <f t="shared" si="1189"/>
        <v>-15.867227645456969</v>
      </c>
      <c r="AK2265"/>
      <c r="AL2265"/>
      <c r="AM2265"/>
      <c r="AN2265"/>
    </row>
    <row r="2266" spans="1:40" x14ac:dyDescent="0.35">
      <c r="A2266"/>
      <c r="B2266">
        <f t="shared" si="1190"/>
        <v>332000</v>
      </c>
      <c r="C2266" s="237" t="str">
        <f t="shared" si="1158"/>
        <v>-1.91907594060651E-07+0.00204164527944241i</v>
      </c>
      <c r="D2266" s="208" t="str">
        <f t="shared" si="1159"/>
        <v>-1.64874699100481+0.0156526138090585i</v>
      </c>
      <c r="E2266" t="str">
        <f t="shared" si="1160"/>
        <v>36500</v>
      </c>
      <c r="F2266" t="str">
        <f t="shared" si="1161"/>
        <v>0.21505376344086</v>
      </c>
      <c r="G2266" t="str">
        <f t="shared" si="1156"/>
        <v>0.21505376344086</v>
      </c>
      <c r="H2266" t="str">
        <f t="shared" si="1162"/>
        <v>2.48717201822596+0.307195544552774i</v>
      </c>
      <c r="I2266" t="str">
        <f t="shared" si="1163"/>
        <v>1303.76095123976i</v>
      </c>
      <c r="J2266" t="str">
        <f t="shared" si="1157"/>
        <v>-2299.8392876945+285.221175780821i</v>
      </c>
      <c r="K2266" t="str">
        <f t="shared" si="1164"/>
        <v>0.069239826032127-0.558305223116347i</v>
      </c>
      <c r="L2266" t="str">
        <f t="shared" si="1165"/>
        <v>0.0218082019873204-0.149135104506638i</v>
      </c>
      <c r="M2266" t="str">
        <f t="shared" si="1166"/>
        <v>0.0910480280194474-0.707440327622985i</v>
      </c>
      <c r="N2266" t="str">
        <f t="shared" si="1167"/>
        <v>-4.14113392739398i</v>
      </c>
      <c r="O2266" t="str">
        <f t="shared" si="1168"/>
        <v>-0.540688253790519+0.841223045459978i</v>
      </c>
      <c r="P2266" t="str">
        <f t="shared" si="1169"/>
        <v>1.54068825379052-0.841223045459978i</v>
      </c>
      <c r="Q2266" t="str">
        <f t="shared" si="1170"/>
        <v>-1.54068825379052+4.98235697285396i</v>
      </c>
      <c r="R2266" t="str">
        <f t="shared" si="1171"/>
        <v>-0.241381353052084-0.234586731706944i</v>
      </c>
      <c r="S2266" t="str">
        <f t="shared" si="1172"/>
        <v>0.462392622434796i</v>
      </c>
      <c r="T2266" t="str">
        <f t="shared" si="1173"/>
        <v>0.108471174062382-0.111612956844612i</v>
      </c>
      <c r="U2266" t="str">
        <f t="shared" si="1174"/>
        <v>0.00005-0.0004280199631344i</v>
      </c>
      <c r="V2266" t="str">
        <f t="shared" si="1175"/>
        <v>0.00002-0.00479382358710529i</v>
      </c>
      <c r="W2266" t="str">
        <f t="shared" si="1176"/>
        <v>0.0000422685538506909-0.000393311475925183i</v>
      </c>
      <c r="X2266" t="str">
        <f t="shared" si="1177"/>
        <v>0.0000430325989879931-0.000393143761758753i</v>
      </c>
      <c r="Y2266" t="str">
        <f t="shared" si="1178"/>
        <v>0.009+1.6688140175869i</v>
      </c>
      <c r="Z2266" t="str">
        <f t="shared" si="1179"/>
        <v>-0.0028258983127216-0.000324825640173622i</v>
      </c>
      <c r="AA2266" t="str">
        <f t="shared" si="1180"/>
        <v>0.0389826496402829-7.1922185024677i</v>
      </c>
      <c r="AB2266" t="str">
        <f t="shared" si="1181"/>
        <v>0.326298971207615-0.33574996589317i</v>
      </c>
      <c r="AC2266" t="str">
        <f t="shared" si="1182"/>
        <v>0.792185812002358-0.261406423396328i</v>
      </c>
      <c r="AD2266" t="str">
        <f t="shared" si="1183"/>
        <v>0.497572572980421-0.259637696224781i</v>
      </c>
      <c r="AE2266" t="str">
        <f t="shared" si="1184"/>
        <v>-0.00149042647533133+0.00057208539812933i</v>
      </c>
      <c r="AF2266" t="str">
        <f t="shared" si="1185"/>
        <v>-4.13591900923077-0.291542930743715i</v>
      </c>
      <c r="AG2266" t="str">
        <f t="shared" si="1186"/>
        <v>0.993310332869497-0.0129913547524212i</v>
      </c>
      <c r="AH2266" t="str">
        <f t="shared" si="1187"/>
        <v>0.00639804712876058-0.00186090510609915i</v>
      </c>
      <c r="AI2266">
        <f t="shared" si="1188"/>
        <v>-43.52636838902184</v>
      </c>
      <c r="AJ2266">
        <f t="shared" si="1189"/>
        <v>-16.217345439167353</v>
      </c>
      <c r="AK2266"/>
      <c r="AL2266"/>
      <c r="AM2266"/>
      <c r="AN2266"/>
    </row>
    <row r="2267" spans="1:40" x14ac:dyDescent="0.35">
      <c r="A2267"/>
      <c r="B2267">
        <f t="shared" si="1190"/>
        <v>333000</v>
      </c>
      <c r="C2267" s="237" t="str">
        <f t="shared" si="1158"/>
        <v>-1.90756726536103E-07+0.00203551421264503i</v>
      </c>
      <c r="D2267" s="208" t="str">
        <f t="shared" si="1159"/>
        <v>-1.6487469821815+0.0156056089636119i</v>
      </c>
      <c r="E2267" t="str">
        <f t="shared" si="1160"/>
        <v>36500</v>
      </c>
      <c r="F2267" t="str">
        <f t="shared" si="1161"/>
        <v>0.21505376344086</v>
      </c>
      <c r="G2267" t="str">
        <f t="shared" si="1156"/>
        <v>0.21505376344086</v>
      </c>
      <c r="H2267" t="str">
        <f t="shared" si="1162"/>
        <v>2.48741307293106+0.306305038284808i</v>
      </c>
      <c r="I2267" t="str">
        <f t="shared" si="1163"/>
        <v>1307.68794205675i</v>
      </c>
      <c r="J2267" t="str">
        <f t="shared" si="1157"/>
        <v>-2313.72063954452+286.080275707871i</v>
      </c>
      <c r="K2267" t="str">
        <f t="shared" si="1164"/>
        <v>0.0688304946061052-0.556677791246346i</v>
      </c>
      <c r="L2267" t="str">
        <f t="shared" si="1165"/>
        <v>0.0216801404511459-0.148705921693216i</v>
      </c>
      <c r="M2267" t="str">
        <f t="shared" si="1166"/>
        <v>0.0905106350572511-0.705383712939562i</v>
      </c>
      <c r="N2267" t="str">
        <f t="shared" si="1167"/>
        <v>-4.15360722235601i</v>
      </c>
      <c r="O2267" t="str">
        <f t="shared" si="1168"/>
        <v>-0.530153642269284+0.847901595462948i</v>
      </c>
      <c r="P2267" t="str">
        <f t="shared" si="1169"/>
        <v>1.53015364226928-0.847901595462948i</v>
      </c>
      <c r="Q2267" t="str">
        <f t="shared" si="1170"/>
        <v>-1.53015364226928+5.00150881781896i</v>
      </c>
      <c r="R2267" t="str">
        <f t="shared" si="1171"/>
        <v>-0.240607056806365-0.232327467623669i</v>
      </c>
      <c r="S2267" t="str">
        <f t="shared" si="1172"/>
        <v>0.463785371297551i</v>
      </c>
      <c r="T2267" t="str">
        <f t="shared" si="1173"/>
        <v>0.107750080834463-0.111590033177751i</v>
      </c>
      <c r="U2267" t="str">
        <f t="shared" si="1174"/>
        <v>0.00005-0.000426734617899762i</v>
      </c>
      <c r="V2267" t="str">
        <f t="shared" si="1175"/>
        <v>0.00002-0.00477942772047734i</v>
      </c>
      <c r="W2267" t="str">
        <f t="shared" si="1176"/>
        <v>0.0000422685235182667-0.000392132616317935i</v>
      </c>
      <c r="X2267" t="str">
        <f t="shared" si="1177"/>
        <v>0.0000430279419969124-0.00039196541402398i</v>
      </c>
      <c r="Y2267" t="str">
        <f t="shared" si="1178"/>
        <v>0.009+1.67384056583264i</v>
      </c>
      <c r="Z2267" t="str">
        <f t="shared" si="1179"/>
        <v>-0.00280896438320056-0.000323724820250104i</v>
      </c>
      <c r="AA2267" t="str">
        <f t="shared" si="1180"/>
        <v>0.0387487486264322-7.17061138954713i</v>
      </c>
      <c r="AB2267" t="str">
        <f t="shared" si="1181"/>
        <v>0.324129805247639-0.335681007766942i</v>
      </c>
      <c r="AC2267" t="str">
        <f t="shared" si="1182"/>
        <v>0.792553278892007-0.259018586689601i</v>
      </c>
      <c r="AD2267" t="str">
        <f t="shared" si="1183"/>
        <v>0.494565975715247-0.261912016820638i</v>
      </c>
      <c r="AE2267" t="str">
        <f t="shared" si="1184"/>
        <v>-0.00147400563149356+0.000575598245191162i</v>
      </c>
      <c r="AF2267" t="str">
        <f t="shared" si="1185"/>
        <v>-4.13616005511256-0.290699429321196i</v>
      </c>
      <c r="AG2267" t="str">
        <f t="shared" si="1186"/>
        <v>0.993270762168912-0.0128744908361187i</v>
      </c>
      <c r="AH2267" t="str">
        <f t="shared" si="1187"/>
        <v>0.00633089976801859-0.00188344088426443i</v>
      </c>
      <c r="AI2267">
        <f t="shared" si="1188"/>
        <v>-43.60238264860746</v>
      </c>
      <c r="AJ2267">
        <f t="shared" si="1189"/>
        <v>-16.567726704475675</v>
      </c>
      <c r="AK2267"/>
      <c r="AL2267"/>
      <c r="AM2267"/>
      <c r="AN2267"/>
    </row>
    <row r="2268" spans="1:40" x14ac:dyDescent="0.35">
      <c r="A2268"/>
      <c r="B2268">
        <f t="shared" si="1190"/>
        <v>334000</v>
      </c>
      <c r="C2268" s="237" t="str">
        <f t="shared" si="1158"/>
        <v>-1.89616180662382E-07+0.00202941985882152i</v>
      </c>
      <c r="D2268" s="208" t="str">
        <f t="shared" si="1159"/>
        <v>-1.64874697343732+0.0155588855842983i</v>
      </c>
      <c r="E2268" t="str">
        <f t="shared" si="1160"/>
        <v>36500</v>
      </c>
      <c r="F2268" t="str">
        <f t="shared" si="1161"/>
        <v>0.21505376344086</v>
      </c>
      <c r="G2268" t="str">
        <f t="shared" si="1156"/>
        <v>0.21505376344086</v>
      </c>
      <c r="H2268" t="str">
        <f t="shared" si="1162"/>
        <v>2.48765201542549+0.305419584808236i</v>
      </c>
      <c r="I2268" t="str">
        <f t="shared" si="1163"/>
        <v>1311.61493287374i</v>
      </c>
      <c r="J2268" t="str">
        <f t="shared" si="1157"/>
        <v>-2327.64373982116+286.939375634922i</v>
      </c>
      <c r="K2268" t="str">
        <f t="shared" si="1164"/>
        <v>0.0684247650694576-0.555059673180918i</v>
      </c>
      <c r="L2268" t="str">
        <f t="shared" si="1165"/>
        <v>0.0215531957120556-0.148279146504116i</v>
      </c>
      <c r="M2268" t="str">
        <f t="shared" si="1166"/>
        <v>0.0899779607815132-0.703338819685034i</v>
      </c>
      <c r="N2268" t="str">
        <f t="shared" si="1167"/>
        <v>-4.16608051731804i</v>
      </c>
      <c r="O2268" t="str">
        <f t="shared" si="1168"/>
        <v>-0.519536548877096+0.854448228028402i</v>
      </c>
      <c r="P2268" t="str">
        <f t="shared" si="1169"/>
        <v>1.5195365488771-0.854448228028402i</v>
      </c>
      <c r="Q2268" t="str">
        <f t="shared" si="1170"/>
        <v>-1.5195365488771+5.02052874534644i</v>
      </c>
      <c r="R2268" t="str">
        <f t="shared" si="1171"/>
        <v>-0.239827189253102-0.230077433669357i</v>
      </c>
      <c r="S2268" t="str">
        <f t="shared" si="1172"/>
        <v>0.465178120160307i</v>
      </c>
      <c r="T2268" t="str">
        <f t="shared" si="1173"/>
        <v>0.107026988085619-0.111562361060088i</v>
      </c>
      <c r="U2268" t="str">
        <f t="shared" si="1174"/>
        <v>0.00005-0.000425456969343176i</v>
      </c>
      <c r="V2268" t="str">
        <f t="shared" si="1175"/>
        <v>0.00002-0.00476511805664358i</v>
      </c>
      <c r="W2268" t="str">
        <f t="shared" si="1176"/>
        <v>0.0000422684930946832-0.000390960822509807i</v>
      </c>
      <c r="X2268" t="str">
        <f t="shared" si="1177"/>
        <v>0.0000430233264092183-0.000390794128939703i</v>
      </c>
      <c r="Y2268" t="str">
        <f t="shared" si="1178"/>
        <v>0.009+1.67886711407839i</v>
      </c>
      <c r="Z2268" t="str">
        <f t="shared" si="1179"/>
        <v>-0.00279218236533008-0.00032263171111535i</v>
      </c>
      <c r="AA2268" t="str">
        <f t="shared" si="1180"/>
        <v>0.0385169468308516-7.14913373976747i</v>
      </c>
      <c r="AB2268" t="str">
        <f t="shared" si="1181"/>
        <v>0.32195462440282-0.335597765526756i</v>
      </c>
      <c r="AC2268" t="str">
        <f t="shared" si="1182"/>
        <v>0.79292988427342-0.256639588104548i</v>
      </c>
      <c r="AD2268" t="str">
        <f t="shared" si="1183"/>
        <v>0.491526475433645-0.264150232552922i</v>
      </c>
      <c r="AE2268" t="str">
        <f t="shared" si="1184"/>
        <v>-0.00145765479831874+0.000578973593304454i</v>
      </c>
      <c r="AF2268" t="str">
        <f t="shared" si="1185"/>
        <v>-4.13639898886281-0.289860699223938i</v>
      </c>
      <c r="AG2268" t="str">
        <f t="shared" si="1186"/>
        <v>0.993232362068336-0.0127574692273068i</v>
      </c>
      <c r="AH2268" t="str">
        <f t="shared" si="1187"/>
        <v>0.0062639629622679-0.00190533122398672i</v>
      </c>
      <c r="AI2268">
        <f t="shared" si="1188"/>
        <v>-43.678716503178528</v>
      </c>
      <c r="AJ2268">
        <f t="shared" si="1189"/>
        <v>-16.918368587601574</v>
      </c>
      <c r="AK2268"/>
      <c r="AL2268"/>
      <c r="AM2268"/>
      <c r="AN2268"/>
    </row>
    <row r="2269" spans="1:40" x14ac:dyDescent="0.35">
      <c r="A2269"/>
      <c r="B2269">
        <f t="shared" si="1190"/>
        <v>335000</v>
      </c>
      <c r="C2269" s="237" t="str">
        <f t="shared" si="1158"/>
        <v>-1.88485833380027E-07+0.00202336188919899i</v>
      </c>
      <c r="D2269" s="208" t="str">
        <f t="shared" si="1159"/>
        <v>-1.64874696477131+0.0155124411505256i</v>
      </c>
      <c r="E2269" t="str">
        <f t="shared" si="1160"/>
        <v>36500</v>
      </c>
      <c r="F2269" t="str">
        <f t="shared" si="1161"/>
        <v>0.21505376344086</v>
      </c>
      <c r="G2269" t="str">
        <f t="shared" si="1156"/>
        <v>0.21505376344086</v>
      </c>
      <c r="H2269" t="str">
        <f t="shared" si="1162"/>
        <v>2.48788887016963+0.304539142102201i</v>
      </c>
      <c r="I2269" t="str">
        <f t="shared" si="1163"/>
        <v>1315.54192369073i</v>
      </c>
      <c r="J2269" t="str">
        <f t="shared" si="1157"/>
        <v>-2341.60858852442+287.798475561973i</v>
      </c>
      <c r="K2269" t="str">
        <f t="shared" si="1164"/>
        <v>0.0680225954886676-0.553450790519172i</v>
      </c>
      <c r="L2269" t="str">
        <f t="shared" si="1165"/>
        <v>0.0214273549142537-0.147854759241605i</v>
      </c>
      <c r="M2269" t="str">
        <f t="shared" si="1166"/>
        <v>0.0894499504029213-0.701305549760777i</v>
      </c>
      <c r="N2269" t="str">
        <f t="shared" si="1167"/>
        <v>-4.17855381228007i</v>
      </c>
      <c r="O2269" t="str">
        <f t="shared" si="1168"/>
        <v>-0.508838625432706+0.860861924624242i</v>
      </c>
      <c r="P2269" t="str">
        <f t="shared" si="1169"/>
        <v>1.50883862543271-0.860861924624242i</v>
      </c>
      <c r="Q2269" t="str">
        <f t="shared" si="1170"/>
        <v>-1.50883862543271+5.03941573690431i</v>
      </c>
      <c r="R2269" t="str">
        <f t="shared" si="1171"/>
        <v>-0.239041711044656-0.2278365823861i</v>
      </c>
      <c r="S2269" t="str">
        <f t="shared" si="1172"/>
        <v>0.466570869023062i</v>
      </c>
      <c r="T2269" t="str">
        <f t="shared" si="1173"/>
        <v>0.106301912239127-0.111529898854865i</v>
      </c>
      <c r="U2269" t="str">
        <f t="shared" si="1174"/>
        <v>0.00005-0.000424186948539167i</v>
      </c>
      <c r="V2269" t="str">
        <f t="shared" si="1175"/>
        <v>0.00002-0.00475089382363867i</v>
      </c>
      <c r="W2269" t="str">
        <f t="shared" si="1176"/>
        <v>0.0000422684625799409-0.000389796031224947i</v>
      </c>
      <c r="X2269" t="str">
        <f t="shared" si="1177"/>
        <v>0.0000430187517301984-0.000389629843259234i</v>
      </c>
      <c r="Y2269" t="str">
        <f t="shared" si="1178"/>
        <v>0.009+1.68389366232413i</v>
      </c>
      <c r="Z2269" t="str">
        <f t="shared" si="1179"/>
        <v>-0.00277555044738086-0.000321546230398216i</v>
      </c>
      <c r="AA2269" t="str">
        <f t="shared" si="1180"/>
        <v>0.0382872192040628-7.12778439281531i</v>
      </c>
      <c r="AB2269" t="str">
        <f t="shared" si="1181"/>
        <v>0.319773478077053-0.335500113922457i</v>
      </c>
      <c r="AC2269" t="str">
        <f t="shared" si="1182"/>
        <v>0.79331562991497-0.254269383392282i</v>
      </c>
      <c r="AD2269" t="str">
        <f t="shared" si="1183"/>
        <v>0.488454512100106-0.266351850824158i</v>
      </c>
      <c r="AE2269" t="str">
        <f t="shared" si="1184"/>
        <v>-0.00144137457317675+0.000582212291628924i</v>
      </c>
      <c r="AF2269" t="str">
        <f t="shared" si="1185"/>
        <v>-4.13663583494094-0.289026700951675i</v>
      </c>
      <c r="AG2269" t="str">
        <f t="shared" si="1186"/>
        <v>0.99319513485882-0.0126403026771159i</v>
      </c>
      <c r="AH2269" t="str">
        <f t="shared" si="1187"/>
        <v>0.00619724054442731-0.00192657960955672i</v>
      </c>
      <c r="AI2269">
        <f t="shared" si="1188"/>
        <v>-43.7553742209003</v>
      </c>
      <c r="AJ2269">
        <f t="shared" si="1189"/>
        <v>-17.269268222686648</v>
      </c>
      <c r="AK2269"/>
      <c r="AL2269"/>
      <c r="AM2269"/>
      <c r="AN2269"/>
    </row>
    <row r="2270" spans="1:40" x14ac:dyDescent="0.35">
      <c r="A2270"/>
      <c r="B2270">
        <f t="shared" si="1190"/>
        <v>336000</v>
      </c>
      <c r="C2270" s="237" t="str">
        <f t="shared" si="1158"/>
        <v>-1.87365563458089E-07+0.00201733997891851i</v>
      </c>
      <c r="D2270" s="208" t="str">
        <f t="shared" si="1159"/>
        <v>-1.64874695618258+0.0154662731717086i</v>
      </c>
      <c r="E2270" t="str">
        <f t="shared" si="1160"/>
        <v>36500</v>
      </c>
      <c r="F2270" t="str">
        <f t="shared" si="1161"/>
        <v>0.21505376344086</v>
      </c>
      <c r="G2270" t="str">
        <f t="shared" si="1156"/>
        <v>0.21505376344086</v>
      </c>
      <c r="H2270" t="str">
        <f t="shared" si="1162"/>
        <v>2.48812366127302+0.303663668599929i</v>
      </c>
      <c r="I2270" t="str">
        <f t="shared" si="1163"/>
        <v>1319.46891450771i</v>
      </c>
      <c r="J2270" t="str">
        <f t="shared" si="1157"/>
        <v>-2355.61518565429+288.657575489024i</v>
      </c>
      <c r="K2270" t="str">
        <f t="shared" si="1164"/>
        <v>0.0676239445357247-0.551851065721481i</v>
      </c>
      <c r="L2270" t="str">
        <f t="shared" si="1165"/>
        <v>0.0213026053850498-0.147432740415992i</v>
      </c>
      <c r="M2270" t="str">
        <f t="shared" si="1166"/>
        <v>0.0889265499207745-0.699283806137473i</v>
      </c>
      <c r="N2270" t="str">
        <f t="shared" si="1167"/>
        <v>-4.1910271072421i</v>
      </c>
      <c r="O2270" t="str">
        <f t="shared" si="1168"/>
        <v>-0.498061536330491+0.867141687400687i</v>
      </c>
      <c r="P2270" t="str">
        <f t="shared" si="1169"/>
        <v>1.49806153633049-0.867141687400687i</v>
      </c>
      <c r="Q2270" t="str">
        <f t="shared" si="1170"/>
        <v>-1.49806153633049+5.05816879464279i</v>
      </c>
      <c r="R2270" t="str">
        <f t="shared" si="1171"/>
        <v>-0.23825058262507-0.225604867852602i</v>
      </c>
      <c r="S2270" t="str">
        <f t="shared" si="1172"/>
        <v>0.467963617885818i</v>
      </c>
      <c r="T2270" t="str">
        <f t="shared" si="1173"/>
        <v>0.105574870172955-0.111492604608632i</v>
      </c>
      <c r="U2270" t="str">
        <f t="shared" si="1174"/>
        <v>0.00005-0.0004229244873828i</v>
      </c>
      <c r="V2270" t="str">
        <f t="shared" si="1175"/>
        <v>0.00002-0.00473675425868736i</v>
      </c>
      <c r="W2270" t="str">
        <f t="shared" si="1176"/>
        <v>0.0000422684319740406-0.00038863817994078i</v>
      </c>
      <c r="X2270" t="str">
        <f t="shared" si="1177"/>
        <v>0.0000430142174724907-0.000388472494488794i</v>
      </c>
      <c r="Y2270" t="str">
        <f t="shared" si="1178"/>
        <v>0.009+1.68892021056987i</v>
      </c>
      <c r="Z2270" t="str">
        <f t="shared" si="1179"/>
        <v>-0.00275906684455367-0.000320468296905644i</v>
      </c>
      <c r="AA2270" t="str">
        <f t="shared" si="1180"/>
        <v>0.038059541069176-7.1065622022044i</v>
      </c>
      <c r="AB2270" t="str">
        <f t="shared" si="1181"/>
        <v>0.317586417042016-0.335387926751229i</v>
      </c>
      <c r="AC2270" t="str">
        <f t="shared" si="1182"/>
        <v>0.793710518418091-0.251907929697772i</v>
      </c>
      <c r="AD2270" t="str">
        <f t="shared" si="1183"/>
        <v>0.485350533467613-0.268516384427489i</v>
      </c>
      <c r="AE2270" t="str">
        <f t="shared" si="1184"/>
        <v>-0.00142516555328566+0.0005853151946307i</v>
      </c>
      <c r="AF2270" t="str">
        <f t="shared" si="1185"/>
        <v>-4.1368706174556-0.28819739542822i</v>
      </c>
      <c r="AG2270" t="str">
        <f t="shared" si="1186"/>
        <v>0.993159082665746-0.012523003986084i</v>
      </c>
      <c r="AH2270" t="str">
        <f t="shared" si="1187"/>
        <v>0.0061307363400825-0.00194718955727808i</v>
      </c>
      <c r="AI2270">
        <f t="shared" si="1188"/>
        <v>-43.832360124917635</v>
      </c>
      <c r="AJ2270">
        <f t="shared" si="1189"/>
        <v>-17.620422732027865</v>
      </c>
      <c r="AK2270"/>
      <c r="AL2270"/>
      <c r="AM2270"/>
      <c r="AN2270"/>
    </row>
    <row r="2271" spans="1:40" x14ac:dyDescent="0.35">
      <c r="A2271"/>
      <c r="B2271">
        <f t="shared" si="1190"/>
        <v>337000</v>
      </c>
      <c r="C2271" s="237" t="str">
        <f t="shared" si="1158"/>
        <v>-1.86255251461629E-07+0.00201135380697707i</v>
      </c>
      <c r="D2271" s="208" t="str">
        <f t="shared" si="1159"/>
        <v>-1.64874694767019+0.0154203791868242i</v>
      </c>
      <c r="E2271" t="str">
        <f t="shared" si="1160"/>
        <v>36500</v>
      </c>
      <c r="F2271" t="str">
        <f t="shared" si="1161"/>
        <v>0.21505376344086</v>
      </c>
      <c r="G2271" t="str">
        <f t="shared" si="1156"/>
        <v>0.21505376344086</v>
      </c>
      <c r="H2271" t="str">
        <f t="shared" si="1162"/>
        <v>2.48835641250018+0.302793123182756i</v>
      </c>
      <c r="I2271" t="str">
        <f t="shared" si="1163"/>
        <v>1323.3959053247i</v>
      </c>
      <c r="J2271" t="str">
        <f t="shared" si="1157"/>
        <v>-2369.66353121078+289.516675416074i</v>
      </c>
      <c r="K2271" t="str">
        <f t="shared" si="1164"/>
        <v>0.0672287714777149-0.550260422097951i</v>
      </c>
      <c r="L2271" t="str">
        <f t="shared" si="1165"/>
        <v>0.021178934631761-0.147013070742983i</v>
      </c>
      <c r="M2271" t="str">
        <f t="shared" si="1166"/>
        <v>0.0884077061094759-0.697273492840934i</v>
      </c>
      <c r="N2271" t="str">
        <f t="shared" si="1167"/>
        <v>-4.20350040220413i</v>
      </c>
      <c r="O2271" t="str">
        <f t="shared" si="1168"/>
        <v>-0.487206958281505+0.873286539345525i</v>
      </c>
      <c r="P2271" t="str">
        <f t="shared" si="1169"/>
        <v>1.48720695828151-0.873286539345525i</v>
      </c>
      <c r="Q2271" t="str">
        <f t="shared" si="1170"/>
        <v>-1.48720695828151+5.07678694154965i</v>
      </c>
      <c r="R2271" t="str">
        <f t="shared" si="1171"/>
        <v>-0.237453764232636-0.22338224568046i</v>
      </c>
      <c r="S2271" t="str">
        <f t="shared" si="1172"/>
        <v>0.469356366748573i</v>
      </c>
      <c r="T2271" t="str">
        <f t="shared" si="1173"/>
        <v>0.104845879228718-0.111450436051002i</v>
      </c>
      <c r="U2271" t="str">
        <f t="shared" si="1174"/>
        <v>0.00005-0.00042166951857751i</v>
      </c>
      <c r="V2271" t="str">
        <f t="shared" si="1175"/>
        <v>0.00002-0.00472269860806811i</v>
      </c>
      <c r="W2271" t="str">
        <f t="shared" si="1176"/>
        <v>0.0000422684012769828-0.000387487206876839i</v>
      </c>
      <c r="X2271" t="str">
        <f t="shared" si="1177"/>
        <v>0.0000430097231559533-0.000387322020876359i</v>
      </c>
      <c r="Y2271" t="str">
        <f t="shared" si="1178"/>
        <v>0.009+1.69394675881562i</v>
      </c>
      <c r="Z2271" t="str">
        <f t="shared" si="1179"/>
        <v>-0.00274272979850048-0.000319397830601695i</v>
      </c>
      <c r="AA2271" t="str">
        <f t="shared" si="1180"/>
        <v>0.0378338881152582-7.0854660350703i</v>
      </c>
      <c r="AB2271" t="str">
        <f t="shared" si="1181"/>
        <v>0.315393493464113-0.33526107685686i</v>
      </c>
      <c r="AC2271" t="str">
        <f t="shared" si="1182"/>
        <v>0.794114553205421-0.249555185559734i</v>
      </c>
      <c r="AD2271" t="str">
        <f t="shared" si="1183"/>
        <v>0.482214995012093-0.270643351679434i</v>
      </c>
      <c r="AE2271" t="str">
        <f t="shared" si="1184"/>
        <v>-0.00140902833549661+0.000588283162126759i</v>
      </c>
      <c r="AF2271" t="str">
        <f t="shared" si="1185"/>
        <v>-4.13710336017037-0.287372743995932i</v>
      </c>
      <c r="AG2271" t="str">
        <f t="shared" si="1186"/>
        <v>0.99312420744786-0.0124055860017478i</v>
      </c>
      <c r="AH2271" t="str">
        <f t="shared" si="1187"/>
        <v>0.00606445416651614-0.00196716461572383i</v>
      </c>
      <c r="AI2271">
        <f t="shared" si="1188"/>
        <v>-43.909678594871508</v>
      </c>
      <c r="AJ2271">
        <f t="shared" si="1189"/>
        <v>-17.971829226316707</v>
      </c>
      <c r="AK2271"/>
      <c r="AL2271"/>
      <c r="AM2271"/>
      <c r="AN2271"/>
    </row>
    <row r="2272" spans="1:40" x14ac:dyDescent="0.35">
      <c r="A2272"/>
      <c r="B2272">
        <f t="shared" si="1190"/>
        <v>338000</v>
      </c>
      <c r="C2272" s="237" t="str">
        <f t="shared" si="1158"/>
        <v>-1.85154779719876E-07+0.00200540305617046i</v>
      </c>
      <c r="D2272" s="208" t="str">
        <f t="shared" si="1159"/>
        <v>-1.64874693923324+0.0153747567639735i</v>
      </c>
      <c r="E2272" t="str">
        <f t="shared" si="1160"/>
        <v>36500</v>
      </c>
      <c r="F2272" t="str">
        <f t="shared" si="1161"/>
        <v>0.21505376344086</v>
      </c>
      <c r="G2272" t="str">
        <f t="shared" si="1156"/>
        <v>0.21505376344086</v>
      </c>
      <c r="H2272" t="str">
        <f t="shared" si="1162"/>
        <v>2.48858714727655+0.301927465174287i</v>
      </c>
      <c r="I2272" t="str">
        <f t="shared" si="1163"/>
        <v>1327.32289614169i</v>
      </c>
      <c r="J2272" t="str">
        <f t="shared" si="1157"/>
        <v>-2383.75362519388+290.375775343125i</v>
      </c>
      <c r="K2272" t="str">
        <f t="shared" si="1164"/>
        <v>0.0668370361666177-0.548678783797044i</v>
      </c>
      <c r="L2272" t="str">
        <f t="shared" si="1165"/>
        <v>0.0210563303386757-0.146595731141085i</v>
      </c>
      <c r="M2272" t="str">
        <f t="shared" si="1166"/>
        <v>0.0878933665052934-0.695274514938129i</v>
      </c>
      <c r="N2272" t="str">
        <f t="shared" si="1167"/>
        <v>-4.21597369716616i</v>
      </c>
      <c r="O2272" t="str">
        <f t="shared" si="1168"/>
        <v>-0.476276580052615+0.879295524436116i</v>
      </c>
      <c r="P2272" t="str">
        <f t="shared" si="1169"/>
        <v>1.47627658005261-0.879295524436116i</v>
      </c>
      <c r="Q2272" t="str">
        <f t="shared" si="1170"/>
        <v>-1.47627658005261+5.09526922160228i</v>
      </c>
      <c r="R2272" t="str">
        <f t="shared" si="1171"/>
        <v>-0.236651215902604-0.221168673010814i</v>
      </c>
      <c r="S2272" t="str">
        <f t="shared" si="1172"/>
        <v>0.470749115611329i</v>
      </c>
      <c r="T2272" t="str">
        <f t="shared" si="1173"/>
        <v>0.104114957220772-0.111403350594497i</v>
      </c>
      <c r="U2272" t="str">
        <f t="shared" si="1174"/>
        <v>0.00005-0.000420421975623139i</v>
      </c>
      <c r="V2272" t="str">
        <f t="shared" si="1175"/>
        <v>0.00002-0.00470872612697915i</v>
      </c>
      <c r="W2272" t="str">
        <f t="shared" si="1176"/>
        <v>0.0000422683704887679-0.000386343050983789i</v>
      </c>
      <c r="X2272" t="str">
        <f t="shared" si="1177"/>
        <v>0.0000430052683075362-0.000386178361400685i</v>
      </c>
      <c r="Y2272" t="str">
        <f t="shared" si="1178"/>
        <v>0.009+1.69897330706136i</v>
      </c>
      <c r="Z2272" t="str">
        <f t="shared" si="1179"/>
        <v>-0.00272653757685547-0.000318334752587008i</v>
      </c>
      <c r="AA2272" t="str">
        <f t="shared" si="1180"/>
        <v>0.0376102363908402-7.06449477196869i</v>
      </c>
      <c r="AB2272" t="str">
        <f t="shared" si="1181"/>
        <v>0.313194760931831-0.335119436129273i</v>
      </c>
      <c r="AC2272" t="str">
        <f t="shared" si="1182"/>
        <v>0.794527738509-0.2472111109108i</v>
      </c>
      <c r="AD2272" t="str">
        <f t="shared" si="1183"/>
        <v>0.479048359864345-0.272732276551924i</v>
      </c>
      <c r="AE2272" t="str">
        <f t="shared" si="1184"/>
        <v>-0.00139296351607977+0.000591117059325533i</v>
      </c>
      <c r="AF2272" t="str">
        <f t="shared" si="1185"/>
        <v>-4.13733408650979-0.286552708410313i</v>
      </c>
      <c r="AG2272" t="str">
        <f t="shared" si="1186"/>
        <v>0.993090510996356-0.0122880616162112i</v>
      </c>
      <c r="AH2272" t="str">
        <f t="shared" si="1187"/>
        <v>0.00599839783173868-0.00198650836597092i</v>
      </c>
      <c r="AI2272">
        <f t="shared" si="1188"/>
        <v>-43.987334068461251</v>
      </c>
      <c r="AJ2272">
        <f t="shared" si="1189"/>
        <v>-18.323484804888722</v>
      </c>
      <c r="AK2272"/>
      <c r="AL2272"/>
      <c r="AM2272"/>
      <c r="AN2272"/>
    </row>
    <row r="2273" spans="1:40" x14ac:dyDescent="0.35">
      <c r="A2273"/>
      <c r="B2273">
        <f t="shared" si="1190"/>
        <v>339000</v>
      </c>
      <c r="C2273" s="237" t="str">
        <f t="shared" si="1158"/>
        <v>-1.84064032295052E-07+0.00199948741303732i</v>
      </c>
      <c r="D2273" s="208" t="str">
        <f t="shared" si="1159"/>
        <v>-1.64874693087084+0.0153294034999528i</v>
      </c>
      <c r="E2273" t="str">
        <f t="shared" si="1160"/>
        <v>36500</v>
      </c>
      <c r="F2273" t="str">
        <f t="shared" si="1161"/>
        <v>0.21505376344086</v>
      </c>
      <c r="G2273" t="str">
        <f t="shared" si="1156"/>
        <v>0.21505376344086</v>
      </c>
      <c r="H2273" t="str">
        <f t="shared" si="1162"/>
        <v>2.48881588869427+0.301066654334604i</v>
      </c>
      <c r="I2273" t="str">
        <f t="shared" si="1163"/>
        <v>1331.24988695867i</v>
      </c>
      <c r="J2273" t="str">
        <f t="shared" si="1157"/>
        <v>-2397.8854676036+291.234875270175i</v>
      </c>
      <c r="K2273" t="str">
        <f t="shared" si="1164"/>
        <v>0.0664486990293044-0.547106075794392i</v>
      </c>
      <c r="L2273" t="str">
        <f t="shared" si="1165"/>
        <v>0.0209347803640761-0.146180702729033i</v>
      </c>
      <c r="M2273" t="str">
        <f t="shared" si="1166"/>
        <v>0.0873834793933805-0.693286778523425i</v>
      </c>
      <c r="N2273" t="str">
        <f t="shared" si="1167"/>
        <v>-4.22844699212819i</v>
      </c>
      <c r="O2273" t="str">
        <f t="shared" si="1168"/>
        <v>-0.465272102203764+0.885167707788129i</v>
      </c>
      <c r="P2273" t="str">
        <f t="shared" si="1169"/>
        <v>1.46527210220376-0.885167707788129i</v>
      </c>
      <c r="Q2273" t="str">
        <f t="shared" si="1170"/>
        <v>-1.46527210220376+5.11361469991632i</v>
      </c>
      <c r="R2273" t="str">
        <f t="shared" si="1171"/>
        <v>-0.235842897470069-0.2189641085114i</v>
      </c>
      <c r="S2273" t="str">
        <f t="shared" si="1172"/>
        <v>0.472141864474084i</v>
      </c>
      <c r="T2273" t="str">
        <f t="shared" si="1173"/>
        <v>0.103382122445478-0.111351305334489i</v>
      </c>
      <c r="U2273" t="str">
        <f t="shared" si="1174"/>
        <v>0.00005-0.000419181792804192i</v>
      </c>
      <c r="V2273" t="str">
        <f t="shared" si="1175"/>
        <v>0.00002-0.00469483607940694i</v>
      </c>
      <c r="W2273" t="str">
        <f t="shared" si="1176"/>
        <v>0.000042268339609397-0.000385205651932641i</v>
      </c>
      <c r="X2273" t="str">
        <f t="shared" si="1177"/>
        <v>0.0000430008524611571-0.000385041455760533i</v>
      </c>
      <c r="Y2273" t="str">
        <f t="shared" si="1178"/>
        <v>0.009+1.7039998553071i</v>
      </c>
      <c r="Z2273" t="str">
        <f t="shared" si="1179"/>
        <v>-0.00271048847277563-0.000317278985078694i</v>
      </c>
      <c r="AA2273" t="str">
        <f t="shared" si="1180"/>
        <v>0.0373885622975543-7.04364730667714i</v>
      </c>
      <c r="AB2273" t="str">
        <f t="shared" si="1181"/>
        <v>0.310990274483606-0.334962875504354i</v>
      </c>
      <c r="AC2273" t="str">
        <f t="shared" si="1182"/>
        <v>0.794950079358523-0.244875667078037i</v>
      </c>
      <c r="AD2273" t="str">
        <f t="shared" si="1183"/>
        <v>0.475851098739566-0.274782688803494i</v>
      </c>
      <c r="AE2273" t="str">
        <f t="shared" si="1184"/>
        <v>-0.00137697169051198+0.000593817756863493i</v>
      </c>
      <c r="AF2273" t="str">
        <f t="shared" si="1185"/>
        <v>-4.13756281956511-0.285737250834651i</v>
      </c>
      <c r="AG2273" t="str">
        <f t="shared" si="1186"/>
        <v>0.993057994933985-0.0121704437636956i</v>
      </c>
      <c r="AH2273" t="str">
        <f t="shared" si="1187"/>
        <v>0.00593257113352171-0.00200522442181198i</v>
      </c>
      <c r="AI2273">
        <f t="shared" si="1188"/>
        <v>-44.06533104305246</v>
      </c>
      <c r="AJ2273">
        <f t="shared" si="1189"/>
        <v>-18.675386555971137</v>
      </c>
      <c r="AK2273"/>
      <c r="AL2273"/>
      <c r="AM2273"/>
      <c r="AN2273"/>
    </row>
    <row r="2274" spans="1:40" x14ac:dyDescent="0.35">
      <c r="A2274"/>
      <c r="B2274">
        <f t="shared" si="1190"/>
        <v>340000</v>
      </c>
      <c r="C2274" s="237" t="str">
        <f t="shared" si="1158"/>
        <v>-1.82982894951839E-07+0.00199360656780409i</v>
      </c>
      <c r="D2274" s="208" t="str">
        <f t="shared" si="1159"/>
        <v>-1.64874692258212+0.0152843170198314i</v>
      </c>
      <c r="E2274" t="str">
        <f t="shared" si="1160"/>
        <v>36500</v>
      </c>
      <c r="F2274" t="str">
        <f t="shared" si="1161"/>
        <v>0.21505376344086</v>
      </c>
      <c r="G2274" t="str">
        <f t="shared" si="1156"/>
        <v>0.21505376344086</v>
      </c>
      <c r="H2274" t="str">
        <f t="shared" si="1162"/>
        <v>2.48904265951779+0.300210650854603i</v>
      </c>
      <c r="I2274" t="str">
        <f t="shared" si="1163"/>
        <v>1335.17687777566i</v>
      </c>
      <c r="J2274" t="str">
        <f t="shared" si="1157"/>
        <v>-2412.05905843994+292.093975197226i</v>
      </c>
      <c r="K2274" t="str">
        <f t="shared" si="1164"/>
        <v>0.0660637210577404-0.545542223881808i</v>
      </c>
      <c r="L2274" t="str">
        <f t="shared" si="1165"/>
        <v>0.0208142727373185-0.14576796682327i</v>
      </c>
      <c r="M2274" t="str">
        <f t="shared" si="1166"/>
        <v>0.0868779937950589-0.691310190705078i</v>
      </c>
      <c r="N2274" t="str">
        <f t="shared" si="1167"/>
        <v>-4.24092028709022i</v>
      </c>
      <c r="O2274" t="str">
        <f t="shared" si="1168"/>
        <v>-0.45419523682339+0.890902175800994i</v>
      </c>
      <c r="P2274" t="str">
        <f t="shared" si="1169"/>
        <v>1.45419523682339-0.890902175800994i</v>
      </c>
      <c r="Q2274" t="str">
        <f t="shared" si="1170"/>
        <v>-1.45419523682339+5.13182246289121i</v>
      </c>
      <c r="R2274" t="str">
        <f t="shared" si="1171"/>
        <v>-0.235028768572978-0.21676851237394i</v>
      </c>
      <c r="S2274" t="str">
        <f t="shared" si="1172"/>
        <v>0.47353461333684i</v>
      </c>
      <c r="T2274" t="str">
        <f t="shared" si="1173"/>
        <v>0.102647393690596-0.111294257049239i</v>
      </c>
      <c r="U2274" t="str">
        <f t="shared" si="1174"/>
        <v>0.0000499999999999998-0.000417948905178296i</v>
      </c>
      <c r="V2274" t="str">
        <f t="shared" si="1175"/>
        <v>0.00002-0.00468102773799692i</v>
      </c>
      <c r="W2274" t="str">
        <f t="shared" si="1176"/>
        <v>0.0000422683086388701-0.000384074950104154i</v>
      </c>
      <c r="X2274" t="str">
        <f t="shared" si="1177"/>
        <v>0.0000429964751575761-0.000383911244364066i</v>
      </c>
      <c r="Y2274" t="str">
        <f t="shared" si="1178"/>
        <v>0.009+1.70902640355285i</v>
      </c>
      <c r="Z2274" t="str">
        <f t="shared" si="1179"/>
        <v>-0.00269458080449065-0.000316230451390644i</v>
      </c>
      <c r="AA2274" t="str">
        <f t="shared" si="1180"/>
        <v>0.0371688425839053-7.02292254600035i</v>
      </c>
      <c r="AB2274" t="str">
        <f t="shared" si="1181"/>
        <v>0.308780090636082-0.334791264964069i</v>
      </c>
      <c r="AC2274" t="str">
        <f t="shared" si="1182"/>
        <v>0.795381581569614-0.242548816783749i</v>
      </c>
      <c r="AD2274" t="str">
        <f t="shared" si="1183"/>
        <v>0.472623689864345-0.276794124109641i</v>
      </c>
      <c r="AE2274" t="str">
        <f t="shared" si="1184"/>
        <v>-0.00136105345326548+0.000596386130837929i</v>
      </c>
      <c r="AF2274" t="str">
        <f t="shared" si="1185"/>
        <v>-4.13778958209991-0.284926333834772i</v>
      </c>
      <c r="AG2274" t="str">
        <f t="shared" si="1186"/>
        <v>0.993026660714206-0.0120527454180687i</v>
      </c>
      <c r="AH2274" t="str">
        <f t="shared" si="1187"/>
        <v>0.00586697785843199-0.00202331642994537i</v>
      </c>
      <c r="AI2274">
        <f t="shared" si="1188"/>
        <v>-44.1436740773349</v>
      </c>
      <c r="AJ2274">
        <f t="shared" si="1189"/>
        <v>-19.027531556942929</v>
      </c>
      <c r="AK2274"/>
      <c r="AL2274"/>
      <c r="AM2274"/>
      <c r="AN2274"/>
    </row>
    <row r="2275" spans="1:40" x14ac:dyDescent="0.35">
      <c r="A2275"/>
      <c r="B2275">
        <f t="shared" si="1190"/>
        <v>341000</v>
      </c>
      <c r="C2275" s="237" t="str">
        <f t="shared" si="1158"/>
        <v>-1.81911255127461E-07+0.00198776021433089i</v>
      </c>
      <c r="D2275" s="208" t="str">
        <f t="shared" si="1159"/>
        <v>-1.64874691436622+0.0152394949765368i</v>
      </c>
      <c r="E2275" t="str">
        <f t="shared" si="1160"/>
        <v>36500</v>
      </c>
      <c r="F2275" t="str">
        <f t="shared" si="1161"/>
        <v>0.21505376344086</v>
      </c>
      <c r="G2275" t="str">
        <f t="shared" si="1156"/>
        <v>0.21505376344086</v>
      </c>
      <c r="H2275" t="str">
        <f t="shared" si="1162"/>
        <v>2.4892674821894+0.299359415350377i</v>
      </c>
      <c r="I2275" t="str">
        <f t="shared" si="1163"/>
        <v>1339.10386859265i</v>
      </c>
      <c r="J2275" t="str">
        <f t="shared" si="1157"/>
        <v>-2426.2743977029+292.953075124277i</v>
      </c>
      <c r="K2275" t="str">
        <f t="shared" si="1164"/>
        <v>0.0656820637993714-0.543987154656418i</v>
      </c>
      <c r="L2275" t="str">
        <f t="shared" si="1165"/>
        <v>0.0206947956559701-0.145357504935452i</v>
      </c>
      <c r="M2275" t="str">
        <f t="shared" si="1166"/>
        <v>0.0863768594553415-0.68934465959187i</v>
      </c>
      <c r="N2275" t="str">
        <f t="shared" si="1167"/>
        <v>-4.25339358205225i</v>
      </c>
      <c r="O2275" t="str">
        <f t="shared" si="1168"/>
        <v>-0.443047707262061+0.896498036300042i</v>
      </c>
      <c r="P2275" t="str">
        <f t="shared" si="1169"/>
        <v>1.44304770726206-0.896498036300042i</v>
      </c>
      <c r="Q2275" t="str">
        <f t="shared" si="1170"/>
        <v>-1.44304770726206+5.14989161835229i</v>
      </c>
      <c r="R2275" t="str">
        <f t="shared" si="1171"/>
        <v>-0.234208788655331-0.214581846311929i</v>
      </c>
      <c r="S2275" t="str">
        <f t="shared" si="1172"/>
        <v>0.474927362199595i</v>
      </c>
      <c r="T2275" t="str">
        <f t="shared" si="1173"/>
        <v>0.101910790244843-0.111232162200039i</v>
      </c>
      <c r="U2275" t="str">
        <f t="shared" si="1174"/>
        <v>0.0000499999999999998-0.00041672324856487i</v>
      </c>
      <c r="V2275" t="str">
        <f t="shared" si="1175"/>
        <v>0.00002-0.00466730038392655i</v>
      </c>
      <c r="W2275" t="str">
        <f t="shared" si="1176"/>
        <v>0.0000422682775771884-0.000382950886578442i</v>
      </c>
      <c r="X2275" t="str">
        <f t="shared" si="1177"/>
        <v>0.0000429921359442791-0.000382787668318475i</v>
      </c>
      <c r="Y2275" t="str">
        <f t="shared" si="1178"/>
        <v>0.009+1.71405295179859i</v>
      </c>
      <c r="Z2275" t="str">
        <f t="shared" si="1179"/>
        <v>-0.0026788129148626-0.000315189075914294i</v>
      </c>
      <c r="AA2275" t="str">
        <f t="shared" si="1180"/>
        <v>0.0369510543391717-7.00231940957922i</v>
      </c>
      <c r="AB2275" t="str">
        <f t="shared" si="1181"/>
        <v>0.306564267412863-0.334604473536886i</v>
      </c>
      <c r="AC2275" t="str">
        <f t="shared" si="1182"/>
        <v>0.795822251732149-0.240230524146575i</v>
      </c>
      <c r="AD2275" t="str">
        <f t="shared" si="1183"/>
        <v>0.469366618901229-0.278766124192272i</v>
      </c>
      <c r="AE2275" t="str">
        <f t="shared" si="1184"/>
        <v>-0.00134520939759837+0.000598823062835953i</v>
      </c>
      <c r="AF2275" t="str">
        <f t="shared" si="1185"/>
        <v>-4.13801439655562-0.28411992037384i</v>
      </c>
      <c r="AG2275" t="str">
        <f t="shared" si="1186"/>
        <v>0.992996509620377-0.0119349795903558i</v>
      </c>
      <c r="AH2275" t="str">
        <f t="shared" si="1187"/>
        <v>0.00580162178086887-0.00204078807014337i</v>
      </c>
      <c r="AI2275">
        <f t="shared" si="1188"/>
        <v>-44.222367793028951</v>
      </c>
      <c r="AJ2275">
        <f t="shared" si="1189"/>
        <v>-19.379916874598784</v>
      </c>
      <c r="AK2275"/>
      <c r="AL2275"/>
      <c r="AM2275"/>
      <c r="AN2275"/>
    </row>
    <row r="2276" spans="1:40" x14ac:dyDescent="0.35">
      <c r="A2276"/>
      <c r="B2276">
        <f t="shared" si="1190"/>
        <v>342000</v>
      </c>
      <c r="C2276" s="237" t="str">
        <f t="shared" si="1158"/>
        <v>-1.80849001902386E-07+0.00198194805005843i</v>
      </c>
      <c r="D2276" s="208" t="str">
        <f t="shared" si="1159"/>
        <v>-1.64874690622228+0.015194935050448i</v>
      </c>
      <c r="E2276" t="str">
        <f t="shared" si="1160"/>
        <v>36500</v>
      </c>
      <c r="F2276" t="str">
        <f t="shared" si="1161"/>
        <v>0.21505376344086</v>
      </c>
      <c r="G2276" t="str">
        <f t="shared" si="1156"/>
        <v>0.21505376344086</v>
      </c>
      <c r="H2276" t="str">
        <f t="shared" si="1162"/>
        <v>2.48949037883465+0.298512908857709i</v>
      </c>
      <c r="I2276" t="str">
        <f t="shared" si="1163"/>
        <v>1343.03085940964i</v>
      </c>
      <c r="J2276" t="str">
        <f t="shared" si="1157"/>
        <v>-2440.53148539247+293.812175051327i</v>
      </c>
      <c r="K2276" t="str">
        <f t="shared" si="1164"/>
        <v>0.065303689347707-0.542440795510008i</v>
      </c>
      <c r="L2276" t="str">
        <f t="shared" si="1165"/>
        <v>0.0205763374830014-0.144949298769991i</v>
      </c>
      <c r="M2276" t="str">
        <f t="shared" si="1166"/>
        <v>0.0858800268307084-0.687390094279999i</v>
      </c>
      <c r="N2276" t="str">
        <f t="shared" si="1167"/>
        <v>-4.26586687701428i</v>
      </c>
      <c r="O2276" t="str">
        <f t="shared" si="1168"/>
        <v>-0.431831247864355+0.901954418675309i</v>
      </c>
      <c r="P2276" t="str">
        <f t="shared" si="1169"/>
        <v>1.43183124786436-0.901954418675309i</v>
      </c>
      <c r="Q2276" t="str">
        <f t="shared" si="1170"/>
        <v>-1.43183124786436+5.16782129568959i</v>
      </c>
      <c r="R2276" t="str">
        <f t="shared" si="1171"/>
        <v>-0.233382916970525-0.21240407355877i</v>
      </c>
      <c r="S2276" t="str">
        <f t="shared" si="1172"/>
        <v>0.47632011106235i</v>
      </c>
      <c r="T2276" t="str">
        <f t="shared" si="1173"/>
        <v>0.101172331907609-0.111164976931456i</v>
      </c>
      <c r="U2276" t="str">
        <f t="shared" si="1174"/>
        <v>0.0000499999999999998-0.000415504759533979i</v>
      </c>
      <c r="V2276" t="str">
        <f t="shared" si="1175"/>
        <v>0.00002-0.00465365330678056i</v>
      </c>
      <c r="W2276" t="str">
        <f t="shared" si="1176"/>
        <v>0.0000422682464243522-0.000381833403124732i</v>
      </c>
      <c r="X2276" t="str">
        <f t="shared" si="1177"/>
        <v>0.0000429878343753563-0.00038167066941973i</v>
      </c>
      <c r="Y2276" t="str">
        <f t="shared" si="1178"/>
        <v>0.009+1.71907950004433i</v>
      </c>
      <c r="Z2276" t="str">
        <f t="shared" si="1179"/>
        <v>-0.00266318317095377-0.000314154784099715i</v>
      </c>
      <c r="AA2276" t="str">
        <f t="shared" si="1180"/>
        <v>0.0367351749874243-6.9818368297025i</v>
      </c>
      <c r="AB2276" t="str">
        <f t="shared" si="1181"/>
        <v>0.304342864373743-0.334402369298517i</v>
      </c>
      <c r="AC2276" t="str">
        <f t="shared" si="1182"/>
        <v>0.796272097198589-0.237920754682921i</v>
      </c>
      <c r="AD2276" t="str">
        <f t="shared" si="1183"/>
        <v>0.466080378870863-0.280698236948162i</v>
      </c>
      <c r="AE2276" t="str">
        <f t="shared" si="1184"/>
        <v>-0.00132944011534626+0.000601129439959449i</v>
      </c>
      <c r="AF2276" t="str">
        <f t="shared" si="1185"/>
        <v>-4.13823728505693-0.283317973807261i</v>
      </c>
      <c r="AG2276" t="str">
        <f t="shared" si="1186"/>
        <v>0.992967542764978-0.011817159326232i</v>
      </c>
      <c r="AH2276" t="str">
        <f t="shared" si="1187"/>
        <v>0.00573650666210329-0.00205764305539755i</v>
      </c>
      <c r="AI2276">
        <f t="shared" si="1188"/>
        <v>-44.301416876645945</v>
      </c>
      <c r="AJ2276">
        <f t="shared" si="1189"/>
        <v>-19.732539565413813</v>
      </c>
      <c r="AK2276"/>
      <c r="AL2276"/>
      <c r="AM2276"/>
      <c r="AN2276"/>
    </row>
    <row r="2277" spans="1:40" x14ac:dyDescent="0.35">
      <c r="A2277"/>
      <c r="B2277">
        <f t="shared" si="1190"/>
        <v>343000</v>
      </c>
      <c r="C2277" s="237" t="str">
        <f t="shared" si="1158"/>
        <v>-1.79796025971629E-07+0.00197616977595581i</v>
      </c>
      <c r="D2277" s="208" t="str">
        <f t="shared" si="1159"/>
        <v>-1.64874689814946+0.0151506349489945i</v>
      </c>
      <c r="E2277" t="str">
        <f t="shared" si="1160"/>
        <v>36500</v>
      </c>
      <c r="F2277" t="str">
        <f t="shared" si="1161"/>
        <v>0.21505376344086</v>
      </c>
      <c r="G2277" t="str">
        <f t="shared" si="1156"/>
        <v>0.21505376344086</v>
      </c>
      <c r="H2277" t="str">
        <f t="shared" si="1162"/>
        <v>2.48971137126768+0.297671092826631i</v>
      </c>
      <c r="I2277" t="str">
        <f t="shared" si="1163"/>
        <v>1346.95785022662i</v>
      </c>
      <c r="J2277" t="str">
        <f t="shared" si="1157"/>
        <v>-2454.83032150866+294.671274978378i</v>
      </c>
      <c r="K2277" t="str">
        <f t="shared" si="1164"/>
        <v>0.0649285603330839-0.540903074618502i</v>
      </c>
      <c r="L2277" t="str">
        <f t="shared" si="1165"/>
        <v>0.0204588867440324-0.14454333022164i</v>
      </c>
      <c r="M2277" t="str">
        <f t="shared" si="1166"/>
        <v>0.0853874470771163-0.685446404840142i</v>
      </c>
      <c r="N2277" t="str">
        <f t="shared" si="1167"/>
        <v>-4.27834017197631i</v>
      </c>
      <c r="O2277" t="str">
        <f t="shared" si="1168"/>
        <v>-0.420547603699027+0.907270474016986i</v>
      </c>
      <c r="P2277" t="str">
        <f t="shared" si="1169"/>
        <v>1.42054760369903-0.907270474016986i</v>
      </c>
      <c r="Q2277" t="str">
        <f t="shared" si="1170"/>
        <v>-1.42054760369903+5.1856106459933i</v>
      </c>
      <c r="R2277" t="str">
        <f t="shared" si="1171"/>
        <v>-0.232551112584883-0.210235158866272i</v>
      </c>
      <c r="S2277" t="str">
        <f t="shared" si="1172"/>
        <v>0.477712859925106i</v>
      </c>
      <c r="T2277" t="str">
        <f t="shared" si="1173"/>
        <v>0.100432038998816-0.11109265707169i</v>
      </c>
      <c r="U2277" t="str">
        <f t="shared" si="1174"/>
        <v>0.0000500000000000002-0.000414293375395396i</v>
      </c>
      <c r="V2277" t="str">
        <f t="shared" si="1175"/>
        <v>0.00002-0.00464008580442843i</v>
      </c>
      <c r="W2277" t="str">
        <f t="shared" si="1176"/>
        <v>0.0000422682151803623-0.000380722442191331i</v>
      </c>
      <c r="X2277" t="str">
        <f t="shared" si="1177"/>
        <v>0.0000429835700113894-0.000380560190142557i</v>
      </c>
      <c r="Y2277" t="str">
        <f t="shared" si="1178"/>
        <v>0.009+1.72410604829008i</v>
      </c>
      <c r="Z2277" t="str">
        <f t="shared" si="1179"/>
        <v>-0.00264768996360412-0.000313127502437172i</v>
      </c>
      <c r="AA2277" t="str">
        <f t="shared" si="1180"/>
        <v>0.0365211822816749-6.96147375112257i</v>
      </c>
      <c r="AB2277" t="str">
        <f t="shared" si="1181"/>
        <v>0.302115942644358-0.334184819372986i</v>
      </c>
      <c r="AC2277" t="str">
        <f t="shared" si="1182"/>
        <v>0.796731126072333-0.235619475308652i</v>
      </c>
      <c r="AD2277" t="str">
        <f t="shared" si="1183"/>
        <v>0.46276547007163-0.282590016576441i</v>
      </c>
      <c r="AE2277" t="str">
        <f t="shared" si="1184"/>
        <v>-0.00131374619671546+0.000603306154846472i</v>
      </c>
      <c r="AF2277" t="str">
        <f t="shared" si="1185"/>
        <v>-4.13845826941714-0.282520457877637i</v>
      </c>
      <c r="AG2277" t="str">
        <f t="shared" si="1186"/>
        <v>0.992939761088883-0.011699297703496i</v>
      </c>
      <c r="AH2277" t="str">
        <f t="shared" si="1187"/>
        <v>0.00567163624931981-0.00207388513204329i</v>
      </c>
      <c r="AI2277">
        <f t="shared" si="1188"/>
        <v>-44.38082608130194</v>
      </c>
      <c r="AJ2277">
        <f t="shared" si="1189"/>
        <v>-20.085396675822135</v>
      </c>
      <c r="AK2277"/>
      <c r="AL2277"/>
      <c r="AM2277"/>
      <c r="AN2277"/>
    </row>
    <row r="2278" spans="1:40" x14ac:dyDescent="0.35">
      <c r="A2278"/>
      <c r="B2278">
        <f t="shared" si="1190"/>
        <v>344000</v>
      </c>
      <c r="C2278" s="237" t="str">
        <f t="shared" si="1158"/>
        <v>-1.78752219616624E-07+0.00197042509646924i</v>
      </c>
      <c r="D2278" s="208" t="str">
        <f t="shared" si="1159"/>
        <v>-1.64874689014695+0.0151065924062642i</v>
      </c>
      <c r="E2278" t="str">
        <f t="shared" si="1160"/>
        <v>36500</v>
      </c>
      <c r="F2278" t="str">
        <f t="shared" si="1161"/>
        <v>0.21505376344086</v>
      </c>
      <c r="G2278" t="str">
        <f t="shared" si="1156"/>
        <v>0.21505376344086</v>
      </c>
      <c r="H2278" t="str">
        <f t="shared" si="1162"/>
        <v>2.48993048099646+0.296833929116085i</v>
      </c>
      <c r="I2278" t="str">
        <f t="shared" si="1163"/>
        <v>1350.88484104361i</v>
      </c>
      <c r="J2278" t="str">
        <f t="shared" si="1157"/>
        <v>-2469.17090605146+295.530374905428i</v>
      </c>
      <c r="K2278" t="str">
        <f t="shared" si="1164"/>
        <v>0.0645566399136148-0.539373920931639i</v>
      </c>
      <c r="L2278" t="str">
        <f t="shared" si="1165"/>
        <v>0.0203424321246319-0.144139581373102i</v>
      </c>
      <c r="M2278" t="str">
        <f t="shared" si="1166"/>
        <v>0.0848990720382467-0.683513502304741i</v>
      </c>
      <c r="N2278" t="str">
        <f t="shared" si="1167"/>
        <v>-4.29081346693834i</v>
      </c>
      <c r="O2278" t="str">
        <f t="shared" si="1168"/>
        <v>-0.40919853028751+0.912445375247495i</v>
      </c>
      <c r="P2278" t="str">
        <f t="shared" si="1169"/>
        <v>1.40919853028751-0.912445375247495i</v>
      </c>
      <c r="Q2278" t="str">
        <f t="shared" si="1170"/>
        <v>-1.40919853028751+5.20325884218584i</v>
      </c>
      <c r="R2278" t="str">
        <f t="shared" si="1171"/>
        <v>-0.231713334381347-0.208075068503507i</v>
      </c>
      <c r="S2278" t="str">
        <f t="shared" si="1172"/>
        <v>0.479105608787861i</v>
      </c>
      <c r="T2278" t="str">
        <f t="shared" si="1173"/>
        <v>0.0996899323689486-0.11101515813304i</v>
      </c>
      <c r="U2278" t="str">
        <f t="shared" si="1174"/>
        <v>0.0000500000000000002-0.000413089034187851i</v>
      </c>
      <c r="V2278" t="str">
        <f t="shared" si="1175"/>
        <v>0.00002-0.00462659718290393i</v>
      </c>
      <c r="W2278" t="str">
        <f t="shared" si="1176"/>
        <v>0.000042268183845219-0.000379617946895749i</v>
      </c>
      <c r="X2278" t="str">
        <f t="shared" si="1177"/>
        <v>0.0000429793424193372-0.000379456173630568i</v>
      </c>
      <c r="Y2278" t="str">
        <f t="shared" si="1178"/>
        <v>0.009+1.72913259653582i</v>
      </c>
      <c r="Z2278" t="str">
        <f t="shared" si="1179"/>
        <v>-0.0026323317070169-0.000312107158439032i</v>
      </c>
      <c r="AA2278" t="str">
        <f t="shared" si="1180"/>
        <v>0.0363090542981415-6.94122913087406i</v>
      </c>
      <c r="AB2278" t="str">
        <f t="shared" si="1181"/>
        <v>0.299883564946364-0.333951689934038i</v>
      </c>
      <c r="AC2278" t="str">
        <f t="shared" si="1182"/>
        <v>0.797199347196066-0.233326654341125i</v>
      </c>
      <c r="AD2278" t="str">
        <f t="shared" si="1183"/>
        <v>0.459422399996938-0.284441023704969i</v>
      </c>
      <c r="AE2278" t="str">
        <f t="shared" si="1184"/>
        <v>-0.00129812823007779+0.000605354105688652i</v>
      </c>
      <c r="AF2278" t="str">
        <f t="shared" si="1185"/>
        <v>-4.13867737114341-0.281727336709821i</v>
      </c>
      <c r="AG2278" t="str">
        <f t="shared" si="1186"/>
        <v>0.992913165360661-0.0115814078295291i</v>
      </c>
      <c r="AH2278" t="str">
        <f t="shared" si="1187"/>
        <v>0.00560701427466241-0.00208951807986176i</v>
      </c>
      <c r="AI2278">
        <f t="shared" si="1188"/>
        <v>-44.460600228587175</v>
      </c>
      <c r="AJ2278">
        <f t="shared" si="1189"/>
        <v>-20.438485242492309</v>
      </c>
      <c r="AK2278"/>
      <c r="AL2278"/>
      <c r="AM2278"/>
      <c r="AN2278"/>
    </row>
    <row r="2279" spans="1:40" x14ac:dyDescent="0.35">
      <c r="A2279"/>
      <c r="B2279">
        <f t="shared" si="1190"/>
        <v>345000</v>
      </c>
      <c r="C2279" s="237" t="str">
        <f t="shared" si="1158"/>
        <v>-1.77717476677676E-07+0.00196471371947161i</v>
      </c>
      <c r="D2279" s="208" t="str">
        <f t="shared" si="1159"/>
        <v>-1.64874688221392+0.0150628051826157i</v>
      </c>
      <c r="E2279" t="str">
        <f t="shared" si="1160"/>
        <v>36500</v>
      </c>
      <c r="F2279" t="str">
        <f t="shared" si="1161"/>
        <v>0.21505376344086</v>
      </c>
      <c r="G2279" t="str">
        <f t="shared" si="1156"/>
        <v>0.21505376344086</v>
      </c>
      <c r="H2279" t="str">
        <f t="shared" si="1162"/>
        <v>2.49014772922783+0.296001379988644i</v>
      </c>
      <c r="I2279" t="str">
        <f t="shared" si="1163"/>
        <v>1354.8118318606i</v>
      </c>
      <c r="J2279" t="str">
        <f t="shared" si="1157"/>
        <v>-2483.55323902088+296.38947483248i</v>
      </c>
      <c r="K2279" t="str">
        <f t="shared" si="1164"/>
        <v>0.0641878917663081-0.537853264162762i</v>
      </c>
      <c r="L2279" t="str">
        <f t="shared" si="1165"/>
        <v>0.0202269624676685-0.143738034492682i</v>
      </c>
      <c r="M2279" t="str">
        <f t="shared" si="1166"/>
        <v>0.0844148542339766-0.681591298655444i</v>
      </c>
      <c r="N2279" t="str">
        <f t="shared" si="1167"/>
        <v>-4.30328676190037i</v>
      </c>
      <c r="O2279" t="str">
        <f t="shared" si="1168"/>
        <v>-0.39778579333079+0.917478317250165i</v>
      </c>
      <c r="P2279" t="str">
        <f t="shared" si="1169"/>
        <v>1.39778579333079-0.917478317250165i</v>
      </c>
      <c r="Q2279" t="str">
        <f t="shared" si="1170"/>
        <v>-1.39778579333079+5.22076507915054i</v>
      </c>
      <c r="R2279" t="str">
        <f t="shared" si="1171"/>
        <v>-0.230869541063366-0.205923770256014i</v>
      </c>
      <c r="S2279" t="str">
        <f t="shared" si="1172"/>
        <v>0.480498357650617i</v>
      </c>
      <c r="T2279" t="str">
        <f t="shared" si="1173"/>
        <v>0.0989460334092377-0.110932435312499i</v>
      </c>
      <c r="U2279" t="str">
        <f t="shared" si="1174"/>
        <v>0.0000500000000000002-0.000411891674668467i</v>
      </c>
      <c r="V2279" t="str">
        <f t="shared" si="1175"/>
        <v>0.00002-0.00461318675628682i</v>
      </c>
      <c r="W2279" t="str">
        <f t="shared" si="1176"/>
        <v>0.000042268152418923-0.000378519861015005i</v>
      </c>
      <c r="X2279" t="str">
        <f t="shared" si="1177"/>
        <v>0.0000429751511724254-0.000378358563686566i</v>
      </c>
      <c r="Y2279" t="str">
        <f t="shared" si="1178"/>
        <v>0.009+1.73415914478157i</v>
      </c>
      <c r="Z2279" t="str">
        <f t="shared" si="1179"/>
        <v>-0.00261710683835264-0.000311093680622038i</v>
      </c>
      <c r="AA2279" t="str">
        <f t="shared" si="1180"/>
        <v>0.0360987694306254-6.92110193809535i</v>
      </c>
      <c r="AB2279" t="str">
        <f t="shared" si="1181"/>
        <v>0.29764579562807-0.333702846206926i</v>
      </c>
      <c r="AC2279" t="str">
        <f t="shared" si="1182"/>
        <v>0.797676770140103-0.23104226150149i</v>
      </c>
      <c r="AD2279" t="str">
        <f t="shared" si="1183"/>
        <v>0.456051683250073-0.286250825515657i</v>
      </c>
      <c r="AE2279" t="str">
        <f t="shared" si="1184"/>
        <v>-0.00128258680176676+0.000607274196244975i</v>
      </c>
      <c r="AF2279" t="str">
        <f t="shared" si="1185"/>
        <v>-4.13889461144175-0.280938574806028i</v>
      </c>
      <c r="AG2279" t="str">
        <f t="shared" si="1186"/>
        <v>0.992887756175922-0.0114635028387353i</v>
      </c>
      <c r="AH2279" t="str">
        <f t="shared" si="1187"/>
        <v>0.00554264445428293-0.0021045457121606i</v>
      </c>
      <c r="AI2279">
        <f t="shared" si="1188"/>
        <v>-44.540744210494836</v>
      </c>
      <c r="AJ2279">
        <f t="shared" si="1189"/>
        <v>-20.791802292613994</v>
      </c>
      <c r="AK2279"/>
      <c r="AL2279"/>
      <c r="AM2279"/>
      <c r="AN2279"/>
    </row>
    <row r="2280" spans="1:40" x14ac:dyDescent="0.35">
      <c r="A2280"/>
      <c r="B2280">
        <f t="shared" si="1190"/>
        <v>346000</v>
      </c>
      <c r="C2280" s="237" t="str">
        <f t="shared" si="1158"/>
        <v>-1.76691692526975E-07+0.00195903535621306i</v>
      </c>
      <c r="D2280" s="208" t="str">
        <f t="shared" si="1159"/>
        <v>-1.64874687434957+0.0150192710643001i</v>
      </c>
      <c r="E2280" t="str">
        <f t="shared" si="1160"/>
        <v>36500</v>
      </c>
      <c r="F2280" t="str">
        <f t="shared" si="1161"/>
        <v>0.21505376344086</v>
      </c>
      <c r="G2280" t="str">
        <f t="shared" si="1156"/>
        <v>0.21505376344086</v>
      </c>
      <c r="H2280" t="str">
        <f t="shared" si="1162"/>
        <v>2.49036313687258+0.295173408105317i</v>
      </c>
      <c r="I2280" t="str">
        <f t="shared" si="1163"/>
        <v>1358.73882267759i</v>
      </c>
      <c r="J2280" t="str">
        <f t="shared" si="1157"/>
        <v>-2497.97732041692+297.24857475953i</v>
      </c>
      <c r="K2280" t="str">
        <f t="shared" si="1164"/>
        <v>0.0638222800783643-0.536341034778803i</v>
      </c>
      <c r="L2280" t="str">
        <f t="shared" si="1165"/>
        <v>0.0201124667707122-0.143338672031971i</v>
      </c>
      <c r="M2280" t="str">
        <f t="shared" si="1166"/>
        <v>0.0839347468490765-0.679679706810774i</v>
      </c>
      <c r="N2280" t="str">
        <f t="shared" si="1167"/>
        <v>-4.3157600568624i</v>
      </c>
      <c r="O2280" t="str">
        <f t="shared" si="1168"/>
        <v>-0.386311168434696+0.922368516994493i</v>
      </c>
      <c r="P2280" t="str">
        <f t="shared" si="1169"/>
        <v>1.3863111684347-0.922368516994493i</v>
      </c>
      <c r="Q2280" t="str">
        <f t="shared" si="1170"/>
        <v>-1.3863111684347+5.23812857385689i</v>
      </c>
      <c r="R2280" t="str">
        <f t="shared" si="1171"/>
        <v>-0.230019691158955-0.203781233425353i</v>
      </c>
      <c r="S2280" t="str">
        <f t="shared" si="1172"/>
        <v>0.481891106513371i</v>
      </c>
      <c r="T2280" t="str">
        <f t="shared" si="1173"/>
        <v>0.0982003640620029-0.110844443492453i</v>
      </c>
      <c r="U2280" t="str">
        <f t="shared" si="1174"/>
        <v>0.0000500000000000002-0.000410701236302373i</v>
      </c>
      <c r="V2280" t="str">
        <f t="shared" si="1175"/>
        <v>0.00002-0.00459985384658656i</v>
      </c>
      <c r="W2280" t="str">
        <f t="shared" si="1176"/>
        <v>0.000042268120901475-0.000377428128976095i</v>
      </c>
      <c r="X2280" t="str">
        <f t="shared" si="1177"/>
        <v>0.0000429709958500387-0.000377267304763027i</v>
      </c>
      <c r="Y2280" t="str">
        <f t="shared" si="1178"/>
        <v>0.009+1.73918569302731i</v>
      </c>
      <c r="Z2280" t="str">
        <f t="shared" si="1179"/>
        <v>-0.00260201381733166-0.000310086998489982i</v>
      </c>
      <c r="AA2280" t="str">
        <f t="shared" si="1180"/>
        <v>0.0358903063850088-6.90109115385379i</v>
      </c>
      <c r="AB2280" t="str">
        <f t="shared" si="1181"/>
        <v>0.295402700695551-0.333438152470513i</v>
      </c>
      <c r="AC2280" t="str">
        <f t="shared" si="1182"/>
        <v>0.79816340519073-0.228766267917299i</v>
      </c>
      <c r="AD2280" t="str">
        <f t="shared" si="1183"/>
        <v>0.452653841456626-0.288018995868544i</v>
      </c>
      <c r="AE2280" t="str">
        <f t="shared" si="1184"/>
        <v>-0.00126712249587537+0.000609067335851697i</v>
      </c>
      <c r="AF2280" t="str">
        <f t="shared" si="1185"/>
        <v>-4.13911001122215-0.280154137041017i</v>
      </c>
      <c r="AG2280" t="str">
        <f t="shared" si="1186"/>
        <v>0.992863533956704-0.0113455958899673i</v>
      </c>
      <c r="AH2280" t="str">
        <f t="shared" si="1187"/>
        <v>0.00547853048739379-0.00211897187583268i</v>
      </c>
      <c r="AI2280">
        <f t="shared" si="1188"/>
        <v>-44.621262991409914</v>
      </c>
      <c r="AJ2280">
        <f t="shared" si="1189"/>
        <v>-21.145344844185331</v>
      </c>
      <c r="AK2280"/>
      <c r="AL2280"/>
      <c r="AM2280"/>
      <c r="AN2280"/>
    </row>
    <row r="2281" spans="1:40" x14ac:dyDescent="0.35">
      <c r="A2281"/>
      <c r="B2281">
        <f t="shared" si="1190"/>
        <v>347000</v>
      </c>
      <c r="C2281" s="237" t="str">
        <f t="shared" si="1158"/>
        <v>-1.75674764042138E-07+0.00195338972127221i</v>
      </c>
      <c r="D2281" s="208" t="str">
        <f t="shared" si="1159"/>
        <v>-1.64874686655312+0.014975987863087i</v>
      </c>
      <c r="E2281" t="str">
        <f t="shared" si="1160"/>
        <v>36500</v>
      </c>
      <c r="F2281" t="str">
        <f t="shared" si="1161"/>
        <v>0.21505376344086</v>
      </c>
      <c r="G2281" t="str">
        <f t="shared" si="1156"/>
        <v>0.21505376344086</v>
      </c>
      <c r="H2281" t="str">
        <f t="shared" si="1162"/>
        <v>2.49057672455034+0.294349976520443i</v>
      </c>
      <c r="I2281" t="str">
        <f t="shared" si="1163"/>
        <v>1362.66581349457i</v>
      </c>
      <c r="J2281" t="str">
        <f t="shared" si="1157"/>
        <v>-2512.44315023958+298.107674686581i</v>
      </c>
      <c r="K2281" t="str">
        <f t="shared" si="1164"/>
        <v>0.0634597695386429-0.534837163990406i</v>
      </c>
      <c r="L2281" t="str">
        <f t="shared" si="1165"/>
        <v>0.0199989341834861-0.142941476623556i</v>
      </c>
      <c r="M2281" t="str">
        <f t="shared" si="1166"/>
        <v>0.083458703722129-0.677778640613962i</v>
      </c>
      <c r="N2281" t="str">
        <f t="shared" si="1167"/>
        <v>-4.32823335182443i</v>
      </c>
      <c r="O2281" t="str">
        <f t="shared" si="1168"/>
        <v>-0.374776440833645+0.927115213657971i</v>
      </c>
      <c r="P2281" t="str">
        <f t="shared" si="1169"/>
        <v>1.37477644083364-0.927115213657971i</v>
      </c>
      <c r="Q2281" t="str">
        <f t="shared" si="1170"/>
        <v>-1.37477644083364+5.2553485654824i</v>
      </c>
      <c r="R2281" t="str">
        <f t="shared" si="1171"/>
        <v>-0.229163743024951-0.201647428828997i</v>
      </c>
      <c r="S2281" t="str">
        <f t="shared" si="1172"/>
        <v>0.483283855376128i</v>
      </c>
      <c r="T2281" t="str">
        <f t="shared" si="1173"/>
        <v>0.0974529468311611-0.110751137241523i</v>
      </c>
      <c r="U2281" t="str">
        <f t="shared" si="1174"/>
        <v>0.0000500000000000002-0.00040951765925251i</v>
      </c>
      <c r="V2281" t="str">
        <f t="shared" si="1175"/>
        <v>0.00002-0.0045865977836281i</v>
      </c>
      <c r="W2281" t="str">
        <f t="shared" si="1176"/>
        <v>0.0000422680892928756-0.000376342695846622i</v>
      </c>
      <c r="X2281" t="str">
        <f t="shared" si="1177"/>
        <v>0.0000429668760376125-0.000376182341952721i</v>
      </c>
      <c r="Y2281" t="str">
        <f t="shared" si="1178"/>
        <v>0.009+1.74421224127305i</v>
      </c>
      <c r="Z2281" t="str">
        <f t="shared" si="1179"/>
        <v>-0.00258705112584416-0.00030908704251669i</v>
      </c>
      <c r="AA2281" t="str">
        <f t="shared" si="1180"/>
        <v>0.0356836441738597-6.88119577097347i</v>
      </c>
      <c r="AB2281" t="str">
        <f t="shared" si="1181"/>
        <v>0.293154347844255-0.333157472059806i</v>
      </c>
      <c r="AC2281" t="str">
        <f t="shared" si="1182"/>
        <v>0.798659263338508-0.226498646125405i</v>
      </c>
      <c r="AD2281" t="str">
        <f t="shared" si="1183"/>
        <v>0.449229403174576-0.289745115424724i</v>
      </c>
      <c r="AE2281" t="str">
        <f t="shared" si="1184"/>
        <v>-0.00125173589405538+0.000610734439428614i</v>
      </c>
      <c r="AF2281" t="str">
        <f t="shared" si="1185"/>
        <v>-4.13932359110346-0.279373988657356i</v>
      </c>
      <c r="AG2281" t="str">
        <f t="shared" si="1186"/>
        <v>0.992840498950901-0.0112277001639368i</v>
      </c>
      <c r="AH2281" t="str">
        <f t="shared" si="1187"/>
        <v>0.00541467605532438-0.00213280045139362i</v>
      </c>
      <c r="AI2281">
        <f t="shared" si="1188"/>
        <v>-44.702161610161504</v>
      </c>
      <c r="AJ2281">
        <f t="shared" si="1189"/>
        <v>-21.499109906308995</v>
      </c>
      <c r="AK2281"/>
      <c r="AL2281"/>
      <c r="AM2281"/>
      <c r="AN2281"/>
    </row>
    <row r="2282" spans="1:40" x14ac:dyDescent="0.35">
      <c r="A2282"/>
      <c r="B2282">
        <f t="shared" si="1190"/>
        <v>348000</v>
      </c>
      <c r="C2282" s="237" t="str">
        <f t="shared" si="1158"/>
        <v>-1.7466658958029E-07+0.00194777653250838i</v>
      </c>
      <c r="D2282" s="208" t="str">
        <f t="shared" si="1159"/>
        <v>-1.64874685882378+0.0149329534158976i</v>
      </c>
      <c r="E2282" t="str">
        <f t="shared" si="1160"/>
        <v>36500</v>
      </c>
      <c r="F2282" t="str">
        <f t="shared" si="1161"/>
        <v>0.21505376344086</v>
      </c>
      <c r="G2282" t="str">
        <f t="shared" si="1156"/>
        <v>0.21505376344086</v>
      </c>
      <c r="H2282" t="str">
        <f t="shared" si="1162"/>
        <v>2.49078851259442+0.293531048676651i</v>
      </c>
      <c r="I2282" t="str">
        <f t="shared" si="1163"/>
        <v>1366.59280431156i</v>
      </c>
      <c r="J2282" t="str">
        <f t="shared" si="1157"/>
        <v>-2526.95072848885+298.966774613631i</v>
      </c>
      <c r="K2282" t="str">
        <f t="shared" si="1164"/>
        <v>0.0631003253292914-0.533341583742217i</v>
      </c>
      <c r="L2282" t="str">
        <f t="shared" si="1165"/>
        <v>0.0198863540053655-0.142546431078774i</v>
      </c>
      <c r="M2282" t="str">
        <f t="shared" si="1166"/>
        <v>0.0829866793346569-0.675888014820991i</v>
      </c>
      <c r="N2282" t="str">
        <f t="shared" si="1167"/>
        <v>-4.34070664678646i</v>
      </c>
      <c r="O2282" t="str">
        <f t="shared" si="1168"/>
        <v>-0.363183405112902+0.931717668744453i</v>
      </c>
      <c r="P2282" t="str">
        <f t="shared" si="1169"/>
        <v>1.3631834051129-0.931717668744453i</v>
      </c>
      <c r="Q2282" t="str">
        <f t="shared" si="1170"/>
        <v>-1.3631834051129+5.27242431553091i</v>
      </c>
      <c r="R2282" t="str">
        <f t="shared" si="1171"/>
        <v>-0.22830165485148-0.199522328800583i</v>
      </c>
      <c r="S2282" t="str">
        <f t="shared" si="1172"/>
        <v>0.484676604238882i</v>
      </c>
      <c r="T2282" t="str">
        <f t="shared" si="1173"/>
        <v>0.0967038047929002-0.110652470815533i</v>
      </c>
      <c r="U2282" t="str">
        <f t="shared" si="1174"/>
        <v>0.00005-0.000408340884369599i</v>
      </c>
      <c r="V2282" t="str">
        <f t="shared" si="1175"/>
        <v>0.00002-0.00457341790493951i</v>
      </c>
      <c r="W2282" t="str">
        <f t="shared" si="1176"/>
        <v>0.0000422680575931254-0.000375263507325601i</v>
      </c>
      <c r="X2282" t="str">
        <f t="shared" si="1177"/>
        <v>0.0000429627913265312-0.000375103620979538i</v>
      </c>
      <c r="Y2282" t="str">
        <f t="shared" si="1178"/>
        <v>0.009+1.7492387895188i</v>
      </c>
      <c r="Z2282" t="str">
        <f t="shared" si="1179"/>
        <v>-0.00257221726756861-0.000308093744129401i</v>
      </c>
      <c r="AA2282" t="str">
        <f t="shared" si="1180"/>
        <v>0.0354787621111443-6.86141479386601i</v>
      </c>
      <c r="AB2282" t="str">
        <f t="shared" si="1181"/>
        <v>0.290900806491118-0.332860667368868i</v>
      </c>
      <c r="AC2282" t="str">
        <f t="shared" si="1182"/>
        <v>0.799164356266537-0.224239370075167i</v>
      </c>
      <c r="AD2282" t="str">
        <f t="shared" si="1183"/>
        <v>0.445778903802026-0.291428771767977i</v>
      </c>
      <c r="AE2282" t="str">
        <f t="shared" si="1184"/>
        <v>-0.0012364275753184+0.000612276427481634i</v>
      </c>
      <c r="AF2282" t="str">
        <f t="shared" si="1185"/>
        <v>-4.1395353714182-0.278598095260753i</v>
      </c>
      <c r="AG2282" t="str">
        <f t="shared" si="1186"/>
        <v>0.992818651231729-0.0111098288606115i</v>
      </c>
      <c r="AH2282" t="str">
        <f t="shared" si="1187"/>
        <v>0.00535108482058263-0.00214603535299785i</v>
      </c>
      <c r="AI2282">
        <f t="shared" si="1188"/>
        <v>-44.783445182139502</v>
      </c>
      <c r="AJ2282">
        <f t="shared" si="1189"/>
        <v>-21.853094479489798</v>
      </c>
      <c r="AK2282"/>
      <c r="AL2282"/>
      <c r="AM2282"/>
      <c r="AN2282"/>
    </row>
    <row r="2283" spans="1:40" x14ac:dyDescent="0.35">
      <c r="A2283"/>
      <c r="B2283">
        <f t="shared" si="1190"/>
        <v>349000</v>
      </c>
      <c r="C2283" s="237" t="str">
        <f t="shared" si="1158"/>
        <v>-1.73667068952677E-07+0.00194219551101464i</v>
      </c>
      <c r="D2283" s="208" t="str">
        <f t="shared" si="1159"/>
        <v>-1.64874685116079+0.0148901655844456i</v>
      </c>
      <c r="E2283" t="str">
        <f t="shared" si="1160"/>
        <v>36500</v>
      </c>
      <c r="F2283" t="str">
        <f t="shared" si="1161"/>
        <v>0.21505376344086</v>
      </c>
      <c r="G2283" t="str">
        <f t="shared" si="1156"/>
        <v>0.21505376344086</v>
      </c>
      <c r="H2283" t="str">
        <f t="shared" si="1162"/>
        <v>2.4909985210565+0.292716588399891i</v>
      </c>
      <c r="I2283" t="str">
        <f t="shared" si="1163"/>
        <v>1370.51979512855i</v>
      </c>
      <c r="J2283" t="str">
        <f t="shared" si="1157"/>
        <v>-2541.50005516473+299.825874540682i</v>
      </c>
      <c r="K2283" t="str">
        <f t="shared" si="1164"/>
        <v>0.0627439131175361-0.53185422670328i</v>
      </c>
      <c r="L2283" t="str">
        <f t="shared" si="1165"/>
        <v>0.0197747156829256-0.14215351838549i</v>
      </c>
      <c r="M2283" t="str">
        <f t="shared" si="1166"/>
        <v>0.0825186288004617-0.67400774508877i</v>
      </c>
      <c r="N2283" t="str">
        <f t="shared" si="1167"/>
        <v>-4.3531799417485i</v>
      </c>
      <c r="O2283" t="str">
        <f t="shared" si="1168"/>
        <v>-0.351533864929359+0.936175166199055i</v>
      </c>
      <c r="P2283" t="str">
        <f t="shared" si="1169"/>
        <v>1.35153386492936-0.936175166199055i</v>
      </c>
      <c r="Q2283" t="str">
        <f t="shared" si="1170"/>
        <v>-1.35153386492936+5.28935510794756i</v>
      </c>
      <c r="R2283" t="str">
        <f t="shared" si="1171"/>
        <v>-0.227433384666599-0.197405907190472i</v>
      </c>
      <c r="S2283" t="str">
        <f t="shared" si="1172"/>
        <v>0.486069353101639i</v>
      </c>
      <c r="T2283" t="str">
        <f t="shared" si="1173"/>
        <v>0.0959529616065149-0.11054839815861i</v>
      </c>
      <c r="U2283" t="str">
        <f t="shared" si="1174"/>
        <v>0.00005-0.000407170853182294i</v>
      </c>
      <c r="V2283" t="str">
        <f t="shared" si="1175"/>
        <v>0.00002-0.00456031355564169i</v>
      </c>
      <c r="W2283" t="str">
        <f t="shared" si="1176"/>
        <v>0.0000422680258022248-0.000374190509734407i</v>
      </c>
      <c r="X2283" t="str">
        <f t="shared" si="1177"/>
        <v>0.000042958741314024-0.000374031088189426i</v>
      </c>
      <c r="Y2283" t="str">
        <f t="shared" si="1178"/>
        <v>0.009+1.75426533776454i</v>
      </c>
      <c r="Z2283" t="str">
        <f t="shared" si="1179"/>
        <v>-0.00255751076759736-0.000307107035692453i</v>
      </c>
      <c r="AA2283" t="str">
        <f t="shared" si="1180"/>
        <v>0.0352756398070496-6.84174723836463i</v>
      </c>
      <c r="AB2283" t="str">
        <f t="shared" si="1181"/>
        <v>0.288642147807154-0.332547599854126i</v>
      </c>
      <c r="AC2283" t="str">
        <f t="shared" si="1182"/>
        <v>0.799678696338704-0.221988415131926i</v>
      </c>
      <c r="AD2283" t="str">
        <f t="shared" si="1183"/>
        <v>0.442302885482557-0.293069559525081i</v>
      </c>
      <c r="AE2283" t="str">
        <f t="shared" si="1184"/>
        <v>-0.00122119811583846+0.000613694226101645i</v>
      </c>
      <c r="AF2283" t="str">
        <f t="shared" si="1185"/>
        <v>-4.13974537221729-0.277826422815445i</v>
      </c>
      <c r="AG2283" t="str">
        <f t="shared" si="1186"/>
        <v>0.992797990697235-0.0109919951965982i</v>
      </c>
      <c r="AH2283" t="str">
        <f t="shared" si="1187"/>
        <v>0.00528776042592085-0.00215868052843339i</v>
      </c>
      <c r="AI2283">
        <f t="shared" si="1188"/>
        <v>-44.865118901479903</v>
      </c>
      <c r="AJ2283">
        <f t="shared" si="1189"/>
        <v>-22.207295555938455</v>
      </c>
      <c r="AK2283"/>
      <c r="AL2283"/>
      <c r="AM2283"/>
      <c r="AN2283"/>
    </row>
    <row r="2284" spans="1:40" x14ac:dyDescent="0.35">
      <c r="A2284"/>
      <c r="B2284">
        <f t="shared" si="1190"/>
        <v>350000</v>
      </c>
      <c r="C2284" s="237" t="str">
        <f t="shared" si="1158"/>
        <v>-1.72676103399756E-07+0.00193664638107153i</v>
      </c>
      <c r="D2284" s="208" t="str">
        <f t="shared" si="1159"/>
        <v>-1.64874684356338+0.0148476222548817i</v>
      </c>
      <c r="E2284" t="str">
        <f t="shared" si="1160"/>
        <v>36500</v>
      </c>
      <c r="F2284" t="str">
        <f t="shared" si="1161"/>
        <v>0.21505376344086</v>
      </c>
      <c r="G2284" t="str">
        <f t="shared" si="1156"/>
        <v>0.21505376344086</v>
      </c>
      <c r="H2284" t="str">
        <f t="shared" si="1162"/>
        <v>2.49120676971133+0.29190655989454i</v>
      </c>
      <c r="I2284" t="str">
        <f t="shared" si="1163"/>
        <v>1374.44678594553i</v>
      </c>
      <c r="J2284" t="str">
        <f t="shared" si="1157"/>
        <v>-2556.09113026724+300.684974467733i</v>
      </c>
      <c r="K2284" t="str">
        <f t="shared" si="1164"/>
        <v>0.0623904990476311-0.530375026257623i</v>
      </c>
      <c r="L2284" t="str">
        <f t="shared" si="1165"/>
        <v>0.0196640088075352-0.141762721705907i</v>
      </c>
      <c r="M2284" t="str">
        <f t="shared" si="1166"/>
        <v>0.0820545078551663-0.67213774796353i</v>
      </c>
      <c r="N2284" t="str">
        <f t="shared" si="1167"/>
        <v>-4.36565323671052i</v>
      </c>
      <c r="O2284" t="str">
        <f t="shared" si="1168"/>
        <v>-0.339829632730972+0.940487012519542i</v>
      </c>
      <c r="P2284" t="str">
        <f t="shared" si="1169"/>
        <v>1.33982963273097-0.940487012519542i</v>
      </c>
      <c r="Q2284" t="str">
        <f t="shared" si="1170"/>
        <v>-1.33982963273097+5.30614024923006i</v>
      </c>
      <c r="R2284" t="str">
        <f t="shared" si="1171"/>
        <v>-0.226558890341178-0.195298139366667i</v>
      </c>
      <c r="S2284" t="str">
        <f t="shared" si="1172"/>
        <v>0.487462101964393i</v>
      </c>
      <c r="T2284" t="str">
        <f t="shared" si="1173"/>
        <v>0.0952004415254105-0.110438872904431i</v>
      </c>
      <c r="U2284" t="str">
        <f t="shared" si="1174"/>
        <v>0.00005-0.000406007507887488i</v>
      </c>
      <c r="V2284" t="str">
        <f t="shared" si="1175"/>
        <v>0.00002-0.00454728408833988i</v>
      </c>
      <c r="W2284" t="str">
        <f t="shared" si="1176"/>
        <v>0.000042267993920175-0.00037312365000788i</v>
      </c>
      <c r="X2284" t="str">
        <f t="shared" si="1177"/>
        <v>0.0000429547256030664-0.000372964690541509i</v>
      </c>
      <c r="Y2284" t="str">
        <f t="shared" si="1178"/>
        <v>0.009+1.75929188601028i</v>
      </c>
      <c r="Z2284" t="str">
        <f t="shared" si="1179"/>
        <v>-0.00254293017207002-0.000306126850491317i</v>
      </c>
      <c r="AA2284" t="str">
        <f t="shared" si="1180"/>
        <v>0.0350742571629046-6.82219213156052i</v>
      </c>
      <c r="AB2284" t="str">
        <f t="shared" si="1181"/>
        <v>0.286378444750559-0.332218130038124i</v>
      </c>
      <c r="AC2284" t="str">
        <f t="shared" si="1182"/>
        <v>0.800202296587855-0.219745758080781i</v>
      </c>
      <c r="AD2284" t="str">
        <f t="shared" si="1183"/>
        <v>0.438801897008284-0.294667080484773i</v>
      </c>
      <c r="AE2284" t="str">
        <f t="shared" si="1184"/>
        <v>-0.0012060480887562+0.000614988766959754i</v>
      </c>
      <c r="AF2284" t="str">
        <f t="shared" si="1185"/>
        <v>-4.13995361327471-0.277058937639658i</v>
      </c>
      <c r="AG2284" t="str">
        <f t="shared" si="1186"/>
        <v>0.992778517069851-0.0108742124025124i</v>
      </c>
      <c r="AH2284" t="str">
        <f t="shared" si="1187"/>
        <v>0.00522470649340648-0.00217073995909557i</v>
      </c>
      <c r="AI2284">
        <f t="shared" si="1188"/>
        <v>-44.947188043320942</v>
      </c>
      <c r="AJ2284">
        <f t="shared" si="1189"/>
        <v>-22.56171011988128</v>
      </c>
      <c r="AK2284"/>
      <c r="AL2284"/>
      <c r="AM2284"/>
      <c r="AN2284"/>
    </row>
    <row r="2285" spans="1:40" x14ac:dyDescent="0.35">
      <c r="A2285"/>
      <c r="B2285">
        <f t="shared" si="1190"/>
        <v>351000</v>
      </c>
      <c r="C2285" s="237" t="str">
        <f t="shared" si="1158"/>
        <v>-1.71693595566812E-07+0.00193112887010169i</v>
      </c>
      <c r="D2285" s="208" t="str">
        <f t="shared" si="1159"/>
        <v>-1.64874683603083+0.0148053213374463i</v>
      </c>
      <c r="E2285" t="str">
        <f t="shared" si="1160"/>
        <v>36500</v>
      </c>
      <c r="F2285" t="str">
        <f t="shared" si="1161"/>
        <v>0.21505376344086</v>
      </c>
      <c r="G2285" t="str">
        <f t="shared" si="1156"/>
        <v>0.21505376344086</v>
      </c>
      <c r="H2285" t="str">
        <f t="shared" si="1162"/>
        <v>2.49141327806126+0.291100927738607i</v>
      </c>
      <c r="I2285" t="str">
        <f t="shared" si="1163"/>
        <v>1378.37377676252i</v>
      </c>
      <c r="J2285" t="str">
        <f t="shared" si="1157"/>
        <v>-2570.72395379636+301.544074394783i</v>
      </c>
      <c r="K2285" t="str">
        <f t="shared" si="1164"/>
        <v>0.0620400497329679-0.528903916494992i</v>
      </c>
      <c r="L2285" t="str">
        <f t="shared" si="1165"/>
        <v>0.0195542231129953-0.141374024374414i</v>
      </c>
      <c r="M2285" t="str">
        <f t="shared" si="1166"/>
        <v>0.0815942728459632-0.670277940869406i</v>
      </c>
      <c r="N2285" t="str">
        <f t="shared" si="1167"/>
        <v>-4.37812653167255i</v>
      </c>
      <c r="O2285" t="str">
        <f t="shared" si="1168"/>
        <v>-0.328072529474681+0.944652536864261i</v>
      </c>
      <c r="P2285" t="str">
        <f t="shared" si="1169"/>
        <v>1.32807252947468-0.944652536864261i</v>
      </c>
      <c r="Q2285" t="str">
        <f t="shared" si="1170"/>
        <v>-1.32807252947468+5.32277906853681i</v>
      </c>
      <c r="R2285" t="str">
        <f t="shared" si="1171"/>
        <v>-0.225678129593965-0.193199002216035i</v>
      </c>
      <c r="S2285" t="str">
        <f t="shared" si="1172"/>
        <v>0.48885485082715i</v>
      </c>
      <c r="T2285" t="str">
        <f t="shared" si="1173"/>
        <v>0.094446269408274-0.110323848377608i</v>
      </c>
      <c r="U2285" t="str">
        <f t="shared" si="1174"/>
        <v>0.00005-0.0004048507913408i</v>
      </c>
      <c r="V2285" t="str">
        <f t="shared" si="1175"/>
        <v>0.00002-0.00453432886301697i</v>
      </c>
      <c r="W2285" t="str">
        <f t="shared" si="1176"/>
        <v>0.0000422679619469762-0.000372062875685596i</v>
      </c>
      <c r="X2285" t="str">
        <f t="shared" si="1177"/>
        <v>0.0000429507438022808-0.000371904375599358i</v>
      </c>
      <c r="Y2285" t="str">
        <f t="shared" si="1178"/>
        <v>0.009+1.76431843425603i</v>
      </c>
      <c r="Z2285" t="str">
        <f t="shared" si="1179"/>
        <v>-0.00252847404781402-0.000305153122716946i</v>
      </c>
      <c r="AA2285" t="str">
        <f t="shared" si="1180"/>
        <v>0.0348745943662061-6.80274851164244i</v>
      </c>
      <c r="AB2285" t="str">
        <f t="shared" si="1181"/>
        <v>0.284109772100316-0.331872117513687i</v>
      </c>
      <c r="AC2285" t="str">
        <f t="shared" si="1182"/>
        <v>0.800735170703914-0.217511377130655i</v>
      </c>
      <c r="AD2285" t="str">
        <f t="shared" si="1183"/>
        <v>0.4352764937206-0.296220943715264i</v>
      </c>
      <c r="AE2285" t="str">
        <f t="shared" si="1184"/>
        <v>-0.00119097806398489+0.000616160987298896i</v>
      </c>
      <c r="AF2285" t="str">
        <f t="shared" si="1185"/>
        <v>-4.14016011409209-0.276295606401161i</v>
      </c>
      <c r="AG2285" t="str">
        <f t="shared" si="1186"/>
        <v>0.992760229895989-0.0107564937203375i</v>
      </c>
      <c r="AH2285" t="str">
        <f t="shared" si="1187"/>
        <v>0.00516192662349881-0.00218221765993968i</v>
      </c>
      <c r="AI2285">
        <f t="shared" si="1188"/>
        <v>-45.029657966131893</v>
      </c>
      <c r="AJ2285">
        <f t="shared" si="1189"/>
        <v>-22.916335147871685</v>
      </c>
      <c r="AK2285"/>
      <c r="AL2285"/>
      <c r="AM2285"/>
      <c r="AN2285"/>
    </row>
    <row r="2286" spans="1:40" x14ac:dyDescent="0.35">
      <c r="A2286"/>
      <c r="B2286">
        <f t="shared" si="1190"/>
        <v>352000</v>
      </c>
      <c r="C2286" s="237" t="str">
        <f t="shared" si="1158"/>
        <v>-1.70719449480045E-07+0.00192564270862527i</v>
      </c>
      <c r="D2286" s="208" t="str">
        <f t="shared" si="1159"/>
        <v>-1.64874682856237+0.0147632607661271i</v>
      </c>
      <c r="E2286" t="str">
        <f t="shared" si="1160"/>
        <v>36500</v>
      </c>
      <c r="F2286" t="str">
        <f t="shared" si="1161"/>
        <v>0.21505376344086</v>
      </c>
      <c r="G2286" t="str">
        <f t="shared" si="1156"/>
        <v>0.21505376344086</v>
      </c>
      <c r="H2286" t="str">
        <f t="shared" si="1162"/>
        <v>2.49161806534064+0.290299656878955i</v>
      </c>
      <c r="I2286" t="str">
        <f t="shared" si="1163"/>
        <v>1382.30076757951i</v>
      </c>
      <c r="J2286" t="str">
        <f t="shared" si="1157"/>
        <v>-2585.3985257521+302.403174321834i</v>
      </c>
      <c r="K2286" t="str">
        <f t="shared" si="1164"/>
        <v>0.0616925322483258-0.527440832201672i</v>
      </c>
      <c r="L2286" t="str">
        <f t="shared" si="1165"/>
        <v>0.0194453484732229-0.140987409895454i</v>
      </c>
      <c r="M2286" t="str">
        <f t="shared" si="1166"/>
        <v>0.0811378807215487-0.668428242097126i</v>
      </c>
      <c r="N2286" t="str">
        <f t="shared" si="1167"/>
        <v>-4.39059982663458i</v>
      </c>
      <c r="O2286" t="str">
        <f t="shared" si="1168"/>
        <v>-0.316264384343203+0.948671091156474i</v>
      </c>
      <c r="P2286" t="str">
        <f t="shared" si="1169"/>
        <v>1.3162643843432-0.948671091156474i</v>
      </c>
      <c r="Q2286" t="str">
        <f t="shared" si="1170"/>
        <v>-1.3162643843432+5.33927091779105i</v>
      </c>
      <c r="R2286" t="str">
        <f t="shared" si="1171"/>
        <v>-0.2247910599969-0.191108474145881i</v>
      </c>
      <c r="S2286" t="str">
        <f t="shared" si="1172"/>
        <v>0.490247599689904i</v>
      </c>
      <c r="T2286" t="str">
        <f t="shared" si="1173"/>
        <v>0.0936904707304182-0.110203277595229i</v>
      </c>
      <c r="U2286" t="str">
        <f t="shared" si="1174"/>
        <v>0.00005-0.000403700647047218i</v>
      </c>
      <c r="V2286" t="str">
        <f t="shared" si="1175"/>
        <v>0.00002-0.00452144724692885i</v>
      </c>
      <c r="W2286" t="str">
        <f t="shared" si="1176"/>
        <v>0.000042267929882629-0.000371008134903269i</v>
      </c>
      <c r="X2286" t="str">
        <f t="shared" si="1177"/>
        <v>0.0000429467955258412-0.000370850091522401i</v>
      </c>
      <c r="Y2286" t="str">
        <f t="shared" si="1178"/>
        <v>0.009+1.76934498250177i</v>
      </c>
      <c r="Z2286" t="str">
        <f t="shared" si="1179"/>
        <v>-0.00251414098199233-0.000304185787450458i</v>
      </c>
      <c r="AA2286" t="str">
        <f t="shared" si="1180"/>
        <v>0.0346766318857434-6.78341542773895i</v>
      </c>
      <c r="AB2286" t="str">
        <f t="shared" si="1181"/>
        <v>0.281836206490317-0.331509420948557i</v>
      </c>
      <c r="AC2286" t="str">
        <f t="shared" si="1182"/>
        <v>0.801277333021945-0.215285251918639i</v>
      </c>
      <c r="AD2286" t="str">
        <f t="shared" si="1183"/>
        <v>0.431727237408645-0.297730765680308i</v>
      </c>
      <c r="AE2286" t="str">
        <f t="shared" si="1184"/>
        <v>-0.0011759886080181+0.00061721182992186i</v>
      </c>
      <c r="AF2286" t="str">
        <f t="shared" si="1185"/>
        <v>-4.14036489390301-0.275536396112828i</v>
      </c>
      <c r="AG2286" t="str">
        <f t="shared" si="1186"/>
        <v>0.992743128545675-0.0106388524007712i</v>
      </c>
      <c r="AH2286" t="str">
        <f t="shared" si="1187"/>
        <v>0.00509942439413093-0.00219311767941271i</v>
      </c>
      <c r="AI2286">
        <f t="shared" si="1188"/>
        <v>-45.112534114118915</v>
      </c>
      <c r="AJ2286">
        <f t="shared" si="1189"/>
        <v>-23.271167609107401</v>
      </c>
      <c r="AK2286"/>
      <c r="AL2286"/>
      <c r="AM2286"/>
      <c r="AN2286"/>
    </row>
    <row r="2287" spans="1:40" x14ac:dyDescent="0.35">
      <c r="A2287"/>
      <c r="B2287">
        <f t="shared" si="1190"/>
        <v>353000</v>
      </c>
      <c r="C2287" s="237" t="str">
        <f t="shared" si="1158"/>
        <v>-1.69753570523126E-07+0.00192018763021597i</v>
      </c>
      <c r="D2287" s="208" t="str">
        <f t="shared" si="1159"/>
        <v>-1.64874682115731+0.0147214384983224i</v>
      </c>
      <c r="E2287" t="str">
        <f t="shared" si="1160"/>
        <v>36500</v>
      </c>
      <c r="F2287" t="str">
        <f t="shared" si="1161"/>
        <v>0.21505376344086</v>
      </c>
      <c r="G2287" t="str">
        <f t="shared" si="1156"/>
        <v>0.21505376344086</v>
      </c>
      <c r="H2287" t="str">
        <f t="shared" si="1162"/>
        <v>2.49182115052033+0.289502712626654i</v>
      </c>
      <c r="I2287" t="str">
        <f t="shared" si="1163"/>
        <v>1386.2277583965i</v>
      </c>
      <c r="J2287" t="str">
        <f t="shared" si="1157"/>
        <v>-2600.11484613445+303.262274248885i</v>
      </c>
      <c r="K2287" t="str">
        <f t="shared" si="1164"/>
        <v>0.0613479141222792-0.525985708851506i</v>
      </c>
      <c r="L2287" t="str">
        <f t="shared" si="1165"/>
        <v>0.0193373748999784-0.140602861941434i</v>
      </c>
      <c r="M2287" t="str">
        <f t="shared" si="1166"/>
        <v>0.0806852890222576-0.66658857079294i</v>
      </c>
      <c r="N2287" t="str">
        <f t="shared" si="1167"/>
        <v>-4.40307312159662i</v>
      </c>
      <c r="O2287" t="str">
        <f t="shared" si="1168"/>
        <v>-0.304407034460383+0.952542050185206i</v>
      </c>
      <c r="P2287" t="str">
        <f t="shared" si="1169"/>
        <v>1.30440703446038-0.952542050185206i</v>
      </c>
      <c r="Q2287" t="str">
        <f t="shared" si="1170"/>
        <v>-1.30440703446038+5.35561517178183i</v>
      </c>
      <c r="R2287" t="str">
        <f t="shared" si="1171"/>
        <v>-0.223897638980635-0.18902653508582i</v>
      </c>
      <c r="S2287" t="str">
        <f t="shared" si="1172"/>
        <v>0.491640348552661i</v>
      </c>
      <c r="T2287" t="str">
        <f t="shared" si="1173"/>
        <v>0.0929330715952943-0.110077113268557i</v>
      </c>
      <c r="U2287" t="str">
        <f t="shared" si="1174"/>
        <v>0.00005-0.000402557019151901i</v>
      </c>
      <c r="V2287" t="str">
        <f t="shared" si="1175"/>
        <v>0.00002-0.00450863861450129i</v>
      </c>
      <c r="W2287" t="str">
        <f t="shared" si="1176"/>
        <v>0.0000422678977271342-0.000369959376384314i</v>
      </c>
      <c r="X2287" t="str">
        <f t="shared" si="1177"/>
        <v>0.0000429428803933793-0.000369801787057489i</v>
      </c>
      <c r="Y2287" t="str">
        <f t="shared" si="1178"/>
        <v>0.009+1.77437153074752i</v>
      </c>
      <c r="Z2287" t="str">
        <f t="shared" si="1179"/>
        <v>-0.00249992958175825-0.000303224780648106i</v>
      </c>
      <c r="AA2287" t="str">
        <f t="shared" si="1180"/>
        <v>0.0344803504668167-6.76419193976315i</v>
      </c>
      <c r="AB2287" t="str">
        <f t="shared" si="1181"/>
        <v>0.279557826443999-0.331129898090508i</v>
      </c>
      <c r="AC2287" t="str">
        <f t="shared" si="1182"/>
        <v>0.801828798510105-0.213067363514629i</v>
      </c>
      <c r="AD2287" t="str">
        <f t="shared" si="1183"/>
        <v>0.428154696205544-0.299196170353767i</v>
      </c>
      <c r="AE2287" t="str">
        <f t="shared" si="1184"/>
        <v>-0.00116108028373923+0.000618142243175782i</v>
      </c>
      <c r="AF2287" t="str">
        <f t="shared" si="1185"/>
        <v>-4.14056797167764-0.274781274128332i</v>
      </c>
      <c r="AG2287" t="str">
        <f t="shared" si="1186"/>
        <v>0.992727212212232-0.0105213017005638i</v>
      </c>
      <c r="AH2287" t="str">
        <f t="shared" si="1187"/>
        <v>0.00503720335979882-0.00220344409936481i</v>
      </c>
      <c r="AI2287">
        <f t="shared" si="1188"/>
        <v>-45.195822019708451</v>
      </c>
      <c r="AJ2287">
        <f t="shared" si="1189"/>
        <v>-23.626204465751631</v>
      </c>
      <c r="AK2287"/>
      <c r="AL2287"/>
      <c r="AM2287"/>
      <c r="AN2287"/>
    </row>
    <row r="2288" spans="1:40" x14ac:dyDescent="0.35">
      <c r="A2288"/>
      <c r="B2288">
        <f t="shared" si="1190"/>
        <v>354000</v>
      </c>
      <c r="C2288" s="237" t="str">
        <f t="shared" si="1158"/>
        <v>-1.68795865414223E-07+0.00191476337145797i</v>
      </c>
      <c r="D2288" s="208" t="str">
        <f t="shared" si="1159"/>
        <v>-1.64874681381489+0.0146798525145111i</v>
      </c>
      <c r="E2288" t="str">
        <f t="shared" si="1160"/>
        <v>36500</v>
      </c>
      <c r="F2288" t="str">
        <f t="shared" si="1161"/>
        <v>0.21505376344086</v>
      </c>
      <c r="G2288" t="str">
        <f t="shared" si="1156"/>
        <v>0.21505376344086</v>
      </c>
      <c r="H2288" t="str">
        <f t="shared" si="1162"/>
        <v>2.49202255231184+0.288710060652349i</v>
      </c>
      <c r="I2288" t="str">
        <f t="shared" si="1163"/>
        <v>1390.15474921348i</v>
      </c>
      <c r="J2288" t="str">
        <f t="shared" si="1157"/>
        <v>-2614.87291494342+304.121374175936i</v>
      </c>
      <c r="K2288" t="str">
        <f t="shared" si="1164"/>
        <v>0.0610061633297441-0.524538482597008i</v>
      </c>
      <c r="L2288" t="str">
        <f t="shared" si="1165"/>
        <v>0.0192302925406346-0.140220364350651i</v>
      </c>
      <c r="M2288" t="str">
        <f t="shared" si="1166"/>
        <v>0.0802364558703787-0.664758846947659i</v>
      </c>
      <c r="N2288" t="str">
        <f t="shared" si="1167"/>
        <v>-4.41554641655865i</v>
      </c>
      <c r="O2288" t="str">
        <f t="shared" si="1168"/>
        <v>-0.29250232460542+0.956264811702504i</v>
      </c>
      <c r="P2288" t="str">
        <f t="shared" si="1169"/>
        <v>1.29250232460542-0.956264811702504i</v>
      </c>
      <c r="Q2288" t="str">
        <f t="shared" si="1170"/>
        <v>-1.29250232460542+5.37181122826115i</v>
      </c>
      <c r="R2288" t="str">
        <f t="shared" si="1171"/>
        <v>-0.222997823840305-0.186953166489985i</v>
      </c>
      <c r="S2288" t="str">
        <f t="shared" si="1172"/>
        <v>0.493033097415415i</v>
      </c>
      <c r="T2288" t="str">
        <f t="shared" si="1173"/>
        <v>0.0921740987461771-0.109945307804883i</v>
      </c>
      <c r="U2288" t="str">
        <f t="shared" si="1174"/>
        <v>0.00005-0.000401419852431133i</v>
      </c>
      <c r="V2288" t="str">
        <f t="shared" si="1175"/>
        <v>0.00002-0.00449590234722869i</v>
      </c>
      <c r="W2288" t="str">
        <f t="shared" si="1176"/>
        <v>0.0000422678654804922-0.000368916549431535i</v>
      </c>
      <c r="X2288" t="str">
        <f t="shared" si="1177"/>
        <v>0.0000429389980298904-0.000368759411530582i</v>
      </c>
      <c r="Y2288" t="str">
        <f t="shared" si="1178"/>
        <v>0.009+1.77939807899326i</v>
      </c>
      <c r="Z2288" t="str">
        <f t="shared" si="1179"/>
        <v>-0.00248583847391676-0.000302270039126562i</v>
      </c>
      <c r="AA2288" t="str">
        <f t="shared" si="1180"/>
        <v>0.0342857311265538-6.7450771182603i</v>
      </c>
      <c r="AB2288" t="str">
        <f t="shared" si="1181"/>
        <v>0.27727471240949-0.330733405772911i</v>
      </c>
      <c r="AC2288" t="str">
        <f t="shared" si="1182"/>
        <v>0.802389582757543-0.210857694426235i</v>
      </c>
      <c r="AD2288" t="str">
        <f t="shared" si="1183"/>
        <v>0.424559444482359-0.300616789332576i</v>
      </c>
      <c r="AE2288" t="str">
        <f t="shared" si="1184"/>
        <v>-0.00114625365023264+0.000618953180933015i</v>
      </c>
      <c r="AF2288" t="str">
        <f t="shared" si="1185"/>
        <v>-4.14076936612673-0.274030208137838i</v>
      </c>
      <c r="AG2288" t="str">
        <f t="shared" si="1186"/>
        <v>0.992712479912005-0.0104038548798442i</v>
      </c>
      <c r="AH2288" t="str">
        <f t="shared" si="1187"/>
        <v>0.00497526705065513-0.00221320103493953i</v>
      </c>
      <c r="AI2288">
        <f t="shared" si="1188"/>
        <v>-45.279527306116059</v>
      </c>
      <c r="AJ2288">
        <f t="shared" si="1189"/>
        <v>-23.981442673258876</v>
      </c>
      <c r="AK2288"/>
      <c r="AL2288"/>
      <c r="AM2288"/>
      <c r="AN2288"/>
    </row>
    <row r="2289" spans="1:40" x14ac:dyDescent="0.35">
      <c r="A2289"/>
      <c r="B2289">
        <f t="shared" si="1190"/>
        <v>355000</v>
      </c>
      <c r="C2289" s="237" t="str">
        <f t="shared" si="1158"/>
        <v>-1.67846242183485E-07+0.00190936967190354i</v>
      </c>
      <c r="D2289" s="208" t="str">
        <f t="shared" si="1159"/>
        <v>-1.64874680653445+0.0146385008179271i</v>
      </c>
      <c r="E2289" t="str">
        <f t="shared" si="1160"/>
        <v>36500</v>
      </c>
      <c r="F2289" t="str">
        <f t="shared" si="1161"/>
        <v>0.21505376344086</v>
      </c>
      <c r="G2289" t="str">
        <f t="shared" si="1156"/>
        <v>0.21505376344086</v>
      </c>
      <c r="H2289" t="str">
        <f t="shared" si="1162"/>
        <v>2.49222228917175+0.287921666981746i</v>
      </c>
      <c r="I2289" t="str">
        <f t="shared" si="1163"/>
        <v>1394.08174003047i</v>
      </c>
      <c r="J2289" t="str">
        <f t="shared" si="1157"/>
        <v>-2629.67273217901+304.980474102986i</v>
      </c>
      <c r="K2289" t="str">
        <f t="shared" si="1164"/>
        <v>0.0606672482846716-0.523099090260653i</v>
      </c>
      <c r="L2289" t="str">
        <f t="shared" si="1165"/>
        <v>0.0191240916759886-0.139839901125263i</v>
      </c>
      <c r="M2289" t="str">
        <f t="shared" si="1166"/>
        <v>0.0797913399606602-0.662938991385916i</v>
      </c>
      <c r="N2289" t="str">
        <f t="shared" si="1167"/>
        <v>-4.42801971152068i</v>
      </c>
      <c r="O2289" t="str">
        <f t="shared" si="1168"/>
        <v>-0.280552106925805+0.95983879651715i</v>
      </c>
      <c r="P2289" t="str">
        <f t="shared" si="1169"/>
        <v>1.28055210692581-0.95983879651715i</v>
      </c>
      <c r="Q2289" t="str">
        <f t="shared" si="1170"/>
        <v>-1.28055210692581+5.38785850803783i</v>
      </c>
      <c r="R2289" t="str">
        <f t="shared" si="1171"/>
        <v>-0.222091571741515-0.184888351339525i</v>
      </c>
      <c r="S2289" t="str">
        <f t="shared" si="1172"/>
        <v>0.49442584627817i</v>
      </c>
      <c r="T2289" t="str">
        <f t="shared" si="1173"/>
        <v>0.0914135795780203-0.109807813309547i</v>
      </c>
      <c r="U2289" t="str">
        <f t="shared" si="1174"/>
        <v>0.00005-0.00040028909228344i</v>
      </c>
      <c r="V2289" t="str">
        <f t="shared" si="1175"/>
        <v>0.00002-0.00448323783357452i</v>
      </c>
      <c r="W2289" t="str">
        <f t="shared" si="1176"/>
        <v>0.000042267833142704-0.000367879603918982i</v>
      </c>
      <c r="X2289" t="str">
        <f t="shared" si="1177"/>
        <v>0.0000429351480656458-0.000367722914838623i</v>
      </c>
      <c r="Y2289" t="str">
        <f t="shared" si="1178"/>
        <v>0.009+1.784424627239i</v>
      </c>
      <c r="Z2289" t="str">
        <f t="shared" si="1179"/>
        <v>-0.00247186630459295-0.000301321500548503i</v>
      </c>
      <c r="AA2289" t="str">
        <f t="shared" si="1180"/>
        <v>0.0340927551493164-6.72607004425787i</v>
      </c>
      <c r="AB2289" t="str">
        <f t="shared" si="1181"/>
        <v>0.274986946795277-0.330319799920825i</v>
      </c>
      <c r="AC2289" t="str">
        <f t="shared" si="1182"/>
        <v>0.802959701962177-0.208656228603973i</v>
      </c>
      <c r="AD2289" t="str">
        <f t="shared" si="1183"/>
        <v>0.420942062739876-0.301992261948119i</v>
      </c>
      <c r="AE2289" t="str">
        <f t="shared" si="1184"/>
        <v>-0.00113150926259679+0.000619645602568601i</v>
      </c>
      <c r="AF2289" t="str">
        <f t="shared" si="1185"/>
        <v>-4.1409690957062-0.273283166163819i</v>
      </c>
      <c r="AG2289" t="str">
        <f t="shared" si="1186"/>
        <v>0.992698930484124-0.0102865251994391i</v>
      </c>
      <c r="AH2289" t="str">
        <f t="shared" si="1187"/>
        <v>0.00491361897161157-0.0022223926344444i</v>
      </c>
      <c r="AI2289">
        <f t="shared" si="1188"/>
        <v>-45.363655689997898</v>
      </c>
      <c r="AJ2289">
        <f t="shared" si="1189"/>
        <v>-24.336879180703932</v>
      </c>
      <c r="AK2289"/>
      <c r="AL2289"/>
      <c r="AM2289"/>
      <c r="AN2289"/>
    </row>
    <row r="2290" spans="1:40" x14ac:dyDescent="0.35">
      <c r="A2290"/>
      <c r="B2290">
        <f t="shared" si="1190"/>
        <v>356000</v>
      </c>
      <c r="C2290" s="237" t="str">
        <f t="shared" si="1158"/>
        <v>-1.6690461015095E-07+0.0019040062740313i</v>
      </c>
      <c r="D2290" s="208" t="str">
        <f t="shared" si="1159"/>
        <v>-1.64874679931527+0.01459738143424i</v>
      </c>
      <c r="E2290" t="str">
        <f t="shared" si="1160"/>
        <v>36500</v>
      </c>
      <c r="F2290" t="str">
        <f t="shared" si="1161"/>
        <v>0.21505376344086</v>
      </c>
      <c r="G2290" t="str">
        <f t="shared" si="1156"/>
        <v>0.21505376344086</v>
      </c>
      <c r="H2290" t="str">
        <f t="shared" si="1162"/>
        <v>2.49242037930563+0.287137497991116i</v>
      </c>
      <c r="I2290" t="str">
        <f t="shared" si="1163"/>
        <v>1398.00873084746i</v>
      </c>
      <c r="J2290" t="str">
        <f t="shared" si="1157"/>
        <v>-2644.51429784122+305.839574030037i</v>
      </c>
      <c r="K2290" t="str">
        <f t="shared" si="1164"/>
        <v>0.0603311378328748-0.521667469326247i</v>
      </c>
      <c r="L2290" t="str">
        <f t="shared" si="1165"/>
        <v>0.0190187627181139-0.139461456429273i</v>
      </c>
      <c r="M2290" t="str">
        <f t="shared" si="1166"/>
        <v>0.0793499005509887-0.66112892575552i</v>
      </c>
      <c r="N2290" t="str">
        <f t="shared" si="1167"/>
        <v>-4.44049300648271i</v>
      </c>
      <c r="O2290" t="str">
        <f t="shared" si="1168"/>
        <v>-0.26855824064919+0.963263448584764i</v>
      </c>
      <c r="P2290" t="str">
        <f t="shared" si="1169"/>
        <v>1.26855824064919-0.963263448584764i</v>
      </c>
      <c r="Q2290" t="str">
        <f t="shared" si="1170"/>
        <v>-1.26855824064919+5.40375645506747i</v>
      </c>
      <c r="R2290" t="str">
        <f t="shared" si="1171"/>
        <v>-0.221178839726599-0.182832074145438i</v>
      </c>
      <c r="S2290" t="str">
        <f t="shared" si="1172"/>
        <v>0.495818595140926i</v>
      </c>
      <c r="T2290" t="str">
        <f t="shared" si="1173"/>
        <v>0.0906515421494927-0.109664581588142i</v>
      </c>
      <c r="U2290" t="str">
        <f t="shared" si="1174"/>
        <v>0.00005-0.000399164684720846i</v>
      </c>
      <c r="V2290" t="str">
        <f t="shared" si="1175"/>
        <v>0.00002-0.00447064446887347i</v>
      </c>
      <c r="W2290" t="str">
        <f t="shared" si="1176"/>
        <v>0.0000422678007137697-0.000366848490283908i</v>
      </c>
      <c r="X2290" t="str">
        <f t="shared" si="1177"/>
        <v>0.0000429313301361004-0.000366692247441485i</v>
      </c>
      <c r="Y2290" t="str">
        <f t="shared" si="1178"/>
        <v>0.009+1.78945117548475i</v>
      </c>
      <c r="Z2290" t="str">
        <f t="shared" si="1179"/>
        <v>-0.00245801173890646-0.000300379103408456i</v>
      </c>
      <c r="AA2290" t="str">
        <f t="shared" si="1180"/>
        <v>0.0339014040821971-6.70716980911807i</v>
      </c>
      <c r="AB2290" t="str">
        <f t="shared" si="1181"/>
        <v>0.272694614006409-0.329888935557618i</v>
      </c>
      <c r="AC2290" t="str">
        <f t="shared" si="1182"/>
        <v>0.803539172918359-0.206462951446742i</v>
      </c>
      <c r="AD2290" t="str">
        <f t="shared" si="1183"/>
        <v>0.417303137498218-0.303322235375965i</v>
      </c>
      <c r="AE2290" t="str">
        <f t="shared" si="1184"/>
        <v>-0.00111684767175919+0.000620220472934217i</v>
      </c>
      <c r="AF2290" t="str">
        <f t="shared" si="1185"/>
        <v>-4.1411671786209-0.272540116556876i</v>
      </c>
      <c r="AG2290" t="str">
        <f t="shared" si="1186"/>
        <v>0.992686562590323-0.0101693259181837i</v>
      </c>
      <c r="AH2290" t="str">
        <f t="shared" si="1187"/>
        <v>0.00485226260144716-0.00223102307920094i</v>
      </c>
      <c r="AI2290">
        <f t="shared" si="1188"/>
        <v>-45.448212984193539</v>
      </c>
      <c r="AJ2290">
        <f t="shared" si="1189"/>
        <v>-24.692510931116285</v>
      </c>
      <c r="AK2290"/>
      <c r="AL2290"/>
      <c r="AM2290"/>
      <c r="AN2290"/>
    </row>
    <row r="2291" spans="1:40" x14ac:dyDescent="0.35">
      <c r="A2291"/>
      <c r="B2291">
        <f t="shared" si="1190"/>
        <v>357000</v>
      </c>
      <c r="C2291" s="237" t="str">
        <f t="shared" si="1158"/>
        <v>-1.65970879904903E-07+0.00189867292320527i</v>
      </c>
      <c r="D2291" s="208" t="str">
        <f t="shared" si="1159"/>
        <v>-1.64874679215667+0.0145564924112404i</v>
      </c>
      <c r="E2291" t="str">
        <f t="shared" si="1160"/>
        <v>36500</v>
      </c>
      <c r="F2291" t="str">
        <f t="shared" si="1161"/>
        <v>0.21505376344086</v>
      </c>
      <c r="G2291" t="str">
        <f t="shared" si="1156"/>
        <v>0.21505376344086</v>
      </c>
      <c r="H2291" t="str">
        <f t="shared" si="1162"/>
        <v>2.49261684067223+0.286357520402897i</v>
      </c>
      <c r="I2291" t="str">
        <f t="shared" si="1163"/>
        <v>1401.93572166445i</v>
      </c>
      <c r="J2291" t="str">
        <f t="shared" si="1157"/>
        <v>-2659.39761193004+306.698673957087i</v>
      </c>
      <c r="K2291" t="str">
        <f t="shared" si="1164"/>
        <v>0.0599978012449943-0.520243557930466i</v>
      </c>
      <c r="L2291" t="str">
        <f t="shared" si="1165"/>
        <v>0.0189142962082521-0.139085014586556i</v>
      </c>
      <c r="M2291" t="str">
        <f t="shared" si="1166"/>
        <v>0.0789120974532464-0.659328572517022i</v>
      </c>
      <c r="N2291" t="str">
        <f t="shared" si="1167"/>
        <v>-4.45296630144474i</v>
      </c>
      <c r="O2291" t="str">
        <f t="shared" si="1168"/>
        <v>-0.256522591794126+0.96653823509431i</v>
      </c>
      <c r="P2291" t="str">
        <f t="shared" si="1169"/>
        <v>1.25652259179413-0.96653823509431i</v>
      </c>
      <c r="Q2291" t="str">
        <f t="shared" si="1170"/>
        <v>-1.25652259179413+5.41950453653905i</v>
      </c>
      <c r="R2291" t="str">
        <f t="shared" si="1171"/>
        <v>-0.220259584721113-0.180784320951698i</v>
      </c>
      <c r="S2291" t="str">
        <f t="shared" si="1172"/>
        <v>0.497211344003681i</v>
      </c>
      <c r="T2291" t="str">
        <f t="shared" si="1173"/>
        <v>0.0898880151951866-0.109515564148877i</v>
      </c>
      <c r="U2291" t="str">
        <f t="shared" si="1174"/>
        <v>0.0000499999999999998-0.000398046576360282i</v>
      </c>
      <c r="V2291" t="str">
        <f t="shared" si="1175"/>
        <v>0.00002-0.00445812165523517i</v>
      </c>
      <c r="W2291" t="str">
        <f t="shared" si="1176"/>
        <v>0.0000422677681936905-0.000365823159518898i</v>
      </c>
      <c r="X2291" t="str">
        <f t="shared" si="1177"/>
        <v>0.0000429275438818092-0.000365667360354114i</v>
      </c>
      <c r="Y2291" t="str">
        <f t="shared" si="1178"/>
        <v>0.009+1.79447772373049i</v>
      </c>
      <c r="Z2291" t="str">
        <f t="shared" si="1179"/>
        <v>-0.00244427346065284-0.00029944278701898i</v>
      </c>
      <c r="AA2291" t="str">
        <f t="shared" si="1180"/>
        <v>0.0337116597306076-6.6883755143932i</v>
      </c>
      <c r="AB2291" t="str">
        <f t="shared" si="1181"/>
        <v>0.270397800481222-0.329440666812078i</v>
      </c>
      <c r="AC2291" t="str">
        <f t="shared" si="1182"/>
        <v>0.804128013004454-0.204277849807564i</v>
      </c>
      <c r="AD2291" t="str">
        <f t="shared" si="1183"/>
        <v>0.413643261184271-0.304606364743831i</v>
      </c>
      <c r="AE2291" t="str">
        <f t="shared" si="1184"/>
        <v>-0.00110226942429322+0.000620678762328646i</v>
      </c>
      <c r="AF2291" t="str">
        <f t="shared" si="1185"/>
        <v>-4.1413636328289-0.271801027991657i</v>
      </c>
      <c r="AG2291" t="str">
        <f t="shared" si="1186"/>
        <v>0.992675374714792-0.0100522702902255i</v>
      </c>
      <c r="AH2291" t="str">
        <f t="shared" si="1187"/>
        <v>0.00479120139192453-0.00223909658337452i</v>
      </c>
      <c r="AI2291">
        <f t="shared" si="1188"/>
        <v>-45.533205100560899</v>
      </c>
      <c r="AJ2291">
        <f t="shared" si="1189"/>
        <v>-25.04833486181419</v>
      </c>
      <c r="AK2291"/>
      <c r="AL2291"/>
      <c r="AM2291"/>
      <c r="AN2291"/>
    </row>
    <row r="2292" spans="1:40" x14ac:dyDescent="0.35">
      <c r="A2292"/>
      <c r="B2292">
        <f t="shared" si="1190"/>
        <v>358000</v>
      </c>
      <c r="C2292" s="237" t="str">
        <f t="shared" si="1158"/>
        <v>-1.65044963280654E-07+0.00189336936763457i</v>
      </c>
      <c r="D2292" s="208" t="str">
        <f t="shared" si="1159"/>
        <v>-1.64874678505798+0.0145158318185317i</v>
      </c>
      <c r="E2292" t="str">
        <f t="shared" si="1160"/>
        <v>36500</v>
      </c>
      <c r="F2292" t="str">
        <f t="shared" si="1161"/>
        <v>0.21505376344086</v>
      </c>
      <c r="G2292" t="str">
        <f t="shared" si="1156"/>
        <v>0.21505376344086</v>
      </c>
      <c r="H2292" t="str">
        <f t="shared" si="1162"/>
        <v>2.49281169098747+0.285581701281358i</v>
      </c>
      <c r="I2292" t="str">
        <f t="shared" si="1163"/>
        <v>1405.86271248143i</v>
      </c>
      <c r="J2292" t="str">
        <f t="shared" si="1157"/>
        <v>-2674.32267444547+307.557773884138i</v>
      </c>
      <c r="K2292" t="str">
        <f t="shared" si="1164"/>
        <v>0.0596672082095956-0.518827294854504i</v>
      </c>
      <c r="L2292" t="str">
        <f t="shared" si="1165"/>
        <v>0.0188106828147446-0.1387105600789i</v>
      </c>
      <c r="M2292" t="str">
        <f t="shared" si="1166"/>
        <v>0.0784778910243402-0.657537854933404i</v>
      </c>
      <c r="N2292" t="str">
        <f t="shared" si="1167"/>
        <v>-4.46543959640677i</v>
      </c>
      <c r="O2292" t="str">
        <f t="shared" si="1168"/>
        <v>-0.24444703287974+0.969662646551001i</v>
      </c>
      <c r="P2292" t="str">
        <f t="shared" si="1169"/>
        <v>1.24444703287974-0.969662646551001i</v>
      </c>
      <c r="Q2292" t="str">
        <f t="shared" si="1170"/>
        <v>-1.24444703287974+5.43510224295777i</v>
      </c>
      <c r="R2292" t="str">
        <f t="shared" si="1171"/>
        <v>-0.219333763540597-0.178745079338675i</v>
      </c>
      <c r="S2292" t="str">
        <f t="shared" si="1172"/>
        <v>0.498604092866437i</v>
      </c>
      <c r="T2292" t="str">
        <f t="shared" si="1173"/>
        <v>0.0891230281379994-0.109360712205141i</v>
      </c>
      <c r="U2292" t="str">
        <f t="shared" si="1174"/>
        <v>0.0000499999999999998-0.000396934714415142i</v>
      </c>
      <c r="V2292" t="str">
        <f t="shared" si="1175"/>
        <v>0.00002-0.00444566880144959i</v>
      </c>
      <c r="W2292" t="str">
        <f t="shared" si="1176"/>
        <v>0.0000422677355824667-0.000364803563164104i</v>
      </c>
      <c r="X2292" t="str">
        <f t="shared" si="1177"/>
        <v>0.0000429237889483396-0.000364648205138763i</v>
      </c>
      <c r="Y2292" t="str">
        <f t="shared" si="1178"/>
        <v>0.009+1.79950427197623i</v>
      </c>
      <c r="Z2292" t="str">
        <f t="shared" si="1179"/>
        <v>-0.00243065017199071-0.000298512491497055i</v>
      </c>
      <c r="AA2292" t="str">
        <f t="shared" si="1180"/>
        <v>0.0335235041539486-6.66968627168291i</v>
      </c>
      <c r="AB2292" t="str">
        <f t="shared" si="1181"/>
        <v>0.268096594728588-0.328974846926129i</v>
      </c>
      <c r="AC2292" t="str">
        <f t="shared" si="1182"/>
        <v>0.804726240170255-0.202100911999604i</v>
      </c>
      <c r="AD2292" t="str">
        <f t="shared" si="1183"/>
        <v>0.40996303201702-0.305844313237872i</v>
      </c>
      <c r="AE2292" t="str">
        <f t="shared" si="1184"/>
        <v>-0.00108777506223684+0.000621021446464926i</v>
      </c>
      <c r="AF2292" t="str">
        <f t="shared" si="1185"/>
        <v>-4.14155847604545-0.271065869462826i</v>
      </c>
      <c r="AG2292" t="str">
        <f t="shared" si="1186"/>
        <v>0.992665365164077-0.00993537156232109i</v>
      </c>
      <c r="AH2292" t="str">
        <f t="shared" si="1187"/>
        <v>0.00473043876691356-0.00224661739378496i</v>
      </c>
      <c r="AI2292">
        <f t="shared" si="1188"/>
        <v>-45.618638052908118</v>
      </c>
      <c r="AJ2292">
        <f t="shared" si="1189"/>
        <v>-25.404347904749741</v>
      </c>
      <c r="AK2292"/>
      <c r="AL2292"/>
      <c r="AM2292"/>
      <c r="AN2292"/>
    </row>
    <row r="2293" spans="1:40" x14ac:dyDescent="0.35">
      <c r="A2293"/>
      <c r="B2293">
        <f t="shared" si="1190"/>
        <v>359000</v>
      </c>
      <c r="C2293" s="237" t="str">
        <f t="shared" si="1158"/>
        <v>-1.64126773339716E-07+0.00188809535833379i</v>
      </c>
      <c r="D2293" s="208" t="str">
        <f t="shared" si="1159"/>
        <v>-1.64874677801852+0.0144753977472257i</v>
      </c>
      <c r="E2293" t="str">
        <f t="shared" si="1160"/>
        <v>36500</v>
      </c>
      <c r="F2293" t="str">
        <f t="shared" si="1161"/>
        <v>0.21505376344086</v>
      </c>
      <c r="G2293" t="str">
        <f t="shared" si="1156"/>
        <v>0.21505376344086</v>
      </c>
      <c r="H2293" t="str">
        <f t="shared" si="1162"/>
        <v>2.49300494772825+0.284810008028305i</v>
      </c>
      <c r="I2293" t="str">
        <f t="shared" si="1163"/>
        <v>1409.78970329842i</v>
      </c>
      <c r="J2293" t="str">
        <f t="shared" si="1157"/>
        <v>-2689.28948538753+308.416873811189i</v>
      </c>
      <c r="K2293" t="str">
        <f t="shared" si="1164"/>
        <v>0.0593393288263968-0.517418619515858i</v>
      </c>
      <c r="L2293" t="str">
        <f t="shared" si="1165"/>
        <v>0.0187079133310019-0.138338077544086i</v>
      </c>
      <c r="M2293" t="str">
        <f t="shared" si="1166"/>
        <v>0.0780472421573987-0.655756697059944i</v>
      </c>
      <c r="N2293" t="str">
        <f t="shared" si="1167"/>
        <v>-4.4779128913688i</v>
      </c>
      <c r="O2293" t="str">
        <f t="shared" si="1168"/>
        <v>-0.232333442634409+0.972636196855558i</v>
      </c>
      <c r="P2293" t="str">
        <f t="shared" si="1169"/>
        <v>1.23233344263441-0.972636196855558i</v>
      </c>
      <c r="Q2293" t="str">
        <f t="shared" si="1170"/>
        <v>-1.23233344263441+5.45054908822436i</v>
      </c>
      <c r="R2293" t="str">
        <f t="shared" si="1171"/>
        <v>-0.218401332897602-0.176714338426873i</v>
      </c>
      <c r="S2293" t="str">
        <f t="shared" si="1172"/>
        <v>0.499996841729192i</v>
      </c>
      <c r="T2293" t="str">
        <f t="shared" si="1173"/>
        <v>0.0883566111017001-0.109199976678247i</v>
      </c>
      <c r="U2293" t="str">
        <f t="shared" si="1174"/>
        <v>0.0000499999999999998-0.000395829046686966i</v>
      </c>
      <c r="V2293" t="str">
        <f t="shared" si="1175"/>
        <v>0.00002-0.00443328532289402i</v>
      </c>
      <c r="W2293" t="str">
        <f t="shared" si="1176"/>
        <v>0.000042267702880099-0.000363789653299617i</v>
      </c>
      <c r="X2293" t="str">
        <f t="shared" si="1177"/>
        <v>0.000042920064986188-0.000363634733897366i</v>
      </c>
      <c r="Y2293" t="str">
        <f t="shared" si="1178"/>
        <v>0.009+1.80453082022198i</v>
      </c>
      <c r="Z2293" t="str">
        <f t="shared" si="1179"/>
        <v>-0.00241714059313511-0.000297588157750782i</v>
      </c>
      <c r="AA2293" t="str">
        <f t="shared" si="1180"/>
        <v>0.0333369196613656-6.65110120249417i</v>
      </c>
      <c r="AB2293" t="str">
        <f t="shared" si="1181"/>
        <v>0.265791087365713-0.32849132826308i</v>
      </c>
      <c r="AC2293" t="str">
        <f t="shared" si="1182"/>
        <v>0.805333872924279-0.199932127802465i</v>
      </c>
      <c r="AD2293" t="str">
        <f t="shared" si="1183"/>
        <v>0.406263053890784-0.307035752207106i</v>
      </c>
      <c r="AE2293" t="str">
        <f t="shared" si="1184"/>
        <v>-0.00107336512291339+0.000621249506434005i</v>
      </c>
      <c r="AF2293" t="str">
        <f t="shared" si="1185"/>
        <v>-4.14175172574677-0.270334610281079i</v>
      </c>
      <c r="AG2293" t="str">
        <f t="shared" si="1186"/>
        <v>0.992656532067034-0.00981864297112852i</v>
      </c>
      <c r="AH2293" t="str">
        <f t="shared" si="1187"/>
        <v>0.00466997812152356-0.00225358978969676i</v>
      </c>
      <c r="AI2293">
        <f t="shared" si="1188"/>
        <v>-45.704517960025996</v>
      </c>
      <c r="AJ2293">
        <f t="shared" si="1189"/>
        <v>-25.76054698684807</v>
      </c>
      <c r="AK2293"/>
      <c r="AL2293"/>
      <c r="AM2293"/>
      <c r="AN2293"/>
    </row>
    <row r="2294" spans="1:40" x14ac:dyDescent="0.35">
      <c r="A2294"/>
      <c r="B2294">
        <f t="shared" si="1190"/>
        <v>360000</v>
      </c>
      <c r="C2294" s="237" t="str">
        <f t="shared" si="1158"/>
        <v>-1.63216224349404E-07+0.00188285064908402i</v>
      </c>
      <c r="D2294" s="208" t="str">
        <f t="shared" si="1159"/>
        <v>-1.64874677103764+0.0144351883096442i</v>
      </c>
      <c r="E2294" t="str">
        <f t="shared" si="1160"/>
        <v>36500</v>
      </c>
      <c r="F2294" t="str">
        <f t="shared" si="1161"/>
        <v>0.21505376344086</v>
      </c>
      <c r="G2294" t="str">
        <f t="shared" si="1156"/>
        <v>0.21505376344086</v>
      </c>
      <c r="H2294" t="str">
        <f t="shared" si="1162"/>
        <v>2.49319662813639+0.28404240837888i</v>
      </c>
      <c r="I2294" t="str">
        <f t="shared" si="1163"/>
        <v>1413.71669411541i</v>
      </c>
      <c r="J2294" t="str">
        <f t="shared" si="1157"/>
        <v>-2704.2980447562+309.275973738239i</v>
      </c>
      <c r="K2294" t="str">
        <f t="shared" si="1164"/>
        <v>0.0590141335996233-0.516017471960223i</v>
      </c>
      <c r="L2294" t="str">
        <f t="shared" si="1165"/>
        <v>0.0186059786735107-0.137967551773987i</v>
      </c>
      <c r="M2294" t="str">
        <f t="shared" si="1166"/>
        <v>0.077620112273134-0.65398502373421i</v>
      </c>
      <c r="N2294" t="str">
        <f t="shared" si="1167"/>
        <v>-4.49038618633083i</v>
      </c>
      <c r="O2294" t="str">
        <f t="shared" si="1168"/>
        <v>-0.220183705703466+0.975458423379843i</v>
      </c>
      <c r="P2294" t="str">
        <f t="shared" si="1169"/>
        <v>1.22018370570347-0.975458423379843i</v>
      </c>
      <c r="Q2294" t="str">
        <f t="shared" si="1170"/>
        <v>-1.22018370570347+5.46584460971067i</v>
      </c>
      <c r="R2294" t="str">
        <f t="shared" si="1171"/>
        <v>-0.217462249408988-0.174692088880943i</v>
      </c>
      <c r="S2294" t="str">
        <f t="shared" si="1172"/>
        <v>0.501389590591948i</v>
      </c>
      <c r="T2294" t="str">
        <f t="shared" si="1173"/>
        <v>0.0875887949236682-0.109033308200377i</v>
      </c>
      <c r="U2294" t="str">
        <f t="shared" si="1174"/>
        <v>0.0000499999999999998-0.00039472952155728i</v>
      </c>
      <c r="V2294" t="str">
        <f t="shared" si="1175"/>
        <v>0.00002-0.00442097064144154i</v>
      </c>
      <c r="W2294" t="str">
        <f t="shared" si="1176"/>
        <v>0.0000422676700865883-0.000362781382537975i</v>
      </c>
      <c r="X2294" t="str">
        <f t="shared" si="1177"/>
        <v>0.0000429163716506994-0.000362626899264056i</v>
      </c>
      <c r="Y2294" t="str">
        <f t="shared" si="1178"/>
        <v>0.009+1.80955736846772i</v>
      </c>
      <c r="Z2294" t="str">
        <f t="shared" si="1179"/>
        <v>-0.00240374346205705-0.000296669727466355i</v>
      </c>
      <c r="AA2294" t="str">
        <f t="shared" si="1180"/>
        <v>0.0331518888075913-6.63261943810369i</v>
      </c>
      <c r="AB2294" t="str">
        <f t="shared" si="1181"/>
        <v>0.263481371156462-0.327989962316488i</v>
      </c>
      <c r="AC2294" t="str">
        <f t="shared" si="1182"/>
        <v>0.805950930320913-0.197771488468748i</v>
      </c>
      <c r="AD2294" t="str">
        <f t="shared" si="1183"/>
        <v>0.402543936256392-0.308180361266031i</v>
      </c>
      <c r="AE2294" t="str">
        <f t="shared" si="1184"/>
        <v>-0.00105904013875429+0.000621363928665187i</v>
      </c>
      <c r="AF2294" t="str">
        <f t="shared" si="1185"/>
        <v>-4.14194339917403-0.269607220069236i</v>
      </c>
      <c r="AG2294" t="str">
        <f t="shared" si="1186"/>
        <v>0.992648873374809-0.00970209774049494i</v>
      </c>
      <c r="AH2294" t="str">
        <f t="shared" si="1187"/>
        <v>0.00460982282124364-0.0022600180825906i</v>
      </c>
      <c r="AI2294">
        <f t="shared" si="1188"/>
        <v>-45.790851048825239</v>
      </c>
      <c r="AJ2294">
        <f t="shared" si="1189"/>
        <v>-26.116929030357745</v>
      </c>
      <c r="AK2294"/>
      <c r="AL2294"/>
      <c r="AM2294"/>
      <c r="AN2294"/>
    </row>
    <row r="2295" spans="1:40" x14ac:dyDescent="0.35">
      <c r="A2295"/>
      <c r="B2295">
        <f t="shared" si="1190"/>
        <v>361000</v>
      </c>
      <c r="C2295" s="237" t="str">
        <f t="shared" si="1158"/>
        <v>-1.62313231762817E-07+0.00187763499639453i</v>
      </c>
      <c r="D2295" s="208" t="str">
        <f t="shared" si="1159"/>
        <v>-1.64874676411471+0.0143952016390247i</v>
      </c>
      <c r="E2295" t="str">
        <f t="shared" si="1160"/>
        <v>36500</v>
      </c>
      <c r="F2295" t="str">
        <f t="shared" si="1161"/>
        <v>0.21505376344086</v>
      </c>
      <c r="G2295" t="str">
        <f t="shared" si="1156"/>
        <v>0.21505376344086</v>
      </c>
      <c r="H2295" t="str">
        <f t="shared" si="1162"/>
        <v>2.49338674922239+0.283278870397399i</v>
      </c>
      <c r="I2295" t="str">
        <f t="shared" si="1163"/>
        <v>1417.64368493239i</v>
      </c>
      <c r="J2295" t="str">
        <f t="shared" si="1157"/>
        <v>-2719.34835255148+310.13507366529i</v>
      </c>
      <c r="K2295" t="str">
        <f t="shared" si="1164"/>
        <v>0.0586915934314864-0.514623792853509i</v>
      </c>
      <c r="L2295" t="str">
        <f t="shared" si="1165"/>
        <v>0.0185048698798773-0.137598967712702i</v>
      </c>
      <c r="M2295" t="str">
        <f t="shared" si="1166"/>
        <v>0.0771964633113637-0.652222760566211i</v>
      </c>
      <c r="N2295" t="str">
        <f t="shared" si="1167"/>
        <v>-4.50285948129286i</v>
      </c>
      <c r="O2295" t="str">
        <f t="shared" si="1168"/>
        <v>-0.207999712355983+0.978128887038834i</v>
      </c>
      <c r="P2295" t="str">
        <f t="shared" si="1169"/>
        <v>1.20799971235598-0.978128887038834i</v>
      </c>
      <c r="Q2295" t="str">
        <f t="shared" si="1170"/>
        <v>-1.20799971235598+5.48098836833169i</v>
      </c>
      <c r="R2295" t="str">
        <f t="shared" si="1171"/>
        <v>-0.216516469603504-0.172678322913992i</v>
      </c>
      <c r="S2295" t="str">
        <f t="shared" si="1172"/>
        <v>0.502782339454703i</v>
      </c>
      <c r="T2295" t="str">
        <f t="shared" si="1173"/>
        <v>0.0868196111678115-0.108860657117723i</v>
      </c>
      <c r="U2295" t="str">
        <f t="shared" si="1174"/>
        <v>0.0000500000000000002-0.000393636087979559i</v>
      </c>
      <c r="V2295" t="str">
        <f t="shared" si="1175"/>
        <v>0.00002-0.00440872418537106i</v>
      </c>
      <c r="W2295" t="str">
        <f t="shared" si="1176"/>
        <v>0.0000422676372019352-0.000361778704016782i</v>
      </c>
      <c r="X2295" t="str">
        <f t="shared" si="1177"/>
        <v>0.0000429127086019852-0.000361624654397786i</v>
      </c>
      <c r="Y2295" t="str">
        <f t="shared" si="1178"/>
        <v>0.009+1.81458391671346i</v>
      </c>
      <c r="Z2295" t="str">
        <f t="shared" si="1179"/>
        <v>-0.00239045753418859-0.000295757143095253i</v>
      </c>
      <c r="AA2295" t="str">
        <f t="shared" si="1180"/>
        <v>0.0329683943888626-6.61424011942235i</v>
      </c>
      <c r="AB2295" t="str">
        <f t="shared" si="1181"/>
        <v>0.261167541050214-0.327470599719606i</v>
      </c>
      <c r="AC2295" t="str">
        <f t="shared" si="1182"/>
        <v>0.806577431947408-0.195618986730865i</v>
      </c>
      <c r="AD2295" t="str">
        <f t="shared" si="1183"/>
        <v>0.398806294000307-0.309277828395328i</v>
      </c>
      <c r="AE2295" t="str">
        <f t="shared" si="1184"/>
        <v>-0.00104480063712377+0.000621365704883162i</v>
      </c>
      <c r="AF2295" t="str">
        <f t="shared" si="1185"/>
        <v>-4.1421335133371-0.268883668758374i</v>
      </c>
      <c r="AG2295" t="str">
        <f t="shared" si="1186"/>
        <v>0.992642386860886-0.00958574907873962i</v>
      </c>
      <c r="AH2295" t="str">
        <f t="shared" si="1187"/>
        <v>0.00454997620109177-0.00226590661591531i</v>
      </c>
      <c r="AI2295">
        <f t="shared" si="1188"/>
        <v>-45.87764365758332</v>
      </c>
      <c r="AJ2295">
        <f t="shared" si="1189"/>
        <v>-26.473490953201406</v>
      </c>
      <c r="AK2295"/>
      <c r="AL2295"/>
      <c r="AM2295"/>
      <c r="AN2295"/>
    </row>
    <row r="2296" spans="1:40" x14ac:dyDescent="0.35">
      <c r="A2296"/>
      <c r="B2296">
        <f t="shared" si="1190"/>
        <v>362000</v>
      </c>
      <c r="C2296" s="237" t="str">
        <f t="shared" si="1158"/>
        <v>-1.61417712199217E-07+0.00187244815946512i</v>
      </c>
      <c r="D2296" s="208" t="str">
        <f t="shared" si="1159"/>
        <v>-1.64874675724905+0.0143554358892326i</v>
      </c>
      <c r="E2296" t="str">
        <f t="shared" si="1160"/>
        <v>36500</v>
      </c>
      <c r="F2296" t="str">
        <f t="shared" si="1161"/>
        <v>0.21505376344086</v>
      </c>
      <c r="G2296" t="str">
        <f t="shared" si="1156"/>
        <v>0.21505376344086</v>
      </c>
      <c r="H2296" t="str">
        <f t="shared" si="1162"/>
        <v>2.49357532776899+0.282519362473241i</v>
      </c>
      <c r="I2296" t="str">
        <f t="shared" si="1163"/>
        <v>1421.57067574938i</v>
      </c>
      <c r="J2296" t="str">
        <f t="shared" si="1157"/>
        <v>-2734.44040877339+310.99417359234i</v>
      </c>
      <c r="K2296" t="str">
        <f t="shared" si="1164"/>
        <v>0.0583716796157841-0.513237523473995i</v>
      </c>
      <c r="L2296" t="str">
        <f t="shared" si="1165"/>
        <v>0.018404578106908-0.137232310454703i</v>
      </c>
      <c r="M2296" t="str">
        <f t="shared" si="1166"/>
        <v>0.0767762577226921-0.650469833928698i</v>
      </c>
      <c r="N2296" t="str">
        <f t="shared" si="1167"/>
        <v>-4.51533277625489i</v>
      </c>
      <c r="O2296" t="str">
        <f t="shared" si="1168"/>
        <v>-0.195783358190682+0.980647172358937i</v>
      </c>
      <c r="P2296" t="str">
        <f t="shared" si="1169"/>
        <v>1.19578335819068-0.980647172358937i</v>
      </c>
      <c r="Q2296" t="str">
        <f t="shared" si="1170"/>
        <v>-1.19578335819068+5.49597994861383i</v>
      </c>
      <c r="R2296" t="str">
        <f t="shared" si="1171"/>
        <v>-0.215563949929666-0.170673034292186i</v>
      </c>
      <c r="S2296" t="str">
        <f t="shared" si="1172"/>
        <v>0.504175088317459i</v>
      </c>
      <c r="T2296" t="str">
        <f t="shared" si="1173"/>
        <v>0.0860490921376716-0.10868197349385i</v>
      </c>
      <c r="U2296" t="str">
        <f t="shared" si="1174"/>
        <v>0.0000500000000000002-0.000392548695471328i</v>
      </c>
      <c r="V2296" t="str">
        <f t="shared" si="1175"/>
        <v>0.00002-0.00439654538927888i</v>
      </c>
      <c r="W2296" t="str">
        <f t="shared" si="1176"/>
        <v>0.0000422676042261397-0.000360781571391463i</v>
      </c>
      <c r="X2296" t="str">
        <f t="shared" si="1177"/>
        <v>0.0000429090755048442-0.000360627952975079i</v>
      </c>
      <c r="Y2296" t="str">
        <f t="shared" si="1178"/>
        <v>0.009+1.81961046495921i</v>
      </c>
      <c r="Z2296" t="str">
        <f t="shared" si="1179"/>
        <v>-0.00237728158213364-0.000294850347841697i</v>
      </c>
      <c r="AA2296" t="str">
        <f t="shared" si="1180"/>
        <v>0.0327864194389186-6.59596239686183i</v>
      </c>
      <c r="AB2296" t="str">
        <f t="shared" si="1181"/>
        <v>0.258849694221287-0.326933090255498i</v>
      </c>
      <c r="AC2296" t="str">
        <f t="shared" si="1182"/>
        <v>0.807213397910684-0.193474616808147i</v>
      </c>
      <c r="AD2296" t="str">
        <f t="shared" si="1183"/>
        <v>0.395050747321818-0.310327850040659i</v>
      </c>
      <c r="AE2296" t="str">
        <f t="shared" si="1184"/>
        <v>-0.00103064714014574+0.000621255832061828i</v>
      </c>
      <c r="AF2296" t="str">
        <f t="shared" si="1185"/>
        <v>-4.14232208501804-0.268163926584008i</v>
      </c>
      <c r="AG2296" t="str">
        <f t="shared" si="1186"/>
        <v>0.992637070121162-0.00946961017593563i</v>
      </c>
      <c r="AH2296" t="str">
        <f t="shared" si="1187"/>
        <v>0.00449044156477288-0.00227125976482069i</v>
      </c>
      <c r="AI2296">
        <f t="shared" si="1188"/>
        <v>-45.964902239305317</v>
      </c>
      <c r="AJ2296">
        <f t="shared" si="1189"/>
        <v>-26.830229669328148</v>
      </c>
      <c r="AK2296"/>
      <c r="AL2296"/>
      <c r="AM2296"/>
      <c r="AN2296"/>
    </row>
    <row r="2297" spans="1:40" x14ac:dyDescent="0.35">
      <c r="A2297"/>
      <c r="B2297">
        <f t="shared" si="1190"/>
        <v>363000</v>
      </c>
      <c r="C2297" s="237" t="str">
        <f t="shared" si="1158"/>
        <v>-1.60529583424775E-07+0.00186728990014901i</v>
      </c>
      <c r="D2297" s="208" t="str">
        <f t="shared" si="1159"/>
        <v>-1.64874675044006+0.0143158892344757i</v>
      </c>
      <c r="E2297" t="str">
        <f t="shared" si="1160"/>
        <v>36500</v>
      </c>
      <c r="F2297" t="str">
        <f t="shared" si="1161"/>
        <v>0.21505376344086</v>
      </c>
      <c r="G2297" t="str">
        <f t="shared" si="1156"/>
        <v>0.21505376344086</v>
      </c>
      <c r="H2297" t="str">
        <f t="shared" si="1162"/>
        <v>2.49376238033499+0.281763853316844i</v>
      </c>
      <c r="I2297" t="str">
        <f t="shared" si="1163"/>
        <v>1425.49766656637i</v>
      </c>
      <c r="J2297" t="str">
        <f t="shared" si="1157"/>
        <v>-2749.57421342191+311.853273519392i</v>
      </c>
      <c r="K2297" t="str">
        <f t="shared" si="1164"/>
        <v>0.0580543638316227-0.511858605704575i</v>
      </c>
      <c r="L2297" t="str">
        <f t="shared" si="1165"/>
        <v>0.0183050946287227-0.136867565243023i</v>
      </c>
      <c r="M2297" t="str">
        <f t="shared" si="1166"/>
        <v>0.0763594584603454-0.648726170947598i</v>
      </c>
      <c r="N2297" t="str">
        <f t="shared" si="1167"/>
        <v>-4.52780607121692i</v>
      </c>
      <c r="O2297" t="str">
        <f t="shared" si="1168"/>
        <v>-0.183536543841016+0.983012887542628i</v>
      </c>
      <c r="P2297" t="str">
        <f t="shared" si="1169"/>
        <v>1.18353654384102-0.983012887542628i</v>
      </c>
      <c r="Q2297" t="str">
        <f t="shared" si="1170"/>
        <v>-1.18353654384102+5.51081895875955i</v>
      </c>
      <c r="R2297" t="str">
        <f t="shared" si="1171"/>
        <v>-0.214604646763914-0.168676218339618i</v>
      </c>
      <c r="S2297" t="str">
        <f t="shared" si="1172"/>
        <v>0.505567837180214i</v>
      </c>
      <c r="T2297" t="str">
        <f t="shared" si="1173"/>
        <v>0.0852772708896982-0.108497207113256i</v>
      </c>
      <c r="U2297" t="str">
        <f t="shared" si="1174"/>
        <v>0.0000500000000000002-0.000391467294106394i</v>
      </c>
      <c r="V2297" t="str">
        <f t="shared" si="1175"/>
        <v>0.00002-0.00438443369399161i</v>
      </c>
      <c r="W2297" t="str">
        <f t="shared" si="1176"/>
        <v>0.0000422675711592031-0.000359789938828121i</v>
      </c>
      <c r="X2297" t="str">
        <f t="shared" si="1177"/>
        <v>0.000042905472028687-0.000359636749182901i</v>
      </c>
      <c r="Y2297" t="str">
        <f t="shared" si="1178"/>
        <v>0.009+1.82463701320495i</v>
      </c>
      <c r="Z2297" t="str">
        <f t="shared" si="1179"/>
        <v>-0.00236421439538455-0.000293949285650376i</v>
      </c>
      <c r="AA2297" t="str">
        <f t="shared" si="1180"/>
        <v>0.0326059472250786-6.57778543020393i</v>
      </c>
      <c r="AB2297" t="str">
        <f t="shared" si="1181"/>
        <v>0.256527930108868-0.32637728286775i</v>
      </c>
      <c r="AC2297" t="str">
        <f t="shared" si="1182"/>
        <v>0.80785884882399-0.191338374414179i</v>
      </c>
      <c r="AD2297" t="str">
        <f t="shared" si="1183"/>
        <v>0.39127792160819-0.311330131209441i</v>
      </c>
      <c r="AE2297" t="str">
        <f t="shared" si="1184"/>
        <v>-0.00101658016453269+0.000621035312374832i</v>
      </c>
      <c r="AF2297" t="str">
        <f t="shared" si="1185"/>
        <v>-4.14250913077505-0.267447964082368i</v>
      </c>
      <c r="AG2297" t="str">
        <f t="shared" si="1186"/>
        <v>0.992632920574078-0.00935369420118828i</v>
      </c>
      <c r="AH2297" t="str">
        <f t="shared" si="1187"/>
        <v>0.00443122218384668-0.00227608193587194i</v>
      </c>
      <c r="AI2297">
        <f t="shared" si="1188"/>
        <v>-46.052633365202865</v>
      </c>
      <c r="AJ2297">
        <f t="shared" si="1189"/>
        <v>-27.187142089070878</v>
      </c>
      <c r="AK2297"/>
      <c r="AL2297"/>
      <c r="AM2297"/>
      <c r="AN2297"/>
    </row>
    <row r="2298" spans="1:40" x14ac:dyDescent="0.35">
      <c r="A2298"/>
      <c r="B2298">
        <f t="shared" si="1190"/>
        <v>364000</v>
      </c>
      <c r="C2298" s="237" t="str">
        <f t="shared" si="1158"/>
        <v>-1.59648764333692E-07+0.00186215998291641i</v>
      </c>
      <c r="D2298" s="208" t="str">
        <f t="shared" si="1159"/>
        <v>-1.64874674368712+0.0142765598690258i</v>
      </c>
      <c r="E2298" t="str">
        <f t="shared" si="1160"/>
        <v>36500</v>
      </c>
      <c r="F2298" t="str">
        <f t="shared" si="1161"/>
        <v>0.21505376344086</v>
      </c>
      <c r="G2298" t="str">
        <f t="shared" si="1156"/>
        <v>0.21505376344086</v>
      </c>
      <c r="H2298" t="str">
        <f t="shared" si="1162"/>
        <v>2.49394792325871+0.281012311955704i</v>
      </c>
      <c r="I2298" t="str">
        <f t="shared" si="1163"/>
        <v>1429.42465738336i</v>
      </c>
      <c r="J2298" t="str">
        <f t="shared" si="1157"/>
        <v>-2764.74976649705+312.712373446442i</v>
      </c>
      <c r="K2298" t="str">
        <f t="shared" si="1164"/>
        <v>0.0577396181372499-0.510486982025133i</v>
      </c>
      <c r="L2298" t="str">
        <f t="shared" si="1165"/>
        <v>0.0182064108349055-0.136504717467458i</v>
      </c>
      <c r="M2298" t="str">
        <f t="shared" si="1166"/>
        <v>0.0759460289721554-0.646991699492591i</v>
      </c>
      <c r="N2298" t="str">
        <f t="shared" si="1167"/>
        <v>-4.54027936617895i</v>
      </c>
      <c r="O2298" t="str">
        <f t="shared" si="1168"/>
        <v>-0.171261174679467+0.985225664529406i</v>
      </c>
      <c r="P2298" t="str">
        <f t="shared" si="1169"/>
        <v>1.17126117467947-0.985225664529406i</v>
      </c>
      <c r="Q2298" t="str">
        <f t="shared" si="1170"/>
        <v>-1.17126117467947+5.52550503070836i</v>
      </c>
      <c r="R2298" t="str">
        <f t="shared" si="1171"/>
        <v>-0.213638516419085-0.166687871943462i</v>
      </c>
      <c r="S2298" t="str">
        <f t="shared" si="1172"/>
        <v>0.50696058604297i</v>
      </c>
      <c r="T2298" t="str">
        <f t="shared" si="1173"/>
        <v>0.084504181246713-0.10830630748517i</v>
      </c>
      <c r="U2298" t="str">
        <f t="shared" si="1174"/>
        <v>0.0000500000000000002-0.000390391834507201i</v>
      </c>
      <c r="V2298" t="str">
        <f t="shared" si="1175"/>
        <v>0.00002-0.00437238854648064i</v>
      </c>
      <c r="W2298" t="str">
        <f t="shared" si="1176"/>
        <v>0.0000422675380011258-0.000358803760996531i</v>
      </c>
      <c r="X2298" t="str">
        <f t="shared" si="1177"/>
        <v>0.0000429018978474584-0.000358650997711649i</v>
      </c>
      <c r="Y2298" t="str">
        <f t="shared" si="1178"/>
        <v>0.009+1.8296635614507i</v>
      </c>
      <c r="Z2298" t="str">
        <f t="shared" si="1179"/>
        <v>-0.00235125478004398-0.000293053901194379i</v>
      </c>
      <c r="AA2298" t="str">
        <f t="shared" si="1180"/>
        <v>0.032426961244392-6.55970838847152i</v>
      </c>
      <c r="AB2298" t="str">
        <f t="shared" si="1181"/>
        <v>0.25420235045752-0.325803025671893i</v>
      </c>
      <c r="AC2298" t="str">
        <f t="shared" si="1182"/>
        <v>0.80851380579335-0.189210256764416i</v>
      </c>
      <c r="AD2298" t="str">
        <f t="shared" si="1183"/>
        <v>0.387488447307956-0.312284385565635i</v>
      </c>
      <c r="AE2298" t="str">
        <f t="shared" si="1184"/>
        <v>-0.00100260022141675+0.000620705153142945i</v>
      </c>
      <c r="AF2298" t="str">
        <f t="shared" si="1185"/>
        <v>-4.14269466694583-0.266735752086678i</v>
      </c>
      <c r="AG2298" t="str">
        <f t="shared" si="1186"/>
        <v>0.992629935460793-0.00923801429991337i</v>
      </c>
      <c r="AH2298" t="str">
        <f t="shared" si="1187"/>
        <v>0.00437232129690467-0.00228037756674526i</v>
      </c>
      <c r="AI2298">
        <f t="shared" si="1188"/>
        <v>-46.140843728297796</v>
      </c>
      <c r="AJ2298">
        <f t="shared" si="1189"/>
        <v>-27.544225119506109</v>
      </c>
      <c r="AK2298"/>
      <c r="AL2298"/>
      <c r="AM2298"/>
      <c r="AN2298"/>
    </row>
    <row r="2299" spans="1:40" x14ac:dyDescent="0.35">
      <c r="A2299"/>
      <c r="B2299">
        <f t="shared" si="1190"/>
        <v>365000</v>
      </c>
      <c r="C2299" s="237" t="str">
        <f t="shared" si="1158"/>
        <v>-1.58775174929688E-07+0.00185705817481873i</v>
      </c>
      <c r="D2299" s="208" t="str">
        <f t="shared" si="1159"/>
        <v>-1.6487467369896+0.0142374460069436i</v>
      </c>
      <c r="E2299" t="str">
        <f t="shared" si="1160"/>
        <v>36500</v>
      </c>
      <c r="F2299" t="str">
        <f t="shared" si="1161"/>
        <v>0.21505376344086</v>
      </c>
      <c r="G2299" t="str">
        <f t="shared" si="1156"/>
        <v>0.21505376344086</v>
      </c>
      <c r="H2299" t="str">
        <f t="shared" si="1162"/>
        <v>2.49413197266144+0.280264707730455i</v>
      </c>
      <c r="I2299" t="str">
        <f t="shared" si="1163"/>
        <v>1433.35164820034i</v>
      </c>
      <c r="J2299" t="str">
        <f t="shared" si="1157"/>
        <v>-2779.9670679988+313.571473373493i</v>
      </c>
      <c r="K2299" t="str">
        <f t="shared" si="1164"/>
        <v>0.0574274149640094-0.509122595505025i</v>
      </c>
      <c r="L2299" t="str">
        <f t="shared" si="1165"/>
        <v>0.0181085182286868-0.136143752662802i</v>
      </c>
      <c r="M2299" t="str">
        <f t="shared" si="1166"/>
        <v>0.0755359331926962-0.645266348167827i</v>
      </c>
      <c r="N2299" t="str">
        <f t="shared" si="1167"/>
        <v>-4.55275266114098i</v>
      </c>
      <c r="O2299" t="str">
        <f t="shared" si="1168"/>
        <v>-0.158959160521105+0.98728515905306i</v>
      </c>
      <c r="P2299" t="str">
        <f t="shared" si="1169"/>
        <v>1.1589591605211-0.98728515905306i</v>
      </c>
      <c r="Q2299" t="str">
        <f t="shared" si="1170"/>
        <v>-1.1589591605211+5.54003782019404i</v>
      </c>
      <c r="R2299" t="str">
        <f t="shared" si="1171"/>
        <v>-0.2126655151532-0.164707993559401i</v>
      </c>
      <c r="S2299" t="str">
        <f t="shared" si="1172"/>
        <v>0.508353334905725i</v>
      </c>
      <c r="T2299" t="str">
        <f t="shared" si="1173"/>
        <v>0.0837298578115522-0.108109223847573i</v>
      </c>
      <c r="U2299" t="str">
        <f t="shared" si="1174"/>
        <v>0.00005-0.000389322267837317i</v>
      </c>
      <c r="V2299" t="str">
        <f t="shared" si="1175"/>
        <v>0.00002-0.00436040939977795i</v>
      </c>
      <c r="W2299" t="str">
        <f t="shared" si="1176"/>
        <v>0.0000422675047519082-0.000357822993063239i</v>
      </c>
      <c r="X2299" t="str">
        <f t="shared" si="1177"/>
        <v>0.0000428983526395634-0.000357670653748259i</v>
      </c>
      <c r="Y2299" t="str">
        <f t="shared" si="1178"/>
        <v>0.009+1.83469010969644i</v>
      </c>
      <c r="Z2299" t="str">
        <f t="shared" si="1179"/>
        <v>-0.00233840155855206-0.000292164139863379i</v>
      </c>
      <c r="AA2299" t="str">
        <f t="shared" si="1180"/>
        <v>0.0322494452198634-6.5417304498019i</v>
      </c>
      <c r="AB2299" t="str">
        <f t="shared" si="1181"/>
        <v>0.251873059358213-0.3252101659675i</v>
      </c>
      <c r="AC2299" t="str">
        <f t="shared" si="1182"/>
        <v>0.80917829040382-0.187090262584039i</v>
      </c>
      <c r="AD2299" t="str">
        <f t="shared" si="1183"/>
        <v>0.38368295980229-0.313190335522467i</v>
      </c>
      <c r="AE2299" t="str">
        <f t="shared" si="1184"/>
        <v>-0.000988707816182989+0.00062026636677831i</v>
      </c>
      <c r="AF2299" t="str">
        <f t="shared" si="1185"/>
        <v>-4.14287870965104-0.266027261723511i</v>
      </c>
      <c r="AG2299" t="str">
        <f t="shared" si="1186"/>
        <v>0.992628111845405-0.00912258359111484i</v>
      </c>
      <c r="AH2299" t="str">
        <f t="shared" si="1187"/>
        <v>0.00431374210875764-0.00228415112590538i</v>
      </c>
      <c r="AI2299">
        <f t="shared" si="1188"/>
        <v>-46.229540147154147</v>
      </c>
      <c r="AJ2299">
        <f t="shared" si="1189"/>
        <v>-27.901475664816235</v>
      </c>
      <c r="AK2299"/>
      <c r="AL2299"/>
      <c r="AM2299"/>
      <c r="AN2299"/>
    </row>
    <row r="2300" spans="1:40" x14ac:dyDescent="0.35">
      <c r="A2300"/>
      <c r="B2300">
        <f t="shared" si="1190"/>
        <v>366000</v>
      </c>
      <c r="C2300" s="237" t="str">
        <f t="shared" si="1158"/>
        <v>-1.57908736307829E-07+0.00185198424545322i</v>
      </c>
      <c r="D2300" s="208" t="str">
        <f t="shared" si="1159"/>
        <v>-1.6487467303469+0.014198545881808i</v>
      </c>
      <c r="E2300" t="str">
        <f t="shared" si="1160"/>
        <v>36500</v>
      </c>
      <c r="F2300" t="str">
        <f t="shared" si="1161"/>
        <v>0.21505376344086</v>
      </c>
      <c r="G2300" t="str">
        <f t="shared" si="1156"/>
        <v>0.21505376344086</v>
      </c>
      <c r="H2300" t="str">
        <f t="shared" si="1162"/>
        <v>2.49431454445096+0.279521010291017i</v>
      </c>
      <c r="I2300" t="str">
        <f t="shared" si="1163"/>
        <v>1437.27863901733i</v>
      </c>
      <c r="J2300" t="str">
        <f t="shared" si="1157"/>
        <v>-2795.22611792717+314.430573300543i</v>
      </c>
      <c r="K2300" t="str">
        <f t="shared" si="1164"/>
        <v>0.057117727110402-0.50776538979569i</v>
      </c>
      <c r="L2300" t="str">
        <f t="shared" si="1165"/>
        <v>0.0180114084251599-0.135784656507097i</v>
      </c>
      <c r="M2300" t="str">
        <f t="shared" si="1166"/>
        <v>0.0751291355355619-0.643550046302787i</v>
      </c>
      <c r="N2300" t="str">
        <f t="shared" si="1167"/>
        <v>-4.56522595610301i</v>
      </c>
      <c r="O2300" t="str">
        <f t="shared" si="1168"/>
        <v>-0.146632415326455+0.989191050695228i</v>
      </c>
      <c r="P2300" t="str">
        <f t="shared" si="1169"/>
        <v>1.14663241532645-0.989191050695228i</v>
      </c>
      <c r="Q2300" t="str">
        <f t="shared" si="1170"/>
        <v>-1.14663241532645+5.55441700679824i</v>
      </c>
      <c r="R2300" t="str">
        <f t="shared" si="1171"/>
        <v>-0.211685599178561-0.162736583217318i</v>
      </c>
      <c r="S2300" t="str">
        <f t="shared" si="1172"/>
        <v>0.509746083768481i</v>
      </c>
      <c r="T2300" t="str">
        <f t="shared" si="1173"/>
        <v>0.0829543359808913-0.107905905171456i</v>
      </c>
      <c r="U2300" t="str">
        <f t="shared" si="1174"/>
        <v>0.00005-0.000388258545794045i</v>
      </c>
      <c r="V2300" t="str">
        <f t="shared" si="1175"/>
        <v>0.00002-0.00434849571289331i</v>
      </c>
      <c r="W2300" t="str">
        <f t="shared" si="1176"/>
        <v>0.0000422674714115513-0.00035684759068477i</v>
      </c>
      <c r="X2300" t="str">
        <f t="shared" si="1177"/>
        <v>0.0000428948360877951-0.000356695672969416i</v>
      </c>
      <c r="Y2300" t="str">
        <f t="shared" si="1178"/>
        <v>0.009+1.83971665794218i</v>
      </c>
      <c r="Z2300" t="str">
        <f t="shared" si="1179"/>
        <v>-0.0023256535694189-0.000291279947752039i</v>
      </c>
      <c r="AA2300" t="str">
        <f t="shared" si="1180"/>
        <v>0.0320733830967489-6.52385080132202i</v>
      </c>
      <c r="AB2300" t="str">
        <f t="shared" si="1181"/>
        <v>0.249540163289916-0.324598550250995i</v>
      </c>
      <c r="AC2300" t="str">
        <f t="shared" si="1182"/>
        <v>0.809852324705529-0.184978392116084i</v>
      </c>
      <c r="AD2300" t="str">
        <f t="shared" si="1183"/>
        <v>0.379862099274545-0.31404771233302i</v>
      </c>
      <c r="AE2300" t="str">
        <f t="shared" si="1184"/>
        <v>-0.000974903448304814+0.00061971997072546i</v>
      </c>
      <c r="AF2300" t="str">
        <f t="shared" si="1185"/>
        <v>-4.14306127479786-0.265322464409209i</v>
      </c>
      <c r="AG2300" t="str">
        <f t="shared" si="1186"/>
        <v>0.992627446615214-0.00900741516466336i</v>
      </c>
      <c r="AH2300" t="str">
        <f t="shared" si="1187"/>
        <v>0.0042554877896332-0.00228740711226478i</v>
      </c>
      <c r="AI2300">
        <f t="shared" si="1188"/>
        <v>-46.318729569745507</v>
      </c>
      <c r="AJ2300">
        <f t="shared" si="1189"/>
        <v>-28.258890626653198</v>
      </c>
      <c r="AK2300"/>
      <c r="AL2300"/>
      <c r="AM2300"/>
      <c r="AN2300"/>
    </row>
    <row r="2301" spans="1:40" x14ac:dyDescent="0.35">
      <c r="A2301"/>
      <c r="B2301">
        <f t="shared" si="1190"/>
        <v>367000</v>
      </c>
      <c r="C2301" s="237" t="str">
        <f t="shared" si="1158"/>
        <v>-1.57049370636714E-07+0.00184693796692832i</v>
      </c>
      <c r="D2301" s="208" t="str">
        <f t="shared" si="1159"/>
        <v>-1.64874672375844+0.0141598577464505i</v>
      </c>
      <c r="E2301" t="str">
        <f t="shared" si="1160"/>
        <v>36500</v>
      </c>
      <c r="F2301" t="str">
        <f t="shared" si="1161"/>
        <v>0.21505376344086</v>
      </c>
      <c r="G2301" t="str">
        <f t="shared" si="1156"/>
        <v>0.21505376344086</v>
      </c>
      <c r="H2301" t="str">
        <f t="shared" si="1162"/>
        <v>2.4944956543249+0.278781189592786i</v>
      </c>
      <c r="I2301" t="str">
        <f t="shared" si="1163"/>
        <v>1441.20562983432i</v>
      </c>
      <c r="J2301" t="str">
        <f t="shared" si="1157"/>
        <v>-2810.52691628216+315.289673227594i</v>
      </c>
      <c r="K2301" t="str">
        <f t="shared" si="1164"/>
        <v>0.0568105277362574-0.50641530912333i</v>
      </c>
      <c r="L2301" t="str">
        <f t="shared" si="1165"/>
        <v>0.017915073149529-0.135427414819919i</v>
      </c>
      <c r="M2301" t="str">
        <f t="shared" si="1166"/>
        <v>0.0747256008857864-0.641842723943249i</v>
      </c>
      <c r="N2301" t="str">
        <f t="shared" si="1167"/>
        <v>-4.57769925106504i</v>
      </c>
      <c r="O2301" t="str">
        <f t="shared" si="1168"/>
        <v>-0.134282856903726+0.99094304293525i</v>
      </c>
      <c r="P2301" t="str">
        <f t="shared" si="1169"/>
        <v>1.13428285690373-0.99094304293525i</v>
      </c>
      <c r="Q2301" t="str">
        <f t="shared" si="1170"/>
        <v>-1.13428285690373+5.56864229400029i</v>
      </c>
      <c r="R2301" t="str">
        <f t="shared" si="1171"/>
        <v>-0.210698724671184-0.16077364252725i</v>
      </c>
      <c r="S2301" t="str">
        <f t="shared" si="1172"/>
        <v>0.511138832631235i</v>
      </c>
      <c r="T2301" t="str">
        <f t="shared" si="1173"/>
        <v>0.08217765195925-0.107696300165319i</v>
      </c>
      <c r="U2301" t="str">
        <f t="shared" si="1174"/>
        <v>0.00005-0.000387200620601146i</v>
      </c>
      <c r="V2301" t="str">
        <f t="shared" si="1175"/>
        <v>0.00002-0.00433664695073284i</v>
      </c>
      <c r="W2301" t="str">
        <f t="shared" si="1176"/>
        <v>0.000042267437980056-0.00035587751000096i</v>
      </c>
      <c r="X2301" t="str">
        <f t="shared" si="1177"/>
        <v>0.0000428913478792622-0.000355726011534888i</v>
      </c>
      <c r="Y2301" t="str">
        <f t="shared" si="1178"/>
        <v>0.009+1.84474320618793i</v>
      </c>
      <c r="Z2301" t="str">
        <f t="shared" si="1179"/>
        <v>-0.00231300966696209-0.000290401271648652i</v>
      </c>
      <c r="AA2301" t="str">
        <f t="shared" si="1180"/>
        <v>0.0318987590389249-6.50606863902601i</v>
      </c>
      <c r="AB2301" t="str">
        <f t="shared" si="1181"/>
        <v>0.247203771161725-0.323968024229187i</v>
      </c>
      <c r="AC2301" t="str">
        <f t="shared" si="1182"/>
        <v>0.810535931199518-0.182874647129792i</v>
      </c>
      <c r="AD2301" t="str">
        <f t="shared" si="1183"/>
        <v>0.37602651057796-0.314856256178699i</v>
      </c>
      <c r="AE2301" t="str">
        <f t="shared" si="1184"/>
        <v>-0.00096118761118167+0.000619066987399376i</v>
      </c>
      <c r="AF2301" t="str">
        <f t="shared" si="1185"/>
        <v>-4.14324237808334-0.264621331846336i</v>
      </c>
      <c r="AG2301" t="str">
        <f t="shared" si="1186"/>
        <v>0.992627936481039-0.00889252207857623i</v>
      </c>
      <c r="AH2301" t="str">
        <f t="shared" si="1187"/>
        <v>0.004197561474384-0.00229015005482537i</v>
      </c>
      <c r="AI2301">
        <f t="shared" si="1188"/>
        <v>-46.408419077462774</v>
      </c>
      <c r="AJ2301">
        <f t="shared" si="1189"/>
        <v>-28.616466904506851</v>
      </c>
      <c r="AK2301"/>
      <c r="AL2301"/>
      <c r="AM2301"/>
      <c r="AN2301"/>
    </row>
    <row r="2302" spans="1:40" x14ac:dyDescent="0.35">
      <c r="A2302"/>
      <c r="B2302">
        <f t="shared" si="1190"/>
        <v>368000</v>
      </c>
      <c r="C2302" s="237" t="str">
        <f t="shared" si="1158"/>
        <v>-1.56197001140998E-07+0.0018419191138296i</v>
      </c>
      <c r="D2302" s="208" t="str">
        <f t="shared" si="1159"/>
        <v>-1.6487467172236+0.0141213798726936i</v>
      </c>
      <c r="E2302" t="str">
        <f t="shared" si="1160"/>
        <v>36500</v>
      </c>
      <c r="F2302" t="str">
        <f t="shared" si="1161"/>
        <v>0.21505376344086</v>
      </c>
      <c r="G2302" t="str">
        <f t="shared" si="1156"/>
        <v>0.21505376344086</v>
      </c>
      <c r="H2302" t="str">
        <f t="shared" si="1162"/>
        <v>2.49467531777394+0.278045215892869i</v>
      </c>
      <c r="I2302" t="str">
        <f t="shared" si="1163"/>
        <v>1445.1326206513i</v>
      </c>
      <c r="J2302" t="str">
        <f t="shared" si="1157"/>
        <v>-2825.86946306376+316.148773154645i</v>
      </c>
      <c r="K2302" t="str">
        <f t="shared" si="1164"/>
        <v>0.056505790357014-0.505072298281739i</v>
      </c>
      <c r="L2302" t="str">
        <f t="shared" si="1165"/>
        <v>0.01781950423539-0.135072013560679i</v>
      </c>
      <c r="M2302" t="str">
        <f t="shared" si="1166"/>
        <v>0.074325294592404-0.640144311842418i</v>
      </c>
      <c r="N2302" t="str">
        <f t="shared" si="1167"/>
        <v>-4.59017254602707i</v>
      </c>
      <c r="O2302" t="str">
        <f t="shared" si="1168"/>
        <v>-0.12191240661043+0.992540863196298i</v>
      </c>
      <c r="P2302" t="str">
        <f t="shared" si="1169"/>
        <v>1.12191240661043-0.992540863196298i</v>
      </c>
      <c r="Q2302" t="str">
        <f t="shared" si="1170"/>
        <v>-1.12191240661043+5.58271340922337i</v>
      </c>
      <c r="R2302" t="str">
        <f t="shared" si="1171"/>
        <v>-0.209704847780563-0.158819174685596i</v>
      </c>
      <c r="S2302" t="str">
        <f t="shared" si="1172"/>
        <v>0.512531581493992i</v>
      </c>
      <c r="T2302" t="str">
        <f t="shared" si="1173"/>
        <v>0.0813998427731791-0.107480357279929i</v>
      </c>
      <c r="U2302" t="str">
        <f t="shared" si="1174"/>
        <v>0.00005-0.000386148445001687i</v>
      </c>
      <c r="V2302" t="str">
        <f t="shared" si="1175"/>
        <v>0.00002-0.00432486258401889i</v>
      </c>
      <c r="W2302" t="str">
        <f t="shared" si="1176"/>
        <v>0.0000422674044574225-0.000354912707628387i</v>
      </c>
      <c r="X2302" t="str">
        <f t="shared" si="1177"/>
        <v>0.000042887887705318-0.00035476162608096i</v>
      </c>
      <c r="Y2302" t="str">
        <f t="shared" si="1178"/>
        <v>0.009+1.84976975443367i</v>
      </c>
      <c r="Z2302" t="str">
        <f t="shared" si="1179"/>
        <v>-0.00230046872104927-0.000289528059023984i</v>
      </c>
      <c r="AA2302" t="str">
        <f t="shared" si="1180"/>
        <v>0.0317255574253259-6.48838316765471i</v>
      </c>
      <c r="AB2302" t="str">
        <f t="shared" si="1181"/>
        <v>0.244863994355541-0.323318432833579i</v>
      </c>
      <c r="AC2302" t="str">
        <f t="shared" si="1182"/>
        <v>0.811229132823328-0.180779030929224i</v>
      </c>
      <c r="AD2302" t="str">
        <f t="shared" si="1183"/>
        <v>0.372176843101613-0.315615716255511i</v>
      </c>
      <c r="AE2302" t="str">
        <f t="shared" si="1184"/>
        <v>-0.000947560791979045+0.00061830844412048i</v>
      </c>
      <c r="AF2302" t="str">
        <f t="shared" si="1185"/>
        <v>-4.14342203499754-0.263923836020175i</v>
      </c>
      <c r="AG2302" t="str">
        <f t="shared" si="1186"/>
        <v>0.992629577977571-0.00877791735630042i</v>
      </c>
      <c r="AH2302" t="str">
        <f t="shared" si="1187"/>
        <v>0.00413996626170689-0.00229238451230264i</v>
      </c>
      <c r="AI2302">
        <f t="shared" si="1188"/>
        <v>-46.498615889268663</v>
      </c>
      <c r="AJ2302">
        <f t="shared" si="1189"/>
        <v>-28.974201396075571</v>
      </c>
      <c r="AK2302"/>
      <c r="AL2302"/>
      <c r="AM2302"/>
      <c r="AN2302"/>
    </row>
    <row r="2303" spans="1:40" x14ac:dyDescent="0.35">
      <c r="A2303"/>
      <c r="B2303">
        <f t="shared" si="1190"/>
        <v>369000</v>
      </c>
      <c r="C2303" s="237" t="str">
        <f t="shared" si="1158"/>
        <v>-1.55351552084238E-07+0.00183692746318612i</v>
      </c>
      <c r="D2303" s="208" t="str">
        <f t="shared" si="1159"/>
        <v>-1.64874671074183+0.0140831105510936i</v>
      </c>
      <c r="E2303" t="str">
        <f t="shared" si="1160"/>
        <v>36500</v>
      </c>
      <c r="F2303" t="str">
        <f t="shared" si="1161"/>
        <v>0.21505376344086</v>
      </c>
      <c r="G2303" t="str">
        <f t="shared" si="1156"/>
        <v>0.21505376344086</v>
      </c>
      <c r="H2303" t="str">
        <f t="shared" si="1162"/>
        <v>2.49485355008524+0.277313059746401i</v>
      </c>
      <c r="I2303" t="str">
        <f t="shared" si="1163"/>
        <v>1449.05961146829i</v>
      </c>
      <c r="J2303" t="str">
        <f t="shared" si="1157"/>
        <v>-2841.25375827198+317.007873081695i</v>
      </c>
      <c r="K2303" t="str">
        <f t="shared" si="1164"/>
        <v>0.0562034888381038-0.503736302625225i</v>
      </c>
      <c r="L2303" t="str">
        <f t="shared" si="1165"/>
        <v>0.0177246936230412-0.13471843882695i</v>
      </c>
      <c r="M2303" t="str">
        <f t="shared" si="1166"/>
        <v>0.073928182461145-0.638454741452175i</v>
      </c>
      <c r="N2303" t="str">
        <f t="shared" si="1167"/>
        <v>-4.6026458409891i</v>
      </c>
      <c r="O2303" t="str">
        <f t="shared" si="1168"/>
        <v>-0.109522989054463+0.993984262887786i</v>
      </c>
      <c r="P2303" t="str">
        <f t="shared" si="1169"/>
        <v>1.10952298905446-0.993984262887786i</v>
      </c>
      <c r="Q2303" t="str">
        <f t="shared" si="1170"/>
        <v>-1.10952298905446+5.59663010387689i</v>
      </c>
      <c r="R2303" t="str">
        <f t="shared" si="1171"/>
        <v>-0.208703924639789-0.156873184481594i</v>
      </c>
      <c r="S2303" t="str">
        <f t="shared" si="1172"/>
        <v>0.513924330356746i</v>
      </c>
      <c r="T2303" t="str">
        <f t="shared" si="1173"/>
        <v>0.0806209462856335-0.107258024713328i</v>
      </c>
      <c r="U2303" t="str">
        <f t="shared" si="1174"/>
        <v>0.00005-0.000385101972251005i</v>
      </c>
      <c r="V2303" t="str">
        <f t="shared" si="1175"/>
        <v>0.00002-0.00431314208921125i</v>
      </c>
      <c r="W2303" t="str">
        <f t="shared" si="1176"/>
        <v>0.0000422673708436517-0.000353953140653905i</v>
      </c>
      <c r="X2303" t="str">
        <f t="shared" si="1177"/>
        <v>0.0000428844552614927-0.00035380247371397i</v>
      </c>
      <c r="Y2303" t="str">
        <f t="shared" si="1178"/>
        <v>0.009+1.85479630267941i</v>
      </c>
      <c r="Z2303" t="str">
        <f t="shared" si="1179"/>
        <v>-0.00228802961684544-0.00028866025802034i</v>
      </c>
      <c r="AA2303" t="str">
        <f t="shared" si="1180"/>
        <v>0.0315537628464456-6.47079360057667i</v>
      </c>
      <c r="AB2303" t="str">
        <f t="shared" si="1181"/>
        <v>0.242520946769302-0.32264962023544i</v>
      </c>
      <c r="AC2303" t="str">
        <f t="shared" si="1182"/>
        <v>0.81193195293635-0.178691548362116i</v>
      </c>
      <c r="AD2303" t="str">
        <f t="shared" si="1183"/>
        <v>0.368313750634648-0.316325850858108i</v>
      </c>
      <c r="AE2303" t="str">
        <f t="shared" si="1184"/>
        <v>-0.000934023471470703+0.000617445373046546i</v>
      </c>
      <c r="AF2303" t="str">
        <f t="shared" si="1185"/>
        <v>-4.14360026082707-0.263229949195307i</v>
      </c>
      <c r="AG2303" t="str">
        <f t="shared" si="1186"/>
        <v>0.992632367463786-0.00866361398399832i</v>
      </c>
      <c r="AH2303" t="str">
        <f t="shared" si="1187"/>
        <v>0.00408270521337337-0.00229411507273224i</v>
      </c>
      <c r="AI2303">
        <f t="shared" si="1188"/>
        <v>-46.589327366005776</v>
      </c>
      <c r="AJ2303">
        <f t="shared" si="1189"/>
        <v>-29.332090997635461</v>
      </c>
      <c r="AK2303"/>
      <c r="AL2303"/>
      <c r="AM2303"/>
      <c r="AN2303"/>
    </row>
    <row r="2304" spans="1:40" x14ac:dyDescent="0.35">
      <c r="A2304"/>
      <c r="B2304">
        <f t="shared" si="1190"/>
        <v>370000</v>
      </c>
      <c r="C2304" s="237" t="str">
        <f t="shared" si="1158"/>
        <v>-1.54512948752071E-07+0.00183196279443742i</v>
      </c>
      <c r="D2304" s="208" t="str">
        <f t="shared" si="1159"/>
        <v>-1.64874670431254+0.0140450480906869i</v>
      </c>
      <c r="E2304" t="str">
        <f t="shared" si="1160"/>
        <v>36500</v>
      </c>
      <c r="F2304" t="str">
        <f t="shared" si="1161"/>
        <v>0.21505376344086</v>
      </c>
      <c r="G2304" t="str">
        <f t="shared" si="1156"/>
        <v>0.21505376344086</v>
      </c>
      <c r="H2304" t="str">
        <f t="shared" si="1162"/>
        <v>2.49503036634543+0.276584692002883i</v>
      </c>
      <c r="I2304" t="str">
        <f t="shared" si="1163"/>
        <v>1452.98660228528i</v>
      </c>
      <c r="J2304" t="str">
        <f t="shared" si="1157"/>
        <v>-2856.67980190682+317.866973008746i</v>
      </c>
      <c r="K2304" t="str">
        <f t="shared" si="1164"/>
        <v>0.0559035973894382-0.502407268061615i</v>
      </c>
      <c r="L2304" t="str">
        <f t="shared" si="1165"/>
        <v>0.0176306333578253-0.134366676852819i</v>
      </c>
      <c r="M2304" t="str">
        <f t="shared" si="1166"/>
        <v>0.0735342307472635-0.636773944914434i</v>
      </c>
      <c r="N2304" t="str">
        <f t="shared" si="1167"/>
        <v>-4.61511913595113i</v>
      </c>
      <c r="O2304" t="str">
        <f t="shared" si="1168"/>
        <v>-0.0971165317946623+0.995273017444046i</v>
      </c>
      <c r="P2304" t="str">
        <f t="shared" si="1169"/>
        <v>1.09711653179466-0.995273017444046i</v>
      </c>
      <c r="Q2304" t="str">
        <f t="shared" si="1170"/>
        <v>-1.09711653179466+5.61039215339518i</v>
      </c>
      <c r="R2304" t="str">
        <f t="shared" si="1171"/>
        <v>-0.207695911376008-0.154935678304029i</v>
      </c>
      <c r="S2304" t="str">
        <f t="shared" si="1172"/>
        <v>0.515317079219501i</v>
      </c>
      <c r="T2304" t="str">
        <f t="shared" si="1173"/>
        <v>0.0798410012105244-0.107029250416117i</v>
      </c>
      <c r="U2304" t="str">
        <f t="shared" si="1174"/>
        <v>0.00005-0.000384061156109786i</v>
      </c>
      <c r="V2304" t="str">
        <f t="shared" si="1175"/>
        <v>0.00002-0.0043014849484296i</v>
      </c>
      <c r="W2304" t="str">
        <f t="shared" si="1176"/>
        <v>0.000042267337138744-0.000352998766628298i</v>
      </c>
      <c r="X2304" t="str">
        <f t="shared" si="1177"/>
        <v>0.0000428810502474258-0.000352848512003973i</v>
      </c>
      <c r="Y2304" t="str">
        <f t="shared" si="1178"/>
        <v>0.009+1.85982285092516i</v>
      </c>
      <c r="Z2304" t="str">
        <f t="shared" si="1179"/>
        <v>-0.00227569125456524-0.000287797817440846i</v>
      </c>
      <c r="AA2304" t="str">
        <f t="shared" si="1180"/>
        <v>0.0313833601009106-6.45329915967174i</v>
      </c>
      <c r="AB2304" t="str">
        <f t="shared" si="1181"/>
        <v>0.240174744860764-0.321961429861694i</v>
      </c>
      <c r="AC2304" t="str">
        <f t="shared" si="1182"/>
        <v>0.812644415304934-0.176612205828975i</v>
      </c>
      <c r="AD2304" t="str">
        <f t="shared" si="1183"/>
        <v>0.36443789122881-0.316986427461578i</v>
      </c>
      <c r="AE2304" t="str">
        <f t="shared" si="1184"/>
        <v>-0.000920576123883415+0.000616478811101797i</v>
      </c>
      <c r="AF2304" t="str">
        <f t="shared" si="1185"/>
        <v>-4.14377707065797-0.262539643912196i</v>
      </c>
      <c r="AG2304" t="str">
        <f t="shared" si="1186"/>
        <v>0.992636301123387-0.00854962490783876i</v>
      </c>
      <c r="AH2304" t="str">
        <f t="shared" si="1187"/>
        <v>0.00402578135347166-0.00229534635306i</v>
      </c>
      <c r="AI2304">
        <f t="shared" si="1188"/>
        <v>-46.680561014864296</v>
      </c>
      <c r="AJ2304">
        <f t="shared" si="1189"/>
        <v>-29.690132604415403</v>
      </c>
      <c r="AK2304"/>
      <c r="AL2304"/>
      <c r="AM2304"/>
      <c r="AN2304"/>
    </row>
    <row r="2305" spans="1:40" x14ac:dyDescent="0.35">
      <c r="A2305"/>
      <c r="B2305">
        <f t="shared" si="1190"/>
        <v>371000</v>
      </c>
      <c r="C2305" s="237" t="str">
        <f t="shared" si="1158"/>
        <v>-1.53681117435711E-07+0.0018270248894011i</v>
      </c>
      <c r="D2305" s="208" t="str">
        <f t="shared" si="1159"/>
        <v>-1.64874669793516+0.0140071908187418i</v>
      </c>
      <c r="E2305" t="str">
        <f t="shared" si="1160"/>
        <v>36500</v>
      </c>
      <c r="F2305" t="str">
        <f t="shared" si="1161"/>
        <v>0.21505376344086</v>
      </c>
      <c r="G2305" t="str">
        <f t="shared" si="1156"/>
        <v>0.21505376344086</v>
      </c>
      <c r="H2305" t="str">
        <f t="shared" si="1162"/>
        <v>2.49520578144387+0.275860083802599i</v>
      </c>
      <c r="I2305" t="str">
        <f t="shared" si="1163"/>
        <v>1456.91359310227i</v>
      </c>
      <c r="J2305" t="str">
        <f t="shared" si="1157"/>
        <v>-2872.14759396827+318.726072935796i</v>
      </c>
      <c r="K2305" t="str">
        <f t="shared" si="1164"/>
        <v>0.0556060905599969-0.501085141045391i</v>
      </c>
      <c r="L2305" t="str">
        <f t="shared" si="1165"/>
        <v>0.0175373155885002-0.13401671400726i</v>
      </c>
      <c r="M2305" t="str">
        <f t="shared" si="1166"/>
        <v>0.0731434061484971-0.635101855052651i</v>
      </c>
      <c r="N2305" t="str">
        <f t="shared" si="1167"/>
        <v>-4.62759243091316i</v>
      </c>
      <c r="O2305" t="str">
        <f t="shared" si="1168"/>
        <v>-0.0846949650409272+0.996406926359264i</v>
      </c>
      <c r="P2305" t="str">
        <f t="shared" si="1169"/>
        <v>1.08469496504093-0.996406926359264i</v>
      </c>
      <c r="Q2305" t="str">
        <f t="shared" si="1170"/>
        <v>-1.08469496504093+5.62399935727242i</v>
      </c>
      <c r="R2305" t="str">
        <f t="shared" si="1171"/>
        <v>-0.206680764121255-0.153006664148186i</v>
      </c>
      <c r="S2305" t="str">
        <f t="shared" si="1172"/>
        <v>0.516709828082257i</v>
      </c>
      <c r="T2305" t="str">
        <f t="shared" si="1173"/>
        <v>0.0790600471274488-0.106793982097003i</v>
      </c>
      <c r="U2305" t="str">
        <f t="shared" si="1174"/>
        <v>0.00005-0.000383025950837253i</v>
      </c>
      <c r="V2305" t="str">
        <f t="shared" si="1175"/>
        <v>0.00002-0.00428989064937723i</v>
      </c>
      <c r="W2305" t="str">
        <f t="shared" si="1176"/>
        <v>0.0000422673033427004-0.000352049543560018i</v>
      </c>
      <c r="X2305" t="str">
        <f t="shared" si="1177"/>
        <v>0.0000428776723667989-0.000351899698978475i</v>
      </c>
      <c r="Y2305" t="str">
        <f t="shared" si="1178"/>
        <v>0.009+1.8648493991709i</v>
      </c>
      <c r="Z2305" t="str">
        <f t="shared" si="1179"/>
        <v>-0.0022634525492298-0.000286940686738924i</v>
      </c>
      <c r="AA2305" t="str">
        <f t="shared" si="1180"/>
        <v>0.0312143341921148-6.43589907521622i</v>
      </c>
      <c r="AB2305" t="str">
        <f t="shared" si="1181"/>
        <v>0.237825507691805-0.321253704411608i</v>
      </c>
      <c r="AC2305" t="str">
        <f t="shared" si="1182"/>
        <v>0.813366544087226-0.174541011292391i</v>
      </c>
      <c r="AD2305" t="str">
        <f t="shared" si="1183"/>
        <v>0.360549927059308-0.317597222800912i</v>
      </c>
      <c r="AE2305" t="str">
        <f t="shared" si="1184"/>
        <v>-0.000907219216743877+0.000615409799902961i</v>
      </c>
      <c r="AF2305" t="str">
        <f t="shared" si="1185"/>
        <v>-4.14395247937903-0.261852892983857i</v>
      </c>
      <c r="AG2305" t="str">
        <f t="shared" si="1186"/>
        <v>0.99264137496531-0.0084359630312922i</v>
      </c>
      <c r="AH2305" t="str">
        <f t="shared" si="1187"/>
        <v>0.00396919766766011-0.00229608299871489i</v>
      </c>
      <c r="AI2305">
        <f t="shared" si="1188"/>
        <v>-46.772324494018093</v>
      </c>
      <c r="AJ2305">
        <f t="shared" si="1189"/>
        <v>-30.048323110973069</v>
      </c>
      <c r="AK2305"/>
      <c r="AL2305"/>
      <c r="AM2305"/>
      <c r="AN2305"/>
    </row>
    <row r="2306" spans="1:40" x14ac:dyDescent="0.35">
      <c r="A2306"/>
      <c r="B2306">
        <f t="shared" si="1190"/>
        <v>372000</v>
      </c>
      <c r="C2306" s="237" t="str">
        <f t="shared" si="1158"/>
        <v>-1.52855985415744E-07+0.00182211353224075i</v>
      </c>
      <c r="D2306" s="208" t="str">
        <f t="shared" si="1159"/>
        <v>-1.64874669160915+0.0139695370805124i</v>
      </c>
      <c r="E2306" t="str">
        <f t="shared" si="1160"/>
        <v>36500</v>
      </c>
      <c r="F2306" t="str">
        <f t="shared" si="1161"/>
        <v>0.21505376344086</v>
      </c>
      <c r="G2306" t="str">
        <f t="shared" si="1156"/>
        <v>0.21505376344086</v>
      </c>
      <c r="H2306" t="str">
        <f t="shared" si="1162"/>
        <v>2.49537981007572+0.275139206573072i</v>
      </c>
      <c r="I2306" t="str">
        <f t="shared" si="1163"/>
        <v>1460.84058391925i</v>
      </c>
      <c r="J2306" t="str">
        <f t="shared" si="1157"/>
        <v>-2887.65713445634+319.585172862848i</v>
      </c>
      <c r="K2306" t="str">
        <f t="shared" si="1164"/>
        <v>0.0553109432325129-0.499769868570905i</v>
      </c>
      <c r="L2306" t="str">
        <f t="shared" si="1165"/>
        <v>0.0174447325656407-0.133668536792529i</v>
      </c>
      <c r="M2306" t="str">
        <f t="shared" si="1166"/>
        <v>0.0727556757981536-0.633438405363434i</v>
      </c>
      <c r="N2306" t="str">
        <f t="shared" si="1167"/>
        <v>-4.64006572587519i</v>
      </c>
      <c r="O2306" t="str">
        <f t="shared" si="1168"/>
        <v>-0.0722602213539035+0.997385813218679i</v>
      </c>
      <c r="P2306" t="str">
        <f t="shared" si="1169"/>
        <v>1.0722602213539-0.997385813218679i</v>
      </c>
      <c r="Q2306" t="str">
        <f t="shared" si="1170"/>
        <v>-1.0722602213539+5.63745153909387i</v>
      </c>
      <c r="R2306" t="str">
        <f t="shared" si="1171"/>
        <v>-0.205658439023649-0.151086151623045i</v>
      </c>
      <c r="S2306" t="str">
        <f t="shared" si="1172"/>
        <v>0.518102576945012i</v>
      </c>
      <c r="T2306" t="str">
        <f t="shared" si="1173"/>
        <v>0.0782781244966044-0.106552167228641i</v>
      </c>
      <c r="U2306" t="str">
        <f t="shared" si="1174"/>
        <v>0.00005-0.000381996311184465i</v>
      </c>
      <c r="V2306" t="str">
        <f t="shared" si="1175"/>
        <v>0.00002-0.004278358685266i</v>
      </c>
      <c r="W2306" t="str">
        <f t="shared" si="1176"/>
        <v>0.0000422672694555211-0.000351105429909048i</v>
      </c>
      <c r="X2306" t="str">
        <f t="shared" si="1177"/>
        <v>0.000042874321327271-0.000350955993116298i</v>
      </c>
      <c r="Y2306" t="str">
        <f t="shared" si="1178"/>
        <v>0.009+1.86987594741664i</v>
      </c>
      <c r="Z2306" t="str">
        <f t="shared" si="1179"/>
        <v>-0.00225131243042806-0.000286088816007965i</v>
      </c>
      <c r="AA2306" t="str">
        <f t="shared" si="1180"/>
        <v>0.0310466703249165-6.41859258576969i</v>
      </c>
      <c r="AB2306" t="str">
        <f t="shared" si="1181"/>
        <v>0.235473356973294-0.320526285874367i</v>
      </c>
      <c r="AC2306" t="str">
        <f t="shared" si="1182"/>
        <v>0.814098363817729-0.1724779742866i</v>
      </c>
      <c r="AD2306" t="str">
        <f t="shared" si="1183"/>
        <v>0.356650524284104-0.318158022948173i</v>
      </c>
      <c r="AE2306" t="str">
        <f t="shared" si="1184"/>
        <v>-0.000893953210728164+0.000614239385682578i</v>
      </c>
      <c r="AF2306" t="str">
        <f t="shared" si="1185"/>
        <v>-4.14412650168487-0.26116966949256i</v>
      </c>
      <c r="AG2306" t="str">
        <f t="shared" si="1186"/>
        <v>0.992647584824262-0.00832264121243249i</v>
      </c>
      <c r="AH2306" t="str">
        <f t="shared" si="1187"/>
        <v>0.00391295710243329-0.00229632968316594i</v>
      </c>
      <c r="AI2306">
        <f t="shared" si="1188"/>
        <v>-46.864625617434541</v>
      </c>
      <c r="AJ2306">
        <f t="shared" si="1189"/>
        <v>-30.406659411573184</v>
      </c>
      <c r="AK2306"/>
      <c r="AL2306"/>
      <c r="AM2306"/>
      <c r="AN2306"/>
    </row>
    <row r="2307" spans="1:40" x14ac:dyDescent="0.35">
      <c r="A2307"/>
      <c r="B2307">
        <f t="shared" si="1190"/>
        <v>373000</v>
      </c>
      <c r="C2307" s="237" t="str">
        <f t="shared" si="1158"/>
        <v>-1.52037480946239E-07+0.00181722850943458i</v>
      </c>
      <c r="D2307" s="208" t="str">
        <f t="shared" si="1159"/>
        <v>-1.64874668533395+0.0139320852389985i</v>
      </c>
      <c r="E2307" t="str">
        <f t="shared" si="1160"/>
        <v>36500</v>
      </c>
      <c r="F2307" t="str">
        <f t="shared" si="1161"/>
        <v>0.21505376344086</v>
      </c>
      <c r="G2307" t="str">
        <f t="shared" si="1156"/>
        <v>0.21505376344086</v>
      </c>
      <c r="H2307" t="str">
        <f t="shared" si="1162"/>
        <v>2.49555246674485+0.274422032025566i</v>
      </c>
      <c r="I2307" t="str">
        <f t="shared" si="1163"/>
        <v>1464.76757473624i</v>
      </c>
      <c r="J2307" t="str">
        <f t="shared" si="1157"/>
        <v>-2903.20842337103+320.444272789898i</v>
      </c>
      <c r="K2307" t="str">
        <f t="shared" si="1164"/>
        <v>0.0550181306182563-0.498461398165718i</v>
      </c>
      <c r="L2307" t="str">
        <f t="shared" si="1165"/>
        <v>0.0173528766400666-0.133322131842582i</v>
      </c>
      <c r="M2307" t="str">
        <f t="shared" si="1166"/>
        <v>0.0723710072583229-0.6317835300083i</v>
      </c>
      <c r="N2307" t="str">
        <f t="shared" si="1167"/>
        <v>-4.65253902083722i</v>
      </c>
      <c r="O2307" t="str">
        <f t="shared" si="1168"/>
        <v>-0.0598142353443199+0.998209525726024i</v>
      </c>
      <c r="P2307" t="str">
        <f t="shared" si="1169"/>
        <v>1.05981423534432-0.998209525726024i</v>
      </c>
      <c r="Q2307" t="str">
        <f t="shared" si="1170"/>
        <v>-1.05981423534432+5.65074854656324i</v>
      </c>
      <c r="R2307" t="str">
        <f t="shared" si="1171"/>
        <v>-0.204628892258982-0.149174151958715i</v>
      </c>
      <c r="S2307" t="str">
        <f t="shared" si="1172"/>
        <v>0.519495325807768i</v>
      </c>
      <c r="T2307" t="str">
        <f t="shared" si="1173"/>
        <v>0.0774952746738901-0.106303753053763i</v>
      </c>
      <c r="U2307" t="str">
        <f t="shared" si="1174"/>
        <v>0.00005-0.000380972192387724i</v>
      </c>
      <c r="V2307" t="str">
        <f t="shared" si="1175"/>
        <v>0.00002-0.00426688855474249i</v>
      </c>
      <c r="W2307" t="str">
        <f t="shared" si="1176"/>
        <v>0.0000422672354772072-0.000350166384580829i</v>
      </c>
      <c r="X2307" t="str">
        <f t="shared" si="1177"/>
        <v>0.000042870996840415-0.000350017353341521i</v>
      </c>
      <c r="Y2307" t="str">
        <f t="shared" si="1178"/>
        <v>0.009+1.87490249566239i</v>
      </c>
      <c r="Z2307" t="str">
        <f t="shared" si="1179"/>
        <v>-0.00223926984208276-0.000285242155971211i</v>
      </c>
      <c r="AA2307" t="str">
        <f t="shared" si="1180"/>
        <v>0.0308803539024-6.40137893806405i</v>
      </c>
      <c r="AB2307" t="str">
        <f t="shared" si="1181"/>
        <v>0.233118417110517-0.319779015547511i</v>
      </c>
      <c r="AC2307" t="str">
        <f t="shared" si="1182"/>
        <v>0.814839899391568-0.170423105927278i</v>
      </c>
      <c r="AD2307" t="str">
        <f t="shared" si="1183"/>
        <v>0.352740352901671-0.31866862338726i</v>
      </c>
      <c r="AE2307" t="str">
        <f t="shared" si="1184"/>
        <v>-0.0008807785595137+0.0006129686192094i</v>
      </c>
      <c r="AF2307" t="str">
        <f t="shared" si="1185"/>
        <v>-4.1442991520788-0.260489946786567i</v>
      </c>
      <c r="AG2307" t="str">
        <f t="shared" si="1186"/>
        <v>0.992654926361316-0.00820967226124693i</v>
      </c>
      <c r="AH2307" t="str">
        <f t="shared" si="1187"/>
        <v>0.00385706256440027-0.00229609110746255i</v>
      </c>
      <c r="AI2307">
        <f t="shared" si="1188"/>
        <v>-46.957472359868</v>
      </c>
      <c r="AJ2307">
        <f t="shared" si="1189"/>
        <v>-30.765138400563117</v>
      </c>
      <c r="AK2307"/>
      <c r="AL2307"/>
      <c r="AM2307"/>
      <c r="AN2307"/>
    </row>
    <row r="2308" spans="1:40" x14ac:dyDescent="0.35">
      <c r="A2308"/>
      <c r="B2308">
        <f t="shared" si="1190"/>
        <v>374000</v>
      </c>
      <c r="C2308" s="237" t="str">
        <f t="shared" si="1158"/>
        <v>-1.51225533239155E-07+0.00181236960974449i</v>
      </c>
      <c r="D2308" s="208" t="str">
        <f t="shared" si="1159"/>
        <v>-1.64874667910901+0.0138948336747078i</v>
      </c>
      <c r="E2308" t="str">
        <f t="shared" si="1160"/>
        <v>36500</v>
      </c>
      <c r="F2308" t="str">
        <f t="shared" si="1161"/>
        <v>0.21505376344086</v>
      </c>
      <c r="G2308" t="str">
        <f t="shared" si="1156"/>
        <v>0.21505376344086</v>
      </c>
      <c r="H2308" t="str">
        <f t="shared" si="1162"/>
        <v>2.49572376576694+0.273708532151639i</v>
      </c>
      <c r="I2308" t="str">
        <f t="shared" si="1163"/>
        <v>1468.69456555323i</v>
      </c>
      <c r="J2308" t="str">
        <f t="shared" si="1157"/>
        <v>-2918.80146071233+321.303372716949i</v>
      </c>
      <c r="K2308" t="str">
        <f t="shared" si="1164"/>
        <v>0.0547276282519117-0.497159677884i</v>
      </c>
      <c r="L2308" t="str">
        <f t="shared" si="1165"/>
        <v>0.0172617402613008-0.132977485921514i</v>
      </c>
      <c r="M2308" t="str">
        <f t="shared" si="1166"/>
        <v>0.0719893685132125-0.630137163805514i</v>
      </c>
      <c r="N2308" t="str">
        <f t="shared" si="1167"/>
        <v>-4.66501231579925i</v>
      </c>
      <c r="O2308" t="str">
        <f t="shared" si="1168"/>
        <v>-0.0473589433719975+0.998877935727228i</v>
      </c>
      <c r="P2308" t="str">
        <f t="shared" si="1169"/>
        <v>1.047358943372-0.998877935727228i</v>
      </c>
      <c r="Q2308" t="str">
        <f t="shared" si="1170"/>
        <v>-1.047358943372+5.66389025152648i</v>
      </c>
      <c r="R2308" t="str">
        <f t="shared" si="1171"/>
        <v>-0.203592080042678-0.147270678014071i</v>
      </c>
      <c r="S2308" t="str">
        <f t="shared" si="1172"/>
        <v>0.520888074670523i</v>
      </c>
      <c r="T2308" t="str">
        <f t="shared" si="1173"/>
        <v>0.076711539926172-0.106048686591598i</v>
      </c>
      <c r="U2308" t="str">
        <f t="shared" si="1174"/>
        <v>0.00005-0.000379953550162089i</v>
      </c>
      <c r="V2308" t="str">
        <f t="shared" si="1175"/>
        <v>0.00002-0.00425547976181538i</v>
      </c>
      <c r="W2308" t="str">
        <f t="shared" si="1176"/>
        <v>0.0000422672014077592-0.000349232366920325i</v>
      </c>
      <c r="X2308" t="str">
        <f t="shared" si="1177"/>
        <v>0.0000428676986216539-0.000349083739017528i</v>
      </c>
      <c r="Y2308" t="str">
        <f t="shared" si="1178"/>
        <v>0.009+1.87992904390813i</v>
      </c>
      <c r="Z2308" t="str">
        <f t="shared" si="1179"/>
        <v>-0.0022273237422207-0.000284400657971822i</v>
      </c>
      <c r="AA2308" t="str">
        <f t="shared" si="1180"/>
        <v>0.0307153705226983-6.38425738689425i</v>
      </c>
      <c r="AB2308" t="str">
        <f t="shared" si="1181"/>
        <v>0.230760815249096-0.319011734056245i</v>
      </c>
      <c r="AC2308" t="str">
        <f t="shared" si="1182"/>
        <v>0.815591176048495-0.168376418921528i</v>
      </c>
      <c r="AD2308" t="str">
        <f t="shared" si="1183"/>
        <v>0.348820086607146-0.319128829086253i</v>
      </c>
      <c r="AE2308" t="str">
        <f t="shared" si="1184"/>
        <v>-0.000867695709633484+0.000611598555706042i</v>
      </c>
      <c r="AF2308" t="str">
        <f t="shared" si="1185"/>
        <v>-4.14447044487595-0.259813698476931i</v>
      </c>
      <c r="AG2308" t="str">
        <f t="shared" si="1186"/>
        <v>0.992663395064543-0.00809706893695201i</v>
      </c>
      <c r="AH2308" t="str">
        <f t="shared" si="1187"/>
        <v>0.00380151691957515-0.00229537199975943i</v>
      </c>
      <c r="AI2308">
        <f t="shared" si="1188"/>
        <v>-47.050872862044912</v>
      </c>
      <c r="AJ2308">
        <f t="shared" si="1189"/>
        <v>-31.123756972757445</v>
      </c>
      <c r="AK2308"/>
      <c r="AL2308"/>
      <c r="AM2308"/>
      <c r="AN2308"/>
    </row>
    <row r="2309" spans="1:40" x14ac:dyDescent="0.35">
      <c r="A2309"/>
      <c r="B2309">
        <f t="shared" si="1190"/>
        <v>375000</v>
      </c>
      <c r="C2309" s="237" t="str">
        <f t="shared" si="1158"/>
        <v>-1.50420072449028E-07+0.00180753662418553i</v>
      </c>
      <c r="D2309" s="208" t="str">
        <f t="shared" si="1159"/>
        <v>-1.64874667293381+0.0138577807854224i</v>
      </c>
      <c r="E2309" t="str">
        <f t="shared" si="1160"/>
        <v>36500</v>
      </c>
      <c r="F2309" t="str">
        <f t="shared" si="1161"/>
        <v>0.21505376344086</v>
      </c>
      <c r="G2309" t="str">
        <f t="shared" ref="G2309:G2372" si="1191">IF($C$11=$C$7,$C$24,F2309)</f>
        <v>0.21505376344086</v>
      </c>
      <c r="H2309" t="str">
        <f t="shared" si="1162"/>
        <v>2.49589372127229+0.272998679219767i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0.0171713159760536-0.132634585922023i</v>
      </c>
      <c r="M2309" t="str">
        <f t="shared" si="1166"/>
        <v>0.0716107279625996-0.628499242222077i</v>
      </c>
      <c r="N2309" t="str">
        <f t="shared" si="1167"/>
        <v>-4.67748561076128i</v>
      </c>
      <c r="O2309" t="str">
        <f t="shared" si="1168"/>
        <v>-0.034896283244589+0.999390939230346i</v>
      </c>
      <c r="P2309" t="str">
        <f t="shared" si="1169"/>
        <v>1.03489628324459-0.999390939230346i</v>
      </c>
      <c r="Q2309" t="str">
        <f t="shared" si="1170"/>
        <v>-1.03489628324459+5.67687654999163i</v>
      </c>
      <c r="R2309" t="str">
        <f t="shared" si="1171"/>
        <v>-0.202547958642174-0.145375744284635i</v>
      </c>
      <c r="S2309" t="str">
        <f t="shared" si="1172"/>
        <v>0.522280823533279i</v>
      </c>
      <c r="T2309" t="str">
        <f t="shared" si="1173"/>
        <v>0.0759269634467425-0.105786914644619i</v>
      </c>
      <c r="U2309" t="str">
        <f t="shared" si="1174"/>
        <v>0.0000499999999999998-0.000378940340694988i</v>
      </c>
      <c r="V2309" t="str">
        <f t="shared" si="1175"/>
        <v>0.00002-0.00424413181578388i</v>
      </c>
      <c r="W2309" t="str">
        <f t="shared" si="1176"/>
        <v>0.0000422671672471777-0.000348303336706149i</v>
      </c>
      <c r="X2309" t="str">
        <f t="shared" si="1177"/>
        <v>0.0000428644263902008-0.000348155109941162i</v>
      </c>
      <c r="Y2309" t="str">
        <f t="shared" si="1178"/>
        <v>0.009+1.88495559215388i</v>
      </c>
      <c r="Z2309" t="str">
        <f t="shared" si="1179"/>
        <v>-0.00221547310274728-0.000283564273963123i</v>
      </c>
      <c r="AA2309" t="str">
        <f t="shared" si="1180"/>
        <v>0.0305517059758693-6.36722719501032i</v>
      </c>
      <c r="AB2309" t="str">
        <f t="shared" si="1181"/>
        <v>0.228400681321493-0.318224281373736i</v>
      </c>
      <c r="AC2309" t="str">
        <f t="shared" si="1182"/>
        <v>0.816352219356528-0.166337927578113i</v>
      </c>
      <c r="AD2309" t="str">
        <f t="shared" si="1183"/>
        <v>0.344890402647121-0.319538454567377i</v>
      </c>
      <c r="AE2309" t="str">
        <f t="shared" si="1184"/>
        <v>-0.000854705100333072+0.000610130254763976i</v>
      </c>
      <c r="AF2309" t="str">
        <f t="shared" si="1185"/>
        <v>-4.1446403942061-0.259140898434345i</v>
      </c>
      <c r="AG2309" t="str">
        <f t="shared" si="1186"/>
        <v>0.992672986249697-0.00798484394531994i</v>
      </c>
      <c r="AH2309" t="str">
        <f t="shared" si="1187"/>
        <v>0.0037463229926812-0.00229417711482594i</v>
      </c>
      <c r="AI2309">
        <f t="shared" si="1188"/>
        <v>-47.144835436047998</v>
      </c>
      <c r="AJ2309">
        <f t="shared" si="1189"/>
        <v>-31.482512023818298</v>
      </c>
      <c r="AK2309"/>
      <c r="AL2309"/>
      <c r="AM2309"/>
      <c r="AN2309"/>
    </row>
    <row r="2310" spans="1:40" x14ac:dyDescent="0.35">
      <c r="A2310"/>
      <c r="B2310">
        <f t="shared" si="1190"/>
        <v>376000</v>
      </c>
      <c r="C2310" s="237" t="str">
        <f t="shared" ref="C2310:C2373" si="1193">IMPRODUCT(COMPLEX(-1,0),IMDIV(IMPRODUCT(G2310,COMPLEX($C$100+$C$101,0)),COMPLEX($C$100,2*PI()*B2310*$C$103*$C$102*(2*$C$100+$C$101))))</f>
        <v>-1.49621029657951E-07+0.00180272934599603i</v>
      </c>
      <c r="D2310" s="208" t="str">
        <f t="shared" ref="D2310:D2373" si="1194">IMPRODUCT(COMPLEX($C$106,0),IMSUB(C2310,G2310))</f>
        <v>-1.64874666680782+0.0138209249859696i</v>
      </c>
      <c r="E2310" t="str">
        <f t="shared" ref="E2310:E2373" si="1195">IMDIV(COMPLEX($C$20*10^3,0),COMPLEX(1,2*PI()*B2310*$C$20*1000*$C$29*10^-12))</f>
        <v>36500</v>
      </c>
      <c r="F2310" t="str">
        <f t="shared" ref="F2310:F2373" si="1196">IMDIV(COMPLEX($C$22*1000,0),IMSUM(COMPLEX($C$22*1000,0),E2310))</f>
        <v>0.21505376344086</v>
      </c>
      <c r="G2310" t="str">
        <f t="shared" si="1191"/>
        <v>0.21505376344086</v>
      </c>
      <c r="H2310" t="str">
        <f t="shared" ref="H2310:H2373" si="1197">IMPRODUCT(COMPLEX($C$108,0),IMPRODUCT(COMPLEX(-1,0),D2310),IMDIV(COMPLEX(0,2*PI()*B2310*$C$109*$C$110),COMPLEX(1,2*PI()*B2310*$C$109*$C$110)))</f>
        <v>2.49606234720875+0.27229244577198i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0.0170815964267344-0.132293418863887i</v>
      </c>
      <c r="M2310" t="str">
        <f t="shared" ref="M2310:M2373" si="1201">IMSUM(K2310,L2310)</f>
        <v>0.0712350544154059-0.626869701365808i</v>
      </c>
      <c r="N2310" t="str">
        <f t="shared" ref="N2310:N2373" si="1202">COMPLEX(0,-2*PI()*B2310*$C$43)</f>
        <v>-4.68995890572331i</v>
      </c>
      <c r="O2310" t="str">
        <f t="shared" ref="O2310:O2373" si="1203">IMEXP(N2310)</f>
        <v>-0.0224281939160918+0.999748456421745i</v>
      </c>
      <c r="P2310" t="str">
        <f t="shared" ref="P2310:P2373" si="1204">IMSUB(COMPLEX(1,0),O2310)</f>
        <v>1.02242819391609-0.999748456421745i</v>
      </c>
      <c r="Q2310" t="str">
        <f t="shared" ref="Q2310:Q2373" si="1205">IMSUM(COMPLEX(0,2*PI()*B2310*$C$43),O2310,COMPLEX(-1,0))</f>
        <v>-1.02242819391609+5.68970736214506i</v>
      </c>
      <c r="R2310" t="str">
        <f t="shared" ref="R2310:R2373" si="1206">IMDIV(P2310,Q2310)</f>
        <v>-0.201496484389691-0.143489366910657i</v>
      </c>
      <c r="S2310" t="str">
        <f t="shared" ref="S2310:S2373" si="1207">IMDIV(COMPLEX(0,2*PI()*B2310*$C$123),COMPLEX($C$124,0))</f>
        <v>0.523673572396034i</v>
      </c>
      <c r="T2310" t="str">
        <f t="shared" ref="T2310:T2373" si="1208">IMPRODUCT(R2310,S2310)</f>
        <v>0.075141589370949-0.105518383805591i</v>
      </c>
      <c r="U2310" t="str">
        <f t="shared" ref="U2310:U2373" si="1209">IMDIV(COMPLEX(1,2*PI()*B2310*$C$16*10^-3*$C$15*10^-6),COMPLEX(0,2*PI()*B2310*$C$15*10^-6))</f>
        <v>0.0000499999999999998-0.000377932520639949i</v>
      </c>
      <c r="V2310" t="str">
        <f t="shared" ref="V2310:V2373" si="1210">IMSUM(COMPLEX($C$18*10^-3,0),IMDIV(COMPLEX(1,0),COMPLEX(0,2*PI()*B2310*($C$17*1*10^-6))))</f>
        <v>0.00002-0.00423284423116744i</v>
      </c>
      <c r="W2310" t="str">
        <f t="shared" ref="W2310:W2373" si="1211">IMDIV(IMPRODUCT(U2310,V2310),IMSUM(U2310,V2310))</f>
        <v>0.0000422671329954634-0.000347379254144806i</v>
      </c>
      <c r="X2310" t="str">
        <f t="shared" ref="X2310:X2373" si="1212">IMDIV(IMPRODUCT(COMPLEX($C$19,0),W2310),IMSUM(COMPLEX($C$19,0),W2310))</f>
        <v>0.000042861179868997-0.000347231426336948i</v>
      </c>
      <c r="Y2310" t="str">
        <f t="shared" ref="Y2310:Y2373" si="1213">COMPLEX($C$13*10^-3,2*PI()*B2310*$C$12*0.000001)</f>
        <v>0.009+1.88998214039962i</v>
      </c>
      <c r="Z2310" t="str">
        <f t="shared" ref="Z2310:Z2373" si="1214">IMPRODUCT(COMPLEX($C$6,0),IMDIV(X2310,IMSUM(X2310,Y2310)))</f>
        <v>-0.00220371690922528-0.000282732956499044i</v>
      </c>
      <c r="AA2310" t="str">
        <f t="shared" ref="AA2310:AA2373" si="1215">IMDIV(COMPLEX($C$6,0),IMSUM(X2310,Y2310))</f>
        <v>0.0303893462408391-6.3502876330119i</v>
      </c>
      <c r="AB2310" t="str">
        <f t="shared" ref="AB2310:AB2373" si="1216">IMPRODUCT(COMPLEX($C$119,0),T2310)</f>
        <v>0.226038148094027-0.317416496842318i</v>
      </c>
      <c r="AC2310" t="str">
        <f t="shared" ref="AC2310:AC2373" si="1217">IMSUM(COMPLEX(1,0),IMPRODUCT(AB2310,M2310))</f>
        <v>0.817123055195311-0.164307647817893i</v>
      </c>
      <c r="AD2310" t="str">
        <f t="shared" ref="AD2310:AD2373" si="1218">IMDIV(AB2310,AC2310)</f>
        <v>0.340951981672958-0.319897323974423i</v>
      </c>
      <c r="AE2310" t="str">
        <f t="shared" ref="AE2310:AE2373" si="1219">IMPRODUCT(AD2310,AA2310,X2310)</f>
        <v>-0.000841807163429984+0.000608564780255748i</v>
      </c>
      <c r="AF2310" t="str">
        <f t="shared" ref="AF2310:AF2373" si="1220">IMSUB(D2310,H2310)</f>
        <v>-4.14480901401657-0.25847152078601i</v>
      </c>
      <c r="AG2310" t="str">
        <f t="shared" ref="AG2310:AG2373" si="1221">IMSUM(COMPLEX(1,0),IMPRODUCT(AD2310,AA2310,COMPLEX($C$127,0)))</f>
        <v>0.992683695060946-0.00787300993601463i</v>
      </c>
      <c r="AH2310" t="str">
        <f t="shared" ref="AH2310:AH2373" si="1222">IMDIV(IMPRODUCT(AE2310,AF2310),AG2310)</f>
        <v>0.00369148356646769-0.00229251123354008i</v>
      </c>
      <c r="AI2310">
        <f t="shared" ref="AI2310:AI2373" si="1223">20*LOG10(IMABS(AH2310))</f>
        <v>-47.239368570910962</v>
      </c>
      <c r="AJ2310">
        <f t="shared" ref="AJ2310:AJ2373" si="1224">IMARGUMENT(AH2310)*180/PI()</f>
        <v>-31.841400450638421</v>
      </c>
      <c r="AK2310"/>
      <c r="AL2310"/>
      <c r="AM2310"/>
      <c r="AN2310"/>
    </row>
    <row r="2311" spans="1:40" x14ac:dyDescent="0.35">
      <c r="A2311"/>
      <c r="B2311">
        <f t="shared" si="1190"/>
        <v>377000</v>
      </c>
      <c r="C2311" s="237" t="str">
        <f t="shared" si="1193"/>
        <v>-1.48828336860842E-07+0.00179794757060808i</v>
      </c>
      <c r="D2311" s="208" t="str">
        <f t="shared" si="1194"/>
        <v>-1.64874666073051+0.0137842647079953i</v>
      </c>
      <c r="E2311" t="str">
        <f t="shared" si="1195"/>
        <v>36500</v>
      </c>
      <c r="F2311" t="str">
        <f t="shared" si="1196"/>
        <v>0.21505376344086</v>
      </c>
      <c r="G2311" t="str">
        <f t="shared" si="1191"/>
        <v>0.21505376344086</v>
      </c>
      <c r="H2311" t="str">
        <f t="shared" si="1197"/>
        <v>2.49622965734445+0.271589804620564i</v>
      </c>
      <c r="I2311" t="str">
        <f t="shared" si="1198"/>
        <v>1480.47553800419i</v>
      </c>
      <c r="J2311" t="str">
        <f t="shared" si="1192"/>
        <v>-2965.83106329594+323.880672498101i</v>
      </c>
      <c r="K2311" t="str">
        <f t="shared" si="1199"/>
        <v>0.0538697427333933-0.493294506085094i</v>
      </c>
      <c r="L2311" t="str">
        <f t="shared" si="1200"/>
        <v>0.0169925743499899-0.131953971892473i</v>
      </c>
      <c r="M2311" t="str">
        <f t="shared" si="1201"/>
        <v>0.0708623170833832-0.625248477977567i</v>
      </c>
      <c r="N2311" t="str">
        <f t="shared" si="1202"/>
        <v>-4.70243220068534i</v>
      </c>
      <c r="O2311" t="str">
        <f t="shared" si="1203"/>
        <v>-0.00995661518518689+0.999950431678518i</v>
      </c>
      <c r="P2311" t="str">
        <f t="shared" si="1204"/>
        <v>1.00995661518519-0.999950431678518i</v>
      </c>
      <c r="Q2311" t="str">
        <f t="shared" si="1205"/>
        <v>-1.00995661518519+5.70238263236386i</v>
      </c>
      <c r="R2311" t="str">
        <f t="shared" si="1206"/>
        <v>-0.200437613695436-0.141611563685406i</v>
      </c>
      <c r="S2311" t="str">
        <f t="shared" si="1207"/>
        <v>0.52506632125879i</v>
      </c>
      <c r="T2311" t="str">
        <f t="shared" si="1208"/>
        <v>0.074355462792001-0.105243040464953i</v>
      </c>
      <c r="U2311" t="str">
        <f t="shared" si="1209"/>
        <v>0.0000499999999999998-0.0003769300471104i</v>
      </c>
      <c r="V2311" t="str">
        <f t="shared" si="1210"/>
        <v>0.00002-0.00422161652763649i</v>
      </c>
      <c r="W2311" t="str">
        <f t="shared" si="1211"/>
        <v>0.0000422670986526172-0.000346460079865005i</v>
      </c>
      <c r="X2311" t="str">
        <f t="shared" si="1212"/>
        <v>0.0000428579587846537-0.000346312648851419i</v>
      </c>
      <c r="Y2311" t="str">
        <f t="shared" si="1213"/>
        <v>0.009+1.89500868864536i</v>
      </c>
      <c r="Z2311" t="str">
        <f t="shared" si="1214"/>
        <v>-0.00219205416065759-0.00028190665872473i</v>
      </c>
      <c r="AA2311" t="str">
        <f t="shared" si="1215"/>
        <v>0.0302282774823931-6.33343797924369i</v>
      </c>
      <c r="AB2311" t="str">
        <f t="shared" si="1216"/>
        <v>0.223673351214423-0.316588219195693i</v>
      </c>
      <c r="AC2311" t="str">
        <f t="shared" si="1217"/>
        <v>0.817903709739124-0.162285597184469i</v>
      </c>
      <c r="AD2311" t="str">
        <f t="shared" si="1218"/>
        <v>0.337005507592742-0.320205271137704i</v>
      </c>
      <c r="AE2311" t="str">
        <f t="shared" si="1219"/>
        <v>-0.000829002323175669+0.000606903200244594i</v>
      </c>
      <c r="AF2311" t="str">
        <f t="shared" si="1220"/>
        <v>-4.14497631807496-0.257805539912569i</v>
      </c>
      <c r="AG2311" t="str">
        <f t="shared" si="1221"/>
        <v>0.992695516471641-0.00776157949993779i</v>
      </c>
      <c r="AH2311" t="str">
        <f t="shared" si="1222"/>
        <v>0.00363700138104014-0.00229037916236755i</v>
      </c>
      <c r="AI2311">
        <f t="shared" si="1223"/>
        <v>-47.33448093843279</v>
      </c>
      <c r="AJ2311">
        <f t="shared" si="1224"/>
        <v>-32.200419151724759</v>
      </c>
      <c r="AK2311"/>
      <c r="AL2311"/>
      <c r="AM2311"/>
      <c r="AN2311"/>
    </row>
    <row r="2312" spans="1:40" x14ac:dyDescent="0.35">
      <c r="A2312"/>
      <c r="B2312">
        <f t="shared" si="1190"/>
        <v>378000</v>
      </c>
      <c r="C2312" s="237" t="str">
        <f t="shared" si="1193"/>
        <v>-1.48041926950957E-07+0.00179319109561849i</v>
      </c>
      <c r="D2312" s="208" t="str">
        <f t="shared" si="1194"/>
        <v>-1.64874665470137+0.0137477983997418i</v>
      </c>
      <c r="E2312" t="str">
        <f t="shared" si="1195"/>
        <v>36500</v>
      </c>
      <c r="F2312" t="str">
        <f t="shared" si="1196"/>
        <v>0.21505376344086</v>
      </c>
      <c r="G2312" t="str">
        <f t="shared" si="1191"/>
        <v>0.21505376344086</v>
      </c>
      <c r="H2312" t="str">
        <f t="shared" si="1197"/>
        <v>2.49639566527062+0.270890728844823i</v>
      </c>
      <c r="I2312" t="str">
        <f t="shared" si="1198"/>
        <v>1484.40252882118i</v>
      </c>
      <c r="J2312" t="str">
        <f t="shared" si="1192"/>
        <v>-2981.59109434371+324.739772425151i</v>
      </c>
      <c r="K2312" t="str">
        <f t="shared" si="1199"/>
        <v>0.0535882429996469-0.492019277146291i</v>
      </c>
      <c r="L2312" t="str">
        <f t="shared" si="1200"/>
        <v>0.0169042425752675-0.131616232277255i</v>
      </c>
      <c r="M2312" t="str">
        <f t="shared" si="1201"/>
        <v>0.0704924855749144-0.623635509423546i</v>
      </c>
      <c r="N2312" t="str">
        <f t="shared" si="1202"/>
        <v>-4.71490549564737i</v>
      </c>
      <c r="O2312" t="str">
        <f t="shared" si="1203"/>
        <v>0.00251651260656259+0.999996833577137i</v>
      </c>
      <c r="P2312" t="str">
        <f t="shared" si="1204"/>
        <v>0.997483487393437-0.999996833577137i</v>
      </c>
      <c r="Q2312" t="str">
        <f t="shared" si="1205"/>
        <v>-0.997483487393437+5.71490232922451i</v>
      </c>
      <c r="R2312" t="str">
        <f t="shared" si="1206"/>
        <v>-0.199371303061227-0.139742354063664i</v>
      </c>
      <c r="S2312" t="str">
        <f t="shared" si="1207"/>
        <v>0.526459070121545i</v>
      </c>
      <c r="T2312" t="str">
        <f t="shared" si="1208"/>
        <v>0.0735686297769523-0.104960830818534i</v>
      </c>
      <c r="U2312" t="str">
        <f t="shared" si="1209"/>
        <v>0.0000499999999999998-0.0003759328776736i</v>
      </c>
      <c r="V2312" t="str">
        <f t="shared" si="1210"/>
        <v>0.00002-0.00421044822994433i</v>
      </c>
      <c r="W2312" t="str">
        <f t="shared" si="1211"/>
        <v>0.0000422670642186395-0.000345545774912087i</v>
      </c>
      <c r="X2312" t="str">
        <f t="shared" si="1212"/>
        <v>0.0000428547628673938-0.000345398738547552i</v>
      </c>
      <c r="Y2312" t="str">
        <f t="shared" si="1213"/>
        <v>0.009+1.90003523689111i</v>
      </c>
      <c r="Z2312" t="str">
        <f t="shared" si="1214"/>
        <v>-0.0021804838692743-0.000281085334367339i</v>
      </c>
      <c r="AA2312" t="str">
        <f t="shared" si="1215"/>
        <v>0.0300684860482298-6.31667751969311i</v>
      </c>
      <c r="AB2312" t="str">
        <f t="shared" si="1216"/>
        <v>0.221306429259887-0.315739286582145i</v>
      </c>
      <c r="AC2312" t="str">
        <f t="shared" si="1217"/>
        <v>0.818694209439555-0.160271794855021i</v>
      </c>
      <c r="AD2312" t="str">
        <f t="shared" si="1218"/>
        <v>0.333051667421906-0.320462139636458i</v>
      </c>
      <c r="AE2312" t="str">
        <f t="shared" si="1219"/>
        <v>-0.000816290996120162+0.000605146586891539i</v>
      </c>
      <c r="AF2312" t="str">
        <f t="shared" si="1220"/>
        <v>-4.14514231997199-0.257142930445081i</v>
      </c>
      <c r="AG2312" t="str">
        <f t="shared" si="1221"/>
        <v>0.99270844528514-0.00765056516658715i</v>
      </c>
      <c r="AH2312" t="str">
        <f t="shared" si="1222"/>
        <v>0.00358287913320457-0.00228778573282664i</v>
      </c>
      <c r="AI2312">
        <f t="shared" si="1223"/>
        <v>-47.430181399220842</v>
      </c>
      <c r="AJ2312">
        <f t="shared" si="1224"/>
        <v>-32.559565027585037</v>
      </c>
      <c r="AK2312"/>
      <c r="AL2312"/>
      <c r="AM2312"/>
      <c r="AN2312"/>
    </row>
    <row r="2313" spans="1:40" x14ac:dyDescent="0.35">
      <c r="A2313"/>
      <c r="B2313">
        <f t="shared" si="1190"/>
        <v>379000</v>
      </c>
      <c r="C2313" s="237" t="str">
        <f t="shared" si="1193"/>
        <v>-1.47261733705699E-07+0.00178845972076026i</v>
      </c>
      <c r="D2313" s="208" t="str">
        <f t="shared" si="1194"/>
        <v>-1.64874664871989+0.0137115245258287i</v>
      </c>
      <c r="E2313" t="str">
        <f t="shared" si="1195"/>
        <v>36500</v>
      </c>
      <c r="F2313" t="str">
        <f t="shared" si="1196"/>
        <v>0.21505376344086</v>
      </c>
      <c r="G2313" t="str">
        <f t="shared" si="1191"/>
        <v>0.21505376344086</v>
      </c>
      <c r="H2313" t="str">
        <f t="shared" si="1197"/>
        <v>2.49656038440428+0.270195191787854i</v>
      </c>
      <c r="I2313" t="str">
        <f t="shared" si="1198"/>
        <v>1488.32951963816i</v>
      </c>
      <c r="J2313" t="str">
        <f t="shared" si="1192"/>
        <v>-2997.39287381809+325.598872352202i</v>
      </c>
      <c r="K2313" t="str">
        <f t="shared" si="1199"/>
        <v>0.0533089358655186-0.490750546277346i</v>
      </c>
      <c r="L2313" t="str">
        <f t="shared" si="1200"/>
        <v>0.0168165940234047-0.131280187410358i</v>
      </c>
      <c r="M2313" t="str">
        <f t="shared" si="1201"/>
        <v>0.0701255298889233-0.622030733687704i</v>
      </c>
      <c r="N2313" t="str">
        <f t="shared" si="1202"/>
        <v>-4.7273787906094i</v>
      </c>
      <c r="O2313" t="str">
        <f t="shared" si="1203"/>
        <v>0.014989248876588+0.999887654898347i</v>
      </c>
      <c r="P2313" t="str">
        <f t="shared" si="1204"/>
        <v>0.985010751123412-0.999887654898347i</v>
      </c>
      <c r="Q2313" t="str">
        <f t="shared" si="1205"/>
        <v>-0.985010751123412+5.72726644550775i</v>
      </c>
      <c r="R2313" t="str">
        <f t="shared" si="1206"/>
        <v>-0.198297509094555-0.137881759170412i</v>
      </c>
      <c r="S2313" t="str">
        <f t="shared" si="1207"/>
        <v>0.527851818984301i</v>
      </c>
      <c r="T2313" t="str">
        <f t="shared" si="1208"/>
        <v>0.0727811373828573-0.104671700875617i</v>
      </c>
      <c r="U2313" t="str">
        <f t="shared" si="1209"/>
        <v>0.0000500000000000002-0.000374940970344646i</v>
      </c>
      <c r="V2313" t="str">
        <f t="shared" si="1210"/>
        <v>0.00002-0.00419933886786004i</v>
      </c>
      <c r="W2313" t="str">
        <f t="shared" si="1211"/>
        <v>0.0000422670296935313-0.000344636300742524i</v>
      </c>
      <c r="X2313" t="str">
        <f t="shared" si="1212"/>
        <v>0.0000428515918509944-0.000344489656899255i</v>
      </c>
      <c r="Y2313" t="str">
        <f t="shared" si="1213"/>
        <v>0.009+1.90506178513685i</v>
      </c>
      <c r="Z2313" t="str">
        <f t="shared" si="1214"/>
        <v>-0.00216900506032333-0.000280268937727001i</v>
      </c>
      <c r="AA2313" t="str">
        <f t="shared" si="1215"/>
        <v>0.0299099584660651-6.30000554788934i</v>
      </c>
      <c r="AB2313" t="str">
        <f t="shared" si="1216"/>
        <v>0.218937523785708-0.314869536588798i</v>
      </c>
      <c r="AC2313" t="str">
        <f t="shared" si="1217"/>
        <v>0.819494581007804-0.158266261651362i</v>
      </c>
      <c r="AD2313" t="str">
        <f t="shared" si="1218"/>
        <v>0.3290911511326-0.320667782858707i</v>
      </c>
      <c r="AE2313" t="str">
        <f t="shared" si="1219"/>
        <v>-0.000803673590979323+0.00060329601635991i</v>
      </c>
      <c r="AF2313" t="str">
        <f t="shared" si="1220"/>
        <v>-4.14530703312417-0.256483667262025i</v>
      </c>
      <c r="AG2313" t="str">
        <f t="shared" si="1221"/>
        <v>0.992722476135674-0.00753997940142743i</v>
      </c>
      <c r="AH2313" t="str">
        <f t="shared" si="1222"/>
        <v>0.00352911947582547-0.00228473580093862i</v>
      </c>
      <c r="AI2313">
        <f t="shared" si="1223"/>
        <v>-47.526479008975443</v>
      </c>
      <c r="AJ2313">
        <f t="shared" si="1224"/>
        <v>-32.918834981113378</v>
      </c>
      <c r="AK2313"/>
      <c r="AL2313"/>
      <c r="AM2313"/>
      <c r="AN2313"/>
    </row>
    <row r="2314" spans="1:40" x14ac:dyDescent="0.35">
      <c r="A2314"/>
      <c r="B2314">
        <f t="shared" si="1190"/>
        <v>380000</v>
      </c>
      <c r="C2314" s="237" t="str">
        <f t="shared" si="1193"/>
        <v>-1.46487691772673E-07+0.00178375324787445i</v>
      </c>
      <c r="D2314" s="208" t="str">
        <f t="shared" si="1194"/>
        <v>-1.64874664278557+0.0136754415670375i</v>
      </c>
      <c r="E2314" t="str">
        <f t="shared" si="1195"/>
        <v>36500</v>
      </c>
      <c r="F2314" t="str">
        <f t="shared" si="1196"/>
        <v>0.21505376344086</v>
      </c>
      <c r="G2314" t="str">
        <f t="shared" si="1191"/>
        <v>0.21505376344086</v>
      </c>
      <c r="H2314" t="str">
        <f t="shared" si="1197"/>
        <v>2.49672382799089+0.269503167053401i</v>
      </c>
      <c r="I2314" t="str">
        <f t="shared" si="1198"/>
        <v>1492.25651045515i</v>
      </c>
      <c r="J2314" t="str">
        <f t="shared" si="1192"/>
        <v>-3013.2364017191+326.457972279252i</v>
      </c>
      <c r="K2314" t="str">
        <f t="shared" si="1199"/>
        <v>0.0530317987036508-0.489488264559181i</v>
      </c>
      <c r="L2314" t="str">
        <f t="shared" si="1200"/>
        <v>0.016729621705243-0.130945824805124i</v>
      </c>
      <c r="M2314" t="str">
        <f t="shared" si="1201"/>
        <v>0.0697614204088938-0.620434089364305i</v>
      </c>
      <c r="N2314" t="str">
        <f t="shared" si="1202"/>
        <v>-4.73985208557143i</v>
      </c>
      <c r="O2314" t="str">
        <f t="shared" si="1203"/>
        <v>0.0274596531032339+0.999622912628282i</v>
      </c>
      <c r="P2314" t="str">
        <f t="shared" si="1204"/>
        <v>0.972540346896766-0.999622912628282i</v>
      </c>
      <c r="Q2314" t="str">
        <f t="shared" si="1205"/>
        <v>-0.972540346896766+5.73947499819971i</v>
      </c>
      <c r="R2314" t="str">
        <f t="shared" si="1206"/>
        <v>-0.197216188523103-0.136029801809703i</v>
      </c>
      <c r="S2314" t="str">
        <f t="shared" si="1207"/>
        <v>0.529244567847056i</v>
      </c>
      <c r="T2314" t="str">
        <f t="shared" si="1208"/>
        <v>0.0719930336730969-0.104375596467353i</v>
      </c>
      <c r="U2314" t="str">
        <f t="shared" si="1209"/>
        <v>0.0000500000000000002-0.000373954283580581i</v>
      </c>
      <c r="V2314" t="str">
        <f t="shared" si="1210"/>
        <v>0.00002-0.00418828797610251i</v>
      </c>
      <c r="W2314" t="str">
        <f t="shared" si="1211"/>
        <v>0.0000422669950772927-0.000343731619218512i</v>
      </c>
      <c r="X2314" t="str">
        <f t="shared" si="1212"/>
        <v>0.0000428484454727304-0.000343585365785974i</v>
      </c>
      <c r="Y2314" t="str">
        <f t="shared" si="1213"/>
        <v>0.009+1.91008833338259i</v>
      </c>
      <c r="Z2314" t="str">
        <f t="shared" si="1214"/>
        <v>-0.00215761677186518-0.000279457423667939i</v>
      </c>
      <c r="AA2314" t="str">
        <f t="shared" si="1215"/>
        <v>0.029752681440791-6.28342136480394i</v>
      </c>
      <c r="AB2314" t="str">
        <f t="shared" si="1216"/>
        <v>0.216566779374369-0.313978806266924i</v>
      </c>
      <c r="AC2314" t="str">
        <f t="shared" si="1217"/>
        <v>0.820304851396625-0.156269020051166i</v>
      </c>
      <c r="AD2314" t="str">
        <f t="shared" si="1218"/>
        <v>0.325124651501822-0.320822064058489i</v>
      </c>
      <c r="AE2314" t="str">
        <f t="shared" si="1219"/>
        <v>-0.000791150508504769+0.000601352568717366i</v>
      </c>
      <c r="AF2314" t="str">
        <f t="shared" si="1220"/>
        <v>-4.14547047077646-0.255827725486364i</v>
      </c>
      <c r="AG2314" t="str">
        <f t="shared" si="1221"/>
        <v>0.992737603489256-0.00742983460327438i</v>
      </c>
      <c r="AH2314" t="str">
        <f t="shared" si="1222"/>
        <v>0.00347572501719789-0.00228123424666418i</v>
      </c>
      <c r="AI2314">
        <f t="shared" si="1223"/>
        <v>-47.62338302502711</v>
      </c>
      <c r="AJ2314">
        <f t="shared" si="1224"/>
        <v>-33.278225917976009</v>
      </c>
      <c r="AK2314"/>
      <c r="AL2314"/>
      <c r="AM2314"/>
      <c r="AN2314"/>
    </row>
    <row r="2315" spans="1:40" x14ac:dyDescent="0.35">
      <c r="A2315"/>
      <c r="B2315">
        <f t="shared" si="1190"/>
        <v>381000</v>
      </c>
      <c r="C2315" s="237" t="str">
        <f t="shared" si="1193"/>
        <v>-1.45719736656003E-07+0.00177907148088256i</v>
      </c>
      <c r="D2315" s="208" t="str">
        <f t="shared" si="1194"/>
        <v>-1.64874663689791+0.0136395480200996i</v>
      </c>
      <c r="E2315" t="str">
        <f t="shared" si="1195"/>
        <v>36500</v>
      </c>
      <c r="F2315" t="str">
        <f t="shared" si="1196"/>
        <v>0.21505376344086</v>
      </c>
      <c r="G2315" t="str">
        <f t="shared" si="1191"/>
        <v>0.21505376344086</v>
      </c>
      <c r="H2315" t="str">
        <f t="shared" si="1197"/>
        <v>2.49688600910696+0.268814628502724i</v>
      </c>
      <c r="I2315" t="str">
        <f t="shared" si="1198"/>
        <v>1496.18350127214i</v>
      </c>
      <c r="J2315" t="str">
        <f t="shared" si="1192"/>
        <v>-3029.12167804672+327.317072206304i</v>
      </c>
      <c r="K2315" t="str">
        <f t="shared" si="1199"/>
        <v>0.0527568091767304-0.488232383555856i</v>
      </c>
      <c r="L2315" t="str">
        <f t="shared" si="1200"/>
        <v>0.0166433187202661-0.130613132094695i</v>
      </c>
      <c r="M2315" t="str">
        <f t="shared" si="1201"/>
        <v>0.0694001278969965-0.618845515650551i</v>
      </c>
      <c r="N2315" t="str">
        <f t="shared" si="1202"/>
        <v>-4.75232538053346i</v>
      </c>
      <c r="O2315" t="str">
        <f t="shared" si="1203"/>
        <v>0.039925785127667+0.999202647955828i</v>
      </c>
      <c r="P2315" t="str">
        <f t="shared" si="1204"/>
        <v>0.960074214872333-0.999202647955828i</v>
      </c>
      <c r="Q2315" t="str">
        <f t="shared" si="1205"/>
        <v>-0.960074214872333+5.75152802848929i</v>
      </c>
      <c r="R2315" t="str">
        <f t="shared" si="1206"/>
        <v>-0.196127298209712-0.134186506473712i</v>
      </c>
      <c r="S2315" t="str">
        <f t="shared" si="1207"/>
        <v>0.530637316709812i</v>
      </c>
      <c r="T2315" t="str">
        <f t="shared" si="1208"/>
        <v>0.0712043677338743-0.104072463255547i</v>
      </c>
      <c r="U2315" t="str">
        <f t="shared" si="1209"/>
        <v>0.0000500000000000002-0.000372972776274596i</v>
      </c>
      <c r="V2315" t="str">
        <f t="shared" si="1210"/>
        <v>0.00002-0.00417729509427547i</v>
      </c>
      <c r="W2315" t="str">
        <f t="shared" si="1211"/>
        <v>0.0000422669603699247-0.000342831692602634i</v>
      </c>
      <c r="X2315" t="str">
        <f t="shared" si="1212"/>
        <v>0.0000428453234733204-0.000342685827487353i</v>
      </c>
      <c r="Y2315" t="str">
        <f t="shared" si="1213"/>
        <v>0.009+1.91511488162834i</v>
      </c>
      <c r="Z2315" t="str">
        <f t="shared" si="1214"/>
        <v>-0.00214631805457121-0.000278650747609771i</v>
      </c>
      <c r="AA2315" t="str">
        <f t="shared" si="1215"/>
        <v>0.0295966418516856-6.26692427875305i</v>
      </c>
      <c r="AB2315" t="str">
        <f t="shared" si="1216"/>
        <v>0.214194343685171-0.313066932158378i</v>
      </c>
      <c r="AC2315" t="str">
        <f t="shared" si="1217"/>
        <v>0.821125047781877-0.154280094199393i</v>
      </c>
      <c r="AD2315" t="str">
        <f t="shared" si="1218"/>
        <v>0.32115286395838-0.320924856410513i</v>
      </c>
      <c r="AE2315" t="str">
        <f t="shared" si="1219"/>
        <v>-0.000778722141356471+0.000599317327835536i</v>
      </c>
      <c r="AF2315" t="str">
        <f t="shared" si="1220"/>
        <v>-4.14563264600487-0.255175080482624i</v>
      </c>
      <c r="AG2315" t="str">
        <f t="shared" si="1221"/>
        <v>0.992753821644639-0.00732014310169336i</v>
      </c>
      <c r="AH2315" t="str">
        <f t="shared" si="1222"/>
        <v>0.00342269832043396-0.00227728597332654i</v>
      </c>
      <c r="AI2315">
        <f t="shared" si="1223"/>
        <v>-47.720902913137991</v>
      </c>
      <c r="AJ2315">
        <f t="shared" si="1224"/>
        <v>-33.637734746999683</v>
      </c>
      <c r="AK2315"/>
      <c r="AL2315"/>
      <c r="AM2315"/>
      <c r="AN2315"/>
    </row>
    <row r="2316" spans="1:40" x14ac:dyDescent="0.35">
      <c r="A2316"/>
      <c r="B2316">
        <f t="shared" si="1190"/>
        <v>382000</v>
      </c>
      <c r="C2316" s="237" t="str">
        <f t="shared" si="1193"/>
        <v>-1.44957804702887E-07+0.00177441422575925i</v>
      </c>
      <c r="D2316" s="208" t="str">
        <f t="shared" si="1194"/>
        <v>-1.64874663105643+0.0136038423974876i</v>
      </c>
      <c r="E2316" t="str">
        <f t="shared" si="1195"/>
        <v>36500</v>
      </c>
      <c r="F2316" t="str">
        <f t="shared" si="1196"/>
        <v>0.21505376344086</v>
      </c>
      <c r="G2316" t="str">
        <f t="shared" si="1191"/>
        <v>0.21505376344086</v>
      </c>
      <c r="H2316" t="str">
        <f t="shared" si="1197"/>
        <v>2.49704694066266+0.26812955025154i</v>
      </c>
      <c r="I2316" t="str">
        <f t="shared" si="1198"/>
        <v>1500.11049208913i</v>
      </c>
      <c r="J2316" t="str">
        <f t="shared" si="1192"/>
        <v>-3045.04870280095+328.176172133354i</v>
      </c>
      <c r="K2316" t="str">
        <f t="shared" si="1199"/>
        <v>0.0524839452330528-0.48698285530871i</v>
      </c>
      <c r="L2316" t="str">
        <f t="shared" si="1200"/>
        <v>0.016557678255262-0.13028209703061i</v>
      </c>
      <c r="M2316" t="str">
        <f t="shared" si="1201"/>
        <v>0.0690416234883148-0.61726495233932i</v>
      </c>
      <c r="N2316" t="str">
        <f t="shared" si="1202"/>
        <v>-4.76479867549549i</v>
      </c>
      <c r="O2316" t="str">
        <f t="shared" si="1203"/>
        <v>0.0523857054557275+0.998626926266214i</v>
      </c>
      <c r="P2316" t="str">
        <f t="shared" si="1204"/>
        <v>0.947614294544272-0.998626926266214i</v>
      </c>
      <c r="Q2316" t="str">
        <f t="shared" si="1205"/>
        <v>-0.947614294544272+5.7634256017617i</v>
      </c>
      <c r="R2316" t="str">
        <f t="shared" si="1206"/>
        <v>-0.195030795167831-0.132351899351964i</v>
      </c>
      <c r="S2316" t="str">
        <f t="shared" si="1207"/>
        <v>0.532030065572567i</v>
      </c>
      <c r="T2316" t="str">
        <f t="shared" si="1208"/>
        <v>0.0704151896908792-0.103762246741811i</v>
      </c>
      <c r="U2316" t="str">
        <f t="shared" si="1209"/>
        <v>0.0000500000000000002-0.000371996407750317i</v>
      </c>
      <c r="V2316" t="str">
        <f t="shared" si="1210"/>
        <v>0.00002-0.00416635976680355i</v>
      </c>
      <c r="W2316" t="str">
        <f t="shared" si="1211"/>
        <v>0.0000422669255714282-0.000341936483552642i</v>
      </c>
      <c r="X2316" t="str">
        <f t="shared" si="1212"/>
        <v>0.0000428422255968728-0.000341791004678023i</v>
      </c>
      <c r="Y2316" t="str">
        <f t="shared" si="1213"/>
        <v>0.009+1.92014142987408i</v>
      </c>
      <c r="Z2316" t="str">
        <f t="shared" si="1214"/>
        <v>-0.00213510797152602-0.000277848865518973i</v>
      </c>
      <c r="AA2316" t="str">
        <f t="shared" si="1215"/>
        <v>0.0294418267496779-6.25051360530138i</v>
      </c>
      <c r="AB2316" t="str">
        <f t="shared" si="1216"/>
        <v>0.211820367504358-0.312133750323124i</v>
      </c>
      <c r="AC2316" t="str">
        <f t="shared" si="1217"/>
        <v>0.821955197543696-0.15229950991988i</v>
      </c>
      <c r="AD2316" t="str">
        <f t="shared" si="1218"/>
        <v>0.317176486428729-0.320976043062121i</v>
      </c>
      <c r="AE2316" t="str">
        <f t="shared" si="1219"/>
        <v>-0.000766388873978172+0.000597191381287296i</v>
      </c>
      <c r="AF2316" t="str">
        <f t="shared" si="1220"/>
        <v>-4.14579357171909-0.254525707854052i</v>
      </c>
      <c r="AG2316" t="str">
        <f t="shared" si="1221"/>
        <v>0.992771124734317-0.00721091715441343i</v>
      </c>
      <c r="AH2316" t="str">
        <f t="shared" si="1222"/>
        <v>0.0033700419028643-0.00227289590702143i</v>
      </c>
      <c r="AI2316">
        <f t="shared" si="1223"/>
        <v>-47.819048354580644</v>
      </c>
      <c r="AJ2316">
        <f t="shared" si="1224"/>
        <v>-33.997358380558993</v>
      </c>
      <c r="AK2316"/>
      <c r="AL2316"/>
      <c r="AM2316"/>
      <c r="AN2316"/>
    </row>
    <row r="2317" spans="1:40" x14ac:dyDescent="0.35">
      <c r="A2317"/>
      <c r="B2317">
        <f t="shared" si="1190"/>
        <v>383000</v>
      </c>
      <c r="C2317" s="237" t="str">
        <f t="shared" si="1193"/>
        <v>-1.44201833090417E-07+0.00176978129050555i</v>
      </c>
      <c r="D2317" s="208" t="str">
        <f t="shared" si="1194"/>
        <v>-1.64874662526065+0.0135683232272092i</v>
      </c>
      <c r="E2317" t="str">
        <f t="shared" si="1195"/>
        <v>36500</v>
      </c>
      <c r="F2317" t="str">
        <f t="shared" si="1196"/>
        <v>0.21505376344086</v>
      </c>
      <c r="G2317" t="str">
        <f t="shared" si="1191"/>
        <v>0.21505376344086</v>
      </c>
      <c r="H2317" t="str">
        <f t="shared" si="1197"/>
        <v>2.49720663540428+0.267447906666983i</v>
      </c>
      <c r="I2317" t="str">
        <f t="shared" si="1198"/>
        <v>1504.03748290611i</v>
      </c>
      <c r="J2317" t="str">
        <f t="shared" si="1192"/>
        <v>-3061.0174759818+329.035272060405i</v>
      </c>
      <c r="K2317" t="str">
        <f t="shared" si="1199"/>
        <v>0.0522131851021695-0.485739632330579i</v>
      </c>
      <c r="L2317" t="str">
        <f t="shared" si="1200"/>
        <v>0.0164726935830088-0.129952707481432i</v>
      </c>
      <c r="M2317" t="str">
        <f t="shared" si="1201"/>
        <v>0.0686858786851783-0.615692339812011i</v>
      </c>
      <c r="N2317" t="str">
        <f t="shared" si="1202"/>
        <v>-4.77727197045752i</v>
      </c>
      <c r="O2317" t="str">
        <f t="shared" si="1203"/>
        <v>0.0648374755596791+0.997895837130834i</v>
      </c>
      <c r="P2317" t="str">
        <f t="shared" si="1204"/>
        <v>0.935162524440321-0.997895837130834i</v>
      </c>
      <c r="Q2317" t="str">
        <f t="shared" si="1205"/>
        <v>-0.935162524440321+5.77516780758835i</v>
      </c>
      <c r="R2317" t="str">
        <f t="shared" si="1206"/>
        <v>-0.193926636577431-0.130526008340723i</v>
      </c>
      <c r="S2317" t="str">
        <f t="shared" si="1207"/>
        <v>0.533422814435321i</v>
      </c>
      <c r="T2317" t="str">
        <f t="shared" si="1208"/>
        <v>0.0696255507261166-0.103444892277109i</v>
      </c>
      <c r="U2317" t="str">
        <f t="shared" si="1209"/>
        <v>0.00005-0.00037102513775619i</v>
      </c>
      <c r="V2317" t="str">
        <f t="shared" si="1210"/>
        <v>0.00002-0.00415548154286933i</v>
      </c>
      <c r="W2317" t="str">
        <f t="shared" si="1211"/>
        <v>0.0000422668906818032-0.000341045955116274i</v>
      </c>
      <c r="X2317" t="str">
        <f t="shared" si="1212"/>
        <v>0.0000428391515908308-0.000340900860422416i</v>
      </c>
      <c r="Y2317" t="str">
        <f t="shared" si="1213"/>
        <v>0.009+1.92516797811983i</v>
      </c>
      <c r="Z2317" t="str">
        <f t="shared" si="1214"/>
        <v>-0.00212398559803285-0.000277051733900461i</v>
      </c>
      <c r="AA2317" t="str">
        <f t="shared" si="1215"/>
        <v>0.029288223354656-6.23418866716719i</v>
      </c>
      <c r="AB2317" t="str">
        <f t="shared" si="1216"/>
        <v>0.209445004795743-0.311179096367955i</v>
      </c>
      <c r="AC2317" t="str">
        <f t="shared" si="1217"/>
        <v>0.822795328247244-0.150327294727122i</v>
      </c>
      <c r="AD2317" t="str">
        <f t="shared" si="1218"/>
        <v>0.313196219181751-0.320975517182616i</v>
      </c>
      <c r="AE2317" t="str">
        <f t="shared" si="1219"/>
        <v>-0.000754151082475421+0.00059497582024165i</v>
      </c>
      <c r="AF2317" t="str">
        <f t="shared" si="1220"/>
        <v>-4.14595326066493-0.253879583439774i</v>
      </c>
      <c r="AG2317" t="str">
        <f t="shared" si="1221"/>
        <v>0.992789506725571-0.0071021689447572i</v>
      </c>
      <c r="AH2317" t="str">
        <f t="shared" si="1222"/>
        <v>0.00331775823545362-0.0022680689960138i</v>
      </c>
      <c r="AI2317">
        <f t="shared" si="1223"/>
        <v>-47.917829253509552</v>
      </c>
      <c r="AJ2317">
        <f t="shared" si="1224"/>
        <v>-34.357093734963797</v>
      </c>
      <c r="AK2317"/>
      <c r="AL2317"/>
      <c r="AM2317"/>
      <c r="AN2317"/>
    </row>
    <row r="2318" spans="1:40" x14ac:dyDescent="0.35">
      <c r="A2318"/>
      <c r="B2318">
        <f t="shared" si="1190"/>
        <v>384000</v>
      </c>
      <c r="C2318" s="237" t="str">
        <f t="shared" si="1193"/>
        <v>-1.43451759812627E-07+0.00176517248512248i</v>
      </c>
      <c r="D2318" s="208" t="str">
        <f t="shared" si="1194"/>
        <v>-1.64874661951009+0.0135329890526057i</v>
      </c>
      <c r="E2318" t="str">
        <f t="shared" si="1195"/>
        <v>36500</v>
      </c>
      <c r="F2318" t="str">
        <f t="shared" si="1196"/>
        <v>0.21505376344086</v>
      </c>
      <c r="G2318" t="str">
        <f t="shared" si="1191"/>
        <v>0.21505376344086</v>
      </c>
      <c r="H2318" t="str">
        <f t="shared" si="1197"/>
        <v>2.49736510591674+0.26676967236461i</v>
      </c>
      <c r="I2318" t="str">
        <f t="shared" si="1198"/>
        <v>1507.9644737231i</v>
      </c>
      <c r="J2318" t="str">
        <f t="shared" si="1192"/>
        <v>-3077.02799758927+329.894371987455i</v>
      </c>
      <c r="K2318" t="str">
        <f t="shared" si="1199"/>
        <v>0.0519445072906107-0.484502667600123i</v>
      </c>
      <c r="L2318" t="str">
        <f t="shared" si="1200"/>
        <v>0.0163883580609822-0.129624951431382i</v>
      </c>
      <c r="M2318" t="str">
        <f t="shared" si="1201"/>
        <v>0.0683328653515929-0.614127619031505i</v>
      </c>
      <c r="N2318" t="str">
        <f t="shared" si="1202"/>
        <v>-4.78974526541955i</v>
      </c>
      <c r="O2318" t="str">
        <f t="shared" si="1203"/>
        <v>0.0772791581798031+0.99700949429332i</v>
      </c>
      <c r="P2318" t="str">
        <f t="shared" si="1204"/>
        <v>0.922720841820197-0.99700949429332i</v>
      </c>
      <c r="Q2318" t="str">
        <f t="shared" si="1205"/>
        <v>-0.922720841820197+5.78675475971287i</v>
      </c>
      <c r="R2318" t="str">
        <f t="shared" si="1206"/>
        <v>-0.192814779801422-0.128708863052529i</v>
      </c>
      <c r="S2318" t="str">
        <f t="shared" si="1207"/>
        <v>0.534815563298078i</v>
      </c>
      <c r="T2318" t="str">
        <f t="shared" si="1208"/>
        <v>0.0688355030948935-0.103120345071692i</v>
      </c>
      <c r="U2318" t="str">
        <f t="shared" si="1209"/>
        <v>0.00005-0.00037005892645995i</v>
      </c>
      <c r="V2318" t="str">
        <f t="shared" si="1210"/>
        <v>0.00002-0.00414465997635144i</v>
      </c>
      <c r="W2318" t="str">
        <f t="shared" si="1211"/>
        <v>0.0000422668557010512-0.000340160070726195i</v>
      </c>
      <c r="X2318" t="str">
        <f t="shared" si="1212"/>
        <v>0.0000428361012059239-0.000340015358169716i</v>
      </c>
      <c r="Y2318" t="str">
        <f t="shared" si="1213"/>
        <v>0.009+1.93019452636557i</v>
      </c>
      <c r="Z2318" t="str">
        <f t="shared" si="1214"/>
        <v>-0.0021129500214232-0.000276259309789396i</v>
      </c>
      <c r="AA2318" t="str">
        <f t="shared" si="1215"/>
        <v>0.029135819052832-6.21794879412939i</v>
      </c>
      <c r="AB2318" t="str">
        <f t="shared" si="1216"/>
        <v>0.207068412751806-0.310202805476377i</v>
      </c>
      <c r="AC2318" t="str">
        <f t="shared" si="1217"/>
        <v>0.823645467623037-0.148363477838203i</v>
      </c>
      <c r="AD2318" t="str">
        <f t="shared" si="1218"/>
        <v>0.309212764672501-0.320923182009878i</v>
      </c>
      <c r="AE2318" t="str">
        <f t="shared" si="1219"/>
        <v>-0.000742009134496551+0.000592671739356475i</v>
      </c>
      <c r="AF2318" t="str">
        <f t="shared" si="1220"/>
        <v>-4.14611172542683-0.253236683312004i</v>
      </c>
      <c r="AG2318" t="str">
        <f t="shared" si="1221"/>
        <v>0.992808961421557-0.0069939105790882i</v>
      </c>
      <c r="AH2318" t="str">
        <f t="shared" si="1222"/>
        <v>0.00326584974223219-0.00226281021012266i</v>
      </c>
      <c r="AI2318">
        <f t="shared" si="1223"/>
        <v>-48.017255744636536</v>
      </c>
      <c r="AJ2318">
        <f t="shared" si="1224"/>
        <v>-34.71693773084737</v>
      </c>
      <c r="AK2318"/>
      <c r="AL2318"/>
      <c r="AM2318"/>
      <c r="AN2318"/>
    </row>
    <row r="2319" spans="1:40" x14ac:dyDescent="0.35">
      <c r="A2319"/>
      <c r="B2319">
        <f t="shared" si="1190"/>
        <v>385000</v>
      </c>
      <c r="C2319" s="237" t="str">
        <f t="shared" si="1193"/>
        <v>-1.42707523667772E-07+0.00176058762158509i</v>
      </c>
      <c r="D2319" s="208" t="str">
        <f t="shared" si="1194"/>
        <v>-1.64874661380428+0.0134978384321524i</v>
      </c>
      <c r="E2319" t="str">
        <f t="shared" si="1195"/>
        <v>36500</v>
      </c>
      <c r="F2319" t="str">
        <f t="shared" si="1196"/>
        <v>0.21505376344086</v>
      </c>
      <c r="G2319" t="str">
        <f t="shared" si="1191"/>
        <v>0.21505376344086</v>
      </c>
      <c r="H2319" t="str">
        <f t="shared" si="1197"/>
        <v>2.49752236462604+0.266094822205471i</v>
      </c>
      <c r="I2319" t="str">
        <f t="shared" si="1198"/>
        <v>1511.89146454009i</v>
      </c>
      <c r="J2319" t="str">
        <f t="shared" si="1192"/>
        <v>-3093.08026762336+330.753471914506i</v>
      </c>
      <c r="K2319" t="str">
        <f t="shared" si="1199"/>
        <v>0.0516778905776826-0.483271914556187i</v>
      </c>
      <c r="L2319" t="str">
        <f t="shared" si="1200"/>
        <v>0.0163046651300872-0.129298816979004i</v>
      </c>
      <c r="M2319" t="str">
        <f t="shared" si="1201"/>
        <v>0.0679825557077698-0.612570731535191i</v>
      </c>
      <c r="N2319" t="str">
        <f t="shared" si="1202"/>
        <v>-4.80221856038158i</v>
      </c>
      <c r="O2319" t="str">
        <f t="shared" si="1203"/>
        <v>0.0897088176258052+0.995968035651838i</v>
      </c>
      <c r="P2319" t="str">
        <f t="shared" si="1204"/>
        <v>0.910291182374195-0.995968035651838i</v>
      </c>
      <c r="Q2319" t="str">
        <f t="shared" si="1205"/>
        <v>-0.910291182374195+5.79818659603342i</v>
      </c>
      <c r="R2319" t="str">
        <f t="shared" si="1206"/>
        <v>-0.191695182402572-0.126900494825896i</v>
      </c>
      <c r="S2319" t="str">
        <f t="shared" si="1207"/>
        <v>0.536208312160832i</v>
      </c>
      <c r="T2319" t="str">
        <f t="shared" si="1208"/>
        <v>0.0680451001429681-0.102788550205446i</v>
      </c>
      <c r="U2319" t="str">
        <f t="shared" si="1209"/>
        <v>0.00005-0.000369097734443171i</v>
      </c>
      <c r="V2319" t="str">
        <f t="shared" si="1210"/>
        <v>0.00002-0.00413389462576352i</v>
      </c>
      <c r="W2319" t="str">
        <f t="shared" si="1211"/>
        <v>0.0000422668206291724-0.000339278794194987i</v>
      </c>
      <c r="X2319" t="str">
        <f t="shared" si="1212"/>
        <v>0.0000428330741961128-0.000339134461748843i</v>
      </c>
      <c r="Y2319" t="str">
        <f t="shared" si="1213"/>
        <v>0.009+1.93522107461131i</v>
      </c>
      <c r="Z2319" t="str">
        <f t="shared" si="1214"/>
        <v>-0.00210200034086921-0.000275471550743058i</v>
      </c>
      <c r="AA2319" t="str">
        <f t="shared" si="1215"/>
        <v>0.0289846013941471-6.20179332293542i</v>
      </c>
      <c r="AB2319" t="str">
        <f t="shared" si="1216"/>
        <v>0.204690751845284-0.309204712439736i</v>
      </c>
      <c r="AC2319" t="str">
        <f t="shared" si="1217"/>
        <v>0.82450564354685-0.146408090184893i</v>
      </c>
      <c r="AD2319" t="str">
        <f t="shared" si="1218"/>
        <v>0.305226827385003-0.320818950894268i</v>
      </c>
      <c r="AE2319" t="str">
        <f t="shared" si="1219"/>
        <v>-0.00072996338911631+0.000590280236668924i</v>
      </c>
      <c r="AF2319" t="str">
        <f t="shared" si="1220"/>
        <v>-4.14626897843032-0.252596983773319i</v>
      </c>
      <c r="AG2319" t="str">
        <f t="shared" si="1221"/>
        <v>0.992829482462446-0.00688615408427573i</v>
      </c>
      <c r="AH2319" t="str">
        <f t="shared" si="1222"/>
        <v>0.00321431879974171-0.00225712454009332i</v>
      </c>
      <c r="AI2319">
        <f t="shared" si="1223"/>
        <v>-48.117338201229288</v>
      </c>
      <c r="AJ2319">
        <f t="shared" si="1224"/>
        <v>-35.076887293555536</v>
      </c>
      <c r="AK2319"/>
      <c r="AL2319"/>
      <c r="AM2319"/>
      <c r="AN2319"/>
    </row>
    <row r="2320" spans="1:40" x14ac:dyDescent="0.35">
      <c r="A2320"/>
      <c r="B2320">
        <f t="shared" si="1190"/>
        <v>386000</v>
      </c>
      <c r="C2320" s="237" t="str">
        <f t="shared" si="1193"/>
        <v>-1.41969064245849E-07+0.00175602651381685i</v>
      </c>
      <c r="D2320" s="208" t="str">
        <f t="shared" si="1194"/>
        <v>-1.64874660814275+0.0134628699392625i</v>
      </c>
      <c r="E2320" t="str">
        <f t="shared" si="1195"/>
        <v>36500</v>
      </c>
      <c r="F2320" t="str">
        <f t="shared" si="1196"/>
        <v>0.21505376344086</v>
      </c>
      <c r="G2320" t="str">
        <f t="shared" si="1191"/>
        <v>0.21505376344086</v>
      </c>
      <c r="H2320" t="str">
        <f t="shared" si="1197"/>
        <v>2.49767842380159+0.265423331293185i</v>
      </c>
      <c r="I2320" t="str">
        <f t="shared" si="1198"/>
        <v>1515.81845535708i</v>
      </c>
      <c r="J2320" t="str">
        <f t="shared" si="1192"/>
        <v>-3109.17428608406+331.612571841557i</v>
      </c>
      <c r="K2320" t="str">
        <f t="shared" si="1199"/>
        <v>0.051413314011339-0.482047327092284i</v>
      </c>
      <c r="L2320" t="str">
        <f t="shared" si="1200"/>
        <v>0.0162216083134104-0.128974292335833i</v>
      </c>
      <c r="M2320" t="str">
        <f t="shared" si="1201"/>
        <v>0.0676349223247494-0.611021619428117i</v>
      </c>
      <c r="N2320" t="str">
        <f t="shared" si="1202"/>
        <v>-4.81469185534361i</v>
      </c>
      <c r="O2320" t="str">
        <f t="shared" si="1203"/>
        <v>0.102124520077969+0.994771623237638i</v>
      </c>
      <c r="P2320" t="str">
        <f t="shared" si="1204"/>
        <v>0.897875479922031-0.994771623237638i</v>
      </c>
      <c r="Q2320" t="str">
        <f t="shared" si="1205"/>
        <v>-0.897875479922031+5.80946347858125i</v>
      </c>
      <c r="R2320" t="str">
        <f t="shared" si="1206"/>
        <v>-0.190567802160926-0.125100936735141i</v>
      </c>
      <c r="S2320" t="str">
        <f t="shared" si="1207"/>
        <v>0.537601061023589i</v>
      </c>
      <c r="T2320" t="str">
        <f t="shared" si="1208"/>
        <v>0.0672543963238567-0.102449452638647i</v>
      </c>
      <c r="U2320" t="str">
        <f t="shared" si="1209"/>
        <v>0.00005-0.000368141522695909i</v>
      </c>
      <c r="V2320" t="str">
        <f t="shared" si="1210"/>
        <v>0.00002-0.00412318505419418i</v>
      </c>
      <c r="W2320" t="str">
        <f t="shared" si="1211"/>
        <v>0.0000422667854661678-0.000338402089710228i</v>
      </c>
      <c r="X2320" t="str">
        <f t="shared" si="1212"/>
        <v>0.0000428300703185421-0.000338258135363539i</v>
      </c>
      <c r="Y2320" t="str">
        <f t="shared" si="1213"/>
        <v>0.009+1.94024762285706i</v>
      </c>
      <c r="Z2320" t="str">
        <f t="shared" si="1214"/>
        <v>-0.0020911356672-0.000274688414832938i</v>
      </c>
      <c r="AA2320" t="str">
        <f t="shared" si="1215"/>
        <v>0.02883455808973-6.18572159721108i</v>
      </c>
      <c r="AB2320" t="str">
        <f t="shared" si="1216"/>
        <v>0.202312185881228-0.308184651689569i</v>
      </c>
      <c r="AC2320" t="str">
        <f t="shared" si="1217"/>
        <v>0.825375884019176-0.144461164425894i</v>
      </c>
      <c r="AD2320" t="str">
        <f t="shared" si="1218"/>
        <v>0.301239113674129-0.32066274733977i</v>
      </c>
      <c r="AE2320" t="str">
        <f t="shared" si="1219"/>
        <v>-0.000718014196722424+0.000587802413483711i</v>
      </c>
      <c r="AF2320" t="str">
        <f t="shared" si="1220"/>
        <v>-4.14642503194434-0.251960461353923i</v>
      </c>
      <c r="AG2320" t="str">
        <f t="shared" si="1221"/>
        <v>0.992851063326595-0.00677891140517887i</v>
      </c>
      <c r="AH2320" t="str">
        <f t="shared" si="1222"/>
        <v>0.00316316773649707-0.00225101699695789i</v>
      </c>
      <c r="AI2320">
        <f t="shared" si="1223"/>
        <v>-48.218087243446696</v>
      </c>
      <c r="AJ2320">
        <f t="shared" si="1224"/>
        <v>-35.436939353532019</v>
      </c>
      <c r="AK2320"/>
      <c r="AL2320"/>
      <c r="AM2320"/>
      <c r="AN2320"/>
    </row>
    <row r="2321" spans="1:40" x14ac:dyDescent="0.35">
      <c r="A2321"/>
      <c r="B2321">
        <f t="shared" si="1190"/>
        <v>387000</v>
      </c>
      <c r="C2321" s="237" t="str">
        <f t="shared" si="1193"/>
        <v>-1.41236321916339E-07+0.00175148897766452i</v>
      </c>
      <c r="D2321" s="208" t="str">
        <f t="shared" si="1194"/>
        <v>-1.64874660252506+0.0134280821620947i</v>
      </c>
      <c r="E2321" t="str">
        <f t="shared" si="1195"/>
        <v>36500</v>
      </c>
      <c r="F2321" t="str">
        <f t="shared" si="1196"/>
        <v>0.21505376344086</v>
      </c>
      <c r="G2321" t="str">
        <f t="shared" si="1191"/>
        <v>0.21505376344086</v>
      </c>
      <c r="H2321" t="str">
        <f t="shared" si="1197"/>
        <v>2.49783329555865+0.264755174971091i</v>
      </c>
      <c r="I2321" t="str">
        <f t="shared" si="1198"/>
        <v>1519.74544617406i</v>
      </c>
      <c r="J2321" t="str">
        <f t="shared" si="1192"/>
        <v>-3125.31005297138+332.471671768608i</v>
      </c>
      <c r="K2321" t="str">
        <f t="shared" si="1199"/>
        <v>0.0511507569041253-0.480828859551132i</v>
      </c>
      <c r="L2321" t="str">
        <f t="shared" si="1200"/>
        <v>0.0161391812149944-0.128651365825094i</v>
      </c>
      <c r="M2321" t="str">
        <f t="shared" si="1201"/>
        <v>0.0672899381191197-0.609480225376226i</v>
      </c>
      <c r="N2321" t="str">
        <f t="shared" si="1202"/>
        <v>-4.82716515030564i</v>
      </c>
      <c r="O2321" t="str">
        <f t="shared" si="1203"/>
        <v>0.11452433388802+0.993420443189844i</v>
      </c>
      <c r="P2321" t="str">
        <f t="shared" si="1204"/>
        <v>0.88547566611198-0.993420443189844i</v>
      </c>
      <c r="Q2321" t="str">
        <f t="shared" si="1205"/>
        <v>-0.88547566611198+5.82058559349548i</v>
      </c>
      <c r="R2321" t="str">
        <f t="shared" si="1206"/>
        <v>-0.189432597091766-0.123310223600337i</v>
      </c>
      <c r="S2321" t="str">
        <f t="shared" si="1207"/>
        <v>0.538993809886343i</v>
      </c>
      <c r="T2321" t="str">
        <f t="shared" si="1208"/>
        <v>0.0664634472162825-0.102102997223156i</v>
      </c>
      <c r="U2321" t="str">
        <f t="shared" si="1209"/>
        <v>0.00005-0.000367190252611423i</v>
      </c>
      <c r="V2321" t="str">
        <f t="shared" si="1210"/>
        <v>0.00002-0.00411253082924794i</v>
      </c>
      <c r="W2321" t="str">
        <f t="shared" si="1211"/>
        <v>0.0000422667502120377-0.000337529921829658i</v>
      </c>
      <c r="X2321" t="str">
        <f t="shared" si="1212"/>
        <v>0.0000428270893334894-0.000337386343587537i</v>
      </c>
      <c r="Y2321" t="str">
        <f t="shared" si="1213"/>
        <v>0.009+1.9452741711028i</v>
      </c>
      <c r="Z2321" t="str">
        <f t="shared" si="1214"/>
        <v>-0.00208035512272116-0.000273909860636938i</v>
      </c>
      <c r="AA2321" t="str">
        <f t="shared" si="1215"/>
        <v>0.0286856770093996-6.16973296737172i</v>
      </c>
      <c r="AB2321" t="str">
        <f t="shared" si="1216"/>
        <v>0.199932882049496-0.307142457331287i</v>
      </c>
      <c r="AC2321" t="str">
        <f t="shared" si="1217"/>
        <v>0.826256217144207-0.142522734959222i</v>
      </c>
      <c r="AD2321" t="str">
        <f t="shared" si="1218"/>
        <v>0.29725033160662-0.320454505042428i</v>
      </c>
      <c r="AE2321" t="str">
        <f t="shared" si="1219"/>
        <v>-0.000706161898905045+0.000585239374259435i</v>
      </c>
      <c r="AF2321" t="str">
        <f t="shared" si="1220"/>
        <v>-4.14657989808371-0.251327092808996i</v>
      </c>
      <c r="AG2321" t="str">
        <f t="shared" si="1221"/>
        <v>0.992873697331775-0.00667219440215028i</v>
      </c>
      <c r="AH2321" t="str">
        <f t="shared" si="1222"/>
        <v>0.00311239883246398-0.00224449261138508i</v>
      </c>
      <c r="AI2321">
        <f t="shared" si="1223"/>
        <v>-48.319513747027557</v>
      </c>
      <c r="AJ2321">
        <f t="shared" si="1224"/>
        <v>-35.797090846709487</v>
      </c>
      <c r="AK2321"/>
      <c r="AL2321"/>
      <c r="AM2321"/>
      <c r="AN2321"/>
    </row>
    <row r="2322" spans="1:40" x14ac:dyDescent="0.35">
      <c r="A2322"/>
      <c r="B2322">
        <f t="shared" si="1190"/>
        <v>388000</v>
      </c>
      <c r="C2322" s="237" t="str">
        <f t="shared" si="1193"/>
        <v>-1.40509237816162E-07+0.00174697483087335i</v>
      </c>
      <c r="D2322" s="208" t="str">
        <f t="shared" si="1194"/>
        <v>-1.64874659695075+0.0133934737033624i</v>
      </c>
      <c r="E2322" t="str">
        <f t="shared" si="1195"/>
        <v>36500</v>
      </c>
      <c r="F2322" t="str">
        <f t="shared" si="1196"/>
        <v>0.21505376344086</v>
      </c>
      <c r="G2322" t="str">
        <f t="shared" si="1191"/>
        <v>0.21505376344086</v>
      </c>
      <c r="H2322" t="str">
        <f t="shared" si="1197"/>
        <v>2.49798699186058+0.264090328819409i</v>
      </c>
      <c r="I2322" t="str">
        <f t="shared" si="1198"/>
        <v>1523.67243699105i</v>
      </c>
      <c r="J2322" t="str">
        <f t="shared" si="1192"/>
        <v>-3141.48756828532+333.330771695658i</v>
      </c>
      <c r="K2322" t="str">
        <f t="shared" si="1199"/>
        <v>0.0508901988291951-0.479616466719287i</v>
      </c>
      <c r="L2322" t="str">
        <f t="shared" si="1200"/>
        <v>0.0160573775186334-0.128330025880412i</v>
      </c>
      <c r="M2322" t="str">
        <f t="shared" si="1201"/>
        <v>0.0669475763478285-0.607946492599699i</v>
      </c>
      <c r="N2322" t="str">
        <f t="shared" si="1202"/>
        <v>-4.83963844526767i</v>
      </c>
      <c r="O2322" t="str">
        <f t="shared" si="1203"/>
        <v>0.12690632987966+0.991914705726493i</v>
      </c>
      <c r="P2322" t="str">
        <f t="shared" si="1204"/>
        <v>0.87309367012034-0.991914705726493i</v>
      </c>
      <c r="Q2322" t="str">
        <f t="shared" si="1205"/>
        <v>-0.87309367012034+5.83155315099416i</v>
      </c>
      <c r="R2322" t="str">
        <f t="shared" si="1206"/>
        <v>-0.188289525464093-0.121528391997398i</v>
      </c>
      <c r="S2322" t="str">
        <f t="shared" si="1207"/>
        <v>0.540386558749099i</v>
      </c>
      <c r="T2322" t="str">
        <f t="shared" si="1208"/>
        <v>0.0656723095417854-0.101749128714042i</v>
      </c>
      <c r="U2322" t="str">
        <f t="shared" si="1209"/>
        <v>0.00005-0.000366243885980982i</v>
      </c>
      <c r="V2322" t="str">
        <f t="shared" si="1210"/>
        <v>0.00002-0.00410193152298699i</v>
      </c>
      <c r="W2322" t="str">
        <f t="shared" si="1211"/>
        <v>0.0000422667148667832-0.000336662255476394i</v>
      </c>
      <c r="X2322" t="str">
        <f t="shared" si="1212"/>
        <v>0.0000428241310043181-0.000336519051359775i</v>
      </c>
      <c r="Y2322" t="str">
        <f t="shared" si="1213"/>
        <v>0.009+1.95030071934854i</v>
      </c>
      <c r="Z2322" t="str">
        <f t="shared" si="1214"/>
        <v>-0.00206965784103721-0.000273135847231709i</v>
      </c>
      <c r="AA2322" t="str">
        <f t="shared" si="1215"/>
        <v>0.0285379461792087-6.15382679053433i</v>
      </c>
      <c r="AB2322" t="str">
        <f t="shared" si="1216"/>
        <v>0.197553010977726-0.306077963179133i</v>
      </c>
      <c r="AC2322" t="str">
        <f t="shared" si="1217"/>
        <v>0.827146671108361-0.140592837934741i</v>
      </c>
      <c r="AD2322" t="str">
        <f t="shared" si="1218"/>
        <v>0.293261190801322-0.320194167925941i</v>
      </c>
      <c r="AE2322" t="str">
        <f t="shared" si="1219"/>
        <v>-0.000694406828348969+0.00058259222649261i</v>
      </c>
      <c r="AF2322" t="str">
        <f t="shared" si="1220"/>
        <v>-4.14673358881133-0.250696855116047i</v>
      </c>
      <c r="AG2322" t="str">
        <f t="shared" si="1221"/>
        <v>0.992897377636433-0.0065660148485602i</v>
      </c>
      <c r="AH2322" t="str">
        <f t="shared" si="1222"/>
        <v>0.00306201431855156-0.00223755643301787i</v>
      </c>
      <c r="AI2322">
        <f t="shared" si="1223"/>
        <v>-48.421628852355241</v>
      </c>
      <c r="AJ2322">
        <f t="shared" si="1224"/>
        <v>-36.157338714893662</v>
      </c>
      <c r="AK2322"/>
      <c r="AL2322"/>
      <c r="AM2322"/>
      <c r="AN2322"/>
    </row>
    <row r="2323" spans="1:40" x14ac:dyDescent="0.35">
      <c r="A2323"/>
      <c r="B2323">
        <f t="shared" si="1190"/>
        <v>389000</v>
      </c>
      <c r="C2323" s="237" t="str">
        <f t="shared" si="1193"/>
        <v>-1.3978775383786E-07+0.00174248389306266i</v>
      </c>
      <c r="D2323" s="208" t="str">
        <f t="shared" si="1194"/>
        <v>-1.64874659141937+0.0133590431801471i</v>
      </c>
      <c r="E2323" t="str">
        <f t="shared" si="1195"/>
        <v>36500</v>
      </c>
      <c r="F2323" t="str">
        <f t="shared" si="1196"/>
        <v>0.21505376344086</v>
      </c>
      <c r="G2323" t="str">
        <f t="shared" si="1191"/>
        <v>0.21505376344086</v>
      </c>
      <c r="H2323" t="str">
        <f t="shared" si="1197"/>
        <v>2.49813952452109+0.263428768652457i</v>
      </c>
      <c r="I2323" t="str">
        <f t="shared" si="1198"/>
        <v>1527.59942780804i</v>
      </c>
      <c r="J2323" t="str">
        <f t="shared" si="1192"/>
        <v>-3157.70683202587+334.189871622708i</v>
      </c>
      <c r="K2323" t="str">
        <f t="shared" si="1199"/>
        <v>0.0506316196163941-0.478410103821827i</v>
      </c>
      <c r="L2323" t="str">
        <f t="shared" si="1200"/>
        <v>0.0159761909866896-0.128010261044542i</v>
      </c>
      <c r="M2323" t="str">
        <f t="shared" si="1201"/>
        <v>0.0666078106030837-0.606420364866369i</v>
      </c>
      <c r="N2323" t="str">
        <f t="shared" si="1202"/>
        <v>-4.8521117402297i</v>
      </c>
      <c r="O2323" t="str">
        <f t="shared" si="1203"/>
        <v>0.139268581648701+0.990254645111831i</v>
      </c>
      <c r="P2323" t="str">
        <f t="shared" si="1204"/>
        <v>0.860731418351299-0.990254645111831i</v>
      </c>
      <c r="Q2323" t="str">
        <f t="shared" si="1205"/>
        <v>-0.860731418351299+5.84236638534153i</v>
      </c>
      <c r="R2323" t="str">
        <f t="shared" si="1206"/>
        <v>-0.18713854581966-0.119755480268265i</v>
      </c>
      <c r="S2323" t="str">
        <f t="shared" si="1207"/>
        <v>0.541779307611854i</v>
      </c>
      <c r="T2323" t="str">
        <f t="shared" si="1208"/>
        <v>0.0648810411824657-0.101387791781665i</v>
      </c>
      <c r="U2323" t="str">
        <f t="shared" si="1209"/>
        <v>0.00005-0.000365302384988743i</v>
      </c>
      <c r="V2323" t="str">
        <f t="shared" si="1210"/>
        <v>0.00002-0.00409138671187391i</v>
      </c>
      <c r="W2323" t="str">
        <f t="shared" si="1211"/>
        <v>0.0000422666794304046-0.000335799055934244i</v>
      </c>
      <c r="X2323" t="str">
        <f t="shared" si="1212"/>
        <v>0.0000428211950974288-0.000335656223979717i</v>
      </c>
      <c r="Y2323" t="str">
        <f t="shared" si="1213"/>
        <v>0.009+1.95532726759429i</v>
      </c>
      <c r="Z2323" t="str">
        <f t="shared" si="1214"/>
        <v>-0.00205904296687774-0.000272366334185147i</v>
      </c>
      <c r="AA2323" t="str">
        <f t="shared" si="1215"/>
        <v>0.028391353779038-6.13800243043157i</v>
      </c>
      <c r="AB2323" t="str">
        <f t="shared" si="1216"/>
        <v>0.19517274678471-0.304991002792532i</v>
      </c>
      <c r="AC2323" t="str">
        <f t="shared" si="1217"/>
        <v>0.828047274158313-0.138671511266805i</v>
      </c>
      <c r="AD2323" t="str">
        <f t="shared" si="1218"/>
        <v>0.289272402268658-0.319881690174511i</v>
      </c>
      <c r="AE2323" t="str">
        <f t="shared" si="1219"/>
        <v>-0.000682749308728887+0.000579862080599944i</v>
      </c>
      <c r="AF2323" t="str">
        <f t="shared" si="1220"/>
        <v>-4.14688611594046-0.25006972547231i</v>
      </c>
      <c r="AG2323" t="str">
        <f t="shared" si="1221"/>
        <v>0.992922097240998-0.00646038442834224i</v>
      </c>
      <c r="AH2323" t="str">
        <f t="shared" si="1222"/>
        <v>0.00301201637612172-0.00223021352980155i</v>
      </c>
      <c r="AI2323">
        <f t="shared" si="1223"/>
        <v>-48.524443973911957</v>
      </c>
      <c r="AJ2323">
        <f t="shared" si="1224"/>
        <v>-36.517679906151805</v>
      </c>
      <c r="AK2323"/>
      <c r="AL2323"/>
      <c r="AM2323"/>
      <c r="AN2323"/>
    </row>
    <row r="2324" spans="1:40" x14ac:dyDescent="0.35">
      <c r="A2324"/>
      <c r="B2324">
        <f t="shared" si="1190"/>
        <v>390000</v>
      </c>
      <c r="C2324" s="237" t="str">
        <f t="shared" si="1193"/>
        <v>-1.39071812617989E-07+0.00173801598570184i</v>
      </c>
      <c r="D2324" s="208" t="str">
        <f t="shared" si="1194"/>
        <v>-1.64874658593049+0.0133247892237141i</v>
      </c>
      <c r="E2324" t="str">
        <f t="shared" si="1195"/>
        <v>36500</v>
      </c>
      <c r="F2324" t="str">
        <f t="shared" si="1196"/>
        <v>0.21505376344086</v>
      </c>
      <c r="G2324" t="str">
        <f t="shared" si="1191"/>
        <v>0.21505376344086</v>
      </c>
      <c r="H2324" t="str">
        <f t="shared" si="1197"/>
        <v>2.49829090520653+0.262770470515906i</v>
      </c>
      <c r="I2324" t="str">
        <f t="shared" si="1198"/>
        <v>1531.52641862502i</v>
      </c>
      <c r="J2324" t="str">
        <f t="shared" si="1192"/>
        <v>-3173.96784419304+335.048971549759i</v>
      </c>
      <c r="K2324" t="str">
        <f t="shared" si="1199"/>
        <v>0.050374999348412-0.477209726517127i</v>
      </c>
      <c r="L2324" t="str">
        <f t="shared" si="1200"/>
        <v>0.0158956154589295-0.127692059968113i</v>
      </c>
      <c r="M2324" t="str">
        <f t="shared" si="1201"/>
        <v>0.0662706148073415-0.60490178648524i</v>
      </c>
      <c r="N2324" t="str">
        <f t="shared" si="1202"/>
        <v>-4.86458503519173i</v>
      </c>
      <c r="O2324" t="str">
        <f t="shared" si="1203"/>
        <v>0.151609165862786+0.988440519619866i</v>
      </c>
      <c r="P2324" t="str">
        <f t="shared" si="1204"/>
        <v>0.848390834137214-0.988440519619866i</v>
      </c>
      <c r="Q2324" t="str">
        <f t="shared" si="1205"/>
        <v>-0.848390834137214+5.8530255548116i</v>
      </c>
      <c r="R2324" t="str">
        <f t="shared" si="1206"/>
        <v>-0.185979616992568-0.117991528531196i</v>
      </c>
      <c r="S2324" t="str">
        <f t="shared" si="1207"/>
        <v>0.54317205647461i</v>
      </c>
      <c r="T2324" t="str">
        <f t="shared" si="1208"/>
        <v>0.0640897011988723-0.101018931024213i</v>
      </c>
      <c r="U2324" t="str">
        <f t="shared" si="1209"/>
        <v>0.00005-0.000364365712206721i</v>
      </c>
      <c r="V2324" t="str">
        <f t="shared" si="1210"/>
        <v>0.00002-0.00408089597671526i</v>
      </c>
      <c r="W2324" t="str">
        <f t="shared" si="1211"/>
        <v>0.0000422666439029028-0.000334940288843079i</v>
      </c>
      <c r="X2324" t="str">
        <f t="shared" si="1212"/>
        <v>0.0000428182813822133-0.000334797827102721i</v>
      </c>
      <c r="Y2324" t="str">
        <f t="shared" si="1213"/>
        <v>0.009+1.96035381584003i</v>
      </c>
      <c r="Z2324" t="str">
        <f t="shared" si="1214"/>
        <v>-0.00204850965592627-0.000271601281549018i</v>
      </c>
      <c r="AA2324" t="str">
        <f t="shared" si="1215"/>
        <v>0.02824588814023-6.12225925732685i</v>
      </c>
      <c r="AB2324" t="str">
        <f t="shared" si="1216"/>
        <v>0.192792267134204-0.303881409513803i</v>
      </c>
      <c r="AC2324" t="str">
        <f t="shared" si="1217"/>
        <v>0.828958054578533-0.136758794647021i</v>
      </c>
      <c r="AD2324" t="str">
        <f t="shared" si="1218"/>
        <v>0.285284678249417-0.319517036262848i</v>
      </c>
      <c r="AE2324" t="str">
        <f t="shared" si="1219"/>
        <v>-0.000671189654607483+0.000577050049798547i</v>
      </c>
      <c r="AF2324" t="str">
        <f t="shared" si="1220"/>
        <v>-4.14703749113702-0.249445681292192i</v>
      </c>
      <c r="AG2324" t="str">
        <f t="shared" si="1221"/>
        <v>0.992947848989233-0.00635531473356128i</v>
      </c>
      <c r="AH2324" t="str">
        <f t="shared" si="1222"/>
        <v>0.00296240713651418-0.00222246898730092i</v>
      </c>
      <c r="AI2324">
        <f t="shared" si="1223"/>
        <v>-48.627970810147687</v>
      </c>
      <c r="AJ2324">
        <f t="shared" si="1224"/>
        <v>-36.87811137519752</v>
      </c>
      <c r="AK2324"/>
      <c r="AL2324"/>
      <c r="AM2324"/>
      <c r="AN2324"/>
    </row>
    <row r="2325" spans="1:40" x14ac:dyDescent="0.35">
      <c r="A2325"/>
      <c r="B2325">
        <f t="shared" si="1190"/>
        <v>391000</v>
      </c>
      <c r="C2325" s="237" t="str">
        <f t="shared" si="1193"/>
        <v>-1.3836135752571E-07+0.00173357093208667i</v>
      </c>
      <c r="D2325" s="208" t="str">
        <f t="shared" si="1194"/>
        <v>-1.64874658048367+0.0132907104793311i</v>
      </c>
      <c r="E2325" t="str">
        <f t="shared" si="1195"/>
        <v>36500</v>
      </c>
      <c r="F2325" t="str">
        <f t="shared" si="1196"/>
        <v>0.21505376344086</v>
      </c>
      <c r="G2325" t="str">
        <f t="shared" si="1191"/>
        <v>0.21505376344086</v>
      </c>
      <c r="H2325" t="str">
        <f t="shared" si="1197"/>
        <v>2.49844114543803+0.262115410684066i</v>
      </c>
      <c r="I2325" t="str">
        <f t="shared" si="1198"/>
        <v>1535.45340944201i</v>
      </c>
      <c r="J2325" t="str">
        <f t="shared" si="1192"/>
        <v>-3190.27060478682+335.90807147681i</v>
      </c>
      <c r="K2325" t="str">
        <f t="shared" si="1199"/>
        <v>0.0501203183570051-0.476015290891721i</v>
      </c>
      <c r="L2325" t="str">
        <f t="shared" si="1200"/>
        <v>0.0158156448513805-0.127375411408389i</v>
      </c>
      <c r="M2325" t="str">
        <f t="shared" si="1201"/>
        <v>0.0659359632083856-0.60339070230011i</v>
      </c>
      <c r="N2325" t="str">
        <f t="shared" si="1202"/>
        <v>-4.87705833015376i</v>
      </c>
      <c r="O2325" t="str">
        <f t="shared" si="1203"/>
        <v>0.163926162560617+0.986472611494181i</v>
      </c>
      <c r="P2325" t="str">
        <f t="shared" si="1204"/>
        <v>0.836073837439383-0.986472611494181i</v>
      </c>
      <c r="Q2325" t="str">
        <f t="shared" si="1205"/>
        <v>-0.836073837439383+5.86353094164794i</v>
      </c>
      <c r="R2325" t="str">
        <f t="shared" si="1206"/>
        <v>-0.184812698129422-0.116236578691139i</v>
      </c>
      <c r="S2325" t="str">
        <f t="shared" si="1207"/>
        <v>0.544564805337365i</v>
      </c>
      <c r="T2325" t="str">
        <f t="shared" si="1208"/>
        <v>0.0632983498480214-0.100642490980722i</v>
      </c>
      <c r="U2325" t="str">
        <f t="shared" si="1209"/>
        <v>0.00005-0.000363433830589824i</v>
      </c>
      <c r="V2325" t="str">
        <f t="shared" si="1210"/>
        <v>0.00002-0.00407045890260602i</v>
      </c>
      <c r="W2325" t="str">
        <f t="shared" si="1211"/>
        <v>0.0000422666082842787-0.000334085920194279i</v>
      </c>
      <c r="X2325" t="str">
        <f t="shared" si="1212"/>
        <v>0.000042815389631009-0.000333943826735495i</v>
      </c>
      <c r="Y2325" t="str">
        <f t="shared" si="1213"/>
        <v>0.009+1.96538036408577i</v>
      </c>
      <c r="Z2325" t="str">
        <f t="shared" si="1214"/>
        <v>-0.00203805707465242-0.000270840649851704i</v>
      </c>
      <c r="AA2325" t="str">
        <f t="shared" si="1215"/>
        <v>0.028101537743265-6.1065966479307i</v>
      </c>
      <c r="AB2325" t="str">
        <f t="shared" si="1216"/>
        <v>0.190411753289135-0.302749016507327i</v>
      </c>
      <c r="AC2325" t="str">
        <f t="shared" si="1217"/>
        <v>0.829879040668293-0.134854729557129i</v>
      </c>
      <c r="AD2325" t="str">
        <f t="shared" si="1218"/>
        <v>0.281298732052915-0.319100180983382i</v>
      </c>
      <c r="AE2325" t="str">
        <f t="shared" si="1219"/>
        <v>-0.000659728171336533+0.000574157249984376i</v>
      </c>
      <c r="AF2325" t="str">
        <f t="shared" si="1220"/>
        <v>-4.1471877259217-0.248824700204735i</v>
      </c>
      <c r="AG2325" t="str">
        <f t="shared" si="1221"/>
        <v>0.992974625569627-0.00625081726200461i</v>
      </c>
      <c r="AH2325" t="str">
        <f t="shared" si="1222"/>
        <v>0.00291318868058795-0.00221432790800802i</v>
      </c>
      <c r="AI2325">
        <f t="shared" si="1223"/>
        <v>-48.732221353783032</v>
      </c>
      <c r="AJ2325">
        <f t="shared" si="1224"/>
        <v>-37.23863008377775</v>
      </c>
      <c r="AK2325"/>
      <c r="AL2325"/>
      <c r="AM2325"/>
      <c r="AN2325"/>
    </row>
    <row r="2326" spans="1:40" x14ac:dyDescent="0.35">
      <c r="A2326"/>
      <c r="B2326">
        <f t="shared" si="1190"/>
        <v>392000</v>
      </c>
      <c r="C2326" s="237" t="str">
        <f t="shared" si="1193"/>
        <v>-1.37656332651594E-07+0.00172914855731604i</v>
      </c>
      <c r="D2326" s="208" t="str">
        <f t="shared" si="1194"/>
        <v>-1.64874657507848+0.0132568056060896i</v>
      </c>
      <c r="E2326" t="str">
        <f t="shared" si="1195"/>
        <v>36500</v>
      </c>
      <c r="F2326" t="str">
        <f t="shared" si="1196"/>
        <v>0.21505376344086</v>
      </c>
      <c r="G2326" t="str">
        <f t="shared" si="1191"/>
        <v>0.21505376344086</v>
      </c>
      <c r="H2326" t="str">
        <f t="shared" si="1197"/>
        <v>2.4985902565937+0.261463565657208i</v>
      </c>
      <c r="I2326" t="str">
        <f t="shared" si="1198"/>
        <v>1539.380400259i</v>
      </c>
      <c r="J2326" t="str">
        <f t="shared" si="1192"/>
        <v>-3206.61511380722+336.767171403861i</v>
      </c>
      <c r="K2326" t="str">
        <f t="shared" si="1199"/>
        <v>0.0498675572192784-0.474826753455195i</v>
      </c>
      <c r="L2326" t="str">
        <f t="shared" si="1200"/>
        <v>0.0157362731552073-0.127060304228054i</v>
      </c>
      <c r="M2326" t="str">
        <f t="shared" si="1201"/>
        <v>0.0656038303744857-0.601887057683249i</v>
      </c>
      <c r="N2326" t="str">
        <f t="shared" si="1202"/>
        <v>-4.88953162511579i</v>
      </c>
      <c r="O2326" t="str">
        <f t="shared" si="1203"/>
        <v>0.176217655450668+0.98435122690403i</v>
      </c>
      <c r="P2326" t="str">
        <f t="shared" si="1204"/>
        <v>0.823782344549332-0.98435122690403i</v>
      </c>
      <c r="Q2326" t="str">
        <f t="shared" si="1205"/>
        <v>-0.823782344549332+5.87388285201982i</v>
      </c>
      <c r="R2326" t="str">
        <f t="shared" si="1206"/>
        <v>-0.183637748710077-0.114490674450195i</v>
      </c>
      <c r="S2326" t="str">
        <f t="shared" si="1207"/>
        <v>0.545957554200121i</v>
      </c>
      <c r="T2326" t="str">
        <f t="shared" si="1208"/>
        <v>0.0625070486015507-0.10025841614457i</v>
      </c>
      <c r="U2326" t="str">
        <f t="shared" si="1209"/>
        <v>0.0000499999999999998-0.000362506703470971i</v>
      </c>
      <c r="V2326" t="str">
        <f t="shared" si="1210"/>
        <v>0.00002-0.00406007507887488i</v>
      </c>
      <c r="W2326" t="str">
        <f t="shared" si="1211"/>
        <v>0.0000422665725745324-0.00033323591632625i</v>
      </c>
      <c r="X2326" t="str">
        <f t="shared" si="1212"/>
        <v>0.0000428125196190521-0.000333094189231605i</v>
      </c>
      <c r="Y2326" t="str">
        <f t="shared" si="1213"/>
        <v>0.009+1.97040691233152i</v>
      </c>
      <c r="Z2326" t="str">
        <f t="shared" si="1214"/>
        <v>-0.0020276844001468-0.000270084400091082i</v>
      </c>
      <c r="AA2326" t="str">
        <f t="shared" si="1215"/>
        <v>0.0279582912154783-6.09101398531833i</v>
      </c>
      <c r="AB2326" t="str">
        <f t="shared" si="1216"/>
        <v>0.188031390166208-0.301593656800139i</v>
      </c>
      <c r="AC2326" t="str">
        <f t="shared" si="1217"/>
        <v>0.830810260718175-0.132959359281967i</v>
      </c>
      <c r="AD2326" t="str">
        <f t="shared" si="1218"/>
        <v>0.277315277894568-0.318631109470583i</v>
      </c>
      <c r="AE2326" t="str">
        <f t="shared" si="1219"/>
        <v>-0.000648365154960908+0.000571184799608722i</v>
      </c>
      <c r="AF2326" t="str">
        <f t="shared" si="1220"/>
        <v>-4.14733683167218-0.248206760051118i</v>
      </c>
      <c r="AG2326" t="str">
        <f t="shared" si="1221"/>
        <v>0.993002419516825-0.00614690341479665i</v>
      </c>
      <c r="AH2326" t="str">
        <f t="shared" si="1222"/>
        <v>0.00286436303827893-0.00220579541063982i</v>
      </c>
      <c r="AI2326">
        <f t="shared" si="1223"/>
        <v>-48.837207902571514</v>
      </c>
      <c r="AJ2326">
        <f t="shared" si="1224"/>
        <v>-37.59923300105465</v>
      </c>
      <c r="AK2326"/>
      <c r="AL2326"/>
      <c r="AM2326"/>
      <c r="AN2326"/>
    </row>
    <row r="2327" spans="1:40" x14ac:dyDescent="0.35">
      <c r="A2327"/>
      <c r="B2327">
        <f t="shared" si="1190"/>
        <v>393000</v>
      </c>
      <c r="C2327" s="237" t="str">
        <f t="shared" si="1193"/>
        <v>-1.36956682796625E-07+0.00172474868826902i</v>
      </c>
      <c r="D2327" s="208" t="str">
        <f t="shared" si="1194"/>
        <v>-1.6487465697145+0.0132230732767292i</v>
      </c>
      <c r="E2327" t="str">
        <f t="shared" si="1195"/>
        <v>36500</v>
      </c>
      <c r="F2327" t="str">
        <f t="shared" si="1196"/>
        <v>0.21505376344086</v>
      </c>
      <c r="G2327" t="str">
        <f t="shared" si="1191"/>
        <v>0.21505376344086</v>
      </c>
      <c r="H2327" t="str">
        <f t="shared" si="1197"/>
        <v>2.4987382499107+0.260814912158944i</v>
      </c>
      <c r="I2327" t="str">
        <f t="shared" si="1198"/>
        <v>1543.30739107599i</v>
      </c>
      <c r="J2327" t="str">
        <f t="shared" si="1192"/>
        <v>-3223.00137125424+337.626271330911i</v>
      </c>
      <c r="K2327" t="str">
        <f t="shared" si="1199"/>
        <v>0.0496166967540373-0.473644071135193i</v>
      </c>
      <c r="L2327" t="str">
        <f t="shared" si="1200"/>
        <v>0.0156574944356065-0.126746727394001i</v>
      </c>
      <c r="M2327" t="str">
        <f t="shared" si="1201"/>
        <v>0.0652741911896438-0.600390798529194i</v>
      </c>
      <c r="N2327" t="str">
        <f t="shared" si="1202"/>
        <v>-4.90200492007782i</v>
      </c>
      <c r="O2327" t="str">
        <f t="shared" si="1203"/>
        <v>0.188481732209323+0.982076695896697i</v>
      </c>
      <c r="P2327" t="str">
        <f t="shared" si="1204"/>
        <v>0.811518267790677-0.982076695896697i</v>
      </c>
      <c r="Q2327" t="str">
        <f t="shared" si="1205"/>
        <v>-0.811518267790677+5.88408161597452i</v>
      </c>
      <c r="R2327" t="str">
        <f t="shared" si="1206"/>
        <v>-0.18245472856897-0.112753861318133i</v>
      </c>
      <c r="S2327" t="str">
        <f t="shared" si="1207"/>
        <v>0.547350303062876i</v>
      </c>
      <c r="T2327" t="str">
        <f t="shared" si="1208"/>
        <v>0.0617158601639896-0.0998666509774805i</v>
      </c>
      <c r="U2327" t="str">
        <f t="shared" si="1209"/>
        <v>0.0000499999999999998-0.000361584294556287i</v>
      </c>
      <c r="V2327" t="str">
        <f t="shared" si="1210"/>
        <v>0.00002-0.00404974409903041i</v>
      </c>
      <c r="W2327" t="str">
        <f t="shared" si="1211"/>
        <v>0.0000422665367736649-0.000332390243920012i</v>
      </c>
      <c r="X2327" t="str">
        <f t="shared" si="1212"/>
        <v>0.0000428096711244364-0.000332248881287081i</v>
      </c>
      <c r="Y2327" t="str">
        <f t="shared" si="1213"/>
        <v>0.009+1.97543346057726i</v>
      </c>
      <c r="Z2327" t="str">
        <f t="shared" si="1214"/>
        <v>-0.0020173908199593-0.00026933249372756i</v>
      </c>
      <c r="AA2327" t="str">
        <f t="shared" si="1215"/>
        <v>0.0278161373288226-6.07551065884895i</v>
      </c>
      <c r="AB2327" t="str">
        <f t="shared" si="1216"/>
        <v>0.185651366390867-0.300415163324049i</v>
      </c>
      <c r="AC2327" t="str">
        <f t="shared" si="1217"/>
        <v>0.831751742986012-0.131072728922531i</v>
      </c>
      <c r="AD2327" t="str">
        <f t="shared" si="1218"/>
        <v>0.273335030732948-0.318109817222478i</v>
      </c>
      <c r="AE2327" t="str">
        <f t="shared" si="1219"/>
        <v>-0.000637100892125691+0.000568133819553154i</v>
      </c>
      <c r="AF2327" t="str">
        <f t="shared" si="1220"/>
        <v>-4.1474848196252-0.247591838882215i</v>
      </c>
      <c r="AG2327" t="str">
        <f t="shared" si="1221"/>
        <v>0.993031223213106-0.00604358449403914i</v>
      </c>
      <c r="AH2327" t="str">
        <f t="shared" si="1222"/>
        <v>0.00281593218817466-0.0021968766294276i</v>
      </c>
      <c r="AI2327">
        <f t="shared" si="1223"/>
        <v>-48.942943070542277</v>
      </c>
      <c r="AJ2327">
        <f t="shared" si="1224"/>
        <v>-37.959917103990335</v>
      </c>
      <c r="AK2327"/>
      <c r="AL2327"/>
      <c r="AM2327"/>
      <c r="AN2327"/>
    </row>
    <row r="2328" spans="1:40" x14ac:dyDescent="0.35">
      <c r="A2328"/>
      <c r="B2328">
        <f t="shared" si="1190"/>
        <v>394000</v>
      </c>
      <c r="C2328" s="237" t="str">
        <f t="shared" si="1193"/>
        <v>-1.36262353461389E-07+0.00172037115358221i</v>
      </c>
      <c r="D2328" s="208" t="str">
        <f t="shared" si="1194"/>
        <v>-1.6487465643913+0.0131895121774636i</v>
      </c>
      <c r="E2328" t="str">
        <f t="shared" si="1195"/>
        <v>36500</v>
      </c>
      <c r="F2328" t="str">
        <f t="shared" si="1196"/>
        <v>0.21505376344086</v>
      </c>
      <c r="G2328" t="str">
        <f t="shared" si="1191"/>
        <v>0.21505376344086</v>
      </c>
      <c r="H2328" t="str">
        <f t="shared" si="1197"/>
        <v>2.49888513648734+0.260169427133603i</v>
      </c>
      <c r="I2328" t="str">
        <f t="shared" si="1198"/>
        <v>1547.23438189297i</v>
      </c>
      <c r="J2328" t="str">
        <f t="shared" si="1192"/>
        <v>-3239.42937712788+338.485371257962i</v>
      </c>
      <c r="K2328" t="str">
        <f t="shared" si="1199"/>
        <v>0.0493677180181997-0.472467201272467i</v>
      </c>
      <c r="L2328" t="str">
        <f t="shared" si="1200"/>
        <v>0.0155793028307213-0.126434669976145i</v>
      </c>
      <c r="M2328" t="str">
        <f t="shared" si="1201"/>
        <v>0.064947020848921-0.598901871248612i</v>
      </c>
      <c r="N2328" t="str">
        <f t="shared" si="1202"/>
        <v>-4.91447821503985i</v>
      </c>
      <c r="O2328" t="str">
        <f t="shared" si="1203"/>
        <v>0.200716484778397+0.979649372346149i</v>
      </c>
      <c r="P2328" t="str">
        <f t="shared" si="1204"/>
        <v>0.799283515221603-0.979649372346149i</v>
      </c>
      <c r="Q2328" t="str">
        <f t="shared" si="1205"/>
        <v>-0.799283515221603+5.894127587386i</v>
      </c>
      <c r="R2328" t="str">
        <f t="shared" si="1206"/>
        <v>-0.181263597917064-0.111026186622974i</v>
      </c>
      <c r="S2328" t="str">
        <f t="shared" si="1207"/>
        <v>0.548743051925632i</v>
      </c>
      <c r="T2328" t="str">
        <f t="shared" si="1208"/>
        <v>0.0609248484911555-0.0994671399240303i</v>
      </c>
      <c r="U2328" t="str">
        <f t="shared" si="1209"/>
        <v>0.0000499999999999998-0.000360666567920357i</v>
      </c>
      <c r="V2328" t="str">
        <f t="shared" si="1210"/>
        <v>0.00002-0.004039465560708i</v>
      </c>
      <c r="W2328" t="str">
        <f t="shared" si="1211"/>
        <v>0.0000422665008816772-0.000331548869994846i</v>
      </c>
      <c r="X2328" t="str">
        <f t="shared" si="1212"/>
        <v>0.0000428068439280675-0.000331407869936049i</v>
      </c>
      <c r="Y2328" t="str">
        <f t="shared" si="1213"/>
        <v>0.009+1.98046000882301i</v>
      </c>
      <c r="Z2328" t="str">
        <f t="shared" si="1214"/>
        <v>-0.00200717553193966-0.000268584892677182i</v>
      </c>
      <c r="AA2328" t="str">
        <f t="shared" si="1215"/>
        <v>0.0276750649976619-6.06008606408551i</v>
      </c>
      <c r="AB2328" t="str">
        <f t="shared" si="1216"/>
        <v>0.183271874352637-0.299213368959291i</v>
      </c>
      <c r="AC2328" t="str">
        <f t="shared" si="1217"/>
        <v>0.832703515672281-0.12919488540911i</v>
      </c>
      <c r="AD2328" t="str">
        <f t="shared" si="1218"/>
        <v>0.269358706106392-0.317536310119282i</v>
      </c>
      <c r="AE2328" t="str">
        <f t="shared" si="1219"/>
        <v>-0.000625935659986172+0.000565005433002577i</v>
      </c>
      <c r="AF2328" t="str">
        <f t="shared" si="1220"/>
        <v>-4.14763170087864-0.246979914956139i</v>
      </c>
      <c r="AG2328" t="str">
        <f t="shared" si="1221"/>
        <v>0.993061028889893-0.00594087170047637i</v>
      </c>
      <c r="AH2328" t="str">
        <f t="shared" si="1222"/>
        <v>0.00276789805710498-0.0021875767133969i</v>
      </c>
      <c r="AI2328">
        <f t="shared" si="1223"/>
        <v>-49.049439799754282</v>
      </c>
      <c r="AJ2328">
        <f t="shared" si="1224"/>
        <v>-38.320679377728382</v>
      </c>
      <c r="AK2328"/>
      <c r="AL2328"/>
      <c r="AM2328"/>
      <c r="AN2328"/>
    </row>
    <row r="2329" spans="1:40" x14ac:dyDescent="0.35">
      <c r="A2329"/>
      <c r="B2329">
        <f t="shared" ref="B2329:B2392" si="1225">B2328+1000</f>
        <v>395000</v>
      </c>
      <c r="C2329" s="237" t="str">
        <f t="shared" si="1193"/>
        <v>-1.35573290835463E-07+0.00171601578362758i</v>
      </c>
      <c r="D2329" s="208" t="str">
        <f t="shared" si="1194"/>
        <v>-1.64874655910849+0.0131561210078115i</v>
      </c>
      <c r="E2329" t="str">
        <f t="shared" si="1195"/>
        <v>36500</v>
      </c>
      <c r="F2329" t="str">
        <f t="shared" si="1196"/>
        <v>0.21505376344086</v>
      </c>
      <c r="G2329" t="str">
        <f t="shared" si="1191"/>
        <v>0.21505376344086</v>
      </c>
      <c r="H2329" t="str">
        <f t="shared" si="1197"/>
        <v>2.49903092728516+0.259527087743687i</v>
      </c>
      <c r="I2329" t="str">
        <f t="shared" si="1198"/>
        <v>1551.16137270996i</v>
      </c>
      <c r="J2329" t="str">
        <f t="shared" si="1192"/>
        <v>-3255.89913142813+339.344471185013i</v>
      </c>
      <c r="K2329" t="str">
        <f t="shared" si="1199"/>
        <v>0.0491206023032711-0.471296101616021i</v>
      </c>
      <c r="L2329" t="str">
        <f t="shared" si="1200"/>
        <v>0.0155016925505734-0.126124121146254i</v>
      </c>
      <c r="M2329" t="str">
        <f t="shared" si="1201"/>
        <v>0.0646222948538445-0.597420222762275i</v>
      </c>
      <c r="N2329" t="str">
        <f t="shared" si="1202"/>
        <v>-4.92695151000188i</v>
      </c>
      <c r="O2329" t="str">
        <f t="shared" si="1203"/>
        <v>0.212920009661994+0.977069633897982i</v>
      </c>
      <c r="P2329" t="str">
        <f t="shared" si="1204"/>
        <v>0.787079990338006-0.977069633897982i</v>
      </c>
      <c r="Q2329" t="str">
        <f t="shared" si="1205"/>
        <v>-0.787079990338006+5.90402114389986i</v>
      </c>
      <c r="R2329" t="str">
        <f t="shared" si="1206"/>
        <v>-0.180064317364401-0.109307699521606i</v>
      </c>
      <c r="S2329" t="str">
        <f t="shared" si="1207"/>
        <v>0.550135800788387i</v>
      </c>
      <c r="T2329" t="str">
        <f t="shared" si="1208"/>
        <v>0.0601340788086551-0.099059827426679i</v>
      </c>
      <c r="U2329" t="str">
        <f t="shared" si="1209"/>
        <v>0.0000499999999999998-0.000359753488001572i</v>
      </c>
      <c r="V2329" t="str">
        <f t="shared" si="1210"/>
        <v>0.00002-0.0040292390656176i</v>
      </c>
      <c r="W2329" t="str">
        <f t="shared" si="1211"/>
        <v>0.0000422664648985699-0.000330711761904022i</v>
      </c>
      <c r="X2329" t="str">
        <f t="shared" si="1212"/>
        <v>0.0000428040378136206-0.000330571122546474i</v>
      </c>
      <c r="Y2329" t="str">
        <f t="shared" si="1213"/>
        <v>0.009+1.98548655706875i</v>
      </c>
      <c r="Z2329" t="str">
        <f t="shared" si="1214"/>
        <v>-0.00199703774408141-0.000267841559304904i</v>
      </c>
      <c r="AA2329" t="str">
        <f t="shared" si="1215"/>
        <v>0.0275350632766133-6.04473960271645i</v>
      </c>
      <c r="AB2329" t="str">
        <f t="shared" si="1216"/>
        <v>0.180893110260772-0.297988106579727i</v>
      </c>
      <c r="AC2329" t="str">
        <f t="shared" si="1217"/>
        <v>0.833665606894932-0.127325877514485i</v>
      </c>
      <c r="AD2329" t="str">
        <f t="shared" si="1218"/>
        <v>0.265387019969166-0.316910604439144i</v>
      </c>
      <c r="AE2329" t="str">
        <f t="shared" si="1219"/>
        <v>-0.000614869726120951+0.000561800765316802i</v>
      </c>
      <c r="AF2329" t="str">
        <f t="shared" si="1220"/>
        <v>-4.14777748639365-0.246370966735875i</v>
      </c>
      <c r="AG2329" t="str">
        <f t="shared" si="1221"/>
        <v>0.993091828629313-0.00583877613118683i</v>
      </c>
      <c r="AH2329" t="str">
        <f t="shared" si="1222"/>
        <v>0.0027202625197501-0.00217790082563971i</v>
      </c>
      <c r="AI2329">
        <f t="shared" si="1223"/>
        <v>-49.15671137258542</v>
      </c>
      <c r="AJ2329">
        <f t="shared" si="1224"/>
        <v>-38.681516815974781</v>
      </c>
      <c r="AK2329"/>
      <c r="AL2329"/>
      <c r="AM2329"/>
      <c r="AN2329"/>
    </row>
    <row r="2330" spans="1:40" x14ac:dyDescent="0.35">
      <c r="A2330"/>
      <c r="B2330">
        <f t="shared" si="1225"/>
        <v>396000</v>
      </c>
      <c r="C2330" s="237" t="str">
        <f t="shared" si="1193"/>
        <v>-1.34889441786994E-07+0.00171168241049049i</v>
      </c>
      <c r="D2330" s="208" t="str">
        <f t="shared" si="1194"/>
        <v>-1.64874655386565+0.0131228984804271i</v>
      </c>
      <c r="E2330" t="str">
        <f t="shared" si="1195"/>
        <v>36500</v>
      </c>
      <c r="F2330" t="str">
        <f t="shared" si="1196"/>
        <v>0.21505376344086</v>
      </c>
      <c r="G2330" t="str">
        <f t="shared" si="1191"/>
        <v>0.21505376344086</v>
      </c>
      <c r="H2330" t="str">
        <f t="shared" si="1197"/>
        <v>2.49917563313086+0.258887871367323i</v>
      </c>
      <c r="I2330" t="str">
        <f t="shared" si="1198"/>
        <v>1555.08836352695i</v>
      </c>
      <c r="J2330" t="str">
        <f t="shared" si="1192"/>
        <v>-3272.410634155+340.203571112064i</v>
      </c>
      <c r="K2330" t="str">
        <f t="shared" si="1199"/>
        <v>0.0488753311318773-0.470130730318281i</v>
      </c>
      <c r="L2330" t="str">
        <f t="shared" si="1200"/>
        <v>0.0154246578760139-0.125815070176784i</v>
      </c>
      <c r="M2330" t="str">
        <f t="shared" si="1201"/>
        <v>0.0642999890078912-0.595945800495065i</v>
      </c>
      <c r="N2330" t="str">
        <f t="shared" si="1202"/>
        <v>-4.93942480496391i</v>
      </c>
      <c r="O2330" t="str">
        <f t="shared" si="1203"/>
        <v>0.225090408222653+0.974337881910664i</v>
      </c>
      <c r="P2330" t="str">
        <f t="shared" si="1204"/>
        <v>0.774909591777347-0.974337881910664i</v>
      </c>
      <c r="Q2330" t="str">
        <f t="shared" si="1205"/>
        <v>-0.774909591777347+5.91376268687457i</v>
      </c>
      <c r="R2330" t="str">
        <f t="shared" si="1206"/>
        <v>-0.178856847943292-0.107598451010438i</v>
      </c>
      <c r="S2330" t="str">
        <f t="shared" si="1207"/>
        <v>0.551528549651142i</v>
      </c>
      <c r="T2330" t="str">
        <f t="shared" si="1208"/>
        <v>0.0593436176304963-0.0986446579413387i</v>
      </c>
      <c r="U2330" t="str">
        <f t="shared" si="1209"/>
        <v>0.0000500000000000002-0.000358845019597527i</v>
      </c>
      <c r="V2330" t="str">
        <f t="shared" si="1210"/>
        <v>0.00002-0.0040190642194923i</v>
      </c>
      <c r="W2330" t="str">
        <f t="shared" si="1211"/>
        <v>0.0000422664288243436-0.000329878887330561i</v>
      </c>
      <c r="X2330" t="str">
        <f t="shared" si="1212"/>
        <v>0.0000428012525674993-0.000329738606815917i</v>
      </c>
      <c r="Y2330" t="str">
        <f t="shared" si="1213"/>
        <v>0.009+1.99051310531449i</v>
      </c>
      <c r="Z2330" t="str">
        <f t="shared" si="1214"/>
        <v>-0.00198697667436811-0.000267102456417962i</v>
      </c>
      <c r="AA2330" t="str">
        <f t="shared" si="1215"/>
        <v>0.0273961213584199-6.0294706824781i</v>
      </c>
      <c r="AB2330" t="str">
        <f t="shared" si="1216"/>
        <v>0.178515274200249-0.296739209099689i</v>
      </c>
      <c r="AC2330" t="str">
        <f t="shared" si="1217"/>
        <v>0.83463804466363-0.125465755867184i</v>
      </c>
      <c r="AD2330" t="str">
        <f t="shared" si="1218"/>
        <v>0.261420688527322-0.316232726871035i</v>
      </c>
      <c r="AE2330" t="str">
        <f t="shared" si="1219"/>
        <v>-0.000603903348448045+0.000558520943900446i</v>
      </c>
      <c r="AF2330" t="str">
        <f t="shared" si="1220"/>
        <v>-4.14792218699651-0.245764972886896i</v>
      </c>
      <c r="AG2330" t="str">
        <f t="shared" si="1221"/>
        <v>0.993123614365786-0.00573730877730235i</v>
      </c>
      <c r="AH2330" t="str">
        <f t="shared" si="1222"/>
        <v>0.00267302739826501-0.00216785414257831i</v>
      </c>
      <c r="AI2330">
        <f t="shared" si="1223"/>
        <v>-49.264771424589952</v>
      </c>
      <c r="AJ2330">
        <f t="shared" si="1224"/>
        <v>-39.04242642137735</v>
      </c>
      <c r="AK2330"/>
      <c r="AL2330"/>
      <c r="AM2330"/>
      <c r="AN2330"/>
    </row>
    <row r="2331" spans="1:40" x14ac:dyDescent="0.35">
      <c r="A2331"/>
      <c r="B2331">
        <f t="shared" si="1225"/>
        <v>397000</v>
      </c>
      <c r="C2331" s="237" t="str">
        <f t="shared" si="1193"/>
        <v>-1.34210753852446E-07+0.00170737086794815i</v>
      </c>
      <c r="D2331" s="208" t="str">
        <f t="shared" si="1194"/>
        <v>-1.64874654866237+0.0130898433209358i</v>
      </c>
      <c r="E2331" t="str">
        <f t="shared" si="1195"/>
        <v>36500</v>
      </c>
      <c r="F2331" t="str">
        <f t="shared" si="1196"/>
        <v>0.21505376344086</v>
      </c>
      <c r="G2331" t="str">
        <f t="shared" si="1191"/>
        <v>0.21505376344086</v>
      </c>
      <c r="H2331" t="str">
        <f t="shared" si="1197"/>
        <v>2.49931926471832+0.258251755595781i</v>
      </c>
      <c r="I2331" t="str">
        <f t="shared" si="1198"/>
        <v>1559.01535434393i</v>
      </c>
      <c r="J2331" t="str">
        <f t="shared" si="1192"/>
        <v>-3288.96388530848+341.062671039114i</v>
      </c>
      <c r="K2331" t="str">
        <f t="shared" si="1199"/>
        <v>0.0486318862543602-0.468971045930375i</v>
      </c>
      <c r="L2331" t="str">
        <f t="shared" si="1200"/>
        <v>0.0153481931576918-0.125507506439747i</v>
      </c>
      <c r="M2331" t="str">
        <f t="shared" si="1201"/>
        <v>0.063980079412052-0.594478552370122i</v>
      </c>
      <c r="N2331" t="str">
        <f t="shared" si="1202"/>
        <v>-4.95189809992594i</v>
      </c>
      <c r="O2331" t="str">
        <f t="shared" si="1203"/>
        <v>0.237225786976745+0.971454541393093i</v>
      </c>
      <c r="P2331" t="str">
        <f t="shared" si="1204"/>
        <v>0.762774213023255-0.971454541393093i</v>
      </c>
      <c r="Q2331" t="str">
        <f t="shared" si="1205"/>
        <v>-0.762774213023255+5.92335264131903i</v>
      </c>
      <c r="R2331" t="str">
        <f t="shared" si="1206"/>
        <v>-0.177641151132141-0.105898493936064i</v>
      </c>
      <c r="S2331" t="str">
        <f t="shared" si="1207"/>
        <v>0.552921298513898i</v>
      </c>
      <c r="T2331" t="str">
        <f t="shared" si="1208"/>
        <v>0.0585535327777947-0.098221575953487i</v>
      </c>
      <c r="U2331" t="str">
        <f t="shared" si="1209"/>
        <v>0.0000500000000000002-0.000357941127860506i</v>
      </c>
      <c r="V2331" t="str">
        <f t="shared" si="1210"/>
        <v>0.00002-0.00400894063203766i</v>
      </c>
      <c r="W2331" t="str">
        <f t="shared" si="1211"/>
        <v>0.0000422663926589989-0.000329050214283111i</v>
      </c>
      <c r="X2331" t="str">
        <f t="shared" si="1212"/>
        <v>0.000042798487978793-0.000328910290767413i</v>
      </c>
      <c r="Y2331" t="str">
        <f t="shared" si="1213"/>
        <v>0.009+1.99553965356024i</v>
      </c>
      <c r="Z2331" t="str">
        <f t="shared" si="1214"/>
        <v>-0.00197699155062269-0.00026636754725937i</v>
      </c>
      <c r="AA2331" t="str">
        <f t="shared" si="1215"/>
        <v>0.0272582285718652-6.01427871707847i</v>
      </c>
      <c r="AB2331" t="str">
        <f t="shared" si="1216"/>
        <v>0.176138570188038-0.295466509522444i</v>
      </c>
      <c r="AC2331" t="str">
        <f t="shared" si="1217"/>
        <v>0.835620856853401-0.123614572964776i</v>
      </c>
      <c r="AD2331" t="str">
        <f t="shared" si="1218"/>
        <v>0.257460428074239-0.315502714524718i</v>
      </c>
      <c r="AE2331" t="str">
        <f t="shared" si="1219"/>
        <v>-0.000593036775144093+0.000555167098071407i</v>
      </c>
      <c r="AF2331" t="str">
        <f t="shared" si="1220"/>
        <v>-4.14806581338069-0.245161912274845i</v>
      </c>
      <c r="AG2331" t="str">
        <f t="shared" si="1221"/>
        <v>0.993156377887662-0.00563648052175501i</v>
      </c>
      <c r="AH2331" t="str">
        <f t="shared" si="1222"/>
        <v>0.00262619446192142-0.00215744185322196i</v>
      </c>
      <c r="AI2331">
        <f t="shared" si="1223"/>
        <v>-49.37363395795262</v>
      </c>
      <c r="AJ2331">
        <f t="shared" si="1224"/>
        <v>-39.403405205902502</v>
      </c>
      <c r="AK2331"/>
      <c r="AL2331"/>
      <c r="AM2331"/>
      <c r="AN2331"/>
    </row>
    <row r="2332" spans="1:40" x14ac:dyDescent="0.35">
      <c r="A2332"/>
      <c r="B2332">
        <f t="shared" si="1225"/>
        <v>398000</v>
      </c>
      <c r="C2332" s="237" t="str">
        <f t="shared" si="1193"/>
        <v>-1.33537175226548E-07+0.00170308099144833i</v>
      </c>
      <c r="D2332" s="208" t="str">
        <f t="shared" si="1194"/>
        <v>-1.64874654349827+0.0130569542677705i</v>
      </c>
      <c r="E2332" t="str">
        <f t="shared" si="1195"/>
        <v>36500</v>
      </c>
      <c r="F2332" t="str">
        <f t="shared" si="1196"/>
        <v>0.21505376344086</v>
      </c>
      <c r="G2332" t="str">
        <f t="shared" si="1191"/>
        <v>0.21505376344086</v>
      </c>
      <c r="H2332" t="str">
        <f t="shared" si="1197"/>
        <v>2.49946183261061+0.257618718231006i</v>
      </c>
      <c r="I2332" t="str">
        <f t="shared" si="1198"/>
        <v>1562.94234516092i</v>
      </c>
      <c r="J2332" t="str">
        <f t="shared" si="1192"/>
        <v>-3305.55888488858+341.921770966164i</v>
      </c>
      <c r="K2332" t="str">
        <f t="shared" si="1199"/>
        <v>0.0483902496454309-0.46781700739746i</v>
      </c>
      <c r="L2332" t="str">
        <f t="shared" si="1200"/>
        <v>0.015272292815039-0.125201419405575i</v>
      </c>
      <c r="M2332" t="str">
        <f t="shared" si="1201"/>
        <v>0.0636625424604699-0.593018426803035i</v>
      </c>
      <c r="N2332" t="str">
        <f t="shared" si="1202"/>
        <v>-4.96437139488797i</v>
      </c>
      <c r="O2332" t="str">
        <f t="shared" si="1203"/>
        <v>0.249324257889055+0.968420060938471i</v>
      </c>
      <c r="P2332" t="str">
        <f t="shared" si="1204"/>
        <v>0.750675742110945-0.968420060938471i</v>
      </c>
      <c r="Q2332" t="str">
        <f t="shared" si="1205"/>
        <v>-0.750675742110945+5.93279145582644i</v>
      </c>
      <c r="R2332" t="str">
        <f t="shared" si="1206"/>
        <v>-0.176417188879929-0.104207883005936i</v>
      </c>
      <c r="S2332" t="str">
        <f t="shared" si="1207"/>
        <v>0.554314047376653i</v>
      </c>
      <c r="T2332" t="str">
        <f t="shared" si="1208"/>
        <v>0.0577638933975731-0.0977905259948449i</v>
      </c>
      <c r="U2332" t="str">
        <f t="shared" si="1209"/>
        <v>0.0000500000000000002-0.000357041778293017i</v>
      </c>
      <c r="V2332" t="str">
        <f t="shared" si="1210"/>
        <v>0.00002-0.0039988679168818i</v>
      </c>
      <c r="W2332" t="str">
        <f t="shared" si="1211"/>
        <v>0.0000422663564025365-0.000328225711091829i</v>
      </c>
      <c r="X2332" t="str">
        <f t="shared" si="1212"/>
        <v>0.0000427957438392381-0.000328086142745362i</v>
      </c>
      <c r="Y2332" t="str">
        <f t="shared" si="1213"/>
        <v>0.009+2.00056620180598i</v>
      </c>
      <c r="Z2332" t="str">
        <f t="shared" si="1214"/>
        <v>-0.00196708161035915-0.000265636795501529i</v>
      </c>
      <c r="AA2332" t="str">
        <f t="shared" si="1215"/>
        <v>0.0271213743797239-5.9991631261223i</v>
      </c>
      <c r="AB2332" t="str">
        <f t="shared" si="1216"/>
        <v>0.173763206229655-0.294169840990368i</v>
      </c>
      <c r="AC2332" t="str">
        <f t="shared" si="1217"/>
        <v>0.836614071177656-0.1217723831872i</v>
      </c>
      <c r="AD2332" t="str">
        <f t="shared" si="1218"/>
        <v>0.253506954825937-0.314720614937843i</v>
      </c>
      <c r="AE2332" t="str">
        <f t="shared" si="1219"/>
        <v>-0.000582270244566608+0.000551740358927841i</v>
      </c>
      <c r="AF2332" t="str">
        <f t="shared" si="1220"/>
        <v>-4.14820837610888-0.244561763963236i</v>
      </c>
      <c r="AG2332" t="str">
        <f t="shared" si="1221"/>
        <v>0.993190110838888-0.00553630213705281i</v>
      </c>
      <c r="AH2332" t="str">
        <f t="shared" si="1222"/>
        <v>0.0025797654267665-0.00214666915841637i</v>
      </c>
      <c r="AI2332">
        <f t="shared" si="1223"/>
        <v>-49.48331335557549</v>
      </c>
      <c r="AJ2332">
        <f t="shared" si="1224"/>
        <v>-39.764450191211836</v>
      </c>
      <c r="AK2332"/>
      <c r="AL2332"/>
      <c r="AM2332"/>
      <c r="AN2332"/>
    </row>
    <row r="2333" spans="1:40" x14ac:dyDescent="0.35">
      <c r="A2333"/>
      <c r="B2333">
        <f t="shared" si="1225"/>
        <v>399000</v>
      </c>
      <c r="C2333" s="237" t="str">
        <f t="shared" si="1193"/>
        <v>-1.32868654752402E-07+0.00169881261808847i</v>
      </c>
      <c r="D2333" s="208" t="str">
        <f t="shared" si="1194"/>
        <v>-1.64874653837295+0.0130242300720116i</v>
      </c>
      <c r="E2333" t="str">
        <f t="shared" si="1195"/>
        <v>36500</v>
      </c>
      <c r="F2333" t="str">
        <f t="shared" si="1196"/>
        <v>0.21505376344086</v>
      </c>
      <c r="G2333" t="str">
        <f t="shared" si="1191"/>
        <v>0.21505376344086</v>
      </c>
      <c r="H2333" t="str">
        <f t="shared" si="1197"/>
        <v>2.49960334724177+0.256988737283187i</v>
      </c>
      <c r="I2333" t="str">
        <f t="shared" si="1198"/>
        <v>1566.86933597791i</v>
      </c>
      <c r="J2333" t="str">
        <f t="shared" si="1192"/>
        <v>-3322.1956328953+342.780870893215i</v>
      </c>
      <c r="K2333" t="str">
        <f t="shared" si="1199"/>
        <v>0.0481504035008771-0.466668574054103i</v>
      </c>
      <c r="L2333" t="str">
        <f t="shared" si="1200"/>
        <v>0.0151969513352736-0.124896798642012i</v>
      </c>
      <c r="M2333" t="str">
        <f t="shared" si="1201"/>
        <v>0.0633473548361507-0.591565372696115i</v>
      </c>
      <c r="N2333" t="str">
        <f t="shared" si="1202"/>
        <v>-4.97684468985i</v>
      </c>
      <c r="O2333" t="str">
        <f t="shared" si="1203"/>
        <v>0.261383938666535+0.965234912654515i</v>
      </c>
      <c r="P2333" t="str">
        <f t="shared" si="1204"/>
        <v>0.738616061333465-0.965234912654515i</v>
      </c>
      <c r="Q2333" t="str">
        <f t="shared" si="1205"/>
        <v>-0.738616061333465+5.94207960250452i</v>
      </c>
      <c r="R2333" t="str">
        <f t="shared" si="1206"/>
        <v>-0.175184923631355-0.10252667479902i</v>
      </c>
      <c r="S2333" t="str">
        <f t="shared" si="1207"/>
        <v>0.555706796239409i</v>
      </c>
      <c r="T2333" t="str">
        <f t="shared" si="1208"/>
        <v>0.0569747699816432-0.0973514526606258i</v>
      </c>
      <c r="U2333" t="str">
        <f t="shared" si="1209"/>
        <v>0.0000500000000000002-0.000356146936743411i</v>
      </c>
      <c r="V2333" t="str">
        <f t="shared" si="1210"/>
        <v>0.00002-0.00398884569152621i</v>
      </c>
      <c r="W2333" t="str">
        <f t="shared" si="1211"/>
        <v>0.0000422663200549573-0.000327405346404372i</v>
      </c>
      <c r="X2333" t="str">
        <f t="shared" si="1212"/>
        <v>0.0000427930199431781-0.000327266131411514i</v>
      </c>
      <c r="Y2333" t="str">
        <f t="shared" si="1213"/>
        <v>0.009+2.00559275005172i</v>
      </c>
      <c r="Z2333" t="str">
        <f t="shared" si="1214"/>
        <v>-0.00195724610063701-0.000264910165239946i</v>
      </c>
      <c r="AA2333" t="str">
        <f t="shared" si="1215"/>
        <v>0.0269855483767459-5.98412333503686i</v>
      </c>
      <c r="AB2333" t="str">
        <f t="shared" si="1216"/>
        <v>0.171389394375957-0.292849036836833i</v>
      </c>
      <c r="AC2333" t="str">
        <f t="shared" si="1217"/>
        <v>0.837617715160607-0.119939242810102i</v>
      </c>
      <c r="AD2333" t="str">
        <f t="shared" si="1218"/>
        <v>0.249560984756214-0.313886486080129i</v>
      </c>
      <c r="AE2333" t="str">
        <f t="shared" si="1219"/>
        <v>-0.000571603985179307+0.000548241859213775i</v>
      </c>
      <c r="AF2333" t="str">
        <f t="shared" si="1220"/>
        <v>-4.14834988561472-0.243964507211175i</v>
      </c>
      <c r="AG2333" t="str">
        <f t="shared" si="1221"/>
        <v>0.993224804720723-0.00543678428308468i</v>
      </c>
      <c r="AH2333" t="str">
        <f t="shared" si="1222"/>
        <v>0.00253374195529865-0.00213554127008628i</v>
      </c>
      <c r="AI2333">
        <f t="shared" si="1223"/>
        <v>-49.593824395833472</v>
      </c>
      <c r="AJ2333">
        <f t="shared" si="1224"/>
        <v>-40.125558409035754</v>
      </c>
      <c r="AK2333"/>
      <c r="AL2333"/>
      <c r="AM2333"/>
      <c r="AN2333"/>
    </row>
    <row r="2334" spans="1:40" x14ac:dyDescent="0.35">
      <c r="A2334"/>
      <c r="B2334">
        <f t="shared" si="1225"/>
        <v>400000</v>
      </c>
      <c r="C2334" s="237" t="str">
        <f t="shared" si="1193"/>
        <v>-1.32205141911771E-07+0.00169456558659501i</v>
      </c>
      <c r="D2334" s="208" t="str">
        <f t="shared" si="1194"/>
        <v>-1.64874653328602+0.0129916694972284i</v>
      </c>
      <c r="E2334" t="str">
        <f t="shared" si="1195"/>
        <v>36500</v>
      </c>
      <c r="F2334" t="str">
        <f t="shared" si="1196"/>
        <v>0.21505376344086</v>
      </c>
      <c r="G2334" t="str">
        <f t="shared" si="1191"/>
        <v>0.21505376344086</v>
      </c>
      <c r="H2334" t="str">
        <f t="shared" si="1197"/>
        <v>2.49974381891876+0.25636179096837i</v>
      </c>
      <c r="I2334" t="str">
        <f t="shared" si="1198"/>
        <v>1570.7963267949i</v>
      </c>
      <c r="J2334" t="str">
        <f t="shared" si="1192"/>
        <v>-3338.87412932864+343.639970820266i</v>
      </c>
      <c r="K2334" t="str">
        <f t="shared" si="1199"/>
        <v>0.04791233023433-0.46552570561975i</v>
      </c>
      <c r="L2334" t="str">
        <f t="shared" si="1200"/>
        <v>0.0151221632724192-0.124593633813018i</v>
      </c>
      <c r="M2334" t="str">
        <f t="shared" si="1201"/>
        <v>0.0630344935067492-0.590119339432768i</v>
      </c>
      <c r="N2334" t="str">
        <f t="shared" si="1202"/>
        <v>-4.98931798481203i</v>
      </c>
      <c r="O2334" t="str">
        <f t="shared" si="1203"/>
        <v>0.273402953051145+0.961899592090003i</v>
      </c>
      <c r="P2334" t="str">
        <f t="shared" si="1204"/>
        <v>0.726597046948855-0.961899592090003i</v>
      </c>
      <c r="Q2334" t="str">
        <f t="shared" si="1205"/>
        <v>-0.726597046948855+5.95121757690203i</v>
      </c>
      <c r="R2334" t="str">
        <f t="shared" si="1206"/>
        <v>-0.173944318352661-0.100854927776431i</v>
      </c>
      <c r="S2334" t="str">
        <f t="shared" si="1207"/>
        <v>0.557099545102164i</v>
      </c>
      <c r="T2334" t="str">
        <f t="shared" si="1208"/>
        <v>0.0561862343855613-0.0969043006273734i</v>
      </c>
      <c r="U2334" t="str">
        <f t="shared" si="1209"/>
        <v>0.0000500000000000002-0.000355256569401553i</v>
      </c>
      <c r="V2334" t="str">
        <f t="shared" si="1210"/>
        <v>0.00002-0.00397887357729739i</v>
      </c>
      <c r="W2334" t="str">
        <f t="shared" si="1211"/>
        <v>0.0000422662836162616-0.000326589089181918i</v>
      </c>
      <c r="X2334" t="str">
        <f t="shared" si="1212"/>
        <v>0.0000427903160875227-0.000326450225740995i</v>
      </c>
      <c r="Y2334" t="str">
        <f t="shared" si="1213"/>
        <v>0.009+2.01061929829747i</v>
      </c>
      <c r="Z2334" t="str">
        <f t="shared" si="1214"/>
        <v>-0.00194748427791828-0.000264187620987056i</v>
      </c>
      <c r="AA2334" t="str">
        <f t="shared" si="1215"/>
        <v>0.0268507402876791-5.96915877499932i</v>
      </c>
      <c r="AB2334" t="str">
        <f t="shared" si="1216"/>
        <v>0.169017350780171-0.291503930639866i</v>
      </c>
      <c r="AC2334" t="str">
        <f t="shared" si="1217"/>
        <v>0.838631816109027-0.118115210018181i</v>
      </c>
      <c r="AD2334" t="str">
        <f t="shared" si="1218"/>
        <v>0.245623233431671-0.313000396354643i</v>
      </c>
      <c r="AE2334" t="str">
        <f t="shared" si="1219"/>
        <v>-0.000561038215480569+0.000544672733183394i</v>
      </c>
      <c r="AF2334" t="str">
        <f t="shared" si="1220"/>
        <v>-4.14849035220478-0.243370121471142i</v>
      </c>
      <c r="AG2334" t="str">
        <f t="shared" si="1221"/>
        <v>0.993260450893479-0.00533793750495606i</v>
      </c>
      <c r="AH2334" t="str">
        <f t="shared" si="1222"/>
        <v>0.00248812565616074-0.00212406341047204i</v>
      </c>
      <c r="AI2334">
        <f t="shared" si="1223"/>
        <v>-49.705182268035102</v>
      </c>
      <c r="AJ2334">
        <f t="shared" si="1224"/>
        <v>-40.486726901546604</v>
      </c>
      <c r="AK2334"/>
      <c r="AL2334"/>
      <c r="AM2334"/>
      <c r="AN2334"/>
    </row>
    <row r="2335" spans="1:40" x14ac:dyDescent="0.35">
      <c r="A2335"/>
      <c r="B2335">
        <f t="shared" si="1225"/>
        <v>401000</v>
      </c>
      <c r="C2335" s="237" t="str">
        <f t="shared" si="1193"/>
        <v>-1.31546586815535E-07+0.00169033973730314i</v>
      </c>
      <c r="D2335" s="208" t="str">
        <f t="shared" si="1194"/>
        <v>-1.64874652823709+0.0129592713193241i</v>
      </c>
      <c r="E2335" t="str">
        <f t="shared" si="1195"/>
        <v>36500</v>
      </c>
      <c r="F2335" t="str">
        <f t="shared" si="1196"/>
        <v>0.21505376344086</v>
      </c>
      <c r="G2335" t="str">
        <f t="shared" si="1191"/>
        <v>0.21505376344086</v>
      </c>
      <c r="H2335" t="str">
        <f t="shared" si="1197"/>
        <v>2.49988325782329+0.25573785770608i</v>
      </c>
      <c r="I2335" t="str">
        <f t="shared" si="1198"/>
        <v>1574.72331761188i</v>
      </c>
      <c r="J2335" t="str">
        <f t="shared" si="1192"/>
        <v>-3355.59437418859+344.499070747317i</v>
      </c>
      <c r="K2335" t="str">
        <f t="shared" si="1199"/>
        <v>0.0476760124740841-0.464388362194233i</v>
      </c>
      <c r="L2335" t="str">
        <f t="shared" si="1200"/>
        <v>0.0150479232463409-0.124291914677681i</v>
      </c>
      <c r="M2335" t="str">
        <f t="shared" si="1201"/>
        <v>0.062723935720425-0.588680276871914i</v>
      </c>
      <c r="N2335" t="str">
        <f t="shared" si="1202"/>
        <v>-5.00179127977406i</v>
      </c>
      <c r="O2335" t="str">
        <f t="shared" si="1203"/>
        <v>0.285379431111765+0.958414618157677i</v>
      </c>
      <c r="P2335" t="str">
        <f t="shared" si="1204"/>
        <v>0.714620568888235-0.958414618157677i</v>
      </c>
      <c r="Q2335" t="str">
        <f t="shared" si="1205"/>
        <v>-0.714620568888235+5.96020589793174i</v>
      </c>
      <c r="R2335" t="str">
        <f t="shared" si="1206"/>
        <v>-0.172695336558145-0.0991927022920239i</v>
      </c>
      <c r="S2335" t="str">
        <f t="shared" si="1207"/>
        <v>0.55849229396492i</v>
      </c>
      <c r="T2335" t="str">
        <f t="shared" si="1208"/>
        <v>0.0553983598476518-0.0964490146714023i</v>
      </c>
      <c r="U2335" t="str">
        <f t="shared" si="1209"/>
        <v>0.00005-0.000354370642794565i</v>
      </c>
      <c r="V2335" t="str">
        <f t="shared" si="1210"/>
        <v>0.00002-0.00396895119929914i</v>
      </c>
      <c r="W2335" t="str">
        <f t="shared" si="1211"/>
        <v>0.0000422662470864504-0.000325776908695253i</v>
      </c>
      <c r="X2335" t="str">
        <f t="shared" si="1212"/>
        <v>0.0000427876320717114-0.000325638395018397i</v>
      </c>
      <c r="Y2335" t="str">
        <f t="shared" si="1213"/>
        <v>0.009+2.01564584654321i</v>
      </c>
      <c r="Z2335" t="str">
        <f t="shared" si="1214"/>
        <v>-0.00193779540792682-0.000263469127666177i</v>
      </c>
      <c r="AA2335" t="str">
        <f t="shared" si="1215"/>
        <v>0.0267169399653246-5.95426888286497i</v>
      </c>
      <c r="AB2335" t="str">
        <f t="shared" si="1216"/>
        <v>0.166647295755112-0.290134356277619i</v>
      </c>
      <c r="AC2335" t="str">
        <f t="shared" si="1217"/>
        <v>0.839656401083363-0.116300344918519i</v>
      </c>
      <c r="AD2335" t="str">
        <f t="shared" si="1218"/>
        <v>0.241694415846665-0.312062424596174i</v>
      </c>
      <c r="AE2335" t="str">
        <f t="shared" si="1219"/>
        <v>-0.000550573143934968+0.000541034116464066i</v>
      </c>
      <c r="AF2335" t="str">
        <f t="shared" si="1220"/>
        <v>-4.14862978606038-0.242778586386756i</v>
      </c>
      <c r="AG2335" t="str">
        <f t="shared" si="1221"/>
        <v>0.993297040578308-0.00523977223085504i</v>
      </c>
      <c r="AH2335" t="str">
        <f t="shared" si="1222"/>
        <v>0.00244291808385048-0.00211224081136001i</v>
      </c>
      <c r="AI2335">
        <f t="shared" si="1223"/>
        <v>-49.81740258863185</v>
      </c>
      <c r="AJ2335">
        <f t="shared" si="1224"/>
        <v>-40.847952721727985</v>
      </c>
      <c r="AK2335"/>
      <c r="AL2335"/>
      <c r="AM2335"/>
      <c r="AN2335"/>
    </row>
    <row r="2336" spans="1:40" x14ac:dyDescent="0.35">
      <c r="A2336"/>
      <c r="B2336">
        <f t="shared" si="1225"/>
        <v>402000</v>
      </c>
      <c r="C2336" s="237" t="str">
        <f t="shared" si="1193"/>
        <v>-1.3089294019431E-07+0.0016861349121367i</v>
      </c>
      <c r="D2336" s="208" t="str">
        <f t="shared" si="1194"/>
        <v>-1.6487465232258+0.0129270343263814i</v>
      </c>
      <c r="E2336" t="str">
        <f t="shared" si="1195"/>
        <v>36500</v>
      </c>
      <c r="F2336" t="str">
        <f t="shared" si="1196"/>
        <v>0.21505376344086</v>
      </c>
      <c r="G2336" t="str">
        <f t="shared" si="1191"/>
        <v>0.21505376344086</v>
      </c>
      <c r="H2336" t="str">
        <f t="shared" si="1197"/>
        <v>2.50002167401367+0.255116916117011i</v>
      </c>
      <c r="I2336" t="str">
        <f t="shared" si="1198"/>
        <v>1578.65030842887i</v>
      </c>
      <c r="J2336" t="str">
        <f t="shared" si="1192"/>
        <v>-3372.35636747516+345.358170674367i</v>
      </c>
      <c r="K2336" t="str">
        <f t="shared" si="1199"/>
        <v>0.047441433059972-0.463256504253362i</v>
      </c>
      <c r="L2336" t="str">
        <f t="shared" si="1200"/>
        <v>0.0149742259417971-0.123991631089156i</v>
      </c>
      <c r="M2336" t="str">
        <f t="shared" si="1201"/>
        <v>0.0624156590017691-0.587248135342518i</v>
      </c>
      <c r="N2336" t="str">
        <f t="shared" si="1202"/>
        <v>-5.01426457473609i</v>
      </c>
      <c r="O2336" t="str">
        <f t="shared" si="1203"/>
        <v>0.297311509535124+0.954780533053511i</v>
      </c>
      <c r="P2336" t="str">
        <f t="shared" si="1204"/>
        <v>0.702688490464876-0.954780533053511i</v>
      </c>
      <c r="Q2336" t="str">
        <f t="shared" si="1205"/>
        <v>-0.702688490464876+5.9690451077896i</v>
      </c>
      <c r="R2336" t="str">
        <f t="shared" si="1206"/>
        <v>-0.171437942337377-0.09754006060293i</v>
      </c>
      <c r="S2336" t="str">
        <f t="shared" si="1207"/>
        <v>0.559885042827674i</v>
      </c>
      <c r="T2336" t="str">
        <f t="shared" si="1208"/>
        <v>0.0546112210080854-0.0959855396878506i</v>
      </c>
      <c r="U2336" t="str">
        <f t="shared" si="1209"/>
        <v>0.0000500000000000002-0.00035348912378264i</v>
      </c>
      <c r="V2336" t="str">
        <f t="shared" si="1210"/>
        <v>0.00002-0.00395907818636556i</v>
      </c>
      <c r="W2336" t="str">
        <f t="shared" si="1211"/>
        <v>0.0000422662104655249-0.000324968774520938i</v>
      </c>
      <c r="X2336" t="str">
        <f t="shared" si="1212"/>
        <v>0.0000427849676976757-0.000324830608833941i</v>
      </c>
      <c r="Y2336" t="str">
        <f t="shared" si="1213"/>
        <v>0.009+2.02067239478895i</v>
      </c>
      <c r="Z2336" t="str">
        <f t="shared" si="1214"/>
        <v>-0.00192817876551032-0.000262754650605539i</v>
      </c>
      <c r="AA2336" t="str">
        <f t="shared" si="1215"/>
        <v>0.0265841373886256-5.93945310109634i</v>
      </c>
      <c r="AB2336" t="str">
        <f t="shared" si="1216"/>
        <v>0.164279453830581-0.288740147985687i</v>
      </c>
      <c r="AC2336" t="str">
        <f t="shared" si="1217"/>
        <v>0.840691496868169-0.114494709553891i</v>
      </c>
      <c r="AD2336" t="str">
        <f t="shared" si="1218"/>
        <v>0.237775246258284-0.311072660066703i</v>
      </c>
      <c r="AE2336" t="str">
        <f t="shared" si="1219"/>
        <v>-0.000540208968907973+0.000537327145918185i</v>
      </c>
      <c r="AF2336" t="str">
        <f t="shared" si="1220"/>
        <v>-4.14876819723947-0.24218988179063i</v>
      </c>
      <c r="AG2336" t="str">
        <f t="shared" si="1221"/>
        <v>0.993334564859019-0.00514229876995048i</v>
      </c>
      <c r="AH2336" t="str">
        <f t="shared" si="1222"/>
        <v>0.00239812073844836-0.00210007871330775i</v>
      </c>
      <c r="AI2336">
        <f t="shared" si="1223"/>
        <v>-49.930501418217482</v>
      </c>
      <c r="AJ2336">
        <f t="shared" si="1224"/>
        <v>-41.209232933742918</v>
      </c>
      <c r="AK2336"/>
      <c r="AL2336"/>
      <c r="AM2336"/>
      <c r="AN2336"/>
    </row>
    <row r="2337" spans="1:40" x14ac:dyDescent="0.35">
      <c r="A2337"/>
      <c r="B2337">
        <f t="shared" si="1225"/>
        <v>403000</v>
      </c>
      <c r="C2337" s="237" t="str">
        <f t="shared" si="1193"/>
        <v>-1.3024415338924E-07+0.00168195095458859i</v>
      </c>
      <c r="D2337" s="208" t="str">
        <f t="shared" si="1194"/>
        <v>-1.64874651825177+0.0128949573185125i</v>
      </c>
      <c r="E2337" t="str">
        <f t="shared" si="1195"/>
        <v>36500</v>
      </c>
      <c r="F2337" t="str">
        <f t="shared" si="1196"/>
        <v>0.21505376344086</v>
      </c>
      <c r="G2337" t="str">
        <f t="shared" si="1191"/>
        <v>0.21505376344086</v>
      </c>
      <c r="H2337" t="str">
        <f t="shared" si="1197"/>
        <v>2.50015907742655+0.254498945020705i</v>
      </c>
      <c r="I2337" t="str">
        <f t="shared" si="1198"/>
        <v>1582.57729924586i</v>
      </c>
      <c r="J2337" t="str">
        <f t="shared" si="1192"/>
        <v>-3389.16010918834+346.217270601418i</v>
      </c>
      <c r="K2337" t="str">
        <f t="shared" si="1199"/>
        <v>0.0472085750402906-0.462130092644552i</v>
      </c>
      <c r="L2337" t="str">
        <f t="shared" si="1200"/>
        <v>0.0149010661075076-0.123692772993602i</v>
      </c>
      <c r="M2337" t="str">
        <f t="shared" si="1201"/>
        <v>0.0621096411477982-0.585822865638154i</v>
      </c>
      <c r="N2337" t="str">
        <f t="shared" si="1202"/>
        <v>-5.02673786969812i</v>
      </c>
      <c r="O2337" t="str">
        <f t="shared" si="1203"/>
        <v>0.309197331915693+0.950997902172353i</v>
      </c>
      <c r="P2337" t="str">
        <f t="shared" si="1204"/>
        <v>0.690802668084307-0.950997902172353i</v>
      </c>
      <c r="Q2337" t="str">
        <f t="shared" si="1205"/>
        <v>-0.690802668084307+5.97773577187047i</v>
      </c>
      <c r="R2337" t="str">
        <f t="shared" si="1206"/>
        <v>-0.170172100383123-0.0958970668800174i</v>
      </c>
      <c r="S2337" t="str">
        <f t="shared" si="1207"/>
        <v>0.561277791690431i</v>
      </c>
      <c r="T2337" t="str">
        <f t="shared" si="1208"/>
        <v>0.0538248939280057-0.0955138207103616i</v>
      </c>
      <c r="U2337" t="str">
        <f t="shared" si="1209"/>
        <v>0.00005-0.00035261197955489i</v>
      </c>
      <c r="V2337" t="str">
        <f t="shared" si="1210"/>
        <v>0.00002-0.00394925417101478i</v>
      </c>
      <c r="W2337" t="str">
        <f t="shared" si="1211"/>
        <v>0.0000422661737534848-0.000324164656537491i</v>
      </c>
      <c r="X2337" t="str">
        <f t="shared" si="1212"/>
        <v>0.0000427823227698002-0.000324026837079673i</v>
      </c>
      <c r="Y2337" t="str">
        <f t="shared" si="1213"/>
        <v>0.009+2.0256989430347i</v>
      </c>
      <c r="Z2337" t="str">
        <f t="shared" si="1214"/>
        <v>-0.00191863363450458-0.000262044155532431i</v>
      </c>
      <c r="AA2337" t="str">
        <f t="shared" si="1215"/>
        <v>0.0264523226607908-5.92471087769382i</v>
      </c>
      <c r="AB2337" t="str">
        <f t="shared" si="1216"/>
        <v>0.161914053810893-0.287321140416309i</v>
      </c>
      <c r="AC2337" t="str">
        <f t="shared" si="1217"/>
        <v>0.841737129941875-0.112698367916021i</v>
      </c>
      <c r="AD2337" t="str">
        <f t="shared" si="1218"/>
        <v>0.233866438021348-0.310031202447955i</v>
      </c>
      <c r="AE2337" t="str">
        <f t="shared" si="1219"/>
        <v>-0.000529945878603716+0.000533552959503863i</v>
      </c>
      <c r="AF2337" t="str">
        <f t="shared" si="1220"/>
        <v>-4.14890559567832-0.241603987702193i</v>
      </c>
      <c r="AG2337" t="str">
        <f t="shared" si="1221"/>
        <v>0.993373014683935-0.00504552731032225i</v>
      </c>
      <c r="AH2337" t="str">
        <f t="shared" si="1222"/>
        <v>0.00235373506536259-0.00208758236486379i</v>
      </c>
      <c r="AI2337">
        <f t="shared" si="1223"/>
        <v>-50.044495279367112</v>
      </c>
      <c r="AJ2337">
        <f t="shared" si="1224"/>
        <v>-41.570564613299972</v>
      </c>
      <c r="AK2337"/>
      <c r="AL2337"/>
      <c r="AM2337"/>
      <c r="AN2337"/>
    </row>
    <row r="2338" spans="1:40" x14ac:dyDescent="0.35">
      <c r="A2338"/>
      <c r="B2338">
        <f t="shared" si="1225"/>
        <v>404000</v>
      </c>
      <c r="C2338" s="237" t="str">
        <f t="shared" si="1193"/>
        <v>-1.29600178342934E-07+0.00167778770970123i</v>
      </c>
      <c r="D2338" s="208" t="str">
        <f t="shared" si="1194"/>
        <v>-1.64874651331463+0.0128630391077094i</v>
      </c>
      <c r="E2338" t="str">
        <f t="shared" si="1195"/>
        <v>36500</v>
      </c>
      <c r="F2338" t="str">
        <f t="shared" si="1196"/>
        <v>0.21505376344086</v>
      </c>
      <c r="G2338" t="str">
        <f t="shared" si="1191"/>
        <v>0.21505376344086</v>
      </c>
      <c r="H2338" t="str">
        <f t="shared" si="1197"/>
        <v>2.50029547787865+0.253883923433292i</v>
      </c>
      <c r="I2338" t="str">
        <f t="shared" si="1198"/>
        <v>1586.50429006285i</v>
      </c>
      <c r="J2338" t="str">
        <f t="shared" si="1192"/>
        <v>-3406.00559932814+347.076370528468i</v>
      </c>
      <c r="K2338" t="str">
        <f t="shared" si="1199"/>
        <v>0.0469774216687795-0.461009088582531i</v>
      </c>
      <c r="L2338" t="str">
        <f t="shared" si="1200"/>
        <v>0.0148284385552365-0.123395330429147i</v>
      </c>
      <c r="M2338" t="str">
        <f t="shared" si="1201"/>
        <v>0.061805860224016-0.584404419011678i</v>
      </c>
      <c r="N2338" t="str">
        <f t="shared" si="1202"/>
        <v>-5.03921116466015i</v>
      </c>
      <c r="O2338" t="str">
        <f t="shared" si="1203"/>
        <v>0.321035049044507+0.947067314019965i</v>
      </c>
      <c r="P2338" t="str">
        <f t="shared" si="1204"/>
        <v>0.678964950955493-0.947067314019965i</v>
      </c>
      <c r="Q2338" t="str">
        <f t="shared" si="1205"/>
        <v>-0.678964950955493+5.98627847868012i</v>
      </c>
      <c r="R2338" t="str">
        <f t="shared" si="1206"/>
        <v>-0.168897776020005-0.0942637872182644i</v>
      </c>
      <c r="S2338" t="str">
        <f t="shared" si="1207"/>
        <v>0.562670540553185i</v>
      </c>
      <c r="T2338" t="str">
        <f t="shared" si="1208"/>
        <v>0.0530394561086912-0.095033802931407i</v>
      </c>
      <c r="U2338" t="str">
        <f t="shared" si="1209"/>
        <v>0.00005-0.000351739177625299i</v>
      </c>
      <c r="V2338" t="str">
        <f t="shared" si="1210"/>
        <v>0.00002-0.00393947878940335i</v>
      </c>
      <c r="W2338" t="str">
        <f t="shared" si="1211"/>
        <v>0.0000422661369503315-0.000323364524921672i</v>
      </c>
      <c r="X2338" t="str">
        <f t="shared" si="1212"/>
        <v>0.0000427796970948887-0.00032322704994574i</v>
      </c>
      <c r="Y2338" t="str">
        <f t="shared" si="1213"/>
        <v>0.009+2.03072549128044i</v>
      </c>
      <c r="Z2338" t="str">
        <f t="shared" si="1214"/>
        <v>-0.00190915930760014-0.00026133760856746i</v>
      </c>
      <c r="AA2338" t="str">
        <f t="shared" si="1215"/>
        <v>0.0263214860074501-5.91004166612697i</v>
      </c>
      <c r="AB2338" t="str">
        <f t="shared" si="1216"/>
        <v>0.159551328832527-0.285877168699509i</v>
      </c>
      <c r="AC2338" t="str">
        <f t="shared" si="1217"/>
        <v>0.842793326445839-0.110911385958793i</v>
      </c>
      <c r="AD2338" t="str">
        <f t="shared" si="1218"/>
        <v>0.229968703423551-0.308938161831053i</v>
      </c>
      <c r="AE2338" t="str">
        <f t="shared" si="1219"/>
        <v>-0.000519784051005963+0.000529712696134563i</v>
      </c>
      <c r="AF2338" t="str">
        <f t="shared" si="1220"/>
        <v>-4.14904199119328-0.241020884325583i</v>
      </c>
      <c r="AG2338" t="str">
        <f t="shared" si="1221"/>
        <v>0.993412380867779-0.00494946791692471i</v>
      </c>
      <c r="AH2338" t="str">
        <f t="shared" si="1222"/>
        <v>0.00230976245509191-0.00207475702178293i</v>
      </c>
      <c r="AI2338">
        <f t="shared" si="1223"/>
        <v>-50.159401175363172</v>
      </c>
      <c r="AJ2338">
        <f t="shared" si="1224"/>
        <v>-41.931944848014751</v>
      </c>
      <c r="AK2338"/>
      <c r="AL2338"/>
      <c r="AM2338"/>
      <c r="AN2338"/>
    </row>
    <row r="2339" spans="1:40" x14ac:dyDescent="0.35">
      <c r="A2339"/>
      <c r="B2339">
        <f t="shared" si="1225"/>
        <v>405000</v>
      </c>
      <c r="C2339" s="237" t="str">
        <f t="shared" si="1193"/>
        <v>-1.28960967590567E-07+0.00167364502404752i</v>
      </c>
      <c r="D2339" s="208" t="str">
        <f t="shared" si="1194"/>
        <v>-1.64874650841402+0.0128312785176977i</v>
      </c>
      <c r="E2339" t="str">
        <f t="shared" si="1195"/>
        <v>36500</v>
      </c>
      <c r="F2339" t="str">
        <f t="shared" si="1196"/>
        <v>0.21505376344086</v>
      </c>
      <c r="G2339" t="str">
        <f t="shared" si="1191"/>
        <v>0.21505376344086</v>
      </c>
      <c r="H2339" t="str">
        <f t="shared" si="1197"/>
        <v>2.50043088506857+0.253271830565256i</v>
      </c>
      <c r="I2339" t="str">
        <f t="shared" si="1198"/>
        <v>1590.43128087983i</v>
      </c>
      <c r="J2339" t="str">
        <f t="shared" si="1192"/>
        <v>-3422.89283789456+347.93547045552i</v>
      </c>
      <c r="K2339" t="str">
        <f t="shared" si="1199"/>
        <v>0.0467479564016514-0.459893453645094i</v>
      </c>
      <c r="L2339" t="str">
        <f t="shared" si="1200"/>
        <v>0.0147563381588914-0.123099293524858i</v>
      </c>
      <c r="M2339" t="str">
        <f t="shared" si="1201"/>
        <v>0.0615042945605428-0.582992747169952i</v>
      </c>
      <c r="N2339" t="str">
        <f t="shared" si="1202"/>
        <v>-5.05168445962218i</v>
      </c>
      <c r="O2339" t="str">
        <f t="shared" si="1203"/>
        <v>0.332822819196869+0.942989380121456i</v>
      </c>
      <c r="P2339" t="str">
        <f t="shared" si="1204"/>
        <v>0.667177180803131-0.942989380121456i</v>
      </c>
      <c r="Q2339" t="str">
        <f t="shared" si="1205"/>
        <v>-0.667177180803131+5.99467383974364i</v>
      </c>
      <c r="R2339" t="str">
        <f t="shared" si="1206"/>
        <v>-0.167614935233893-0.0926402896470231i</v>
      </c>
      <c r="S2339" t="str">
        <f t="shared" si="1207"/>
        <v>0.564063289415942i</v>
      </c>
      <c r="T2339" t="str">
        <f t="shared" si="1208"/>
        <v>0.0522549865107455-0.0945454317232698i</v>
      </c>
      <c r="U2339" t="str">
        <f t="shared" si="1209"/>
        <v>0.00005-0.000350870685828694i</v>
      </c>
      <c r="V2339" t="str">
        <f t="shared" si="1210"/>
        <v>0.00002-0.00392975168128137i</v>
      </c>
      <c r="W2339" t="str">
        <f t="shared" si="1211"/>
        <v>0.0000422661000560657-0.000322568350144792i</v>
      </c>
      <c r="X2339" t="str">
        <f t="shared" si="1212"/>
        <v>0.0000427770904821264-0.0003224312179167i</v>
      </c>
      <c r="Y2339" t="str">
        <f t="shared" si="1213"/>
        <v>0.009+2.03575203952619i</v>
      </c>
      <c r="Z2339" t="str">
        <f t="shared" si="1214"/>
        <v>-0.00189975508621118-0.000260634976218882i</v>
      </c>
      <c r="AA2339" t="str">
        <f t="shared" si="1215"/>
        <v>0.0261916177748397-5.89544492526682i</v>
      </c>
      <c r="AB2339" t="str">
        <f t="shared" si="1216"/>
        <v>0.157191516421848-0.284408068506208i</v>
      </c>
      <c r="AC2339" t="str">
        <f t="shared" si="1217"/>
        <v>0.843860112152694-0.109133831611385i</v>
      </c>
      <c r="AD2339" t="str">
        <f t="shared" si="1218"/>
        <v>0.226082753520766-0.307793658703276i</v>
      </c>
      <c r="AE2339" t="str">
        <f t="shared" si="1219"/>
        <v>-0.000509723653822155+0.000525807495537713i</v>
      </c>
      <c r="AF2339" t="str">
        <f t="shared" si="1220"/>
        <v>-4.14917739348259-0.240440552047558i</v>
      </c>
      <c r="AG2339" t="str">
        <f t="shared" si="1221"/>
        <v>0.9934526540936-0.00485413052958378i</v>
      </c>
      <c r="AH2339" t="str">
        <f t="shared" si="1222"/>
        <v>0.00226620424300543-0.00206160794623723i</v>
      </c>
      <c r="AI2339">
        <f t="shared" si="1223"/>
        <v>-50.275236609864116</v>
      </c>
      <c r="AJ2339">
        <f t="shared" si="1224"/>
        <v>-42.293370737773422</v>
      </c>
      <c r="AK2339"/>
      <c r="AL2339"/>
      <c r="AM2339"/>
      <c r="AN2339"/>
    </row>
    <row r="2340" spans="1:40" x14ac:dyDescent="0.35">
      <c r="A2340"/>
      <c r="B2340">
        <f t="shared" si="1225"/>
        <v>406000</v>
      </c>
      <c r="C2340" s="237" t="str">
        <f t="shared" si="1193"/>
        <v>-1.28326474251139E-07+0.00166952274571194i</v>
      </c>
      <c r="D2340" s="208" t="str">
        <f t="shared" si="1194"/>
        <v>-1.64874650354956+0.0127996743837915i</v>
      </c>
      <c r="E2340" t="str">
        <f t="shared" si="1195"/>
        <v>36500</v>
      </c>
      <c r="F2340" t="str">
        <f t="shared" si="1196"/>
        <v>0.21505376344086</v>
      </c>
      <c r="G2340" t="str">
        <f t="shared" si="1191"/>
        <v>0.21505376344086</v>
      </c>
      <c r="H2340" t="str">
        <f t="shared" si="1197"/>
        <v>2.50056530857839+0.252662645819211i</v>
      </c>
      <c r="I2340" t="str">
        <f t="shared" si="1198"/>
        <v>1594.35827169682i</v>
      </c>
      <c r="J2340" t="str">
        <f t="shared" si="1192"/>
        <v>-3439.8218248876+348.79457038257i</v>
      </c>
      <c r="K2340" t="str">
        <f t="shared" si="1199"/>
        <v>0.0465201628946713-0.458783149768931i</v>
      </c>
      <c r="L2340" t="str">
        <f t="shared" si="1200"/>
        <v>0.014684759853636-0.122804652499726i</v>
      </c>
      <c r="M2340" t="str">
        <f t="shared" si="1201"/>
        <v>0.0612049227483073-0.581587802268657i</v>
      </c>
      <c r="N2340" t="str">
        <f t="shared" si="1202"/>
        <v>-5.06415775458421i</v>
      </c>
      <c r="O2340" t="str">
        <f t="shared" si="1203"/>
        <v>0.344558808418884+0.938764734926147i</v>
      </c>
      <c r="P2340" t="str">
        <f t="shared" si="1204"/>
        <v>0.655441191581116-0.938764734926147i</v>
      </c>
      <c r="Q2340" t="str">
        <f t="shared" si="1205"/>
        <v>-0.655441191581116+6.00292248951036i</v>
      </c>
      <c r="R2340" t="str">
        <f t="shared" si="1206"/>
        <v>-0.166323544702047-0.091026644140158i</v>
      </c>
      <c r="S2340" t="str">
        <f t="shared" si="1207"/>
        <v>0.565456038278696i</v>
      </c>
      <c r="T2340" t="str">
        <f t="shared" si="1208"/>
        <v>0.0514715655732984-0.0940486526596891i</v>
      </c>
      <c r="U2340" t="str">
        <f t="shared" si="1209"/>
        <v>0.00005-0.0003500064723168i</v>
      </c>
      <c r="V2340" t="str">
        <f t="shared" si="1210"/>
        <v>0.00002-0.00392007248994816i</v>
      </c>
      <c r="W2340" t="str">
        <f t="shared" si="1211"/>
        <v>0.0000422660630706881-0.000321776102969072i</v>
      </c>
      <c r="X2340" t="str">
        <f t="shared" si="1212"/>
        <v>0.0000427745027430459-0.00032163931176789i</v>
      </c>
      <c r="Y2340" t="str">
        <f t="shared" si="1213"/>
        <v>0.009+2.04077858777193i</v>
      </c>
      <c r="Z2340" t="str">
        <f t="shared" si="1214"/>
        <v>-0.00189042028034674-0.000259936225377065i</v>
      </c>
      <c r="AA2340" t="str">
        <f t="shared" si="1215"/>
        <v>0.0260627084280234-5.88092011931956i</v>
      </c>
      <c r="AB2340" t="str">
        <f t="shared" si="1216"/>
        <v>0.154834858552869-0.282913676113344i</v>
      </c>
      <c r="AC2340" t="str">
        <f t="shared" si="1217"/>
        <v>0.844937512433967-0.107365774791298i</v>
      </c>
      <c r="AD2340" t="str">
        <f t="shared" si="1218"/>
        <v>0.222209297972573-0.306597823931902i</v>
      </c>
      <c r="AE2340" t="str">
        <f t="shared" si="1219"/>
        <v>-0.000499764844430643+0.000521838498112367i</v>
      </c>
      <c r="AF2340" t="str">
        <f t="shared" si="1220"/>
        <v>-4.14931181212795-0.239862971435419i</v>
      </c>
      <c r="AG2340" t="str">
        <f t="shared" si="1221"/>
        <v>0.993493824914729-0.00475952496102843i</v>
      </c>
      <c r="AH2340" t="str">
        <f t="shared" si="1222"/>
        <v>0.00222306170914016-0.0020481404060229i</v>
      </c>
      <c r="AI2340">
        <f t="shared" si="1223"/>
        <v>-50.392019607572685</v>
      </c>
      <c r="AJ2340">
        <f t="shared" si="1224"/>
        <v>-42.654839395088061</v>
      </c>
      <c r="AK2340"/>
      <c r="AL2340"/>
      <c r="AM2340"/>
      <c r="AN2340"/>
    </row>
    <row r="2341" spans="1:40" x14ac:dyDescent="0.35">
      <c r="A2341"/>
      <c r="B2341">
        <f t="shared" si="1225"/>
        <v>407000</v>
      </c>
      <c r="C2341" s="237" t="str">
        <f t="shared" si="1193"/>
        <v>-1.27696652018872E-07+0.00166542072427199i</v>
      </c>
      <c r="D2341" s="208" t="str">
        <f t="shared" si="1194"/>
        <v>-1.64874649872093+0.0127682255527519i</v>
      </c>
      <c r="E2341" t="str">
        <f t="shared" si="1195"/>
        <v>36500</v>
      </c>
      <c r="F2341" t="str">
        <f t="shared" si="1196"/>
        <v>0.21505376344086</v>
      </c>
      <c r="G2341" t="str">
        <f t="shared" si="1191"/>
        <v>0.21505376344086</v>
      </c>
      <c r="H2341" t="str">
        <f t="shared" si="1197"/>
        <v>2.50069875787546+0.252056348787746i</v>
      </c>
      <c r="I2341" t="str">
        <f t="shared" si="1198"/>
        <v>1598.28526251381i</v>
      </c>
      <c r="J2341" t="str">
        <f t="shared" si="1192"/>
        <v>-3456.79256030725+349.653670309621i</v>
      </c>
      <c r="K2341" t="str">
        <f t="shared" si="1199"/>
        <v>0.0462940250002845-0.457678139245484i</v>
      </c>
      <c r="L2341" t="str">
        <f t="shared" si="1200"/>
        <v>0.0146136986350187-0.122511397661671i</v>
      </c>
      <c r="M2341" t="str">
        <f t="shared" si="1201"/>
        <v>0.0609077236353032-0.580189536907155i</v>
      </c>
      <c r="N2341" t="str">
        <f t="shared" si="1202"/>
        <v>-5.07663104954624i</v>
      </c>
      <c r="O2341" t="str">
        <f t="shared" si="1203"/>
        <v>0.356241190812792+0.934394035708857i</v>
      </c>
      <c r="P2341" t="str">
        <f t="shared" si="1204"/>
        <v>0.643758809187208-0.934394035708857i</v>
      </c>
      <c r="Q2341" t="str">
        <f t="shared" si="1205"/>
        <v>-0.643758809187208+6.0110250852551i</v>
      </c>
      <c r="R2341" t="str">
        <f t="shared" si="1206"/>
        <v>-0.165023571824029-0.0894229226260398i</v>
      </c>
      <c r="S2341" t="str">
        <f t="shared" si="1207"/>
        <v>0.566848787141453i</v>
      </c>
      <c r="T2341" t="str">
        <f t="shared" si="1208"/>
        <v>0.0506892752332147-0.0935434115382013i</v>
      </c>
      <c r="U2341" t="str">
        <f t="shared" si="1209"/>
        <v>0.00005-0.000349146505554351i</v>
      </c>
      <c r="V2341" t="str">
        <f t="shared" si="1210"/>
        <v>0.00002-0.00391044086220873i</v>
      </c>
      <c r="W2341" t="str">
        <f t="shared" si="1211"/>
        <v>0.0000422660259941993-0.000320987754444097i</v>
      </c>
      <c r="X2341" t="str">
        <f t="shared" si="1212"/>
        <v>0.0000427719336914922-0.000320851302561881i</v>
      </c>
      <c r="Y2341" t="str">
        <f t="shared" si="1213"/>
        <v>0.009+2.04580513601767i</v>
      </c>
      <c r="Z2341" t="str">
        <f t="shared" si="1214"/>
        <v>-0.00188115420848419-0.000259241323309012i</v>
      </c>
      <c r="AA2341" t="str">
        <f t="shared" si="1215"/>
        <v>0.0259347485491389-5.86646671776068i</v>
      </c>
      <c r="AB2341" t="str">
        <f t="shared" si="1216"/>
        <v>0.152481601705035-0.281393828471071i</v>
      </c>
      <c r="AC2341" t="str">
        <f t="shared" si="1217"/>
        <v>0.846025552226957-0.105607287417301i</v>
      </c>
      <c r="AD2341" t="str">
        <f t="shared" si="1218"/>
        <v>0.218349044878096-0.305350798745184i</v>
      </c>
      <c r="AE2341" t="str">
        <f t="shared" si="1219"/>
        <v>-0.000489907769831098+0.000517806844786055i</v>
      </c>
      <c r="AF2341" t="str">
        <f t="shared" si="1220"/>
        <v>-4.14944525659639-0.239288123234994i</v>
      </c>
      <c r="AG2341" t="str">
        <f t="shared" si="1221"/>
        <v>0.99353588375677-0.00466566089495724i</v>
      </c>
      <c r="AH2341" t="str">
        <f t="shared" si="1222"/>
        <v>0.00218033607801621-0.0020343596737642i</v>
      </c>
      <c r="AI2341">
        <f t="shared" si="1223"/>
        <v>-50.509768735963696</v>
      </c>
      <c r="AJ2341">
        <f t="shared" si="1224"/>
        <v>-43.016347945453525</v>
      </c>
      <c r="AK2341"/>
      <c r="AL2341"/>
      <c r="AM2341"/>
      <c r="AN2341"/>
    </row>
    <row r="2342" spans="1:40" x14ac:dyDescent="0.35">
      <c r="A2342"/>
      <c r="B2342">
        <f t="shared" si="1225"/>
        <v>408000</v>
      </c>
      <c r="C2342" s="237" t="str">
        <f t="shared" si="1193"/>
        <v>-1.27071455154765E-07+0.00166133881077993i</v>
      </c>
      <c r="D2342" s="208" t="str">
        <f t="shared" si="1194"/>
        <v>-1.64874649392775+0.0127369308826461i</v>
      </c>
      <c r="E2342" t="str">
        <f t="shared" si="1195"/>
        <v>36500</v>
      </c>
      <c r="F2342" t="str">
        <f t="shared" si="1196"/>
        <v>0.21505376344086</v>
      </c>
      <c r="G2342" t="str">
        <f t="shared" si="1191"/>
        <v>0.21505376344086</v>
      </c>
      <c r="H2342" t="str">
        <f t="shared" si="1197"/>
        <v>2.50083124231386+0.251452919251249i</v>
      </c>
      <c r="I2342" t="str">
        <f t="shared" si="1198"/>
        <v>1602.21225333079i</v>
      </c>
      <c r="J2342" t="str">
        <f t="shared" si="1192"/>
        <v>-3473.80504415352+350.512770236671i</v>
      </c>
      <c r="K2342" t="str">
        <f t="shared" si="1199"/>
        <v>0.0460695267647916-0.456578384716882i</v>
      </c>
      <c r="L2342" t="str">
        <f t="shared" si="1200"/>
        <v>0.0145431495581152-0.122219519406546i</v>
      </c>
      <c r="M2342" t="str">
        <f t="shared" si="1201"/>
        <v>0.0606126763229068-0.578797904123428i</v>
      </c>
      <c r="N2342" t="str">
        <f t="shared" si="1202"/>
        <v>-5.08910434450827i</v>
      </c>
      <c r="O2342" t="str">
        <f t="shared" si="1203"/>
        <v>0.367868148821039+0.929877962467647i</v>
      </c>
      <c r="P2342" t="str">
        <f t="shared" si="1204"/>
        <v>0.632131851178961-0.929877962467647i</v>
      </c>
      <c r="Q2342" t="str">
        <f t="shared" si="1205"/>
        <v>-0.632131851178961+6.01898230697592i</v>
      </c>
      <c r="R2342" t="str">
        <f t="shared" si="1206"/>
        <v>-0.163714984753379-0.0878291989973758i</v>
      </c>
      <c r="S2342" t="str">
        <f t="shared" si="1207"/>
        <v>0.568241536004207i</v>
      </c>
      <c r="T2342" t="str">
        <f t="shared" si="1208"/>
        <v>0.049908198944288-0.0930296544031654i</v>
      </c>
      <c r="U2342" t="str">
        <f t="shared" si="1209"/>
        <v>0.00005-0.000348290754315248i</v>
      </c>
      <c r="V2342" t="str">
        <f t="shared" si="1210"/>
        <v>0.00002-0.00390085644833077i</v>
      </c>
      <c r="W2342" t="str">
        <f t="shared" si="1211"/>
        <v>0.0000422659888265997-0.000320203275903273i</v>
      </c>
      <c r="X2342" t="str">
        <f t="shared" si="1212"/>
        <v>0.0000427693831435881-0.000320067161644929i</v>
      </c>
      <c r="Y2342" t="str">
        <f t="shared" si="1213"/>
        <v>0.009+2.05083168426342i</v>
      </c>
      <c r="Z2342" t="str">
        <f t="shared" si="1214"/>
        <v>-0.00187195619744473-0.000258550237652996i</v>
      </c>
      <c r="AA2342" t="str">
        <f t="shared" si="1215"/>
        <v>0.025807728835678-5.85208419527048i</v>
      </c>
      <c r="AB2342" t="str">
        <f t="shared" si="1216"/>
        <v>0.150131996920957-0.279848363272028i</v>
      </c>
      <c r="AC2342" t="str">
        <f t="shared" si="1217"/>
        <v>0.84712425600086-0.103858443422218i</v>
      </c>
      <c r="AD2342" t="str">
        <f t="shared" si="1218"/>
        <v>0.214502700612158-0.304052734710415i</v>
      </c>
      <c r="AE2342" t="str">
        <f t="shared" si="1219"/>
        <v>-0.000480152566597983+0.000513713676870697i</v>
      </c>
      <c r="AF2342" t="str">
        <f t="shared" si="1220"/>
        <v>-4.14957773624161-0.238715988368603i</v>
      </c>
      <c r="AG2342" t="str">
        <f t="shared" si="1221"/>
        <v>0.99357882091962-0.00457254788414032i</v>
      </c>
      <c r="AH2342" t="str">
        <f t="shared" si="1222"/>
        <v>0.0021380285184688-0.00202027102611352i</v>
      </c>
      <c r="AI2342">
        <f t="shared" si="1223"/>
        <v>-50.628503128141887</v>
      </c>
      <c r="AJ2342">
        <f t="shared" si="1224"/>
        <v>-43.377893527699506</v>
      </c>
      <c r="AK2342"/>
      <c r="AL2342"/>
      <c r="AM2342"/>
      <c r="AN2342"/>
    </row>
    <row r="2343" spans="1:40" x14ac:dyDescent="0.35">
      <c r="A2343"/>
      <c r="B2343">
        <f t="shared" si="1225"/>
        <v>409000</v>
      </c>
      <c r="C2343" s="237" t="str">
        <f t="shared" si="1193"/>
        <v>-1.26450838478293E-07+0.00165727685774469i</v>
      </c>
      <c r="D2343" s="208" t="str">
        <f t="shared" si="1194"/>
        <v>-1.64874648916969+0.0127057892427093i</v>
      </c>
      <c r="E2343" t="str">
        <f t="shared" si="1195"/>
        <v>36500</v>
      </c>
      <c r="F2343" t="str">
        <f t="shared" si="1196"/>
        <v>0.21505376344086</v>
      </c>
      <c r="G2343" t="str">
        <f t="shared" si="1191"/>
        <v>0.21505376344086</v>
      </c>
      <c r="H2343" t="str">
        <f t="shared" si="1197"/>
        <v>2.5009627711362+0.250852337175803i</v>
      </c>
      <c r="I2343" t="str">
        <f t="shared" si="1198"/>
        <v>1606.13924414778i</v>
      </c>
      <c r="J2343" t="str">
        <f t="shared" si="1192"/>
        <v>-3490.8592764264+351.371870163722i</v>
      </c>
      <c r="K2343" t="str">
        <f t="shared" si="1199"/>
        <v>0.0458466524255747-0.455483849171937i</v>
      </c>
      <c r="L2343" t="str">
        <f t="shared" si="1200"/>
        <v>0.0144731077366846-0.121929008217168i</v>
      </c>
      <c r="M2343" t="str">
        <f t="shared" si="1201"/>
        <v>0.0603197601622593-0.577412857389105i</v>
      </c>
      <c r="N2343" t="str">
        <f t="shared" si="1202"/>
        <v>-5.1015776394703i</v>
      </c>
      <c r="O2343" t="str">
        <f t="shared" si="1203"/>
        <v>0.379437873509056+0.925217217818024i</v>
      </c>
      <c r="P2343" t="str">
        <f t="shared" si="1204"/>
        <v>0.620562126490944-0.925217217818024i</v>
      </c>
      <c r="Q2343" t="str">
        <f t="shared" si="1205"/>
        <v>-0.620562126490944+6.02679485728832i</v>
      </c>
      <c r="R2343" t="str">
        <f t="shared" si="1206"/>
        <v>-0.162397752430089-0.0862455491208554i</v>
      </c>
      <c r="S2343" t="str">
        <f t="shared" si="1207"/>
        <v>0.569634284866964i</v>
      </c>
      <c r="T2343" t="str">
        <f t="shared" si="1208"/>
        <v>0.0491284216964171-0.092507327569516i</v>
      </c>
      <c r="U2343" t="str">
        <f t="shared" si="1209"/>
        <v>0.00005-0.00034743918767878i</v>
      </c>
      <c r="V2343" t="str">
        <f t="shared" si="1210"/>
        <v>0.00002-0.00389131890200233i</v>
      </c>
      <c r="W2343" t="str">
        <f t="shared" si="1211"/>
        <v>0.0000422659515678907-0.000319422638960362i</v>
      </c>
      <c r="X2343" t="str">
        <f t="shared" si="1212"/>
        <v>0.0000427668509177033-0.00031928686064352i</v>
      </c>
      <c r="Y2343" t="str">
        <f t="shared" si="1213"/>
        <v>0.009+2.05585823250916i</v>
      </c>
      <c r="Z2343" t="str">
        <f t="shared" si="1214"/>
        <v>-0.00186282558227117-0.000257862936413308i</v>
      </c>
      <c r="AA2343" t="str">
        <f t="shared" si="1215"/>
        <v>0.0256816400987959-5.83777203167042i</v>
      </c>
      <c r="AB2343" t="str">
        <f t="shared" si="1216"/>
        <v>0.147786299864106-0.278277119022787i</v>
      </c>
      <c r="AC2343" t="str">
        <f t="shared" si="1217"/>
        <v>0.848233647722115-0.102119318765596i</v>
      </c>
      <c r="AD2343" t="str">
        <f t="shared" si="1218"/>
        <v>0.210670969661873-0.302703793709143i</v>
      </c>
      <c r="AE2343" t="str">
        <f t="shared" si="1219"/>
        <v>-0.000470499360837297+0.000509560135917875i</v>
      </c>
      <c r="AF2343" t="str">
        <f t="shared" si="1220"/>
        <v>-4.14970926030589-0.238146547933094i</v>
      </c>
      <c r="AG2343" t="str">
        <f t="shared" si="1221"/>
        <v>0.993622626579519-0.00448019534855804i</v>
      </c>
      <c r="AH2343" t="str">
        <f t="shared" si="1222"/>
        <v>0.00209614014349857-0.00200587974294954i</v>
      </c>
      <c r="AI2343">
        <f t="shared" si="1223"/>
        <v>-50.748242506894613</v>
      </c>
      <c r="AJ2343">
        <f t="shared" si="1224"/>
        <v>-43.739473294339561</v>
      </c>
      <c r="AK2343"/>
      <c r="AL2343"/>
      <c r="AM2343"/>
      <c r="AN2343"/>
    </row>
    <row r="2344" spans="1:40" x14ac:dyDescent="0.35">
      <c r="A2344"/>
      <c r="B2344">
        <f t="shared" si="1225"/>
        <v>410000</v>
      </c>
      <c r="C2344" s="237" t="str">
        <f t="shared" si="1193"/>
        <v>-1.25834757359235E-07+0.00165323471911416i</v>
      </c>
      <c r="D2344" s="208" t="str">
        <f t="shared" si="1194"/>
        <v>-1.6487464844464+0.0126747995132086i</v>
      </c>
      <c r="E2344" t="str">
        <f t="shared" si="1195"/>
        <v>36500</v>
      </c>
      <c r="F2344" t="str">
        <f t="shared" si="1196"/>
        <v>0.21505376344086</v>
      </c>
      <c r="G2344" t="str">
        <f t="shared" si="1191"/>
        <v>0.21505376344086</v>
      </c>
      <c r="H2344" t="str">
        <f t="shared" si="1197"/>
        <v>2.50109335347508+0.250254582711078i</v>
      </c>
      <c r="I2344" t="str">
        <f t="shared" si="1198"/>
        <v>1610.06623496477i</v>
      </c>
      <c r="J2344" t="str">
        <f t="shared" si="1192"/>
        <v>-3507.9552571259+352.230970090773i</v>
      </c>
      <c r="K2344" t="str">
        <f t="shared" si="1199"/>
        <v>0.0456253864083626-0.454394495942164i</v>
      </c>
      <c r="L2344" t="str">
        <f t="shared" si="1200"/>
        <v>0.0144035683423401-0.121639854662353i</v>
      </c>
      <c r="M2344" t="str">
        <f t="shared" si="1201"/>
        <v>0.0600289547507027-0.576034350604517i</v>
      </c>
      <c r="N2344" t="str">
        <f t="shared" si="1202"/>
        <v>-5.11405093443233i</v>
      </c>
      <c r="O2344" t="str">
        <f t="shared" si="1203"/>
        <v>0.390948564846698+0.920412526883629i</v>
      </c>
      <c r="P2344" t="str">
        <f t="shared" si="1204"/>
        <v>0.609051435153302-0.920412526883629i</v>
      </c>
      <c r="Q2344" t="str">
        <f t="shared" si="1205"/>
        <v>-0.609051435153302+6.03446346131596i</v>
      </c>
      <c r="R2344" t="str">
        <f t="shared" si="1206"/>
        <v>-0.161071844613863-0.0846720508465908i</v>
      </c>
      <c r="S2344" t="str">
        <f t="shared" si="1207"/>
        <v>0.571027033729718i</v>
      </c>
      <c r="T2344" t="str">
        <f t="shared" si="1208"/>
        <v>0.0483500300347406-0.0919763776472282i</v>
      </c>
      <c r="U2344" t="str">
        <f t="shared" si="1209"/>
        <v>0.0000499999999999998-0.000346591775025904i</v>
      </c>
      <c r="V2344" t="str">
        <f t="shared" si="1210"/>
        <v>0.00002-0.00388182788029013i</v>
      </c>
      <c r="W2344" t="str">
        <f t="shared" si="1211"/>
        <v>0.0000422659142180726-0.000318645815506068i</v>
      </c>
      <c r="X2344" t="str">
        <f t="shared" si="1212"/>
        <v>0.000042764336834418-0.000318510371460954i</v>
      </c>
      <c r="Y2344" t="str">
        <f t="shared" si="1213"/>
        <v>0.009+2.0608847807549i</v>
      </c>
      <c r="Z2344" t="str">
        <f t="shared" si="1214"/>
        <v>-0.00185376170610764-0.000257179387955032i</v>
      </c>
      <c r="AA2344" t="str">
        <f t="shared" si="1215"/>
        <v>0.0255564732616467-5.82352971186025i</v>
      </c>
      <c r="AB2344" t="str">
        <f t="shared" si="1216"/>
        <v>0.145444770876362-0.276679935117452i</v>
      </c>
      <c r="AC2344" t="str">
        <f t="shared" si="1217"/>
        <v>0.849353750818982-0.100389991446181i</v>
      </c>
      <c r="AD2344" t="str">
        <f t="shared" si="1218"/>
        <v>0.206854554463655-0.301304147909489i</v>
      </c>
      <c r="AE2344" t="str">
        <f t="shared" si="1219"/>
        <v>-0.000460948268146358+0.000505347363573332i</v>
      </c>
      <c r="AF2344" t="str">
        <f t="shared" si="1220"/>
        <v>-4.14983983792148-0.237579783197869i</v>
      </c>
      <c r="AG2344" t="str">
        <f t="shared" si="1221"/>
        <v>0.993667290791142-0.00438861257357562i</v>
      </c>
      <c r="AH2344" t="str">
        <f t="shared" si="1222"/>
        <v>0.00205467201013852-0.00199119110657248i</v>
      </c>
      <c r="AI2344">
        <f t="shared" si="1223"/>
        <v>-50.869007210021934</v>
      </c>
      <c r="AJ2344">
        <f t="shared" si="1224"/>
        <v>-44.101084411918833</v>
      </c>
      <c r="AK2344"/>
      <c r="AL2344"/>
      <c r="AM2344"/>
      <c r="AN2344"/>
    </row>
    <row r="2345" spans="1:40" x14ac:dyDescent="0.35">
      <c r="A2345"/>
      <c r="B2345">
        <f t="shared" si="1225"/>
        <v>411000</v>
      </c>
      <c r="C2345" s="237" t="str">
        <f t="shared" si="1193"/>
        <v>-1.25223167709656E-07+0.00164921225025764i</v>
      </c>
      <c r="D2345" s="208" t="str">
        <f t="shared" si="1194"/>
        <v>-1.64874647975755+0.0126439605853086i</v>
      </c>
      <c r="E2345" t="str">
        <f t="shared" si="1195"/>
        <v>36500</v>
      </c>
      <c r="F2345" t="str">
        <f t="shared" si="1196"/>
        <v>0.21505376344086</v>
      </c>
      <c r="G2345" t="str">
        <f t="shared" si="1191"/>
        <v>0.21505376344086</v>
      </c>
      <c r="H2345" t="str">
        <f t="shared" si="1197"/>
        <v>2.50122299835472+0.249659636188283i</v>
      </c>
      <c r="I2345" t="str">
        <f t="shared" si="1198"/>
        <v>1613.99322578176i</v>
      </c>
      <c r="J2345" t="str">
        <f t="shared" si="1192"/>
        <v>-3525.09298625202+353.090070017823i</v>
      </c>
      <c r="K2345" t="str">
        <f t="shared" si="1199"/>
        <v>0.0454057133245483-0.453310288697883i</v>
      </c>
      <c r="L2345" t="str">
        <f t="shared" si="1200"/>
        <v>0.0143345266037329-0.12135204939597i</v>
      </c>
      <c r="M2345" t="str">
        <f t="shared" si="1201"/>
        <v>0.0597402399282812-0.574662338093853i</v>
      </c>
      <c r="N2345" t="str">
        <f t="shared" si="1202"/>
        <v>-5.12652422939436i</v>
      </c>
      <c r="O2345" t="str">
        <f t="shared" si="1203"/>
        <v>0.402398431988288+0.915464637183418i</v>
      </c>
      <c r="P2345" t="str">
        <f t="shared" si="1204"/>
        <v>0.597601568011712-0.915464637183418i</v>
      </c>
      <c r="Q2345" t="str">
        <f t="shared" si="1205"/>
        <v>-0.597601568011712+6.04198886657778i</v>
      </c>
      <c r="R2345" t="str">
        <f t="shared" si="1206"/>
        <v>-0.159737231918201-0.0831087840173332i</v>
      </c>
      <c r="S2345" t="str">
        <f t="shared" si="1207"/>
        <v>0.572419782592473i</v>
      </c>
      <c r="T2345" t="str">
        <f t="shared" si="1208"/>
        <v>0.0475731120787267-0.09143675156654i</v>
      </c>
      <c r="U2345" t="str">
        <f t="shared" si="1209"/>
        <v>0.0000499999999999998-0.000345748486035573i</v>
      </c>
      <c r="V2345" t="str">
        <f t="shared" si="1210"/>
        <v>0.00002-0.00387238304359843i</v>
      </c>
      <c r="W2345" t="str">
        <f t="shared" si="1211"/>
        <v>0.0000422658767771461-0.000317872777704663i</v>
      </c>
      <c r="X2345" t="str">
        <f t="shared" si="1212"/>
        <v>0.0000427618407164932-0.000317737666273971i</v>
      </c>
      <c r="Y2345" t="str">
        <f t="shared" si="1213"/>
        <v>0.009+2.06591132900065i</v>
      </c>
      <c r="Z2345" t="str">
        <f t="shared" si="1214"/>
        <v>-0.00184476392008153-0.000256499560998974i</v>
      </c>
      <c r="AA2345" t="str">
        <f t="shared" si="1215"/>
        <v>0.0254322193577496-5.80935672575619i</v>
      </c>
      <c r="AB2345" t="str">
        <f t="shared" si="1216"/>
        <v>0.14310767503545-0.275056651913528i</v>
      </c>
      <c r="AC2345" t="str">
        <f t="shared" si="1217"/>
        <v>0.850484588145301-0.0986705415142309i</v>
      </c>
      <c r="AD2345" t="str">
        <f t="shared" si="1218"/>
        <v>0.2030541552408-0.29985397973565i</v>
      </c>
      <c r="AE2345" t="str">
        <f t="shared" si="1219"/>
        <v>-0.00045149939357685+0.000501076501430902i</v>
      </c>
      <c r="AF2345" t="str">
        <f t="shared" si="1220"/>
        <v>-4.14996947811227-0.237015675602974i</v>
      </c>
      <c r="AG2345" t="str">
        <f t="shared" si="1221"/>
        <v>0.993712803489702-0.00429780870815631i</v>
      </c>
      <c r="AH2345" t="str">
        <f t="shared" si="1222"/>
        <v>0.00201362511933903-0.00197621040089785i</v>
      </c>
      <c r="AI2345">
        <f t="shared" si="1223"/>
        <v>-50.990818217020788</v>
      </c>
      <c r="AJ2345">
        <f t="shared" si="1224"/>
        <v>-44.462724061355097</v>
      </c>
      <c r="AK2345"/>
      <c r="AL2345"/>
      <c r="AM2345"/>
      <c r="AN2345"/>
    </row>
    <row r="2346" spans="1:40" x14ac:dyDescent="0.35">
      <c r="A2346"/>
      <c r="B2346">
        <f t="shared" si="1225"/>
        <v>412000</v>
      </c>
      <c r="C2346" s="237" t="str">
        <f t="shared" si="1193"/>
        <v>-1.24616025976024E-07+0.00164520930794863i</v>
      </c>
      <c r="D2346" s="208" t="str">
        <f t="shared" si="1194"/>
        <v>-1.64874647510279+0.0126132713609395i</v>
      </c>
      <c r="E2346" t="str">
        <f t="shared" si="1195"/>
        <v>36500</v>
      </c>
      <c r="F2346" t="str">
        <f t="shared" si="1196"/>
        <v>0.21505376344086</v>
      </c>
      <c r="G2346" t="str">
        <f t="shared" si="1191"/>
        <v>0.21505376344086</v>
      </c>
      <c r="H2346" t="str">
        <f t="shared" si="1197"/>
        <v>2.50135171469244+0.249067478118114i</v>
      </c>
      <c r="I2346" t="str">
        <f t="shared" si="1198"/>
        <v>1617.92021659874i</v>
      </c>
      <c r="J2346" t="str">
        <f t="shared" si="1192"/>
        <v>-3542.27246380475+353.949169944874i</v>
      </c>
      <c r="K2346" t="str">
        <f t="shared" si="1199"/>
        <v>0.0451876179685474-0.452231191444364i</v>
      </c>
      <c r="L2346" t="str">
        <f t="shared" si="1200"/>
        <v>0.0142659778057497-0.121065583155998i</v>
      </c>
      <c r="M2346" t="str">
        <f t="shared" si="1201"/>
        <v>0.0594535957742971-0.573296774600362i</v>
      </c>
      <c r="N2346" t="str">
        <f t="shared" si="1202"/>
        <v>-5.13899752435639i</v>
      </c>
      <c r="O2346" t="str">
        <f t="shared" si="1203"/>
        <v>0.413785693551245+0.910374318515365i</v>
      </c>
      <c r="P2346" t="str">
        <f t="shared" si="1204"/>
        <v>0.586214306448755-0.910374318515365i</v>
      </c>
      <c r="Q2346" t="str">
        <f t="shared" si="1205"/>
        <v>-0.586214306448755+6.04937184287176i</v>
      </c>
      <c r="R2346" t="str">
        <f t="shared" si="1206"/>
        <v>-0.158393885845291-0.0815558304774378i</v>
      </c>
      <c r="S2346" t="str">
        <f t="shared" si="1207"/>
        <v>0.573812531455229i</v>
      </c>
      <c r="T2346" t="str">
        <f t="shared" si="1208"/>
        <v>0.0467977575411921-0.090888396603917i</v>
      </c>
      <c r="U2346" t="str">
        <f t="shared" si="1209"/>
        <v>0.0000499999999999998-0.000344909290681118i</v>
      </c>
      <c r="V2346" t="str">
        <f t="shared" si="1210"/>
        <v>0.00002-0.00386298405562853i</v>
      </c>
      <c r="W2346" t="str">
        <f t="shared" si="1211"/>
        <v>0.0000422658392451123-0.00031710349799067i</v>
      </c>
      <c r="X2346" t="str">
        <f t="shared" si="1212"/>
        <v>0.0000427593623888386-0.000316968717529439i</v>
      </c>
      <c r="Y2346" t="str">
        <f t="shared" si="1213"/>
        <v>0.009+2.07093787724639i</v>
      </c>
      <c r="Z2346" t="str">
        <f t="shared" si="1214"/>
        <v>-0.00183583158318727-0.000255823424616653i</v>
      </c>
      <c r="AA2346" t="str">
        <f t="shared" si="1215"/>
        <v>0.0253088695293842-5.79525256823024i</v>
      </c>
      <c r="AB2346" t="str">
        <f t="shared" si="1216"/>
        <v>0.140775282212144-0.273407110810031i</v>
      </c>
      <c r="AC2346" t="str">
        <f t="shared" si="1217"/>
        <v>0.851626181943459-0.0969610510835959i</v>
      </c>
      <c r="AD2346" t="str">
        <f t="shared" si="1218"/>
        <v>0.199270469841587-0.298353481834519i</v>
      </c>
      <c r="AE2346" t="str">
        <f t="shared" si="1219"/>
        <v>-0.000442152831600961+0.000496748690885855i</v>
      </c>
      <c r="AF2346" t="str">
        <f t="shared" si="1220"/>
        <v>-4.15009818979523-0.236454206757174i</v>
      </c>
      <c r="AG2346" t="str">
        <f t="shared" si="1221"/>
        <v>0.993759154493099-0.00420779276311159i</v>
      </c>
      <c r="AH2346" t="str">
        <f t="shared" si="1222"/>
        <v>0.00197300041586986-0.00196094291064859i</v>
      </c>
      <c r="AI2346">
        <f t="shared" si="1223"/>
        <v>-51.113697177214831</v>
      </c>
      <c r="AJ2346">
        <f t="shared" si="1224"/>
        <v>-44.824389438280164</v>
      </c>
      <c r="AK2346"/>
      <c r="AL2346"/>
      <c r="AM2346"/>
      <c r="AN2346"/>
    </row>
    <row r="2347" spans="1:40" x14ac:dyDescent="0.35">
      <c r="A2347"/>
      <c r="B2347">
        <f t="shared" si="1225"/>
        <v>413000</v>
      </c>
      <c r="C2347" s="237" t="str">
        <f t="shared" si="1193"/>
        <v>-1.24013289131444E-07+0.00164122575034781i</v>
      </c>
      <c r="D2347" s="208" t="str">
        <f t="shared" si="1194"/>
        <v>-1.64874647048181+0.0125827307526665i</v>
      </c>
      <c r="E2347" t="str">
        <f t="shared" si="1195"/>
        <v>36500</v>
      </c>
      <c r="F2347" t="str">
        <f t="shared" si="1196"/>
        <v>0.21505376344086</v>
      </c>
      <c r="G2347" t="str">
        <f t="shared" si="1191"/>
        <v>0.21505376344086</v>
      </c>
      <c r="H2347" t="str">
        <f t="shared" si="1197"/>
        <v>2.50147951130023+0.248478089188749i</v>
      </c>
      <c r="I2347" t="str">
        <f t="shared" si="1198"/>
        <v>1621.84720741573i</v>
      </c>
      <c r="J2347" t="str">
        <f t="shared" si="1192"/>
        <v>-3559.4936897841+354.808269871924i</v>
      </c>
      <c r="K2347" t="str">
        <f t="shared" si="1199"/>
        <v>0.0449710853152002-0.451157168518028i</v>
      </c>
      <c r="L2347" t="str">
        <f t="shared" si="1200"/>
        <v>0.0141979172887227-0.120780446763603i</v>
      </c>
      <c r="M2347" t="str">
        <f t="shared" si="1201"/>
        <v>0.0591690026039229-0.571937615281631i</v>
      </c>
      <c r="N2347" t="str">
        <f t="shared" si="1202"/>
        <v>-5.15147081931842i</v>
      </c>
      <c r="O2347" t="str">
        <f t="shared" si="1203"/>
        <v>0.425108577893229+0.905142362836696i</v>
      </c>
      <c r="P2347" t="str">
        <f t="shared" si="1204"/>
        <v>0.574891422106771-0.905142362836696i</v>
      </c>
      <c r="Q2347" t="str">
        <f t="shared" si="1205"/>
        <v>-0.574891422106771+6.05661318215512i</v>
      </c>
      <c r="R2347" t="str">
        <f t="shared" si="1206"/>
        <v>-0.157041778821744-0.0800132740815592i</v>
      </c>
      <c r="S2347" t="str">
        <f t="shared" si="1207"/>
        <v>0.575205280317984i</v>
      </c>
      <c r="T2347" t="str">
        <f t="shared" si="1208"/>
        <v>0.0460240577472429-0.0903312604087961i</v>
      </c>
      <c r="U2347" t="str">
        <f t="shared" si="1209"/>
        <v>0.0000499999999999998-0.000344074159226685i</v>
      </c>
      <c r="V2347" t="str">
        <f t="shared" si="1210"/>
        <v>0.00002-0.00385363058333887i</v>
      </c>
      <c r="W2347" t="str">
        <f t="shared" si="1211"/>
        <v>0.0000422658016219714-0.000316337949065592i</v>
      </c>
      <c r="X2347" t="str">
        <f t="shared" si="1212"/>
        <v>0.0000427569016784801-0.000316203497941084i</v>
      </c>
      <c r="Y2347" t="str">
        <f t="shared" si="1213"/>
        <v>0.009+2.07596442549214i</v>
      </c>
      <c r="Z2347" t="str">
        <f t="shared" si="1214"/>
        <v>-0.00182696406217217-0.000255150948225353i</v>
      </c>
      <c r="AA2347" t="str">
        <f t="shared" si="1215"/>
        <v>0.0251864150260078-5.78121673904974i</v>
      </c>
      <c r="AB2347" t="str">
        <f t="shared" si="1216"/>
        <v>0.138447867127248-0.271731154327934i</v>
      </c>
      <c r="AC2347" t="str">
        <f t="shared" si="1217"/>
        <v>0.852778553806516-0.0952616043435828i</v>
      </c>
      <c r="AD2347" t="str">
        <f t="shared" si="1218"/>
        <v>0.19550419357804-0.296802857039505i</v>
      </c>
      <c r="AE2347" t="str">
        <f t="shared" si="1219"/>
        <v>-0.000432908666080655+0.000492365072987731i</v>
      </c>
      <c r="AF2347" t="str">
        <f t="shared" si="1220"/>
        <v>-4.15022598178204-0.235895358436083i</v>
      </c>
      <c r="AG2347" t="str">
        <f t="shared" si="1221"/>
        <v>0.993806333504088-0.00411857360939004i</v>
      </c>
      <c r="AH2347" t="str">
        <f t="shared" si="1222"/>
        <v>0.00193279878823948-0.00194539392054604i</v>
      </c>
      <c r="AI2347">
        <f t="shared" si="1223"/>
        <v>-51.237666439423904</v>
      </c>
      <c r="AJ2347">
        <f t="shared" si="1224"/>
        <v>-45.186077753376928</v>
      </c>
      <c r="AK2347"/>
      <c r="AL2347"/>
      <c r="AM2347"/>
      <c r="AN2347"/>
    </row>
    <row r="2348" spans="1:40" x14ac:dyDescent="0.35">
      <c r="A2348"/>
      <c r="B2348">
        <f t="shared" si="1225"/>
        <v>414000</v>
      </c>
      <c r="C2348" s="237" t="str">
        <f t="shared" si="1193"/>
        <v>-1.23414914668043E-07+0.00163726143698628i</v>
      </c>
      <c r="D2348" s="208" t="str">
        <f t="shared" si="1194"/>
        <v>-1.64874646589428+0.0125523376835615i</v>
      </c>
      <c r="E2348" t="str">
        <f t="shared" si="1195"/>
        <v>36500</v>
      </c>
      <c r="F2348" t="str">
        <f t="shared" si="1196"/>
        <v>0.21505376344086</v>
      </c>
      <c r="G2348" t="str">
        <f t="shared" si="1191"/>
        <v>0.21505376344086</v>
      </c>
      <c r="H2348" t="str">
        <f t="shared" si="1197"/>
        <v>2.50160639688618+0.247891450263855i</v>
      </c>
      <c r="I2348" t="str">
        <f t="shared" si="1198"/>
        <v>1625.77419823272i</v>
      </c>
      <c r="J2348" t="str">
        <f t="shared" si="1192"/>
        <v>-3576.75666419007+355.667369798976i</v>
      </c>
      <c r="K2348" t="str">
        <f t="shared" si="1199"/>
        <v>0.0447561005172171-0.450088184582678i</v>
      </c>
      <c r="L2348" t="str">
        <f t="shared" si="1200"/>
        <v>0.0141303404476531-0.120496631122224i</v>
      </c>
      <c r="M2348" t="str">
        <f t="shared" si="1201"/>
        <v>0.0588864409648702-0.570584815704902i</v>
      </c>
      <c r="N2348" t="str">
        <f t="shared" si="1202"/>
        <v>-5.16394411428045i</v>
      </c>
      <c r="O2348" t="str">
        <f t="shared" si="1203"/>
        <v>0.436365323387779+0.899769584140673i</v>
      </c>
      <c r="P2348" t="str">
        <f t="shared" si="1204"/>
        <v>0.563634676612221-0.899769584140673i</v>
      </c>
      <c r="Q2348" t="str">
        <f t="shared" si="1205"/>
        <v>-0.563634676612221+6.06371369842112i</v>
      </c>
      <c r="R2348" t="str">
        <f t="shared" si="1206"/>
        <v>-0.155680884235164-0.0784812007030514i</v>
      </c>
      <c r="S2348" t="str">
        <f t="shared" si="1207"/>
        <v>0.57659802918074i</v>
      </c>
      <c r="T2348" t="str">
        <f t="shared" si="1208"/>
        <v>0.0452521056531175-0.0897652910311105i</v>
      </c>
      <c r="U2348" t="str">
        <f t="shared" si="1209"/>
        <v>0.0000500000000000002-0.000343243062223722i</v>
      </c>
      <c r="V2348" t="str">
        <f t="shared" si="1210"/>
        <v>0.00002-0.00384432229690568i</v>
      </c>
      <c r="W2348" t="str">
        <f t="shared" si="1211"/>
        <v>0.0000422657639077251-0.00031557610389468i</v>
      </c>
      <c r="X2348" t="str">
        <f t="shared" si="1212"/>
        <v>0.0000427544584145317-0.000315441980486258i</v>
      </c>
      <c r="Y2348" t="str">
        <f t="shared" si="1213"/>
        <v>0.009+2.08099097373788i</v>
      </c>
      <c r="Z2348" t="str">
        <f t="shared" si="1214"/>
        <v>-0.00181816073142419-0.000254482101583304i</v>
      </c>
      <c r="AA2348" t="str">
        <f t="shared" si="1215"/>
        <v>0.0250648472027062-5.76724874281859i</v>
      </c>
      <c r="AB2348" t="str">
        <f t="shared" si="1216"/>
        <v>0.136125709408278-0.27002862619297i</v>
      </c>
      <c r="AC2348" t="str">
        <f t="shared" si="1217"/>
        <v>0.853941724639508-0.0935722875705587i</v>
      </c>
      <c r="AD2348" t="str">
        <f t="shared" si="1218"/>
        <v>0.191756019065373-0.29520231833152i</v>
      </c>
      <c r="AE2348" t="str">
        <f t="shared" si="1219"/>
        <v>-0.000423766970240157+0.000487926788292747i</v>
      </c>
      <c r="AF2348" t="str">
        <f t="shared" si="1220"/>
        <v>-4.15035286278046-0.235339112580293i</v>
      </c>
      <c r="AG2348" t="str">
        <f t="shared" si="1221"/>
        <v>0.993854330112477-0.00403015997640563i</v>
      </c>
      <c r="AH2348" t="str">
        <f t="shared" si="1222"/>
        <v>0.00189302106863185-0.00192956871450024i</v>
      </c>
      <c r="AI2348">
        <f t="shared" si="1223"/>
        <v>-51.362749083274856</v>
      </c>
      <c r="AJ2348">
        <f t="shared" si="1224"/>
        <v>-45.547786232710926</v>
      </c>
      <c r="AK2348"/>
      <c r="AL2348"/>
      <c r="AM2348"/>
      <c r="AN2348"/>
    </row>
    <row r="2349" spans="1:40" x14ac:dyDescent="0.35">
      <c r="A2349"/>
      <c r="B2349">
        <f t="shared" si="1225"/>
        <v>415000</v>
      </c>
      <c r="C2349" s="237" t="str">
        <f t="shared" si="1193"/>
        <v>-1.22820860589476E-07+0.00163331622874906i</v>
      </c>
      <c r="D2349" s="208" t="str">
        <f t="shared" si="1194"/>
        <v>-1.64874646133986+0.0125220910870761i</v>
      </c>
      <c r="E2349" t="str">
        <f t="shared" si="1195"/>
        <v>36500</v>
      </c>
      <c r="F2349" t="str">
        <f t="shared" si="1196"/>
        <v>0.21505376344086</v>
      </c>
      <c r="G2349" t="str">
        <f t="shared" si="1191"/>
        <v>0.21505376344086</v>
      </c>
      <c r="H2349" t="str">
        <f t="shared" si="1197"/>
        <v>2.50173238005593+0.247307542380642i</v>
      </c>
      <c r="I2349" t="str">
        <f t="shared" si="1198"/>
        <v>1629.70118904971i</v>
      </c>
      <c r="J2349" t="str">
        <f t="shared" si="1192"/>
        <v>-3594.06138702265+356.526469726026i</v>
      </c>
      <c r="K2349" t="str">
        <f t="shared" si="1199"/>
        <v>0.0445426489026659-0.449024204625814i</v>
      </c>
      <c r="L2349" t="str">
        <f t="shared" si="1200"/>
        <v>0.0140632427314469-0.120214127216675i</v>
      </c>
      <c r="M2349" t="str">
        <f t="shared" si="1201"/>
        <v>0.0586058916341128-0.569238331842489i</v>
      </c>
      <c r="N2349" t="str">
        <f t="shared" si="1202"/>
        <v>-5.17641740924248i</v>
      </c>
      <c r="O2349" t="str">
        <f t="shared" si="1203"/>
        <v>0.447554178698385+0.894256818329955i</v>
      </c>
      <c r="P2349" t="str">
        <f t="shared" si="1204"/>
        <v>0.552445821301615-0.894256818329955i</v>
      </c>
      <c r="Q2349" t="str">
        <f t="shared" si="1205"/>
        <v>-0.552445821301615+6.07067422757244i</v>
      </c>
      <c r="R2349" t="str">
        <f t="shared" si="1206"/>
        <v>-0.154311176471581-0.0769596982420482i</v>
      </c>
      <c r="S2349" t="str">
        <f t="shared" si="1207"/>
        <v>0.577990778043495i</v>
      </c>
      <c r="T2349" t="str">
        <f t="shared" si="1208"/>
        <v>0.044481995864914-0.0891904369496161i</v>
      </c>
      <c r="U2349" t="str">
        <f t="shared" si="1209"/>
        <v>0.0000500000000000002-0.00034241597050752i</v>
      </c>
      <c r="V2349" t="str">
        <f t="shared" si="1210"/>
        <v>0.00002-0.00383505886968422i</v>
      </c>
      <c r="W2349" t="str">
        <f t="shared" si="1211"/>
        <v>0.0000422657261023731-0.000314817935703759i</v>
      </c>
      <c r="X2349" t="str">
        <f t="shared" si="1212"/>
        <v>0.0000427520324281619-0.000314684138402766i</v>
      </c>
      <c r="Y2349" t="str">
        <f t="shared" si="1213"/>
        <v>0.009+2.08601752198362i</v>
      </c>
      <c r="Z2349" t="str">
        <f t="shared" si="1214"/>
        <v>-0.00180942097286142-0.000253816854784895i</v>
      </c>
      <c r="AA2349" t="str">
        <f t="shared" si="1215"/>
        <v>0.0249441575186638-5.7533480889186i</v>
      </c>
      <c r="AB2349" t="str">
        <f t="shared" si="1216"/>
        <v>0.133809093645797-0.268299371420838i</v>
      </c>
      <c r="AC2349" t="str">
        <f t="shared" si="1217"/>
        <v>0.855115714619878-0.0918931891392791i</v>
      </c>
      <c r="AD2349" t="str">
        <f t="shared" si="1218"/>
        <v>0.188026636062161-0.293552088797176i</v>
      </c>
      <c r="AE2349" t="str">
        <f t="shared" si="1219"/>
        <v>-0.000414727806641491+0.000483434976715806i</v>
      </c>
      <c r="AF2349" t="str">
        <f t="shared" si="1220"/>
        <v>-4.15047884139579-0.234785451293566i</v>
      </c>
      <c r="AG2349" t="str">
        <f t="shared" si="1221"/>
        <v>0.993903133797353-0.00394256045040484i</v>
      </c>
      <c r="AH2349" t="str">
        <f t="shared" si="1222"/>
        <v>0.00185366803286012-0.00191347257479976i</v>
      </c>
      <c r="AI2349">
        <f t="shared" si="1223"/>
        <v>-51.48896895226553</v>
      </c>
      <c r="AJ2349">
        <f t="shared" si="1224"/>
        <v>-45.909512118060377</v>
      </c>
      <c r="AK2349"/>
      <c r="AL2349"/>
      <c r="AM2349"/>
      <c r="AN2349"/>
    </row>
    <row r="2350" spans="1:40" x14ac:dyDescent="0.35">
      <c r="A2350"/>
      <c r="B2350">
        <f t="shared" si="1225"/>
        <v>416000</v>
      </c>
      <c r="C2350" s="237" t="str">
        <f t="shared" si="1193"/>
        <v>-1.22231085403551E-07+0.00162938998785881i</v>
      </c>
      <c r="D2350" s="208" t="str">
        <f t="shared" si="1194"/>
        <v>-1.64874645681825+0.0124919899069175i</v>
      </c>
      <c r="E2350" t="str">
        <f t="shared" si="1195"/>
        <v>36500</v>
      </c>
      <c r="F2350" t="str">
        <f t="shared" si="1196"/>
        <v>0.21505376344086</v>
      </c>
      <c r="G2350" t="str">
        <f t="shared" si="1191"/>
        <v>0.21505376344086</v>
      </c>
      <c r="H2350" t="str">
        <f t="shared" si="1197"/>
        <v>2.5018574693142+0.246726346747918i</v>
      </c>
      <c r="I2350" t="str">
        <f t="shared" si="1198"/>
        <v>1633.62817986669i</v>
      </c>
      <c r="J2350" t="str">
        <f t="shared" si="1192"/>
        <v>-3611.40785828186+357.385569653077i</v>
      </c>
      <c r="K2350" t="str">
        <f t="shared" si="1199"/>
        <v>0.0443307159724999-0.447965193954968i</v>
      </c>
      <c r="L2350" t="str">
        <f t="shared" si="1200"/>
        <v>0.0139966196421632-0.119932926112248i</v>
      </c>
      <c r="M2350" t="str">
        <f t="shared" si="1201"/>
        <v>0.0583273356146631-0.567898120067216i</v>
      </c>
      <c r="N2350" t="str">
        <f t="shared" si="1202"/>
        <v>-5.18889070420451i</v>
      </c>
      <c r="O2350" t="str">
        <f t="shared" si="1203"/>
        <v>0.458673403050966+0.888604923086546i</v>
      </c>
      <c r="P2350" t="str">
        <f t="shared" si="1204"/>
        <v>0.541326596949034-0.888604923086546i</v>
      </c>
      <c r="Q2350" t="str">
        <f t="shared" si="1205"/>
        <v>-0.541326596949034+6.07749562729106i</v>
      </c>
      <c r="R2350" t="str">
        <f t="shared" si="1206"/>
        <v>-0.152932630953743-0.0754488566331998i</v>
      </c>
      <c r="S2350" t="str">
        <f t="shared" si="1207"/>
        <v>0.579383526906251i</v>
      </c>
      <c r="T2350" t="str">
        <f t="shared" si="1208"/>
        <v>0.0437138246571874-0.0886066471010317i</v>
      </c>
      <c r="U2350" t="str">
        <f t="shared" si="1209"/>
        <v>0.0000500000000000002-0.0003415928551938i</v>
      </c>
      <c r="V2350" t="str">
        <f t="shared" si="1210"/>
        <v>0.00002-0.00382583997817056i</v>
      </c>
      <c r="W2350" t="str">
        <f t="shared" si="1211"/>
        <v>0.0000422656882059165-0.000314063417976112i</v>
      </c>
      <c r="X2350" t="str">
        <f t="shared" si="1212"/>
        <v>0.000042749623552567-0.000313929945185753i</v>
      </c>
      <c r="Y2350" t="str">
        <f t="shared" si="1213"/>
        <v>0.009+2.09104407022937i</v>
      </c>
      <c r="Z2350" t="str">
        <f t="shared" si="1214"/>
        <v>-0.00180074417582387-0.000253155178256008i</v>
      </c>
      <c r="AA2350" t="str">
        <f t="shared" si="1215"/>
        <v>0.024824337535666-5.73951429145229i</v>
      </c>
      <c r="AB2350" t="str">
        <f t="shared" si="1216"/>
        <v>0.131498309449358-0.266543236404866i</v>
      </c>
      <c r="AC2350" t="str">
        <f t="shared" si="1217"/>
        <v>0.856300543157059-0.0902243995339125i</v>
      </c>
      <c r="AD2350" t="str">
        <f t="shared" si="1218"/>
        <v>0.184316731311327-0.291852401584206i</v>
      </c>
      <c r="AE2350" t="str">
        <f t="shared" si="1219"/>
        <v>-0.000405791227163259+0.000478890777382285i</v>
      </c>
      <c r="AF2350" t="str">
        <f t="shared" si="1220"/>
        <v>-4.15060392613245-0.234234356841i</v>
      </c>
      <c r="AG2350" t="str">
        <f t="shared" si="1221"/>
        <v>0.993952733929329-0.00385578347287441i</v>
      </c>
      <c r="AH2350" t="str">
        <f t="shared" si="1222"/>
        <v>0.00181474040033795-0.00189711078130212i</v>
      </c>
      <c r="AI2350">
        <f t="shared" si="1223"/>
        <v>-51.616350688697771</v>
      </c>
      <c r="AJ2350">
        <f t="shared" si="1224"/>
        <v>-46.271252667243026</v>
      </c>
      <c r="AK2350"/>
      <c r="AL2350"/>
      <c r="AM2350"/>
      <c r="AN2350"/>
    </row>
    <row r="2351" spans="1:40" x14ac:dyDescent="0.35">
      <c r="A2351"/>
      <c r="B2351">
        <f t="shared" si="1225"/>
        <v>417000</v>
      </c>
      <c r="C2351" s="237" t="str">
        <f t="shared" si="1193"/>
        <v>-1.21645548114987E-07+0.0016254825778598i</v>
      </c>
      <c r="D2351" s="208" t="str">
        <f t="shared" si="1194"/>
        <v>-1.64874645232913+0.0124620330969251i</v>
      </c>
      <c r="E2351" t="str">
        <f t="shared" si="1195"/>
        <v>36500</v>
      </c>
      <c r="F2351" t="str">
        <f t="shared" si="1196"/>
        <v>0.21505376344086</v>
      </c>
      <c r="G2351" t="str">
        <f t="shared" si="1191"/>
        <v>0.21505376344086</v>
      </c>
      <c r="H2351" t="str">
        <f t="shared" si="1197"/>
        <v>2.5019816730661+0.246147844744186i</v>
      </c>
      <c r="I2351" t="str">
        <f t="shared" si="1198"/>
        <v>1637.55517068368i</v>
      </c>
      <c r="J2351" t="str">
        <f t="shared" si="1192"/>
        <v>-3628.79607796767+358.244669580127i</v>
      </c>
      <c r="K2351" t="str">
        <f t="shared" si="1199"/>
        <v>0.0441202873981289-0.446911118194117i</v>
      </c>
      <c r="L2351" t="str">
        <f t="shared" si="1200"/>
        <v>0.0139304667342743-0.119653018953839i</v>
      </c>
      <c r="M2351" t="str">
        <f t="shared" si="1201"/>
        <v>0.0580507541324032-0.566564137147956i</v>
      </c>
      <c r="N2351" t="str">
        <f t="shared" si="1202"/>
        <v>-5.20136399916654i</v>
      </c>
      <c r="O2351" t="str">
        <f t="shared" si="1203"/>
        <v>0.4697212665047+0.882814777738354i</v>
      </c>
      <c r="P2351" t="str">
        <f t="shared" si="1204"/>
        <v>0.5302787334953-0.882814777738354i</v>
      </c>
      <c r="Q2351" t="str">
        <f t="shared" si="1205"/>
        <v>-0.5302787334953+6.08417877690489i</v>
      </c>
      <c r="R2351" t="str">
        <f t="shared" si="1206"/>
        <v>-0.151545224180288-0.0739487678530372i</v>
      </c>
      <c r="S2351" t="str">
        <f t="shared" si="1207"/>
        <v>0.580776275769006i</v>
      </c>
      <c r="T2351" t="str">
        <f t="shared" si="1208"/>
        <v>0.0429476899913937-0.0880138709100068i</v>
      </c>
      <c r="U2351" t="str">
        <f t="shared" si="1209"/>
        <v>0.0000500000000000002-0.00034077368767535i</v>
      </c>
      <c r="V2351" t="str">
        <f t="shared" si="1210"/>
        <v>0.00002-0.00381666530196391i</v>
      </c>
      <c r="W2351" t="str">
        <f t="shared" si="1211"/>
        <v>0.0000422656502183559-0.00031331252444936i</v>
      </c>
      <c r="X2351" t="str">
        <f t="shared" si="1212"/>
        <v>0.0000427472316229409-0.000313179374584587i</v>
      </c>
      <c r="Y2351" t="str">
        <f t="shared" si="1213"/>
        <v>0.009+2.09607061847511i</v>
      </c>
      <c r="Z2351" t="str">
        <f t="shared" si="1214"/>
        <v>-0.00179212973696646-0.000252497042749406i</v>
      </c>
      <c r="AA2351" t="str">
        <f t="shared" si="1215"/>
        <v>0.0247053789166209-5.72574686918603i</v>
      </c>
      <c r="AB2351" t="str">
        <f t="shared" si="1216"/>
        <v>0.129193651502988-0.264760069006156i</v>
      </c>
      <c r="AC2351" t="str">
        <f t="shared" si="1217"/>
        <v>0.857496228851161-0.0885660113587386i</v>
      </c>
      <c r="AD2351" t="str">
        <f t="shared" si="1218"/>
        <v>0.180626988381965-0.290103499854112i</v>
      </c>
      <c r="AE2351" t="str">
        <f t="shared" si="1219"/>
        <v>-0.00039695727298243+0.000474295328479421i</v>
      </c>
      <c r="AF2351" t="str">
        <f t="shared" si="1220"/>
        <v>-4.15072812539523-0.233685811647261i</v>
      </c>
      <c r="AG2351" t="str">
        <f t="shared" si="1221"/>
        <v>0.994003119772823-0.00376983733898905i</v>
      </c>
      <c r="AH2351" t="str">
        <f t="shared" si="1222"/>
        <v>0.00177623883406721-0.00188048861062377i</v>
      </c>
      <c r="AI2351">
        <f t="shared" si="1223"/>
        <v>-51.744919770613905</v>
      </c>
      <c r="AJ2351">
        <f t="shared" si="1224"/>
        <v>-46.633005154436283</v>
      </c>
      <c r="AK2351"/>
      <c r="AL2351"/>
      <c r="AM2351"/>
      <c r="AN2351"/>
    </row>
    <row r="2352" spans="1:40" x14ac:dyDescent="0.35">
      <c r="A2352"/>
      <c r="B2352">
        <f t="shared" si="1225"/>
        <v>418000</v>
      </c>
      <c r="C2352" s="237" t="str">
        <f t="shared" si="1193"/>
        <v>-1.21064208218294E-07+0.0016215938636021i</v>
      </c>
      <c r="D2352" s="208" t="str">
        <f t="shared" si="1194"/>
        <v>-1.64874644787219+0.0124322196209494i</v>
      </c>
      <c r="E2352" t="str">
        <f t="shared" si="1195"/>
        <v>36500</v>
      </c>
      <c r="F2352" t="str">
        <f t="shared" si="1196"/>
        <v>0.21505376344086</v>
      </c>
      <c r="G2352" t="str">
        <f t="shared" si="1191"/>
        <v>0.21505376344086</v>
      </c>
      <c r="H2352" t="str">
        <f t="shared" si="1197"/>
        <v>2.50210499961857+0.245572017915766i</v>
      </c>
      <c r="I2352" t="str">
        <f t="shared" si="1198"/>
        <v>1641.48216150067i</v>
      </c>
      <c r="J2352" t="str">
        <f t="shared" si="1192"/>
        <v>-3646.22604608011+359.103769507178i</v>
      </c>
      <c r="K2352" t="str">
        <f t="shared" si="1199"/>
        <v>0.043911349019024-0.4458619432801i</v>
      </c>
      <c r="L2352" t="str">
        <f t="shared" si="1200"/>
        <v>0.0138647796139382-0.119374396965078i</v>
      </c>
      <c r="M2352" t="str">
        <f t="shared" si="1201"/>
        <v>0.0577761286329622-0.565236340245178i</v>
      </c>
      <c r="N2352" t="str">
        <f t="shared" si="1202"/>
        <v>-5.21383729412857i</v>
      </c>
      <c r="O2352" t="str">
        <f t="shared" si="1203"/>
        <v>0.480696050221168+0.876887283122391i</v>
      </c>
      <c r="P2352" t="str">
        <f t="shared" si="1204"/>
        <v>0.519303949778832-0.876887283122391i</v>
      </c>
      <c r="Q2352" t="str">
        <f t="shared" si="1205"/>
        <v>-0.519303949778832+6.09072457725096i</v>
      </c>
      <c r="R2352" t="str">
        <f t="shared" si="1206"/>
        <v>-0.150148933765795-0.0724595259269413i</v>
      </c>
      <c r="S2352" t="str">
        <f t="shared" si="1207"/>
        <v>0.582169024631762i</v>
      </c>
      <c r="T2352" t="str">
        <f t="shared" si="1208"/>
        <v>0.0421836915341673-0.0874120583199319i</v>
      </c>
      <c r="U2352" t="str">
        <f t="shared" si="1209"/>
        <v>0.00005-0.00033995843961871i</v>
      </c>
      <c r="V2352" t="str">
        <f t="shared" si="1210"/>
        <v>0.00002-0.00380753452372955i</v>
      </c>
      <c r="W2352" t="str">
        <f t="shared" si="1211"/>
        <v>0.0000422656121396922-0.000312565229112456i</v>
      </c>
      <c r="X2352" t="str">
        <f t="shared" si="1212"/>
        <v>0.0000427448564764464-0.000312432400599848i</v>
      </c>
      <c r="Y2352" t="str">
        <f t="shared" si="1213"/>
        <v>0.009+2.10109716672085i</v>
      </c>
      <c r="Z2352" t="str">
        <f t="shared" si="1214"/>
        <v>-0.00178357706015435-0.000251842419340212i</v>
      </c>
      <c r="AA2352" t="str">
        <f t="shared" si="1215"/>
        <v>0.0245872734241108-5.71204534549442i</v>
      </c>
      <c r="AB2352" t="str">
        <f t="shared" si="1216"/>
        <v>0.126895419620167-0.262949718646269i</v>
      </c>
      <c r="AC2352" t="str">
        <f t="shared" si="1217"/>
        <v>0.858702789450792-0.0869181193484874i</v>
      </c>
      <c r="AD2352" t="str">
        <f t="shared" si="1218"/>
        <v>0.176958087512064-0.28830563673207i</v>
      </c>
      <c r="AE2352" t="str">
        <f t="shared" si="1219"/>
        <v>-0.000388225974559328+0.000469649767107658i</v>
      </c>
      <c r="AF2352" t="str">
        <f t="shared" si="1220"/>
        <v>-4.15085144749076-0.233139798294817i</v>
      </c>
      <c r="AG2352" t="str">
        <f t="shared" si="1221"/>
        <v>0.994054280488356-0.00368473019610014i</v>
      </c>
      <c r="AH2352" t="str">
        <f t="shared" si="1222"/>
        <v>0.00173816394064319-0.00186361133533169i</v>
      </c>
      <c r="AI2352">
        <f t="shared" si="1223"/>
        <v>-51.874702550869252</v>
      </c>
      <c r="AJ2352">
        <f t="shared" si="1224"/>
        <v>-46.994766870497067</v>
      </c>
      <c r="AK2352"/>
      <c r="AL2352"/>
      <c r="AM2352"/>
      <c r="AN2352"/>
    </row>
    <row r="2353" spans="1:40" x14ac:dyDescent="0.35">
      <c r="A2353"/>
      <c r="B2353">
        <f t="shared" si="1225"/>
        <v>419000</v>
      </c>
      <c r="C2353" s="237" t="str">
        <f t="shared" si="1193"/>
        <v>-1.20487025690759E-07+0.00161772371122599i</v>
      </c>
      <c r="D2353" s="208" t="str">
        <f t="shared" si="1194"/>
        <v>-1.64874644344713+0.0124025484527326i</v>
      </c>
      <c r="E2353" t="str">
        <f t="shared" si="1195"/>
        <v>36500</v>
      </c>
      <c r="F2353" t="str">
        <f t="shared" si="1196"/>
        <v>0.21505376344086</v>
      </c>
      <c r="G2353" t="str">
        <f t="shared" si="1191"/>
        <v>0.21505376344086</v>
      </c>
      <c r="H2353" t="str">
        <f t="shared" si="1197"/>
        <v>2.50222745718176+0.244998847974929i</v>
      </c>
      <c r="I2353" t="str">
        <f t="shared" si="1198"/>
        <v>1645.40915231765i</v>
      </c>
      <c r="J2353" t="str">
        <f t="shared" si="1192"/>
        <v>-3663.69776261916+359.962869434229i</v>
      </c>
      <c r="K2353" t="str">
        <f t="shared" si="1199"/>
        <v>0.0437038868403681-0.444817635459131i</v>
      </c>
      <c r="L2353" t="str">
        <f t="shared" si="1200"/>
        <v>0.0137995539382825-0.119097051447473i</v>
      </c>
      <c r="M2353" t="str">
        <f t="shared" si="1201"/>
        <v>0.0575034407786506-0.563914686906604i</v>
      </c>
      <c r="N2353" t="str">
        <f t="shared" si="1202"/>
        <v>-5.2263105890906i</v>
      </c>
      <c r="O2353" t="str">
        <f t="shared" si="1203"/>
        <v>0.491596046731775+0.87082336144461i</v>
      </c>
      <c r="P2353" t="str">
        <f t="shared" si="1204"/>
        <v>0.508403953268225-0.87082336144461i</v>
      </c>
      <c r="Q2353" t="str">
        <f t="shared" si="1205"/>
        <v>-0.508403953268225+6.09713395053521i</v>
      </c>
      <c r="R2353" t="str">
        <f t="shared" si="1206"/>
        <v>-0.148743738481739-0.0709812269356857i</v>
      </c>
      <c r="S2353" t="str">
        <f t="shared" si="1207"/>
        <v>0.583561773494517i</v>
      </c>
      <c r="T2353" t="str">
        <f t="shared" si="1208"/>
        <v>0.0414219306754055-0.0868011598246082i</v>
      </c>
      <c r="U2353" t="str">
        <f t="shared" si="1209"/>
        <v>0.00005-0.000339147082960909i</v>
      </c>
      <c r="V2353" t="str">
        <f t="shared" si="1210"/>
        <v>0.00002-0.00379844732916218i</v>
      </c>
      <c r="W2353" t="str">
        <f t="shared" si="1211"/>
        <v>0.0000422655739699261-0.000311821506202654i</v>
      </c>
      <c r="X2353" t="str">
        <f t="shared" si="1212"/>
        <v>0.0000427424979521873-0.000311688997480309i</v>
      </c>
      <c r="Y2353" t="str">
        <f t="shared" si="1213"/>
        <v>0.009+2.1061237149666i</v>
      </c>
      <c r="Z2353" t="str">
        <f t="shared" si="1214"/>
        <v>-0.00177508555635961-0.000251191279421442i</v>
      </c>
      <c r="AA2353" t="str">
        <f t="shared" si="1215"/>
        <v>0.0244700129189626-5.69840924830497i</v>
      </c>
      <c r="AB2353" t="str">
        <f t="shared" si="1216"/>
        <v>0.124603918798232-0.261112036402489i</v>
      </c>
      <c r="AC2353" t="str">
        <f t="shared" si="1217"/>
        <v>0.859920241809947-0.0852808203783043i</v>
      </c>
      <c r="AD2353" t="str">
        <f t="shared" si="1218"/>
        <v>0.173310705452207-0.286459075254126i</v>
      </c>
      <c r="AE2353" t="str">
        <f t="shared" si="1219"/>
        <v>-0.000379597351625676+0.000464955229131759i</v>
      </c>
      <c r="AF2353" t="str">
        <f t="shared" si="1220"/>
        <v>-4.15097390062889-0.232596299522196i</v>
      </c>
      <c r="AG2353" t="str">
        <f t="shared" si="1221"/>
        <v>0.994106205134875-0.00360047004226584i</v>
      </c>
      <c r="AH2353" t="str">
        <f t="shared" si="1222"/>
        <v>0.0017005162702763-0.00184648422313564i</v>
      </c>
      <c r="AI2353">
        <f t="shared" si="1223"/>
        <v>-52.005726298496384</v>
      </c>
      <c r="AJ2353">
        <f t="shared" si="1224"/>
        <v>-47.356535123275393</v>
      </c>
      <c r="AK2353"/>
      <c r="AL2353"/>
      <c r="AM2353"/>
      <c r="AN2353"/>
    </row>
    <row r="2354" spans="1:40" x14ac:dyDescent="0.35">
      <c r="A2354"/>
      <c r="B2354">
        <f t="shared" si="1225"/>
        <v>420000</v>
      </c>
      <c r="C2354" s="237" t="str">
        <f t="shared" si="1193"/>
        <v>-1.19913960985564E-07+0.00161387198814661i</v>
      </c>
      <c r="D2354" s="208" t="str">
        <f t="shared" si="1194"/>
        <v>-1.64874643905363+0.0123730185757907i</v>
      </c>
      <c r="E2354" t="str">
        <f t="shared" si="1195"/>
        <v>36500</v>
      </c>
      <c r="F2354" t="str">
        <f t="shared" si="1196"/>
        <v>0.21505376344086</v>
      </c>
      <c r="G2354" t="str">
        <f t="shared" si="1191"/>
        <v>0.21505376344086</v>
      </c>
      <c r="H2354" t="str">
        <f t="shared" si="1197"/>
        <v>2.5023490538703+0.244428316798064i</v>
      </c>
      <c r="I2354" t="str">
        <f t="shared" si="1198"/>
        <v>1649.33614313464i</v>
      </c>
      <c r="J2354" t="str">
        <f t="shared" si="1192"/>
        <v>-3681.21122758482+360.821969361279i</v>
      </c>
      <c r="K2354" t="str">
        <f t="shared" si="1199"/>
        <v>0.0434978870307409-0.443778161283333i</v>
      </c>
      <c r="L2354" t="str">
        <f t="shared" si="1200"/>
        <v>0.0137347854146997-0.118820973779566i</v>
      </c>
      <c r="M2354" t="str">
        <f t="shared" si="1201"/>
        <v>0.0572326724454406-0.562599135062899i</v>
      </c>
      <c r="N2354" t="str">
        <f t="shared" si="1202"/>
        <v>-5.23878388405263i</v>
      </c>
      <c r="O2354" t="str">
        <f t="shared" si="1203"/>
        <v>0.502419560203401+0.864623956136436i</v>
      </c>
      <c r="P2354" t="str">
        <f t="shared" si="1204"/>
        <v>0.497580439796599-0.864623956136436i</v>
      </c>
      <c r="Q2354" t="str">
        <f t="shared" si="1205"/>
        <v>-0.497580439796599+6.10340784018907i</v>
      </c>
      <c r="R2354" t="str">
        <f t="shared" si="1206"/>
        <v>-0.147329618298344-0.0695139690215263i</v>
      </c>
      <c r="S2354" t="str">
        <f t="shared" si="1207"/>
        <v>0.584954522357273i</v>
      </c>
      <c r="T2354" t="str">
        <f t="shared" si="1208"/>
        <v>0.0406625105461452-0.0861811265007872i</v>
      </c>
      <c r="U2354" t="str">
        <f t="shared" si="1209"/>
        <v>0.00005-0.00033833958990624i</v>
      </c>
      <c r="V2354" t="str">
        <f t="shared" si="1210"/>
        <v>0.00002-0.00378940340694988i</v>
      </c>
      <c r="W2354" t="str">
        <f t="shared" si="1211"/>
        <v>0.0000422655357090586-0.000311081330202575i</v>
      </c>
      <c r="X2354" t="str">
        <f t="shared" si="1212"/>
        <v>0.0000427401558911807-0.000310949139719994i</v>
      </c>
      <c r="Y2354" t="str">
        <f t="shared" si="1213"/>
        <v>0.009+2.11115026321234i</v>
      </c>
      <c r="Z2354" t="str">
        <f t="shared" si="1214"/>
        <v>-0.00176665464355997-0.000250543594699642i</v>
      </c>
      <c r="AA2354" t="str">
        <f t="shared" si="1215"/>
        <v>0.0243535893588481-5.68483811004419i</v>
      </c>
      <c r="AB2354" t="str">
        <f t="shared" si="1216"/>
        <v>0.122319459272151-0.259246875105711i</v>
      </c>
      <c r="AC2354" t="str">
        <f t="shared" si="1217"/>
        <v>0.861148601843994-0.0836542134733029i</v>
      </c>
      <c r="AD2354" t="str">
        <f t="shared" si="1218"/>
        <v>0.169685515310265-0.284564088311685i</v>
      </c>
      <c r="AE2354" t="str">
        <f t="shared" si="1219"/>
        <v>-0.000371071413175782+0.000460212849031953i</v>
      </c>
      <c r="AF2354" t="str">
        <f t="shared" si="1220"/>
        <v>-4.15109549292393-0.232055298222273i</v>
      </c>
      <c r="AG2354" t="str">
        <f t="shared" si="1221"/>
        <v>0.9941588826721-0.0035170647248229i</v>
      </c>
      <c r="AH2354" t="str">
        <f t="shared" si="1222"/>
        <v>0.00166329631683079-0.00182911253608229i</v>
      </c>
      <c r="AI2354">
        <f t="shared" si="1223"/>
        <v>-52.138019242520755</v>
      </c>
      <c r="AJ2354">
        <f t="shared" si="1224"/>
        <v>-47.718307237924449</v>
      </c>
      <c r="AK2354"/>
      <c r="AL2354"/>
      <c r="AM2354"/>
      <c r="AN2354"/>
    </row>
    <row r="2355" spans="1:40" x14ac:dyDescent="0.35">
      <c r="A2355"/>
      <c r="B2355">
        <f t="shared" si="1225"/>
        <v>421000</v>
      </c>
      <c r="C2355" s="237" t="str">
        <f t="shared" si="1193"/>
        <v>-1.19344975025008E-07+0.00161003856303879i</v>
      </c>
      <c r="D2355" s="208" t="str">
        <f t="shared" si="1194"/>
        <v>-1.6487464346914+0.0123436289832974i</v>
      </c>
      <c r="E2355" t="str">
        <f t="shared" si="1195"/>
        <v>36500</v>
      </c>
      <c r="F2355" t="str">
        <f t="shared" si="1196"/>
        <v>0.21505376344086</v>
      </c>
      <c r="G2355" t="str">
        <f t="shared" si="1191"/>
        <v>0.21505376344086</v>
      </c>
      <c r="H2355" t="str">
        <f t="shared" si="1197"/>
        <v>2.50246979770472+0.243860406423871i</v>
      </c>
      <c r="I2355" t="str">
        <f t="shared" si="1198"/>
        <v>1653.26313395163i</v>
      </c>
      <c r="J2355" t="str">
        <f t="shared" si="1192"/>
        <v>-3698.76644097711+361.68106928833i</v>
      </c>
      <c r="K2355" t="str">
        <f t="shared" si="1199"/>
        <v>0.0432933359198409-0.44274348760731i</v>
      </c>
      <c r="L2355" t="str">
        <f t="shared" si="1200"/>
        <v>0.0136704698001542-0.118546155416096i</v>
      </c>
      <c r="M2355" t="str">
        <f t="shared" si="1201"/>
        <v>0.0569638057199951-0.561289643023406i</v>
      </c>
      <c r="N2355" t="str">
        <f t="shared" si="1202"/>
        <v>-5.25125717901466i</v>
      </c>
      <c r="O2355" t="str">
        <f t="shared" si="1203"/>
        <v>0.51316490670224+0.858290031707978i</v>
      </c>
      <c r="P2355" t="str">
        <f t="shared" si="1204"/>
        <v>0.48683509329776-0.858290031707978i</v>
      </c>
      <c r="Q2355" t="str">
        <f t="shared" si="1205"/>
        <v>-0.48683509329776+6.10954721072264i</v>
      </c>
      <c r="R2355" t="str">
        <f t="shared" si="1206"/>
        <v>-0.145906554427349-0.0680578523938086i</v>
      </c>
      <c r="S2355" t="str">
        <f t="shared" si="1207"/>
        <v>0.586347271220028i</v>
      </c>
      <c r="T2355" t="str">
        <f t="shared" si="1208"/>
        <v>0.0399055360362051-0.0855519100415926i</v>
      </c>
      <c r="U2355" t="str">
        <f t="shared" si="1209"/>
        <v>0.00005-0.00033753593292309i</v>
      </c>
      <c r="V2355" t="str">
        <f t="shared" si="1210"/>
        <v>0.00002-0.0037804024487386i</v>
      </c>
      <c r="W2355" t="str">
        <f t="shared" si="1211"/>
        <v>0.0000422654973570901-0.000310344675837286i</v>
      </c>
      <c r="X2355" t="str">
        <f t="shared" si="1212"/>
        <v>0.0000427378301363288-0.000310212802055261i</v>
      </c>
      <c r="Y2355" t="str">
        <f t="shared" si="1213"/>
        <v>0.009+2.11617681145808i</v>
      </c>
      <c r="Z2355" t="str">
        <f t="shared" si="1214"/>
        <v>-0.00175828374663889-0.000249899337190564i</v>
      </c>
      <c r="AA2355" t="str">
        <f t="shared" si="1215"/>
        <v>0.0242379947969019-5.67133146758386i</v>
      </c>
      <c r="AB2355" t="str">
        <f t="shared" si="1216"/>
        <v>0.120042356567595-0.257354089440978i</v>
      </c>
      <c r="AC2355" t="str">
        <f t="shared" si="1217"/>
        <v>0.862387884484747-0.0820383998176759i</v>
      </c>
      <c r="AD2355" t="str">
        <f t="shared" si="1218"/>
        <v>0.166083186397154-0.282620958593309i</v>
      </c>
      <c r="AE2355" t="str">
        <f t="shared" si="1219"/>
        <v>-0.000362648157460742+0.000455423759754972i</v>
      </c>
      <c r="AF2355" t="str">
        <f t="shared" si="1220"/>
        <v>-4.15121623239612-0.231516777440574i</v>
      </c>
      <c r="AG2355" t="str">
        <f t="shared" si="1221"/>
        <v>0.99421230196289-0.00343452193900025i</v>
      </c>
      <c r="AH2355" t="str">
        <f t="shared" si="1222"/>
        <v>0.00162650451787987-0.00181150152975106i</v>
      </c>
      <c r="AI2355">
        <f t="shared" si="1223"/>
        <v>-52.271610618406839</v>
      </c>
      <c r="AJ2355">
        <f t="shared" si="1224"/>
        <v>-48.08008055720714</v>
      </c>
      <c r="AK2355"/>
      <c r="AL2355"/>
      <c r="AM2355"/>
      <c r="AN2355"/>
    </row>
    <row r="2356" spans="1:40" x14ac:dyDescent="0.35">
      <c r="A2356"/>
      <c r="B2356">
        <f t="shared" si="1225"/>
        <v>422000</v>
      </c>
      <c r="C2356" s="237" t="str">
        <f t="shared" si="1193"/>
        <v>-1.18780029193851E-07+0.00160622330582218i</v>
      </c>
      <c r="D2356" s="208" t="str">
        <f t="shared" si="1194"/>
        <v>-1.64874643036015+0.0123143786779701i</v>
      </c>
      <c r="E2356" t="str">
        <f t="shared" si="1195"/>
        <v>36500</v>
      </c>
      <c r="F2356" t="str">
        <f t="shared" si="1196"/>
        <v>0.21505376344086</v>
      </c>
      <c r="G2356" t="str">
        <f t="shared" si="1191"/>
        <v>0.21505376344086</v>
      </c>
      <c r="H2356" t="str">
        <f t="shared" si="1197"/>
        <v>2.50258969661272+0.243295099051573i</v>
      </c>
      <c r="I2356" t="str">
        <f t="shared" si="1198"/>
        <v>1657.19012476862i</v>
      </c>
      <c r="J2356" t="str">
        <f t="shared" si="1192"/>
        <v>-3716.36340279601+362.54016921538i</v>
      </c>
      <c r="K2356" t="str">
        <f t="shared" si="1199"/>
        <v>0.0430902199962468-0.441713581584787i</v>
      </c>
      <c r="L2356" t="str">
        <f t="shared" si="1200"/>
        <v>0.0136066029005001-0.118272587887173i</v>
      </c>
      <c r="M2356" t="str">
        <f t="shared" si="1201"/>
        <v>0.0566968228967469-0.55998616947196i</v>
      </c>
      <c r="N2356" t="str">
        <f t="shared" si="1202"/>
        <v>-5.26373047397669i</v>
      </c>
      <c r="O2356" t="str">
        <f t="shared" si="1203"/>
        <v>0.523830414455783+0.851822573597978i</v>
      </c>
      <c r="P2356" t="str">
        <f t="shared" si="1204"/>
        <v>0.476169585544217-0.851822573597978i</v>
      </c>
      <c r="Q2356" t="str">
        <f t="shared" si="1205"/>
        <v>-0.476169585544217+6.11555304757467i</v>
      </c>
      <c r="R2356" t="str">
        <f t="shared" si="1206"/>
        <v>-0.144474529365703-0.0666129793340625i</v>
      </c>
      <c r="S2356" t="str">
        <f t="shared" si="1207"/>
        <v>0.587740020082784i</v>
      </c>
      <c r="T2356" t="str">
        <f t="shared" si="1208"/>
        <v>0.039151113811576-0.0849134627908491i</v>
      </c>
      <c r="U2356" t="str">
        <f t="shared" si="1209"/>
        <v>0.00005-0.000336736084740808i</v>
      </c>
      <c r="V2356" t="str">
        <f t="shared" si="1210"/>
        <v>0.00002-0.00377144414909704i</v>
      </c>
      <c r="W2356" t="str">
        <f t="shared" si="1211"/>
        <v>0.0000422654589140214-0.000309611518071423i</v>
      </c>
      <c r="X2356" t="str">
        <f t="shared" si="1212"/>
        <v>0.0000427355205323937-0.000309479959461928i</v>
      </c>
      <c r="Y2356" t="str">
        <f t="shared" si="1213"/>
        <v>0.009+2.12120335970383i</v>
      </c>
      <c r="Z2356" t="str">
        <f t="shared" si="1214"/>
        <v>-0.00174997229728754-0.00024925847921494i</v>
      </c>
      <c r="AA2356" t="str">
        <f t="shared" si="1215"/>
        <v>0.0241232213803653-5.65788886218837i</v>
      </c>
      <c r="AB2356" t="str">
        <f t="shared" si="1216"/>
        <v>0.117772931553249-0.255433536050746i</v>
      </c>
      <c r="AC2356" t="str">
        <f t="shared" si="1217"/>
        <v>0.86363810363457-0.0804334827633462i</v>
      </c>
      <c r="AD2356" t="str">
        <f t="shared" si="1218"/>
        <v>0.162504384073717-0.280629978523892i</v>
      </c>
      <c r="AE2356" t="str">
        <f t="shared" si="1219"/>
        <v>-0.000354327571985766+0.000450589092565234i</v>
      </c>
      <c r="AF2356" t="str">
        <f t="shared" si="1220"/>
        <v>-4.15133612697287-0.230980720373603i</v>
      </c>
      <c r="AG2356" t="str">
        <f t="shared" si="1221"/>
        <v>0.994266451775632-0.00335284922657542i</v>
      </c>
      <c r="AH2356" t="str">
        <f t="shared" si="1222"/>
        <v>0.00159014125477747-0.00179365645245234i</v>
      </c>
      <c r="AI2356">
        <f t="shared" si="1223"/>
        <v>-52.406530717325175</v>
      </c>
      <c r="AJ2356">
        <f t="shared" si="1224"/>
        <v>-48.441852441797828</v>
      </c>
      <c r="AK2356"/>
      <c r="AL2356"/>
      <c r="AM2356"/>
      <c r="AN2356"/>
    </row>
    <row r="2357" spans="1:40" x14ac:dyDescent="0.35">
      <c r="A2357"/>
      <c r="B2357">
        <f t="shared" si="1225"/>
        <v>423000</v>
      </c>
      <c r="C2357" s="237" t="str">
        <f t="shared" si="1193"/>
        <v>-1.18219085332752E-07+0.00160242608764649i</v>
      </c>
      <c r="D2357" s="208" t="str">
        <f t="shared" si="1194"/>
        <v>-1.64874642605958+0.0122852666719564i</v>
      </c>
      <c r="E2357" t="str">
        <f t="shared" si="1195"/>
        <v>36500</v>
      </c>
      <c r="F2357" t="str">
        <f t="shared" si="1196"/>
        <v>0.21505376344086</v>
      </c>
      <c r="G2357" t="str">
        <f t="shared" si="1191"/>
        <v>0.21505376344086</v>
      </c>
      <c r="H2357" t="str">
        <f t="shared" si="1197"/>
        <v>2.50270875843042+0.242732377039159i</v>
      </c>
      <c r="I2357" t="str">
        <f t="shared" si="1198"/>
        <v>1661.1171155856i</v>
      </c>
      <c r="J2357" t="str">
        <f t="shared" si="1192"/>
        <v>-3734.00211304153+363.399269142432i</v>
      </c>
      <c r="K2357" t="str">
        <f t="shared" si="1199"/>
        <v>0.0428885259052127-0.440688410665275i</v>
      </c>
      <c r="L2357" t="str">
        <f t="shared" si="1200"/>
        <v>0.0135431805698098-0.118000262797471i</v>
      </c>
      <c r="M2357" t="str">
        <f t="shared" si="1201"/>
        <v>0.0564317064750225-0.558688673462746i</v>
      </c>
      <c r="N2357" t="str">
        <f t="shared" si="1202"/>
        <v>-5.27620376893872i</v>
      </c>
      <c r="O2357" t="str">
        <f t="shared" si="1203"/>
        <v>0.534414424112924+0.845222588020488i</v>
      </c>
      <c r="P2357" t="str">
        <f t="shared" si="1204"/>
        <v>0.465585575887076-0.845222588020488i</v>
      </c>
      <c r="Q2357" t="str">
        <f t="shared" si="1205"/>
        <v>-0.465585575887076+6.12142635695921i</v>
      </c>
      <c r="R2357" t="str">
        <f t="shared" si="1206"/>
        <v>-0.143033526940181-0.0651794542005516i</v>
      </c>
      <c r="S2357" t="str">
        <f t="shared" si="1207"/>
        <v>0.589132768945538i</v>
      </c>
      <c r="T2357" t="str">
        <f t="shared" si="1208"/>
        <v>0.0383993523315298-0.084265737778315i</v>
      </c>
      <c r="U2357" t="str">
        <f t="shared" si="1209"/>
        <v>0.00005-0.000335940018346621i</v>
      </c>
      <c r="V2357" t="str">
        <f t="shared" si="1210"/>
        <v>0.00002-0.00376252820548217i</v>
      </c>
      <c r="W2357" t="str">
        <f t="shared" si="1211"/>
        <v>0.0000422654203798536-0.000308881832106363i</v>
      </c>
      <c r="X2357" t="str">
        <f t="shared" si="1212"/>
        <v>0.0000427332269259703-0.000308750587152447i</v>
      </c>
      <c r="Y2357" t="str">
        <f t="shared" si="1213"/>
        <v>0.009+2.12622990794957i</v>
      </c>
      <c r="Z2357" t="str">
        <f t="shared" si="1214"/>
        <v>-0.00174171973390838-0.000248620993394321i</v>
      </c>
      <c r="AA2357" t="str">
        <f t="shared" si="1215"/>
        <v>0.0240092613492537-5.64450983946295i</v>
      </c>
      <c r="AB2357" t="str">
        <f t="shared" si="1216"/>
        <v>0.115511510492281-0.253485073640873i</v>
      </c>
      <c r="AC2357" t="str">
        <f t="shared" si="1217"/>
        <v>0.864899272119561-0.0788395678381117i</v>
      </c>
      <c r="AD2357" t="str">
        <f t="shared" si="1218"/>
        <v>0.158949769598755-0.278591450201187i</v>
      </c>
      <c r="AE2357" t="str">
        <f t="shared" si="1219"/>
        <v>-0.000346109633510527+0.000445709976896122i</v>
      </c>
      <c r="AF2357" t="str">
        <f t="shared" si="1220"/>
        <v>-4.15145518449-0.230447110367203i</v>
      </c>
      <c r="AG2357" t="str">
        <f t="shared" si="1221"/>
        <v>0.994321320786646-0.00327205397457348i</v>
      </c>
      <c r="AH2357" t="str">
        <f t="shared" si="1222"/>
        <v>0.00155420685274638-0.00177558254442837i</v>
      </c>
      <c r="AI2357">
        <f t="shared" si="1223"/>
        <v>-52.542810938448937</v>
      </c>
      <c r="AJ2357">
        <f t="shared" si="1224"/>
        <v>-48.803620270580048</v>
      </c>
      <c r="AK2357"/>
      <c r="AL2357"/>
      <c r="AM2357"/>
      <c r="AN2357"/>
    </row>
    <row r="2358" spans="1:40" x14ac:dyDescent="0.35">
      <c r="A2358"/>
      <c r="B2358">
        <f t="shared" si="1225"/>
        <v>424000</v>
      </c>
      <c r="C2358" s="237" t="str">
        <f t="shared" si="1193"/>
        <v>-1.17662105731835E-07+0.001598646780877i</v>
      </c>
      <c r="D2358" s="208" t="str">
        <f t="shared" si="1194"/>
        <v>-1.64874642178941+0.0122562919867237i</v>
      </c>
      <c r="E2358" t="str">
        <f t="shared" si="1195"/>
        <v>36500</v>
      </c>
      <c r="F2358" t="str">
        <f t="shared" si="1196"/>
        <v>0.21505376344086</v>
      </c>
      <c r="G2358" t="str">
        <f t="shared" si="1191"/>
        <v>0.21505376344086</v>
      </c>
      <c r="H2358" t="str">
        <f t="shared" si="1197"/>
        <v>2.50282699090365+0.242172222901626i</v>
      </c>
      <c r="I2358" t="str">
        <f t="shared" si="1198"/>
        <v>1665.04410640259i</v>
      </c>
      <c r="J2358" t="str">
        <f t="shared" si="1192"/>
        <v>-3751.68257171366+364.258369069482i</v>
      </c>
      <c r="K2358" t="str">
        <f t="shared" si="1199"/>
        <v>0.0426882404465008-0.439667942590799i</v>
      </c>
      <c r="L2358" t="str">
        <f t="shared" si="1200"/>
        <v>0.0134801987097133-0.117729171825415i</v>
      </c>
      <c r="M2358" t="str">
        <f t="shared" si="1201"/>
        <v>0.0561684391562141-0.557397114416214i</v>
      </c>
      <c r="N2358" t="str">
        <f t="shared" si="1202"/>
        <v>-5.28867706390075i</v>
      </c>
      <c r="O2358" t="str">
        <f t="shared" si="1203"/>
        <v>0.544915289002114+0.838491101808328i</v>
      </c>
      <c r="P2358" t="str">
        <f t="shared" si="1204"/>
        <v>0.455084710997886-0.838491101808328i</v>
      </c>
      <c r="Q2358" t="str">
        <f t="shared" si="1205"/>
        <v>-0.455084710997886+6.12716816570908i</v>
      </c>
      <c r="R2358" t="str">
        <f t="shared" si="1206"/>
        <v>-0.14158353235294-0.0637573834322498i</v>
      </c>
      <c r="S2358" t="str">
        <f t="shared" si="1207"/>
        <v>0.590525517808293i</v>
      </c>
      <c r="T2358" t="str">
        <f t="shared" si="1208"/>
        <v>0.0376503618654312-0.0836086887558471i</v>
      </c>
      <c r="U2358" t="str">
        <f t="shared" si="1209"/>
        <v>0.00005-0.000335147706982597i</v>
      </c>
      <c r="V2358" t="str">
        <f t="shared" si="1210"/>
        <v>0.00002-0.00375365431820509i</v>
      </c>
      <c r="W2358" t="str">
        <f t="shared" si="1211"/>
        <v>0.0000422653817545868-0.000308155593377438i</v>
      </c>
      <c r="X2358" t="str">
        <f t="shared" si="1212"/>
        <v>0.0000427309491654596-0.000308024660573114i</v>
      </c>
      <c r="Y2358" t="str">
        <f t="shared" si="1213"/>
        <v>0.009+2.13125645619532i</v>
      </c>
      <c r="Z2358" t="str">
        <f t="shared" si="1214"/>
        <v>-0.00173352550152019-0.000247986852646961i</v>
      </c>
      <c r="AA2358" t="str">
        <f t="shared" si="1215"/>
        <v>0.0238961070350412-5.63119394930213i</v>
      </c>
      <c r="AB2358" t="str">
        <f t="shared" si="1216"/>
        <v>0.113258425092913-0.251508563089407i</v>
      </c>
      <c r="AC2358" t="str">
        <f t="shared" si="1217"/>
        <v>0.866171401641756-0.0772567627532688i</v>
      </c>
      <c r="AD2358" t="str">
        <f t="shared" si="1218"/>
        <v>0.155419999978296-0.276505685329735i</v>
      </c>
      <c r="AE2358" t="str">
        <f t="shared" si="1219"/>
        <v>-0.000337994308052556+0.000440787540201406i</v>
      </c>
      <c r="AF2358" t="str">
        <f t="shared" si="1220"/>
        <v>-4.15157341269306-0.229915930914902i</v>
      </c>
      <c r="AG2358" t="str">
        <f t="shared" si="1221"/>
        <v>0.994376897582618-0.00319214341400933i</v>
      </c>
      <c r="AH2358" t="str">
        <f t="shared" si="1222"/>
        <v>0.00151870158098256-0.00175728503705702i</v>
      </c>
      <c r="AI2358">
        <f t="shared" si="1223"/>
        <v>-52.680483844507251</v>
      </c>
      <c r="AJ2358">
        <f t="shared" si="1224"/>
        <v>-49.165381440939697</v>
      </c>
      <c r="AK2358"/>
      <c r="AL2358"/>
      <c r="AM2358"/>
      <c r="AN2358"/>
    </row>
    <row r="2359" spans="1:40" x14ac:dyDescent="0.35">
      <c r="A2359"/>
      <c r="B2359">
        <f t="shared" si="1225"/>
        <v>425000</v>
      </c>
      <c r="C2359" s="237" t="str">
        <f t="shared" si="1193"/>
        <v>-1.17109053124346E-07+0.00159488525908025i</v>
      </c>
      <c r="D2359" s="208" t="str">
        <f t="shared" si="1194"/>
        <v>-1.64874641754933+0.0122274536529486i</v>
      </c>
      <c r="E2359" t="str">
        <f t="shared" si="1195"/>
        <v>36500</v>
      </c>
      <c r="F2359" t="str">
        <f t="shared" si="1196"/>
        <v>0.21505376344086</v>
      </c>
      <c r="G2359" t="str">
        <f t="shared" si="1191"/>
        <v>0.21505376344086</v>
      </c>
      <c r="H2359" t="str">
        <f t="shared" si="1197"/>
        <v>2.50294440168914+0.241614619309278i</v>
      </c>
      <c r="I2359" t="str">
        <f t="shared" si="1198"/>
        <v>1668.97109721958i</v>
      </c>
      <c r="J2359" t="str">
        <f t="shared" si="1192"/>
        <v>-3769.40477881241+365.117468996533i</v>
      </c>
      <c r="K2359" t="str">
        <f t="shared" si="1199"/>
        <v>0.0424893505722461-0.438652145392641i</v>
      </c>
      <c r="L2359" t="str">
        <f t="shared" si="1200"/>
        <v>0.0134176532687481-0.117459306722395i</v>
      </c>
      <c r="M2359" t="str">
        <f t="shared" si="1201"/>
        <v>0.0559070038409942-0.556111452115036i</v>
      </c>
      <c r="N2359" t="str">
        <f t="shared" si="1202"/>
        <v>-5.30115035886278i</v>
      </c>
      <c r="O2359" t="str">
        <f t="shared" si="1203"/>
        <v>0.555331375387556+0.831629162253324i</v>
      </c>
      <c r="P2359" t="str">
        <f t="shared" si="1204"/>
        <v>0.444668624612444-0.831629162253324i</v>
      </c>
      <c r="Q2359" t="str">
        <f t="shared" si="1205"/>
        <v>-0.444668624612444+6.1327795211161i</v>
      </c>
      <c r="R2359" t="str">
        <f t="shared" si="1206"/>
        <v>-0.140124532228025-0.0623468755522065i</v>
      </c>
      <c r="S2359" t="str">
        <f t="shared" si="1207"/>
        <v>0.59191826667105i</v>
      </c>
      <c r="T2359" t="str">
        <f t="shared" si="1208"/>
        <v>0.0369042545092177-0.0829422702345042i</v>
      </c>
      <c r="U2359" t="str">
        <f t="shared" si="1209"/>
        <v>0.00005-0.000334359124142638i</v>
      </c>
      <c r="V2359" t="str">
        <f t="shared" si="1210"/>
        <v>0.00002-0.00374482219039754i</v>
      </c>
      <c r="W2359" t="str">
        <f t="shared" si="1211"/>
        <v>0.0000422653430382225-0.000307432777551169i</v>
      </c>
      <c r="X2359" t="str">
        <f t="shared" si="1212"/>
        <v>0.0000427286871010455-0.000307302155401314i</v>
      </c>
      <c r="Y2359" t="str">
        <f t="shared" si="1213"/>
        <v>0.009+2.13628300444106i</v>
      </c>
      <c r="Z2359" t="str">
        <f t="shared" si="1214"/>
        <v>-0.00172538905166479-0.000247356030183805i</v>
      </c>
      <c r="AA2359" t="str">
        <f t="shared" si="1215"/>
        <v>0.0237837508593732-5.61794074583953i</v>
      </c>
      <c r="AB2359" t="str">
        <f t="shared" si="1216"/>
        <v>0.111014012557995-0.249503867558197i</v>
      </c>
      <c r="AC2359" t="str">
        <f t="shared" si="1217"/>
        <v>0.867454502730377-0.0756851774106625i</v>
      </c>
      <c r="AD2359" t="str">
        <f t="shared" si="1218"/>
        <v>0.1519157278161-0.274373005152229i</v>
      </c>
      <c r="AE2359" t="str">
        <f t="shared" si="1219"/>
        <v>-0.000329981550893644+0.00043582290780695i</v>
      </c>
      <c r="AF2359" t="str">
        <f t="shared" si="1220"/>
        <v>-4.15169081923847-0.229387165656329i</v>
      </c>
      <c r="AG2359" t="str">
        <f t="shared" si="1221"/>
        <v>0.99443317066304-0.00311312461867303i</v>
      </c>
      <c r="AH2359" t="str">
        <f t="shared" si="1222"/>
        <v>0.00148362565277555-0.00173876915205889i</v>
      </c>
      <c r="AI2359">
        <f t="shared" si="1223"/>
        <v>-52.819583220841373</v>
      </c>
      <c r="AJ2359">
        <f t="shared" si="1224"/>
        <v>-49.52713336905331</v>
      </c>
      <c r="AK2359"/>
      <c r="AL2359"/>
      <c r="AM2359"/>
      <c r="AN2359"/>
    </row>
    <row r="2360" spans="1:40" x14ac:dyDescent="0.35">
      <c r="A2360"/>
      <c r="B2360">
        <f t="shared" si="1225"/>
        <v>426000</v>
      </c>
      <c r="C2360" s="237" t="str">
        <f t="shared" si="1193"/>
        <v>-1.1655989068042E-07+0.00159114139700996i</v>
      </c>
      <c r="D2360" s="208" t="str">
        <f t="shared" si="1194"/>
        <v>-1.64874641333909+0.0121987507104097i</v>
      </c>
      <c r="E2360" t="str">
        <f t="shared" si="1195"/>
        <v>36500</v>
      </c>
      <c r="F2360" t="str">
        <f t="shared" si="1196"/>
        <v>0.21505376344086</v>
      </c>
      <c r="G2360" t="str">
        <f t="shared" si="1191"/>
        <v>0.21505376344086</v>
      </c>
      <c r="H2360" t="str">
        <f t="shared" si="1197"/>
        <v>2.50306099835588+0.241059549086028i</v>
      </c>
      <c r="I2360" t="str">
        <f t="shared" si="1198"/>
        <v>1672.89808803656i</v>
      </c>
      <c r="J2360" t="str">
        <f t="shared" si="1192"/>
        <v>-3787.16873433778+365.976568923583i</v>
      </c>
      <c r="K2360" t="str">
        <f t="shared" si="1199"/>
        <v>0.042291843384858-0.43764098738815i</v>
      </c>
      <c r="L2360" t="str">
        <f t="shared" si="1200"/>
        <v>0.0133555402417196-0.11719065931198i</v>
      </c>
      <c r="M2360" t="str">
        <f t="shared" si="1201"/>
        <v>0.0556473836265776-0.55483164670013i</v>
      </c>
      <c r="N2360" t="str">
        <f t="shared" si="1202"/>
        <v>-5.31362365382481i</v>
      </c>
      <c r="O2360" t="str">
        <f t="shared" si="1203"/>
        <v>0.565661062723385+0.824637836943376i</v>
      </c>
      <c r="P2360" t="str">
        <f t="shared" si="1204"/>
        <v>0.434338937276615-0.824637836943376i</v>
      </c>
      <c r="Q2360" t="str">
        <f t="shared" si="1205"/>
        <v>-0.434338937276615+6.13826149076819i</v>
      </c>
      <c r="R2360" t="str">
        <f t="shared" si="1206"/>
        <v>-0.138656514658819-0.0609480411702703i</v>
      </c>
      <c r="S2360" t="str">
        <f t="shared" si="1207"/>
        <v>0.593311015533804i</v>
      </c>
      <c r="T2360" t="str">
        <f t="shared" si="1208"/>
        <v>0.0361611442015292-0.0822664375226017i</v>
      </c>
      <c r="U2360" t="str">
        <f t="shared" si="1209"/>
        <v>0.00005-0.000333574243569533i</v>
      </c>
      <c r="V2360" t="str">
        <f t="shared" si="1210"/>
        <v>0.00002-0.00373603152797877i</v>
      </c>
      <c r="W2360" t="str">
        <f t="shared" si="1211"/>
        <v>0.000042265304230761-0.000306713360522562i</v>
      </c>
      <c r="X2360" t="str">
        <f t="shared" si="1212"/>
        <v>0.0000427264405846664-0.000306583047542805i</v>
      </c>
      <c r="Y2360" t="str">
        <f t="shared" si="1213"/>
        <v>0.009+2.1413095526868i</v>
      </c>
      <c r="Z2360" t="str">
        <f t="shared" si="1214"/>
        <v>-0.00171730984231519-0.000246728499504502i</v>
      </c>
      <c r="AA2360" t="str">
        <f t="shared" si="1215"/>
        <v>0.0236721853327944-5.60474978739784i</v>
      </c>
      <c r="AB2360" t="str">
        <f t="shared" si="1216"/>
        <v>0.108778615633526-0.247470852607373i</v>
      </c>
      <c r="AC2360" t="str">
        <f t="shared" si="1217"/>
        <v>0.868748584692093-0.0741249239091485i</v>
      </c>
      <c r="AD2360" t="str">
        <f t="shared" si="1218"/>
        <v>0.148437601165499-0.272193740378333i</v>
      </c>
      <c r="AE2360" t="str">
        <f t="shared" si="1219"/>
        <v>-0.000322071306589232+0.000430817202762685i</v>
      </c>
      <c r="AF2360" t="str">
        <f t="shared" si="1220"/>
        <v>-4.15180741169497-0.228860798375618i</v>
      </c>
      <c r="AG2360" t="str">
        <f t="shared" si="1221"/>
        <v>0.994490128442677-0.00303500450395907i</v>
      </c>
      <c r="AH2360" t="str">
        <f t="shared" si="1222"/>
        <v>0.00144897922564484-0.00172004010070829i</v>
      </c>
      <c r="AI2360">
        <f t="shared" si="1223"/>
        <v>-52.960144138231712</v>
      </c>
      <c r="AJ2360">
        <f t="shared" si="1224"/>
        <v>-49.888873490174852</v>
      </c>
      <c r="AK2360"/>
      <c r="AL2360"/>
      <c r="AM2360"/>
      <c r="AN2360"/>
    </row>
    <row r="2361" spans="1:40" x14ac:dyDescent="0.35">
      <c r="A2361"/>
      <c r="B2361">
        <f t="shared" si="1225"/>
        <v>427000</v>
      </c>
      <c r="C2361" s="237" t="str">
        <f t="shared" si="1193"/>
        <v>-1.16014582000948E-07+0.00158741507059312i</v>
      </c>
      <c r="D2361" s="208" t="str">
        <f t="shared" si="1194"/>
        <v>-1.64874640915839+0.0121701822078806i</v>
      </c>
      <c r="E2361" t="str">
        <f t="shared" si="1195"/>
        <v>36500</v>
      </c>
      <c r="F2361" t="str">
        <f t="shared" si="1196"/>
        <v>0.21505376344086</v>
      </c>
      <c r="G2361" t="str">
        <f t="shared" si="1191"/>
        <v>0.21505376344086</v>
      </c>
      <c r="H2361" t="str">
        <f t="shared" si="1197"/>
        <v>2.50317678838616+0.240506995207709i</v>
      </c>
      <c r="I2361" t="str">
        <f t="shared" si="1198"/>
        <v>1676.82507885355i</v>
      </c>
      <c r="J2361" t="str">
        <f t="shared" si="1192"/>
        <v>-3804.97443828976+366.835668850633i</v>
      </c>
      <c r="K2361" t="str">
        <f t="shared" si="1199"/>
        <v>0.0420957061349556-0.436634437177597i</v>
      </c>
      <c r="L2361" t="str">
        <f t="shared" si="1200"/>
        <v>0.0132938556690711-0.116923221489142i</v>
      </c>
      <c r="M2361" t="str">
        <f t="shared" si="1201"/>
        <v>0.0553895618040267-0.553557658666739i</v>
      </c>
      <c r="N2361" t="str">
        <f t="shared" si="1202"/>
        <v>-5.32609694878684i</v>
      </c>
      <c r="O2361" t="str">
        <f t="shared" si="1203"/>
        <v>0.575902743905793+0.817518213596357i</v>
      </c>
      <c r="P2361" t="str">
        <f t="shared" si="1204"/>
        <v>0.424097256094207-0.817518213596357i</v>
      </c>
      <c r="Q2361" t="str">
        <f t="shared" si="1205"/>
        <v>-0.424097256094207+6.1436151623832i</v>
      </c>
      <c r="R2361" t="str">
        <f t="shared" si="1206"/>
        <v>-0.137179469256449-0.059560992985137i</v>
      </c>
      <c r="S2361" t="str">
        <f t="shared" si="1207"/>
        <v>0.59470376439656i</v>
      </c>
      <c r="T2361" t="str">
        <f t="shared" si="1208"/>
        <v>0.0354211467394581-0.0815811467647324i</v>
      </c>
      <c r="U2361" t="str">
        <f t="shared" si="1209"/>
        <v>0.0000499999999999998-0.000332793039252039i</v>
      </c>
      <c r="V2361" t="str">
        <f t="shared" si="1210"/>
        <v>0.00002-0.00372728203962285i</v>
      </c>
      <c r="W2361" t="str">
        <f t="shared" si="1211"/>
        <v>0.000042265265332203-0.000305997318412438i</v>
      </c>
      <c r="X2361" t="str">
        <f t="shared" si="1212"/>
        <v>0.0000427242094699938-0.000305867313129064i</v>
      </c>
      <c r="Y2361" t="str">
        <f t="shared" si="1213"/>
        <v>0.009+2.14633610093255i</v>
      </c>
      <c r="Z2361" t="str">
        <f t="shared" si="1214"/>
        <v>-0.00170928733778542-0.000246104234393522i</v>
      </c>
      <c r="AA2361" t="str">
        <f t="shared" si="1215"/>
        <v>0.0235614030535013-5.59162063643986i</v>
      </c>
      <c r="AB2361" t="str">
        <f t="shared" si="1216"/>
        <v>0.106552582656035-0.245409386312722i</v>
      </c>
      <c r="AC2361" t="str">
        <f t="shared" si="1217"/>
        <v>0.870053655560293-0.0725761165504257i</v>
      </c>
      <c r="AD2361" t="str">
        <f t="shared" si="1218"/>
        <v>0.144986263382599-0.269968231110982i</v>
      </c>
      <c r="AE2361" t="str">
        <f t="shared" si="1219"/>
        <v>-0.00031426350898084+0.000425771545694978i</v>
      </c>
      <c r="AF2361" t="str">
        <f t="shared" si="1220"/>
        <v>-4.15192319754455-0.228336812999828i</v>
      </c>
      <c r="AG2361" t="str">
        <f t="shared" si="1221"/>
        <v>0.994547759254042-0.00295778982573976i</v>
      </c>
      <c r="AH2361" t="str">
        <f t="shared" si="1222"/>
        <v>0.00141476240149214-0.00170110308304805i</v>
      </c>
      <c r="AI2361">
        <f t="shared" si="1223"/>
        <v>-53.102203019789364</v>
      </c>
      <c r="AJ2361">
        <f t="shared" si="1224"/>
        <v>-50.250599258912494</v>
      </c>
      <c r="AK2361"/>
      <c r="AL2361"/>
      <c r="AM2361"/>
      <c r="AN2361"/>
    </row>
    <row r="2362" spans="1:40" x14ac:dyDescent="0.35">
      <c r="A2362"/>
      <c r="B2362">
        <f t="shared" si="1225"/>
        <v>428000</v>
      </c>
      <c r="C2362" s="237" t="str">
        <f t="shared" si="1193"/>
        <v>-1.1547309111155E-07+0.00158370615691626i</v>
      </c>
      <c r="D2362" s="208" t="str">
        <f t="shared" si="1194"/>
        <v>-1.64874640500696+0.0121417472030247i</v>
      </c>
      <c r="E2362" t="str">
        <f t="shared" si="1195"/>
        <v>36500</v>
      </c>
      <c r="F2362" t="str">
        <f t="shared" si="1196"/>
        <v>0.21505376344086</v>
      </c>
      <c r="G2362" t="str">
        <f t="shared" si="1191"/>
        <v>0.21505376344086</v>
      </c>
      <c r="H2362" t="str">
        <f t="shared" si="1197"/>
        <v>2.50329177917681+0.23995694080044i</v>
      </c>
      <c r="I2362" t="str">
        <f t="shared" si="1198"/>
        <v>1680.75206967054i</v>
      </c>
      <c r="J2362" t="str">
        <f t="shared" si="1192"/>
        <v>-3822.82189066836+367.694768777685i</v>
      </c>
      <c r="K2362" t="str">
        <f t="shared" si="1199"/>
        <v>0.0419009262193327-0.435632463641039i</v>
      </c>
      <c r="L2362" t="str">
        <f t="shared" si="1200"/>
        <v>0.013232595636264-0.116656985219498i</v>
      </c>
      <c r="M2362" t="str">
        <f t="shared" si="1201"/>
        <v>0.0551335218555967-0.552289448860537i</v>
      </c>
      <c r="N2362" t="str">
        <f t="shared" si="1202"/>
        <v>-5.33857024374887i</v>
      </c>
      <c r="O2362" t="str">
        <f t="shared" si="1203"/>
        <v>0.586054825523061+0.810271399890885i</v>
      </c>
      <c r="P2362" t="str">
        <f t="shared" si="1204"/>
        <v>0.413945174476939-0.810271399890885i</v>
      </c>
      <c r="Q2362" t="str">
        <f t="shared" si="1205"/>
        <v>-0.413945174476939+6.14884164363975i</v>
      </c>
      <c r="R2362" t="str">
        <f t="shared" si="1206"/>
        <v>-0.13569338719916-0.0581858457856843i</v>
      </c>
      <c r="S2362" t="str">
        <f t="shared" si="1207"/>
        <v>0.596096513259315i</v>
      </c>
      <c r="T2362" t="str">
        <f t="shared" si="1208"/>
        <v>0.0346843797938906-0.0808863549817654i</v>
      </c>
      <c r="U2362" t="str">
        <f t="shared" si="1209"/>
        <v>0.0000499999999999998-0.000332015485422011i</v>
      </c>
      <c r="V2362" t="str">
        <f t="shared" si="1210"/>
        <v>0.00002-0.00371857343672653i</v>
      </c>
      <c r="W2362" t="str">
        <f t="shared" si="1211"/>
        <v>0.0000422652263425495-0.000305284627564777i</v>
      </c>
      <c r="X2362" t="str">
        <f t="shared" si="1212"/>
        <v>0.0000427219936124059-0.000305154928514616i</v>
      </c>
      <c r="Y2362" t="str">
        <f t="shared" si="1213"/>
        <v>0.009+2.15136264917829i</v>
      </c>
      <c r="Z2362" t="str">
        <f t="shared" si="1214"/>
        <v>-0.00170132100864158-0.000245483208916308i</v>
      </c>
      <c r="AA2362" t="str">
        <f t="shared" si="1215"/>
        <v>0.0234513967061143-5.57855285952009i</v>
      </c>
      <c r="AB2362" t="str">
        <f t="shared" si="1216"/>
        <v>0.104336267598726-0.243319339386013i</v>
      </c>
      <c r="AC2362" t="str">
        <f t="shared" si="1217"/>
        <v>0.871369722043375-0.071038871844194i</v>
      </c>
      <c r="AD2362" t="str">
        <f t="shared" si="1218"/>
        <v>0.141562352980875-0.267696826770199i</v>
      </c>
      <c r="AE2362" t="str">
        <f t="shared" si="1219"/>
        <v>-0.000306558081211359+0.000420687054659337i</v>
      </c>
      <c r="AF2362" t="str">
        <f t="shared" si="1220"/>
        <v>-4.15203818418377-0.227815193597415i</v>
      </c>
      <c r="AG2362" t="str">
        <f t="shared" si="1221"/>
        <v>0.994606051349895-0.00288148717928234i</v>
      </c>
      <c r="AH2362" t="str">
        <f t="shared" si="1222"/>
        <v>0.0013809752267689-0.00168196328710853i</v>
      </c>
      <c r="AI2362">
        <f t="shared" si="1223"/>
        <v>-53.245797712233539</v>
      </c>
      <c r="AJ2362">
        <f t="shared" si="1224"/>
        <v>-50.612308149505267</v>
      </c>
      <c r="AK2362"/>
      <c r="AL2362"/>
      <c r="AM2362"/>
      <c r="AN2362"/>
    </row>
    <row r="2363" spans="1:40" x14ac:dyDescent="0.35">
      <c r="A2363"/>
      <c r="B2363">
        <f t="shared" si="1225"/>
        <v>429000</v>
      </c>
      <c r="C2363" s="237" t="str">
        <f t="shared" si="1193"/>
        <v>-1.14935382456637E-07+0.00158001453421198i</v>
      </c>
      <c r="D2363" s="208" t="str">
        <f t="shared" si="1194"/>
        <v>-1.64874640088452+0.0121134447622919i</v>
      </c>
      <c r="E2363" t="str">
        <f t="shared" si="1195"/>
        <v>36500</v>
      </c>
      <c r="F2363" t="str">
        <f t="shared" si="1196"/>
        <v>0.21505376344086</v>
      </c>
      <c r="G2363" t="str">
        <f t="shared" si="1191"/>
        <v>0.21505376344086</v>
      </c>
      <c r="H2363" t="str">
        <f t="shared" si="1197"/>
        <v>2.50340597804042+0.239409369138983i</v>
      </c>
      <c r="I2363" t="str">
        <f t="shared" si="1198"/>
        <v>1684.67906048753i</v>
      </c>
      <c r="J2363" t="str">
        <f t="shared" si="1192"/>
        <v>-3840.71109147357+368.553868704735i</v>
      </c>
      <c r="K2363" t="str">
        <f t="shared" si="1199"/>
        <v>0.0417074911789581-0.434635035935257i</v>
      </c>
      <c r="L2363" t="str">
        <f t="shared" si="1200"/>
        <v>0.0131717562731678-0.116391942538549i</v>
      </c>
      <c r="M2363" t="str">
        <f t="shared" si="1201"/>
        <v>0.0548792474521259-0.551026978473806i</v>
      </c>
      <c r="N2363" t="str">
        <f t="shared" si="1202"/>
        <v>-5.3510435387109i</v>
      </c>
      <c r="O2363" t="str">
        <f t="shared" si="1203"/>
        <v>0.59611572810347+0.80289852329399i</v>
      </c>
      <c r="P2363" t="str">
        <f t="shared" si="1204"/>
        <v>0.40388427189653-0.80289852329399i</v>
      </c>
      <c r="Q2363" t="str">
        <f t="shared" si="1205"/>
        <v>-0.40388427189653+6.15394206200489i</v>
      </c>
      <c r="R2363" t="str">
        <f t="shared" si="1206"/>
        <v>-0.134198261282648-0.0568227164515559i</v>
      </c>
      <c r="S2363" t="str">
        <f t="shared" si="1207"/>
        <v>0.597489262122071i</v>
      </c>
      <c r="T2363" t="str">
        <f t="shared" si="1208"/>
        <v>0.0339509629244118-0.0801820201118342i</v>
      </c>
      <c r="U2363" t="str">
        <f t="shared" si="1209"/>
        <v>0.0000499999999999998-0.000331241556551563i</v>
      </c>
      <c r="V2363" t="str">
        <f t="shared" si="1210"/>
        <v>0.00002-0.00370990543337752i</v>
      </c>
      <c r="W2363" t="str">
        <f t="shared" si="1211"/>
        <v>0.0000422651872618011-0.000304575264544138i</v>
      </c>
      <c r="X2363" t="str">
        <f t="shared" si="1212"/>
        <v>0.0000427197928689652-0.000304445870274475i</v>
      </c>
      <c r="Y2363" t="str">
        <f t="shared" si="1213"/>
        <v>0.009+2.15638919742403i</v>
      </c>
      <c r="Z2363" t="str">
        <f t="shared" si="1214"/>
        <v>-0.00169341033161464-0.000244865397415506i</v>
      </c>
      <c r="AA2363" t="str">
        <f t="shared" si="1215"/>
        <v>0.0233421590604687-5.56554602723698i</v>
      </c>
      <c r="AB2363" t="str">
        <f t="shared" si="1216"/>
        <v>0.102130030116318-0.241200585298295i</v>
      </c>
      <c r="AC2363" t="str">
        <f t="shared" si="1217"/>
        <v>0.872696789472013-0.0695133085126163i</v>
      </c>
      <c r="AD2363" t="str">
        <f t="shared" si="1218"/>
        <v>0.138166503487236-0.265379886014471i</v>
      </c>
      <c r="AE2363" t="str">
        <f t="shared" si="1219"/>
        <v>-0.000298954935743369+0.000415564844993706i</v>
      </c>
      <c r="AF2363" t="str">
        <f t="shared" si="1220"/>
        <v>-4.15215237892494-0.227295924376691i</v>
      </c>
      <c r="AG2363" t="str">
        <f t="shared" si="1221"/>
        <v>0.994664992905749-0.0028061029982109i</v>
      </c>
      <c r="AH2363" t="str">
        <f t="shared" si="1222"/>
        <v>0.00134761769265975-0.00166262588813188i</v>
      </c>
      <c r="AI2363">
        <f t="shared" si="1223"/>
        <v>-53.390967561899842</v>
      </c>
      <c r="AJ2363">
        <f t="shared" si="1224"/>
        <v>-50.973997656095058</v>
      </c>
      <c r="AK2363"/>
      <c r="AL2363"/>
      <c r="AM2363"/>
      <c r="AN2363"/>
    </row>
    <row r="2364" spans="1:40" x14ac:dyDescent="0.35">
      <c r="A2364"/>
      <c r="B2364">
        <f t="shared" si="1225"/>
        <v>430000</v>
      </c>
      <c r="C2364" s="237" t="str">
        <f t="shared" si="1193"/>
        <v>-1.14401420893574E-07+0.00157634008184559i</v>
      </c>
      <c r="D2364" s="208" t="str">
        <f t="shared" si="1194"/>
        <v>-1.64874639679082+0.0120852739608162i</v>
      </c>
      <c r="E2364" t="str">
        <f t="shared" si="1195"/>
        <v>36500</v>
      </c>
      <c r="F2364" t="str">
        <f t="shared" si="1196"/>
        <v>0.21505376344086</v>
      </c>
      <c r="G2364" t="str">
        <f t="shared" si="1191"/>
        <v>0.21505376344086</v>
      </c>
      <c r="H2364" t="str">
        <f t="shared" si="1197"/>
        <v>2.50351939220643+0.238864263645141i</v>
      </c>
      <c r="I2364" t="str">
        <f t="shared" si="1198"/>
        <v>1688.60605130451i</v>
      </c>
      <c r="J2364" t="str">
        <f t="shared" si="1192"/>
        <v>-3858.64204070541+369.412968631786i</v>
      </c>
      <c r="K2364" t="str">
        <f t="shared" si="1199"/>
        <v>0.0415153886970069-0.433642123490717i</v>
      </c>
      <c r="L2364" t="str">
        <f t="shared" si="1200"/>
        <v>0.01311133375346-0.116128085550939i</v>
      </c>
      <c r="M2364" t="str">
        <f t="shared" si="1201"/>
        <v>0.0546267224504669-0.549770209041656i</v>
      </c>
      <c r="N2364" t="str">
        <f t="shared" si="1202"/>
        <v>-5.36351683367293i</v>
      </c>
      <c r="O2364" t="str">
        <f t="shared" si="1203"/>
        <v>0.60608388636103+0.795400730885703i</v>
      </c>
      <c r="P2364" t="str">
        <f t="shared" si="1204"/>
        <v>0.39391611363897-0.795400730885703i</v>
      </c>
      <c r="Q2364" t="str">
        <f t="shared" si="1205"/>
        <v>-0.39391611363897+6.15891756455863i</v>
      </c>
      <c r="R2364" t="str">
        <f t="shared" si="1206"/>
        <v>-0.132694085971367-0.0554717239529633i</v>
      </c>
      <c r="S2364" t="str">
        <f t="shared" si="1207"/>
        <v>0.598882010984826i</v>
      </c>
      <c r="T2364" t="str">
        <f t="shared" si="1208"/>
        <v>0.0332210175937458-0.0794681010523257i</v>
      </c>
      <c r="U2364" t="str">
        <f t="shared" si="1209"/>
        <v>0.0000499999999999998-0.000330471227350281i</v>
      </c>
      <c r="V2364" t="str">
        <f t="shared" si="1210"/>
        <v>0.00002-0.00370127774632315i</v>
      </c>
      <c r="W2364" t="str">
        <f t="shared" si="1211"/>
        <v>0.0000422651480899588-0.000303869206133076i</v>
      </c>
      <c r="X2364" t="str">
        <f t="shared" si="1212"/>
        <v>0.0000427176070983938-0.000303740115201542i</v>
      </c>
      <c r="Y2364" t="str">
        <f t="shared" si="1213"/>
        <v>0.009+2.16141574566978i</v>
      </c>
      <c r="Z2364" t="str">
        <f t="shared" si="1214"/>
        <v>-0.00168555478951427-0.000244250774507238i</v>
      </c>
      <c r="AA2364" t="str">
        <f t="shared" si="1215"/>
        <v>0.0232336829704265-5.55259971418583i</v>
      </c>
      <c r="AB2364" t="str">
        <f t="shared" si="1216"/>
        <v>0.0999342355884821-0.23905300040621i</v>
      </c>
      <c r="AC2364" t="str">
        <f t="shared" si="1217"/>
        <v>0.874034861745434-0.0679995474940393i</v>
      </c>
      <c r="AD2364" t="str">
        <f t="shared" si="1218"/>
        <v>0.134799343299587-0.263017776659691i</v>
      </c>
      <c r="AE2364" t="str">
        <f t="shared" si="1219"/>
        <v>-0.000291453974380299+0.000410406029172147i</v>
      </c>
      <c r="AF2364" t="str">
        <f t="shared" si="1220"/>
        <v>-4.15226578899725-0.226778989684325i</v>
      </c>
      <c r="AG2364" t="str">
        <f t="shared" si="1221"/>
        <v>0.994724572022396-0.00273164355351272i</v>
      </c>
      <c r="AH2364" t="str">
        <f t="shared" si="1222"/>
        <v>0.00131468973528076-0.00164309604780048i</v>
      </c>
      <c r="AI2364">
        <f t="shared" si="1223"/>
        <v>-53.53775349586877</v>
      </c>
      <c r="AJ2364">
        <f t="shared" si="1224"/>
        <v>-51.335665292988928</v>
      </c>
      <c r="AK2364"/>
      <c r="AL2364"/>
      <c r="AM2364"/>
      <c r="AN2364"/>
    </row>
    <row r="2365" spans="1:40" x14ac:dyDescent="0.35">
      <c r="A2365"/>
      <c r="B2365">
        <f t="shared" si="1225"/>
        <v>431000</v>
      </c>
      <c r="C2365" s="237" t="str">
        <f t="shared" si="1193"/>
        <v>-1.13871171686943E-07+0.00157268268030197i</v>
      </c>
      <c r="D2365" s="208" t="str">
        <f t="shared" si="1194"/>
        <v>-1.64874639272558+0.0120572338823151i</v>
      </c>
      <c r="E2365" t="str">
        <f t="shared" si="1195"/>
        <v>36500</v>
      </c>
      <c r="F2365" t="str">
        <f t="shared" si="1196"/>
        <v>0.21505376344086</v>
      </c>
      <c r="G2365" t="str">
        <f t="shared" si="1191"/>
        <v>0.21505376344086</v>
      </c>
      <c r="H2365" t="str">
        <f t="shared" si="1197"/>
        <v>2.50363202882224+0.238321607886154i</v>
      </c>
      <c r="I2365" t="str">
        <f t="shared" si="1198"/>
        <v>1692.5330421215i</v>
      </c>
      <c r="J2365" t="str">
        <f t="shared" si="1192"/>
        <v>-3876.61473836386+370.272068558836i</v>
      </c>
      <c r="K2365" t="str">
        <f t="shared" si="1199"/>
        <v>0.0413246065969241-0.432653696008585i</v>
      </c>
      <c r="L2365" t="str">
        <f t="shared" si="1200"/>
        <v>0.0130513242940342-0.11586540642972i</v>
      </c>
      <c r="M2365" t="str">
        <f t="shared" si="1201"/>
        <v>0.0543759308909583-0.548519102438305i</v>
      </c>
      <c r="N2365" t="str">
        <f t="shared" si="1202"/>
        <v>-5.37599012863496i</v>
      </c>
      <c r="O2365" t="str">
        <f t="shared" si="1203"/>
        <v>0.615957749439012+0.78777918918059i</v>
      </c>
      <c r="P2365" t="str">
        <f t="shared" si="1204"/>
        <v>0.384042250560988-0.78777918918059i</v>
      </c>
      <c r="Q2365" t="str">
        <f t="shared" si="1205"/>
        <v>-0.384042250560988+6.16376931781555i</v>
      </c>
      <c r="R2365" t="str">
        <f t="shared" si="1206"/>
        <v>-0.131180857450808-0.0541329893496583i</v>
      </c>
      <c r="S2365" t="str">
        <f t="shared" si="1207"/>
        <v>0.600274759847582i</v>
      </c>
      <c r="T2365" t="str">
        <f t="shared" si="1208"/>
        <v>0.0324946671816979-0.0787445577028837i</v>
      </c>
      <c r="U2365" t="str">
        <f t="shared" si="1209"/>
        <v>0.0000499999999999998-0.000329704472762461i</v>
      </c>
      <c r="V2365" t="str">
        <f t="shared" si="1210"/>
        <v>0.00002-0.00369269009493957i</v>
      </c>
      <c r="W2365" t="str">
        <f t="shared" si="1211"/>
        <v>0.0000422651088270232-0.000303166429329624i</v>
      </c>
      <c r="X2365" t="str">
        <f t="shared" si="1212"/>
        <v>0.0000427154361610509-0.000303037640304102i</v>
      </c>
      <c r="Y2365" t="str">
        <f t="shared" si="1213"/>
        <v>0.009+2.16644229391552i</v>
      </c>
      <c r="Z2365" t="str">
        <f t="shared" si="1214"/>
        <v>-0.00167775387114455-0.000243639315077458i</v>
      </c>
      <c r="AA2365" t="str">
        <f t="shared" si="1215"/>
        <v>0.0231259613727074-5.5397134989125i</v>
      </c>
      <c r="AB2365" t="str">
        <f t="shared" si="1216"/>
        <v>0.0977492551617823-0.236876464081349i</v>
      </c>
      <c r="AC2365" t="str">
        <f t="shared" si="1217"/>
        <v>0.875383941276659-0.0664977119459357i</v>
      </c>
      <c r="AD2365" t="str">
        <f t="shared" si="1218"/>
        <v>0.131461495545936-0.260610875595733i</v>
      </c>
      <c r="AE2365" t="str">
        <f t="shared" si="1219"/>
        <v>-0.000284055088290527+0.00040521171665924i</v>
      </c>
      <c r="AF2365" t="str">
        <f t="shared" si="1220"/>
        <v>-4.15237842154782-0.226264374003839i</v>
      </c>
      <c r="AG2365" t="str">
        <f t="shared" si="1221"/>
        <v>0.99478477672844-0.00265811495258948i</v>
      </c>
      <c r="AH2365" t="str">
        <f t="shared" si="1222"/>
        <v>0.00128219123589301-0.00162337891347141i</v>
      </c>
      <c r="AI2365">
        <f t="shared" si="1223"/>
        <v>-53.68619810862721</v>
      </c>
      <c r="AJ2365">
        <f t="shared" si="1224"/>
        <v>-51.697308594923769</v>
      </c>
      <c r="AK2365"/>
      <c r="AL2365"/>
      <c r="AM2365"/>
      <c r="AN2365"/>
    </row>
    <row r="2366" spans="1:40" x14ac:dyDescent="0.35">
      <c r="A2366"/>
      <c r="B2366">
        <f t="shared" si="1225"/>
        <v>432000</v>
      </c>
      <c r="C2366" s="237" t="str">
        <f t="shared" si="1193"/>
        <v>-1.13344600502889E-07+0.00156904221117265i</v>
      </c>
      <c r="D2366" s="208" t="str">
        <f t="shared" si="1194"/>
        <v>-1.64874638868853+0.0120293236189903i</v>
      </c>
      <c r="E2366" t="str">
        <f t="shared" si="1195"/>
        <v>36500</v>
      </c>
      <c r="F2366" t="str">
        <f t="shared" si="1196"/>
        <v>0.21505376344086</v>
      </c>
      <c r="G2366" t="str">
        <f t="shared" si="1191"/>
        <v>0.21505376344086</v>
      </c>
      <c r="H2366" t="str">
        <f t="shared" si="1197"/>
        <v>2.50374389495435+0.237781385573143i</v>
      </c>
      <c r="I2366" t="str">
        <f t="shared" si="1198"/>
        <v>1696.46003293849i</v>
      </c>
      <c r="J2366" t="str">
        <f t="shared" si="1192"/>
        <v>-3894.62918444892+371.131168485888i</v>
      </c>
      <c r="K2366" t="str">
        <f t="shared" si="1199"/>
        <v>0.041135132840516-0.431669723457755i</v>
      </c>
      <c r="L2366" t="str">
        <f t="shared" si="1200"/>
        <v>0.0129917241544191-0.115603897415624i</v>
      </c>
      <c r="M2366" t="str">
        <f t="shared" si="1201"/>
        <v>0.0541268569949351-0.547273620873379i</v>
      </c>
      <c r="N2366" t="str">
        <f t="shared" si="1202"/>
        <v>-5.38846342359699i</v>
      </c>
      <c r="O2366" t="str">
        <f t="shared" si="1203"/>
        <v>0.625735781151233+0.780035083946265i</v>
      </c>
      <c r="P2366" t="str">
        <f t="shared" si="1204"/>
        <v>0.374264218848767-0.780035083946265i</v>
      </c>
      <c r="Q2366" t="str">
        <f t="shared" si="1205"/>
        <v>-0.374264218848767+6.16849850754326i</v>
      </c>
      <c r="R2366" t="str">
        <f t="shared" si="1206"/>
        <v>-0.129658573680748-0.0528066357890437i</v>
      </c>
      <c r="S2366" t="str">
        <f t="shared" si="1207"/>
        <v>0.601667508710337i</v>
      </c>
      <c r="T2366" t="str">
        <f t="shared" si="1208"/>
        <v>0.031772036998568-0.0780113510094313i</v>
      </c>
      <c r="U2366" t="str">
        <f t="shared" si="1209"/>
        <v>0.0000500000000000002-0.0003289412679644i</v>
      </c>
      <c r="V2366" t="str">
        <f t="shared" si="1210"/>
        <v>0.00002-0.00368414220120128i</v>
      </c>
      <c r="W2366" t="str">
        <f t="shared" si="1211"/>
        <v>0.0000422650694729955-0.000302466911344798i</v>
      </c>
      <c r="X2366" t="str">
        <f t="shared" si="1212"/>
        <v>0.0000427132799189104-0.000302338422803325i</v>
      </c>
      <c r="Y2366" t="str">
        <f t="shared" si="1213"/>
        <v>0.009+2.17146884216127i</v>
      </c>
      <c r="Z2366" t="str">
        <f t="shared" si="1214"/>
        <v>-0.00167000707122058-0.00024303099427835i</v>
      </c>
      <c r="AA2366" t="str">
        <f t="shared" si="1215"/>
        <v>0.0230189872857378-5.52688696386752i</v>
      </c>
      <c r="AB2366" t="str">
        <f t="shared" si="1216"/>
        <v>0.0955754657900249-0.234670858842685i</v>
      </c>
      <c r="AC2366" t="str">
        <f t="shared" si="1217"/>
        <v>0.876744028936739-0.0650079272470233i</v>
      </c>
      <c r="AD2366" t="str">
        <f t="shared" si="1218"/>
        <v>0.128153577945094-0.258159568700657i</v>
      </c>
      <c r="AE2366" t="str">
        <f t="shared" si="1219"/>
        <v>-0.000276758158034315+0.000399983013765028i</v>
      </c>
      <c r="AF2366" t="str">
        <f t="shared" si="1220"/>
        <v>-4.15249028364288-0.225752061954153i</v>
      </c>
      <c r="AG2366" t="str">
        <f t="shared" si="1221"/>
        <v>0.99484559498285-0.00258552313835334i</v>
      </c>
      <c r="AH2366" t="str">
        <f t="shared" si="1222"/>
        <v>0.00125012202113096-0.00160347961741611i</v>
      </c>
      <c r="AI2366">
        <f t="shared" si="1223"/>
        <v>-53.836345754727077</v>
      </c>
      <c r="AJ2366">
        <f t="shared" si="1224"/>
        <v>-52.058925117320335</v>
      </c>
      <c r="AK2366"/>
      <c r="AL2366"/>
      <c r="AM2366"/>
      <c r="AN2366"/>
    </row>
    <row r="2367" spans="1:40" x14ac:dyDescent="0.35">
      <c r="A2367"/>
      <c r="B2367">
        <f t="shared" si="1225"/>
        <v>433000</v>
      </c>
      <c r="C2367" s="237" t="str">
        <f t="shared" si="1193"/>
        <v>-1.12821673403561E-07+0.00156541855714296i</v>
      </c>
      <c r="D2367" s="208" t="str">
        <f t="shared" si="1194"/>
        <v>-1.64874638467942+0.0120015422714294i</v>
      </c>
      <c r="E2367" t="str">
        <f t="shared" si="1195"/>
        <v>36500</v>
      </c>
      <c r="F2367" t="str">
        <f t="shared" si="1196"/>
        <v>0.21505376344086</v>
      </c>
      <c r="G2367" t="str">
        <f t="shared" si="1191"/>
        <v>0.21505376344086</v>
      </c>
      <c r="H2367" t="str">
        <f t="shared" si="1197"/>
        <v>2.50385499758948+0.237243580559554i</v>
      </c>
      <c r="I2367" t="str">
        <f t="shared" si="1198"/>
        <v>1700.38702375548i</v>
      </c>
      <c r="J2367" t="str">
        <f t="shared" si="1192"/>
        <v>-3912.68537896061+371.990268412938i</v>
      </c>
      <c r="K2367" t="str">
        <f t="shared" si="1199"/>
        <v>0.0409469555260729-0.430690176071938i</v>
      </c>
      <c r="L2367" t="str">
        <f t="shared" si="1200"/>
        <v>0.0129325296362053-0.115343550816344i</v>
      </c>
      <c r="M2367" t="str">
        <f t="shared" si="1201"/>
        <v>0.0538794851622782-0.546033726888282i</v>
      </c>
      <c r="N2367" t="str">
        <f t="shared" si="1202"/>
        <v>-5.40093671855902i</v>
      </c>
      <c r="O2367" t="str">
        <f t="shared" si="1203"/>
        <v>0.635416460221057+0.772169620018906i</v>
      </c>
      <c r="P2367" t="str">
        <f t="shared" si="1204"/>
        <v>0.364583539778943-0.772169620018906i</v>
      </c>
      <c r="Q2367" t="str">
        <f t="shared" si="1205"/>
        <v>-0.364583539778943+6.17310633857793i</v>
      </c>
      <c r="R2367" t="str">
        <f t="shared" si="1206"/>
        <v>-0.128127234449482-0.0514927885033794i</v>
      </c>
      <c r="S2367" t="str">
        <f t="shared" si="1207"/>
        <v>0.603060257573093i</v>
      </c>
      <c r="T2367" t="str">
        <f t="shared" si="1208"/>
        <v>0.0310532542980048-0.0772684430092327i</v>
      </c>
      <c r="U2367" t="str">
        <f t="shared" si="1209"/>
        <v>0.0000500000000000002-0.000328181588361711i</v>
      </c>
      <c r="V2367" t="str">
        <f t="shared" si="1210"/>
        <v>0.00002-0.00367563378965116i</v>
      </c>
      <c r="W2367" t="str">
        <f t="shared" si="1211"/>
        <v>0.0000422650300278755-0.000301770629600134i</v>
      </c>
      <c r="X2367" t="str">
        <f t="shared" si="1212"/>
        <v>0.0000427111382355372-0.000301642440130803i</v>
      </c>
      <c r="Y2367" t="str">
        <f t="shared" si="1213"/>
        <v>0.009+2.17649539040701i</v>
      </c>
      <c r="Z2367" t="str">
        <f t="shared" si="1214"/>
        <v>-0.00166231389028678-0.000242425787524786i</v>
      </c>
      <c r="AA2367" t="str">
        <f t="shared" si="1215"/>
        <v>0.0229127538085202-5.51411969536113i</v>
      </c>
      <c r="AB2367" t="str">
        <f t="shared" si="1216"/>
        <v>0.0934132502729261-0.23243607049212i</v>
      </c>
      <c r="AC2367" t="str">
        <f t="shared" si="1217"/>
        <v>0.878115123997961-0.0635303209985321i</v>
      </c>
      <c r="AD2367" t="str">
        <f t="shared" si="1218"/>
        <v>0.124876202669006-0.255664250752617i</v>
      </c>
      <c r="AE2367" t="str">
        <f t="shared" si="1219"/>
        <v>-0.000269563053593593+0.000394721023500699i</v>
      </c>
      <c r="AF2367" t="str">
        <f t="shared" si="1220"/>
        <v>-4.1526013822689-0.225242038288125i</v>
      </c>
      <c r="AG2367" t="str">
        <f t="shared" si="1221"/>
        <v>0.994907014677513-0.00251387388836823i</v>
      </c>
      <c r="AH2367" t="str">
        <f t="shared" si="1222"/>
        <v>0.00121848186324554-0.00158340327606613i</v>
      </c>
      <c r="AI2367">
        <f t="shared" si="1223"/>
        <v>-53.988242647943991</v>
      </c>
      <c r="AJ2367">
        <f t="shared" si="1224"/>
        <v>-52.420512436534111</v>
      </c>
      <c r="AK2367"/>
      <c r="AL2367"/>
      <c r="AM2367"/>
      <c r="AN2367"/>
    </row>
    <row r="2368" spans="1:40" x14ac:dyDescent="0.35">
      <c r="A2368"/>
      <c r="B2368">
        <f t="shared" si="1225"/>
        <v>434000</v>
      </c>
      <c r="C2368" s="237" t="str">
        <f t="shared" si="1193"/>
        <v>-1.12302356841651E-07+0.00156181160197951i</v>
      </c>
      <c r="D2368" s="208" t="str">
        <f t="shared" si="1194"/>
        <v>-1.648746380698+0.0119738889485096i</v>
      </c>
      <c r="E2368" t="str">
        <f t="shared" si="1195"/>
        <v>36500</v>
      </c>
      <c r="F2368" t="str">
        <f t="shared" si="1196"/>
        <v>0.21505376344086</v>
      </c>
      <c r="G2368" t="str">
        <f t="shared" si="1191"/>
        <v>0.21505376344086</v>
      </c>
      <c r="H2368" t="str">
        <f t="shared" si="1197"/>
        <v>2.50396534363561+0.236708176839631i</v>
      </c>
      <c r="I2368" t="str">
        <f t="shared" si="1198"/>
        <v>1704.31401457246i</v>
      </c>
      <c r="J2368" t="str">
        <f t="shared" si="1192"/>
        <v>-3930.78332189891+372.849368339989i</v>
      </c>
      <c r="K2368" t="str">
        <f t="shared" si="1199"/>
        <v>0.0407600628865245-0.429715024346784i</v>
      </c>
      <c r="L2368" t="str">
        <f t="shared" si="1200"/>
        <v>0.0128737370824818-0.115084359005831i</v>
      </c>
      <c r="M2368" t="str">
        <f t="shared" si="1201"/>
        <v>0.0536337999690063-0.544799383352615i</v>
      </c>
      <c r="N2368" t="str">
        <f t="shared" si="1202"/>
        <v>-5.41341001352105i</v>
      </c>
      <c r="O2368" t="str">
        <f t="shared" si="1203"/>
        <v>0.644998280518076+0.764184021115808i</v>
      </c>
      <c r="P2368" t="str">
        <f t="shared" si="1204"/>
        <v>0.355001719481924-0.764184021115808i</v>
      </c>
      <c r="Q2368" t="str">
        <f t="shared" si="1205"/>
        <v>-0.355001719481924+6.17759403463686i</v>
      </c>
      <c r="R2368" t="str">
        <f t="shared" si="1206"/>
        <v>-0.126586841429024-0.050191574806042i</v>
      </c>
      <c r="S2368" t="str">
        <f t="shared" si="1207"/>
        <v>0.604453006435848i</v>
      </c>
      <c r="T2368" t="str">
        <f t="shared" si="1208"/>
        <v>0.0303384482892619-0.0765157968769915i</v>
      </c>
      <c r="U2368" t="str">
        <f t="shared" si="1209"/>
        <v>0.0000500000000000002-0.000327425409586684i</v>
      </c>
      <c r="V2368" t="str">
        <f t="shared" si="1210"/>
        <v>0.00002-0.00366716458737086i</v>
      </c>
      <c r="W2368" t="str">
        <f t="shared" si="1211"/>
        <v>0.0000422649904916645-0.000301077561725264i</v>
      </c>
      <c r="X2368" t="str">
        <f t="shared" si="1212"/>
        <v>0.0000427090109760673-0.000300949669926132i</v>
      </c>
      <c r="Y2368" t="str">
        <f t="shared" si="1213"/>
        <v>0.009+2.18152193865275i</v>
      </c>
      <c r="Z2368" t="str">
        <f t="shared" si="1214"/>
        <v>-0.00165467383463629-0.000241823670490847i</v>
      </c>
      <c r="AA2368" t="str">
        <f t="shared" si="1215"/>
        <v>0.0228072541195187-5.50141128351859i</v>
      </c>
      <c r="AB2368" t="str">
        <f t="shared" si="1216"/>
        <v>0.0912629972929805-0.230171988253161i</v>
      </c>
      <c r="AC2368" t="str">
        <f t="shared" si="1217"/>
        <v>0.879497224076016-0.0620650230245657i</v>
      </c>
      <c r="AD2368" t="str">
        <f t="shared" si="1218"/>
        <v>0.121629976206759-0.25312532533948i</v>
      </c>
      <c r="AE2368" t="str">
        <f t="shared" si="1219"/>
        <v>-0.000262469634404542+0.000389426845435004i</v>
      </c>
      <c r="AF2368" t="str">
        <f t="shared" si="1220"/>
        <v>-4.15271172433361-0.224734287891121i</v>
      </c>
      <c r="AG2368" t="str">
        <f t="shared" si="1221"/>
        <v>0.994969023639808-0.00244317281403618i</v>
      </c>
      <c r="AH2368" t="str">
        <f t="shared" si="1222"/>
        <v>0.00118727048036157-0.00156315498926503i</v>
      </c>
      <c r="AI2368">
        <f t="shared" si="1223"/>
        <v>-54.141936967492583</v>
      </c>
      <c r="AJ2368">
        <f t="shared" si="1224"/>
        <v>-52.782068150102994</v>
      </c>
      <c r="AK2368"/>
      <c r="AL2368"/>
      <c r="AM2368"/>
      <c r="AN2368"/>
    </row>
    <row r="2369" spans="1:40" x14ac:dyDescent="0.35">
      <c r="A2369"/>
      <c r="B2369">
        <f t="shared" si="1225"/>
        <v>435000</v>
      </c>
      <c r="C2369" s="237" t="str">
        <f t="shared" si="1193"/>
        <v>-1.11786617655005E-07+0.00155822123051771i</v>
      </c>
      <c r="D2369" s="208" t="str">
        <f t="shared" si="1194"/>
        <v>-1.648746376744+0.0119463627673024i</v>
      </c>
      <c r="E2369" t="str">
        <f t="shared" si="1195"/>
        <v>36500</v>
      </c>
      <c r="F2369" t="str">
        <f t="shared" si="1196"/>
        <v>0.21505376344086</v>
      </c>
      <c r="G2369" t="str">
        <f t="shared" si="1191"/>
        <v>0.21505376344086</v>
      </c>
      <c r="H2369" t="str">
        <f t="shared" si="1197"/>
        <v>2.50407493992301+0.236175158546897i</v>
      </c>
      <c r="I2369" t="str">
        <f t="shared" si="1198"/>
        <v>1708.24100538945i</v>
      </c>
      <c r="J2369" t="str">
        <f t="shared" si="1192"/>
        <v>-3948.92301326382+373.708468267039i</v>
      </c>
      <c r="K2369" t="str">
        <f t="shared" si="1199"/>
        <v>0.0405744432876196-0.428744239037039i</v>
      </c>
      <c r="L2369" t="str">
        <f t="shared" si="1200"/>
        <v>0.0128153428772804-0.114826314423589i</v>
      </c>
      <c r="M2369" t="str">
        <f t="shared" si="1201"/>
        <v>0.0533897861649-0.543570553460628i</v>
      </c>
      <c r="N2369" t="str">
        <f t="shared" si="1202"/>
        <v>-5.42588330848308i</v>
      </c>
      <c r="O2369" t="str">
        <f t="shared" si="1203"/>
        <v>0.654479751292433+0.756079529644994i</v>
      </c>
      <c r="P2369" t="str">
        <f t="shared" si="1204"/>
        <v>0.345520248707567-0.756079529644994i</v>
      </c>
      <c r="Q2369" t="str">
        <f t="shared" si="1205"/>
        <v>-0.345520248707567+6.18196283812807i</v>
      </c>
      <c r="R2369" t="str">
        <f t="shared" si="1206"/>
        <v>-0.125037398231288-0.0489031240867971i</v>
      </c>
      <c r="S2369" t="str">
        <f t="shared" si="1207"/>
        <v>0.605845755298604i</v>
      </c>
      <c r="T2369" t="str">
        <f t="shared" si="1208"/>
        <v>0.0296277501488269-0.075753376972007i</v>
      </c>
      <c r="U2369" t="str">
        <f t="shared" si="1209"/>
        <v>0.0000500000000000002-0.000326672707495681i</v>
      </c>
      <c r="V2369" t="str">
        <f t="shared" si="1210"/>
        <v>0.00002-0.00365873432395162i</v>
      </c>
      <c r="W2369" t="str">
        <f t="shared" si="1211"/>
        <v>0.0000422649508643633-0.000300387685555524i</v>
      </c>
      <c r="X2369" t="str">
        <f t="shared" si="1212"/>
        <v>0.000042706898007185-0.000300260090034517i</v>
      </c>
      <c r="Y2369" t="str">
        <f t="shared" si="1213"/>
        <v>0.009+2.1865484868985i</v>
      </c>
      <c r="Z2369" t="str">
        <f t="shared" si="1214"/>
        <v>-0.00164708641623178-0.000241224619106389i</v>
      </c>
      <c r="AA2369" t="str">
        <f t="shared" si="1215"/>
        <v>0.022702481475563-5.48876132223636i</v>
      </c>
      <c r="AB2369" t="str">
        <f t="shared" si="1216"/>
        <v>0.0891251014504432-0.227878504912771i</v>
      </c>
      <c r="AC2369" t="str">
        <f t="shared" si="1217"/>
        <v>0.880890325071149-0.060612165371522i</v>
      </c>
      <c r="AD2369" t="str">
        <f t="shared" si="1218"/>
        <v>0.118415499230303-0.250543204766208i</v>
      </c>
      <c r="AE2369" t="str">
        <f t="shared" si="1219"/>
        <v>-0.000255477749392959+0.000384101575551475i</v>
      </c>
      <c r="AF2369" t="str">
        <f t="shared" si="1220"/>
        <v>-4.15282131666701-0.224228795779595i</v>
      </c>
      <c r="AG2369" t="str">
        <f t="shared" si="1221"/>
        <v>0.995031609635184-0.00237342535982894i</v>
      </c>
      <c r="AH2369" t="str">
        <f t="shared" si="1222"/>
        <v>0.00115648753674951-0.00154273983952677i</v>
      </c>
      <c r="AI2369">
        <f t="shared" si="1223"/>
        <v>-54.297478971909342</v>
      </c>
      <c r="AJ2369">
        <f t="shared" si="1224"/>
        <v>-53.143589876988074</v>
      </c>
      <c r="AK2369"/>
      <c r="AL2369"/>
      <c r="AM2369"/>
      <c r="AN2369"/>
    </row>
    <row r="2370" spans="1:40" x14ac:dyDescent="0.35">
      <c r="A2370"/>
      <c r="B2370">
        <f t="shared" si="1225"/>
        <v>436000</v>
      </c>
      <c r="C2370" s="237" t="str">
        <f t="shared" si="1193"/>
        <v>-1.11274423061333E-07+0.00155464732864951i</v>
      </c>
      <c r="D2370" s="208" t="str">
        <f t="shared" si="1194"/>
        <v>-1.64874637281717+0.0119189628529796i</v>
      </c>
      <c r="E2370" t="str">
        <f t="shared" si="1195"/>
        <v>36500</v>
      </c>
      <c r="F2370" t="str">
        <f t="shared" si="1196"/>
        <v>0.21505376344086</v>
      </c>
      <c r="G2370" t="str">
        <f t="shared" si="1191"/>
        <v>0.21505376344086</v>
      </c>
      <c r="H2370" t="str">
        <f t="shared" si="1197"/>
        <v>2.50418379320534+0.235644509952675i</v>
      </c>
      <c r="I2370" t="str">
        <f t="shared" si="1198"/>
        <v>1712.16799620644i</v>
      </c>
      <c r="J2370" t="str">
        <f t="shared" si="1192"/>
        <v>-3967.10445305536+374.567568194089i</v>
      </c>
      <c r="K2370" t="str">
        <f t="shared" si="1199"/>
        <v>0.0403900852261362-0.427777791153726i</v>
      </c>
      <c r="L2370" t="str">
        <f t="shared" si="1200"/>
        <v>0.0127573434450299-0.114569409573986i</v>
      </c>
      <c r="M2370" t="str">
        <f t="shared" si="1201"/>
        <v>0.0531474286711661-0.542347200727712i</v>
      </c>
      <c r="N2370" t="str">
        <f t="shared" si="1202"/>
        <v>-5.43835660344511i</v>
      </c>
      <c r="O2370" t="str">
        <f t="shared" si="1203"/>
        <v>0.663859397406762+0.747857406511917i</v>
      </c>
      <c r="P2370" t="str">
        <f t="shared" si="1204"/>
        <v>0.336140602593238-0.747857406511917i</v>
      </c>
      <c r="Q2370" t="str">
        <f t="shared" si="1205"/>
        <v>-0.336140602593238+6.18621400995703i</v>
      </c>
      <c r="R2370" t="str">
        <f t="shared" si="1206"/>
        <v>-0.123478910465239-0.0476275678060389i</v>
      </c>
      <c r="S2370" t="str">
        <f t="shared" si="1207"/>
        <v>0.607238504161359i</v>
      </c>
      <c r="T2370" t="str">
        <f t="shared" si="1208"/>
        <v>0.0289212930313828-0.0749811488863861i</v>
      </c>
      <c r="U2370" t="str">
        <f t="shared" si="1209"/>
        <v>0.00005-0.000325923458166561i</v>
      </c>
      <c r="V2370" t="str">
        <f t="shared" si="1210"/>
        <v>0.00002-0.00365034273146549i</v>
      </c>
      <c r="W2370" t="str">
        <f t="shared" si="1211"/>
        <v>0.0000422649111459728-0.000299700979129592i</v>
      </c>
      <c r="X2370" t="str">
        <f t="shared" si="1212"/>
        <v>0.0000427047991971011-0.000299573678504409i</v>
      </c>
      <c r="Y2370" t="str">
        <f t="shared" si="1213"/>
        <v>0.009+2.19157503514424i</v>
      </c>
      <c r="Z2370" t="str">
        <f t="shared" si="1214"/>
        <v>-0.00163955115262748-0.000240628609553683i</v>
      </c>
      <c r="AA2370" t="str">
        <f t="shared" si="1215"/>
        <v>0.0225984292107732-5.47616940913904i</v>
      </c>
      <c r="AB2370" t="str">
        <f t="shared" si="1216"/>
        <v>0.0869999632963034-0.225555516966399i</v>
      </c>
      <c r="AC2370" t="str">
        <f t="shared" si="1217"/>
        <v>0.882294421108266-0.0591718823065235i</v>
      </c>
      <c r="AD2370" t="str">
        <f t="shared" si="1218"/>
        <v>0.115233366461936-0.247918309960035i</v>
      </c>
      <c r="AE2370" t="str">
        <f t="shared" si="1219"/>
        <v>-0.000248587237012395+0.000378746306106507i</v>
      </c>
      <c r="AF2370" t="str">
        <f t="shared" si="1220"/>
        <v>-4.15293016602251-0.223725547099695i</v>
      </c>
      <c r="AG2370" t="str">
        <f t="shared" si="1221"/>
        <v>0.995094760369744-0.00230463680256531i</v>
      </c>
      <c r="AH2370" t="str">
        <f t="shared" si="1222"/>
        <v>0.00112613264311134-0.00152216289130094i</v>
      </c>
      <c r="AI2370">
        <f t="shared" si="1223"/>
        <v>-54.454921121276875</v>
      </c>
      <c r="AJ2370">
        <f t="shared" si="1224"/>
        <v>-53.50507525780786</v>
      </c>
      <c r="AK2370"/>
      <c r="AL2370"/>
      <c r="AM2370"/>
      <c r="AN2370"/>
    </row>
    <row r="2371" spans="1:40" x14ac:dyDescent="0.35">
      <c r="A2371"/>
      <c r="B2371">
        <f t="shared" si="1225"/>
        <v>437000</v>
      </c>
      <c r="C2371" s="237" t="str">
        <f t="shared" si="1193"/>
        <v>-1.10765740652999E-07+0.00155108978331135i</v>
      </c>
      <c r="D2371" s="208" t="str">
        <f t="shared" si="1194"/>
        <v>-1.64874636891727+0.0118916883387204i</v>
      </c>
      <c r="E2371" t="str">
        <f t="shared" si="1195"/>
        <v>36500</v>
      </c>
      <c r="F2371" t="str">
        <f t="shared" si="1196"/>
        <v>0.21505376344086</v>
      </c>
      <c r="G2371" t="str">
        <f t="shared" si="1191"/>
        <v>0.21505376344086</v>
      </c>
      <c r="H2371" t="str">
        <f t="shared" si="1197"/>
        <v>2.50429191016065+0.235116215464606i</v>
      </c>
      <c r="I2371" t="str">
        <f t="shared" si="1198"/>
        <v>1716.09498702342i</v>
      </c>
      <c r="J2371" t="str">
        <f t="shared" si="1192"/>
        <v>-3985.32764127351+375.426668121141i</v>
      </c>
      <c r="K2371" t="str">
        <f t="shared" si="1199"/>
        <v>0.0402069773281208-0.42681565196139i</v>
      </c>
      <c r="L2371" t="str">
        <f t="shared" si="1200"/>
        <v>0.0126997352500175-0.114313637025573i</v>
      </c>
      <c r="M2371" t="str">
        <f t="shared" si="1201"/>
        <v>0.0529067125781383-0.541129288986963i</v>
      </c>
      <c r="N2371" t="str">
        <f t="shared" si="1202"/>
        <v>-5.45082989840714i</v>
      </c>
      <c r="O2371" t="str">
        <f t="shared" si="1203"/>
        <v>0.673135759565683+0.739518930923294i</v>
      </c>
      <c r="P2371" t="str">
        <f t="shared" si="1204"/>
        <v>0.326864240434317-0.739518930923294i</v>
      </c>
      <c r="Q2371" t="str">
        <f t="shared" si="1205"/>
        <v>-0.326864240434317+6.19034882933043i</v>
      </c>
      <c r="R2371" t="str">
        <f t="shared" si="1206"/>
        <v>-0.121911385795017-0.046365039487957i</v>
      </c>
      <c r="S2371" t="str">
        <f t="shared" si="1207"/>
        <v>0.608631253024113i</v>
      </c>
      <c r="T2371" t="str">
        <f t="shared" si="1208"/>
        <v>0.0282192120800677-0.0741990794943272i</v>
      </c>
      <c r="U2371" t="str">
        <f t="shared" si="1209"/>
        <v>0.00005-0.000325177637896157i</v>
      </c>
      <c r="V2371" t="str">
        <f t="shared" si="1210"/>
        <v>0.00002-0.00364198954443696i</v>
      </c>
      <c r="W2371" t="str">
        <f t="shared" si="1211"/>
        <v>0.0000422648713364935-0.000299017420687177i</v>
      </c>
      <c r="X2371" t="str">
        <f t="shared" si="1212"/>
        <v>0.0000427027144155328-0.000298890413585202i</v>
      </c>
      <c r="Y2371" t="str">
        <f t="shared" si="1213"/>
        <v>0.009+2.19660158338998i</v>
      </c>
      <c r="Z2371" t="str">
        <f t="shared" si="1214"/>
        <v>-0.00163206756689257-0.000240035618264075i</v>
      </c>
      <c r="AA2371" t="str">
        <f t="shared" si="1215"/>
        <v>0.0224950907354956-5.46363514553633i</v>
      </c>
      <c r="AB2371" t="str">
        <f t="shared" si="1216"/>
        <v>0.0848879893631474-0.223202924766235i</v>
      </c>
      <c r="AC2371" t="str">
        <f t="shared" si="1217"/>
        <v>0.883709504476009-0.0577443103148199i</v>
      </c>
      <c r="AD2371" t="str">
        <f t="shared" si="1218"/>
        <v>0.112084166543582-0.245251070373486i</v>
      </c>
      <c r="AE2371" t="str">
        <f t="shared" si="1219"/>
        <v>-0.000241797925284991+0.000373362125488352i</v>
      </c>
      <c r="AF2371" t="str">
        <f t="shared" si="1220"/>
        <v>-4.15303827907792-0.223224527125886i</v>
      </c>
      <c r="AG2371" t="str">
        <f t="shared" si="1221"/>
        <v>0.995158463492843-0.00223681225073342i</v>
      </c>
      <c r="AH2371" t="str">
        <f t="shared" si="1222"/>
        <v>0.00109620535688007-0.00150142919024515i</v>
      </c>
      <c r="AI2371">
        <f t="shared" si="1223"/>
        <v>-54.614318208534854</v>
      </c>
      <c r="AJ2371">
        <f t="shared" si="1224"/>
        <v>-53.866521955073296</v>
      </c>
      <c r="AK2371"/>
      <c r="AL2371"/>
      <c r="AM2371"/>
      <c r="AN2371"/>
    </row>
    <row r="2372" spans="1:40" x14ac:dyDescent="0.35">
      <c r="A2372"/>
      <c r="B2372">
        <f t="shared" si="1225"/>
        <v>438000</v>
      </c>
      <c r="C2372" s="237" t="str">
        <f t="shared" si="1193"/>
        <v>-1.10260538391894E-07+0.00154754848247221i</v>
      </c>
      <c r="D2372" s="208" t="str">
        <f t="shared" si="1194"/>
        <v>-1.64874636504405+0.0118645383656203i</v>
      </c>
      <c r="E2372" t="str">
        <f t="shared" si="1195"/>
        <v>36500</v>
      </c>
      <c r="F2372" t="str">
        <f t="shared" si="1196"/>
        <v>0.21505376344086</v>
      </c>
      <c r="G2372" t="str">
        <f t="shared" si="1191"/>
        <v>0.21505376344086</v>
      </c>
      <c r="H2372" t="str">
        <f t="shared" si="1197"/>
        <v>2.5043992973924+0.234590259625195i</v>
      </c>
      <c r="I2372" t="str">
        <f t="shared" si="1198"/>
        <v>1720.02197784041i</v>
      </c>
      <c r="J2372" t="str">
        <f t="shared" si="1192"/>
        <v>-4003.59257791827+376.285768048191i</v>
      </c>
      <c r="K2372" t="str">
        <f t="shared" si="1199"/>
        <v>0.0400251083471537-0.425857792975356i</v>
      </c>
      <c r="L2372" t="str">
        <f t="shared" si="1200"/>
        <v>0.0126425147958594-0.114058989410407i</v>
      </c>
      <c r="M2372" t="str">
        <f t="shared" si="1201"/>
        <v>0.0526676231430131-0.539916782385763i</v>
      </c>
      <c r="N2372" t="str">
        <f t="shared" si="1202"/>
        <v>-5.46330319336917i</v>
      </c>
      <c r="O2372" t="str">
        <f t="shared" si="1203"/>
        <v>0.682307394542844+0.731065400188079i</v>
      </c>
      <c r="P2372" t="str">
        <f t="shared" si="1204"/>
        <v>0.317692605457156-0.731065400188079i</v>
      </c>
      <c r="Q2372" t="str">
        <f t="shared" si="1205"/>
        <v>-0.317692605457156+6.19436859355725i</v>
      </c>
      <c r="R2372" t="str">
        <f t="shared" si="1206"/>
        <v>-0.120334833999023-0.0451156747125802i</v>
      </c>
      <c r="S2372" t="str">
        <f t="shared" si="1207"/>
        <v>0.61002400188687i</v>
      </c>
      <c r="T2372" t="str">
        <f t="shared" si="1208"/>
        <v>0.0275216444359944-0.0734071370024762i</v>
      </c>
      <c r="U2372" t="str">
        <f t="shared" si="1209"/>
        <v>0.00005-0.000324435223197764i</v>
      </c>
      <c r="V2372" t="str">
        <f t="shared" si="1210"/>
        <v>0.00002-0.00363367449981496i</v>
      </c>
      <c r="W2372" t="str">
        <f t="shared" si="1211"/>
        <v>0.0000422648314359264-0.000298336988666701i</v>
      </c>
      <c r="X2372" t="str">
        <f t="shared" si="1212"/>
        <v>0.0000427006435336834-0.000298210273724914i</v>
      </c>
      <c r="Y2372" t="str">
        <f t="shared" si="1213"/>
        <v>0.009+2.20162813163573i</v>
      </c>
      <c r="Z2372" t="str">
        <f t="shared" si="1214"/>
        <v>-0.00162463518753556-0.000239445621914734i</v>
      </c>
      <c r="AA2372" t="str">
        <f t="shared" si="1215"/>
        <v>0.0223924595352609-5.45115813638115i</v>
      </c>
      <c r="AB2372" t="str">
        <f t="shared" si="1216"/>
        <v>0.082789592193795-0.220820632672688i</v>
      </c>
      <c r="AC2372" t="str">
        <f t="shared" si="1217"/>
        <v>0.8851355655648-0.0563295880961101i</v>
      </c>
      <c r="AD2372" t="str">
        <f t="shared" si="1218"/>
        <v>0.108968481907904-0.242541923885263i</v>
      </c>
      <c r="AE2372" t="str">
        <f t="shared" si="1219"/>
        <v>-0.000235109631845015+0.000367950118077027i</v>
      </c>
      <c r="AF2372" t="str">
        <f t="shared" si="1220"/>
        <v>-4.15314566243645-0.222725721259575i</v>
      </c>
      <c r="AG2372" t="str">
        <f t="shared" si="1221"/>
        <v>0.995222706599686-0.00216995664385883i</v>
      </c>
      <c r="AH2372" t="str">
        <f t="shared" si="1222"/>
        <v>0.00106670518253298-0.00148054376250444i</v>
      </c>
      <c r="AI2372">
        <f t="shared" si="1223"/>
        <v>-54.77572750070123</v>
      </c>
      <c r="AJ2372">
        <f t="shared" si="1224"/>
        <v>-54.22792765340845</v>
      </c>
      <c r="AK2372"/>
      <c r="AL2372"/>
      <c r="AM2372"/>
      <c r="AN2372"/>
    </row>
    <row r="2373" spans="1:40" x14ac:dyDescent="0.35">
      <c r="A2373"/>
      <c r="B2373">
        <f t="shared" si="1225"/>
        <v>439000</v>
      </c>
      <c r="C2373" s="237" t="str">
        <f t="shared" si="1193"/>
        <v>-1.09758784604393E-07+0.00154402331512184i</v>
      </c>
      <c r="D2373" s="208" t="str">
        <f t="shared" si="1194"/>
        <v>-1.64874636119728+0.0118375120826008i</v>
      </c>
      <c r="E2373" t="str">
        <f t="shared" si="1195"/>
        <v>36500</v>
      </c>
      <c r="F2373" t="str">
        <f t="shared" si="1196"/>
        <v>0.21505376344086</v>
      </c>
      <c r="G2373" t="str">
        <f t="shared" ref="G2373:G2436" si="1226">IF($C$11=$C$7,$C$24,F2373)</f>
        <v>0.21505376344086</v>
      </c>
      <c r="H2373" t="str">
        <f t="shared" si="1197"/>
        <v>2.50450596143044+0.234066627110383i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0.0125856786249794-0.113805459423391i</v>
      </c>
      <c r="M2373" t="str">
        <f t="shared" si="1201"/>
        <v>0.0524301457876207-0.538709645382412i</v>
      </c>
      <c r="N2373" t="str">
        <f t="shared" si="1202"/>
        <v>-5.4757764883312i</v>
      </c>
      <c r="O2373" t="str">
        <f t="shared" si="1203"/>
        <v>0.691372875405462+0.722498129515629i</v>
      </c>
      <c r="P2373" t="str">
        <f t="shared" si="1204"/>
        <v>0.308627124594538-0.722498129515629i</v>
      </c>
      <c r="Q2373" t="str">
        <f t="shared" si="1205"/>
        <v>-0.308627124594538+6.19827461784683i</v>
      </c>
      <c r="R2373" t="str">
        <f t="shared" si="1206"/>
        <v>-0.118749267029974-0.0438796111066548i</v>
      </c>
      <c r="S2373" t="str">
        <f t="shared" si="1207"/>
        <v>0.611416750749624i</v>
      </c>
      <c r="T2373" t="str">
        <f t="shared" si="1208"/>
        <v>0.026828729246988-0.0726052910013662i</v>
      </c>
      <c r="U2373" t="str">
        <f t="shared" si="1209"/>
        <v>0.00005-0.000323696190798681i</v>
      </c>
      <c r="V2373" t="str">
        <f t="shared" si="1210"/>
        <v>0.00002-0.00362539733694522i</v>
      </c>
      <c r="W2373" t="str">
        <f t="shared" si="1211"/>
        <v>0.0000422647914442723-0.000297659661703049i</v>
      </c>
      <c r="X2373" t="str">
        <f t="shared" si="1212"/>
        <v>0.0000426985864242208-0.00029753323756793i</v>
      </c>
      <c r="Y2373" t="str">
        <f t="shared" si="1213"/>
        <v>0.009+2.20665467988147i</v>
      </c>
      <c r="Z2373" t="str">
        <f t="shared" si="1214"/>
        <v>-0.00161725354843006-0.000238858597425426i</v>
      </c>
      <c r="AA2373" t="str">
        <f t="shared" si="1215"/>
        <v>0.0222905291697567-5.43873799022807i</v>
      </c>
      <c r="AB2373" t="str">
        <f t="shared" si="1216"/>
        <v>0.0807051903675836-0.218408549209125i</v>
      </c>
      <c r="AC2373" t="str">
        <f t="shared" si="1217"/>
        <v>0.886572592803855-0.0549278565597382i</v>
      </c>
      <c r="AD2373" t="str">
        <f t="shared" si="1218"/>
        <v>0.105886888651282-0.239791316699054i</v>
      </c>
      <c r="AE2373" t="str">
        <f t="shared" si="1219"/>
        <v>-0.000228522163985036+0.000362511364105273i</v>
      </c>
      <c r="AF2373" t="str">
        <f t="shared" si="1220"/>
        <v>-4.15325232262772-0.222229115027782i</v>
      </c>
      <c r="AG2373" t="str">
        <f t="shared" si="1221"/>
        <v>0.995287477233938-0.00210407475191781i</v>
      </c>
      <c r="AH2373" t="str">
        <f t="shared" si="1222"/>
        <v>0.00103763157191798-0.00145951161399857i</v>
      </c>
      <c r="AI2373">
        <f t="shared" si="1223"/>
        <v>-54.939208890914443</v>
      </c>
      <c r="AJ2373">
        <f t="shared" si="1224"/>
        <v>-54.589290059776737</v>
      </c>
      <c r="AK2373"/>
      <c r="AL2373"/>
      <c r="AM2373"/>
      <c r="AN2373"/>
    </row>
    <row r="2374" spans="1:40" x14ac:dyDescent="0.35">
      <c r="A2374"/>
      <c r="B2374">
        <f t="shared" si="1225"/>
        <v>440000</v>
      </c>
      <c r="C2374" s="237" t="str">
        <f t="shared" ref="C2374:C2437" si="1228">IMPRODUCT(COMPLEX(-1,0),IMDIV(IMPRODUCT(G2374,COMPLEX($C$100+$C$101,0)),COMPLEX($C$100,2*PI()*B2374*$C$103*$C$102*(2*$C$100+$C$101))))</f>
        <v>-1.09260447976387E-07+0.00154051417125917i</v>
      </c>
      <c r="D2374" s="208" t="str">
        <f t="shared" ref="D2374:D2437" si="1229">IMPRODUCT(COMPLEX($C$106,0),IMSUB(C2374,G2374))</f>
        <v>-1.6487463573767+0.0118106086463203i</v>
      </c>
      <c r="E2374" t="str">
        <f t="shared" ref="E2374:E2437" si="1230">IMDIV(COMPLEX($C$20*10^3,0),COMPLEX(1,2*PI()*B2374*$C$20*1000*$C$29*10^-12))</f>
        <v>36500</v>
      </c>
      <c r="F2374" t="str">
        <f t="shared" ref="F2374:F2437" si="1231">IMDIV(COMPLEX($C$22*1000,0),IMSUM(COMPLEX($C$22*1000,0),E2374))</f>
        <v>0.21505376344086</v>
      </c>
      <c r="G2374" t="str">
        <f t="shared" si="1226"/>
        <v>0.21505376344086</v>
      </c>
      <c r="H2374" t="str">
        <f t="shared" ref="H2374:H2437" si="1232">IMPRODUCT(COMPLEX($C$108,0),IMPRODUCT(COMPLEX(-1,0),D2374),IMDIV(COMPLEX(0,2*PI()*B2374*$C$109*$C$110),COMPLEX(1,2*PI()*B2374*$C$109*$C$110)))</f>
        <v>2.50461190873197+0.233545302728118i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0.0125292233180949-0.113553039821607i</v>
      </c>
      <c r="M2374" t="str">
        <f t="shared" ref="M2374:M2437" si="1236">IMSUM(K2374,L2374)</f>
        <v>0.0521942660962305-0.537507842742804i</v>
      </c>
      <c r="N2374" t="str">
        <f t="shared" ref="N2374:N2437" si="1237">COMPLEX(0,-2*PI()*B2374*$C$43)</f>
        <v>-5.48824978329323i</v>
      </c>
      <c r="O2374" t="str">
        <f t="shared" ref="O2374:O2437" si="1238">IMEXP(N2374)</f>
        <v>0.700330791736324+0.713818451811084i</v>
      </c>
      <c r="P2374" t="str">
        <f t="shared" ref="P2374:P2437" si="1239">IMSUB(COMPLEX(1,0),O2374)</f>
        <v>0.299669208263676-0.713818451811084i</v>
      </c>
      <c r="Q2374" t="str">
        <f t="shared" ref="Q2374:Q2437" si="1240">IMSUM(COMPLEX(0,2*PI()*B2374*$C$43),O2374,COMPLEX(-1,0))</f>
        <v>-0.299669208263676+6.20206823510431i</v>
      </c>
      <c r="R2374" t="str">
        <f t="shared" ref="R2374:R2437" si="1241">IMDIV(P2374,Q2374)</f>
        <v>-0.117154699075899-0.0426569883333092i</v>
      </c>
      <c r="S2374" t="str">
        <f t="shared" ref="S2374:S2437" si="1242">IMDIV(COMPLEX(0,2*PI()*B2374*$C$123),COMPLEX($C$124,0))</f>
        <v>0.612809499612381i</v>
      </c>
      <c r="T2374" t="str">
        <f t="shared" ref="T2374:T2437" si="1243">IMPRODUCT(R2374,S2374)</f>
        <v>0.0261406076755064-0.0717935125179407i</v>
      </c>
      <c r="U2374" t="str">
        <f t="shared" ref="U2374:U2437" si="1244">IMDIV(COMPLEX(1,2*PI()*B2374*$C$16*10^-3*$C$15*10^-6),COMPLEX(0,2*PI()*B2374*$C$15*10^-6))</f>
        <v>0.00005-0.000322960517637775i</v>
      </c>
      <c r="V2374" t="str">
        <f t="shared" ref="V2374:V2437" si="1245">IMSUM(COMPLEX($C$18*10^-3,0),IMDIV(COMPLEX(1,0),COMPLEX(0,2*PI()*B2374*($C$17*1*10^-6))))</f>
        <v>0.00002-0.00361715779754307i</v>
      </c>
      <c r="W2374" t="str">
        <f t="shared" ref="W2374:W2437" si="1246">IMDIV(IMPRODUCT(U2374,V2374),IMSUM(U2374,V2374))</f>
        <v>0.0000422647513615317-0.000296985418625333i</v>
      </c>
      <c r="X2374" t="str">
        <f t="shared" ref="X2374:X2437" si="1247">IMDIV(IMPRODUCT(COMPLEX($C$19,0),W2374),IMSUM(COMPLEX($C$19,0),W2374))</f>
        <v>0.000042696542961258-0.000296859283952778i</v>
      </c>
      <c r="Y2374" t="str">
        <f t="shared" ref="Y2374:Y2437" si="1248">COMPLEX($C$13*10^-3,2*PI()*B2374*$C$12*0.000001)</f>
        <v>0.009+2.21168122812721i</v>
      </c>
      <c r="Z2374" t="str">
        <f t="shared" ref="Z2374:Z2437" si="1249">IMPRODUCT(COMPLEX($C$6,0),IMDIV(X2374,IMSUM(X2374,Y2374)))</f>
        <v>-0.00160992218874173-0.000238274521955353i</v>
      </c>
      <c r="AA2374" t="str">
        <f t="shared" ref="AA2374:AA2437" si="1250">IMDIV(COMPLEX($C$6,0),IMSUM(X2374,Y2374))</f>
        <v>0.0221892932718167-5.42637431919234i</v>
      </c>
      <c r="AB2374" t="str">
        <f t="shared" ref="AB2374:AB2437" si="1251">IMPRODUCT(COMPLEX($C$119,0),T2374)</f>
        <v>0.0786352085241947-0.21596658721987i</v>
      </c>
      <c r="AC2374" t="str">
        <f t="shared" ref="AC2374:AC2437" si="1252">IMSUM(COMPLEX(1,0),IMPRODUCT(AB2374,M2374))</f>
        <v>0.888020572597166-0.0535392588187191i</v>
      </c>
      <c r="AD2374" t="str">
        <f t="shared" ref="AD2374:AD2437" si="1253">IMDIV(AB2374,AC2374)</f>
        <v>0.102839956408717-0.236999703240287i</v>
      </c>
      <c r="AE2374" t="str">
        <f t="shared" ref="AE2374:AE2437" si="1254">IMPRODUCT(AD2374,AA2374,X2374)</f>
        <v>-0.000222035318704765+0.000357046939520545i</v>
      </c>
      <c r="AF2374" t="str">
        <f t="shared" ref="AF2374:AF2437" si="1255">IMSUB(D2374,H2374)</f>
        <v>-4.15335826610867-0.221734694081798i</v>
      </c>
      <c r="AG2374" t="str">
        <f t="shared" ref="AG2374:AG2437" si="1256">IMSUM(COMPLEX(1,0),IMPRODUCT(AD2374,AA2374,COMPLEX($C$127,0)))</f>
        <v>0.995352762890333-0.00203917117479643i</v>
      </c>
      <c r="AH2374" t="str">
        <f t="shared" ref="AH2374:AH2437" si="1257">IMDIV(IMPRODUCT(AE2374,AF2374),AG2374)</f>
        <v>0.00100898392459343-0.00143833772971701i</v>
      </c>
      <c r="AI2374">
        <f t="shared" ref="AI2374:AI2437" si="1258">20*LOG10(IMABS(AH2374))</f>
        <v>-55.104825062307299</v>
      </c>
      <c r="AJ2374">
        <f t="shared" ref="AJ2374:AJ2437" si="1259">IMARGUMENT(AH2374)*180/PI()</f>
        <v>-54.950606903690208</v>
      </c>
      <c r="AK2374"/>
      <c r="AL2374"/>
      <c r="AM2374"/>
      <c r="AN2374"/>
    </row>
    <row r="2375" spans="1:40" x14ac:dyDescent="0.35">
      <c r="A2375"/>
      <c r="B2375">
        <f t="shared" si="1225"/>
        <v>441000</v>
      </c>
      <c r="C2375" s="237" t="str">
        <f t="shared" si="1228"/>
        <v>-1.08765497548401E-07+0.00153702094188091i</v>
      </c>
      <c r="D2375" s="208" t="str">
        <f t="shared" si="1229"/>
        <v>-1.64874635358208+0.011783827221087i</v>
      </c>
      <c r="E2375" t="str">
        <f t="shared" si="1230"/>
        <v>36500</v>
      </c>
      <c r="F2375" t="str">
        <f t="shared" si="1231"/>
        <v>0.21505376344086</v>
      </c>
      <c r="G2375" t="str">
        <f t="shared" si="1226"/>
        <v>0.21505376344086</v>
      </c>
      <c r="H2375" t="str">
        <f t="shared" si="1232"/>
        <v>2.50471714568256+0.23302627141696i</v>
      </c>
      <c r="I2375" t="str">
        <f t="shared" si="1233"/>
        <v>1731.80295029137i</v>
      </c>
      <c r="J2375" t="str">
        <f t="shared" si="1227"/>
        <v>-4058.63787841227+378.863067829344i</v>
      </c>
      <c r="K2375" t="str">
        <f t="shared" si="1234"/>
        <v>0.0394868243196799-0.423009616113474i</v>
      </c>
      <c r="L2375" t="str">
        <f t="shared" si="1235"/>
        <v>0.0124731454937116-0.113301723423678i</v>
      </c>
      <c r="M2375" t="str">
        <f t="shared" si="1236"/>
        <v>0.0519599698133915-0.536311339537152i</v>
      </c>
      <c r="N2375" t="str">
        <f t="shared" si="1237"/>
        <v>-5.50072307825526i</v>
      </c>
      <c r="O2375" t="str">
        <f t="shared" si="1238"/>
        <v>0.709179749853223+0.705027717467988i</v>
      </c>
      <c r="P2375" t="str">
        <f t="shared" si="1239"/>
        <v>0.290820250146777-0.705027717467988i</v>
      </c>
      <c r="Q2375" t="str">
        <f t="shared" si="1240"/>
        <v>-0.290820250146777+6.20575079572325i</v>
      </c>
      <c r="R2375" t="str">
        <f t="shared" si="1241"/>
        <v>-0.115551146622098-0.0414479480804569i</v>
      </c>
      <c r="S2375" t="str">
        <f t="shared" si="1242"/>
        <v>0.614202248475135i</v>
      </c>
      <c r="T2375" t="str">
        <f t="shared" si="1243"/>
        <v>0.0254574229056973-0.0709717740691726i</v>
      </c>
      <c r="U2375" t="str">
        <f t="shared" si="1244"/>
        <v>0.00005-0.000322228180863086i</v>
      </c>
      <c r="V2375" t="str">
        <f t="shared" si="1245"/>
        <v>0.00002-0.00360895562566656i</v>
      </c>
      <c r="W2375" t="str">
        <f t="shared" si="1246"/>
        <v>0.0000422647111877057-0.000296314238454699i</v>
      </c>
      <c r="X2375" t="str">
        <f t="shared" si="1247"/>
        <v>0.0000426945130203347-0.000296188391909933i</v>
      </c>
      <c r="Y2375" t="str">
        <f t="shared" si="1248"/>
        <v>0.009+2.21670777637296i</v>
      </c>
      <c r="Z2375" t="str">
        <f t="shared" si="1249"/>
        <v>-0.00160264065285634-0.000237693372900037i</v>
      </c>
      <c r="AA2375" t="str">
        <f t="shared" si="1250"/>
        <v>0.0220887455464258-5.41406673890953i</v>
      </c>
      <c r="AB2375" t="str">
        <f t="shared" si="1251"/>
        <v>0.0765800773848819-0.213494664031497i</v>
      </c>
      <c r="AC2375" t="str">
        <f t="shared" si="1252"/>
        <v>0.889479489258459-0.0521639401825415i</v>
      </c>
      <c r="AD2375" t="str">
        <f t="shared" si="1253"/>
        <v>0.0998282482306596-0.234167546050904i</v>
      </c>
      <c r="AE2375" t="str">
        <f t="shared" si="1254"/>
        <v>-0.000215648882762453+0.000351557915848139i</v>
      </c>
      <c r="AF2375" t="str">
        <f t="shared" si="1255"/>
        <v>-4.15346349926464-0.221242444195873i</v>
      </c>
      <c r="AG2375" t="str">
        <f t="shared" si="1256"/>
        <v>0.995418551017289-0.00197525034179479i</v>
      </c>
      <c r="AH2375" t="str">
        <f t="shared" si="1257"/>
        <v>0.000980761588180468-0.00141702707302222i</v>
      </c>
      <c r="AI2375">
        <f t="shared" si="1258"/>
        <v>-55.272641664836264</v>
      </c>
      <c r="AJ2375">
        <f t="shared" si="1259"/>
        <v>-55.311875937426315</v>
      </c>
      <c r="AK2375"/>
      <c r="AL2375"/>
      <c r="AM2375"/>
      <c r="AN2375"/>
    </row>
    <row r="2376" spans="1:40" x14ac:dyDescent="0.35">
      <c r="A2376"/>
      <c r="B2376">
        <f t="shared" si="1225"/>
        <v>442000</v>
      </c>
      <c r="C2376" s="237" t="str">
        <f t="shared" si="1228"/>
        <v>-1.08273902710783E-07+0.00153354351897019i</v>
      </c>
      <c r="D2376" s="208" t="str">
        <f t="shared" si="1229"/>
        <v>-1.64874634981318+0.0117571669787715i</v>
      </c>
      <c r="E2376" t="str">
        <f t="shared" si="1230"/>
        <v>36500</v>
      </c>
      <c r="F2376" t="str">
        <f t="shared" si="1231"/>
        <v>0.21505376344086</v>
      </c>
      <c r="G2376" t="str">
        <f t="shared" si="1226"/>
        <v>0.21505376344086</v>
      </c>
      <c r="H2376" t="str">
        <f t="shared" si="1232"/>
        <v>2.50482167859705+0.232509518244704i</v>
      </c>
      <c r="I2376" t="str">
        <f t="shared" si="1233"/>
        <v>1735.72994110836i</v>
      </c>
      <c r="J2376" t="str">
        <f t="shared" si="1227"/>
        <v>-4077.0698087635+379.722167756394i</v>
      </c>
      <c r="K2376" t="str">
        <f t="shared" si="1234"/>
        <v>0.0393098010341796-0.42206859802763i</v>
      </c>
      <c r="L2376" t="str">
        <f t="shared" si="1235"/>
        <v>0.0124174418076254-0.113051503109117i</v>
      </c>
      <c r="M2376" t="str">
        <f t="shared" si="1236"/>
        <v>0.051727242841805-0.535120101136747i</v>
      </c>
      <c r="N2376" t="str">
        <f t="shared" si="1237"/>
        <v>-5.51319637321729i</v>
      </c>
      <c r="O2376" t="str">
        <f t="shared" si="1238"/>
        <v>0.717918373025784+0.696127294158196i</v>
      </c>
      <c r="P2376" t="str">
        <f t="shared" si="1239"/>
        <v>0.282081626974216-0.696127294158196i</v>
      </c>
      <c r="Q2376" t="str">
        <f t="shared" si="1240"/>
        <v>-0.282081626974216+6.20932366737549i</v>
      </c>
      <c r="R2376" t="str">
        <f t="shared" si="1241"/>
        <v>-0.113938628514022-0.0402526340478903i</v>
      </c>
      <c r="S2376" t="str">
        <f t="shared" si="1242"/>
        <v>0.615594997337892i</v>
      </c>
      <c r="T2376" t="str">
        <f t="shared" si="1243"/>
        <v>0.0247793201495542-0.0701400497167724i</v>
      </c>
      <c r="U2376" t="str">
        <f t="shared" si="1244"/>
        <v>0.00005-0.000321499157829459i</v>
      </c>
      <c r="V2376" t="str">
        <f t="shared" si="1245"/>
        <v>0.00002-0.00360079056768994i</v>
      </c>
      <c r="W2376" t="str">
        <f t="shared" si="1246"/>
        <v>0.0000422646709227948-0.000295646100402136i</v>
      </c>
      <c r="X2376" t="str">
        <f t="shared" si="1247"/>
        <v>0.0000426924964783958-0.000295520540659625i</v>
      </c>
      <c r="Y2376" t="str">
        <f t="shared" si="1248"/>
        <v>0.009+2.2217343246187i</v>
      </c>
      <c r="Z2376" t="str">
        <f t="shared" si="1249"/>
        <v>-0.00159540849030889-0.000237115127888249i</v>
      </c>
      <c r="AA2376" t="str">
        <f t="shared" si="1250"/>
        <v>0.0219888797697417-5.40181486849563i</v>
      </c>
      <c r="AB2376" t="str">
        <f t="shared" si="1251"/>
        <v>0.0745402337709896-0.210992701617405i</v>
      </c>
      <c r="AC2376" t="str">
        <f t="shared" si="1252"/>
        <v>0.890949324945136-0.0508020481487007i</v>
      </c>
      <c r="AD2376" t="str">
        <f t="shared" si="1253"/>
        <v>0.0968523204618368-0.231295315682156i</v>
      </c>
      <c r="AE2376" t="str">
        <f t="shared" si="1254"/>
        <v>-0.00020936263272886+0.000346045360055406i</v>
      </c>
      <c r="AF2376" t="str">
        <f t="shared" si="1255"/>
        <v>-4.15356802841023-0.220752351265933i</v>
      </c>
      <c r="AG2376" t="str">
        <f t="shared" si="1256"/>
        <v>0.995484829019529-0.00191231651117695i</v>
      </c>
      <c r="AH2376" t="str">
        <f t="shared" si="1257"/>
        <v>0.000952963858728215-0.00139558458496093i</v>
      </c>
      <c r="AI2376">
        <f t="shared" si="1258"/>
        <v>-55.442727506315535</v>
      </c>
      <c r="AJ2376">
        <f t="shared" si="1259"/>
        <v>-55.673094936226192</v>
      </c>
      <c r="AK2376"/>
      <c r="AL2376"/>
      <c r="AM2376"/>
      <c r="AN2376"/>
    </row>
    <row r="2377" spans="1:40" x14ac:dyDescent="0.35">
      <c r="A2377"/>
      <c r="B2377">
        <f t="shared" si="1225"/>
        <v>443000</v>
      </c>
      <c r="C2377" s="237" t="str">
        <f t="shared" si="1228"/>
        <v>-1.0778563319897E-07+0.00153008179548546i</v>
      </c>
      <c r="D2377" s="208" t="str">
        <f t="shared" si="1229"/>
        <v>-1.64874634606978+0.0117306270987219i</v>
      </c>
      <c r="E2377" t="str">
        <f t="shared" si="1230"/>
        <v>36500</v>
      </c>
      <c r="F2377" t="str">
        <f t="shared" si="1231"/>
        <v>0.21505376344086</v>
      </c>
      <c r="G2377" t="str">
        <f t="shared" si="1226"/>
        <v>0.21505376344086</v>
      </c>
      <c r="H2377" t="str">
        <f t="shared" si="1232"/>
        <v>2.50492551372051+0.231995028407007i</v>
      </c>
      <c r="I2377" t="str">
        <f t="shared" si="1233"/>
        <v>1739.65693192535i</v>
      </c>
      <c r="J2377" t="str">
        <f t="shared" si="1227"/>
        <v>-4095.54348754135+380.581267683445i</v>
      </c>
      <c r="K2377" t="str">
        <f t="shared" si="1234"/>
        <v>0.0391339622877976-0.42113172139305i</v>
      </c>
      <c r="L2377" t="str">
        <f t="shared" si="1235"/>
        <v>0.0123621089524322-0.112802371817699i</v>
      </c>
      <c r="M2377" t="str">
        <f t="shared" si="1236"/>
        <v>0.0514960712402298-0.533934093210749i</v>
      </c>
      <c r="N2377" t="str">
        <f t="shared" si="1237"/>
        <v>-5.52566966817932i</v>
      </c>
      <c r="O2377" t="str">
        <f t="shared" si="1238"/>
        <v>0.726545301689664+0.687118566619091i</v>
      </c>
      <c r="P2377" t="str">
        <f t="shared" si="1239"/>
        <v>0.273454698310336-0.687118566619091i</v>
      </c>
      <c r="Q2377" t="str">
        <f t="shared" si="1240"/>
        <v>-0.273454698310336+6.21278823479841i</v>
      </c>
      <c r="R2377" t="str">
        <f t="shared" si="1241"/>
        <v>-0.112317166021095-0.0390711919330117i</v>
      </c>
      <c r="S2377" t="str">
        <f t="shared" si="1242"/>
        <v>0.616987746200646i</v>
      </c>
      <c r="T2377" t="str">
        <f t="shared" si="1243"/>
        <v>0.0241064466521217-0.0692983151229992i</v>
      </c>
      <c r="U2377" t="str">
        <f t="shared" si="1244"/>
        <v>0.00005-0.00032077342609621i</v>
      </c>
      <c r="V2377" t="str">
        <f t="shared" si="1245"/>
        <v>0.00002-0.00359266237227754i</v>
      </c>
      <c r="W2377" t="str">
        <f t="shared" si="1246"/>
        <v>0.0000422646305668-0.000294980983866348i</v>
      </c>
      <c r="X2377" t="str">
        <f t="shared" si="1247"/>
        <v>0.0000426904932137744-0.000294855709609712i</v>
      </c>
      <c r="Y2377" t="str">
        <f t="shared" si="1248"/>
        <v>0.009+2.22676087286445i</v>
      </c>
      <c r="Z2377" t="str">
        <f t="shared" si="1249"/>
        <v>-0.00158822525571402-0.00023653976477899i</v>
      </c>
      <c r="AA2377" t="str">
        <f t="shared" si="1250"/>
        <v>0.02188968978813-5.38961833050773i</v>
      </c>
      <c r="AB2377" t="str">
        <f t="shared" si="1251"/>
        <v>0.0725161206196115-0.208460626765702i</v>
      </c>
      <c r="AC2377" t="str">
        <f t="shared" si="1252"/>
        <v>0.892430059591203-0.0494537323929031i</v>
      </c>
      <c r="AD2377" t="str">
        <f t="shared" si="1253"/>
        <v>0.0939127226220674-0.228383490585496i</v>
      </c>
      <c r="AE2377" t="str">
        <f t="shared" si="1254"/>
        <v>-0.00020317633504373+0.000340510334417231i</v>
      </c>
      <c r="AF2377" t="str">
        <f t="shared" si="1255"/>
        <v>-4.15367185979029-0.220264401308285i</v>
      </c>
      <c r="AG2377" t="str">
        <f t="shared" si="1256"/>
        <v>0.995551584260696-0.00185037376976581i</v>
      </c>
      <c r="AH2377" t="str">
        <f t="shared" si="1257"/>
        <v>0.000925589981091152-0.00137401518358434i</v>
      </c>
      <c r="AI2377">
        <f t="shared" si="1258"/>
        <v>-55.615154759046675</v>
      </c>
      <c r="AJ2377">
        <f t="shared" si="1259"/>
        <v>-56.034261698499073</v>
      </c>
      <c r="AK2377"/>
      <c r="AL2377"/>
      <c r="AM2377"/>
      <c r="AN2377"/>
    </row>
    <row r="2378" spans="1:40" x14ac:dyDescent="0.35">
      <c r="A2378"/>
      <c r="B2378">
        <f t="shared" si="1225"/>
        <v>444000</v>
      </c>
      <c r="C2378" s="237" t="str">
        <f t="shared" si="1228"/>
        <v>-1.07300659088838E-07+0.00152663566534954i</v>
      </c>
      <c r="D2378" s="208" t="str">
        <f t="shared" si="1229"/>
        <v>-1.64874634235165+0.0117042067676798i</v>
      </c>
      <c r="E2378" t="str">
        <f t="shared" si="1230"/>
        <v>36500</v>
      </c>
      <c r="F2378" t="str">
        <f t="shared" si="1231"/>
        <v>0.21505376344086</v>
      </c>
      <c r="G2378" t="str">
        <f t="shared" si="1226"/>
        <v>0.21505376344086</v>
      </c>
      <c r="H2378" t="str">
        <f t="shared" si="1232"/>
        <v>2.50502865722916+0.231482787226039i</v>
      </c>
      <c r="I2378" t="str">
        <f t="shared" si="1233"/>
        <v>1743.58392274234i</v>
      </c>
      <c r="J2378" t="str">
        <f t="shared" si="1227"/>
        <v>-4114.05891474582+381.440367610495i</v>
      </c>
      <c r="K2378" t="str">
        <f t="shared" si="1234"/>
        <v>0.0389592975643756-0.420198959174201i</v>
      </c>
      <c r="L2378" t="str">
        <f t="shared" si="1235"/>
        <v>0.0123071436570452-0.112554322548834i</v>
      </c>
      <c r="M2378" t="str">
        <f t="shared" si="1236"/>
        <v>0.0512664412214208-0.532753281723035i</v>
      </c>
      <c r="N2378" t="str">
        <f t="shared" si="1237"/>
        <v>-5.53814296314135i</v>
      </c>
      <c r="O2378" t="str">
        <f t="shared" si="1238"/>
        <v>0.735059193658072+0.678002936438143i</v>
      </c>
      <c r="P2378" t="str">
        <f t="shared" si="1239"/>
        <v>0.264940806341928-0.678002936438143i</v>
      </c>
      <c r="Q2378" t="str">
        <f t="shared" si="1240"/>
        <v>-0.264940806341928+6.21614589957949i</v>
      </c>
      <c r="R2378" t="str">
        <f t="shared" si="1241"/>
        <v>-0.110686782901434-0.037903769415156i</v>
      </c>
      <c r="S2378" t="str">
        <f t="shared" si="1242"/>
        <v>0.618380495063403i</v>
      </c>
      <c r="T2378" t="str">
        <f t="shared" si="1243"/>
        <v>0.0234389516957132-0.0684465476075642i</v>
      </c>
      <c r="U2378" t="str">
        <f t="shared" si="1244"/>
        <v>0.00005-0.000320050963424822i</v>
      </c>
      <c r="V2378" t="str">
        <f t="shared" si="1245"/>
        <v>0.00002-0.003584570790358i</v>
      </c>
      <c r="W2378" t="str">
        <f t="shared" si="1246"/>
        <v>0.000042264590119722-0.000294318868431641i</v>
      </c>
      <c r="X2378" t="str">
        <f t="shared" si="1247"/>
        <v>0.0000426885031061716-0.000294193878353573i</v>
      </c>
      <c r="Y2378" t="str">
        <f t="shared" si="1248"/>
        <v>0.009+2.23178742111019i</v>
      </c>
      <c r="Z2378" t="str">
        <f t="shared" si="1249"/>
        <v>-0.00158109050869739-0.000235967261658518i</v>
      </c>
      <c r="AA2378" t="str">
        <f t="shared" si="1250"/>
        <v>0.0217911695172178-5.37747675090534i</v>
      </c>
      <c r="AB2378" t="str">
        <f t="shared" si="1251"/>
        <v>0.0705081869962776-0.205898371250383i</v>
      </c>
      <c r="AC2378" t="str">
        <f t="shared" si="1252"/>
        <v>0.893921670839204-0.0481191447579024i</v>
      </c>
      <c r="AD2378" t="str">
        <f t="shared" si="1253"/>
        <v>0.0910099972891417-0.225432557001584i</v>
      </c>
      <c r="AE2378" t="str">
        <f t="shared" si="1254"/>
        <v>-0.000197089746074779+0.00033495389638272i</v>
      </c>
      <c r="AF2378" t="str">
        <f t="shared" si="1255"/>
        <v>-4.15377499958081-0.219778580458359i</v>
      </c>
      <c r="AG2378" t="str">
        <f t="shared" si="1256"/>
        <v>0.995618804065982-0.00178942603258363i</v>
      </c>
      <c r="AH2378" t="str">
        <f t="shared" si="1257"/>
        <v>0.000898639149318772-0.00135232376327697i</v>
      </c>
      <c r="AI2378">
        <f t="shared" si="1258"/>
        <v>-55.789999183598482</v>
      </c>
      <c r="AJ2378">
        <f t="shared" si="1259"/>
        <v>-56.395374046014275</v>
      </c>
      <c r="AK2378"/>
      <c r="AL2378"/>
      <c r="AM2378"/>
      <c r="AN2378"/>
    </row>
    <row r="2379" spans="1:40" x14ac:dyDescent="0.35">
      <c r="A2379"/>
      <c r="B2379">
        <f t="shared" si="1225"/>
        <v>445000</v>
      </c>
      <c r="C2379" s="237" t="str">
        <f t="shared" si="1228"/>
        <v>-1.06818950792103E-07+0.00152320502343872i</v>
      </c>
      <c r="D2379" s="208" t="str">
        <f t="shared" si="1229"/>
        <v>-1.64874633865855+0.0116779051796969i</v>
      </c>
      <c r="E2379" t="str">
        <f t="shared" si="1230"/>
        <v>36500</v>
      </c>
      <c r="F2379" t="str">
        <f t="shared" si="1231"/>
        <v>0.21505376344086</v>
      </c>
      <c r="G2379" t="str">
        <f t="shared" si="1226"/>
        <v>0.21505376344086</v>
      </c>
      <c r="H2379" t="str">
        <f t="shared" si="1232"/>
        <v>2.50513111523123+0.230972780149161i</v>
      </c>
      <c r="I2379" t="str">
        <f t="shared" si="1233"/>
        <v>1747.51091355932i</v>
      </c>
      <c r="J2379" t="str">
        <f t="shared" si="1227"/>
        <v>-4132.6160903769+382.299467537545i</v>
      </c>
      <c r="K2379" t="str">
        <f t="shared" si="1234"/>
        <v>0.0387857964638794-0.419270284568131i</v>
      </c>
      <c r="L2379" t="str">
        <f t="shared" si="1235"/>
        <v>0.0122525426862189-0.112307348360947i</v>
      </c>
      <c r="M2379" t="str">
        <f t="shared" si="1236"/>
        <v>0.0510383391500983-0.531577632929078i</v>
      </c>
      <c r="N2379" t="str">
        <f t="shared" si="1237"/>
        <v>-5.55061625810338i</v>
      </c>
      <c r="O2379" t="str">
        <f t="shared" si="1238"/>
        <v>0.743458724330583+0.668781821834851i</v>
      </c>
      <c r="P2379" t="str">
        <f t="shared" si="1239"/>
        <v>0.256541275669417-0.668781821834851i</v>
      </c>
      <c r="Q2379" t="str">
        <f t="shared" si="1240"/>
        <v>-0.256541275669417+6.21939807993823i</v>
      </c>
      <c r="R2379" t="str">
        <f t="shared" si="1241"/>
        <v>-0.109047505467483-0.036750516138451i</v>
      </c>
      <c r="S2379" t="str">
        <f t="shared" si="1242"/>
        <v>0.619773243926157i</v>
      </c>
      <c r="T2379" t="str">
        <f t="shared" si="1243"/>
        <v>0.0227769866030884-0.0675847262056373i</v>
      </c>
      <c r="U2379" t="str">
        <f t="shared" si="1244"/>
        <v>0.0000499999999999998-0.000319331747776676i</v>
      </c>
      <c r="V2379" t="str">
        <f t="shared" si="1245"/>
        <v>0.00002-0.00357651557509877i</v>
      </c>
      <c r="W2379" t="str">
        <f t="shared" si="1246"/>
        <v>0.0000422645495815615-0.000293659733865827i</v>
      </c>
      <c r="X2379" t="str">
        <f t="shared" si="1247"/>
        <v>0.0000426865260366388-0.000293535026668006i</v>
      </c>
      <c r="Y2379" t="str">
        <f t="shared" si="1248"/>
        <v>0.009+2.23681396935593i</v>
      </c>
      <c r="Z2379" t="str">
        <f t="shared" si="1249"/>
        <v>-0.00157400381382817-0.000235397596837424i</v>
      </c>
      <c r="AA2379" t="str">
        <f t="shared" si="1250"/>
        <v>0.0216933129409585-5.36538975901204i</v>
      </c>
      <c r="AB2379" t="str">
        <f t="shared" si="1251"/>
        <v>0.068516888104513-0.203305872005821i</v>
      </c>
      <c r="AC2379" t="str">
        <f t="shared" si="1252"/>
        <v>0.895424133971151-0.0467984392409031i</v>
      </c>
      <c r="AD2379" t="str">
        <f t="shared" si="1253"/>
        <v>0.0881446799837633-0.22244300884748i</v>
      </c>
      <c r="AE2379" t="str">
        <f t="shared" si="1254"/>
        <v>-0.00019110261217909+0.000329377098443165i</v>
      </c>
      <c r="AF2379" t="str">
        <f t="shared" si="1255"/>
        <v>-4.15387745388978-0.219294874969464i</v>
      </c>
      <c r="AG2379" t="str">
        <f t="shared" si="1256"/>
        <v>0.995686475724744-0.00172947704253742i</v>
      </c>
      <c r="AH2379" t="str">
        <f t="shared" si="1257"/>
        <v>0.000872110507056892-0.00133051519409436i</v>
      </c>
      <c r="AI2379">
        <f t="shared" si="1258"/>
        <v>-55.967340371475842</v>
      </c>
      <c r="AJ2379">
        <f t="shared" si="1259"/>
        <v>-56.756429824089608</v>
      </c>
      <c r="AK2379"/>
      <c r="AL2379"/>
      <c r="AM2379"/>
      <c r="AN2379"/>
    </row>
    <row r="2380" spans="1:40" x14ac:dyDescent="0.35">
      <c r="A2380"/>
      <c r="B2380">
        <f t="shared" si="1225"/>
        <v>446000</v>
      </c>
      <c r="C2380" s="237" t="str">
        <f t="shared" si="1228"/>
        <v>-1.06340479051821E-07+0.0015197897655721i</v>
      </c>
      <c r="D2380" s="208" t="str">
        <f t="shared" si="1229"/>
        <v>-1.64874633499027+0.0116517215360528i</v>
      </c>
      <c r="E2380" t="str">
        <f t="shared" si="1230"/>
        <v>36500</v>
      </c>
      <c r="F2380" t="str">
        <f t="shared" si="1231"/>
        <v>0.21505376344086</v>
      </c>
      <c r="G2380" t="str">
        <f t="shared" si="1226"/>
        <v>0.21505376344086</v>
      </c>
      <c r="H2380" t="str">
        <f t="shared" si="1232"/>
        <v>2.50523289376795+0.230464992747599i</v>
      </c>
      <c r="I2380" t="str">
        <f t="shared" si="1233"/>
        <v>1751.43790437631i</v>
      </c>
      <c r="J2380" t="str">
        <f t="shared" si="1227"/>
        <v>-4151.2150144346+383.158567464597i</v>
      </c>
      <c r="K2380" t="str">
        <f t="shared" si="1234"/>
        <v>0.0386134487008676-0.418345671001999i</v>
      </c>
      <c r="L2380" t="str">
        <f t="shared" si="1235"/>
        <v>0.0121983028400813-0.11206144237087i</v>
      </c>
      <c r="M2380" t="str">
        <f t="shared" si="1236"/>
        <v>0.0508117515409489-0.530407113372869i</v>
      </c>
      <c r="N2380" t="str">
        <f t="shared" si="1237"/>
        <v>-5.56308955306541i</v>
      </c>
      <c r="O2380" t="str">
        <f t="shared" si="1238"/>
        <v>0.751742586899228+0.65945665744009i</v>
      </c>
      <c r="P2380" t="str">
        <f t="shared" si="1239"/>
        <v>0.248257413100772-0.65945665744009i</v>
      </c>
      <c r="Q2380" t="str">
        <f t="shared" si="1240"/>
        <v>-0.248257413100772+6.2225462105055i</v>
      </c>
      <c r="R2380" t="str">
        <f t="shared" si="1241"/>
        <v>-0.107399362652525-0.035611583693162i</v>
      </c>
      <c r="S2380" t="str">
        <f t="shared" si="1242"/>
        <v>0.621165992788913i</v>
      </c>
      <c r="T2380" t="str">
        <f t="shared" si="1243"/>
        <v>0.0221207047395484-0.0667128317269522i</v>
      </c>
      <c r="U2380" t="str">
        <f t="shared" si="1244"/>
        <v>0.0000499999999999998-0.000318615757310809i</v>
      </c>
      <c r="V2380" t="str">
        <f t="shared" si="1245"/>
        <v>0.00002-0.00356849648188106i</v>
      </c>
      <c r="W2380" t="str">
        <f t="shared" si="1246"/>
        <v>0.0000422645089523196-0.000293003560118176i</v>
      </c>
      <c r="X2380" t="str">
        <f t="shared" si="1247"/>
        <v>0.0000426845618875601-0.000292879134511188i</v>
      </c>
      <c r="Y2380" t="str">
        <f t="shared" si="1248"/>
        <v>0.009+2.24184051760168i</v>
      </c>
      <c r="Z2380" t="str">
        <f t="shared" si="1249"/>
        <v>-0.0015669647405526-0.000234830748847745i</v>
      </c>
      <c r="AA2380" t="str">
        <f t="shared" si="1250"/>
        <v>0.0215961141107135-5.35335698747769i</v>
      </c>
      <c r="AB2380" t="str">
        <f t="shared" si="1251"/>
        <v>0.0665426852921403-0.200683071304568i</v>
      </c>
      <c r="AC2380" t="str">
        <f t="shared" si="1252"/>
        <v>0.896937421838474-0.0454917719794856i</v>
      </c>
      <c r="AD2380" t="str">
        <f t="shared" si="1253"/>
        <v>0.0853172990566041-0.219415347602055i</v>
      </c>
      <c r="AE2380" t="str">
        <f t="shared" si="1254"/>
        <v>-0.000185214669766959+0.000323780988001383i</v>
      </c>
      <c r="AF2380" t="str">
        <f t="shared" si="1255"/>
        <v>-4.15397922875822-0.218813271211546i</v>
      </c>
      <c r="AG2380" t="str">
        <f t="shared" si="1256"/>
        <v>0.995754586493128-0.0016705303701495i</v>
      </c>
      <c r="AH2380" t="str">
        <f t="shared" si="1257"/>
        <v>0.000846003147960779-0.00130859432111043i</v>
      </c>
      <c r="AI2380">
        <f t="shared" si="1258"/>
        <v>-56.147262008620153</v>
      </c>
      <c r="AJ2380">
        <f t="shared" si="1259"/>
        <v>-57.117426901776248</v>
      </c>
      <c r="AK2380"/>
      <c r="AL2380"/>
      <c r="AM2380"/>
      <c r="AN2380"/>
    </row>
    <row r="2381" spans="1:40" x14ac:dyDescent="0.35">
      <c r="A2381"/>
      <c r="B2381">
        <f t="shared" si="1225"/>
        <v>447000</v>
      </c>
      <c r="C2381" s="237" t="str">
        <f t="shared" si="1228"/>
        <v>-1.05865214937941E-07+0.0015163897885011i</v>
      </c>
      <c r="D2381" s="208" t="str">
        <f t="shared" si="1229"/>
        <v>-1.64874633134658+0.0116256550451751i</v>
      </c>
      <c r="E2381" t="str">
        <f t="shared" si="1230"/>
        <v>36500</v>
      </c>
      <c r="F2381" t="str">
        <f t="shared" si="1231"/>
        <v>0.21505376344086</v>
      </c>
      <c r="G2381" t="str">
        <f t="shared" si="1226"/>
        <v>0.21505376344086</v>
      </c>
      <c r="H2381" t="str">
        <f t="shared" si="1232"/>
        <v>2.50533399881431+0.229959410715147i</v>
      </c>
      <c r="I2381" t="str">
        <f t="shared" si="1233"/>
        <v>1755.3648951933i</v>
      </c>
      <c r="J2381" t="str">
        <f t="shared" si="1227"/>
        <v>-4169.85568691891+384.017667391647i</v>
      </c>
      <c r="K2381" t="str">
        <f t="shared" si="1234"/>
        <v>0.0384422441029832-0.417425092130634i</v>
      </c>
      <c r="L2381" t="str">
        <f t="shared" si="1235"/>
        <v>0.0121444209536726-0.111816597753236i</v>
      </c>
      <c r="M2381" t="str">
        <f t="shared" si="1236"/>
        <v>0.0505866650566558-0.52924168988387i</v>
      </c>
      <c r="N2381" t="str">
        <f t="shared" si="1237"/>
        <v>-5.57556284802744i</v>
      </c>
      <c r="O2381" t="str">
        <f t="shared" si="1238"/>
        <v>0.759909492551805+0.650028894072916i</v>
      </c>
      <c r="P2381" t="str">
        <f t="shared" si="1239"/>
        <v>0.240090507448195-0.650028894072916i</v>
      </c>
      <c r="Q2381" t="str">
        <f t="shared" si="1240"/>
        <v>-0.240090507448195+6.22559174210036i</v>
      </c>
      <c r="R2381" t="str">
        <f t="shared" si="1241"/>
        <v>-0.105742386078061-0.0344871255954691i</v>
      </c>
      <c r="S2381" t="str">
        <f t="shared" si="1242"/>
        <v>0.622558741651668i</v>
      </c>
      <c r="T2381" t="str">
        <f t="shared" si="1243"/>
        <v>0.0214702615138983-0.0658308468160025i</v>
      </c>
      <c r="U2381" t="str">
        <f t="shared" si="1244"/>
        <v>0.0000499999999999998-0.000317902970381702i</v>
      </c>
      <c r="V2381" t="str">
        <f t="shared" si="1245"/>
        <v>0.00002-0.00356051326827507i</v>
      </c>
      <c r="W2381" t="str">
        <f t="shared" si="1246"/>
        <v>0.000042264468231997-0.00029235032731738i</v>
      </c>
      <c r="X2381" t="str">
        <f t="shared" si="1247"/>
        <v>0.0000426826105426325-0.000292226182020633i</v>
      </c>
      <c r="Y2381" t="str">
        <f t="shared" si="1248"/>
        <v>0.009+2.24686706584742i</v>
      </c>
      <c r="Z2381" t="str">
        <f t="shared" si="1249"/>
        <v>-0.00155997286312858-0.000234266696440127i</v>
      </c>
      <c r="AA2381" t="str">
        <f t="shared" si="1250"/>
        <v>0.0214995671443489-5.34137807224142i</v>
      </c>
      <c r="AB2381" t="str">
        <f t="shared" si="1251"/>
        <v>0.0645860460541753-0.198029916938432i</v>
      </c>
      <c r="AC2381" t="str">
        <f t="shared" si="1252"/>
        <v>0.898461504791018-0.044199301235991i</v>
      </c>
      <c r="AD2381" t="str">
        <f t="shared" si="1253"/>
        <v>0.0825283755774863-0.216350082189641i</v>
      </c>
      <c r="AE2381" t="str">
        <f t="shared" si="1254"/>
        <v>-0.000179425645368079+0.00031816660724237i</v>
      </c>
      <c r="AF2381" t="str">
        <f t="shared" si="1255"/>
        <v>-4.15408033016089-0.218333755669972i</v>
      </c>
      <c r="AG2381" t="str">
        <f t="shared" si="1256"/>
        <v>0.995823123596688-0.00161258941333296i</v>
      </c>
      <c r="AH2381" t="str">
        <f t="shared" si="1257"/>
        <v>0.000820316116119372-0.00128656596377378i</v>
      </c>
      <c r="AI2381">
        <f t="shared" si="1258"/>
        <v>-56.329852161931228</v>
      </c>
      <c r="AJ2381">
        <f t="shared" si="1259"/>
        <v>-57.478363172034982</v>
      </c>
      <c r="AK2381"/>
      <c r="AL2381"/>
      <c r="AM2381"/>
      <c r="AN2381"/>
    </row>
    <row r="2382" spans="1:40" x14ac:dyDescent="0.35">
      <c r="A2382"/>
      <c r="B2382">
        <f t="shared" si="1225"/>
        <v>448000</v>
      </c>
      <c r="C2382" s="237" t="str">
        <f t="shared" si="1228"/>
        <v>-1.05393129842927E-07+0.00151300498989894i</v>
      </c>
      <c r="D2382" s="208" t="str">
        <f t="shared" si="1229"/>
        <v>-1.64874632772726+0.0115997049225585i</v>
      </c>
      <c r="E2382" t="str">
        <f t="shared" si="1230"/>
        <v>36500</v>
      </c>
      <c r="F2382" t="str">
        <f t="shared" si="1231"/>
        <v>0.21505376344086</v>
      </c>
      <c r="G2382" t="str">
        <f t="shared" si="1226"/>
        <v>0.21505376344086</v>
      </c>
      <c r="H2382" t="str">
        <f t="shared" si="1232"/>
        <v>2.50543443628+0.229456019866896i</v>
      </c>
      <c r="I2382" t="str">
        <f t="shared" si="1233"/>
        <v>1759.29188601028i</v>
      </c>
      <c r="J2382" t="str">
        <f t="shared" si="1227"/>
        <v>-4188.53810782984+384.876767318698i</v>
      </c>
      <c r="K2382" t="str">
        <f t="shared" si="1234"/>
        <v>0.0382721726094697-0.416508521834119i</v>
      </c>
      <c r="L2382" t="str">
        <f t="shared" si="1235"/>
        <v>0.0120908938964909-0.111572807739887i</v>
      </c>
      <c r="M2382" t="str">
        <f t="shared" si="1236"/>
        <v>0.0503630665059606-0.528081329574006i</v>
      </c>
      <c r="N2382" t="str">
        <f t="shared" si="1237"/>
        <v>-5.58803614298947i</v>
      </c>
      <c r="O2382" t="str">
        <f t="shared" si="1238"/>
        <v>0.767958170672392+0.640499998514842i</v>
      </c>
      <c r="P2382" t="str">
        <f t="shared" si="1239"/>
        <v>0.232041829327608-0.640499998514842i</v>
      </c>
      <c r="Q2382" t="str">
        <f t="shared" si="1240"/>
        <v>-0.232041829327608+6.22853614150431i</v>
      </c>
      <c r="R2382" t="str">
        <f t="shared" si="1241"/>
        <v>-0.104076610122038-0.0333772972656243i</v>
      </c>
      <c r="S2382" t="str">
        <f t="shared" si="1242"/>
        <v>0.623951490514424i</v>
      </c>
      <c r="T2382" t="str">
        <f t="shared" si="1243"/>
        <v>0.0208258143782293-0.0649387560133342i</v>
      </c>
      <c r="U2382" t="str">
        <f t="shared" si="1244"/>
        <v>0.0000499999999999998-0.0003171933655371i</v>
      </c>
      <c r="V2382" t="str">
        <f t="shared" si="1245"/>
        <v>0.00002-0.00355256569401553i</v>
      </c>
      <c r="W2382" t="str">
        <f t="shared" si="1246"/>
        <v>0.0000422644274205943-0.000291700015769553i</v>
      </c>
      <c r="X2382" t="str">
        <f t="shared" si="1247"/>
        <v>0.0000426806718868503-0.000291576149511197i</v>
      </c>
      <c r="Y2382" t="str">
        <f t="shared" si="1248"/>
        <v>0.009+2.25189361409316i</v>
      </c>
      <c r="Z2382" t="str">
        <f t="shared" si="1249"/>
        <v>-0.00155302776056129-0.000233705418581036i</v>
      </c>
      <c r="AA2382" t="str">
        <f t="shared" si="1250"/>
        <v>0.0214036662253436-5.32945265249464i</v>
      </c>
      <c r="AB2382" t="str">
        <f t="shared" si="1251"/>
        <v>0.0626474440321712-0.195346362402855i</v>
      </c>
      <c r="AC2382" t="str">
        <f t="shared" si="1252"/>
        <v>0.899996350605075-0.0429211873803146i</v>
      </c>
      <c r="AD2382" t="str">
        <f t="shared" si="1253"/>
        <v>0.0797784232267301-0.213247728862016i</v>
      </c>
      <c r="AE2382" t="str">
        <f t="shared" si="1254"/>
        <v>-0.000173735255700072+0.000312534993005418i</v>
      </c>
      <c r="AF2382" t="str">
        <f t="shared" si="1255"/>
        <v>-4.15418076400726-0.217856314944338i</v>
      </c>
      <c r="AG2382" t="str">
        <f t="shared" si="1256"/>
        <v>0.995892074233005-0.00155565739721167i</v>
      </c>
      <c r="AH2382" t="str">
        <f t="shared" si="1257"/>
        <v>0.000795048406490707-0.00126443491527396i</v>
      </c>
      <c r="AI2382">
        <f t="shared" si="1258"/>
        <v>-56.515203591262512</v>
      </c>
      <c r="AJ2382">
        <f t="shared" si="1259"/>
        <v>-57.839236551909281</v>
      </c>
      <c r="AK2382"/>
      <c r="AL2382"/>
      <c r="AM2382"/>
      <c r="AN2382"/>
    </row>
    <row r="2383" spans="1:40" x14ac:dyDescent="0.35">
      <c r="A2383"/>
      <c r="B2383">
        <f t="shared" si="1225"/>
        <v>449000</v>
      </c>
      <c r="C2383" s="237" t="str">
        <f t="shared" si="1228"/>
        <v>-1.0492419547746E-07+0.00150963526835046i</v>
      </c>
      <c r="D2383" s="208" t="str">
        <f t="shared" si="1229"/>
        <v>-1.64874632413209+0.0115738703906869i</v>
      </c>
      <c r="E2383" t="str">
        <f t="shared" si="1230"/>
        <v>36500</v>
      </c>
      <c r="F2383" t="str">
        <f t="shared" si="1231"/>
        <v>0.21505376344086</v>
      </c>
      <c r="G2383" t="str">
        <f t="shared" si="1226"/>
        <v>0.21505376344086</v>
      </c>
      <c r="H2383" t="str">
        <f t="shared" si="1232"/>
        <v>2.50553421201027+0.228954806137949i</v>
      </c>
      <c r="I2383" t="str">
        <f t="shared" si="1233"/>
        <v>1763.21887682727i</v>
      </c>
      <c r="J2383" t="str">
        <f t="shared" si="1227"/>
        <v>-4207.26227716739+385.735867245748i</v>
      </c>
      <c r="K2383" t="str">
        <f t="shared" si="1234"/>
        <v>0.0381032242697094-0.415595934215434i</v>
      </c>
      <c r="L2383" t="str">
        <f t="shared" si="1235"/>
        <v>0.0120377185720448-0.111330065619282i</v>
      </c>
      <c r="M2383" t="str">
        <f t="shared" si="1236"/>
        <v>0.0501409428417542-0.526925999834716i</v>
      </c>
      <c r="N2383" t="str">
        <f t="shared" si="1237"/>
        <v>-5.6005094379515i</v>
      </c>
      <c r="O2383" t="str">
        <f t="shared" si="1238"/>
        <v>0.775887369039036+0.630871453281635i</v>
      </c>
      <c r="P2383" t="str">
        <f t="shared" si="1239"/>
        <v>0.224112630960964-0.630871453281635i</v>
      </c>
      <c r="Q2383" t="str">
        <f t="shared" si="1240"/>
        <v>-0.224112630960964+6.23138089123313i</v>
      </c>
      <c r="R2383" t="str">
        <f t="shared" si="1241"/>
        <v>-0.10240207198791-0.0322822560044297i</v>
      </c>
      <c r="S2383" t="str">
        <f t="shared" si="1242"/>
        <v>0.625344239377179i</v>
      </c>
      <c r="T2383" t="str">
        <f t="shared" si="1243"/>
        <v>0.0201875228264695-0.0640365458179267i</v>
      </c>
      <c r="U2383" t="str">
        <f t="shared" si="1244"/>
        <v>0.0000500000000000002-0.000316486921515859i</v>
      </c>
      <c r="V2383" t="str">
        <f t="shared" si="1245"/>
        <v>0.00002-0.00354465352097763i</v>
      </c>
      <c r="W2383" t="str">
        <f t="shared" si="1246"/>
        <v>0.0000422643865181125-0.000291052605956258i</v>
      </c>
      <c r="X2383" t="str">
        <f t="shared" si="1247"/>
        <v>0.0000426787458064874-0.000290929017473109i</v>
      </c>
      <c r="Y2383" t="str">
        <f t="shared" si="1248"/>
        <v>0.009+2.25692016233891i</v>
      </c>
      <c r="Z2383" t="str">
        <f t="shared" si="1249"/>
        <v>-0.00154612901653979-0.000233146894450004i</v>
      </c>
      <c r="AA2383" t="str">
        <f t="shared" si="1250"/>
        <v>0.0213084056019136-5.31758037064491i</v>
      </c>
      <c r="AB2383" t="str">
        <f t="shared" si="1251"/>
        <v>0.0607273590098596-0.192632367084568i</v>
      </c>
      <c r="AC2383" t="str">
        <f t="shared" si="1252"/>
        <v>0.90154192441048-0.0416575928710512i</v>
      </c>
      <c r="AD2383" t="str">
        <f t="shared" si="1253"/>
        <v>0.0770679481886891-0.21010881107873i</v>
      </c>
      <c r="AE2383" t="str">
        <f t="shared" si="1254"/>
        <v>-0.000168143207739306+0.000306887176657674i</v>
      </c>
      <c r="AF2383" t="str">
        <f t="shared" si="1255"/>
        <v>-4.15428053614236-0.217380935747262i</v>
      </c>
      <c r="AG2383" t="str">
        <f t="shared" si="1256"/>
        <v>0.995961425574298-0.00149973737398501i</v>
      </c>
      <c r="AH2383" t="str">
        <f t="shared" si="1257"/>
        <v>0.000770198965348058-0.00124220594191749i</v>
      </c>
      <c r="AI2383">
        <f t="shared" si="1258"/>
        <v>-56.703414089659859</v>
      </c>
      <c r="AJ2383">
        <f t="shared" si="1259"/>
        <v>-58.200044982693129</v>
      </c>
      <c r="AK2383"/>
      <c r="AL2383"/>
      <c r="AM2383"/>
      <c r="AN2383"/>
    </row>
    <row r="2384" spans="1:40" x14ac:dyDescent="0.35">
      <c r="A2384"/>
      <c r="B2384">
        <f t="shared" si="1225"/>
        <v>450000</v>
      </c>
      <c r="C2384" s="237" t="str">
        <f t="shared" si="1228"/>
        <v>-1.04458383866198E-07+0.00150628052334199i</v>
      </c>
      <c r="D2384" s="208" t="str">
        <f t="shared" si="1229"/>
        <v>-1.64874632056087+0.0115481506789553i</v>
      </c>
      <c r="E2384" t="str">
        <f t="shared" si="1230"/>
        <v>36500</v>
      </c>
      <c r="F2384" t="str">
        <f t="shared" si="1231"/>
        <v>0.21505376344086</v>
      </c>
      <c r="G2384" t="str">
        <f t="shared" si="1226"/>
        <v>0.21505376344086</v>
      </c>
      <c r="H2384" t="str">
        <f t="shared" si="1232"/>
        <v>2.50563333178672+0.22845575558219i</v>
      </c>
      <c r="I2384" t="str">
        <f t="shared" si="1233"/>
        <v>1767.14586764426i</v>
      </c>
      <c r="J2384" t="str">
        <f t="shared" si="1227"/>
        <v>-4226.02819493156+386.594967172799i</v>
      </c>
      <c r="K2384" t="str">
        <f t="shared" si="1234"/>
        <v>0.0379353892417829-0.414687303598084i</v>
      </c>
      <c r="L2384" t="str">
        <f t="shared" si="1235"/>
        <v>0.0119848919174127-0.111088364735914i</v>
      </c>
      <c r="M2384" t="str">
        <f t="shared" si="1236"/>
        <v>0.0499202811591956-0.525775668333998i</v>
      </c>
      <c r="N2384" t="str">
        <f t="shared" si="1237"/>
        <v>-5.61298273291353i</v>
      </c>
      <c r="O2384" t="str">
        <f t="shared" si="1238"/>
        <v>0.783695854018571+0.621144756392665i</v>
      </c>
      <c r="P2384" t="str">
        <f t="shared" si="1239"/>
        <v>0.216304145981429-0.621144756392665i</v>
      </c>
      <c r="Q2384" t="str">
        <f t="shared" si="1240"/>
        <v>-0.216304145981429+6.23412748930619i</v>
      </c>
      <c r="R2384" t="str">
        <f t="shared" si="1241"/>
        <v>-0.100718811774493-0.0312021609679868i</v>
      </c>
      <c r="S2384" t="str">
        <f t="shared" si="1242"/>
        <v>0.626736988239934i</v>
      </c>
      <c r="T2384" t="str">
        <f t="shared" si="1243"/>
        <v>0.0195555483916537-0.0631242047506505i</v>
      </c>
      <c r="U2384" t="str">
        <f t="shared" si="1244"/>
        <v>0.0000500000000000002-0.000315783617245824i</v>
      </c>
      <c r="V2384" t="str">
        <f t="shared" si="1245"/>
        <v>0.00002-0.00353677651315323i</v>
      </c>
      <c r="W2384" t="str">
        <f t="shared" si="1246"/>
        <v>0.0000422643455245524-0.000290408078532555i</v>
      </c>
      <c r="X2384" t="str">
        <f t="shared" si="1247"/>
        <v>0.000042676832189079-0.000290284766570011i</v>
      </c>
      <c r="Y2384" t="str">
        <f t="shared" si="1248"/>
        <v>0.009+2.26194671058465i</v>
      </c>
      <c r="Z2384" t="str">
        <f t="shared" si="1249"/>
        <v>-0.00153927621937468-0.000232591103436919i</v>
      </c>
      <c r="AA2384" t="str">
        <f t="shared" si="1250"/>
        <v>0.0212137795861498-5.30576087228027i</v>
      </c>
      <c r="AB2384" t="str">
        <f t="shared" si="1251"/>
        <v>0.0588262769049373-0.189887896452476i</v>
      </c>
      <c r="AC2384" t="str">
        <f t="shared" si="1252"/>
        <v>0.903098188616806-0.0404086822349301i</v>
      </c>
      <c r="AD2384" t="str">
        <f t="shared" si="1253"/>
        <v>0.0743974490474984-0.206933859385828i</v>
      </c>
      <c r="AE2384" t="str">
        <f t="shared" si="1254"/>
        <v>-0.000162649198793964+0.00030122418396918i</v>
      </c>
      <c r="AF2384" t="str">
        <f t="shared" si="1255"/>
        <v>-4.15437965234759-0.216907604903235i</v>
      </c>
      <c r="AG2384" t="str">
        <f t="shared" si="1256"/>
        <v>0.99603116477004-0.00144483222283689i</v>
      </c>
      <c r="AH2384" t="str">
        <f t="shared" si="1257"/>
        <v>0.000745766690736586-0.00121988378251374i</v>
      </c>
      <c r="AI2384">
        <f t="shared" si="1258"/>
        <v>-56.894586854969511</v>
      </c>
      <c r="AJ2384">
        <f t="shared" si="1259"/>
        <v>-58.560786430090644</v>
      </c>
      <c r="AK2384"/>
      <c r="AL2384"/>
      <c r="AM2384"/>
      <c r="AN2384"/>
    </row>
    <row r="2385" spans="1:40" x14ac:dyDescent="0.35">
      <c r="A2385"/>
      <c r="B2385">
        <f t="shared" si="1225"/>
        <v>451000</v>
      </c>
      <c r="C2385" s="237" t="str">
        <f t="shared" si="1228"/>
        <v>-1.03995667343601E-07+0.0015029406552513i</v>
      </c>
      <c r="D2385" s="208" t="str">
        <f t="shared" si="1229"/>
        <v>-1.64874631701337+0.0115225450235933i</v>
      </c>
      <c r="E2385" t="str">
        <f t="shared" si="1230"/>
        <v>36500</v>
      </c>
      <c r="F2385" t="str">
        <f t="shared" si="1231"/>
        <v>0.21505376344086</v>
      </c>
      <c r="G2385" t="str">
        <f t="shared" si="1226"/>
        <v>0.21505376344086</v>
      </c>
      <c r="H2385" t="str">
        <f t="shared" si="1232"/>
        <v>2.50573180132816+0.227958854371027i</v>
      </c>
      <c r="I2385" t="str">
        <f t="shared" si="1233"/>
        <v>1771.07285846125i</v>
      </c>
      <c r="J2385" t="str">
        <f t="shared" si="1227"/>
        <v>-4244.83586112234+387.45406709985i</v>
      </c>
      <c r="K2385" t="str">
        <f t="shared" si="1234"/>
        <v>0.0377686577910515-0.413782604523794i</v>
      </c>
      <c r="L2385" t="str">
        <f t="shared" si="1235"/>
        <v>0.0119324109028091-0.110847698489742i</v>
      </c>
      <c r="M2385" t="str">
        <f t="shared" si="1236"/>
        <v>0.0497010686938606-0.524630303013536i</v>
      </c>
      <c r="N2385" t="str">
        <f t="shared" si="1237"/>
        <v>-5.62545602787556i</v>
      </c>
      <c r="O2385" t="str">
        <f t="shared" si="1238"/>
        <v>0.791382410758547+0.611321421137842i</v>
      </c>
      <c r="P2385" t="str">
        <f t="shared" si="1239"/>
        <v>0.208617589241453-0.611321421137842i</v>
      </c>
      <c r="Q2385" t="str">
        <f t="shared" si="1240"/>
        <v>-0.208617589241453+6.2367774490134i</v>
      </c>
      <c r="R2385" t="str">
        <f t="shared" si="1241"/>
        <v>-0.0990268725466063-0.0301371731406566i</v>
      </c>
      <c r="S2385" t="str">
        <f t="shared" si="1242"/>
        <v>0.62812973710269i</v>
      </c>
      <c r="T2385" t="str">
        <f t="shared" si="1243"/>
        <v>0.0189300546418589-0.0622017234188014i</v>
      </c>
      <c r="U2385" t="str">
        <f t="shared" si="1244"/>
        <v>0.0000500000000000002-0.000315083431841732i</v>
      </c>
      <c r="V2385" t="str">
        <f t="shared" si="1245"/>
        <v>0.00002-0.0035289344366274i</v>
      </c>
      <c r="W2385" t="str">
        <f t="shared" si="1246"/>
        <v>0.0000422643044399143-0.000289766414325077i</v>
      </c>
      <c r="X2385" t="str">
        <f t="shared" si="1247"/>
        <v>0.0000426749309234062-0.000289643377637043i</v>
      </c>
      <c r="Y2385" t="str">
        <f t="shared" si="1248"/>
        <v>0.009+2.26697325883039i</v>
      </c>
      <c r="Z2385" t="str">
        <f t="shared" si="1249"/>
        <v>-0.0015324689619366-0.000232038025139358i</v>
      </c>
      <c r="AA2385" t="str">
        <f t="shared" si="1250"/>
        <v>0.0211197825531675-5.29399380613377i</v>
      </c>
      <c r="AB2385" t="str">
        <f t="shared" si="1251"/>
        <v>0.0569446897568397-0.187112922251796i</v>
      </c>
      <c r="AC2385" t="str">
        <f t="shared" si="1252"/>
        <v>0.904665102838647-0.0391746220444881i</v>
      </c>
      <c r="AD2385" t="str">
        <f t="shared" si="1253"/>
        <v>0.0717674166850646-0.20372341129303i</v>
      </c>
      <c r="AE2385" t="str">
        <f t="shared" si="1254"/>
        <v>-0.00015725291657932+0.000295547034989456i</v>
      </c>
      <c r="AF2385" t="str">
        <f t="shared" si="1255"/>
        <v>-4.15447811834153-0.216436309347434i</v>
      </c>
      <c r="AG2385" t="str">
        <f t="shared" si="1256"/>
        <v>0.99610127894956-0.00139094464988884i</v>
      </c>
      <c r="AH2385" t="str">
        <f t="shared" si="1257"/>
        <v>0.000721750432940212-0.00119747314777117i</v>
      </c>
      <c r="AI2385">
        <f t="shared" si="1258"/>
        <v>-57.088830896350053</v>
      </c>
      <c r="AJ2385">
        <f t="shared" si="1259"/>
        <v>-58.921458884373791</v>
      </c>
      <c r="AK2385"/>
      <c r="AL2385"/>
      <c r="AM2385"/>
      <c r="AN2385"/>
    </row>
    <row r="2386" spans="1:40" x14ac:dyDescent="0.35">
      <c r="A2386"/>
      <c r="B2386">
        <f t="shared" si="1225"/>
        <v>452000</v>
      </c>
      <c r="C2386" s="237" t="str">
        <f t="shared" si="1228"/>
        <v>-1.03536018549824E-07+0.00149961556533778i</v>
      </c>
      <c r="D2386" s="208" t="str">
        <f t="shared" si="1229"/>
        <v>-1.64874631348941+0.0114970526675897i</v>
      </c>
      <c r="E2386" t="str">
        <f t="shared" si="1230"/>
        <v>36500</v>
      </c>
      <c r="F2386" t="str">
        <f t="shared" si="1231"/>
        <v>0.21505376344086</v>
      </c>
      <c r="G2386" t="str">
        <f t="shared" si="1226"/>
        <v>0.21505376344086</v>
      </c>
      <c r="H2386" t="str">
        <f t="shared" si="1232"/>
        <v>2.50582962629144+0.227464088792194i</v>
      </c>
      <c r="I2386" t="str">
        <f t="shared" si="1233"/>
        <v>1774.99984927823i</v>
      </c>
      <c r="J2386" t="str">
        <f t="shared" si="1227"/>
        <v>-4263.68527573974+388.313167026901i</v>
      </c>
      <c r="K2386" t="str">
        <f t="shared" si="1234"/>
        <v>0.0376030202887602-0.412881811750212i</v>
      </c>
      <c r="L2386" t="str">
        <f t="shared" si="1235"/>
        <v>0.011880272531157-0.110608060335616i</v>
      </c>
      <c r="M2386" t="str">
        <f t="shared" si="1236"/>
        <v>0.0494832928199172-0.523489872085828i</v>
      </c>
      <c r="N2386" t="str">
        <f t="shared" si="1237"/>
        <v>-5.63792932283759i</v>
      </c>
      <c r="O2386" t="str">
        <f t="shared" si="1238"/>
        <v>0.798945843376242+0.601402975842177i</v>
      </c>
      <c r="P2386" t="str">
        <f t="shared" si="1239"/>
        <v>0.201054156623758-0.601402975842177i</v>
      </c>
      <c r="Q2386" t="str">
        <f t="shared" si="1240"/>
        <v>-0.201054156623758+6.23933229867977i</v>
      </c>
      <c r="R2386" t="str">
        <f t="shared" si="1241"/>
        <v>-0.0973263004064689-0.0290874553061755i</v>
      </c>
      <c r="S2386" t="str">
        <f t="shared" si="1242"/>
        <v>0.629522485965445i</v>
      </c>
      <c r="T2386" t="str">
        <f t="shared" si="1243"/>
        <v>0.0183112071747524-0.0612690945817i</v>
      </c>
      <c r="U2386" t="str">
        <f t="shared" si="1244"/>
        <v>0.0000500000000000002-0.000314386344603144i</v>
      </c>
      <c r="V2386" t="str">
        <f t="shared" si="1245"/>
        <v>0.00002-0.00352112705955521i</v>
      </c>
      <c r="W2386" t="str">
        <f t="shared" si="1246"/>
        <v>0.0000422642632641996-0.000289127594330131i</v>
      </c>
      <c r="X2386" t="str">
        <f t="shared" si="1247"/>
        <v>0.0000426730418994796-0.000289004831678942i</v>
      </c>
      <c r="Y2386" t="str">
        <f t="shared" si="1248"/>
        <v>0.009+2.27199980707614i</v>
      </c>
      <c r="Z2386" t="str">
        <f t="shared" si="1249"/>
        <v>-0.00152570684159574-0.000231487639359961i</v>
      </c>
      <c r="AA2386" t="str">
        <f t="shared" si="1250"/>
        <v>0.0210264089402706-5.28227882404875i</v>
      </c>
      <c r="AB2386" t="str">
        <f t="shared" si="1251"/>
        <v>0.0550830957103407-0.184307422701383i</v>
      </c>
      <c r="AC2386" t="str">
        <f t="shared" si="1252"/>
        <v>0.906242623820047-0.0379555808939145i</v>
      </c>
      <c r="AD2386" t="str">
        <f t="shared" si="1253"/>
        <v>0.0691783341813127-0.200478011149401i</v>
      </c>
      <c r="AE2386" t="str">
        <f t="shared" si="1254"/>
        <v>-0.00015195403929518+0.000289856743925663i</v>
      </c>
      <c r="AF2386" t="str">
        <f t="shared" si="1255"/>
        <v>-4.15457593978085-0.215967036124604i</v>
      </c>
      <c r="AG2386" t="str">
        <f t="shared" si="1256"/>
        <v>0.996171755224644-0.00133807718819705i</v>
      </c>
      <c r="AH2386" t="str">
        <f t="shared" si="1257"/>
        <v>0.000698148994958444-0.00117497871970378i</v>
      </c>
      <c r="AI2386">
        <f t="shared" si="1258"/>
        <v>-57.286261479700336</v>
      </c>
      <c r="AJ2386">
        <f t="shared" si="1259"/>
        <v>-59.282060360531695</v>
      </c>
      <c r="AK2386"/>
      <c r="AL2386"/>
      <c r="AM2386"/>
      <c r="AN2386"/>
    </row>
    <row r="2387" spans="1:40" x14ac:dyDescent="0.35">
      <c r="A2387"/>
      <c r="B2387">
        <f t="shared" si="1225"/>
        <v>453000</v>
      </c>
      <c r="C2387" s="237" t="str">
        <f t="shared" si="1228"/>
        <v>-1.03079410426677E-07+0.00149630515573273i</v>
      </c>
      <c r="D2387" s="208" t="str">
        <f t="shared" si="1229"/>
        <v>-1.64874630998874+0.0114716728606176i</v>
      </c>
      <c r="E2387" t="str">
        <f t="shared" si="1230"/>
        <v>36500</v>
      </c>
      <c r="F2387" t="str">
        <f t="shared" si="1231"/>
        <v>0.21505376344086</v>
      </c>
      <c r="G2387" t="str">
        <f t="shared" si="1226"/>
        <v>0.21505376344086</v>
      </c>
      <c r="H2387" t="str">
        <f t="shared" si="1232"/>
        <v>2.50592681227215+0.226971445248517i</v>
      </c>
      <c r="I2387" t="str">
        <f t="shared" si="1233"/>
        <v>1778.92684009522i</v>
      </c>
      <c r="J2387" t="str">
        <f t="shared" si="1227"/>
        <v>-4282.57643878375+389.172266953951i</v>
      </c>
      <c r="K2387" t="str">
        <f t="shared" si="1234"/>
        <v>0.0374384672106638-0.411984900248655i</v>
      </c>
      <c r="L2387" t="str">
        <f t="shared" si="1235"/>
        <v>0.0118284738376663-0.110369443782722i</v>
      </c>
      <c r="M2387" t="str">
        <f t="shared" si="1236"/>
        <v>0.0492669410483301-0.522354344031377i</v>
      </c>
      <c r="N2387" t="str">
        <f t="shared" si="1237"/>
        <v>-5.65040261779962i</v>
      </c>
      <c r="O2387" t="str">
        <f t="shared" si="1238"/>
        <v>0.806384975144716+0.591390963628002i</v>
      </c>
      <c r="P2387" t="str">
        <f t="shared" si="1239"/>
        <v>0.193615024855284-0.591390963628002i</v>
      </c>
      <c r="Q2387" t="str">
        <f t="shared" si="1240"/>
        <v>-0.193615024855284+6.24179358142762i</v>
      </c>
      <c r="R2387" t="str">
        <f t="shared" si="1241"/>
        <v>-0.0956171445658113-0.0280531720168699i</v>
      </c>
      <c r="S2387" t="str">
        <f t="shared" si="1242"/>
        <v>0.630915234828201i</v>
      </c>
      <c r="T2387" t="str">
        <f t="shared" si="1243"/>
        <v>0.0176991736106994-0.0603263132173409i</v>
      </c>
      <c r="U2387" t="str">
        <f t="shared" si="1244"/>
        <v>0.0000500000000000002-0.000313692335012409i</v>
      </c>
      <c r="V2387" t="str">
        <f t="shared" si="1245"/>
        <v>0.00002-0.00351335415213897i</v>
      </c>
      <c r="W2387" t="str">
        <f t="shared" si="1246"/>
        <v>0.0000422642219974087-0.000288491599711829i</v>
      </c>
      <c r="X2387" t="str">
        <f t="shared" si="1247"/>
        <v>0.0000426711650085215-0.000288369109868172i</v>
      </c>
      <c r="Y2387" t="str">
        <f t="shared" si="1248"/>
        <v>0.009+2.27702635532188i</v>
      </c>
      <c r="Z2387" t="str">
        <f t="shared" si="1249"/>
        <v>-0.00151898946016241-0.000230939926103846i</v>
      </c>
      <c r="AA2387" t="str">
        <f t="shared" si="1250"/>
        <v>0.020933653246129-5.27061558094458i</v>
      </c>
      <c r="AB2387" t="str">
        <f t="shared" si="1251"/>
        <v>0.0532419989948191-0.181471382694228i</v>
      </c>
      <c r="AC2387" t="str">
        <f t="shared" si="1252"/>
        <v>0.907830705358063-0.0367517293730135i</v>
      </c>
      <c r="AD2387" t="str">
        <f t="shared" si="1253"/>
        <v>0.0666306767167226-0.197198210017566i</v>
      </c>
      <c r="AE2387" t="str">
        <f t="shared" si="1254"/>
        <v>-0.000146752235705458+0.000284154319022367i</v>
      </c>
      <c r="AF2387" t="str">
        <f t="shared" si="1255"/>
        <v>-4.15467312226089-0.215499772387899i</v>
      </c>
      <c r="AG2387" t="str">
        <f t="shared" si="1256"/>
        <v>0.996242580692129-0.00128623219779312i</v>
      </c>
      <c r="AH2387" t="str">
        <f t="shared" si="1257"/>
        <v>0.000674961132992871-0.00115240515104815i</v>
      </c>
      <c r="AI2387">
        <f t="shared" si="1258"/>
        <v>-57.487000616560863</v>
      </c>
      <c r="AJ2387">
        <f t="shared" si="1259"/>
        <v>-59.642588898416264</v>
      </c>
      <c r="AK2387"/>
      <c r="AL2387"/>
      <c r="AM2387"/>
      <c r="AN2387"/>
    </row>
    <row r="2388" spans="1:40" x14ac:dyDescent="0.35">
      <c r="A2388"/>
      <c r="B2388">
        <f t="shared" si="1225"/>
        <v>454000</v>
      </c>
      <c r="C2388" s="237" t="str">
        <f t="shared" si="1228"/>
        <v>-1.02625816213636E-07+0.0014930093294297i</v>
      </c>
      <c r="D2388" s="208" t="str">
        <f t="shared" si="1229"/>
        <v>-1.64874630651118+0.011446404858961i</v>
      </c>
      <c r="E2388" t="str">
        <f t="shared" si="1230"/>
        <v>36500</v>
      </c>
      <c r="F2388" t="str">
        <f t="shared" si="1231"/>
        <v>0.21505376344086</v>
      </c>
      <c r="G2388" t="str">
        <f t="shared" si="1226"/>
        <v>0.21505376344086</v>
      </c>
      <c r="H2388" t="str">
        <f t="shared" si="1232"/>
        <v>2.50602336480556+0.226480910256758i</v>
      </c>
      <c r="I2388" t="str">
        <f t="shared" si="1233"/>
        <v>1782.85383091221i</v>
      </c>
      <c r="J2388" t="str">
        <f t="shared" si="1227"/>
        <v>-4301.50935025439+390.031366881002i</v>
      </c>
      <c r="K2388" t="str">
        <f t="shared" si="1234"/>
        <v>0.0372749891356703-0.411091845201864i</v>
      </c>
      <c r="L2388" t="str">
        <f t="shared" si="1235"/>
        <v>0.0117770118894195-0.110131842394023i</v>
      </c>
      <c r="M2388" t="str">
        <f t="shared" si="1236"/>
        <v>0.0490520010250898-0.521223687595887i</v>
      </c>
      <c r="N2388" t="str">
        <f t="shared" si="1237"/>
        <v>-5.66287591276165i</v>
      </c>
      <c r="O2388" t="str">
        <f t="shared" si="1238"/>
        <v>0.813698648675888+0.58128694217489i</v>
      </c>
      <c r="P2388" t="str">
        <f t="shared" si="1239"/>
        <v>0.186301351324112-0.58128694217489i</v>
      </c>
      <c r="Q2388" t="str">
        <f t="shared" si="1240"/>
        <v>-0.186301351324112+6.24416285493654i</v>
      </c>
      <c r="R2388" t="str">
        <f t="shared" si="1241"/>
        <v>-0.0938994574186845-0.027034489560911i</v>
      </c>
      <c r="S2388" t="str">
        <f t="shared" si="1242"/>
        <v>0.632307983690956i</v>
      </c>
      <c r="T2388" t="str">
        <f t="shared" si="1243"/>
        <v>0.0170941235843738-0.0593733765900832i</v>
      </c>
      <c r="U2388" t="str">
        <f t="shared" si="1244"/>
        <v>0.00005-0.000313001382732645i</v>
      </c>
      <c r="V2388" t="str">
        <f t="shared" si="1245"/>
        <v>0.00002-0.00350561548660563i</v>
      </c>
      <c r="W2388" t="str">
        <f t="shared" si="1246"/>
        <v>0.0000422641806395426-0.000287858411800237i</v>
      </c>
      <c r="X2388" t="str">
        <f t="shared" si="1247"/>
        <v>0.0000426693001429513-0.000287736193543075i</v>
      </c>
      <c r="Y2388" t="str">
        <f t="shared" si="1248"/>
        <v>0.009+2.28205290356763i</v>
      </c>
      <c r="Z2388" t="str">
        <f t="shared" si="1249"/>
        <v>-0.00151231642382825-0.000230394865576051i</v>
      </c>
      <c r="AA2388" t="str">
        <f t="shared" si="1250"/>
        <v>0.0208415100299665-5.25900373478256i</v>
      </c>
      <c r="AB2388" t="str">
        <f t="shared" si="1251"/>
        <v>0.0514219098990226-0.178604794001075i</v>
      </c>
      <c r="AC2388" t="str">
        <f t="shared" si="1252"/>
        <v>0.909429298225535-0.0355632400392187i</v>
      </c>
      <c r="AD2388" t="str">
        <f t="shared" si="1253"/>
        <v>0.0641249114771648-0.193884565546503i</v>
      </c>
      <c r="AE2388" t="str">
        <f t="shared" si="1254"/>
        <v>-0.000141647165219807+0.000278440762442923i</v>
      </c>
      <c r="AF2388" t="str">
        <f t="shared" si="1255"/>
        <v>-4.15476967131674-0.215034505397797i</v>
      </c>
      <c r="AG2388" t="str">
        <f t="shared" si="1256"/>
        <v>0.996313742436489-0.00123541186576798i</v>
      </c>
      <c r="AH2388" t="str">
        <f t="shared" si="1257"/>
        <v>0.000652185556942993-0.00112975706469104i</v>
      </c>
      <c r="AI2388">
        <f t="shared" si="1258"/>
        <v>-57.691177601683556</v>
      </c>
      <c r="AJ2388">
        <f t="shared" si="1259"/>
        <v>-60.003042562881937</v>
      </c>
      <c r="AK2388"/>
      <c r="AL2388"/>
      <c r="AM2388"/>
      <c r="AN2388"/>
    </row>
    <row r="2389" spans="1:40" x14ac:dyDescent="0.35">
      <c r="A2389"/>
      <c r="B2389">
        <f t="shared" si="1225"/>
        <v>455000</v>
      </c>
      <c r="C2389" s="237" t="str">
        <f t="shared" si="1228"/>
        <v>-1.02175209443925E-07+0.00148972799027504i</v>
      </c>
      <c r="D2389" s="208" t="str">
        <f t="shared" si="1229"/>
        <v>-1.64874630305653+0.011421247925442i</v>
      </c>
      <c r="E2389" t="str">
        <f t="shared" si="1230"/>
        <v>36500</v>
      </c>
      <c r="F2389" t="str">
        <f t="shared" si="1231"/>
        <v>0.21505376344086</v>
      </c>
      <c r="G2389" t="str">
        <f t="shared" si="1226"/>
        <v>0.21505376344086</v>
      </c>
      <c r="H2389" t="str">
        <f t="shared" si="1232"/>
        <v>2.50611928936732+0.225992470446408i</v>
      </c>
      <c r="I2389" t="str">
        <f t="shared" si="1233"/>
        <v>1786.78082172919i</v>
      </c>
      <c r="J2389" t="str">
        <f t="shared" si="1227"/>
        <v>-4320.48401015163+390.890466808052i</v>
      </c>
      <c r="K2389" t="str">
        <f t="shared" si="1234"/>
        <v>0.0371125767445082-0.410202622001807i</v>
      </c>
      <c r="L2389" t="str">
        <f t="shared" si="1235"/>
        <v>0.0117258837849631-0.109895249785716i</v>
      </c>
      <c r="M2389" t="str">
        <f t="shared" si="1236"/>
        <v>0.0488384605294713-0.520097871787523i</v>
      </c>
      <c r="N2389" t="str">
        <f t="shared" si="1237"/>
        <v>-5.67534920772368i</v>
      </c>
      <c r="O2389" t="str">
        <f t="shared" si="1238"/>
        <v>0.820885726100605+0.571092483477311i</v>
      </c>
      <c r="P2389" t="str">
        <f t="shared" si="1239"/>
        <v>0.179114273899395-0.571092483477311i</v>
      </c>
      <c r="Q2389" t="str">
        <f t="shared" si="1240"/>
        <v>-0.179114273899395+6.24644169120099i</v>
      </c>
      <c r="R2389" t="str">
        <f t="shared" si="1241"/>
        <v>-0.092173294614927-0.0260315759275524i</v>
      </c>
      <c r="S2389" t="str">
        <f t="shared" si="1242"/>
        <v>0.633700732553712i</v>
      </c>
      <c r="T2389" t="str">
        <f t="shared" si="1243"/>
        <v>0.0164962287348175-0.0584102843193684i</v>
      </c>
      <c r="U2389" t="str">
        <f t="shared" si="1244"/>
        <v>0.00005-0.00031231346760576i</v>
      </c>
      <c r="V2389" t="str">
        <f t="shared" si="1245"/>
        <v>0.00002-0.00349791083718452i</v>
      </c>
      <c r="W2389" t="str">
        <f t="shared" si="1246"/>
        <v>0.0000422641391906023-0.000287228012089551i</v>
      </c>
      <c r="X2389" t="str">
        <f t="shared" si="1247"/>
        <v>0.0000426674471963699-0.000287106064206054i</v>
      </c>
      <c r="Y2389" t="str">
        <f t="shared" si="1248"/>
        <v>0.009+2.28707945181337i</v>
      </c>
      <c r="Z2389" t="str">
        <f t="shared" si="1249"/>
        <v>-0.00150568734310866-0.000229852438179046i</v>
      </c>
      <c r="AA2389" t="str">
        <f t="shared" si="1250"/>
        <v>0.0207499739107647-5.2474429465327i</v>
      </c>
      <c r="AB2389" t="str">
        <f t="shared" si="1251"/>
        <v>0.0496233447411646-0.175707655477143i</v>
      </c>
      <c r="AC2389" t="str">
        <f t="shared" si="1252"/>
        <v>0.911038350093044-0.0343902873876047i</v>
      </c>
      <c r="AD2389" t="str">
        <f t="shared" si="1253"/>
        <v>0.0616614975610683-0.190537641843002i</v>
      </c>
      <c r="AE2389" t="str">
        <f t="shared" si="1254"/>
        <v>-0.000136638477977326+0.000272717070152596i</v>
      </c>
      <c r="AF2389" t="str">
        <f t="shared" si="1255"/>
        <v>-4.15486559242385-0.214571222520966i</v>
      </c>
      <c r="AG2389" t="str">
        <f t="shared" si="1256"/>
        <v>0.996385227532414-0.00118561820639917i</v>
      </c>
      <c r="AH2389" t="str">
        <f t="shared" si="1257"/>
        <v>0.000629820930911261-0.00110703905310792i</v>
      </c>
      <c r="AI2389">
        <f t="shared" si="1258"/>
        <v>-57.89892960520114</v>
      </c>
      <c r="AJ2389">
        <f t="shared" si="1259"/>
        <v>-60.363419443918588</v>
      </c>
      <c r="AK2389"/>
      <c r="AL2389"/>
      <c r="AM2389"/>
      <c r="AN2389"/>
    </row>
    <row r="2390" spans="1:40" x14ac:dyDescent="0.35">
      <c r="A2390"/>
      <c r="B2390">
        <f t="shared" si="1225"/>
        <v>456000</v>
      </c>
      <c r="C2390" s="237" t="str">
        <f t="shared" si="1228"/>
        <v>-1.01727563940657E-07+0.00148646104295858i</v>
      </c>
      <c r="D2390" s="208" t="str">
        <f t="shared" si="1229"/>
        <v>-1.64874629962458+0.0113962013293491i</v>
      </c>
      <c r="E2390" t="str">
        <f t="shared" si="1230"/>
        <v>36500</v>
      </c>
      <c r="F2390" t="str">
        <f t="shared" si="1231"/>
        <v>0.21505376344086</v>
      </c>
      <c r="G2390" t="str">
        <f t="shared" si="1226"/>
        <v>0.21505376344086</v>
      </c>
      <c r="H2390" t="str">
        <f t="shared" si="1232"/>
        <v>2.5062145913742+0.225506112558545i</v>
      </c>
      <c r="I2390" t="str">
        <f t="shared" si="1233"/>
        <v>1790.70781254618i</v>
      </c>
      <c r="J2390" t="str">
        <f t="shared" si="1227"/>
        <v>-4339.5004184755+391.749566735103i</v>
      </c>
      <c r="K2390" t="str">
        <f t="shared" si="1234"/>
        <v>0.036951220818412-0.409317206247497i</v>
      </c>
      <c r="L2390" t="str">
        <f t="shared" si="1235"/>
        <v>0.0116750866539046-0.109659659626688i</v>
      </c>
      <c r="M2390" t="str">
        <f t="shared" si="1236"/>
        <v>0.0486263074723166-0.518976865874185i</v>
      </c>
      <c r="N2390" t="str">
        <f t="shared" si="1237"/>
        <v>-5.68782250268571i</v>
      </c>
      <c r="O2390" t="str">
        <f t="shared" si="1238"/>
        <v>0.827945089245669+0.560809173600058i</v>
      </c>
      <c r="P2390" t="str">
        <f t="shared" si="1239"/>
        <v>0.172054910754331-0.560809173600058i</v>
      </c>
      <c r="Q2390" t="str">
        <f t="shared" si="1240"/>
        <v>-0.172054910754331+6.24863167628577i</v>
      </c>
      <c r="R2390" t="str">
        <f t="shared" si="1241"/>
        <v>-0.0904387151342513-0.0250446007702909i</v>
      </c>
      <c r="S2390" t="str">
        <f t="shared" si="1242"/>
        <v>0.635093481416467i</v>
      </c>
      <c r="T2390" t="str">
        <f t="shared" si="1243"/>
        <v>0.0159056626938896-0.0574370384494438i</v>
      </c>
      <c r="U2390" t="str">
        <f t="shared" si="1244"/>
        <v>0.00005-0.000311628569650484i</v>
      </c>
      <c r="V2390" t="str">
        <f t="shared" si="1245"/>
        <v>0.00002-0.00349023998008543i</v>
      </c>
      <c r="W2390" t="str">
        <f t="shared" si="1246"/>
        <v>0.0000422640976505884-0.000286600382236306i</v>
      </c>
      <c r="X2390" t="str">
        <f t="shared" si="1247"/>
        <v>0.0000426656060635429-0.000286478703521772i</v>
      </c>
      <c r="Y2390" t="str">
        <f t="shared" si="1248"/>
        <v>0.009+2.29210600005911i</v>
      </c>
      <c r="Z2390" t="str">
        <f t="shared" si="1249"/>
        <v>-0.00149910183278586-0.000229312624510232i</v>
      </c>
      <c r="AA2390" t="str">
        <f t="shared" si="1250"/>
        <v>0.0206590395664742-5.23593288014044i</v>
      </c>
      <c r="AB2390" t="str">
        <f t="shared" si="1251"/>
        <v>0.0478468258341773-0.172779973271861i</v>
      </c>
      <c r="AC2390" t="str">
        <f t="shared" si="1252"/>
        <v>0.912657805450131-0.0332330478188255i</v>
      </c>
      <c r="AD2390" t="str">
        <f t="shared" si="1253"/>
        <v>0.0592408858889261-0.187158009341781i</v>
      </c>
      <c r="AE2390" t="str">
        <f t="shared" si="1254"/>
        <v>-0.000131725814932221+0.000266984231803316i</v>
      </c>
      <c r="AF2390" t="str">
        <f t="shared" si="1255"/>
        <v>-4.15496089099878-0.214109911229196i</v>
      </c>
      <c r="AG2390" t="str">
        <f t="shared" si="1256"/>
        <v>0.996457023047379-0.00113685306132063i</v>
      </c>
      <c r="AH2390" t="str">
        <f t="shared" si="1257"/>
        <v>0.000607865873716762-0.00108425567781223i</v>
      </c>
      <c r="AI2390">
        <f t="shared" si="1258"/>
        <v>-58.110402326192585</v>
      </c>
      <c r="AJ2390">
        <f t="shared" si="1259"/>
        <v>-60.723717656780714</v>
      </c>
      <c r="AK2390"/>
      <c r="AL2390"/>
      <c r="AM2390"/>
      <c r="AN2390"/>
    </row>
    <row r="2391" spans="1:40" x14ac:dyDescent="0.35">
      <c r="A2391"/>
      <c r="B2391">
        <f t="shared" si="1225"/>
        <v>457000</v>
      </c>
      <c r="C2391" s="237" t="str">
        <f t="shared" si="1228"/>
        <v>-1.01282853813031E-07+0.00148320839300436i</v>
      </c>
      <c r="D2391" s="208" t="str">
        <f t="shared" si="1229"/>
        <v>-1.64874629621514+0.0113712643463668i</v>
      </c>
      <c r="E2391" t="str">
        <f t="shared" si="1230"/>
        <v>36500</v>
      </c>
      <c r="F2391" t="str">
        <f t="shared" si="1231"/>
        <v>0.21505376344086</v>
      </c>
      <c r="G2391" t="str">
        <f t="shared" si="1226"/>
        <v>0.21505376344086</v>
      </c>
      <c r="H2391" t="str">
        <f t="shared" si="1232"/>
        <v>2.50630927618489+0.225021823444673i</v>
      </c>
      <c r="I2391" t="str">
        <f t="shared" si="1233"/>
        <v>1794.63480336317i</v>
      </c>
      <c r="J2391" t="str">
        <f t="shared" si="1227"/>
        <v>-4358.55857522598+392.608666662154i</v>
      </c>
      <c r="K2391" t="str">
        <f t="shared" si="1234"/>
        <v>0.0367909122378271-0.408435573742839i</v>
      </c>
      <c r="L2391" t="str">
        <f t="shared" si="1235"/>
        <v>0.011624617656516-0.109425065637985i</v>
      </c>
      <c r="M2391" t="str">
        <f t="shared" si="1236"/>
        <v>0.0484155298943431-0.517860639380824i</v>
      </c>
      <c r="N2391" t="str">
        <f t="shared" si="1237"/>
        <v>-5.70029579764774i</v>
      </c>
      <c r="O2391" t="str">
        <f t="shared" si="1238"/>
        <v>0.834875639807811+0.550438612431485i</v>
      </c>
      <c r="P2391" t="str">
        <f t="shared" si="1239"/>
        <v>0.165124360192189-0.550438612431485i</v>
      </c>
      <c r="Q2391" t="str">
        <f t="shared" si="1240"/>
        <v>-0.165124360192189+6.25073441007923i</v>
      </c>
      <c r="R2391" t="str">
        <f t="shared" si="1241"/>
        <v>-0.0886957813609164-0.0240737353678916i</v>
      </c>
      <c r="S2391" t="str">
        <f t="shared" si="1242"/>
        <v>0.636486230279223i</v>
      </c>
      <c r="T2391" t="str">
        <f t="shared" si="1243"/>
        <v>0.0153226010730489-0.0564536435200799i</v>
      </c>
      <c r="U2391" t="str">
        <f t="shared" si="1244"/>
        <v>0.00005-0.000310946669060439i</v>
      </c>
      <c r="V2391" t="str">
        <f t="shared" si="1245"/>
        <v>0.00002-0.00348260269347692i</v>
      </c>
      <c r="W2391" t="str">
        <f t="shared" si="1246"/>
        <v>0.0000422640560195019-0.000285975504057578i</v>
      </c>
      <c r="X2391" t="str">
        <f t="shared" si="1247"/>
        <v>0.000042663776640386-0.000285854093315362i</v>
      </c>
      <c r="Y2391" t="str">
        <f t="shared" si="1248"/>
        <v>0.009+2.29713254830486i</v>
      </c>
      <c r="Z2391" t="str">
        <f t="shared" si="1249"/>
        <v>-0.0014925595118529-0.000228775405359532i</v>
      </c>
      <c r="AA2391" t="str">
        <f t="shared" si="1250"/>
        <v>0.0205687017332437-5.22447320249434i</v>
      </c>
      <c r="AB2391" t="str">
        <f t="shared" si="1251"/>
        <v>0.0460928814459516-0.169821761041599i</v>
      </c>
      <c r="AC2391" t="str">
        <f t="shared" si="1252"/>
        <v>0.914287605525783-0.0320916996049245i</v>
      </c>
      <c r="AD2391" t="str">
        <f t="shared" si="1253"/>
        <v>0.0568635191151654-0.183746244674361i</v>
      </c>
      <c r="AE2391" t="str">
        <f t="shared" si="1254"/>
        <v>-0.000126908807941438+0.000261243230620225i</v>
      </c>
      <c r="AF2391" t="str">
        <f t="shared" si="1255"/>
        <v>-4.15505557240003-0.213650559098306i</v>
      </c>
      <c r="AG2391" t="str">
        <f t="shared" si="1256"/>
        <v>0.996529116044203-0.00108911809973522i</v>
      </c>
      <c r="AH2391" t="str">
        <f t="shared" si="1257"/>
        <v>0.000586318959417552-0.00106141146881585i</v>
      </c>
      <c r="AI2391">
        <f t="shared" si="1258"/>
        <v>-58.325750715443057</v>
      </c>
      <c r="AJ2391">
        <f t="shared" si="1259"/>
        <v>-61.083935342109754</v>
      </c>
      <c r="AK2391"/>
      <c r="AL2391"/>
      <c r="AM2391"/>
      <c r="AN2391"/>
    </row>
    <row r="2392" spans="1:40" x14ac:dyDescent="0.35">
      <c r="A2392"/>
      <c r="B2392">
        <f t="shared" si="1225"/>
        <v>458000</v>
      </c>
      <c r="C2392" s="237" t="str">
        <f t="shared" si="1228"/>
        <v>-1.00841053452584E-07+0.00147996994676152i</v>
      </c>
      <c r="D2392" s="208" t="str">
        <f t="shared" si="1229"/>
        <v>-1.648746292828+0.011346436258505i</v>
      </c>
      <c r="E2392" t="str">
        <f t="shared" si="1230"/>
        <v>36500</v>
      </c>
      <c r="F2392" t="str">
        <f t="shared" si="1231"/>
        <v>0.21505376344086</v>
      </c>
      <c r="G2392" t="str">
        <f t="shared" si="1226"/>
        <v>0.21505376344086</v>
      </c>
      <c r="H2392" t="str">
        <f t="shared" si="1232"/>
        <v>2.50640334910072+0.224539590065598i</v>
      </c>
      <c r="I2392" t="str">
        <f t="shared" si="1233"/>
        <v>1798.56179418016i</v>
      </c>
      <c r="J2392" t="str">
        <f t="shared" si="1227"/>
        <v>-4377.65848040308+393.467766589204i</v>
      </c>
      <c r="K2392" t="str">
        <f t="shared" si="1234"/>
        <v>0.0366316419811349-0.407557700494505i</v>
      </c>
      <c r="L2392" t="str">
        <f t="shared" si="1235"/>
        <v>0.0115744739833434-0.10919146159228i</v>
      </c>
      <c r="M2392" t="str">
        <f t="shared" si="1236"/>
        <v>0.0482061159644783-0.516749162086785i</v>
      </c>
      <c r="N2392" t="str">
        <f t="shared" si="1237"/>
        <v>-5.71276909260977i</v>
      </c>
      <c r="O2392" t="str">
        <f t="shared" si="1238"/>
        <v>0.841676299524556+0.539982413434595i</v>
      </c>
      <c r="P2392" t="str">
        <f t="shared" si="1239"/>
        <v>0.158323700475444-0.539982413434595i</v>
      </c>
      <c r="Q2392" t="str">
        <f t="shared" si="1240"/>
        <v>-0.158323700475444+6.25275150604437i</v>
      </c>
      <c r="R2392" t="str">
        <f t="shared" si="1241"/>
        <v>-0.0869445591589401-0.0231191525832194i</v>
      </c>
      <c r="S2392" t="str">
        <f t="shared" si="1242"/>
        <v>0.637878979141978i</v>
      </c>
      <c r="T2392" t="str">
        <f t="shared" si="1243"/>
        <v>0.0147472214484116-0.055460106638254i</v>
      </c>
      <c r="U2392" t="str">
        <f t="shared" si="1244"/>
        <v>0.00005-0.000310267746202229i</v>
      </c>
      <c r="V2392" t="str">
        <f t="shared" si="1245"/>
        <v>0.00002-0.00347499875746496i</v>
      </c>
      <c r="W2392" t="str">
        <f t="shared" si="1246"/>
        <v>0.0000422640142973433-0.000285353359529261i</v>
      </c>
      <c r="X2392" t="str">
        <f t="shared" si="1247"/>
        <v>0.0000426619588239503-0.000285232215570704i</v>
      </c>
      <c r="Y2392" t="str">
        <f t="shared" si="1248"/>
        <v>0.009+2.3021590965506i</v>
      </c>
      <c r="Z2392" t="str">
        <f t="shared" si="1249"/>
        <v>-0.00148606000345866-0.000228240761706977i</v>
      </c>
      <c r="AA2392" t="str">
        <f t="shared" si="1250"/>
        <v>0.0204789552046559-5.21306358339376i</v>
      </c>
      <c r="AB2392" t="str">
        <f t="shared" si="1251"/>
        <v>0.0443620457543881-0.166833040165303i</v>
      </c>
      <c r="AC2392" t="str">
        <f t="shared" si="1252"/>
        <v>0.915927688208246-0.0309664228529507i</v>
      </c>
      <c r="AD2392" t="str">
        <f t="shared" si="1253"/>
        <v>0.0545298315423984-0.18030293053671i</v>
      </c>
      <c r="AE2392" t="str">
        <f t="shared" si="1254"/>
        <v>-0.000122187079854195+0.000255495043289999i</v>
      </c>
      <c r="AF2392" t="str">
        <f t="shared" si="1255"/>
        <v>-4.15514964192872-0.213193153807093i</v>
      </c>
      <c r="AG2392" t="str">
        <f t="shared" si="1256"/>
        <v>0.996601493583599-0.00104241481866921i</v>
      </c>
      <c r="AH2392" t="str">
        <f t="shared" si="1257"/>
        <v>0.000565178717841178-0.0010385109241008i</v>
      </c>
      <c r="AI2392">
        <f t="shared" si="1258"/>
        <v>-58.545139776382022</v>
      </c>
      <c r="AJ2392">
        <f t="shared" si="1259"/>
        <v>-61.444070666053577</v>
      </c>
      <c r="AK2392"/>
      <c r="AL2392"/>
      <c r="AM2392"/>
      <c r="AN2392"/>
    </row>
    <row r="2393" spans="1:40" x14ac:dyDescent="0.35">
      <c r="A2393"/>
      <c r="B2393">
        <f t="shared" ref="B2393:B2456" si="1260">B2392+1000</f>
        <v>459000</v>
      </c>
      <c r="C2393" s="237" t="str">
        <f t="shared" si="1228"/>
        <v>-1.00402137529513E-07+0.00147674561139537i</v>
      </c>
      <c r="D2393" s="208" t="str">
        <f t="shared" si="1229"/>
        <v>-1.64874628946299+0.0113217163540312i</v>
      </c>
      <c r="E2393" t="str">
        <f t="shared" si="1230"/>
        <v>36500</v>
      </c>
      <c r="F2393" t="str">
        <f t="shared" si="1231"/>
        <v>0.21505376344086</v>
      </c>
      <c r="G2393" t="str">
        <f t="shared" si="1226"/>
        <v>0.21505376344086</v>
      </c>
      <c r="H2393" t="str">
        <f t="shared" si="1232"/>
        <v>2.50649681536643+0.224059399490306i</v>
      </c>
      <c r="I2393" t="str">
        <f t="shared" si="1233"/>
        <v>1802.48878499714i</v>
      </c>
      <c r="J2393" t="str">
        <f t="shared" si="1227"/>
        <v>-4396.80013400679+394.326866516255i</v>
      </c>
      <c r="K2393" t="str">
        <f t="shared" si="1234"/>
        <v>0.0364734011233972-0.406683562709835i</v>
      </c>
      <c r="L2393" t="str">
        <f t="shared" si="1235"/>
        <v>0.0115246528548218-0.108958841313354i</v>
      </c>
      <c r="M2393" t="str">
        <f t="shared" si="1236"/>
        <v>0.047998053978219-0.515642404023189i</v>
      </c>
      <c r="N2393" t="str">
        <f t="shared" si="1237"/>
        <v>-5.7252423875718i</v>
      </c>
      <c r="O2393" t="str">
        <f t="shared" si="1238"/>
        <v>0.848346010341989+0.529442203396018i</v>
      </c>
      <c r="P2393" t="str">
        <f t="shared" si="1239"/>
        <v>0.151653989658011-0.529442203396018i</v>
      </c>
      <c r="Q2393" t="str">
        <f t="shared" si="1240"/>
        <v>-0.151653989658011+6.25468459096782i</v>
      </c>
      <c r="R2393" t="str">
        <f t="shared" si="1241"/>
        <v>-0.0851851179478117-0.0221810268198144i</v>
      </c>
      <c r="S2393" t="str">
        <f t="shared" si="1242"/>
        <v>0.639271728004734i</v>
      </c>
      <c r="T2393" t="str">
        <f t="shared" si="1243"/>
        <v>0.0141797033440221-0.0544564375507847i</v>
      </c>
      <c r="U2393" t="str">
        <f t="shared" si="1244"/>
        <v>0.00005-0.000309591781613553i</v>
      </c>
      <c r="V2393" t="str">
        <f t="shared" si="1245"/>
        <v>0.00002-0.00346742795407179i</v>
      </c>
      <c r="W2393" t="str">
        <f t="shared" si="1246"/>
        <v>0.0000422639724841136-0.000284733930784311i</v>
      </c>
      <c r="X2393" t="str">
        <f t="shared" si="1247"/>
        <v>0.0000426601525124065-0.000284613052428665i</v>
      </c>
      <c r="Y2393" t="str">
        <f t="shared" si="1248"/>
        <v>0.009+2.30718564479634i</v>
      </c>
      <c r="Z2393" t="str">
        <f t="shared" si="1249"/>
        <v>-0.00147960293485344-0.000227708674720351i</v>
      </c>
      <c r="AA2393" t="str">
        <f t="shared" si="1250"/>
        <v>0.0203897948309781-5.20170369551721i</v>
      </c>
      <c r="AB2393" t="str">
        <f t="shared" si="1251"/>
        <v>0.0426548587970726-0.163813839962991i</v>
      </c>
      <c r="AC2393" t="str">
        <f t="shared" si="1252"/>
        <v>0.917577987964189-0.0298573994663152i</v>
      </c>
      <c r="AD2393" t="str">
        <f t="shared" si="1253"/>
        <v>0.0522402490380603-0.176828655555733i</v>
      </c>
      <c r="AE2393" t="str">
        <f t="shared" si="1254"/>
        <v>-0.000117560244603366+0.000249740639850932i</v>
      </c>
      <c r="AF2393" t="str">
        <f t="shared" si="1255"/>
        <v>-4.15524310482942-0.212737683136275i</v>
      </c>
      <c r="AG2393" t="str">
        <f t="shared" si="1256"/>
        <v>0.996674142726714-0.000996744543268593i</v>
      </c>
      <c r="AH2393" t="str">
        <f t="shared" si="1257"/>
        <v>0.000544443635123141-0.00101555850910194i</v>
      </c>
      <c r="AI2393">
        <f t="shared" si="1258"/>
        <v>-58.768745454574898</v>
      </c>
      <c r="AJ2393">
        <f t="shared" si="1259"/>
        <v>-61.804121820374199</v>
      </c>
      <c r="AK2393"/>
      <c r="AL2393"/>
      <c r="AM2393"/>
      <c r="AN2393"/>
    </row>
    <row r="2394" spans="1:40" x14ac:dyDescent="0.35">
      <c r="A2394"/>
      <c r="B2394">
        <f t="shared" si="1260"/>
        <v>460000</v>
      </c>
      <c r="C2394" s="237" t="str">
        <f t="shared" si="1228"/>
        <v>-9.99660809890359E-08+0.00147353529487845i</v>
      </c>
      <c r="D2394" s="208" t="str">
        <f t="shared" si="1229"/>
        <v>-1.64874628611988+0.0112971039274015i</v>
      </c>
      <c r="E2394" t="str">
        <f t="shared" si="1230"/>
        <v>36500</v>
      </c>
      <c r="F2394" t="str">
        <f t="shared" si="1231"/>
        <v>0.21505376344086</v>
      </c>
      <c r="G2394" t="str">
        <f t="shared" si="1226"/>
        <v>0.21505376344086</v>
      </c>
      <c r="H2394" t="str">
        <f t="shared" si="1232"/>
        <v>2.50658968017081+0.223581238894843i</v>
      </c>
      <c r="I2394" t="str">
        <f t="shared" si="1233"/>
        <v>1806.41577581413i</v>
      </c>
      <c r="J2394" t="str">
        <f t="shared" si="1227"/>
        <v>-4415.98353603712+395.185966443306i</v>
      </c>
      <c r="K2394" t="str">
        <f t="shared" si="1234"/>
        <v>0.0363161808351184-0.405813136794768i</v>
      </c>
      <c r="L2394" t="str">
        <f t="shared" si="1235"/>
        <v>0.0114751515208956-0.108727198675579i</v>
      </c>
      <c r="M2394" t="str">
        <f t="shared" si="1236"/>
        <v>0.047791332356014-0.514540335470347i</v>
      </c>
      <c r="N2394" t="str">
        <f t="shared" si="1237"/>
        <v>-5.73771568253383i</v>
      </c>
      <c r="O2394" t="str">
        <f t="shared" si="1238"/>
        <v>0.854883734579364+0.518819622172909i</v>
      </c>
      <c r="P2394" t="str">
        <f t="shared" si="1239"/>
        <v>0.145116265420636-0.518819622172909i</v>
      </c>
      <c r="Q2394" t="str">
        <f t="shared" si="1240"/>
        <v>-0.145116265420636+6.25653530470674i</v>
      </c>
      <c r="R2394" t="str">
        <f t="shared" si="1241"/>
        <v>-0.0834175307786543-0.0212595339761551i</v>
      </c>
      <c r="S2394" t="str">
        <f t="shared" si="1242"/>
        <v>0.640664476867489i</v>
      </c>
      <c r="T2394" t="str">
        <f t="shared" si="1243"/>
        <v>0.01362022821328-0.0534426487178842i</v>
      </c>
      <c r="U2394" t="str">
        <f t="shared" si="1244"/>
        <v>0.00005-0.00030891875600135i</v>
      </c>
      <c r="V2394" t="str">
        <f t="shared" si="1245"/>
        <v>0.00002-0.00345989006721512i</v>
      </c>
      <c r="W2394" t="str">
        <f t="shared" si="1246"/>
        <v>0.0000422639305798134-0.000284117200111056i</v>
      </c>
      <c r="X2394" t="str">
        <f t="shared" si="1247"/>
        <v>0.0000426583576050315-0.000283996586185418i</v>
      </c>
      <c r="Y2394" t="str">
        <f t="shared" si="1248"/>
        <v>0.009+2.31221219304209i</v>
      </c>
      <c r="Z2394" t="str">
        <f t="shared" si="1249"/>
        <v>-0.00147318793733558-0.000227179125752864i</v>
      </c>
      <c r="AA2394" t="str">
        <f t="shared" si="1250"/>
        <v>0.0203012155184224-5.19039321439096i</v>
      </c>
      <c r="AB2394" t="str">
        <f t="shared" si="1251"/>
        <v>0.0409718664154063-0.160764197917013i</v>
      </c>
      <c r="AC2394" t="str">
        <f t="shared" si="1252"/>
        <v>0.919238435757264-0.0287648131038294i</v>
      </c>
      <c r="AD2394" t="str">
        <f t="shared" si="1253"/>
        <v>0.0499951889534626-0.173324014154634i</v>
      </c>
      <c r="AE2394" t="str">
        <f t="shared" si="1254"/>
        <v>-0.000113027907298682+0.000243980983584893i</v>
      </c>
      <c r="AF2394" t="str">
        <f t="shared" si="1255"/>
        <v>-4.15533596629069-0.212284134967442i</v>
      </c>
      <c r="AG2394" t="str">
        <f t="shared" si="1256"/>
        <v>0.996747050537651-0.000952108427136865i</v>
      </c>
      <c r="AH2394" t="str">
        <f t="shared" si="1257"/>
        <v>0.000524112154252993-0.000992558656201415i</v>
      </c>
      <c r="AI2394">
        <f t="shared" si="1258"/>
        <v>-58.996755627779848</v>
      </c>
      <c r="AJ2394">
        <f t="shared" si="1259"/>
        <v>-62.164087022558569</v>
      </c>
      <c r="AK2394"/>
      <c r="AL2394"/>
      <c r="AM2394"/>
      <c r="AN2394"/>
    </row>
    <row r="2395" spans="1:40" x14ac:dyDescent="0.35">
      <c r="A2395"/>
      <c r="B2395">
        <f t="shared" si="1260"/>
        <v>461000</v>
      </c>
      <c r="C2395" s="237" t="str">
        <f t="shared" si="1228"/>
        <v>-9.95328590478209E-08+0.00147033890598179i</v>
      </c>
      <c r="D2395" s="208" t="str">
        <f t="shared" si="1229"/>
        <v>-1.64874628279851+0.0112725982791937i</v>
      </c>
      <c r="E2395" t="str">
        <f t="shared" si="1230"/>
        <v>36500</v>
      </c>
      <c r="F2395" t="str">
        <f t="shared" si="1231"/>
        <v>0.21505376344086</v>
      </c>
      <c r="G2395" t="str">
        <f t="shared" si="1226"/>
        <v>0.21505376344086</v>
      </c>
      <c r="H2395" t="str">
        <f t="shared" si="1232"/>
        <v>2.50668194864754+0.223105095561251i</v>
      </c>
      <c r="I2395" t="str">
        <f t="shared" si="1233"/>
        <v>1810.34276663112i</v>
      </c>
      <c r="J2395" t="str">
        <f t="shared" si="1227"/>
        <v>-4435.20868649407+396.045066370357i</v>
      </c>
      <c r="K2395" t="str">
        <f t="shared" si="1234"/>
        <v>0.0361599723810264-0.404946399351783i</v>
      </c>
      <c r="L2395" t="str">
        <f t="shared" si="1235"/>
        <v>0.0114259672606453-0.10849652760341i</v>
      </c>
      <c r="M2395" t="str">
        <f t="shared" si="1236"/>
        <v>0.0475859396416717-0.513442926955193i</v>
      </c>
      <c r="N2395" t="str">
        <f t="shared" si="1237"/>
        <v>-5.75018897749586i</v>
      </c>
      <c r="O2395" t="str">
        <f t="shared" si="1238"/>
        <v>0.861288455090549+0.508116322437822i</v>
      </c>
      <c r="P2395" t="str">
        <f t="shared" si="1239"/>
        <v>0.138711544909451-0.508116322437822i</v>
      </c>
      <c r="Q2395" t="str">
        <f t="shared" si="1240"/>
        <v>-0.138711544909451+6.25830529993368i</v>
      </c>
      <c r="R2395" t="str">
        <f t="shared" si="1241"/>
        <v>-0.0816418744107918-0.0203548513975463i</v>
      </c>
      <c r="S2395" t="str">
        <f t="shared" si="1242"/>
        <v>0.642057225730245i</v>
      </c>
      <c r="T2395" t="str">
        <f t="shared" si="1243"/>
        <v>0.01306897941846-0.0524187553876101i</v>
      </c>
      <c r="U2395" t="str">
        <f t="shared" si="1244"/>
        <v>0.00005-0.000308248650239959i</v>
      </c>
      <c r="V2395" t="str">
        <f t="shared" si="1245"/>
        <v>0.00002-0.00345238488268753i</v>
      </c>
      <c r="W2395" t="str">
        <f t="shared" si="1246"/>
        <v>0.0000422638885844439-0.0002835031499515i</v>
      </c>
      <c r="X2395" t="str">
        <f t="shared" si="1247"/>
        <v>0.0000426565740021939-0.000283382799290742i</v>
      </c>
      <c r="Y2395" t="str">
        <f t="shared" si="1248"/>
        <v>0.009+2.31723874128783i</v>
      </c>
      <c r="Z2395" t="str">
        <f t="shared" si="1249"/>
        <v>-0.00146681464619886-0.000226652096340862i</v>
      </c>
      <c r="AA2395" t="str">
        <f t="shared" si="1250"/>
        <v>0.0202132122284187-5.17913181835821i</v>
      </c>
      <c r="AB2395" t="str">
        <f t="shared" si="1251"/>
        <v>0.0393136201929974-0.157684159896012i</v>
      </c>
      <c r="AC2395" t="str">
        <f t="shared" si="1252"/>
        <v>0.92090895896612-0.0276888491363567i</v>
      </c>
      <c r="AD2395" t="str">
        <f t="shared" si="1253"/>
        <v>0.0477950600452619-0.169789606417227i</v>
      </c>
      <c r="AE2395" t="str">
        <f t="shared" si="1254"/>
        <v>-0.000108589664321698+0.000238217030911132i</v>
      </c>
      <c r="AF2395" t="str">
        <f t="shared" si="1255"/>
        <v>-4.15542823144605-0.211832497282057i</v>
      </c>
      <c r="AG2395" t="str">
        <f t="shared" si="1256"/>
        <v>0.996820204085986-0.000908507452713802i</v>
      </c>
      <c r="AH2395" t="str">
        <f t="shared" si="1257"/>
        <v>0.000504182675627865-0.000969515764234437i</v>
      </c>
      <c r="AI2395">
        <f t="shared" si="1258"/>
        <v>-59.229371210534232</v>
      </c>
      <c r="AJ2395">
        <f t="shared" si="1259"/>
        <v>-62.523964515917626</v>
      </c>
      <c r="AK2395"/>
      <c r="AL2395"/>
      <c r="AM2395"/>
      <c r="AN2395"/>
    </row>
    <row r="2396" spans="1:40" x14ac:dyDescent="0.35">
      <c r="A2396"/>
      <c r="B2396">
        <f t="shared" si="1260"/>
        <v>462000</v>
      </c>
      <c r="C2396" s="237" t="str">
        <f t="shared" si="1228"/>
        <v>-9.91024471904622E-08+0.00146715635426631i</v>
      </c>
      <c r="D2396" s="208" t="str">
        <f t="shared" si="1229"/>
        <v>-1.64874627949869+0.0112481987160417i</v>
      </c>
      <c r="E2396" t="str">
        <f t="shared" si="1230"/>
        <v>36500</v>
      </c>
      <c r="F2396" t="str">
        <f t="shared" si="1231"/>
        <v>0.21505376344086</v>
      </c>
      <c r="G2396" t="str">
        <f t="shared" si="1226"/>
        <v>0.21505376344086</v>
      </c>
      <c r="H2396" t="str">
        <f t="shared" si="1232"/>
        <v>2.50677362587576+0.222630956876456i</v>
      </c>
      <c r="I2396" t="str">
        <f t="shared" si="1233"/>
        <v>1814.26975744811i</v>
      </c>
      <c r="J2396" t="str">
        <f t="shared" si="1227"/>
        <v>-4454.47558537764+396.904166297407i</v>
      </c>
      <c r="K2396" t="str">
        <f t="shared" si="1234"/>
        <v>0.0360047671188717-0.404083327177887i</v>
      </c>
      <c r="L2396" t="str">
        <f t="shared" si="1235"/>
        <v>0.0113770973819191-0.108266822070882i</v>
      </c>
      <c r="M2396" t="str">
        <f t="shared" si="1236"/>
        <v>0.0473818645007908-0.512350149248769i</v>
      </c>
      <c r="N2396" t="str">
        <f t="shared" si="1237"/>
        <v>-5.76266227245789i</v>
      </c>
      <c r="O2396" t="str">
        <f t="shared" si="1238"/>
        <v>0.867559175422272+0.497333969421582i</v>
      </c>
      <c r="P2396" t="str">
        <f t="shared" si="1239"/>
        <v>0.132440824577728-0.497333969421582i</v>
      </c>
      <c r="Q2396" t="str">
        <f t="shared" si="1240"/>
        <v>-0.132440824577728+6.25999624187947i</v>
      </c>
      <c r="R2396" t="str">
        <f t="shared" si="1241"/>
        <v>-0.0798582293886641-0.0194671578255753i</v>
      </c>
      <c r="S2396" t="str">
        <f t="shared" si="1242"/>
        <v>0.643449974592999i</v>
      </c>
      <c r="T2396" t="str">
        <f t="shared" si="1243"/>
        <v>0.0125261422082643-0.0513847756711778i</v>
      </c>
      <c r="U2396" t="str">
        <f t="shared" si="1244"/>
        <v>0.0000499999999999998-0.000307581445369309i</v>
      </c>
      <c r="V2396" t="str">
        <f t="shared" si="1245"/>
        <v>0.00002-0.00344491218813626i</v>
      </c>
      <c r="W2396" t="str">
        <f t="shared" si="1246"/>
        <v>0.0000422638464980055-0.000282891762899665i</v>
      </c>
      <c r="X2396" t="str">
        <f t="shared" si="1247"/>
        <v>0.0000426548016053379-0.000282771674346361i</v>
      </c>
      <c r="Y2396" t="str">
        <f t="shared" si="1248"/>
        <v>0.009+2.32226528953358i</v>
      </c>
      <c r="Z2396" t="str">
        <f t="shared" si="1249"/>
        <v>-0.0014604827006805-0.000226127568201552i</v>
      </c>
      <c r="AA2396" t="str">
        <f t="shared" si="1250"/>
        <v>0.0201257799768974-5.16791918854858i</v>
      </c>
      <c r="AB2396" t="str">
        <f t="shared" si="1251"/>
        <v>0.0376806773881357-0.154573780381475i</v>
      </c>
      <c r="AC2396" t="str">
        <f t="shared" si="1252"/>
        <v>0.922589481301908-0.0266296946010161i</v>
      </c>
      <c r="AD2396" t="str">
        <f t="shared" si="1253"/>
        <v>0.045640262399365-0.166226037951201i</v>
      </c>
      <c r="AE2396" t="str">
        <f t="shared" si="1254"/>
        <v>-0.000104245103422475+0.00023244973128194i</v>
      </c>
      <c r="AF2396" t="str">
        <f t="shared" si="1255"/>
        <v>-4.15551990537445-0.211382758160414i</v>
      </c>
      <c r="AG2396" t="str">
        <f t="shared" si="1256"/>
        <v>0.996893590449267-0.000865942431694915i</v>
      </c>
      <c r="AH2396" t="str">
        <f t="shared" si="1257"/>
        <v>0.000484653557612964-0.000946434198006502i</v>
      </c>
      <c r="AI2396">
        <f t="shared" si="1258"/>
        <v>-59.466807389548144</v>
      </c>
      <c r="AJ2396">
        <f t="shared" si="1259"/>
        <v>-62.883752569680617</v>
      </c>
      <c r="AK2396"/>
      <c r="AL2396"/>
      <c r="AM2396"/>
      <c r="AN2396"/>
    </row>
    <row r="2397" spans="1:40" x14ac:dyDescent="0.35">
      <c r="A2397"/>
      <c r="B2397">
        <f t="shared" si="1260"/>
        <v>463000</v>
      </c>
      <c r="C2397" s="237" t="str">
        <f t="shared" si="1228"/>
        <v>-9.86748211660152E-08+0.00146398755007426i</v>
      </c>
      <c r="D2397" s="208" t="str">
        <f t="shared" si="1229"/>
        <v>-1.64874627622022+0.0112239045505693i</v>
      </c>
      <c r="E2397" t="str">
        <f t="shared" si="1230"/>
        <v>36500</v>
      </c>
      <c r="F2397" t="str">
        <f t="shared" si="1231"/>
        <v>0.21505376344086</v>
      </c>
      <c r="G2397" t="str">
        <f t="shared" si="1226"/>
        <v>0.21505376344086</v>
      </c>
      <c r="H2397" t="str">
        <f t="shared" si="1232"/>
        <v>2.50686471688082+0.222158810331225i</v>
      </c>
      <c r="I2397" t="str">
        <f t="shared" si="1233"/>
        <v>1818.19674826509i</v>
      </c>
      <c r="J2397" t="str">
        <f t="shared" si="1227"/>
        <v>-4473.78423268782+397.763266224458i</v>
      </c>
      <c r="K2397" t="str">
        <f t="shared" si="1234"/>
        <v>0.0358505564982444-0.403223897262607i</v>
      </c>
      <c r="L2397" t="str">
        <f t="shared" si="1235"/>
        <v>0.0113285392209701-0.108038076101111i</v>
      </c>
      <c r="M2397" t="str">
        <f t="shared" si="1236"/>
        <v>0.0471790957192145-0.511261973363718i</v>
      </c>
      <c r="N2397" t="str">
        <f t="shared" si="1237"/>
        <v>-5.77513556741992i</v>
      </c>
      <c r="O2397" t="str">
        <f t="shared" si="1238"/>
        <v>0.873694919969156+0.48647424065421i</v>
      </c>
      <c r="P2397" t="str">
        <f t="shared" si="1239"/>
        <v>0.126305080030844-0.48647424065421i</v>
      </c>
      <c r="Q2397" t="str">
        <f t="shared" si="1240"/>
        <v>-0.126305080030844+6.26160980807413i</v>
      </c>
      <c r="R2397" t="str">
        <f t="shared" si="1241"/>
        <v>-0.0780666801190395-0.0185966333450728i</v>
      </c>
      <c r="S2397" t="str">
        <f t="shared" si="1242"/>
        <v>0.644842723455756i</v>
      </c>
      <c r="T2397" t="str">
        <f t="shared" si="1243"/>
        <v>0.0119919036933449-0.0503407306191108i</v>
      </c>
      <c r="U2397" t="str">
        <f t="shared" si="1244"/>
        <v>0.0000499999999999998-0.000306917122593133i</v>
      </c>
      <c r="V2397" t="str">
        <f t="shared" si="1245"/>
        <v>0.00002-0.00343747177304309i</v>
      </c>
      <c r="W2397" t="str">
        <f t="shared" si="1246"/>
        <v>0.0000422638043204992-0.000282283021699951i</v>
      </c>
      <c r="X2397" t="str">
        <f t="shared" si="1247"/>
        <v>0.0000426530403169725-0.000282163194104315i</v>
      </c>
      <c r="Y2397" t="str">
        <f t="shared" si="1248"/>
        <v>0.009+2.32729183777932i</v>
      </c>
      <c r="Z2397" t="str">
        <f t="shared" si="1249"/>
        <v>-0.0014541917439103-0.000225605523230806i</v>
      </c>
      <c r="AA2397" t="str">
        <f t="shared" si="1250"/>
        <v>0.0200389138335835-5.15675500884792i</v>
      </c>
      <c r="AB2397" t="str">
        <f t="shared" si="1251"/>
        <v>0.0360736008601594-0.151433122696808i</v>
      </c>
      <c r="AC2397" t="str">
        <f t="shared" si="1252"/>
        <v>0.924279922725318-0.0255875381528725i</v>
      </c>
      <c r="AD2397" t="str">
        <f t="shared" si="1253"/>
        <v>0.043531187357277-0.162633919750453i</v>
      </c>
      <c r="AE2397" t="str">
        <f t="shared" si="1254"/>
        <v>-0.0000999938038179425+0.000226680027080283i</v>
      </c>
      <c r="AF2397" t="str">
        <f t="shared" si="1255"/>
        <v>-4.15561099310104-0.210934905780656i</v>
      </c>
      <c r="AG2397" t="str">
        <f t="shared" si="1256"/>
        <v>0.996967196715499-0.000824414005491118i</v>
      </c>
      <c r="AH2397" t="str">
        <f t="shared" si="1257"/>
        <v>0.000465523117108953-0.000923318287822602i</v>
      </c>
      <c r="AI2397">
        <f t="shared" si="1258"/>
        <v>-59.709295008942235</v>
      </c>
      <c r="AJ2397">
        <f t="shared" si="1259"/>
        <v>-63.243449479087488</v>
      </c>
      <c r="AK2397"/>
      <c r="AL2397"/>
      <c r="AM2397"/>
      <c r="AN2397"/>
    </row>
    <row r="2398" spans="1:40" x14ac:dyDescent="0.35">
      <c r="A2398"/>
      <c r="B2398">
        <f t="shared" si="1260"/>
        <v>464000</v>
      </c>
      <c r="C2398" s="237" t="str">
        <f t="shared" si="1228"/>
        <v>-9.82499569845762E-08+0.00146083240452078i</v>
      </c>
      <c r="D2398" s="208" t="str">
        <f t="shared" si="1229"/>
        <v>-1.64874627296293+0.011199715101326i</v>
      </c>
      <c r="E2398" t="str">
        <f t="shared" si="1230"/>
        <v>36500</v>
      </c>
      <c r="F2398" t="str">
        <f t="shared" si="1231"/>
        <v>0.21505376344086</v>
      </c>
      <c r="G2398" t="str">
        <f t="shared" si="1226"/>
        <v>0.21505376344086</v>
      </c>
      <c r="H2398" t="str">
        <f t="shared" si="1232"/>
        <v>2.50695522663499+0.221688643519095i</v>
      </c>
      <c r="I2398" t="str">
        <f t="shared" si="1233"/>
        <v>1822.12373908208i</v>
      </c>
      <c r="J2398" t="str">
        <f t="shared" si="1227"/>
        <v>-4493.13462842462+398.622366151509i</v>
      </c>
      <c r="K2398" t="str">
        <f t="shared" si="1234"/>
        <v>0.0356973320594088-0.402368086786027i</v>
      </c>
      <c r="L2398" t="str">
        <f t="shared" si="1235"/>
        <v>0.0112802901420986-0.107810283765803i</v>
      </c>
      <c r="M2398" t="str">
        <f t="shared" si="1236"/>
        <v>0.0469776222015074-0.51017837055183i</v>
      </c>
      <c r="N2398" t="str">
        <f t="shared" si="1237"/>
        <v>-5.78760886238195i</v>
      </c>
      <c r="O2398" t="str">
        <f t="shared" si="1238"/>
        <v>0.879694734125498+0.475538825703926i</v>
      </c>
      <c r="P2398" t="str">
        <f t="shared" si="1239"/>
        <v>0.120305265874502-0.475538825703926i</v>
      </c>
      <c r="Q2398" t="str">
        <f t="shared" si="1240"/>
        <v>-0.120305265874502+6.26314768808588i</v>
      </c>
      <c r="R2398" t="str">
        <f t="shared" si="1241"/>
        <v>-0.076267314948462-0.0177434593285243i</v>
      </c>
      <c r="S2398" t="str">
        <f t="shared" si="1242"/>
        <v>0.64623547231851i</v>
      </c>
      <c r="T2398" t="str">
        <f t="shared" si="1243"/>
        <v>0.0114664528197332-0.0492866442981839i</v>
      </c>
      <c r="U2398" t="str">
        <f t="shared" si="1244"/>
        <v>0.0000499999999999998-0.0003062556632772i</v>
      </c>
      <c r="V2398" t="str">
        <f t="shared" si="1245"/>
        <v>0.00002-0.00343006342870464i</v>
      </c>
      <c r="W2398" t="str">
        <f t="shared" si="1246"/>
        <v>0.0000422637620519261-0.000281676909245513i</v>
      </c>
      <c r="X2398" t="str">
        <f t="shared" si="1247"/>
        <v>0.0000426512900406553-0.000281557341465325i</v>
      </c>
      <c r="Y2398" t="str">
        <f t="shared" si="1248"/>
        <v>0.009+2.33231838602506i</v>
      </c>
      <c r="Z2398" t="str">
        <f t="shared" si="1249"/>
        <v>-0.00144794142286021-0.000225085943500943i</v>
      </c>
      <c r="AA2398" t="str">
        <f t="shared" si="1250"/>
        <v>0.0199526089213017-5.14563896586872i</v>
      </c>
      <c r="AB2398" t="str">
        <f t="shared" si="1251"/>
        <v>0.0344929589895271-0.148262259238793i</v>
      </c>
      <c r="AC2398" t="str">
        <f t="shared" si="1252"/>
        <v>0.925980199363242-0.02456257001405i</v>
      </c>
      <c r="AD2398" t="str">
        <f t="shared" si="1253"/>
        <v>0.0414682174449023-0.159013868056464i</v>
      </c>
      <c r="AE2398" t="str">
        <f t="shared" si="1254"/>
        <v>-0.0000958353362918722+0.000220908853519294i</v>
      </c>
      <c r="AF2398" t="str">
        <f t="shared" si="1255"/>
        <v>-4.15570149959792-0.210488928417769i</v>
      </c>
      <c r="AG2398" t="str">
        <f t="shared" si="1256"/>
        <v>0.997041009985617-0.000783922645728241i</v>
      </c>
      <c r="AH2398" t="str">
        <f t="shared" si="1257"/>
        <v>0.000446789630125733-0.00090017232902784i</v>
      </c>
      <c r="AI2398">
        <f t="shared" si="1258"/>
        <v>-59.95708212769047</v>
      </c>
      <c r="AJ2398">
        <f t="shared" si="1259"/>
        <v>-63.603053565471598</v>
      </c>
      <c r="AK2398"/>
      <c r="AL2398"/>
      <c r="AM2398"/>
      <c r="AN2398"/>
    </row>
    <row r="2399" spans="1:40" x14ac:dyDescent="0.35">
      <c r="A2399"/>
      <c r="B2399">
        <f t="shared" si="1260"/>
        <v>465000</v>
      </c>
      <c r="C2399" s="237" t="str">
        <f t="shared" si="1228"/>
        <v>-9.78278309139199E-08+0.00145769082948562i</v>
      </c>
      <c r="D2399" s="208" t="str">
        <f t="shared" si="1229"/>
        <v>-1.64874626972663+0.0111756296927231i</v>
      </c>
      <c r="E2399" t="str">
        <f t="shared" si="1230"/>
        <v>36500</v>
      </c>
      <c r="F2399" t="str">
        <f t="shared" si="1231"/>
        <v>0.21505376344086</v>
      </c>
      <c r="G2399" t="str">
        <f t="shared" si="1226"/>
        <v>0.21505376344086</v>
      </c>
      <c r="H2399" t="str">
        <f t="shared" si="1232"/>
        <v>2.50704516005805+0.221220444135347i</v>
      </c>
      <c r="I2399" t="str">
        <f t="shared" si="1233"/>
        <v>1826.05072989907i</v>
      </c>
      <c r="J2399" t="str">
        <f t="shared" si="1227"/>
        <v>-4512.52677258803+399.481466078559i</v>
      </c>
      <c r="K2399" t="str">
        <f t="shared" si="1234"/>
        <v>0.0355450854321539-0.401515873116828i</v>
      </c>
      <c r="L2399" t="str">
        <f t="shared" si="1235"/>
        <v>0.0112323475373004-0.107583439184767i</v>
      </c>
      <c r="M2399" t="str">
        <f t="shared" si="1236"/>
        <v>0.0467774329694543-0.509099312301595i</v>
      </c>
      <c r="N2399" t="str">
        <f t="shared" si="1237"/>
        <v>-5.80008215734398i</v>
      </c>
      <c r="O2399" t="str">
        <f t="shared" si="1238"/>
        <v>0.885557684433791+0.464529425914292i</v>
      </c>
      <c r="P2399" t="str">
        <f t="shared" si="1239"/>
        <v>0.114442315566209-0.464529425914292i</v>
      </c>
      <c r="Q2399" t="str">
        <f t="shared" si="1240"/>
        <v>-0.114442315566209+6.26461158325827i</v>
      </c>
      <c r="R2399" t="str">
        <f t="shared" si="1241"/>
        <v>-0.0744602262408768-0.0169078183778681i</v>
      </c>
      <c r="S2399" t="str">
        <f t="shared" si="1242"/>
        <v>0.647628221181265i</v>
      </c>
      <c r="T2399" t="str">
        <f t="shared" si="1243"/>
        <v>0.0109499803401146-0.0482225438691336i</v>
      </c>
      <c r="U2399" t="str">
        <f t="shared" si="1244"/>
        <v>0.0000499999999999998-0.000305597048947572i</v>
      </c>
      <c r="V2399" t="str">
        <f t="shared" si="1245"/>
        <v>0.00002-0.0034226869482128i</v>
      </c>
      <c r="W2399" t="str">
        <f t="shared" si="1246"/>
        <v>0.000042263719692287-0.000281073408576655i</v>
      </c>
      <c r="X2399" t="str">
        <f t="shared" si="1247"/>
        <v>0.0000426495506809804-0.000280954099477201i</v>
      </c>
      <c r="Y2399" t="str">
        <f t="shared" si="1248"/>
        <v>0.009+2.33734493427081i</v>
      </c>
      <c r="Z2399" t="str">
        <f t="shared" si="1249"/>
        <v>-0.0014417313882948-0.000224568811258584i</v>
      </c>
      <c r="AA2399" t="str">
        <f t="shared" si="1250"/>
        <v>0.0198668604152902-5.13457074892057i</v>
      </c>
      <c r="AB2399" t="str">
        <f t="shared" si="1251"/>
        <v>0.0329393255914072-0.14506127171135i</v>
      </c>
      <c r="AC2399" t="str">
        <f t="shared" si="1252"/>
        <v>0.927690223425068-0.0235549819202052i</v>
      </c>
      <c r="AD2399" t="str">
        <f t="shared" si="1253"/>
        <v>0.0394517263038113-0.155366504218835i</v>
      </c>
      <c r="AE2399" t="str">
        <f t="shared" si="1254"/>
        <v>-0.0000917692632964461+0.000215137138543785i</v>
      </c>
      <c r="AF2399" t="str">
        <f t="shared" si="1255"/>
        <v>-4.15579142978468-0.210044814442624i</v>
      </c>
      <c r="AG2399" t="str">
        <f t="shared" si="1256"/>
        <v>0.997115017375936-0.000744468654785919i</v>
      </c>
      <c r="AH2399" t="str">
        <f t="shared" si="1257"/>
        <v>0.000428451332362494-0.000877000581560073i</v>
      </c>
      <c r="AI2399">
        <f t="shared" si="1258"/>
        <v>-60.21043577560944</v>
      </c>
      <c r="AJ2399">
        <f t="shared" si="1259"/>
        <v>-63.962563176339344</v>
      </c>
      <c r="AK2399"/>
      <c r="AL2399"/>
      <c r="AM2399"/>
      <c r="AN2399"/>
    </row>
    <row r="2400" spans="1:40" x14ac:dyDescent="0.35">
      <c r="A2400"/>
      <c r="B2400">
        <f t="shared" si="1260"/>
        <v>466000</v>
      </c>
      <c r="C2400" s="237" t="str">
        <f t="shared" si="1228"/>
        <v>-9.74084194761867E-08+0.00145456273760494i</v>
      </c>
      <c r="D2400" s="208" t="str">
        <f t="shared" si="1229"/>
        <v>-1.64874626651114+0.0111516476549712i</v>
      </c>
      <c r="E2400" t="str">
        <f t="shared" si="1230"/>
        <v>36500</v>
      </c>
      <c r="F2400" t="str">
        <f t="shared" si="1231"/>
        <v>0.21505376344086</v>
      </c>
      <c r="G2400" t="str">
        <f t="shared" si="1226"/>
        <v>0.21505376344086</v>
      </c>
      <c r="H2400" t="str">
        <f t="shared" si="1232"/>
        <v>2.50713452201804+0.22075419997596i</v>
      </c>
      <c r="I2400" t="str">
        <f t="shared" si="1233"/>
        <v>1829.97772071605i</v>
      </c>
      <c r="J2400" t="str">
        <f t="shared" si="1227"/>
        <v>-4531.96066517806+400.34056600561i</v>
      </c>
      <c r="K2400" t="str">
        <f t="shared" si="1234"/>
        <v>0.0353938083346625-0.400667233810361i</v>
      </c>
      <c r="L2400" t="str">
        <f t="shared" si="1235"/>
        <v>0.0111847088259187-0.107357536525441i</v>
      </c>
      <c r="M2400" t="str">
        <f t="shared" si="1236"/>
        <v>0.0465785171605812-0.508024770335802i</v>
      </c>
      <c r="N2400" t="str">
        <f t="shared" si="1237"/>
        <v>-5.81255545230601i</v>
      </c>
      <c r="O2400" t="str">
        <f t="shared" si="1238"/>
        <v>0.891282858729953+0.453447754139506i</v>
      </c>
      <c r="P2400" t="str">
        <f t="shared" si="1239"/>
        <v>0.108717141270047-0.453447754139506i</v>
      </c>
      <c r="Q2400" t="str">
        <f t="shared" si="1240"/>
        <v>-0.108717141270047+6.26600320644552i</v>
      </c>
      <c r="R2400" t="str">
        <f t="shared" si="1241"/>
        <v>-0.0726455104553643-0.0160898942636239i</v>
      </c>
      <c r="S2400" t="str">
        <f t="shared" si="1242"/>
        <v>0.649020970044021i</v>
      </c>
      <c r="T2400" t="str">
        <f t="shared" si="1243"/>
        <v>0.0104426787828829-0.0471484596650836i</v>
      </c>
      <c r="U2400" t="str">
        <f t="shared" si="1244"/>
        <v>0.0000500000000000002-0.000304941261288886i</v>
      </c>
      <c r="V2400" t="str">
        <f t="shared" si="1245"/>
        <v>0.00002-0.00341534212643552i</v>
      </c>
      <c r="W2400" t="str">
        <f t="shared" si="1246"/>
        <v>0.0000422636772415824-0.000280472502879266i</v>
      </c>
      <c r="X2400" t="str">
        <f t="shared" si="1247"/>
        <v>0.0000426478221435631-0.000280353451333267i</v>
      </c>
      <c r="Y2400" t="str">
        <f t="shared" si="1248"/>
        <v>0.009+2.34237148251655i</v>
      </c>
      <c r="Z2400" t="str">
        <f t="shared" si="1249"/>
        <v>-0.00143556129472258-0.000224054108922515i</v>
      </c>
      <c r="AA2400" t="str">
        <f t="shared" si="1250"/>
        <v>0.0197816635425283-5.12355004998146i</v>
      </c>
      <c r="AB2400" t="str">
        <f t="shared" si="1251"/>
        <v>0.0314132798225882-0.141830251361462i</v>
      </c>
      <c r="AC2400" t="str">
        <f t="shared" si="1252"/>
        <v>0.929409903118711-0.0225649670642941i</v>
      </c>
      <c r="AD2400" t="str">
        <f t="shared" si="1253"/>
        <v>0.0374820786249723-0.151692454554985i</v>
      </c>
      <c r="AE2400" t="str">
        <f t="shared" si="1254"/>
        <v>-0.0000877951390553445+0.000209365802733717i</v>
      </c>
      <c r="AF2400" t="str">
        <f t="shared" si="1255"/>
        <v>-4.15588078852918-0.209602552320989i</v>
      </c>
      <c r="AG2400" t="str">
        <f t="shared" si="1256"/>
        <v>0.997189206020599-0.000706052166375405i</v>
      </c>
      <c r="AH2400" t="str">
        <f t="shared" si="1257"/>
        <v>0.000410506419793643-0.000853807269514382i</v>
      </c>
      <c r="AI2400">
        <f t="shared" si="1258"/>
        <v>-60.469643939068163</v>
      </c>
      <c r="AJ2400">
        <f t="shared" si="1259"/>
        <v>-64.321976685444895</v>
      </c>
      <c r="AK2400"/>
      <c r="AL2400"/>
      <c r="AM2400"/>
      <c r="AN2400"/>
    </row>
    <row r="2401" spans="1:40" x14ac:dyDescent="0.35">
      <c r="A2401"/>
      <c r="B2401">
        <f t="shared" si="1260"/>
        <v>467000</v>
      </c>
      <c r="C2401" s="237" t="str">
        <f t="shared" si="1228"/>
        <v>-9.69916994446152E-08+0.00145144804226318i</v>
      </c>
      <c r="D2401" s="208" t="str">
        <f t="shared" si="1229"/>
        <v>-1.64874626331629+0.0111277683240177i</v>
      </c>
      <c r="E2401" t="str">
        <f t="shared" si="1230"/>
        <v>36500</v>
      </c>
      <c r="F2401" t="str">
        <f t="shared" si="1231"/>
        <v>0.21505376344086</v>
      </c>
      <c r="G2401" t="str">
        <f t="shared" si="1226"/>
        <v>0.21505376344086</v>
      </c>
      <c r="H2401" t="str">
        <f t="shared" si="1232"/>
        <v>2.50722331733183+0.220289898936614i</v>
      </c>
      <c r="I2401" t="str">
        <f t="shared" si="1233"/>
        <v>1833.90471153304i</v>
      </c>
      <c r="J2401" t="str">
        <f t="shared" si="1227"/>
        <v>-4551.43630619471+401.19966593266i</v>
      </c>
      <c r="K2401" t="str">
        <f t="shared" si="1234"/>
        <v>0.0352434925723966-0.399822146606756i</v>
      </c>
      <c r="L2401" t="str">
        <f t="shared" si="1235"/>
        <v>0.0111373714543028-0.107132570002409i</v>
      </c>
      <c r="M2401" t="str">
        <f t="shared" si="1236"/>
        <v>0.0463808640266994-0.506954716609165i</v>
      </c>
      <c r="N2401" t="str">
        <f t="shared" si="1237"/>
        <v>-5.82502874726804i</v>
      </c>
      <c r="O2401" t="str">
        <f t="shared" si="1238"/>
        <v>0.896869366285241+0.442295534477922i</v>
      </c>
      <c r="P2401" t="str">
        <f t="shared" si="1239"/>
        <v>0.103130633714759-0.442295534477922i</v>
      </c>
      <c r="Q2401" t="str">
        <f t="shared" si="1240"/>
        <v>-0.103130633714759+6.26732428174596i</v>
      </c>
      <c r="R2401" t="str">
        <f t="shared" si="1241"/>
        <v>-0.0708232682239222-0.0152898718612945i</v>
      </c>
      <c r="S2401" t="str">
        <f t="shared" si="1242"/>
        <v>0.650413718906776i</v>
      </c>
      <c r="T2401" t="str">
        <f t="shared" si="1243"/>
        <v>0.00994474241891262-0.0460644252706533i</v>
      </c>
      <c r="U2401" t="str">
        <f t="shared" si="1244"/>
        <v>0.0000500000000000002-0.000304288282142657i</v>
      </c>
      <c r="V2401" t="str">
        <f t="shared" si="1245"/>
        <v>0.00002-0.00340802875999776i</v>
      </c>
      <c r="W2401" t="str">
        <f t="shared" si="1246"/>
        <v>0.0000422636346998133-0.000279874175483252i</v>
      </c>
      <c r="X2401" t="str">
        <f t="shared" si="1247"/>
        <v>0.0000426461043350297-0.000279755380370804i</v>
      </c>
      <c r="Y2401" t="str">
        <f t="shared" si="1248"/>
        <v>0.009+2.34739803076229i</v>
      </c>
      <c r="Z2401" t="str">
        <f t="shared" si="1249"/>
        <v>-0.00142943080034782-0.000223541819081598i</v>
      </c>
      <c r="AA2401" t="str">
        <f t="shared" si="1250"/>
        <v>0.0196970135810704-5.11257656366903i</v>
      </c>
      <c r="AB2401" t="str">
        <f t="shared" si="1251"/>
        <v>0.0299154060815248-0.138569299217136i</v>
      </c>
      <c r="AC2401" t="str">
        <f t="shared" si="1252"/>
        <v>0.931139142566417-0.0215927200375725i</v>
      </c>
      <c r="AD2401" t="str">
        <f t="shared" si="1253"/>
        <v>0.0355596300849635-0.14799235020908i</v>
      </c>
      <c r="AE2401" t="str">
        <f t="shared" si="1254"/>
        <v>-0.0000839125096683205+0.000203595759209659i</v>
      </c>
      <c r="AF2401" t="str">
        <f t="shared" si="1255"/>
        <v>-4.15596958064812-0.209162130612596i</v>
      </c>
      <c r="AG2401" t="str">
        <f t="shared" si="1256"/>
        <v>0.997263563073992-0.000668673146155856i</v>
      </c>
      <c r="AH2401" t="str">
        <f t="shared" si="1257"/>
        <v>0.000392953049260362-0.000830596580719382i</v>
      </c>
      <c r="AI2401">
        <f t="shared" si="1258"/>
        <v>-60.735017813453965</v>
      </c>
      <c r="AJ2401">
        <f t="shared" si="1259"/>
        <v>-64.681292492857111</v>
      </c>
      <c r="AK2401"/>
      <c r="AL2401"/>
      <c r="AM2401"/>
      <c r="AN2401"/>
    </row>
    <row r="2402" spans="1:40" x14ac:dyDescent="0.35">
      <c r="A2402"/>
      <c r="B2402">
        <f t="shared" si="1260"/>
        <v>468000</v>
      </c>
      <c r="C2402" s="237" t="str">
        <f t="shared" si="1228"/>
        <v>-9.65776478403272E-08+0.0014483466575851i</v>
      </c>
      <c r="D2402" s="208" t="str">
        <f t="shared" si="1229"/>
        <v>-1.6487462601419+0.0111039910414858i</v>
      </c>
      <c r="E2402" t="str">
        <f t="shared" si="1230"/>
        <v>36500</v>
      </c>
      <c r="F2402" t="str">
        <f t="shared" si="1231"/>
        <v>0.21505376344086</v>
      </c>
      <c r="G2402" t="str">
        <f t="shared" si="1226"/>
        <v>0.21505376344086</v>
      </c>
      <c r="H2402" t="str">
        <f t="shared" si="1232"/>
        <v>2.50731155076584+0.219827529011666i</v>
      </c>
      <c r="I2402" t="str">
        <f t="shared" si="1233"/>
        <v>1837.83170235003i</v>
      </c>
      <c r="J2402" t="str">
        <f t="shared" si="1227"/>
        <v>-4570.95369563797+402.058765859711i</v>
      </c>
      <c r="K2402" t="str">
        <f t="shared" si="1234"/>
        <v>0.035094130036998-0.398980589429029i</v>
      </c>
      <c r="L2402" t="str">
        <f t="shared" si="1235"/>
        <v>0.0110903328954707-0.106908533876938i</v>
      </c>
      <c r="M2402" t="str">
        <f t="shared" si="1236"/>
        <v>0.0461844629324687-0.505889123305967i</v>
      </c>
      <c r="N2402" t="str">
        <f t="shared" si="1237"/>
        <v>-5.83750204223007i</v>
      </c>
      <c r="O2402" t="str">
        <f t="shared" si="1238"/>
        <v>0.90231633794483+0.431074502003808i</v>
      </c>
      <c r="P2402" t="str">
        <f t="shared" si="1239"/>
        <v>0.09768366205517-0.431074502003808i</v>
      </c>
      <c r="Q2402" t="str">
        <f t="shared" si="1240"/>
        <v>-0.09768366205517+6.26857654423388i</v>
      </c>
      <c r="R2402" t="str">
        <f t="shared" si="1241"/>
        <v>-0.0689936044292161-0.0145079370849819i</v>
      </c>
      <c r="S2402" t="str">
        <f t="shared" si="1242"/>
        <v>0.651806467769532i</v>
      </c>
      <c r="T2402" t="str">
        <f t="shared" si="1243"/>
        <v>0.00945636722598465-0.0449704776016957i</v>
      </c>
      <c r="U2402" t="str">
        <f t="shared" si="1244"/>
        <v>0.0000500000000000002-0.0003036380935056i</v>
      </c>
      <c r="V2402" t="str">
        <f t="shared" si="1245"/>
        <v>0.00002-0.00340074664726272i</v>
      </c>
      <c r="W2402" t="str">
        <f t="shared" si="1246"/>
        <v>0.0000422635920669805-0.000279278409860992i</v>
      </c>
      <c r="X2402" t="str">
        <f t="shared" si="1247"/>
        <v>0.0000426443971630023-0.000279159870069496i</v>
      </c>
      <c r="Y2402" t="str">
        <f t="shared" si="1248"/>
        <v>0.009+2.35242457900804i</v>
      </c>
      <c r="Z2402" t="str">
        <f t="shared" si="1249"/>
        <v>-0.00142333956702325-0.0002230319244927i</v>
      </c>
      <c r="AA2402" t="str">
        <f t="shared" si="1250"/>
        <v>0.0196129058593916-5.10164998721231i</v>
      </c>
      <c r="AB2402" t="str">
        <f t="shared" si="1251"/>
        <v>0.0284462939013241-0.135278526327275i</v>
      </c>
      <c r="AC2402" t="str">
        <f t="shared" si="1252"/>
        <v>0.932877841720424-0.0206384367677657i</v>
      </c>
      <c r="AD2402" t="str">
        <f t="shared" si="1253"/>
        <v>0.033684727284667-0.144266827010245i</v>
      </c>
      <c r="AE2402" t="str">
        <f t="shared" si="1254"/>
        <v>-0.0000801209132172045+0.000197827913540269i</v>
      </c>
      <c r="AF2402" t="str">
        <f t="shared" si="1255"/>
        <v>-4.15605781090774-0.20872353797018i</v>
      </c>
      <c r="AG2402" t="str">
        <f t="shared" si="1256"/>
        <v>0.997338075713152-0.000632331392388641i</v>
      </c>
      <c r="AH2402" t="str">
        <f t="shared" si="1257"/>
        <v>0.000375789339067484-0.000807372666325531i</v>
      </c>
      <c r="AI2402">
        <f t="shared" si="1258"/>
        <v>-61.006894366587503</v>
      </c>
      <c r="AJ2402">
        <f t="shared" si="1259"/>
        <v>-65.040509025022786</v>
      </c>
      <c r="AK2402"/>
      <c r="AL2402"/>
      <c r="AM2402"/>
      <c r="AN2402"/>
    </row>
    <row r="2403" spans="1:40" x14ac:dyDescent="0.35">
      <c r="A2403"/>
      <c r="B2403">
        <f t="shared" si="1260"/>
        <v>469000</v>
      </c>
      <c r="C2403" s="237" t="str">
        <f t="shared" si="1228"/>
        <v>-9.61662419291625E-08+0.00144525849842786i</v>
      </c>
      <c r="D2403" s="208" t="str">
        <f t="shared" si="1229"/>
        <v>-1.64874625698778+0.0110803151546136i</v>
      </c>
      <c r="E2403" t="str">
        <f t="shared" si="1230"/>
        <v>36500</v>
      </c>
      <c r="F2403" t="str">
        <f t="shared" si="1231"/>
        <v>0.21505376344086</v>
      </c>
      <c r="G2403" t="str">
        <f t="shared" si="1226"/>
        <v>0.21505376344086</v>
      </c>
      <c r="H2403" t="str">
        <f t="shared" si="1232"/>
        <v>2.50739922703656+0.219367078293171i</v>
      </c>
      <c r="I2403" t="str">
        <f t="shared" si="1233"/>
        <v>1841.75869316702i</v>
      </c>
      <c r="J2403" t="str">
        <f t="shared" si="1227"/>
        <v>-4590.51283350785+402.917865786762i</v>
      </c>
      <c r="K2403" t="str">
        <f t="shared" si="1234"/>
        <v>0.0349457127052054-0.398142540381227i</v>
      </c>
      <c r="L2403" t="str">
        <f t="shared" si="1235"/>
        <v>0.0110435906487767-0.106685422456513i</v>
      </c>
      <c r="M2403" t="str">
        <f t="shared" si="1236"/>
        <v>0.0459893033539821-0.50482796283774i</v>
      </c>
      <c r="N2403" t="str">
        <f t="shared" si="1237"/>
        <v>-5.8499753371921i</v>
      </c>
      <c r="O2403" t="str">
        <f t="shared" si="1238"/>
        <v>0.907622926263043+0.419786402497402i</v>
      </c>
      <c r="P2403" t="str">
        <f t="shared" si="1239"/>
        <v>0.092377073736957-0.419786402497402i</v>
      </c>
      <c r="Q2403" t="str">
        <f t="shared" si="1240"/>
        <v>-0.092377073736957+6.2697617396895i</v>
      </c>
      <c r="R2403" t="str">
        <f t="shared" si="1241"/>
        <v>-0.067156628282233-0.0137442768181605i</v>
      </c>
      <c r="S2403" t="str">
        <f t="shared" si="1242"/>
        <v>0.653199216632287i</v>
      </c>
      <c r="T2403" t="str">
        <f t="shared" si="1243"/>
        <v>0.00897775085079974-0.0438666569856203i</v>
      </c>
      <c r="U2403" t="str">
        <f t="shared" si="1244"/>
        <v>0.0000500000000000002-0.000302990677527976i</v>
      </c>
      <c r="V2403" t="str">
        <f t="shared" si="1245"/>
        <v>0.00002-0.00339349558831333i</v>
      </c>
      <c r="W2403" t="str">
        <f t="shared" si="1246"/>
        <v>0.0000422635493430846-0.000278685189625831i</v>
      </c>
      <c r="X2403" t="str">
        <f t="shared" si="1247"/>
        <v>0.0000426427005360867-0.000278566904049933i</v>
      </c>
      <c r="Y2403" t="str">
        <f t="shared" si="1248"/>
        <v>0.009+2.35745112725378i</v>
      </c>
      <c r="Z2403" t="str">
        <f t="shared" si="1249"/>
        <v>-0.00141728726020344-0.000222524408078659i</v>
      </c>
      <c r="AA2403" t="str">
        <f t="shared" si="1250"/>
        <v>0.0195293357557435-5.09077002042404i</v>
      </c>
      <c r="AB2403" t="str">
        <f t="shared" si="1251"/>
        <v>0.0270065378354762-0.131958054003301i</v>
      </c>
      <c r="AC2403" t="str">
        <f t="shared" si="1252"/>
        <v>0.934625896278538-0.0197023144543428i</v>
      </c>
      <c r="AD2403" t="str">
        <f t="shared" si="1253"/>
        <v>0.0318577076904446-0.140516525330099i</v>
      </c>
      <c r="AE2403" t="str">
        <f t="shared" si="1254"/>
        <v>-0.0000764198798733025+0.000192063163651844i</v>
      </c>
      <c r="AF2403" t="str">
        <f t="shared" si="1255"/>
        <v>-4.15614548402434-0.208286763138557i</v>
      </c>
      <c r="AG2403" t="str">
        <f t="shared" si="1256"/>
        <v>0.99741273114015-0.000597026536629106i</v>
      </c>
      <c r="AH2403" t="str">
        <f t="shared" si="1257"/>
        <v>0.000359013369585445-0.00078413964040554i</v>
      </c>
      <c r="AI2403">
        <f t="shared" si="1258"/>
        <v>-61.285639266065381</v>
      </c>
      <c r="AJ2403">
        <f t="shared" si="1259"/>
        <v>-65.399624734825593</v>
      </c>
      <c r="AK2403"/>
      <c r="AL2403"/>
      <c r="AM2403"/>
      <c r="AN2403"/>
    </row>
    <row r="2404" spans="1:40" x14ac:dyDescent="0.35">
      <c r="A2404"/>
      <c r="B2404">
        <f t="shared" si="1260"/>
        <v>470000</v>
      </c>
      <c r="C2404" s="237" t="str">
        <f t="shared" si="1228"/>
        <v>-9.57574592185544E-08+0.00144218348037324i</v>
      </c>
      <c r="D2404" s="208" t="str">
        <f t="shared" si="1229"/>
        <v>-1.64874625385378+0.0110567400161948i</v>
      </c>
      <c r="E2404" t="str">
        <f t="shared" si="1230"/>
        <v>36500</v>
      </c>
      <c r="F2404" t="str">
        <f t="shared" si="1231"/>
        <v>0.21505376344086</v>
      </c>
      <c r="G2404" t="str">
        <f t="shared" si="1226"/>
        <v>0.21505376344086</v>
      </c>
      <c r="H2404" t="str">
        <f t="shared" si="1232"/>
        <v>2.50748635081133+0.218908534969896i</v>
      </c>
      <c r="I2404" t="str">
        <f t="shared" si="1233"/>
        <v>1845.685683984i</v>
      </c>
      <c r="J2404" t="str">
        <f t="shared" si="1227"/>
        <v>-4610.11371980435+403.776965713813i</v>
      </c>
      <c r="K2404" t="str">
        <f t="shared" si="1234"/>
        <v>0.0347982326377885-0.397307977746597i</v>
      </c>
      <c r="L2404" t="str">
        <f t="shared" si="1235"/>
        <v>0.0109971422395839-0.10646323009438i</v>
      </c>
      <c r="M2404" t="str">
        <f t="shared" si="1236"/>
        <v>0.0457953748773724-0.503771207840977i</v>
      </c>
      <c r="N2404" t="str">
        <f t="shared" si="1237"/>
        <v>-5.86244863215413i</v>
      </c>
      <c r="O2404" t="str">
        <f t="shared" si="1238"/>
        <v>0.91278830563519+0.408432992173305i</v>
      </c>
      <c r="P2404" t="str">
        <f t="shared" si="1239"/>
        <v>0.08721169436481-0.408432992173305i</v>
      </c>
      <c r="Q2404" t="str">
        <f t="shared" si="1240"/>
        <v>-0.08721169436481+6.27088162432743i</v>
      </c>
      <c r="R2404" t="str">
        <f t="shared" si="1241"/>
        <v>-0.065312453399754-0.0129990788415556i</v>
      </c>
      <c r="S2404" t="str">
        <f t="shared" si="1242"/>
        <v>0.654591965495043i</v>
      </c>
      <c r="T2404" t="str">
        <f t="shared" si="1243"/>
        <v>0.00850909256851891-0.0427530072422484i</v>
      </c>
      <c r="U2404" t="str">
        <f t="shared" si="1244"/>
        <v>0.0000500000000000002-0.00030234601651196i</v>
      </c>
      <c r="V2404" t="str">
        <f t="shared" si="1245"/>
        <v>0.00002-0.00338627538493394i</v>
      </c>
      <c r="W2404" t="str">
        <f t="shared" si="1246"/>
        <v>0.0000422635065281267-0.000278094498530576i</v>
      </c>
      <c r="X2404" t="str">
        <f t="shared" si="1247"/>
        <v>0.0000426410143638602-0.000277976466072102i</v>
      </c>
      <c r="Y2404" t="str">
        <f t="shared" si="1248"/>
        <v>0.009+2.36247767549952i</v>
      </c>
      <c r="Z2404" t="str">
        <f t="shared" si="1249"/>
        <v>-0.00141127354889885-0.000222019252926276i</v>
      </c>
      <c r="AA2404" t="str">
        <f t="shared" si="1250"/>
        <v>0.0194462986975186-5.07993636567299i</v>
      </c>
      <c r="AB2404" t="str">
        <f t="shared" si="1251"/>
        <v>0.0255967373361453-0.128608014062377i</v>
      </c>
      <c r="AC2404" t="str">
        <f t="shared" si="1252"/>
        <v>0.936383197599713-0.0187845515008391i</v>
      </c>
      <c r="AD2404" t="str">
        <f t="shared" si="1253"/>
        <v>0.0300788995778088-0.136742089939663i</v>
      </c>
      <c r="AE2404" t="str">
        <f t="shared" si="1254"/>
        <v>-0.000072808932006128+0.000186302399739884i</v>
      </c>
      <c r="AF2404" t="str">
        <f t="shared" si="1255"/>
        <v>-4.15623260466511-0.207851794953701i</v>
      </c>
      <c r="AG2404" t="str">
        <f t="shared" si="1256"/>
        <v>0.997487516584464-0.00056275804445542i</v>
      </c>
      <c r="AH2404" t="str">
        <f t="shared" si="1257"/>
        <v>0.00034262318385699-0.000760901579566707i</v>
      </c>
      <c r="AI2404">
        <f t="shared" si="1258"/>
        <v>-61.57165023435077</v>
      </c>
      <c r="AJ2404">
        <f t="shared" si="1259"/>
        <v>-65.758638101636961</v>
      </c>
      <c r="AK2404"/>
      <c r="AL2404"/>
      <c r="AM2404"/>
      <c r="AN2404"/>
    </row>
    <row r="2405" spans="1:40" x14ac:dyDescent="0.35">
      <c r="A2405"/>
      <c r="B2405">
        <f t="shared" si="1260"/>
        <v>471000</v>
      </c>
      <c r="C2405" s="237" t="str">
        <f t="shared" si="1228"/>
        <v>-9.53512774544567E-08+0.00143912151971995i</v>
      </c>
      <c r="D2405" s="208" t="str">
        <f t="shared" si="1229"/>
        <v>-1.64874625073972+0.0110332649845196i</v>
      </c>
      <c r="E2405" t="str">
        <f t="shared" si="1230"/>
        <v>36500</v>
      </c>
      <c r="F2405" t="str">
        <f t="shared" si="1231"/>
        <v>0.21505376344086</v>
      </c>
      <c r="G2405" t="str">
        <f t="shared" si="1226"/>
        <v>0.21505376344086</v>
      </c>
      <c r="H2405" t="str">
        <f t="shared" si="1232"/>
        <v>2.50757292670881+0.218451887326354i</v>
      </c>
      <c r="I2405" t="str">
        <f t="shared" si="1233"/>
        <v>1849.61267480099i</v>
      </c>
      <c r="J2405" t="str">
        <f t="shared" si="1227"/>
        <v>-4629.75635452747+404.636065640863i</v>
      </c>
      <c r="K2405" t="str">
        <f t="shared" si="1234"/>
        <v>0.0346516819784965-0.396476879985776i</v>
      </c>
      <c r="L2405" t="str">
        <f t="shared" si="1235"/>
        <v>0.0109509852189417-0.106241951189092i</v>
      </c>
      <c r="M2405" t="str">
        <f t="shared" si="1236"/>
        <v>0.0456026671974382-0.502718831174868i</v>
      </c>
      <c r="N2405" t="str">
        <f t="shared" si="1237"/>
        <v>-5.87492192711616i</v>
      </c>
      <c r="O2405" t="str">
        <f t="shared" si="1238"/>
        <v>0.917811672426021+0.397016037407243i</v>
      </c>
      <c r="P2405" t="str">
        <f t="shared" si="1239"/>
        <v>0.082188327573979-0.397016037407243i</v>
      </c>
      <c r="Q2405" t="str">
        <f t="shared" si="1240"/>
        <v>-0.082188327573979+6.2719379645234i</v>
      </c>
      <c r="R2405" t="str">
        <f t="shared" si="1241"/>
        <v>-0.0634611978815678-0.0122725317580689i</v>
      </c>
      <c r="S2405" t="str">
        <f t="shared" si="1242"/>
        <v>0.655984714357798i</v>
      </c>
      <c r="T2405" t="str">
        <f t="shared" si="1243"/>
        <v>0.00805059323976383-0.041629575765144i</v>
      </c>
      <c r="U2405" t="str">
        <f t="shared" si="1244"/>
        <v>0.00005-0.000301704092910023i</v>
      </c>
      <c r="V2405" t="str">
        <f t="shared" si="1245"/>
        <v>0.00002-0.00337908584059225i</v>
      </c>
      <c r="W2405" t="str">
        <f t="shared" si="1246"/>
        <v>0.0000422634636221074-0.000277506320466008i</v>
      </c>
      <c r="X2405" t="str">
        <f t="shared" si="1247"/>
        <v>0.0000426393385568588-0.000277388540033903i</v>
      </c>
      <c r="Y2405" t="str">
        <f t="shared" si="1248"/>
        <v>0.009+2.36750422374527i</v>
      </c>
      <c r="Z2405" t="str">
        <f t="shared" si="1249"/>
        <v>-0.00140529810563054-0.000221516442284339i</v>
      </c>
      <c r="AA2405" t="str">
        <f t="shared" si="1250"/>
        <v>0.0193637901606248-5.0691487278569i</v>
      </c>
      <c r="AB2405" t="str">
        <f t="shared" si="1251"/>
        <v>0.0242174966248193-0.125228549072069i</v>
      </c>
      <c r="AC2405" t="str">
        <f t="shared" si="1252"/>
        <v>0.938149632619702-0.0178853474441621i</v>
      </c>
      <c r="AD2405" t="str">
        <f t="shared" si="1253"/>
        <v>0.0283486219775816-0.132944169865699i</v>
      </c>
      <c r="AE2405" t="str">
        <f t="shared" si="1254"/>
        <v>-0.0000692875842934262+0.000180546504182754i</v>
      </c>
      <c r="AF2405" t="str">
        <f t="shared" si="1255"/>
        <v>-4.15631917744853-0.207418622341834i</v>
      </c>
      <c r="AG2405" t="str">
        <f t="shared" si="1256"/>
        <v>0.997562419305324-0.000529525216233893i</v>
      </c>
      <c r="AH2405" t="str">
        <f t="shared" si="1257"/>
        <v>0.000326616788208338-0.00073766252257535i</v>
      </c>
      <c r="AI2405">
        <f t="shared" si="1258"/>
        <v>-61.865360908879985</v>
      </c>
      <c r="AJ2405">
        <f t="shared" si="1259"/>
        <v>-66.117547631363905</v>
      </c>
      <c r="AK2405"/>
      <c r="AL2405"/>
      <c r="AM2405"/>
      <c r="AN2405"/>
    </row>
    <row r="2406" spans="1:40" x14ac:dyDescent="0.35">
      <c r="A2406"/>
      <c r="B2406">
        <f t="shared" si="1260"/>
        <v>472000</v>
      </c>
      <c r="C2406" s="237" t="str">
        <f t="shared" si="1228"/>
        <v>-9.49476746183175E-08+0.00143607253347604i</v>
      </c>
      <c r="D2406" s="208" t="str">
        <f t="shared" si="1229"/>
        <v>-1.64874624764544+0.0110098894233163i</v>
      </c>
      <c r="E2406" t="str">
        <f t="shared" si="1230"/>
        <v>36500</v>
      </c>
      <c r="F2406" t="str">
        <f t="shared" si="1231"/>
        <v>0.21505376344086</v>
      </c>
      <c r="G2406" t="str">
        <f t="shared" si="1226"/>
        <v>0.21505376344086</v>
      </c>
      <c r="H2406" t="str">
        <f t="shared" si="1232"/>
        <v>2.50765895929967+0.217997123741839i</v>
      </c>
      <c r="I2406" t="str">
        <f t="shared" si="1233"/>
        <v>1853.53966561798i</v>
      </c>
      <c r="J2406" t="str">
        <f t="shared" si="1227"/>
        <v>-4649.4407376772+405.495165567914i</v>
      </c>
      <c r="K2406" t="str">
        <f t="shared" si="1234"/>
        <v>0.0345060529530218-0.395649225734989i</v>
      </c>
      <c r="L2406" t="str">
        <f t="shared" si="1235"/>
        <v>0.0109051171632676-0.106021580184064i</v>
      </c>
      <c r="M2406" t="str">
        <f t="shared" si="1236"/>
        <v>0.0454111701162894-0.501670805919053i</v>
      </c>
      <c r="N2406" t="str">
        <f t="shared" si="1237"/>
        <v>-5.88739522207819i</v>
      </c>
      <c r="O2406" t="str">
        <f t="shared" si="1238"/>
        <v>0.922692245094756+0.385537314461257i</v>
      </c>
      <c r="P2406" t="str">
        <f t="shared" si="1239"/>
        <v>0.077307754905244-0.385537314461257i</v>
      </c>
      <c r="Q2406" t="str">
        <f t="shared" si="1240"/>
        <v>-0.077307754905244+6.27293253653945i</v>
      </c>
      <c r="R2406" t="str">
        <f t="shared" si="1241"/>
        <v>-0.0616029843873412-0.0115648249146987i</v>
      </c>
      <c r="S2406" t="str">
        <f t="shared" si="1242"/>
        <v>0.657377463220554i</v>
      </c>
      <c r="T2406" t="str">
        <f t="shared" si="1243"/>
        <v>0.00760245526501449-0.0404964136033658i</v>
      </c>
      <c r="U2406" t="str">
        <f t="shared" si="1244"/>
        <v>0.00005-0.000301064889323349i</v>
      </c>
      <c r="V2406" t="str">
        <f t="shared" si="1245"/>
        <v>0.00002-0.00337192676042152i</v>
      </c>
      <c r="W2406" t="str">
        <f t="shared" si="1246"/>
        <v>0.000042263420625028-0.000276920639459429i</v>
      </c>
      <c r="X2406" t="str">
        <f t="shared" si="1247"/>
        <v>0.0000426376730265659-0.000276803109969696i</v>
      </c>
      <c r="Y2406" t="str">
        <f t="shared" si="1248"/>
        <v>0.009+2.37253077199101i</v>
      </c>
      <c r="Z2406" t="str">
        <f t="shared" si="1249"/>
        <v>-0.00139936060638563-0.000221015959561679i</v>
      </c>
      <c r="AA2406" t="str">
        <f t="shared" si="1250"/>
        <v>0.0192818056688693-5.0584068143757i</v>
      </c>
      <c r="AB2406" t="str">
        <f t="shared" si="1251"/>
        <v>0.0228694245551312-0.121819812596266i</v>
      </c>
      <c r="AC2406" t="str">
        <f t="shared" si="1252"/>
        <v>0.939925083766858-0.0170049028808212i</v>
      </c>
      <c r="AD2406" t="str">
        <f t="shared" si="1253"/>
        <v>0.0266671846245462-0.129123418246517i</v>
      </c>
      <c r="AE2406" t="str">
        <f t="shared" si="1254"/>
        <v>-0.0000658553438324403+0.000174796351457428i</v>
      </c>
      <c r="AF2406" t="str">
        <f t="shared" si="1255"/>
        <v>-4.15640520694511-0.206987234318523i</v>
      </c>
      <c r="AG2406" t="str">
        <f t="shared" si="1256"/>
        <v>0.997637426594039-0.000497327187920275i</v>
      </c>
      <c r="AH2406" t="str">
        <f t="shared" si="1257"/>
        <v>0.000310992152864575-0.000714426469993361i</v>
      </c>
      <c r="AI2406">
        <f t="shared" si="1258"/>
        <v>-62.16724530124506</v>
      </c>
      <c r="AJ2406">
        <f t="shared" si="1259"/>
        <v>-66.476351856490695</v>
      </c>
      <c r="AK2406"/>
      <c r="AL2406"/>
      <c r="AM2406"/>
      <c r="AN2406"/>
    </row>
    <row r="2407" spans="1:40" x14ac:dyDescent="0.35">
      <c r="A2407"/>
      <c r="B2407">
        <f t="shared" si="1260"/>
        <v>473000</v>
      </c>
      <c r="C2407" s="237" t="str">
        <f t="shared" si="1228"/>
        <v>-9.45466289240905E-08+0.00143303643935139i</v>
      </c>
      <c r="D2407" s="208" t="str">
        <f t="shared" si="1229"/>
        <v>-1.64874624457075+0.010986612701694i</v>
      </c>
      <c r="E2407" t="str">
        <f t="shared" si="1230"/>
        <v>36500</v>
      </c>
      <c r="F2407" t="str">
        <f t="shared" si="1231"/>
        <v>0.21505376344086</v>
      </c>
      <c r="G2407" t="str">
        <f t="shared" si="1226"/>
        <v>0.21505376344086</v>
      </c>
      <c r="H2407" t="str">
        <f t="shared" si="1232"/>
        <v>2.5077444531071+0.217544232689489i</v>
      </c>
      <c r="I2407" t="str">
        <f t="shared" si="1233"/>
        <v>1857.46665643497i</v>
      </c>
      <c r="J2407" t="str">
        <f t="shared" si="1227"/>
        <v>-4669.16686925354+406.354265494964i</v>
      </c>
      <c r="K2407" t="str">
        <f t="shared" si="1234"/>
        <v>0.0343613378679789-0.394824993804285i</v>
      </c>
      <c r="L2407" t="str">
        <f t="shared" si="1235"/>
        <v>0.0108595356740335-0.105802111567126i</v>
      </c>
      <c r="M2407" t="str">
        <f t="shared" si="1236"/>
        <v>0.0452208735420124-0.500627105371411i</v>
      </c>
      <c r="N2407" t="str">
        <f t="shared" si="1237"/>
        <v>-5.89986851704022i</v>
      </c>
      <c r="O2407" t="str">
        <f t="shared" si="1238"/>
        <v>0.927429264316677+0.373998609207345i</v>
      </c>
      <c r="P2407" t="str">
        <f t="shared" si="1239"/>
        <v>0.072570735683323-0.373998609207345i</v>
      </c>
      <c r="Q2407" t="str">
        <f t="shared" si="1240"/>
        <v>-0.072570735683323+6.27386712624757i</v>
      </c>
      <c r="R2407" t="str">
        <f t="shared" si="1241"/>
        <v>-0.0597379402130553-0.010876148321405i</v>
      </c>
      <c r="S2407" t="str">
        <f t="shared" si="1242"/>
        <v>0.658770212083309i</v>
      </c>
      <c r="T2407" t="str">
        <f t="shared" si="1243"/>
        <v>0.0071648825363415-0.0393535755435745i</v>
      </c>
      <c r="U2407" t="str">
        <f t="shared" si="1244"/>
        <v>0.00005-0.000300428388500255i</v>
      </c>
      <c r="V2407" t="str">
        <f t="shared" si="1245"/>
        <v>0.00002-0.00336479795120287i</v>
      </c>
      <c r="W2407" t="str">
        <f t="shared" si="1246"/>
        <v>0.0000422633775368891-0.000276337439673223i</v>
      </c>
      <c r="X2407" t="str">
        <f t="shared" si="1247"/>
        <v>0.0000426360176853987-0.00027622016004886i</v>
      </c>
      <c r="Y2407" t="str">
        <f t="shared" si="1248"/>
        <v>0.009+2.37755732023676i</v>
      </c>
      <c r="Z2407" t="str">
        <f t="shared" si="1249"/>
        <v>-0.00139346073057334-0.000220517788325234i</v>
      </c>
      <c r="AA2407" t="str">
        <f t="shared" si="1250"/>
        <v>0.0192003407933499-5.04771033510491i</v>
      </c>
      <c r="AB2407" t="str">
        <f t="shared" si="1251"/>
        <v>0.0215531344676615-0.118381969442173i</v>
      </c>
      <c r="AC2407" t="str">
        <f t="shared" si="1252"/>
        <v>0.941709428878194-0.016143419390025i</v>
      </c>
      <c r="AD2407" t="str">
        <f t="shared" si="1253"/>
        <v>0.0250348879085921-0.125280492187301i</v>
      </c>
      <c r="AE2407" t="str">
        <f t="shared" si="1254"/>
        <v>-0.0000625117102523687+0.00016905280805733i</v>
      </c>
      <c r="AF2407" t="str">
        <f t="shared" si="1255"/>
        <v>-4.15649069767785-0.206557619987795i</v>
      </c>
      <c r="AG2407" t="str">
        <f t="shared" si="1256"/>
        <v>0.997712525776307-0.000466162931896516i</v>
      </c>
      <c r="AH2407" t="str">
        <f t="shared" si="1257"/>
        <v>0.000295747212568923-0.000691197383826791i</v>
      </c>
      <c r="AI2407">
        <f t="shared" si="1258"/>
        <v>-62.477822970609289</v>
      </c>
      <c r="AJ2407">
        <f t="shared" si="1259"/>
        <v>-66.835049336115887</v>
      </c>
      <c r="AK2407"/>
      <c r="AL2407"/>
      <c r="AM2407"/>
      <c r="AN2407"/>
    </row>
    <row r="2408" spans="1:40" x14ac:dyDescent="0.35">
      <c r="A2408"/>
      <c r="B2408">
        <f t="shared" si="1260"/>
        <v>474000</v>
      </c>
      <c r="C2408" s="237" t="str">
        <f t="shared" si="1228"/>
        <v>-9.41481188152978E-08+0.0014300131557503i</v>
      </c>
      <c r="D2408" s="208" t="str">
        <f t="shared" si="1229"/>
        <v>-1.64874624151551+0.0109634341940856i</v>
      </c>
      <c r="E2408" t="str">
        <f t="shared" si="1230"/>
        <v>36500</v>
      </c>
      <c r="F2408" t="str">
        <f t="shared" si="1231"/>
        <v>0.21505376344086</v>
      </c>
      <c r="G2408" t="str">
        <f t="shared" si="1226"/>
        <v>0.21505376344086</v>
      </c>
      <c r="H2408" t="str">
        <f t="shared" si="1232"/>
        <v>2.50782941260754+0.217093202735347i</v>
      </c>
      <c r="I2408" t="str">
        <f t="shared" si="1233"/>
        <v>1861.39364725195i</v>
      </c>
      <c r="J2408" t="str">
        <f t="shared" si="1227"/>
        <v>-4688.93474925651+407.213365422016i</v>
      </c>
      <c r="K2408" t="str">
        <f t="shared" si="1234"/>
        <v>0.0342175291098981-0.394004163175788i</v>
      </c>
      <c r="L2408" t="str">
        <f t="shared" si="1235"/>
        <v>0.010814238377457-0.105583539870095i</v>
      </c>
      <c r="M2408" t="str">
        <f t="shared" si="1236"/>
        <v>0.0450317674873551-0.499587703045883i</v>
      </c>
      <c r="N2408" t="str">
        <f t="shared" si="1237"/>
        <v>-5.91234181200225i</v>
      </c>
      <c r="O2408" t="str">
        <f t="shared" si="1238"/>
        <v>0.932021993101263+0.362401716849616i</v>
      </c>
      <c r="P2408" t="str">
        <f t="shared" si="1239"/>
        <v>0.067978006898737-0.362401716849616i</v>
      </c>
      <c r="Q2408" t="str">
        <f t="shared" si="1240"/>
        <v>-0.067978006898737+6.27474352885187i</v>
      </c>
      <c r="R2408" t="str">
        <f t="shared" si="1241"/>
        <v>-0.0578661973669189-0.0102066925668663i</v>
      </c>
      <c r="S2408" t="str">
        <f t="shared" si="1242"/>
        <v>0.660162960946065i</v>
      </c>
      <c r="T2408" t="str">
        <f t="shared" si="1243"/>
        <v>0.00673808038640865-0.0382011201924346i</v>
      </c>
      <c r="U2408" t="str">
        <f t="shared" si="1244"/>
        <v>0.00005-0.000299794573334643i</v>
      </c>
      <c r="V2408" t="str">
        <f t="shared" si="1245"/>
        <v>0.00002-0.00335769922134801i</v>
      </c>
      <c r="W2408" t="str">
        <f t="shared" si="1246"/>
        <v>0.0000422633343576913-0.000275756705403417i</v>
      </c>
      <c r="X2408" t="str">
        <f t="shared" si="1247"/>
        <v>0.0000426343724466975-0.000275639674574358i</v>
      </c>
      <c r="Y2408" t="str">
        <f t="shared" si="1248"/>
        <v>0.009+2.3825838684825i</v>
      </c>
      <c r="Z2408" t="str">
        <f t="shared" si="1249"/>
        <v>-0.0013875981609817-0.000220021912298178i</v>
      </c>
      <c r="AA2408" t="str">
        <f t="shared" si="1250"/>
        <v>0.0191193911518586-5.0370590023697i</v>
      </c>
      <c r="AB2408" t="str">
        <f t="shared" si="1251"/>
        <v>0.0202692440365301-0.114915195908189i</v>
      </c>
      <c r="AC2408" t="str">
        <f t="shared" si="1252"/>
        <v>0.943502541115758-0.015301099453588i</v>
      </c>
      <c r="AD2408" t="str">
        <f t="shared" si="1253"/>
        <v>0.0234520228283515-0.121416052615008i</v>
      </c>
      <c r="AE2408" t="str">
        <f t="shared" si="1254"/>
        <v>-0.0000592561758279718+0.000163316732412288i</v>
      </c>
      <c r="AF2408" t="str">
        <f t="shared" si="1255"/>
        <v>-4.15657565412305-0.206129768541261i</v>
      </c>
      <c r="AG2408" t="str">
        <f t="shared" si="1256"/>
        <v>0.997787704214499-0.000436031257842467i</v>
      </c>
      <c r="AH2408" t="str">
        <f t="shared" si="1257"/>
        <v>0.000280879867205695-0.0006679791871866i</v>
      </c>
      <c r="AI2408">
        <f t="shared" si="1258"/>
        <v>-62.797665053191743</v>
      </c>
      <c r="AJ2408">
        <f t="shared" si="1259"/>
        <v>-67.193638655983065</v>
      </c>
      <c r="AK2408"/>
      <c r="AL2408"/>
      <c r="AM2408"/>
      <c r="AN2408"/>
    </row>
    <row r="2409" spans="1:40" x14ac:dyDescent="0.35">
      <c r="A2409"/>
      <c r="B2409">
        <f t="shared" si="1260"/>
        <v>475000</v>
      </c>
      <c r="C2409" s="237" t="str">
        <f t="shared" si="1228"/>
        <v>-9.37521229621343E-08+0.00142700260176422i</v>
      </c>
      <c r="D2409" s="208" t="str">
        <f t="shared" si="1229"/>
        <v>-1.64874623847954+0.0109403532801924i</v>
      </c>
      <c r="E2409" t="str">
        <f t="shared" si="1230"/>
        <v>36500</v>
      </c>
      <c r="F2409" t="str">
        <f t="shared" si="1231"/>
        <v>0.21505376344086</v>
      </c>
      <c r="G2409" t="str">
        <f t="shared" si="1226"/>
        <v>0.21505376344086</v>
      </c>
      <c r="H2409" t="str">
        <f t="shared" si="1232"/>
        <v>2.50791384223111+0.216644022537429i</v>
      </c>
      <c r="I2409" t="str">
        <f t="shared" si="1233"/>
        <v>1865.32063806894i</v>
      </c>
      <c r="J2409" t="str">
        <f t="shared" si="1227"/>
        <v>-4708.74437768609+408.072465349066i</v>
      </c>
      <c r="K2409" t="str">
        <f t="shared" si="1234"/>
        <v>0.034074619144235-0.393186713001974i</v>
      </c>
      <c r="L2409" t="str">
        <f t="shared" si="1235"/>
        <v>0.0107692229241964-0.105365859668333i</v>
      </c>
      <c r="M2409" t="str">
        <f t="shared" si="1236"/>
        <v>0.0448438420684314-0.498552572670307i</v>
      </c>
      <c r="N2409" t="str">
        <f t="shared" si="1237"/>
        <v>-5.92481510696428i</v>
      </c>
      <c r="O2409" t="str">
        <f t="shared" si="1238"/>
        <v>0.936469716906857+0.350748441644994i</v>
      </c>
      <c r="P2409" t="str">
        <f t="shared" si="1239"/>
        <v>0.063530283093143-0.350748441644994i</v>
      </c>
      <c r="Q2409" t="str">
        <f t="shared" si="1240"/>
        <v>-0.063530283093143+6.27556354860927i</v>
      </c>
      <c r="R2409" t="str">
        <f t="shared" si="1241"/>
        <v>-0.0559878926446638-0.00955664873108165i</v>
      </c>
      <c r="S2409" t="str">
        <f t="shared" si="1242"/>
        <v>0.66155570980882i</v>
      </c>
      <c r="T2409" t="str">
        <f t="shared" si="1243"/>
        <v>0.00632225553468428-0.0370391100592406i</v>
      </c>
      <c r="U2409" t="str">
        <f t="shared" si="1244"/>
        <v>0.00005-0.000299163426864465i</v>
      </c>
      <c r="V2409" t="str">
        <f t="shared" si="1245"/>
        <v>0.00002-0.00335063038088201i</v>
      </c>
      <c r="W2409" t="str">
        <f t="shared" si="1246"/>
        <v>0.0000422632910874359-0.000275178421078284i</v>
      </c>
      <c r="X2409" t="str">
        <f t="shared" si="1247"/>
        <v>0.0000426327372247146-0.000275061637981341i</v>
      </c>
      <c r="Y2409" t="str">
        <f t="shared" si="1248"/>
        <v>0.009+2.38761041672824i</v>
      </c>
      <c r="Z2409" t="str">
        <f t="shared" si="1249"/>
        <v>-0.00138177258373496-0.000219528315358042i</v>
      </c>
      <c r="AA2409" t="str">
        <f t="shared" si="1250"/>
        <v>0.0190389524082908-5.02645253091893i</v>
      </c>
      <c r="AB2409" t="str">
        <f t="shared" si="1251"/>
        <v>0.0190183751075906-0.11141968003246i</v>
      </c>
      <c r="AC2409" t="str">
        <f t="shared" si="1252"/>
        <v>0.945304288883438-0.014478146372589i</v>
      </c>
      <c r="AD2409" t="str">
        <f t="shared" si="1253"/>
        <v>0.0219188709473248-0.117530764132884i</v>
      </c>
      <c r="AE2409" t="str">
        <f t="shared" si="1254"/>
        <v>-0.0000560882255942735+0.000157588974810623i</v>
      </c>
      <c r="AF2409" t="str">
        <f t="shared" si="1255"/>
        <v>-4.15666008071065-0.205703669257237i</v>
      </c>
      <c r="AG2409" t="str">
        <f t="shared" si="1256"/>
        <v>0.997862949309925-0.000406930813641906i</v>
      </c>
      <c r="AH2409" t="str">
        <f t="shared" si="1257"/>
        <v>0.000266387982426559-0.000644775763961447i</v>
      </c>
      <c r="AI2409">
        <f t="shared" si="1258"/>
        <v>-63.127401323649806</v>
      </c>
      <c r="AJ2409">
        <f t="shared" si="1259"/>
        <v>-67.552118428507981</v>
      </c>
      <c r="AK2409"/>
      <c r="AL2409"/>
      <c r="AM2409"/>
      <c r="AN2409"/>
    </row>
    <row r="2410" spans="1:40" x14ac:dyDescent="0.35">
      <c r="A2410"/>
      <c r="B2410">
        <f t="shared" si="1260"/>
        <v>476000</v>
      </c>
      <c r="C2410" s="237" t="str">
        <f t="shared" si="1228"/>
        <v>-9.33586202586099E-08+0.00142400469716446i</v>
      </c>
      <c r="D2410" s="208" t="str">
        <f t="shared" si="1229"/>
        <v>-1.64874623546268+0.0109173693449275i</v>
      </c>
      <c r="E2410" t="str">
        <f t="shared" si="1230"/>
        <v>36500</v>
      </c>
      <c r="F2410" t="str">
        <f t="shared" si="1231"/>
        <v>0.21505376344086</v>
      </c>
      <c r="G2410" t="str">
        <f t="shared" si="1226"/>
        <v>0.21505376344086</v>
      </c>
      <c r="H2410" t="str">
        <f t="shared" si="1232"/>
        <v>2.50799774636226+0.216196680844833i</v>
      </c>
      <c r="I2410" t="str">
        <f t="shared" si="1233"/>
        <v>1869.24762888593i</v>
      </c>
      <c r="J2410" t="str">
        <f t="shared" si="1227"/>
        <v>-4728.59575454229+408.931565276116i</v>
      </c>
      <c r="K2410" t="str">
        <f t="shared" si="1234"/>
        <v>0.0339326005143914-0.392372622603956i</v>
      </c>
      <c r="L2410" t="str">
        <f t="shared" si="1235"/>
        <v>0.0107244869890506-0.105149065580328i</v>
      </c>
      <c r="M2410" t="str">
        <f t="shared" si="1236"/>
        <v>0.044657087503442-0.497521688184284i</v>
      </c>
      <c r="N2410" t="str">
        <f t="shared" si="1237"/>
        <v>-5.93728840192631i</v>
      </c>
      <c r="O2410" t="str">
        <f t="shared" si="1238"/>
        <v>0.940771743751829+0.339040596622504i</v>
      </c>
      <c r="P2410" t="str">
        <f t="shared" si="1239"/>
        <v>0.059228256248171-0.339040596622504i</v>
      </c>
      <c r="Q2410" t="str">
        <f t="shared" si="1240"/>
        <v>-0.059228256248171+6.27632899854881i</v>
      </c>
      <c r="R2410" t="str">
        <f t="shared" si="1241"/>
        <v>-0.0541031677041189-0.00892620829477029i</v>
      </c>
      <c r="S2410" t="str">
        <f t="shared" si="1242"/>
        <v>0.662948458671576i</v>
      </c>
      <c r="T2410" t="str">
        <f t="shared" si="1243"/>
        <v>0.0059176160307994-0.0358676116386954i</v>
      </c>
      <c r="U2410" t="str">
        <f t="shared" si="1244"/>
        <v>0.00005-0.000298534932270212i</v>
      </c>
      <c r="V2410" t="str">
        <f t="shared" si="1245"/>
        <v>0.00002-0.00334359124142638i</v>
      </c>
      <c r="W2410" t="str">
        <f t="shared" si="1246"/>
        <v>0.0000422632477261233-0.000274602571256952i</v>
      </c>
      <c r="X2410" t="str">
        <f t="shared" si="1247"/>
        <v>0.0000426311119346008-0.00027448603483575i</v>
      </c>
      <c r="Y2410" t="str">
        <f t="shared" si="1248"/>
        <v>0.009+2.39263696497399i</v>
      </c>
      <c r="Z2410" t="str">
        <f t="shared" si="1249"/>
        <v>-0.00137598368825147-0.000219036981534869i</v>
      </c>
      <c r="AA2410" t="str">
        <f t="shared" si="1250"/>
        <v>0.0189590202720643-5.01589063789971i</v>
      </c>
      <c r="AB2410" t="str">
        <f t="shared" si="1251"/>
        <v>0.017801153528043-0.10789562184189i</v>
      </c>
      <c r="AC2410" t="str">
        <f t="shared" si="1252"/>
        <v>0.947114535744294-0.0136747641807311i</v>
      </c>
      <c r="AD2410" t="str">
        <f t="shared" si="1253"/>
        <v>0.0204357043524937-0.113625294874639i</v>
      </c>
      <c r="AE2410" t="str">
        <f t="shared" si="1254"/>
        <v>-0.000053007337462311+0.000151870377323357i</v>
      </c>
      <c r="AF2410" t="str">
        <f t="shared" si="1255"/>
        <v>-4.15674398182494-0.205279311499906i</v>
      </c>
      <c r="AG2410" t="str">
        <f t="shared" si="1256"/>
        <v>0.997938248505077-0.000378860086322416i</v>
      </c>
      <c r="AH2410" t="str">
        <f t="shared" si="1257"/>
        <v>0.000252269390279924-0.000621590958502586i</v>
      </c>
      <c r="AI2410">
        <f t="shared" si="1258"/>
        <v>-63.467728507816091</v>
      </c>
      <c r="AJ2410">
        <f t="shared" si="1259"/>
        <v>-67.910487292798734</v>
      </c>
      <c r="AK2410"/>
      <c r="AL2410"/>
      <c r="AM2410"/>
      <c r="AN2410"/>
    </row>
    <row r="2411" spans="1:40" x14ac:dyDescent="0.35">
      <c r="A2411"/>
      <c r="B2411">
        <f t="shared" si="1260"/>
        <v>477000</v>
      </c>
      <c r="C2411" s="237" t="str">
        <f t="shared" si="1228"/>
        <v>-9.29675898197396E-08+0.00142101936239515i</v>
      </c>
      <c r="D2411" s="208" t="str">
        <f t="shared" si="1229"/>
        <v>-1.64874623246478+0.0108944817783628i</v>
      </c>
      <c r="E2411" t="str">
        <f t="shared" si="1230"/>
        <v>36500</v>
      </c>
      <c r="F2411" t="str">
        <f t="shared" si="1231"/>
        <v>0.21505376344086</v>
      </c>
      <c r="G2411" t="str">
        <f t="shared" si="1226"/>
        <v>0.21505376344086</v>
      </c>
      <c r="H2411" t="str">
        <f t="shared" si="1232"/>
        <v>2.50808112934035+0.215751166496808i</v>
      </c>
      <c r="I2411" t="str">
        <f t="shared" si="1233"/>
        <v>1873.17461970291i</v>
      </c>
      <c r="J2411" t="str">
        <f t="shared" si="1227"/>
        <v>-4748.4888798251+409.790665203167i</v>
      </c>
      <c r="K2411" t="str">
        <f t="shared" si="1234"/>
        <v>0.033791465840753-0.391561871469797i</v>
      </c>
      <c r="L2411" t="str">
        <f t="shared" si="1235"/>
        <v>0.0106800282706634-0.104933152267268i</v>
      </c>
      <c r="M2411" t="str">
        <f t="shared" si="1236"/>
        <v>0.0444714941114164-0.496495023737065i</v>
      </c>
      <c r="N2411" t="str">
        <f t="shared" si="1237"/>
        <v>-5.94976169688834i</v>
      </c>
      <c r="O2411" t="str">
        <f t="shared" si="1238"/>
        <v>0.94492740432224+0.327280003301202i</v>
      </c>
      <c r="P2411" t="str">
        <f t="shared" si="1239"/>
        <v>0.05507259567776-0.327280003301202i</v>
      </c>
      <c r="Q2411" t="str">
        <f t="shared" si="1240"/>
        <v>-0.05507259567776+6.27704170018954i</v>
      </c>
      <c r="R2411" t="str">
        <f t="shared" si="1241"/>
        <v>-0.0522121691389663-0.00831556304552426i</v>
      </c>
      <c r="S2411" t="str">
        <f t="shared" si="1242"/>
        <v>0.664341207534331i</v>
      </c>
      <c r="T2411" t="str">
        <f t="shared" si="1243"/>
        <v>0.00552437119499145-0.0346866954937676i</v>
      </c>
      <c r="U2411" t="str">
        <f t="shared" si="1244"/>
        <v>0.00005-0.000297909072873419i</v>
      </c>
      <c r="V2411" t="str">
        <f t="shared" si="1245"/>
        <v>0.00002-0.0033365816161823i</v>
      </c>
      <c r="W2411" t="str">
        <f t="shared" si="1246"/>
        <v>0.0000422632042737545-0.000274029140628033i</v>
      </c>
      <c r="X2411" t="str">
        <f t="shared" si="1247"/>
        <v>0.0000426294964923962-0.000273912849832958i</v>
      </c>
      <c r="Y2411" t="str">
        <f t="shared" si="1248"/>
        <v>0.009+2.39766351321973i</v>
      </c>
      <c r="Z2411" t="str">
        <f t="shared" si="1249"/>
        <v>-0.00137023116720238-0.000218547895009418i</v>
      </c>
      <c r="AA2411" t="str">
        <f t="shared" si="1250"/>
        <v>0.0188795904975478-5.00537304283234i</v>
      </c>
      <c r="AB2411" t="str">
        <f t="shared" si="1251"/>
        <v>0.0166182089672784-0.10434323360139i</v>
      </c>
      <c r="AC2411" t="str">
        <f t="shared" si="1252"/>
        <v>0.948933140338506-0.0128911575543468i</v>
      </c>
      <c r="AD2411" t="str">
        <f t="shared" si="1253"/>
        <v>0.0190027856154154-0.109700316358343i</v>
      </c>
      <c r="AE2411" t="str">
        <f t="shared" si="1254"/>
        <v>-0.0000500129823358903+0.000146161773730598i</v>
      </c>
      <c r="AF2411" t="str">
        <f t="shared" si="1255"/>
        <v>-4.15682736180513-0.204856684718445i</v>
      </c>
      <c r="AG2411" t="str">
        <f t="shared" si="1256"/>
        <v>0.998013589285844-0.000351817403028478i</v>
      </c>
      <c r="AH2411" t="str">
        <f t="shared" si="1257"/>
        <v>0.000238521889843136-0.000598428575320932i</v>
      </c>
      <c r="AI2411">
        <f t="shared" si="1258"/>
        <v>-63.819420122704813</v>
      </c>
      <c r="AJ2411">
        <f t="shared" si="1259"/>
        <v>-68.268743914673763</v>
      </c>
      <c r="AK2411"/>
      <c r="AL2411"/>
      <c r="AM2411"/>
      <c r="AN2411"/>
    </row>
    <row r="2412" spans="1:40" x14ac:dyDescent="0.35">
      <c r="A2412"/>
      <c r="B2412">
        <f t="shared" si="1260"/>
        <v>478000</v>
      </c>
      <c r="C2412" s="237" t="str">
        <f t="shared" si="1228"/>
        <v>-9.25790109787731E-08+0.00141804651856613i</v>
      </c>
      <c r="D2412" s="208" t="str">
        <f t="shared" si="1229"/>
        <v>-1.64874622948568+0.0108716899756737i</v>
      </c>
      <c r="E2412" t="str">
        <f t="shared" si="1230"/>
        <v>36500</v>
      </c>
      <c r="F2412" t="str">
        <f t="shared" si="1231"/>
        <v>0.21505376344086</v>
      </c>
      <c r="G2412" t="str">
        <f t="shared" si="1226"/>
        <v>0.21505376344086</v>
      </c>
      <c r="H2412" t="str">
        <f t="shared" si="1232"/>
        <v>2.50816399546012+0.215307468421888i</v>
      </c>
      <c r="I2412" t="str">
        <f t="shared" si="1233"/>
        <v>1877.1016105199i</v>
      </c>
      <c r="J2412" t="str">
        <f t="shared" si="1227"/>
        <v>-4768.42375353453+410.649765130218i</v>
      </c>
      <c r="K2412" t="str">
        <f t="shared" si="1234"/>
        <v>0.0336512078197399-0.390754439252854i</v>
      </c>
      <c r="L2412" t="str">
        <f t="shared" si="1235"/>
        <v>0.0106358444912311-0.104718114432624i</v>
      </c>
      <c r="M2412" t="str">
        <f t="shared" si="1236"/>
        <v>0.044287052310971-0.495472553685478i</v>
      </c>
      <c r="N2412" t="str">
        <f t="shared" si="1237"/>
        <v>-5.96223499185037i</v>
      </c>
      <c r="O2412" t="str">
        <f t="shared" si="1238"/>
        <v>0.948936052075971+0.315468491406782i</v>
      </c>
      <c r="P2412" t="str">
        <f t="shared" si="1239"/>
        <v>0.051063947924029-0.315468491406782i</v>
      </c>
      <c r="Q2412" t="str">
        <f t="shared" si="1240"/>
        <v>-0.051063947924029+6.27770348325715i</v>
      </c>
      <c r="R2412" t="str">
        <f t="shared" si="1241"/>
        <v>-0.0503150485515683-0.00772490498067225i</v>
      </c>
      <c r="S2412" t="str">
        <f t="shared" si="1242"/>
        <v>0.665733956397085i</v>
      </c>
      <c r="T2412" t="str">
        <f t="shared" si="1243"/>
        <v>0.00514273155557448-0.033496436338547i</v>
      </c>
      <c r="U2412" t="str">
        <f t="shared" si="1244"/>
        <v>0.00005-0.00029728583213519i</v>
      </c>
      <c r="V2412" t="str">
        <f t="shared" si="1245"/>
        <v>0.00002-0.00332960131991413i</v>
      </c>
      <c r="W2412" t="str">
        <f t="shared" si="1246"/>
        <v>0.0000422631607303306-0.000273458114008267i</v>
      </c>
      <c r="X2412" t="str">
        <f t="shared" si="1247"/>
        <v>0.0000426278908150187-0.000273342067796407i</v>
      </c>
      <c r="Y2412" t="str">
        <f t="shared" si="1248"/>
        <v>0.009+2.40269006146547i</v>
      </c>
      <c r="Z2412" t="str">
        <f t="shared" si="1249"/>
        <v>-0.00136451471647082-0.000218061040111374i</v>
      </c>
      <c r="AA2412" t="str">
        <f t="shared" si="1250"/>
        <v>0.0188006588834966-4.99489946758537i</v>
      </c>
      <c r="AB2412" t="str">
        <f t="shared" si="1251"/>
        <v>0.0154701747287794-0.10076274006312i</v>
      </c>
      <c r="AC2412" t="str">
        <f t="shared" si="1252"/>
        <v>0.950759956302053-0.012127531719001i</v>
      </c>
      <c r="AD2412" t="str">
        <f t="shared" si="1253"/>
        <v>0.017620367755796-0.105756503340068i</v>
      </c>
      <c r="AE2412" t="str">
        <f t="shared" si="1254"/>
        <v>-0.0000471046242292888+0.000140463989450045i</v>
      </c>
      <c r="AF2412" t="str">
        <f t="shared" si="1255"/>
        <v>-4.1569102249458-0.204435778446214i</v>
      </c>
      <c r="AG2412" t="str">
        <f t="shared" si="1256"/>
        <v>0.998088959183714-0.000325800932027252i</v>
      </c>
      <c r="AH2412" t="str">
        <f t="shared" si="1257"/>
        <v>0.000225143247857207-0.000575292378796026i</v>
      </c>
      <c r="AI2412">
        <f t="shared" si="1258"/>
        <v>-64.183338193401312</v>
      </c>
      <c r="AJ2412">
        <f t="shared" si="1259"/>
        <v>-68.626886986670925</v>
      </c>
      <c r="AK2412"/>
      <c r="AL2412"/>
      <c r="AM2412"/>
      <c r="AN2412"/>
    </row>
    <row r="2413" spans="1:40" x14ac:dyDescent="0.35">
      <c r="A2413"/>
      <c r="B2413">
        <f t="shared" si="1260"/>
        <v>479000</v>
      </c>
      <c r="C2413" s="237" t="str">
        <f t="shared" si="1228"/>
        <v>-9.21928632844613E-08+0.00141508608744606i</v>
      </c>
      <c r="D2413" s="208" t="str">
        <f t="shared" si="1229"/>
        <v>-1.64874622652521+0.0108489933370865i</v>
      </c>
      <c r="E2413" t="str">
        <f t="shared" si="1230"/>
        <v>36500</v>
      </c>
      <c r="F2413" t="str">
        <f t="shared" si="1231"/>
        <v>0.21505376344086</v>
      </c>
      <c r="G2413" t="str">
        <f t="shared" si="1226"/>
        <v>0.21505376344086</v>
      </c>
      <c r="H2413" t="str">
        <f t="shared" si="1232"/>
        <v>2.50824634897231+0.214865575636986i</v>
      </c>
      <c r="I2413" t="str">
        <f t="shared" si="1233"/>
        <v>1881.02860133689i</v>
      </c>
      <c r="J2413" t="str">
        <f t="shared" si="1227"/>
        <v>-4788.40037567058+411.508865057269i</v>
      </c>
      <c r="K2413" t="str">
        <f t="shared" si="1234"/>
        <v>0.0335118192228701-0.389950305770116i</v>
      </c>
      <c r="L2413" t="str">
        <f t="shared" si="1235"/>
        <v>0.0105919333962154-0.104503946821741i</v>
      </c>
      <c r="M2413" t="str">
        <f t="shared" si="1236"/>
        <v>0.0441037526190855-0.494454252591857i</v>
      </c>
      <c r="N2413" t="str">
        <f t="shared" si="1237"/>
        <v>-5.9747082868124i</v>
      </c>
      <c r="O2413" t="str">
        <f t="shared" si="1238"/>
        <v>0.952797063343315+0.303607898586903i</v>
      </c>
      <c r="P2413" t="str">
        <f t="shared" si="1239"/>
        <v>0.047202936656685-0.303607898586903i</v>
      </c>
      <c r="Q2413" t="str">
        <f t="shared" si="1240"/>
        <v>-0.047202936656685+6.2783161853993i</v>
      </c>
      <c r="R2413" t="str">
        <f t="shared" si="1241"/>
        <v>-0.0484119626247571-0.00715442620681361i</v>
      </c>
      <c r="S2413" t="str">
        <f t="shared" si="1242"/>
        <v>0.667126705259842i</v>
      </c>
      <c r="T2413" t="str">
        <f t="shared" si="1243"/>
        <v>0.00477290878337623-0.0322969131210168i</v>
      </c>
      <c r="U2413" t="str">
        <f t="shared" si="1244"/>
        <v>0.00005-0.000296665193654741i</v>
      </c>
      <c r="V2413" t="str">
        <f t="shared" si="1245"/>
        <v>0.00002-0.0033226501689331i</v>
      </c>
      <c r="W2413" t="str">
        <f t="shared" si="1246"/>
        <v>0.0000422631170958523-0.000272889476341186i</v>
      </c>
      <c r="X2413" t="str">
        <f t="shared" si="1247"/>
        <v>0.0000426262948202514-0.00027277367367627i</v>
      </c>
      <c r="Y2413" t="str">
        <f t="shared" si="1248"/>
        <v>0.009+2.40771660971122i</v>
      </c>
      <c r="Z2413" t="str">
        <f t="shared" si="1249"/>
        <v>-0.00135883403511164-0.00021757640131757i</v>
      </c>
      <c r="AA2413" t="str">
        <f t="shared" si="1250"/>
        <v>0.0187222212724959-4.98446963635105i</v>
      </c>
      <c r="AB2413" t="str">
        <f t="shared" si="1251"/>
        <v>0.0143576875528958-0.0971543787154809i</v>
      </c>
      <c r="AC2413" t="str">
        <f t="shared" si="1252"/>
        <v>0.952594832186226-0.011384092352643i</v>
      </c>
      <c r="AD2413" t="str">
        <f t="shared" si="1253"/>
        <v>0.0162886942075345-0.101794533667344i</v>
      </c>
      <c r="AE2413" t="str">
        <f t="shared" si="1254"/>
        <v>-0.0000442817203858647+0.000134777841467668i</v>
      </c>
      <c r="AF2413" t="str">
        <f t="shared" si="1255"/>
        <v>-4.15699257549752-0.204016582299899i</v>
      </c>
      <c r="AG2413" t="str">
        <f t="shared" si="1256"/>
        <v>0.998164345777939-0.000300808683746427i</v>
      </c>
      <c r="AH2413" t="str">
        <f t="shared" si="1257"/>
        <v>0.000212131199363819-0.000552186092897122i</v>
      </c>
      <c r="AI2413">
        <f t="shared" si="1258"/>
        <v>-64.560447293526607</v>
      </c>
      <c r="AJ2413">
        <f t="shared" si="1259"/>
        <v>-68.98491522805466</v>
      </c>
      <c r="AK2413"/>
      <c r="AL2413"/>
      <c r="AM2413"/>
      <c r="AN2413"/>
    </row>
    <row r="2414" spans="1:40" x14ac:dyDescent="0.35">
      <c r="A2414"/>
      <c r="B2414">
        <f t="shared" si="1260"/>
        <v>480000</v>
      </c>
      <c r="C2414" s="237" t="str">
        <f t="shared" si="1228"/>
        <v>-9.18091264983668E-08+0.00141213799145549i</v>
      </c>
      <c r="D2414" s="208" t="str">
        <f t="shared" si="1229"/>
        <v>-1.64874622358323+0.0108263912678254i</v>
      </c>
      <c r="E2414" t="str">
        <f t="shared" si="1230"/>
        <v>36500</v>
      </c>
      <c r="F2414" t="str">
        <f t="shared" si="1231"/>
        <v>0.21505376344086</v>
      </c>
      <c r="G2414" t="str">
        <f t="shared" si="1226"/>
        <v>0.21505376344086</v>
      </c>
      <c r="H2414" t="str">
        <f t="shared" si="1232"/>
        <v>2.5083281940842+0.21442547724655i</v>
      </c>
      <c r="I2414" t="str">
        <f t="shared" si="1233"/>
        <v>1884.95559215388i</v>
      </c>
      <c r="J2414" t="str">
        <f t="shared" si="1227"/>
        <v>-4808.41874623324+412.367964984319i</v>
      </c>
      <c r="K2414" t="str">
        <f t="shared" si="1234"/>
        <v>0.0333732928958374-0.389149451000587i</v>
      </c>
      <c r="L2414" t="str">
        <f t="shared" si="1235"/>
        <v>0.0105482927540598-0.104290644221427i</v>
      </c>
      <c r="M2414" t="str">
        <f t="shared" si="1236"/>
        <v>0.0439215856498972-0.493440095222014i</v>
      </c>
      <c r="N2414" t="str">
        <f t="shared" si="1237"/>
        <v>-5.98718158177443i</v>
      </c>
      <c r="O2414" t="str">
        <f t="shared" si="1238"/>
        <v>0.956509837424008+0.291700070125289i</v>
      </c>
      <c r="P2414" t="str">
        <f t="shared" si="1239"/>
        <v>0.043490162575992-0.291700070125289i</v>
      </c>
      <c r="Q2414" t="str">
        <f t="shared" si="1240"/>
        <v>-0.043490162575992+6.27888165189972i</v>
      </c>
      <c r="R2414" t="str">
        <f t="shared" si="1241"/>
        <v>-0.0465030731924732-0.00660431883598598i</v>
      </c>
      <c r="S2414" t="str">
        <f t="shared" si="1242"/>
        <v>0.668519454122596i</v>
      </c>
      <c r="T2414" t="str">
        <f t="shared" si="1243"/>
        <v>0.00441511562308493-0.0310882091056553i</v>
      </c>
      <c r="U2414" t="str">
        <f t="shared" si="1244"/>
        <v>0.0000499999999999999-0.00029604714116796i</v>
      </c>
      <c r="V2414" t="str">
        <f t="shared" si="1245"/>
        <v>0.00002-0.00331572798108115i</v>
      </c>
      <c r="W2414" t="str">
        <f t="shared" si="1246"/>
        <v>0.00004226307337032-0.00027232321269579i</v>
      </c>
      <c r="X2414" t="str">
        <f t="shared" si="1247"/>
        <v>0.0000426247084267334-0.000272207652548137i</v>
      </c>
      <c r="Y2414" t="str">
        <f t="shared" si="1248"/>
        <v>0.009+2.41274315795696i</v>
      </c>
      <c r="Z2414" t="str">
        <f t="shared" si="1249"/>
        <v>-0.0013531888253119-0.000217093963250272i</v>
      </c>
      <c r="AA2414" t="str">
        <f t="shared" si="1250"/>
        <v>0.018644273550415-4.97408327562127i</v>
      </c>
      <c r="AB2414" t="str">
        <f t="shared" si="1251"/>
        <v>0.0132813874103249-0.0935184000315943i</v>
      </c>
      <c r="AC2414" t="str">
        <f t="shared" si="1252"/>
        <v>0.954437611378092-0.0106610454852602i</v>
      </c>
      <c r="AD2414" t="str">
        <f t="shared" si="1253"/>
        <v>0.0150079987872307-0.0978150881324581i</v>
      </c>
      <c r="AE2414" t="str">
        <f t="shared" si="1254"/>
        <v>-0.000041543721397525+0.000129104138270566i</v>
      </c>
      <c r="AF2414" t="str">
        <f t="shared" si="1255"/>
        <v>-4.15707441766743-0.203599085978725i</v>
      </c>
      <c r="AG2414" t="str">
        <f t="shared" si="1256"/>
        <v>0.998239736697691-0.000276838511843561i</v>
      </c>
      <c r="AH2414" t="str">
        <f t="shared" si="1257"/>
        <v>0.000199483448344357-0.000529113400916294i</v>
      </c>
      <c r="AI2414">
        <f t="shared" si="1258"/>
        <v>-64.951831485145533</v>
      </c>
      <c r="AJ2414">
        <f t="shared" si="1259"/>
        <v>-69.342827384817681</v>
      </c>
      <c r="AK2414"/>
      <c r="AL2414"/>
      <c r="AM2414"/>
      <c r="AN2414"/>
    </row>
    <row r="2415" spans="1:40" x14ac:dyDescent="0.35">
      <c r="A2415"/>
      <c r="B2415">
        <f t="shared" si="1260"/>
        <v>481000</v>
      </c>
      <c r="C2415" s="237" t="str">
        <f t="shared" si="1228"/>
        <v>-9.14277805922136E-08+0.00140920215366016i</v>
      </c>
      <c r="D2415" s="208" t="str">
        <f t="shared" si="1229"/>
        <v>-1.64874622065958+0.0108038831780612i</v>
      </c>
      <c r="E2415" t="str">
        <f t="shared" si="1230"/>
        <v>36500</v>
      </c>
      <c r="F2415" t="str">
        <f t="shared" si="1231"/>
        <v>0.21505376344086</v>
      </c>
      <c r="G2415" t="str">
        <f t="shared" si="1226"/>
        <v>0.21505376344086</v>
      </c>
      <c r="H2415" t="str">
        <f t="shared" si="1232"/>
        <v>2.50840953496007+0.213987162441674i</v>
      </c>
      <c r="I2415" t="str">
        <f t="shared" si="1233"/>
        <v>1888.88258297086i</v>
      </c>
      <c r="J2415" t="str">
        <f t="shared" si="1227"/>
        <v>-4828.47886522252+413.22706491137i</v>
      </c>
      <c r="K2415" t="str">
        <f t="shared" si="1234"/>
        <v>0.033235621757602-0.38835185508367i</v>
      </c>
      <c r="L2415" t="str">
        <f t="shared" si="1235"/>
        <v>0.0105049203559096-0.104078201459553i</v>
      </c>
      <c r="M2415" t="str">
        <f t="shared" si="1236"/>
        <v>0.0437405421135116-0.492430056543223i</v>
      </c>
      <c r="N2415" t="str">
        <f t="shared" si="1237"/>
        <v>-5.99965487673647i</v>
      </c>
      <c r="O2415" t="str">
        <f t="shared" si="1238"/>
        <v>0.960073796680688+0.279746858654622i</v>
      </c>
      <c r="P2415" t="str">
        <f t="shared" si="1239"/>
        <v>0.039926203319312-0.279746858654622i</v>
      </c>
      <c r="Q2415" t="str">
        <f t="shared" si="1240"/>
        <v>-0.039926203319312+6.27940173539109i</v>
      </c>
      <c r="R2415" t="str">
        <f t="shared" si="1241"/>
        <v>-0.044588547309133-0.00607477487843179i</v>
      </c>
      <c r="S2415" t="str">
        <f t="shared" si="1242"/>
        <v>0.669912202985352i</v>
      </c>
      <c r="T2415" t="str">
        <f t="shared" si="1243"/>
        <v>0.00406956582145031-0.0298704119557779i</v>
      </c>
      <c r="U2415" t="str">
        <f t="shared" si="1244"/>
        <v>0.0000499999999999999-0.000295431658545989i</v>
      </c>
      <c r="V2415" t="str">
        <f t="shared" si="1245"/>
        <v>0.00002-0.00330883457571508i</v>
      </c>
      <c r="W2415" t="str">
        <f t="shared" si="1246"/>
        <v>0.0000422630295537352-0.000271759308265249i</v>
      </c>
      <c r="X2415" t="str">
        <f t="shared" si="1247"/>
        <v>0.0000426231315539489-0.000271643989611707i</v>
      </c>
      <c r="Y2415" t="str">
        <f t="shared" si="1248"/>
        <v>0.009+2.4177697062027i</v>
      </c>
      <c r="Z2415" t="str">
        <f t="shared" si="1249"/>
        <v>-0.00134757879235171-0.000216613710675455i</v>
      </c>
      <c r="AA2415" t="str">
        <f t="shared" si="1250"/>
        <v>0.0185668116458661-4.96374011416345i</v>
      </c>
      <c r="AB2415" t="str">
        <f t="shared" si="1251"/>
        <v>0.0122419172861283-0.0898550677170014i</v>
      </c>
      <c r="AC2415" t="str">
        <f t="shared" si="1252"/>
        <v>0.956288132022026-0.00995859739499355i</v>
      </c>
      <c r="AD2415" t="str">
        <f t="shared" si="1253"/>
        <v>0.0137785056651516-0.093818850325658i</v>
      </c>
      <c r="AE2415" t="str">
        <f t="shared" si="1254"/>
        <v>-0.000038890071325002+0.000123443679781985i</v>
      </c>
      <c r="AF2415" t="str">
        <f t="shared" si="1255"/>
        <v>-4.15715575561965-0.203183279263613i</v>
      </c>
      <c r="AG2415" t="str">
        <f t="shared" si="1256"/>
        <v>0.998315119624178-0.000253888114306334i</v>
      </c>
      <c r="AH2415" t="str">
        <f t="shared" si="1257"/>
        <v>0.000187197668360685-0.000506077945213442i</v>
      </c>
      <c r="AI2415">
        <f t="shared" si="1258"/>
        <v>-65.35871490769641</v>
      </c>
      <c r="AJ2415">
        <f t="shared" si="1259"/>
        <v>-69.700622229676512</v>
      </c>
      <c r="AK2415"/>
      <c r="AL2415"/>
      <c r="AM2415"/>
      <c r="AN2415"/>
    </row>
    <row r="2416" spans="1:40" x14ac:dyDescent="0.35">
      <c r="A2416"/>
      <c r="B2416">
        <f t="shared" si="1260"/>
        <v>482000</v>
      </c>
      <c r="C2416" s="237" t="str">
        <f t="shared" si="1228"/>
        <v>-9.10488057452706E-08+0.00140627849776424i</v>
      </c>
      <c r="D2416" s="208" t="str">
        <f t="shared" si="1229"/>
        <v>-1.64874621775411+0.0107814684828592i</v>
      </c>
      <c r="E2416" t="str">
        <f t="shared" si="1230"/>
        <v>36500</v>
      </c>
      <c r="F2416" t="str">
        <f t="shared" si="1231"/>
        <v>0.21505376344086</v>
      </c>
      <c r="G2416" t="str">
        <f t="shared" si="1226"/>
        <v>0.21505376344086</v>
      </c>
      <c r="H2416" t="str">
        <f t="shared" si="1232"/>
        <v>2.50849037572181+0.213550620499273i</v>
      </c>
      <c r="I2416" t="str">
        <f t="shared" si="1233"/>
        <v>1892.80957378785i</v>
      </c>
      <c r="J2416" t="str">
        <f t="shared" si="1227"/>
        <v>-4848.58073263842+414.08616483842i</v>
      </c>
      <c r="K2416" t="str">
        <f t="shared" si="1234"/>
        <v>0.0330987987994941-0.387557498317589i</v>
      </c>
      <c r="L2416" t="str">
        <f t="shared" si="1235"/>
        <v>0.0104618140153369-0.10386661340465i</v>
      </c>
      <c r="M2416" t="str">
        <f t="shared" si="1236"/>
        <v>0.043560612814831-0.491424111722239i</v>
      </c>
      <c r="N2416" t="str">
        <f t="shared" si="1237"/>
        <v>-6.0121281716985i</v>
      </c>
      <c r="O2416" t="str">
        <f t="shared" si="1238"/>
        <v>0.963488386628755+0.267750123868353i</v>
      </c>
      <c r="P2416" t="str">
        <f t="shared" si="1239"/>
        <v>0.036511613371245-0.267750123868353i</v>
      </c>
      <c r="Q2416" t="str">
        <f t="shared" si="1240"/>
        <v>-0.036511613371245+6.27987829556685i</v>
      </c>
      <c r="R2416" t="str">
        <f t="shared" si="1241"/>
        <v>-0.0426685573176136-0.00556598613193353i</v>
      </c>
      <c r="S2416" t="str">
        <f t="shared" si="1242"/>
        <v>0.671304951848107i</v>
      </c>
      <c r="T2416" t="str">
        <f t="shared" si="1243"/>
        <v>0.00373647405228487-0.0286436138155288i</v>
      </c>
      <c r="U2416" t="str">
        <f t="shared" si="1244"/>
        <v>0.0000499999999999999-0.000294818729793819i</v>
      </c>
      <c r="V2416" t="str">
        <f t="shared" si="1245"/>
        <v>0.00002-0.00330196977369078i</v>
      </c>
      <c r="W2416" t="str">
        <f t="shared" si="1246"/>
        <v>0.0000422629856460987-0.000271197748365608i</v>
      </c>
      <c r="X2416" t="str">
        <f t="shared" si="1247"/>
        <v>0.0000426215641222168-0.000271082670189504i</v>
      </c>
      <c r="Y2416" t="str">
        <f t="shared" si="1248"/>
        <v>0.009+2.42279625444845i</v>
      </c>
      <c r="Z2416" t="str">
        <f t="shared" si="1249"/>
        <v>-0.00134200364456587-0.000216135628501122i</v>
      </c>
      <c r="AA2416" t="str">
        <f t="shared" si="1250"/>
        <v>0.018489831529673-4.95343988299704i</v>
      </c>
      <c r="AB2416" t="str">
        <f t="shared" si="1251"/>
        <v>0.0112399229541236-0.0861646589563063i</v>
      </c>
      <c r="AC2416" t="str">
        <f t="shared" si="1252"/>
        <v>0.958146226942421-0.00927695450067421i</v>
      </c>
      <c r="AD2416" t="str">
        <f t="shared" si="1253"/>
        <v>0.0126004293386479-0.0898065064882979i</v>
      </c>
      <c r="AE2416" t="str">
        <f t="shared" si="1254"/>
        <v>-0.0000363202078188986+0.000117797257298532i</v>
      </c>
      <c r="AF2416" t="str">
        <f t="shared" si="1255"/>
        <v>-4.15723659347592-0.202769152016414i</v>
      </c>
      <c r="AG2416" t="str">
        <f t="shared" si="1256"/>
        <v>0.998390482292743-0.000231955034583138i</v>
      </c>
      <c r="AH2416" t="str">
        <f t="shared" si="1257"/>
        <v>0.000175271503197446-0.000483083326973317i</v>
      </c>
      <c r="AI2416">
        <f t="shared" si="1258"/>
        <v>-65.782487001817756</v>
      </c>
      <c r="AJ2416">
        <f t="shared" si="1259"/>
        <v>-70.058298562062816</v>
      </c>
      <c r="AK2416"/>
      <c r="AL2416"/>
      <c r="AM2416"/>
      <c r="AN2416"/>
    </row>
    <row r="2417" spans="1:40" x14ac:dyDescent="0.35">
      <c r="A2417"/>
      <c r="B2417">
        <f t="shared" si="1260"/>
        <v>483000</v>
      </c>
      <c r="C2417" s="237" t="str">
        <f t="shared" si="1228"/>
        <v>-9.06721823417775E-08+0.00140336694810376i</v>
      </c>
      <c r="D2417" s="208" t="str">
        <f t="shared" si="1229"/>
        <v>-1.64874621486666+0.0107591466021288i</v>
      </c>
      <c r="E2417" t="str">
        <f t="shared" si="1230"/>
        <v>36500</v>
      </c>
      <c r="F2417" t="str">
        <f t="shared" si="1231"/>
        <v>0.21505376344086</v>
      </c>
      <c r="G2417" t="str">
        <f t="shared" si="1226"/>
        <v>0.21505376344086</v>
      </c>
      <c r="H2417" t="str">
        <f t="shared" si="1232"/>
        <v>2.50857072044937+0.213115840781218i</v>
      </c>
      <c r="I2417" t="str">
        <f t="shared" si="1233"/>
        <v>1896.73656460484i</v>
      </c>
      <c r="J2417" t="str">
        <f t="shared" si="1227"/>
        <v>-4868.72434848093+414.945264765472i</v>
      </c>
      <c r="K2417" t="str">
        <f t="shared" si="1234"/>
        <v>0.0329628170843305-0.386766361157803i</v>
      </c>
      <c r="L2417" t="str">
        <f t="shared" si="1235"/>
        <v>0.0104189715680682-0.103655874965523i</v>
      </c>
      <c r="M2417" t="str">
        <f t="shared" si="1236"/>
        <v>0.0433817886523987-0.490422236123326i</v>
      </c>
      <c r="N2417" t="str">
        <f t="shared" si="1237"/>
        <v>-6.02460146666052i</v>
      </c>
      <c r="O2417" t="str">
        <f t="shared" si="1238"/>
        <v>0.966753076022652+0.255711732231318i</v>
      </c>
      <c r="P2417" t="str">
        <f t="shared" si="1239"/>
        <v>0.033246923977348-0.255711732231318i</v>
      </c>
      <c r="Q2417" t="str">
        <f t="shared" si="1240"/>
        <v>-0.033246923977348+6.28031319889184i</v>
      </c>
      <c r="R2417" t="str">
        <f t="shared" si="1241"/>
        <v>-0.0407432809157085-0.00507814406768489i</v>
      </c>
      <c r="S2417" t="str">
        <f t="shared" si="1242"/>
        <v>0.672697700710864i</v>
      </c>
      <c r="T2417" t="str">
        <f t="shared" si="1243"/>
        <v>0.00341605583821014-0.0274079113914139i</v>
      </c>
      <c r="U2417" t="str">
        <f t="shared" si="1244"/>
        <v>0.0000499999999999999-0.000294208339048904i</v>
      </c>
      <c r="V2417" t="str">
        <f t="shared" si="1245"/>
        <v>0.00002-0.00329513339734773i</v>
      </c>
      <c r="W2417" t="str">
        <f t="shared" si="1246"/>
        <v>0.000042262941647411-0.000270638518434519i</v>
      </c>
      <c r="X2417" t="str">
        <f t="shared" si="1247"/>
        <v>0.0000426200060526789-0.000270523679725598i</v>
      </c>
      <c r="Y2417" t="str">
        <f t="shared" si="1248"/>
        <v>0.009+2.42782280269419i</v>
      </c>
      <c r="Z2417" t="str">
        <f t="shared" si="1249"/>
        <v>-0.00133646309330588-0.000215659701775637i</v>
      </c>
      <c r="AA2417" t="str">
        <f t="shared" si="1250"/>
        <v>0.0184133292143473-4.94318231537019i</v>
      </c>
      <c r="AB2417" t="str">
        <f t="shared" si="1251"/>
        <v>0.0102760527414841-0.0824474646584409i</v>
      </c>
      <c r="AC2417" t="str">
        <f t="shared" si="1252"/>
        <v>0.96001172356772-0.00861632325073846i</v>
      </c>
      <c r="AD2417" t="str">
        <f t="shared" si="1253"/>
        <v>0.0114739746080017-0.0857787453659556i</v>
      </c>
      <c r="AE2417" t="str">
        <f t="shared" si="1254"/>
        <v>-0.0000338335622414334+0.00011216565342954i</v>
      </c>
      <c r="AF2417" t="str">
        <f t="shared" si="1255"/>
        <v>-4.15731693531603-0.202356694179089i</v>
      </c>
      <c r="AG2417" t="str">
        <f t="shared" si="1256"/>
        <v>0.998465812494938-0.000211036662743217i</v>
      </c>
      <c r="AH2417" t="str">
        <f t="shared" si="1257"/>
        <v>0.000163702567505535-0.000460133105974258i</v>
      </c>
      <c r="AI2417">
        <f t="shared" si="1258"/>
        <v>-66.224733679420439</v>
      </c>
      <c r="AJ2417">
        <f t="shared" si="1259"/>
        <v>-70.415855208110713</v>
      </c>
      <c r="AK2417"/>
      <c r="AL2417"/>
      <c r="AM2417"/>
      <c r="AN2417"/>
    </row>
    <row r="2418" spans="1:40" x14ac:dyDescent="0.35">
      <c r="A2418"/>
      <c r="B2418">
        <f t="shared" si="1260"/>
        <v>484000</v>
      </c>
      <c r="C2418" s="237" t="str">
        <f t="shared" si="1228"/>
        <v>-9.02978909684085E-08+0.00140046742964008i</v>
      </c>
      <c r="D2418" s="208" t="str">
        <f t="shared" si="1229"/>
        <v>-1.64874621199709+0.010736916960574i</v>
      </c>
      <c r="E2418" t="str">
        <f t="shared" si="1230"/>
        <v>36500</v>
      </c>
      <c r="F2418" t="str">
        <f t="shared" si="1231"/>
        <v>0.21505376344086</v>
      </c>
      <c r="G2418" t="str">
        <f t="shared" si="1226"/>
        <v>0.21505376344086</v>
      </c>
      <c r="H2418" t="str">
        <f t="shared" si="1232"/>
        <v>2.50865057318133+0.212682812733528i</v>
      </c>
      <c r="I2418" t="str">
        <f t="shared" si="1233"/>
        <v>1900.66355542182i</v>
      </c>
      <c r="J2418" t="str">
        <f t="shared" si="1227"/>
        <v>-4888.90971275006+415.804364692522i</v>
      </c>
      <c r="K2418" t="str">
        <f t="shared" si="1234"/>
        <v>0.0328276697455419-0.385978424215463i</v>
      </c>
      <c r="L2418" t="str">
        <f t="shared" si="1235"/>
        <v>0.0103763908717173-0.103445981090855i</v>
      </c>
      <c r="M2418" t="str">
        <f t="shared" si="1236"/>
        <v>0.0432040606172592-0.489424405306318i</v>
      </c>
      <c r="N2418" t="str">
        <f t="shared" si="1237"/>
        <v>-6.03707476162255i</v>
      </c>
      <c r="O2418" t="str">
        <f t="shared" si="1238"/>
        <v>0.969867356938514+0.243633556689348i</v>
      </c>
      <c r="P2418" t="str">
        <f t="shared" si="1239"/>
        <v>0.030132643061486-0.243633556689348i</v>
      </c>
      <c r="Q2418" t="str">
        <f t="shared" si="1240"/>
        <v>-0.030132643061486+6.2807083183119i</v>
      </c>
      <c r="R2418" t="str">
        <f t="shared" si="1241"/>
        <v>-0.0388129012209454-0.00461143971267863i</v>
      </c>
      <c r="S2418" t="str">
        <f t="shared" si="1242"/>
        <v>0.674090449573618i</v>
      </c>
      <c r="T2418" t="str">
        <f t="shared" si="1243"/>
        <v>0.00310852746910117-0.0261634060332835i</v>
      </c>
      <c r="U2418" t="str">
        <f t="shared" si="1244"/>
        <v>0.0000500000000000001-0.000293600470579795i</v>
      </c>
      <c r="V2418" t="str">
        <f t="shared" si="1245"/>
        <v>0.00002-0.00328832527049371i</v>
      </c>
      <c r="W2418" t="str">
        <f t="shared" si="1246"/>
        <v>0.0000422628975576735-0.000270081604029985i</v>
      </c>
      <c r="X2418" t="str">
        <f t="shared" si="1247"/>
        <v>0.0000426184572672919-0.00026996700378436i</v>
      </c>
      <c r="Y2418" t="str">
        <f t="shared" si="1248"/>
        <v>0.009+2.43284935093994i</v>
      </c>
      <c r="Z2418" t="str">
        <f t="shared" si="1249"/>
        <v>-0.00133095685290259-0.000215185915686082i</v>
      </c>
      <c r="AA2418" t="str">
        <f t="shared" si="1250"/>
        <v>0.0183373007535708-4.93296714673656i</v>
      </c>
      <c r="AB2418" t="str">
        <f t="shared" si="1251"/>
        <v>0.00935095728340685-0.0787037897002739i</v>
      </c>
      <c r="AC2418" t="str">
        <f t="shared" si="1252"/>
        <v>0.961884443855892-0.00797691000849483i</v>
      </c>
      <c r="AD2418" t="str">
        <f t="shared" si="1253"/>
        <v>0.0103993365547077-0.0817362580615846i</v>
      </c>
      <c r="AE2418" t="str">
        <f t="shared" si="1254"/>
        <v>-0.0000314295597888645+0.000106549642038628i</v>
      </c>
      <c r="AF2418" t="str">
        <f t="shared" si="1255"/>
        <v>-4.15739678517842-0.201945895772954i</v>
      </c>
      <c r="AG2418" t="str">
        <f t="shared" si="1256"/>
        <v>0.99854109808057-0.000191130236665971i</v>
      </c>
      <c r="AH2418" t="str">
        <f t="shared" si="1257"/>
        <v>0.0001524884474466-0.000437230800368835i</v>
      </c>
      <c r="AI2418">
        <f t="shared" si="1258"/>
        <v>-66.687276205712095</v>
      </c>
      <c r="AJ2418">
        <f t="shared" si="1259"/>
        <v>-70.773291020639206</v>
      </c>
      <c r="AK2418"/>
      <c r="AL2418"/>
      <c r="AM2418"/>
      <c r="AN2418"/>
    </row>
    <row r="2419" spans="1:40" x14ac:dyDescent="0.35">
      <c r="A2419"/>
      <c r="B2419">
        <f t="shared" si="1260"/>
        <v>485000</v>
      </c>
      <c r="C2419" s="237" t="str">
        <f t="shared" si="1228"/>
        <v>-8.99259124117666E-08+0.00139757986795342i</v>
      </c>
      <c r="D2419" s="208" t="str">
        <f t="shared" si="1229"/>
        <v>-1.64874620914525+0.0107147789876429i</v>
      </c>
      <c r="E2419" t="str">
        <f t="shared" si="1230"/>
        <v>36500</v>
      </c>
      <c r="F2419" t="str">
        <f t="shared" si="1231"/>
        <v>0.21505376344086</v>
      </c>
      <c r="G2419" t="str">
        <f t="shared" si="1226"/>
        <v>0.21505376344086</v>
      </c>
      <c r="H2419" t="str">
        <f t="shared" si="1232"/>
        <v>2.50872993791534+0.212251525885527i</v>
      </c>
      <c r="I2419" t="str">
        <f t="shared" si="1233"/>
        <v>1904.59054623881i</v>
      </c>
      <c r="J2419" t="str">
        <f t="shared" si="1227"/>
        <v>-4909.13682544581+416.663464619572i</v>
      </c>
      <c r="K2419" t="str">
        <f t="shared" si="1234"/>
        <v>0.0326933499863169-0.385193668255879i</v>
      </c>
      <c r="L2419" t="str">
        <f t="shared" si="1235"/>
        <v>0.0103340698055205-0.103236926768826i</v>
      </c>
      <c r="M2419" t="str">
        <f t="shared" si="1236"/>
        <v>0.0430274197918374-0.488430595024705i</v>
      </c>
      <c r="N2419" t="str">
        <f t="shared" si="1237"/>
        <v>-6.04954805658458i</v>
      </c>
      <c r="O2419" t="str">
        <f t="shared" si="1238"/>
        <v>0.972830744853181+0.231517476377931i</v>
      </c>
      <c r="P2419" t="str">
        <f t="shared" si="1239"/>
        <v>0.027169255146819-0.231517476377931i</v>
      </c>
      <c r="Q2419" t="str">
        <f t="shared" si="1240"/>
        <v>-0.027169255146819+6.28106553296251i</v>
      </c>
      <c r="R2419" t="str">
        <f t="shared" si="1241"/>
        <v>-0.0368776068336365-0.00416606352858889i</v>
      </c>
      <c r="S2419" t="str">
        <f t="shared" si="1242"/>
        <v>0.675483198436374i</v>
      </c>
      <c r="T2419" t="str">
        <f t="shared" si="1243"/>
        <v>0.00281410591718035-0.0249102038146639i</v>
      </c>
      <c r="U2419" t="str">
        <f t="shared" si="1244"/>
        <v>0.0000500000000000002-0.000292995108784785i</v>
      </c>
      <c r="V2419" t="str">
        <f t="shared" si="1245"/>
        <v>0.00002-0.00328154521838959i</v>
      </c>
      <c r="W2419" t="str">
        <f t="shared" si="1246"/>
        <v>0.0000422628533768863-0.000269526990829115i</v>
      </c>
      <c r="X2419" t="str">
        <f t="shared" si="1247"/>
        <v>0.0000426169176888153-0.000269412628049214i</v>
      </c>
      <c r="Y2419" t="str">
        <f t="shared" si="1248"/>
        <v>0.009+2.43787589918568i</v>
      </c>
      <c r="Z2419" t="str">
        <f t="shared" si="1249"/>
        <v>-0.00132548464062943-0.000214714255556647i</v>
      </c>
      <c r="AA2419" t="str">
        <f t="shared" si="1250"/>
        <v>0.0182617422416882-4.92279411473291i</v>
      </c>
      <c r="AB2419" t="str">
        <f t="shared" si="1251"/>
        <v>0.00846528926770101-0.0749339531682612i</v>
      </c>
      <c r="AC2419" t="str">
        <f t="shared" si="1252"/>
        <v>0.963764204221453-0.00735892093371211i</v>
      </c>
      <c r="AD2419" t="str">
        <f t="shared" si="1253"/>
        <v>0.00937670052217403-0.0776797378887679i</v>
      </c>
      <c r="AE2419" t="str">
        <f t="shared" si="1254"/>
        <v>-0.0000291076196145459+0.000100949988187486i</v>
      </c>
      <c r="AF2419" t="str">
        <f t="shared" si="1255"/>
        <v>-4.15747614706059-0.201536746897884i</v>
      </c>
      <c r="AG2419" t="str">
        <f t="shared" si="1256"/>
        <v>0.998616326959718-0.00017223284325877i</v>
      </c>
      <c r="AH2419" t="str">
        <f t="shared" si="1257"/>
        <v>0.000141626701338336-0.000414379886476365i</v>
      </c>
      <c r="AI2419">
        <f t="shared" si="1258"/>
        <v>-67.172220202584413</v>
      </c>
      <c r="AJ2419">
        <f t="shared" si="1259"/>
        <v>-71.130604879128171</v>
      </c>
      <c r="AK2419"/>
      <c r="AL2419"/>
      <c r="AM2419"/>
      <c r="AN2419"/>
    </row>
    <row r="2420" spans="1:40" x14ac:dyDescent="0.35">
      <c r="A2420"/>
      <c r="B2420">
        <f t="shared" si="1260"/>
        <v>486000</v>
      </c>
      <c r="C2420" s="237" t="str">
        <f t="shared" si="1228"/>
        <v>-8.95562276559208E-08+0.00139470418923651i</v>
      </c>
      <c r="D2420" s="208" t="str">
        <f t="shared" si="1229"/>
        <v>-1.64874620631101+0.0106927321174799i</v>
      </c>
      <c r="E2420" t="str">
        <f t="shared" si="1230"/>
        <v>36500</v>
      </c>
      <c r="F2420" t="str">
        <f t="shared" si="1231"/>
        <v>0.21505376344086</v>
      </c>
      <c r="G2420" t="str">
        <f t="shared" si="1226"/>
        <v>0.21505376344086</v>
      </c>
      <c r="H2420" t="str">
        <f t="shared" si="1232"/>
        <v>2.50880881860867+0.211821969849053i</v>
      </c>
      <c r="I2420" t="str">
        <f t="shared" si="1233"/>
        <v>1908.5175370558i</v>
      </c>
      <c r="J2420" t="str">
        <f t="shared" si="1227"/>
        <v>-4929.40568656817+417.522564546623i</v>
      </c>
      <c r="K2420" t="str">
        <f t="shared" si="1234"/>
        <v>0.0325598510787528-0.384412074196997i</v>
      </c>
      <c r="L2420" t="str">
        <f t="shared" si="1235"/>
        <v>0.0102920062700764-0.103028707026729i</v>
      </c>
      <c r="M2420" t="str">
        <f t="shared" si="1236"/>
        <v>0.0428518573488292-0.487440781223726i</v>
      </c>
      <c r="N2420" t="str">
        <f t="shared" si="1237"/>
        <v>-6.06202135154662i</v>
      </c>
      <c r="O2420" t="str">
        <f t="shared" si="1238"/>
        <v>0.975642778719592+0.219365376329795i</v>
      </c>
      <c r="P2420" t="str">
        <f t="shared" si="1239"/>
        <v>0.024357221280408-0.219365376329795i</v>
      </c>
      <c r="Q2420" t="str">
        <f t="shared" si="1240"/>
        <v>-0.024357221280408+6.28138672787641i</v>
      </c>
      <c r="R2420" t="str">
        <f t="shared" si="1241"/>
        <v>-0.0349375918979985-0.00374220528712627i</v>
      </c>
      <c r="S2420" t="str">
        <f t="shared" si="1242"/>
        <v>0.676875947299129i</v>
      </c>
      <c r="T2420" t="str">
        <f t="shared" si="1243"/>
        <v>0.0025330087487114-0.0236484156123081i</v>
      </c>
      <c r="U2420" t="str">
        <f t="shared" si="1244"/>
        <v>0.0000500000000000001-0.000292392238190578i</v>
      </c>
      <c r="V2420" t="str">
        <f t="shared" si="1245"/>
        <v>0.00002-0.00327479306773447i</v>
      </c>
      <c r="W2420" t="str">
        <f t="shared" si="1246"/>
        <v>0.0000422628091050505-0.000268974664626908i</v>
      </c>
      <c r="X2420" t="str">
        <f t="shared" si="1247"/>
        <v>0.0000426153872408031-0.000268860538321418i</v>
      </c>
      <c r="Y2420" t="str">
        <f t="shared" si="1248"/>
        <v>0.009+2.44290244743142i</v>
      </c>
      <c r="Z2420" t="str">
        <f t="shared" si="1249"/>
        <v>-0.00132004617666602-0.000214244706847032i</v>
      </c>
      <c r="AA2420" t="str">
        <f t="shared" si="1250"/>
        <v>0.0181866498132034-4.91266295915619i</v>
      </c>
      <c r="AB2420" t="str">
        <f t="shared" si="1251"/>
        <v>0.00761970316914875-0.0711382885977475i</v>
      </c>
      <c r="AC2420" t="str">
        <f t="shared" si="1252"/>
        <v>0.96565081546424-0.00676256186049329i</v>
      </c>
      <c r="AD2420" t="str">
        <f t="shared" si="1253"/>
        <v>0.00840624209881872-0.0736098802250452i</v>
      </c>
      <c r="AE2420" t="str">
        <f t="shared" si="1254"/>
        <v>-0.0000268671549525345+0.0000953674480817681i</v>
      </c>
      <c r="AF2420" t="str">
        <f t="shared" si="1255"/>
        <v>-4.15755502491968-0.201129237731573i</v>
      </c>
      <c r="AG2420" t="str">
        <f t="shared" si="1256"/>
        <v>0.998691487104726-0.000154341419702419i</v>
      </c>
      <c r="AH2420" t="str">
        <f t="shared" si="1257"/>
        <v>0.000131114860300168-0.00039158379858685i</v>
      </c>
      <c r="AI2420">
        <f t="shared" si="1258"/>
        <v>-67.682018109478847</v>
      </c>
      <c r="AJ2420">
        <f t="shared" si="1259"/>
        <v>-71.487795689690884</v>
      </c>
      <c r="AK2420"/>
      <c r="AL2420"/>
      <c r="AM2420"/>
      <c r="AN2420"/>
    </row>
    <row r="2421" spans="1:40" x14ac:dyDescent="0.35">
      <c r="A2421"/>
      <c r="B2421">
        <f t="shared" si="1260"/>
        <v>487000</v>
      </c>
      <c r="C2421" s="237" t="str">
        <f t="shared" si="1228"/>
        <v>-8.91888178799741E-08+0.00139184032028831i</v>
      </c>
      <c r="D2421" s="208" t="str">
        <f t="shared" si="1229"/>
        <v>-1.6487462034942+0.010670775788877i</v>
      </c>
      <c r="E2421" t="str">
        <f t="shared" si="1230"/>
        <v>36500</v>
      </c>
      <c r="F2421" t="str">
        <f t="shared" si="1231"/>
        <v>0.21505376344086</v>
      </c>
      <c r="G2421" t="str">
        <f t="shared" si="1226"/>
        <v>0.21505376344086</v>
      </c>
      <c r="H2421" t="str">
        <f t="shared" si="1232"/>
        <v>2.50888721917862+0.21139413431763i</v>
      </c>
      <c r="I2421" t="str">
        <f t="shared" si="1233"/>
        <v>1912.44452787279i</v>
      </c>
      <c r="J2421" t="str">
        <f t="shared" si="1227"/>
        <v>-4949.71629611715+418.381664473673i</v>
      </c>
      <c r="K2421" t="str">
        <f t="shared" si="1234"/>
        <v>0.0324271663630219-0.383633623107905i</v>
      </c>
      <c r="L2421" t="str">
        <f t="shared" si="1235"/>
        <v>0.0102501981870891-0.102821316930602i</v>
      </c>
      <c r="M2421" t="str">
        <f t="shared" si="1236"/>
        <v>0.042677364550111-0.486454940038507i</v>
      </c>
      <c r="N2421" t="str">
        <f t="shared" si="1237"/>
        <v>-6.07449464650865i</v>
      </c>
      <c r="O2421" t="str">
        <f t="shared" si="1238"/>
        <v>0.978303021038506+0.207179147181688i</v>
      </c>
      <c r="P2421" t="str">
        <f t="shared" si="1239"/>
        <v>0.021696978961494-0.207179147181688i</v>
      </c>
      <c r="Q2421" t="str">
        <f t="shared" si="1240"/>
        <v>-0.021696978961494+6.28167379369034i</v>
      </c>
      <c r="R2421" t="str">
        <f t="shared" si="1241"/>
        <v>-0.0329930561612368-0.00334005394185907i</v>
      </c>
      <c r="S2421" t="str">
        <f t="shared" si="1242"/>
        <v>0.678268696161885i</v>
      </c>
      <c r="T2421" t="str">
        <f t="shared" si="1243"/>
        <v>0.00226545403225512-0.0223781571848779i</v>
      </c>
      <c r="U2421" t="str">
        <f t="shared" si="1244"/>
        <v>0.0000500000000000001-0.000291791843450967i</v>
      </c>
      <c r="V2421" t="str">
        <f t="shared" si="1245"/>
        <v>0.00002-0.00326806864665083i</v>
      </c>
      <c r="W2421" t="str">
        <f t="shared" si="1246"/>
        <v>0.0000422627647421673-0.00026842461133503i</v>
      </c>
      <c r="X2421" t="str">
        <f t="shared" si="1247"/>
        <v>0.0000426138658475934-0.000268310720518847i</v>
      </c>
      <c r="Y2421" t="str">
        <f t="shared" si="1248"/>
        <v>0.009+2.44792899567717i</v>
      </c>
      <c r="Z2421" t="str">
        <f t="shared" si="1249"/>
        <v>-0.00131464118406246-0.000213777255150872i</v>
      </c>
      <c r="AA2421" t="str">
        <f t="shared" si="1250"/>
        <v>0.0181120196422859-4.90257342194168i</v>
      </c>
      <c r="AB2421" t="str">
        <f t="shared" si="1251"/>
        <v>0.00681485497352379-0.067317144209655i</v>
      </c>
      <c r="AC2421" t="str">
        <f t="shared" si="1252"/>
        <v>0.96754408269999-0.00618803817142448i</v>
      </c>
      <c r="AD2421" t="str">
        <f t="shared" si="1253"/>
        <v>0.00748812710356568-0.0695273823654447i</v>
      </c>
      <c r="AE2421" t="str">
        <f t="shared" si="1254"/>
        <v>-0.0000247075732417517+0.0000898027690192502i</v>
      </c>
      <c r="AF2421" t="str">
        <f t="shared" si="1255"/>
        <v>-4.15763342267282-0.200723358528753i</v>
      </c>
      <c r="AG2421" t="str">
        <f t="shared" si="1256"/>
        <v>0.998766566552168-0.000137452754723974i</v>
      </c>
      <c r="AH2421" t="str">
        <f t="shared" si="1257"/>
        <v>0.000120950428899282-0.000368845928776835i</v>
      </c>
      <c r="AI2421">
        <f t="shared" si="1258"/>
        <v>-68.219549795664491</v>
      </c>
      <c r="AJ2421">
        <f t="shared" si="1259"/>
        <v>-71.844862385043371</v>
      </c>
      <c r="AK2421"/>
      <c r="AL2421"/>
      <c r="AM2421"/>
      <c r="AN2421"/>
    </row>
    <row r="2422" spans="1:40" x14ac:dyDescent="0.35">
      <c r="A2422"/>
      <c r="B2422">
        <f t="shared" si="1260"/>
        <v>488000</v>
      </c>
      <c r="C2422" s="237" t="str">
        <f t="shared" si="1228"/>
        <v>-8.88236644556706E-08+0.0013889881885078i</v>
      </c>
      <c r="D2422" s="208" t="str">
        <f t="shared" si="1229"/>
        <v>-1.64874620069468+0.0106489094452265i</v>
      </c>
      <c r="E2422" t="str">
        <f t="shared" si="1230"/>
        <v>36500</v>
      </c>
      <c r="F2422" t="str">
        <f t="shared" si="1231"/>
        <v>0.21505376344086</v>
      </c>
      <c r="G2422" t="str">
        <f t="shared" si="1226"/>
        <v>0.21505376344086</v>
      </c>
      <c r="H2422" t="str">
        <f t="shared" si="1232"/>
        <v>2.50896514350309+0.210968009065694i</v>
      </c>
      <c r="I2422" t="str">
        <f t="shared" si="1233"/>
        <v>1916.37151868977i</v>
      </c>
      <c r="J2422" t="str">
        <f t="shared" si="1227"/>
        <v>-4970.06865409275+419.240764400725i</v>
      </c>
      <c r="K2422" t="str">
        <f t="shared" si="1234"/>
        <v>0.0322952892465483-0.382858296207349i</v>
      </c>
      <c r="L2422" t="str">
        <f t="shared" si="1235"/>
        <v>0.0102086434991148-0.102614751584844i</v>
      </c>
      <c r="M2422" t="str">
        <f t="shared" si="1236"/>
        <v>0.0425039327456631-0.485473047792193i</v>
      </c>
      <c r="N2422" t="str">
        <f t="shared" si="1237"/>
        <v>-6.08696794147068i</v>
      </c>
      <c r="O2422" t="str">
        <f t="shared" si="1238"/>
        <v>0.980811057926579+0.194960684880172i</v>
      </c>
      <c r="P2422" t="str">
        <f t="shared" si="1239"/>
        <v>0.019188942073421-0.194960684880172i</v>
      </c>
      <c r="Q2422" t="str">
        <f t="shared" si="1240"/>
        <v>-0.019188942073421+6.28192862635085i</v>
      </c>
      <c r="R2422" t="str">
        <f t="shared" si="1241"/>
        <v>-0.0310442050304169-0.00295979749648599i</v>
      </c>
      <c r="S2422" t="str">
        <f t="shared" si="1242"/>
        <v>0.67966144502464i</v>
      </c>
      <c r="T2422" t="str">
        <f t="shared" si="1243"/>
        <v>0.00201166024344198-0.0210995492506143i</v>
      </c>
      <c r="U2422" t="str">
        <f t="shared" si="1244"/>
        <v>0.0000500000000000001-0.000291193909345535i</v>
      </c>
      <c r="V2422" t="str">
        <f t="shared" si="1245"/>
        <v>0.00002-0.00326137178466998i</v>
      </c>
      <c r="W2422" t="str">
        <f t="shared" si="1246"/>
        <v>0.0000422627202882375-0.000267876816980629i</v>
      </c>
      <c r="X2422" t="str">
        <f t="shared" si="1247"/>
        <v>0.0000426123534342987-0.000267763160674804i</v>
      </c>
      <c r="Y2422" t="str">
        <f t="shared" si="1248"/>
        <v>0.009+2.45295554392291i</v>
      </c>
      <c r="Z2422" t="str">
        <f t="shared" si="1249"/>
        <v>-0.00130926938870402-0.000213311886194197i</v>
      </c>
      <c r="AA2422" t="str">
        <f t="shared" si="1250"/>
        <v>0.0180378479422835-4.89252524714095i</v>
      </c>
      <c r="AB2422" t="str">
        <f t="shared" si="1251"/>
        <v>0.00605140189113174-0.0634708831441283i</v>
      </c>
      <c r="AC2422" t="str">
        <f t="shared" si="1252"/>
        <v>0.969443805292955-0.00563555466796904i</v>
      </c>
      <c r="AD2422" t="str">
        <f t="shared" si="1253"/>
        <v>0.00662251157371023-0.0654329433761728i</v>
      </c>
      <c r="AE2422" t="str">
        <f t="shared" si="1254"/>
        <v>-0.0000226282762506064+0.0000842566893400959i</v>
      </c>
      <c r="AF2422" t="str">
        <f t="shared" si="1255"/>
        <v>-4.15771134419777-0.200319099620467i</v>
      </c>
      <c r="AG2422" t="str">
        <f t="shared" si="1256"/>
        <v>0.998841553404787-0.000121563489895963i</v>
      </c>
      <c r="AH2422" t="str">
        <f t="shared" si="1257"/>
        <v>0.000111130885796593-0.000346169626736525i</v>
      </c>
      <c r="AI2422">
        <f t="shared" si="1258"/>
        <v>-68.788228046532211</v>
      </c>
      <c r="AJ2422">
        <f t="shared" si="1259"/>
        <v>-72.201803924466688</v>
      </c>
      <c r="AK2422"/>
      <c r="AL2422"/>
      <c r="AM2422"/>
      <c r="AN2422"/>
    </row>
    <row r="2423" spans="1:40" x14ac:dyDescent="0.35">
      <c r="A2423"/>
      <c r="B2423">
        <f t="shared" si="1260"/>
        <v>489000</v>
      </c>
      <c r="C2423" s="237" t="str">
        <f t="shared" si="1228"/>
        <v>-8.84607489450308E-08+0.00138614772188779i</v>
      </c>
      <c r="D2423" s="208" t="str">
        <f t="shared" si="1229"/>
        <v>-1.64874619791234+0.0106271325344731i</v>
      </c>
      <c r="E2423" t="str">
        <f t="shared" si="1230"/>
        <v>36500</v>
      </c>
      <c r="F2423" t="str">
        <f t="shared" si="1231"/>
        <v>0.21505376344086</v>
      </c>
      <c r="G2423" t="str">
        <f t="shared" si="1226"/>
        <v>0.21505376344086</v>
      </c>
      <c r="H2423" t="str">
        <f t="shared" si="1232"/>
        <v>2.50904259542106+0.210543583947813i</v>
      </c>
      <c r="I2423" t="str">
        <f t="shared" si="1233"/>
        <v>1920.29850950676i</v>
      </c>
      <c r="J2423" t="str">
        <f t="shared" si="1227"/>
        <v>-4990.46276049496+420.099864327775i</v>
      </c>
      <c r="K2423" t="str">
        <f t="shared" si="1234"/>
        <v>0.032164213203197-0.382086074862278i</v>
      </c>
      <c r="L2423" t="str">
        <f t="shared" si="1235"/>
        <v>0.0101673401693124-0.102409006131859i</v>
      </c>
      <c r="M2423" t="str">
        <f t="shared" si="1236"/>
        <v>0.0423315533725094-0.484495080994137i</v>
      </c>
      <c r="N2423" t="str">
        <f t="shared" si="1237"/>
        <v>-6.09944123643271i</v>
      </c>
      <c r="O2423" t="str">
        <f t="shared" si="1238"/>
        <v>0.983166499180746+0.182711890386684i</v>
      </c>
      <c r="P2423" t="str">
        <f t="shared" si="1239"/>
        <v>0.0168335008192541-0.182711890386684i</v>
      </c>
      <c r="Q2423" t="str">
        <f t="shared" si="1240"/>
        <v>-0.0168335008192541+6.28215312681939i</v>
      </c>
      <c r="R2423" t="str">
        <f t="shared" si="1241"/>
        <v>-0.0290912496270078-0.00260162286956216i</v>
      </c>
      <c r="S2423" t="str">
        <f t="shared" si="1242"/>
        <v>0.681054193887396i</v>
      </c>
      <c r="T2423" t="str">
        <f t="shared" si="1243"/>
        <v>0.00177184616622867-0.0198127175638988i</v>
      </c>
      <c r="U2423" t="str">
        <f t="shared" si="1244"/>
        <v>0.00005-0.000290598420778365i</v>
      </c>
      <c r="V2423" t="str">
        <f t="shared" si="1245"/>
        <v>0.00002-0.00325470231271769i</v>
      </c>
      <c r="W2423" t="str">
        <f t="shared" si="1246"/>
        <v>0.0000422626757432618-0.000267331267705146i</v>
      </c>
      <c r="X2423" t="str">
        <f t="shared" si="1247"/>
        <v>0.0000426108499267959-0.000267217844936835i</v>
      </c>
      <c r="Y2423" t="str">
        <f t="shared" si="1248"/>
        <v>0.009+2.45798209216865i</v>
      </c>
      <c r="Z2423" t="str">
        <f t="shared" si="1249"/>
        <v>-0.00130393051927645-0.000212848585833887i</v>
      </c>
      <c r="AA2423" t="str">
        <f t="shared" si="1250"/>
        <v>0.0179641309652415-4.88251818090022i</v>
      </c>
      <c r="AB2423" t="str">
        <f t="shared" si="1251"/>
        <v>0.00533000205977374-0.0595998836908437i</v>
      </c>
      <c r="AC2423" t="str">
        <f t="shared" si="1252"/>
        <v>0.971349776790632-0.0051053154371033i</v>
      </c>
      <c r="AD2423" t="str">
        <f t="shared" si="1253"/>
        <v>0.0058095417551551-0.0613272639485854i</v>
      </c>
      <c r="AE2423" t="str">
        <f t="shared" si="1254"/>
        <v>-0.0000206286602020755+0.000078729938379355i</v>
      </c>
      <c r="AF2423" t="str">
        <f t="shared" si="1255"/>
        <v>-4.1577887933334-0.19991645141334i</v>
      </c>
      <c r="AG2423" t="str">
        <f t="shared" si="1256"/>
        <v>0.998916435833402-0.000106670120961673i</v>
      </c>
      <c r="AH2423" t="str">
        <f t="shared" si="1257"/>
        <v>0.000101653684392565-0.000323558199608595i</v>
      </c>
      <c r="AI2423">
        <f t="shared" si="1258"/>
        <v>-69.392138743448442</v>
      </c>
      <c r="AJ2423">
        <f t="shared" si="1259"/>
        <v>-72.558619293765432</v>
      </c>
      <c r="AK2423"/>
      <c r="AL2423"/>
      <c r="AM2423"/>
      <c r="AN2423"/>
    </row>
    <row r="2424" spans="1:40" x14ac:dyDescent="0.35">
      <c r="A2424"/>
      <c r="B2424">
        <f t="shared" si="1260"/>
        <v>490000</v>
      </c>
      <c r="C2424" s="237" t="str">
        <f t="shared" si="1228"/>
        <v>-8.81000530980253E-08+0.00138331884900895i</v>
      </c>
      <c r="D2424" s="208" t="str">
        <f t="shared" si="1229"/>
        <v>-1.648746195147+0.0106054445090686i</v>
      </c>
      <c r="E2424" t="str">
        <f t="shared" si="1230"/>
        <v>36500</v>
      </c>
      <c r="F2424" t="str">
        <f t="shared" si="1231"/>
        <v>0.21505376344086</v>
      </c>
      <c r="G2424" t="str">
        <f t="shared" si="1226"/>
        <v>0.21505376344086</v>
      </c>
      <c r="H2424" t="str">
        <f t="shared" si="1232"/>
        <v>2.5091195787329+0.210120848897883i</v>
      </c>
      <c r="I2424" t="str">
        <f t="shared" si="1233"/>
        <v>1924.22550032375i</v>
      </c>
      <c r="J2424" t="str">
        <f t="shared" si="1227"/>
        <v>-5010.89861532379+420.958964254826i</v>
      </c>
      <c r="K2424" t="str">
        <f t="shared" si="1234"/>
        <v>0.032033931772473-0.381316940586381i</v>
      </c>
      <c r="L2424" t="str">
        <f t="shared" si="1235"/>
        <v>0.0101262861811973-0.102204075751689i</v>
      </c>
      <c r="M2424" t="str">
        <f t="shared" si="1236"/>
        <v>0.0421602179536703-0.48352101633807i</v>
      </c>
      <c r="N2424" t="str">
        <f t="shared" si="1237"/>
        <v>-6.11191453139473i</v>
      </c>
      <c r="O2424" t="str">
        <f t="shared" si="1238"/>
        <v>0.985368978338936+0.170434669381791i</v>
      </c>
      <c r="P2424" t="str">
        <f t="shared" si="1239"/>
        <v>0.014631021661064-0.170434669381791i</v>
      </c>
      <c r="Q2424" t="str">
        <f t="shared" si="1240"/>
        <v>-0.014631021661064+6.28234920077652i</v>
      </c>
      <c r="R2424" t="str">
        <f t="shared" si="1241"/>
        <v>-0.0271344068389289-0.00226571575567371i</v>
      </c>
      <c r="S2424" t="str">
        <f t="shared" si="1242"/>
        <v>0.682446942750151i</v>
      </c>
      <c r="T2424" t="str">
        <f t="shared" si="1243"/>
        <v>0.00154623079060037-0.0185177929905658i</v>
      </c>
      <c r="U2424" t="str">
        <f t="shared" si="1244"/>
        <v>0.00005-0.000290005362776777i</v>
      </c>
      <c r="V2424" t="str">
        <f t="shared" si="1245"/>
        <v>0.00002-0.0032480600630999i</v>
      </c>
      <c r="W2424" t="str">
        <f t="shared" si="1246"/>
        <v>0.0000422626311072411-0.000266787949763158i</v>
      </c>
      <c r="X2424" t="str">
        <f t="shared" si="1247"/>
        <v>0.000042609355251718-0.000266674759565571i</v>
      </c>
      <c r="Y2424" t="str">
        <f t="shared" si="1248"/>
        <v>0.009+2.4630086404144i</v>
      </c>
      <c r="Z2424" t="str">
        <f t="shared" si="1249"/>
        <v>-0.00129862430723161-0.000212387340056176i</v>
      </c>
      <c r="AA2424" t="str">
        <f t="shared" si="1250"/>
        <v>0.0178908650014287-4.8725519714389i</v>
      </c>
      <c r="AB2424" t="str">
        <f t="shared" si="1251"/>
        <v>0.00465131423701821-0.0557045395155606i</v>
      </c>
      <c r="AC2424" t="str">
        <f t="shared" si="1252"/>
        <v>0.973261784860796-0.00459752371417565i</v>
      </c>
      <c r="AD2424" t="str">
        <f t="shared" si="1253"/>
        <v>0.00504935409498694-0.0572110462534308i</v>
      </c>
      <c r="AE2424" t="str">
        <f t="shared" si="1254"/>
        <v>-0.0000187081158991665+0.0000732232364216212i</v>
      </c>
      <c r="AF2424" t="str">
        <f t="shared" si="1255"/>
        <v>-4.1578657738799-0.199515404388814i</v>
      </c>
      <c r="AG2424" t="str">
        <f t="shared" si="1256"/>
        <v>0.99899120207879-0.000092768999185579i</v>
      </c>
      <c r="AH2424" t="str">
        <f t="shared" si="1257"/>
        <v>0.0000925162534725327-0.000301014911838273i</v>
      </c>
      <c r="AI2424">
        <f t="shared" si="1258"/>
        <v>-70.036230399796352</v>
      </c>
      <c r="AJ2424">
        <f t="shared" si="1259"/>
        <v>-72.915307505223993</v>
      </c>
      <c r="AK2424"/>
      <c r="AL2424"/>
      <c r="AM2424"/>
      <c r="AN2424"/>
    </row>
    <row r="2425" spans="1:40" x14ac:dyDescent="0.35">
      <c r="A2425"/>
      <c r="B2425">
        <f t="shared" si="1260"/>
        <v>491000</v>
      </c>
      <c r="C2425" s="237" t="str">
        <f t="shared" si="1228"/>
        <v>-8.77415588502829E-08+0.00138050149903375i</v>
      </c>
      <c r="D2425" s="208" t="str">
        <f t="shared" si="1229"/>
        <v>-1.64874619239855+0.0105838448259254i</v>
      </c>
      <c r="E2425" t="str">
        <f t="shared" si="1230"/>
        <v>36500</v>
      </c>
      <c r="F2425" t="str">
        <f t="shared" si="1231"/>
        <v>0.21505376344086</v>
      </c>
      <c r="G2425" t="str">
        <f t="shared" si="1226"/>
        <v>0.21505376344086</v>
      </c>
      <c r="H2425" t="str">
        <f t="shared" si="1232"/>
        <v>2.50919609720105+0.209699793928399i</v>
      </c>
      <c r="I2425" t="str">
        <f t="shared" si="1233"/>
        <v>1928.15249114074i</v>
      </c>
      <c r="J2425" t="str">
        <f t="shared" si="1227"/>
        <v>-5031.37621857923+421.818064181876i</v>
      </c>
      <c r="K2425" t="str">
        <f t="shared" si="1234"/>
        <v>0.031904438558733-0.380550875038671i</v>
      </c>
      <c r="L2425" t="str">
        <f t="shared" si="1235"/>
        <v>0.0100854795383978-0.101999955661649i</v>
      </c>
      <c r="M2425" t="str">
        <f t="shared" si="1236"/>
        <v>0.0419899180971308-0.48255083070032i</v>
      </c>
      <c r="N2425" t="str">
        <f t="shared" si="1237"/>
        <v>-6.12438782635677i</v>
      </c>
      <c r="O2425" t="str">
        <f t="shared" si="1238"/>
        <v>0.987418152737091+0.158130931968642i</v>
      </c>
      <c r="P2425" t="str">
        <f t="shared" si="1239"/>
        <v>0.012581847262909-0.158130931968642i</v>
      </c>
      <c r="Q2425" t="str">
        <f t="shared" si="1240"/>
        <v>-0.012581847262909+6.28251875832541i</v>
      </c>
      <c r="R2425" t="str">
        <f t="shared" si="1241"/>
        <v>-0.0251738993699421-0.00195226048306998i</v>
      </c>
      <c r="S2425" t="str">
        <f t="shared" si="1242"/>
        <v>0.683839691612906i</v>
      </c>
      <c r="T2425" t="str">
        <f t="shared" si="1243"/>
        <v>0.00133503320669064-0.0172149115818355i</v>
      </c>
      <c r="U2425" t="str">
        <f t="shared" si="1244"/>
        <v>0.00005-0.000289414720490063i</v>
      </c>
      <c r="V2425" t="str">
        <f t="shared" si="1245"/>
        <v>0.00002-0.0032414448694887i</v>
      </c>
      <c r="W2425" t="str">
        <f t="shared" si="1246"/>
        <v>0.0000422625863801761-0.000266246849521221i</v>
      </c>
      <c r="X2425" t="str">
        <f t="shared" si="1247"/>
        <v>0.000042607869336444-0.000266133890933572i</v>
      </c>
      <c r="Y2425" t="str">
        <f t="shared" si="1248"/>
        <v>0.009+2.46803518866014i</v>
      </c>
      <c r="Z2425" t="str">
        <f t="shared" si="1249"/>
        <v>-0.00129335048675383-0.000211928134975163i</v>
      </c>
      <c r="AA2425" t="str">
        <f t="shared" si="1250"/>
        <v>0.0178180463788713-4.86262636902862i</v>
      </c>
      <c r="AB2425" t="str">
        <f t="shared" si="1251"/>
        <v>0.00401599748169623-0.0517852598825243i</v>
      </c>
      <c r="AC2425" t="str">
        <f t="shared" si="1252"/>
        <v>0.975179611230991-0.00411238174198874i</v>
      </c>
      <c r="AD2425" t="str">
        <f t="shared" si="1253"/>
        <v>0.0043420752363854-0.0530849937954022i</v>
      </c>
      <c r="AE2425" t="str">
        <f t="shared" si="1254"/>
        <v>-0.0000168660288507285+0.0000677372946578386i</v>
      </c>
      <c r="AF2425" t="str">
        <f t="shared" si="1255"/>
        <v>-4.1579422895996-0.199115949102474i</v>
      </c>
      <c r="AG2425" t="str">
        <f t="shared" si="1256"/>
        <v>0.999065840453541-0.0000798563327284451i</v>
      </c>
      <c r="AH2425" t="str">
        <f t="shared" si="1257"/>
        <v>0.0000837159978513567-0.000278542985034684i</v>
      </c>
      <c r="AI2425">
        <f t="shared" si="1258"/>
        <v>-70.726575497061901</v>
      </c>
      <c r="AJ2425">
        <f t="shared" si="1259"/>
        <v>-73.271867597555868</v>
      </c>
      <c r="AK2425"/>
      <c r="AL2425"/>
      <c r="AM2425"/>
      <c r="AN2425"/>
    </row>
    <row r="2426" spans="1:40" x14ac:dyDescent="0.35">
      <c r="A2426"/>
      <c r="B2426">
        <f t="shared" si="1260"/>
        <v>492000</v>
      </c>
      <c r="C2426" s="237" t="str">
        <f t="shared" si="1228"/>
        <v>-8.73852483208246E-08+0.0013776956017006i</v>
      </c>
      <c r="D2426" s="208" t="str">
        <f t="shared" si="1229"/>
        <v>-1.64874618966683+0.0105623329463713i</v>
      </c>
      <c r="E2426" t="str">
        <f t="shared" si="1230"/>
        <v>36500</v>
      </c>
      <c r="F2426" t="str">
        <f t="shared" si="1231"/>
        <v>0.21505376344086</v>
      </c>
      <c r="G2426" t="str">
        <f t="shared" si="1226"/>
        <v>0.21505376344086</v>
      </c>
      <c r="H2426" t="str">
        <f t="shared" si="1232"/>
        <v>2.50927215455029+0.209280409129661i</v>
      </c>
      <c r="I2426" t="str">
        <f t="shared" si="1233"/>
        <v>1932.07948195772i</v>
      </c>
      <c r="J2426" t="str">
        <f t="shared" si="1227"/>
        <v>-5051.8955702613+422.677164108928i</v>
      </c>
      <c r="K2426" t="str">
        <f t="shared" si="1234"/>
        <v>0.0317757272304068-0.379787860022062i</v>
      </c>
      <c r="L2426" t="str">
        <f t="shared" si="1235"/>
        <v>0.010044918264417-0.10179664111598i</v>
      </c>
      <c r="M2426" t="str">
        <f t="shared" si="1236"/>
        <v>0.0418206454948238-0.481584501138042i</v>
      </c>
      <c r="N2426" t="str">
        <f t="shared" si="1237"/>
        <v>-6.1368611213188i</v>
      </c>
      <c r="O2426" t="str">
        <f t="shared" si="1238"/>
        <v>0.989313703562458+0.145802592375901i</v>
      </c>
      <c r="P2426" t="str">
        <f t="shared" si="1239"/>
        <v>0.010686296437542-0.145802592375901i</v>
      </c>
      <c r="Q2426" t="str">
        <f t="shared" si="1240"/>
        <v>-0.010686296437542+6.2826637136947i</v>
      </c>
      <c r="R2426" t="str">
        <f t="shared" si="1241"/>
        <v>-0.0232099557862675-0.00166143986776736i</v>
      </c>
      <c r="S2426" t="str">
        <f t="shared" si="1242"/>
        <v>0.685232440475662i</v>
      </c>
      <c r="T2426" t="str">
        <f t="shared" si="1243"/>
        <v>0.00113847249529379-0.0159042146467563i</v>
      </c>
      <c r="U2426" t="str">
        <f t="shared" si="1244"/>
        <v>0.00005-0.000288826479188254i</v>
      </c>
      <c r="V2426" t="str">
        <f t="shared" si="1245"/>
        <v>0.00002-0.00323485656690844i</v>
      </c>
      <c r="W2426" t="str">
        <f t="shared" si="1246"/>
        <v>0.0000422625415620681-0.000265707953456725i</v>
      </c>
      <c r="X2426" t="str">
        <f t="shared" si="1247"/>
        <v>0.000042606392109091-0.000265595225524181i</v>
      </c>
      <c r="Y2426" t="str">
        <f t="shared" si="1248"/>
        <v>0.009+2.47306173690589i</v>
      </c>
      <c r="Z2426" t="str">
        <f t="shared" si="1249"/>
        <v>-0.00128810879472648-0.00021147095683135i</v>
      </c>
      <c r="AA2426" t="str">
        <f t="shared" si="1250"/>
        <v>0.0177456714628922-4.85274112597224i</v>
      </c>
      <c r="AB2426" t="str">
        <f t="shared" si="1251"/>
        <v>0.00342471082454487-0.0478424698723843i</v>
      </c>
      <c r="AC2426" t="str">
        <f t="shared" si="1252"/>
        <v>0.977103031630612-0.00365009062611027i</v>
      </c>
      <c r="AD2426" t="str">
        <f t="shared" si="1253"/>
        <v>0.00368782201585338-0.0489498112681068i</v>
      </c>
      <c r="AE2426" t="str">
        <f t="shared" si="1254"/>
        <v>-0.0000151017793975872+0.0000622728151443334i</v>
      </c>
      <c r="AF2426" t="str">
        <f t="shared" si="1255"/>
        <v>-4.15801834421712-0.19871807618329i</v>
      </c>
      <c r="AG2426" t="str">
        <f t="shared" si="1256"/>
        <v>0.999140339343875-0.0000679281880465256i</v>
      </c>
      <c r="AH2426" t="str">
        <f t="shared" si="1257"/>
        <v>0.0000752502990172517-0.000256145597843591i</v>
      </c>
      <c r="AI2426">
        <f t="shared" si="1258"/>
        <v>-71.470738955311205</v>
      </c>
      <c r="AJ2426">
        <f t="shared" si="1259"/>
        <v>-73.628298635846619</v>
      </c>
      <c r="AK2426"/>
      <c r="AL2426"/>
      <c r="AM2426"/>
      <c r="AN2426"/>
    </row>
    <row r="2427" spans="1:40" x14ac:dyDescent="0.35">
      <c r="A2427"/>
      <c r="B2427">
        <f t="shared" si="1260"/>
        <v>493000</v>
      </c>
      <c r="C2427" s="237" t="str">
        <f t="shared" si="1228"/>
        <v>-8.70311038098362E-08+0.00137490108731794i</v>
      </c>
      <c r="D2427" s="208" t="str">
        <f t="shared" si="1229"/>
        <v>-1.64874618695172+0.0105409083361042i</v>
      </c>
      <c r="E2427" t="str">
        <f t="shared" si="1230"/>
        <v>36500</v>
      </c>
      <c r="F2427" t="str">
        <f t="shared" si="1231"/>
        <v>0.21505376344086</v>
      </c>
      <c r="G2427" t="str">
        <f t="shared" si="1226"/>
        <v>0.21505376344086</v>
      </c>
      <c r="H2427" t="str">
        <f t="shared" si="1232"/>
        <v>2.50934775446833+0.208862684669058i</v>
      </c>
      <c r="I2427" t="str">
        <f t="shared" si="1233"/>
        <v>1936.00647277471i</v>
      </c>
      <c r="J2427" t="str">
        <f t="shared" si="1227"/>
        <v>-5072.45667036998+423.536264035978i</v>
      </c>
      <c r="K2427" t="str">
        <f t="shared" si="1234"/>
        <v>0.0316477915192318-0.379027877481984i</v>
      </c>
      <c r="L2427" t="str">
        <f t="shared" si="1235"/>
        <v>0.0100046004023951-0.101594127405492i</v>
      </c>
      <c r="M2427" t="str">
        <f t="shared" si="1236"/>
        <v>0.0416523919216269-0.480622004887476i</v>
      </c>
      <c r="N2427" t="str">
        <f t="shared" si="1237"/>
        <v>-6.14933441628083i</v>
      </c>
      <c r="O2427" t="str">
        <f t="shared" si="1238"/>
        <v>0.991055335903214+0.133451568659822i</v>
      </c>
      <c r="P2427" t="str">
        <f t="shared" si="1239"/>
        <v>0.00894466409678596-0.133451568659822i</v>
      </c>
      <c r="Q2427" t="str">
        <f t="shared" si="1240"/>
        <v>-0.00894466409678596+6.28278598494065i</v>
      </c>
      <c r="R2427" t="str">
        <f t="shared" si="1241"/>
        <v>-0.021242810560206-0.00139343506413198i</v>
      </c>
      <c r="S2427" t="str">
        <f t="shared" si="1242"/>
        <v>0.686625189338417i</v>
      </c>
      <c r="T2427" t="str">
        <f t="shared" si="1243"/>
        <v>0.00095676761474041-0.0145858488229816i</v>
      </c>
      <c r="U2427" t="str">
        <f t="shared" si="1244"/>
        <v>0.00005-0.000288240624260894i</v>
      </c>
      <c r="V2427" t="str">
        <f t="shared" si="1245"/>
        <v>0.00002-0.00322829499172201i</v>
      </c>
      <c r="W2427" t="str">
        <f t="shared" si="1246"/>
        <v>0.0000422624966529177-0.000265171248156785i</v>
      </c>
      <c r="X2427" t="str">
        <f t="shared" si="1247"/>
        <v>0.0000426049234985036-0.000265058749930417i</v>
      </c>
      <c r="Y2427" t="str">
        <f t="shared" si="1248"/>
        <v>0.009+2.47808828515163i</v>
      </c>
      <c r="Z2427" t="str">
        <f t="shared" si="1249"/>
        <v>-0.00128289897069924-0.000211015791990188i</v>
      </c>
      <c r="AA2427" t="str">
        <f t="shared" si="1250"/>
        <v>0.0176737366556575-4.8428959965833i</v>
      </c>
      <c r="AB2427" t="str">
        <f t="shared" si="1251"/>
        <v>0.00287811292791039-0.0438766105951023i</v>
      </c>
      <c r="AC2427" t="str">
        <f t="shared" si="1252"/>
        <v>0.979031815735783-0.00321085018640466i</v>
      </c>
      <c r="AD2427" t="str">
        <f t="shared" si="1253"/>
        <v>0.00308670146272944-0.0448062044093712i</v>
      </c>
      <c r="AE2427" t="str">
        <f t="shared" si="1254"/>
        <v>-0.0000134147428389092+0.0000568304907639271i</v>
      </c>
      <c r="AF2427" t="str">
        <f t="shared" si="1255"/>
        <v>-4.15809394142005-0.198321776332954i</v>
      </c>
      <c r="AG2427" t="str">
        <f t="shared" si="1256"/>
        <v>0.999214687211445-0.0000569804913138511i</v>
      </c>
      <c r="AH2427" t="str">
        <f t="shared" si="1257"/>
        <v>0.0000671165157743693-0.000233825885830945i</v>
      </c>
      <c r="AI2427">
        <f t="shared" si="1258"/>
        <v>-72.27831118648534</v>
      </c>
      <c r="AJ2427">
        <f t="shared" si="1259"/>
        <v>-73.984599711499712</v>
      </c>
      <c r="AK2427"/>
      <c r="AL2427"/>
      <c r="AM2427"/>
      <c r="AN2427"/>
    </row>
    <row r="2428" spans="1:40" x14ac:dyDescent="0.35">
      <c r="A2428"/>
      <c r="B2428">
        <f t="shared" si="1260"/>
        <v>494000</v>
      </c>
      <c r="C2428" s="237" t="str">
        <f t="shared" si="1228"/>
        <v>-8.66791077964715E-08+0.00137211788675856i</v>
      </c>
      <c r="D2428" s="208" t="str">
        <f t="shared" si="1229"/>
        <v>-1.64874618425309+0.010519570465149i</v>
      </c>
      <c r="E2428" t="str">
        <f t="shared" si="1230"/>
        <v>36500</v>
      </c>
      <c r="F2428" t="str">
        <f t="shared" si="1231"/>
        <v>0.21505376344086</v>
      </c>
      <c r="G2428" t="str">
        <f t="shared" si="1226"/>
        <v>0.21505376344086</v>
      </c>
      <c r="H2428" t="str">
        <f t="shared" si="1232"/>
        <v>2.50942290060618+0.2084466107903i</v>
      </c>
      <c r="I2428" t="str">
        <f t="shared" si="1233"/>
        <v>1939.9334635917i</v>
      </c>
      <c r="J2428" t="str">
        <f t="shared" si="1227"/>
        <v>-5093.05951890527+424.395363963028i</v>
      </c>
      <c r="K2428" t="str">
        <f t="shared" si="1234"/>
        <v>0.031520625219495-0.378270909504987i</v>
      </c>
      <c r="L2428" t="str">
        <f t="shared" si="1235"/>
        <v>0.00996452401487797-0.101392409857222i</v>
      </c>
      <c r="M2428" t="str">
        <f t="shared" si="1236"/>
        <v>0.041485149234373-0.479663319362209i</v>
      </c>
      <c r="N2428" t="str">
        <f t="shared" si="1237"/>
        <v>-6.16180771124286i</v>
      </c>
      <c r="O2428" t="str">
        <f t="shared" si="1238"/>
        <v>0.992642778794336+0.121079782405892i</v>
      </c>
      <c r="P2428" t="str">
        <f t="shared" si="1239"/>
        <v>0.00735722120566396-0.121079782405892i</v>
      </c>
      <c r="Q2428" t="str">
        <f t="shared" si="1240"/>
        <v>-0.00735722120566396+6.28288749364875i</v>
      </c>
      <c r="R2428" t="str">
        <f t="shared" si="1241"/>
        <v>-0.0192727041106644-0.00114842541197569i</v>
      </c>
      <c r="S2428" t="str">
        <f t="shared" si="1242"/>
        <v>0.688017938201173i</v>
      </c>
      <c r="T2428" t="str">
        <f t="shared" si="1243"/>
        <v>0.000790137284125347-0.0132599661457806i</v>
      </c>
      <c r="U2428" t="str">
        <f t="shared" si="1244"/>
        <v>0.00005-0.000287657141215832i</v>
      </c>
      <c r="V2428" t="str">
        <f t="shared" si="1245"/>
        <v>0.00002-0.00322175998161731i</v>
      </c>
      <c r="W2428" t="str">
        <f t="shared" si="1246"/>
        <v>0.0000422624516527258-0.000264636720317118i</v>
      </c>
      <c r="X2428" t="str">
        <f t="shared" si="1247"/>
        <v>0.0000426034634342459-0.000264524450853855i</v>
      </c>
      <c r="Y2428" t="str">
        <f t="shared" si="1248"/>
        <v>0.009+2.48311483339737i</v>
      </c>
      <c r="Z2428" t="str">
        <f t="shared" si="1249"/>
        <v>-0.00127772075685572-0.000210562626940655i</v>
      </c>
      <c r="AA2428" t="str">
        <f t="shared" si="1250"/>
        <v>0.0176022383957288-4.83309073716558i</v>
      </c>
      <c r="AB2428" t="str">
        <f t="shared" si="1251"/>
        <v>0.00237686173447894-0.0398881393975483i</v>
      </c>
      <c r="AC2428" t="str">
        <f t="shared" si="1252"/>
        <v>0.980965727117154-0.00279485880481395i</v>
      </c>
      <c r="AD2428" t="str">
        <f t="shared" si="1253"/>
        <v>0.00253881080099002-0.0406548798570457i</v>
      </c>
      <c r="AE2428" t="str">
        <f t="shared" si="1254"/>
        <v>-0.0000118042895588107+0.0000514110051892612i</v>
      </c>
      <c r="AF2428" t="str">
        <f t="shared" si="1255"/>
        <v>-4.15816908485927-0.197927040325151i</v>
      </c>
      <c r="AG2428" t="str">
        <f t="shared" si="1256"/>
        <v>0.999288872595093-0.0000470090298674047i</v>
      </c>
      <c r="AH2428" t="str">
        <f t="shared" si="1257"/>
        <v>0.0000593119848841625-0.000211586941377674i</v>
      </c>
      <c r="AI2428">
        <f t="shared" si="1258"/>
        <v>-73.161702676976986</v>
      </c>
      <c r="AJ2428">
        <f t="shared" si="1259"/>
        <v>-74.340769942171676</v>
      </c>
      <c r="AK2428"/>
      <c r="AL2428"/>
      <c r="AM2428"/>
      <c r="AN2428"/>
    </row>
    <row r="2429" spans="1:40" x14ac:dyDescent="0.35">
      <c r="A2429"/>
      <c r="B2429">
        <f t="shared" si="1260"/>
        <v>495000</v>
      </c>
      <c r="C2429" s="237" t="str">
        <f t="shared" si="1228"/>
        <v>-8.6329242936682E-08+0.00136934593145383i</v>
      </c>
      <c r="D2429" s="208" t="str">
        <f t="shared" si="1229"/>
        <v>-1.64874618157079+0.0104983188078127i</v>
      </c>
      <c r="E2429" t="str">
        <f t="shared" si="1230"/>
        <v>36500</v>
      </c>
      <c r="F2429" t="str">
        <f t="shared" si="1231"/>
        <v>0.21505376344086</v>
      </c>
      <c r="G2429" t="str">
        <f t="shared" si="1226"/>
        <v>0.21505376344086</v>
      </c>
      <c r="H2429" t="str">
        <f t="shared" si="1232"/>
        <v>2.50949759657854+0.208032177812704i</v>
      </c>
      <c r="I2429" t="str">
        <f t="shared" si="1233"/>
        <v>1943.86045440868i</v>
      </c>
      <c r="J2429" t="str">
        <f t="shared" si="1227"/>
        <v>-5113.70411586719+425.254463890079i</v>
      </c>
      <c r="K2429" t="str">
        <f t="shared" si="1234"/>
        <v>0.0313942221872878-0.377516938317382i</v>
      </c>
      <c r="L2429" t="str">
        <f t="shared" si="1235"/>
        <v>0.00992468718358658-0.101191483834086i</v>
      </c>
      <c r="M2429" t="str">
        <f t="shared" si="1236"/>
        <v>0.0413189093708744-0.478708422151468i</v>
      </c>
      <c r="N2429" t="str">
        <f t="shared" si="1237"/>
        <v>-6.17428100620489i</v>
      </c>
      <c r="O2429" t="str">
        <f t="shared" si="1238"/>
        <v>0.994075785259761+0.108689158429854i</v>
      </c>
      <c r="P2429" t="str">
        <f t="shared" si="1239"/>
        <v>0.00592421474023896-0.108689158429854i</v>
      </c>
      <c r="Q2429" t="str">
        <f t="shared" si="1240"/>
        <v>-0.00592421474023896+6.28297016463474i</v>
      </c>
      <c r="R2429" t="str">
        <f t="shared" si="1241"/>
        <v>-0.0172998828403828-0.00092658828018643i</v>
      </c>
      <c r="S2429" t="str">
        <f t="shared" si="1242"/>
        <v>0.689410687063927i</v>
      </c>
      <c r="T2429" t="str">
        <f t="shared" si="1243"/>
        <v>0.000638799862868709-0.0119267241151137i</v>
      </c>
      <c r="U2429" t="str">
        <f t="shared" si="1244"/>
        <v>0.00005-0.000287076015678022i</v>
      </c>
      <c r="V2429" t="str">
        <f t="shared" si="1245"/>
        <v>0.00002-0.00321525137559385i</v>
      </c>
      <c r="W2429" t="str">
        <f t="shared" si="1246"/>
        <v>0.0000422624065614934-0.00026410435674095i</v>
      </c>
      <c r="X2429" t="str">
        <f t="shared" si="1247"/>
        <v>0.0000426020118465932-0.000263992315103526i</v>
      </c>
      <c r="Y2429" t="str">
        <f t="shared" si="1248"/>
        <v>0.009+2.48814138164312i</v>
      </c>
      <c r="Z2429" t="str">
        <f t="shared" si="1249"/>
        <v>-0.00127257389798153-0.000210111448293848i</v>
      </c>
      <c r="AA2429" t="str">
        <f t="shared" si="1250"/>
        <v>0.0175311731576224-4.82332510599307i</v>
      </c>
      <c r="AB2429" t="str">
        <f t="shared" si="1251"/>
        <v>0.00192161410497642-0.0358775300652738i</v>
      </c>
      <c r="AC2429" t="str">
        <f t="shared" si="1252"/>
        <v>0.98290452319081-0.00240231326939514i</v>
      </c>
      <c r="AD2429" t="str">
        <f t="shared" si="1253"/>
        <v>0.0020442374533051-0.036496545005267i</v>
      </c>
      <c r="AE2429" t="str">
        <f t="shared" si="1254"/>
        <v>-0.0000102697851531306+0.0000460150328482403i</v>
      </c>
      <c r="AF2429" t="str">
        <f t="shared" si="1255"/>
        <v>-4.15824377814933-0.197533859004891i</v>
      </c>
      <c r="AG2429" t="str">
        <f t="shared" si="1256"/>
        <v>0.999362884112591-0.000038009453674234i</v>
      </c>
      <c r="AH2429" t="str">
        <f t="shared" si="1257"/>
        <v>0.000051834021705165-0.000189431813585252i</v>
      </c>
      <c r="AI2429">
        <f t="shared" si="1258"/>
        <v>-74.137370993732347</v>
      </c>
      <c r="AJ2429">
        <f t="shared" si="1259"/>
        <v>-74.696808471704799</v>
      </c>
      <c r="AK2429"/>
      <c r="AL2429"/>
      <c r="AM2429"/>
      <c r="AN2429"/>
    </row>
    <row r="2430" spans="1:40" x14ac:dyDescent="0.35">
      <c r="A2430"/>
      <c r="B2430">
        <f t="shared" si="1260"/>
        <v>496000</v>
      </c>
      <c r="C2430" s="237" t="str">
        <f t="shared" si="1228"/>
        <v>-8.59814920610816E-08+0.0013665851533881i</v>
      </c>
      <c r="D2430" s="208" t="str">
        <f t="shared" si="1229"/>
        <v>-1.6487461789047+0.0104771528426421i</v>
      </c>
      <c r="E2430" t="str">
        <f t="shared" si="1230"/>
        <v>36500</v>
      </c>
      <c r="F2430" t="str">
        <f t="shared" si="1231"/>
        <v>0.21505376344086</v>
      </c>
      <c r="G2430" t="str">
        <f t="shared" si="1226"/>
        <v>0.21505376344086</v>
      </c>
      <c r="H2430" t="str">
        <f t="shared" si="1232"/>
        <v>2.50957184596434+0.20761937613046i</v>
      </c>
      <c r="I2430" t="str">
        <f t="shared" si="1233"/>
        <v>1947.78744522567i</v>
      </c>
      <c r="J2430" t="str">
        <f t="shared" si="1227"/>
        <v>-5134.39046125571+426.113563817129i</v>
      </c>
      <c r="K2430" t="str">
        <f t="shared" si="1234"/>
        <v>0.031268576339771-0.376765946283901i</v>
      </c>
      <c r="L2430" t="str">
        <f t="shared" si="1235"/>
        <v>0.00988508800919028-0.100991344734539i</v>
      </c>
      <c r="M2430" t="str">
        <f t="shared" si="1236"/>
        <v>0.0411536643489613-0.47775729101844i</v>
      </c>
      <c r="N2430" t="str">
        <f t="shared" si="1237"/>
        <v>-6.18675430116692i</v>
      </c>
      <c r="O2430" t="str">
        <f t="shared" si="1238"/>
        <v>0.995354132350808+0.0962816244782447i</v>
      </c>
      <c r="P2430" t="str">
        <f t="shared" si="1239"/>
        <v>0.00464586764919195-0.0962816244782447i</v>
      </c>
      <c r="Q2430" t="str">
        <f t="shared" si="1240"/>
        <v>-0.00464586764919195+6.28303592564516i</v>
      </c>
      <c r="R2430" t="str">
        <f t="shared" si="1241"/>
        <v>-0.0153245991697103-0.000728098906931337i</v>
      </c>
      <c r="S2430" t="str">
        <f t="shared" si="1242"/>
        <v>0.690803435926684i</v>
      </c>
      <c r="T2430" t="str">
        <f t="shared" si="1243"/>
        <v>0.000502973226602631-0.0105862857606351i</v>
      </c>
      <c r="U2430" t="str">
        <f t="shared" si="1244"/>
        <v>0.00005-0.000286497233388349i</v>
      </c>
      <c r="V2430" t="str">
        <f t="shared" si="1245"/>
        <v>0.00002-0.00320876901394951i</v>
      </c>
      <c r="W2430" t="str">
        <f t="shared" si="1246"/>
        <v>0.0000422623613792211-0.000263574144337935i</v>
      </c>
      <c r="X2430" t="str">
        <f t="shared" si="1247"/>
        <v>0.0000426005686665226-0.000263462329594847i</v>
      </c>
      <c r="Y2430" t="str">
        <f t="shared" si="1248"/>
        <v>0.009+2.49316792988886i</v>
      </c>
      <c r="Z2430" t="str">
        <f t="shared" si="1249"/>
        <v>-0.00126745814143288-0.000209662242781603i</v>
      </c>
      <c r="AA2430" t="str">
        <f t="shared" si="1250"/>
        <v>0.0174605374513755-4.81359886329012i</v>
      </c>
      <c r="AB2430" t="str">
        <f t="shared" si="1251"/>
        <v>0.00151302544481567-0.0318452730180507i</v>
      </c>
      <c r="AC2430" t="str">
        <f t="shared" si="1252"/>
        <v>0.984847955172461-0.002033408614643i</v>
      </c>
      <c r="AD2430" t="str">
        <f t="shared" si="1253"/>
        <v>0.00160305904733499-0.0323319078612476i</v>
      </c>
      <c r="AE2430" t="str">
        <f t="shared" si="1254"/>
        <v>-8.81059055633968E-06+0.0000406432388916201i</v>
      </c>
      <c r="AF2430" t="str">
        <f t="shared" si="1255"/>
        <v>-4.15831802486904-0.197142223287818i</v>
      </c>
      <c r="AG2430" t="str">
        <f t="shared" si="1256"/>
        <v>0.999436710462344-0.0000299772768199703i</v>
      </c>
      <c r="AH2430" t="str">
        <f t="shared" si="1257"/>
        <v>0.0000446799208310422-0.000167363508192122i</v>
      </c>
      <c r="AI2430">
        <f t="shared" si="1258"/>
        <v>-75.227797490057526</v>
      </c>
      <c r="AJ2430">
        <f t="shared" si="1259"/>
        <v>-75.052714470056245</v>
      </c>
      <c r="AK2430"/>
      <c r="AL2430"/>
      <c r="AM2430"/>
      <c r="AN2430"/>
    </row>
    <row r="2431" spans="1:40" x14ac:dyDescent="0.35">
      <c r="A2431"/>
      <c r="B2431">
        <f t="shared" si="1260"/>
        <v>497000</v>
      </c>
      <c r="C2431" s="237" t="str">
        <f t="shared" si="1228"/>
        <v>-8.56358381728428E-08+0.00136383548509313i</v>
      </c>
      <c r="D2431" s="208" t="str">
        <f t="shared" si="1229"/>
        <v>-1.64874617625469+0.0104560720523807i</v>
      </c>
      <c r="E2431" t="str">
        <f t="shared" si="1230"/>
        <v>36500</v>
      </c>
      <c r="F2431" t="str">
        <f t="shared" si="1231"/>
        <v>0.21505376344086</v>
      </c>
      <c r="G2431" t="str">
        <f t="shared" si="1226"/>
        <v>0.21505376344086</v>
      </c>
      <c r="H2431" t="str">
        <f t="shared" si="1232"/>
        <v>2.50964565230711+0.207208196211926i</v>
      </c>
      <c r="I2431" t="str">
        <f t="shared" si="1233"/>
        <v>1951.71443604266i</v>
      </c>
      <c r="J2431" t="str">
        <f t="shared" si="1227"/>
        <v>-5155.11855507086+426.972663744181i</v>
      </c>
      <c r="K2431" t="str">
        <f t="shared" si="1234"/>
        <v>0.0311436816544483-0.376017915906342i</v>
      </c>
      <c r="L2431" t="str">
        <f t="shared" si="1235"/>
        <v>0.00984572461108429-0.100791987992245i</v>
      </c>
      <c r="M2431" t="str">
        <f t="shared" si="1236"/>
        <v>0.0409894062655326-0.476809903898587i</v>
      </c>
      <c r="N2431" t="str">
        <f t="shared" si="1237"/>
        <v>-6.19922759612895i</v>
      </c>
      <c r="O2431" t="str">
        <f t="shared" si="1238"/>
        <v>0.99647762118087+0.0838591109284741i</v>
      </c>
      <c r="P2431" t="str">
        <f t="shared" si="1239"/>
        <v>0.00352237881912998-0.0838591109284741i</v>
      </c>
      <c r="Q2431" t="str">
        <f t="shared" si="1240"/>
        <v>-0.00352237881912998+6.28308670705742i</v>
      </c>
      <c r="R2431" t="str">
        <f t="shared" si="1241"/>
        <v>-0.013347111566757-0.000553130236472306i</v>
      </c>
      <c r="S2431" t="str">
        <f t="shared" si="1242"/>
        <v>0.692196184789438i</v>
      </c>
      <c r="T2431" t="str">
        <f t="shared" si="1243"/>
        <v>0.00038287463937781-0.00923881970446817i</v>
      </c>
      <c r="U2431" t="str">
        <f t="shared" si="1244"/>
        <v>0.00005-0.000285920780202457i</v>
      </c>
      <c r="V2431" t="str">
        <f t="shared" si="1245"/>
        <v>0.00002-0.00320231273826752i</v>
      </c>
      <c r="W2431" t="str">
        <f t="shared" si="1246"/>
        <v>0.0000422623161059102-0.000263046070123079i</v>
      </c>
      <c r="X2431" t="str">
        <f t="shared" si="1247"/>
        <v>0.0000425991338257052-0.000262934481348532i</v>
      </c>
      <c r="Y2431" t="str">
        <f t="shared" si="1248"/>
        <v>0.009+2.4981944781346i</v>
      </c>
      <c r="Z2431" t="str">
        <f t="shared" si="1249"/>
        <v>-0.00126237323710547-0.000209214997255114i</v>
      </c>
      <c r="AA2431" t="str">
        <f t="shared" si="1250"/>
        <v>0.0173903278221157-4.80391177121164i</v>
      </c>
      <c r="AB2431" t="str">
        <f t="shared" si="1251"/>
        <v>0.00115174931967287-0.0277918754987099i</v>
      </c>
      <c r="AC2431" t="str">
        <f t="shared" si="1252"/>
        <v>0.986795768035079-0.00168833795812621i</v>
      </c>
      <c r="AD2431" t="str">
        <f t="shared" si="1253"/>
        <v>0.00121534342424279-0.0281616769026179i</v>
      </c>
      <c r="AE2431" t="str">
        <f t="shared" si="1254"/>
        <v>-7.42606216853683E-06+0.0000352962791627092i</v>
      </c>
      <c r="AF2431" t="str">
        <f t="shared" si="1255"/>
        <v>-4.1583918285618-0.196752124159545i</v>
      </c>
      <c r="AG2431" t="str">
        <f t="shared" si="1256"/>
        <v>0.999510340425065-0.0000229078790180127i</v>
      </c>
      <c r="AH2431" t="str">
        <f t="shared" si="1257"/>
        <v>0.0000378469567266749-0.000145384987500722i</v>
      </c>
      <c r="AI2431">
        <f t="shared" si="1258"/>
        <v>-76.464840903515011</v>
      </c>
      <c r="AJ2431">
        <f t="shared" si="1259"/>
        <v>-75.408487133223815</v>
      </c>
      <c r="AK2431"/>
      <c r="AL2431"/>
      <c r="AM2431"/>
      <c r="AN2431"/>
    </row>
    <row r="2432" spans="1:40" x14ac:dyDescent="0.35">
      <c r="A2432"/>
      <c r="B2432">
        <f t="shared" si="1260"/>
        <v>498000</v>
      </c>
      <c r="C2432" s="237" t="str">
        <f t="shared" si="1228"/>
        <v>-8.52922644456153E-08+0.00136109685964259i</v>
      </c>
      <c r="D2432" s="208" t="str">
        <f t="shared" si="1229"/>
        <v>-1.64874617362062+0.0104350759239265i</v>
      </c>
      <c r="E2432" t="str">
        <f t="shared" si="1230"/>
        <v>36500</v>
      </c>
      <c r="F2432" t="str">
        <f t="shared" si="1231"/>
        <v>0.21505376344086</v>
      </c>
      <c r="G2432" t="str">
        <f t="shared" si="1226"/>
        <v>0.21505376344086</v>
      </c>
      <c r="H2432" t="str">
        <f t="shared" si="1232"/>
        <v>2.50971901911535+0.206798628598902i</v>
      </c>
      <c r="I2432" t="str">
        <f t="shared" si="1233"/>
        <v>1955.64142685965i</v>
      </c>
      <c r="J2432" t="str">
        <f t="shared" si="1227"/>
        <v>-5175.88839731262+427.831763671231i</v>
      </c>
      <c r="K2432" t="str">
        <f t="shared" si="1234"/>
        <v>0.0310195321684519-0.375272829822271i</v>
      </c>
      <c r="L2432" t="str">
        <f t="shared" si="1235"/>
        <v>0.00980659512716882-0.100593409075741i</v>
      </c>
      <c r="M2432" t="str">
        <f t="shared" si="1236"/>
        <v>0.0408261272956207-0.475866238898012i</v>
      </c>
      <c r="N2432" t="str">
        <f t="shared" si="1237"/>
        <v>-6.21170089109098i</v>
      </c>
      <c r="O2432" t="str">
        <f t="shared" si="1238"/>
        <v>0.997446076956352+0.0714235504884921i</v>
      </c>
      <c r="P2432" t="str">
        <f t="shared" si="1239"/>
        <v>0.00255392304364799-0.0714235504884921i</v>
      </c>
      <c r="Q2432" t="str">
        <f t="shared" si="1240"/>
        <v>-0.00255392304364799+6.28312444157947i</v>
      </c>
      <c r="R2432" t="str">
        <f t="shared" si="1241"/>
        <v>-0.0113676845737504-0.000401852752645379i</v>
      </c>
      <c r="S2432" t="str">
        <f t="shared" si="1242"/>
        <v>0.693588933652195i</v>
      </c>
      <c r="T2432" t="str">
        <f t="shared" si="1243"/>
        <v>0.000278720622192508-0.00788450022160205i</v>
      </c>
      <c r="U2432" t="str">
        <f t="shared" si="1244"/>
        <v>0.0000499999999999999-0.0002853466420896i</v>
      </c>
      <c r="V2432" t="str">
        <f t="shared" si="1245"/>
        <v>0.00002-0.00319588239140352i</v>
      </c>
      <c r="W2432" t="str">
        <f t="shared" si="1246"/>
        <v>0.0000422622707415613-0.000262520121215687i</v>
      </c>
      <c r="X2432" t="str">
        <f t="shared" si="1247"/>
        <v>0.0000425977072564971-0.000262408757489554i</v>
      </c>
      <c r="Y2432" t="str">
        <f t="shared" si="1248"/>
        <v>0.009+2.50322102638035i</v>
      </c>
      <c r="Z2432" t="str">
        <f t="shared" si="1249"/>
        <v>-0.0012573189374041-0.000208769698683593i</v>
      </c>
      <c r="AA2432" t="str">
        <f t="shared" si="1250"/>
        <v>0.01732054084964-4.79426359382388i</v>
      </c>
      <c r="AB2432" t="str">
        <f t="shared" si="1251"/>
        <v>0.000838437060001382-0.0237178617548234i</v>
      </c>
      <c r="AC2432" t="str">
        <f t="shared" si="1252"/>
        <v>0.98874770047017-0.00136729233347792i</v>
      </c>
      <c r="AD2432" t="str">
        <f t="shared" si="1253"/>
        <v>0.000881148649408255-0.0239865609353657i</v>
      </c>
      <c r="AE2432" t="str">
        <f t="shared" si="1254"/>
        <v>-6.11555198250096E-06+0.0000299748001692001i</v>
      </c>
      <c r="AF2432" t="str">
        <f t="shared" si="1255"/>
        <v>-4.15846519273597-0.196363552674975i</v>
      </c>
      <c r="AG2432" t="str">
        <f t="shared" si="1256"/>
        <v>0.999583762865419-0.000016796507138845i</v>
      </c>
      <c r="AH2432" t="str">
        <f t="shared" si="1257"/>
        <v>0.0000313323843621266-0.000123499170315139i</v>
      </c>
      <c r="AI2432">
        <f t="shared" si="1258"/>
        <v>-77.895807885542368</v>
      </c>
      <c r="AJ2432">
        <f t="shared" si="1259"/>
        <v>-75.764125683165673</v>
      </c>
      <c r="AK2432"/>
      <c r="AL2432"/>
      <c r="AM2432"/>
      <c r="AN2432"/>
    </row>
    <row r="2433" spans="1:40" x14ac:dyDescent="0.35">
      <c r="A2433"/>
      <c r="B2433">
        <f t="shared" si="1260"/>
        <v>499000</v>
      </c>
      <c r="C2433" s="237" t="str">
        <f t="shared" si="1228"/>
        <v>-8.49507542214805E-08+0.00135836921064662i</v>
      </c>
      <c r="D2433" s="208" t="str">
        <f t="shared" si="1229"/>
        <v>-1.64874617100237+0.0104141639482908i</v>
      </c>
      <c r="E2433" t="str">
        <f t="shared" si="1230"/>
        <v>36500</v>
      </c>
      <c r="F2433" t="str">
        <f t="shared" si="1231"/>
        <v>0.21505376344086</v>
      </c>
      <c r="G2433" t="str">
        <f t="shared" si="1226"/>
        <v>0.21505376344086</v>
      </c>
      <c r="H2433" t="str">
        <f t="shared" si="1232"/>
        <v>2.50979194986303+0.206390663905956i</v>
      </c>
      <c r="I2433" t="str">
        <f t="shared" si="1233"/>
        <v>1959.56841767663i</v>
      </c>
      <c r="J2433" t="str">
        <f t="shared" si="1227"/>
        <v>-5196.699987981+428.690863598282i</v>
      </c>
      <c r="K2433" t="str">
        <f t="shared" si="1234"/>
        <v>0.0308961219778366-0.374530670803702i</v>
      </c>
      <c r="L2433" t="str">
        <f t="shared" si="1235"/>
        <v>0.00976769771363111-0.100395603488106i</v>
      </c>
      <c r="M2433" t="str">
        <f t="shared" si="1236"/>
        <v>0.0406638196914677-0.474926274291808i</v>
      </c>
      <c r="N2433" t="str">
        <f t="shared" si="1237"/>
        <v>-6.22417418605301i</v>
      </c>
      <c r="O2433" t="str">
        <f t="shared" si="1238"/>
        <v>0.998259349003869+0.0589768778960987i</v>
      </c>
      <c r="P2433" t="str">
        <f t="shared" si="1239"/>
        <v>0.00174065099613097-0.0589768778960987i</v>
      </c>
      <c r="Q2433" t="str">
        <f t="shared" si="1240"/>
        <v>-0.00174065099613097+6.28315106394911i</v>
      </c>
      <c r="R2433" t="str">
        <f t="shared" si="1241"/>
        <v>-0.00938658882942462-0.000274434309056862i</v>
      </c>
      <c r="S2433" t="str">
        <f t="shared" si="1242"/>
        <v>0.694981682514949i</v>
      </c>
      <c r="T2433" t="str">
        <f t="shared" si="1243"/>
        <v>0.000190726817848165-0.00652350729774955i</v>
      </c>
      <c r="U2433" t="str">
        <f t="shared" si="1244"/>
        <v>0.0000499999999999999-0.000284774805131504i</v>
      </c>
      <c r="V2433" t="str">
        <f t="shared" si="1245"/>
        <v>0.00002-0.00318947781747286i</v>
      </c>
      <c r="W2433" t="str">
        <f t="shared" si="1246"/>
        <v>0.0000422622252861753-0.000261996284838317i</v>
      </c>
      <c r="X2433" t="str">
        <f t="shared" si="1247"/>
        <v>0.0000425962888919319-0.000261885145246092i</v>
      </c>
      <c r="Y2433" t="str">
        <f t="shared" si="1248"/>
        <v>0.009+2.50824757462609i</v>
      </c>
      <c r="Z2433" t="str">
        <f t="shared" si="1249"/>
        <v>-0.00125229499721234-0.000208326334152938i</v>
      </c>
      <c r="AA2433" t="str">
        <f t="shared" si="1250"/>
        <v>0.0172511731479979-4.78465409708526i</v>
      </c>
      <c r="AB2433" t="str">
        <f t="shared" si="1251"/>
        <v>0.000573737354495376-0.0196237732127512i</v>
      </c>
      <c r="AC2433" t="str">
        <f t="shared" si="1252"/>
        <v>0.990703484852854-0.0010704605197821i</v>
      </c>
      <c r="AD2433" t="str">
        <f t="shared" si="1253"/>
        <v>0.000600523025314675-0.019807268952401i</v>
      </c>
      <c r="AE2433" t="str">
        <f t="shared" si="1254"/>
        <v>-0.0000048784077107474+0.000024679439057093i</v>
      </c>
      <c r="AF2433" t="str">
        <f t="shared" si="1255"/>
        <v>-4.1585381208654-0.195976499957665i</v>
      </c>
      <c r="AG2433" t="str">
        <f t="shared" si="1256"/>
        <v>0.999656966733637-0.0000116382767587049i</v>
      </c>
      <c r="AH2433" t="str">
        <f t="shared" si="1257"/>
        <v>0.0000251334398442573-0.000101708931889172i</v>
      </c>
      <c r="AI2433">
        <f t="shared" si="1258"/>
        <v>-79.595402084254033</v>
      </c>
      <c r="AJ2433">
        <f t="shared" si="1259"/>
        <v>-76.119629367719469</v>
      </c>
      <c r="AK2433"/>
      <c r="AL2433"/>
      <c r="AM2433"/>
      <c r="AN2433"/>
    </row>
    <row r="2434" spans="1:40" x14ac:dyDescent="0.35">
      <c r="A2434"/>
      <c r="B2434">
        <f t="shared" si="1260"/>
        <v>500000</v>
      </c>
      <c r="C2434" s="237" t="str">
        <f t="shared" si="1228"/>
        <v>-8.4611291008934E-08+0.00135565247224652i</v>
      </c>
      <c r="D2434" s="208" t="str">
        <f t="shared" si="1229"/>
        <v>-1.64874616839983+0.0103933356205567i</v>
      </c>
      <c r="E2434" t="str">
        <f t="shared" si="1230"/>
        <v>36500</v>
      </c>
      <c r="F2434" t="str">
        <f t="shared" si="1231"/>
        <v>0.21505376344086</v>
      </c>
      <c r="G2434" t="str">
        <f t="shared" si="1226"/>
        <v>0.21505376344086</v>
      </c>
      <c r="H2434" t="str">
        <f t="shared" si="1232"/>
        <v>2.50986444798999+0.205984292819711i</v>
      </c>
      <c r="I2434" t="str">
        <f t="shared" si="1233"/>
        <v>1963.49540849362i</v>
      </c>
      <c r="J2434" t="str">
        <f t="shared" si="1227"/>
        <v>-5217.553327076+429.549963525332i</v>
      </c>
      <c r="K2434" t="str">
        <f t="shared" si="1234"/>
        <v>0.0307734452368842-0.373791421755824i</v>
      </c>
      <c r="L2434" t="str">
        <f t="shared" si="1235"/>
        <v>0.0097290305447324-0.100198566766642i</v>
      </c>
      <c r="M2434" t="str">
        <f t="shared" si="1236"/>
        <v>0.0405024757816166-0.473989988522466i</v>
      </c>
      <c r="N2434" t="str">
        <f t="shared" si="1237"/>
        <v>-6.23664748101504i</v>
      </c>
      <c r="O2434" t="str">
        <f t="shared" si="1238"/>
        <v>0.998917310793685+0.0465210296179343i</v>
      </c>
      <c r="P2434" t="str">
        <f t="shared" si="1239"/>
        <v>0.00108268920631505-0.0465210296179343i</v>
      </c>
      <c r="Q2434" t="str">
        <f t="shared" si="1240"/>
        <v>-0.00108268920631505+6.28316851063297i</v>
      </c>
      <c r="R2434" t="str">
        <f t="shared" si="1241"/>
        <v>-0.00740410108726529-0.000171039956061458i</v>
      </c>
      <c r="S2434" t="str">
        <f t="shared" si="1242"/>
        <v>0.696374431377706i</v>
      </c>
      <c r="T2434" t="str">
        <f t="shared" si="1243"/>
        <v>0.000119107852145166-0.00515602668450742i</v>
      </c>
      <c r="U2434" t="str">
        <f t="shared" si="1244"/>
        <v>0.0000499999999999999-0.000284205255521242i</v>
      </c>
      <c r="V2434" t="str">
        <f t="shared" si="1245"/>
        <v>0.00002-0.00318309886183791i</v>
      </c>
      <c r="W2434" t="str">
        <f t="shared" si="1246"/>
        <v>0.000042262179739753-0.000261474548315743i</v>
      </c>
      <c r="X2434" t="str">
        <f t="shared" si="1247"/>
        <v>0.0000425948786657116-0.00026136363194849i</v>
      </c>
      <c r="Y2434" t="str">
        <f t="shared" si="1248"/>
        <v>0.009+2.51327412287183i</v>
      </c>
      <c r="Z2434" t="str">
        <f t="shared" si="1249"/>
        <v>-0.00124730117386292-0.000207884890864415i</v>
      </c>
      <c r="AA2434" t="str">
        <f t="shared" si="1250"/>
        <v>0.0171822213650796-4.7750830488273i</v>
      </c>
      <c r="AB2434" t="str">
        <f t="shared" si="1251"/>
        <v>0.000358295832544093-0.0155101686435719i</v>
      </c>
      <c r="AC2434" t="str">
        <f t="shared" si="1252"/>
        <v>0.992662847210932-0.000798028867410282i</v>
      </c>
      <c r="AD2434" t="str">
        <f t="shared" si="1253"/>
        <v>0.00037350510659204-0.0156245099927861i</v>
      </c>
      <c r="AE2434" t="str">
        <f t="shared" si="1254"/>
        <v>-3.71397291255635E-06+0.0000194108235867138i</v>
      </c>
      <c r="AF2434" t="str">
        <f t="shared" si="1255"/>
        <v>-4.15861061638982-0.195590957199154i</v>
      </c>
      <c r="AG2434" t="str">
        <f t="shared" si="1256"/>
        <v>0.999729941067101-7.42817372704922E-06i</v>
      </c>
      <c r="AH2434" t="str">
        <f t="shared" si="1257"/>
        <v>0.0000192473410458231-0.000080017103884695i</v>
      </c>
      <c r="AI2434">
        <f t="shared" si="1258"/>
        <v>-81.692062893570082</v>
      </c>
      <c r="AJ2434">
        <f t="shared" si="1259"/>
        <v>-76.474997460512157</v>
      </c>
      <c r="AK2434"/>
      <c r="AL2434"/>
      <c r="AM2434"/>
      <c r="AN2434"/>
    </row>
    <row r="2435" spans="1:40" x14ac:dyDescent="0.35">
      <c r="A2435"/>
      <c r="B2435">
        <f t="shared" si="1260"/>
        <v>501000</v>
      </c>
      <c r="C2435" s="237" t="str">
        <f t="shared" si="1228"/>
        <v>-8.42738584808911E-08+0.00135294657910936i</v>
      </c>
      <c r="D2435" s="208" t="str">
        <f t="shared" si="1229"/>
        <v>-1.64874616581284+0.0103725904398384i</v>
      </c>
      <c r="E2435" t="str">
        <f t="shared" si="1230"/>
        <v>36500</v>
      </c>
      <c r="F2435" t="str">
        <f t="shared" si="1231"/>
        <v>0.21505376344086</v>
      </c>
      <c r="G2435" t="str">
        <f t="shared" si="1226"/>
        <v>0.21505376344086</v>
      </c>
      <c r="H2435" t="str">
        <f t="shared" si="1232"/>
        <v>2.5099365169022+0.205579506098169i</v>
      </c>
      <c r="I2435" t="str">
        <f t="shared" si="1233"/>
        <v>1967.42239931061i</v>
      </c>
      <c r="J2435" t="str">
        <f t="shared" si="1227"/>
        <v>-5238.44841459761+430.409063452383i</v>
      </c>
      <c r="K2435" t="str">
        <f t="shared" si="1234"/>
        <v>0.0306514961574172-0.373055065715713i</v>
      </c>
      <c r="L2435" t="str">
        <f t="shared" si="1235"/>
        <v>0.00969059181259491-0.10000229448255i</v>
      </c>
      <c r="M2435" t="str">
        <f t="shared" si="1236"/>
        <v>0.0403420879700121-0.473057360198263i</v>
      </c>
      <c r="N2435" t="str">
        <f t="shared" si="1237"/>
        <v>-6.24912077597707i</v>
      </c>
      <c r="O2435" t="str">
        <f t="shared" si="1238"/>
        <v>0.9994198599594+0.0340579435482023i</v>
      </c>
      <c r="P2435" t="str">
        <f t="shared" si="1239"/>
        <v>0.00058014004060003-0.0340579435482023i</v>
      </c>
      <c r="Q2435" t="str">
        <f t="shared" si="1240"/>
        <v>-0.00058014004060003+6.28317871952527i</v>
      </c>
      <c r="R2435" t="str">
        <f t="shared" si="1241"/>
        <v>-0.00542050422943551-0.0000918317645912654i</v>
      </c>
      <c r="S2435" t="str">
        <f t="shared" si="1242"/>
        <v>0.69776718024046i</v>
      </c>
      <c r="T2435" t="str">
        <f t="shared" si="1243"/>
        <v>0.000064077191435353-0.0037822499516547i</v>
      </c>
      <c r="U2435" t="str">
        <f t="shared" si="1244"/>
        <v>0.0000499999999999999-0.000283637979562117i</v>
      </c>
      <c r="V2435" t="str">
        <f t="shared" si="1245"/>
        <v>0.00002-0.00317674537109572i</v>
      </c>
      <c r="W2435" t="str">
        <f t="shared" si="1246"/>
        <v>0.0000422621341022955-0.00026095489907394i</v>
      </c>
      <c r="X2435" t="str">
        <f t="shared" si="1247"/>
        <v>0.0000425934765122002-0.000260844205028255i</v>
      </c>
      <c r="Y2435" t="str">
        <f t="shared" si="1248"/>
        <v>0.009+2.51830067111758i</v>
      </c>
      <c r="Z2435" t="str">
        <f t="shared" si="1249"/>
        <v>-0.00124233722710836-0.000207445356133369i</v>
      </c>
      <c r="AA2435" t="str">
        <f t="shared" si="1250"/>
        <v>0.0171136821822121-4.76555021873603i</v>
      </c>
      <c r="AB2435" t="str">
        <f t="shared" si="1251"/>
        <v>0.000192754635726582-0.0113776243204044i</v>
      </c>
      <c r="AC2435" t="str">
        <f t="shared" si="1252"/>
        <v>0.994625507198133-0.000550181120366298i</v>
      </c>
      <c r="AD2435" t="str">
        <f t="shared" si="1253"/>
        <v>0.000200123717189617-0.0114389930016615i</v>
      </c>
      <c r="AE2435" t="str">
        <f t="shared" si="1254"/>
        <v>-2.62158712092875E-06+0.000014169572110813i</v>
      </c>
      <c r="AF2435" t="str">
        <f t="shared" si="1255"/>
        <v>-4.15868268271504-0.195206915658331i</v>
      </c>
      <c r="AG2435" t="str">
        <f t="shared" si="1256"/>
        <v>0.999802674991894-4.16105575209087E-06i</v>
      </c>
      <c r="AH2435" t="str">
        <f t="shared" si="1257"/>
        <v>0.0000136712882318636-0.0000584264743402442i</v>
      </c>
      <c r="AI2435">
        <f t="shared" si="1258"/>
        <v>-84.436303063171977</v>
      </c>
      <c r="AJ2435">
        <f t="shared" si="1259"/>
        <v>-76.83022926087088</v>
      </c>
      <c r="AK2435"/>
      <c r="AL2435"/>
      <c r="AM2435"/>
      <c r="AN2435"/>
    </row>
    <row r="2436" spans="1:40" x14ac:dyDescent="0.35">
      <c r="A2436"/>
      <c r="B2436">
        <f t="shared" si="1260"/>
        <v>502000</v>
      </c>
      <c r="C2436" s="237" t="str">
        <f t="shared" si="1228"/>
        <v>-8.39384404727255E-08+0.00135025146642282i</v>
      </c>
      <c r="D2436" s="208" t="str">
        <f t="shared" si="1229"/>
        <v>-1.6487461632413+0.0103519279092416i</v>
      </c>
      <c r="E2436" t="str">
        <f t="shared" si="1230"/>
        <v>36500</v>
      </c>
      <c r="F2436" t="str">
        <f t="shared" si="1231"/>
        <v>0.21505376344086</v>
      </c>
      <c r="G2436" t="str">
        <f t="shared" si="1226"/>
        <v>0.21505376344086</v>
      </c>
      <c r="H2436" t="str">
        <f t="shared" si="1232"/>
        <v>2.51000815997237+0.205176294570038i</v>
      </c>
      <c r="I2436" t="str">
        <f t="shared" si="1233"/>
        <v>1971.3493901276i</v>
      </c>
      <c r="J2436" t="str">
        <f t="shared" si="1227"/>
        <v>-5259.38525054584+431.268163379434i</v>
      </c>
      <c r="K2436" t="str">
        <f t="shared" si="1234"/>
        <v>0.0305302690081217-0.372321585851076i</v>
      </c>
      <c r="L2436" t="str">
        <f t="shared" si="1235"/>
        <v>0.00965237972699456-0.0998067822406136i</v>
      </c>
      <c r="M2436" t="str">
        <f t="shared" si="1236"/>
        <v>0.0401826487351163-0.47212836809169i</v>
      </c>
      <c r="N2436" t="str">
        <f t="shared" si="1237"/>
        <v>-6.2615940709391i</v>
      </c>
      <c r="O2436" t="str">
        <f t="shared" si="1238"/>
        <v>0.999766918313879+0.0215895587071696i</v>
      </c>
      <c r="P2436" t="str">
        <f t="shared" si="1239"/>
        <v>0.000233081686121017-0.0215895587071696i</v>
      </c>
      <c r="Q2436" t="str">
        <f t="shared" si="1240"/>
        <v>-0.000233081686121017+6.28318362964627i</v>
      </c>
      <c r="R2436" t="str">
        <f t="shared" si="1241"/>
        <v>-0.00343608727620453-0.0000369686469147643i</v>
      </c>
      <c r="S2436" t="str">
        <f t="shared" si="1242"/>
        <v>0.699159929103216i</v>
      </c>
      <c r="T2436" t="str">
        <f t="shared" si="1243"/>
        <v>0.0000258469965559684-0.00240237453642362i</v>
      </c>
      <c r="U2436" t="str">
        <f t="shared" si="1244"/>
        <v>0.0000500000000000001-0.000283072963666575i</v>
      </c>
      <c r="V2436" t="str">
        <f t="shared" si="1245"/>
        <v>0.00002-0.00317041719306565i</v>
      </c>
      <c r="W2436" t="str">
        <f t="shared" si="1246"/>
        <v>0.0000422620883738038-0.000260437324639076i</v>
      </c>
      <c r="X2436" t="str">
        <f t="shared" si="1247"/>
        <v>0.0000425920823664139-0.000260326852017034i</v>
      </c>
      <c r="Y2436" t="str">
        <f t="shared" si="1248"/>
        <v>0.009+2.52332721936332i</v>
      </c>
      <c r="Z2436" t="str">
        <f t="shared" si="1249"/>
        <v>-0.00123740291909212-0.000207007717387939i</v>
      </c>
      <c r="AA2436" t="str">
        <f t="shared" si="1250"/>
        <v>0.0170455523137591-4.75605537833352i</v>
      </c>
      <c r="AB2436" t="str">
        <f t="shared" si="1251"/>
        <v>0.0000777519784211881-0.00722673416662366i</v>
      </c>
      <c r="AC2436" t="str">
        <f t="shared" si="1252"/>
        <v>0.996591178071717-0.000327098235207398i</v>
      </c>
      <c r="AD2436" t="str">
        <f t="shared" si="1253"/>
        <v>0.0000803979696564733-0.00725142669090496i</v>
      </c>
      <c r="AE2436" t="str">
        <f t="shared" si="1254"/>
        <v>-1.60058596943222E-06+0.0000089562935547271i</v>
      </c>
      <c r="AF2436" t="str">
        <f t="shared" si="1255"/>
        <v>-4.15875432321367-0.194824366660796i</v>
      </c>
      <c r="AG2436" t="str">
        <f t="shared" si="1256"/>
        <v>0.99987515772432-1.83165400378353E-06i</v>
      </c>
      <c r="AH2436" t="str">
        <f t="shared" si="1257"/>
        <v>8.40246468320159E-06-0.0000369397876496565i</v>
      </c>
      <c r="AI2436">
        <f t="shared" si="1258"/>
        <v>-88.431029091257258</v>
      </c>
      <c r="AJ2436">
        <f t="shared" si="1259"/>
        <v>-77.185324093733016</v>
      </c>
      <c r="AK2436"/>
      <c r="AL2436"/>
      <c r="AM2436"/>
      <c r="AN2436"/>
    </row>
    <row r="2437" spans="1:40" x14ac:dyDescent="0.35">
      <c r="A2437"/>
      <c r="B2437">
        <f t="shared" si="1260"/>
        <v>503000</v>
      </c>
      <c r="C2437" s="237" t="str">
        <f t="shared" si="1228"/>
        <v>-8.36050209803345E-08+0.00134756706988998i</v>
      </c>
      <c r="D2437" s="208" t="str">
        <f t="shared" si="1229"/>
        <v>-1.64874616068509+0.0103313475358232i</v>
      </c>
      <c r="E2437" t="str">
        <f t="shared" si="1230"/>
        <v>36500</v>
      </c>
      <c r="F2437" t="str">
        <f t="shared" si="1231"/>
        <v>0.21505376344086</v>
      </c>
      <c r="G2437" t="str">
        <f t="shared" ref="G2437:G2500" si="1261">IF($C$11=$C$7,$C$24,F2437)</f>
        <v>0.21505376344086</v>
      </c>
      <c r="H2437" t="str">
        <f t="shared" si="1232"/>
        <v>2.5100793805402+0.204774649134057i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0.00961439251515461-0.0996120256788839i</v>
      </c>
      <c r="M2437" t="str">
        <f t="shared" si="1236"/>
        <v>0.0400241506290343-0.471202991137894i</v>
      </c>
      <c r="N2437" t="str">
        <f t="shared" si="1237"/>
        <v>-6.27406736590113i</v>
      </c>
      <c r="O2437" t="str">
        <f t="shared" si="1238"/>
        <v>0.99995843186141+0.00911781493949044i</v>
      </c>
      <c r="P2437" t="str">
        <f t="shared" si="1239"/>
        <v>0.0000415681385900202-0.00911781493949044i</v>
      </c>
      <c r="Q2437" t="str">
        <f t="shared" si="1240"/>
        <v>-0.0000415681385900202+6.28318518084062i</v>
      </c>
      <c r="R2437" t="str">
        <f t="shared" si="1241"/>
        <v>-0.00145114539070086-6.60617441355628E-06i</v>
      </c>
      <c r="S2437" t="str">
        <f t="shared" si="1242"/>
        <v>0.700552677965971i</v>
      </c>
      <c r="T2437" t="str">
        <f t="shared" si="1243"/>
        <v>4.62797317652713E-06-0.00101660378957346i</v>
      </c>
      <c r="U2437" t="str">
        <f t="shared" si="1244"/>
        <v>0.0000500000000000001-0.000282510194355111i</v>
      </c>
      <c r="V2437" t="str">
        <f t="shared" si="1245"/>
        <v>0.00002-0.00316411417677725i</v>
      </c>
      <c r="W2437" t="str">
        <f t="shared" si="1246"/>
        <v>0.0000422620425542785-0.000259921812636512i</v>
      </c>
      <c r="X2437" t="str">
        <f t="shared" si="1247"/>
        <v>0.0000425906961640148-0.000259811560545631i</v>
      </c>
      <c r="Y2437" t="str">
        <f t="shared" si="1248"/>
        <v>0.009+2.52835376760907i</v>
      </c>
      <c r="Z2437" t="str">
        <f t="shared" si="1249"/>
        <v>-0.00123249801432007-0.000206571962167804i</v>
      </c>
      <c r="AA2437" t="str">
        <f t="shared" si="1250"/>
        <v>0.0169778285067268-4.74659830095951i</v>
      </c>
      <c r="AB2437" t="str">
        <f t="shared" si="1251"/>
        <v>0.0000139216976245576-0.00305810989445741i</v>
      </c>
      <c r="AC2437" t="str">
        <f t="shared" si="1252"/>
        <v>0.998559566674626-0.000128958196618312i</v>
      </c>
      <c r="AD2437" t="str">
        <f t="shared" si="1253"/>
        <v>0.000014337286508844-0.00306251940055096i</v>
      </c>
      <c r="AE2437" t="str">
        <f t="shared" si="1254"/>
        <v>-6.50301318901667E-07+3.77158739858947E-06i</v>
      </c>
      <c r="AF2437" t="str">
        <f t="shared" si="1255"/>
        <v>-4.15882554122529-0.194443301598234i</v>
      </c>
      <c r="AG2437" t="str">
        <f t="shared" si="1256"/>
        <v>0.999947378572398-4.34574733650862E-07i</v>
      </c>
      <c r="AH2437" t="str">
        <f t="shared" si="1257"/>
        <v>3.43803731689239E-06-0.0000155597445506236i</v>
      </c>
      <c r="AI2437">
        <f t="shared" si="1258"/>
        <v>-95.952932542983206</v>
      </c>
      <c r="AJ2437">
        <f t="shared" si="1259"/>
        <v>-77.540281309538813</v>
      </c>
      <c r="AK2437"/>
      <c r="AL2437"/>
      <c r="AM2437"/>
      <c r="AN2437"/>
    </row>
    <row r="2438" spans="1:40" x14ac:dyDescent="0.35">
      <c r="A2438"/>
      <c r="B2438">
        <f t="shared" si="1260"/>
        <v>504000</v>
      </c>
      <c r="C2438" s="237" t="str">
        <f t="shared" ref="C2438:C2501" si="1263">IMPRODUCT(COMPLEX(-1,0),IMDIV(IMPRODUCT(G2438,COMPLEX($C$100+$C$101,0)),COMPLEX($C$100,2*PI()*B2438*$C$103*$C$102*(2*$C$100+$C$101))))</f>
        <v>-8.32735841582273E-08+0.00134489332572422i</v>
      </c>
      <c r="D2438" s="208" t="str">
        <f t="shared" ref="D2438:D2501" si="1264">IMPRODUCT(COMPLEX($C$106,0),IMSUB(C2438,G2438))</f>
        <v>-1.64874615814407+0.0103108488305524i</v>
      </c>
      <c r="E2438" t="str">
        <f t="shared" ref="E2438:E2501" si="1265">IMDIV(COMPLEX($C$20*10^3,0),COMPLEX(1,2*PI()*B2438*$C$20*1000*$C$29*10^-12))</f>
        <v>36500</v>
      </c>
      <c r="F2438" t="str">
        <f t="shared" ref="F2438:F2501" si="1266">IMDIV(COMPLEX($C$22*1000,0),IMSUM(COMPLEX($C$22*1000,0),E2438))</f>
        <v>0.21505376344086</v>
      </c>
      <c r="G2438" t="str">
        <f t="shared" si="1261"/>
        <v>0.21505376344086</v>
      </c>
      <c r="H2438" t="str">
        <f t="shared" ref="H2438:H2501" si="1267">IMPRODUCT(COMPLEX($C$108,0),IMPRODUCT(COMPLEX(-1,0),D2438),IMDIV(COMPLEX(0,2*PI()*B2438*$C$109*$C$110),COMPLEX(1,2*PI()*B2438*$C$109*$C$110)))</f>
        <v>2.51015018191276+0.204374560758342i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0.00957662842154215-0.0994180204683679i</v>
      </c>
      <c r="M2438" t="str">
        <f t="shared" ref="M2438:M2501" si="1271">IMSUM(K2438,L2438)</f>
        <v>0.0398665862766538-0.470281208433137i</v>
      </c>
      <c r="N2438" t="str">
        <f t="shared" ref="N2438:N2501" si="1272">COMPLEX(0,-2*PI()*B2438*$C$43)</f>
        <v>-6.28654066086316i</v>
      </c>
      <c r="O2438" t="str">
        <f t="shared" ref="O2438:O2501" si="1273">IMEXP(N2438)</f>
        <v>0.99999437080611-0.00335534738759256i</v>
      </c>
      <c r="P2438" t="str">
        <f t="shared" ref="P2438:P2501" si="1274">IMSUB(COMPLEX(1,0),O2438)</f>
        <v>5.62919389002214E-06+0.00335534738759256i</v>
      </c>
      <c r="Q2438" t="str">
        <f t="shared" ref="Q2438:Q2501" si="1275">IMSUM(COMPLEX(0,2*PI()*B2438*$C$43),O2438,COMPLEX(-1,0))</f>
        <v>-5.62919389002214E-06+6.28318531347557i</v>
      </c>
      <c r="R2438" t="str">
        <f t="shared" ref="R2438:R2501" si="1276">IMDIV(P2438,Q2438)</f>
        <v>0.000534020121187635-8.96392468442094E-07i</v>
      </c>
      <c r="S2438" t="str">
        <f t="shared" ref="S2438:S2501" si="1277">IMDIV(COMPLEX(0,2*PI()*B2438*$C$123),COMPLEX($C$124,0))</f>
        <v>0.701945426828726i</v>
      </c>
      <c r="T2438" t="str">
        <f t="shared" ref="T2438:T2501" si="1278">IMPRODUCT(R2438,S2438)</f>
        <v>6.29218593866641E-07+0.000374852981902182i</v>
      </c>
      <c r="U2438" t="str">
        <f t="shared" ref="U2438:U2501" si="1279">IMDIV(COMPLEX(1,2*PI()*B2438*$C$16*10^-3*$C$15*10^-6),COMPLEX(0,2*PI()*B2438*$C$15*10^-6))</f>
        <v>0.0000500000000000001-0.0002819496582552i</v>
      </c>
      <c r="V2438" t="str">
        <f t="shared" ref="V2438:V2501" si="1280">IMSUM(COMPLEX($C$18*10^-3,0),IMDIV(COMPLEX(1,0),COMPLEX(0,2*PI()*B2438*($C$17*1*10^-6))))</f>
        <v>0.00002-0.00315783617245824i</v>
      </c>
      <c r="W2438" t="str">
        <f t="shared" ref="W2438:W2501" si="1281">IMDIV(IMPRODUCT(U2438,V2438),IMSUM(U2438,V2438))</f>
        <v>0.0000422619966437204-0.000259408350789822i</v>
      </c>
      <c r="X2438" t="str">
        <f t="shared" ref="X2438:X2501" si="1282">IMDIV(IMPRODUCT(COMPLEX($C$19,0),W2438),IMSUM(COMPLEX($C$19,0),W2438))</f>
        <v>0.0000425893178413017-0.000259298318343012i</v>
      </c>
      <c r="Y2438" t="str">
        <f t="shared" ref="Y2438:Y2501" si="1283">COMPLEX($C$13*10^-3,2*PI()*B2438*$C$12*0.000001)</f>
        <v>0.009+2.53338031585481i</v>
      </c>
      <c r="Z2438" t="str">
        <f t="shared" ref="Z2438:Z2501" si="1284">IMPRODUCT(COMPLEX($C$6,0),IMDIV(X2438,IMSUM(X2438,Y2438)))</f>
        <v>-0.00122762227963242-0.00020613807812293i</v>
      </c>
      <c r="AA2438" t="str">
        <f t="shared" ref="AA2438:AA2501" si="1285">IMDIV(COMPLEX($C$6,0),IMSUM(X2438,Y2438))</f>
        <v>0.0169105075403765-4.73717876175349i</v>
      </c>
      <c r="AB2438" t="str">
        <f t="shared" ref="AB2438:AB2501" si="1286">IMPRODUCT(COMPLEX($C$119,0),T2438)</f>
        <v>0.000001892792086175+0.00112761886654279i</v>
      </c>
      <c r="AC2438" t="str">
        <f t="shared" ref="AC2438:AC2501" si="1287">IMSUM(COMPLEX(1,0),IMPRODUCT(AB2438,M2438))</f>
        <v>1.00053037342237+0.0000440641702806116i</v>
      </c>
      <c r="AD2438" t="str">
        <f t="shared" ref="AD2438:AD2501" si="1288">IMDIV(AB2438,AC2438)</f>
        <v>1.94142365363944E-06+0.00112702103899004i</v>
      </c>
      <c r="AE2438" t="str">
        <f t="shared" ref="AE2438:AE2501" si="1289">IMPRODUCT(AD2438,AA2438,X2438)</f>
        <v>2.29938616050101E-07-1.38395633841943E-06i</v>
      </c>
      <c r="AF2438" t="str">
        <f t="shared" ref="AF2438:AF2501" si="1290">IMSUB(D2438,H2438)</f>
        <v>-4.15889634005683-0.19406371192779i</v>
      </c>
      <c r="AG2438" t="str">
        <f t="shared" ref="AG2438:AG2501" si="1291">IMSUM(COMPLEX(1,0),IMPRODUCT(AD2438,AA2438,COMPLEX($C$127,0)))</f>
        <v>1.00001932693732+3.5699089299871E-08i</v>
      </c>
      <c r="AH2438" t="str">
        <f t="shared" ref="AH2438:AH2501" si="1292">IMDIV(IMPRODUCT(AE2438,AF2438),AG2438)</f>
        <v>-1.22484269657272E-06+5.71099787693257E-06i</v>
      </c>
      <c r="AI2438">
        <f t="shared" ref="AI2438:AI2501" si="1293">20*LOG10(IMABS(AH2438))</f>
        <v>-104.67045250119179</v>
      </c>
      <c r="AJ2438">
        <f t="shared" ref="AJ2438:AJ2501" si="1294">IMARGUMENT(AH2438)*180/PI()</f>
        <v>102.10489971586169</v>
      </c>
      <c r="AK2438"/>
      <c r="AL2438"/>
      <c r="AM2438"/>
      <c r="AN2438"/>
    </row>
    <row r="2439" spans="1:40" x14ac:dyDescent="0.35">
      <c r="A2439"/>
      <c r="B2439">
        <f t="shared" si="1260"/>
        <v>505000</v>
      </c>
      <c r="C2439" s="237" t="str">
        <f t="shared" si="1263"/>
        <v>-8.29441143176436E-08+0.00134223017064413i</v>
      </c>
      <c r="D2439" s="208" t="str">
        <f t="shared" si="1264"/>
        <v>-1.64874615561813+0.0102904313082717i</v>
      </c>
      <c r="E2439" t="str">
        <f t="shared" si="1265"/>
        <v>36500</v>
      </c>
      <c r="F2439" t="str">
        <f t="shared" si="1266"/>
        <v>0.21505376344086</v>
      </c>
      <c r="G2439" t="str">
        <f t="shared" si="1261"/>
        <v>0.21505376344086</v>
      </c>
      <c r="H2439" t="str">
        <f t="shared" si="1267"/>
        <v>2.51022056736498+0.203976020479725i</v>
      </c>
      <c r="I2439" t="str">
        <f t="shared" si="1268"/>
        <v>1983.13036257856i</v>
      </c>
      <c r="J2439" t="str">
        <f t="shared" si="1262"/>
        <v>-5322.44624895023+433.845463160585i</v>
      </c>
      <c r="K2439" t="str">
        <f t="shared" si="1269"/>
        <v>0.0301708626671255-0.370138236920541i</v>
      </c>
      <c r="L2439" t="str">
        <f t="shared" si="1270"/>
        <v>0.00953908570766906-0.0992247623127264i</v>
      </c>
      <c r="M2439" t="str">
        <f t="shared" si="1271"/>
        <v>0.0397099483747946-0.469362999233267i</v>
      </c>
      <c r="N2439" t="str">
        <f t="shared" si="1272"/>
        <v>-6.29901395582519i</v>
      </c>
      <c r="O2439" t="str">
        <f t="shared" si="1273"/>
        <v>0.999874729556562-0.0158279876861386i</v>
      </c>
      <c r="P2439" t="str">
        <f t="shared" si="1274"/>
        <v>0.000125270443438019+0.0158279876861386i</v>
      </c>
      <c r="Q2439" t="str">
        <f t="shared" si="1275"/>
        <v>-0.000125270443438019+6.28318596813905i</v>
      </c>
      <c r="R2439" t="str">
        <f t="shared" si="1276"/>
        <v>0.00251910181594815-0.0000199876325603592i</v>
      </c>
      <c r="S2439" t="str">
        <f t="shared" si="1277"/>
        <v>0.703338175691482i</v>
      </c>
      <c r="T2439" t="str">
        <f t="shared" si="1278"/>
        <v>0.0000140580650213947+0.00177178047561007i</v>
      </c>
      <c r="U2439" t="str">
        <f t="shared" si="1279"/>
        <v>0.0000500000000000001-0.00028139134210024i</v>
      </c>
      <c r="V2439" t="str">
        <f t="shared" si="1280"/>
        <v>0.00002-0.00315158303152268i</v>
      </c>
      <c r="W2439" t="str">
        <f t="shared" si="1281"/>
        <v>0.0000422619506421308-0.000258896926919817i</v>
      </c>
      <c r="X2439" t="str">
        <f t="shared" si="1282"/>
        <v>0.0000425879473352051-0.000258787113235341i</v>
      </c>
      <c r="Y2439" t="str">
        <f t="shared" si="1283"/>
        <v>0.009+2.53840686410055i</v>
      </c>
      <c r="Z2439" t="str">
        <f t="shared" si="1284"/>
        <v>-0.00122277548417596-0.000205706053012358i</v>
      </c>
      <c r="AA2439" t="str">
        <f t="shared" si="1285"/>
        <v>0.0168435862258409-4.72779653763684i</v>
      </c>
      <c r="AB2439" t="str">
        <f t="shared" si="1286"/>
        <v>0.0000422889508968787+0.00532980445168613i</v>
      </c>
      <c r="AC2439" t="str">
        <f t="shared" si="1287"/>
        <v>1.00250329229483+0.000191797390796819i</v>
      </c>
      <c r="AD2439" t="str">
        <f t="shared" si="1288"/>
        <v>0.0000432004958484306+0.00531648744388989i</v>
      </c>
      <c r="AE2439" t="str">
        <f t="shared" si="1289"/>
        <v>1.04080914074465E-06-6.50975711180701E-06i</v>
      </c>
      <c r="AF2439" t="str">
        <f t="shared" si="1290"/>
        <v>-4.15896672298311-0.193685589171453i</v>
      </c>
      <c r="AG2439" t="str">
        <f t="shared" si="1291"/>
        <v>1.00009099231486-4.15193872860255E-07i</v>
      </c>
      <c r="AH2439" t="str">
        <f t="shared" si="1292"/>
        <v>-5.58903931945872E-06+0.0000268698262028468i</v>
      </c>
      <c r="AI2439">
        <f t="shared" si="1293"/>
        <v>-91.230753196468498</v>
      </c>
      <c r="AJ2439">
        <f t="shared" si="1294"/>
        <v>101.75021958133324</v>
      </c>
      <c r="AK2439"/>
      <c r="AL2439"/>
      <c r="AM2439"/>
      <c r="AN2439"/>
    </row>
    <row r="2440" spans="1:40" x14ac:dyDescent="0.35">
      <c r="A2440"/>
      <c r="B2440">
        <f t="shared" si="1260"/>
        <v>506000</v>
      </c>
      <c r="C2440" s="237" t="str">
        <f t="shared" si="1263"/>
        <v>-8.26165959246983E-08+0.00133957754186859i</v>
      </c>
      <c r="D2440" s="208" t="str">
        <f t="shared" si="1264"/>
        <v>-1.64874615310716+0.0102700944876592i</v>
      </c>
      <c r="E2440" t="str">
        <f t="shared" si="1265"/>
        <v>36500</v>
      </c>
      <c r="F2440" t="str">
        <f t="shared" si="1266"/>
        <v>0.21505376344086</v>
      </c>
      <c r="G2440" t="str">
        <f t="shared" si="1261"/>
        <v>0.21505376344086</v>
      </c>
      <c r="H2440" t="str">
        <f t="shared" si="1267"/>
        <v>2.51029054013991+0.203579019403118i</v>
      </c>
      <c r="I2440" t="str">
        <f t="shared" si="1268"/>
        <v>1987.05735339554i</v>
      </c>
      <c r="J2440" t="str">
        <f t="shared" si="1262"/>
        <v>-5343.55007860492+434.704563087637i</v>
      </c>
      <c r="K2440" t="str">
        <f t="shared" si="1269"/>
        <v>0.0300524670394769-0.369416096004251i</v>
      </c>
      <c r="L2440" t="str">
        <f t="shared" si="1270"/>
        <v>0.00950176265189309-0.0990322469479635i</v>
      </c>
      <c r="M2440" t="str">
        <f t="shared" si="1271"/>
        <v>0.03955422969137-0.468448342952214i</v>
      </c>
      <c r="N2440" t="str">
        <f t="shared" si="1272"/>
        <v>-6.31148725078722i</v>
      </c>
      <c r="O2440" t="str">
        <f t="shared" si="1273"/>
        <v>0.999599526726677-0.0282981654494238i</v>
      </c>
      <c r="P2440" t="str">
        <f t="shared" si="1274"/>
        <v>0.000400473273323043+0.0282981654494238i</v>
      </c>
      <c r="Q2440" t="str">
        <f t="shared" si="1275"/>
        <v>-0.000400473273323043+6.2831890853378i</v>
      </c>
      <c r="R2440" t="str">
        <f t="shared" si="1276"/>
        <v>0.00450378612278748-0.0000640243216987883i</v>
      </c>
      <c r="S2440" t="str">
        <f t="shared" si="1277"/>
        <v>0.704730924554237i</v>
      </c>
      <c r="T2440" t="str">
        <f t="shared" si="1278"/>
        <v>0.000045119919424745+0.00317395735830656i</v>
      </c>
      <c r="U2440" t="str">
        <f t="shared" si="1279"/>
        <v>0.0000500000000000001-0.0002808352327285i</v>
      </c>
      <c r="V2440" t="str">
        <f t="shared" si="1280"/>
        <v>0.00002-0.0031453546065592i</v>
      </c>
      <c r="W2440" t="str">
        <f t="shared" si="1281"/>
        <v>0.0000422619045495103-0.000258387528943588i</v>
      </c>
      <c r="X2440" t="str">
        <f t="shared" si="1282"/>
        <v>0.0000425865845832764-0.000258277933145015i</v>
      </c>
      <c r="Y2440" t="str">
        <f t="shared" si="1283"/>
        <v>0.009+2.5434334123463i</v>
      </c>
      <c r="Z2440" t="str">
        <f t="shared" si="1284"/>
        <v>-0.00121795739937674-0.000205275874702974i</v>
      </c>
      <c r="AA2440" t="str">
        <f t="shared" si="1285"/>
        <v>0.0167770614057454-4.71845140729507i</v>
      </c>
      <c r="AB2440" t="str">
        <f t="shared" si="1286"/>
        <v>0.000135728071688408+0.00954778105450081i</v>
      </c>
      <c r="AC2440" t="str">
        <f t="shared" si="1287"/>
        <v>1.00447801083317+0.000314073534598102i</v>
      </c>
      <c r="AD2440" t="str">
        <f t="shared" si="1288"/>
        <v>0.000138095004174497+0.00950517341300017i</v>
      </c>
      <c r="AE2440" t="str">
        <f t="shared" si="1289"/>
        <v>1.78298895440577E-06-0.0000116052438634967i</v>
      </c>
      <c r="AF2440" t="str">
        <f t="shared" si="1290"/>
        <v>-4.15903669324707-0.193308924915459i</v>
      </c>
      <c r="AG2440" t="str">
        <f t="shared" si="1291"/>
        <v>1.00016236429682-1.78149499333079E-06i</v>
      </c>
      <c r="AH2440" t="str">
        <f t="shared" si="1292"/>
        <v>-9.65743103651785E-06+0.0000479141706291638i</v>
      </c>
      <c r="AI2440">
        <f t="shared" si="1293"/>
        <v>-86.21777720123022</v>
      </c>
      <c r="AJ2440">
        <f t="shared" si="1294"/>
        <v>101.39567886051333</v>
      </c>
      <c r="AK2440"/>
      <c r="AL2440"/>
      <c r="AM2440"/>
      <c r="AN2440"/>
    </row>
    <row r="2441" spans="1:40" x14ac:dyDescent="0.35">
      <c r="A2441"/>
      <c r="B2441">
        <f t="shared" si="1260"/>
        <v>507000</v>
      </c>
      <c r="C2441" s="237" t="str">
        <f t="shared" si="1263"/>
        <v>-8.2291013598548E-08+0.00133693537711177i</v>
      </c>
      <c r="D2441" s="208" t="str">
        <f t="shared" si="1264"/>
        <v>-1.64874615061103+0.0102498378911902i</v>
      </c>
      <c r="E2441" t="str">
        <f t="shared" si="1265"/>
        <v>36500</v>
      </c>
      <c r="F2441" t="str">
        <f t="shared" si="1266"/>
        <v>0.21505376344086</v>
      </c>
      <c r="G2441" t="str">
        <f t="shared" si="1261"/>
        <v>0.21505376344086</v>
      </c>
      <c r="H2441" t="str">
        <f t="shared" si="1267"/>
        <v>2.51036010344913+0.20318354870086i</v>
      </c>
      <c r="I2441" t="str">
        <f t="shared" si="1268"/>
        <v>1990.98434421253i</v>
      </c>
      <c r="J2441" t="str">
        <f t="shared" si="1262"/>
        <v>-5364.69565668623+435.563663014687i</v>
      </c>
      <c r="K2441" t="str">
        <f t="shared" si="1269"/>
        <v>0.0299347655153368-0.36869674901837i</v>
      </c>
      <c r="L2441" t="str">
        <f t="shared" si="1270"/>
        <v>0.00946465754922412-0.0988404701421323i</v>
      </c>
      <c r="M2441" t="str">
        <f t="shared" si="1271"/>
        <v>0.0393994230645609-0.467537219160502i</v>
      </c>
      <c r="N2441" t="str">
        <f t="shared" si="1272"/>
        <v>-6.32396054574925i</v>
      </c>
      <c r="O2441" t="str">
        <f t="shared" si="1273"/>
        <v>0.999168805132808-0.040763940553848i</v>
      </c>
      <c r="P2441" t="str">
        <f t="shared" si="1274"/>
        <v>0.000831194867191964+0.040763940553848i</v>
      </c>
      <c r="Q2441" t="str">
        <f t="shared" si="1275"/>
        <v>-0.000831194867191964+6.2831966051954i</v>
      </c>
      <c r="R2441" t="str">
        <f t="shared" si="1276"/>
        <v>0.00648775335936706-0.000133146789293865i</v>
      </c>
      <c r="S2441" t="str">
        <f t="shared" si="1277"/>
        <v>0.706123673416993i</v>
      </c>
      <c r="T2441" t="str">
        <f t="shared" si="1278"/>
        <v>0.0000940180999598623+0.00458115623433971i</v>
      </c>
      <c r="U2441" t="str">
        <f t="shared" si="1279"/>
        <v>0.00005-0.000280281317082092i</v>
      </c>
      <c r="V2441" t="str">
        <f t="shared" si="1280"/>
        <v>0.00002-0.00313915075131944i</v>
      </c>
      <c r="W2441" t="str">
        <f t="shared" si="1281"/>
        <v>0.00004226185836586-0.000257880144873553i</v>
      </c>
      <c r="X2441" t="str">
        <f t="shared" si="1282"/>
        <v>0.0000425852295236839-0.000257770766089721i</v>
      </c>
      <c r="Y2441" t="str">
        <f t="shared" si="1283"/>
        <v>0.009+2.54845996059204i</v>
      </c>
      <c r="Z2441" t="str">
        <f t="shared" si="1284"/>
        <v>-0.00121316779891322-0.000204847531168336i</v>
      </c>
      <c r="AA2441" t="str">
        <f t="shared" si="1285"/>
        <v>0.0167109299538382-4.70914315116072i</v>
      </c>
      <c r="AB2441" t="str">
        <f t="shared" si="1286"/>
        <v>0.000282821768612505+0.0137808646318027i</v>
      </c>
      <c r="AC2441" t="str">
        <f t="shared" si="1287"/>
        <v>1.00645421014209+0.000410728412608693i</v>
      </c>
      <c r="AD2441" t="str">
        <f t="shared" si="1288"/>
        <v>0.00028659586548812+0.0136923734630632i</v>
      </c>
      <c r="AE2441" t="str">
        <f t="shared" si="1289"/>
        <v>2.45716002443148E-06-0.0000166698550315705i</v>
      </c>
      <c r="AF2441" t="str">
        <f t="shared" si="1290"/>
        <v>-4.15910625406016-0.19293371080967i</v>
      </c>
      <c r="AG2441" t="str">
        <f t="shared" si="1291"/>
        <v>1.00023343257232-4.05732736104217E-06i</v>
      </c>
      <c r="AH2441" t="str">
        <f t="shared" si="1292"/>
        <v>-0.0000134329102484683+0.0000688415049632142i</v>
      </c>
      <c r="AI2441">
        <f t="shared" si="1293"/>
        <v>-83.080705705745288</v>
      </c>
      <c r="AJ2441">
        <f t="shared" si="1294"/>
        <v>101.04127810199243</v>
      </c>
      <c r="AK2441"/>
      <c r="AL2441"/>
      <c r="AM2441"/>
      <c r="AN2441"/>
    </row>
    <row r="2442" spans="1:40" x14ac:dyDescent="0.35">
      <c r="A2442"/>
      <c r="B2442">
        <f t="shared" si="1260"/>
        <v>508000</v>
      </c>
      <c r="C2442" s="237" t="str">
        <f t="shared" si="1263"/>
        <v>-8.19673521095868E-08+0.00133430361457829i</v>
      </c>
      <c r="D2442" s="208" t="str">
        <f t="shared" si="1264"/>
        <v>-1.64874614812963+0.0102296610451002i</v>
      </c>
      <c r="E2442" t="str">
        <f t="shared" si="1265"/>
        <v>36500</v>
      </c>
      <c r="F2442" t="str">
        <f t="shared" si="1266"/>
        <v>0.21505376344086</v>
      </c>
      <c r="G2442" t="str">
        <f t="shared" si="1261"/>
        <v>0.21505376344086</v>
      </c>
      <c r="H2442" t="str">
        <f t="shared" si="1267"/>
        <v>2.51042926047314+0.202789599612098i</v>
      </c>
      <c r="I2442" t="str">
        <f t="shared" si="1268"/>
        <v>1994.91133502952i</v>
      </c>
      <c r="J2442" t="str">
        <f t="shared" si="1262"/>
        <v>-5385.88298319416+436.422762941738i</v>
      </c>
      <c r="K2442" t="str">
        <f t="shared" si="1269"/>
        <v>0.0298177526908682-0.367980179888734i</v>
      </c>
      <c r="L2442" t="str">
        <f t="shared" si="1270"/>
        <v>0.00942776871113144-0.0986494276950355i</v>
      </c>
      <c r="M2442" t="str">
        <f t="shared" si="1271"/>
        <v>0.0392455214019996-0.466629607583769i</v>
      </c>
      <c r="N2442" t="str">
        <f t="shared" si="1272"/>
        <v>-6.33643384071128i</v>
      </c>
      <c r="O2442" t="str">
        <f t="shared" si="1273"/>
        <v>0.998582631787079-0.0532233735607816i</v>
      </c>
      <c r="P2442" t="str">
        <f t="shared" si="1274"/>
        <v>0.00141736821292104+0.0532233735607816i</v>
      </c>
      <c r="Q2442" t="str">
        <f t="shared" si="1275"/>
        <v>-0.00141736821292104+6.2832104671505i</v>
      </c>
      <c r="R2442" t="str">
        <f t="shared" si="1276"/>
        <v>0.00847067775310496-0.000227491071607923i</v>
      </c>
      <c r="S2442" t="str">
        <f t="shared" si="1277"/>
        <v>0.707516422279748i</v>
      </c>
      <c r="T2442" t="str">
        <f t="shared" si="1278"/>
        <v>0.000160953669084624+0.00599314361816148i</v>
      </c>
      <c r="U2442" t="str">
        <f t="shared" si="1279"/>
        <v>0.00005-0.000279729582205946i</v>
      </c>
      <c r="V2442" t="str">
        <f t="shared" si="1280"/>
        <v>0.00002-0.0031329713207066i</v>
      </c>
      <c r="W2442" t="str">
        <f t="shared" si="1281"/>
        <v>0.0000422618120911806-0.000257374762816523i</v>
      </c>
      <c r="X2442" t="str">
        <f t="shared" si="1282"/>
        <v>0.0000425838820952023-0.000257265600181491i</v>
      </c>
      <c r="Y2442" t="str">
        <f t="shared" si="1283"/>
        <v>0.009+2.55348650883778i</v>
      </c>
      <c r="Z2442" t="str">
        <f t="shared" si="1284"/>
        <v>-0.00120840645868952-0.000204421010487472i</v>
      </c>
      <c r="AA2442" t="str">
        <f t="shared" si="1285"/>
        <v>0.0166451887746198-4.69987155139582i</v>
      </c>
      <c r="AB2442" t="str">
        <f t="shared" si="1286"/>
        <v>0.000484174870313471+0.0180283528210078i</v>
      </c>
      <c r="AC2442" t="str">
        <f t="shared" si="1287"/>
        <v>1.00843156489748+0.000481601776743364i</v>
      </c>
      <c r="AD2442" t="str">
        <f t="shared" si="1288"/>
        <v>0.000488664443836995+0.0178773831630074i</v>
      </c>
      <c r="AE2442" t="str">
        <f t="shared" si="1289"/>
        <v>3.06400746098914E-06-0.0000217030385580441i</v>
      </c>
      <c r="AF2442" t="str">
        <f t="shared" si="1290"/>
        <v>-4.15917540860277-0.192559938566998i</v>
      </c>
      <c r="AG2442" t="str">
        <f t="shared" si="1291"/>
        <v>1.0003041869292-7.23669747480974E-06i</v>
      </c>
      <c r="AH2442" t="str">
        <f t="shared" si="1292"/>
        <v>-0.0000169183826693044+0.0000896493465814593i</v>
      </c>
      <c r="AI2442">
        <f t="shared" si="1293"/>
        <v>-80.79707738110136</v>
      </c>
      <c r="AJ2442">
        <f t="shared" si="1294"/>
        <v>100.6870178293799</v>
      </c>
      <c r="AK2442"/>
      <c r="AL2442"/>
      <c r="AM2442"/>
      <c r="AN2442"/>
    </row>
    <row r="2443" spans="1:40" x14ac:dyDescent="0.35">
      <c r="A2443"/>
      <c r="B2443">
        <f t="shared" si="1260"/>
        <v>509000</v>
      </c>
      <c r="C2443" s="237" t="str">
        <f t="shared" si="1263"/>
        <v>-8.16455963776644E-08+0.00133168219295837i</v>
      </c>
      <c r="D2443" s="208" t="str">
        <f t="shared" si="1264"/>
        <v>-1.64874614566283+0.0102095634793475i</v>
      </c>
      <c r="E2443" t="str">
        <f t="shared" si="1265"/>
        <v>36500</v>
      </c>
      <c r="F2443" t="str">
        <f t="shared" si="1266"/>
        <v>0.21505376344086</v>
      </c>
      <c r="G2443" t="str">
        <f t="shared" si="1261"/>
        <v>0.21505376344086</v>
      </c>
      <c r="H2443" t="str">
        <f t="shared" si="1267"/>
        <v>2.51049801436167+0.202397163442149i</v>
      </c>
      <c r="I2443" t="str">
        <f t="shared" si="1268"/>
        <v>1998.83832584651i</v>
      </c>
      <c r="J2443" t="str">
        <f t="shared" si="1262"/>
        <v>-5407.11205812871+437.281862868788i</v>
      </c>
      <c r="K2443" t="str">
        <f t="shared" si="1269"/>
        <v>0.0297014232146109-0.367266372663383i</v>
      </c>
      <c r="L2443" t="str">
        <f t="shared" si="1270"/>
        <v>0.00939109446535344-0.0984591154379286i</v>
      </c>
      <c r="M2443" t="str">
        <f t="shared" si="1271"/>
        <v>0.0390925176799643-0.465725488101312i</v>
      </c>
      <c r="N2443" t="str">
        <f t="shared" si="1272"/>
        <v>-6.34890713567331i</v>
      </c>
      <c r="O2443" t="str">
        <f t="shared" si="1273"/>
        <v>0.997841097886969-0.0656745260183061i</v>
      </c>
      <c r="P2443" t="str">
        <f t="shared" si="1274"/>
        <v>0.00215890211303105+0.0656745260183061i</v>
      </c>
      <c r="Q2443" t="str">
        <f t="shared" si="1275"/>
        <v>-0.00215890211303105+6.283232609655i</v>
      </c>
      <c r="R2443" t="str">
        <f t="shared" si="1276"/>
        <v>0.010452227468221-0.000347188713918687i</v>
      </c>
      <c r="S2443" t="str">
        <f t="shared" si="1277"/>
        <v>0.708909171142504i</v>
      </c>
      <c r="T2443" t="str">
        <f t="shared" si="1278"/>
        <v>0.000246125263414128+0.00740967991108946i</v>
      </c>
      <c r="U2443" t="str">
        <f t="shared" si="1279"/>
        <v>0.00005-0.000279180015246799i</v>
      </c>
      <c r="V2443" t="str">
        <f t="shared" si="1280"/>
        <v>0.00002-0.00312681617076415i</v>
      </c>
      <c r="W2443" t="str">
        <f t="shared" si="1281"/>
        <v>0.0000422617657254729-0.000256871370972769i</v>
      </c>
      <c r="X2443" t="str">
        <f t="shared" si="1282"/>
        <v>0.0000425825422372081-0.000256762423625778i</v>
      </c>
      <c r="Y2443" t="str">
        <f t="shared" si="1283"/>
        <v>0.009+2.55851305708353i</v>
      </c>
      <c r="Z2443" t="str">
        <f t="shared" si="1284"/>
        <v>-0.00120367315680934-0.000203996300843736i</v>
      </c>
      <c r="AA2443" t="str">
        <f t="shared" si="1285"/>
        <v>0.0165798348029829-4.69063639187509i</v>
      </c>
      <c r="AB2443" t="str">
        <f t="shared" si="1286"/>
        <v>0.000740384908105139+0.0222895248702274i</v>
      </c>
      <c r="AC2443" t="str">
        <f t="shared" si="1287"/>
        <v>1.01040974335984+0.000526537522357258i</v>
      </c>
      <c r="AD2443" t="str">
        <f t="shared" si="1288"/>
        <v>0.000744252583801512+0.0220594992672968i</v>
      </c>
      <c r="AE2443" t="str">
        <f t="shared" si="1289"/>
        <v>3.60421939198576E-06-0.0000267042518946893i</v>
      </c>
      <c r="AF2443" t="str">
        <f t="shared" si="1290"/>
        <v>-4.1592441600245-0.192187599962801i</v>
      </c>
      <c r="AG2443" t="str">
        <f t="shared" si="1291"/>
        <v>1.00037461725528-0.00001131349695031i</v>
      </c>
      <c r="AH2443" t="str">
        <f t="shared" si="1292"/>
        <v>-0.0000201167667276562+0.000110335256384239i</v>
      </c>
      <c r="AI2443">
        <f t="shared" si="1293"/>
        <v>-79.003693123625482</v>
      </c>
      <c r="AJ2443">
        <f t="shared" si="1294"/>
        <v>100.33289854144785</v>
      </c>
      <c r="AK2443"/>
      <c r="AL2443"/>
      <c r="AM2443"/>
      <c r="AN2443"/>
    </row>
    <row r="2444" spans="1:40" x14ac:dyDescent="0.35">
      <c r="A2444"/>
      <c r="B2444">
        <f t="shared" si="1260"/>
        <v>510000</v>
      </c>
      <c r="C2444" s="237" t="str">
        <f t="shared" si="1263"/>
        <v>-8.13257314703315E-08+0.00132907105142312i</v>
      </c>
      <c r="D2444" s="208" t="str">
        <f t="shared" si="1264"/>
        <v>-1.64874614321053+0.0101895447275773i</v>
      </c>
      <c r="E2444" t="str">
        <f t="shared" si="1265"/>
        <v>36500</v>
      </c>
      <c r="F2444" t="str">
        <f t="shared" si="1266"/>
        <v>0.21505376344086</v>
      </c>
      <c r="G2444" t="str">
        <f t="shared" si="1261"/>
        <v>0.21505376344086</v>
      </c>
      <c r="H2444" t="str">
        <f t="shared" si="1267"/>
        <v>2.51056636823411+0.202006231561902i</v>
      </c>
      <c r="I2444" t="str">
        <f t="shared" si="1268"/>
        <v>2002.76531666349i</v>
      </c>
      <c r="J2444" t="str">
        <f t="shared" si="1262"/>
        <v>-5428.38288148987+438.140962795839i</v>
      </c>
      <c r="K2444" t="str">
        <f t="shared" si="1269"/>
        <v>0.029585771786875-0.366555311511411i</v>
      </c>
      <c r="L2444" t="str">
        <f t="shared" si="1270"/>
        <v>0.00935463315571153-0.0982695292332349i</v>
      </c>
      <c r="M2444" t="str">
        <f t="shared" si="1271"/>
        <v>0.0389404049425865-0.464824840744646i</v>
      </c>
      <c r="N2444" t="str">
        <f t="shared" si="1272"/>
        <v>-6.36138043063534i</v>
      </c>
      <c r="O2444" t="str">
        <f t="shared" si="1273"/>
        <v>0.996944318801113-0.078115460762797i</v>
      </c>
      <c r="P2444" t="str">
        <f t="shared" si="1274"/>
        <v>0.00305568119888699+0.078115460762797i</v>
      </c>
      <c r="Q2444" t="str">
        <f t="shared" si="1275"/>
        <v>-0.00305568119888699+6.28326496987254i</v>
      </c>
      <c r="R2444" t="str">
        <f t="shared" si="1276"/>
        <v>0.0124320646386983-0.000492366570549i</v>
      </c>
      <c r="S2444" t="str">
        <f t="shared" si="1277"/>
        <v>0.710301920005259i</v>
      </c>
      <c r="T2444" t="str">
        <f t="shared" si="1278"/>
        <v>0.00034972892040736+0.00883051938249689i</v>
      </c>
      <c r="U2444" t="str">
        <f t="shared" si="1279"/>
        <v>0.00005-0.000278632603452198i</v>
      </c>
      <c r="V2444" t="str">
        <f t="shared" si="1280"/>
        <v>0.00002-0.00312068515866461i</v>
      </c>
      <c r="W2444" t="str">
        <f t="shared" si="1281"/>
        <v>0.0000422617192687383-0.000256369957635111i</v>
      </c>
      <c r="X2444" t="str">
        <f t="shared" si="1282"/>
        <v>0.0000425812098896715-0.00025626122472054i</v>
      </c>
      <c r="Y2444" t="str">
        <f t="shared" si="1283"/>
        <v>0.009+2.56353960532927i</v>
      </c>
      <c r="Z2444" t="str">
        <f t="shared" si="1284"/>
        <v>-0.00119896767355-0.000203573390523652i</v>
      </c>
      <c r="AA2444" t="str">
        <f t="shared" si="1285"/>
        <v>0.0165148650038539-4.68143745816911i</v>
      </c>
      <c r="AB2444" t="str">
        <f t="shared" si="1286"/>
        <v>0.00105204159461612+0.0265636415816846i</v>
      </c>
      <c r="AC2444" t="str">
        <f t="shared" si="1287"/>
        <v>1.01238840739352+0.000545383893266346i</v>
      </c>
      <c r="AD2444" t="str">
        <f t="shared" si="1288"/>
        <v>0.00105330264574839+0.0262380198483068i</v>
      </c>
      <c r="AE2444" t="str">
        <f t="shared" si="1289"/>
        <v>4.07848683842966E-06-0.0000316729620069256i</v>
      </c>
      <c r="AF2444" t="str">
        <f t="shared" si="1290"/>
        <v>-4.15931251144464-0.191816686834325i</v>
      </c>
      <c r="AG2444" t="str">
        <f t="shared" si="1291"/>
        <v>1.00044471353963-0.0000162815042394915i</v>
      </c>
      <c r="AH2444" t="str">
        <f t="shared" si="1292"/>
        <v>-0.0000230309929722697+0.000130896838741578i</v>
      </c>
      <c r="AI2444">
        <f t="shared" si="1293"/>
        <v>-77.529008874891488</v>
      </c>
      <c r="AJ2444">
        <f t="shared" si="1294"/>
        <v>99.978920712239059</v>
      </c>
      <c r="AK2444"/>
      <c r="AL2444"/>
      <c r="AM2444"/>
      <c r="AN2444"/>
    </row>
    <row r="2445" spans="1:40" x14ac:dyDescent="0.35">
      <c r="A2445"/>
      <c r="B2445">
        <f t="shared" si="1260"/>
        <v>511000</v>
      </c>
      <c r="C2445" s="237" t="str">
        <f t="shared" si="1263"/>
        <v>-8.10077426011042E-08+0.00132647012961979i</v>
      </c>
      <c r="D2445" s="208" t="str">
        <f t="shared" si="1264"/>
        <v>-1.64874614077262+0.0101696043270851i</v>
      </c>
      <c r="E2445" t="str">
        <f t="shared" si="1265"/>
        <v>36500</v>
      </c>
      <c r="F2445" t="str">
        <f t="shared" si="1266"/>
        <v>0.21505376344086</v>
      </c>
      <c r="G2445" t="str">
        <f t="shared" si="1261"/>
        <v>0.21505376344086</v>
      </c>
      <c r="H2445" t="str">
        <f t="shared" si="1267"/>
        <v>2.51063432517979+0.201616795407182i</v>
      </c>
      <c r="I2445" t="str">
        <f t="shared" si="1268"/>
        <v>2006.69230748048i</v>
      </c>
      <c r="J2445" t="str">
        <f t="shared" si="1262"/>
        <v>-5449.69545327765+439.00006272289i</v>
      </c>
      <c r="K2445" t="str">
        <f t="shared" si="1269"/>
        <v>0.0294707931591423-0.365846980721832i</v>
      </c>
      <c r="L2445" t="str">
        <f t="shared" si="1270"/>
        <v>0.00931838314192495-0.0980806649742555i</v>
      </c>
      <c r="M2445" t="str">
        <f t="shared" si="1271"/>
        <v>0.0387891763010672-0.463927645696088i</v>
      </c>
      <c r="N2445" t="str">
        <f t="shared" si="1272"/>
        <v>-6.37385372559737i</v>
      </c>
      <c r="O2445" t="str">
        <f t="shared" si="1273"/>
        <v>0.995892434051363-0.0905442422203154i</v>
      </c>
      <c r="P2445" t="str">
        <f t="shared" si="1274"/>
        <v>0.00410756594863704+0.0905442422203154i</v>
      </c>
      <c r="Q2445" t="str">
        <f t="shared" si="1275"/>
        <v>-0.00410756594863704+6.28330948337705i</v>
      </c>
      <c r="R2445" t="str">
        <f t="shared" si="1276"/>
        <v>0.0144098454073358-0.000663146602913765i</v>
      </c>
      <c r="S2445" t="str">
        <f t="shared" si="1277"/>
        <v>0.711694668868015i</v>
      </c>
      <c r="T2445" t="str">
        <f t="shared" si="1278"/>
        <v>0.000471957901971661+0.0102554101556131i</v>
      </c>
      <c r="U2445" t="str">
        <f t="shared" si="1279"/>
        <v>0.00005-0.000278087334169512i</v>
      </c>
      <c r="V2445" t="str">
        <f t="shared" si="1280"/>
        <v>0.00002-0.00311457814269854i</v>
      </c>
      <c r="W2445" t="str">
        <f t="shared" si="1281"/>
        <v>0.0000422616727209775-0.000255870511188008i</v>
      </c>
      <c r="X2445" t="str">
        <f t="shared" si="1282"/>
        <v>0.0000425798849931496-0.000255761991855339i</v>
      </c>
      <c r="Y2445" t="str">
        <f t="shared" si="1283"/>
        <v>0.009+2.56856615357501i</v>
      </c>
      <c r="Z2445" t="str">
        <f t="shared" si="1284"/>
        <v>-0.00119428979133705-0.000203152267915784i</v>
      </c>
      <c r="AA2445" t="str">
        <f t="shared" si="1285"/>
        <v>0.0164502763718409-4.67227453752771i</v>
      </c>
      <c r="AB2445" t="str">
        <f t="shared" si="1286"/>
        <v>0.00141972629316331+0.0308499452690002i</v>
      </c>
      <c r="AC2445" t="str">
        <f t="shared" si="1287"/>
        <v>1.01436721249199+0.000537993689197434i</v>
      </c>
      <c r="AD2445" t="str">
        <f t="shared" si="1288"/>
        <v>0.0014157475429551+0.0304122444277054i</v>
      </c>
      <c r="AE2445" t="str">
        <f t="shared" si="1289"/>
        <v>4.48750359023573E-06-0.0000366086453758032i</v>
      </c>
      <c r="AF2445" t="str">
        <f t="shared" si="1290"/>
        <v>-4.15938046595241-0.191447191080097i</v>
      </c>
      <c r="AG2445" t="str">
        <f t="shared" si="1291"/>
        <v>1.00051446587384-0.0000221343863615459i</v>
      </c>
      <c r="AH2445" t="str">
        <f t="shared" si="1292"/>
        <v>-0.0000256640034818188+0.000151331741430219i</v>
      </c>
      <c r="AI2445">
        <f t="shared" si="1293"/>
        <v>-76.27825874481023</v>
      </c>
      <c r="AJ2445">
        <f t="shared" si="1294"/>
        <v>99.625084791201616</v>
      </c>
      <c r="AK2445"/>
      <c r="AL2445"/>
      <c r="AM2445"/>
      <c r="AN2445"/>
    </row>
    <row r="2446" spans="1:40" x14ac:dyDescent="0.35">
      <c r="A2446"/>
      <c r="B2446">
        <f t="shared" si="1260"/>
        <v>512000</v>
      </c>
      <c r="C2446" s="237" t="str">
        <f t="shared" si="1263"/>
        <v>-8.06916151277569E-08+0.00132387936766715i</v>
      </c>
      <c r="D2446" s="208" t="str">
        <f t="shared" si="1264"/>
        <v>-1.64874613834898+0.0101497418187815i</v>
      </c>
      <c r="E2446" t="str">
        <f t="shared" si="1265"/>
        <v>36500</v>
      </c>
      <c r="F2446" t="str">
        <f t="shared" si="1266"/>
        <v>0.21505376344086</v>
      </c>
      <c r="G2446" t="str">
        <f t="shared" si="1261"/>
        <v>0.21505376344086</v>
      </c>
      <c r="H2446" t="str">
        <f t="shared" si="1267"/>
        <v>2.51070188825832+0.201228846478165i</v>
      </c>
      <c r="I2446" t="str">
        <f t="shared" si="1268"/>
        <v>2010.61929829747i</v>
      </c>
      <c r="J2446" t="str">
        <f t="shared" si="1262"/>
        <v>-5471.04977349204+439.859162649941i</v>
      </c>
      <c r="K2446" t="str">
        <f t="shared" si="1269"/>
        <v>0.0293564821334756-0.365141364702446i</v>
      </c>
      <c r="L2446" t="str">
        <f t="shared" si="1270"/>
        <v>0.00928234279942803-0.097892518584882i</v>
      </c>
      <c r="M2446" t="str">
        <f t="shared" si="1271"/>
        <v>0.0386388249329036-0.463033883287328i</v>
      </c>
      <c r="N2446" t="str">
        <f t="shared" si="1272"/>
        <v>-6.3863270205594i</v>
      </c>
      <c r="O2446" t="str">
        <f t="shared" si="1273"/>
        <v>0.994685607291073-0.102958936707743i</v>
      </c>
      <c r="P2446" t="str">
        <f t="shared" si="1274"/>
        <v>0.00531439270892697+0.102958936707743i</v>
      </c>
      <c r="Q2446" t="str">
        <f t="shared" si="1275"/>
        <v>-0.00531439270892697+6.28336808385166i</v>
      </c>
      <c r="R2446" t="str">
        <f t="shared" si="1276"/>
        <v>0.0163852199710575-0.000859645675757429i</v>
      </c>
      <c r="S2446" t="str">
        <f t="shared" si="1277"/>
        <v>0.71308741773077i</v>
      </c>
      <c r="T2446" t="str">
        <f t="shared" si="1278"/>
        <v>0.000613002515089288+0.011684094198112i</v>
      </c>
      <c r="U2446" t="str">
        <f t="shared" si="1279"/>
        <v>0.00005-0.000277544194844963i</v>
      </c>
      <c r="V2446" t="str">
        <f t="shared" si="1280"/>
        <v>0.00002-0.00310849498226358i</v>
      </c>
      <c r="W2446" t="str">
        <f t="shared" si="1281"/>
        <v>0.0000422616260821911-0.000255373020106668i</v>
      </c>
      <c r="X2446" t="str">
        <f t="shared" si="1282"/>
        <v>0.0000425785674887786-0.000255264713510439i</v>
      </c>
      <c r="Y2446" t="str">
        <f t="shared" si="1283"/>
        <v>0.009+2.57359270182076i</v>
      </c>
      <c r="Z2446" t="str">
        <f t="shared" si="1284"/>
        <v>-0.00118963929471901-0.000202732921509613i</v>
      </c>
      <c r="AA2446" t="str">
        <f t="shared" si="1285"/>
        <v>0.0163860659308855-4.66314741886347i</v>
      </c>
      <c r="AB2446" t="str">
        <f t="shared" si="1286"/>
        <v>0.0018440114781673+0.0351476597288809i</v>
      </c>
      <c r="AC2446" t="str">
        <f t="shared" si="1287"/>
        <v>1.0163458078094+0.000504224475503284i</v>
      </c>
      <c r="AD2446" t="str">
        <f t="shared" si="1288"/>
        <v>0.00183151078059056+0.0345814741068026i</v>
      </c>
      <c r="AE2446" t="str">
        <f t="shared" si="1289"/>
        <v>4.83196608248909E-06-0.0000415107879980859i</v>
      </c>
      <c r="AF2446" t="str">
        <f t="shared" si="1290"/>
        <v>-4.1594480266073-0.191079104659383i</v>
      </c>
      <c r="AG2446" t="str">
        <f t="shared" si="1291"/>
        <v>1.00058386445318-0.0000288657006450374i</v>
      </c>
      <c r="AH2446" t="str">
        <f t="shared" si="1292"/>
        <v>-0.0000280187512791129+0.000171637655561969i</v>
      </c>
      <c r="AI2446">
        <f t="shared" si="1293"/>
        <v>-75.193530849399195</v>
      </c>
      <c r="AJ2446">
        <f t="shared" si="1294"/>
        <v>99.271391203312035</v>
      </c>
      <c r="AK2446"/>
      <c r="AL2446"/>
      <c r="AM2446"/>
      <c r="AN2446"/>
    </row>
    <row r="2447" spans="1:40" x14ac:dyDescent="0.35">
      <c r="A2447"/>
      <c r="B2447">
        <f t="shared" si="1260"/>
        <v>513000</v>
      </c>
      <c r="C2447" s="237" t="str">
        <f t="shared" si="1263"/>
        <v>-8.03773345506379E-08+0.00132129870615085i</v>
      </c>
      <c r="D2447" s="208" t="str">
        <f t="shared" si="1264"/>
        <v>-1.6487461359395+0.0101299567471565i</v>
      </c>
      <c r="E2447" t="str">
        <f t="shared" si="1265"/>
        <v>36500</v>
      </c>
      <c r="F2447" t="str">
        <f t="shared" si="1266"/>
        <v>0.21505376344086</v>
      </c>
      <c r="G2447" t="str">
        <f t="shared" si="1261"/>
        <v>0.21505376344086</v>
      </c>
      <c r="H2447" t="str">
        <f t="shared" si="1267"/>
        <v>2.51076906049999+0.200842376338769i</v>
      </c>
      <c r="I2447" t="str">
        <f t="shared" si="1268"/>
        <v>2014.54628911445i</v>
      </c>
      <c r="J2447" t="str">
        <f t="shared" si="1262"/>
        <v>-5492.44584213305+440.718262576991i</v>
      </c>
      <c r="K2447" t="str">
        <f t="shared" si="1269"/>
        <v>0.0292428335619355-0.364438447978731i</v>
      </c>
      <c r="L2447" t="str">
        <f t="shared" si="1270"/>
        <v>0.00924651051919163-0.0977050860193221i</v>
      </c>
      <c r="M2447" t="str">
        <f t="shared" si="1271"/>
        <v>0.0384893440811271-0.462143533998053i</v>
      </c>
      <c r="N2447" t="str">
        <f t="shared" si="1272"/>
        <v>-6.39880031552143i</v>
      </c>
      <c r="O2447" t="str">
        <f t="shared" si="1273"/>
        <v>0.993324026279642-0.115357612733626i</v>
      </c>
      <c r="P2447" t="str">
        <f t="shared" si="1274"/>
        <v>0.006675973720358+0.115357612733626i</v>
      </c>
      <c r="Q2447" t="str">
        <f t="shared" si="1275"/>
        <v>-0.006675973720358+6.2834427027878i</v>
      </c>
      <c r="R2447" t="str">
        <f t="shared" si="1276"/>
        <v>0.018357832632648-0.00108197535175422i</v>
      </c>
      <c r="S2447" t="str">
        <f t="shared" si="1277"/>
        <v>0.714480166593526i</v>
      </c>
      <c r="T2447" t="str">
        <f t="shared" si="1278"/>
        <v>0.000773049929571444+0.0131163073176704i</v>
      </c>
      <c r="U2447" t="str">
        <f t="shared" si="1279"/>
        <v>0.00005-0.000277003173022653i</v>
      </c>
      <c r="V2447" t="str">
        <f t="shared" si="1280"/>
        <v>0.00002-0.00310243553785371i</v>
      </c>
      <c r="W2447" t="str">
        <f t="shared" si="1281"/>
        <v>0.0000422615793523805-0.000254877472956159i</v>
      </c>
      <c r="X2447" t="str">
        <f t="shared" si="1282"/>
        <v>0.0000425772573182692-0.000254769378255927i</v>
      </c>
      <c r="Y2447" t="str">
        <f t="shared" si="1283"/>
        <v>0.009+2.5786192500665i</v>
      </c>
      <c r="Z2447" t="str">
        <f t="shared" si="1284"/>
        <v>-0.00118501597034265-0.000202315339894447i</v>
      </c>
      <c r="AA2447" t="str">
        <f t="shared" si="1285"/>
        <v>0.0163222307339211-4.65405589273572i</v>
      </c>
      <c r="AB2447" t="str">
        <f t="shared" si="1286"/>
        <v>0.00232546018692685+0.0394559902277579i</v>
      </c>
      <c r="AC2447" t="str">
        <f t="shared" si="1287"/>
        <v>1.01832383619853+0.000443938794979615i</v>
      </c>
      <c r="AD2447" t="str">
        <f t="shared" si="1288"/>
        <v>0.00230050649651479+0.0387450116958511i</v>
      </c>
      <c r="AE2447" t="str">
        <f t="shared" si="1289"/>
        <v>5.11257327221339E-06-0.0000463788853844679i</v>
      </c>
      <c r="AF2447" t="str">
        <f t="shared" si="1290"/>
        <v>-4.15951519643949-0.190712419591613i</v>
      </c>
      <c r="AG2447" t="str">
        <f t="shared" si="1291"/>
        <v>1.00065289957781-0.0000364688964804098i</v>
      </c>
      <c r="AH2447" t="str">
        <f t="shared" si="1292"/>
        <v>-0.0000300981997498841+0.000191812315503594i</v>
      </c>
      <c r="AI2447">
        <f t="shared" si="1293"/>
        <v>-74.236832335501887</v>
      </c>
      <c r="AJ2447">
        <f t="shared" si="1294"/>
        <v>98.917840349208902</v>
      </c>
      <c r="AK2447"/>
      <c r="AL2447"/>
      <c r="AM2447"/>
      <c r="AN2447"/>
    </row>
    <row r="2448" spans="1:40" x14ac:dyDescent="0.35">
      <c r="A2448"/>
      <c r="B2448">
        <f t="shared" si="1260"/>
        <v>514000</v>
      </c>
      <c r="C2448" s="237" t="str">
        <f t="shared" si="1263"/>
        <v>-8.00648865110038E-08+0.00131872808611895i</v>
      </c>
      <c r="D2448" s="208" t="str">
        <f t="shared" si="1264"/>
        <v>-1.64874613354405+0.0101102486602453i</v>
      </c>
      <c r="E2448" t="str">
        <f t="shared" si="1265"/>
        <v>36500</v>
      </c>
      <c r="F2448" t="str">
        <f t="shared" si="1266"/>
        <v>0.21505376344086</v>
      </c>
      <c r="G2448" t="str">
        <f t="shared" si="1261"/>
        <v>0.21505376344086</v>
      </c>
      <c r="H2448" t="str">
        <f t="shared" si="1267"/>
        <v>2.51083584490606+0.200457376616069i</v>
      </c>
      <c r="I2448" t="str">
        <f t="shared" si="1268"/>
        <v>2018.47327993144i</v>
      </c>
      <c r="J2448" t="str">
        <f t="shared" si="1262"/>
        <v>-5513.88365920068+441.577362504041i</v>
      </c>
      <c r="K2448" t="str">
        <f t="shared" si="1269"/>
        <v>0.0291298423460074-0.363738215192751i</v>
      </c>
      <c r="L2448" t="str">
        <f t="shared" si="1270"/>
        <v>0.00921088470754435-0.0975183632618137i</v>
      </c>
      <c r="M2448" t="str">
        <f t="shared" si="1271"/>
        <v>0.0383407270535518-0.461256578454565i</v>
      </c>
      <c r="N2448" t="str">
        <f t="shared" si="1272"/>
        <v>-6.41127361048346i</v>
      </c>
      <c r="O2448" t="str">
        <f t="shared" si="1273"/>
        <v>0.9918079028533-0.127738341298683i</v>
      </c>
      <c r="P2448" t="str">
        <f t="shared" si="1274"/>
        <v>0.00819209714669999+0.127738341298683i</v>
      </c>
      <c r="Q2448" t="str">
        <f t="shared" si="1275"/>
        <v>-0.00819209714669999+6.28353526918478i</v>
      </c>
      <c r="R2448" t="str">
        <f t="shared" si="1276"/>
        <v>0.0203273218590758-0.00133024168466014i</v>
      </c>
      <c r="S2448" t="str">
        <f t="shared" si="1277"/>
        <v>0.715872915456281i</v>
      </c>
      <c r="T2448" t="str">
        <f t="shared" si="1278"/>
        <v>0.000952283993059129+0.0145517791626748i</v>
      </c>
      <c r="U2448" t="str">
        <f t="shared" si="1279"/>
        <v>0.00005-0.000276464256343621i</v>
      </c>
      <c r="V2448" t="str">
        <f t="shared" si="1280"/>
        <v>0.00002-0.00309639967104854i</v>
      </c>
      <c r="W2448" t="str">
        <f t="shared" si="1281"/>
        <v>0.0000422615325315459-0.000254383858390536i</v>
      </c>
      <c r="X2448" t="str">
        <f t="shared" si="1282"/>
        <v>0.0000425759544238967-0.000254275974750836i</v>
      </c>
      <c r="Y2448" t="str">
        <f t="shared" si="1283"/>
        <v>0.009+2.58364579831225i</v>
      </c>
      <c r="Z2448" t="str">
        <f t="shared" si="1284"/>
        <v>-0.0011804196069284-0.000201899511758311i</v>
      </c>
      <c r="AA2448" t="str">
        <f t="shared" si="1285"/>
        <v>0.0162587678625326-4.64499975133424i</v>
      </c>
      <c r="AB2448" t="str">
        <f t="shared" si="1286"/>
        <v>0.00286462546311126+0.0437741235039134i</v>
      </c>
      <c r="AC2448" t="str">
        <f t="shared" si="1287"/>
        <v>1.02030093425525+0.000357004381603487i</v>
      </c>
      <c r="AD2448" t="str">
        <f t="shared" si="1288"/>
        <v>0.00282263950387478+0.0429021618422747i</v>
      </c>
      <c r="AE2448" t="str">
        <f t="shared" si="1289"/>
        <v>5.33002651566686E-06-0.0000512124425559386i</v>
      </c>
      <c r="AF2448" t="str">
        <f t="shared" si="1290"/>
        <v>-4.15958197845011-0.190347127955824i</v>
      </c>
      <c r="AG2448" t="str">
        <f t="shared" si="1291"/>
        <v>1.0007215616539-0.0000449373170823449i</v>
      </c>
      <c r="AH2448" t="str">
        <f t="shared" si="1292"/>
        <v>-0.0000319053220662463+0.000211853498788363i</v>
      </c>
      <c r="AI2448">
        <f t="shared" si="1293"/>
        <v>-73.381886909132916</v>
      </c>
      <c r="AJ2448">
        <f t="shared" si="1294"/>
        <v>98.564432605326274</v>
      </c>
      <c r="AK2448"/>
      <c r="AL2448"/>
      <c r="AM2448"/>
      <c r="AN2448"/>
    </row>
    <row r="2449" spans="1:40" x14ac:dyDescent="0.35">
      <c r="A2449"/>
      <c r="B2449">
        <f t="shared" si="1260"/>
        <v>515000</v>
      </c>
      <c r="C2449" s="237" t="str">
        <f t="shared" si="1263"/>
        <v>-7.9754256789381E-08+0.00131616744907734i</v>
      </c>
      <c r="D2449" s="208" t="str">
        <f t="shared" si="1264"/>
        <v>-1.64874613116256+0.0100906171095929i</v>
      </c>
      <c r="E2449" t="str">
        <f t="shared" si="1265"/>
        <v>36500</v>
      </c>
      <c r="F2449" t="str">
        <f t="shared" si="1266"/>
        <v>0.21505376344086</v>
      </c>
      <c r="G2449" t="str">
        <f t="shared" si="1261"/>
        <v>0.21505376344086</v>
      </c>
      <c r="H2449" t="str">
        <f t="shared" si="1267"/>
        <v>2.51090224444916+0.200073838999712i</v>
      </c>
      <c r="I2449" t="str">
        <f t="shared" si="1268"/>
        <v>2022.40027074843i</v>
      </c>
      <c r="J2449" t="str">
        <f t="shared" si="1262"/>
        <v>-5535.36322469493+442.436462431093i</v>
      </c>
      <c r="K2449" t="str">
        <f t="shared" si="1269"/>
        <v>0.0290175034360325-0.363040651102053i</v>
      </c>
      <c r="L2449" t="str">
        <f t="shared" si="1270"/>
        <v>0.00917546378599872-0.0973323463263568i</v>
      </c>
      <c r="M2449" t="str">
        <f t="shared" si="1271"/>
        <v>0.0381929672220312-0.46037299742841i</v>
      </c>
      <c r="N2449" t="str">
        <f t="shared" si="1272"/>
        <v>-6.42374690544549i</v>
      </c>
      <c r="O2449" t="str">
        <f t="shared" si="1273"/>
        <v>0.990137472892153-0.140099196195914i</v>
      </c>
      <c r="P2449" t="str">
        <f t="shared" si="1274"/>
        <v>0.00986252710784696+0.140099196195914i</v>
      </c>
      <c r="Q2449" t="str">
        <f t="shared" si="1275"/>
        <v>-0.00986252710784696+6.28364770924958i</v>
      </c>
      <c r="R2449" t="str">
        <f t="shared" si="1276"/>
        <v>0.0222933203465626-0.0016045450112118i</v>
      </c>
      <c r="S2449" t="str">
        <f t="shared" si="1277"/>
        <v>0.717265664319037i</v>
      </c>
      <c r="T2449" t="str">
        <f t="shared" si="1278"/>
        <v>0.00115088504339663+0.0159902332282543i</v>
      </c>
      <c r="U2449" t="str">
        <f t="shared" si="1279"/>
        <v>0.0000499999999999999-0.000275927432544894i</v>
      </c>
      <c r="V2449" t="str">
        <f t="shared" si="1280"/>
        <v>0.00002-0.00309038724450282i</v>
      </c>
      <c r="W2449" t="str">
        <f t="shared" si="1281"/>
        <v>0.0000422614856196892-0.00025389216515198i</v>
      </c>
      <c r="X2449" t="str">
        <f t="shared" si="1282"/>
        <v>0.000042574658748499-0.000253784491742287i</v>
      </c>
      <c r="Y2449" t="str">
        <f t="shared" si="1283"/>
        <v>0.009+2.58867234655799i</v>
      </c>
      <c r="Z2449" t="str">
        <f t="shared" si="1284"/>
        <v>-0.00117584999524637-0.000201485425886906i</v>
      </c>
      <c r="AA2449" t="str">
        <f t="shared" si="1285"/>
        <v>0.0161956744266249-4.6359787884637i</v>
      </c>
      <c r="AB2449" t="str">
        <f t="shared" si="1286"/>
        <v>0.00346204979234928+0.0481012277856286i</v>
      </c>
      <c r="AC2449" t="str">
        <f t="shared" si="1287"/>
        <v>1.0222767323699+0.000243294376005727i</v>
      </c>
      <c r="AD2449" t="str">
        <f t="shared" si="1288"/>
        <v>0.00339780533546531+0.0470522311577909i</v>
      </c>
      <c r="AE2449" t="str">
        <f t="shared" si="1289"/>
        <v>0.0000054850294462017-0.0000560109740383165i</v>
      </c>
      <c r="AF2449" t="str">
        <f t="shared" si="1290"/>
        <v>-4.15964837561172-0.189983221890119i</v>
      </c>
      <c r="AG2449" t="str">
        <f t="shared" si="1291"/>
        <v>1.00078984119475-0.0000542642012613185i</v>
      </c>
      <c r="AH2449" t="str">
        <f t="shared" si="1292"/>
        <v>-0.0000334431006149647+0.000231759026019414i</v>
      </c>
      <c r="AI2449">
        <f t="shared" si="1293"/>
        <v>-72.609763116462318</v>
      </c>
      <c r="AJ2449">
        <f t="shared" si="1294"/>
        <v>98.211168324032471</v>
      </c>
      <c r="AK2449"/>
      <c r="AL2449"/>
      <c r="AM2449"/>
      <c r="AN2449"/>
    </row>
    <row r="2450" spans="1:40" x14ac:dyDescent="0.35">
      <c r="A2450"/>
      <c r="B2450">
        <f t="shared" si="1260"/>
        <v>516000</v>
      </c>
      <c r="C2450" s="237" t="str">
        <f t="shared" si="1263"/>
        <v>-7.94454313039495E-08+0.00131361673698541i</v>
      </c>
      <c r="D2450" s="208" t="str">
        <f t="shared" si="1264"/>
        <v>-1.6487461287949+0.0100710616502215i</v>
      </c>
      <c r="E2450" t="str">
        <f t="shared" si="1265"/>
        <v>36500</v>
      </c>
      <c r="F2450" t="str">
        <f t="shared" si="1266"/>
        <v>0.21505376344086</v>
      </c>
      <c r="G2450" t="str">
        <f t="shared" si="1261"/>
        <v>0.21505376344086</v>
      </c>
      <c r="H2450" t="str">
        <f t="shared" si="1267"/>
        <v>2.5109682620735+0.199691755241335i</v>
      </c>
      <c r="I2450" t="str">
        <f t="shared" si="1268"/>
        <v>2026.32726156542i</v>
      </c>
      <c r="J2450" t="str">
        <f t="shared" si="1262"/>
        <v>-5556.88453861579+443.295562358143i</v>
      </c>
      <c r="K2450" t="str">
        <f t="shared" si="1269"/>
        <v>0.0289058118306489-0.362345740578604i</v>
      </c>
      <c r="L2450" t="str">
        <f t="shared" si="1270"/>
        <v>0.00914024619107791-0.097147031256438i</v>
      </c>
      <c r="M2450" t="str">
        <f t="shared" si="1271"/>
        <v>0.0380460580217268-0.459492771835042i</v>
      </c>
      <c r="N2450" t="str">
        <f t="shared" si="1272"/>
        <v>-6.43622020040752i</v>
      </c>
      <c r="O2450" t="str">
        <f t="shared" si="1273"/>
        <v>0.988312996283481-0.15243825431029i</v>
      </c>
      <c r="P2450" t="str">
        <f t="shared" si="1274"/>
        <v>0.011687003716519+0.15243825431029i</v>
      </c>
      <c r="Q2450" t="str">
        <f t="shared" si="1275"/>
        <v>-0.011687003716519+6.28378194609723i</v>
      </c>
      <c r="R2450" t="str">
        <f t="shared" si="1276"/>
        <v>0.0242554550925544-0.00190497974197947i</v>
      </c>
      <c r="S2450" t="str">
        <f t="shared" si="1277"/>
        <v>0.718658413181791i</v>
      </c>
      <c r="T2450" t="str">
        <f t="shared" si="1278"/>
        <v>0.00136902971851442+0.0174313868678173i</v>
      </c>
      <c r="U2450" t="str">
        <f t="shared" si="1279"/>
        <v>0.0000499999999999999-0.000275392689458567i</v>
      </c>
      <c r="V2450" t="str">
        <f t="shared" si="1280"/>
        <v>0.00002-0.00308439812193595i</v>
      </c>
      <c r="W2450" t="str">
        <f t="shared" si="1281"/>
        <v>0.0000422614386168104-0.000253402382069941i</v>
      </c>
      <c r="X2450" t="str">
        <f t="shared" si="1282"/>
        <v>0.0000425733702354647-0.00025329491806463i</v>
      </c>
      <c r="Y2450" t="str">
        <f t="shared" si="1283"/>
        <v>0.009+2.59369889480373i</v>
      </c>
      <c r="Z2450" t="str">
        <f t="shared" si="1284"/>
        <v>-0.00117130692809238-0.000201073071162512i</v>
      </c>
      <c r="AA2450" t="str">
        <f t="shared" si="1285"/>
        <v>0.0161329475640922-4.62699279952777i</v>
      </c>
      <c r="AB2450" t="str">
        <f t="shared" si="1286"/>
        <v>0.00411826453032582+0.0524364528258874i</v>
      </c>
      <c r="AC2450" t="str">
        <f t="shared" si="1287"/>
        <v>1.02425085478543+0.000102687542477904i</v>
      </c>
      <c r="AD2450" t="str">
        <f t="shared" si="1288"/>
        <v>0.00402589028982911+0.0511945283444182i</v>
      </c>
      <c r="AE2450" t="str">
        <f t="shared" si="1289"/>
        <v>5.57828785271178E-06-0.0000607740038549782i</v>
      </c>
      <c r="AF2450" t="str">
        <f t="shared" si="1290"/>
        <v>-4.1597143908684-0.189620693591113i</v>
      </c>
      <c r="AG2450" t="str">
        <f t="shared" si="1291"/>
        <v>1.00085772882188-0.0000644426852037924i</v>
      </c>
      <c r="AH2450" t="str">
        <f t="shared" si="1292"/>
        <v>-0.0000347145264306283+0.000251526760765081i</v>
      </c>
      <c r="AI2450">
        <f t="shared" si="1293"/>
        <v>-71.906368751984544</v>
      </c>
      <c r="AJ2450">
        <f t="shared" si="1294"/>
        <v>97.858047833768097</v>
      </c>
      <c r="AK2450"/>
      <c r="AL2450"/>
      <c r="AM2450"/>
      <c r="AN2450"/>
    </row>
    <row r="2451" spans="1:40" x14ac:dyDescent="0.35">
      <c r="A2451"/>
      <c r="B2451">
        <f t="shared" si="1260"/>
        <v>517000</v>
      </c>
      <c r="C2451" s="237" t="str">
        <f t="shared" si="1263"/>
        <v>-7.91383961089436E-08+0.00131107589225155i</v>
      </c>
      <c r="D2451" s="208" t="str">
        <f t="shared" si="1264"/>
        <v>-1.64874612644096+0.0100515818405952i</v>
      </c>
      <c r="E2451" t="str">
        <f t="shared" si="1265"/>
        <v>36500</v>
      </c>
      <c r="F2451" t="str">
        <f t="shared" si="1266"/>
        <v>0.21505376344086</v>
      </c>
      <c r="G2451" t="str">
        <f t="shared" si="1261"/>
        <v>0.21505376344086</v>
      </c>
      <c r="H2451" t="str">
        <f t="shared" si="1267"/>
        <v>2.51103390069527+0.199311117153994i</v>
      </c>
      <c r="I2451" t="str">
        <f t="shared" si="1268"/>
        <v>2030.2542523824i</v>
      </c>
      <c r="J2451" t="str">
        <f t="shared" si="1262"/>
        <v>-5578.44760096327+444.154662285194i</v>
      </c>
      <c r="K2451" t="str">
        <f t="shared" si="1269"/>
        <v>0.0287947625762394-0.361653468607718i</v>
      </c>
      <c r="L2451" t="str">
        <f t="shared" si="1270"/>
        <v>0.00910523037414482-0.0969624141247592i</v>
      </c>
      <c r="M2451" t="str">
        <f t="shared" si="1271"/>
        <v>0.0378999929503842-0.458615882732477i</v>
      </c>
      <c r="N2451" t="str">
        <f t="shared" si="1272"/>
        <v>-6.44869349536955i</v>
      </c>
      <c r="O2451" t="str">
        <f t="shared" si="1273"/>
        <v>0.986334756881307-0.164753595917943i</v>
      </c>
      <c r="P2451" t="str">
        <f t="shared" si="1274"/>
        <v>0.013665243118693+0.164753595917943i</v>
      </c>
      <c r="Q2451" t="str">
        <f t="shared" si="1275"/>
        <v>-0.013665243118693+6.28393989945161i</v>
      </c>
      <c r="R2451" t="str">
        <f t="shared" si="1276"/>
        <v>0.0262133474747407-0.00223163415138867i</v>
      </c>
      <c r="S2451" t="str">
        <f t="shared" si="1277"/>
        <v>0.720051162044548i</v>
      </c>
      <c r="T2451" t="str">
        <f t="shared" si="1278"/>
        <v>0.00160689076396571+0.0188749513102646i</v>
      </c>
      <c r="U2451" t="str">
        <f t="shared" si="1279"/>
        <v>0.0000499999999999999-0.000274860015010872i</v>
      </c>
      <c r="V2451" t="str">
        <f t="shared" si="1280"/>
        <v>0.00002-0.00307843216812176i</v>
      </c>
      <c r="W2451" t="str">
        <f t="shared" si="1281"/>
        <v>0.0000422613915229108-0.000252914498060296i</v>
      </c>
      <c r="X2451" t="str">
        <f t="shared" si="1282"/>
        <v>0.0000425720888287308-0.000252807242638604i</v>
      </c>
      <c r="Y2451" t="str">
        <f t="shared" si="1283"/>
        <v>0.009+2.59872544304948i</v>
      </c>
      <c r="Z2451" t="str">
        <f t="shared" si="1284"/>
        <v>-0.00116679020026458-0.00020066243656297i</v>
      </c>
      <c r="AA2451" t="str">
        <f t="shared" si="1285"/>
        <v>0.016070584440494-4.61804158151377i</v>
      </c>
      <c r="AB2451" t="str">
        <f t="shared" si="1286"/>
        <v>0.00483378932382062+0.0567789299541571i</v>
      </c>
      <c r="AC2451" t="str">
        <f t="shared" si="1287"/>
        <v>1.02622291966283-0.0000649315126939045i</v>
      </c>
      <c r="AD2451" t="str">
        <f t="shared" si="1288"/>
        <v>0.0047067714790637+0.0553283643193276i</v>
      </c>
      <c r="AE2451" t="str">
        <f t="shared" si="1289"/>
        <v>5.61050955870354E-06-0.0000655010655177941i</v>
      </c>
      <c r="AF2451" t="str">
        <f t="shared" si="1290"/>
        <v>-4.15978002713623-0.189259535313399i</v>
      </c>
      <c r="AG2451" t="str">
        <f t="shared" si="1291"/>
        <v>1.00092521526603-0.0000754658042603889i</v>
      </c>
      <c r="AH2451" t="str">
        <f t="shared" si="1292"/>
        <v>-0.0000357225986338646+0.00027115460944636i</v>
      </c>
      <c r="AI2451">
        <f t="shared" si="1293"/>
        <v>-71.260930241332602</v>
      </c>
      <c r="AJ2451">
        <f t="shared" si="1294"/>
        <v>97.50507143919063</v>
      </c>
      <c r="AK2451"/>
      <c r="AL2451"/>
      <c r="AM2451"/>
      <c r="AN2451"/>
    </row>
    <row r="2452" spans="1:40" x14ac:dyDescent="0.35">
      <c r="A2452"/>
      <c r="B2452">
        <f t="shared" si="1260"/>
        <v>518000</v>
      </c>
      <c r="C2452" s="237" t="str">
        <f t="shared" si="1263"/>
        <v>-7.88331373930793E-08+0.00130854485772891i</v>
      </c>
      <c r="D2452" s="208" t="str">
        <f t="shared" si="1264"/>
        <v>-1.64874612410064+0.0100321772425883i</v>
      </c>
      <c r="E2452" t="str">
        <f t="shared" si="1265"/>
        <v>36500</v>
      </c>
      <c r="F2452" t="str">
        <f t="shared" si="1266"/>
        <v>0.21505376344086</v>
      </c>
      <c r="G2452" t="str">
        <f t="shared" si="1261"/>
        <v>0.21505376344086</v>
      </c>
      <c r="H2452" t="str">
        <f t="shared" si="1267"/>
        <v>2.51109916320298+0.198931916611598i</v>
      </c>
      <c r="I2452" t="str">
        <f t="shared" si="1268"/>
        <v>2034.18124319939i</v>
      </c>
      <c r="J2452" t="str">
        <f t="shared" si="1262"/>
        <v>-5600.05241173736+445.013762212244i</v>
      </c>
      <c r="K2452" t="str">
        <f t="shared" si="1269"/>
        <v>0.0286843507663875-0.360963820287014i</v>
      </c>
      <c r="L2452" t="str">
        <f t="shared" si="1270"/>
        <v>0.00907041480123505-0.0967784910329773i</v>
      </c>
      <c r="M2452" t="str">
        <f t="shared" si="1271"/>
        <v>0.0377547655676225-0.457742311319991i</v>
      </c>
      <c r="N2452" t="str">
        <f t="shared" si="1272"/>
        <v>-6.46116679033158i</v>
      </c>
      <c r="O2452" t="str">
        <f t="shared" si="1273"/>
        <v>0.984203062462235-0.17704330498485i</v>
      </c>
      <c r="P2452" t="str">
        <f t="shared" si="1274"/>
        <v>0.015796937537765+0.17704330498485i</v>
      </c>
      <c r="Q2452" t="str">
        <f t="shared" si="1275"/>
        <v>-0.015796937537765+6.28412348534673i</v>
      </c>
      <c r="R2452" t="str">
        <f t="shared" si="1276"/>
        <v>0.02816661333727-0.00258459016713738i</v>
      </c>
      <c r="S2452" t="str">
        <f t="shared" si="1277"/>
        <v>0.721443910907303i</v>
      </c>
      <c r="T2452" t="str">
        <f t="shared" si="1278"/>
        <v>0.00186463683827215+0.0203206316830539i</v>
      </c>
      <c r="U2452" t="str">
        <f t="shared" si="1279"/>
        <v>0.0000499999999999999-0.000274329397221276i</v>
      </c>
      <c r="V2452" t="str">
        <f t="shared" si="1280"/>
        <v>0.00002-0.00307248924887828i</v>
      </c>
      <c r="W2452" t="str">
        <f t="shared" si="1281"/>
        <v>0.0000422613443379913-0.000252428502124509i</v>
      </c>
      <c r="X2452" t="str">
        <f t="shared" si="1282"/>
        <v>0.0000425708144727747-0.000252321454470495i</v>
      </c>
      <c r="Y2452" t="str">
        <f t="shared" si="1283"/>
        <v>0.009+2.60375199129522i</v>
      </c>
      <c r="Z2452" t="str">
        <f t="shared" si="1284"/>
        <v>-0.00116229960854019-0.000200253511160632i</v>
      </c>
      <c r="AA2452" t="str">
        <f t="shared" si="1285"/>
        <v>0.016008582248735-4.60912493297738i</v>
      </c>
      <c r="AB2452" t="str">
        <f t="shared" si="1286"/>
        <v>0.0056091315251563+0.0611277721457692i</v>
      </c>
      <c r="AC2452" t="str">
        <f t="shared" si="1287"/>
        <v>1.02819253915362-0.00025967212178831i</v>
      </c>
      <c r="AD2452" t="str">
        <f t="shared" si="1288"/>
        <v>0.00544031687830894+0.0594530523385397i</v>
      </c>
      <c r="AE2452" t="str">
        <f t="shared" si="1289"/>
        <v>5.58240430201629E-06-0.0000701917020163121i</v>
      </c>
      <c r="AF2452" t="str">
        <f t="shared" si="1290"/>
        <v>-4.15984528730362-0.18889973936901i</v>
      </c>
      <c r="AG2452" t="str">
        <f t="shared" si="1291"/>
        <v>1.00099229136824-0.0000873264947414978i</v>
      </c>
      <c r="AH2452" t="str">
        <f t="shared" si="1292"/>
        <v>-0.0000364703238746844+0.000290640521216663i</v>
      </c>
      <c r="AI2452">
        <f t="shared" si="1293"/>
        <v>-70.665026035505122</v>
      </c>
      <c r="AJ2452">
        <f t="shared" si="1294"/>
        <v>97.15223942131999</v>
      </c>
      <c r="AK2452"/>
      <c r="AL2452"/>
      <c r="AM2452"/>
      <c r="AN2452"/>
    </row>
    <row r="2453" spans="1:40" x14ac:dyDescent="0.35">
      <c r="A2453"/>
      <c r="B2453">
        <f t="shared" si="1260"/>
        <v>519000</v>
      </c>
      <c r="C2453" s="237" t="str">
        <f t="shared" si="1263"/>
        <v>-7.85296414780025E-08+0.00130602357671108i</v>
      </c>
      <c r="D2453" s="208" t="str">
        <f t="shared" si="1264"/>
        <v>-1.64874612177384+0.0100128474214516i</v>
      </c>
      <c r="E2453" t="str">
        <f t="shared" si="1265"/>
        <v>36500</v>
      </c>
      <c r="F2453" t="str">
        <f t="shared" si="1266"/>
        <v>0.21505376344086</v>
      </c>
      <c r="G2453" t="str">
        <f t="shared" si="1261"/>
        <v>0.21505376344086</v>
      </c>
      <c r="H2453" t="str">
        <f t="shared" si="1267"/>
        <v>2.51116405245773+0.19855414554836i</v>
      </c>
      <c r="I2453" t="str">
        <f t="shared" si="1268"/>
        <v>2038.10823401638i</v>
      </c>
      <c r="J2453" t="str">
        <f t="shared" si="1262"/>
        <v>-5621.69897093807+445.872862139295i</v>
      </c>
      <c r="K2453" t="str">
        <f t="shared" si="1269"/>
        <v>0.0285745715413382-0.360276780825366i</v>
      </c>
      <c r="L2453" t="str">
        <f t="shared" si="1270"/>
        <v>0.00903579795288954-0.0965952581114338i</v>
      </c>
      <c r="M2453" t="str">
        <f t="shared" si="1271"/>
        <v>0.0376103694942277-0.4568720389368i</v>
      </c>
      <c r="N2453" t="str">
        <f t="shared" si="1272"/>
        <v>-6.47364008529361i</v>
      </c>
      <c r="O2453" t="str">
        <f t="shared" si="1273"/>
        <v>0.981918244677563-0.189305469464922i</v>
      </c>
      <c r="P2453" t="str">
        <f t="shared" si="1274"/>
        <v>0.0180817553224371+0.189305469464922i</v>
      </c>
      <c r="Q2453" t="str">
        <f t="shared" si="1275"/>
        <v>-0.0180817553224371+6.28433461582869i</v>
      </c>
      <c r="R2453" t="str">
        <f t="shared" si="1276"/>
        <v>0.0301148630842927-0.00296392315924441i</v>
      </c>
      <c r="S2453" t="str">
        <f t="shared" si="1277"/>
        <v>0.722836659770057i</v>
      </c>
      <c r="T2453" t="str">
        <f t="shared" si="1278"/>
        <v>0.00214243231624334+0.0217681270412827i</v>
      </c>
      <c r="U2453" t="str">
        <f t="shared" si="1279"/>
        <v>0.0000500000000000001-0.000273800824201582i</v>
      </c>
      <c r="V2453" t="str">
        <f t="shared" si="1280"/>
        <v>0.00002-0.00306656923105771i</v>
      </c>
      <c r="W2453" t="str">
        <f t="shared" si="1281"/>
        <v>0.0000422612970620532-0.000251944383348817i</v>
      </c>
      <c r="X2453" t="str">
        <f t="shared" si="1282"/>
        <v>0.0000425695471126084-0.000251837542651327i</v>
      </c>
      <c r="Y2453" t="str">
        <f t="shared" si="1283"/>
        <v>0.009+2.60877853954096i</v>
      </c>
      <c r="Z2453" t="str">
        <f t="shared" si="1284"/>
        <v>-0.00115783495165271-0.000199846284121356i</v>
      </c>
      <c r="AA2453" t="str">
        <f t="shared" si="1285"/>
        <v>0.0159469382087483-4.60024265402745i</v>
      </c>
      <c r="AB2453" t="str">
        <f t="shared" si="1286"/>
        <v>0.00644478560055145+0.0654820741094063i</v>
      </c>
      <c r="AC2453" t="str">
        <f t="shared" si="1287"/>
        <v>1.03015931947992-0.000481637335331298i</v>
      </c>
      <c r="AD2453" t="str">
        <f t="shared" si="1288"/>
        <v>0.00622638537688563+0.0635679081194241i</v>
      </c>
      <c r="AE2453" t="str">
        <f t="shared" si="1289"/>
        <v>5.49468361521715E-06-0.0000748454658051956i</v>
      </c>
      <c r="AF2453" t="str">
        <f t="shared" si="1290"/>
        <v>-4.15991017423157-0.188541298126908i</v>
      </c>
      <c r="AG2453" t="str">
        <f t="shared" si="1291"/>
        <v>1.00105894808079-0.000100017595719726i</v>
      </c>
      <c r="AH2453" t="str">
        <f t="shared" si="1292"/>
        <v>-0.0000369607157810574+0.000309982487834025i</v>
      </c>
      <c r="AI2453">
        <f t="shared" si="1293"/>
        <v>-70.11194816798421</v>
      </c>
      <c r="AJ2453">
        <f t="shared" si="1294"/>
        <v>96.799552037685785</v>
      </c>
      <c r="AK2453"/>
      <c r="AL2453"/>
      <c r="AM2453"/>
      <c r="AN2453"/>
    </row>
    <row r="2454" spans="1:40" x14ac:dyDescent="0.35">
      <c r="A2454"/>
      <c r="B2454">
        <f t="shared" si="1260"/>
        <v>520000</v>
      </c>
      <c r="C2454" s="237" t="str">
        <f t="shared" si="1263"/>
        <v>-7.82278948167534E-08+0.00130351199292782i</v>
      </c>
      <c r="D2454" s="208" t="str">
        <f t="shared" si="1264"/>
        <v>-1.64874611946046+0.00999359194577996i</v>
      </c>
      <c r="E2454" t="str">
        <f t="shared" si="1265"/>
        <v>36500</v>
      </c>
      <c r="F2454" t="str">
        <f t="shared" si="1266"/>
        <v>0.21505376344086</v>
      </c>
      <c r="G2454" t="str">
        <f t="shared" si="1261"/>
        <v>0.21505376344086</v>
      </c>
      <c r="H2454" t="str">
        <f t="shared" si="1267"/>
        <v>2.51122857129353+0.198177795958224i</v>
      </c>
      <c r="I2454" t="str">
        <f t="shared" si="1268"/>
        <v>2042.03522483337i</v>
      </c>
      <c r="J2454" t="str">
        <f t="shared" si="1262"/>
        <v>-5643.3872785654+446.731962066346i</v>
      </c>
      <c r="K2454" t="str">
        <f t="shared" si="1269"/>
        <v>0.028465420087469-0.359592335541877i</v>
      </c>
      <c r="L2454" t="str">
        <f t="shared" si="1270"/>
        <v>0.00900137832399196-0.0964127115189003i</v>
      </c>
      <c r="M2454" t="str">
        <f t="shared" si="1271"/>
        <v>0.037466798411461-0.456005047060777i</v>
      </c>
      <c r="N2454" t="str">
        <f t="shared" si="1272"/>
        <v>-6.48611338025564i</v>
      </c>
      <c r="O2454" t="str">
        <f t="shared" si="1273"/>
        <v>0.979480659001686-0.20153818159749i</v>
      </c>
      <c r="P2454" t="str">
        <f t="shared" si="1274"/>
        <v>0.020519340998314+0.20153818159749i</v>
      </c>
      <c r="Q2454" t="str">
        <f t="shared" si="1275"/>
        <v>-0.020519340998314+6.28457519865815i</v>
      </c>
      <c r="R2454" t="str">
        <f t="shared" si="1276"/>
        <v>0.032057701780968-0.00336970172897312i</v>
      </c>
      <c r="S2454" t="str">
        <f t="shared" si="1277"/>
        <v>0.724229408632813i</v>
      </c>
      <c r="T2454" t="str">
        <f t="shared" si="1278"/>
        <v>0.00244043709044317+0.0232171304029575i</v>
      </c>
      <c r="U2454" t="str">
        <f t="shared" si="1279"/>
        <v>0.0000500000000000001-0.00027327428415504i</v>
      </c>
      <c r="V2454" t="str">
        <f t="shared" si="1280"/>
        <v>0.00002-0.00306067198253645i</v>
      </c>
      <c r="W2454" t="str">
        <f t="shared" si="1281"/>
        <v>0.000042261249695097-0.000251462130903404i</v>
      </c>
      <c r="X2454" t="str">
        <f t="shared" si="1282"/>
        <v>0.0000425682866937716-0.000251355496356031i</v>
      </c>
      <c r="Y2454" t="str">
        <f t="shared" si="1283"/>
        <v>0.009+2.61380508778671i</v>
      </c>
      <c r="Z2454" t="str">
        <f t="shared" si="1284"/>
        <v>-0.00115339603026932-0.000199440744703489i</v>
      </c>
      <c r="AA2454" t="str">
        <f t="shared" si="1285"/>
        <v>0.0158856495671845-4.59139454631113i</v>
      </c>
      <c r="AB2454" t="str">
        <f t="shared" si="1286"/>
        <v>0.00734123253289903+0.0698409123931973i</v>
      </c>
      <c r="AC2454" t="str">
        <f t="shared" si="1287"/>
        <v>1.03212286102203-0.000730923701140298i</v>
      </c>
      <c r="AD2454" t="str">
        <f t="shared" si="1288"/>
        <v>0.00706482683105367+0.0676722499619953i</v>
      </c>
      <c r="AE2454" t="str">
        <f t="shared" si="1289"/>
        <v>5.34806070670356E-06-0.0000794619187899447i</v>
      </c>
      <c r="AF2454" t="str">
        <f t="shared" si="1290"/>
        <v>-4.15997469075399-0.188184204012444i</v>
      </c>
      <c r="AG2454" t="str">
        <f t="shared" si="1291"/>
        <v>1.00112517646817-0.000113531850838576i</v>
      </c>
      <c r="AH2454" t="str">
        <f t="shared" si="1292"/>
        <v>-0.0000371967944128281+0.000329178543525901i</v>
      </c>
      <c r="AI2454">
        <f t="shared" si="1293"/>
        <v>-69.596266740100035</v>
      </c>
      <c r="AJ2454">
        <f t="shared" si="1294"/>
        <v>96.447009522478936</v>
      </c>
      <c r="AK2454"/>
      <c r="AL2454"/>
      <c r="AM2454"/>
      <c r="AN2454"/>
    </row>
    <row r="2455" spans="1:40" x14ac:dyDescent="0.35">
      <c r="A2455"/>
      <c r="B2455">
        <f t="shared" si="1260"/>
        <v>521000</v>
      </c>
      <c r="C2455" s="237" t="str">
        <f t="shared" si="1263"/>
        <v>-7.79278839922569E-08+0.00130101005054093i</v>
      </c>
      <c r="D2455" s="208" t="str">
        <f t="shared" si="1264"/>
        <v>-1.64874611716037+0.00997441038748047i</v>
      </c>
      <c r="E2455" t="str">
        <f t="shared" si="1265"/>
        <v>36500</v>
      </c>
      <c r="F2455" t="str">
        <f t="shared" si="1266"/>
        <v>0.21505376344086</v>
      </c>
      <c r="G2455" t="str">
        <f t="shared" si="1261"/>
        <v>0.21505376344086</v>
      </c>
      <c r="H2455" t="str">
        <f t="shared" si="1267"/>
        <v>2.51129272251757+0.197802859894334i</v>
      </c>
      <c r="I2455" t="str">
        <f t="shared" si="1268"/>
        <v>2045.96221565035i</v>
      </c>
      <c r="J2455" t="str">
        <f t="shared" si="1262"/>
        <v>-5665.11733461935+447.591061993397i</v>
      </c>
      <c r="K2455" t="str">
        <f t="shared" si="1269"/>
        <v>0.0283568916367657-0.358910469864864i</v>
      </c>
      <c r="L2455" t="str">
        <f t="shared" si="1270"/>
        <v>0.00896715442360657-0.0962308474423183i</v>
      </c>
      <c r="M2455" t="str">
        <f t="shared" si="1271"/>
        <v>0.0373240460603723-0.455141317307182i</v>
      </c>
      <c r="N2455" t="str">
        <f t="shared" si="1272"/>
        <v>-6.49858667521767i</v>
      </c>
      <c r="O2455" t="str">
        <f t="shared" si="1273"/>
        <v>0.976890684676793-0.21373953820411i</v>
      </c>
      <c r="P2455" t="str">
        <f t="shared" si="1274"/>
        <v>0.023109315323207+0.21373953820411i</v>
      </c>
      <c r="Q2455" t="str">
        <f t="shared" si="1275"/>
        <v>-0.023109315323207+6.28484713701356i</v>
      </c>
      <c r="R2455" t="str">
        <f t="shared" si="1276"/>
        <v>0.0339947292620533-0.00380198749788611i</v>
      </c>
      <c r="S2455" t="str">
        <f t="shared" si="1277"/>
        <v>0.725622157495568i</v>
      </c>
      <c r="T2455" t="str">
        <f t="shared" si="1278"/>
        <v>0.0027588063709873+0.0246673287906088i</v>
      </c>
      <c r="U2455" t="str">
        <f t="shared" si="1279"/>
        <v>0.0000500000000000001-0.000272749765375472i</v>
      </c>
      <c r="V2455" t="str">
        <f t="shared" si="1280"/>
        <v>0.00002-0.00305479737220529i</v>
      </c>
      <c r="W2455" t="str">
        <f t="shared" si="1281"/>
        <v>0.0000422612022371234-0.000250981734041605i</v>
      </c>
      <c r="X2455" t="str">
        <f t="shared" si="1282"/>
        <v>0.000042567033162326-0.000250875304842653i</v>
      </c>
      <c r="Y2455" t="str">
        <f t="shared" si="1283"/>
        <v>0.009+2.61883163603245i</v>
      </c>
      <c r="Z2455" t="str">
        <f t="shared" si="1284"/>
        <v>-0.00114898264696864-0.000199036882256878i</v>
      </c>
      <c r="AA2455" t="str">
        <f t="shared" si="1285"/>
        <v>0.0158247135971038-4.58258041299906i</v>
      </c>
      <c r="AB2455" t="str">
        <f t="shared" si="1286"/>
        <v>0.00829893921952449+0.0742033455099019i</v>
      </c>
      <c r="AC2455" t="str">
        <f t="shared" si="1287"/>
        <v>1.03408275841366-0.00100762104298131i</v>
      </c>
      <c r="AD2455" t="str">
        <f t="shared" si="1288"/>
        <v>0.00795548211836184+0.07176539886898i</v>
      </c>
      <c r="AE2455" t="str">
        <f t="shared" si="1289"/>
        <v>5.14325034253598E-06-0.0000840406323109298i</v>
      </c>
      <c r="AF2455" t="str">
        <f t="shared" si="1290"/>
        <v>-4.16003883967794-0.187828449506854i</v>
      </c>
      <c r="AG2455" t="str">
        <f t="shared" si="1291"/>
        <v>1.00119096770798-0.000127861910126794i</v>
      </c>
      <c r="AH2455" t="str">
        <f t="shared" si="1292"/>
        <v>-0.0000371815857210594+0.000348226764846738i</v>
      </c>
      <c r="AI2455">
        <f t="shared" si="1293"/>
        <v>-69.113524538898503</v>
      </c>
      <c r="AJ2455">
        <f t="shared" si="1294"/>
        <v>96.094612086705595</v>
      </c>
      <c r="AK2455"/>
      <c r="AL2455"/>
      <c r="AM2455"/>
      <c r="AN2455"/>
    </row>
    <row r="2456" spans="1:40" x14ac:dyDescent="0.35">
      <c r="A2456"/>
      <c r="B2456">
        <f t="shared" si="1260"/>
        <v>522000</v>
      </c>
      <c r="C2456" s="237" t="str">
        <f t="shared" si="1263"/>
        <v>-7.76295957158319E-08+0.00129851769414011i</v>
      </c>
      <c r="D2456" s="208" t="str">
        <f t="shared" si="1264"/>
        <v>-1.6487461148735+0.00995530232174085i</v>
      </c>
      <c r="E2456" t="str">
        <f t="shared" si="1265"/>
        <v>36500</v>
      </c>
      <c r="F2456" t="str">
        <f t="shared" si="1266"/>
        <v>0.21505376344086</v>
      </c>
      <c r="G2456" t="str">
        <f t="shared" si="1261"/>
        <v>0.21505376344086</v>
      </c>
      <c r="H2456" t="str">
        <f t="shared" si="1267"/>
        <v>2.51135650891063+0.197429329468484i</v>
      </c>
      <c r="I2456" t="str">
        <f t="shared" si="1268"/>
        <v>2049.88920646734i</v>
      </c>
      <c r="J2456" t="str">
        <f t="shared" si="1262"/>
        <v>-5686.8891390999+448.450161920447i</v>
      </c>
      <c r="K2456" t="str">
        <f t="shared" si="1269"/>
        <v>0.0282489814663064-0.358231169330853i</v>
      </c>
      <c r="L2456" t="str">
        <f t="shared" si="1270"/>
        <v>0.00893312477481813-0.0960496620965414i</v>
      </c>
      <c r="M2456" t="str">
        <f t="shared" si="1271"/>
        <v>0.0371821062411245-0.454280831427394i</v>
      </c>
      <c r="N2456" t="str">
        <f t="shared" si="1272"/>
        <v>-6.5110599701797i</v>
      </c>
      <c r="O2456" t="str">
        <f t="shared" si="1273"/>
        <v>0.974148724653861-0.225907640984665i</v>
      </c>
      <c r="P2456" t="str">
        <f t="shared" si="1274"/>
        <v>0.025851275346139+0.225907640984665i</v>
      </c>
      <c r="Q2456" t="str">
        <f t="shared" si="1275"/>
        <v>-0.025851275346139+6.28515232919503i</v>
      </c>
      <c r="R2456" t="str">
        <f t="shared" si="1276"/>
        <v>0.0359255402481947-0.00426083489729575i</v>
      </c>
      <c r="S2456" t="str">
        <f t="shared" si="1277"/>
        <v>0.727014906358324i</v>
      </c>
      <c r="T2456" t="str">
        <f t="shared" si="1278"/>
        <v>0.00309769048386575+0.0261184032794135i</v>
      </c>
      <c r="U2456" t="str">
        <f t="shared" si="1279"/>
        <v>0.0000500000000000001-0.0002722272562464i</v>
      </c>
      <c r="V2456" t="str">
        <f t="shared" si="1280"/>
        <v>0.00002-0.00304894526995968i</v>
      </c>
      <c r="W2456" t="str">
        <f t="shared" si="1281"/>
        <v>0.0000422611546881337-0.000250503182099101i</v>
      </c>
      <c r="X2456" t="str">
        <f t="shared" si="1282"/>
        <v>0.0000425657864648504-0.00025039695745155i</v>
      </c>
      <c r="Y2456" t="str">
        <f t="shared" si="1283"/>
        <v>0.009+2.6238581842782i</v>
      </c>
      <c r="Z2456" t="str">
        <f t="shared" si="1284"/>
        <v>-0.0011445946062188-0.000198634686221892i</v>
      </c>
      <c r="AA2456" t="str">
        <f t="shared" si="1285"/>
        <v>0.0157641275976725-4.57380005877078i</v>
      </c>
      <c r="AB2456" t="str">
        <f t="shared" si="1286"/>
        <v>0.00931835786550735+0.0785684140816709i</v>
      </c>
      <c r="AC2456" t="str">
        <f t="shared" si="1287"/>
        <v>1.0360386006451-0.00131181223909933i</v>
      </c>
      <c r="AD2456" t="str">
        <f t="shared" si="1288"/>
        <v>0.00889818319356038+0.0758466786646378i</v>
      </c>
      <c r="AE2456" t="str">
        <f t="shared" si="1289"/>
        <v>4.88096872902708E-06-0.0000885811871257525i</v>
      </c>
      <c r="AF2456" t="str">
        <f t="shared" si="1290"/>
        <v>-4.16010262378413-0.187474027146743i</v>
      </c>
      <c r="AG2456" t="str">
        <f t="shared" si="1291"/>
        <v>1.00125631309185-0.000143000331817857i</v>
      </c>
      <c r="AH2456" t="str">
        <f t="shared" si="1292"/>
        <v>-0.0000369181210128872+0.000367125270528479i</v>
      </c>
      <c r="AI2456">
        <f t="shared" si="1293"/>
        <v>-68.660017746602847</v>
      </c>
      <c r="AJ2456">
        <f t="shared" si="1294"/>
        <v>95.742359918342302</v>
      </c>
      <c r="AK2456"/>
      <c r="AL2456"/>
      <c r="AM2456"/>
      <c r="AN2456"/>
    </row>
    <row r="2457" spans="1:40" x14ac:dyDescent="0.35">
      <c r="A2457"/>
      <c r="B2457">
        <f t="shared" ref="B2457:B2520" si="1295">B2456+1000</f>
        <v>523000</v>
      </c>
      <c r="C2457" s="237" t="str">
        <f t="shared" si="1263"/>
        <v>-7.73330168257172E-08+0.0012960348687388i</v>
      </c>
      <c r="D2457" s="208" t="str">
        <f t="shared" si="1264"/>
        <v>-1.64874611259972+0.00993626732699747i</v>
      </c>
      <c r="E2457" t="str">
        <f t="shared" si="1265"/>
        <v>36500</v>
      </c>
      <c r="F2457" t="str">
        <f t="shared" si="1266"/>
        <v>0.21505376344086</v>
      </c>
      <c r="G2457" t="str">
        <f t="shared" si="1261"/>
        <v>0.21505376344086</v>
      </c>
      <c r="H2457" t="str">
        <f t="shared" si="1267"/>
        <v>2.51141993322725+0.197057196850588i</v>
      </c>
      <c r="I2457" t="str">
        <f t="shared" si="1268"/>
        <v>2053.81619728433i</v>
      </c>
      <c r="J2457" t="str">
        <f t="shared" si="1262"/>
        <v>-5708.70269200708+449.309261847498i</v>
      </c>
      <c r="K2457" t="str">
        <f t="shared" si="1269"/>
        <v>0.028141684897751-0.357554419583574i</v>
      </c>
      <c r="L2457" t="str">
        <f t="shared" si="1270"/>
        <v>0.00889928791457546-0.0958691517240885i</v>
      </c>
      <c r="M2457" t="str">
        <f t="shared" si="1271"/>
        <v>0.0370409728123265-0.453423571307662i</v>
      </c>
      <c r="N2457" t="str">
        <f t="shared" si="1272"/>
        <v>-6.52353326514173i</v>
      </c>
      <c r="O2457" t="str">
        <f t="shared" si="1273"/>
        <v>0.971255205529963-0.238040596812705i</v>
      </c>
      <c r="P2457" t="str">
        <f t="shared" si="1274"/>
        <v>0.028744794470037+0.238040596812705i</v>
      </c>
      <c r="Q2457" t="str">
        <f t="shared" si="1275"/>
        <v>-0.028744794470037+6.28549266832903i</v>
      </c>
      <c r="R2457" t="str">
        <f t="shared" si="1276"/>
        <v>0.0378497244700242-0.00474629095838342i</v>
      </c>
      <c r="S2457" t="str">
        <f t="shared" si="1277"/>
        <v>0.728407655221079i</v>
      </c>
      <c r="T2457" t="str">
        <f t="shared" si="1278"/>
        <v>0.00345723466799307+0.0275700290519742i</v>
      </c>
      <c r="U2457" t="str">
        <f t="shared" si="1279"/>
        <v>0.0000500000000000001-0.000271706745240193i</v>
      </c>
      <c r="V2457" t="str">
        <f t="shared" si="1280"/>
        <v>0.00002-0.00304311554669016i</v>
      </c>
      <c r="W2457" t="str">
        <f t="shared" si="1281"/>
        <v>0.0000422611070481289-0.000250026464493137i</v>
      </c>
      <c r="X2457" t="str">
        <f t="shared" si="1282"/>
        <v>0.0000425645465484333-0.000249920443604602i</v>
      </c>
      <c r="Y2457" t="str">
        <f t="shared" si="1283"/>
        <v>0.009+2.62888473252394i</v>
      </c>
      <c r="Z2457" t="str">
        <f t="shared" si="1284"/>
        <v>-0.00114023171435573-0.000198234146128457i</v>
      </c>
      <c r="AA2457" t="str">
        <f t="shared" si="1285"/>
        <v>0.015703888893864-4.56505328980034i</v>
      </c>
      <c r="AB2457" t="str">
        <f t="shared" si="1286"/>
        <v>0.0103999253731749+0.0829351410048312i</v>
      </c>
      <c r="AC2457" t="str">
        <f t="shared" si="1287"/>
        <v>1.03798997117431-0.00164357300089172i</v>
      </c>
      <c r="AD2457" t="str">
        <f t="shared" si="1288"/>
        <v>0.00989275314604486+0.0799154161123166i</v>
      </c>
      <c r="AE2457" t="str">
        <f t="shared" si="1289"/>
        <v>4.56193339611261E-06-0.0000930831733899645i</v>
      </c>
      <c r="AF2457" t="str">
        <f t="shared" si="1290"/>
        <v>-4.16016604582697-0.187120929523591i</v>
      </c>
      <c r="AG2457" t="str">
        <f t="shared" si="1291"/>
        <v>1.00132120402629-0.00015893958417398i</v>
      </c>
      <c r="AH2457" t="str">
        <f t="shared" si="1292"/>
        <v>-0.0000364094364219735+0.000385872221324118i</v>
      </c>
      <c r="AI2457">
        <f t="shared" si="1293"/>
        <v>-68.232635165121977</v>
      </c>
      <c r="AJ2457">
        <f t="shared" si="1294"/>
        <v>95.390253182494391</v>
      </c>
      <c r="AK2457"/>
      <c r="AL2457"/>
      <c r="AM2457"/>
      <c r="AN2457"/>
    </row>
    <row r="2458" spans="1:40" x14ac:dyDescent="0.35">
      <c r="A2458"/>
      <c r="B2458">
        <f t="shared" si="1295"/>
        <v>524000</v>
      </c>
      <c r="C2458" s="237" t="str">
        <f t="shared" si="1263"/>
        <v>-7.70381342856211E-08+0.00129356151977021i</v>
      </c>
      <c r="D2458" s="208" t="str">
        <f t="shared" si="1264"/>
        <v>-1.64874611033895+0.00991730498490495i</v>
      </c>
      <c r="E2458" t="str">
        <f t="shared" si="1265"/>
        <v>36500</v>
      </c>
      <c r="F2458" t="str">
        <f t="shared" si="1266"/>
        <v>0.21505376344086</v>
      </c>
      <c r="G2458" t="str">
        <f t="shared" si="1261"/>
        <v>0.21505376344086</v>
      </c>
      <c r="H2458" t="str">
        <f t="shared" si="1267"/>
        <v>2.51148299819614+0.196686454268146i</v>
      </c>
      <c r="I2458" t="str">
        <f t="shared" si="1268"/>
        <v>2057.74318810131i</v>
      </c>
      <c r="J2458" t="str">
        <f t="shared" si="1262"/>
        <v>-5730.55799334088+450.168361774548i</v>
      </c>
      <c r="K2458" t="str">
        <f t="shared" si="1269"/>
        <v>0.0280349972968386-0.356880206372983i</v>
      </c>
      <c r="L2458" t="str">
        <f t="shared" si="1270"/>
        <v>0.00886564239353555-0.0956893125948914i</v>
      </c>
      <c r="M2458" t="str">
        <f t="shared" si="1271"/>
        <v>0.0369006396903742-0.452569518967874i</v>
      </c>
      <c r="N2458" t="str">
        <f t="shared" si="1272"/>
        <v>-6.53600656010376i</v>
      </c>
      <c r="O2458" t="str">
        <f t="shared" si="1273"/>
        <v>0.968210577481902-0.250136518029977i</v>
      </c>
      <c r="P2458" t="str">
        <f t="shared" si="1274"/>
        <v>0.031789422518098+0.250136518029977i</v>
      </c>
      <c r="Q2458" t="str">
        <f t="shared" si="1275"/>
        <v>-0.031789422518098+6.28587004207378i</v>
      </c>
      <c r="R2458" t="str">
        <f t="shared" si="1276"/>
        <v>0.0397668668001613-0.00525839510326951i</v>
      </c>
      <c r="S2458" t="str">
        <f t="shared" si="1277"/>
        <v>0.729800404083835i</v>
      </c>
      <c r="T2458" t="str">
        <f t="shared" si="1278"/>
        <v>0.00383757887119855+0.0290218754599058i</v>
      </c>
      <c r="U2458" t="str">
        <f t="shared" si="1279"/>
        <v>0.00005-0.000271188220917215i</v>
      </c>
      <c r="V2458" t="str">
        <f t="shared" si="1280"/>
        <v>0.00002-0.00303730807427281i</v>
      </c>
      <c r="W2458" t="str">
        <f t="shared" si="1281"/>
        <v>0.0000422610593171097-0.000249551570721742i</v>
      </c>
      <c r="X2458" t="str">
        <f t="shared" si="1282"/>
        <v>0.0000425633133606675-0.000249445752804442i</v>
      </c>
      <c r="Y2458" t="str">
        <f t="shared" si="1283"/>
        <v>0.009+2.63391128076968i</v>
      </c>
      <c r="Z2458" t="str">
        <f t="shared" si="1284"/>
        <v>-0.00113589377956186-0.00019783525159509i</v>
      </c>
      <c r="AA2458" t="str">
        <f t="shared" si="1285"/>
        <v>0.015643994836163-4.55633991374193i</v>
      </c>
      <c r="AB2458" t="str">
        <f t="shared" si="1286"/>
        <v>0.0115440627284077+0.0873025316351484i</v>
      </c>
      <c r="AC2458" t="str">
        <f t="shared" si="1287"/>
        <v>1.0399364480461-0.00200297165200433i</v>
      </c>
      <c r="AD2458" t="str">
        <f t="shared" si="1288"/>
        <v>0.0109390062588005+0.08397094103073i</v>
      </c>
      <c r="AE2458" t="str">
        <f t="shared" si="1289"/>
        <v>4.18686308153122E-06-0.0000975461906361718i</v>
      </c>
      <c r="AF2458" t="str">
        <f t="shared" si="1290"/>
        <v>-4.16022910853509-0.186769149283241i</v>
      </c>
      <c r="AG2458" t="str">
        <f t="shared" si="1291"/>
        <v>1.00138563203349-0.000175672047314098i</v>
      </c>
      <c r="AH2458" t="str">
        <f t="shared" si="1292"/>
        <v>-0.0000356585723846518+0.000404465819844568i</v>
      </c>
      <c r="AI2458">
        <f t="shared" si="1293"/>
        <v>-67.828738164266042</v>
      </c>
      <c r="AJ2458">
        <f t="shared" si="1294"/>
        <v>95.038292021557211</v>
      </c>
      <c r="AK2458"/>
      <c r="AL2458"/>
      <c r="AM2458"/>
      <c r="AN2458"/>
    </row>
    <row r="2459" spans="1:40" x14ac:dyDescent="0.35">
      <c r="A2459"/>
      <c r="B2459">
        <f t="shared" si="1295"/>
        <v>525000</v>
      </c>
      <c r="C2459" s="237" t="str">
        <f t="shared" si="1263"/>
        <v>-7.67449351832899E-08+0.00129109759308332i</v>
      </c>
      <c r="D2459" s="208" t="str">
        <f t="shared" si="1264"/>
        <v>-1.6487461080911+0.00989841488030546i</v>
      </c>
      <c r="E2459" t="str">
        <f t="shared" si="1265"/>
        <v>36500</v>
      </c>
      <c r="F2459" t="str">
        <f t="shared" si="1266"/>
        <v>0.21505376344086</v>
      </c>
      <c r="G2459" t="str">
        <f t="shared" si="1261"/>
        <v>0.21505376344086</v>
      </c>
      <c r="H2459" t="str">
        <f t="shared" si="1267"/>
        <v>2.5115457065204+0.196317094005727i</v>
      </c>
      <c r="I2459" t="str">
        <f t="shared" si="1268"/>
        <v>2061.6701789183i</v>
      </c>
      <c r="J2459" t="str">
        <f t="shared" si="1262"/>
        <v>-5752.45504310129+451.027461701599i</v>
      </c>
      <c r="K2459" t="str">
        <f t="shared" si="1269"/>
        <v>0.0279289140728916-0.356208515554294i</v>
      </c>
      <c r="L2459" t="str">
        <f t="shared" si="1270"/>
        <v>0.00883218677590964-0.0955101410060454i</v>
      </c>
      <c r="M2459" t="str">
        <f t="shared" si="1271"/>
        <v>0.0367611008488012-0.451718656560339i</v>
      </c>
      <c r="N2459" t="str">
        <f t="shared" si="1272"/>
        <v>-6.54847985506579i</v>
      </c>
      <c r="O2459" t="str">
        <f t="shared" si="1273"/>
        <v>0.965015314196167-0.262193522740118i</v>
      </c>
      <c r="P2459" t="str">
        <f t="shared" si="1274"/>
        <v>0.034984685803833+0.262193522740118i</v>
      </c>
      <c r="Q2459" t="str">
        <f t="shared" si="1275"/>
        <v>-0.034984685803833+6.28628633232567i</v>
      </c>
      <c r="R2459" t="str">
        <f t="shared" si="1276"/>
        <v>0.0416765473932081-0.00579717893732827i</v>
      </c>
      <c r="S2459" t="str">
        <f t="shared" si="1277"/>
        <v>0.73119315294659i</v>
      </c>
      <c r="T2459" t="str">
        <f t="shared" si="1278"/>
        <v>0.00423885754538062+0.0304736060923678i</v>
      </c>
      <c r="U2459" t="str">
        <f t="shared" si="1279"/>
        <v>0.00005-0.000270671671924992i</v>
      </c>
      <c r="V2459" t="str">
        <f t="shared" si="1280"/>
        <v>0.00002-0.00303152272555991i</v>
      </c>
      <c r="W2459" t="str">
        <f t="shared" si="1281"/>
        <v>0.0000422610114950769-0.000249078490362961i</v>
      </c>
      <c r="X2459" t="str">
        <f t="shared" si="1282"/>
        <v>0.0000425620868496443-0.000248972874633681i</v>
      </c>
      <c r="Y2459" t="str">
        <f t="shared" si="1283"/>
        <v>0.009+2.63893782901543i</v>
      </c>
      <c r="Z2459" t="str">
        <f t="shared" si="1284"/>
        <v>-0.00113158061184494-0.000197437992327965i</v>
      </c>
      <c r="AA2459" t="str">
        <f t="shared" si="1285"/>
        <v>0.0155844428002741-4.54765973971585i</v>
      </c>
      <c r="AB2459" t="str">
        <f t="shared" si="1286"/>
        <v>0.0127511743844304+0.0916695739939829i</v>
      </c>
      <c r="AC2459" t="str">
        <f t="shared" si="1287"/>
        <v>1.04187760401951-0.00239006890814206i</v>
      </c>
      <c r="AD2459" t="str">
        <f t="shared" si="1288"/>
        <v>0.0120367480688206+0.0880125864089312i</v>
      </c>
      <c r="AE2459" t="str">
        <f t="shared" si="1289"/>
        <v>3.75647761583147E-06-0.00010196984775154i</v>
      </c>
      <c r="AF2459" t="str">
        <f t="shared" si="1290"/>
        <v>-4.1602918146115-0.186418679125422i</v>
      </c>
      <c r="AG2459" t="str">
        <f t="shared" si="1291"/>
        <v>1.00144958875216-0.000193190015045323i</v>
      </c>
      <c r="AH2459" t="str">
        <f t="shared" si="1292"/>
        <v>-0.0000346685731218134+0.000422904310388862i</v>
      </c>
      <c r="AI2459">
        <f t="shared" si="1293"/>
        <v>-67.446069570081789</v>
      </c>
      <c r="AJ2459">
        <f t="shared" si="1294"/>
        <v>94.686476555378377</v>
      </c>
      <c r="AK2459"/>
      <c r="AL2459"/>
      <c r="AM2459"/>
      <c r="AN2459"/>
    </row>
    <row r="2460" spans="1:40" x14ac:dyDescent="0.35">
      <c r="A2460"/>
      <c r="B2460">
        <f t="shared" si="1295"/>
        <v>526000</v>
      </c>
      <c r="C2460" s="237" t="str">
        <f t="shared" si="1263"/>
        <v>-7.64534067290919E-08+0.00128864303493886i</v>
      </c>
      <c r="D2460" s="208" t="str">
        <f t="shared" si="1264"/>
        <v>-1.64874610585605+0.00987959660119793i</v>
      </c>
      <c r="E2460" t="str">
        <f t="shared" si="1265"/>
        <v>36500</v>
      </c>
      <c r="F2460" t="str">
        <f t="shared" si="1266"/>
        <v>0.21505376344086</v>
      </c>
      <c r="G2460" t="str">
        <f t="shared" si="1261"/>
        <v>0.21505376344086</v>
      </c>
      <c r="H2460" t="str">
        <f t="shared" si="1267"/>
        <v>2.51160806087776+0.195949108404433i</v>
      </c>
      <c r="I2460" t="str">
        <f t="shared" si="1268"/>
        <v>2065.59716973529i</v>
      </c>
      <c r="J2460" t="str">
        <f t="shared" si="1262"/>
        <v>-5774.39384128832+451.88656162865i</v>
      </c>
      <c r="K2460" t="str">
        <f t="shared" si="1269"/>
        <v>0.0278234306783245-0.355539333087003i</v>
      </c>
      <c r="L2460" t="str">
        <f t="shared" si="1270"/>
        <v>0.00879891963931302-0.0953316332815714i</v>
      </c>
      <c r="M2460" t="str">
        <f t="shared" si="1271"/>
        <v>0.0366223503176375-0.450870966368574i</v>
      </c>
      <c r="N2460" t="str">
        <f t="shared" si="1272"/>
        <v>-6.56095315002782i</v>
      </c>
      <c r="O2460" t="str">
        <f t="shared" si="1273"/>
        <v>0.961669912795239-0.274209735101431i</v>
      </c>
      <c r="P2460" t="str">
        <f t="shared" si="1274"/>
        <v>0.0383300872047611+0.274209735101431i</v>
      </c>
      <c r="Q2460" t="str">
        <f t="shared" si="1275"/>
        <v>-0.0383300872047611+6.28674341492639i</v>
      </c>
      <c r="R2460" t="str">
        <f t="shared" si="1276"/>
        <v>0.0435783418338148-0.00636266604304519i</v>
      </c>
      <c r="S2460" t="str">
        <f t="shared" si="1277"/>
        <v>0.732585901809346i</v>
      </c>
      <c r="T2460" t="str">
        <f t="shared" si="1278"/>
        <v>0.00466119944105596+0.0319248788516812i</v>
      </c>
      <c r="U2460" t="str">
        <f t="shared" si="1279"/>
        <v>0.00005-0.000270157086997378i</v>
      </c>
      <c r="V2460" t="str">
        <f t="shared" si="1280"/>
        <v>0.00002-0.00302575937437064i</v>
      </c>
      <c r="W2460" t="str">
        <f t="shared" si="1281"/>
        <v>0.000042260963582032-0.000248607213074091i</v>
      </c>
      <c r="X2460" t="str">
        <f t="shared" si="1282"/>
        <v>0.0000425608669639489-0.000248501798754145i</v>
      </c>
      <c r="Y2460" t="str">
        <f t="shared" si="1283"/>
        <v>0.009+2.64396437726117i</v>
      </c>
      <c r="Z2460" t="str">
        <f t="shared" si="1284"/>
        <v>-0.00112729202301733-0.000197042358119988i</v>
      </c>
      <c r="AA2460" t="str">
        <f t="shared" si="1285"/>
        <v>0.015525230186835-4.53901257829461i</v>
      </c>
      <c r="AB2460" t="str">
        <f t="shared" si="1286"/>
        <v>0.014021647643782+0.096035238995758i</v>
      </c>
      <c r="AC2460" t="str">
        <f t="shared" si="1287"/>
        <v>1.0438130067035-0.00280491765789094i</v>
      </c>
      <c r="AD2460" t="str">
        <f t="shared" si="1288"/>
        <v>0.0131857754289654+0.0920396885199778i</v>
      </c>
      <c r="AE2460" t="str">
        <f t="shared" si="1289"/>
        <v>3.27149780823499E-06-0.000106353762953735i</v>
      </c>
      <c r="AF2460" t="str">
        <f t="shared" si="1290"/>
        <v>-4.16035416673381-0.186069511803235i</v>
      </c>
      <c r="AG2460" t="str">
        <f t="shared" si="1291"/>
        <v>1.00151306593826-0.000211485696697282i</v>
      </c>
      <c r="AH2460" t="str">
        <f t="shared" si="1292"/>
        <v>-0.0000334424861266333+0.000441185978767959i</v>
      </c>
      <c r="AI2460">
        <f t="shared" si="1293"/>
        <v>-67.082683505273906</v>
      </c>
      <c r="AJ2460">
        <f t="shared" si="1294"/>
        <v>94.334806881423674</v>
      </c>
      <c r="AK2460"/>
      <c r="AL2460"/>
      <c r="AM2460"/>
      <c r="AN2460"/>
    </row>
    <row r="2461" spans="1:40" x14ac:dyDescent="0.35">
      <c r="A2461"/>
      <c r="B2461">
        <f t="shared" si="1295"/>
        <v>527000</v>
      </c>
      <c r="C2461" s="237" t="str">
        <f t="shared" si="1263"/>
        <v>-7.61635362546243E-08+0.00128619779200548i</v>
      </c>
      <c r="D2461" s="208" t="str">
        <f t="shared" si="1264"/>
        <v>-1.6487461036337+0.00986084973870868i</v>
      </c>
      <c r="E2461" t="str">
        <f t="shared" si="1265"/>
        <v>36500</v>
      </c>
      <c r="F2461" t="str">
        <f t="shared" si="1266"/>
        <v>0.21505376344086</v>
      </c>
      <c r="G2461" t="str">
        <f t="shared" si="1261"/>
        <v>0.21505376344086</v>
      </c>
      <c r="H2461" t="str">
        <f t="shared" si="1267"/>
        <v>2.51167006392099+0.195582489861411i</v>
      </c>
      <c r="I2461" t="str">
        <f t="shared" si="1268"/>
        <v>2069.52416055228i</v>
      </c>
      <c r="J2461" t="str">
        <f t="shared" si="1262"/>
        <v>-5796.37438790196+452.7456615557i</v>
      </c>
      <c r="K2461" t="str">
        <f t="shared" si="1269"/>
        <v>0.0277185426081612-0.354872645033946i</v>
      </c>
      <c r="L2461" t="str">
        <f t="shared" si="1270"/>
        <v>0.00876583957461427-0.0951537857721665i</v>
      </c>
      <c r="M2461" t="str">
        <f t="shared" si="1271"/>
        <v>0.0364843821827755-0.450026430806112i</v>
      </c>
      <c r="N2461" t="str">
        <f t="shared" si="1272"/>
        <v>-6.57342644498985i</v>
      </c>
      <c r="O2461" t="str">
        <f t="shared" si="1273"/>
        <v>0.958174893760248-0.28618328561874i</v>
      </c>
      <c r="P2461" t="str">
        <f t="shared" si="1274"/>
        <v>0.041825106239752+0.28618328561874i</v>
      </c>
      <c r="Q2461" t="str">
        <f t="shared" si="1275"/>
        <v>-0.041825106239752+6.28724315937111i</v>
      </c>
      <c r="R2461" t="str">
        <f t="shared" si="1276"/>
        <v>0.0454718212928849-0.00695487177572686i</v>
      </c>
      <c r="S2461" t="str">
        <f t="shared" si="1277"/>
        <v>0.733978650672101i</v>
      </c>
      <c r="T2461" t="str">
        <f t="shared" si="1278"/>
        <v>0.00510472740154548+0.0333753460361546i</v>
      </c>
      <c r="U2461" t="str">
        <f t="shared" si="1279"/>
        <v>0.00005-0.00026964445495374i</v>
      </c>
      <c r="V2461" t="str">
        <f t="shared" si="1280"/>
        <v>0.00002-0.00302001789548189i</v>
      </c>
      <c r="W2461" t="str">
        <f t="shared" si="1281"/>
        <v>0.0000422609155779752-0.000248137728590935i</v>
      </c>
      <c r="X2461" t="str">
        <f t="shared" si="1282"/>
        <v>0.0000425596536526525-0.000248032514906135i</v>
      </c>
      <c r="Y2461" t="str">
        <f t="shared" si="1283"/>
        <v>0.009+2.64899092550691i</v>
      </c>
      <c r="Z2461" t="str">
        <f t="shared" si="1284"/>
        <v>-0.00112302782667542-0.000196648338849862i</v>
      </c>
      <c r="AA2461" t="str">
        <f t="shared" si="1285"/>
        <v>0.0154663544211316-4.53039824148903i</v>
      </c>
      <c r="AB2461" t="str">
        <f t="shared" si="1286"/>
        <v>0.0153558520391942+0.100398480697114i</v>
      </c>
      <c r="AC2461" t="str">
        <f t="shared" si="1287"/>
        <v>1.04574221870102-0.00324756274486181i</v>
      </c>
      <c r="AD2461" t="str">
        <f t="shared" si="1288"/>
        <v>0.0143858765712329+0.0960515870332633i</v>
      </c>
      <c r="AE2461" t="str">
        <f t="shared" si="1289"/>
        <v>2.73264533337159E-06-0.000110697563765323i</v>
      </c>
      <c r="AF2461" t="str">
        <f t="shared" si="1290"/>
        <v>-4.16041616755469-0.185721640122702i</v>
      </c>
      <c r="AG2461" t="str">
        <f t="shared" si="1291"/>
        <v>1.00157605546575-0.00023055121895882i</v>
      </c>
      <c r="AH2461" t="str">
        <f t="shared" si="1292"/>
        <v>-0.0000319833616581815+0.000459309152122291i</v>
      </c>
      <c r="AI2461">
        <f t="shared" si="1293"/>
        <v>-66.736890653270748</v>
      </c>
      <c r="AJ2461">
        <f t="shared" si="1294"/>
        <v>93.983283074943273</v>
      </c>
      <c r="AK2461"/>
      <c r="AL2461"/>
      <c r="AM2461"/>
      <c r="AN2461"/>
    </row>
    <row r="2462" spans="1:40" x14ac:dyDescent="0.35">
      <c r="A2462"/>
      <c r="B2462">
        <f t="shared" si="1295"/>
        <v>528000</v>
      </c>
      <c r="C2462" s="237" t="str">
        <f t="shared" si="1263"/>
        <v>-7.58753112113363E-08+0.00128376181135583i</v>
      </c>
      <c r="D2462" s="208" t="str">
        <f t="shared" si="1264"/>
        <v>-1.64874610142398+0.00984217388706137i</v>
      </c>
      <c r="E2462" t="str">
        <f t="shared" si="1265"/>
        <v>36500</v>
      </c>
      <c r="F2462" t="str">
        <f t="shared" si="1266"/>
        <v>0.21505376344086</v>
      </c>
      <c r="G2462" t="str">
        <f t="shared" si="1261"/>
        <v>0.21505376344086</v>
      </c>
      <c r="H2462" t="str">
        <f t="shared" si="1267"/>
        <v>2.51173171827813+0.195217230829329i</v>
      </c>
      <c r="I2462" t="str">
        <f t="shared" si="1268"/>
        <v>2073.45115136926i</v>
      </c>
      <c r="J2462" t="str">
        <f t="shared" si="1262"/>
        <v>-5818.39668294222+453.604761482751i</v>
      </c>
      <c r="K2462" t="str">
        <f t="shared" si="1269"/>
        <v>0.0276142453995577-0.354208437560347i</v>
      </c>
      <c r="L2462" t="str">
        <f t="shared" si="1270"/>
        <v>0.00873294518578892-0.094976594854972i</v>
      </c>
      <c r="M2462" t="str">
        <f t="shared" si="1271"/>
        <v>0.0363471905853466-0.449185032415319i</v>
      </c>
      <c r="N2462" t="str">
        <f t="shared" si="1272"/>
        <v>-6.58589973995188i</v>
      </c>
      <c r="O2462" t="str">
        <f t="shared" si="1273"/>
        <v>0.954530800849995-0.298112311434244i</v>
      </c>
      <c r="P2462" t="str">
        <f t="shared" si="1274"/>
        <v>0.045469199150005+0.298112311434244i</v>
      </c>
      <c r="Q2462" t="str">
        <f t="shared" si="1275"/>
        <v>-0.045469199150005+6.28778742851764i</v>
      </c>
      <c r="R2462" t="str">
        <f t="shared" si="1276"/>
        <v>0.0473565526919733-0.00757380306138007i</v>
      </c>
      <c r="S2462" t="str">
        <f t="shared" si="1277"/>
        <v>0.735371399534857i</v>
      </c>
      <c r="T2462" t="str">
        <f t="shared" si="1278"/>
        <v>0.00556955815704845+0.0348246544302426i</v>
      </c>
      <c r="U2462" t="str">
        <f t="shared" si="1279"/>
        <v>0.00005-0.000269133764698146i</v>
      </c>
      <c r="V2462" t="str">
        <f t="shared" si="1280"/>
        <v>0.00002-0.00301429816461923i</v>
      </c>
      <c r="W2462" t="str">
        <f t="shared" si="1281"/>
        <v>0.0000422608674829079-0.000247670026727051i</v>
      </c>
      <c r="X2462" t="str">
        <f t="shared" si="1282"/>
        <v>0.0000425584468653092-0.000247565012907668i</v>
      </c>
      <c r="Y2462" t="str">
        <f t="shared" si="1283"/>
        <v>0.009+2.65401747375266i</v>
      </c>
      <c r="Z2462" t="str">
        <f t="shared" si="1284"/>
        <v>-0.00111878783817935-0.000196255924481192i</v>
      </c>
      <c r="AA2462" t="str">
        <f t="shared" si="1285"/>
        <v>0.0154078129528186-4.52181654273465i</v>
      </c>
      <c r="AB2462" t="str">
        <f t="shared" si="1286"/>
        <v>0.0167541387141319+0.104758236568121i</v>
      </c>
      <c r="AC2462" t="str">
        <f t="shared" si="1287"/>
        <v>1.04766479776156-0.00371804075147177i</v>
      </c>
      <c r="AD2462" t="str">
        <f t="shared" si="1288"/>
        <v>0.0156368311714104+0.100047625125508i</v>
      </c>
      <c r="AE2462" t="str">
        <f t="shared" si="1289"/>
        <v>2.14064261891666E-06-0.000115000886986646i</v>
      </c>
      <c r="AF2462" t="str">
        <f t="shared" si="1290"/>
        <v>-4.16047781970211-0.185375056942268i</v>
      </c>
      <c r="AG2462" t="str">
        <f t="shared" si="1291"/>
        <v>1.00163854932732-0.00025037862771654i</v>
      </c>
      <c r="AH2462" t="str">
        <f t="shared" si="1292"/>
        <v>-0.0000302942522410075+0.000477272198733148i</v>
      </c>
      <c r="AI2462">
        <f t="shared" si="1293"/>
        <v>-66.407215047906973</v>
      </c>
      <c r="AJ2462">
        <f t="shared" si="1294"/>
        <v>93.631905189142657</v>
      </c>
      <c r="AK2462"/>
      <c r="AL2462"/>
      <c r="AM2462"/>
      <c r="AN2462"/>
    </row>
    <row r="2463" spans="1:40" x14ac:dyDescent="0.35">
      <c r="A2463"/>
      <c r="B2463">
        <f t="shared" si="1295"/>
        <v>529000</v>
      </c>
      <c r="C2463" s="237" t="str">
        <f t="shared" si="1263"/>
        <v>-7.55887191691722E-08+0.00128133504046281i</v>
      </c>
      <c r="D2463" s="208" t="str">
        <f t="shared" si="1264"/>
        <v>-1.64874609922677+0.00982356864354821i</v>
      </c>
      <c r="E2463" t="str">
        <f t="shared" si="1265"/>
        <v>36500</v>
      </c>
      <c r="F2463" t="str">
        <f t="shared" si="1266"/>
        <v>0.21505376344086</v>
      </c>
      <c r="G2463" t="str">
        <f t="shared" si="1261"/>
        <v>0.21505376344086</v>
      </c>
      <c r="H2463" t="str">
        <f t="shared" si="1267"/>
        <v>2.51179302655268+0.194853323815878i</v>
      </c>
      <c r="I2463" t="str">
        <f t="shared" si="1268"/>
        <v>2077.37814218625i</v>
      </c>
      <c r="J2463" t="str">
        <f t="shared" si="1262"/>
        <v>-5840.4607264091+454.463861409801i</v>
      </c>
      <c r="K2463" t="str">
        <f t="shared" si="1269"/>
        <v>0.0275105346313308-0.353546696932897i</v>
      </c>
      <c r="L2463" t="str">
        <f t="shared" si="1270"/>
        <v>0.00870023508977334-0.0948000569333335i</v>
      </c>
      <c r="M2463" t="str">
        <f t="shared" si="1271"/>
        <v>0.0362107697211041-0.44834675386623i</v>
      </c>
      <c r="N2463" t="str">
        <f t="shared" si="1272"/>
        <v>-6.59837303491391i</v>
      </c>
      <c r="O2463" t="str">
        <f t="shared" si="1273"/>
        <v>0.950738201016354-0.309994956617341i</v>
      </c>
      <c r="P2463" t="str">
        <f t="shared" si="1274"/>
        <v>0.049261798983646+0.309994956617341i</v>
      </c>
      <c r="Q2463" t="str">
        <f t="shared" si="1275"/>
        <v>-0.049261798983646+6.28837807829657i</v>
      </c>
      <c r="R2463" t="str">
        <f t="shared" si="1276"/>
        <v>0.0492320988759227-0.00821945819708346i</v>
      </c>
      <c r="S2463" t="str">
        <f t="shared" si="1277"/>
        <v>0.736764148397612i</v>
      </c>
      <c r="T2463" t="str">
        <f t="shared" si="1278"/>
        <v>0.00605580211886397+0.0362724454021462i</v>
      </c>
      <c r="U2463" t="str">
        <f t="shared" si="1279"/>
        <v>0.00005-0.000268625005218565i</v>
      </c>
      <c r="V2463" t="str">
        <f t="shared" si="1280"/>
        <v>0.00002-0.00300860005844793i</v>
      </c>
      <c r="W2463" t="str">
        <f t="shared" si="1281"/>
        <v>0.0000422608192968314-0.000247204097373025i</v>
      </c>
      <c r="X2463" t="str">
        <f t="shared" si="1282"/>
        <v>0.0000425572465519496-0.000247099282653759i</v>
      </c>
      <c r="Y2463" t="str">
        <f t="shared" si="1283"/>
        <v>0.009+2.6590440219984i</v>
      </c>
      <c r="Z2463" t="str">
        <f t="shared" si="1284"/>
        <v>-0.00111457187463309-0.000195865105061593i</v>
      </c>
      <c r="AA2463" t="str">
        <f t="shared" si="1285"/>
        <v>0.0153496032556438-4.51326729687837i</v>
      </c>
      <c r="AB2463" t="str">
        <f t="shared" si="1286"/>
        <v>0.0182168398037787+0.109113427785874i</v>
      </c>
      <c r="AC2463" t="str">
        <f t="shared" si="1287"/>
        <v>1.04958029694219-0.00421637978469071i</v>
      </c>
      <c r="AD2463" t="str">
        <f t="shared" si="1288"/>
        <v>0.0169384104150785+0.104027149590392i</v>
      </c>
      <c r="AE2463" t="str">
        <f t="shared" si="1289"/>
        <v>0.0000014962127341415-0.000119263378667226i</v>
      </c>
      <c r="AF2463" t="str">
        <f t="shared" si="1290"/>
        <v>-4.16053912577945-0.18502975517233i</v>
      </c>
      <c r="AG2463" t="str">
        <f t="shared" si="1291"/>
        <v>1.00170053963501-0.000270959889894688i</v>
      </c>
      <c r="AH2463" t="str">
        <f t="shared" si="1292"/>
        <v>-0.00002837821217073+0.000495073527828199i</v>
      </c>
      <c r="AI2463">
        <f t="shared" si="1293"/>
        <v>-66.092359593729313</v>
      </c>
      <c r="AJ2463">
        <f t="shared" si="1294"/>
        <v>93.280673255352824</v>
      </c>
      <c r="AK2463"/>
      <c r="AL2463"/>
      <c r="AM2463"/>
      <c r="AN2463"/>
    </row>
    <row r="2464" spans="1:40" x14ac:dyDescent="0.35">
      <c r="A2464"/>
      <c r="B2464">
        <f t="shared" si="1295"/>
        <v>530000</v>
      </c>
      <c r="C2464" s="237" t="str">
        <f t="shared" si="1263"/>
        <v>-7.53037478152292E-08+0.0012789174271957i</v>
      </c>
      <c r="D2464" s="208" t="str">
        <f t="shared" si="1264"/>
        <v>-1.648746097042+0.00980503360850037i</v>
      </c>
      <c r="E2464" t="str">
        <f t="shared" si="1265"/>
        <v>36500</v>
      </c>
      <c r="F2464" t="str">
        <f t="shared" si="1266"/>
        <v>0.21505376344086</v>
      </c>
      <c r="G2464" t="str">
        <f t="shared" si="1261"/>
        <v>0.21505376344086</v>
      </c>
      <c r="H2464" t="str">
        <f t="shared" si="1267"/>
        <v>2.51185399132401+0.194490761383277i</v>
      </c>
      <c r="I2464" t="str">
        <f t="shared" si="1268"/>
        <v>2081.30513300324i</v>
      </c>
      <c r="J2464" t="str">
        <f t="shared" si="1262"/>
        <v>-5862.56651830259+455.322961336853i</v>
      </c>
      <c r="K2464" t="str">
        <f t="shared" si="1269"/>
        <v>0.0274074059234936-0.352887409518824i</v>
      </c>
      <c r="L2464" t="str">
        <f t="shared" si="1270"/>
        <v>0.00866770791632059-0.0946241684365645i</v>
      </c>
      <c r="M2464" t="str">
        <f t="shared" si="1271"/>
        <v>0.0360751138398142-0.447511577955389i</v>
      </c>
      <c r="N2464" t="str">
        <f t="shared" si="1272"/>
        <v>-6.61084632987594i</v>
      </c>
      <c r="O2464" t="str">
        <f t="shared" si="1273"/>
        <v>0.946797684316066-0.321829372453379i</v>
      </c>
      <c r="P2464" t="str">
        <f t="shared" si="1274"/>
        <v>0.053202315683934+0.321829372453379i</v>
      </c>
      <c r="Q2464" t="str">
        <f t="shared" si="1275"/>
        <v>-0.053202315683934+6.28901695742256i</v>
      </c>
      <c r="R2464" t="str">
        <f t="shared" si="1276"/>
        <v>0.05109801879377-0.00889182665418379i</v>
      </c>
      <c r="S2464" t="str">
        <f t="shared" si="1277"/>
        <v>0.738156897260368i</v>
      </c>
      <c r="T2464" t="str">
        <f t="shared" si="1278"/>
        <v>0.00656356317402935+0.0377183550089612i</v>
      </c>
      <c r="U2464" t="str">
        <f t="shared" si="1279"/>
        <v>0.00005-0.000268118165586077i</v>
      </c>
      <c r="V2464" t="str">
        <f t="shared" si="1280"/>
        <v>0.00002-0.00300292345456406i</v>
      </c>
      <c r="W2464" t="str">
        <f t="shared" si="1281"/>
        <v>0.0000422607710197458-0.000246739930495735i</v>
      </c>
      <c r="X2464" t="str">
        <f t="shared" si="1282"/>
        <v>0.0000425560526630737-0.000246635314115677i</v>
      </c>
      <c r="Y2464" t="str">
        <f t="shared" si="1283"/>
        <v>0.009+2.66407057024414i</v>
      </c>
      <c r="Z2464" t="str">
        <f t="shared" si="1284"/>
        <v>-0.00111037975486465-0.00019547587072179i</v>
      </c>
      <c r="AA2464" t="str">
        <f t="shared" si="1285"/>
        <v>0.0152917228271748-4.504750320165i</v>
      </c>
      <c r="AB2464" t="str">
        <f t="shared" si="1286"/>
        <v>0.0197442678172754+0.113462959550798i</v>
      </c>
      <c r="AC2464" t="str">
        <f t="shared" si="1287"/>
        <v>1.05148826477726-0.00474259926408545i</v>
      </c>
      <c r="AD2464" t="str">
        <f t="shared" si="1288"/>
        <v>0.0182903770649348+0.10798951094681i</v>
      </c>
      <c r="AE2464" t="str">
        <f t="shared" si="1289"/>
        <v>8.00079279403655E-07-0.00012348469407567i</v>
      </c>
      <c r="AF2464" t="str">
        <f t="shared" si="1290"/>
        <v>-4.16060008836601-0.184685727774777i</v>
      </c>
      <c r="AG2464" t="str">
        <f t="shared" si="1291"/>
        <v>1.00176201862091-0.000292286895295817i</v>
      </c>
      <c r="AH2464" t="str">
        <f t="shared" si="1292"/>
        <v>-0.0000262382970256996+0.000512711589381067i</v>
      </c>
      <c r="AI2464">
        <f t="shared" si="1293"/>
        <v>-65.791178282072778</v>
      </c>
      <c r="AJ2464">
        <f t="shared" si="1294"/>
        <v>92.929587283203944</v>
      </c>
      <c r="AK2464"/>
      <c r="AL2464"/>
      <c r="AM2464"/>
      <c r="AN2464"/>
    </row>
    <row r="2465" spans="1:40" x14ac:dyDescent="0.35">
      <c r="A2465"/>
      <c r="B2465">
        <f t="shared" si="1295"/>
        <v>531000</v>
      </c>
      <c r="C2465" s="237" t="str">
        <f t="shared" si="1263"/>
        <v>-7.50203849524358E-08+0.0012765089198165i</v>
      </c>
      <c r="D2465" s="208" t="str">
        <f t="shared" si="1264"/>
        <v>-1.64874609486955+0.00978656838525984i</v>
      </c>
      <c r="E2465" t="str">
        <f t="shared" si="1265"/>
        <v>36500</v>
      </c>
      <c r="F2465" t="str">
        <f t="shared" si="1266"/>
        <v>0.21505376344086</v>
      </c>
      <c r="G2465" t="str">
        <f t="shared" si="1261"/>
        <v>0.21505376344086</v>
      </c>
      <c r="H2465" t="str">
        <f t="shared" si="1267"/>
        <v>2.5119146151475+0.194129536147781i</v>
      </c>
      <c r="I2465" t="str">
        <f t="shared" si="1268"/>
        <v>2085.23212382023i</v>
      </c>
      <c r="J2465" t="str">
        <f t="shared" si="1262"/>
        <v>-5884.7140586227+456.182061263903i</v>
      </c>
      <c r="K2465" t="str">
        <f t="shared" si="1269"/>
        <v>0.0273048549367957-0.352230561784981i</v>
      </c>
      <c r="L2465" t="str">
        <f t="shared" si="1270"/>
        <v>0.00863536230785963-0.0944489258197209i</v>
      </c>
      <c r="M2465" t="str">
        <f t="shared" si="1271"/>
        <v>0.0359402172446553-0.446679487604702i</v>
      </c>
      <c r="N2465" t="str">
        <f t="shared" si="1272"/>
        <v>-6.62331962483797i</v>
      </c>
      <c r="O2465" t="str">
        <f t="shared" si="1273"/>
        <v>0.942709863818935-0.333613717731279i</v>
      </c>
      <c r="P2465" t="str">
        <f t="shared" si="1274"/>
        <v>0.057290136181065+0.333613717731279i</v>
      </c>
      <c r="Q2465" t="str">
        <f t="shared" si="1275"/>
        <v>-0.057290136181065+6.28970590710669i</v>
      </c>
      <c r="R2465" t="str">
        <f t="shared" si="1276"/>
        <v>0.0529538676879396-0.00959088888465543i</v>
      </c>
      <c r="S2465" t="str">
        <f t="shared" si="1277"/>
        <v>0.739549646123123i</v>
      </c>
      <c r="T2465" t="str">
        <f t="shared" si="1278"/>
        <v>0.00709293848065312+0.0391620141094664i</v>
      </c>
      <c r="U2465" t="str">
        <f t="shared" si="1279"/>
        <v>0.00005-0.000267613234954088i</v>
      </c>
      <c r="V2465" t="str">
        <f t="shared" si="1280"/>
        <v>0.00002-0.00299726823148579i</v>
      </c>
      <c r="W2465" t="str">
        <f t="shared" si="1281"/>
        <v>0.0000422607226516524-0.000246277516137645i</v>
      </c>
      <c r="X2465" t="str">
        <f t="shared" si="1282"/>
        <v>0.0000425548651496488-0.000246173097340246i</v>
      </c>
      <c r="Y2465" t="str">
        <f t="shared" si="1283"/>
        <v>0.009+2.66909711848989i</v>
      </c>
      <c r="Z2465" t="str">
        <f t="shared" si="1284"/>
        <v>-0.00110621129940664-0.000195088211674758i</v>
      </c>
      <c r="AA2465" t="str">
        <f t="shared" si="1285"/>
        <v>0.0152341691885294-4.49626543022405i</v>
      </c>
      <c r="AB2465" t="str">
        <f t="shared" si="1286"/>
        <v>0.0213367150220481+0.117805721425934i</v>
      </c>
      <c r="AC2465" t="str">
        <f t="shared" si="1287"/>
        <v>1.05338824545662-0.00529670971250458i</v>
      </c>
      <c r="AD2465" t="str">
        <f t="shared" si="1288"/>
        <v>0.0196924855294101+0.111934063545763i</v>
      </c>
      <c r="AE2465" t="str">
        <f t="shared" si="1289"/>
        <v>5.29662765963267E-08-0.000127664497668188i</v>
      </c>
      <c r="AF2465" t="str">
        <f t="shared" si="1290"/>
        <v>-4.16066071001705-0.184342967762521i</v>
      </c>
      <c r="AG2465" t="str">
        <f t="shared" si="1291"/>
        <v>1.00182297863773-0.000314351458441791i</v>
      </c>
      <c r="AH2465" t="str">
        <f t="shared" si="1292"/>
        <v>-0.0000238775631848045+0.000530184873905486i</v>
      </c>
      <c r="AI2465">
        <f t="shared" si="1293"/>
        <v>-65.502653600726504</v>
      </c>
      <c r="AJ2465">
        <f t="shared" si="1294"/>
        <v>92.578647260801006</v>
      </c>
      <c r="AK2465"/>
      <c r="AL2465"/>
      <c r="AM2465"/>
      <c r="AN2465"/>
    </row>
    <row r="2466" spans="1:40" x14ac:dyDescent="0.35">
      <c r="A2466"/>
      <c r="B2466">
        <f t="shared" si="1295"/>
        <v>532000</v>
      </c>
      <c r="C2466" s="237" t="str">
        <f t="shared" si="1263"/>
        <v>-7.47386184982482E-08+0.00127410946697623i</v>
      </c>
      <c r="D2466" s="208" t="str">
        <f t="shared" si="1264"/>
        <v>-1.64874609270933+0.0097681725801511i</v>
      </c>
      <c r="E2466" t="str">
        <f t="shared" si="1265"/>
        <v>36500</v>
      </c>
      <c r="F2466" t="str">
        <f t="shared" si="1266"/>
        <v>0.21505376344086</v>
      </c>
      <c r="G2466" t="str">
        <f t="shared" si="1261"/>
        <v>0.21505376344086</v>
      </c>
      <c r="H2466" t="str">
        <f t="shared" si="1267"/>
        <v>2.51197490055491+0.193769640779194i</v>
      </c>
      <c r="I2466" t="str">
        <f t="shared" si="1268"/>
        <v>2089.15911463721i</v>
      </c>
      <c r="J2466" t="str">
        <f t="shared" si="1262"/>
        <v>-5906.90334736943+457.041161190953i</v>
      </c>
      <c r="K2466" t="str">
        <f t="shared" si="1269"/>
        <v>0.0272028773722713-0.351576140296946i</v>
      </c>
      <c r="L2466" t="str">
        <f t="shared" si="1270"/>
        <v>0.00860319691935409-0.0942743255633651i</v>
      </c>
      <c r="M2466" t="str">
        <f t="shared" si="1271"/>
        <v>0.0358060742916254-0.445850465860311i</v>
      </c>
      <c r="N2466" t="str">
        <f t="shared" si="1272"/>
        <v>-6.6357929198i</v>
      </c>
      <c r="O2466" t="str">
        <f t="shared" si="1273"/>
        <v>0.938475375512449-0.345346159029991i</v>
      </c>
      <c r="P2466" t="str">
        <f t="shared" si="1274"/>
        <v>0.061524624487551+0.345346159029991i</v>
      </c>
      <c r="Q2466" t="str">
        <f t="shared" si="1275"/>
        <v>-0.061524624487551+6.29044676077001i</v>
      </c>
      <c r="R2466" t="str">
        <f t="shared" si="1276"/>
        <v>0.0547991972917286-0.0103166161309662i</v>
      </c>
      <c r="S2466" t="str">
        <f t="shared" si="1277"/>
        <v>0.740942394985877i</v>
      </c>
      <c r="T2466" t="str">
        <f t="shared" si="1278"/>
        <v>0.00764401826422803+0.040603048484637i</v>
      </c>
      <c r="U2466" t="str">
        <f t="shared" si="1279"/>
        <v>0.00005-0.000267110202557558i</v>
      </c>
      <c r="V2466" t="str">
        <f t="shared" si="1280"/>
        <v>0.00002-0.00299163426864465i</v>
      </c>
      <c r="W2466" t="str">
        <f t="shared" si="1281"/>
        <v>0.0000422606741925525-0.000245816844416082i</v>
      </c>
      <c r="X2466" t="str">
        <f t="shared" si="1282"/>
        <v>0.0000425536839631023-0.000245712622449119i</v>
      </c>
      <c r="Y2466" t="str">
        <f t="shared" si="1283"/>
        <v>0.009+2.67412366673563i</v>
      </c>
      <c r="Z2466" t="str">
        <f t="shared" si="1284"/>
        <v>-0.00110206633047708-0.000194702118214861i</v>
      </c>
      <c r="AA2466" t="str">
        <f t="shared" si="1285"/>
        <v>0.0151769398841117-4.48781244605692i</v>
      </c>
      <c r="AB2466" t="str">
        <f t="shared" si="1286"/>
        <v>0.0229944528310847+0.122140587699462i</v>
      </c>
      <c r="AC2466" t="str">
        <f t="shared" si="1287"/>
        <v>1.05527977901262-0.00587871254975234i</v>
      </c>
      <c r="AD2466" t="str">
        <f t="shared" si="1288"/>
        <v>0.0211444819325425+0.115860165675831i</v>
      </c>
      <c r="AE2466" t="str">
        <f t="shared" si="1289"/>
        <v>-7.4440193942713E-07-0.000131802463055652i</v>
      </c>
      <c r="AF2466" t="str">
        <f t="shared" si="1290"/>
        <v>-4.16072099326424-0.184001468199043i</v>
      </c>
      <c r="AG2466" t="str">
        <f t="shared" si="1291"/>
        <v>1.00188341215943-0.00033714532041457i</v>
      </c>
      <c r="AH2466" t="str">
        <f t="shared" si="1292"/>
        <v>-0.0000212990673514326+0.000547491912243775i</v>
      </c>
      <c r="AI2466">
        <f t="shared" si="1293"/>
        <v>-65.225878014068144</v>
      </c>
      <c r="AJ2466">
        <f t="shared" si="1294"/>
        <v>92.227853154901112</v>
      </c>
      <c r="AK2466"/>
      <c r="AL2466"/>
      <c r="AM2466"/>
      <c r="AN2466"/>
    </row>
    <row r="2467" spans="1:40" x14ac:dyDescent="0.35">
      <c r="A2467"/>
      <c r="B2467">
        <f t="shared" si="1295"/>
        <v>533000</v>
      </c>
      <c r="C2467" s="237" t="str">
        <f t="shared" si="1263"/>
        <v>-7.44584364833594E-08+0.00127171901771125i</v>
      </c>
      <c r="D2467" s="208" t="str">
        <f t="shared" si="1264"/>
        <v>-1.64874609056127+0.00974984580245292i</v>
      </c>
      <c r="E2467" t="str">
        <f t="shared" si="1265"/>
        <v>36500</v>
      </c>
      <c r="F2467" t="str">
        <f t="shared" si="1266"/>
        <v>0.21505376344086</v>
      </c>
      <c r="G2467" t="str">
        <f t="shared" si="1261"/>
        <v>0.21505376344086</v>
      </c>
      <c r="H2467" t="str">
        <f t="shared" si="1267"/>
        <v>2.51203485005461+0.193411068000393i</v>
      </c>
      <c r="I2467" t="str">
        <f t="shared" si="1268"/>
        <v>2093.0861054542i</v>
      </c>
      <c r="J2467" t="str">
        <f t="shared" si="1262"/>
        <v>-5929.13438454277+457.900261118004i</v>
      </c>
      <c r="K2467" t="str">
        <f t="shared" si="1269"/>
        <v>0.0271014689707919-0.350924131718132i</v>
      </c>
      <c r="L2467" t="str">
        <f t="shared" si="1270"/>
        <v>0.00857121041816504-0.094100364173345i</v>
      </c>
      <c r="M2467" t="str">
        <f t="shared" si="1271"/>
        <v>0.0356726793889569-0.445024495891477i</v>
      </c>
      <c r="N2467" t="str">
        <f t="shared" si="1272"/>
        <v>-6.64826621476203i</v>
      </c>
      <c r="O2467" t="str">
        <f t="shared" si="1273"/>
        <v>0.934094878202829-0.357024871003746i</v>
      </c>
      <c r="P2467" t="str">
        <f t="shared" si="1274"/>
        <v>0.065905121797171+0.357024871003746i</v>
      </c>
      <c r="Q2467" t="str">
        <f t="shared" si="1275"/>
        <v>-0.065905121797171+6.29124134375828i</v>
      </c>
      <c r="R2467" t="str">
        <f t="shared" si="1276"/>
        <v>0.0566335560350762-0.0110689702398016i</v>
      </c>
      <c r="S2467" t="str">
        <f t="shared" si="1277"/>
        <v>0.742335143848634i</v>
      </c>
      <c r="T2467" t="str">
        <f t="shared" si="1278"/>
        <v>0.00821688561521937+0.042041078965958i</v>
      </c>
      <c r="U2467" t="str">
        <f t="shared" si="1279"/>
        <v>0.0000499999999999999-0.000266609057712234i</v>
      </c>
      <c r="V2467" t="str">
        <f t="shared" si="1280"/>
        <v>0.00002-0.00298602144637702i</v>
      </c>
      <c r="W2467" t="str">
        <f t="shared" si="1281"/>
        <v>0.0000422606256424463-0.000245357905522543i</v>
      </c>
      <c r="X2467" t="str">
        <f t="shared" si="1282"/>
        <v>0.0000425525090553161-0.000245253879638087i</v>
      </c>
      <c r="Y2467" t="str">
        <f t="shared" si="1283"/>
        <v>0.009+2.67915021498138i</v>
      </c>
      <c r="Z2467" t="str">
        <f t="shared" si="1284"/>
        <v>-0.00109794467196042-0.00019431758071699i</v>
      </c>
      <c r="AA2467" t="str">
        <f t="shared" si="1285"/>
        <v>0.0151200324813488-4.47939118802379i</v>
      </c>
      <c r="AB2467" t="str">
        <f t="shared" si="1286"/>
        <v>0.0247177311940478+0.126466417770688i</v>
      </c>
      <c r="AC2467" t="str">
        <f t="shared" si="1287"/>
        <v>1.05716240151571-0.00648859988960852i</v>
      </c>
      <c r="AD2467" t="str">
        <f t="shared" si="1288"/>
        <v>0.0226461041850856+0.119767179667259i</v>
      </c>
      <c r="AE2467" t="str">
        <f t="shared" si="1289"/>
        <v>-1.59130082843632E-06-0.000135898272969304i</v>
      </c>
      <c r="AF2467" t="str">
        <f t="shared" si="1290"/>
        <v>-4.16078094061588-0.18366122219794i</v>
      </c>
      <c r="AG2467" t="str">
        <f t="shared" si="1291"/>
        <v>1.00194331178175-0.000360660150696361i</v>
      </c>
      <c r="AH2467" t="str">
        <f t="shared" si="1292"/>
        <v>-0.0000185058660836513+0.000564631275350147i</v>
      </c>
      <c r="AI2467">
        <f t="shared" si="1293"/>
        <v>-64.960038664061102</v>
      </c>
      <c r="AJ2467">
        <f t="shared" si="1294"/>
        <v>91.877204911091624</v>
      </c>
      <c r="AK2467"/>
      <c r="AL2467"/>
      <c r="AM2467"/>
      <c r="AN2467"/>
    </row>
    <row r="2468" spans="1:40" x14ac:dyDescent="0.35">
      <c r="A2468"/>
      <c r="B2468">
        <f t="shared" si="1295"/>
        <v>534000</v>
      </c>
      <c r="C2468" s="237" t="str">
        <f t="shared" si="1263"/>
        <v>-7.41798270504297E-08+0.00126933752143968i</v>
      </c>
      <c r="D2468" s="208" t="str">
        <f t="shared" si="1264"/>
        <v>-1.64874608842527+0.00973158766437088i</v>
      </c>
      <c r="E2468" t="str">
        <f t="shared" si="1265"/>
        <v>36500</v>
      </c>
      <c r="F2468" t="str">
        <f t="shared" si="1266"/>
        <v>0.21505376344086</v>
      </c>
      <c r="G2468" t="str">
        <f t="shared" si="1261"/>
        <v>0.21505376344086</v>
      </c>
      <c r="H2468" t="str">
        <f t="shared" si="1267"/>
        <v>2.5120944661318+0.19305381058685i</v>
      </c>
      <c r="I2468" t="str">
        <f t="shared" si="1268"/>
        <v>2097.01309627119i</v>
      </c>
      <c r="J2468" t="str">
        <f t="shared" si="1262"/>
        <v>-5951.40717014273+458.759361045055i</v>
      </c>
      <c r="K2468" t="str">
        <f t="shared" si="1269"/>
        <v>0.0270006255126244-0.350274522808898i</v>
      </c>
      <c r="L2468" t="str">
        <f t="shared" si="1270"/>
        <v>0.0085394014839141-0.0939270381805673i</v>
      </c>
      <c r="M2468" t="str">
        <f t="shared" si="1271"/>
        <v>0.0355400269965385-0.444201560989465i</v>
      </c>
      <c r="N2468" t="str">
        <f t="shared" si="1272"/>
        <v>-6.66073950972406i</v>
      </c>
      <c r="O2468" t="str">
        <f t="shared" si="1273"/>
        <v>0.929569053412535-0.368648036666037i</v>
      </c>
      <c r="P2468" t="str">
        <f t="shared" si="1274"/>
        <v>0.070430946587465+0.368648036666037i</v>
      </c>
      <c r="Q2468" t="str">
        <f t="shared" si="1275"/>
        <v>-0.070430946587465+6.29209147305802i</v>
      </c>
      <c r="R2468" t="str">
        <f t="shared" si="1276"/>
        <v>0.0584564892585871-0.0118479034800008i</v>
      </c>
      <c r="S2468" t="str">
        <f t="shared" si="1277"/>
        <v>0.743727892711388i</v>
      </c>
      <c r="T2468" t="str">
        <f t="shared" si="1278"/>
        <v>0.00881161628822891+0.0434757215715949i</v>
      </c>
      <c r="U2468" t="str">
        <f t="shared" si="1279"/>
        <v>0.0000499999999999999-0.000266109789813897i</v>
      </c>
      <c r="V2468" t="str">
        <f t="shared" si="1280"/>
        <v>0.00002-0.00298042964591564i</v>
      </c>
      <c r="W2468" t="str">
        <f t="shared" si="1281"/>
        <v>0.0000422605770013355-0.000244900689721992i</v>
      </c>
      <c r="X2468" t="str">
        <f t="shared" si="1282"/>
        <v>0.000042551340378623-0.000244796859176371i</v>
      </c>
      <c r="Y2468" t="str">
        <f t="shared" si="1283"/>
        <v>0.009+2.68417676322712i</v>
      </c>
      <c r="Z2468" t="str">
        <f t="shared" si="1284"/>
        <v>-0.00109384614938877-0.000193934589635736i</v>
      </c>
      <c r="AA2468" t="str">
        <f t="shared" si="1285"/>
        <v>0.0150634445704328-4.47100147783107i</v>
      </c>
      <c r="AB2468" t="str">
        <f t="shared" si="1286"/>
        <v>0.0265067779931267+0.130782056559669i</v>
      </c>
      <c r="AC2468" t="str">
        <f t="shared" si="1287"/>
        <v>1.05903564527868-0.00712635434055462i</v>
      </c>
      <c r="AD2468" t="str">
        <f t="shared" si="1288"/>
        <v>0.0241970820568137+0.123654471994617i</v>
      </c>
      <c r="AE2468" t="str">
        <f t="shared" si="1289"/>
        <v>-2.48700575139011E-06-0.000139951619225083i</v>
      </c>
      <c r="AF2468" t="str">
        <f t="shared" si="1290"/>
        <v>-4.16084055455707-0.183322222922479i</v>
      </c>
      <c r="AG2468" t="str">
        <f t="shared" si="1291"/>
        <v>1.00200267022273-0.000384887549008581i</v>
      </c>
      <c r="AH2468" t="str">
        <f t="shared" si="1292"/>
        <v>-0.00001550101533066+0.000581601574068742i</v>
      </c>
      <c r="AI2468">
        <f t="shared" si="1293"/>
        <v>-64.704404642469456</v>
      </c>
      <c r="AJ2468">
        <f t="shared" si="1294"/>
        <v>91.526702453972192</v>
      </c>
      <c r="AK2468"/>
      <c r="AL2468"/>
      <c r="AM2468"/>
      <c r="AN2468"/>
    </row>
    <row r="2469" spans="1:40" x14ac:dyDescent="0.35">
      <c r="A2469"/>
      <c r="B2469">
        <f t="shared" si="1295"/>
        <v>535000</v>
      </c>
      <c r="C2469" s="237" t="str">
        <f t="shared" si="1263"/>
        <v>-7.39027784528332E-08+0.00126696492795783i</v>
      </c>
      <c r="D2469" s="208" t="str">
        <f t="shared" si="1264"/>
        <v>-1.64874608630123+0.00971339778101003i</v>
      </c>
      <c r="E2469" t="str">
        <f t="shared" si="1265"/>
        <v>36500</v>
      </c>
      <c r="F2469" t="str">
        <f t="shared" si="1266"/>
        <v>0.21505376344086</v>
      </c>
      <c r="G2469" t="str">
        <f t="shared" si="1261"/>
        <v>0.21505376344086</v>
      </c>
      <c r="H2469" t="str">
        <f t="shared" si="1267"/>
        <v>2.51215375124877+0.192697861366152i</v>
      </c>
      <c r="I2469" t="str">
        <f t="shared" si="1268"/>
        <v>2100.94008708817i</v>
      </c>
      <c r="J2469" t="str">
        <f t="shared" si="1262"/>
        <v>-5973.72170416931+459.618460972106i</v>
      </c>
      <c r="K2469" t="str">
        <f t="shared" si="1269"/>
        <v>0.0269003428169958-0.349627300425679i</v>
      </c>
      <c r="L2469" t="str">
        <f t="shared" si="1270"/>
        <v>0.00850776880834823-0.0937543441407728i</v>
      </c>
      <c r="M2469" t="str">
        <f t="shared" si="1271"/>
        <v>0.035408111625344-0.443381644566452i</v>
      </c>
      <c r="N2469" t="str">
        <f t="shared" si="1272"/>
        <v>-6.67321280468609i</v>
      </c>
      <c r="O2469" t="str">
        <f t="shared" si="1273"/>
        <v>0.924898605274229-0.380213847672314i</v>
      </c>
      <c r="P2469" t="str">
        <f t="shared" si="1274"/>
        <v>0.075101394725771+0.380213847672314i</v>
      </c>
      <c r="Q2469" t="str">
        <f t="shared" si="1275"/>
        <v>-0.075101394725771+6.29299895701378i</v>
      </c>
      <c r="R2469" t="str">
        <f t="shared" si="1276"/>
        <v>0.0602675394357771-0.012653358365067i</v>
      </c>
      <c r="S2469" t="str">
        <f t="shared" si="1277"/>
        <v>0.745120641574145i</v>
      </c>
      <c r="T2469" t="str">
        <f t="shared" si="1278"/>
        <v>0.0094282785030463+0.0449065876504813i</v>
      </c>
      <c r="U2469" t="str">
        <f t="shared" si="1279"/>
        <v>0.0000499999999999999-0.000265612388337609i</v>
      </c>
      <c r="V2469" t="str">
        <f t="shared" si="1280"/>
        <v>0.00002-0.00297485874938122i</v>
      </c>
      <c r="W2469" t="str">
        <f t="shared" si="1281"/>
        <v>0.0000422605282692206-0.000244445187352184i</v>
      </c>
      <c r="X2469" t="str">
        <f t="shared" si="1282"/>
        <v>0.0000425501778858004-0.000244341551405956i</v>
      </c>
      <c r="Y2469" t="str">
        <f t="shared" si="1283"/>
        <v>0.009+2.68920331147286i</v>
      </c>
      <c r="Z2469" t="str">
        <f t="shared" si="1284"/>
        <v>-0.00108977058992357-0.000193553135504546i</v>
      </c>
      <c r="AA2469" t="str">
        <f t="shared" si="1285"/>
        <v>0.0150071737640652-4.46264313851868i</v>
      </c>
      <c r="AB2469" t="str">
        <f t="shared" si="1286"/>
        <v>0.0283617984445675+0.135086334940651i</v>
      </c>
      <c r="AC2469" t="str">
        <f t="shared" si="1287"/>
        <v>1.06089903906966-0.0077919488105774i</v>
      </c>
      <c r="AD2469" t="str">
        <f t="shared" si="1288"/>
        <v>0.0257971372500002+0.127521413378035i</v>
      </c>
      <c r="AE2469" t="str">
        <f t="shared" si="1289"/>
        <v>-0.000003430792075982-0.000143962202686648i</v>
      </c>
      <c r="AF2469" t="str">
        <f t="shared" si="1290"/>
        <v>-4.16089983755-0.182984463585142i</v>
      </c>
      <c r="AG2469" t="str">
        <f t="shared" si="1291"/>
        <v>1.00206148032322-0.000409819047149224i</v>
      </c>
      <c r="AH2469" t="str">
        <f t="shared" si="1292"/>
        <v>-0.0000122875699755076+0.000598401458906768i</v>
      </c>
      <c r="AI2469">
        <f t="shared" si="1293"/>
        <v>-64.458316332552101</v>
      </c>
      <c r="AJ2469">
        <f t="shared" si="1294"/>
        <v>91.176345687335214</v>
      </c>
      <c r="AK2469"/>
      <c r="AL2469"/>
      <c r="AM2469"/>
      <c r="AN2469"/>
    </row>
    <row r="2470" spans="1:40" x14ac:dyDescent="0.35">
      <c r="A2470"/>
      <c r="B2470">
        <f t="shared" si="1295"/>
        <v>536000</v>
      </c>
      <c r="C2470" s="237" t="str">
        <f t="shared" si="1263"/>
        <v>-7.36272790534171E-08+0.00126460118743663i</v>
      </c>
      <c r="D2470" s="208" t="str">
        <f t="shared" si="1264"/>
        <v>-1.64874608418907+0.0096952757703475i</v>
      </c>
      <c r="E2470" t="str">
        <f t="shared" si="1265"/>
        <v>36500</v>
      </c>
      <c r="F2470" t="str">
        <f t="shared" si="1266"/>
        <v>0.21505376344086</v>
      </c>
      <c r="G2470" t="str">
        <f t="shared" si="1261"/>
        <v>0.21505376344086</v>
      </c>
      <c r="H2470" t="str">
        <f t="shared" si="1267"/>
        <v>2.51221270784521+0.192343213217558i</v>
      </c>
      <c r="I2470" t="str">
        <f t="shared" si="1268"/>
        <v>2104.86707790516i</v>
      </c>
      <c r="J2470" t="str">
        <f t="shared" si="1262"/>
        <v>-5996.07798662251+460.477560899156i</v>
      </c>
      <c r="K2470" t="str">
        <f t="shared" si="1269"/>
        <v>0.0268006167416633-0.348982451520123i</v>
      </c>
      <c r="L2470" t="str">
        <f t="shared" si="1270"/>
        <v>0.00847631109520768-0.0935822786343224i</v>
      </c>
      <c r="M2470" t="str">
        <f t="shared" si="1271"/>
        <v>0.035276927836871-0.442564730154445i</v>
      </c>
      <c r="N2470" t="str">
        <f t="shared" si="1272"/>
        <v>-6.68568609964812i</v>
      </c>
      <c r="O2470" t="str">
        <f t="shared" si="1273"/>
        <v>0.920084260421231-0.391720504601324i</v>
      </c>
      <c r="P2470" t="str">
        <f t="shared" si="1274"/>
        <v>0.079915739578769+0.391720504601324i</v>
      </c>
      <c r="Q2470" t="str">
        <f t="shared" si="1275"/>
        <v>-0.079915739578769+6.2939655950468i</v>
      </c>
      <c r="R2470" t="str">
        <f t="shared" si="1276"/>
        <v>0.0620662464034789-0.0134852674806129i</v>
      </c>
      <c r="S2470" t="str">
        <f t="shared" si="1277"/>
        <v>0.746513390436899i</v>
      </c>
      <c r="T2470" t="str">
        <f t="shared" si="1278"/>
        <v>0.0100669327479008+0.046333284034353i</v>
      </c>
      <c r="U2470" t="str">
        <f t="shared" si="1279"/>
        <v>0.0000499999999999999-0.000265116842836979i</v>
      </c>
      <c r="V2470" t="str">
        <f t="shared" si="1280"/>
        <v>0.00002-0.00296930863977416i</v>
      </c>
      <c r="W2470" t="str">
        <f t="shared" si="1281"/>
        <v>0.0000422604794461026-0.000243991388822976i</v>
      </c>
      <c r="X2470" t="str">
        <f t="shared" si="1282"/>
        <v>0.000042549021530066-0.000243887946740893i</v>
      </c>
      <c r="Y2470" t="str">
        <f t="shared" si="1283"/>
        <v>0.009+2.69422985971861i</v>
      </c>
      <c r="Z2470" t="str">
        <f t="shared" si="1284"/>
        <v>-0.00108571782233726-0.000193173208934918i</v>
      </c>
      <c r="AA2470" t="str">
        <f t="shared" si="1285"/>
        <v>0.0149512176972053-4.45431599444765i</v>
      </c>
      <c r="AB2470" t="str">
        <f t="shared" si="1286"/>
        <v>0.0302829745068231+0.139378070199415i</v>
      </c>
      <c r="AC2470" t="str">
        <f t="shared" si="1287"/>
        <v>1.06275210833361-0.008485346316419i</v>
      </c>
      <c r="AD2470" t="str">
        <f t="shared" si="1288"/>
        <v>0.0274459834740353+0.131367378883017i</v>
      </c>
      <c r="AE2470" t="str">
        <f t="shared" si="1289"/>
        <v>-4.42193528113239E-06-0.000147929733227077i</v>
      </c>
      <c r="AF2470" t="str">
        <f t="shared" si="1290"/>
        <v>-4.16095879203428-0.182647937447211i</v>
      </c>
      <c r="AG2470" t="str">
        <f t="shared" si="1291"/>
        <v>1.00211973504737-0.000435446110828135i</v>
      </c>
      <c r="AH2470" t="str">
        <f t="shared" si="1292"/>
        <v>-8.86858338417462E-06+0.000615029619802705i</v>
      </c>
      <c r="AI2470">
        <f t="shared" si="1293"/>
        <v>-64.221176429139305</v>
      </c>
      <c r="AJ2470">
        <f t="shared" si="1294"/>
        <v>90.826134494352061</v>
      </c>
      <c r="AK2470"/>
      <c r="AL2470"/>
      <c r="AM2470"/>
      <c r="AN2470"/>
    </row>
    <row r="2471" spans="1:40" x14ac:dyDescent="0.35">
      <c r="A2471"/>
      <c r="B2471">
        <f t="shared" si="1295"/>
        <v>537000</v>
      </c>
      <c r="C2471" s="237" t="str">
        <f t="shared" si="1263"/>
        <v>-7.33533173232811E-08+0.00126224625041822i</v>
      </c>
      <c r="D2471" s="208" t="str">
        <f t="shared" si="1264"/>
        <v>-1.64874608208869+0.00967722125320636i</v>
      </c>
      <c r="E2471" t="str">
        <f t="shared" si="1265"/>
        <v>36500</v>
      </c>
      <c r="F2471" t="str">
        <f t="shared" si="1266"/>
        <v>0.21505376344086</v>
      </c>
      <c r="G2471" t="str">
        <f t="shared" si="1261"/>
        <v>0.21505376344086</v>
      </c>
      <c r="H2471" t="str">
        <f t="shared" si="1267"/>
        <v>2.51227133833841+0.191989859071511i</v>
      </c>
      <c r="I2471" t="str">
        <f t="shared" si="1268"/>
        <v>2108.79406872215i</v>
      </c>
      <c r="J2471" t="str">
        <f t="shared" si="1262"/>
        <v>-6018.47601750231+461.336660826207i</v>
      </c>
      <c r="K2471" t="str">
        <f t="shared" si="1269"/>
        <v>0.02670144318249-0.348339963138234i</v>
      </c>
      <c r="L2471" t="str">
        <f t="shared" si="1270"/>
        <v>0.00844502706009416-0.0934108382659763i</v>
      </c>
      <c r="M2471" t="str">
        <f t="shared" si="1271"/>
        <v>0.0351464702425842-0.44175080140421i</v>
      </c>
      <c r="N2471" t="str">
        <f t="shared" si="1272"/>
        <v>-6.69815939461015i</v>
      </c>
      <c r="O2471" t="str">
        <f t="shared" si="1273"/>
        <v>0.915126767874465-0.403166217235069i</v>
      </c>
      <c r="P2471" t="str">
        <f t="shared" si="1274"/>
        <v>0.084873232125535+0.403166217235069i</v>
      </c>
      <c r="Q2471" t="str">
        <f t="shared" si="1275"/>
        <v>-0.084873232125535+6.29499317737508i</v>
      </c>
      <c r="R2471" t="str">
        <f t="shared" si="1276"/>
        <v>0.063852147600339-0.0143435533171115i</v>
      </c>
      <c r="S2471" t="str">
        <f t="shared" si="1277"/>
        <v>0.747906139299656i</v>
      </c>
      <c r="T2471" t="str">
        <f t="shared" si="1278"/>
        <v>0.0107276315852396+0.0477554131977613i</v>
      </c>
      <c r="U2471" t="str">
        <f t="shared" si="1279"/>
        <v>0.0000500000000000001-0.000264623142943428i</v>
      </c>
      <c r="V2471" t="str">
        <f t="shared" si="1280"/>
        <v>0.00002-0.00296377920096639i</v>
      </c>
      <c r="W2471" t="str">
        <f t="shared" si="1281"/>
        <v>0.0000422604305319829-0.000243539284615663i</v>
      </c>
      <c r="X2471" t="str">
        <f t="shared" si="1282"/>
        <v>0.0000425478712650731-0.000243436035666643i</v>
      </c>
      <c r="Y2471" t="str">
        <f t="shared" si="1283"/>
        <v>0.009+2.69925640796435i</v>
      </c>
      <c r="Z2471" t="str">
        <f t="shared" si="1284"/>
        <v>-0.00108168767699534-0.000192794800615584i</v>
      </c>
      <c r="AA2471" t="str">
        <f t="shared" si="1285"/>
        <v>0.0148955740268221-4.44601987128793i</v>
      </c>
      <c r="AB2471" t="str">
        <f t="shared" si="1286"/>
        <v>0.0322704642963015+0.143656066514616i</v>
      </c>
      <c r="AC2471" t="str">
        <f t="shared" si="1287"/>
        <v>1.06459437542251-0.00920649979765449i</v>
      </c>
      <c r="AD2471" t="str">
        <f t="shared" si="1288"/>
        <v>0.0291433265211538+0.135191748018785i</v>
      </c>
      <c r="AE2471" t="str">
        <f t="shared" si="1289"/>
        <v>-5.45971106042955E-06-0.0001518539296893i</v>
      </c>
      <c r="AF2471" t="str">
        <f t="shared" si="1290"/>
        <v>-4.1610174204271-0.182312637818305i</v>
      </c>
      <c r="AG2471" t="str">
        <f t="shared" si="1291"/>
        <v>1.00217742748303-0.000461760141499752i</v>
      </c>
      <c r="AH2471" t="str">
        <f t="shared" si="1292"/>
        <v>-5.24710696097007E-06+0.000631484785889877i</v>
      </c>
      <c r="AI2471">
        <f t="shared" si="1293"/>
        <v>-63.992442329593302</v>
      </c>
      <c r="AJ2471">
        <f t="shared" si="1294"/>
        <v>90.476068737756634</v>
      </c>
      <c r="AK2471"/>
      <c r="AL2471"/>
      <c r="AM2471"/>
      <c r="AN2471"/>
    </row>
    <row r="2472" spans="1:40" x14ac:dyDescent="0.35">
      <c r="A2472"/>
      <c r="B2472">
        <f t="shared" si="1295"/>
        <v>538000</v>
      </c>
      <c r="C2472" s="237" t="str">
        <f t="shared" si="1263"/>
        <v>-7.30808818405723E-08+0.00125990006781243i</v>
      </c>
      <c r="D2472" s="208" t="str">
        <f t="shared" si="1264"/>
        <v>-1.64874608000002+0.00965923385322863i</v>
      </c>
      <c r="E2472" t="str">
        <f t="shared" si="1265"/>
        <v>36500</v>
      </c>
      <c r="F2472" t="str">
        <f t="shared" si="1266"/>
        <v>0.21505376344086</v>
      </c>
      <c r="G2472" t="str">
        <f t="shared" si="1261"/>
        <v>0.21505376344086</v>
      </c>
      <c r="H2472" t="str">
        <f t="shared" si="1267"/>
        <v>2.51232964512355+0.191637791909209i</v>
      </c>
      <c r="I2472" t="str">
        <f t="shared" si="1268"/>
        <v>2112.72105953914i</v>
      </c>
      <c r="J2472" t="str">
        <f t="shared" si="1262"/>
        <v>-6040.91579680874+462.195760753257i</v>
      </c>
      <c r="K2472" t="str">
        <f t="shared" si="1269"/>
        <v>0.0266028180730248-0.347699822419524i</v>
      </c>
      <c r="L2472" t="str">
        <f t="shared" si="1270"/>
        <v>0.00841391543034078-0.0932400196646773i</v>
      </c>
      <c r="M2472" t="str">
        <f t="shared" si="1271"/>
        <v>0.0350167335033656-0.440939842084201i</v>
      </c>
      <c r="N2472" t="str">
        <f t="shared" si="1272"/>
        <v>-6.71063268957218i</v>
      </c>
      <c r="O2472" t="str">
        <f t="shared" si="1273"/>
        <v>0.910026898925926-0.41454920483733i</v>
      </c>
      <c r="P2472" t="str">
        <f t="shared" si="1274"/>
        <v>0.089973101074074+0.41454920483733i</v>
      </c>
      <c r="Q2472" t="str">
        <f t="shared" si="1275"/>
        <v>-0.089973101074074+6.29608348473485i</v>
      </c>
      <c r="R2472" t="str">
        <f t="shared" si="1276"/>
        <v>0.0656247783133186-0.0152281281083203i</v>
      </c>
      <c r="S2472" t="str">
        <f t="shared" si="1277"/>
        <v>0.74929888816241i</v>
      </c>
      <c r="T2472" t="str">
        <f t="shared" si="1278"/>
        <v>0.0114104194603591+0.0491725734260743i</v>
      </c>
      <c r="U2472" t="str">
        <f t="shared" si="1279"/>
        <v>0.0000500000000000001-0.000264131278365466i</v>
      </c>
      <c r="V2472" t="str">
        <f t="shared" si="1280"/>
        <v>0.00002-0.00295827031769322i</v>
      </c>
      <c r="W2472" t="str">
        <f t="shared" si="1281"/>
        <v>0.000042260381526862-0.000243088865282308i</v>
      </c>
      <c r="X2472" t="str">
        <f t="shared" si="1282"/>
        <v>0.0000425467270449046-0.000242985808739399i</v>
      </c>
      <c r="Y2472" t="str">
        <f t="shared" si="1283"/>
        <v>0.009+2.70428295621009i</v>
      </c>
      <c r="Z2472" t="str">
        <f t="shared" si="1284"/>
        <v>-0.00107767998583857-0.000192417901311708i</v>
      </c>
      <c r="AA2472" t="str">
        <f t="shared" si="1285"/>
        <v>0.014840240431648-4.43775459600598i</v>
      </c>
      <c r="AB2472" t="str">
        <f t="shared" si="1286"/>
        <v>0.0343244015116984+0.147919115463169i</v>
      </c>
      <c r="AC2472" t="str">
        <f t="shared" si="1287"/>
        <v>1.06642535983396-0.00995535193597565i</v>
      </c>
      <c r="AD2472" t="str">
        <f t="shared" si="1288"/>
        <v>0.030888864343246+0.138993904835203i</v>
      </c>
      <c r="AE2472" t="str">
        <f t="shared" si="1289"/>
        <v>-6.54339542448982E-06-0.000155734519845279i</v>
      </c>
      <c r="AF2472" t="str">
        <f t="shared" si="1290"/>
        <v>-4.16107572512357-0.18197855805598i</v>
      </c>
      <c r="AG2472" t="str">
        <f t="shared" si="1291"/>
        <v>1.00223455084219-0.000488752478192853i</v>
      </c>
      <c r="AH2472" t="str">
        <f t="shared" si="1292"/>
        <v>-1.42618971034366E-06+0.000647765725255437i</v>
      </c>
      <c r="AI2472">
        <f t="shared" si="1293"/>
        <v>-63.771619651941513</v>
      </c>
      <c r="AJ2472">
        <f t="shared" si="1294"/>
        <v>90.126148260033858</v>
      </c>
      <c r="AK2472"/>
      <c r="AL2472"/>
      <c r="AM2472"/>
      <c r="AN2472"/>
    </row>
    <row r="2473" spans="1:40" x14ac:dyDescent="0.35">
      <c r="A2473"/>
      <c r="B2473">
        <f t="shared" si="1295"/>
        <v>539000</v>
      </c>
      <c r="C2473" s="237" t="str">
        <f t="shared" si="1263"/>
        <v>-7.28099612892923E-08+0.0012575625908934i</v>
      </c>
      <c r="D2473" s="208" t="str">
        <f t="shared" si="1264"/>
        <v>-1.64874607792296+0.0096413131968494i</v>
      </c>
      <c r="E2473" t="str">
        <f t="shared" si="1265"/>
        <v>36500</v>
      </c>
      <c r="F2473" t="str">
        <f t="shared" si="1266"/>
        <v>0.21505376344086</v>
      </c>
      <c r="G2473" t="str">
        <f t="shared" si="1261"/>
        <v>0.21505376344086</v>
      </c>
      <c r="H2473" t="str">
        <f t="shared" si="1267"/>
        <v>2.51238763057384+0.191287004762131i</v>
      </c>
      <c r="I2473" t="str">
        <f t="shared" si="1268"/>
        <v>2116.64805035612i</v>
      </c>
      <c r="J2473" t="str">
        <f t="shared" si="1262"/>
        <v>-6063.39732454178+463.054860680309i</v>
      </c>
      <c r="K2473" t="str">
        <f t="shared" si="1269"/>
        <v>0.0265047373840897-0.347062016596182i</v>
      </c>
      <c r="L2473" t="str">
        <f t="shared" si="1270"/>
        <v>0.00838297494488512-0.0930698194833434i</v>
      </c>
      <c r="M2473" t="str">
        <f t="shared" si="1271"/>
        <v>0.0348877123289748-0.440131836079525i</v>
      </c>
      <c r="N2473" t="str">
        <f t="shared" si="1272"/>
        <v>-6.72310598453421i</v>
      </c>
      <c r="O2473" t="str">
        <f t="shared" si="1273"/>
        <v>0.904785447018681-0.425867696430716i</v>
      </c>
      <c r="P2473" t="str">
        <f t="shared" si="1274"/>
        <v>0.095214552981319+0.425867696430716i</v>
      </c>
      <c r="Q2473" t="str">
        <f t="shared" si="1275"/>
        <v>-0.095214552981319+6.29723828810349i</v>
      </c>
      <c r="R2473" t="str">
        <f t="shared" si="1276"/>
        <v>0.0673836719320907-0.0161388936757514i</v>
      </c>
      <c r="S2473" t="str">
        <f t="shared" si="1277"/>
        <v>0.750691637025167i</v>
      </c>
      <c r="T2473" t="str">
        <f t="shared" si="1278"/>
        <v>0.0121153325132249+0.050584358991468i</v>
      </c>
      <c r="U2473" t="str">
        <f t="shared" si="1279"/>
        <v>0.0000500000000000001-0.000263641238887979i</v>
      </c>
      <c r="V2473" t="str">
        <f t="shared" si="1280"/>
        <v>0.00002-0.00295278187554537i</v>
      </c>
      <c r="W2473" t="str">
        <f t="shared" si="1281"/>
        <v>0.0000422603324307407-0.00024264012144509i</v>
      </c>
      <c r="X2473" t="str">
        <f t="shared" si="1282"/>
        <v>0.0000425455888240691-0.000242537256585443i</v>
      </c>
      <c r="Y2473" t="str">
        <f t="shared" si="1283"/>
        <v>0.009+2.70930950445584i</v>
      </c>
      <c r="Z2473" t="str">
        <f t="shared" si="1284"/>
        <v>-0.00107369458236552-0.000192042501864103i</v>
      </c>
      <c r="AA2473" t="str">
        <f t="shared" si="1285"/>
        <v>0.0147852146119371-4.42951999685294i</v>
      </c>
      <c r="AB2473" t="str">
        <f t="shared" si="1286"/>
        <v>0.0364448948679208+0.152165996549648i</v>
      </c>
      <c r="AC2473" t="str">
        <f t="shared" si="1287"/>
        <v>1.06824457845828-0.0107318349800673i</v>
      </c>
      <c r="AD2473" t="str">
        <f t="shared" si="1288"/>
        <v>0.0326822871297193+0.142773238018218i</v>
      </c>
      <c r="AE2473" t="str">
        <f t="shared" si="1289"/>
        <v>-7.67226480223618E-06-0.000159571240353975i</v>
      </c>
      <c r="AF2473" t="str">
        <f t="shared" si="1290"/>
        <v>-4.1611337084968-0.181645691565282i</v>
      </c>
      <c r="AG2473" t="str">
        <f t="shared" si="1291"/>
        <v>1.00229109846136-0.000516414399336927i</v>
      </c>
      <c r="AH2473" t="str">
        <f t="shared" si="1292"/>
        <v>2.59112219493065E-06+0.000663871244694994i</v>
      </c>
      <c r="AI2473">
        <f t="shared" si="1293"/>
        <v>-63.558256685564757</v>
      </c>
      <c r="AJ2473">
        <f t="shared" si="1294"/>
        <v>89.77637288360674</v>
      </c>
      <c r="AK2473"/>
      <c r="AL2473"/>
      <c r="AM2473"/>
      <c r="AN2473"/>
    </row>
    <row r="2474" spans="1:40" x14ac:dyDescent="0.35">
      <c r="A2474"/>
      <c r="B2474">
        <f t="shared" si="1295"/>
        <v>540000</v>
      </c>
      <c r="C2474" s="237" t="str">
        <f t="shared" si="1263"/>
        <v>-7.25405444581234E-08+0.0012552337712962i</v>
      </c>
      <c r="D2474" s="208" t="str">
        <f t="shared" si="1264"/>
        <v>-1.64874607585743+0.00962345891327087i</v>
      </c>
      <c r="E2474" t="str">
        <f t="shared" si="1265"/>
        <v>36500</v>
      </c>
      <c r="F2474" t="str">
        <f t="shared" si="1266"/>
        <v>0.21505376344086</v>
      </c>
      <c r="G2474" t="str">
        <f t="shared" si="1261"/>
        <v>0.21505376344086</v>
      </c>
      <c r="H2474" t="str">
        <f t="shared" si="1267"/>
        <v>2.5124452970409+0.190937490711608i</v>
      </c>
      <c r="I2474" t="str">
        <f t="shared" si="1268"/>
        <v>2120.57504117311i</v>
      </c>
      <c r="J2474" t="str">
        <f t="shared" si="1262"/>
        <v>-6085.92060070144+463.913960607359i</v>
      </c>
      <c r="K2474" t="str">
        <f t="shared" si="1269"/>
        <v>0.026407197123371-0.346426532992243i</v>
      </c>
      <c r="L2474" t="str">
        <f t="shared" si="1270"/>
        <v>0.0083522043541416-0.0929002343986504i</v>
      </c>
      <c r="M2474" t="str">
        <f t="shared" si="1271"/>
        <v>0.0347594014775126-0.439326767390893i</v>
      </c>
      <c r="N2474" t="str">
        <f t="shared" si="1272"/>
        <v>-6.73557927949624i</v>
      </c>
      <c r="O2474" t="str">
        <f t="shared" si="1273"/>
        <v>0.899403227623428-0.437119931072194i</v>
      </c>
      <c r="P2474" t="str">
        <f t="shared" si="1274"/>
        <v>0.100596772376572+0.437119931072194i</v>
      </c>
      <c r="Q2474" t="str">
        <f t="shared" si="1275"/>
        <v>-0.100596772376572+6.29845934842405i</v>
      </c>
      <c r="R2474" t="str">
        <f t="shared" si="1276"/>
        <v>0.069128360211212-0.0170757412795584i</v>
      </c>
      <c r="S2474" t="str">
        <f t="shared" si="1277"/>
        <v>0.752084385887921i</v>
      </c>
      <c r="T2474" t="str">
        <f t="shared" si="1278"/>
        <v>0.0128423983938177+0.0519903603368884i</v>
      </c>
      <c r="U2474" t="str">
        <f t="shared" si="1279"/>
        <v>0.0000500000000000001-0.00026315301437152i</v>
      </c>
      <c r="V2474" t="str">
        <f t="shared" si="1280"/>
        <v>0.00002-0.00294731376096102i</v>
      </c>
      <c r="W2474" t="str">
        <f t="shared" si="1281"/>
        <v>0.0000422602832436205-0.000242193043795654i</v>
      </c>
      <c r="X2474" t="str">
        <f t="shared" si="1282"/>
        <v>0.0000425444565574967-0.000242090369900489i</v>
      </c>
      <c r="Y2474" t="str">
        <f t="shared" si="1283"/>
        <v>0.009+2.71433605270158i</v>
      </c>
      <c r="Z2474" t="str">
        <f t="shared" si="1284"/>
        <v>-0.0010697313016152-0.000191668593188453i</v>
      </c>
      <c r="AA2474" t="str">
        <f t="shared" si="1285"/>
        <v>0.0147304942892266-4.42131590335267i</v>
      </c>
      <c r="AB2474" t="str">
        <f t="shared" si="1286"/>
        <v>0.0386320275406174+0.156395477759682i</v>
      </c>
      <c r="AC2474" t="str">
        <f t="shared" si="1287"/>
        <v>1.07005154583389-0.0115358705764592i</v>
      </c>
      <c r="AD2474" t="str">
        <f t="shared" si="1288"/>
        <v>0.0345232773863798+0.146529140983855i</v>
      </c>
      <c r="AE2474" t="str">
        <f t="shared" si="1289"/>
        <v>-8.84559614106685E-06-0.000163363836718119i</v>
      </c>
      <c r="AF2474" t="str">
        <f t="shared" si="1290"/>
        <v>-4.16119137289833-0.181314031798337i</v>
      </c>
      <c r="AG2474" t="str">
        <f t="shared" si="1291"/>
        <v>1.00234706380192-0.000544737124584635i</v>
      </c>
      <c r="AH2474" t="str">
        <f t="shared" si="1292"/>
        <v>6.80178583911119E-06+0.000679800189463038i</v>
      </c>
      <c r="AI2474">
        <f t="shared" si="1293"/>
        <v>-63.351939617932594</v>
      </c>
      <c r="AJ2474">
        <f t="shared" si="1294"/>
        <v>89.426742411028002</v>
      </c>
      <c r="AK2474"/>
      <c r="AL2474"/>
      <c r="AM2474"/>
      <c r="AN2474"/>
    </row>
    <row r="2475" spans="1:40" x14ac:dyDescent="0.35">
      <c r="A2475"/>
      <c r="B2475">
        <f t="shared" si="1295"/>
        <v>541000</v>
      </c>
      <c r="C2475" s="237" t="str">
        <f t="shared" si="1263"/>
        <v>-7.22726202392698E-08+0.00125291356101351i</v>
      </c>
      <c r="D2475" s="208" t="str">
        <f t="shared" si="1264"/>
        <v>-1.64874607380335+0.00960567063443691i</v>
      </c>
      <c r="E2475" t="str">
        <f t="shared" si="1265"/>
        <v>36500</v>
      </c>
      <c r="F2475" t="str">
        <f t="shared" si="1266"/>
        <v>0.21505376344086</v>
      </c>
      <c r="G2475" t="str">
        <f t="shared" si="1261"/>
        <v>0.21505376344086</v>
      </c>
      <c r="H2475" t="str">
        <f t="shared" si="1267"/>
        <v>2.51250264685489+0.190589242888372i</v>
      </c>
      <c r="I2475" t="str">
        <f t="shared" si="1268"/>
        <v>2124.5020319901i</v>
      </c>
      <c r="J2475" t="str">
        <f t="shared" si="1262"/>
        <v>-6108.48562528772+464.77306053441i</v>
      </c>
      <c r="K2475" t="str">
        <f t="shared" si="1269"/>
        <v>0.026310193335016-0.345793359022768i</v>
      </c>
      <c r="L2475" t="str">
        <f t="shared" si="1270"/>
        <v>0.00832160241987781-0.0927312611108298i</v>
      </c>
      <c r="M2475" t="str">
        <f t="shared" si="1271"/>
        <v>0.0346317957548938-0.438524620133598i</v>
      </c>
      <c r="N2475" t="str">
        <f t="shared" si="1272"/>
        <v>-6.74805257445827i</v>
      </c>
      <c r="O2475" t="str">
        <f t="shared" si="1273"/>
        <v>0.893881078111619-0.448304158127057i</v>
      </c>
      <c r="P2475" t="str">
        <f t="shared" si="1274"/>
        <v>0.106118921888381+0.448304158127057i</v>
      </c>
      <c r="Q2475" t="str">
        <f t="shared" si="1275"/>
        <v>-0.106118921888381+6.29974841633121i</v>
      </c>
      <c r="R2475" t="str">
        <f t="shared" si="1276"/>
        <v>0.070858373539929-0.0180385514762163i</v>
      </c>
      <c r="S2475" t="str">
        <f t="shared" si="1277"/>
        <v>0.753477134750677i</v>
      </c>
      <c r="T2475" t="str">
        <f t="shared" si="1278"/>
        <v>0.0135916360813521+0.0533901642679589i</v>
      </c>
      <c r="U2475" t="str">
        <f t="shared" si="1279"/>
        <v>0.0000500000000000001-0.00026266659475161i</v>
      </c>
      <c r="V2475" t="str">
        <f t="shared" si="1280"/>
        <v>0.00002-0.00294186586121803i</v>
      </c>
      <c r="W2475" t="str">
        <f t="shared" si="1281"/>
        <v>0.0000422602339655019-0.000241747623094468i</v>
      </c>
      <c r="X2475" t="str">
        <f t="shared" si="1282"/>
        <v>0.0000425433302005328-0.000241645139449046i</v>
      </c>
      <c r="Y2475" t="str">
        <f t="shared" si="1283"/>
        <v>0.009+2.71936260094733i</v>
      </c>
      <c r="Z2475" t="str">
        <f t="shared" si="1284"/>
        <v>-0.00106578998015007-0.000191296166274534i</v>
      </c>
      <c r="AA2475" t="str">
        <f t="shared" si="1285"/>
        <v>0.0146760772061-4.41314214628994i</v>
      </c>
      <c r="AB2475" t="str">
        <f t="shared" si="1286"/>
        <v>0.0408858566223589+0.16060631613724i</v>
      </c>
      <c r="AC2475" t="str">
        <f t="shared" si="1287"/>
        <v>1.07184577441095-0.0123673696067459i</v>
      </c>
      <c r="AD2475" t="str">
        <f t="shared" si="1288"/>
        <v>0.0364115100153111+0.150261011970729i</v>
      </c>
      <c r="AE2475" t="str">
        <f t="shared" si="1289"/>
        <v>-0.0000100626670059201-0.000167112063239808i</v>
      </c>
      <c r="AF2475" t="str">
        <f t="shared" si="1290"/>
        <v>-4.16124872065824-0.180983572253935i</v>
      </c>
      <c r="AG2475" t="str">
        <f t="shared" si="1291"/>
        <v>1.00240244045048-0.00057371181663008i</v>
      </c>
      <c r="AH2475" t="str">
        <f t="shared" si="1292"/>
        <v>0.0000112027619824511+0.000695551443019172i</v>
      </c>
      <c r="AI2475">
        <f t="shared" si="1293"/>
        <v>-63.152288410691753</v>
      </c>
      <c r="AJ2475">
        <f t="shared" si="1294"/>
        <v>89.077256625169525</v>
      </c>
      <c r="AK2475"/>
      <c r="AL2475"/>
      <c r="AM2475"/>
      <c r="AN2475"/>
    </row>
    <row r="2476" spans="1:40" x14ac:dyDescent="0.35">
      <c r="A2476"/>
      <c r="B2476">
        <f t="shared" si="1295"/>
        <v>542000</v>
      </c>
      <c r="C2476" s="237" t="str">
        <f t="shared" si="1263"/>
        <v>-7.20061776273105E-08+0.0012506019123923i</v>
      </c>
      <c r="D2476" s="208" t="str">
        <f t="shared" si="1264"/>
        <v>-1.64874607176063+0.00958794799500764i</v>
      </c>
      <c r="E2476" t="str">
        <f t="shared" si="1265"/>
        <v>36500</v>
      </c>
      <c r="F2476" t="str">
        <f t="shared" si="1266"/>
        <v>0.21505376344086</v>
      </c>
      <c r="G2476" t="str">
        <f t="shared" si="1261"/>
        <v>0.21505376344086</v>
      </c>
      <c r="H2476" t="str">
        <f t="shared" si="1267"/>
        <v>2.51255968232479+0.190242254472124i</v>
      </c>
      <c r="I2476" t="str">
        <f t="shared" si="1268"/>
        <v>2128.42902280708i</v>
      </c>
      <c r="J2476" t="str">
        <f t="shared" si="1262"/>
        <v>-6131.09239830061+465.63216046146i</v>
      </c>
      <c r="K2476" t="str">
        <f t="shared" si="1269"/>
        <v>0.0262137220992347-0.345162482193033i</v>
      </c>
      <c r="L2476" t="str">
        <f t="shared" si="1270"/>
        <v>0.00829116791509079-0.0925628963434596i</v>
      </c>
      <c r="M2476" t="str">
        <f t="shared" si="1271"/>
        <v>0.0345048900143255-0.437725378536493i</v>
      </c>
      <c r="N2476" t="str">
        <f t="shared" si="1272"/>
        <v>-6.7605258694203i</v>
      </c>
      <c r="O2476" t="str">
        <f t="shared" si="1273"/>
        <v>0.888219857625184-0.459418637541293i</v>
      </c>
      <c r="P2476" t="str">
        <f t="shared" si="1274"/>
        <v>0.111780142374816+0.459418637541293i</v>
      </c>
      <c r="Q2476" t="str">
        <f t="shared" si="1275"/>
        <v>-0.111780142374816+6.30110723187901i</v>
      </c>
      <c r="R2476" t="str">
        <f t="shared" si="1276"/>
        <v>0.07257324121946-0.0190271939833623i</v>
      </c>
      <c r="S2476" t="str">
        <f t="shared" si="1277"/>
        <v>0.754869883613432i</v>
      </c>
      <c r="T2476" t="str">
        <f t="shared" si="1278"/>
        <v>0.0143630557077109+0.0547833541527833i</v>
      </c>
      <c r="U2476" t="str">
        <f t="shared" si="1279"/>
        <v>0.00005-0.000262181970038046i</v>
      </c>
      <c r="V2476" t="str">
        <f t="shared" si="1280"/>
        <v>0.00002-0.00293643806442611i</v>
      </c>
      <c r="W2476" t="str">
        <f t="shared" si="1281"/>
        <v>0.0000422601845963857-0.000241303850170185i</v>
      </c>
      <c r="X2476" t="str">
        <f t="shared" si="1282"/>
        <v>0.0000425422097089347-0.000241201556063777i</v>
      </c>
      <c r="Y2476" t="str">
        <f t="shared" si="1283"/>
        <v>0.009+2.72438914919307i</v>
      </c>
      <c r="Z2476" t="str">
        <f t="shared" si="1284"/>
        <v>-0.00106187045603908-0.000190925212185464i</v>
      </c>
      <c r="AA2476" t="str">
        <f t="shared" si="1285"/>
        <v>0.0146219611259552-4.40499855769886i</v>
      </c>
      <c r="AB2476" t="str">
        <f t="shared" si="1286"/>
        <v>0.0432064125915004+0.164797258385672i</v>
      </c>
      <c r="AC2476" t="str">
        <f t="shared" si="1287"/>
        <v>1.07362677482303-0.0132262320315584i</v>
      </c>
      <c r="AD2476" t="str">
        <f t="shared" si="1288"/>
        <v>0.0383466523957126+0.153968254131087i</v>
      </c>
      <c r="AE2476" t="str">
        <f t="shared" si="1289"/>
        <v>-0.0000113227556772042-0.000170815682974972i</v>
      </c>
      <c r="AF2476" t="str">
        <f t="shared" si="1290"/>
        <v>-4.16130575408542-0.180654306477116i</v>
      </c>
      <c r="AG2476" t="str">
        <f t="shared" si="1291"/>
        <v>1.00245722211912-0.00060332958302235i</v>
      </c>
      <c r="AH2476" t="str">
        <f t="shared" si="1292"/>
        <v>0.0000157910154736737+0.000711123926770542i</v>
      </c>
      <c r="AI2476">
        <f t="shared" si="1293"/>
        <v>-62.958953221902057</v>
      </c>
      <c r="AJ2476">
        <f t="shared" si="1294"/>
        <v>88.727915289416146</v>
      </c>
      <c r="AK2476"/>
      <c r="AL2476"/>
      <c r="AM2476"/>
      <c r="AN2476"/>
    </row>
    <row r="2477" spans="1:40" x14ac:dyDescent="0.35">
      <c r="A2477"/>
      <c r="B2477">
        <f t="shared" si="1295"/>
        <v>543000</v>
      </c>
      <c r="C2477" s="237" t="str">
        <f t="shared" si="1263"/>
        <v>-7.174120571807E-08+0.00124829877813056i</v>
      </c>
      <c r="D2477" s="208" t="str">
        <f t="shared" si="1264"/>
        <v>-1.64874606972917+0.0095702906323343i</v>
      </c>
      <c r="E2477" t="str">
        <f t="shared" si="1265"/>
        <v>36500</v>
      </c>
      <c r="F2477" t="str">
        <f t="shared" si="1266"/>
        <v>0.21505376344086</v>
      </c>
      <c r="G2477" t="str">
        <f t="shared" si="1261"/>
        <v>0.21505376344086</v>
      </c>
      <c r="H2477" t="str">
        <f t="shared" si="1267"/>
        <v>2.51261640573858+0.189896518691095i</v>
      </c>
      <c r="I2477" t="str">
        <f t="shared" si="1268"/>
        <v>2132.35601362407i</v>
      </c>
      <c r="J2477" t="str">
        <f t="shared" si="1262"/>
        <v>-6153.74091974012+466.491260388511i</v>
      </c>
      <c r="K2477" t="str">
        <f t="shared" si="1269"/>
        <v>0.0261177795319074-0.344533890097736i</v>
      </c>
      <c r="L2477" t="str">
        <f t="shared" si="1270"/>
        <v>0.00826089962388501-0.0923951368432578i</v>
      </c>
      <c r="M2477" t="str">
        <f t="shared" si="1271"/>
        <v>0.0343786791557924-0.436929026940994i</v>
      </c>
      <c r="N2477" t="str">
        <f t="shared" si="1272"/>
        <v>-6.77299916438233i</v>
      </c>
      <c r="O2477" t="str">
        <f t="shared" si="1273"/>
        <v>0.882420446942863-0.470461640112303i</v>
      </c>
      <c r="P2477" t="str">
        <f t="shared" si="1274"/>
        <v>0.117579553057137+0.470461640112303i</v>
      </c>
      <c r="Q2477" t="str">
        <f t="shared" si="1275"/>
        <v>-0.117579553057137+6.30253752427003i</v>
      </c>
      <c r="R2477" t="str">
        <f t="shared" si="1276"/>
        <v>0.0742724917475764-0.0200415275521722i</v>
      </c>
      <c r="S2477" t="str">
        <f t="shared" si="1277"/>
        <v>0.756262632476188i</v>
      </c>
      <c r="T2477" t="str">
        <f t="shared" si="1278"/>
        <v>0.0151566583854498+0.0561695101295881i</v>
      </c>
      <c r="U2477" t="str">
        <f t="shared" si="1279"/>
        <v>0.00005-0.000261699130314219i</v>
      </c>
      <c r="V2477" t="str">
        <f t="shared" si="1280"/>
        <v>0.00002-0.00293103025951925i</v>
      </c>
      <c r="W2477" t="str">
        <f t="shared" si="1281"/>
        <v>0.0000422601351362738-0.000240861715919023i</v>
      </c>
      <c r="X2477" t="str">
        <f t="shared" si="1282"/>
        <v>0.0000425410950388675-0.000240759610644877i</v>
      </c>
      <c r="Y2477" t="str">
        <f t="shared" si="1283"/>
        <v>0.009+2.72941569743881i</v>
      </c>
      <c r="Z2477" t="str">
        <f t="shared" si="1284"/>
        <v>-0.00105797256884114-0.000190555722056951i</v>
      </c>
      <c r="AA2477" t="str">
        <f t="shared" si="1285"/>
        <v>0.0145681438327736-4.3968849708513i</v>
      </c>
      <c r="AB2477" t="str">
        <f t="shared" si="1286"/>
        <v>0.0455936987947906+0.168967041492331i</v>
      </c>
      <c r="AC2477" t="str">
        <f t="shared" si="1287"/>
        <v>1.07539405616673-0.0141123467416803i</v>
      </c>
      <c r="AD2477" t="str">
        <f t="shared" si="1288"/>
        <v>0.0403283644656768+0.157650275620373i</v>
      </c>
      <c r="AE2477" t="str">
        <f t="shared" si="1289"/>
        <v>-0.0000126251412475964-0.000174474467686733i</v>
      </c>
      <c r="AF2477" t="str">
        <f t="shared" si="1290"/>
        <v>-4.16136247546775-0.180326228058761i</v>
      </c>
      <c r="AG2477" t="str">
        <f t="shared" si="1291"/>
        <v>1.00251140264572-0.000633581477974035i</v>
      </c>
      <c r="AH2477" t="str">
        <f t="shared" si="1292"/>
        <v>0.0000205635156560146+0.000726516599810387i</v>
      </c>
      <c r="AI2477">
        <f t="shared" si="1293"/>
        <v>-62.771611289863529</v>
      </c>
      <c r="AJ2477">
        <f t="shared" si="1294"/>
        <v>88.378718147858592</v>
      </c>
      <c r="AK2477"/>
      <c r="AL2477"/>
      <c r="AM2477"/>
      <c r="AN2477"/>
    </row>
    <row r="2478" spans="1:40" x14ac:dyDescent="0.35">
      <c r="A2478"/>
      <c r="B2478">
        <f t="shared" si="1295"/>
        <v>544000</v>
      </c>
      <c r="C2478" s="237" t="str">
        <f t="shared" si="1263"/>
        <v>-7.14776937075039E-08+0.00124600411127411i</v>
      </c>
      <c r="D2478" s="208" t="str">
        <f t="shared" si="1264"/>
        <v>-1.64874606770891+0.00955269818643485i</v>
      </c>
      <c r="E2478" t="str">
        <f t="shared" si="1265"/>
        <v>36500</v>
      </c>
      <c r="F2478" t="str">
        <f t="shared" si="1266"/>
        <v>0.21505376344086</v>
      </c>
      <c r="G2478" t="str">
        <f t="shared" si="1261"/>
        <v>0.21505376344086</v>
      </c>
      <c r="H2478" t="str">
        <f t="shared" si="1267"/>
        <v>2.51267281936359+0.189552028821632i</v>
      </c>
      <c r="I2478" t="str">
        <f t="shared" si="1268"/>
        <v>2136.28300444106i</v>
      </c>
      <c r="J2478" t="str">
        <f t="shared" si="1262"/>
        <v>-6176.43118960625+467.350360315562i</v>
      </c>
      <c r="K2478" t="str">
        <f t="shared" si="1269"/>
        <v>0.0260223617841957-0.343907570420188i</v>
      </c>
      <c r="L2478" t="str">
        <f t="shared" si="1270"/>
        <v>0.00823079634135323-0.0922279793798867i</v>
      </c>
      <c r="M2478" t="str">
        <f t="shared" si="1271"/>
        <v>0.0342531581255489-0.436135549800075i</v>
      </c>
      <c r="N2478" t="str">
        <f t="shared" si="1272"/>
        <v>-6.78547245934436i</v>
      </c>
      <c r="O2478" t="str">
        <f t="shared" si="1273"/>
        <v>0.876483748343178-0.481431447757927i</v>
      </c>
      <c r="P2478" t="str">
        <f t="shared" si="1274"/>
        <v>0.123516251656822+0.481431447757927i</v>
      </c>
      <c r="Q2478" t="str">
        <f t="shared" si="1275"/>
        <v>-0.123516251656822+6.30404101158643i</v>
      </c>
      <c r="R2478" t="str">
        <f t="shared" si="1276"/>
        <v>0.0759556531102849-0.0210813998476361i</v>
      </c>
      <c r="S2478" t="str">
        <f t="shared" si="1277"/>
        <v>0.757655381338943i</v>
      </c>
      <c r="T2478" t="str">
        <f t="shared" si="1278"/>
        <v>0.0159724360407195+0.0575482093221214i</v>
      </c>
      <c r="U2478" t="str">
        <f t="shared" si="1279"/>
        <v>0.00005-0.000261218065736435i</v>
      </c>
      <c r="V2478" t="str">
        <f t="shared" si="1280"/>
        <v>0.00002-0.00292564233624808i</v>
      </c>
      <c r="W2478" t="str">
        <f t="shared" si="1281"/>
        <v>0.0000422600855851663-0.000240421211304138i</v>
      </c>
      <c r="X2478" t="str">
        <f t="shared" si="1282"/>
        <v>0.0000425399861468974-0.000240319294159452i</v>
      </c>
      <c r="Y2478" t="str">
        <f t="shared" si="1283"/>
        <v>0.009+2.73444224568456i</v>
      </c>
      <c r="Z2478" t="str">
        <f t="shared" si="1284"/>
        <v>-0.00105409615958864-0.000190187687096539i</v>
      </c>
      <c r="AA2478" t="str">
        <f t="shared" si="1285"/>
        <v>0.0145146231308939-4.38880122024556i</v>
      </c>
      <c r="AB2478" t="str">
        <f t="shared" si="1286"/>
        <v>0.0480476909447748+0.173114393376525i</v>
      </c>
      <c r="AC2478" t="str">
        <f t="shared" si="1287"/>
        <v>1.07714712628908-0.0150255914166889i</v>
      </c>
      <c r="AD2478" t="str">
        <f t="shared" si="1288"/>
        <v>0.0423562988048663+0.161306489685291i</v>
      </c>
      <c r="AE2478" t="str">
        <f t="shared" si="1289"/>
        <v>-0.0000139691037176911-0.000178088197797657i</v>
      </c>
      <c r="AF2478" t="str">
        <f t="shared" si="1290"/>
        <v>-4.1614188870725-0.179999330635197i</v>
      </c>
      <c r="AG2478" t="str">
        <f t="shared" si="1291"/>
        <v>1.00256497599421-0.000664458504164191i</v>
      </c>
      <c r="AH2478" t="str">
        <f t="shared" si="1292"/>
        <v>0.0000255172367667897+0.000741728458652936i</v>
      </c>
      <c r="AI2478">
        <f t="shared" si="1293"/>
        <v>-62.589964208864998</v>
      </c>
      <c r="AJ2478">
        <f t="shared" si="1294"/>
        <v>88.029664925488333</v>
      </c>
      <c r="AK2478"/>
      <c r="AL2478"/>
      <c r="AM2478"/>
      <c r="AN2478"/>
    </row>
    <row r="2479" spans="1:40" x14ac:dyDescent="0.35">
      <c r="A2479"/>
      <c r="B2479">
        <f t="shared" si="1295"/>
        <v>545000</v>
      </c>
      <c r="C2479" s="237" t="str">
        <f t="shared" si="1263"/>
        <v>-7.12156308905955E-08+0.00124371786521339i</v>
      </c>
      <c r="D2479" s="208" t="str">
        <f t="shared" si="1264"/>
        <v>-1.64874606569977+0.00953517029996933i</v>
      </c>
      <c r="E2479" t="str">
        <f t="shared" si="1265"/>
        <v>36500</v>
      </c>
      <c r="F2479" t="str">
        <f t="shared" si="1266"/>
        <v>0.21505376344086</v>
      </c>
      <c r="G2479" t="str">
        <f t="shared" si="1261"/>
        <v>0.21505376344086</v>
      </c>
      <c r="H2479" t="str">
        <f t="shared" si="1267"/>
        <v>2.51272892544659+0.18920877818776i</v>
      </c>
      <c r="I2479" t="str">
        <f t="shared" si="1268"/>
        <v>2140.20999525805i</v>
      </c>
      <c r="J2479" t="str">
        <f t="shared" si="1262"/>
        <v>-6199.16320789899+468.209460242612i</v>
      </c>
      <c r="K2479" t="str">
        <f t="shared" si="1269"/>
        <v>0.02592746504216-0.343283510931541i</v>
      </c>
      <c r="L2479" t="str">
        <f t="shared" si="1270"/>
        <v>0.00820085687345672-0.0920614207457456i</v>
      </c>
      <c r="M2479" t="str">
        <f t="shared" si="1271"/>
        <v>0.0341283219156167-0.435344931677287i</v>
      </c>
      <c r="N2479" t="str">
        <f t="shared" si="1272"/>
        <v>-6.79794575430639i</v>
      </c>
      <c r="O2479" t="str">
        <f t="shared" si="1273"/>
        <v>0.870410685464047-0.492326353783756i</v>
      </c>
      <c r="P2479" t="str">
        <f t="shared" si="1274"/>
        <v>0.129589314535953+0.492326353783756i</v>
      </c>
      <c r="Q2479" t="str">
        <f t="shared" si="1275"/>
        <v>-0.129589314535953+6.30561940052263i</v>
      </c>
      <c r="R2479" t="str">
        <f t="shared" si="1276"/>
        <v>0.0776222530804037-0.0221466473371045i</v>
      </c>
      <c r="S2479" t="str">
        <f t="shared" si="1277"/>
        <v>0.759048130201698i</v>
      </c>
      <c r="T2479" t="str">
        <f t="shared" si="1278"/>
        <v>0.0168103712514656+0.0589190260627234i</v>
      </c>
      <c r="U2479" t="str">
        <f t="shared" si="1279"/>
        <v>0.00005-0.000260738766533249i</v>
      </c>
      <c r="V2479" t="str">
        <f t="shared" si="1280"/>
        <v>0.00002-0.0029202741851724i</v>
      </c>
      <c r="W2479" t="str">
        <f t="shared" si="1281"/>
        <v>0.0000422600359430644-0.000239982327355011i</v>
      </c>
      <c r="X2479" t="str">
        <f t="shared" si="1282"/>
        <v>0.0000425388829899896-0.000239880597640904i</v>
      </c>
      <c r="Y2479" t="str">
        <f t="shared" si="1283"/>
        <v>0.009+2.7394687939303i</v>
      </c>
      <c r="Z2479" t="str">
        <f t="shared" si="1284"/>
        <v>-0.00105024107077126-0.000189821098582896i</v>
      </c>
      <c r="AA2479" t="str">
        <f t="shared" si="1285"/>
        <v>0.014461396844788-4.38074714159511i</v>
      </c>
      <c r="AB2479" t="str">
        <f t="shared" si="1286"/>
        <v>0.050568336633074+0.177238033560555i</v>
      </c>
      <c r="AC2479" t="str">
        <f t="shared" si="1287"/>
        <v>1.07888549208239-0.0159658323915142i</v>
      </c>
      <c r="AD2479" t="str">
        <f t="shared" si="1288"/>
        <v>0.044430100718079+0.164936314750415i</v>
      </c>
      <c r="AE2479" t="str">
        <f t="shared" si="1289"/>
        <v>-0.0000153539240904924-0.000181656662340997i</v>
      </c>
      <c r="AF2479" t="str">
        <f t="shared" si="1290"/>
        <v>-4.16147499114636-0.179673607887791i</v>
      </c>
      <c r="AG2479" t="str">
        <f t="shared" si="1291"/>
        <v>1.00261793625476-0.000695951614535621i</v>
      </c>
      <c r="AH2479" t="str">
        <f t="shared" si="1292"/>
        <v>0.0000306491583304969+0.000756758536964957i</v>
      </c>
      <c r="AI2479">
        <f t="shared" si="1293"/>
        <v>-62.413735539150949</v>
      </c>
      <c r="AJ2479">
        <f t="shared" si="1294"/>
        <v>87.680755328393815</v>
      </c>
      <c r="AK2479"/>
      <c r="AL2479"/>
      <c r="AM2479"/>
      <c r="AN2479"/>
    </row>
    <row r="2480" spans="1:40" x14ac:dyDescent="0.35">
      <c r="A2480"/>
      <c r="B2480">
        <f t="shared" si="1295"/>
        <v>546000</v>
      </c>
      <c r="C2480" s="237" t="str">
        <f t="shared" si="1263"/>
        <v>-7.09550066602694E-08+0.00124143999368027i</v>
      </c>
      <c r="D2480" s="208" t="str">
        <f t="shared" si="1264"/>
        <v>-1.64874606370165+0.00951770661821541i</v>
      </c>
      <c r="E2480" t="str">
        <f t="shared" si="1265"/>
        <v>36500</v>
      </c>
      <c r="F2480" t="str">
        <f t="shared" si="1266"/>
        <v>0.21505376344086</v>
      </c>
      <c r="G2480" t="str">
        <f t="shared" si="1261"/>
        <v>0.21505376344086</v>
      </c>
      <c r="H2480" t="str">
        <f t="shared" si="1267"/>
        <v>2.51278472621404+0.18886676016077i</v>
      </c>
      <c r="I2480" t="str">
        <f t="shared" si="1268"/>
        <v>2144.13698607503i</v>
      </c>
      <c r="J2480" t="str">
        <f t="shared" si="1262"/>
        <v>-6221.93697461835+469.068560169663i</v>
      </c>
      <c r="K2480" t="str">
        <f t="shared" si="1269"/>
        <v>0.0258330855263808-0.342661699490006i</v>
      </c>
      <c r="L2480" t="str">
        <f t="shared" si="1270"/>
        <v>0.00817108003690919-0.0918954577557791i</v>
      </c>
      <c r="M2480" t="str">
        <f t="shared" si="1271"/>
        <v>0.03400416556329-0.434557157245785i</v>
      </c>
      <c r="N2480" t="str">
        <f t="shared" si="1272"/>
        <v>-6.81041904926842i</v>
      </c>
      <c r="O2480" t="str">
        <f t="shared" si="1273"/>
        <v>0.864202203159093-0.503144663148651i</v>
      </c>
      <c r="P2480" t="str">
        <f t="shared" si="1274"/>
        <v>0.135797796840907+0.503144663148651i</v>
      </c>
      <c r="Q2480" t="str">
        <f t="shared" si="1275"/>
        <v>-0.135797796840907+6.30727438611977i</v>
      </c>
      <c r="R2480" t="str">
        <f t="shared" si="1276"/>
        <v>0.0792718195227915-0.0232370951874566i</v>
      </c>
      <c r="S2480" t="str">
        <f t="shared" si="1277"/>
        <v>0.760440879064454i</v>
      </c>
      <c r="T2480" t="str">
        <f t="shared" si="1278"/>
        <v>0.0176704370912539+0.0602815321229503i</v>
      </c>
      <c r="U2480" t="str">
        <f t="shared" si="1279"/>
        <v>0.00005-0.0002602612230048i</v>
      </c>
      <c r="V2480" t="str">
        <f t="shared" si="1280"/>
        <v>0.00002-0.00291492569765376i</v>
      </c>
      <c r="W2480" t="str">
        <f t="shared" si="1281"/>
        <v>0.0000422599862099692-0.00023954505516684i</v>
      </c>
      <c r="X2480" t="str">
        <f t="shared" si="1282"/>
        <v>0.0000425377855255031-0.000239443512188322i</v>
      </c>
      <c r="Y2480" t="str">
        <f t="shared" si="1283"/>
        <v>0.009+2.74449534217604i</v>
      </c>
      <c r="Z2480" t="str">
        <f t="shared" si="1284"/>
        <v>-0.00104640714631998-0.000189455947865074i</v>
      </c>
      <c r="AA2480" t="str">
        <f t="shared" si="1285"/>
        <v>0.0144084628188396-4.37272257181742i</v>
      </c>
      <c r="AB2480" t="str">
        <f t="shared" si="1286"/>
        <v>0.0531555548605852+0.181336673863467i</v>
      </c>
      <c r="AC2480" t="str">
        <f t="shared" si="1287"/>
        <v>1.0806086597866-0.0169329245312886i</v>
      </c>
      <c r="AD2480" t="str">
        <f t="shared" si="1288"/>
        <v>0.0465494083196495+0.168539174503271i</v>
      </c>
      <c r="AE2480" t="str">
        <f t="shared" si="1289"/>
        <v>-0.0000167788844647335-0.00018517965891085i</v>
      </c>
      <c r="AF2480" t="str">
        <f t="shared" si="1290"/>
        <v>-4.16153078991569-0.179349053542555i</v>
      </c>
      <c r="AG2480" t="str">
        <f t="shared" si="1291"/>
        <v>1.00267027764398-0.000728051714085718i</v>
      </c>
      <c r="AH2480" t="str">
        <f t="shared" si="1292"/>
        <v>0.0000359562655454376+0.000771605905293732i</v>
      </c>
      <c r="AI2480">
        <f t="shared" si="1293"/>
        <v>-62.242668703083986</v>
      </c>
      <c r="AJ2480">
        <f t="shared" si="1294"/>
        <v>87.331989043958288</v>
      </c>
      <c r="AK2480"/>
      <c r="AL2480"/>
      <c r="AM2480"/>
      <c r="AN2480"/>
    </row>
    <row r="2481" spans="1:40" x14ac:dyDescent="0.35">
      <c r="A2481"/>
      <c r="B2481">
        <f t="shared" si="1295"/>
        <v>547000</v>
      </c>
      <c r="C2481" s="237" t="str">
        <f t="shared" si="1263"/>
        <v>-7.06958105063194E-08+0.001239170450745i</v>
      </c>
      <c r="D2481" s="208" t="str">
        <f t="shared" si="1264"/>
        <v>-1.64874606171448+0.009500306789045i</v>
      </c>
      <c r="E2481" t="str">
        <f t="shared" si="1265"/>
        <v>36500</v>
      </c>
      <c r="F2481" t="str">
        <f t="shared" si="1266"/>
        <v>0.21505376344086</v>
      </c>
      <c r="G2481" t="str">
        <f t="shared" si="1261"/>
        <v>0.21505376344086</v>
      </c>
      <c r="H2481" t="str">
        <f t="shared" si="1267"/>
        <v>2.51284022387238+0.188525968158807i</v>
      </c>
      <c r="I2481" t="str">
        <f t="shared" si="1268"/>
        <v>2148.06397689202i</v>
      </c>
      <c r="J2481" t="str">
        <f t="shared" si="1262"/>
        <v>-6244.75248976433+469.927660096713i</v>
      </c>
      <c r="K2481" t="str">
        <f t="shared" si="1269"/>
        <v>0.0257392194915854-0.342042124040089i</v>
      </c>
      <c r="L2481" t="str">
        <f t="shared" si="1270"/>
        <v>0.00814146465906065-0.0917300872472793i</v>
      </c>
      <c r="M2481" t="str">
        <f t="shared" si="1271"/>
        <v>0.0338806841506461-0.433772211287368i</v>
      </c>
      <c r="N2481" t="str">
        <f t="shared" si="1272"/>
        <v>-6.82289234423045i</v>
      </c>
      <c r="O2481" t="str">
        <f t="shared" si="1273"/>
        <v>0.857859267350636-0.513884692728466i</v>
      </c>
      <c r="P2481" t="str">
        <f t="shared" si="1274"/>
        <v>0.142140732649364+0.513884692728466i</v>
      </c>
      <c r="Q2481" t="str">
        <f t="shared" si="1275"/>
        <v>-0.142140732649364+6.30900765150198i</v>
      </c>
      <c r="R2481" t="str">
        <f t="shared" si="1276"/>
        <v>0.0809038807059843-0.0243525571712553i</v>
      </c>
      <c r="S2481" t="str">
        <f t="shared" si="1277"/>
        <v>0.761833627927209i</v>
      </c>
      <c r="T2481" t="str">
        <f t="shared" si="1278"/>
        <v>0.0185525969790822+0.0616352969516301i</v>
      </c>
      <c r="U2481" t="str">
        <f t="shared" si="1279"/>
        <v>0.00005-0.000259785425522159i</v>
      </c>
      <c r="V2481" t="str">
        <f t="shared" si="1280"/>
        <v>0.00002-0.00290959676584818i</v>
      </c>
      <c r="W2481" t="str">
        <f t="shared" si="1281"/>
        <v>0.0000422599363858814-0.000239109385899943i</v>
      </c>
      <c r="X2481" t="str">
        <f t="shared" si="1282"/>
        <v>0.0000425366937111858-0.000239008028965886i</v>
      </c>
      <c r="Y2481" t="str">
        <f t="shared" si="1283"/>
        <v>0.009+2.74952189042179i</v>
      </c>
      <c r="Z2481" t="str">
        <f t="shared" si="1284"/>
        <v>-0.00104259423159123-0.0001890922263618i</v>
      </c>
      <c r="AA2481" t="str">
        <f t="shared" si="1285"/>
        <v>0.0143558189171258-4.36472734902298i</v>
      </c>
      <c r="AB2481" t="str">
        <f t="shared" si="1286"/>
        <v>0.0558092355856915+0.185409019117158i</v>
      </c>
      <c r="AC2481" t="str">
        <f t="shared" si="1287"/>
        <v>1.08231613529864-0.0179267111148735i</v>
      </c>
      <c r="AD2481" t="str">
        <f t="shared" si="1288"/>
        <v>0.0487138526186821+0.172114497977936i</v>
      </c>
      <c r="AE2481" t="str">
        <f t="shared" si="1289"/>
        <v>-0.0000182432681270318-0.000188656993611343i</v>
      </c>
      <c r="AF2481" t="str">
        <f t="shared" si="1290"/>
        <v>-4.16158628558686-0.179025661369762i</v>
      </c>
      <c r="AG2481" t="str">
        <f t="shared" si="1291"/>
        <v>1.00272199450512-0.000760749661650893i</v>
      </c>
      <c r="AH2481" t="str">
        <f t="shared" si="1292"/>
        <v>0.0000414355496639147+0.00078626967079195i</v>
      </c>
      <c r="AI2481">
        <f t="shared" si="1293"/>
        <v>-62.076525127335117</v>
      </c>
      <c r="AJ2481">
        <f t="shared" si="1294"/>
        <v>86.983365741055792</v>
      </c>
      <c r="AK2481"/>
      <c r="AL2481"/>
      <c r="AM2481"/>
      <c r="AN2481"/>
    </row>
    <row r="2482" spans="1:40" x14ac:dyDescent="0.35">
      <c r="A2482"/>
      <c r="B2482">
        <f t="shared" si="1295"/>
        <v>548000</v>
      </c>
      <c r="C2482" s="237" t="str">
        <f t="shared" si="1263"/>
        <v>-7.04380320143468E-08+0.00123690919081307i</v>
      </c>
      <c r="D2482" s="208" t="str">
        <f t="shared" si="1264"/>
        <v>-1.64874605973817+0.00948297046290021i</v>
      </c>
      <c r="E2482" t="str">
        <f t="shared" si="1265"/>
        <v>36500</v>
      </c>
      <c r="F2482" t="str">
        <f t="shared" si="1266"/>
        <v>0.21505376344086</v>
      </c>
      <c r="G2482" t="str">
        <f t="shared" si="1261"/>
        <v>0.21505376344086</v>
      </c>
      <c r="H2482" t="str">
        <f t="shared" si="1267"/>
        <v>2.51289542060816+0.188186395646453i</v>
      </c>
      <c r="I2482" t="str">
        <f t="shared" si="1268"/>
        <v>2151.99096770901i</v>
      </c>
      <c r="J2482" t="str">
        <f t="shared" si="1262"/>
        <v>-6267.60975333692+470.786760023765i</v>
      </c>
      <c r="K2482" t="str">
        <f t="shared" si="1269"/>
        <v>0.0256458632262789-0.341424772611822i</v>
      </c>
      <c r="L2482" t="str">
        <f t="shared" si="1270"/>
        <v>0.0081120095777828-0.0915653060796886i</v>
      </c>
      <c r="M2482" t="str">
        <f t="shared" si="1271"/>
        <v>0.0337578728040617-0.432990078691511i</v>
      </c>
      <c r="N2482" t="str">
        <f t="shared" si="1272"/>
        <v>-6.83536563919248i</v>
      </c>
      <c r="O2482" t="str">
        <f t="shared" si="1273"/>
        <v>0.851382864879416-0.524544771577906i</v>
      </c>
      <c r="P2482" t="str">
        <f t="shared" si="1274"/>
        <v>0.148617135120584+0.524544771577906i</v>
      </c>
      <c r="Q2482" t="str">
        <f t="shared" si="1275"/>
        <v>-0.148617135120584+6.31082086761457i</v>
      </c>
      <c r="R2482" t="str">
        <f t="shared" si="1276"/>
        <v>0.0825179656199647-0.0254928355822296i</v>
      </c>
      <c r="S2482" t="str">
        <f t="shared" si="1277"/>
        <v>0.763226376789965i</v>
      </c>
      <c r="T2482" t="str">
        <f t="shared" si="1278"/>
        <v>0.0194568045355274+0.0629798879202045i</v>
      </c>
      <c r="U2482" t="str">
        <f t="shared" si="1279"/>
        <v>0.00005-0.000259311364526681i</v>
      </c>
      <c r="V2482" t="str">
        <f t="shared" si="1280"/>
        <v>0.00002-0.00290428728269882i</v>
      </c>
      <c r="W2482" t="str">
        <f t="shared" si="1281"/>
        <v>0.0000422598864708024-0.000238675310779159i</v>
      </c>
      <c r="X2482" t="str">
        <f t="shared" si="1282"/>
        <v>0.0000425356075051715-0.000238574139202269i</v>
      </c>
      <c r="Y2482" t="str">
        <f t="shared" si="1283"/>
        <v>0.009+2.75454843866753i</v>
      </c>
      <c r="Z2482" t="str">
        <f t="shared" si="1284"/>
        <v>-0.00103880217335137-0.000188729925560776i</v>
      </c>
      <c r="AA2482" t="str">
        <f t="shared" si="1285"/>
        <v>0.0143034630232022-4.35676131250441i</v>
      </c>
      <c r="AB2482" t="str">
        <f t="shared" si="1286"/>
        <v>0.058529239291529+0.189453767904412i</v>
      </c>
      <c r="AC2482" t="str">
        <f t="shared" si="1287"/>
        <v>1.08400742448866-0.0189470237274261i</v>
      </c>
      <c r="AD2482" t="str">
        <f t="shared" si="1288"/>
        <v>0.0509230576050734+0.175661719637161i</v>
      </c>
      <c r="AE2482" t="str">
        <f t="shared" si="1289"/>
        <v>-0.0000197463596428479-0.000192088481004854i</v>
      </c>
      <c r="AF2482" t="str">
        <f t="shared" si="1290"/>
        <v>-4.16164148034633-0.178703425183553i</v>
      </c>
      <c r="AG2482" t="str">
        <f t="shared" si="1291"/>
        <v>1.00277308130819-0.000794036271683998i</v>
      </c>
      <c r="AH2482" t="str">
        <f t="shared" si="1292"/>
        <v>0.0000470840083659212+0.000800748976939557i</v>
      </c>
      <c r="AI2482">
        <f t="shared" si="1293"/>
        <v>-61.915082597365597</v>
      </c>
      <c r="AJ2482">
        <f t="shared" si="1294"/>
        <v>86.63488507025221</v>
      </c>
      <c r="AK2482"/>
      <c r="AL2482"/>
      <c r="AM2482"/>
      <c r="AN2482"/>
    </row>
    <row r="2483" spans="1:40" x14ac:dyDescent="0.35">
      <c r="A2483"/>
      <c r="B2483">
        <f t="shared" si="1295"/>
        <v>549000</v>
      </c>
      <c r="C2483" s="237" t="str">
        <f t="shared" si="1263"/>
        <v>-7.01816608647151E-08+0.00123465616862215i</v>
      </c>
      <c r="D2483" s="208" t="str">
        <f t="shared" si="1264"/>
        <v>-1.64874605777266+0.00946569729276982i</v>
      </c>
      <c r="E2483" t="str">
        <f t="shared" si="1265"/>
        <v>36500</v>
      </c>
      <c r="F2483" t="str">
        <f t="shared" si="1266"/>
        <v>0.21505376344086</v>
      </c>
      <c r="G2483" t="str">
        <f t="shared" si="1261"/>
        <v>0.21505376344086</v>
      </c>
      <c r="H2483" t="str">
        <f t="shared" si="1267"/>
        <v>2.51295031858834+0.187848036134333i</v>
      </c>
      <c r="I2483" t="str">
        <f t="shared" si="1268"/>
        <v>2155.917958526i</v>
      </c>
      <c r="J2483" t="str">
        <f t="shared" si="1262"/>
        <v>-6290.50876533613+471.645859950815i</v>
      </c>
      <c r="K2483" t="str">
        <f t="shared" si="1269"/>
        <v>0.0255530130523796-0.34080963332002i</v>
      </c>
      <c r="L2483" t="str">
        <f t="shared" si="1270"/>
        <v>0.00808271364135707-0.0914011111344138i</v>
      </c>
      <c r="M2483" t="str">
        <f t="shared" si="1271"/>
        <v>0.0336357266937367-0.432210744454434i</v>
      </c>
      <c r="N2483" t="str">
        <f t="shared" si="1272"/>
        <v>-6.84783893415451i</v>
      </c>
      <c r="O2483" t="str">
        <f t="shared" si="1273"/>
        <v>0.84477400335106-0.535123241190498i</v>
      </c>
      <c r="P2483" t="str">
        <f t="shared" si="1274"/>
        <v>0.15522599664894+0.535123241190498i</v>
      </c>
      <c r="Q2483" t="str">
        <f t="shared" si="1275"/>
        <v>-0.15522599664894+6.31271569296401i</v>
      </c>
      <c r="R2483" t="str">
        <f t="shared" si="1276"/>
        <v>0.0841136042997791-0.0266577211604304i</v>
      </c>
      <c r="S2483" t="str">
        <f t="shared" si="1277"/>
        <v>0.76461912565272i</v>
      </c>
      <c r="T2483" t="str">
        <f t="shared" si="1278"/>
        <v>0.0203830034455823+0.064314870575196i</v>
      </c>
      <c r="U2483" t="str">
        <f t="shared" si="1279"/>
        <v>0.00005-0.000258839030529364i</v>
      </c>
      <c r="V2483" t="str">
        <f t="shared" si="1280"/>
        <v>0.00002-0.00289899714192888i</v>
      </c>
      <c r="W2483" t="str">
        <f t="shared" si="1281"/>
        <v>0.0000422598364647327-0.000238242821093262i</v>
      </c>
      <c r="X2483" t="str">
        <f t="shared" si="1282"/>
        <v>0.0000425345268659741-0.000238141834190048i</v>
      </c>
      <c r="Y2483" t="str">
        <f t="shared" si="1283"/>
        <v>0.009+2.75957498691327i</v>
      </c>
      <c r="Z2483" t="str">
        <f t="shared" si="1284"/>
        <v>-0.00103503081976122-0.00018836903701797i</v>
      </c>
      <c r="AA2483" t="str">
        <f t="shared" si="1285"/>
        <v>0.0142513930398896-4.34882430272571i</v>
      </c>
      <c r="AB2483" t="str">
        <f t="shared" si="1286"/>
        <v>0.0613153965733772+0.193469613318358i</v>
      </c>
      <c r="AC2483" t="str">
        <f t="shared" si="1287"/>
        <v>1.0856820335229-0.019993682162379i</v>
      </c>
      <c r="AD2483" t="str">
        <f t="shared" si="1288"/>
        <v>0.0531766403362983+0.179180279452973i</v>
      </c>
      <c r="AE2483" t="str">
        <f t="shared" si="1289"/>
        <v>-0.0000212874449462593-0.000195473944059255i</v>
      </c>
      <c r="AF2483" t="str">
        <f t="shared" si="1290"/>
        <v>-4.161696376361-0.178382338841563i</v>
      </c>
      <c r="AG2483" t="str">
        <f t="shared" si="1291"/>
        <v>1.0028235326501-0.000827902316024427i</v>
      </c>
      <c r="AH2483" t="str">
        <f t="shared" si="1292"/>
        <v>0.0000528986461264123+0.000815043003262564i</v>
      </c>
      <c r="AI2483">
        <f t="shared" si="1293"/>
        <v>-61.758133795741223</v>
      </c>
      <c r="AJ2483">
        <f t="shared" si="1294"/>
        <v>86.286546664004419</v>
      </c>
      <c r="AK2483"/>
      <c r="AL2483"/>
      <c r="AM2483"/>
      <c r="AN2483"/>
    </row>
    <row r="2484" spans="1:40" x14ac:dyDescent="0.35">
      <c r="A2484"/>
      <c r="B2484">
        <f t="shared" si="1295"/>
        <v>550000</v>
      </c>
      <c r="C2484" s="237" t="str">
        <f t="shared" si="1263"/>
        <v>-6.99266868315185E-08+0.00123241133923912i</v>
      </c>
      <c r="D2484" s="208" t="str">
        <f t="shared" si="1264"/>
        <v>-1.64874605581786+0.00944848693416659i</v>
      </c>
      <c r="E2484" t="str">
        <f t="shared" si="1265"/>
        <v>36500</v>
      </c>
      <c r="F2484" t="str">
        <f t="shared" si="1266"/>
        <v>0.21505376344086</v>
      </c>
      <c r="G2484" t="str">
        <f t="shared" si="1261"/>
        <v>0.21505376344086</v>
      </c>
      <c r="H2484" t="str">
        <f t="shared" si="1267"/>
        <v>2.5130049199604+0.187510883178697i</v>
      </c>
      <c r="I2484" t="str">
        <f t="shared" si="1268"/>
        <v>2159.84494934298i</v>
      </c>
      <c r="J2484" t="str">
        <f t="shared" si="1262"/>
        <v>-6313.44952576196+472.504959877866i</v>
      </c>
      <c r="K2484" t="str">
        <f t="shared" si="1269"/>
        <v>0.0254606653248599-0.340196694363527i</v>
      </c>
      <c r="L2484" t="str">
        <f t="shared" si="1270"/>
        <v>0.00805357570836284-0.091237499314633i</v>
      </c>
      <c r="M2484" t="str">
        <f t="shared" si="1271"/>
        <v>0.0335142410332227-0.43143419367816i</v>
      </c>
      <c r="N2484" t="str">
        <f t="shared" si="1272"/>
        <v>-6.86031222911654i</v>
      </c>
      <c r="O2484" t="str">
        <f t="shared" si="1273"/>
        <v>0.838033710979315-0.545618455756619i</v>
      </c>
      <c r="P2484" t="str">
        <f t="shared" si="1274"/>
        <v>0.161966289020685+0.545618455756619i</v>
      </c>
      <c r="Q2484" t="str">
        <f t="shared" si="1275"/>
        <v>-0.161966289020685+6.31469377335992i</v>
      </c>
      <c r="R2484" t="str">
        <f t="shared" si="1276"/>
        <v>0.0856903281546898-0.0278469930273913i</v>
      </c>
      <c r="S2484" t="str">
        <f t="shared" si="1277"/>
        <v>0.766011874515476i</v>
      </c>
      <c r="T2484" t="str">
        <f t="shared" si="1278"/>
        <v>0.0213311273285314+0.0656398088976202i</v>
      </c>
      <c r="U2484" t="str">
        <f t="shared" si="1279"/>
        <v>0.0000499999999999999-0.000258368414110219i</v>
      </c>
      <c r="V2484" t="str">
        <f t="shared" si="1280"/>
        <v>0.00002-0.00289372623803446i</v>
      </c>
      <c r="W2484" t="str">
        <f t="shared" si="1281"/>
        <v>0.0000422597863676735-0.000237811908194381i</v>
      </c>
      <c r="X2484" t="str">
        <f t="shared" si="1282"/>
        <v>0.000042533451752485-0.000237711105285131i</v>
      </c>
      <c r="Y2484" t="str">
        <f t="shared" si="1283"/>
        <v>0.009+2.76460153515902i</v>
      </c>
      <c r="Z2484" t="str">
        <f t="shared" si="1284"/>
        <v>-0.00103128002036093-0.000188009552356939i</v>
      </c>
      <c r="AA2484" t="str">
        <f t="shared" si="1285"/>
        <v>0.0141996068890638-4.3409161613115i</v>
      </c>
      <c r="AB2484" t="str">
        <f t="shared" si="1286"/>
        <v>0.0641675077472245+0.197455243742824i</v>
      </c>
      <c r="AC2484" t="str">
        <f t="shared" si="1287"/>
        <v>1.08733946919285-0.0210664943331901i</v>
      </c>
      <c r="AD2484" t="str">
        <f t="shared" si="1288"/>
        <v>0.0554742110249383+0.182669622985783i</v>
      </c>
      <c r="AE2484" t="str">
        <f t="shared" si="1289"/>
        <v>-0.0000228658114285368-0.000198813214094254i</v>
      </c>
      <c r="AF2484" t="str">
        <f t="shared" si="1290"/>
        <v>-4.16175097577826-0.17806239624453i</v>
      </c>
      <c r="AG2484" t="str">
        <f t="shared" si="1291"/>
        <v>1.00287334325473-0.000862338525660619i</v>
      </c>
      <c r="AH2484" t="str">
        <f t="shared" si="1292"/>
        <v>0.0000588764745761389+0.000829150965049119i</v>
      </c>
      <c r="AI2484">
        <f t="shared" si="1293"/>
        <v>-61.60548500017093</v>
      </c>
      <c r="AJ2484">
        <f t="shared" si="1294"/>
        <v>85.938350136860507</v>
      </c>
      <c r="AK2484"/>
      <c r="AL2484"/>
      <c r="AM2484"/>
      <c r="AN2484"/>
    </row>
    <row r="2485" spans="1:40" x14ac:dyDescent="0.35">
      <c r="A2485"/>
      <c r="B2485">
        <f t="shared" si="1295"/>
        <v>551000</v>
      </c>
      <c r="C2485" s="237" t="str">
        <f t="shared" si="1263"/>
        <v>-6.96730997815598E-08+0.00123017465805705i</v>
      </c>
      <c r="D2485" s="208" t="str">
        <f t="shared" si="1264"/>
        <v>-1.64874605387369+0.00943133904510405i</v>
      </c>
      <c r="E2485" t="str">
        <f t="shared" si="1265"/>
        <v>36500</v>
      </c>
      <c r="F2485" t="str">
        <f t="shared" si="1266"/>
        <v>0.21505376344086</v>
      </c>
      <c r="G2485" t="str">
        <f t="shared" si="1261"/>
        <v>0.21505376344086</v>
      </c>
      <c r="H2485" t="str">
        <f t="shared" si="1267"/>
        <v>2.51305922685263+0.187174930381039i</v>
      </c>
      <c r="I2485" t="str">
        <f t="shared" si="1268"/>
        <v>2163.77194015997i</v>
      </c>
      <c r="J2485" t="str">
        <f t="shared" si="1262"/>
        <v>-6336.4320346144+473.364059804916i</v>
      </c>
      <c r="K2485" t="str">
        <f t="shared" si="1269"/>
        <v>0.025368816431391-0.339585944024492i</v>
      </c>
      <c r="L2485" t="str">
        <f t="shared" si="1270"/>
        <v>0.008024594647567-0.091074467545106i</v>
      </c>
      <c r="M2485" t="str">
        <f t="shared" si="1271"/>
        <v>0.033393411078958-0.430660411569598i</v>
      </c>
      <c r="N2485" t="str">
        <f t="shared" si="1272"/>
        <v>-6.87278552407857i</v>
      </c>
      <c r="O2485" t="str">
        <f t="shared" si="1273"/>
        <v>0.831163036426082-0.556028782419557i</v>
      </c>
      <c r="P2485" t="str">
        <f t="shared" si="1274"/>
        <v>0.168836963573918+0.556028782419557i</v>
      </c>
      <c r="Q2485" t="str">
        <f t="shared" si="1275"/>
        <v>-0.168836963573918+6.31675674165901i</v>
      </c>
      <c r="R2485" t="str">
        <f t="shared" si="1276"/>
        <v>0.0872476703025393-0.0290604186316166i</v>
      </c>
      <c r="S2485" t="str">
        <f t="shared" si="1277"/>
        <v>0.76740462337823i</v>
      </c>
      <c r="T2485" t="str">
        <f t="shared" si="1278"/>
        <v>0.0223010996152094+0.0669542655691482i</v>
      </c>
      <c r="U2485" t="str">
        <f t="shared" si="1279"/>
        <v>0.0000499999999999999-0.000257899505917642i</v>
      </c>
      <c r="V2485" t="str">
        <f t="shared" si="1280"/>
        <v>0.00002-0.00288847446627759i</v>
      </c>
      <c r="W2485" t="str">
        <f t="shared" si="1281"/>
        <v>0.0000422597361796259-0.000237382563497428i</v>
      </c>
      <c r="X2485" t="str">
        <f t="shared" si="1282"/>
        <v>0.0000425323821239681-0.000237281943906178i</v>
      </c>
      <c r="Y2485" t="str">
        <f t="shared" si="1283"/>
        <v>0.009+2.76962808340476i</v>
      </c>
      <c r="Z2485" t="str">
        <f t="shared" si="1284"/>
        <v>-0.0010275496260549-0.00018765146326814i</v>
      </c>
      <c r="AA2485" t="str">
        <f t="shared" si="1285"/>
        <v>0.0141481025114488-4.33303673103665i</v>
      </c>
      <c r="AB2485" t="str">
        <f t="shared" si="1286"/>
        <v>0.0670853424805419+0.201409343652998i</v>
      </c>
      <c r="AC2485" t="str">
        <f t="shared" si="1287"/>
        <v>1.08897923925039-0.0221652561952099i</v>
      </c>
      <c r="AD2485" t="str">
        <f t="shared" si="1288"/>
        <v>0.0578153731269162+0.186129201462006i</v>
      </c>
      <c r="AE2485" t="str">
        <f t="shared" si="1289"/>
        <v>-0.0000244807480255113-0.000202106130726841i</v>
      </c>
      <c r="AF2485" t="str">
        <f t="shared" si="1290"/>
        <v>-4.16180528072632-0.177743591335935i</v>
      </c>
      <c r="AG2485" t="str">
        <f t="shared" si="1291"/>
        <v>1.00292250797301-0.000897335592484588i</v>
      </c>
      <c r="AH2485" t="str">
        <f t="shared" si="1292"/>
        <v>0.000065014512856039+0.00084307211306294i</v>
      </c>
      <c r="AI2485">
        <f t="shared" si="1293"/>
        <v>-61.456954920773079</v>
      </c>
      <c r="AJ2485">
        <f t="shared" si="1294"/>
        <v>85.590295085662262</v>
      </c>
      <c r="AK2485"/>
      <c r="AL2485"/>
      <c r="AM2485"/>
      <c r="AN2485"/>
    </row>
    <row r="2486" spans="1:40" x14ac:dyDescent="0.35">
      <c r="A2486"/>
      <c r="B2486">
        <f t="shared" si="1295"/>
        <v>552000</v>
      </c>
      <c r="C2486" s="237" t="str">
        <f t="shared" si="1263"/>
        <v>-6.94208896733453E-08+0.00122794608079222i</v>
      </c>
      <c r="D2486" s="208" t="str">
        <f t="shared" si="1264"/>
        <v>-1.64874605194008+0.00941425328607369i</v>
      </c>
      <c r="E2486" t="str">
        <f t="shared" si="1265"/>
        <v>36500</v>
      </c>
      <c r="F2486" t="str">
        <f t="shared" si="1266"/>
        <v>0.21505376344086</v>
      </c>
      <c r="G2486" t="str">
        <f t="shared" si="1261"/>
        <v>0.21505376344086</v>
      </c>
      <c r="H2486" t="str">
        <f t="shared" si="1267"/>
        <v>2.5131132413743+0.186840171387689i</v>
      </c>
      <c r="I2486" t="str">
        <f t="shared" si="1268"/>
        <v>2167.69893097696i</v>
      </c>
      <c r="J2486" t="str">
        <f t="shared" si="1262"/>
        <v>-6359.45629189346+474.223159731967i</v>
      </c>
      <c r="K2486" t="str">
        <f t="shared" si="1269"/>
        <v>0.0252774627919919-0.338977370667626i</v>
      </c>
      <c r="L2486" t="str">
        <f t="shared" si="1270"/>
        <v>0.00799576933781629-0.0909120127719934i</v>
      </c>
      <c r="M2486" t="str">
        <f t="shared" si="1271"/>
        <v>0.0332732321298082-0.429889383439619i</v>
      </c>
      <c r="N2486" t="str">
        <f t="shared" si="1272"/>
        <v>-6.8852588190406i</v>
      </c>
      <c r="O2486" t="str">
        <f t="shared" si="1273"/>
        <v>0.82416304863826-0.56635260152955i</v>
      </c>
      <c r="P2486" t="str">
        <f t="shared" si="1274"/>
        <v>0.17583695136174+0.56635260152955i</v>
      </c>
      <c r="Q2486" t="str">
        <f t="shared" si="1275"/>
        <v>-0.17583695136174+6.31890621751105i</v>
      </c>
      <c r="R2486" t="str">
        <f t="shared" si="1276"/>
        <v>0.0887851659089801-0.0302977537047117i</v>
      </c>
      <c r="S2486" t="str">
        <f t="shared" si="1277"/>
        <v>0.768797372240987i</v>
      </c>
      <c r="T2486" t="str">
        <f t="shared" si="1278"/>
        <v>0.023292833432987+0.068257802244804i</v>
      </c>
      <c r="U2486" t="str">
        <f t="shared" si="1279"/>
        <v>0.0000499999999999999-0.000257432296667791i</v>
      </c>
      <c r="V2486" t="str">
        <f t="shared" si="1280"/>
        <v>0.00002-0.00288324172267926i</v>
      </c>
      <c r="W2486" t="str">
        <f t="shared" si="1281"/>
        <v>0.0000422596859005909-0.000236954778479519i</v>
      </c>
      <c r="X2486" t="str">
        <f t="shared" si="1282"/>
        <v>0.0000425313179400559-0.000236854341534027i</v>
      </c>
      <c r="Y2486" t="str">
        <f t="shared" si="1283"/>
        <v>0.009+2.77465463165051i</v>
      </c>
      <c r="Z2486" t="str">
        <f t="shared" si="1284"/>
        <v>-0.00102383948909701-0.000187294761508265i</v>
      </c>
      <c r="AA2486" t="str">
        <f t="shared" si="1285"/>
        <v>0.0140968778664112-4.32518585581569i</v>
      </c>
      <c r="AB2486" t="str">
        <f t="shared" si="1286"/>
        <v>0.070068639446301+0.205330594435748i</v>
      </c>
      <c r="AC2486" t="str">
        <f t="shared" si="1287"/>
        <v>1.09060085274859-0.0232897516780112i</v>
      </c>
      <c r="AD2486" t="str">
        <f t="shared" si="1288"/>
        <v>0.0601997234304215+0.189558471850181i</v>
      </c>
      <c r="AE2486" t="str">
        <f t="shared" si="1289"/>
        <v>-0.0000261315453037336-0.000205352541815864i</v>
      </c>
      <c r="AF2486" t="str">
        <f t="shared" si="1290"/>
        <v>-4.16185929331438-0.177425918101615i</v>
      </c>
      <c r="AG2486" t="str">
        <f t="shared" si="1291"/>
        <v>1.00297102178299-0.000932884171038197i</v>
      </c>
      <c r="AH2486" t="str">
        <f t="shared" si="1292"/>
        <v>0.0000713097879652368+0.000856805733254156i</v>
      </c>
      <c r="AI2486">
        <f t="shared" si="1293"/>
        <v>-61.312373659077949</v>
      </c>
      <c r="AJ2486">
        <f t="shared" si="1294"/>
        <v>85.242381089747198</v>
      </c>
      <c r="AK2486"/>
      <c r="AL2486"/>
      <c r="AM2486"/>
      <c r="AN2486"/>
    </row>
    <row r="2487" spans="1:40" x14ac:dyDescent="0.35">
      <c r="A2487"/>
      <c r="B2487">
        <f t="shared" si="1295"/>
        <v>553000</v>
      </c>
      <c r="C2487" s="237" t="str">
        <f t="shared" si="1263"/>
        <v>-6.91700465560896E-08+0.00122572556348125i</v>
      </c>
      <c r="D2487" s="208" t="str">
        <f t="shared" si="1264"/>
        <v>-1.64874605001695+0.00939722932002292i</v>
      </c>
      <c r="E2487" t="str">
        <f t="shared" si="1265"/>
        <v>36500</v>
      </c>
      <c r="F2487" t="str">
        <f t="shared" si="1266"/>
        <v>0.21505376344086</v>
      </c>
      <c r="G2487" t="str">
        <f t="shared" si="1261"/>
        <v>0.21505376344086</v>
      </c>
      <c r="H2487" t="str">
        <f t="shared" si="1267"/>
        <v>2.51316696561586+0.186506599889439i</v>
      </c>
      <c r="I2487" t="str">
        <f t="shared" si="1268"/>
        <v>2171.62592179394i</v>
      </c>
      <c r="J2487" t="str">
        <f t="shared" si="1262"/>
        <v>-6382.52229759913+475.082259659018i</v>
      </c>
      <c r="K2487" t="str">
        <f t="shared" si="1269"/>
        <v>0.025186600858683-0.338370962739488i</v>
      </c>
      <c r="L2487" t="str">
        <f t="shared" si="1270"/>
        <v>0.00796709866792886-0.0907501319626667i</v>
      </c>
      <c r="M2487" t="str">
        <f t="shared" si="1271"/>
        <v>0.0331536995266119-0.429121094702155i</v>
      </c>
      <c r="N2487" t="str">
        <f t="shared" si="1272"/>
        <v>-6.89773211400263i</v>
      </c>
      <c r="O2487" t="str">
        <f t="shared" si="1273"/>
        <v>0.817034836681439-0.576588306895773i</v>
      </c>
      <c r="P2487" t="str">
        <f t="shared" si="1274"/>
        <v>0.182965163318561+0.576588306895773i</v>
      </c>
      <c r="Q2487" t="str">
        <f t="shared" si="1275"/>
        <v>-0.182965163318561+6.32114380710686i</v>
      </c>
      <c r="R2487" t="str">
        <f t="shared" si="1276"/>
        <v>0.0903023525312063-0.0315587422284555i</v>
      </c>
      <c r="S2487" t="str">
        <f t="shared" si="1277"/>
        <v>0.770190121103742i</v>
      </c>
      <c r="T2487" t="str">
        <f t="shared" si="1278"/>
        <v>0.0243062314988159+0.0695499798319626i</v>
      </c>
      <c r="U2487" t="str">
        <f t="shared" si="1279"/>
        <v>0.0000499999999999999-0.00025696677714398i</v>
      </c>
      <c r="V2487" t="str">
        <f t="shared" si="1280"/>
        <v>0.00002-0.00287802790401257i</v>
      </c>
      <c r="W2487" t="str">
        <f t="shared" si="1281"/>
        <v>0.0000422596355305691-0.000236528544679424i</v>
      </c>
      <c r="X2487" t="str">
        <f t="shared" si="1282"/>
        <v>0.0000425302591607453-0.000236428289711141i</v>
      </c>
      <c r="Y2487" t="str">
        <f t="shared" si="1283"/>
        <v>0.009+2.77968117989625i</v>
      </c>
      <c r="Z2487" t="str">
        <f t="shared" si="1284"/>
        <v>-0.001020149463076-0.000186939438899568i</v>
      </c>
      <c r="AA2487" t="str">
        <f t="shared" si="1285"/>
        <v>0.0140459309317592-4.31736338069268i</v>
      </c>
      <c r="AB2487" t="str">
        <f t="shared" si="1286"/>
        <v>0.0731171060012365+0.209217675228889i</v>
      </c>
      <c r="AC2487" t="str">
        <f t="shared" si="1287"/>
        <v>1.09220382038788-0.0244397526285093i</v>
      </c>
      <c r="AD2487" t="str">
        <f t="shared" si="1288"/>
        <v>0.0626268521454856+0.192956896935576i</v>
      </c>
      <c r="AE2487" t="str">
        <f t="shared" si="1289"/>
        <v>-0.0000278174955454188-0.000208552303405762i</v>
      </c>
      <c r="AF2487" t="str">
        <f t="shared" si="1290"/>
        <v>-4.16191301563281-0.177109370569416i</v>
      </c>
      <c r="AG2487" t="str">
        <f t="shared" si="1291"/>
        <v>1.00301887978982-0.000968974880250795i</v>
      </c>
      <c r="AH2487" t="str">
        <f t="shared" si="1292"/>
        <v>0.0000777593351026539+0.000870351146467811i</v>
      </c>
      <c r="AI2487">
        <f t="shared" si="1293"/>
        <v>-61.171581773784041</v>
      </c>
      <c r="AJ2487">
        <f t="shared" si="1294"/>
        <v>84.894607711151366</v>
      </c>
      <c r="AK2487"/>
      <c r="AL2487"/>
      <c r="AM2487"/>
      <c r="AN2487"/>
    </row>
    <row r="2488" spans="1:40" x14ac:dyDescent="0.35">
      <c r="A2488"/>
      <c r="B2488">
        <f t="shared" si="1295"/>
        <v>554000</v>
      </c>
      <c r="C2488" s="237" t="str">
        <f t="shared" si="1263"/>
        <v>-6.89205605687361E-08+0.00122351306247819i</v>
      </c>
      <c r="D2488" s="208" t="str">
        <f t="shared" si="1264"/>
        <v>-1.64874604810423+0.00938026681233279i</v>
      </c>
      <c r="E2488" t="str">
        <f t="shared" si="1265"/>
        <v>36500</v>
      </c>
      <c r="F2488" t="str">
        <f t="shared" si="1266"/>
        <v>0.21505376344086</v>
      </c>
      <c r="G2488" t="str">
        <f t="shared" si="1261"/>
        <v>0.21505376344086</v>
      </c>
      <c r="H2488" t="str">
        <f t="shared" si="1267"/>
        <v>2.51322040164919+0.186174209621143i</v>
      </c>
      <c r="I2488" t="str">
        <f t="shared" si="1268"/>
        <v>2175.55291261093i</v>
      </c>
      <c r="J2488" t="str">
        <f t="shared" si="1262"/>
        <v>-6405.63005173143+475.941359586068i</v>
      </c>
      <c r="K2488" t="str">
        <f t="shared" si="1269"/>
        <v>0.0250962271151443-0.337766708767773i</v>
      </c>
      <c r="L2488" t="str">
        <f t="shared" si="1270"/>
        <v>0.00793858153658938-0.0905888221055311i</v>
      </c>
      <c r="M2488" t="str">
        <f t="shared" si="1271"/>
        <v>0.0330348086517337-0.428355530873304i</v>
      </c>
      <c r="N2488" t="str">
        <f t="shared" si="1272"/>
        <v>-6.91020540896466i</v>
      </c>
      <c r="O2488" t="str">
        <f t="shared" si="1273"/>
        <v>0.809779509570462-0.586734306036234i</v>
      </c>
      <c r="P2488" t="str">
        <f t="shared" si="1274"/>
        <v>0.190220490429538+0.586734306036234i</v>
      </c>
      <c r="Q2488" t="str">
        <f t="shared" si="1275"/>
        <v>-0.190220490429538+6.32347110292843i</v>
      </c>
      <c r="R2488" t="str">
        <f t="shared" si="1276"/>
        <v>0.0917987704658084-0.0328431164131032i</v>
      </c>
      <c r="S2488" t="str">
        <f t="shared" si="1277"/>
        <v>0.771582869966498i</v>
      </c>
      <c r="T2488" t="str">
        <f t="shared" si="1278"/>
        <v>0.025341186020666+0.0708303587754042i</v>
      </c>
      <c r="U2488" t="str">
        <f t="shared" si="1279"/>
        <v>0.0000499999999999999-0.000256502938196066i</v>
      </c>
      <c r="V2488" t="str">
        <f t="shared" si="1280"/>
        <v>0.00002-0.00287283290779595i</v>
      </c>
      <c r="W2488" t="str">
        <f t="shared" si="1281"/>
        <v>0.0000422595850695618-0.000236103853697i</v>
      </c>
      <c r="X2488" t="str">
        <f t="shared" si="1282"/>
        <v>0.0000425292057463946-0.000236003780041046i</v>
      </c>
      <c r="Y2488" t="str">
        <f t="shared" si="1283"/>
        <v>0.009+2.78470772814199i</v>
      </c>
      <c r="Z2488" t="str">
        <f t="shared" si="1284"/>
        <v>-0.00101647940290095-0.00018658548732922i</v>
      </c>
      <c r="AA2488" t="str">
        <f t="shared" si="1285"/>
        <v>0.0139952597035416-4.30956915183081i</v>
      </c>
      <c r="AB2488" t="str">
        <f t="shared" si="1286"/>
        <v>0.0762304178893529+0.213069263778679i</v>
      </c>
      <c r="AC2488" t="str">
        <f t="shared" si="1287"/>
        <v>1.09378765486712-0.0256150187651931i</v>
      </c>
      <c r="AD2488" t="str">
        <f t="shared" si="1288"/>
        <v>0.065096342994195+0.196323945393321i</v>
      </c>
      <c r="AE2488" t="str">
        <f t="shared" si="1289"/>
        <v>-0.0000295378928321668-0.000211705279669483i</v>
      </c>
      <c r="AF2488" t="str">
        <f t="shared" si="1290"/>
        <v>-4.16196644975342-0.17679394280881i</v>
      </c>
      <c r="AG2488" t="str">
        <f t="shared" si="1291"/>
        <v>1.00306607722579-0.00100559830516798i</v>
      </c>
      <c r="AH2488" t="str">
        <f t="shared" si="1292"/>
        <v>0.0000843601980022431+0.000883707708150037i</v>
      </c>
      <c r="AI2488">
        <f t="shared" si="1293"/>
        <v>-61.034429440396323</v>
      </c>
      <c r="AJ2488">
        <f t="shared" si="1294"/>
        <v>84.54697449481354</v>
      </c>
      <c r="AK2488"/>
      <c r="AL2488"/>
      <c r="AM2488"/>
      <c r="AN2488"/>
    </row>
    <row r="2489" spans="1:40" x14ac:dyDescent="0.35">
      <c r="A2489"/>
      <c r="B2489">
        <f t="shared" si="1295"/>
        <v>555000</v>
      </c>
      <c r="C2489" s="237" t="str">
        <f t="shared" si="1263"/>
        <v>-6.86724219389851E-08+0.00122130853445164i</v>
      </c>
      <c r="D2489" s="208" t="str">
        <f t="shared" si="1264"/>
        <v>-1.64874604620183+0.00936336543079591i</v>
      </c>
      <c r="E2489" t="str">
        <f t="shared" si="1265"/>
        <v>36500</v>
      </c>
      <c r="F2489" t="str">
        <f t="shared" si="1266"/>
        <v>0.21505376344086</v>
      </c>
      <c r="G2489" t="str">
        <f t="shared" si="1261"/>
        <v>0.21505376344086</v>
      </c>
      <c r="H2489" t="str">
        <f t="shared" si="1267"/>
        <v>2.51327355152768+0.185842994361345i</v>
      </c>
      <c r="I2489" t="str">
        <f t="shared" si="1268"/>
        <v>2179.47990342792i</v>
      </c>
      <c r="J2489" t="str">
        <f t="shared" si="1262"/>
        <v>-6428.77955429034+476.800459513119i</v>
      </c>
      <c r="K2489" t="str">
        <f t="shared" si="1269"/>
        <v>0.0250063380763779-0.3371645973606i</v>
      </c>
      <c r="L2489" t="str">
        <f t="shared" si="1270"/>
        <v>0.00791021685224387-0.0904280802098434i</v>
      </c>
      <c r="M2489" t="str">
        <f t="shared" si="1271"/>
        <v>0.0329165549286218-0.427592677570443i</v>
      </c>
      <c r="N2489" t="str">
        <f t="shared" si="1272"/>
        <v>-6.92267870392669i</v>
      </c>
      <c r="O2489" t="str">
        <f t="shared" si="1273"/>
        <v>0.802398196096886-0.59678902042553i</v>
      </c>
      <c r="P2489" t="str">
        <f t="shared" si="1274"/>
        <v>0.197601803903114+0.59678902042553i</v>
      </c>
      <c r="Q2489" t="str">
        <f t="shared" si="1275"/>
        <v>-0.197601803903114+6.32588968350116i</v>
      </c>
      <c r="R2489" t="str">
        <f t="shared" si="1276"/>
        <v>0.0932739631003501-0.034150596687195i</v>
      </c>
      <c r="S2489" t="str">
        <f t="shared" si="1277"/>
        <v>0.772975618829252i</v>
      </c>
      <c r="T2489" t="str">
        <f t="shared" si="1278"/>
        <v>0.0263975786076728+0.0720984993481499i</v>
      </c>
      <c r="U2489" t="str">
        <f t="shared" si="1279"/>
        <v>0.0000500000000000001-0.000256040770739857i</v>
      </c>
      <c r="V2489" t="str">
        <f t="shared" si="1280"/>
        <v>0.00002-0.0028676566322864i</v>
      </c>
      <c r="W2489" t="str">
        <f t="shared" si="1281"/>
        <v>0.0000422595345175698-0.000235680697192651i</v>
      </c>
      <c r="X2489" t="str">
        <f t="shared" si="1282"/>
        <v>0.0000425281576577181-0.000235580804187784i</v>
      </c>
      <c r="Y2489" t="str">
        <f t="shared" si="1283"/>
        <v>0.009+2.78973427638774i</v>
      </c>
      <c r="Z2489" t="str">
        <f t="shared" si="1284"/>
        <v>-0.0010128291647871-0.000186232898748649i</v>
      </c>
      <c r="AA2489" t="str">
        <f t="shared" si="1285"/>
        <v>0.0139448621958515-4.30180301650244i</v>
      </c>
      <c r="AB2489" t="str">
        <f t="shared" si="1286"/>
        <v>0.0794082189716333+0.216884037314693i</v>
      </c>
      <c r="AC2489" t="str">
        <f t="shared" si="1287"/>
        <v>1.09535187123924-0.0268152976437704i</v>
      </c>
      <c r="AD2489" t="str">
        <f t="shared" si="1288"/>
        <v>0.067607773301505+0.199659091860025i</v>
      </c>
      <c r="AE2489" t="str">
        <f t="shared" si="1289"/>
        <v>-0.0000312920331274635-0.000214811342850621i</v>
      </c>
      <c r="AF2489" t="str">
        <f t="shared" si="1290"/>
        <v>-4.16201959772951-0.176479628930549i</v>
      </c>
      <c r="AG2489" t="str">
        <f t="shared" si="1291"/>
        <v>1.00311260945028-0.00104274499867115i</v>
      </c>
      <c r="AH2489" t="str">
        <f t="shared" si="1292"/>
        <v>0.0000911094292618929+0.000896874808052128i</v>
      </c>
      <c r="AI2489">
        <f t="shared" si="1293"/>
        <v>-60.90077569364739</v>
      </c>
      <c r="AJ2489">
        <f t="shared" si="1294"/>
        <v>84.199480968779085</v>
      </c>
      <c r="AK2489"/>
      <c r="AL2489"/>
      <c r="AM2489"/>
      <c r="AN2489"/>
    </row>
    <row r="2490" spans="1:40" x14ac:dyDescent="0.35">
      <c r="A2490"/>
      <c r="B2490">
        <f t="shared" si="1295"/>
        <v>556000</v>
      </c>
      <c r="C2490" s="237" t="str">
        <f t="shared" si="1263"/>
        <v>-6.84256209823384E-08+0.00121911193638195i</v>
      </c>
      <c r="D2490" s="208" t="str">
        <f t="shared" si="1264"/>
        <v>-1.64874604430969+0.00934652484559495i</v>
      </c>
      <c r="E2490" t="str">
        <f t="shared" si="1265"/>
        <v>36500</v>
      </c>
      <c r="F2490" t="str">
        <f t="shared" si="1266"/>
        <v>0.21505376344086</v>
      </c>
      <c r="G2490" t="str">
        <f t="shared" si="1261"/>
        <v>0.21505376344086</v>
      </c>
      <c r="H2490" t="str">
        <f t="shared" si="1267"/>
        <v>2.51332641728659+0.1855129479319i</v>
      </c>
      <c r="I2490" t="str">
        <f t="shared" si="1268"/>
        <v>2183.40689424491i</v>
      </c>
      <c r="J2490" t="str">
        <f t="shared" si="1262"/>
        <v>-6451.97080527586+477.659559440169i</v>
      </c>
      <c r="K2490" t="str">
        <f t="shared" si="1269"/>
        <v>0.0249169302883734-0.336564617205815i</v>
      </c>
      <c r="L2490" t="str">
        <f t="shared" si="1270"/>
        <v>0.00788200353299593-0.0902679033055307i</v>
      </c>
      <c r="M2490" t="str">
        <f t="shared" si="1271"/>
        <v>0.0327989338213693-0.426832520511346i</v>
      </c>
      <c r="N2490" t="str">
        <f t="shared" si="1272"/>
        <v>-6.93515199888872i</v>
      </c>
      <c r="O2490" t="str">
        <f t="shared" si="1273"/>
        <v>0.794892044653358-0.606750885740436i</v>
      </c>
      <c r="P2490" t="str">
        <f t="shared" si="1274"/>
        <v>0.205107955346642+0.606750885740436i</v>
      </c>
      <c r="Q2490" t="str">
        <f t="shared" si="1275"/>
        <v>-0.205107955346642+6.32840111314828i</v>
      </c>
      <c r="R2490" t="str">
        <f t="shared" si="1276"/>
        <v>0.0947274772682547-0.0354808916991318i</v>
      </c>
      <c r="S2490" t="str">
        <f t="shared" si="1277"/>
        <v>0.774368367692009i</v>
      </c>
      <c r="T2490" t="str">
        <f t="shared" si="1278"/>
        <v>0.0274752801893136+0.0733539619478003i</v>
      </c>
      <c r="U2490" t="str">
        <f t="shared" si="1279"/>
        <v>0.0000500000000000001-0.000255580265756512i</v>
      </c>
      <c r="V2490" t="str">
        <f t="shared" si="1280"/>
        <v>0.00002-0.00286249897647294i</v>
      </c>
      <c r="W2490" t="str">
        <f t="shared" si="1281"/>
        <v>0.0000422594838745947-0.000235259066886774i</v>
      </c>
      <c r="X2490" t="str">
        <f t="shared" si="1282"/>
        <v>0.0000425271148557843-0.000235159353875366i</v>
      </c>
      <c r="Y2490" t="str">
        <f t="shared" si="1283"/>
        <v>0.009+2.79476082463348i</v>
      </c>
      <c r="Z2490" t="str">
        <f t="shared" si="1284"/>
        <v>-0.00100919860624173-0.000185881665172918i</v>
      </c>
      <c r="AA2490" t="str">
        <f t="shared" si="1285"/>
        <v>0.0138947364406319-4.29406482307915i</v>
      </c>
      <c r="AB2490" t="str">
        <f t="shared" si="1286"/>
        <v>0.0826501209829085+0.220660673441264i</v>
      </c>
      <c r="AC2490" t="str">
        <f t="shared" si="1287"/>
        <v>1.09689598727111-0.0280403246345237i</v>
      </c>
      <c r="AD2490" t="str">
        <f t="shared" si="1288"/>
        <v>0.0701607140866354+0.202961817003911i</v>
      </c>
      <c r="AE2490" t="str">
        <f t="shared" si="1289"/>
        <v>-0.0000330792143579489-0.000217870373204781i</v>
      </c>
      <c r="AF2490" t="str">
        <f t="shared" si="1290"/>
        <v>-4.16207246159628-0.176166423086305i</v>
      </c>
      <c r="AG2490" t="str">
        <f t="shared" si="1291"/>
        <v>1.00315847194971-0.00108040548318765i</v>
      </c>
      <c r="AH2490" t="str">
        <f t="shared" si="1292"/>
        <v>0.0000980040906660056+0.000909851869932625i</v>
      </c>
      <c r="AI2490">
        <f t="shared" si="1293"/>
        <v>-60.770487743105107</v>
      </c>
      <c r="AJ2490">
        <f t="shared" si="1294"/>
        <v>83.852126644405416</v>
      </c>
      <c r="AK2490"/>
      <c r="AL2490"/>
      <c r="AM2490"/>
      <c r="AN2490"/>
    </row>
    <row r="2491" spans="1:40" x14ac:dyDescent="0.35">
      <c r="A2491"/>
      <c r="B2491">
        <f t="shared" si="1295"/>
        <v>557000</v>
      </c>
      <c r="C2491" s="237" t="str">
        <f t="shared" si="1263"/>
        <v>-6.81801481011551E-08+0.00121692322555839i</v>
      </c>
      <c r="D2491" s="208" t="str">
        <f t="shared" si="1264"/>
        <v>-1.64874604242773+0.00932974472928099i</v>
      </c>
      <c r="E2491" t="str">
        <f t="shared" si="1265"/>
        <v>36500</v>
      </c>
      <c r="F2491" t="str">
        <f t="shared" si="1266"/>
        <v>0.21505376344086</v>
      </c>
      <c r="G2491" t="str">
        <f t="shared" si="1261"/>
        <v>0.21505376344086</v>
      </c>
      <c r="H2491" t="str">
        <f t="shared" si="1267"/>
        <v>2.51337900094309+0.1851840641976i</v>
      </c>
      <c r="I2491" t="str">
        <f t="shared" si="1268"/>
        <v>2187.33388506189i</v>
      </c>
      <c r="J2491" t="str">
        <f t="shared" si="1262"/>
        <v>-6475.20380468801+478.518659367221i</v>
      </c>
      <c r="K2491" t="str">
        <f t="shared" si="1269"/>
        <v>0.0248280003277792-0.335966757070296i</v>
      </c>
      <c r="L2491" t="str">
        <f t="shared" si="1270"/>
        <v>0.00785394050650567-0.0901082884430193i</v>
      </c>
      <c r="M2491" t="str">
        <f t="shared" si="1271"/>
        <v>0.0326819408342849-0.426075045513315i</v>
      </c>
      <c r="N2491" t="str">
        <f t="shared" si="1272"/>
        <v>-6.94762529385075i</v>
      </c>
      <c r="O2491" t="str">
        <f t="shared" si="1273"/>
        <v>0.787262223054952-0.616618352103289i</v>
      </c>
      <c r="P2491" t="str">
        <f t="shared" si="1274"/>
        <v>0.212737776945048+0.616618352103289i</v>
      </c>
      <c r="Q2491" t="str">
        <f t="shared" si="1275"/>
        <v>-0.212737776945048+6.33100694174746i</v>
      </c>
      <c r="R2491" t="str">
        <f t="shared" si="1276"/>
        <v>0.0961588636065695-0.0368336983307597i</v>
      </c>
      <c r="S2491" t="str">
        <f t="shared" si="1277"/>
        <v>0.775761116554763i</v>
      </c>
      <c r="T2491" t="str">
        <f t="shared" si="1278"/>
        <v>0.0285741509439115+0.0745963073980695i</v>
      </c>
      <c r="U2491" t="str">
        <f t="shared" si="1279"/>
        <v>0.0000500000000000001-0.000255121414291959i</v>
      </c>
      <c r="V2491" t="str">
        <f t="shared" si="1280"/>
        <v>0.00002-0.00285735984006993i</v>
      </c>
      <c r="W2491" t="str">
        <f t="shared" si="1281"/>
        <v>0.0000422594331406364-0.000234838954559225i</v>
      </c>
      <c r="X2491" t="str">
        <f t="shared" si="1282"/>
        <v>0.0000425260773020089-0.000234739420887237i</v>
      </c>
      <c r="Y2491" t="str">
        <f t="shared" si="1283"/>
        <v>0.009+2.79978737287922i</v>
      </c>
      <c r="Z2491" t="str">
        <f t="shared" si="1284"/>
        <v>-0.00100558758605024-0.000185531778680063i</v>
      </c>
      <c r="AA2491" t="str">
        <f t="shared" si="1285"/>
        <v>0.0138448804874826-4.28635442102174i</v>
      </c>
      <c r="AB2491" t="str">
        <f t="shared" si="1286"/>
        <v>0.0859557033167848+0.224397851044543i</v>
      </c>
      <c r="AC2491" t="str">
        <f t="shared" si="1287"/>
        <v>1.09841952380706-0.0292898229116497i</v>
      </c>
      <c r="AD2491" t="str">
        <f t="shared" si="1288"/>
        <v>0.0727547301550195+0.206231607593456i</v>
      </c>
      <c r="AE2491" t="str">
        <f t="shared" si="1289"/>
        <v>-0.0000348987364934603-0.000220882258940213i</v>
      </c>
      <c r="AF2491" t="str">
        <f t="shared" si="1290"/>
        <v>-4.16212504337082-0.175854319468319i</v>
      </c>
      <c r="AG2491" t="str">
        <f t="shared" si="1291"/>
        <v>1.00320366033749-0.00111857025239103i</v>
      </c>
      <c r="AH2491" t="str">
        <f t="shared" si="1292"/>
        <v>0.000105041253501798+0.000922638351257411i</v>
      </c>
      <c r="AI2491">
        <f t="shared" si="1293"/>
        <v>-60.643440353644216</v>
      </c>
      <c r="AJ2491">
        <f t="shared" si="1294"/>
        <v>83.504911016566552</v>
      </c>
      <c r="AK2491"/>
      <c r="AL2491"/>
      <c r="AM2491"/>
      <c r="AN2491"/>
    </row>
    <row r="2492" spans="1:40" x14ac:dyDescent="0.35">
      <c r="A2492"/>
      <c r="B2492">
        <f t="shared" si="1295"/>
        <v>558000</v>
      </c>
      <c r="C2492" s="237" t="str">
        <f t="shared" si="1263"/>
        <v>-6.79359937837164E-08+0.00121474235957642i</v>
      </c>
      <c r="D2492" s="208" t="str">
        <f t="shared" si="1264"/>
        <v>-1.64874604055588+0.00931302475675256i</v>
      </c>
      <c r="E2492" t="str">
        <f t="shared" si="1265"/>
        <v>36500</v>
      </c>
      <c r="F2492" t="str">
        <f t="shared" si="1266"/>
        <v>0.21505376344086</v>
      </c>
      <c r="G2492" t="str">
        <f t="shared" si="1261"/>
        <v>0.21505376344086</v>
      </c>
      <c r="H2492" t="str">
        <f t="shared" si="1267"/>
        <v>2.51343130449657+0.1848563370658i</v>
      </c>
      <c r="I2492" t="str">
        <f t="shared" si="1268"/>
        <v>2191.26087587888i</v>
      </c>
      <c r="J2492" t="str">
        <f t="shared" si="1262"/>
        <v>-6498.47855252676+479.377759294271i</v>
      </c>
      <c r="K2492" t="str">
        <f t="shared" si="1269"/>
        <v>0.0247395448015772-0.335371005799279i</v>
      </c>
      <c r="L2492" t="str">
        <f t="shared" si="1270"/>
        <v>0.00782602670988771-0.089949232693054i</v>
      </c>
      <c r="M2492" t="str">
        <f t="shared" si="1271"/>
        <v>0.0325655715114649-0.425320238492333i</v>
      </c>
      <c r="N2492" t="str">
        <f t="shared" si="1272"/>
        <v>-6.96009858881278i</v>
      </c>
      <c r="O2492" t="str">
        <f t="shared" si="1273"/>
        <v>0.779509918357477-0.62638988432311i</v>
      </c>
      <c r="P2492" t="str">
        <f t="shared" si="1274"/>
        <v>0.220490081642523+0.62638988432311i</v>
      </c>
      <c r="Q2492" t="str">
        <f t="shared" si="1275"/>
        <v>-0.220490081642523+6.33370870448967i</v>
      </c>
      <c r="R2492" t="str">
        <f t="shared" si="1276"/>
        <v>0.0975676769161584-0.0382087017231932i</v>
      </c>
      <c r="S2492" t="str">
        <f t="shared" si="1277"/>
        <v>0.777153865417518i</v>
      </c>
      <c r="T2492" t="str">
        <f t="shared" si="1278"/>
        <v>0.0296940402367646+0.0758250972552i</v>
      </c>
      <c r="U2492" t="str">
        <f t="shared" si="1279"/>
        <v>0.0000500000000000001-0.00025466420745631i</v>
      </c>
      <c r="V2492" t="str">
        <f t="shared" si="1280"/>
        <v>0.00002-0.00285223912351067i</v>
      </c>
      <c r="W2492" t="str">
        <f t="shared" si="1281"/>
        <v>0.0000422593823156966-0.000234420352048785i</v>
      </c>
      <c r="X2492" t="str">
        <f t="shared" si="1282"/>
        <v>0.000042525044958155-0.000234320997065737i</v>
      </c>
      <c r="Y2492" t="str">
        <f t="shared" si="1283"/>
        <v>0.009+2.80481392112497i</v>
      </c>
      <c r="Z2492" t="str">
        <f t="shared" si="1284"/>
        <v>-0.00100199596426243-0.000185183231410499i</v>
      </c>
      <c r="AA2492" t="str">
        <f t="shared" si="1285"/>
        <v>0.0137952924034712-4.27867166087056i</v>
      </c>
      <c r="AB2492" t="str">
        <f t="shared" si="1286"/>
        <v>0.0893245128395271+0.228094251214246i</v>
      </c>
      <c r="AC2492" t="str">
        <f t="shared" si="1287"/>
        <v>1.09992200513578-0.0305635034548476i</v>
      </c>
      <c r="AD2492" t="str">
        <f t="shared" si="1288"/>
        <v>0.0753893801907804+0.209467956564542i</v>
      </c>
      <c r="AE2492" t="str">
        <f t="shared" si="1289"/>
        <v>-0.0000367499016258323-0.000223846896157733i</v>
      </c>
      <c r="AF2492" t="str">
        <f t="shared" si="1290"/>
        <v>-4.16217734505245-0.175543312309047i</v>
      </c>
      <c r="AG2492" t="str">
        <f t="shared" si="1291"/>
        <v>1.00324817035393-0.00115722977289138i</v>
      </c>
      <c r="AH2492" t="str">
        <f t="shared" si="1292"/>
        <v>0.000112217998869319+0.000935233742898124i</v>
      </c>
      <c r="AI2492">
        <f t="shared" si="1293"/>
        <v>-60.519515283540883</v>
      </c>
      <c r="AJ2492">
        <f t="shared" si="1294"/>
        <v>83.157833563860521</v>
      </c>
      <c r="AK2492"/>
      <c r="AL2492"/>
      <c r="AM2492"/>
      <c r="AN2492"/>
    </row>
    <row r="2493" spans="1:40" x14ac:dyDescent="0.35">
      <c r="A2493"/>
      <c r="B2493">
        <f t="shared" si="1295"/>
        <v>559000</v>
      </c>
      <c r="C2493" s="237" t="str">
        <f t="shared" si="1263"/>
        <v>-6.76931486033055E-08+0.00121256929633492i</v>
      </c>
      <c r="D2493" s="208" t="str">
        <f t="shared" si="1264"/>
        <v>-1.64874603869407+0.00929636460523439i</v>
      </c>
      <c r="E2493" t="str">
        <f t="shared" si="1265"/>
        <v>36500</v>
      </c>
      <c r="F2493" t="str">
        <f t="shared" si="1266"/>
        <v>0.21505376344086</v>
      </c>
      <c r="G2493" t="str">
        <f t="shared" si="1261"/>
        <v>0.21505376344086</v>
      </c>
      <c r="H2493" t="str">
        <f t="shared" si="1267"/>
        <v>2.51348332992874+0.184529760486064i</v>
      </c>
      <c r="I2493" t="str">
        <f t="shared" si="1268"/>
        <v>2195.18786669587i</v>
      </c>
      <c r="J2493" t="str">
        <f t="shared" si="1262"/>
        <v>-6521.79504879214+480.236859221322i</v>
      </c>
      <c r="K2493" t="str">
        <f t="shared" si="1269"/>
        <v>0.0246515603467607-0.334777352315664i</v>
      </c>
      <c r="L2493" t="str">
        <f t="shared" si="1270"/>
        <v>0.00779826108961254-0.0897907331465298i</v>
      </c>
      <c r="M2493" t="str">
        <f t="shared" si="1271"/>
        <v>0.0324498214363732-0.424568085462194i</v>
      </c>
      <c r="N2493" t="str">
        <f t="shared" si="1272"/>
        <v>-6.97257188377481i</v>
      </c>
      <c r="O2493" t="str">
        <f t="shared" si="1273"/>
        <v>0.771636336672793-0.636063962134464i</v>
      </c>
      <c r="P2493" t="str">
        <f t="shared" si="1274"/>
        <v>0.228363663327207+0.636063962134464i</v>
      </c>
      <c r="Q2493" t="str">
        <f t="shared" si="1275"/>
        <v>-0.228363663327207+6.33650792164035i</v>
      </c>
      <c r="R2493" t="str">
        <f t="shared" si="1276"/>
        <v>0.0989534765238661-0.039605575315085i</v>
      </c>
      <c r="S2493" t="str">
        <f t="shared" si="1277"/>
        <v>0.778546614280274i</v>
      </c>
      <c r="T2493" t="str">
        <f t="shared" si="1278"/>
        <v>0.0308347865681818+0.0770398941189185i</v>
      </c>
      <c r="U2493" t="str">
        <f t="shared" si="1279"/>
        <v>0.0000500000000000001-0.000254208636423293i</v>
      </c>
      <c r="V2493" t="str">
        <f t="shared" si="1280"/>
        <v>0.00002-0.00284713672794088i</v>
      </c>
      <c r="W2493" t="str">
        <f t="shared" si="1281"/>
        <v>0.0000422593313997763-0.000234003251252637i</v>
      </c>
      <c r="X2493" t="str">
        <f t="shared" si="1282"/>
        <v>0.0000425240177863266-0.000233904074311585i</v>
      </c>
      <c r="Y2493" t="str">
        <f t="shared" si="1283"/>
        <v>0.009+2.80984046937071i</v>
      </c>
      <c r="Z2493" t="str">
        <f t="shared" si="1284"/>
        <v>-0.000998423602178968-0.000184836015566387i</v>
      </c>
      <c r="AA2493" t="str">
        <f t="shared" si="1285"/>
        <v>0.0137459702729456-4.27101639423587i</v>
      </c>
      <c r="AB2493" t="str">
        <f t="shared" si="1286"/>
        <v>0.0927560637337418+0.231748558179058i</v>
      </c>
      <c r="AC2493" t="str">
        <f t="shared" si="1287"/>
        <v>1.10140295936001-0.0318610650633966i</v>
      </c>
      <c r="AD2493" t="str">
        <f t="shared" si="1288"/>
        <v>0.0780642168497157+0.212670363086129i</v>
      </c>
      <c r="AE2493" t="str">
        <f t="shared" si="1289"/>
        <v>-0.0000386320140464764-0.000226764188789974i</v>
      </c>
      <c r="AF2493" t="str">
        <f t="shared" si="1290"/>
        <v>-4.16222936862281-0.17523339588083i</v>
      </c>
      <c r="AG2493" t="str">
        <f t="shared" si="1291"/>
        <v>1.00329199786608-0.00119637448591543i</v>
      </c>
      <c r="AH2493" t="str">
        <f t="shared" si="1292"/>
        <v>0.000119531417985285+0.000947637568828978i</v>
      </c>
      <c r="AI2493">
        <f t="shared" si="1293"/>
        <v>-60.398600773876083</v>
      </c>
      <c r="AJ2493">
        <f t="shared" si="1294"/>
        <v>82.810893748814721</v>
      </c>
      <c r="AK2493"/>
      <c r="AL2493"/>
      <c r="AM2493"/>
      <c r="AN2493"/>
    </row>
    <row r="2494" spans="1:40" x14ac:dyDescent="0.35">
      <c r="A2494"/>
      <c r="B2494">
        <f t="shared" si="1295"/>
        <v>560000</v>
      </c>
      <c r="C2494" s="237" t="str">
        <f t="shared" si="1263"/>
        <v>-6.74516032172984E-08+0.0012104039940335i</v>
      </c>
      <c r="D2494" s="208" t="str">
        <f t="shared" si="1264"/>
        <v>-1.64874603684222+0.00927976395425684i</v>
      </c>
      <c r="E2494" t="str">
        <f t="shared" si="1265"/>
        <v>36500</v>
      </c>
      <c r="F2494" t="str">
        <f t="shared" si="1266"/>
        <v>0.21505376344086</v>
      </c>
      <c r="G2494" t="str">
        <f t="shared" si="1261"/>
        <v>0.21505376344086</v>
      </c>
      <c r="H2494" t="str">
        <f t="shared" si="1267"/>
        <v>2.51353507920384+0.184204328449788i</v>
      </c>
      <c r="I2494" t="str">
        <f t="shared" si="1268"/>
        <v>2199.11485751285i</v>
      </c>
      <c r="J2494" t="str">
        <f t="shared" si="1262"/>
        <v>-6545.15329348413+481.095959148372i</v>
      </c>
      <c r="K2494" t="str">
        <f t="shared" si="1269"/>
        <v>0.0245640436300174-0.334185785619355i</v>
      </c>
      <c r="L2494" t="str">
        <f t="shared" si="1270"/>
        <v>0.00777064260140774-0.0896327869143184i</v>
      </c>
      <c r="M2494" t="str">
        <f t="shared" si="1271"/>
        <v>0.0323346862314251-0.423818572533673i</v>
      </c>
      <c r="N2494" t="str">
        <f t="shared" si="1272"/>
        <v>-6.98504517873684i</v>
      </c>
      <c r="O2494" t="str">
        <f t="shared" si="1273"/>
        <v>0.763642702981163-0.645639080433971i</v>
      </c>
      <c r="P2494" t="str">
        <f t="shared" si="1274"/>
        <v>0.236357297018837+0.645639080433971i</v>
      </c>
      <c r="Q2494" t="str">
        <f t="shared" si="1275"/>
        <v>-0.236357297018837+6.33940609830287i</v>
      </c>
      <c r="R2494" t="str">
        <f t="shared" si="1276"/>
        <v>0.10031582664617-0.041023980893535i</v>
      </c>
      <c r="S2494" t="str">
        <f t="shared" si="1277"/>
        <v>0.779939363143029i</v>
      </c>
      <c r="T2494" t="str">
        <f t="shared" si="1278"/>
        <v>0.0319962175316955+0.0782402619475803i</v>
      </c>
      <c r="U2494" t="str">
        <f t="shared" si="1279"/>
        <v>0.00005-0.00025375469242968i</v>
      </c>
      <c r="V2494" t="str">
        <f t="shared" si="1280"/>
        <v>0.00002-0.00284205255521242i</v>
      </c>
      <c r="W2494" t="str">
        <f t="shared" si="1281"/>
        <v>0.0000422592803928763-0.000233587644125839i</v>
      </c>
      <c r="X2494" t="str">
        <f t="shared" si="1282"/>
        <v>0.0000425229957489656-0.000233488644583348i</v>
      </c>
      <c r="Y2494" t="str">
        <f t="shared" si="1283"/>
        <v>0.009+2.81486701761645i</v>
      </c>
      <c r="Z2494" t="str">
        <f t="shared" si="1284"/>
        <v>-0.000994870362337935-0.000184490123411021i</v>
      </c>
      <c r="AA2494" t="str">
        <f t="shared" si="1285"/>
        <v>0.0136969121973485-4.2633884737882i</v>
      </c>
      <c r="AB2494" t="str">
        <f t="shared" si="1286"/>
        <v>0.0962498373726742+0.235359460254644i</v>
      </c>
      <c r="AC2494" t="str">
        <f t="shared" si="1287"/>
        <v>1.10286191876869-0.0331821943829535i</v>
      </c>
      <c r="AD2494" t="str">
        <f t="shared" si="1288"/>
        <v>0.0807787868527563+0.215838332624428i</v>
      </c>
      <c r="AE2494" t="str">
        <f t="shared" si="1289"/>
        <v>-0.0000405443803227107-0.000229634048539938i</v>
      </c>
      <c r="AF2494" t="str">
        <f t="shared" si="1290"/>
        <v>-4.16228111604606-0.174924564495531i</v>
      </c>
      <c r="AG2494" t="str">
        <f t="shared" si="1291"/>
        <v>1.00333513886766-0.00123599480897596i</v>
      </c>
      <c r="AH2494" t="str">
        <f t="shared" si="1292"/>
        <v>0.000126978612480694+0.000959849385821803i</v>
      </c>
      <c r="AI2494">
        <f t="shared" si="1293"/>
        <v>-60.280591083729583</v>
      </c>
      <c r="AJ2494">
        <f t="shared" si="1294"/>
        <v>82.464091018092077</v>
      </c>
      <c r="AK2494"/>
      <c r="AL2494"/>
      <c r="AM2494"/>
      <c r="AN2494"/>
    </row>
    <row r="2495" spans="1:40" x14ac:dyDescent="0.35">
      <c r="A2495"/>
      <c r="B2495">
        <f t="shared" si="1295"/>
        <v>561000</v>
      </c>
      <c r="C2495" s="237" t="str">
        <f t="shared" si="1263"/>
        <v>-6.72113483662634E-08+0.0012082464111698i</v>
      </c>
      <c r="D2495" s="208" t="str">
        <f t="shared" si="1264"/>
        <v>-1.64874603500026+0.00926322248563514i</v>
      </c>
      <c r="E2495" t="str">
        <f t="shared" si="1265"/>
        <v>36500</v>
      </c>
      <c r="F2495" t="str">
        <f t="shared" si="1266"/>
        <v>0.21505376344086</v>
      </c>
      <c r="G2495" t="str">
        <f t="shared" si="1261"/>
        <v>0.21505376344086</v>
      </c>
      <c r="H2495" t="str">
        <f t="shared" si="1267"/>
        <v>2.51358655426889+0.183880034989851i</v>
      </c>
      <c r="I2495" t="str">
        <f t="shared" si="1268"/>
        <v>2203.04184832984i</v>
      </c>
      <c r="J2495" t="str">
        <f t="shared" si="1262"/>
        <v>-6568.55328660274+481.955059075422i</v>
      </c>
      <c r="K2495" t="str">
        <f t="shared" si="1269"/>
        <v>0.0244769913474161-0.333596294786598i</v>
      </c>
      <c r="L2495" t="str">
        <f t="shared" si="1270"/>
        <v>0.00774317021016041-0.0894753911270967i</v>
      </c>
      <c r="M2495" t="str">
        <f t="shared" si="1271"/>
        <v>0.0322201615575765-0.423071685913695i</v>
      </c>
      <c r="N2495" t="str">
        <f t="shared" si="1272"/>
        <v>-6.99751847369887i</v>
      </c>
      <c r="O2495" t="str">
        <f t="shared" si="1273"/>
        <v>0.755530260940671-0.65511374951448i</v>
      </c>
      <c r="P2495" t="str">
        <f t="shared" si="1274"/>
        <v>0.244469739059329+0.65511374951448i</v>
      </c>
      <c r="Q2495" t="str">
        <f t="shared" si="1275"/>
        <v>-0.244469739059329+6.34240472418439i</v>
      </c>
      <c r="R2495" t="str">
        <f t="shared" si="1276"/>
        <v>0.101654296753837-0.0424635686578063i</v>
      </c>
      <c r="S2495" t="str">
        <f t="shared" si="1277"/>
        <v>0.781332112005785i</v>
      </c>
      <c r="T2495" t="str">
        <f t="shared" si="1278"/>
        <v>0.0331781497827065+0.0794257663771383i</v>
      </c>
      <c r="U2495" t="str">
        <f t="shared" si="1279"/>
        <v>0.00005-0.000253302366774725i</v>
      </c>
      <c r="V2495" t="str">
        <f t="shared" si="1280"/>
        <v>0.00002-0.00283698650787692i</v>
      </c>
      <c r="W2495" t="str">
        <f t="shared" si="1281"/>
        <v>0.0000422592292949974-0.000233173522680808i</v>
      </c>
      <c r="X2495" t="str">
        <f t="shared" si="1282"/>
        <v>0.0000425219788088483-0.000233074699896928i</v>
      </c>
      <c r="Y2495" t="str">
        <f t="shared" si="1283"/>
        <v>0.009+2.8198935658622i</v>
      </c>
      <c r="Z2495" t="str">
        <f t="shared" si="1284"/>
        <v>-0.000991336108501641-0.000184145547268231i</v>
      </c>
      <c r="AA2495" t="str">
        <f t="shared" si="1285"/>
        <v>0.0136481162950352-4.25578775324895i</v>
      </c>
      <c r="AB2495" t="str">
        <f t="shared" si="1286"/>
        <v>0.0998052822258865+0.238925650803152i</v>
      </c>
      <c r="AC2495" t="str">
        <f t="shared" si="1287"/>
        <v>1.10429842021093-0.0345265659452713i</v>
      </c>
      <c r="AD2495" t="str">
        <f t="shared" si="1288"/>
        <v>0.0835326310798812+0.218971377005616i</v>
      </c>
      <c r="AE2495" t="str">
        <f t="shared" si="1289"/>
        <v>-0.0000424863093728553-0.000232456394818953i</v>
      </c>
      <c r="AF2495" t="str">
        <f t="shared" si="1290"/>
        <v>-4.16233258926915-0.174616812504216i</v>
      </c>
      <c r="AG2495" t="str">
        <f t="shared" si="1291"/>
        <v>1.00337758947884-0.00127608113753051i</v>
      </c>
      <c r="AH2495" t="str">
        <f t="shared" si="1292"/>
        <v>0.00013455669469228+0.000971868783139979i</v>
      </c>
      <c r="AI2495">
        <f t="shared" si="1293"/>
        <v>-60.165386066318888</v>
      </c>
      <c r="AJ2495">
        <f t="shared" si="1294"/>
        <v>82.117424802699958</v>
      </c>
      <c r="AK2495"/>
      <c r="AL2495"/>
      <c r="AM2495"/>
      <c r="AN2495"/>
    </row>
    <row r="2496" spans="1:40" x14ac:dyDescent="0.35">
      <c r="A2496"/>
      <c r="B2496">
        <f t="shared" si="1295"/>
        <v>562000</v>
      </c>
      <c r="C2496" s="237" t="str">
        <f t="shared" si="1263"/>
        <v>-6.69723748730748E-08+0.00120609650653686i</v>
      </c>
      <c r="D2496" s="208" t="str">
        <f t="shared" si="1264"/>
        <v>-1.64874603316814+0.00924673988344926i</v>
      </c>
      <c r="E2496" t="str">
        <f t="shared" si="1265"/>
        <v>36500</v>
      </c>
      <c r="F2496" t="str">
        <f t="shared" si="1266"/>
        <v>0.21505376344086</v>
      </c>
      <c r="G2496" t="str">
        <f t="shared" si="1261"/>
        <v>0.21505376344086</v>
      </c>
      <c r="H2496" t="str">
        <f t="shared" si="1267"/>
        <v>2.51363775705379+0.183556874180262i</v>
      </c>
      <c r="I2496" t="str">
        <f t="shared" si="1268"/>
        <v>2206.96883914683i</v>
      </c>
      <c r="J2496" t="str">
        <f t="shared" si="1262"/>
        <v>-6591.99502814797+482.814159002474i</v>
      </c>
      <c r="K2496" t="str">
        <f t="shared" si="1269"/>
        <v>0.0243904002240967-0.333008868969314i</v>
      </c>
      <c r="L2496" t="str">
        <f t="shared" si="1270"/>
        <v>0.00771584288982191-0.0893185429351828i</v>
      </c>
      <c r="M2496" t="str">
        <f t="shared" si="1271"/>
        <v>0.0321062431139186-0.422327411904497i</v>
      </c>
      <c r="N2496" t="str">
        <f t="shared" si="1272"/>
        <v>-7.0099917686609i</v>
      </c>
      <c r="O2496" t="str">
        <f t="shared" si="1273"/>
        <v>0.74730027269373-0.664486495296839i</v>
      </c>
      <c r="P2496" t="str">
        <f t="shared" si="1274"/>
        <v>0.25269972730627+0.664486495296839i</v>
      </c>
      <c r="Q2496" t="str">
        <f t="shared" si="1275"/>
        <v>-0.25269972730627+6.34550527336406i</v>
      </c>
      <c r="R2496" t="str">
        <f t="shared" si="1276"/>
        <v>0.102968461937081-0.043923977296004i</v>
      </c>
      <c r="S2496" t="str">
        <f t="shared" si="1277"/>
        <v>0.78272486086854i</v>
      </c>
      <c r="T2496" t="str">
        <f t="shared" si="1278"/>
        <v>0.0343803890178076+0.0805959750435493i</v>
      </c>
      <c r="U2496" t="str">
        <f t="shared" si="1279"/>
        <v>0.00005-0.00025285165081961i</v>
      </c>
      <c r="V2496" t="str">
        <f t="shared" si="1280"/>
        <v>0.00002-0.00283193848917963i</v>
      </c>
      <c r="W2496" t="str">
        <f t="shared" si="1281"/>
        <v>0.0000422591781061414-0.000232760878986818i</v>
      </c>
      <c r="X2496" t="str">
        <f t="shared" si="1282"/>
        <v>0.000042520966929083-0.000232662232325057i</v>
      </c>
      <c r="Y2496" t="str">
        <f t="shared" si="1283"/>
        <v>0.009+2.82492011410794i</v>
      </c>
      <c r="Z2496" t="str">
        <f t="shared" si="1284"/>
        <v>-0.000987820705643579-0.000183802279521793i</v>
      </c>
      <c r="AA2496" t="str">
        <f t="shared" si="1285"/>
        <v>0.0135995807010926-4.24821408738101i</v>
      </c>
      <c r="AB2496" t="str">
        <f t="shared" si="1286"/>
        <v>0.10342181379706+0.24244582920307i</v>
      </c>
      <c r="AC2496" t="str">
        <f t="shared" si="1287"/>
        <v>1.10571200547142-0.0358938422210318i</v>
      </c>
      <c r="AD2496" t="str">
        <f t="shared" si="1288"/>
        <v>0.0863252846644679+0.222069014477069i</v>
      </c>
      <c r="AE2496" t="str">
        <f t="shared" si="1289"/>
        <v>-0.0000444571125400942-0.00023523115468401i</v>
      </c>
      <c r="AF2496" t="str">
        <f t="shared" si="1290"/>
        <v>-4.16238379022193-0.174310134296813i</v>
      </c>
      <c r="AG2496" t="str">
        <f t="shared" si="1291"/>
        <v>1.00341934594612-0.00131662384662913i</v>
      </c>
      <c r="AH2496" t="str">
        <f t="shared" si="1292"/>
        <v>0.000142262787947879+0.000983695382230875i</v>
      </c>
      <c r="AI2496">
        <f t="shared" si="1293"/>
        <v>-60.052890781833945</v>
      </c>
      <c r="AJ2496">
        <f t="shared" si="1294"/>
        <v>81.770894518196485</v>
      </c>
      <c r="AK2496"/>
      <c r="AL2496"/>
      <c r="AM2496"/>
      <c r="AN2496"/>
    </row>
    <row r="2497" spans="1:40" x14ac:dyDescent="0.35">
      <c r="A2497"/>
      <c r="B2497">
        <f t="shared" si="1295"/>
        <v>563000</v>
      </c>
      <c r="C2497" s="237" t="str">
        <f t="shared" si="1263"/>
        <v>-6.67346736420374E-08+0.00120395423922048i</v>
      </c>
      <c r="D2497" s="208" t="str">
        <f t="shared" si="1264"/>
        <v>-1.64874603134576+0.00923031583402368i</v>
      </c>
      <c r="E2497" t="str">
        <f t="shared" si="1265"/>
        <v>36500</v>
      </c>
      <c r="F2497" t="str">
        <f t="shared" si="1266"/>
        <v>0.21505376344086</v>
      </c>
      <c r="G2497" t="str">
        <f t="shared" si="1261"/>
        <v>0.21505376344086</v>
      </c>
      <c r="H2497" t="str">
        <f t="shared" si="1267"/>
        <v>2.5136886894715+0.183234840135796i</v>
      </c>
      <c r="I2497" t="str">
        <f t="shared" si="1268"/>
        <v>2210.89582996382i</v>
      </c>
      <c r="J2497" t="str">
        <f t="shared" si="1262"/>
        <v>-6615.47851811981+483.673258929524i</v>
      </c>
      <c r="K2497" t="str">
        <f t="shared" si="1269"/>
        <v>0.024304267013964-0.332423497394456i</v>
      </c>
      <c r="L2497" t="str">
        <f t="shared" si="1270"/>
        <v>0.00768865962331268-0.089162239508368i</v>
      </c>
      <c r="M2497" t="str">
        <f t="shared" si="1271"/>
        <v>0.0319929266372767-0.421585736902824i</v>
      </c>
      <c r="N2497" t="str">
        <f t="shared" si="1272"/>
        <v>-7.02246506362293i</v>
      </c>
      <c r="O2497" t="str">
        <f t="shared" si="1273"/>
        <v>0.738954018670718-0.673755859559229i</v>
      </c>
      <c r="P2497" t="str">
        <f t="shared" si="1274"/>
        <v>0.261045981329282+0.673755859559229i</v>
      </c>
      <c r="Q2497" t="str">
        <f t="shared" si="1275"/>
        <v>-0.261045981329282+6.3487092040637i</v>
      </c>
      <c r="R2497" t="str">
        <f t="shared" si="1276"/>
        <v>0.104257903270699-0.0454048340748389i</v>
      </c>
      <c r="S2497" t="str">
        <f t="shared" si="1277"/>
        <v>0.784117609731296i</v>
      </c>
      <c r="T2497" t="str">
        <f t="shared" si="1278"/>
        <v>0.0356027299650088+0.0817504579082172i</v>
      </c>
      <c r="U2497" t="str">
        <f t="shared" si="1279"/>
        <v>0.00005-0.000252402535986893i</v>
      </c>
      <c r="V2497" t="str">
        <f t="shared" si="1280"/>
        <v>0.00002-0.0028269084030532i</v>
      </c>
      <c r="W2497" t="str">
        <f t="shared" si="1281"/>
        <v>0.0000422591268263085-0.000232349705169483i</v>
      </c>
      <c r="X2497" t="str">
        <f t="shared" si="1282"/>
        <v>0.0000425199600731037-0.000232251233996784i</v>
      </c>
      <c r="Y2497" t="str">
        <f t="shared" si="1283"/>
        <v>0.009+2.82994666235369i</v>
      </c>
      <c r="Z2497" t="str">
        <f t="shared" si="1284"/>
        <v>-0.000984324019935485-0.000183460312614824i</v>
      </c>
      <c r="AA2497" t="str">
        <f t="shared" si="1285"/>
        <v>0.0135513035671616-4.24066733197955i</v>
      </c>
      <c r="AB2497" t="str">
        <f t="shared" si="1286"/>
        <v>0.107098814594593+0.245918701828209i</v>
      </c>
      <c r="AC2497" t="str">
        <f t="shared" si="1287"/>
        <v>1.1071022216467-0.0372836736859562i</v>
      </c>
      <c r="AD2497" t="str">
        <f t="shared" si="1288"/>
        <v>0.0891562770880486+0.225130769767124i</v>
      </c>
      <c r="AE2497" t="str">
        <f t="shared" si="1289"/>
        <v>-0.0000464561036650975-0.000237958262774493i</v>
      </c>
      <c r="AF2497" t="str">
        <f t="shared" si="1290"/>
        <v>-4.16243472081726-0.174004524301772i</v>
      </c>
      <c r="AG2497" t="str">
        <f t="shared" si="1291"/>
        <v>1.00346040464207-0.00135761329255091i</v>
      </c>
      <c r="AH2497" t="str">
        <f t="shared" si="1292"/>
        <v>0.000150094026845713+0.00099532883641712i</v>
      </c>
      <c r="AI2497">
        <f t="shared" si="1293"/>
        <v>-59.943015143218794</v>
      </c>
      <c r="AJ2497">
        <f t="shared" si="1294"/>
        <v>81.424499564897786</v>
      </c>
      <c r="AK2497"/>
      <c r="AL2497"/>
      <c r="AM2497"/>
      <c r="AN2497"/>
    </row>
    <row r="2498" spans="1:40" x14ac:dyDescent="0.35">
      <c r="A2498"/>
      <c r="B2498">
        <f t="shared" si="1295"/>
        <v>564000</v>
      </c>
      <c r="C2498" s="237" t="str">
        <f t="shared" si="1263"/>
        <v>-6.64982356580191E-08+0.00120181956859665i</v>
      </c>
      <c r="D2498" s="208" t="str">
        <f t="shared" si="1264"/>
        <v>-1.64874602953307+0.00921395002590765i</v>
      </c>
      <c r="E2498" t="str">
        <f t="shared" si="1265"/>
        <v>36500</v>
      </c>
      <c r="F2498" t="str">
        <f t="shared" si="1266"/>
        <v>0.21505376344086</v>
      </c>
      <c r="G2498" t="str">
        <f t="shared" si="1261"/>
        <v>0.21505376344086</v>
      </c>
      <c r="H2498" t="str">
        <f t="shared" si="1267"/>
        <v>2.51373935341827+0.182913927011665i</v>
      </c>
      <c r="I2498" t="str">
        <f t="shared" si="1268"/>
        <v>2214.8228207808i</v>
      </c>
      <c r="J2498" t="str">
        <f t="shared" si="1262"/>
        <v>-6639.00375651827+484.532358856575i</v>
      </c>
      <c r="K2498" t="str">
        <f t="shared" si="1269"/>
        <v>0.0242185884993862-0.331840169363362i</v>
      </c>
      <c r="L2498" t="str">
        <f t="shared" si="1270"/>
        <v>0.00766161940242817-0.0890064780357496i</v>
      </c>
      <c r="M2498" t="str">
        <f t="shared" si="1271"/>
        <v>0.0318802079018144-0.420846647399112i</v>
      </c>
      <c r="N2498" t="str">
        <f t="shared" si="1272"/>
        <v>-7.03493835858496i</v>
      </c>
      <c r="O2498" t="str">
        <f t="shared" si="1273"/>
        <v>0.730492797390767-0.68292040016404i</v>
      </c>
      <c r="P2498" t="str">
        <f t="shared" si="1274"/>
        <v>0.269507202609233+0.68292040016404i</v>
      </c>
      <c r="Q2498" t="str">
        <f t="shared" si="1275"/>
        <v>-0.269507202609233+6.35201795842092i</v>
      </c>
      <c r="R2498" t="str">
        <f t="shared" si="1276"/>
        <v>0.105522208178677-0.0469057549425892i</v>
      </c>
      <c r="S2498" t="str">
        <f t="shared" si="1277"/>
        <v>0.785510358594051i</v>
      </c>
      <c r="T2498" t="str">
        <f t="shared" si="1278"/>
        <v>0.0368449563850779+0.0828887875860687i</v>
      </c>
      <c r="U2498" t="str">
        <f t="shared" si="1279"/>
        <v>0.00005-0.000251955013759966i</v>
      </c>
      <c r="V2498" t="str">
        <f t="shared" si="1280"/>
        <v>0.00002-0.00282189615411162i</v>
      </c>
      <c r="W2498" t="str">
        <f t="shared" si="1281"/>
        <v>0.0000422590754554997-0.000231939993410265i</v>
      </c>
      <c r="X2498" t="str">
        <f t="shared" si="1282"/>
        <v>0.0000425189582046688-0.000231841697096979i</v>
      </c>
      <c r="Y2498" t="str">
        <f t="shared" si="1283"/>
        <v>0.009+2.83497321059943i</v>
      </c>
      <c r="Z2498" t="str">
        <f t="shared" si="1284"/>
        <v>-0.000980845918734615-0.000183119639049211i</v>
      </c>
      <c r="AA2498" t="str">
        <f t="shared" si="1285"/>
        <v>0.0135032830612605-4.23314734386281i</v>
      </c>
      <c r="AB2498" t="str">
        <f t="shared" si="1286"/>
        <v>0.11083563413563+0.24934298303461i</v>
      </c>
      <c r="AC2498" t="str">
        <f t="shared" si="1287"/>
        <v>1.10846862152178-0.0386956989003325i</v>
      </c>
      <c r="AD2498" t="str">
        <f t="shared" si="1288"/>
        <v>0.0920251322754483+0.228156174143388i</v>
      </c>
      <c r="AE2498" t="str">
        <f t="shared" si="1289"/>
        <v>-0.0000484825991574004-0.000240637661248382i</v>
      </c>
      <c r="AF2498" t="str">
        <f t="shared" si="1290"/>
        <v>-4.16248538295134-0.173699976985757i</v>
      </c>
      <c r="AG2498" t="str">
        <f t="shared" si="1291"/>
        <v>1.00350076206517-0.00139903981442888i</v>
      </c>
      <c r="AH2498" t="str">
        <f t="shared" si="1292"/>
        <v>0.000158047557527615+0.00100676883058688i</v>
      </c>
      <c r="AI2498">
        <f t="shared" si="1293"/>
        <v>-59.835673591591544</v>
      </c>
      <c r="AJ2498">
        <f t="shared" si="1294"/>
        <v>81.07823932808742</v>
      </c>
      <c r="AK2498"/>
      <c r="AL2498"/>
      <c r="AM2498"/>
      <c r="AN2498"/>
    </row>
    <row r="2499" spans="1:40" x14ac:dyDescent="0.35">
      <c r="A2499"/>
      <c r="B2499">
        <f t="shared" si="1295"/>
        <v>565000</v>
      </c>
      <c r="C2499" s="237" t="str">
        <f t="shared" si="1263"/>
        <v>-6.6263051985597E-08+0.00119969245432894i</v>
      </c>
      <c r="D2499" s="208" t="str">
        <f t="shared" si="1264"/>
        <v>-1.64874602772999+0.00919764214985521i</v>
      </c>
      <c r="E2499" t="str">
        <f t="shared" si="1265"/>
        <v>36500</v>
      </c>
      <c r="F2499" t="str">
        <f t="shared" si="1266"/>
        <v>0.21505376344086</v>
      </c>
      <c r="G2499" t="str">
        <f t="shared" si="1261"/>
        <v>0.21505376344086</v>
      </c>
      <c r="H2499" t="str">
        <f t="shared" si="1267"/>
        <v>2.51378975077378+0.182594129003157i</v>
      </c>
      <c r="I2499" t="str">
        <f t="shared" si="1268"/>
        <v>2218.74981159779i</v>
      </c>
      <c r="J2499" t="str">
        <f t="shared" si="1262"/>
        <v>-6662.57074334334+485.391458783625i</v>
      </c>
      <c r="K2499" t="str">
        <f t="shared" si="1269"/>
        <v>0.0241333614908961-0.331258874251121i</v>
      </c>
      <c r="L2499" t="str">
        <f t="shared" si="1270"/>
        <v>0.00763472122774717-0.0888512557255735i</v>
      </c>
      <c r="M2499" t="str">
        <f t="shared" si="1271"/>
        <v>0.0317680827186433-0.420110129976695i</v>
      </c>
      <c r="N2499" t="str">
        <f t="shared" si="1272"/>
        <v>-7.04741165354699i</v>
      </c>
      <c r="O2499" t="str">
        <f t="shared" si="1273"/>
        <v>0.721917925259737-0.691978691282236i</v>
      </c>
      <c r="P2499" t="str">
        <f t="shared" si="1274"/>
        <v>0.278082074740263+0.691978691282236i</v>
      </c>
      <c r="Q2499" t="str">
        <f t="shared" si="1275"/>
        <v>-0.278082074740263+6.35543296226475i</v>
      </c>
      <c r="R2499" t="str">
        <f t="shared" si="1276"/>
        <v>0.106760970797714-0.0484263446453382i</v>
      </c>
      <c r="S2499" t="str">
        <f t="shared" si="1277"/>
        <v>0.786903107456807i</v>
      </c>
      <c r="T2499" t="str">
        <f t="shared" si="1278"/>
        <v>0.0381068410841909+0.0840105396758266i</v>
      </c>
      <c r="U2499" t="str">
        <f t="shared" si="1279"/>
        <v>0.00005-0.000251509075682515i</v>
      </c>
      <c r="V2499" t="str">
        <f t="shared" si="1280"/>
        <v>0.00002-0.00281690164764416i</v>
      </c>
      <c r="W2499" t="str">
        <f t="shared" si="1281"/>
        <v>0.0000422590239937165-0.000231531735945983i</v>
      </c>
      <c r="X2499" t="str">
        <f t="shared" si="1282"/>
        <v>0.0000425179612878584-0.000231433613865847i</v>
      </c>
      <c r="Y2499" t="str">
        <f t="shared" si="1283"/>
        <v>0.009+2.83999975884517i</v>
      </c>
      <c r="Z2499" t="str">
        <f t="shared" si="1284"/>
        <v>-0.000977386270571201-0.000182780251385042i</v>
      </c>
      <c r="AA2499" t="str">
        <f t="shared" si="1285"/>
        <v>0.0134555173676112-4.22565398086308i</v>
      </c>
      <c r="AB2499" t="str">
        <f t="shared" si="1286"/>
        <v>0.114631588984117+0.252717396154058i</v>
      </c>
      <c r="AC2499" t="str">
        <f t="shared" si="1287"/>
        <v>1.10981076394667-0.0401295446020902i</v>
      </c>
      <c r="AD2499" t="str">
        <f t="shared" si="1288"/>
        <v>0.0949313686902834+0.231144765469565i</v>
      </c>
      <c r="AE2499" t="str">
        <f t="shared" si="1289"/>
        <v>-0.0000505359180655521-0.000243269299717889i</v>
      </c>
      <c r="AF2499" t="str">
        <f t="shared" si="1290"/>
        <v>-4.16253577850377-0.173396486853302i</v>
      </c>
      <c r="AG2499" t="str">
        <f t="shared" si="1291"/>
        <v>1.00354041483953-0.00144089373586338i</v>
      </c>
      <c r="AH2499" t="str">
        <f t="shared" si="1292"/>
        <v>0.000166120537946296+0.00101801508088304i</v>
      </c>
      <c r="AI2499">
        <f t="shared" si="1293"/>
        <v>-59.730784798377485</v>
      </c>
      <c r="AJ2499">
        <f t="shared" si="1294"/>
        <v>80.732113178223486</v>
      </c>
      <c r="AK2499"/>
      <c r="AL2499"/>
      <c r="AM2499"/>
      <c r="AN2499"/>
    </row>
    <row r="2500" spans="1:40" x14ac:dyDescent="0.35">
      <c r="A2500"/>
      <c r="B2500">
        <f t="shared" si="1295"/>
        <v>566000</v>
      </c>
      <c r="C2500" s="237" t="str">
        <f t="shared" si="1263"/>
        <v>-6.60291137682144E-08+0.00119757285636599i</v>
      </c>
      <c r="D2500" s="208" t="str">
        <f t="shared" si="1264"/>
        <v>-1.64874602593647+0.00918139189880593i</v>
      </c>
      <c r="E2500" t="str">
        <f t="shared" si="1265"/>
        <v>36500</v>
      </c>
      <c r="F2500" t="str">
        <f t="shared" si="1266"/>
        <v>0.21505376344086</v>
      </c>
      <c r="G2500" t="str">
        <f t="shared" si="1261"/>
        <v>0.21505376344086</v>
      </c>
      <c r="H2500" t="str">
        <f t="shared" si="1267"/>
        <v>2.51383988340136+0.18227544034531i</v>
      </c>
      <c r="I2500" t="str">
        <f t="shared" si="1268"/>
        <v>2222.67680241478i</v>
      </c>
      <c r="J2500" t="str">
        <f t="shared" si="1262"/>
        <v>-6686.17947859503+486.250558710677i</v>
      </c>
      <c r="K2500" t="str">
        <f t="shared" si="1269"/>
        <v>0.0240485828268964-0.330679601505941i</v>
      </c>
      <c r="L2500" t="str">
        <f t="shared" si="1270"/>
        <v>0.0076079641085394-0.0886965698050667i</v>
      </c>
      <c r="M2500" t="str">
        <f t="shared" si="1271"/>
        <v>0.0316565469354358-0.419376171311008i</v>
      </c>
      <c r="N2500" t="str">
        <f t="shared" si="1272"/>
        <v>-7.05988494850902i</v>
      </c>
      <c r="O2500" t="str">
        <f t="shared" si="1273"/>
        <v>0.713230736365411-0.700929323615194i</v>
      </c>
      <c r="P2500" t="str">
        <f t="shared" si="1274"/>
        <v>0.286769263634589+0.700929323615194i</v>
      </c>
      <c r="Q2500" t="str">
        <f t="shared" si="1275"/>
        <v>-0.286769263634589+6.35895562489383i</v>
      </c>
      <c r="R2500" t="str">
        <f t="shared" si="1276"/>
        <v>0.107973792339129-0.0499661968565506i</v>
      </c>
      <c r="S2500" t="str">
        <f t="shared" si="1277"/>
        <v>0.788295856319562i</v>
      </c>
      <c r="T2500" t="str">
        <f t="shared" si="1278"/>
        <v>0.0393881459380664+0.0851152930920443i</v>
      </c>
      <c r="U2500" t="str">
        <f t="shared" si="1279"/>
        <v>0.00005-0.000251064713357988i</v>
      </c>
      <c r="V2500" t="str">
        <f t="shared" si="1280"/>
        <v>0.00002-0.00281192478960946i</v>
      </c>
      <c r="W2500" t="str">
        <f t="shared" si="1281"/>
        <v>0.0000422589724409599-0.000231124925068315i</v>
      </c>
      <c r="X2500" t="str">
        <f t="shared" si="1282"/>
        <v>0.0000425169692870684-0.000231026976598426i</v>
      </c>
      <c r="Y2500" t="str">
        <f t="shared" si="1283"/>
        <v>0.009+2.84502630709092i</v>
      </c>
      <c r="Z2500" t="str">
        <f t="shared" si="1284"/>
        <v>-0.000973944945135965-0.000182442142240024i</v>
      </c>
      <c r="AA2500" t="str">
        <f t="shared" si="1285"/>
        <v>0.0134080046864678-4.2181871018177i</v>
      </c>
      <c r="AB2500" t="str">
        <f t="shared" si="1286"/>
        <v>0.118485962823405+0.256040674492897i</v>
      </c>
      <c r="AC2500" t="str">
        <f t="shared" si="1287"/>
        <v>1.11112821421203-0.041584825813513i</v>
      </c>
      <c r="AD2500" t="str">
        <f t="shared" si="1288"/>
        <v>0.0978744994308101+0.234096088260861i</v>
      </c>
      <c r="AE2500" t="str">
        <f t="shared" si="1289"/>
        <v>-0.0000526153821460293-0.000245853135184595i</v>
      </c>
      <c r="AF2500" t="str">
        <f t="shared" si="1290"/>
        <v>-4.16258590933783-0.173094048446504i</v>
      </c>
      <c r="AG2500" t="str">
        <f t="shared" si="1291"/>
        <v>1.00357935971464-0.00148316536652367i</v>
      </c>
      <c r="AH2500" t="str">
        <f t="shared" si="1292"/>
        <v>0.000174310138126666+0.00102906733439167i</v>
      </c>
      <c r="AI2500">
        <f t="shared" si="1293"/>
        <v>-59.628271391557924</v>
      </c>
      <c r="AJ2500">
        <f t="shared" si="1294"/>
        <v>80.386120471147109</v>
      </c>
      <c r="AK2500"/>
      <c r="AL2500"/>
      <c r="AM2500"/>
      <c r="AN2500"/>
    </row>
    <row r="2501" spans="1:40" x14ac:dyDescent="0.35">
      <c r="A2501"/>
      <c r="B2501">
        <f t="shared" si="1295"/>
        <v>567000</v>
      </c>
      <c r="C2501" s="237" t="str">
        <f t="shared" si="1263"/>
        <v>-6.57964122273444E-08+0.001195460734939i</v>
      </c>
      <c r="D2501" s="208" t="str">
        <f t="shared" si="1264"/>
        <v>-1.64874602415242+0.00916519896786567i</v>
      </c>
      <c r="E2501" t="str">
        <f t="shared" si="1265"/>
        <v>36500</v>
      </c>
      <c r="F2501" t="str">
        <f t="shared" si="1266"/>
        <v>0.21505376344086</v>
      </c>
      <c r="G2501" t="str">
        <f t="shared" ref="G2501:G2564" si="1296">IF($C$11=$C$7,$C$24,F2501)</f>
        <v>0.21505376344086</v>
      </c>
      <c r="H2501" t="str">
        <f t="shared" si="1267"/>
        <v>2.51388975314805+0.181957855312557i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0.00758134706267605-0.0885424175202833i</v>
      </c>
      <c r="M2501" t="str">
        <f t="shared" si="1271"/>
        <v>0.0315455964360441-0.418644758168803i</v>
      </c>
      <c r="N2501" t="str">
        <f t="shared" si="1272"/>
        <v>-7.07235824347105i</v>
      </c>
      <c r="O2501" t="str">
        <f t="shared" si="1273"/>
        <v>0.704432582269931-0.709770904613958i</v>
      </c>
      <c r="P2501" t="str">
        <f t="shared" si="1274"/>
        <v>0.295567417730069+0.709770904613958i</v>
      </c>
      <c r="Q2501" t="str">
        <f t="shared" si="1275"/>
        <v>-0.295567417730069+6.36258733885709i</v>
      </c>
      <c r="R2501" t="str">
        <f t="shared" si="1276"/>
        <v>0.109160281448606-0.0515248943200219i</v>
      </c>
      <c r="S2501" t="str">
        <f t="shared" si="1277"/>
        <v>0.789688605182318i</v>
      </c>
      <c r="T2501" t="str">
        <f t="shared" si="1278"/>
        <v>0.0406886219277444+0.0862026303984589i</v>
      </c>
      <c r="U2501" t="str">
        <f t="shared" si="1279"/>
        <v>0.00005-0.000250621918449067i</v>
      </c>
      <c r="V2501" t="str">
        <f t="shared" si="1280"/>
        <v>0.00002-0.00280696548662955i</v>
      </c>
      <c r="W2501" t="str">
        <f t="shared" si="1281"/>
        <v>0.0000422589207972304-0.000230719553123317i</v>
      </c>
      <c r="X2501" t="str">
        <f t="shared" si="1282"/>
        <v>0.0000425159821670082-0.000230621777644109i</v>
      </c>
      <c r="Y2501" t="str">
        <f t="shared" si="1283"/>
        <v>0.009+2.85005285533666i</v>
      </c>
      <c r="Z2501" t="str">
        <f t="shared" si="1284"/>
        <v>-0.000970521813267886-0.000182105304288928i</v>
      </c>
      <c r="AA2501" t="str">
        <f t="shared" si="1285"/>
        <v>0.0133607432339473-4.21074656656027i</v>
      </c>
      <c r="AB2501" t="str">
        <f t="shared" si="1286"/>
        <v>0.122398006563875+0.25931156233481i</v>
      </c>
      <c r="AC2501" t="str">
        <f t="shared" si="1287"/>
        <v>1.11242054442367-0.043061145961663i</v>
      </c>
      <c r="AD2501" t="str">
        <f t="shared" si="1288"/>
        <v>0.100854032326077+0.237009693737921i</v>
      </c>
      <c r="AE2501" t="str">
        <f t="shared" si="1289"/>
        <v>-0.0000547203159309127-0.000248389131974099i</v>
      </c>
      <c r="AF2501" t="str">
        <f t="shared" si="1290"/>
        <v>-4.16263577730047-0.172792656344691i</v>
      </c>
      <c r="AG2501" t="str">
        <f t="shared" si="1291"/>
        <v>1.0036175935651-0.00152584500373725i</v>
      </c>
      <c r="AH2501" t="str">
        <f t="shared" si="1292"/>
        <v>0.00018261354042123+0.00103992536882952i</v>
      </c>
      <c r="AI2501">
        <f t="shared" si="1293"/>
        <v>-59.528059703732119</v>
      </c>
      <c r="AJ2501">
        <f t="shared" si="1294"/>
        <v>80.040260548290874</v>
      </c>
      <c r="AK2501"/>
      <c r="AL2501"/>
      <c r="AM2501"/>
      <c r="AN2501"/>
    </row>
    <row r="2502" spans="1:40" x14ac:dyDescent="0.35">
      <c r="A2502"/>
      <c r="B2502">
        <f t="shared" si="1295"/>
        <v>568000</v>
      </c>
      <c r="C2502" s="237" t="str">
        <f t="shared" ref="C2502:C2565" si="1298">IMPRODUCT(COMPLEX(-1,0),IMDIV(IMPRODUCT(G2502,COMPLEX($C$100+$C$101,0)),COMPLEX($C$100,2*PI()*B2502*$C$103*$C$102*(2*$C$100+$C$101))))</f>
        <v>-6.55649386616683E-08+0.00119335605055922i</v>
      </c>
      <c r="D2502" s="208" t="str">
        <f t="shared" ref="D2502:D2565" si="1299">IMPRODUCT(COMPLEX($C$106,0),IMSUB(C2502,G2502))</f>
        <v>-1.64874602237779+0.00914906305428736i</v>
      </c>
      <c r="E2502" t="str">
        <f t="shared" ref="E2502:E2565" si="1300">IMDIV(COMPLEX($C$20*10^3,0),COMPLEX(1,2*PI()*B2502*$C$20*1000*$C$29*10^-12))</f>
        <v>36500</v>
      </c>
      <c r="F2502" t="str">
        <f t="shared" ref="F2502:F2565" si="1301">IMDIV(COMPLEX($C$22*1000,0),IMSUM(COMPLEX($C$22*1000,0),E2502))</f>
        <v>0.21505376344086</v>
      </c>
      <c r="G2502" t="str">
        <f t="shared" si="1296"/>
        <v>0.21505376344086</v>
      </c>
      <c r="H2502" t="str">
        <f t="shared" ref="H2502:H2565" si="1302">IMPRODUCT(COMPLEX($C$108,0),IMPRODUCT(COMPLEX(-1,0),D2502),IMDIV(COMPLEX(0,2*PI()*B2502*$C$109*$C$110),COMPLEX(1,2*PI()*B2502*$C$109*$C$110)))</f>
        <v>2.51393936184491+0.181641368218414i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0.00755486911654021-0.0883887961359434i</v>
      </c>
      <c r="M2502" t="str">
        <f t="shared" ref="M2502:M2565" si="1306">IMSUM(K2502,L2502)</f>
        <v>0.0314352271401234-0.417915877407378i</v>
      </c>
      <c r="N2502" t="str">
        <f t="shared" ref="N2502:N2565" si="1307">COMPLEX(0,-2*PI()*B2502*$C$43)</f>
        <v>-7.08483153843308i</v>
      </c>
      <c r="O2502" t="str">
        <f t="shared" ref="O2502:O2565" si="1308">IMEXP(N2502)</f>
        <v>0.695524831799527-0.718502058695895i</v>
      </c>
      <c r="P2502" t="str">
        <f t="shared" ref="P2502:P2565" si="1309">IMSUB(COMPLEX(1,0),O2502)</f>
        <v>0.304475168200473+0.718502058695895i</v>
      </c>
      <c r="Q2502" t="str">
        <f t="shared" ref="Q2502:Q2565" si="1310">IMSUM(COMPLEX(0,2*PI()*B2502*$C$43),O2502,COMPLEX(-1,0))</f>
        <v>-0.304475168200473+6.36632947973718i</v>
      </c>
      <c r="R2502" t="str">
        <f t="shared" ref="R2502:R2565" si="1311">IMDIV(P2502,Q2502)</f>
        <v>0.110320054563205-0.0531020090062078i</v>
      </c>
      <c r="S2502" t="str">
        <f t="shared" ref="S2502:S2565" si="1312">IMDIV(COMPLEX(0,2*PI()*B2502*$C$123),COMPLEX($C$124,0))</f>
        <v>0.791081354045073i</v>
      </c>
      <c r="T2502" t="str">
        <f t="shared" ref="T2502:T2565" si="1313">IMPRODUCT(R2502,S2502)</f>
        <v>0.0420080091871445+0.0872721381421865i</v>
      </c>
      <c r="U2502" t="str">
        <f t="shared" ref="U2502:U2565" si="1314">IMDIV(COMPLEX(1,2*PI()*B2502*$C$16*10^-3*$C$15*10^-6),COMPLEX(0,2*PI()*B2502*$C$15*10^-6))</f>
        <v>0.00005-0.00025018068267715i</v>
      </c>
      <c r="V2502" t="str">
        <f t="shared" ref="V2502:V2565" si="1315">IMSUM(COMPLEX($C$18*10^-3,0),IMDIV(COMPLEX(1,0),COMPLEX(0,2*PI()*B2502*($C$17*1*10^-6))))</f>
        <v>0.00002-0.00280202364598408i</v>
      </c>
      <c r="W2502" t="str">
        <f t="shared" ref="W2502:W2565" si="1316">IMDIV(IMPRODUCT(U2502,V2502),IMSUM(U2502,V2502))</f>
        <v>0.0000422588690625294-0.000230315612510952i</v>
      </c>
      <c r="X2502" t="str">
        <f t="shared" ref="X2502:X2565" si="1317">IMDIV(IMPRODUCT(COMPLEX($C$19,0),W2502),IMSUM(COMPLEX($C$19,0),W2502))</f>
        <v>0.0000425149998926982-0.000230218009406169i</v>
      </c>
      <c r="Y2502" t="str">
        <f t="shared" ref="Y2502:Y2565" si="1318">COMPLEX($C$13*10^-3,2*PI()*B2502*$C$12*0.000001)</f>
        <v>0.009+2.8550794035824i</v>
      </c>
      <c r="Z2502" t="str">
        <f t="shared" ref="Z2502:Z2565" si="1319">IMPRODUCT(COMPLEX($C$6,0),IMDIV(X2502,IMSUM(X2502,Y2502)))</f>
        <v>-0.000967116746942081-0.000181769730263035i</v>
      </c>
      <c r="AA2502" t="str">
        <f t="shared" ref="AA2502:AA2565" si="1320">IMDIV(COMPLEX($C$6,0),IMSUM(X2502,Y2502))</f>
        <v>0.0133137312418612-4.20333223591182i</v>
      </c>
      <c r="AB2502" t="str">
        <f t="shared" ref="AB2502:AB2565" si="1321">IMPRODUCT(COMPLEX($C$119,0),T2502)</f>
        <v>0.126366938486001+0.262528815946136i</v>
      </c>
      <c r="AC2502" t="str">
        <f t="shared" ref="AC2502:AC2565" si="1322">IMSUM(COMPLEX(1,0),IMPRODUCT(AB2502,M2502))</f>
        <v>1.11368733387516-0.0445580970125668i</v>
      </c>
      <c r="AD2502" t="str">
        <f t="shared" ref="AD2502:AD2565" si="1323">IMDIV(AB2502,AC2502)</f>
        <v>0.103869470032378+0.239885139879332i</v>
      </c>
      <c r="AE2502" t="str">
        <f t="shared" ref="AE2502:AE2565" si="1324">IMPRODUCT(AD2502,AA2502,X2502)</f>
        <v>-0.0000568500467943346-0.000250877261670196i</v>
      </c>
      <c r="AF2502" t="str">
        <f t="shared" ref="AF2502:AF2565" si="1325">IMSUB(D2502,H2502)</f>
        <v>-4.1626853842227-0.172492305164127i</v>
      </c>
      <c r="AG2502" t="str">
        <f t="shared" ref="AG2502:AG2565" si="1326">IMSUM(COMPLEX(1,0),IMPRODUCT(AD2502,AA2502,COMPLEX($C$127,0)))</f>
        <v>1.00365511339032-0.0015689229340671i</v>
      </c>
      <c r="AH2502" t="str">
        <f t="shared" ref="AH2502:AH2565" si="1327">IMDIV(IMPRODUCT(AE2502,AF2502),AG2502)</f>
        <v>0.000191027939759666+0.00105058899223109i</v>
      </c>
      <c r="AI2502">
        <f t="shared" ref="AI2502:AI2565" si="1328">20*LOG10(IMABS(AH2502))</f>
        <v>-59.430079539935861</v>
      </c>
      <c r="AJ2502">
        <f t="shared" ref="AJ2502:AJ2565" si="1329">IMARGUMENT(AH2502)*180/PI()</f>
        <v>79.694532736887766</v>
      </c>
      <c r="AK2502"/>
      <c r="AL2502"/>
      <c r="AM2502"/>
      <c r="AN2502"/>
    </row>
    <row r="2503" spans="1:40" x14ac:dyDescent="0.35">
      <c r="A2503"/>
      <c r="B2503">
        <f t="shared" si="1295"/>
        <v>569000</v>
      </c>
      <c r="C2503" s="237" t="str">
        <f t="shared" si="1298"/>
        <v>-6.53346844462624E-08+0.0011912587640155i</v>
      </c>
      <c r="D2503" s="208" t="str">
        <f t="shared" si="1299"/>
        <v>-1.6487460206125+0.00913298385745217i</v>
      </c>
      <c r="E2503" t="str">
        <f t="shared" si="1300"/>
        <v>36500</v>
      </c>
      <c r="F2503" t="str">
        <f t="shared" si="1301"/>
        <v>0.21505376344086</v>
      </c>
      <c r="G2503" t="str">
        <f t="shared" si="1296"/>
        <v>0.21505376344086</v>
      </c>
      <c r="H2503" t="str">
        <f t="shared" si="1302"/>
        <v>2.51398871130707+0.181325973415129i</v>
      </c>
      <c r="I2503" t="str">
        <f t="shared" si="1303"/>
        <v>2234.45777486574i</v>
      </c>
      <c r="J2503" t="str">
        <f t="shared" si="1297"/>
        <v>-6757.25617490981+488.827858491828i</v>
      </c>
      <c r="K2503" t="str">
        <f t="shared" si="1304"/>
        <v>0.0237969056978208-0.328953813038531i</v>
      </c>
      <c r="L2503" t="str">
        <f t="shared" si="1305"/>
        <v>0.00752852930493831-0.0882357029352751i</v>
      </c>
      <c r="M2503" t="str">
        <f t="shared" si="1306"/>
        <v>0.0313254350027591-0.417189515973806i</v>
      </c>
      <c r="N2503" t="str">
        <f t="shared" si="1307"/>
        <v>-7.09730483339511i</v>
      </c>
      <c r="O2503" t="str">
        <f t="shared" si="1308"/>
        <v>0.686508870831548-0.72712142745871i</v>
      </c>
      <c r="P2503" t="str">
        <f t="shared" si="1309"/>
        <v>0.313491129168452+0.72712142745871i</v>
      </c>
      <c r="Q2503" t="str">
        <f t="shared" si="1310"/>
        <v>-0.313491129168452+6.3701834059364i</v>
      </c>
      <c r="R2503" t="str">
        <f t="shared" si="1311"/>
        <v>0.111452736265094-0.0546971022819227i</v>
      </c>
      <c r="S2503" t="str">
        <f t="shared" si="1312"/>
        <v>0.792474102907829i</v>
      </c>
      <c r="T2503" t="str">
        <f t="shared" si="1313"/>
        <v>0.0433460370625245+0.0883234071883032i</v>
      </c>
      <c r="U2503" t="str">
        <f t="shared" si="1314"/>
        <v>0.0000499999999999999-0.000249740997821829i</v>
      </c>
      <c r="V2503" t="str">
        <f t="shared" si="1315"/>
        <v>0.00002-0.00279709917560449i</v>
      </c>
      <c r="W2503" t="str">
        <f t="shared" si="1316"/>
        <v>0.0000422588172368577-0.000229913095684604i</v>
      </c>
      <c r="X2503" t="str">
        <f t="shared" si="1317"/>
        <v>0.000042514022429466-0.000229815664341282i</v>
      </c>
      <c r="Y2503" t="str">
        <f t="shared" si="1318"/>
        <v>0.009+2.86010595182815i</v>
      </c>
      <c r="Z2503" t="str">
        <f t="shared" si="1319"/>
        <v>-0.000963729619257801-0.00018143541294959i</v>
      </c>
      <c r="AA2503" t="str">
        <f t="shared" si="1320"/>
        <v>0.0132669669575506-4.19594397167204i</v>
      </c>
      <c r="AB2503" t="str">
        <f t="shared" si="1321"/>
        <v>0.130391944419213+0.265691204582337i</v>
      </c>
      <c r="AC2503" t="str">
        <f t="shared" si="1322"/>
        <v>1.11492816941799-0.0460752596191861i</v>
      </c>
      <c r="AD2503" t="str">
        <f t="shared" si="1323"/>
        <v>0.10692031012998+0.242721991472694i</v>
      </c>
      <c r="AE2503" t="str">
        <f t="shared" si="1324"/>
        <v>-0.0000590039050176965-0.000253317503048606i</v>
      </c>
      <c r="AF2503" t="str">
        <f t="shared" si="1325"/>
        <v>-4.16273473191957-0.172192989557677i</v>
      </c>
      <c r="AG2503" t="str">
        <f t="shared" si="1326"/>
        <v>1.00369191631418-0.00161238943487641i</v>
      </c>
      <c r="AH2503" t="str">
        <f t="shared" si="1327"/>
        <v>0.000199550543892587+0.00106105804263495i</v>
      </c>
      <c r="AI2503">
        <f t="shared" si="1328"/>
        <v>-59.334263963389738</v>
      </c>
      <c r="AJ2503">
        <f t="shared" si="1329"/>
        <v>79.348936350179272</v>
      </c>
      <c r="AK2503"/>
      <c r="AL2503"/>
      <c r="AM2503"/>
      <c r="AN2503"/>
    </row>
    <row r="2504" spans="1:40" x14ac:dyDescent="0.35">
      <c r="A2504"/>
      <c r="B2504">
        <f t="shared" si="1295"/>
        <v>570000</v>
      </c>
      <c r="C2504" s="237" t="str">
        <f t="shared" si="1298"/>
        <v>-6.51056410317927E-08+0.00118916883637188i</v>
      </c>
      <c r="D2504" s="208" t="str">
        <f t="shared" si="1299"/>
        <v>-1.64874601885651+0.00911696107885108i</v>
      </c>
      <c r="E2504" t="str">
        <f t="shared" si="1300"/>
        <v>36500</v>
      </c>
      <c r="F2504" t="str">
        <f t="shared" si="1301"/>
        <v>0.21505376344086</v>
      </c>
      <c r="G2504" t="str">
        <f t="shared" si="1296"/>
        <v>0.21505376344086</v>
      </c>
      <c r="H2504" t="str">
        <f t="shared" si="1302"/>
        <v>2.514037803334+0.181011665293373i</v>
      </c>
      <c r="I2504" t="str">
        <f t="shared" si="1303"/>
        <v>2238.38476568273i</v>
      </c>
      <c r="J2504" t="str">
        <f t="shared" si="1297"/>
        <v>-6781.03190386797+489.686958418879i</v>
      </c>
      <c r="K2504" t="str">
        <f t="shared" si="1304"/>
        <v>0.0237138893430856-0.328382525684308i</v>
      </c>
      <c r="L2504" t="str">
        <f t="shared" si="1305"/>
        <v>0.00750232667101393-0.0880831352198645i</v>
      </c>
      <c r="M2504" t="str">
        <f t="shared" si="1306"/>
        <v>0.0312162160140995-0.416465660904172i</v>
      </c>
      <c r="N2504" t="str">
        <f t="shared" si="1307"/>
        <v>-7.10977812835714i</v>
      </c>
      <c r="O2504" t="str">
        <f t="shared" si="1308"/>
        <v>0.677386102078849-0.735627669891789i</v>
      </c>
      <c r="P2504" t="str">
        <f t="shared" si="1309"/>
        <v>0.322613897921151+0.735627669891789i</v>
      </c>
      <c r="Q2504" t="str">
        <f t="shared" si="1310"/>
        <v>-0.322613897921151+6.37415045846535i</v>
      </c>
      <c r="R2504" t="str">
        <f t="shared" si="1311"/>
        <v>0.112557959631422-0.0563097250933595i</v>
      </c>
      <c r="S2504" t="str">
        <f t="shared" si="1312"/>
        <v>0.793866851770584i</v>
      </c>
      <c r="T2504" t="str">
        <f t="shared" si="1313"/>
        <v>0.0447024241839324+0.0893560330543175i</v>
      </c>
      <c r="U2504" t="str">
        <f t="shared" si="1314"/>
        <v>0.0000499999999999999-0.000249302855720387i</v>
      </c>
      <c r="V2504" t="str">
        <f t="shared" si="1315"/>
        <v>0.00002-0.00279219198406834i</v>
      </c>
      <c r="W2504" t="str">
        <f t="shared" si="1316"/>
        <v>0.0000422587653202162-0.00022951199515062i</v>
      </c>
      <c r="X2504" t="str">
        <f t="shared" si="1317"/>
        <v>0.0000425130497429426-0.00022941473495906i</v>
      </c>
      <c r="Y2504" t="str">
        <f t="shared" si="1318"/>
        <v>0.009+2.86513250007389i</v>
      </c>
      <c r="Z2504" t="str">
        <f t="shared" si="1319"/>
        <v>-0.000960360304426666-0.000181102345191256i</v>
      </c>
      <c r="AA2504" t="str">
        <f t="shared" si="1320"/>
        <v>0.0132204486437233-4.18858163661092i</v>
      </c>
      <c r="AB2504" t="str">
        <f t="shared" si="1321"/>
        <v>0.134472177956836+0.268797511494153i</v>
      </c>
      <c r="AC2504" t="str">
        <f t="shared" si="1322"/>
        <v>1.1161426458288-0.0476122032831633i</v>
      </c>
      <c r="AD2504" t="str">
        <f t="shared" si="1323"/>
        <v>0.110006045220104+0.245519820164261i</v>
      </c>
      <c r="AE2504" t="str">
        <f t="shared" si="1324"/>
        <v>-0.0000611812238536696-0.000255709842010306i</v>
      </c>
      <c r="AF2504" t="str">
        <f t="shared" si="1325"/>
        <v>-4.16278382219051-0.171894704214522i</v>
      </c>
      <c r="AG2504" t="str">
        <f t="shared" si="1326"/>
        <v>1.00372799958476-0.00165623477588087i</v>
      </c>
      <c r="AH2504" t="str">
        <f t="shared" si="1327"/>
        <v>0.000208178573629569+0.00107133238776969i</v>
      </c>
      <c r="AI2504">
        <f t="shared" si="1328"/>
        <v>-59.240549097538853</v>
      </c>
      <c r="AJ2504">
        <f t="shared" si="1329"/>
        <v>79.003470687623761</v>
      </c>
      <c r="AK2504"/>
      <c r="AL2504"/>
      <c r="AM2504"/>
      <c r="AN2504"/>
    </row>
    <row r="2505" spans="1:40" x14ac:dyDescent="0.35">
      <c r="A2505"/>
      <c r="B2505">
        <f t="shared" si="1295"/>
        <v>571000</v>
      </c>
      <c r="C2505" s="237" t="str">
        <f t="shared" si="1298"/>
        <v>-6.48777999437226E-08+0.00118708622896511i</v>
      </c>
      <c r="D2505" s="208" t="str">
        <f t="shared" si="1299"/>
        <v>-1.64874601710973+0.00910099442206585i</v>
      </c>
      <c r="E2505" t="str">
        <f t="shared" si="1300"/>
        <v>36500</v>
      </c>
      <c r="F2505" t="str">
        <f t="shared" si="1301"/>
        <v>0.21505376344086</v>
      </c>
      <c r="G2505" t="str">
        <f t="shared" si="1296"/>
        <v>0.21505376344086</v>
      </c>
      <c r="H2505" t="str">
        <f t="shared" si="1302"/>
        <v>2.51408663970955+0.180698438281897i</v>
      </c>
      <c r="I2505" t="str">
        <f t="shared" si="1303"/>
        <v>2242.31175649972i</v>
      </c>
      <c r="J2505" t="str">
        <f t="shared" si="1297"/>
        <v>-6804.84938125274+490.54605834593i</v>
      </c>
      <c r="K2505" t="str">
        <f t="shared" si="1304"/>
        <v>0.0236313059328307-0.327813209013326i</v>
      </c>
      <c r="L2505" t="str">
        <f t="shared" si="1305"/>
        <v>0.00747626026616074-0.0879310903094961i</v>
      </c>
      <c r="M2505" t="str">
        <f t="shared" si="1306"/>
        <v>0.0311075661989914-0.415744299322822i</v>
      </c>
      <c r="N2505" t="str">
        <f t="shared" si="1307"/>
        <v>-7.12225142331917i</v>
      </c>
      <c r="O2505" t="str">
        <f t="shared" si="1308"/>
        <v>0.668157944871555-0.74401946258483i</v>
      </c>
      <c r="P2505" t="str">
        <f t="shared" si="1309"/>
        <v>0.331842055128445+0.74401946258483i</v>
      </c>
      <c r="Q2505" t="str">
        <f t="shared" si="1310"/>
        <v>-0.331842055128445+6.37823196073434i</v>
      </c>
      <c r="R2505" t="str">
        <f t="shared" si="1311"/>
        <v>0.113635366579775-0.0579394181623656i</v>
      </c>
      <c r="S2505" t="str">
        <f t="shared" si="1312"/>
        <v>0.79525960063334i</v>
      </c>
      <c r="T2505" t="str">
        <f t="shared" si="1313"/>
        <v>0.046076878548731+0.0903696162440551i</v>
      </c>
      <c r="U2505" t="str">
        <f t="shared" si="1314"/>
        <v>0.0000499999999999999-0.000248866248267287i</v>
      </c>
      <c r="V2505" t="str">
        <f t="shared" si="1315"/>
        <v>0.00002-0.00278730198059362i</v>
      </c>
      <c r="W2505" t="str">
        <f t="shared" si="1316"/>
        <v>0.0000422587133126064-0.00022911230346784i</v>
      </c>
      <c r="X2505" t="str">
        <f t="shared" si="1317"/>
        <v>0.0000425120817990602-0.000229015213821583i</v>
      </c>
      <c r="Y2505" t="str">
        <f t="shared" si="1318"/>
        <v>0.009+2.87015904831964i</v>
      </c>
      <c r="Z2505" t="str">
        <f t="shared" si="1319"/>
        <v>-0.0009570086777609-0.000180770519885574i</v>
      </c>
      <c r="AA2505" t="str">
        <f t="shared" si="1320"/>
        <v>0.0131741745782914-4.18124509446003i</v>
      </c>
      <c r="AB2505" t="str">
        <f t="shared" si="1321"/>
        <v>0.138606760707343+0.27184653493198i</v>
      </c>
      <c r="AC2505" t="str">
        <f t="shared" si="1322"/>
        <v>1.11733036617296-0.0491684865303174i</v>
      </c>
      <c r="AD2505" t="str">
        <f t="shared" si="1323"/>
        <v>0.113126163022132+0.248278204507169i</v>
      </c>
      <c r="AE2505" t="str">
        <f t="shared" si="1324"/>
        <v>-0.0000633813395889569-0.000258054271514427i</v>
      </c>
      <c r="AF2505" t="str">
        <f t="shared" si="1325"/>
        <v>-4.16283265681928-0.171597443859831i</v>
      </c>
      <c r="AG2505" t="str">
        <f t="shared" si="1326"/>
        <v>1.00376336057389-0.00170044922068799i</v>
      </c>
      <c r="AH2505" t="str">
        <f t="shared" si="1327"/>
        <v>0.000216909263071455+0.00108141192473949i</v>
      </c>
      <c r="AI2505">
        <f t="shared" si="1328"/>
        <v>-59.148873942920623</v>
      </c>
      <c r="AJ2505">
        <f t="shared" si="1329"/>
        <v>78.658135035106142</v>
      </c>
      <c r="AK2505"/>
      <c r="AL2505"/>
      <c r="AM2505"/>
      <c r="AN2505"/>
    </row>
    <row r="2506" spans="1:40" x14ac:dyDescent="0.35">
      <c r="A2506"/>
      <c r="B2506">
        <f t="shared" si="1295"/>
        <v>572000</v>
      </c>
      <c r="C2506" s="237" t="str">
        <f t="shared" si="1298"/>
        <v>-6.46511527815297E-08+0.00118501090340236i</v>
      </c>
      <c r="D2506" s="208" t="str">
        <f t="shared" si="1299"/>
        <v>-1.6487460153721+0.00908508359275143i</v>
      </c>
      <c r="E2506" t="str">
        <f t="shared" si="1300"/>
        <v>36500</v>
      </c>
      <c r="F2506" t="str">
        <f t="shared" si="1301"/>
        <v>0.21505376344086</v>
      </c>
      <c r="G2506" t="str">
        <f t="shared" si="1296"/>
        <v>0.21505376344086</v>
      </c>
      <c r="H2506" t="str">
        <f t="shared" si="1302"/>
        <v>2.51413522220219+0.180386286847233i</v>
      </c>
      <c r="I2506" t="str">
        <f t="shared" si="1303"/>
        <v>2246.2387473167i</v>
      </c>
      <c r="J2506" t="str">
        <f t="shared" si="1297"/>
        <v>-6828.70860706413+491.40515827298i</v>
      </c>
      <c r="K2506" t="str">
        <f t="shared" si="1304"/>
        <v>0.0235491524666839-0.327245852899611i</v>
      </c>
      <c r="L2506" t="str">
        <f t="shared" si="1305"/>
        <v>0.00745032914993838-0.0877795655420065i</v>
      </c>
      <c r="M2506" t="str">
        <f t="shared" si="1306"/>
        <v>0.0309994816166223-0.415025418441617i</v>
      </c>
      <c r="N2506" t="str">
        <f t="shared" si="1307"/>
        <v>-7.1347247182812i</v>
      </c>
      <c r="O2506" t="str">
        <f t="shared" si="1308"/>
        <v>0.658825834936239-0.752295499933748i</v>
      </c>
      <c r="P2506" t="str">
        <f t="shared" si="1309"/>
        <v>0.341174165063761+0.752295499933748i</v>
      </c>
      <c r="Q2506" t="str">
        <f t="shared" si="1310"/>
        <v>-0.341174165063761+6.38242921834745i</v>
      </c>
      <c r="R2506" t="str">
        <f t="shared" si="1311"/>
        <v>0.114684608208646-0.0595857121958775i</v>
      </c>
      <c r="S2506" t="str">
        <f t="shared" si="1312"/>
        <v>0.796652349496095i</v>
      </c>
      <c r="T2506" t="str">
        <f t="shared" si="1313"/>
        <v>0.0474690976172439+0.091363762580457i</v>
      </c>
      <c r="U2506" t="str">
        <f t="shared" si="1314"/>
        <v>0.0000500000000000001-0.000248431167413673i</v>
      </c>
      <c r="V2506" t="str">
        <f t="shared" si="1315"/>
        <v>0.00002-0.00278242907503314i</v>
      </c>
      <c r="W2506" t="str">
        <f t="shared" si="1316"/>
        <v>0.0000422586612140295-0.00022871401324714i</v>
      </c>
      <c r="X2506" t="str">
        <f t="shared" si="1317"/>
        <v>0.0000425111185640489-0.000228617093542949i</v>
      </c>
      <c r="Y2506" t="str">
        <f t="shared" si="1318"/>
        <v>0.009+2.87518559656538i</v>
      </c>
      <c r="Z2506" t="str">
        <f t="shared" si="1319"/>
        <v>-0.000953674615661888-0.000180439929984449i</v>
      </c>
      <c r="AA2506" t="str">
        <f t="shared" si="1320"/>
        <v>0.0131281430542128-4.17393420990424i</v>
      </c>
      <c r="AB2506" t="str">
        <f t="shared" si="1321"/>
        <v>0.142794782582078+0.274837089146975i</v>
      </c>
      <c r="AC2506" t="str">
        <f t="shared" si="1322"/>
        <v>1.1184909421641-0.050743657099829i</v>
      </c>
      <c r="AD2506" t="str">
        <f t="shared" si="1323"/>
        <v>0.11628014647103+0.250996730008235i</v>
      </c>
      <c r="AE2506" t="str">
        <f t="shared" si="1324"/>
        <v>-0.0000656035916058561-0.000260350791510809i</v>
      </c>
      <c r="AF2506" t="str">
        <f t="shared" si="1325"/>
        <v>-4.16288123757429-0.171301203254482i</v>
      </c>
      <c r="AG2506" t="str">
        <f t="shared" si="1326"/>
        <v>1.00379799677688-0.00174502302832372i</v>
      </c>
      <c r="AH2506" t="str">
        <f t="shared" si="1327"/>
        <v>0.000225739859837048+0.00109129657970933i</v>
      </c>
      <c r="AI2506">
        <f t="shared" si="1328"/>
        <v>-59.059180207548117</v>
      </c>
      <c r="AJ2506">
        <f t="shared" si="1329"/>
        <v>78.31292866514508</v>
      </c>
      <c r="AK2506"/>
      <c r="AL2506"/>
      <c r="AM2506"/>
      <c r="AN2506"/>
    </row>
    <row r="2507" spans="1:40" x14ac:dyDescent="0.35">
      <c r="A2507"/>
      <c r="B2507">
        <f t="shared" si="1295"/>
        <v>573000</v>
      </c>
      <c r="C2507" s="237" t="str">
        <f t="shared" si="1298"/>
        <v>-6.44256912179296E-08+0.00118294282155879i</v>
      </c>
      <c r="D2507" s="208" t="str">
        <f t="shared" si="1299"/>
        <v>-1.64874601364356+0.00906922829861739i</v>
      </c>
      <c r="E2507" t="str">
        <f t="shared" si="1300"/>
        <v>36500</v>
      </c>
      <c r="F2507" t="str">
        <f t="shared" si="1301"/>
        <v>0.21505376344086</v>
      </c>
      <c r="G2507" t="str">
        <f t="shared" si="1296"/>
        <v>0.21505376344086</v>
      </c>
      <c r="H2507" t="str">
        <f t="shared" si="1302"/>
        <v>2.51418355256519+0.180075205493356i</v>
      </c>
      <c r="I2507" t="str">
        <f t="shared" si="1303"/>
        <v>2250.16573813369i</v>
      </c>
      <c r="J2507" t="str">
        <f t="shared" si="1297"/>
        <v>-6852.60958130214+492.264258200031i</v>
      </c>
      <c r="K2507" t="str">
        <f t="shared" si="1304"/>
        <v>0.023467425970177-0.326680447286074i</v>
      </c>
      <c r="L2507" t="str">
        <f t="shared" si="1305"/>
        <v>0.00742453238998808-0.0876285582731316i</v>
      </c>
      <c r="M2507" t="str">
        <f t="shared" si="1306"/>
        <v>0.0308919583601651-0.414309005559206i</v>
      </c>
      <c r="N2507" t="str">
        <f t="shared" si="1307"/>
        <v>-7.14719801324323i</v>
      </c>
      <c r="O2507" t="str">
        <f t="shared" si="1308"/>
        <v>0.64939122417255-0.760454494343795i</v>
      </c>
      <c r="P2507" t="str">
        <f t="shared" si="1309"/>
        <v>0.35060877582745+0.760454494343795i</v>
      </c>
      <c r="Q2507" t="str">
        <f t="shared" si="1310"/>
        <v>-0.35060877582745+6.38674351889943i</v>
      </c>
      <c r="R2507" t="str">
        <f t="shared" si="1311"/>
        <v>0.115705345132339-0.0612481281083916i</v>
      </c>
      <c r="S2507" t="str">
        <f t="shared" si="1312"/>
        <v>0.798045098358851i</v>
      </c>
      <c r="T2507" t="str">
        <f t="shared" si="1313"/>
        <v>0.0488787684205569+0.0923380835367823i</v>
      </c>
      <c r="U2507" t="str">
        <f t="shared" si="1314"/>
        <v>0.0000500000000000001-0.000247997605166878i</v>
      </c>
      <c r="V2507" t="str">
        <f t="shared" si="1315"/>
        <v>0.00002-0.00277757317786903i</v>
      </c>
      <c r="W2507" t="str">
        <f t="shared" si="1316"/>
        <v>0.0000422586090244853-0.000228317117150979i</v>
      </c>
      <c r="X2507" t="str">
        <f t="shared" si="1317"/>
        <v>0.0000425101600044312-0.000228220366788813i</v>
      </c>
      <c r="Y2507" t="str">
        <f t="shared" si="1318"/>
        <v>0.009+2.88021214481112i</v>
      </c>
      <c r="Z2507" t="str">
        <f t="shared" si="1319"/>
        <v>-0.000950357995608713-0.000180110568493603i</v>
      </c>
      <c r="AA2507" t="str">
        <f t="shared" si="1320"/>
        <v>0.013082352379333-4.16664884857334i</v>
      </c>
      <c r="AB2507" t="str">
        <f t="shared" si="1321"/>
        <v>0.147035302119535+0.277768005387378i</v>
      </c>
      <c r="AC2507" t="str">
        <f t="shared" si="1322"/>
        <v>1.11962399451876-0.052337252147029i</v>
      </c>
      <c r="AD2507" t="str">
        <f t="shared" si="1323"/>
        <v>0.119467473814962+0.253674989173378i</v>
      </c>
      <c r="AE2507" t="str">
        <f t="shared" si="1324"/>
        <v>-0.0000678473224425979-0.000262599408872181i</v>
      </c>
      <c r="AF2507" t="str">
        <f t="shared" si="1325"/>
        <v>-4.16292956620875-0.171005977194739i</v>
      </c>
      <c r="AG2507" t="str">
        <f t="shared" si="1326"/>
        <v>1.00383190581205-0.00178994645474589i</v>
      </c>
      <c r="AH2507" t="str">
        <f t="shared" si="1327"/>
        <v>0.00023466762528422+0.00110098630759017i</v>
      </c>
      <c r="AI2507">
        <f t="shared" si="1328"/>
        <v>-58.971412149627866</v>
      </c>
      <c r="AJ2507">
        <f t="shared" si="1329"/>
        <v>77.967850837101537</v>
      </c>
      <c r="AK2507"/>
      <c r="AL2507"/>
      <c r="AM2507"/>
      <c r="AN2507"/>
    </row>
    <row r="2508" spans="1:40" x14ac:dyDescent="0.35">
      <c r="A2508"/>
      <c r="B2508">
        <f t="shared" si="1295"/>
        <v>574000</v>
      </c>
      <c r="C2508" s="237" t="str">
        <f t="shared" si="1298"/>
        <v>-6.42014069981124E-08+0.00118088194557524i</v>
      </c>
      <c r="D2508" s="208" t="str">
        <f t="shared" si="1299"/>
        <v>-1.64874601192405+0.00905342824941018i</v>
      </c>
      <c r="E2508" t="str">
        <f t="shared" si="1300"/>
        <v>36500</v>
      </c>
      <c r="F2508" t="str">
        <f t="shared" si="1301"/>
        <v>0.21505376344086</v>
      </c>
      <c r="G2508" t="str">
        <f t="shared" si="1296"/>
        <v>0.21505376344086</v>
      </c>
      <c r="H2508" t="str">
        <f t="shared" si="1302"/>
        <v>2.51423163253672+0.179765188761389i</v>
      </c>
      <c r="I2508" t="str">
        <f t="shared" si="1303"/>
        <v>2254.09272895068i</v>
      </c>
      <c r="J2508" t="str">
        <f t="shared" si="1297"/>
        <v>-6876.55230396677+493.123358127081i</v>
      </c>
      <c r="K2508" t="str">
        <f t="shared" si="1304"/>
        <v>0.0233861234944778-0.326116982183918i</v>
      </c>
      <c r="L2508" t="str">
        <f t="shared" si="1305"/>
        <v>0.00739886906194928-0.0874780658763554i</v>
      </c>
      <c r="M2508" t="str">
        <f t="shared" si="1306"/>
        <v>0.0307849925564271-0.413595048060273i</v>
      </c>
      <c r="N2508" t="str">
        <f t="shared" si="1307"/>
        <v>-7.15967130820526i</v>
      </c>
      <c r="O2508" t="str">
        <f t="shared" si="1308"/>
        <v>0.639855580427325-0.768495176429892i</v>
      </c>
      <c r="P2508" t="str">
        <f t="shared" si="1309"/>
        <v>0.360144419572675+0.768495176429892i</v>
      </c>
      <c r="Q2508" t="str">
        <f t="shared" si="1310"/>
        <v>-0.360144419572675+6.39117613177537i</v>
      </c>
      <c r="R2508" t="str">
        <f t="shared" si="1311"/>
        <v>0.116697247809762-0.0629261772573201i</v>
      </c>
      <c r="S2508" t="str">
        <f t="shared" si="1312"/>
        <v>0.799437847221605i</v>
      </c>
      <c r="T2508" t="str">
        <f t="shared" si="1313"/>
        <v>0.0503055676804771+0.0932921965657223i</v>
      </c>
      <c r="U2508" t="str">
        <f t="shared" si="1314"/>
        <v>0.0000500000000000001-0.000247565553589932i</v>
      </c>
      <c r="V2508" t="str">
        <f t="shared" si="1315"/>
        <v>0.00002-0.00277273420020724i</v>
      </c>
      <c r="W2508" t="str">
        <f t="shared" si="1316"/>
        <v>0.0000422585567439761-0.000227921607892946i</v>
      </c>
      <c r="X2508" t="str">
        <f t="shared" si="1317"/>
        <v>0.0000425092060870236-0.000227825026275935i</v>
      </c>
      <c r="Y2508" t="str">
        <f t="shared" si="1318"/>
        <v>0.009+2.88523869305687i</v>
      </c>
      <c r="Z2508" t="str">
        <f t="shared" si="1319"/>
        <v>-0.000947058696146893-0.000179782428472085i</v>
      </c>
      <c r="AA2508" t="str">
        <f t="shared" si="1320"/>
        <v>0.0130368008762299-4.1593888770338i</v>
      </c>
      <c r="AB2508" t="str">
        <f t="shared" si="1321"/>
        <v>0.15132734684622+0.280638132888532i</v>
      </c>
      <c r="AC2508" t="str">
        <f t="shared" si="1322"/>
        <v>1.12072915330582-0.0539487984596729i</v>
      </c>
      <c r="AD2508" t="str">
        <f t="shared" si="1323"/>
        <v>0.122687618713076+0.256312581551624i</v>
      </c>
      <c r="AE2508" t="str">
        <f t="shared" si="1324"/>
        <v>-0.0000701118778524728-0.00026480013732602i</v>
      </c>
      <c r="AF2508" t="str">
        <f t="shared" si="1325"/>
        <v>-4.16297764446077-0.170711760511979i</v>
      </c>
      <c r="AG2508" t="str">
        <f t="shared" si="1326"/>
        <v>1.00386508542039-0.00183520975434456i</v>
      </c>
      <c r="AH2508" t="str">
        <f t="shared" si="1327"/>
        <v>0.000243689834725429+0.00111048109172384i</v>
      </c>
      <c r="AI2508">
        <f t="shared" si="1328"/>
        <v>-58.885516431553796</v>
      </c>
      <c r="AJ2508">
        <f t="shared" si="1329"/>
        <v>77.622900797388212</v>
      </c>
      <c r="AK2508"/>
      <c r="AL2508"/>
      <c r="AM2508"/>
      <c r="AN2508"/>
    </row>
    <row r="2509" spans="1:40" x14ac:dyDescent="0.35">
      <c r="A2509"/>
      <c r="B2509">
        <f t="shared" si="1295"/>
        <v>575000</v>
      </c>
      <c r="C2509" s="237" t="str">
        <f t="shared" si="1298"/>
        <v>-6.39782919389861E-08+0.00117882823785591i</v>
      </c>
      <c r="D2509" s="208" t="str">
        <f t="shared" si="1299"/>
        <v>-1.6487460102135+0.00903768315689531i</v>
      </c>
      <c r="E2509" t="str">
        <f t="shared" si="1300"/>
        <v>36500</v>
      </c>
      <c r="F2509" t="str">
        <f t="shared" si="1301"/>
        <v>0.21505376344086</v>
      </c>
      <c r="G2509" t="str">
        <f t="shared" si="1296"/>
        <v>0.21505376344086</v>
      </c>
      <c r="H2509" t="str">
        <f t="shared" si="1302"/>
        <v>2.51427946384003+0.179456231229274i</v>
      </c>
      <c r="I2509" t="str">
        <f t="shared" si="1303"/>
        <v>2258.01971976766i</v>
      </c>
      <c r="J2509" t="str">
        <f t="shared" si="1297"/>
        <v>-6900.53677505801+493.982458054133i</v>
      </c>
      <c r="K2509" t="str">
        <f t="shared" si="1304"/>
        <v>0.0233052421161266-0.325555447672069i</v>
      </c>
      <c r="L2509" t="str">
        <f t="shared" si="1305"/>
        <v>0.0073733382493784-0.0873280857427673i</v>
      </c>
      <c r="M2509" t="str">
        <f t="shared" si="1306"/>
        <v>0.030678580365505-0.412883533414836i</v>
      </c>
      <c r="N2509" t="str">
        <f t="shared" si="1307"/>
        <v>-7.17214460316729i</v>
      </c>
      <c r="O2509" t="str">
        <f t="shared" si="1308"/>
        <v>0.630220387266224-0.776416295214115i</v>
      </c>
      <c r="P2509" t="str">
        <f t="shared" si="1309"/>
        <v>0.369779612733776+0.776416295214115i</v>
      </c>
      <c r="Q2509" t="str">
        <f t="shared" si="1310"/>
        <v>-0.369779612733776+6.39572830795318i</v>
      </c>
      <c r="R2509" t="str">
        <f t="shared" si="1311"/>
        <v>0.117659996866521-0.0646193616910534i</v>
      </c>
      <c r="S2509" t="str">
        <f t="shared" si="1312"/>
        <v>0.80083059608436i</v>
      </c>
      <c r="T2509" t="str">
        <f t="shared" si="1313"/>
        <v>0.0517491619416372+0.0942257254258999i</v>
      </c>
      <c r="U2509" t="str">
        <f t="shared" si="1314"/>
        <v>0.0000500000000000001-0.00024713500480108i</v>
      </c>
      <c r="V2509" t="str">
        <f t="shared" si="1315"/>
        <v>0.00002-0.00276791205377209i</v>
      </c>
      <c r="W2509" t="str">
        <f t="shared" si="1316"/>
        <v>0.0000422585043725019-0.000227527478237322i</v>
      </c>
      <c r="X2509" t="str">
        <f t="shared" si="1317"/>
        <v>0.0000425082567789287-0.00022743106477175i</v>
      </c>
      <c r="Y2509" t="str">
        <f t="shared" si="1318"/>
        <v>0.009+2.89026524130261i</v>
      </c>
      <c r="Z2509" t="str">
        <f t="shared" si="1319"/>
        <v>-0.000943776596877341-0.000179455503031734i</v>
      </c>
      <c r="AA2509" t="str">
        <f t="shared" si="1320"/>
        <v>0.0129914868820603-4.15215416278068i</v>
      </c>
      <c r="AB2509" t="str">
        <f t="shared" si="1321"/>
        <v>0.155669913674037+0.283446339855051i</v>
      </c>
      <c r="AC2509" t="str">
        <f t="shared" si="1322"/>
        <v>1.12180605829-0.0555778126875675i</v>
      </c>
      <c r="AD2509" t="str">
        <f t="shared" si="1323"/>
        <v>0.125940050333435+0.258909113777724i</v>
      </c>
      <c r="AE2509" t="str">
        <f t="shared" si="1324"/>
        <v>-0.0000723966068617685-0.000266952997386097i</v>
      </c>
      <c r="AF2509" t="str">
        <f t="shared" si="1325"/>
        <v>-4.16302547405353-0.170418548072379i</v>
      </c>
      <c r="AG2509" t="str">
        <f t="shared" si="1326"/>
        <v>1.0038975334651-0.00188080318142892i</v>
      </c>
      <c r="AH2509" t="str">
        <f t="shared" si="1327"/>
        <v>0.000252803777637859+0.00111978094356814i</v>
      </c>
      <c r="AI2509">
        <f t="shared" si="1328"/>
        <v>-58.80144198421803</v>
      </c>
      <c r="AJ2509">
        <f t="shared" si="1329"/>
        <v>77.278077779676295</v>
      </c>
      <c r="AK2509"/>
      <c r="AL2509"/>
      <c r="AM2509"/>
      <c r="AN2509"/>
    </row>
    <row r="2510" spans="1:40" x14ac:dyDescent="0.35">
      <c r="A2510"/>
      <c r="B2510">
        <f t="shared" si="1295"/>
        <v>576000</v>
      </c>
      <c r="C2510" s="237" t="str">
        <f t="shared" si="1298"/>
        <v>-6.37563379284321E-08+0.00117678166106611i</v>
      </c>
      <c r="D2510" s="208" t="str">
        <f t="shared" si="1299"/>
        <v>-1.64874600851185+0.00902199273484018i</v>
      </c>
      <c r="E2510" t="str">
        <f t="shared" si="1300"/>
        <v>36500</v>
      </c>
      <c r="F2510" t="str">
        <f t="shared" si="1301"/>
        <v>0.21505376344086</v>
      </c>
      <c r="G2510" t="str">
        <f t="shared" si="1296"/>
        <v>0.21505376344086</v>
      </c>
      <c r="H2510" t="str">
        <f t="shared" si="1302"/>
        <v>2.51432704818359+0.179148327511474i</v>
      </c>
      <c r="I2510" t="str">
        <f t="shared" si="1303"/>
        <v>2261.94671058465i</v>
      </c>
      <c r="J2510" t="str">
        <f t="shared" si="1297"/>
        <v>-6924.56299457586+494.841557981183i</v>
      </c>
      <c r="K2510" t="str">
        <f t="shared" si="1304"/>
        <v>0.0232247789367745-0.324995833896613i</v>
      </c>
      <c r="L2510" t="str">
        <f t="shared" si="1305"/>
        <v>0.00734793904366744-0.0871786152809133i</v>
      </c>
      <c r="M2510" t="str">
        <f t="shared" si="1306"/>
        <v>0.0305727179804419-0.412174449177526i</v>
      </c>
      <c r="N2510" t="str">
        <f t="shared" si="1307"/>
        <v>-7.18461789812932i</v>
      </c>
      <c r="O2510" t="str">
        <f t="shared" si="1308"/>
        <v>0.620487143742906-0.784216618320327i</v>
      </c>
      <c r="P2510" t="str">
        <f t="shared" si="1309"/>
        <v>0.379512856257094+0.784216618320327i</v>
      </c>
      <c r="Q2510" t="str">
        <f t="shared" si="1310"/>
        <v>-0.379512856257094+6.40040127980899i</v>
      </c>
      <c r="R2510" t="str">
        <f t="shared" si="1311"/>
        <v>0.11859328340978-0.0663271744095264i</v>
      </c>
      <c r="S2510" t="str">
        <f t="shared" si="1312"/>
        <v>0.802223344947116i</v>
      </c>
      <c r="T2510" t="str">
        <f t="shared" si="1313"/>
        <v>0.053209207715701+0.095138300505255i</v>
      </c>
      <c r="U2510" t="str">
        <f t="shared" si="1314"/>
        <v>0.0000500000000000001-0.0002467059509733i</v>
      </c>
      <c r="V2510" t="str">
        <f t="shared" si="1315"/>
        <v>0.00002-0.00276310665090096i</v>
      </c>
      <c r="W2510" t="str">
        <f t="shared" si="1316"/>
        <v>0.0000422584519100646-0.000227134720998632i</v>
      </c>
      <c r="X2510" t="str">
        <f t="shared" si="1317"/>
        <v>0.0000425073120475367-0.000227038475093913i</v>
      </c>
      <c r="Y2510" t="str">
        <f t="shared" si="1318"/>
        <v>0.009+2.89529178954835i</v>
      </c>
      <c r="Z2510" t="str">
        <f t="shared" si="1319"/>
        <v>-0.000940511578445294-0.000179129785336699i</v>
      </c>
      <c r="AA2510" t="str">
        <f t="shared" si="1320"/>
        <v>0.0129464087484079-4.14494457422951i</v>
      </c>
      <c r="AB2510" t="str">
        <f t="shared" si="1321"/>
        <v>0.160061969334088+0.286191514433618i</v>
      </c>
      <c r="AC2510" t="str">
        <f t="shared" si="1322"/>
        <v>1.1228543592688-0.0572238015853732i</v>
      </c>
      <c r="AD2510" t="str">
        <f t="shared" si="1323"/>
        <v>0.129224233451096+0.26146419961341i</v>
      </c>
      <c r="AE2510" t="str">
        <f t="shared" si="1324"/>
        <v>-0.0000747008618264914-0.000269058016283738i</v>
      </c>
      <c r="AF2510" t="str">
        <f t="shared" si="1325"/>
        <v>-4.16307305669544-0.170126334776634i</v>
      </c>
      <c r="AG2510" t="str">
        <f t="shared" si="1326"/>
        <v>1.00392924793115-0.00192671699170096i</v>
      </c>
      <c r="AH2510" t="str">
        <f t="shared" si="1327"/>
        <v>0.00026200675786806+0.00112888590238184i</v>
      </c>
      <c r="AI2510">
        <f t="shared" si="1328"/>
        <v>-58.71913988077889</v>
      </c>
      <c r="AJ2510">
        <f t="shared" si="1329"/>
        <v>76.933381005104451</v>
      </c>
      <c r="AK2510"/>
      <c r="AL2510"/>
      <c r="AM2510"/>
      <c r="AN2510"/>
    </row>
    <row r="2511" spans="1:40" x14ac:dyDescent="0.35">
      <c r="A2511"/>
      <c r="B2511">
        <f t="shared" si="1295"/>
        <v>577000</v>
      </c>
      <c r="C2511" s="237" t="str">
        <f t="shared" si="1298"/>
        <v>-6.35355369245651E-08+0.00117474217812993i</v>
      </c>
      <c r="D2511" s="208" t="str">
        <f t="shared" si="1299"/>
        <v>-1.64874600681904+0.00900635669899613i</v>
      </c>
      <c r="E2511" t="str">
        <f t="shared" si="1300"/>
        <v>36500</v>
      </c>
      <c r="F2511" t="str">
        <f t="shared" si="1301"/>
        <v>0.21505376344086</v>
      </c>
      <c r="G2511" t="str">
        <f t="shared" si="1296"/>
        <v>0.21505376344086</v>
      </c>
      <c r="H2511" t="str">
        <f t="shared" si="1302"/>
        <v>2.51437438726127+0.178841472258674i</v>
      </c>
      <c r="I2511" t="str">
        <f t="shared" si="1303"/>
        <v>2265.87370140164i</v>
      </c>
      <c r="J2511" t="str">
        <f t="shared" si="1297"/>
        <v>-6948.63096252034+495.700657908234i</v>
      </c>
      <c r="K2511" t="str">
        <f t="shared" si="1304"/>
        <v>0.0231447310829255-0.324438131070215i</v>
      </c>
      <c r="L2511" t="str">
        <f t="shared" si="1305"/>
        <v>0.00732267054396355-0.0870296519166502i</v>
      </c>
      <c r="M2511" t="str">
        <f t="shared" si="1306"/>
        <v>0.0304674016268891-0.411467782986865i</v>
      </c>
      <c r="N2511" t="str">
        <f t="shared" si="1307"/>
        <v>-7.19709119309135i</v>
      </c>
      <c r="O2511" t="str">
        <f t="shared" si="1308"/>
        <v>0.610657364165816-0.791894932165915i</v>
      </c>
      <c r="P2511" t="str">
        <f t="shared" si="1309"/>
        <v>0.389342635834184+0.791894932165915i</v>
      </c>
      <c r="Q2511" t="str">
        <f t="shared" si="1310"/>
        <v>-0.389342635834184+6.40519626092544i</v>
      </c>
      <c r="R2511" t="str">
        <f t="shared" si="1311"/>
        <v>0.119496809335316-0.0680490996370493i</v>
      </c>
      <c r="S2511" t="str">
        <f t="shared" si="1312"/>
        <v>0.803616093809871i</v>
      </c>
      <c r="T2511" t="str">
        <f t="shared" si="1313"/>
        <v>0.0546853516376043+0.0960295591407896i</v>
      </c>
      <c r="U2511" t="str">
        <f t="shared" si="1314"/>
        <v>0.00005-0.000246278384333831i</v>
      </c>
      <c r="V2511" t="str">
        <f t="shared" si="1315"/>
        <v>0.00002-0.00275831790453892i</v>
      </c>
      <c r="W2511" t="str">
        <f t="shared" si="1316"/>
        <v>0.0000422583993566649-0.000226743329041216i</v>
      </c>
      <c r="X2511" t="str">
        <f t="shared" si="1317"/>
        <v>0.0000425063718605181-0.000226647250109869i</v>
      </c>
      <c r="Y2511" t="str">
        <f t="shared" si="1318"/>
        <v>0.009+2.9003183377941i</v>
      </c>
      <c r="Z2511" t="str">
        <f t="shared" si="1319"/>
        <v>-0.00093726352252949-0.000178805268602916i</v>
      </c>
      <c r="AA2511" t="str">
        <f t="shared" si="1320"/>
        <v>0.0129015648411331-4.13775998070834i</v>
      </c>
      <c r="AB2511" t="str">
        <f t="shared" si="1321"/>
        <v>0.164502450846664+0.288872565674822i</v>
      </c>
      <c r="AC2511" t="str">
        <f t="shared" si="1322"/>
        <v>1.1238737164025-0.0588862622683779i</v>
      </c>
      <c r="AD2511" t="str">
        <f t="shared" si="1323"/>
        <v>0.132539628546281+0.26397745998724i</v>
      </c>
      <c r="AE2511" t="str">
        <f t="shared" si="1324"/>
        <v>-0.0000770239984879036-0.000271115227898777i</v>
      </c>
      <c r="AF2511" t="str">
        <f t="shared" si="1325"/>
        <v>-4.16312039408031-0.169835115559678i</v>
      </c>
      <c r="AG2511" t="str">
        <f t="shared" si="1326"/>
        <v>1.00396022692485-0.00197294144371526i</v>
      </c>
      <c r="AH2511" t="str">
        <f t="shared" si="1327"/>
        <v>0.000271296093831259+0.00113779603490979i</v>
      </c>
      <c r="AI2511">
        <f t="shared" si="1328"/>
        <v>-58.638563219105265</v>
      </c>
      <c r="AJ2511">
        <f t="shared" si="1329"/>
        <v>76.588809682485433</v>
      </c>
      <c r="AK2511"/>
      <c r="AL2511"/>
      <c r="AM2511"/>
      <c r="AN2511"/>
    </row>
    <row r="2512" spans="1:40" x14ac:dyDescent="0.35">
      <c r="A2512"/>
      <c r="B2512">
        <f t="shared" si="1295"/>
        <v>578000</v>
      </c>
      <c r="C2512" s="237" t="str">
        <f t="shared" si="1298"/>
        <v>-6.33158809550065E-08+0.00117270975222806i</v>
      </c>
      <c r="D2512" s="208" t="str">
        <f t="shared" si="1299"/>
        <v>-1.64874600513502+0.0089907747670818i</v>
      </c>
      <c r="E2512" t="str">
        <f t="shared" si="1300"/>
        <v>36500</v>
      </c>
      <c r="F2512" t="str">
        <f t="shared" si="1301"/>
        <v>0.21505376344086</v>
      </c>
      <c r="G2512" t="str">
        <f t="shared" si="1296"/>
        <v>0.21505376344086</v>
      </c>
      <c r="H2512" t="str">
        <f t="shared" si="1302"/>
        <v>2.51442148275247+0.178535660157462i</v>
      </c>
      <c r="I2512" t="str">
        <f t="shared" si="1303"/>
        <v>2269.80069221863i</v>
      </c>
      <c r="J2512" t="str">
        <f t="shared" si="1297"/>
        <v>-6972.74067889143+496.559757835284i</v>
      </c>
      <c r="K2512" t="str">
        <f t="shared" si="1304"/>
        <v>0.023065095705682-0.323882329471575i</v>
      </c>
      <c r="L2512" t="str">
        <f t="shared" si="1305"/>
        <v>0.00729753185709075-0.0868811930930066i</v>
      </c>
      <c r="M2512" t="str">
        <f t="shared" si="1306"/>
        <v>0.0303626275627727-0.410763522564582i</v>
      </c>
      <c r="N2512" t="str">
        <f t="shared" si="1307"/>
        <v>-7.20956448805338i</v>
      </c>
      <c r="O2512" t="str">
        <f t="shared" si="1308"/>
        <v>0.600732577862577-0.799450042150591i</v>
      </c>
      <c r="P2512" t="str">
        <f t="shared" si="1309"/>
        <v>0.399267422137423+0.799450042150591i</v>
      </c>
      <c r="Q2512" t="str">
        <f t="shared" si="1310"/>
        <v>-0.399267422137423+6.41011444590279i</v>
      </c>
      <c r="R2512" t="str">
        <f t="shared" si="1311"/>
        <v>0.120370287626241-0.069784613107152i</v>
      </c>
      <c r="S2512" t="str">
        <f t="shared" si="1312"/>
        <v>0.805008842672627i</v>
      </c>
      <c r="T2512" t="str">
        <f t="shared" si="1313"/>
        <v>0.0561772306337455+0.0968991459341715i</v>
      </c>
      <c r="U2512" t="str">
        <f t="shared" si="1314"/>
        <v>0.00005-0.000245852297163704i</v>
      </c>
      <c r="V2512" t="str">
        <f t="shared" si="1315"/>
        <v>0.00002-0.00275354572823348i</v>
      </c>
      <c r="W2512" t="str">
        <f t="shared" si="1316"/>
        <v>0.0000422583467123034-0.000226353295278796i</v>
      </c>
      <c r="X2512" t="str">
        <f t="shared" si="1317"/>
        <v>0.0000425054361858237-0.000226257382736427i</v>
      </c>
      <c r="Y2512" t="str">
        <f t="shared" si="1318"/>
        <v>0.009+2.90534488603984i</v>
      </c>
      <c r="Z2512" t="str">
        <f t="shared" si="1319"/>
        <v>-0.000934032311831474-0.000178481946097628i</v>
      </c>
      <c r="AA2512" t="str">
        <f t="shared" si="1320"/>
        <v>0.0128569535402256-4.13060025244983i</v>
      </c>
      <c r="AB2512" t="str">
        <f t="shared" si="1321"/>
        <v>0.168990266027195+0.291488424482555i</v>
      </c>
      <c r="AC2512" t="str">
        <f t="shared" si="1322"/>
        <v>1.12486380053637-0.0605646824810332i</v>
      </c>
      <c r="AD2512" t="str">
        <f t="shared" si="1323"/>
        <v>0.135885691902671+0.266448523033136i</v>
      </c>
      <c r="AE2512" t="str">
        <f t="shared" si="1324"/>
        <v>-0.0000793653760268784-0.000273124672690334i</v>
      </c>
      <c r="AF2512" t="str">
        <f t="shared" si="1325"/>
        <v>-4.16316748788749-0.16954488539038i</v>
      </c>
      <c r="AG2512" t="str">
        <f t="shared" si="1326"/>
        <v>1.00399046867337-0.0020194668003255i</v>
      </c>
      <c r="AH2512" t="str">
        <f t="shared" si="1327"/>
        <v>0.000280669118705407+0.00114651143506855i</v>
      </c>
      <c r="AI2512">
        <f t="shared" si="1328"/>
        <v>-58.559667012189173</v>
      </c>
      <c r="AJ2512">
        <f t="shared" si="1329"/>
        <v>76.244363008514071</v>
      </c>
      <c r="AK2512"/>
      <c r="AL2512"/>
      <c r="AM2512"/>
      <c r="AN2512"/>
    </row>
    <row r="2513" spans="1:40" x14ac:dyDescent="0.35">
      <c r="A2513"/>
      <c r="B2513">
        <f t="shared" si="1295"/>
        <v>579000</v>
      </c>
      <c r="C2513" s="237" t="str">
        <f t="shared" si="1298"/>
        <v>-6.30973621161649E-08+0.00117068434679558i</v>
      </c>
      <c r="D2513" s="208" t="str">
        <f t="shared" si="1299"/>
        <v>-1.6487460034597+0.00897524665876612i</v>
      </c>
      <c r="E2513" t="str">
        <f t="shared" si="1300"/>
        <v>36500</v>
      </c>
      <c r="F2513" t="str">
        <f t="shared" si="1301"/>
        <v>0.21505376344086</v>
      </c>
      <c r="G2513" t="str">
        <f t="shared" si="1296"/>
        <v>0.21505376344086</v>
      </c>
      <c r="H2513" t="str">
        <f t="shared" si="1302"/>
        <v>2.51446833632223+0.178230885930046i</v>
      </c>
      <c r="I2513" t="str">
        <f t="shared" si="1303"/>
        <v>2273.72768303561i</v>
      </c>
      <c r="J2513" t="str">
        <f t="shared" si="1297"/>
        <v>-6996.89214368914+497.418857762335i</v>
      </c>
      <c r="K2513" t="str">
        <f t="shared" si="1304"/>
        <v>0.0229858699804926-0.32332841944487i</v>
      </c>
      <c r="L2513" t="str">
        <f t="shared" si="1305"/>
        <v>0.00727252209747082-0.0867332362700362i</v>
      </c>
      <c r="M2513" t="str">
        <f t="shared" si="1306"/>
        <v>0.0302583920779634-0.410061655714906i</v>
      </c>
      <c r="N2513" t="str">
        <f t="shared" si="1307"/>
        <v>-7.22203778301541i</v>
      </c>
      <c r="O2513" t="str">
        <f t="shared" si="1308"/>
        <v>0.590714328942064-0.806880772842263i</v>
      </c>
      <c r="P2513" t="str">
        <f t="shared" si="1309"/>
        <v>0.409285671057936+0.806880772842263i</v>
      </c>
      <c r="Q2513" t="str">
        <f t="shared" si="1310"/>
        <v>-0.409285671057936+6.41515701017315i</v>
      </c>
      <c r="R2513" t="str">
        <f t="shared" si="1311"/>
        <v>0.121213442642849-0.071533182359144i</v>
      </c>
      <c r="S2513" t="str">
        <f t="shared" si="1312"/>
        <v>0.806401591535382i</v>
      </c>
      <c r="T2513" t="str">
        <f t="shared" si="1313"/>
        <v>0.0576844721020044+0.0977467130626762i</v>
      </c>
      <c r="U2513" t="str">
        <f t="shared" si="1314"/>
        <v>0.00005-0.000245427681797272i</v>
      </c>
      <c r="V2513" t="str">
        <f t="shared" si="1315"/>
        <v>0.00002-0.00274879003612945i</v>
      </c>
      <c r="W2513" t="str">
        <f t="shared" si="1316"/>
        <v>0.0000422582939769817-0.000225964612674047i</v>
      </c>
      <c r="X2513" t="str">
        <f t="shared" si="1317"/>
        <v>0.0000425045049916808-0.000225868865939325i</v>
      </c>
      <c r="Y2513" t="str">
        <f t="shared" si="1318"/>
        <v>0.009+2.91037143428558i</v>
      </c>
      <c r="Z2513" t="str">
        <f t="shared" si="1319"/>
        <v>-0.000930817830064957-0.000178159811138896i</v>
      </c>
      <c r="AA2513" t="str">
        <f t="shared" si="1320"/>
        <v>0.012812573239657-4.12346526058341i</v>
      </c>
      <c r="AB2513" t="str">
        <f t="shared" si="1321"/>
        <v>0.173524294027772+0.29403804454937i</v>
      </c>
      <c r="AC2513" t="str">
        <f t="shared" si="1322"/>
        <v>1.12582429351483-0.0622585408779759i</v>
      </c>
      <c r="AD2513" t="str">
        <f t="shared" si="1323"/>
        <v>0.139261875705754+0.268877024127525i</v>
      </c>
      <c r="AE2513" t="str">
        <f t="shared" si="1324"/>
        <v>-0.0000817243571170575-0.000275086397627291i</v>
      </c>
      <c r="AF2513" t="str">
        <f t="shared" si="1325"/>
        <v>-4.16321433978193-0.16925563927128i</v>
      </c>
      <c r="AG2513" t="str">
        <f t="shared" si="1326"/>
        <v>1.00401997152425-0.0020662833301168i</v>
      </c>
      <c r="AH2513" t="str">
        <f t="shared" si="1327"/>
        <v>0.000290123180619897+0.00115503222363197i</v>
      </c>
      <c r="AI2513">
        <f t="shared" si="1328"/>
        <v>-58.482408085891663</v>
      </c>
      <c r="AJ2513">
        <f t="shared" si="1329"/>
        <v>75.900040167975334</v>
      </c>
      <c r="AK2513"/>
      <c r="AL2513"/>
      <c r="AM2513"/>
      <c r="AN2513"/>
    </row>
    <row r="2514" spans="1:40" x14ac:dyDescent="0.35">
      <c r="A2514"/>
      <c r="B2514">
        <f t="shared" si="1295"/>
        <v>580000</v>
      </c>
      <c r="C2514" s="237" t="str">
        <f t="shared" si="1298"/>
        <v>-6.28799725725237E-08+0.0011686659255197i</v>
      </c>
      <c r="D2514" s="208" t="str">
        <f t="shared" si="1299"/>
        <v>-1.64874600179305+0.00895977209565104i</v>
      </c>
      <c r="E2514" t="str">
        <f t="shared" si="1300"/>
        <v>36500</v>
      </c>
      <c r="F2514" t="str">
        <f t="shared" si="1301"/>
        <v>0.21505376344086</v>
      </c>
      <c r="G2514" t="str">
        <f t="shared" si="1296"/>
        <v>0.21505376344086</v>
      </c>
      <c r="H2514" t="str">
        <f t="shared" si="1302"/>
        <v>2.51451494962148+0.177927144333951i</v>
      </c>
      <c r="I2514" t="str">
        <f t="shared" si="1303"/>
        <v>2277.6546738526i</v>
      </c>
      <c r="J2514" t="str">
        <f t="shared" si="1297"/>
        <v>-7021.08535691346+498.277957689386i</v>
      </c>
      <c r="K2514" t="str">
        <f t="shared" si="1304"/>
        <v>0.0229070511069035-0.322776391399211i</v>
      </c>
      <c r="L2514" t="str">
        <f t="shared" si="1305"/>
        <v>0.00724764038704689-0.0865857789246821i</v>
      </c>
      <c r="M2514" t="str">
        <f t="shared" si="1306"/>
        <v>0.0301546914939504-0.409362170323893i</v>
      </c>
      <c r="N2514" t="str">
        <f t="shared" si="1307"/>
        <v>-7.23451107797744i</v>
      </c>
      <c r="O2514" t="str">
        <f t="shared" si="1308"/>
        <v>0.580604176054163-0.814185968159896i</v>
      </c>
      <c r="P2514" t="str">
        <f t="shared" si="1309"/>
        <v>0.419395823945837+0.814185968159896i</v>
      </c>
      <c r="Q2514" t="str">
        <f t="shared" si="1310"/>
        <v>-0.419395823945837+6.42032510981754i</v>
      </c>
      <c r="R2514" t="str">
        <f t="shared" si="1311"/>
        <v>0.122026010403056-0.0732942670460847i</v>
      </c>
      <c r="S2514" t="str">
        <f t="shared" si="1312"/>
        <v>0.807794340398138i</v>
      </c>
      <c r="T2514" t="str">
        <f t="shared" si="1313"/>
        <v>0.059206694103457+0.0985719205849529i</v>
      </c>
      <c r="U2514" t="str">
        <f t="shared" si="1314"/>
        <v>0.00005-0.00024500453062176i</v>
      </c>
      <c r="V2514" t="str">
        <f t="shared" si="1315"/>
        <v>0.00002-0.00274405074296371i</v>
      </c>
      <c r="W2514" t="str">
        <f t="shared" si="1316"/>
        <v>0.0000422582411507007-0.000225577274238179i</v>
      </c>
      <c r="X2514" t="str">
        <f t="shared" si="1317"/>
        <v>0.0000425035782465905-0.000225481692732815i</v>
      </c>
      <c r="Y2514" t="str">
        <f t="shared" si="1318"/>
        <v>0.009+2.91539798253133i</v>
      </c>
      <c r="Z2514" t="str">
        <f t="shared" si="1319"/>
        <v>-0.000927619961945389-0.00017783885709511i</v>
      </c>
      <c r="AA2514" t="str">
        <f t="shared" si="1320"/>
        <v>0.0127684223472373-4.1163548771276i</v>
      </c>
      <c r="AB2514" t="str">
        <f t="shared" si="1321"/>
        <v>0.178103385913861+0.296520403276278i</v>
      </c>
      <c r="AC2514" t="str">
        <f t="shared" si="1322"/>
        <v>1.12675488848675-0.0639673073172741i</v>
      </c>
      <c r="AD2514" t="str">
        <f t="shared" si="1323"/>
        <v>0.142667628141249+0.271262605925148i</v>
      </c>
      <c r="AE2514" t="str">
        <f t="shared" si="1324"/>
        <v>-0.0000841003079768547-0.000277000456118603i</v>
      </c>
      <c r="AF2514" t="str">
        <f t="shared" si="1325"/>
        <v>-4.16326095141453-0.1689673722383i</v>
      </c>
      <c r="AG2514" t="str">
        <f t="shared" si="1326"/>
        <v>1.00404873394492-0.00211338130882453i</v>
      </c>
      <c r="AH2514" t="str">
        <f t="shared" si="1327"/>
        <v>0.000299655642839224+0.00116335854791746i</v>
      </c>
      <c r="AI2514">
        <f t="shared" si="1328"/>
        <v>-58.406744983436532</v>
      </c>
      <c r="AJ2514">
        <f t="shared" si="1329"/>
        <v>75.555840333949618</v>
      </c>
      <c r="AK2514"/>
      <c r="AL2514"/>
      <c r="AM2514"/>
      <c r="AN2514"/>
    </row>
    <row r="2515" spans="1:40" x14ac:dyDescent="0.35">
      <c r="A2515"/>
      <c r="B2515">
        <f t="shared" si="1295"/>
        <v>581000</v>
      </c>
      <c r="C2515" s="237" t="str">
        <f t="shared" si="1298"/>
        <v>-6.26637045559396E-08+0.00116665445233765i</v>
      </c>
      <c r="D2515" s="208" t="str">
        <f t="shared" si="1299"/>
        <v>-1.648746000135+0.00894435080125532i</v>
      </c>
      <c r="E2515" t="str">
        <f t="shared" si="1300"/>
        <v>36500</v>
      </c>
      <c r="F2515" t="str">
        <f t="shared" si="1301"/>
        <v>0.21505376344086</v>
      </c>
      <c r="G2515" t="str">
        <f t="shared" si="1296"/>
        <v>0.21505376344086</v>
      </c>
      <c r="H2515" t="str">
        <f t="shared" si="1302"/>
        <v>2.51456132428707+0.177624430161727i</v>
      </c>
      <c r="I2515" t="str">
        <f t="shared" si="1303"/>
        <v>2281.58166466959i</v>
      </c>
      <c r="J2515" t="str">
        <f t="shared" si="1297"/>
        <v>-7045.3203185644+499.137057616437i</v>
      </c>
      <c r="K2515" t="str">
        <f t="shared" si="1304"/>
        <v>0.0228286363083124-0.32222623580809i</v>
      </c>
      <c r="L2515" t="str">
        <f t="shared" si="1305"/>
        <v>0.00722288585520673-0.0864388185506355i</v>
      </c>
      <c r="M2515" t="str">
        <f t="shared" si="1306"/>
        <v>0.0300515221635191-0.408665054358726i</v>
      </c>
      <c r="N2515" t="str">
        <f t="shared" si="1307"/>
        <v>-7.24698437293947i</v>
      </c>
      <c r="O2515" t="str">
        <f t="shared" si="1308"/>
        <v>0.570403692147278-0.821364491553387i</v>
      </c>
      <c r="P2515" t="str">
        <f t="shared" si="1309"/>
        <v>0.429596307852722+0.821364491553387i</v>
      </c>
      <c r="Q2515" t="str">
        <f t="shared" si="1310"/>
        <v>-0.429596307852722+6.42561988138608i</v>
      </c>
      <c r="R2515" t="str">
        <f t="shared" si="1311"/>
        <v>0.122807738852944-0.0750673192538178i</v>
      </c>
      <c r="S2515" t="str">
        <f t="shared" si="1312"/>
        <v>0.809187089260893i</v>
      </c>
      <c r="T2515" t="str">
        <f t="shared" si="1313"/>
        <v>0.060743505565615+0.0993744367411256i</v>
      </c>
      <c r="U2515" t="str">
        <f t="shared" si="1314"/>
        <v>0.00005-0.0002445828360768i</v>
      </c>
      <c r="V2515" t="str">
        <f t="shared" si="1315"/>
        <v>0.00002-0.00273932776406016i</v>
      </c>
      <c r="W2515" t="str">
        <f t="shared" si="1316"/>
        <v>0.0000422581882334612-0.000225191273030517i</v>
      </c>
      <c r="X2515" t="str">
        <f t="shared" si="1317"/>
        <v>0.0000425026559193245-0.000225095856179244i</v>
      </c>
      <c r="Y2515" t="str">
        <f t="shared" si="1318"/>
        <v>0.009+2.92042453077707i</v>
      </c>
      <c r="Z2515" t="str">
        <f t="shared" si="1319"/>
        <v>-0.000924438593179625-0.000177519077384521i</v>
      </c>
      <c r="AA2515" t="str">
        <f t="shared" si="1320"/>
        <v>0.0127244992844715-4.10926897498236i</v>
      </c>
      <c r="AB2515" t="str">
        <f t="shared" si="1321"/>
        <v>0.182726365275676+0.298934502675498i</v>
      </c>
      <c r="AC2515" t="str">
        <f t="shared" si="1322"/>
        <v>1.12765529020152-0.0656904431655633i</v>
      </c>
      <c r="AD2515" t="str">
        <f t="shared" si="1323"/>
        <v>0.146102393493568+0.273604918393548i</v>
      </c>
      <c r="AE2515" t="str">
        <f t="shared" si="1324"/>
        <v>-0.0000864925984202803-0.000278866907943406i</v>
      </c>
      <c r="AF2515" t="str">
        <f t="shared" si="1325"/>
        <v>-4.16330732442207-0.168680079360472i</v>
      </c>
      <c r="AG2515" t="str">
        <f t="shared" si="1326"/>
        <v>1.00407675452214-0.00216075102073895i</v>
      </c>
      <c r="AH2515" t="str">
        <f t="shared" si="1327"/>
        <v>0.000309263883941451+0.00117149058147258i</v>
      </c>
      <c r="AI2515">
        <f t="shared" si="1328"/>
        <v>-58.332637876127521</v>
      </c>
      <c r="AJ2515">
        <f t="shared" si="1329"/>
        <v>75.211762668020256</v>
      </c>
      <c r="AK2515"/>
      <c r="AL2515"/>
      <c r="AM2515"/>
      <c r="AN2515"/>
    </row>
    <row r="2516" spans="1:40" x14ac:dyDescent="0.35">
      <c r="A2516"/>
      <c r="B2516">
        <f t="shared" si="1295"/>
        <v>582000</v>
      </c>
      <c r="C2516" s="237" t="str">
        <f t="shared" si="1298"/>
        <v>-6.24485503649493E-08+0.00116464989143452i</v>
      </c>
      <c r="D2516" s="208" t="str">
        <f t="shared" si="1299"/>
        <v>-1.64874599848548+0.00892898250099799i</v>
      </c>
      <c r="E2516" t="str">
        <f t="shared" si="1300"/>
        <v>36500</v>
      </c>
      <c r="F2516" t="str">
        <f t="shared" si="1301"/>
        <v>0.21505376344086</v>
      </c>
      <c r="G2516" t="str">
        <f t="shared" si="1296"/>
        <v>0.21505376344086</v>
      </c>
      <c r="H2516" t="str">
        <f t="shared" si="1302"/>
        <v>2.51460746194196+0.177322738240655i</v>
      </c>
      <c r="I2516" t="str">
        <f t="shared" si="1303"/>
        <v>2285.50865548657i</v>
      </c>
      <c r="J2516" t="str">
        <f t="shared" si="1297"/>
        <v>-7069.59702864196+499.996157543487i</v>
      </c>
      <c r="K2516" t="str">
        <f t="shared" si="1304"/>
        <v>0.0227506228317254-0.321677943208856i</v>
      </c>
      <c r="L2516" t="str">
        <f t="shared" si="1305"/>
        <v>0.00719825763870697-0.0862923526581967i</v>
      </c>
      <c r="M2516" t="str">
        <f t="shared" si="1306"/>
        <v>0.0299488804704324-0.407970295867053i</v>
      </c>
      <c r="N2516" t="str">
        <f t="shared" si="1307"/>
        <v>-7.2594576679015i</v>
      </c>
      <c r="O2516" t="str">
        <f t="shared" si="1308"/>
        <v>0.560114464223611-0.828415226180384i</v>
      </c>
      <c r="P2516" t="str">
        <f t="shared" si="1309"/>
        <v>0.439885535776389+0.828415226180384i</v>
      </c>
      <c r="Q2516" t="str">
        <f t="shared" si="1310"/>
        <v>-0.439885535776389+6.43104244172112i</v>
      </c>
      <c r="R2516" t="str">
        <f t="shared" si="1311"/>
        <v>0.123558388126884-0.0768517838307065i</v>
      </c>
      <c r="S2516" t="str">
        <f t="shared" si="1312"/>
        <v>0.810579838123649i</v>
      </c>
      <c r="T2516" t="str">
        <f t="shared" si="1313"/>
        <v>0.0622945064970077+0.100153938246709i</v>
      </c>
      <c r="U2516" t="str">
        <f t="shared" si="1314"/>
        <v>0.00005-0.000244162590653988i</v>
      </c>
      <c r="V2516" t="str">
        <f t="shared" si="1315"/>
        <v>0.00002-0.00273462101532466i</v>
      </c>
      <c r="W2516" t="str">
        <f t="shared" si="1316"/>
        <v>0.0000422581352252645-0.000224806602158088i</v>
      </c>
      <c r="X2516" t="str">
        <f t="shared" si="1317"/>
        <v>0.0000425017379789225-0.000224711349388638i</v>
      </c>
      <c r="Y2516" t="str">
        <f t="shared" si="1318"/>
        <v>0.009+2.92545107902282i</v>
      </c>
      <c r="Z2516" t="str">
        <f t="shared" si="1319"/>
        <v>-0.000921273610455671-0.000177200465474759i</v>
      </c>
      <c r="AA2516" t="str">
        <f t="shared" si="1320"/>
        <v>0.0126808024864182-4.1022074279214i</v>
      </c>
      <c r="AB2516" t="str">
        <f t="shared" si="1321"/>
        <v>0.187392028873679+0.301279370254606i</v>
      </c>
      <c r="AC2516" t="str">
        <f t="shared" si="1322"/>
        <v>1.12852521529526-0.0674274016147598i</v>
      </c>
      <c r="AD2516" t="str">
        <f t="shared" si="1323"/>
        <v>0.149565612244304+0.27590361884621i</v>
      </c>
      <c r="AE2516" t="str">
        <f t="shared" si="1324"/>
        <v>-0.0000889006019066041-0.000280685819180941i</v>
      </c>
      <c r="AF2516" t="str">
        <f t="shared" si="1325"/>
        <v>-4.16335346042744-0.168393755739657i</v>
      </c>
      <c r="AG2516" t="str">
        <f t="shared" si="1326"/>
        <v>1.00410403196152-0.00220838276009583i</v>
      </c>
      <c r="AH2516" t="str">
        <f t="shared" si="1327"/>
        <v>0.000318945297991626+0.0011794285237621i</v>
      </c>
      <c r="AI2516">
        <f t="shared" si="1328"/>
        <v>-58.260048479808326</v>
      </c>
      <c r="AJ2516">
        <f t="shared" si="1329"/>
        <v>74.867806320479289</v>
      </c>
      <c r="AK2516"/>
      <c r="AL2516"/>
      <c r="AM2516"/>
      <c r="AN2516"/>
    </row>
    <row r="2517" spans="1:40" x14ac:dyDescent="0.35">
      <c r="A2517"/>
      <c r="B2517">
        <f t="shared" si="1295"/>
        <v>583000</v>
      </c>
      <c r="C2517" s="237" t="str">
        <f t="shared" si="1298"/>
        <v>-6.22345023640823E-08+0.00116265220724111i</v>
      </c>
      <c r="D2517" s="208" t="str">
        <f t="shared" si="1299"/>
        <v>-1.64874599684444+0.00891366692218185i</v>
      </c>
      <c r="E2517" t="str">
        <f t="shared" si="1300"/>
        <v>36500</v>
      </c>
      <c r="F2517" t="str">
        <f t="shared" si="1301"/>
        <v>0.21505376344086</v>
      </c>
      <c r="G2517" t="str">
        <f t="shared" si="1296"/>
        <v>0.21505376344086</v>
      </c>
      <c r="H2517" t="str">
        <f t="shared" si="1302"/>
        <v>2.51465336419539+0.177022063432472i</v>
      </c>
      <c r="I2517" t="str">
        <f t="shared" si="1303"/>
        <v>2289.43564630356i</v>
      </c>
      <c r="J2517" t="str">
        <f t="shared" si="1297"/>
        <v>-7093.91548714614+500.855257470537i</v>
      </c>
      <c r="K2517" t="str">
        <f t="shared" si="1304"/>
        <v>0.0226730079475177-0.321131504202179i</v>
      </c>
      <c r="L2517" t="str">
        <f t="shared" si="1305"/>
        <v>0.00717375488159936-0.0861463787741429i</v>
      </c>
      <c r="M2517" t="str">
        <f t="shared" si="1306"/>
        <v>0.0298467628291171-0.407277882976322i</v>
      </c>
      <c r="N2517" t="str">
        <f t="shared" si="1307"/>
        <v>-7.27193096286353i</v>
      </c>
      <c r="O2517" t="str">
        <f t="shared" si="1308"/>
        <v>0.549738093092252-0.835337075080051i</v>
      </c>
      <c r="P2517" t="str">
        <f t="shared" si="1309"/>
        <v>0.450261906907748+0.835337075080051i</v>
      </c>
      <c r="Q2517" t="str">
        <f t="shared" si="1310"/>
        <v>-0.450261906907748+6.43659388778348i</v>
      </c>
      <c r="R2517" t="str">
        <f t="shared" si="1311"/>
        <v>0.124277730796782-0.0786470987276778i</v>
      </c>
      <c r="S2517" t="str">
        <f t="shared" si="1312"/>
        <v>0.811972586986404i</v>
      </c>
      <c r="T2517" t="str">
        <f t="shared" si="1313"/>
        <v>0.0638592882128877+0.100910110579863i</v>
      </c>
      <c r="U2517" t="str">
        <f t="shared" si="1314"/>
        <v>0.00005-0.000243743786896434i</v>
      </c>
      <c r="V2517" t="str">
        <f t="shared" si="1315"/>
        <v>0.00002-0.00272993041324006i</v>
      </c>
      <c r="W2517" t="str">
        <f t="shared" si="1316"/>
        <v>0.0000422580821261116-0.000224423254775212i</v>
      </c>
      <c r="X2517" t="str">
        <f t="shared" si="1317"/>
        <v>0.00004250082439469-0.000224328165518297i</v>
      </c>
      <c r="Y2517" t="str">
        <f t="shared" si="1318"/>
        <v>0.009+2.93047762726856i</v>
      </c>
      <c r="Z2517" t="str">
        <f t="shared" si="1319"/>
        <v>-0.000918124901432647-0.000176883014882378i</v>
      </c>
      <c r="AA2517" t="str">
        <f t="shared" si="1320"/>
        <v>0.012637330401551-4.09517011058485i</v>
      </c>
      <c r="AB2517" t="str">
        <f t="shared" si="1321"/>
        <v>0.192099147317538+0.303554059880643i</v>
      </c>
      <c r="AC2517" t="str">
        <f t="shared" si="1322"/>
        <v>1.12936439256672-0.0691776280099703i</v>
      </c>
      <c r="AD2517" t="str">
        <f t="shared" si="1323"/>
        <v>0.153056721170729+0.278158371974401i</v>
      </c>
      <c r="AE2517" t="str">
        <f t="shared" si="1324"/>
        <v>-0.0000913236955888735-0.000282457262140353i</v>
      </c>
      <c r="AF2517" t="str">
        <f t="shared" si="1325"/>
        <v>-4.16339936103983-0.16810839651029i</v>
      </c>
      <c r="AG2517" t="str">
        <f t="shared" si="1326"/>
        <v>1.00413056508697-0.00225626683245304i</v>
      </c>
      <c r="AH2517" t="str">
        <f t="shared" si="1327"/>
        <v>0.000328697294710247+0.00118717259985584i</v>
      </c>
      <c r="AI2517">
        <f t="shared" si="1328"/>
        <v>-58.188939976626074</v>
      </c>
      <c r="AJ2517">
        <f t="shared" si="1329"/>
        <v>74.523970430533481</v>
      </c>
      <c r="AK2517"/>
      <c r="AL2517"/>
      <c r="AM2517"/>
      <c r="AN2517"/>
    </row>
    <row r="2518" spans="1:40" x14ac:dyDescent="0.35">
      <c r="A2518"/>
      <c r="B2518">
        <f t="shared" si="1295"/>
        <v>584000</v>
      </c>
      <c r="C2518" s="237" t="str">
        <f t="shared" si="1298"/>
        <v>-6.20215529831842E-08+0.00116066136443187i</v>
      </c>
      <c r="D2518" s="208" t="str">
        <f t="shared" si="1299"/>
        <v>-1.64874599521183+0.00889840379397767i</v>
      </c>
      <c r="E2518" t="str">
        <f t="shared" si="1300"/>
        <v>36500</v>
      </c>
      <c r="F2518" t="str">
        <f t="shared" si="1301"/>
        <v>0.21505376344086</v>
      </c>
      <c r="G2518" t="str">
        <f t="shared" si="1296"/>
        <v>0.21505376344086</v>
      </c>
      <c r="H2518" t="str">
        <f t="shared" si="1302"/>
        <v>2.514699032643+0.176722400633072i</v>
      </c>
      <c r="I2518" t="str">
        <f t="shared" si="1303"/>
        <v>2293.36263712055i</v>
      </c>
      <c r="J2518" t="str">
        <f t="shared" si="1297"/>
        <v>-7118.27569407693+501.714357397589i</v>
      </c>
      <c r="K2518" t="str">
        <f t="shared" si="1304"/>
        <v>0.0225957889491954-0.320586909451522i</v>
      </c>
      <c r="L2518" t="str">
        <f t="shared" si="1305"/>
        <v>0.00714937673515621-0.0860008944415883i</v>
      </c>
      <c r="M2518" t="str">
        <f t="shared" si="1306"/>
        <v>0.0297451656843516-0.40658780389311i</v>
      </c>
      <c r="N2518" t="str">
        <f t="shared" si="1307"/>
        <v>-7.28440425782556i</v>
      </c>
      <c r="O2518" t="str">
        <f t="shared" si="1308"/>
        <v>0.539276193120125-0.842128961343728i</v>
      </c>
      <c r="P2518" t="str">
        <f t="shared" si="1309"/>
        <v>0.460723806879875+0.842128961343728i</v>
      </c>
      <c r="Q2518" t="str">
        <f t="shared" si="1310"/>
        <v>-0.460723806879875+6.44227529648183i</v>
      </c>
      <c r="R2518" t="str">
        <f t="shared" si="1311"/>
        <v>0.124965552109955-0.0804526953481583i</v>
      </c>
      <c r="S2518" t="str">
        <f t="shared" si="1312"/>
        <v>0.81336533584916i</v>
      </c>
      <c r="T2518" t="str">
        <f t="shared" si="1313"/>
        <v>0.0654374335718249+0.101642648261489i</v>
      </c>
      <c r="U2518" t="str">
        <f t="shared" si="1314"/>
        <v>0.00005-0.000243326417398324i</v>
      </c>
      <c r="V2518" t="str">
        <f t="shared" si="1315"/>
        <v>0.00002-0.00272525587486122i</v>
      </c>
      <c r="W2518" t="str">
        <f t="shared" si="1316"/>
        <v>0.0000422580289360031-0.000224041224083098i</v>
      </c>
      <c r="X2518" t="str">
        <f t="shared" si="1317"/>
        <v>0.0000424999151361941-0.000223946297772388i</v>
      </c>
      <c r="Y2518" t="str">
        <f t="shared" si="1318"/>
        <v>0.009+2.9355041755143i</v>
      </c>
      <c r="Z2518" t="str">
        <f t="shared" si="1319"/>
        <v>-0.000914992354730776-0.000176566719172386i</v>
      </c>
      <c r="AA2518" t="str">
        <f t="shared" si="1320"/>
        <v>0.01259408149162-4.08815689847171i</v>
      </c>
      <c r="AB2518" t="str">
        <f t="shared" si="1321"/>
        <v>0.196846465777843+0.305757652622692i</v>
      </c>
      <c r="AC2518" t="str">
        <f t="shared" si="1322"/>
        <v>1.13017256324231-0.070940560188213i</v>
      </c>
      <c r="AD2518" t="str">
        <f t="shared" si="1323"/>
        <v>0.156575153444292+0.280368849877706i</v>
      </c>
      <c r="AE2518" t="str">
        <f t="shared" si="1324"/>
        <v>-0.0000937612603612834-0.000284181315290333i</v>
      </c>
      <c r="AF2518" t="str">
        <f t="shared" si="1325"/>
        <v>-4.16344502785483-0.167823996839094i</v>
      </c>
      <c r="AG2518" t="str">
        <f t="shared" si="1326"/>
        <v>1.00415635284011-0.00230439355605291i</v>
      </c>
      <c r="AH2518" t="str">
        <f t="shared" si="1327"/>
        <v>0.0003385172996368+0.00119472306011711i</v>
      </c>
      <c r="AI2518">
        <f t="shared" si="1328"/>
        <v>-58.119276941701244</v>
      </c>
      <c r="AJ2518">
        <f t="shared" si="1329"/>
        <v>74.180254126509212</v>
      </c>
      <c r="AK2518"/>
      <c r="AL2518"/>
      <c r="AM2518"/>
      <c r="AN2518"/>
    </row>
    <row r="2519" spans="1:40" x14ac:dyDescent="0.35">
      <c r="A2519"/>
      <c r="B2519">
        <f t="shared" si="1295"/>
        <v>585000</v>
      </c>
      <c r="C2519" s="237" t="str">
        <f t="shared" si="1298"/>
        <v>-6.18096947167484E-08+0.00115867732792278i</v>
      </c>
      <c r="D2519" s="208" t="str">
        <f t="shared" si="1299"/>
        <v>-1.64874599358759+0.00888319284740798i</v>
      </c>
      <c r="E2519" t="str">
        <f t="shared" si="1300"/>
        <v>36500</v>
      </c>
      <c r="F2519" t="str">
        <f t="shared" si="1301"/>
        <v>0.21505376344086</v>
      </c>
      <c r="G2519" t="str">
        <f t="shared" si="1296"/>
        <v>0.21505376344086</v>
      </c>
      <c r="H2519" t="str">
        <f t="shared" si="1302"/>
        <v>2.51474446886693+0.176423744772234i</v>
      </c>
      <c r="I2519" t="str">
        <f t="shared" si="1303"/>
        <v>2297.28962793754i</v>
      </c>
      <c r="J2519" t="str">
        <f t="shared" si="1297"/>
        <v>-7142.67764943433+502.573457324639i</v>
      </c>
      <c r="K2519" t="str">
        <f t="shared" si="1304"/>
        <v>0.0225189631531613-0.320044149682623i</v>
      </c>
      <c r="L2519" t="str">
        <f t="shared" si="1305"/>
        <v>0.00712512235779833-0.0858558972198553i</v>
      </c>
      <c r="M2519" t="str">
        <f t="shared" si="1306"/>
        <v>0.0296440855109596-0.405900046902478i</v>
      </c>
      <c r="N2519" t="str">
        <f t="shared" si="1307"/>
        <v>-7.29687755278759i</v>
      </c>
      <c r="O2519" t="str">
        <f t="shared" si="1308"/>
        <v>0.528730391980822-0.848789828282482i</v>
      </c>
      <c r="P2519" t="str">
        <f t="shared" si="1309"/>
        <v>0.471269608019178+0.848789828282482i</v>
      </c>
      <c r="Q2519" t="str">
        <f t="shared" si="1310"/>
        <v>-0.471269608019178+6.44808772450511i</v>
      </c>
      <c r="R2519" t="str">
        <f t="shared" si="1311"/>
        <v>0.125621650215221-0.0822679989074654i</v>
      </c>
      <c r="S2519" t="str">
        <f t="shared" si="1312"/>
        <v>0.814758084711915i</v>
      </c>
      <c r="T2519" t="str">
        <f t="shared" si="1313"/>
        <v>0.0670285172229284+0.102351255127704i</v>
      </c>
      <c r="U2519" t="str">
        <f t="shared" si="1314"/>
        <v>0.00005-0.00024291047480448i</v>
      </c>
      <c r="V2519" t="str">
        <f t="shared" si="1315"/>
        <v>0.00002-0.00272059731781018i</v>
      </c>
      <c r="W2519" t="str">
        <f t="shared" si="1316"/>
        <v>0.000042257975654941-0.00022366050332944i</v>
      </c>
      <c r="X2519" t="str">
        <f t="shared" si="1317"/>
        <v>0.0000424990101732635-0.000223565739401544i</v>
      </c>
      <c r="Y2519" t="str">
        <f t="shared" si="1318"/>
        <v>0.009+2.94053072376005i</v>
      </c>
      <c r="Z2519" t="str">
        <f t="shared" si="1319"/>
        <v>-0.000911875859921546-0.000176251571957797i</v>
      </c>
      <c r="AA2519" t="str">
        <f t="shared" si="1320"/>
        <v>0.0125510542315158-4.08116766793256i</v>
      </c>
      <c r="AB2519" t="str">
        <f t="shared" si="1321"/>
        <v>0.201632704729786+0.30788925757152i</v>
      </c>
      <c r="AC2519" t="str">
        <f t="shared" si="1322"/>
        <v>1.13094948122987-0.0727156288275376i</v>
      </c>
      <c r="AD2519" t="str">
        <f t="shared" si="1323"/>
        <v>0.160120338729081+0.282534732093252i</v>
      </c>
      <c r="AE2519" t="str">
        <f t="shared" si="1324"/>
        <v>-0.0000962126809053993-0.000285858063188654i</v>
      </c>
      <c r="AF2519" t="str">
        <f t="shared" si="1325"/>
        <v>-4.16349046245452-0.167540551924826i</v>
      </c>
      <c r="AG2519" t="str">
        <f t="shared" si="1326"/>
        <v>1.00418139427973-0.00235275326317018i</v>
      </c>
      <c r="AH2519" t="str">
        <f t="shared" si="1327"/>
        <v>0.000348402754288365+0.00120208017989181i</v>
      </c>
      <c r="AI2519">
        <f t="shared" si="1328"/>
        <v>-58.051025274339374</v>
      </c>
      <c r="AJ2519">
        <f t="shared" si="1329"/>
        <v>73.836656526058974</v>
      </c>
      <c r="AK2519"/>
      <c r="AL2519"/>
      <c r="AM2519"/>
      <c r="AN2519"/>
    </row>
    <row r="2520" spans="1:40" x14ac:dyDescent="0.35">
      <c r="A2520"/>
      <c r="B2520">
        <f t="shared" si="1295"/>
        <v>586000</v>
      </c>
      <c r="C2520" s="237" t="str">
        <f t="shared" si="1298"/>
        <v>-6.15989201232529E-08+0.00115670006286929i</v>
      </c>
      <c r="D2520" s="208" t="str">
        <f t="shared" si="1299"/>
        <v>-1.64874599197165+0.00886803381533123i</v>
      </c>
      <c r="E2520" t="str">
        <f t="shared" si="1300"/>
        <v>36500</v>
      </c>
      <c r="F2520" t="str">
        <f t="shared" si="1301"/>
        <v>0.21505376344086</v>
      </c>
      <c r="G2520" t="str">
        <f t="shared" si="1296"/>
        <v>0.21505376344086</v>
      </c>
      <c r="H2520" t="str">
        <f t="shared" si="1302"/>
        <v>2.51478967443597+0.176126090813336i</v>
      </c>
      <c r="I2520" t="str">
        <f t="shared" si="1303"/>
        <v>2301.21661875452i</v>
      </c>
      <c r="J2520" t="str">
        <f t="shared" si="1297"/>
        <v>-7167.12135321836+503.43255725169i</v>
      </c>
      <c r="K2520" t="str">
        <f t="shared" si="1304"/>
        <v>0.0224425278984834-0.319503215682977i</v>
      </c>
      <c r="L2520" t="str">
        <f t="shared" si="1305"/>
        <v>0.0071009909150228-0.0857113846843398i</v>
      </c>
      <c r="M2520" t="str">
        <f t="shared" si="1306"/>
        <v>0.0295435188135062-0.405214600367317i</v>
      </c>
      <c r="N2520" t="str">
        <f t="shared" si="1307"/>
        <v>-7.30935084774962i</v>
      </c>
      <c r="O2520" t="str">
        <f t="shared" si="1308"/>
        <v>0.51810233040137-0.855318639591509i</v>
      </c>
      <c r="P2520" t="str">
        <f t="shared" si="1309"/>
        <v>0.48189766959863+0.855318639591509i</v>
      </c>
      <c r="Q2520" t="str">
        <f t="shared" si="1310"/>
        <v>-0.48189766959863+6.45403220815811i</v>
      </c>
      <c r="R2520" t="str">
        <f t="shared" si="1311"/>
        <v>0.126245836376738-0.084092428801188i</v>
      </c>
      <c r="S2520" t="str">
        <f t="shared" si="1312"/>
        <v>0.816150833574671i</v>
      </c>
      <c r="T2520" t="str">
        <f t="shared" si="1313"/>
        <v>0.0686321058634083+0.103035644594206i</v>
      </c>
      <c r="U2520" t="str">
        <f t="shared" si="1314"/>
        <v>0.0000499999999999999-0.000242495951809933i</v>
      </c>
      <c r="V2520" t="str">
        <f t="shared" si="1315"/>
        <v>0.00002-0.00271595466027125i</v>
      </c>
      <c r="W2520" t="str">
        <f t="shared" si="1316"/>
        <v>0.0000422579222829253-0.000223281085808026i</v>
      </c>
      <c r="X2520" t="str">
        <f t="shared" si="1317"/>
        <v>0.0000424981094759821-0.000223186483702468i</v>
      </c>
      <c r="Y2520" t="str">
        <f t="shared" si="1318"/>
        <v>0.009+2.94555727200579i</v>
      </c>
      <c r="Z2520" t="str">
        <f t="shared" si="1319"/>
        <v>-0.000908775307517987-0.000175937566899173i</v>
      </c>
      <c r="AA2520" t="str">
        <f t="shared" si="1320"/>
        <v>0.0125082471091356-4.07420229616229i</v>
      </c>
      <c r="AB2520" t="str">
        <f t="shared" si="1321"/>
        <v>0.20645656072795+0.309948012634838i</v>
      </c>
      <c r="AC2520" t="str">
        <f t="shared" si="1322"/>
        <v>1.13169491336051-0.0745022578061008i</v>
      </c>
      <c r="AD2520" t="str">
        <f t="shared" si="1323"/>
        <v>0.163691703280269+0.284655705623661i</v>
      </c>
      <c r="AE2520" t="str">
        <f t="shared" si="1324"/>
        <v>-0.0000986773457352754-0.000287487596411604i</v>
      </c>
      <c r="AF2520" t="str">
        <f t="shared" si="1325"/>
        <v>-4.16353566640762-0.167258056998005i</v>
      </c>
      <c r="AG2520" t="str">
        <f t="shared" si="1326"/>
        <v>1.00420568858119-0.002401336301446i</v>
      </c>
      <c r="AH2520" t="str">
        <f t="shared" si="1327"/>
        <v>0.000358351116313558+0.0012092442591984i</v>
      </c>
      <c r="AI2520">
        <f t="shared" si="1328"/>
        <v>-57.984152133450195</v>
      </c>
      <c r="AJ2520">
        <f t="shared" si="1329"/>
        <v>73.493176736362599</v>
      </c>
      <c r="AK2520"/>
      <c r="AL2520"/>
      <c r="AM2520"/>
      <c r="AN2520"/>
    </row>
    <row r="2521" spans="1:40" x14ac:dyDescent="0.35">
      <c r="A2521"/>
      <c r="B2521">
        <f t="shared" ref="B2521:B2584" si="1330">B2520+1000</f>
        <v>587000</v>
      </c>
      <c r="C2521" s="237" t="str">
        <f t="shared" si="1298"/>
        <v>-6.13892218245074E-08+0.0011547295346643i</v>
      </c>
      <c r="D2521" s="208" t="str">
        <f t="shared" si="1299"/>
        <v>-1.64874599036396+0.0088529264324263i</v>
      </c>
      <c r="E2521" t="str">
        <f t="shared" si="1300"/>
        <v>36500</v>
      </c>
      <c r="F2521" t="str">
        <f t="shared" si="1301"/>
        <v>0.21505376344086</v>
      </c>
      <c r="G2521" t="str">
        <f t="shared" si="1296"/>
        <v>0.21505376344086</v>
      </c>
      <c r="H2521" t="str">
        <f t="shared" si="1302"/>
        <v>2.51483465090576+0.175829433753089i</v>
      </c>
      <c r="I2521" t="str">
        <f t="shared" si="1303"/>
        <v>2305.14360957151i</v>
      </c>
      <c r="J2521" t="str">
        <f t="shared" si="1297"/>
        <v>-7191.606805429+504.29165717874i</v>
      </c>
      <c r="K2521" t="str">
        <f t="shared" si="1304"/>
        <v>0.0223664805466663-0.318964098301331i</v>
      </c>
      <c r="L2521" t="str">
        <f t="shared" si="1305"/>
        <v>0.00707698157933146-0.0855673544263783i</v>
      </c>
      <c r="M2521" t="str">
        <f t="shared" si="1306"/>
        <v>0.0294434621259978-0.404531452727709i</v>
      </c>
      <c r="N2521" t="str">
        <f t="shared" si="1307"/>
        <v>-7.32182414271165i</v>
      </c>
      <c r="O2521" t="str">
        <f t="shared" si="1308"/>
        <v>0.50739366190696-0.861714379511358i</v>
      </c>
      <c r="P2521" t="str">
        <f t="shared" si="1309"/>
        <v>0.49260633809304+0.861714379511358i</v>
      </c>
      <c r="Q2521" t="str">
        <f t="shared" si="1310"/>
        <v>-0.49260633809304+6.46010976320029i</v>
      </c>
      <c r="R2521" t="str">
        <f t="shared" si="1311"/>
        <v>0.126837935175222-0.0859253989820758i</v>
      </c>
      <c r="S2521" t="str">
        <f t="shared" si="1312"/>
        <v>0.817543582437426i</v>
      </c>
      <c r="T2521" t="str">
        <f t="shared" si="1313"/>
        <v>0.0702477585061714+0.103695539912117i</v>
      </c>
      <c r="U2521" t="str">
        <f t="shared" si="1314"/>
        <v>0.0000499999999999999-0.00024208284115949i</v>
      </c>
      <c r="V2521" t="str">
        <f t="shared" si="1315"/>
        <v>0.00002-0.00271132782098629i</v>
      </c>
      <c r="W2521" t="str">
        <f t="shared" si="1316"/>
        <v>0.0000422578688199575-0.00022290296485834i</v>
      </c>
      <c r="X2521" t="str">
        <f t="shared" si="1317"/>
        <v>0.0000424972130146897-0.000222808524017544i</v>
      </c>
      <c r="Y2521" t="str">
        <f t="shared" si="1318"/>
        <v>0.009+2.95058382025153i</v>
      </c>
      <c r="Z2521" t="str">
        <f t="shared" si="1319"/>
        <v>-0.000905690588965048-0.000175624697704181i</v>
      </c>
      <c r="AA2521" t="str">
        <f t="shared" si="1320"/>
        <v>0.0124656586252496-4.06726066119291i</v>
      </c>
      <c r="AB2521" t="str">
        <f t="shared" si="1321"/>
        <v>0.211316707211285+0.311933085306913i</v>
      </c>
      <c r="AC2521" t="str">
        <f t="shared" si="1322"/>
        <v>1.13240863961841-0.0762998645707373i</v>
      </c>
      <c r="AD2521" t="str">
        <f t="shared" si="1323"/>
        <v>0.167288670042485+0.286731464963732i</v>
      </c>
      <c r="AE2521" t="str">
        <f t="shared" si="1324"/>
        <v>-0.000101154647241425-0.000289070011483359i</v>
      </c>
      <c r="AF2521" t="str">
        <f t="shared" si="1325"/>
        <v>-4.16358064126972-0.166976507320663i</v>
      </c>
      <c r="AG2521" t="str">
        <f t="shared" si="1326"/>
        <v>1.00422923503584-0.00245013303520716i</v>
      </c>
      <c r="AH2521" t="str">
        <f t="shared" si="1327"/>
        <v>0.000368359859641612+0.00121621562241884i</v>
      </c>
      <c r="AI2521">
        <f t="shared" si="1328"/>
        <v>-57.918625876869285</v>
      </c>
      <c r="AJ2521">
        <f t="shared" si="1329"/>
        <v>73.149813854334951</v>
      </c>
      <c r="AK2521"/>
      <c r="AL2521"/>
      <c r="AM2521"/>
      <c r="AN2521"/>
    </row>
    <row r="2522" spans="1:40" x14ac:dyDescent="0.35">
      <c r="A2522"/>
      <c r="B2522">
        <f t="shared" si="1330"/>
        <v>588000</v>
      </c>
      <c r="C2522" s="237" t="str">
        <f t="shared" si="1298"/>
        <v>-6.11805925050092E-08+0.00115276570893615i</v>
      </c>
      <c r="D2522" s="208" t="str">
        <f t="shared" si="1299"/>
        <v>-1.64874598876447+0.00883787043517715i</v>
      </c>
      <c r="E2522" t="str">
        <f t="shared" si="1300"/>
        <v>36500</v>
      </c>
      <c r="F2522" t="str">
        <f t="shared" si="1301"/>
        <v>0.21505376344086</v>
      </c>
      <c r="G2522" t="str">
        <f t="shared" si="1296"/>
        <v>0.21505376344086</v>
      </c>
      <c r="H2522" t="str">
        <f t="shared" si="1302"/>
        <v>2.51487939981885+0.175533768621253i</v>
      </c>
      <c r="I2522" t="str">
        <f t="shared" si="1303"/>
        <v>2309.0706003885i</v>
      </c>
      <c r="J2522" t="str">
        <f t="shared" si="1297"/>
        <v>-7216.13400606626+505.150757105791i</v>
      </c>
      <c r="K2522" t="str">
        <f t="shared" si="1304"/>
        <v>0.022290818481424-0.318426788447171i</v>
      </c>
      <c r="L2522" t="str">
        <f t="shared" si="1305"/>
        <v>0.00705309353016133-0.0854238040531222i</v>
      </c>
      <c r="M2522" t="str">
        <f t="shared" si="1306"/>
        <v>0.0293439120115853-0.403850592500293i</v>
      </c>
      <c r="N2522" t="str">
        <f t="shared" si="1307"/>
        <v>-7.33429743767368i</v>
      </c>
      <c r="O2522" t="str">
        <f t="shared" si="1308"/>
        <v>0.496606052563697-0.867976052985969i</v>
      </c>
      <c r="P2522" t="str">
        <f t="shared" si="1309"/>
        <v>0.503393947436303+0.867976052985969i</v>
      </c>
      <c r="Q2522" t="str">
        <f t="shared" si="1310"/>
        <v>-0.503393947436303+6.46632138468771i</v>
      </c>
      <c r="R2522" t="str">
        <f t="shared" si="1311"/>
        <v>0.12739778469612-0.0877663183449289i</v>
      </c>
      <c r="S2522" t="str">
        <f t="shared" si="1312"/>
        <v>0.818936331300181i</v>
      </c>
      <c r="T2522" t="str">
        <f t="shared" si="1313"/>
        <v>0.0718750267571198+0.104330674414811i</v>
      </c>
      <c r="U2522" t="str">
        <f t="shared" si="1314"/>
        <v>0.0000499999999999999-0.000241671135647314i</v>
      </c>
      <c r="V2522" t="str">
        <f t="shared" si="1315"/>
        <v>0.00002-0.00270671671924992i</v>
      </c>
      <c r="W2522" t="str">
        <f t="shared" si="1316"/>
        <v>0.0000422578152660388-0.000222526133865177i</v>
      </c>
      <c r="X2522" t="str">
        <f t="shared" si="1317"/>
        <v>0.000042496320759978-0.000222431853734444i</v>
      </c>
      <c r="Y2522" t="str">
        <f t="shared" si="1318"/>
        <v>0.009+2.95561036849728i</v>
      </c>
      <c r="Z2522" t="str">
        <f t="shared" si="1319"/>
        <v>-0.000902621596630081-0.00017531295812716i</v>
      </c>
      <c r="AA2522" t="str">
        <f t="shared" si="1320"/>
        <v>0.0124232872933698-4.06034264188636i</v>
      </c>
      <c r="AB2522" t="str">
        <f t="shared" si="1321"/>
        <v>0.21621179533726+0.313843673411069i</v>
      </c>
      <c r="AC2522" t="str">
        <f t="shared" si="1322"/>
        <v>1.13309045335777-0.0781078605145374i</v>
      </c>
      <c r="AD2522" t="str">
        <f t="shared" si="1323"/>
        <v>0.170910658748133+0.288761712125824i</v>
      </c>
      <c r="AE2522" t="str">
        <f t="shared" si="1324"/>
        <v>-0.000103643981733697-0.000290605410805244i</v>
      </c>
      <c r="AF2522" t="str">
        <f t="shared" si="1325"/>
        <v>-4.16362538858332-0.166695898186076i</v>
      </c>
      <c r="AG2522" t="str">
        <f t="shared" si="1326"/>
        <v>1.0042520330504-0.0024991338467711i</v>
      </c>
      <c r="AH2522" t="str">
        <f t="shared" si="1327"/>
        <v>0.000378426474626875+0.00122299461799018i</v>
      </c>
      <c r="AI2522">
        <f t="shared" si="1328"/>
        <v>-57.854416004304682</v>
      </c>
      <c r="AJ2522">
        <f t="shared" si="1329"/>
        <v>72.806566966826139</v>
      </c>
      <c r="AK2522"/>
      <c r="AL2522"/>
      <c r="AM2522"/>
      <c r="AN2522"/>
    </row>
    <row r="2523" spans="1:40" x14ac:dyDescent="0.35">
      <c r="A2523"/>
      <c r="B2523">
        <f t="shared" si="1330"/>
        <v>589000</v>
      </c>
      <c r="C2523" s="237" t="str">
        <f t="shared" si="1298"/>
        <v>-6.09730249113028E-08+0.00115080855154658i</v>
      </c>
      <c r="D2523" s="208" t="str">
        <f t="shared" si="1299"/>
        <v>-1.64874598717312+0.00882286556185712i</v>
      </c>
      <c r="E2523" t="str">
        <f t="shared" si="1300"/>
        <v>36500</v>
      </c>
      <c r="F2523" t="str">
        <f t="shared" si="1301"/>
        <v>0.21505376344086</v>
      </c>
      <c r="G2523" t="str">
        <f t="shared" si="1296"/>
        <v>0.21505376344086</v>
      </c>
      <c r="H2523" t="str">
        <f t="shared" si="1302"/>
        <v>2.51492392270484+0.175239090480371i</v>
      </c>
      <c r="I2523" t="str">
        <f t="shared" si="1303"/>
        <v>2312.99759120549i</v>
      </c>
      <c r="J2523" t="str">
        <f t="shared" si="1297"/>
        <v>-7240.70295513013+506.009857032841i</v>
      </c>
      <c r="K2523" t="str">
        <f t="shared" si="1304"/>
        <v>0.0222155391084571-0.317891277090229i</v>
      </c>
      <c r="L2523" t="str">
        <f t="shared" si="1305"/>
        <v>0.00702932595381483-0.0852807311874073i</v>
      </c>
      <c r="M2523" t="str">
        <f t="shared" si="1306"/>
        <v>0.0292448650622719-0.403172008277636i</v>
      </c>
      <c r="N2523" t="str">
        <f t="shared" si="1307"/>
        <v>-7.34677073263571i</v>
      </c>
      <c r="O2523" t="str">
        <f t="shared" si="1308"/>
        <v>0.485741180719385-0.874102685817483i</v>
      </c>
      <c r="P2523" t="str">
        <f t="shared" si="1309"/>
        <v>0.514258819280615+0.874102685817483i</v>
      </c>
      <c r="Q2523" t="str">
        <f t="shared" si="1310"/>
        <v>-0.514258819280615+6.47266804681823i</v>
      </c>
      <c r="R2523" t="str">
        <f t="shared" si="1311"/>
        <v>0.127925236704415-0.0896145911189674i</v>
      </c>
      <c r="S2523" t="str">
        <f t="shared" si="1312"/>
        <v>0.820329080162937i</v>
      </c>
      <c r="T2523" t="str">
        <f t="shared" si="1313"/>
        <v>0.0735134551018002+0.104940791755359i</v>
      </c>
      <c r="U2523" t="str">
        <f t="shared" si="1314"/>
        <v>0.0000500000000000001-0.000241260828116504i</v>
      </c>
      <c r="V2523" t="str">
        <f t="shared" si="1315"/>
        <v>0.00002-0.00270212127490484i</v>
      </c>
      <c r="W2523" t="str">
        <f t="shared" si="1316"/>
        <v>0.0000422577616211701-0.000222150586258255i</v>
      </c>
      <c r="X2523" t="str">
        <f t="shared" si="1317"/>
        <v>0.0000424954326826877-0.000222056466285743i</v>
      </c>
      <c r="Y2523" t="str">
        <f t="shared" si="1318"/>
        <v>0.009+2.96063691674302i</v>
      </c>
      <c r="Z2523" t="str">
        <f t="shared" si="1319"/>
        <v>-0.000899568223793478-0.000175002341968674i</v>
      </c>
      <c r="AA2523" t="str">
        <f t="shared" si="1320"/>
        <v>0.0123811316396211-4.05344811792763i</v>
      </c>
      <c r="AB2523" t="str">
        <f t="shared" si="1321"/>
        <v>0.221140454844155+0.315679005813964i</v>
      </c>
      <c r="AC2523" t="str">
        <f t="shared" si="1322"/>
        <v>1.13374016150683-0.0799256513629263i</v>
      </c>
      <c r="AD2523" t="str">
        <f t="shared" si="1323"/>
        <v>0.174557086015623+0.290746156664038i</v>
      </c>
      <c r="AE2523" t="str">
        <f t="shared" si="1324"/>
        <v>-0.000106144749483042-0.00029209390258501i</v>
      </c>
      <c r="AF2523" t="str">
        <f t="shared" si="1325"/>
        <v>-4.16366990987796-0.166416224918514i</v>
      </c>
      <c r="AG2523" t="str">
        <f t="shared" si="1326"/>
        <v>1.00427408214634-0.00254832913773655i</v>
      </c>
      <c r="AH2523" t="str">
        <f t="shared" si="1327"/>
        <v>0.000388548468188667+0.00122958161809745i</v>
      </c>
      <c r="AI2523">
        <f t="shared" si="1328"/>
        <v>-57.791493103648371</v>
      </c>
      <c r="AJ2523">
        <f t="shared" si="1329"/>
        <v>72.46343515082701</v>
      </c>
      <c r="AK2523"/>
      <c r="AL2523"/>
      <c r="AM2523"/>
      <c r="AN2523"/>
    </row>
    <row r="2524" spans="1:40" x14ac:dyDescent="0.35">
      <c r="A2524"/>
      <c r="B2524">
        <f t="shared" si="1330"/>
        <v>590000</v>
      </c>
      <c r="C2524" s="237" t="str">
        <f t="shared" si="1298"/>
        <v>-6.07665118513505E-08+0.00114885802858878i</v>
      </c>
      <c r="D2524" s="208" t="str">
        <f t="shared" si="1299"/>
        <v>-1.64874598558985+0.00880791155251398i</v>
      </c>
      <c r="E2524" t="str">
        <f t="shared" si="1300"/>
        <v>36500</v>
      </c>
      <c r="F2524" t="str">
        <f t="shared" si="1301"/>
        <v>0.21505376344086</v>
      </c>
      <c r="G2524" t="str">
        <f t="shared" si="1296"/>
        <v>0.21505376344086</v>
      </c>
      <c r="H2524" t="str">
        <f t="shared" si="1302"/>
        <v>2.51496822108052+0.174945394425504i</v>
      </c>
      <c r="I2524" t="str">
        <f t="shared" si="1303"/>
        <v>2316.92458202247i</v>
      </c>
      <c r="J2524" t="str">
        <f t="shared" si="1297"/>
        <v>-7265.31365262062+506.868956959893i</v>
      </c>
      <c r="K2524" t="str">
        <f t="shared" si="1304"/>
        <v>0.0221406398552311-0.317357555259978i</v>
      </c>
      <c r="L2524" t="str">
        <f t="shared" si="1305"/>
        <v>0.00700567804339074-0.0851381334676246i</v>
      </c>
      <c r="M2524" t="str">
        <f t="shared" si="1306"/>
        <v>0.0291463178986218-0.402495688727603i</v>
      </c>
      <c r="N2524" t="str">
        <f t="shared" si="1307"/>
        <v>-7.35924402759774i</v>
      </c>
      <c r="O2524" t="str">
        <f t="shared" si="1308"/>
        <v>0.474800736742411-0.880093324817808i</v>
      </c>
      <c r="P2524" t="str">
        <f t="shared" si="1309"/>
        <v>0.525199263257589+0.880093324817808i</v>
      </c>
      <c r="Q2524" t="str">
        <f t="shared" si="1310"/>
        <v>-0.525199263257589+6.47915070277993i</v>
      </c>
      <c r="R2524" t="str">
        <f t="shared" si="1311"/>
        <v>0.128420156805684-0.0914696172671334i</v>
      </c>
      <c r="S2524" t="str">
        <f t="shared" si="1312"/>
        <v>0.821721829025691i</v>
      </c>
      <c r="T2524" t="str">
        <f t="shared" si="1313"/>
        <v>0.0751625812010288+0.105525646134133i</v>
      </c>
      <c r="U2524" t="str">
        <f t="shared" si="1314"/>
        <v>0.0000500000000000001-0.000240851911458679i</v>
      </c>
      <c r="V2524" t="str">
        <f t="shared" si="1315"/>
        <v>0.00002-0.00269754140833721i</v>
      </c>
      <c r="W2524" t="str">
        <f t="shared" si="1316"/>
        <v>0.0000422577078853523-0.000221776315511837i</v>
      </c>
      <c r="X2524" t="str">
        <f t="shared" si="1317"/>
        <v>0.0000424945487539067-0.000221682355148541i</v>
      </c>
      <c r="Y2524" t="str">
        <f t="shared" si="1318"/>
        <v>0.009+2.96566346498876i</v>
      </c>
      <c r="Z2524" t="str">
        <f t="shared" si="1319"/>
        <v>-0.000896530364639352-0.000174692843075088i</v>
      </c>
      <c r="AA2524" t="str">
        <f t="shared" si="1320"/>
        <v>0.0123391902026118-4.04657696981755i</v>
      </c>
      <c r="AB2524" t="str">
        <f t="shared" si="1321"/>
        <v>0.226101294940349+0.317438343110253i</v>
      </c>
      <c r="AC2524" t="str">
        <f t="shared" si="1322"/>
        <v>1.13435758475833-0.0817526375677155i</v>
      </c>
      <c r="AD2524" t="str">
        <f t="shared" si="1323"/>
        <v>0.178227365447513+0.292684515697107i</v>
      </c>
      <c r="AE2524" t="str">
        <f t="shared" si="1324"/>
        <v>-0.000108656354762187-0.000293535600766028i</v>
      </c>
      <c r="AF2524" t="str">
        <f t="shared" si="1325"/>
        <v>-4.16371420667037-0.16613748287299i</v>
      </c>
      <c r="AG2524" t="str">
        <f t="shared" si="1326"/>
        <v>1.00429538195925-0.00259770933025947i</v>
      </c>
      <c r="AH2524" t="str">
        <f t="shared" si="1327"/>
        <v>0.000398723363946628+0.00123597701836735i</v>
      </c>
      <c r="AI2524">
        <f t="shared" si="1328"/>
        <v>-57.729828800420663</v>
      </c>
      <c r="AJ2524">
        <f t="shared" si="1329"/>
        <v>72.120417473670003</v>
      </c>
      <c r="AK2524"/>
      <c r="AL2524"/>
      <c r="AM2524"/>
      <c r="AN2524"/>
    </row>
    <row r="2525" spans="1:40" x14ac:dyDescent="0.35">
      <c r="A2525"/>
      <c r="B2525">
        <f t="shared" si="1330"/>
        <v>591000</v>
      </c>
      <c r="C2525" s="237" t="str">
        <f t="shared" si="1298"/>
        <v>-6.05610461939105E-08+0.00114691410638543i</v>
      </c>
      <c r="D2525" s="208" t="str">
        <f t="shared" si="1299"/>
        <v>-1.64874598401461+0.00879300814895497i</v>
      </c>
      <c r="E2525" t="str">
        <f t="shared" si="1300"/>
        <v>36500</v>
      </c>
      <c r="F2525" t="str">
        <f t="shared" si="1301"/>
        <v>0.21505376344086</v>
      </c>
      <c r="G2525" t="str">
        <f t="shared" si="1296"/>
        <v>0.21505376344086</v>
      </c>
      <c r="H2525" t="str">
        <f t="shared" si="1302"/>
        <v>2.51501229645005+0.174652675583956i</v>
      </c>
      <c r="I2525" t="str">
        <f t="shared" si="1303"/>
        <v>2320.85157283946i</v>
      </c>
      <c r="J2525" t="str">
        <f t="shared" si="1297"/>
        <v>-7289.96609853773+507.728056886943i</v>
      </c>
      <c r="K2525" t="str">
        <f t="shared" si="1304"/>
        <v>0.0220661181707588-0.316825614045155i</v>
      </c>
      <c r="L2525" t="str">
        <f t="shared" si="1305"/>
        <v>0.00698214899871718-0.0849960085475987i</v>
      </c>
      <c r="M2525" t="str">
        <f t="shared" si="1306"/>
        <v>0.029048267169476-0.401821622592754i</v>
      </c>
      <c r="N2525" t="str">
        <f t="shared" si="1307"/>
        <v>-7.37171732255977i</v>
      </c>
      <c r="O2525" t="str">
        <f t="shared" si="1308"/>
        <v>0.463786422758756-0.885947037956918i</v>
      </c>
      <c r="P2525" t="str">
        <f t="shared" si="1309"/>
        <v>0.536213577241244+0.885947037956918i</v>
      </c>
      <c r="Q2525" t="str">
        <f t="shared" si="1310"/>
        <v>-0.536213577241244+6.48577028460285i</v>
      </c>
      <c r="R2525" t="str">
        <f t="shared" si="1311"/>
        <v>0.128882424593126-0.0933307928917675i</v>
      </c>
      <c r="S2525" t="str">
        <f t="shared" si="1312"/>
        <v>0.823114577888448i</v>
      </c>
      <c r="T2525" t="str">
        <f t="shared" si="1313"/>
        <v>0.0768219361951014+0.106085002516211i</v>
      </c>
      <c r="U2525" t="str">
        <f t="shared" si="1314"/>
        <v>0.0000500000000000001-0.000240444378613572i</v>
      </c>
      <c r="V2525" t="str">
        <f t="shared" si="1315"/>
        <v>0.00002-0.002692977040472i</v>
      </c>
      <c r="W2525" t="str">
        <f t="shared" si="1316"/>
        <v>0.0000422576540585869-0.000221403315144356i</v>
      </c>
      <c r="X2525" t="str">
        <f t="shared" si="1317"/>
        <v>0.0000424936689449674-0.000221309513844091i</v>
      </c>
      <c r="Y2525" t="str">
        <f t="shared" si="1318"/>
        <v>0.009+2.97069001323451i</v>
      </c>
      <c r="Z2525" t="str">
        <f t="shared" si="1319"/>
        <v>-0.000893507914246424-0.000174384455338145i</v>
      </c>
      <c r="AA2525" t="str">
        <f t="shared" si="1320"/>
        <v>0.0122974615333077-4.03972907886605i</v>
      </c>
      <c r="AB2525" t="str">
        <f t="shared" si="1321"/>
        <v>0.231092905219433+0.319120978276583i</v>
      </c>
      <c r="AC2525" t="str">
        <f t="shared" si="1322"/>
        <v>1.13494255774627-0.0835882147085833i</v>
      </c>
      <c r="AD2525" t="str">
        <f t="shared" si="1323"/>
        <v>0.181920907728529+0.294576513930072i</v>
      </c>
      <c r="AE2525" t="str">
        <f t="shared" si="1324"/>
        <v>-0.000111178205885229-0.000294930624956502i</v>
      </c>
      <c r="AF2525" t="str">
        <f t="shared" si="1325"/>
        <v>-4.16375828046466-0.165859667435001i</v>
      </c>
      <c r="AG2525" t="str">
        <f t="shared" si="1326"/>
        <v>1.00431593223819-0.00264726486831463i</v>
      </c>
      <c r="AH2525" t="str">
        <f t="shared" si="1327"/>
        <v>0.000408948702351619+0.0012421812375632i</v>
      </c>
      <c r="AI2525">
        <f t="shared" si="1328"/>
        <v>-57.669395710128121</v>
      </c>
      <c r="AJ2525">
        <f t="shared" si="1329"/>
        <v>71.777512993230985</v>
      </c>
      <c r="AK2525"/>
      <c r="AL2525"/>
      <c r="AM2525"/>
      <c r="AN2525"/>
    </row>
    <row r="2526" spans="1:40" x14ac:dyDescent="0.35">
      <c r="A2526"/>
      <c r="B2526">
        <f t="shared" si="1330"/>
        <v>592000</v>
      </c>
      <c r="C2526" s="237" t="str">
        <f t="shared" si="1298"/>
        <v>-6.0356620867919E-08+0.00114497675148678i</v>
      </c>
      <c r="D2526" s="208" t="str">
        <f t="shared" si="1299"/>
        <v>-1.64874598244735+0.00877815509473198i</v>
      </c>
      <c r="E2526" t="str">
        <f t="shared" si="1300"/>
        <v>36500</v>
      </c>
      <c r="F2526" t="str">
        <f t="shared" si="1301"/>
        <v>0.21505376344086</v>
      </c>
      <c r="G2526" t="str">
        <f t="shared" si="1296"/>
        <v>0.21505376344086</v>
      </c>
      <c r="H2526" t="str">
        <f t="shared" si="1302"/>
        <v>2.51505615030498+0.174360929115026i</v>
      </c>
      <c r="I2526" t="str">
        <f t="shared" si="1303"/>
        <v>2324.77856365645i</v>
      </c>
      <c r="J2526" t="str">
        <f t="shared" si="1297"/>
        <v>-7314.66029288145+508.587156813993i</v>
      </c>
      <c r="K2526" t="str">
        <f t="shared" si="1304"/>
        <v>0.0219919715253839-0.316295444593262i</v>
      </c>
      <c r="L2526" t="str">
        <f t="shared" si="1305"/>
        <v>0.00695873802628361-0.0848543540964576i</v>
      </c>
      <c r="M2526" t="str">
        <f t="shared" si="1306"/>
        <v>0.0289507095516675-0.40114979868972i</v>
      </c>
      <c r="N2526" t="str">
        <f t="shared" si="1307"/>
        <v>-7.3841906175218i</v>
      </c>
      <c r="O2526" t="str">
        <f t="shared" si="1308"/>
        <v>0.452699952387176-0.891662914507858i</v>
      </c>
      <c r="P2526" t="str">
        <f t="shared" si="1309"/>
        <v>0.547300047612824+0.891662914507858i</v>
      </c>
      <c r="Q2526" t="str">
        <f t="shared" si="1310"/>
        <v>-0.547300047612824+6.49252770301394i</v>
      </c>
      <c r="R2526" t="str">
        <f t="shared" si="1311"/>
        <v>0.129311933780259-0.0951975106460842i</v>
      </c>
      <c r="S2526" t="str">
        <f t="shared" si="1312"/>
        <v>0.824507326751202i</v>
      </c>
      <c r="T2526" t="str">
        <f t="shared" si="1313"/>
        <v>0.078491045016172+0.10661863683819i</v>
      </c>
      <c r="U2526" t="str">
        <f t="shared" si="1314"/>
        <v>0.0000500000000000001-0.000240038222568616i</v>
      </c>
      <c r="V2526" t="str">
        <f t="shared" si="1315"/>
        <v>0.00002-0.00268842809276851i</v>
      </c>
      <c r="W2526" t="str">
        <f t="shared" si="1316"/>
        <v>0.0000422576001408742-0.000221031578718033i</v>
      </c>
      <c r="X2526" t="str">
        <f t="shared" si="1317"/>
        <v>0.0000424927932274436-0.000220937935937413i</v>
      </c>
      <c r="Y2526" t="str">
        <f t="shared" si="1318"/>
        <v>0.009+2.97571656148025i</v>
      </c>
      <c r="Z2526" t="str">
        <f t="shared" si="1319"/>
        <v>-0.000890500768578913-0.000174077172694537i</v>
      </c>
      <c r="AA2526" t="str">
        <f t="shared" si="1320"/>
        <v>0.0122559441949071-4.03290432718536i</v>
      </c>
      <c r="AB2526" t="str">
        <f t="shared" si="1321"/>
        <v>0.236113856599895+0.320726237293718i</v>
      </c>
      <c r="AC2526" t="str">
        <f t="shared" si="1322"/>
        <v>1.13549492920843-0.0854317739014117i</v>
      </c>
      <c r="AD2526" t="str">
        <f t="shared" si="1323"/>
        <v>0.18563712072348+0.296421883674737i</v>
      </c>
      <c r="AE2526" t="str">
        <f t="shared" si="1324"/>
        <v>-0.000113709715246148-0.00029627910035866i</v>
      </c>
      <c r="AF2526" t="str">
        <f t="shared" si="1325"/>
        <v>-4.16380213275233-0.165582774020294i</v>
      </c>
      <c r="AG2526" t="str">
        <f t="shared" si="1326"/>
        <v>1.00433573284504-0.0026969862189427i</v>
      </c>
      <c r="AH2526" t="str">
        <f t="shared" si="1327"/>
        <v>0.000419222040812169+0.00124819471728087i</v>
      </c>
      <c r="AI2526">
        <f t="shared" si="1328"/>
        <v>-57.61016739333823</v>
      </c>
      <c r="AJ2526">
        <f t="shared" si="1329"/>
        <v>71.434720758130297</v>
      </c>
      <c r="AK2526"/>
      <c r="AL2526"/>
      <c r="AM2526"/>
      <c r="AN2526"/>
    </row>
    <row r="2527" spans="1:40" x14ac:dyDescent="0.35">
      <c r="A2527"/>
      <c r="B2527">
        <f t="shared" si="1330"/>
        <v>593000</v>
      </c>
      <c r="C2527" s="237" t="str">
        <f t="shared" si="1298"/>
        <v>-6.01532288618835E-08+0.00114304593066867i</v>
      </c>
      <c r="D2527" s="208" t="str">
        <f t="shared" si="1299"/>
        <v>-1.64874598088802+0.00876335213512647i</v>
      </c>
      <c r="E2527" t="str">
        <f t="shared" si="1300"/>
        <v>36500</v>
      </c>
      <c r="F2527" t="str">
        <f t="shared" si="1301"/>
        <v>0.21505376344086</v>
      </c>
      <c r="G2527" t="str">
        <f t="shared" si="1296"/>
        <v>0.21505376344086</v>
      </c>
      <c r="H2527" t="str">
        <f t="shared" si="1302"/>
        <v>2.51509978412449+0.174070150209731i</v>
      </c>
      <c r="I2527" t="str">
        <f t="shared" si="1303"/>
        <v>2328.70555447343i</v>
      </c>
      <c r="J2527" t="str">
        <f t="shared" si="1297"/>
        <v>-7339.39623565179+509.446256741044i</v>
      </c>
      <c r="K2527" t="str">
        <f t="shared" si="1304"/>
        <v>0.0219181974105675-0.315767038110089i</v>
      </c>
      <c r="L2527" t="str">
        <f t="shared" si="1305"/>
        <v>0.00693544433917536-0.0847131677985142i</v>
      </c>
      <c r="M2527" t="str">
        <f t="shared" si="1306"/>
        <v>0.0288536417497429-0.400480205908603i</v>
      </c>
      <c r="N2527" t="str">
        <f t="shared" si="1307"/>
        <v>-7.39666391248383i</v>
      </c>
      <c r="O2527" t="str">
        <f t="shared" si="1308"/>
        <v>0.441543050472595-0.89724006518844i</v>
      </c>
      <c r="P2527" t="str">
        <f t="shared" si="1309"/>
        <v>0.558456949527405+0.89724006518844i</v>
      </c>
      <c r="Q2527" t="str">
        <f t="shared" si="1310"/>
        <v>-0.558456949527405+6.49942384729539i</v>
      </c>
      <c r="R2527" t="str">
        <f t="shared" si="1311"/>
        <v>0.129708592319028-0.0970691601508521i</v>
      </c>
      <c r="S2527" t="str">
        <f t="shared" si="1312"/>
        <v>0.825900075613959i</v>
      </c>
      <c r="T2527" t="str">
        <f t="shared" si="1313"/>
        <v>0.0801694267083722+0.107126336204065i</v>
      </c>
      <c r="U2527" t="str">
        <f t="shared" si="1314"/>
        <v>0.0000500000000000001-0.000239633436358551i</v>
      </c>
      <c r="V2527" t="str">
        <f t="shared" si="1315"/>
        <v>0.00002-0.00268389448721578i</v>
      </c>
      <c r="W2527" t="str">
        <f t="shared" si="1316"/>
        <v>0.0000422575461322158-0.000220661099838522i</v>
      </c>
      <c r="X2527" t="str">
        <f t="shared" si="1317"/>
        <v>0.0000424919215731493-0.000220567615036941i</v>
      </c>
      <c r="Y2527" t="str">
        <f t="shared" si="1318"/>
        <v>0.009+2.980743109726i</v>
      </c>
      <c r="Z2527" t="str">
        <f t="shared" si="1319"/>
        <v>-0.000887508824477612-0.000173770989125495i</v>
      </c>
      <c r="AA2527" t="str">
        <f t="shared" si="1320"/>
        <v>0.0122146367627164-4.02610259768302i</v>
      </c>
      <c r="AB2527" t="str">
        <f t="shared" si="1321"/>
        <v>0.241162702288093+0.322253479735775i</v>
      </c>
      <c r="AC2527" t="str">
        <f t="shared" si="1322"/>
        <v>1.13601456213457-0.0872827022129065i</v>
      </c>
      <c r="AD2527" t="str">
        <f t="shared" si="1323"/>
        <v>0.189375409575016+0.298220364868903i</v>
      </c>
      <c r="AE2527" t="str">
        <f t="shared" si="1324"/>
        <v>-0.000116250299356253-0.00029758115769798i</v>
      </c>
      <c r="AF2527" t="str">
        <f t="shared" si="1325"/>
        <v>-4.16384576501251-0.165306798074605i</v>
      </c>
      <c r="AG2527" t="str">
        <f t="shared" si="1326"/>
        <v>1.00435478375382-0.0027468638734824i</v>
      </c>
      <c r="AH2527" t="str">
        <f t="shared" si="1327"/>
        <v>0.000429540953816633+0.00125401792164609i</v>
      </c>
      <c r="AI2527">
        <f t="shared" si="1328"/>
        <v>-57.552118313284666</v>
      </c>
      <c r="AJ2527">
        <f t="shared" si="1329"/>
        <v>71.092039807934171</v>
      </c>
      <c r="AK2527"/>
      <c r="AL2527"/>
      <c r="AM2527"/>
      <c r="AN2527"/>
    </row>
    <row r="2528" spans="1:40" x14ac:dyDescent="0.35">
      <c r="A2528"/>
      <c r="B2528">
        <f t="shared" si="1330"/>
        <v>594000</v>
      </c>
      <c r="C2528" s="237" t="str">
        <f t="shared" si="1298"/>
        <v>-5.99508632232807E-08+0.0011411216109307i</v>
      </c>
      <c r="D2528" s="208" t="str">
        <f t="shared" si="1299"/>
        <v>-1.64874597933654+0.00874859901713537i</v>
      </c>
      <c r="E2528" t="str">
        <f t="shared" si="1300"/>
        <v>36500</v>
      </c>
      <c r="F2528" t="str">
        <f t="shared" si="1301"/>
        <v>0.21505376344086</v>
      </c>
      <c r="G2528" t="str">
        <f t="shared" si="1296"/>
        <v>0.21505376344086</v>
      </c>
      <c r="H2528" t="str">
        <f t="shared" si="1302"/>
        <v>2.51514319937538+0.173780334090559i</v>
      </c>
      <c r="I2528" t="str">
        <f t="shared" si="1303"/>
        <v>2332.63254529042i</v>
      </c>
      <c r="J2528" t="str">
        <f t="shared" si="1297"/>
        <v>-7364.17392684875+510.305356668095i</v>
      </c>
      <c r="K2528" t="str">
        <f t="shared" si="1304"/>
        <v>0.0218447933386777-0.315240385859244i</v>
      </c>
      <c r="L2528" t="str">
        <f t="shared" si="1305"/>
        <v>0.00691226715700771-0.0845724473531414i</v>
      </c>
      <c r="M2528" t="str">
        <f t="shared" si="1306"/>
        <v>0.0287570604956854-0.399812833212385i</v>
      </c>
      <c r="N2528" t="str">
        <f t="shared" si="1307"/>
        <v>-7.40913720744586i</v>
      </c>
      <c r="O2528" t="str">
        <f t="shared" si="1308"/>
        <v>0.430317452817749-0.902677622299592i</v>
      </c>
      <c r="P2528" t="str">
        <f t="shared" si="1309"/>
        <v>0.569682547182251+0.902677622299592i</v>
      </c>
      <c r="Q2528" t="str">
        <f t="shared" si="1310"/>
        <v>-0.569682547182251+6.50645958514627i</v>
      </c>
      <c r="R2528" t="str">
        <f t="shared" si="1311"/>
        <v>0.130072322503091-0.098945128415679i</v>
      </c>
      <c r="S2528" t="str">
        <f t="shared" si="1312"/>
        <v>0.827292824476713i</v>
      </c>
      <c r="T2528" t="str">
        <f t="shared" si="1313"/>
        <v>0.0818565947552182+0.107607899069828i</v>
      </c>
      <c r="U2528" t="str">
        <f t="shared" si="1314"/>
        <v>0.00005-0.000239230013065018i</v>
      </c>
      <c r="V2528" t="str">
        <f t="shared" si="1315"/>
        <v>0.00002-0.00267937614632821i</v>
      </c>
      <c r="W2528" t="str">
        <f t="shared" si="1316"/>
        <v>0.0000422574920326127-0.00022029187215453i</v>
      </c>
      <c r="X2528" t="str">
        <f t="shared" si="1317"/>
        <v>0.000042491053954135-0.000220198544794142i</v>
      </c>
      <c r="Y2528" t="str">
        <f t="shared" si="1318"/>
        <v>0.009+2.98576965797174i</v>
      </c>
      <c r="Z2528" t="str">
        <f t="shared" si="1319"/>
        <v>-0.000884531979651014-0.000173465898656375i</v>
      </c>
      <c r="AA2528" t="str">
        <f t="shared" si="1320"/>
        <v>0.0121735378240284-4.01932377405545i</v>
      </c>
      <c r="AB2528" t="str">
        <f t="shared" si="1321"/>
        <v>0.246237978763146+0.323702099325528i</v>
      </c>
      <c r="AC2528" t="str">
        <f t="shared" si="1322"/>
        <v>1.13650133389976-0.0891403830808999i</v>
      </c>
      <c r="AD2528" t="str">
        <f t="shared" si="1323"/>
        <v>0.193135176801261+0.299971705094416i</v>
      </c>
      <c r="AE2528" t="str">
        <f t="shared" si="1324"/>
        <v>-0.00011879937888058-0.000298836933152443i</v>
      </c>
      <c r="AF2528" t="str">
        <f t="shared" si="1325"/>
        <v>-4.16388917871192-0.165031735073424i</v>
      </c>
      <c r="AG2528" t="str">
        <f t="shared" si="1326"/>
        <v>1.00437308505004-0.00279688834878869i</v>
      </c>
      <c r="AH2528" t="str">
        <f t="shared" si="1327"/>
        <v>0.000439903033051046+0.0012596513370128i</v>
      </c>
      <c r="AI2528">
        <f t="shared" si="1328"/>
        <v>-57.49522379583658</v>
      </c>
      <c r="AJ2528">
        <f t="shared" si="1329"/>
        <v>70.749469173354044</v>
      </c>
      <c r="AK2528"/>
      <c r="AL2528"/>
      <c r="AM2528"/>
      <c r="AN2528"/>
    </row>
    <row r="2529" spans="1:40" x14ac:dyDescent="0.35">
      <c r="A2529"/>
      <c r="B2529">
        <f t="shared" si="1330"/>
        <v>595000</v>
      </c>
      <c r="C2529" s="237" t="str">
        <f t="shared" si="1298"/>
        <v>-5.97495170579637E-08+0.00113920375949431i</v>
      </c>
      <c r="D2529" s="208" t="str">
        <f t="shared" si="1299"/>
        <v>-1.64874597779289+0.00873389548945638i</v>
      </c>
      <c r="E2529" t="str">
        <f t="shared" si="1300"/>
        <v>36500</v>
      </c>
      <c r="F2529" t="str">
        <f t="shared" si="1301"/>
        <v>0.21505376344086</v>
      </c>
      <c r="G2529" t="str">
        <f t="shared" si="1296"/>
        <v>0.21505376344086</v>
      </c>
      <c r="H2529" t="str">
        <f t="shared" si="1302"/>
        <v>2.51518639751235+0.173491476011212i</v>
      </c>
      <c r="I2529" t="str">
        <f t="shared" si="1303"/>
        <v>2336.55953610741i</v>
      </c>
      <c r="J2529" t="str">
        <f t="shared" si="1297"/>
        <v>-7388.99336647232+511.164456595146i</v>
      </c>
      <c r="K2529" t="str">
        <f t="shared" si="1304"/>
        <v>0.021771756842781-0.314715479161672i</v>
      </c>
      <c r="L2529" t="str">
        <f t="shared" si="1305"/>
        <v>0.00688920570586085-0.084432190474649i</v>
      </c>
      <c r="M2529" t="str">
        <f t="shared" si="1306"/>
        <v>0.0286609625486419-0.399147669636321i</v>
      </c>
      <c r="N2529" t="str">
        <f t="shared" si="1307"/>
        <v>-7.42161050240789i</v>
      </c>
      <c r="O2529" t="str">
        <f t="shared" si="1308"/>
        <v>0.419024905913135-0.90797473986036i</v>
      </c>
      <c r="P2529" t="str">
        <f t="shared" si="1309"/>
        <v>0.580975094086865+0.90797473986036i</v>
      </c>
      <c r="Q2529" t="str">
        <f t="shared" si="1310"/>
        <v>-0.580975094086865+6.51363576254753i</v>
      </c>
      <c r="R2529" t="str">
        <f t="shared" si="1311"/>
        <v>0.130403061056077-0.100824800264281i</v>
      </c>
      <c r="S2529" t="str">
        <f t="shared" si="1312"/>
        <v>0.82868557333947i</v>
      </c>
      <c r="T2529" t="str">
        <f t="shared" si="1313"/>
        <v>0.0835520574138433+0.108063135416477i</v>
      </c>
      <c r="U2529" t="str">
        <f t="shared" si="1314"/>
        <v>0.00005-0.000238827945816169i</v>
      </c>
      <c r="V2529" t="str">
        <f t="shared" si="1315"/>
        <v>0.00002-0.0026748729931411i</v>
      </c>
      <c r="W2529" t="str">
        <f t="shared" si="1316"/>
        <v>0.0000422574378420657-0.000219923889357465i</v>
      </c>
      <c r="X2529" t="str">
        <f t="shared" si="1317"/>
        <v>0.0000424901903426864-0.000219830718903167i</v>
      </c>
      <c r="Y2529" t="str">
        <f t="shared" si="1318"/>
        <v>0.009+2.99079620621748i</v>
      </c>
      <c r="Z2529" t="str">
        <f t="shared" si="1319"/>
        <v>-0.000881570132666606-0.000173161895356255i</v>
      </c>
      <c r="AA2529" t="str">
        <f t="shared" si="1320"/>
        <v>0.0121326459780014-4.01256774078113i</v>
      </c>
      <c r="AB2529" t="str">
        <f t="shared" si="1321"/>
        <v>0.251338206782363+0.325071524454848i</v>
      </c>
      <c r="AC2529" t="str">
        <f t="shared" si="1322"/>
        <v>1.13695513638291-0.0910041967397216i</v>
      </c>
      <c r="AD2529" t="str">
        <f t="shared" si="1323"/>
        <v>0.196915822393264+0.30167565959399i</v>
      </c>
      <c r="AE2529" t="str">
        <f t="shared" si="1324"/>
        <v>-0.00012135637867324-0.000300046568281813i</v>
      </c>
      <c r="AF2529" t="str">
        <f t="shared" si="1325"/>
        <v>-4.16393237530524-0.164757580521756i</v>
      </c>
      <c r="AG2529" t="str">
        <f t="shared" si="1326"/>
        <v>1.00439063692997-0.00284705018843576i</v>
      </c>
      <c r="AH2529" t="str">
        <f t="shared" si="1327"/>
        <v>0.000450305887512855+0.00126509547166304i</v>
      </c>
      <c r="AI2529">
        <f t="shared" si="1328"/>
        <v>-57.439459991672734</v>
      </c>
      <c r="AJ2529">
        <f t="shared" si="1329"/>
        <v>70.407007876445718</v>
      </c>
      <c r="AK2529"/>
      <c r="AL2529"/>
      <c r="AM2529"/>
      <c r="AN2529"/>
    </row>
    <row r="2530" spans="1:40" x14ac:dyDescent="0.35">
      <c r="A2530"/>
      <c r="B2530">
        <f t="shared" si="1330"/>
        <v>596000</v>
      </c>
      <c r="C2530" s="237" t="str">
        <f t="shared" si="1298"/>
        <v>-5.95491835295728E-08+0.00113729234380095i</v>
      </c>
      <c r="D2530" s="208" t="str">
        <f t="shared" si="1299"/>
        <v>-1.648745976257+0.00871924130247395i</v>
      </c>
      <c r="E2530" t="str">
        <f t="shared" si="1300"/>
        <v>36500</v>
      </c>
      <c r="F2530" t="str">
        <f t="shared" si="1301"/>
        <v>0.21505376344086</v>
      </c>
      <c r="G2530" t="str">
        <f t="shared" si="1296"/>
        <v>0.21505376344086</v>
      </c>
      <c r="H2530" t="str">
        <f t="shared" si="1302"/>
        <v>2.515229379978+0.173203571256351i</v>
      </c>
      <c r="I2530" t="str">
        <f t="shared" si="1303"/>
        <v>2340.4865269244i</v>
      </c>
      <c r="J2530" t="str">
        <f t="shared" si="1297"/>
        <v>-7413.85455452251+512.023556522196i</v>
      </c>
      <c r="K2530" t="str">
        <f t="shared" si="1304"/>
        <v>0.0216990854764359-0.31419230939519i</v>
      </c>
      <c r="L2530" t="str">
        <f t="shared" si="1305"/>
        <v>0.00686625921821659-0.0842923948921682i</v>
      </c>
      <c r="M2530" t="str">
        <f t="shared" si="1306"/>
        <v>0.0285653446946525-0.398484704287358i</v>
      </c>
      <c r="N2530" t="str">
        <f t="shared" si="1307"/>
        <v>-7.43408379736992i</v>
      </c>
      <c r="O2530" t="str">
        <f t="shared" si="1308"/>
        <v>0.407667166665283-0.913130593739526i</v>
      </c>
      <c r="P2530" t="str">
        <f t="shared" si="1309"/>
        <v>0.592332833334717+0.913130593739526i</v>
      </c>
      <c r="Q2530" t="str">
        <f t="shared" si="1310"/>
        <v>-0.592332833334717+6.52095320363039i</v>
      </c>
      <c r="R2530" t="str">
        <f t="shared" si="1311"/>
        <v>0.130700759204648-0.102707558763117i</v>
      </c>
      <c r="S2530" t="str">
        <f t="shared" si="1312"/>
        <v>0.830078322202224i</v>
      </c>
      <c r="T2530" t="str">
        <f t="shared" si="1313"/>
        <v>0.0852553180555745+0.108491866911151i</v>
      </c>
      <c r="U2530" t="str">
        <f t="shared" si="1314"/>
        <v>0.00005-0.000238427227786276i</v>
      </c>
      <c r="V2530" t="str">
        <f t="shared" si="1315"/>
        <v>0.00002-0.0026703849512063i</v>
      </c>
      <c r="W2530" t="str">
        <f t="shared" si="1316"/>
        <v>0.0000422573835605765-0.000219557145181073i</v>
      </c>
      <c r="X2530" t="str">
        <f t="shared" si="1317"/>
        <v>0.0000424893307113212-0.000219464131100486i</v>
      </c>
      <c r="Y2530" t="str">
        <f t="shared" si="1318"/>
        <v>0.009+2.99582275446323i</v>
      </c>
      <c r="Z2530" t="str">
        <f t="shared" si="1319"/>
        <v>-0.000878623182942188-0.000172858973337526i</v>
      </c>
      <c r="AA2530" t="str">
        <f t="shared" si="1320"/>
        <v>0.0120919598355394-4.00583438311411i</v>
      </c>
      <c r="AB2530" t="str">
        <f t="shared" si="1321"/>
        <v>0.25646189240575+0.326361218669423i</v>
      </c>
      <c r="AC2530" t="str">
        <f t="shared" si="1322"/>
        <v>1.13737587606996-0.0928735206500226i</v>
      </c>
      <c r="AD2530" t="str">
        <f t="shared" si="1323"/>
        <v>0.200716743912294+0.303331991286885i</v>
      </c>
      <c r="AE2530" t="str">
        <f t="shared" si="1324"/>
        <v>-0.000123920727811734-0.000301210209957005i</v>
      </c>
      <c r="AF2530" t="str">
        <f t="shared" si="1325"/>
        <v>-4.163975356235-0.164484329953877i</v>
      </c>
      <c r="AG2530" t="str">
        <f t="shared" si="1326"/>
        <v>1.00440743969998-0.00289733996390587i</v>
      </c>
      <c r="AH2530" t="str">
        <f t="shared" si="1327"/>
        <v>0.000460747143620431+0.00127035085550785i</v>
      </c>
      <c r="AI2530">
        <f t="shared" si="1328"/>
        <v>-57.384803840519965</v>
      </c>
      <c r="AJ2530">
        <f t="shared" si="1329"/>
        <v>70.064654930806753</v>
      </c>
      <c r="AK2530"/>
      <c r="AL2530"/>
      <c r="AM2530"/>
      <c r="AN2530"/>
    </row>
    <row r="2531" spans="1:40" x14ac:dyDescent="0.35">
      <c r="A2531"/>
      <c r="B2531">
        <f t="shared" si="1330"/>
        <v>597000</v>
      </c>
      <c r="C2531" s="237" t="str">
        <f t="shared" si="1298"/>
        <v>-5.93498558589563E-08+0.0011353873315102i</v>
      </c>
      <c r="D2531" s="208" t="str">
        <f t="shared" si="1299"/>
        <v>-1.64874597472882+0.00870463620824487i</v>
      </c>
      <c r="E2531" t="str">
        <f t="shared" si="1300"/>
        <v>36500</v>
      </c>
      <c r="F2531" t="str">
        <f t="shared" si="1301"/>
        <v>0.21505376344086</v>
      </c>
      <c r="G2531" t="str">
        <f t="shared" si="1296"/>
        <v>0.21505376344086</v>
      </c>
      <c r="H2531" t="str">
        <f t="shared" si="1302"/>
        <v>2.51527214820299+0.172916615141344i</v>
      </c>
      <c r="I2531" t="str">
        <f t="shared" si="1303"/>
        <v>2344.41351774138i</v>
      </c>
      <c r="J2531" t="str">
        <f t="shared" si="1297"/>
        <v>-7438.75749099932+512.882656449247i</v>
      </c>
      <c r="K2531" t="str">
        <f t="shared" si="1304"/>
        <v>0.0216267768134899-0.313670867994029i</v>
      </c>
      <c r="L2531" t="str">
        <f t="shared" si="1305"/>
        <v>0.00684342693289421-0.0841530583495274i</v>
      </c>
      <c r="M2531" t="str">
        <f t="shared" si="1306"/>
        <v>0.0284702037463841-0.397823926343556i</v>
      </c>
      <c r="N2531" t="str">
        <f t="shared" si="1307"/>
        <v>-7.44655709233195i</v>
      </c>
      <c r="O2531" t="str">
        <f t="shared" si="1308"/>
        <v>0.396246002123419-0.918144381783828i</v>
      </c>
      <c r="P2531" t="str">
        <f t="shared" si="1309"/>
        <v>0.603753997876581+0.918144381783828i</v>
      </c>
      <c r="Q2531" t="str">
        <f t="shared" si="1310"/>
        <v>-0.603753997876581+6.52841271054812i</v>
      </c>
      <c r="R2531" t="str">
        <f t="shared" si="1311"/>
        <v>0.13096538273622-0.104592785652744i</v>
      </c>
      <c r="S2531" t="str">
        <f t="shared" si="1312"/>
        <v>0.83147107106498i</v>
      </c>
      <c r="T2531" t="str">
        <f t="shared" si="1313"/>
        <v>0.0869658755123569+0.10889392705612i</v>
      </c>
      <c r="U2531" t="str">
        <f t="shared" si="1314"/>
        <v>0.00005-0.000238027852195345i</v>
      </c>
      <c r="V2531" t="str">
        <f t="shared" si="1315"/>
        <v>0.00002-0.00266591194458786i</v>
      </c>
      <c r="W2531" t="str">
        <f t="shared" si="1316"/>
        <v>0.0000422573291881453-0.000219191633401088i</v>
      </c>
      <c r="X2531" t="str">
        <f t="shared" si="1317"/>
        <v>0.000042488475032787-0.000219098775164538i</v>
      </c>
      <c r="Y2531" t="str">
        <f t="shared" si="1318"/>
        <v>0.009+3.00084930270897i</v>
      </c>
      <c r="Z2531" t="str">
        <f t="shared" si="1319"/>
        <v>-0.000875691030737371-0.000172557126755496i</v>
      </c>
      <c r="AA2531" t="str">
        <f t="shared" si="1320"/>
        <v>0.0120514780191748-3.99912358707751i</v>
      </c>
      <c r="AB2531" t="str">
        <f t="shared" si="1321"/>
        <v>0.261607528038113+0.327570681116944i</v>
      </c>
      <c r="AC2531" t="str">
        <f t="shared" si="1322"/>
        <v>1.13776347414181-0.0947477299324128i</v>
      </c>
      <c r="AD2531" t="str">
        <f t="shared" si="1323"/>
        <v>0.204537336586934+0.304940470783415i</v>
      </c>
      <c r="AE2531" t="str">
        <f t="shared" si="1324"/>
        <v>-0.000126491859630234-0.000302328010289531i</v>
      </c>
      <c r="AF2531" t="str">
        <f t="shared" si="1325"/>
        <v>-4.16401812293181-0.164211978933099i</v>
      </c>
      <c r="AG2531" t="str">
        <f t="shared" si="1326"/>
        <v>1.00442349377582-0.0029477482757633i</v>
      </c>
      <c r="AH2531" t="str">
        <f t="shared" si="1327"/>
        <v>0.000471224445318542+0.00127541803978994i</v>
      </c>
      <c r="AI2531">
        <f t="shared" si="1328"/>
        <v>-57.331233037318</v>
      </c>
      <c r="AJ2531">
        <f t="shared" si="1329"/>
        <v>69.722409341777777</v>
      </c>
      <c r="AK2531"/>
      <c r="AL2531"/>
      <c r="AM2531"/>
      <c r="AN2531"/>
    </row>
    <row r="2532" spans="1:40" x14ac:dyDescent="0.35">
      <c r="A2532"/>
      <c r="B2532">
        <f t="shared" si="1330"/>
        <v>598000</v>
      </c>
      <c r="C2532" s="237" t="str">
        <f t="shared" si="1298"/>
        <v>-5.9151527323598E-08+0.00113348869049796i</v>
      </c>
      <c r="D2532" s="208" t="str">
        <f t="shared" si="1299"/>
        <v>-1.6487459732083+0.00869007996048436i</v>
      </c>
      <c r="E2532" t="str">
        <f t="shared" si="1300"/>
        <v>36500</v>
      </c>
      <c r="F2532" t="str">
        <f t="shared" si="1301"/>
        <v>0.21505376344086</v>
      </c>
      <c r="G2532" t="str">
        <f t="shared" si="1296"/>
        <v>0.21505376344086</v>
      </c>
      <c r="H2532" t="str">
        <f t="shared" si="1302"/>
        <v>2.51531470360617+0.172630603012025i</v>
      </c>
      <c r="I2532" t="str">
        <f t="shared" si="1303"/>
        <v>2348.34050855837i</v>
      </c>
      <c r="J2532" t="str">
        <f t="shared" si="1297"/>
        <v>-7463.70217590274+513.741756376298i</v>
      </c>
      <c r="K2532" t="str">
        <f t="shared" si="1304"/>
        <v>0.0215548284478782-0.313151146448374i</v>
      </c>
      <c r="L2532" t="str">
        <f t="shared" si="1305"/>
        <v>0.00682070809498867-0.0840141786051389i</v>
      </c>
      <c r="M2532" t="str">
        <f t="shared" si="1306"/>
        <v>0.0283755365428669-0.397165325053513i</v>
      </c>
      <c r="N2532" t="str">
        <f t="shared" si="1307"/>
        <v>-7.45903038729398i</v>
      </c>
      <c r="O2532" t="str">
        <f t="shared" si="1308"/>
        <v>0.384763189204543-0.923015323942755i</v>
      </c>
      <c r="P2532" t="str">
        <f t="shared" si="1309"/>
        <v>0.615236810795457+0.923015323942755i</v>
      </c>
      <c r="Q2532" t="str">
        <f t="shared" si="1310"/>
        <v>-0.615236810795457+6.53601506335123i</v>
      </c>
      <c r="R2532" t="str">
        <f t="shared" si="1311"/>
        <v>0.131196912041209-0.106479861781265i</v>
      </c>
      <c r="S2532" t="str">
        <f t="shared" si="1312"/>
        <v>0.832863819927735i</v>
      </c>
      <c r="T2532" t="str">
        <f t="shared" si="1313"/>
        <v>0.0886832244285216+0.109269161325364i</v>
      </c>
      <c r="U2532" t="str">
        <f t="shared" si="1314"/>
        <v>0.00005-0.00023762981230873i</v>
      </c>
      <c r="V2532" t="str">
        <f t="shared" si="1315"/>
        <v>0.00002-0.00266145389785778i</v>
      </c>
      <c r="W2532" t="str">
        <f t="shared" si="1316"/>
        <v>0.0000422572747247739-0.000218827347834871i</v>
      </c>
      <c r="X2532" t="str">
        <f t="shared" si="1317"/>
        <v>0.0000424876232800593-0.00021873464491537i</v>
      </c>
      <c r="Y2532" t="str">
        <f t="shared" si="1318"/>
        <v>0.009+3.00587585095471i</v>
      </c>
      <c r="Z2532" t="str">
        <f t="shared" si="1319"/>
        <v>-0.000872773577145083-0.000172256349808003i</v>
      </c>
      <c r="AA2532" t="str">
        <f t="shared" si="1320"/>
        <v>0.0120111991629511-3.9924352394571i</v>
      </c>
      <c r="AB2532" t="str">
        <f t="shared" si="1321"/>
        <v>0.266773593487232+0.328699446957956i</v>
      </c>
      <c r="AC2532" t="str">
        <f t="shared" si="1322"/>
        <v>1.13811786654663-0.0966261978042746i</v>
      </c>
      <c r="AD2532" t="str">
        <f t="shared" si="1323"/>
        <v>0.208376993410001+0.306500876398252i</v>
      </c>
      <c r="AE2532" t="str">
        <f t="shared" si="1324"/>
        <v>-0.000129069211751867-0.000303400126560978i</v>
      </c>
      <c r="AF2532" t="str">
        <f t="shared" si="1325"/>
        <v>-4.16406067681447-0.163940523051541i</v>
      </c>
      <c r="AG2532" t="str">
        <f t="shared" si="1326"/>
        <v>1.00443879968188-0.00299826575481405i</v>
      </c>
      <c r="AH2532" t="str">
        <f t="shared" si="1327"/>
        <v>0.000481735454179897+0.00128029759678737i</v>
      </c>
      <c r="AI2532">
        <f t="shared" si="1328"/>
        <v>-57.278726000192037</v>
      </c>
      <c r="AJ2532">
        <f t="shared" si="1329"/>
        <v>69.380270106634441</v>
      </c>
      <c r="AK2532"/>
      <c r="AL2532"/>
      <c r="AM2532"/>
      <c r="AN2532"/>
    </row>
    <row r="2533" spans="1:40" x14ac:dyDescent="0.35">
      <c r="A2533"/>
      <c r="B2533">
        <f t="shared" si="1330"/>
        <v>599000</v>
      </c>
      <c r="C2533" s="237" t="str">
        <f t="shared" si="1298"/>
        <v>-5.89541912570482E-08+0.00113159638885465i</v>
      </c>
      <c r="D2533" s="208" t="str">
        <f t="shared" si="1299"/>
        <v>-1.64874597169539+0.00867557231455232i</v>
      </c>
      <c r="E2533" t="str">
        <f t="shared" si="1300"/>
        <v>36500</v>
      </c>
      <c r="F2533" t="str">
        <f t="shared" si="1301"/>
        <v>0.21505376344086</v>
      </c>
      <c r="G2533" t="str">
        <f t="shared" si="1296"/>
        <v>0.21505376344086</v>
      </c>
      <c r="H2533" t="str">
        <f t="shared" si="1302"/>
        <v>2.51535704759468+0.172345530244438i</v>
      </c>
      <c r="I2533" t="str">
        <f t="shared" si="1303"/>
        <v>2352.26749937536i</v>
      </c>
      <c r="J2533" t="str">
        <f t="shared" si="1297"/>
        <v>-7488.68860923278+514.600856303348i</v>
      </c>
      <c r="K2533" t="str">
        <f t="shared" si="1304"/>
        <v>0.021483237993424-0.312633136303905i</v>
      </c>
      <c r="L2533" t="str">
        <f t="shared" si="1305"/>
        <v>0.00679810195580844-0.0838757534318803i</v>
      </c>
      <c r="M2533" t="str">
        <f t="shared" si="1306"/>
        <v>0.0282813399492324-0.396508889735785i</v>
      </c>
      <c r="N2533" t="str">
        <f t="shared" si="1307"/>
        <v>-7.47150368225601i</v>
      </c>
      <c r="O2533" t="str">
        <f t="shared" si="1308"/>
        <v>0.373220514416977-0.927742662389915i</v>
      </c>
      <c r="P2533" t="str">
        <f t="shared" si="1309"/>
        <v>0.626779485583023+0.927742662389915i</v>
      </c>
      <c r="Q2533" t="str">
        <f t="shared" si="1310"/>
        <v>-0.626779485583023+6.5437610198661i</v>
      </c>
      <c r="R2533" t="str">
        <f t="shared" si="1311"/>
        <v>0.131395342139758-0.108368167539208i</v>
      </c>
      <c r="S2533" t="str">
        <f t="shared" si="1312"/>
        <v>0.834256568790491i</v>
      </c>
      <c r="T2533" t="str">
        <f t="shared" si="1313"/>
        <v>0.0904068556173727+0.109617427288567i</v>
      </c>
      <c r="U2533" t="str">
        <f t="shared" si="1314"/>
        <v>0.00005-0.000237233101436763i</v>
      </c>
      <c r="V2533" t="str">
        <f t="shared" si="1315"/>
        <v>0.00002-0.00265701073609174i</v>
      </c>
      <c r="W2533" t="str">
        <f t="shared" si="1316"/>
        <v>0.0000422572201704626-0.000218464282341078i</v>
      </c>
      <c r="X2533" t="str">
        <f t="shared" si="1317"/>
        <v>0.0000424867754263386-0.000218371734214307i</v>
      </c>
      <c r="Y2533" t="str">
        <f t="shared" si="1318"/>
        <v>0.009+3.01090239920046i</v>
      </c>
      <c r="Z2533" t="str">
        <f t="shared" si="1319"/>
        <v>-0.00086987072408329-0.000171956636735012i</v>
      </c>
      <c r="AA2533" t="str">
        <f t="shared" si="1320"/>
        <v>0.0119711219123077-3.98576922779484i</v>
      </c>
      <c r="AB2533" t="str">
        <f t="shared" si="1321"/>
        <v>0.271958557036534+0.329747087738856i</v>
      </c>
      <c r="AC2533" t="str">
        <f t="shared" si="1322"/>
        <v>1.1384390040566-0.0985082960190903i</v>
      </c>
      <c r="AD2533" t="str">
        <f t="shared" si="1323"/>
        <v>0.212235105235222+0.308012994162642i</v>
      </c>
      <c r="AE2533" t="str">
        <f t="shared" si="1324"/>
        <v>-0.000131652226119967-0.000304426721152669i</v>
      </c>
      <c r="AF2533" t="str">
        <f t="shared" si="1325"/>
        <v>-4.16410301929007-0.163669957929886i</v>
      </c>
      <c r="AG2533" t="str">
        <f t="shared" si="1326"/>
        <v>1.00445335805049-0.00304888306325036i</v>
      </c>
      <c r="AH2533" t="str">
        <f t="shared" si="1327"/>
        <v>0.000492277849502617+0.00128499011951904i</v>
      </c>
      <c r="AI2533">
        <f t="shared" si="1328"/>
        <v>-57.2272618401146</v>
      </c>
      <c r="AJ2533">
        <f t="shared" si="1329"/>
        <v>69.038236214789293</v>
      </c>
      <c r="AK2533"/>
      <c r="AL2533"/>
      <c r="AM2533"/>
      <c r="AN2533"/>
    </row>
    <row r="2534" spans="1:40" x14ac:dyDescent="0.35">
      <c r="A2534"/>
      <c r="B2534">
        <f t="shared" si="1330"/>
        <v>600000</v>
      </c>
      <c r="C2534" s="237" t="str">
        <f t="shared" si="1298"/>
        <v>-5.87578410483648E-08+0.00112971039488344i</v>
      </c>
      <c r="D2534" s="208" t="str">
        <f t="shared" si="1299"/>
        <v>-1.64874597019004+0.00866111302743971i</v>
      </c>
      <c r="E2534" t="str">
        <f t="shared" si="1300"/>
        <v>36500</v>
      </c>
      <c r="F2534" t="str">
        <f t="shared" si="1301"/>
        <v>0.21505376344086</v>
      </c>
      <c r="G2534" t="str">
        <f t="shared" si="1296"/>
        <v>0.21505376344086</v>
      </c>
      <c r="H2534" t="str">
        <f t="shared" si="1302"/>
        <v>2.51539918156407+0.172061392244606i</v>
      </c>
      <c r="I2534" t="str">
        <f t="shared" si="1303"/>
        <v>2356.19449019235i</v>
      </c>
      <c r="J2534" t="str">
        <f t="shared" si="1297"/>
        <v>-7513.71679098944+515.459956230399i</v>
      </c>
      <c r="K2534" t="str">
        <f t="shared" si="1304"/>
        <v>0.0214120030836425-0.312116829161354i</v>
      </c>
      <c r="L2534" t="str">
        <f t="shared" si="1305"/>
        <v>0.00677560777281404-0.083737780616977i</v>
      </c>
      <c r="M2534" t="str">
        <f t="shared" si="1306"/>
        <v>0.0281876108564565-0.395854609778331i</v>
      </c>
      <c r="N2534" t="str">
        <f t="shared" si="1307"/>
        <v>-7.48397697721804i</v>
      </c>
      <c r="O2534" t="str">
        <f t="shared" si="1308"/>
        <v>0.361619773582415-0.932325661640933i</v>
      </c>
      <c r="P2534" t="str">
        <f t="shared" si="1309"/>
        <v>0.638380226417585+0.932325661640933i</v>
      </c>
      <c r="Q2534" t="str">
        <f t="shared" si="1310"/>
        <v>-0.638380226417585+6.55165131557711i</v>
      </c>
      <c r="R2534" t="str">
        <f t="shared" si="1311"/>
        <v>0.131560682692845-0.1102570832952i</v>
      </c>
      <c r="S2534" t="str">
        <f t="shared" si="1312"/>
        <v>0.835649317653246i</v>
      </c>
      <c r="T2534" t="str">
        <f t="shared" si="1313"/>
        <v>0.092136256422071+0.109938594722271i</v>
      </c>
      <c r="U2534" t="str">
        <f t="shared" si="1314"/>
        <v>0.00005-0.000236837712934368i</v>
      </c>
      <c r="V2534" t="str">
        <f t="shared" si="1315"/>
        <v>0.00002-0.00265258238486492i</v>
      </c>
      <c r="W2534" t="str">
        <f t="shared" si="1316"/>
        <v>0.0000422571655252131-0.0002181024308193i</v>
      </c>
      <c r="X2534" t="str">
        <f t="shared" si="1317"/>
        <v>0.0000424859314450491-0.000218010036963591i</v>
      </c>
      <c r="Y2534" t="str">
        <f t="shared" si="1318"/>
        <v>0.009+3.0159289474462i</v>
      </c>
      <c r="Z2534" t="str">
        <f t="shared" si="1319"/>
        <v>-0.000866982374286716-0.000171657981818249i</v>
      </c>
      <c r="AA2534" t="str">
        <f t="shared" si="1320"/>
        <v>0.0119312449239671-3.97912544038275i</v>
      </c>
      <c r="AB2534" t="str">
        <f t="shared" si="1321"/>
        <v>0.27716087653069+0.330713211726255i</v>
      </c>
      <c r="AC2534" t="str">
        <f t="shared" si="1322"/>
        <v>1.13872685230872-0.100393395307648i</v>
      </c>
      <c r="AD2534" t="str">
        <f t="shared" si="1323"/>
        <v>0.216111060873749+0.309476617835448i</v>
      </c>
      <c r="AE2534" t="str">
        <f t="shared" si="1324"/>
        <v>-0.000134240349028373-0.000305407961475387i</v>
      </c>
      <c r="AF2534" t="str">
        <f t="shared" si="1325"/>
        <v>-4.16414515175411-0.163400279217166i</v>
      </c>
      <c r="AG2534" t="str">
        <f t="shared" si="1326"/>
        <v>1.00446716962118-0.00309959089578164i</v>
      </c>
      <c r="AH2534" t="str">
        <f t="shared" si="1327"/>
        <v>0.000502849328404022+0.00128949622145146i</v>
      </c>
      <c r="AI2534">
        <f t="shared" si="1328"/>
        <v>-57.176820332153333</v>
      </c>
      <c r="AJ2534">
        <f t="shared" si="1329"/>
        <v>68.696306647982865</v>
      </c>
      <c r="AK2534"/>
      <c r="AL2534"/>
      <c r="AM2534"/>
      <c r="AN2534"/>
    </row>
    <row r="2535" spans="1:40" x14ac:dyDescent="0.35">
      <c r="A2535"/>
      <c r="B2535">
        <f t="shared" si="1330"/>
        <v>601000</v>
      </c>
      <c r="C2535" s="237" t="str">
        <f t="shared" si="1298"/>
        <v>-5.856247014156E-08+0.00112783067709844i</v>
      </c>
      <c r="D2535" s="208" t="str">
        <f t="shared" si="1299"/>
        <v>-1.6487459686922+0.00864670185775471i</v>
      </c>
      <c r="E2535" t="str">
        <f t="shared" si="1300"/>
        <v>36500</v>
      </c>
      <c r="F2535" t="str">
        <f t="shared" si="1301"/>
        <v>0.21505376344086</v>
      </c>
      <c r="G2535" t="str">
        <f t="shared" si="1296"/>
        <v>0.21505376344086</v>
      </c>
      <c r="H2535" t="str">
        <f t="shared" si="1302"/>
        <v>2.51544110689843+0.171778184448278i</v>
      </c>
      <c r="I2535" t="str">
        <f t="shared" si="1303"/>
        <v>2360.12148100933i</v>
      </c>
      <c r="J2535" t="str">
        <f t="shared" si="1297"/>
        <v>-7538.78672117271+516.319056157449i</v>
      </c>
      <c r="K2535" t="str">
        <f t="shared" si="1304"/>
        <v>0.0213411213715465-0.311602216676056i</v>
      </c>
      <c r="L2535" t="str">
        <f t="shared" si="1305"/>
        <v>0.00675322480955835-0.0836002579618919i</v>
      </c>
      <c r="M2535" t="str">
        <f t="shared" si="1306"/>
        <v>0.0280943461811048-0.395202474637948i</v>
      </c>
      <c r="N2535" t="str">
        <f t="shared" si="1307"/>
        <v>-7.49645027218007i</v>
      </c>
      <c r="O2535" t="str">
        <f t="shared" si="1308"/>
        <v>0.349962771556529-0.936763608667882i</v>
      </c>
      <c r="P2535" t="str">
        <f t="shared" si="1309"/>
        <v>0.650037228443471+0.936763608667882i</v>
      </c>
      <c r="Q2535" t="str">
        <f t="shared" si="1310"/>
        <v>-0.650037228443471+6.55968666351219i</v>
      </c>
      <c r="R2535" t="str">
        <f t="shared" si="1311"/>
        <v>0.131692957997792-0.112145989831776i</v>
      </c>
      <c r="S2535" t="str">
        <f t="shared" si="1312"/>
        <v>0.837042066516001i</v>
      </c>
      <c r="T2535" t="str">
        <f t="shared" si="1313"/>
        <v>0.0938709110802722+0.110232545708077i</v>
      </c>
      <c r="U2535" t="str">
        <f t="shared" si="1314"/>
        <v>0.00005-0.0002364436402007i</v>
      </c>
      <c r="V2535" t="str">
        <f t="shared" si="1315"/>
        <v>0.00002-0.00264816877024784i</v>
      </c>
      <c r="W2535" t="str">
        <f t="shared" si="1316"/>
        <v>0.0000422571107890265-0.000217741787209734i</v>
      </c>
      <c r="X2535" t="str">
        <f t="shared" si="1317"/>
        <v>0.000042485091309836-0.00021764954710605i</v>
      </c>
      <c r="Y2535" t="str">
        <f t="shared" si="1318"/>
        <v>0.009+3.02095549569195i</v>
      </c>
      <c r="Z2535" t="str">
        <f t="shared" si="1319"/>
        <v>-0.000864108431298692-0.000171360379380802i</v>
      </c>
      <c r="AA2535" t="str">
        <f t="shared" si="1320"/>
        <v>0.0118915668658207-3.97250376625649i</v>
      </c>
      <c r="AB2535" t="str">
        <f t="shared" si="1321"/>
        <v>0.282379000472503+0.33159746420239i</v>
      </c>
      <c r="AC2535" t="str">
        <f t="shared" si="1322"/>
        <v>1.13898139183-0.102280865820445i</v>
      </c>
      <c r="AD2535" t="str">
        <f t="shared" si="1323"/>
        <v>0.220004247190384+0.310891548913074i</v>
      </c>
      <c r="AE2535" t="str">
        <f t="shared" si="1324"/>
        <v>-0.000136833031150703-0.000306344019899229i</v>
      </c>
      <c r="AF2535" t="str">
        <f t="shared" si="1325"/>
        <v>-4.16418707559063-0.163131482590523i</v>
      </c>
      <c r="AG2535" t="str">
        <f t="shared" si="1326"/>
        <v>1.0044802352399-0.00315037998074979i</v>
      </c>
      <c r="AH2535" t="str">
        <f t="shared" si="1327"/>
        <v>0.000513447605910474+0.00129381653620716i</v>
      </c>
      <c r="AI2535">
        <f t="shared" si="1328"/>
        <v>-57.127381888205392</v>
      </c>
      <c r="AJ2535">
        <f t="shared" si="1329"/>
        <v>68.354480380481078</v>
      </c>
      <c r="AK2535"/>
      <c r="AL2535"/>
      <c r="AM2535"/>
      <c r="AN2535"/>
    </row>
    <row r="2536" spans="1:40" x14ac:dyDescent="0.35">
      <c r="A2536"/>
      <c r="B2536">
        <f t="shared" si="1330"/>
        <v>602000</v>
      </c>
      <c r="C2536" s="237" t="str">
        <f t="shared" si="1298"/>
        <v>-5.8368072035052E-08+0.00112595720422297i</v>
      </c>
      <c r="D2536" s="208" t="str">
        <f t="shared" si="1299"/>
        <v>-1.64874596720181+0.00863233856570944i</v>
      </c>
      <c r="E2536" t="str">
        <f t="shared" si="1300"/>
        <v>36500</v>
      </c>
      <c r="F2536" t="str">
        <f t="shared" si="1301"/>
        <v>0.21505376344086</v>
      </c>
      <c r="G2536" t="str">
        <f t="shared" si="1296"/>
        <v>0.21505376344086</v>
      </c>
      <c r="H2536" t="str">
        <f t="shared" si="1302"/>
        <v>2.51548282497044+0.171495902320698i</v>
      </c>
      <c r="I2536" t="str">
        <f t="shared" si="1303"/>
        <v>2364.04847182632i</v>
      </c>
      <c r="J2536" t="str">
        <f t="shared" si="1297"/>
        <v>-7563.89839978259+517.1781560845i</v>
      </c>
      <c r="K2536" t="str">
        <f t="shared" si="1304"/>
        <v>0.0212705905294542-0.311089290557512i</v>
      </c>
      <c r="L2536" t="str">
        <f t="shared" si="1305"/>
        <v>0.00673095233562603-0.0834631832822073i</v>
      </c>
      <c r="M2536" t="str">
        <f t="shared" si="1306"/>
        <v>0.0280015428650802-0.394552473839719i</v>
      </c>
      <c r="N2536" t="str">
        <f t="shared" si="1307"/>
        <v>-7.5089235671421i</v>
      </c>
      <c r="O2536" t="str">
        <f t="shared" si="1308"/>
        <v>0.338251321948169-0.941055813010215i</v>
      </c>
      <c r="P2536" t="str">
        <f t="shared" si="1309"/>
        <v>0.661748678051831+0.941055813010215i</v>
      </c>
      <c r="Q2536" t="str">
        <f t="shared" si="1310"/>
        <v>-0.661748678051831+6.56786775413188i</v>
      </c>
      <c r="R2536" t="str">
        <f t="shared" si="1311"/>
        <v>0.131792206968152-0.114034268780665i</v>
      </c>
      <c r="S2536" t="str">
        <f t="shared" si="1312"/>
        <v>0.838434815378757i</v>
      </c>
      <c r="T2536" t="str">
        <f t="shared" si="1313"/>
        <v>0.0956103010919684+0.110499174717701i</v>
      </c>
      <c r="U2536" t="str">
        <f t="shared" si="1314"/>
        <v>0.00005-0.000236050876678772i</v>
      </c>
      <c r="V2536" t="str">
        <f t="shared" si="1315"/>
        <v>0.00002-0.00264376981880225i</v>
      </c>
      <c r="W2536" t="str">
        <f t="shared" si="1316"/>
        <v>0.0000422570559619035-0.000217382345492839i</v>
      </c>
      <c r="X2536" t="str">
        <f t="shared" si="1317"/>
        <v>0.0000424842549945624-0.000217290258624759i</v>
      </c>
      <c r="Y2536" t="str">
        <f t="shared" si="1318"/>
        <v>0.009+3.02598204393769i</v>
      </c>
      <c r="Z2536" t="str">
        <f t="shared" si="1319"/>
        <v>-0.000861248799463118-0.000171063823786754i</v>
      </c>
      <c r="AA2536" t="str">
        <f t="shared" si="1320"/>
        <v>0.0118520864168184-3.96590409518927i</v>
      </c>
      <c r="AB2536" t="str">
        <f t="shared" si="1321"/>
        <v>0.287611369129441+0.332399527720983i</v>
      </c>
      <c r="AC2536" t="str">
        <f t="shared" si="1322"/>
        <v>1.13920261804663-0.104170077570638i</v>
      </c>
      <c r="AD2536" t="str">
        <f t="shared" si="1323"/>
        <v>0.223914049199605+0.312257596638266i</v>
      </c>
      <c r="AE2536" t="str">
        <f t="shared" si="1324"/>
        <v>-0.000139429727568682-0.000307235073683605i</v>
      </c>
      <c r="AF2536" t="str">
        <f t="shared" si="1325"/>
        <v>-4.16422879217225-0.162863563754989i</v>
      </c>
      <c r="AG2536" t="str">
        <f t="shared" si="1326"/>
        <v>1.00449255585832-0.00320124108123069i</v>
      </c>
      <c r="AH2536" t="str">
        <f t="shared" si="1327"/>
        <v>0.000524070415043531+0.00129795171727449i</v>
      </c>
      <c r="AI2536">
        <f t="shared" si="1328"/>
        <v>-57.078927531128329</v>
      </c>
      <c r="AJ2536">
        <f t="shared" si="1329"/>
        <v>68.012756379267771</v>
      </c>
      <c r="AK2536"/>
      <c r="AL2536"/>
      <c r="AM2536"/>
      <c r="AN2536"/>
    </row>
    <row r="2537" spans="1:40" x14ac:dyDescent="0.35">
      <c r="A2537"/>
      <c r="B2537">
        <f t="shared" si="1330"/>
        <v>603000</v>
      </c>
      <c r="C2537" s="237" t="str">
        <f t="shared" si="1298"/>
        <v>-5.81746402811241E-08+0.00112408994518783i</v>
      </c>
      <c r="D2537" s="208" t="str">
        <f t="shared" si="1299"/>
        <v>-1.64874596571883+0.0086180229131067i</v>
      </c>
      <c r="E2537" t="str">
        <f t="shared" si="1300"/>
        <v>36500</v>
      </c>
      <c r="F2537" t="str">
        <f t="shared" si="1301"/>
        <v>0.21505376344086</v>
      </c>
      <c r="G2537" t="str">
        <f t="shared" si="1296"/>
        <v>0.21505376344086</v>
      </c>
      <c r="H2537" t="str">
        <f t="shared" si="1302"/>
        <v>2.5155243371416+0.171214541356366i</v>
      </c>
      <c r="I2537" t="str">
        <f t="shared" si="1303"/>
        <v>2367.97546264331i</v>
      </c>
      <c r="J2537" t="str">
        <f t="shared" si="1297"/>
        <v>-7589.05182681911+518.037256011551i</v>
      </c>
      <c r="K2537" t="str">
        <f t="shared" si="1304"/>
        <v>0.0212004082487987-0.310578042568948i</v>
      </c>
      <c r="L2537" t="str">
        <f t="shared" si="1305"/>
        <v>0.0067087896265752-0.0833265544075169i</v>
      </c>
      <c r="M2537" t="str">
        <f t="shared" si="1306"/>
        <v>0.0279091978753739-0.393904596976465i</v>
      </c>
      <c r="N2537" t="str">
        <f t="shared" si="1307"/>
        <v>-7.52139686210413i</v>
      </c>
      <c r="O2537" t="str">
        <f t="shared" si="1308"/>
        <v>0.326487246837195-0.945201606882187i</v>
      </c>
      <c r="P2537" t="str">
        <f t="shared" si="1309"/>
        <v>0.673512753162805+0.945201606882187i</v>
      </c>
      <c r="Q2537" t="str">
        <f t="shared" si="1310"/>
        <v>-0.673512753162805+6.57619525522194i</v>
      </c>
      <c r="R2537" t="str">
        <f t="shared" si="1311"/>
        <v>0.131858483098042-0.115921303056916i</v>
      </c>
      <c r="S2537" t="str">
        <f t="shared" si="1312"/>
        <v>0.839827564241512i</v>
      </c>
      <c r="T2537" t="str">
        <f t="shared" si="1313"/>
        <v>0.0973539055899919+0.110738388684809i</v>
      </c>
      <c r="U2537" t="str">
        <f t="shared" si="1314"/>
        <v>0.00005-0.000235659415855093i</v>
      </c>
      <c r="V2537" t="str">
        <f t="shared" si="1315"/>
        <v>0.00002-0.00263938545757704i</v>
      </c>
      <c r="W2537" t="str">
        <f t="shared" si="1316"/>
        <v>0.0000422570010438453-0.000217024099689007i</v>
      </c>
      <c r="X2537" t="str">
        <f t="shared" si="1317"/>
        <v>0.0000424834224733087-0.000216932165542708i</v>
      </c>
      <c r="Y2537" t="str">
        <f t="shared" si="1318"/>
        <v>0.009+3.03100859218343i</v>
      </c>
      <c r="Z2537" t="str">
        <f t="shared" si="1319"/>
        <v>-0.00085840338391651-0.000170768309440811i</v>
      </c>
      <c r="AA2537" t="str">
        <f t="shared" si="1320"/>
        <v>0.0118128022668587-3.95932631768575i</v>
      </c>
      <c r="AB2537" t="str">
        <f t="shared" si="1321"/>
        <v>0.292856415648167+0.333119122323333i</v>
      </c>
      <c r="AC2537" t="str">
        <f t="shared" si="1322"/>
        <v>1.13939054127732-0.106060400876871i</v>
      </c>
      <c r="AD2537" t="str">
        <f t="shared" si="1323"/>
        <v>0.227839850161328+0.313574578007848i</v>
      </c>
      <c r="AE2537" t="str">
        <f t="shared" si="1324"/>
        <v>-0.000142029897799498-0.000308081304907426i</v>
      </c>
      <c r="AF2537" t="str">
        <f t="shared" si="1325"/>
        <v>-4.16427030286043-0.162596518443259i</v>
      </c>
      <c r="AG2537" t="str">
        <f t="shared" si="1326"/>
        <v>1.00450413253303-0.00325216499612096i</v>
      </c>
      <c r="AH2537" t="str">
        <f t="shared" si="1327"/>
        <v>0.000534715506902477+0.0013019024377194i</v>
      </c>
      <c r="AI2537">
        <f t="shared" si="1328"/>
        <v>-57.031438870179386</v>
      </c>
      <c r="AJ2537">
        <f t="shared" si="1329"/>
        <v>67.671133604240495</v>
      </c>
      <c r="AK2537"/>
      <c r="AL2537"/>
      <c r="AM2537"/>
      <c r="AN2537"/>
    </row>
    <row r="2538" spans="1:40" x14ac:dyDescent="0.35">
      <c r="A2538"/>
      <c r="B2538">
        <f t="shared" si="1330"/>
        <v>604000</v>
      </c>
      <c r="C2538" s="237" t="str">
        <f t="shared" si="1298"/>
        <v>-5.79821684853919E-08+0.00112222886912959i</v>
      </c>
      <c r="D2538" s="208" t="str">
        <f t="shared" si="1299"/>
        <v>-1.64874596424322+0.00860375466332686i</v>
      </c>
      <c r="E2538" t="str">
        <f t="shared" si="1300"/>
        <v>36500</v>
      </c>
      <c r="F2538" t="str">
        <f t="shared" si="1301"/>
        <v>0.21505376344086</v>
      </c>
      <c r="G2538" t="str">
        <f t="shared" si="1296"/>
        <v>0.21505376344086</v>
      </c>
      <c r="H2538" t="str">
        <f t="shared" si="1302"/>
        <v>2.51556564476222+0.170934097078805i</v>
      </c>
      <c r="I2538" t="str">
        <f t="shared" si="1303"/>
        <v>2371.90245346029i</v>
      </c>
      <c r="J2538" t="str">
        <f t="shared" si="1297"/>
        <v>-7614.24700228223+518.896355938602i</v>
      </c>
      <c r="K2538" t="str">
        <f t="shared" si="1304"/>
        <v>0.0211305722399409-0.310068464526885i</v>
      </c>
      <c r="L2538" t="str">
        <f t="shared" si="1305"/>
        <v>0.00668673596387871-0.0831903691813124i</v>
      </c>
      <c r="M2538" t="str">
        <f t="shared" si="1306"/>
        <v>0.0278173082038196-0.393258833708197i</v>
      </c>
      <c r="N2538" t="str">
        <f t="shared" si="1307"/>
        <v>-7.53387015706616i</v>
      </c>
      <c r="O2538" t="str">
        <f t="shared" si="1308"/>
        <v>0.314672376491002-0.949200345276752i</v>
      </c>
      <c r="P2538" t="str">
        <f t="shared" si="1309"/>
        <v>0.685327623508998+0.949200345276752i</v>
      </c>
      <c r="Q2538" t="str">
        <f t="shared" si="1310"/>
        <v>-0.685327623508998+6.58466981178941i</v>
      </c>
      <c r="R2538" t="str">
        <f t="shared" si="1311"/>
        <v>0.131891854410965-0.117806477291206i</v>
      </c>
      <c r="S2538" t="str">
        <f t="shared" si="1312"/>
        <v>0.841220313104268i</v>
      </c>
      <c r="T2538" t="str">
        <f t="shared" si="1313"/>
        <v>0.0991012017126191+0.110950107063495i</v>
      </c>
      <c r="U2538" t="str">
        <f t="shared" si="1314"/>
        <v>0.0000499999999999999-0.000235269251259306i</v>
      </c>
      <c r="V2538" t="str">
        <f t="shared" si="1315"/>
        <v>0.00002-0.00263501561410423i</v>
      </c>
      <c r="W2538" t="str">
        <f t="shared" si="1316"/>
        <v>0.0000422569460348526-0.000216667043858225i</v>
      </c>
      <c r="X2538" t="str">
        <f t="shared" si="1317"/>
        <v>0.0000424825937203691-0.000216575261922463i</v>
      </c>
      <c r="Y2538" t="str">
        <f t="shared" si="1318"/>
        <v>0.009+3.03603514042918i</v>
      </c>
      <c r="Z2538" t="str">
        <f t="shared" si="1319"/>
        <v>-0.000855572090580081-0.000170473830787927i</v>
      </c>
      <c r="AA2538" t="str">
        <f t="shared" si="1320"/>
        <v>0.0117737131166795-3.95277032497591i</v>
      </c>
      <c r="AB2538" t="str">
        <f t="shared" si="1321"/>
        <v>0.298112567175396+0.333756005714226i</v>
      </c>
      <c r="AC2538" t="str">
        <f t="shared" si="1322"/>
        <v>1.13954518671083-0.107951206805324i</v>
      </c>
      <c r="AD2538" t="str">
        <f t="shared" si="1323"/>
        <v>0.231781031676421+0.314842317779296i</v>
      </c>
      <c r="AE2538" t="str">
        <f t="shared" si="1324"/>
        <v>-0.000144633005822217-0.000308882900399368i</v>
      </c>
      <c r="AF2538" t="str">
        <f t="shared" si="1325"/>
        <v>-4.16431160900544-0.162330342415478i</v>
      </c>
      <c r="AG2538" t="str">
        <f t="shared" si="1326"/>
        <v>1.00451496642478-0.00330314256121033i</v>
      </c>
      <c r="AH2538" t="str">
        <f t="shared" si="1327"/>
        <v>0.000545380650743221+0.00130566938989834i</v>
      </c>
      <c r="AI2538">
        <f t="shared" si="1328"/>
        <v>-56.984898077689962</v>
      </c>
      <c r="AJ2538">
        <f t="shared" si="1329"/>
        <v>67.329611008399127</v>
      </c>
      <c r="AK2538"/>
      <c r="AL2538"/>
      <c r="AM2538"/>
      <c r="AN2538"/>
    </row>
    <row r="2539" spans="1:40" x14ac:dyDescent="0.35">
      <c r="A2539"/>
      <c r="B2539">
        <f t="shared" si="1330"/>
        <v>605000</v>
      </c>
      <c r="C2539" s="237" t="str">
        <f t="shared" si="1298"/>
        <v>-5.77906503062722E-08+0.00112037394538884i</v>
      </c>
      <c r="D2539" s="208" t="str">
        <f t="shared" si="1299"/>
        <v>-1.64874596277491+0.00858953358131444i</v>
      </c>
      <c r="E2539" t="str">
        <f t="shared" si="1300"/>
        <v>36500</v>
      </c>
      <c r="F2539" t="str">
        <f t="shared" si="1301"/>
        <v>0.21505376344086</v>
      </c>
      <c r="G2539" t="str">
        <f t="shared" si="1296"/>
        <v>0.21505376344086</v>
      </c>
      <c r="H2539" t="str">
        <f t="shared" si="1302"/>
        <v>2.51560674917159+0.170654565040328i</v>
      </c>
      <c r="I2539" t="str">
        <f t="shared" si="1303"/>
        <v>2375.82944427728i</v>
      </c>
      <c r="J2539" t="str">
        <f t="shared" si="1297"/>
        <v>-7639.48392617197+519.755455865652i</v>
      </c>
      <c r="K2539" t="str">
        <f t="shared" si="1304"/>
        <v>0.0210610802319838-0.309560548300713i</v>
      </c>
      <c r="L2539" t="str">
        <f t="shared" si="1305"/>
        <v>0.00666479063486612-0.0830546254608714i</v>
      </c>
      <c r="M2539" t="str">
        <f t="shared" si="1306"/>
        <v>0.0277258708668499-0.392615173761584i</v>
      </c>
      <c r="N2539" t="str">
        <f t="shared" si="1307"/>
        <v>-7.54634345202819i</v>
      </c>
      <c r="O2539" t="str">
        <f t="shared" si="1308"/>
        <v>0.302808549079761-0.953051406065911i</v>
      </c>
      <c r="P2539" t="str">
        <f t="shared" si="1309"/>
        <v>0.697191450920239+0.953051406065911i</v>
      </c>
      <c r="Q2539" t="str">
        <f t="shared" si="1310"/>
        <v>-0.697191450920239+6.59329204596228i</v>
      </c>
      <c r="R2539" t="str">
        <f t="shared" si="1311"/>
        <v>0.131892403393254-0.119689178259685i</v>
      </c>
      <c r="S2539" t="str">
        <f t="shared" si="1312"/>
        <v>0.842613061967023i</v>
      </c>
      <c r="T2539" t="str">
        <f t="shared" si="1313"/>
        <v>0.10085166497771+0.11113426187338i</v>
      </c>
      <c r="U2539" t="str">
        <f t="shared" si="1314"/>
        <v>0.0000499999999999999-0.000234880376463836i</v>
      </c>
      <c r="V2539" t="str">
        <f t="shared" si="1315"/>
        <v>0.00002-0.00263066021639496i</v>
      </c>
      <c r="W2539" t="str">
        <f t="shared" si="1316"/>
        <v>0.0000422568909349271-0.000216311172099761i</v>
      </c>
      <c r="X2539" t="str">
        <f t="shared" si="1317"/>
        <v>0.0000424817687102509-0.000216219541865855i</v>
      </c>
      <c r="Y2539" t="str">
        <f t="shared" si="1318"/>
        <v>0.009+3.04106168867492i</v>
      </c>
      <c r="Z2539" t="str">
        <f t="shared" si="1319"/>
        <v>-0.00085275482615205-0.000170180382312952i</v>
      </c>
      <c r="AA2539" t="str">
        <f t="shared" si="1320"/>
        <v>0.0117348176777514-3.94623600900913i</v>
      </c>
      <c r="AB2539" t="str">
        <f t="shared" si="1321"/>
        <v>0.303378245983366+0.334309973397602i</v>
      </c>
      <c r="AC2539" t="str">
        <f t="shared" si="1322"/>
        <v>1.13966659436768-0.109841867610322i</v>
      </c>
      <c r="AD2539" t="str">
        <f t="shared" si="1323"/>
        <v>0.235736973781935+0.316060648476291i</v>
      </c>
      <c r="AE2539" t="str">
        <f t="shared" si="1324"/>
        <v>-0.00014723852010325-0.000309640051668412i</v>
      </c>
      <c r="AF2539" t="str">
        <f t="shared" si="1325"/>
        <v>-4.1643527119465-0.162065031459014i</v>
      </c>
      <c r="AG2539" t="str">
        <f t="shared" si="1326"/>
        <v>1.00452505879769-0.00335416465023944i</v>
      </c>
      <c r="AH2539" t="str">
        <f t="shared" si="1327"/>
        <v>0.000556063634053658+0.00130925328517327i</v>
      </c>
      <c r="AI2539">
        <f t="shared" si="1328"/>
        <v>-56.939287866895889</v>
      </c>
      <c r="AJ2539">
        <f t="shared" si="1329"/>
        <v>66.988187538040492</v>
      </c>
      <c r="AK2539"/>
      <c r="AL2539"/>
      <c r="AM2539"/>
      <c r="AN2539"/>
    </row>
    <row r="2540" spans="1:40" x14ac:dyDescent="0.35">
      <c r="A2540"/>
      <c r="B2540">
        <f t="shared" si="1330"/>
        <v>606000</v>
      </c>
      <c r="C2540" s="237" t="str">
        <f t="shared" si="1298"/>
        <v>-5.7600079454462E-08+0.00111852514350857i</v>
      </c>
      <c r="D2540" s="208" t="str">
        <f t="shared" si="1299"/>
        <v>-1.64874596131387+0.00857535943356571i</v>
      </c>
      <c r="E2540" t="str">
        <f t="shared" si="1300"/>
        <v>36500</v>
      </c>
      <c r="F2540" t="str">
        <f t="shared" si="1301"/>
        <v>0.21505376344086</v>
      </c>
      <c r="G2540" t="str">
        <f t="shared" si="1296"/>
        <v>0.21505376344086</v>
      </c>
      <c r="H2540" t="str">
        <f t="shared" si="1302"/>
        <v>2.51564765169807+0.170375940821808i</v>
      </c>
      <c r="I2540" t="str">
        <f t="shared" si="1303"/>
        <v>2379.75643509427i</v>
      </c>
      <c r="J2540" t="str">
        <f t="shared" si="1297"/>
        <v>-7664.76259848832+520.614555792703i</v>
      </c>
      <c r="K2540" t="str">
        <f t="shared" si="1304"/>
        <v>0.0209919299725886-0.309054285812264i</v>
      </c>
      <c r="L2540" t="str">
        <f t="shared" si="1305"/>
        <v>0.00664295293266725-0.0829193211171524i</v>
      </c>
      <c r="M2540" t="str">
        <f t="shared" si="1306"/>
        <v>0.0276348829052558-0.391973606929416i</v>
      </c>
      <c r="N2540" t="str">
        <f t="shared" si="1307"/>
        <v>-7.55881674699022i</v>
      </c>
      <c r="O2540" t="str">
        <f t="shared" si="1308"/>
        <v>0.290897610390435-0.956754190097506i</v>
      </c>
      <c r="P2540" t="str">
        <f t="shared" si="1309"/>
        <v>0.709102389609565+0.956754190097506i</v>
      </c>
      <c r="Q2540" t="str">
        <f t="shared" si="1310"/>
        <v>-0.709102389609565+6.60206255689271i</v>
      </c>
      <c r="R2540" t="str">
        <f t="shared" si="1311"/>
        <v>0.131860226912246-0.121568795310726i</v>
      </c>
      <c r="S2540" t="str">
        <f t="shared" si="1312"/>
        <v>0.844005810829779i</v>
      </c>
      <c r="T2540" t="str">
        <f t="shared" si="1313"/>
        <v>0.102604769657829+0.111290797731269i</v>
      </c>
      <c r="U2540" t="str">
        <f t="shared" si="1314"/>
        <v>0.0000499999999999999-0.000234492785083533i</v>
      </c>
      <c r="V2540" t="str">
        <f t="shared" si="1315"/>
        <v>0.00002-0.00262631919293557i</v>
      </c>
      <c r="W2540" t="str">
        <f t="shared" si="1316"/>
        <v>0.0000422568357440701-0.000215956478551824i</v>
      </c>
      <c r="X2540" t="str">
        <f t="shared" si="1317"/>
        <v>0.0000424809474176715-0.000215864999513638i</v>
      </c>
      <c r="Y2540" t="str">
        <f t="shared" si="1318"/>
        <v>0.009+3.04608823692066i</v>
      </c>
      <c r="Z2540" t="str">
        <f t="shared" si="1319"/>
        <v>-0.000849951498099862-0.000169887958540258i</v>
      </c>
      <c r="AA2540" t="str">
        <f t="shared" si="1320"/>
        <v>0.0116961146721705-3.93972326244816i</v>
      </c>
      <c r="AB2540" t="str">
        <f t="shared" si="1321"/>
        <v>0.308651870598262+0.334780858771784i</v>
      </c>
      <c r="AC2540" t="str">
        <f t="shared" si="1322"/>
        <v>1.13975481904618-0.111731757172833i</v>
      </c>
      <c r="AD2540" t="str">
        <f t="shared" si="1323"/>
        <v>0.239707055046073+0.317229410393181i</v>
      </c>
      <c r="AE2540" t="str">
        <f t="shared" si="1324"/>
        <v>-0.000149845913620889-0.000310352954834494i</v>
      </c>
      <c r="AF2540" t="str">
        <f t="shared" si="1325"/>
        <v>-4.16439361301194-0.161800581388242i</v>
      </c>
      <c r="AG2540" t="str">
        <f t="shared" si="1326"/>
        <v>1.00453441101848-0.00340522217594333i</v>
      </c>
      <c r="AH2540" t="str">
        <f t="shared" si="1327"/>
        <v>0.000566762262625547+0.00131265485362809i</v>
      </c>
      <c r="AI2540">
        <f t="shared" si="1328"/>
        <v>-56.894591470859694</v>
      </c>
      <c r="AJ2540">
        <f t="shared" si="1329"/>
        <v>66.646862132948911</v>
      </c>
      <c r="AK2540"/>
      <c r="AL2540"/>
      <c r="AM2540"/>
      <c r="AN2540"/>
    </row>
    <row r="2541" spans="1:40" x14ac:dyDescent="0.35">
      <c r="A2541"/>
      <c r="B2541">
        <f t="shared" si="1330"/>
        <v>607000</v>
      </c>
      <c r="C2541" s="237" t="str">
        <f t="shared" si="1298"/>
        <v>-5.74104496924229E-08+0.00111668243323247i</v>
      </c>
      <c r="D2541" s="208" t="str">
        <f t="shared" si="1299"/>
        <v>-1.64874595986004+0.00856123198811561i</v>
      </c>
      <c r="E2541" t="str">
        <f t="shared" si="1300"/>
        <v>36500</v>
      </c>
      <c r="F2541" t="str">
        <f t="shared" si="1301"/>
        <v>0.21505376344086</v>
      </c>
      <c r="G2541" t="str">
        <f t="shared" si="1296"/>
        <v>0.21505376344086</v>
      </c>
      <c r="H2541" t="str">
        <f t="shared" si="1302"/>
        <v>2.51568835365922+0.170098220032454i</v>
      </c>
      <c r="I2541" t="str">
        <f t="shared" si="1303"/>
        <v>2383.68342591126i</v>
      </c>
      <c r="J2541" t="str">
        <f t="shared" si="1297"/>
        <v>-7690.0830192313+521.473655719754i</v>
      </c>
      <c r="K2541" t="str">
        <f t="shared" si="1304"/>
        <v>0.0209231192277932-0.308549669035389i</v>
      </c>
      <c r="L2541" t="str">
        <f t="shared" si="1305"/>
        <v>0.00662122215615542-0.0827844540346843i</v>
      </c>
      <c r="M2541" t="str">
        <f t="shared" si="1306"/>
        <v>0.0275443413839486-0.391334123070073i</v>
      </c>
      <c r="N2541" t="str">
        <f t="shared" si="1307"/>
        <v>-7.57129004195225i</v>
      </c>
      <c r="O2541" t="str">
        <f t="shared" si="1308"/>
        <v>0.278941413539611-0.960308121288435i</v>
      </c>
      <c r="P2541" t="str">
        <f t="shared" si="1309"/>
        <v>0.721058586460389+0.960308121288435i</v>
      </c>
      <c r="Q2541" t="str">
        <f t="shared" si="1310"/>
        <v>-0.721058586460389+6.61098192066382i</v>
      </c>
      <c r="R2541" t="str">
        <f t="shared" si="1311"/>
        <v>0.131795436119358-0.123444720787952i</v>
      </c>
      <c r="S2541" t="str">
        <f t="shared" si="1312"/>
        <v>0.845398559692534i</v>
      </c>
      <c r="T2541" t="str">
        <f t="shared" si="1313"/>
        <v>0.104359989155782+0.111419671869355i</v>
      </c>
      <c r="U2541" t="str">
        <f t="shared" si="1314"/>
        <v>0.0000500000000000001-0.000234106470775323i</v>
      </c>
      <c r="V2541" t="str">
        <f t="shared" si="1315"/>
        <v>0.00002-0.00262199247268361i</v>
      </c>
      <c r="W2541" t="str">
        <f t="shared" si="1316"/>
        <v>0.0000422567804622819-0.000215602957391255i</v>
      </c>
      <c r="X2541" t="str">
        <f t="shared" si="1317"/>
        <v>0.0000424801298175551-0.000215511629045182i</v>
      </c>
      <c r="Y2541" t="str">
        <f t="shared" si="1318"/>
        <v>0.009+3.05111478516641i</v>
      </c>
      <c r="Z2541" t="str">
        <f t="shared" si="1319"/>
        <v>-0.000847162014652658-0.000169596554033384i</v>
      </c>
      <c r="AA2541" t="str">
        <f t="shared" si="1320"/>
        <v>0.0116576028325541-3.93323197866337i</v>
      </c>
      <c r="AB2541" t="str">
        <f t="shared" si="1321"/>
        <v>0.313931856929896+0.335168533184237i</v>
      </c>
      <c r="AC2541" t="str">
        <f t="shared" si="1322"/>
        <v>1.13980993025291-0.113620251436237i</v>
      </c>
      <c r="AD2541" t="str">
        <f t="shared" si="1323"/>
        <v>0.243690652662871+0.318348451598364i</v>
      </c>
      <c r="AE2541" t="str">
        <f t="shared" si="1324"/>
        <v>-0.000152454663888953-0.000311021810559394i</v>
      </c>
      <c r="AF2541" t="str">
        <f t="shared" si="1325"/>
        <v>-4.16443431351926-0.161536988044338i</v>
      </c>
      <c r="AG2541" t="str">
        <f t="shared" si="1326"/>
        <v>1.00454302455568-0.00345630609108077i</v>
      </c>
      <c r="AH2541" t="str">
        <f t="shared" si="1327"/>
        <v>0.000577474360623073+0.0013158748437869i</v>
      </c>
      <c r="AI2541">
        <f t="shared" si="1328"/>
        <v>-56.850792622418638</v>
      </c>
      <c r="AJ2541">
        <f t="shared" si="1329"/>
        <v>66.305633726584219</v>
      </c>
      <c r="AK2541"/>
      <c r="AL2541"/>
      <c r="AM2541"/>
      <c r="AN2541"/>
    </row>
    <row r="2542" spans="1:40" x14ac:dyDescent="0.35">
      <c r="A2542"/>
      <c r="B2542">
        <f t="shared" si="1330"/>
        <v>608000</v>
      </c>
      <c r="C2542" s="237" t="str">
        <f t="shared" si="1298"/>
        <v>-5.72217548338689E-08+0.00111484578450329i</v>
      </c>
      <c r="D2542" s="208" t="str">
        <f t="shared" si="1299"/>
        <v>-1.64874595841338+0.00854715101452523i</v>
      </c>
      <c r="E2542" t="str">
        <f t="shared" si="1300"/>
        <v>36500</v>
      </c>
      <c r="F2542" t="str">
        <f t="shared" si="1301"/>
        <v>0.21505376344086</v>
      </c>
      <c r="G2542" t="str">
        <f t="shared" si="1296"/>
        <v>0.21505376344086</v>
      </c>
      <c r="H2542" t="str">
        <f t="shared" si="1302"/>
        <v>2.51572885636188+0.169821398309578i</v>
      </c>
      <c r="I2542" t="str">
        <f t="shared" si="1303"/>
        <v>2387.61041672824i</v>
      </c>
      <c r="J2542" t="str">
        <f t="shared" si="1297"/>
        <v>-7715.44518840089+522.332755646805i</v>
      </c>
      <c r="K2542" t="str">
        <f t="shared" si="1304"/>
        <v>0.0208546457818335-0.308046689995549i</v>
      </c>
      <c r="L2542" t="str">
        <f t="shared" si="1305"/>
        <v>0.00659959760989139-0.0826500221114574i</v>
      </c>
      <c r="M2542" t="str">
        <f t="shared" si="1306"/>
        <v>0.0274542433917249-0.390696712107006i</v>
      </c>
      <c r="N2542" t="str">
        <f t="shared" si="1307"/>
        <v>-7.58376333691428i</v>
      </c>
      <c r="O2542" t="str">
        <f t="shared" si="1308"/>
        <v>0.266941818685189-0.963712646714281i</v>
      </c>
      <c r="P2542" t="str">
        <f t="shared" si="1309"/>
        <v>0.733058181314811+0.963712646714281i</v>
      </c>
      <c r="Q2542" t="str">
        <f t="shared" si="1310"/>
        <v>-0.733058181314811+6.6200506902i</v>
      </c>
      <c r="R2542" t="str">
        <f t="shared" si="1311"/>
        <v>0.131698156338264-0.12531635044891i</v>
      </c>
      <c r="S2542" t="str">
        <f t="shared" si="1312"/>
        <v>0.84679130855529i</v>
      </c>
      <c r="T2542" t="str">
        <f t="shared" si="1313"/>
        <v>0.106116796380006+0.111520854139998i</v>
      </c>
      <c r="U2542" t="str">
        <f t="shared" si="1314"/>
        <v>0.0000500000000000001-0.000233721427237863i</v>
      </c>
      <c r="V2542" t="str">
        <f t="shared" si="1315"/>
        <v>0.00002-0.00261767998506407i</v>
      </c>
      <c r="W2542" t="str">
        <f t="shared" si="1316"/>
        <v>0.0000422567250895639-0.000215250602833201i</v>
      </c>
      <c r="X2542" t="str">
        <f t="shared" si="1317"/>
        <v>0.0000424793158850332-0.000215159424678144i</v>
      </c>
      <c r="Y2542" t="str">
        <f t="shared" si="1318"/>
        <v>0.009+3.05614133341215i</v>
      </c>
      <c r="Z2542" t="str">
        <f t="shared" si="1319"/>
        <v>-0.000844386284793724-0.0001693061633947i</v>
      </c>
      <c r="AA2542" t="str">
        <f t="shared" si="1320"/>
        <v>0.0116192809019371-3.92676205172684i</v>
      </c>
      <c r="AB2542" t="str">
        <f t="shared" si="1321"/>
        <v>0.319216619400935+0.335472905945946i</v>
      </c>
      <c r="AC2542" t="str">
        <f t="shared" si="1322"/>
        <v>1.13983201211778-0.11550672883869i</v>
      </c>
      <c r="AD2542" t="str">
        <f t="shared" si="1323"/>
        <v>0.24768714254657+0.319417627936635i</v>
      </c>
      <c r="AE2542" t="str">
        <f t="shared" si="1324"/>
        <v>-0.000155064252979485-0.000311646823977795i</v>
      </c>
      <c r="AF2542" t="str">
        <f t="shared" si="1325"/>
        <v>-4.16447481477526-0.161274247295053i</v>
      </c>
      <c r="AG2542" t="str">
        <f t="shared" si="1326"/>
        <v>1.0045509009788-0.00350740738944878i</v>
      </c>
      <c r="AH2542" t="str">
        <f t="shared" si="1327"/>
        <v>0.000588197770647941+0.0013189140223339i</v>
      </c>
      <c r="AI2542">
        <f t="shared" si="1328"/>
        <v>-56.807875535100848</v>
      </c>
      <c r="AJ2542">
        <f t="shared" si="1329"/>
        <v>65.964501246272349</v>
      </c>
      <c r="AK2542"/>
      <c r="AL2542"/>
      <c r="AM2542"/>
      <c r="AN2542"/>
    </row>
    <row r="2543" spans="1:40" x14ac:dyDescent="0.35">
      <c r="A2543"/>
      <c r="B2543">
        <f t="shared" si="1330"/>
        <v>609000</v>
      </c>
      <c r="C2543" s="237" t="str">
        <f t="shared" si="1298"/>
        <v>-5.70339887432629E-08+0.00111301516746118i</v>
      </c>
      <c r="D2543" s="208" t="str">
        <f t="shared" si="1299"/>
        <v>-1.64874595697384+0.00853311628386905i</v>
      </c>
      <c r="E2543" t="str">
        <f t="shared" si="1300"/>
        <v>36500</v>
      </c>
      <c r="F2543" t="str">
        <f t="shared" si="1301"/>
        <v>0.21505376344086</v>
      </c>
      <c r="G2543" t="str">
        <f t="shared" si="1296"/>
        <v>0.21505376344086</v>
      </c>
      <c r="H2543" t="str">
        <f t="shared" si="1302"/>
        <v>2.51576916110228+0.169545471318383i</v>
      </c>
      <c r="I2543" t="str">
        <f t="shared" si="1303"/>
        <v>2391.53740754523i</v>
      </c>
      <c r="J2543" t="str">
        <f t="shared" si="1297"/>
        <v>-7740.84910599709+523.191855573855i</v>
      </c>
      <c r="K2543" t="str">
        <f t="shared" si="1304"/>
        <v>0.0207865074369655-0.3075453407694i</v>
      </c>
      <c r="L2543" t="str">
        <f t="shared" si="1305"/>
        <v>0.00657807860406888-0.0825160232588221i</v>
      </c>
      <c r="M2543" t="str">
        <f t="shared" si="1306"/>
        <v>0.0273645860410344-0.390061364028222i</v>
      </c>
      <c r="N2543" t="str">
        <f t="shared" si="1307"/>
        <v>-7.59623663187631i</v>
      </c>
      <c r="O2543" t="str">
        <f t="shared" si="1308"/>
        <v>0.254900692736976-0.966967236695334i</v>
      </c>
      <c r="P2543" t="str">
        <f t="shared" si="1309"/>
        <v>0.745099307263024+0.966967236695334i</v>
      </c>
      <c r="Q2543" t="str">
        <f t="shared" si="1310"/>
        <v>-0.745099307263024+6.62926939518098i</v>
      </c>
      <c r="R2543" t="str">
        <f t="shared" si="1311"/>
        <v>0.131568526938383-0.127183083878795i</v>
      </c>
      <c r="S2543" t="str">
        <f t="shared" si="1312"/>
        <v>0.848184057418044i</v>
      </c>
      <c r="T2543" t="str">
        <f t="shared" si="1313"/>
        <v>0.107874664119256+0.111594327007113i</v>
      </c>
      <c r="U2543" t="str">
        <f t="shared" si="1314"/>
        <v>0.0000500000000000001-0.0002333376482112i</v>
      </c>
      <c r="V2543" t="str">
        <f t="shared" si="1315"/>
        <v>0.00002-0.00261338165996544i</v>
      </c>
      <c r="W2543" t="str">
        <f t="shared" si="1316"/>
        <v>0.000042256669625917-0.000214899409130811i</v>
      </c>
      <c r="X2543" t="str">
        <f t="shared" si="1317"/>
        <v>0.0000424785055954409-0.000214808380668171i</v>
      </c>
      <c r="Y2543" t="str">
        <f t="shared" si="1318"/>
        <v>0.009+3.06116788165789i</v>
      </c>
      <c r="Z2543" t="str">
        <f t="shared" si="1319"/>
        <v>-0.000841624218253105-0.000169016781265036i</v>
      </c>
      <c r="AA2543" t="str">
        <f t="shared" si="1320"/>
        <v>0.0115811476336684-3.92031337640656i</v>
      </c>
      <c r="AB2543" t="str">
        <f t="shared" si="1321"/>
        <v>0.324504572074024+0.335693924305511i</v>
      </c>
      <c r="AC2543" t="str">
        <f t="shared" si="1322"/>
        <v>1.13982116329382-0.117390570741478i</v>
      </c>
      <c r="AD2543" t="str">
        <f t="shared" si="1323"/>
        <v>0.251695899425711+0.320436803030507i</v>
      </c>
      <c r="AE2543" t="str">
        <f t="shared" si="1324"/>
        <v>-0.000157674167544602-0.000312228204628616i</v>
      </c>
      <c r="AF2543" t="str">
        <f t="shared" si="1325"/>
        <v>-4.16451511807612-0.161012355034514i</v>
      </c>
      <c r="AG2543" t="str">
        <f t="shared" si="1326"/>
        <v>1.00455804195755-0.00355851710688334i</v>
      </c>
      <c r="AH2543" t="str">
        <f t="shared" si="1327"/>
        <v>0.000598930353801322+0.00132177317383523i</v>
      </c>
      <c r="AI2543">
        <f t="shared" si="1328"/>
        <v>-56.765824884952032</v>
      </c>
      <c r="AJ2543">
        <f t="shared" si="1329"/>
        <v>65.623463613393255</v>
      </c>
      <c r="AK2543"/>
      <c r="AL2543"/>
      <c r="AM2543"/>
      <c r="AN2543"/>
    </row>
    <row r="2544" spans="1:40" x14ac:dyDescent="0.35">
      <c r="A2544"/>
      <c r="B2544">
        <f t="shared" si="1330"/>
        <v>610000</v>
      </c>
      <c r="C2544" s="237" t="str">
        <f t="shared" si="1298"/>
        <v>-5.68471453353187E-08+0.00111119055244212i</v>
      </c>
      <c r="D2544" s="208" t="str">
        <f t="shared" si="1299"/>
        <v>-1.64874595554137+0.00851912756872292i</v>
      </c>
      <c r="E2544" t="str">
        <f t="shared" si="1300"/>
        <v>36500</v>
      </c>
      <c r="F2544" t="str">
        <f t="shared" si="1301"/>
        <v>0.21505376344086</v>
      </c>
      <c r="G2544" t="str">
        <f t="shared" si="1296"/>
        <v>0.21505376344086</v>
      </c>
      <c r="H2544" t="str">
        <f t="shared" si="1302"/>
        <v>2.51580926916614+0.169270434751728i</v>
      </c>
      <c r="I2544" t="str">
        <f t="shared" si="1303"/>
        <v>2395.46439836222i</v>
      </c>
      <c r="J2544" t="str">
        <f t="shared" si="1297"/>
        <v>-7766.29477201992+524.050955500905i</v>
      </c>
      <c r="K2544" t="str">
        <f t="shared" si="1304"/>
        <v>0.02071870201329-0.307045613484384i</v>
      </c>
      <c r="L2544" t="str">
        <f t="shared" si="1305"/>
        <v>0.00655666445445925-0.082382455401378i</v>
      </c>
      <c r="M2544" t="str">
        <f t="shared" si="1306"/>
        <v>0.0272753664677493-0.389428068885762i</v>
      </c>
      <c r="N2544" t="str">
        <f t="shared" si="1307"/>
        <v>-7.60870992683834i</v>
      </c>
      <c r="O2544" t="str">
        <f t="shared" si="1308"/>
        <v>0.242819909066231-0.970071384879003i</v>
      </c>
      <c r="P2544" t="str">
        <f t="shared" si="1309"/>
        <v>0.757180090933769+0.970071384879003i</v>
      </c>
      <c r="Q2544" t="str">
        <f t="shared" si="1310"/>
        <v>-0.757180090933769+6.63863854195934i</v>
      </c>
      <c r="R2544" t="str">
        <f t="shared" si="1311"/>
        <v>0.131406701193933-0.129044324898619i</v>
      </c>
      <c r="S2544" t="str">
        <f t="shared" si="1312"/>
        <v>0.849576806280801i</v>
      </c>
      <c r="T2544" t="str">
        <f t="shared" si="1313"/>
        <v>0.109633065416031+0.111640085524237i</v>
      </c>
      <c r="U2544" t="str">
        <f t="shared" si="1314"/>
        <v>0.0000500000000000001-0.000232955127476428i</v>
      </c>
      <c r="V2544" t="str">
        <f t="shared" si="1315"/>
        <v>0.00002-0.00260909742773599i</v>
      </c>
      <c r="W2544" t="str">
        <f t="shared" si="1316"/>
        <v>0.0000422566140713425-0.000214549370574914i</v>
      </c>
      <c r="X2544" t="str">
        <f t="shared" si="1317"/>
        <v>0.0000424776989243157-0.000214458491308568i</v>
      </c>
      <c r="Y2544" t="str">
        <f t="shared" si="1318"/>
        <v>0.009+3.06619442990364i</v>
      </c>
      <c r="Z2544" t="str">
        <f t="shared" si="1319"/>
        <v>-0.00083887572550021-0.00016872840232335i</v>
      </c>
      <c r="AA2544" t="str">
        <f t="shared" si="1320"/>
        <v>0.0115432017913107-3.91388584816082i</v>
      </c>
      <c r="AB2544" t="str">
        <f t="shared" si="1321"/>
        <v>0.329794129775113+0.335831573383163i</v>
      </c>
      <c r="AC2544" t="str">
        <f t="shared" si="1322"/>
        <v>1.139777496842-0.119271161852716i</v>
      </c>
      <c r="AD2544" t="str">
        <f t="shared" si="1323"/>
        <v>0.255716296936898+0.321405848280476i</v>
      </c>
      <c r="AE2544" t="str">
        <f t="shared" si="1324"/>
        <v>-0.000160283898837422-0.000312766166386501i</v>
      </c>
      <c r="AF2544" t="str">
        <f t="shared" si="1325"/>
        <v>-4.16455522470751-0.160751307183005i</v>
      </c>
      <c r="AG2544" t="str">
        <f t="shared" si="1326"/>
        <v>1.00456444926102-0.00360962632224574i</v>
      </c>
      <c r="AH2544" t="str">
        <f t="shared" si="1327"/>
        <v>0.000609669989742474+0.00132445310046235i</v>
      </c>
      <c r="AI2544">
        <f t="shared" si="1328"/>
        <v>-56.724625793224028</v>
      </c>
      <c r="AJ2544">
        <f t="shared" si="1329"/>
        <v>65.282519743568159</v>
      </c>
      <c r="AK2544"/>
      <c r="AL2544"/>
      <c r="AM2544"/>
      <c r="AN2544"/>
    </row>
    <row r="2545" spans="1:40" x14ac:dyDescent="0.35">
      <c r="A2545"/>
      <c r="B2545">
        <f t="shared" si="1330"/>
        <v>611000</v>
      </c>
      <c r="C2545" s="237" t="str">
        <f t="shared" si="1298"/>
        <v>-5.66612185745061E-08+0.00110937190997626i</v>
      </c>
      <c r="D2545" s="208" t="str">
        <f t="shared" si="1299"/>
        <v>-1.64874595411594+0.00850518464315133i</v>
      </c>
      <c r="E2545" t="str">
        <f t="shared" si="1300"/>
        <v>36500</v>
      </c>
      <c r="F2545" t="str">
        <f t="shared" si="1301"/>
        <v>0.21505376344086</v>
      </c>
      <c r="G2545" t="str">
        <f t="shared" si="1296"/>
        <v>0.21505376344086</v>
      </c>
      <c r="H2545" t="str">
        <f t="shared" si="1302"/>
        <v>2.5158491818288+0.168996284329926i</v>
      </c>
      <c r="I2545" t="str">
        <f t="shared" si="1303"/>
        <v>2399.3913891792i</v>
      </c>
      <c r="J2545" t="str">
        <f t="shared" si="1297"/>
        <v>-7791.78218646935+524.910055427956i</v>
      </c>
      <c r="K2545" t="str">
        <f t="shared" si="1304"/>
        <v>0.0206512273485796-0.306547500318321i</v>
      </c>
      <c r="L2545" t="str">
        <f t="shared" si="1305"/>
        <v>0.00653535448235826-0.0822493164768749i</v>
      </c>
      <c r="M2545" t="str">
        <f t="shared" si="1306"/>
        <v>0.0271865818309379-0.388796816795196i</v>
      </c>
      <c r="N2545" t="str">
        <f t="shared" si="1307"/>
        <v>-7.62118322180037i</v>
      </c>
      <c r="O2545" t="str">
        <f t="shared" si="1308"/>
        <v>0.230701347214204-0.973024608318593i</v>
      </c>
      <c r="P2545" t="str">
        <f t="shared" si="1309"/>
        <v>0.769298652785796+0.973024608318593i</v>
      </c>
      <c r="Q2545" t="str">
        <f t="shared" si="1310"/>
        <v>-0.769298652785796+6.64815861348178i</v>
      </c>
      <c r="R2545" t="str">
        <f t="shared" si="1311"/>
        <v>0.131212846128828-0.130899481967253i</v>
      </c>
      <c r="S2545" t="str">
        <f t="shared" si="1312"/>
        <v>0.850969555143555i</v>
      </c>
      <c r="T2545" t="str">
        <f t="shared" si="1313"/>
        <v>0.111391473938195+0.111658137299368i</v>
      </c>
      <c r="U2545" t="str">
        <f t="shared" si="1314"/>
        <v>0.0000500000000000001-0.000232573858855354i</v>
      </c>
      <c r="V2545" t="str">
        <f t="shared" si="1315"/>
        <v>0.00002-0.00260482721917995i</v>
      </c>
      <c r="W2545" t="str">
        <f t="shared" si="1316"/>
        <v>0.0000422565584258417-0.000214200481493716i</v>
      </c>
      <c r="X2545" t="str">
        <f t="shared" si="1317"/>
        <v>0.0000424768958473946-0.000214109750930003i</v>
      </c>
      <c r="Y2545" t="str">
        <f t="shared" si="1318"/>
        <v>0.009+3.07122097814938i</v>
      </c>
      <c r="Z2545" t="str">
        <f t="shared" si="1319"/>
        <v>-0.000836140717736611-0.000168441021286387i</v>
      </c>
      <c r="AA2545" t="str">
        <f t="shared" si="1320"/>
        <v>0.0115054421485397-3.90747936313253i</v>
      </c>
      <c r="AB2545" t="str">
        <f t="shared" si="1321"/>
        <v>0.33508370921135+0.335885876065001i</v>
      </c>
      <c r="AC2545" t="str">
        <f t="shared" si="1322"/>
        <v>1.13970114010123-0.121147890645803i</v>
      </c>
      <c r="AD2545" t="str">
        <f t="shared" si="1323"/>
        <v>0.259747707718258+0.322324642864288i</v>
      </c>
      <c r="AE2545" t="str">
        <f t="shared" si="1324"/>
        <v>-0.000162892942732153-0.000313260927393604i</v>
      </c>
      <c r="AF2545" t="str">
        <f t="shared" si="1325"/>
        <v>-4.16459513594474-0.160491099686775i</v>
      </c>
      <c r="AG2545" t="str">
        <f t="shared" si="1326"/>
        <v>1.00457012475685-0.00366072615839475i</v>
      </c>
      <c r="AH2545" t="str">
        <f t="shared" si="1327"/>
        <v>0.000620414576744337+0.00132695462171745i</v>
      </c>
      <c r="AI2545">
        <f t="shared" si="1328"/>
        <v>-56.684263809873627</v>
      </c>
      <c r="AJ2545">
        <f t="shared" si="1329"/>
        <v>64.941668546845278</v>
      </c>
      <c r="AK2545"/>
      <c r="AL2545"/>
      <c r="AM2545"/>
      <c r="AN2545"/>
    </row>
    <row r="2546" spans="1:40" x14ac:dyDescent="0.35">
      <c r="A2546"/>
      <c r="B2546">
        <f t="shared" si="1330"/>
        <v>612000</v>
      </c>
      <c r="C2546" s="237" t="str">
        <f t="shared" si="1298"/>
        <v>-5.64762024745648E-08+0.00110755921078638i</v>
      </c>
      <c r="D2546" s="208" t="str">
        <f t="shared" si="1299"/>
        <v>-1.64874595269748+0.00849128728269558i</v>
      </c>
      <c r="E2546" t="str">
        <f t="shared" si="1300"/>
        <v>36500</v>
      </c>
      <c r="F2546" t="str">
        <f t="shared" si="1301"/>
        <v>0.21505376344086</v>
      </c>
      <c r="G2546" t="str">
        <f t="shared" si="1296"/>
        <v>0.21505376344086</v>
      </c>
      <c r="H2546" t="str">
        <f t="shared" si="1302"/>
        <v>2.51588890035526+0.168723015800507i</v>
      </c>
      <c r="I2546" t="str">
        <f t="shared" si="1303"/>
        <v>2403.31837999619i</v>
      </c>
      <c r="J2546" t="str">
        <f t="shared" si="1297"/>
        <v>-7817.31134934541+525.769155355007i</v>
      </c>
      <c r="K2546" t="str">
        <f t="shared" si="1304"/>
        <v>0.020584081298107-0.30605099349902i</v>
      </c>
      <c r="L2546" t="str">
        <f t="shared" si="1305"/>
        <v>0.00651414801453249-0.0821166044361074i</v>
      </c>
      <c r="M2546" t="str">
        <f t="shared" si="1306"/>
        <v>0.0270982293126395-0.388167597935127i</v>
      </c>
      <c r="N2546" t="str">
        <f t="shared" si="1307"/>
        <v>-7.6336565167624i</v>
      </c>
      <c r="O2546" t="str">
        <f t="shared" si="1308"/>
        <v>0.218546892599718-0.975826447548439i</v>
      </c>
      <c r="P2546" t="str">
        <f t="shared" si="1309"/>
        <v>0.781453107400282+0.975826447548439i</v>
      </c>
      <c r="Q2546" t="str">
        <f t="shared" si="1310"/>
        <v>-0.781453107400282+6.65783006921396i</v>
      </c>
      <c r="R2546" t="str">
        <f t="shared" si="1311"/>
        <v>0.13098714234772-0.132747968576755i</v>
      </c>
      <c r="S2546" t="str">
        <f t="shared" si="1312"/>
        <v>0.852362304006312i</v>
      </c>
      <c r="T2546" t="str">
        <f t="shared" si="1313"/>
        <v>0.11314936434824+0.111648502446705i</v>
      </c>
      <c r="U2546" t="str">
        <f t="shared" si="1314"/>
        <v>0.00005-0.000232193836210165i</v>
      </c>
      <c r="V2546" t="str">
        <f t="shared" si="1315"/>
        <v>0.00002-0.00260057096555384i</v>
      </c>
      <c r="W2546" t="str">
        <f t="shared" si="1316"/>
        <v>0.000042256502689415-0.000213852736252492i</v>
      </c>
      <c r="X2546" t="str">
        <f t="shared" si="1317"/>
        <v>0.0000424760963406127-0.000213762153900198i</v>
      </c>
      <c r="Y2546" t="str">
        <f t="shared" si="1318"/>
        <v>0.009+3.07624752639513i</v>
      </c>
      <c r="Z2546" t="str">
        <f t="shared" si="1319"/>
        <v>-0.000833419106888831-0.000168154632908335i</v>
      </c>
      <c r="AA2546" t="str">
        <f t="shared" si="1320"/>
        <v>0.0114678674890446-3.90109381814357i</v>
      </c>
      <c r="AB2546" t="str">
        <f t="shared" si="1321"/>
        <v>0.340371730081886+0.335856892857814i</v>
      </c>
      <c r="AC2546" t="str">
        <f t="shared" si="1322"/>
        <v>1.13959223454387-0.123020149772017i</v>
      </c>
      <c r="AD2546" t="str">
        <f t="shared" si="1323"/>
        <v>0.263789503502564+0.323193073735189i</v>
      </c>
      <c r="AE2546" t="str">
        <f t="shared" si="1324"/>
        <v>-0.000165500799743298-0.000313712709991583i</v>
      </c>
      <c r="AF2546" t="str">
        <f t="shared" si="1325"/>
        <v>-4.16463485305274-0.160231728517811i</v>
      </c>
      <c r="AG2546" t="str">
        <f t="shared" si="1326"/>
        <v>1.00457507041041-0.00371180778314459i</v>
      </c>
      <c r="AH2546" t="str">
        <f t="shared" si="1327"/>
        <v>0.000631162031745932+0.00132927857416055i</v>
      </c>
      <c r="AI2546">
        <f t="shared" si="1328"/>
        <v>-56.644724897828979</v>
      </c>
      <c r="AJ2546">
        <f t="shared" si="1329"/>
        <v>64.600908927886579</v>
      </c>
      <c r="AK2546"/>
      <c r="AL2546"/>
      <c r="AM2546"/>
      <c r="AN2546"/>
    </row>
    <row r="2547" spans="1:40" x14ac:dyDescent="0.35">
      <c r="A2547"/>
      <c r="B2547">
        <f t="shared" si="1330"/>
        <v>613000</v>
      </c>
      <c r="C2547" s="237" t="str">
        <f t="shared" si="1298"/>
        <v>-5.6292091098022E-08+0.00110575242578632i</v>
      </c>
      <c r="D2547" s="208" t="str">
        <f t="shared" si="1299"/>
        <v>-1.64874595128596+0.00847743526436179i</v>
      </c>
      <c r="E2547" t="str">
        <f t="shared" si="1300"/>
        <v>36500</v>
      </c>
      <c r="F2547" t="str">
        <f t="shared" si="1301"/>
        <v>0.21505376344086</v>
      </c>
      <c r="G2547" t="str">
        <f t="shared" si="1296"/>
        <v>0.21505376344086</v>
      </c>
      <c r="H2547" t="str">
        <f t="shared" si="1302"/>
        <v>2.51592842600034+0.168450624938023i</v>
      </c>
      <c r="I2547" t="str">
        <f t="shared" si="1303"/>
        <v>2407.24537081318i</v>
      </c>
      <c r="J2547" t="str">
        <f t="shared" si="1297"/>
        <v>-7842.88226064808+526.628255282058i</v>
      </c>
      <c r="K2547" t="str">
        <f t="shared" si="1304"/>
        <v>0.0205172617344756-0.305556085303869i</v>
      </c>
      <c r="L2547" t="str">
        <f t="shared" si="1305"/>
        <v>0.00649304438316626-0.0819843172428104i</v>
      </c>
      <c r="M2547" t="str">
        <f t="shared" si="1306"/>
        <v>0.0270103061176419-0.387540402546679i</v>
      </c>
      <c r="N2547" t="str">
        <f t="shared" si="1307"/>
        <v>-7.64612981172443i</v>
      </c>
      <c r="O2547" t="str">
        <f t="shared" si="1308"/>
        <v>0.206358436225827-0.978476466655398i</v>
      </c>
      <c r="P2547" t="str">
        <f t="shared" si="1309"/>
        <v>0.793641563774173+0.978476466655398i</v>
      </c>
      <c r="Q2547" t="str">
        <f t="shared" si="1310"/>
        <v>-0.793641563774173+6.66765334506903i</v>
      </c>
      <c r="R2547" t="str">
        <f t="shared" si="1311"/>
        <v>0.130729783853517-0.134589203640467i</v>
      </c>
      <c r="S2547" t="str">
        <f t="shared" si="1312"/>
        <v>0.853755052869066i</v>
      </c>
      <c r="T2547" t="str">
        <f t="shared" si="1313"/>
        <v>0.114906212669672+0.111611213525421i</v>
      </c>
      <c r="U2547" t="str">
        <f t="shared" si="1314"/>
        <v>0.00005-0.000231815053443101i</v>
      </c>
      <c r="V2547" t="str">
        <f t="shared" si="1315"/>
        <v>0.00002-0.00259632859856273i</v>
      </c>
      <c r="W2547" t="str">
        <f t="shared" si="1316"/>
        <v>0.0000422564468620644-0.000213506129253286i</v>
      </c>
      <c r="X2547" t="str">
        <f t="shared" si="1317"/>
        <v>0.0000424753003801021-0.000213415694623624i</v>
      </c>
      <c r="Y2547" t="str">
        <f t="shared" si="1318"/>
        <v>0.009+3.08127407464087i</v>
      </c>
      <c r="Z2547" t="str">
        <f t="shared" si="1319"/>
        <v>-0.000830710805601268-0.000167869231980498i</v>
      </c>
      <c r="AA2547" t="str">
        <f t="shared" si="1320"/>
        <v>0.0114304766064309-3.89472911068933i</v>
      </c>
      <c r="AB2547" t="str">
        <f t="shared" si="1321"/>
        <v>0.345656616180025+0.335744721704901i</v>
      </c>
      <c r="AC2547" t="str">
        <f t="shared" si="1322"/>
        <v>1.13945093561705-0.124887336466698i</v>
      </c>
      <c r="AD2547" t="str">
        <f t="shared" si="1323"/>
        <v>0.267841055210033+0.324011035619169i</v>
      </c>
      <c r="AE2547" t="str">
        <f t="shared" si="1324"/>
        <v>-0.000168106975044024-0.000314121740653855i</v>
      </c>
      <c r="AF2547" t="str">
        <f t="shared" si="1325"/>
        <v>-4.1646743772863-0.159973189673661i</v>
      </c>
      <c r="AG2547" t="str">
        <f t="shared" si="1326"/>
        <v>1.00457928828397-0.00376286241020904i</v>
      </c>
      <c r="AH2547" t="str">
        <f t="shared" si="1327"/>
        <v>0.000641910290401804+0.00133142581113842i</v>
      </c>
      <c r="AI2547">
        <f t="shared" si="1328"/>
        <v>-56.605995417980324</v>
      </c>
      <c r="AJ2547">
        <f t="shared" si="1329"/>
        <v>64.26023978615089</v>
      </c>
      <c r="AK2547"/>
      <c r="AL2547"/>
      <c r="AM2547"/>
      <c r="AN2547"/>
    </row>
    <row r="2548" spans="1:40" x14ac:dyDescent="0.35">
      <c r="A2548"/>
      <c r="B2548">
        <f t="shared" si="1330"/>
        <v>614000</v>
      </c>
      <c r="C2548" s="237" t="str">
        <f t="shared" si="1298"/>
        <v>-5.6108878555717E-08+0.00110395152607936i</v>
      </c>
      <c r="D2548" s="208" t="str">
        <f t="shared" si="1299"/>
        <v>-1.64874594988133+0.00846362836660843i</v>
      </c>
      <c r="E2548" t="str">
        <f t="shared" si="1300"/>
        <v>36500</v>
      </c>
      <c r="F2548" t="str">
        <f t="shared" si="1301"/>
        <v>0.21505376344086</v>
      </c>
      <c r="G2548" t="str">
        <f t="shared" si="1296"/>
        <v>0.21505376344086</v>
      </c>
      <c r="H2548" t="str">
        <f t="shared" si="1302"/>
        <v>2.51596776000878+0.16817910754382i</v>
      </c>
      <c r="I2548" t="str">
        <f t="shared" si="1303"/>
        <v>2411.17236163017i</v>
      </c>
      <c r="J2548" t="str">
        <f t="shared" si="1297"/>
        <v>-7868.49492037737+527.487355209108i</v>
      </c>
      <c r="K2548" t="str">
        <f t="shared" si="1304"/>
        <v>0.020450766547452-0.305062768059452i</v>
      </c>
      <c r="L2548" t="str">
        <f t="shared" si="1305"/>
        <v>0.00647204292581025-0.0818524528735629i</v>
      </c>
      <c r="M2548" t="str">
        <f t="shared" si="1306"/>
        <v>0.0269228094732622-0.386915220933015i</v>
      </c>
      <c r="N2548" t="str">
        <f t="shared" si="1307"/>
        <v>-7.65860310668646i</v>
      </c>
      <c r="O2548" t="str">
        <f t="shared" si="1308"/>
        <v>0.194137874385614-0.980974253346659i</v>
      </c>
      <c r="P2548" t="str">
        <f t="shared" si="1309"/>
        <v>0.805862125614386+0.980974253346659i</v>
      </c>
      <c r="Q2548" t="str">
        <f t="shared" si="1310"/>
        <v>-0.805862125614386+6.6776288533398i</v>
      </c>
      <c r="R2548" t="str">
        <f t="shared" si="1311"/>
        <v>0.130440977851729-0.136422611873311i</v>
      </c>
      <c r="S2548" t="str">
        <f t="shared" si="1312"/>
        <v>0.855147801731821i</v>
      </c>
      <c r="T2548" t="str">
        <f t="shared" si="1313"/>
        <v>0.116661496649975+0.111546315465655i</v>
      </c>
      <c r="U2548" t="str">
        <f t="shared" si="1314"/>
        <v>0.00005-0.000231437504496125i</v>
      </c>
      <c r="V2548" t="str">
        <f t="shared" si="1315"/>
        <v>0.00002-0.0025921000503566i</v>
      </c>
      <c r="W2548" t="str">
        <f t="shared" si="1316"/>
        <v>0.0000422563909437902-0.00021316065493461i</v>
      </c>
      <c r="X2548" t="str">
        <f t="shared" si="1317"/>
        <v>0.0000424745079421876-0.000213070367541208i</v>
      </c>
      <c r="Y2548" t="str">
        <f t="shared" si="1318"/>
        <v>0.009+3.08630062288661i</v>
      </c>
      <c r="Z2548" t="str">
        <f t="shared" si="1319"/>
        <v>-0.000828015727229191-0.000167584813330956i</v>
      </c>
      <c r="AA2548" t="str">
        <f t="shared" si="1320"/>
        <v>0.0113932683041231-3.88838513893317i</v>
      </c>
      <c r="AB2548" t="str">
        <f t="shared" si="1321"/>
        <v>0.350936796485077+0.335549497763443i</v>
      </c>
      <c r="AC2548" t="str">
        <f t="shared" si="1322"/>
        <v>1.13927741257003-0.126748852948414i</v>
      </c>
      <c r="AD2548" t="str">
        <f t="shared" si="1323"/>
        <v>0.271901733040788+0.324778431011248i</v>
      </c>
      <c r="AE2548" t="str">
        <f t="shared" si="1324"/>
        <v>-0.000170710978483705-0.000314488249918138i</v>
      </c>
      <c r="AF2548" t="str">
        <f t="shared" si="1325"/>
        <v>-4.16471370989011-0.159715479177212i</v>
      </c>
      <c r="AG2548" t="str">
        <f t="shared" si="1326"/>
        <v>1.00458278053583-0.0038138813001315i</v>
      </c>
      <c r="AH2548" t="str">
        <f t="shared" si="1327"/>
        <v>0.000652657307128566+0.00133339720251558i</v>
      </c>
      <c r="AI2548">
        <f t="shared" si="1328"/>
        <v>-56.568062114854158</v>
      </c>
      <c r="AJ2548">
        <f t="shared" si="1329"/>
        <v>63.919660016077863</v>
      </c>
      <c r="AK2548"/>
      <c r="AL2548"/>
      <c r="AM2548"/>
      <c r="AN2548"/>
    </row>
    <row r="2549" spans="1:40" x14ac:dyDescent="0.35">
      <c r="A2549"/>
      <c r="B2549">
        <f t="shared" si="1330"/>
        <v>615000</v>
      </c>
      <c r="C2549" s="237" t="str">
        <f t="shared" si="1298"/>
        <v>-5.59265590063287E-08+0.00110215648295678i</v>
      </c>
      <c r="D2549" s="208" t="str">
        <f t="shared" si="1299"/>
        <v>-1.64874594848355+0.00844986636933532i</v>
      </c>
      <c r="E2549" t="str">
        <f t="shared" si="1300"/>
        <v>36500</v>
      </c>
      <c r="F2549" t="str">
        <f t="shared" si="1301"/>
        <v>0.21505376344086</v>
      </c>
      <c r="G2549" t="str">
        <f t="shared" si="1296"/>
        <v>0.21505376344086</v>
      </c>
      <c r="H2549" t="str">
        <f t="shared" si="1302"/>
        <v>2.51600690361526+0.167908459445837i</v>
      </c>
      <c r="I2549" t="str">
        <f t="shared" si="1303"/>
        <v>2415.09935244715i</v>
      </c>
      <c r="J2549" t="str">
        <f t="shared" si="1297"/>
        <v>-7894.14932853328+528.346455136159i</v>
      </c>
      <c r="K2549" t="str">
        <f t="shared" si="1304"/>
        <v>0.0203845936438005-0.304571034141151i</v>
      </c>
      <c r="L2549" t="str">
        <f t="shared" si="1305"/>
        <v>0.00645114298532914-0.0817210093176823i</v>
      </c>
      <c r="M2549" t="str">
        <f t="shared" si="1306"/>
        <v>0.0268357366291296-0.386292043458833i</v>
      </c>
      <c r="N2549" t="str">
        <f t="shared" si="1307"/>
        <v>-7.67107640164849i</v>
      </c>
      <c r="O2549" t="str">
        <f t="shared" si="1308"/>
        <v>0.181887108367168-0.983319419013898i</v>
      </c>
      <c r="P2549" t="str">
        <f t="shared" si="1309"/>
        <v>0.818112891632832+0.983319419013898i</v>
      </c>
      <c r="Q2549" t="str">
        <f t="shared" si="1310"/>
        <v>-0.818112891632832+6.68775698263459i</v>
      </c>
      <c r="R2549" t="str">
        <f t="shared" si="1311"/>
        <v>0.130120944542017-0.1382476241638i</v>
      </c>
      <c r="S2549" t="str">
        <f t="shared" si="1312"/>
        <v>0.856540550594577i</v>
      </c>
      <c r="T2549" t="str">
        <f t="shared" si="1313"/>
        <v>0.118414696119653+0.111453865481906i</v>
      </c>
      <c r="U2549" t="str">
        <f t="shared" si="1314"/>
        <v>0.00005-0.000231061183350603i</v>
      </c>
      <c r="V2549" t="str">
        <f t="shared" si="1315"/>
        <v>0.00002-0.00258788525352676i</v>
      </c>
      <c r="W2549" t="str">
        <f t="shared" si="1316"/>
        <v>0.0000422563349345937-0.000212816307771154i</v>
      </c>
      <c r="X2549" t="str">
        <f t="shared" si="1317"/>
        <v>0.0000424737190033876-0.000212726167130038i</v>
      </c>
      <c r="Y2549" t="str">
        <f t="shared" si="1318"/>
        <v>0.009+3.09132717113236i</v>
      </c>
      <c r="Z2549" t="str">
        <f t="shared" si="1319"/>
        <v>-0.000825333785831821-0.00016730137182425i</v>
      </c>
      <c r="AA2549" t="str">
        <f t="shared" si="1320"/>
        <v>0.011356241395269-3.88206180170098i</v>
      </c>
      <c r="AB2549" t="str">
        <f t="shared" si="1321"/>
        <v>0.356210706242416+0.335271393143979i</v>
      </c>
      <c r="AC2549" t="str">
        <f t="shared" si="1322"/>
        <v>1.13907184826808-0.128604106810604i</v>
      </c>
      <c r="AD2549" t="str">
        <f t="shared" si="1323"/>
        <v>0.275970906566956+0.325495170170755i</v>
      </c>
      <c r="AE2549" t="str">
        <f t="shared" si="1324"/>
        <v>-0.00017331232460461-0.000314812472319236i</v>
      </c>
      <c r="AF2549" t="str">
        <f t="shared" si="1325"/>
        <v>-4.16475285209881-0.159458593076502i</v>
      </c>
      <c r="AG2549" t="str">
        <f t="shared" si="1326"/>
        <v>1.00458554941955-0.00386485576120088i</v>
      </c>
      <c r="AH2549" t="str">
        <f t="shared" si="1327"/>
        <v>0.000663401055148344+0.00133519363440683i</v>
      </c>
      <c r="AI2549">
        <f t="shared" si="1328"/>
        <v>-56.530912102937307</v>
      </c>
      <c r="AJ2549">
        <f t="shared" si="1329"/>
        <v>63.579168507272222</v>
      </c>
      <c r="AK2549"/>
      <c r="AL2549"/>
      <c r="AM2549"/>
      <c r="AN2549"/>
    </row>
    <row r="2550" spans="1:40" x14ac:dyDescent="0.35">
      <c r="A2550"/>
      <c r="B2550">
        <f t="shared" si="1330"/>
        <v>616000</v>
      </c>
      <c r="C2550" s="237" t="str">
        <f t="shared" si="1298"/>
        <v>-5.57451266559108E-08+0.00110036726789623i</v>
      </c>
      <c r="D2550" s="208" t="str">
        <f t="shared" si="1299"/>
        <v>-1.64874594709257+0.0084361490538711i</v>
      </c>
      <c r="E2550" t="str">
        <f t="shared" si="1300"/>
        <v>36500</v>
      </c>
      <c r="F2550" t="str">
        <f t="shared" si="1301"/>
        <v>0.21505376344086</v>
      </c>
      <c r="G2550" t="str">
        <f t="shared" si="1296"/>
        <v>0.21505376344086</v>
      </c>
      <c r="H2550" t="str">
        <f t="shared" si="1302"/>
        <v>2.5160458580446+0.167638676498389i</v>
      </c>
      <c r="I2550" t="str">
        <f t="shared" si="1303"/>
        <v>2419.02634326414i</v>
      </c>
      <c r="J2550" t="str">
        <f t="shared" si="1297"/>
        <v>-7919.8454851158+529.205555063209i</v>
      </c>
      <c r="K2550" t="str">
        <f t="shared" si="1304"/>
        <v>0.0203187409471191-0.304080875972774i</v>
      </c>
      <c r="L2550" t="str">
        <f t="shared" si="1305"/>
        <v>0.00643034390985134-0.0815899845771293i</v>
      </c>
      <c r="M2550" t="str">
        <f t="shared" si="1306"/>
        <v>0.0267490848569704-0.385670860549903i</v>
      </c>
      <c r="N2550" t="str">
        <f t="shared" si="1307"/>
        <v>-7.68354969661052i</v>
      </c>
      <c r="O2550" t="str">
        <f t="shared" si="1308"/>
        <v>0.169608044157774-0.98551159879373i</v>
      </c>
      <c r="P2550" t="str">
        <f t="shared" si="1309"/>
        <v>0.830391955842226+0.98551159879373i</v>
      </c>
      <c r="Q2550" t="str">
        <f t="shared" si="1310"/>
        <v>-0.830391955842226+6.69803809781679i</v>
      </c>
      <c r="R2550" t="str">
        <f t="shared" si="1311"/>
        <v>0.129769916897348-0.140063677937258i</v>
      </c>
      <c r="S2550" t="str">
        <f t="shared" si="1312"/>
        <v>0.857933299457332i</v>
      </c>
      <c r="T2550" t="str">
        <f t="shared" si="1313"/>
        <v>0.120165293346841+0.111333932974046i</v>
      </c>
      <c r="U2550" t="str">
        <f t="shared" si="1314"/>
        <v>0.00005-0.000230686084026982i</v>
      </c>
      <c r="V2550" t="str">
        <f t="shared" si="1315"/>
        <v>0.00002-0.0025836841411022i</v>
      </c>
      <c r="W2550" t="str">
        <f t="shared" si="1316"/>
        <v>0.0000422562788344763-0.000212473082273477i</v>
      </c>
      <c r="X2550" t="str">
        <f t="shared" si="1317"/>
        <v>0.000042472933540411-0.000212383087903054i</v>
      </c>
      <c r="Y2550" t="str">
        <f t="shared" si="1318"/>
        <v>0.009+3.0963537193781i</v>
      </c>
      <c r="Z2550" t="str">
        <f t="shared" si="1319"/>
        <v>-0.000822664896165425-0.000167018902361056i</v>
      </c>
      <c r="AA2550" t="str">
        <f t="shared" si="1320"/>
        <v>0.011319394702645-3.87575899847585i</v>
      </c>
      <c r="AB2550" t="str">
        <f t="shared" si="1321"/>
        <v>0.361476788030208+0.334910616612635i</v>
      </c>
      <c r="AC2550" t="str">
        <f t="shared" si="1322"/>
        <v>1.13883443899314-0.130452511405154i</v>
      </c>
      <c r="AD2550" t="str">
        <f t="shared" si="1323"/>
        <v>0.280047944824442+0.326161171115649i</v>
      </c>
      <c r="AE2550" t="str">
        <f t="shared" si="1324"/>
        <v>-0.000175910532657808-0.000315094646322097i</v>
      </c>
      <c r="AF2550" t="str">
        <f t="shared" si="1325"/>
        <v>-4.16479180513717-0.159202527444518i</v>
      </c>
      <c r="AG2550" t="str">
        <f t="shared" si="1326"/>
        <v>1.004587597283-0.00391577715035418i</v>
      </c>
      <c r="AH2550" t="str">
        <f t="shared" si="1327"/>
        <v>0.000674139526529644+0.00133681600891188i</v>
      </c>
      <c r="AI2550">
        <f t="shared" si="1328"/>
        <v>-56.494532853612178</v>
      </c>
      <c r="AJ2550">
        <f t="shared" si="1329"/>
        <v>63.238764144681774</v>
      </c>
      <c r="AK2550"/>
      <c r="AL2550"/>
      <c r="AM2550"/>
      <c r="AN2550"/>
    </row>
    <row r="2551" spans="1:40" x14ac:dyDescent="0.35">
      <c r="A2551"/>
      <c r="B2551">
        <f t="shared" si="1330"/>
        <v>617000</v>
      </c>
      <c r="C2551" s="237" t="str">
        <f t="shared" si="1298"/>
        <v>-5.55645757574324E-08+0.00109858385256032i</v>
      </c>
      <c r="D2551" s="208" t="str">
        <f t="shared" si="1299"/>
        <v>-1.64874594570834+0.00842247620296246i</v>
      </c>
      <c r="E2551" t="str">
        <f t="shared" si="1300"/>
        <v>36500</v>
      </c>
      <c r="F2551" t="str">
        <f t="shared" si="1301"/>
        <v>0.21505376344086</v>
      </c>
      <c r="G2551" t="str">
        <f t="shared" si="1296"/>
        <v>0.21505376344086</v>
      </c>
      <c r="H2551" t="str">
        <f t="shared" si="1302"/>
        <v>2.51608462451174+0.167369754581965i</v>
      </c>
      <c r="I2551" t="str">
        <f t="shared" si="1303"/>
        <v>2422.95333408113i</v>
      </c>
      <c r="J2551" t="str">
        <f t="shared" si="1297"/>
        <v>-7945.58339012494+530.064654990261i</v>
      </c>
      <c r="K2551" t="str">
        <f t="shared" si="1304"/>
        <v>0.0202532063976777-0.303592286026158i</v>
      </c>
      <c r="L2551" t="str">
        <f t="shared" si="1305"/>
        <v>0.00640964505271826-0.0814593766664078i</v>
      </c>
      <c r="M2551" t="str">
        <f t="shared" si="1306"/>
        <v>0.026662851450396-0.385051662692566i</v>
      </c>
      <c r="N2551" t="str">
        <f t="shared" si="1307"/>
        <v>-7.69602299157255i</v>
      </c>
      <c r="O2551" t="str">
        <f t="shared" si="1308"/>
        <v>0.157302592147382-0.98755045162448i</v>
      </c>
      <c r="P2551" t="str">
        <f t="shared" si="1309"/>
        <v>0.842697407852618+0.98755045162448i</v>
      </c>
      <c r="Q2551" t="str">
        <f t="shared" si="1310"/>
        <v>-0.842697407852618+6.70847253994807i</v>
      </c>
      <c r="R2551" t="str">
        <f t="shared" si="1311"/>
        <v>0.129388140431177-0.141870217509783i</v>
      </c>
      <c r="S2551" t="str">
        <f t="shared" si="1312"/>
        <v>0.859326048320088i</v>
      </c>
      <c r="T2551" t="str">
        <f t="shared" si="1313"/>
        <v>0.121912773386993+0.111186599416208i</v>
      </c>
      <c r="U2551" t="str">
        <f t="shared" si="1314"/>
        <v>0.00005-0.000230312200584475i</v>
      </c>
      <c r="V2551" t="str">
        <f t="shared" si="1315"/>
        <v>0.00002-0.00257949664654612i</v>
      </c>
      <c r="W2551" t="str">
        <f t="shared" si="1316"/>
        <v>0.0000422562226434388-0.000212130972987732i</v>
      </c>
      <c r="X2551" t="str">
        <f t="shared" si="1317"/>
        <v>0.0000424721515301541-0.000212041124408775i</v>
      </c>
      <c r="Y2551" t="str">
        <f t="shared" si="1318"/>
        <v>0.009+3.10138026762384i</v>
      </c>
      <c r="Z2551" t="str">
        <f t="shared" si="1319"/>
        <v>-0.000820008973676602-0.000166737399877852i</v>
      </c>
      <c r="AA2551" t="str">
        <f t="shared" si="1320"/>
        <v>0.0112827270585628-3.86947662939271i</v>
      </c>
      <c r="AB2551" t="str">
        <f t="shared" si="1321"/>
        <v>0.366733492811328+0.334467413256882i</v>
      </c>
      <c r="AC2551" t="str">
        <f t="shared" si="1322"/>
        <v>1.13856539423176-0.132293486217388i</v>
      </c>
      <c r="AD2551" t="str">
        <f t="shared" si="1323"/>
        <v>0.284132216404309+0.326776359615887i</v>
      </c>
      <c r="AE2551" t="str">
        <f t="shared" si="1324"/>
        <v>-0.000178505126618253-0.000315335014255185i</v>
      </c>
      <c r="AF2551" t="str">
        <f t="shared" si="1325"/>
        <v>-4.16483057022008-0.158947278379003i</v>
      </c>
      <c r="AG2551" t="str">
        <f t="shared" si="1326"/>
        <v>1.0045889265676-0.00396663687406463i</v>
      </c>
      <c r="AH2551" t="str">
        <f t="shared" si="1327"/>
        <v>0.000684870732225218+0.00133826524385185i</v>
      </c>
      <c r="AI2551">
        <f t="shared" si="1328"/>
        <v>-56.458912182673032</v>
      </c>
      <c r="AJ2551">
        <f t="shared" si="1329"/>
        <v>62.898445808781894</v>
      </c>
      <c r="AK2551"/>
      <c r="AL2551"/>
      <c r="AM2551"/>
      <c r="AN2551"/>
    </row>
    <row r="2552" spans="1:40" x14ac:dyDescent="0.35">
      <c r="A2552"/>
      <c r="B2552">
        <f t="shared" si="1330"/>
        <v>618000</v>
      </c>
      <c r="C2552" s="237" t="str">
        <f t="shared" si="1298"/>
        <v>-5.53849006103209E-08+0.00109680620879502i</v>
      </c>
      <c r="D2552" s="208" t="str">
        <f t="shared" si="1299"/>
        <v>-1.64874594433083+0.00840884760076182i</v>
      </c>
      <c r="E2552" t="str">
        <f t="shared" si="1300"/>
        <v>36500</v>
      </c>
      <c r="F2552" t="str">
        <f t="shared" si="1301"/>
        <v>0.21505376344086</v>
      </c>
      <c r="G2552" t="str">
        <f t="shared" si="1296"/>
        <v>0.21505376344086</v>
      </c>
      <c r="H2552" t="str">
        <f t="shared" si="1302"/>
        <v>2.51612320422199+0.167101689603027i</v>
      </c>
      <c r="I2552" t="str">
        <f t="shared" si="1303"/>
        <v>2426.88032489812i</v>
      </c>
      <c r="J2552" t="str">
        <f t="shared" si="1297"/>
        <v>-7971.36304356069+530.923754917311i</v>
      </c>
      <c r="K2552" t="str">
        <f t="shared" si="1304"/>
        <v>0.0201879879522575-0.303105256820798i</v>
      </c>
      <c r="L2552" t="str">
        <f t="shared" si="1305"/>
        <v>0.00638904577243424-0.0813291836124653i</v>
      </c>
      <c r="M2552" t="str">
        <f t="shared" si="1306"/>
        <v>0.0265770337246917-0.384434440433263i</v>
      </c>
      <c r="N2552" t="str">
        <f t="shared" si="1307"/>
        <v>-7.70849628653458i</v>
      </c>
      <c r="O2552" t="str">
        <f t="shared" si="1308"/>
        <v>0.144972666831383-0.989435660299242i</v>
      </c>
      <c r="P2552" t="str">
        <f t="shared" si="1309"/>
        <v>0.855027333168617+0.989435660299242i</v>
      </c>
      <c r="Q2552" t="str">
        <f t="shared" si="1310"/>
        <v>-0.855027333168617+6.71906062623534i</v>
      </c>
      <c r="R2552" t="str">
        <f t="shared" si="1311"/>
        <v>0.128975872953095-0.1436666944325i</v>
      </c>
      <c r="S2552" t="str">
        <f t="shared" si="1312"/>
        <v>0.860718797182843i</v>
      </c>
      <c r="T2552" t="str">
        <f t="shared" si="1313"/>
        <v>0.123656624427176+0.111011958233795i</v>
      </c>
      <c r="U2552" t="str">
        <f t="shared" si="1314"/>
        <v>0.00005-0.000229939527120746i</v>
      </c>
      <c r="V2552" t="str">
        <f t="shared" si="1315"/>
        <v>0.00002-0.00257532270375235i</v>
      </c>
      <c r="W2552" t="str">
        <f t="shared" si="1316"/>
        <v>0.0000422561663614821-0.00021178997449537i</v>
      </c>
      <c r="X2552" t="str">
        <f t="shared" si="1317"/>
        <v>0.0000424713729497008-0.000211700271231002i</v>
      </c>
      <c r="Y2552" t="str">
        <f t="shared" si="1318"/>
        <v>0.009+3.10640681586959i</v>
      </c>
      <c r="Z2552" t="str">
        <f t="shared" si="1319"/>
        <v>-0.000817365934495546-0.000166456859346618i</v>
      </c>
      <c r="AA2552" t="str">
        <f t="shared" si="1320"/>
        <v>0.0112462373047763-3.86321459523303i</v>
      </c>
      <c r="AB2552" t="str">
        <f t="shared" si="1321"/>
        <v>0.371979280969054+0.33394206411556i</v>
      </c>
      <c r="AC2552" t="str">
        <f t="shared" si="1322"/>
        <v>1.1382649364506-0.134126457232013i</v>
      </c>
      <c r="AD2552" t="str">
        <f t="shared" si="1323"/>
        <v>0.288223089543826+0.327340669185859i</v>
      </c>
      <c r="AE2552" t="str">
        <f t="shared" si="1324"/>
        <v>-0.000181095635199084-0.000315533822244142i</v>
      </c>
      <c r="AF2552" t="str">
        <f t="shared" si="1325"/>
        <v>-4.16486914855282-0.158692842002265i</v>
      </c>
      <c r="AG2552" t="str">
        <f t="shared" si="1326"/>
        <v>1.00458953980739-0.00401742638921658i</v>
      </c>
      <c r="AH2552" t="str">
        <f t="shared" si="1327"/>
        <v>0.000695592702107385+0.00133954227250776i</v>
      </c>
      <c r="AI2552">
        <f t="shared" si="1328"/>
        <v>-56.424038238391063</v>
      </c>
      <c r="AJ2552">
        <f t="shared" si="1329"/>
        <v>62.558212375754422</v>
      </c>
      <c r="AK2552"/>
      <c r="AL2552"/>
      <c r="AM2552"/>
      <c r="AN2552"/>
    </row>
    <row r="2553" spans="1:40" x14ac:dyDescent="0.35">
      <c r="A2553"/>
      <c r="B2553">
        <f t="shared" si="1330"/>
        <v>619000</v>
      </c>
      <c r="C2553" s="237" t="str">
        <f t="shared" si="1298"/>
        <v>-5.52060955600133E-08+0.00109503430862827i</v>
      </c>
      <c r="D2553" s="208" t="str">
        <f t="shared" si="1299"/>
        <v>-1.64874594296+0.00839526303281674i</v>
      </c>
      <c r="E2553" t="str">
        <f t="shared" si="1300"/>
        <v>36500</v>
      </c>
      <c r="F2553" t="str">
        <f t="shared" si="1301"/>
        <v>0.21505376344086</v>
      </c>
      <c r="G2553" t="str">
        <f t="shared" si="1296"/>
        <v>0.21505376344086</v>
      </c>
      <c r="H2553" t="str">
        <f t="shared" si="1302"/>
        <v>2.51616159837097+0.166834477493795i</v>
      </c>
      <c r="I2553" t="str">
        <f t="shared" si="1303"/>
        <v>2430.8073157151i</v>
      </c>
      <c r="J2553" t="str">
        <f t="shared" si="1297"/>
        <v>-7997.18444542307+531.782854844361i</v>
      </c>
      <c r="K2553" t="str">
        <f t="shared" si="1304"/>
        <v>0.0201230835839933-0.302619780923473i</v>
      </c>
      <c r="L2553" t="str">
        <f t="shared" si="1305"/>
        <v>0.00636854543261779-0.0811994034546i</v>
      </c>
      <c r="M2553" t="str">
        <f t="shared" si="1306"/>
        <v>0.0264916290166111-0.383819184378073i</v>
      </c>
      <c r="N2553" t="str">
        <f t="shared" si="1307"/>
        <v>-7.72096958149661i</v>
      </c>
      <c r="O2553" t="str">
        <f t="shared" si="1308"/>
        <v>0.132620186512751-0.991166931515233i</v>
      </c>
      <c r="P2553" t="str">
        <f t="shared" si="1309"/>
        <v>0.867379813487249+0.991166931515233i</v>
      </c>
      <c r="Q2553" t="str">
        <f t="shared" si="1310"/>
        <v>-0.867379813487249+6.72980264998138i</v>
      </c>
      <c r="R2553" t="str">
        <f t="shared" si="1311"/>
        <v>0.128533384313393-0.145452567825684i</v>
      </c>
      <c r="S2553" t="str">
        <f t="shared" si="1312"/>
        <v>0.862111546045599i</v>
      </c>
      <c r="T2553" t="str">
        <f t="shared" si="1313"/>
        <v>0.125396338124503+0.110810114668892i</v>
      </c>
      <c r="U2553" t="str">
        <f t="shared" si="1314"/>
        <v>0.00005-0.000229568057771601i</v>
      </c>
      <c r="V2553" t="str">
        <f t="shared" si="1315"/>
        <v>0.00002-0.00257116224704193i</v>
      </c>
      <c r="W2553" t="str">
        <f t="shared" si="1316"/>
        <v>0.0000422561099886083-0.000211450081412859i</v>
      </c>
      <c r="X2553" t="str">
        <f t="shared" si="1317"/>
        <v>0.0000424705977763206-0.000211360522988538i</v>
      </c>
      <c r="Y2553" t="str">
        <f t="shared" si="1318"/>
        <v>0.009+3.11143336411533i</v>
      </c>
      <c r="Z2553" t="str">
        <f t="shared" si="1319"/>
        <v>-0.000814735695429461-0.000166177275774522i</v>
      </c>
      <c r="AA2553" t="str">
        <f t="shared" si="1320"/>
        <v>0.0112099242923908-3.85697279741967i</v>
      </c>
      <c r="AB2553" t="str">
        <f t="shared" si="1321"/>
        <v>0.377212623325127+0.333334885774014i</v>
      </c>
      <c r="AC2553" t="str">
        <f t="shared" si="1322"/>
        <v>1.13793330086005-0.135950857289544i</v>
      </c>
      <c r="AD2553" t="str">
        <f t="shared" si="1323"/>
        <v>0.292319932217128+0.327854041075855i</v>
      </c>
      <c r="AE2553" t="str">
        <f t="shared" si="1324"/>
        <v>-0.000183681591865161-0.000315691320145731i</v>
      </c>
      <c r="AF2553" t="str">
        <f t="shared" si="1325"/>
        <v>-4.16490754133097-0.158439214460978i</v>
      </c>
      <c r="AG2553" t="str">
        <f t="shared" si="1326"/>
        <v>1.00458943962819-0.00406813720396671i</v>
      </c>
      <c r="AH2553" t="str">
        <f t="shared" si="1327"/>
        <v>0.000706303485000636+0.00134064804336071i</v>
      </c>
      <c r="AI2553">
        <f t="shared" si="1328"/>
        <v>-56.389899490101733</v>
      </c>
      <c r="AJ2553">
        <f t="shared" si="1329"/>
        <v>62.218062717664012</v>
      </c>
      <c r="AK2553"/>
      <c r="AL2553"/>
      <c r="AM2553"/>
      <c r="AN2553"/>
    </row>
    <row r="2554" spans="1:40" x14ac:dyDescent="0.35">
      <c r="A2554"/>
      <c r="B2554">
        <f t="shared" si="1330"/>
        <v>620000</v>
      </c>
      <c r="C2554" s="237" t="str">
        <f t="shared" si="1298"/>
        <v>-5.50281549975119E-08+0.00109326812426848i</v>
      </c>
      <c r="D2554" s="208" t="str">
        <f t="shared" si="1299"/>
        <v>-1.64874594159578+0.00838172228605835i</v>
      </c>
      <c r="E2554" t="str">
        <f t="shared" si="1300"/>
        <v>36500</v>
      </c>
      <c r="F2554" t="str">
        <f t="shared" si="1301"/>
        <v>0.21505376344086</v>
      </c>
      <c r="G2554" t="str">
        <f t="shared" si="1296"/>
        <v>0.21505376344086</v>
      </c>
      <c r="H2554" t="str">
        <f t="shared" si="1302"/>
        <v>2.51619980814473+0.166568114212056i</v>
      </c>
      <c r="I2554" t="str">
        <f t="shared" si="1303"/>
        <v>2434.73430653209i</v>
      </c>
      <c r="J2554" t="str">
        <f t="shared" si="1297"/>
        <v>-8023.04759571205+532.641954771412i</v>
      </c>
      <c r="K2554" t="str">
        <f t="shared" si="1304"/>
        <v>0.0200584912822168-0.302135850947875i</v>
      </c>
      <c r="L2554" t="str">
        <f t="shared" si="1305"/>
        <v>0.00634814340195256-0.081070034244363i</v>
      </c>
      <c r="M2554" t="str">
        <f t="shared" si="1306"/>
        <v>0.0264066346841694-0.383205885192238i</v>
      </c>
      <c r="N2554" t="str">
        <f t="shared" si="1307"/>
        <v>-7.73344287645864i</v>
      </c>
      <c r="O2554" t="str">
        <f t="shared" si="1308"/>
        <v>0.120247073003592-0.992743995919426i</v>
      </c>
      <c r="P2554" t="str">
        <f t="shared" si="1309"/>
        <v>0.879752926996408+0.992743995919426i</v>
      </c>
      <c r="Q2554" t="str">
        <f t="shared" si="1310"/>
        <v>-0.879752926996408+6.74069888053921i</v>
      </c>
      <c r="R2554" t="str">
        <f t="shared" si="1311"/>
        <v>0.128060956137042-0.147227304702349i</v>
      </c>
      <c r="S2554" t="str">
        <f t="shared" si="1312"/>
        <v>0.863504294908354i</v>
      </c>
      <c r="T2554" t="str">
        <f t="shared" si="1313"/>
        <v>0.127131409938259+0.110581185634406i</v>
      </c>
      <c r="U2554" t="str">
        <f t="shared" si="1314"/>
        <v>0.00005-0.000229197786710679i</v>
      </c>
      <c r="V2554" t="str">
        <f t="shared" si="1315"/>
        <v>0.00002-0.0025670152111596i</v>
      </c>
      <c r="W2554" t="str">
        <f t="shared" si="1316"/>
        <v>0.0000422560535248172-0.000211111288391397i</v>
      </c>
      <c r="X2554" t="str">
        <f t="shared" si="1317"/>
        <v>0.0000424698259874646-0.000211021874334903i</v>
      </c>
      <c r="Y2554" t="str">
        <f t="shared" si="1318"/>
        <v>0.009+3.11645991236107i</v>
      </c>
      <c r="Z2554" t="str">
        <f t="shared" si="1319"/>
        <v>-0.000812118173955984-0.000165898644203596i</v>
      </c>
      <c r="AA2554" t="str">
        <f t="shared" si="1320"/>
        <v>0.0111737868817719-3.85075113801163i</v>
      </c>
      <c r="AB2554" t="str">
        <f t="shared" si="1321"/>
        <v>0.382432002138841+0.332646229925324i</v>
      </c>
      <c r="AC2554" t="str">
        <f t="shared" si="1322"/>
        <v>1.13757073516641-0.13776612643275i</v>
      </c>
      <c r="AD2554" t="str">
        <f t="shared" si="1323"/>
        <v>0.296422112225487+0.328316424262627i</v>
      </c>
      <c r="AE2554" t="str">
        <f t="shared" si="1324"/>
        <v>-0.000186262534845796-0.000315807761482097i</v>
      </c>
      <c r="AF2554" t="str">
        <f t="shared" si="1325"/>
        <v>-4.16494574974051-0.158186391925998i</v>
      </c>
      <c r="AG2554" t="str">
        <f t="shared" si="1326"/>
        <v>1.00458862874676-0.00411876087859118i</v>
      </c>
      <c r="AH2554" t="str">
        <f t="shared" si="1327"/>
        <v>0.00071700114871152+0.0013415835198341i</v>
      </c>
      <c r="AI2554">
        <f t="shared" si="1328"/>
        <v>-56.35648471728598</v>
      </c>
      <c r="AJ2554">
        <f t="shared" si="1329"/>
        <v>61.877995702639289</v>
      </c>
      <c r="AK2554"/>
      <c r="AL2554"/>
      <c r="AM2554"/>
      <c r="AN2554"/>
    </row>
    <row r="2555" spans="1:40" x14ac:dyDescent="0.35">
      <c r="A2555"/>
      <c r="B2555">
        <f t="shared" si="1330"/>
        <v>621000</v>
      </c>
      <c r="C2555" s="237" t="str">
        <f t="shared" si="1298"/>
        <v>-5.48510733589428E-08+0.00109150762810303i</v>
      </c>
      <c r="D2555" s="208" t="str">
        <f t="shared" si="1299"/>
        <v>-1.64874594023815+0.0083682251487899i</v>
      </c>
      <c r="E2555" t="str">
        <f t="shared" si="1300"/>
        <v>36500</v>
      </c>
      <c r="F2555" t="str">
        <f t="shared" si="1301"/>
        <v>0.21505376344086</v>
      </c>
      <c r="G2555" t="str">
        <f t="shared" si="1296"/>
        <v>0.21505376344086</v>
      </c>
      <c r="H2555" t="str">
        <f t="shared" si="1302"/>
        <v>2.51623783471997+0.16630259574096i</v>
      </c>
      <c r="I2555" t="str">
        <f t="shared" si="1303"/>
        <v>2438.66129734908i</v>
      </c>
      <c r="J2555" t="str">
        <f t="shared" si="1297"/>
        <v>-8048.95249442766+533.501054698462i</v>
      </c>
      <c r="K2555" t="str">
        <f t="shared" si="1304"/>
        <v>0.0199942090523009-0.301653459554238i</v>
      </c>
      <c r="L2555" t="str">
        <f t="shared" si="1305"/>
        <v>0.00632783905413891-0.080941074045462i</v>
      </c>
      <c r="M2555" t="str">
        <f t="shared" si="1306"/>
        <v>0.0263220481064398-0.3825945335997i</v>
      </c>
      <c r="N2555" t="str">
        <f t="shared" si="1307"/>
        <v>-7.74591617142067i</v>
      </c>
      <c r="O2555" t="str">
        <f t="shared" si="1308"/>
        <v>0.107855251326145-0.994166608150452i</v>
      </c>
      <c r="P2555" t="str">
        <f t="shared" si="1309"/>
        <v>0.892144748673855+0.994166608150452i</v>
      </c>
      <c r="Q2555" t="str">
        <f t="shared" si="1310"/>
        <v>-0.892144748673855+6.75174956327022i</v>
      </c>
      <c r="R2555" t="str">
        <f t="shared" si="1311"/>
        <v>0.127558881547549-0.148990380280927i</v>
      </c>
      <c r="S2555" t="str">
        <f t="shared" si="1312"/>
        <v>0.86489704377111i</v>
      </c>
      <c r="T2555" t="str">
        <f t="shared" si="1313"/>
        <v>0.128861339455307+0.110325299557224i</v>
      </c>
      <c r="U2555" t="str">
        <f t="shared" si="1314"/>
        <v>0.00005-0.000228828708149148i</v>
      </c>
      <c r="V2555" t="str">
        <f t="shared" si="1315"/>
        <v>0.00002-0.00256288153127046i</v>
      </c>
      <c r="W2555" t="str">
        <f t="shared" si="1316"/>
        <v>0.0000422559969701106-0.000210773590116634i</v>
      </c>
      <c r="X2555" t="str">
        <f t="shared" si="1317"/>
        <v>0.0000424690575607668-0.00021068431995805i</v>
      </c>
      <c r="Y2555" t="str">
        <f t="shared" si="1318"/>
        <v>0.009+3.12148646060682i</v>
      </c>
      <c r="Z2555" t="str">
        <f t="shared" si="1319"/>
        <v>-0.000809513288216708-0.000165620959710443i</v>
      </c>
      <c r="AA2555" t="str">
        <f t="shared" si="1320"/>
        <v>0.0111378239424567-3.84454951969896i</v>
      </c>
      <c r="AB2555" t="str">
        <f t="shared" si="1321"/>
        <v>0.387635912085919+0.331876482898498i</v>
      </c>
      <c r="AC2555" t="str">
        <f t="shared" si="1322"/>
        <v>1.13717749931297-0.139571712242756i</v>
      </c>
      <c r="AD2555" t="str">
        <f t="shared" si="1323"/>
        <v>0.300528997287242+0.328727775439035i</v>
      </c>
      <c r="AE2555" t="str">
        <f t="shared" si="1324"/>
        <v>-0.000188838007146774-0.000315883403375347i</v>
      </c>
      <c r="AF2555" t="str">
        <f t="shared" si="1325"/>
        <v>-4.16498377495812-0.15793437059217i</v>
      </c>
      <c r="AG2555" t="str">
        <f t="shared" si="1326"/>
        <v>1.00458710996986-0.00416928902632016i</v>
      </c>
      <c r="AH2555" t="str">
        <f t="shared" si="1327"/>
        <v>0.000727683780056273+0.00134234968003796i</v>
      </c>
      <c r="AI2555">
        <f t="shared" si="1328"/>
        <v>-56.32378299911818</v>
      </c>
      <c r="AJ2555">
        <f t="shared" si="1329"/>
        <v>61.538010195046773</v>
      </c>
      <c r="AK2555"/>
      <c r="AL2555"/>
      <c r="AM2555"/>
      <c r="AN2555"/>
    </row>
    <row r="2556" spans="1:40" x14ac:dyDescent="0.35">
      <c r="A2556"/>
      <c r="B2556">
        <f t="shared" si="1330"/>
        <v>622000</v>
      </c>
      <c r="C2556" s="237" t="str">
        <f t="shared" si="1298"/>
        <v>-5.46748451251218E-08+0.00108975279269691i</v>
      </c>
      <c r="D2556" s="208" t="str">
        <f t="shared" si="1299"/>
        <v>-1.64874593888707+0.00835477141067631i</v>
      </c>
      <c r="E2556" t="str">
        <f t="shared" si="1300"/>
        <v>36500</v>
      </c>
      <c r="F2556" t="str">
        <f t="shared" si="1301"/>
        <v>0.21505376344086</v>
      </c>
      <c r="G2556" t="str">
        <f t="shared" si="1296"/>
        <v>0.21505376344086</v>
      </c>
      <c r="H2556" t="str">
        <f t="shared" si="1302"/>
        <v>2.51627567926397+0.166037918088829i</v>
      </c>
      <c r="I2556" t="str">
        <f t="shared" si="1303"/>
        <v>2442.58828816606i</v>
      </c>
      <c r="J2556" t="str">
        <f t="shared" si="1297"/>
        <v>-8074.89914156988+534.360154625514i</v>
      </c>
      <c r="K2556" t="str">
        <f t="shared" si="1304"/>
        <v>0.019930234915508-0.301172599448974i</v>
      </c>
      <c r="L2556" t="str">
        <f t="shared" si="1305"/>
        <v>0.00630763176784683-0.0808125209336712i</v>
      </c>
      <c r="M2556" t="str">
        <f t="shared" si="1306"/>
        <v>0.0262378666833548-0.381985120382645i</v>
      </c>
      <c r="N2556" t="str">
        <f t="shared" si="1307"/>
        <v>-7.7583894663827i</v>
      </c>
      <c r="O2556" t="str">
        <f t="shared" si="1308"/>
        <v>0.0954466494132866-0.995434546876778i</v>
      </c>
      <c r="P2556" t="str">
        <f t="shared" si="1309"/>
        <v>0.904553350586713+0.995434546876778i</v>
      </c>
      <c r="Q2556" t="str">
        <f t="shared" si="1310"/>
        <v>-0.904553350586713+6.76295491950592i</v>
      </c>
      <c r="R2556" t="str">
        <f t="shared" si="1311"/>
        <v>0.127027464881223-0.150741278286687i</v>
      </c>
      <c r="S2556" t="str">
        <f t="shared" si="1312"/>
        <v>0.866289792633865i</v>
      </c>
      <c r="T2556" t="str">
        <f t="shared" si="1313"/>
        <v>0.130585630708338+0.11004259621076i</v>
      </c>
      <c r="U2556" t="str">
        <f t="shared" si="1314"/>
        <v>0.0000499999999999999-0.000228460816335403i</v>
      </c>
      <c r="V2556" t="str">
        <f t="shared" si="1315"/>
        <v>0.00002-0.00255876114295652i</v>
      </c>
      <c r="W2556" t="str">
        <f t="shared" si="1316"/>
        <v>0.0000422559403244895-0.000210436981308398i</v>
      </c>
      <c r="X2556" t="str">
        <f t="shared" si="1317"/>
        <v>0.0000424682924740399-0.000210347854580098i</v>
      </c>
      <c r="Y2556" t="str">
        <f t="shared" si="1318"/>
        <v>0.009+3.12651300885256i</v>
      </c>
      <c r="Z2556" t="str">
        <f t="shared" si="1319"/>
        <v>-0.000806920957010813-0.000165344217405929i</v>
      </c>
      <c r="AA2556" t="str">
        <f t="shared" si="1320"/>
        <v>0.0111020343530648-3.83836784579768i</v>
      </c>
      <c r="AB2556" t="str">
        <f t="shared" si="1321"/>
        <v>0.392822861215858+0.331026065154747i</v>
      </c>
      <c r="AC2556" t="str">
        <f t="shared" si="1322"/>
        <v>1.13675386521068-0.141367070164349i</v>
      </c>
      <c r="AD2556" t="str">
        <f t="shared" si="1323"/>
        <v>0.304639955127297+0.329088059002781i</v>
      </c>
      <c r="AE2556" t="str">
        <f t="shared" si="1324"/>
        <v>-0.000191407556561599-0.000315918506482454i</v>
      </c>
      <c r="AF2556" t="str">
        <f t="shared" si="1325"/>
        <v>-4.16502161815104-0.157683146678153i</v>
      </c>
      <c r="AG2556" t="str">
        <f t="shared" si="1326"/>
        <v>1.00458488619344-0.00421971331415807i</v>
      </c>
      <c r="AH2556" t="str">
        <f t="shared" si="1327"/>
        <v>0.000738349484885673+0.00134294751651491i</v>
      </c>
      <c r="AI2556">
        <f t="shared" si="1328"/>
        <v>-56.291783704461345</v>
      </c>
      <c r="AJ2556">
        <f t="shared" si="1329"/>
        <v>61.198105055668179</v>
      </c>
      <c r="AK2556"/>
      <c r="AL2556"/>
      <c r="AM2556"/>
      <c r="AN2556"/>
    </row>
    <row r="2557" spans="1:40" x14ac:dyDescent="0.35">
      <c r="A2557"/>
      <c r="B2557">
        <f t="shared" si="1330"/>
        <v>623000</v>
      </c>
      <c r="C2557" s="237" t="str">
        <f t="shared" si="1298"/>
        <v>-5.4499464821125E-08+0.00108800359079126i</v>
      </c>
      <c r="D2557" s="208" t="str">
        <f t="shared" si="1299"/>
        <v>-1.64874593754249+0.008341360862733i</v>
      </c>
      <c r="E2557" t="str">
        <f t="shared" si="1300"/>
        <v>36500</v>
      </c>
      <c r="F2557" t="str">
        <f t="shared" si="1301"/>
        <v>0.21505376344086</v>
      </c>
      <c r="G2557" t="str">
        <f t="shared" si="1296"/>
        <v>0.21505376344086</v>
      </c>
      <c r="H2557" t="str">
        <f t="shared" si="1302"/>
        <v>2.51631334293476+0.165774077288948i</v>
      </c>
      <c r="I2557" t="str">
        <f t="shared" si="1303"/>
        <v>2446.51527898305i</v>
      </c>
      <c r="J2557" t="str">
        <f t="shared" si="1297"/>
        <v>-8100.88753713872+535.219254552564i</v>
      </c>
      <c r="K2557" t="str">
        <f t="shared" si="1304"/>
        <v>0.0198665669088372-0.300693263384317i</v>
      </c>
      <c r="L2557" t="str">
        <f t="shared" si="1305"/>
        <v>0.0062875209266681-0.0806843729967334i</v>
      </c>
      <c r="M2557" t="str">
        <f t="shared" si="1306"/>
        <v>0.0261540878355053-0.38137763638105i</v>
      </c>
      <c r="N2557" t="str">
        <f t="shared" si="1307"/>
        <v>-7.77086276134473i</v>
      </c>
      <c r="O2557" t="str">
        <f t="shared" si="1308"/>
        <v>0.0830231978085803-0.996547614831142i</v>
      </c>
      <c r="P2557" t="str">
        <f t="shared" si="1309"/>
        <v>0.91697680219142+0.996547614831142i</v>
      </c>
      <c r="Q2557" t="str">
        <f t="shared" si="1310"/>
        <v>-0.91697680219142+6.77431514651359i</v>
      </c>
      <c r="R2557" t="str">
        <f t="shared" si="1311"/>
        <v>0.126467021392353-0.15247949124157i</v>
      </c>
      <c r="S2557" t="str">
        <f t="shared" si="1312"/>
        <v>0.867682541496621i</v>
      </c>
      <c r="T2557" t="str">
        <f t="shared" si="1313"/>
        <v>0.132303792486597+0.109733226537224i</v>
      </c>
      <c r="U2557" t="str">
        <f t="shared" si="1314"/>
        <v>0.0000499999999999999-0.000228094105554769i</v>
      </c>
      <c r="V2557" t="str">
        <f t="shared" si="1315"/>
        <v>0.00002-0.00255465398221341i</v>
      </c>
      <c r="W2557" t="str">
        <f t="shared" si="1316"/>
        <v>0.000042255883587955-0.000210101456720419i</v>
      </c>
      <c r="X2557" t="str">
        <f t="shared" si="1317"/>
        <v>0.0000424675307052749-0.00021001247295705i</v>
      </c>
      <c r="Y2557" t="str">
        <f t="shared" si="1318"/>
        <v>0.009+3.13153955709831i</v>
      </c>
      <c r="Z2557" t="str">
        <f t="shared" si="1319"/>
        <v>-0.000804341099788703-0.000165068412434882i</v>
      </c>
      <c r="AA2557" t="str">
        <f t="shared" si="1320"/>
        <v>0.0110664170012111-3.83220602024477i</v>
      </c>
      <c r="AB2557" t="str">
        <f t="shared" si="1321"/>
        <v>0.397991371886644+0.330095430752841i</v>
      </c>
      <c r="AC2557" t="str">
        <f t="shared" si="1322"/>
        <v>1.1363001164588-0.143151663820171i</v>
      </c>
      <c r="AD2557" t="str">
        <f t="shared" si="1323"/>
        <v>0.308754353566238+0.329397247044232i</v>
      </c>
      <c r="AE2557" t="str">
        <f t="shared" si="1324"/>
        <v>-0.000193970735682006-0.000315913334930466i</v>
      </c>
      <c r="AF2557" t="str">
        <f t="shared" si="1325"/>
        <v>-4.16505928047725-0.157432716426215i</v>
      </c>
      <c r="AG2557" t="str">
        <f t="shared" si="1326"/>
        <v>1.00458196040172-0.00427002546369089i</v>
      </c>
      <c r="AH2557" t="str">
        <f t="shared" si="1327"/>
        <v>0.000748996388107598+0.00134337803598825i</v>
      </c>
      <c r="AI2557">
        <f t="shared" si="1328"/>
        <v>-56.260476482283238</v>
      </c>
      <c r="AJ2557">
        <f t="shared" si="1329"/>
        <v>60.858279141875556</v>
      </c>
      <c r="AK2557"/>
      <c r="AL2557"/>
      <c r="AM2557"/>
      <c r="AN2557"/>
    </row>
    <row r="2558" spans="1:40" x14ac:dyDescent="0.35">
      <c r="A2558"/>
      <c r="B2558">
        <f t="shared" si="1330"/>
        <v>624000</v>
      </c>
      <c r="C2558" s="237" t="str">
        <f t="shared" si="1298"/>
        <v>-5.43249270158624E-08+0.00108625999530193i</v>
      </c>
      <c r="D2558" s="208" t="str">
        <f t="shared" si="1299"/>
        <v>-1.64874593620437+0.0083279932973148i</v>
      </c>
      <c r="E2558" t="str">
        <f t="shared" si="1300"/>
        <v>36500</v>
      </c>
      <c r="F2558" t="str">
        <f t="shared" si="1301"/>
        <v>0.21505376344086</v>
      </c>
      <c r="G2558" t="str">
        <f t="shared" si="1296"/>
        <v>0.21505376344086</v>
      </c>
      <c r="H2558" t="str">
        <f t="shared" si="1302"/>
        <v>2.51635082688118+0.165511069399387i</v>
      </c>
      <c r="I2558" t="str">
        <f t="shared" si="1303"/>
        <v>2450.44226980004i</v>
      </c>
      <c r="J2558" t="str">
        <f t="shared" si="1297"/>
        <v>-8126.91768113417+536.078354479615i</v>
      </c>
      <c r="K2558" t="str">
        <f t="shared" si="1304"/>
        <v>0.0198032030848756-0.30021544415796i</v>
      </c>
      <c r="L2558" t="str">
        <f t="shared" si="1305"/>
        <v>0.00626750591907031-0.0805566283342719i</v>
      </c>
      <c r="M2558" t="str">
        <f t="shared" si="1306"/>
        <v>0.0260707090039459-0.380772072492232i</v>
      </c>
      <c r="N2558" t="str">
        <f t="shared" si="1307"/>
        <v>-7.78333605630677i</v>
      </c>
      <c r="O2558" t="str">
        <f t="shared" si="1308"/>
        <v>0.0705868293659097-0.997505638841239i</v>
      </c>
      <c r="P2558" t="str">
        <f t="shared" si="1309"/>
        <v>0.92941317063409+0.997505638841239i</v>
      </c>
      <c r="Q2558" t="str">
        <f t="shared" si="1310"/>
        <v>-0.92941317063409+6.78583041746553i</v>
      </c>
      <c r="R2558" t="str">
        <f t="shared" si="1311"/>
        <v>0.125877876949835-0.154204520742142i</v>
      </c>
      <c r="S2558" t="str">
        <f t="shared" si="1312"/>
        <v>0.869075290359376i</v>
      </c>
      <c r="T2558" t="str">
        <f t="shared" si="1313"/>
        <v>0.134015338638705+0.10939735246i</v>
      </c>
      <c r="U2558" t="str">
        <f t="shared" si="1314"/>
        <v>0.0000499999999999999-0.0002277285701292i</v>
      </c>
      <c r="V2558" t="str">
        <f t="shared" si="1315"/>
        <v>0.00002-0.00255055998544704i</v>
      </c>
      <c r="W2558" t="str">
        <f t="shared" si="1316"/>
        <v>0.0000422558267605082-0.000209767011140053i</v>
      </c>
      <c r="X2558" t="str">
        <f t="shared" si="1317"/>
        <v>0.0000424667722326391-0.000209678169878523i</v>
      </c>
      <c r="Y2558" t="str">
        <f t="shared" si="1318"/>
        <v>0.009+3.13656610534405i</v>
      </c>
      <c r="Z2558" t="str">
        <f t="shared" si="1319"/>
        <v>-0.00080177363664577-0.000164793539975802i</v>
      </c>
      <c r="AA2558" t="str">
        <f t="shared" si="1320"/>
        <v>0.0110309707834196-3.82606394759317i</v>
      </c>
      <c r="AB2558" t="str">
        <f t="shared" si="1321"/>
        <v>0.403139981675693+0.32908506678471i</v>
      </c>
      <c r="AC2558" t="str">
        <f t="shared" si="1322"/>
        <v>1.13581654805598-0.144924965313446i</v>
      </c>
      <c r="AD2558" t="str">
        <f t="shared" si="1323"/>
        <v>0.312871560609094+0.329655319333393i</v>
      </c>
      <c r="AE2558" t="str">
        <f t="shared" si="1324"/>
        <v>-0.000196527101907787-0.000315868156252083i</v>
      </c>
      <c r="AF2558" t="str">
        <f t="shared" si="1325"/>
        <v>-4.16509676308555-0.157183076102072i</v>
      </c>
      <c r="AG2558" t="str">
        <f t="shared" si="1326"/>
        <v>1.00457833566631-0.00432021725188055i</v>
      </c>
      <c r="AH2558" t="str">
        <f t="shared" si="1327"/>
        <v>0.000759622633707305+0.00134364225911205i</v>
      </c>
      <c r="AI2558">
        <f t="shared" si="1328"/>
        <v>-56.22985125247321</v>
      </c>
      <c r="AJ2558">
        <f t="shared" si="1329"/>
        <v>60.518531307803563</v>
      </c>
      <c r="AK2558"/>
      <c r="AL2558"/>
      <c r="AM2558"/>
      <c r="AN2558"/>
    </row>
    <row r="2559" spans="1:40" x14ac:dyDescent="0.35">
      <c r="A2559"/>
      <c r="B2559">
        <f t="shared" si="1330"/>
        <v>625000</v>
      </c>
      <c r="C2559" s="237" t="str">
        <f t="shared" si="1298"/>
        <v>-5.41512263216577E-08+0.00108452197931811i</v>
      </c>
      <c r="D2559" s="208" t="str">
        <f t="shared" si="1299"/>
        <v>-1.64874593487266+0.00831466850810551i</v>
      </c>
      <c r="E2559" t="str">
        <f t="shared" si="1300"/>
        <v>36500</v>
      </c>
      <c r="F2559" t="str">
        <f t="shared" si="1301"/>
        <v>0.21505376344086</v>
      </c>
      <c r="G2559" t="str">
        <f t="shared" si="1296"/>
        <v>0.21505376344086</v>
      </c>
      <c r="H2559" t="str">
        <f t="shared" si="1302"/>
        <v>2.51638813224297+0.165248890502794i</v>
      </c>
      <c r="I2559" t="str">
        <f t="shared" si="1303"/>
        <v>2454.36926061703i</v>
      </c>
      <c r="J2559" t="str">
        <f t="shared" si="1297"/>
        <v>-8152.98957355625+536.937454406665i</v>
      </c>
      <c r="K2559" t="str">
        <f t="shared" si="1304"/>
        <v>0.0197401415116492-0.299739134612703i</v>
      </c>
      <c r="L2559" t="str">
        <f t="shared" si="1305"/>
        <v>0.00624758613835048-0.0804292850576973i</v>
      </c>
      <c r="M2559" t="str">
        <f t="shared" si="1306"/>
        <v>0.0259877276499997-0.3801684196704i</v>
      </c>
      <c r="N2559" t="str">
        <f t="shared" si="1307"/>
        <v>-7.7958093512688i</v>
      </c>
      <c r="O2559" t="str">
        <f t="shared" si="1308"/>
        <v>0.0581394789488059-0.998308469856668i</v>
      </c>
      <c r="P2559" t="str">
        <f t="shared" si="1309"/>
        <v>0.941860521051194+0.998308469856668i</v>
      </c>
      <c r="Q2559" t="str">
        <f t="shared" si="1310"/>
        <v>-0.941860521051194+6.79750088141213i</v>
      </c>
      <c r="R2559" t="str">
        <f t="shared" si="1311"/>
        <v>0.125260367725792-0.155915877725388i</v>
      </c>
      <c r="S2559" t="str">
        <f t="shared" si="1312"/>
        <v>0.870468039222132i</v>
      </c>
      <c r="T2559" t="str">
        <f t="shared" si="1313"/>
        <v>0.135719788367216+0.109035146686513i</v>
      </c>
      <c r="U2559" t="str">
        <f t="shared" si="1314"/>
        <v>0.0000500000000000001-0.000227364204416993i</v>
      </c>
      <c r="V2559" t="str">
        <f t="shared" si="1315"/>
        <v>0.00002-0.00254647908947033i</v>
      </c>
      <c r="W2559" t="str">
        <f t="shared" si="1316"/>
        <v>0.0000422557698421506-0.000209433639388022i</v>
      </c>
      <c r="X2559" t="str">
        <f t="shared" si="1317"/>
        <v>0.0000424660170344748-0.000209344940167486i</v>
      </c>
      <c r="Y2559" t="str">
        <f t="shared" si="1318"/>
        <v>0.009+3.14159265358979i</v>
      </c>
      <c r="Z2559" t="str">
        <f t="shared" si="1319"/>
        <v>-0.000799218488316214-0.000164519595240559i</v>
      </c>
      <c r="AA2559" t="str">
        <f t="shared" si="1320"/>
        <v>0.0109956946050374-3.81994153300686i</v>
      </c>
      <c r="AB2559" t="str">
        <f t="shared" si="1321"/>
        <v>0.408267244265922+0.327995492782438i</v>
      </c>
      <c r="AC2559" t="str">
        <f t="shared" si="1322"/>
        <v>1.13530346610251-0.146686455518907i</v>
      </c>
      <c r="AD2559" t="str">
        <f t="shared" si="1323"/>
        <v>0.31699094453362+0.329862263305951i</v>
      </c>
      <c r="AE2559" t="str">
        <f t="shared" si="1324"/>
        <v>-0.000199076217455858-0.00031578324132154i</v>
      </c>
      <c r="AF2559" t="str">
        <f t="shared" si="1325"/>
        <v>-4.16513406711563-0.156934221994689i</v>
      </c>
      <c r="AG2559" t="str">
        <f t="shared" si="1326"/>
        <v>1.00457401514532-0.00437028051184528i</v>
      </c>
      <c r="AH2559" t="str">
        <f t="shared" si="1327"/>
        <v>0.000770226384765211+0.00134374122022298i</v>
      </c>
      <c r="AI2559">
        <f t="shared" si="1328"/>
        <v>-56.199898197041676</v>
      </c>
      <c r="AJ2559">
        <f t="shared" si="1329"/>
        <v>60.178860404522908</v>
      </c>
      <c r="AK2559"/>
      <c r="AL2559"/>
      <c r="AM2559"/>
      <c r="AN2559"/>
    </row>
    <row r="2560" spans="1:40" x14ac:dyDescent="0.35">
      <c r="A2560"/>
      <c r="B2560">
        <f t="shared" si="1330"/>
        <v>626000</v>
      </c>
      <c r="C2560" s="237" t="str">
        <f t="shared" si="1298"/>
        <v>-5.39783573938336E-08+0.00108278951610098i</v>
      </c>
      <c r="D2560" s="208" t="str">
        <f t="shared" si="1299"/>
        <v>-1.64874593354733+0.00830138629010752i</v>
      </c>
      <c r="E2560" t="str">
        <f t="shared" si="1300"/>
        <v>36500</v>
      </c>
      <c r="F2560" t="str">
        <f t="shared" si="1301"/>
        <v>0.21505376344086</v>
      </c>
      <c r="G2560" t="str">
        <f t="shared" si="1296"/>
        <v>0.21505376344086</v>
      </c>
      <c r="H2560" t="str">
        <f t="shared" si="1302"/>
        <v>2.51642526015092+0.164987536706219i</v>
      </c>
      <c r="I2560" t="str">
        <f t="shared" si="1303"/>
        <v>2458.29625143401i</v>
      </c>
      <c r="J2560" t="str">
        <f t="shared" si="1297"/>
        <v>-8179.10321440494+537.796554333717i</v>
      </c>
      <c r="K2560" t="str">
        <f t="shared" si="1304"/>
        <v>0.0196773802724777-0.2992643276361i</v>
      </c>
      <c r="L2560" t="str">
        <f t="shared" si="1305"/>
        <v>0.00622776098258914-0.0803023412901151i</v>
      </c>
      <c r="M2560" t="str">
        <f t="shared" si="1306"/>
        <v>0.0259051412550668-0.379566668926215i</v>
      </c>
      <c r="N2560" t="str">
        <f t="shared" si="1307"/>
        <v>-7.80828264623083i</v>
      </c>
      <c r="O2560" t="str">
        <f t="shared" si="1308"/>
        <v>0.0456830831293554-0.998955982972121i</v>
      </c>
      <c r="P2560" t="str">
        <f t="shared" si="1309"/>
        <v>0.954316916870645+0.998955982972121i</v>
      </c>
      <c r="Q2560" t="str">
        <f t="shared" si="1310"/>
        <v>-0.954316916870645+6.80932666325871i</v>
      </c>
      <c r="R2560" t="str">
        <f t="shared" si="1311"/>
        <v>0.124614839876721-0.157613082722119i</v>
      </c>
      <c r="S2560" t="str">
        <f t="shared" si="1312"/>
        <v>0.871860788084887i</v>
      </c>
      <c r="T2560" t="str">
        <f t="shared" si="1313"/>
        <v>0.137416666514595+0.10864679250199i</v>
      </c>
      <c r="U2560" t="str">
        <f t="shared" si="1314"/>
        <v>0.0000500000000000001-0.000227001002812493i</v>
      </c>
      <c r="V2560" t="str">
        <f t="shared" si="1315"/>
        <v>0.00002-0.00254241123149993i</v>
      </c>
      <c r="W2560" t="str">
        <f t="shared" si="1316"/>
        <v>0.0000422557128328825-0.000209101336318139i</v>
      </c>
      <c r="X2560" t="str">
        <f t="shared" si="1317"/>
        <v>0.0000424652650892953-0.000209012778679981i</v>
      </c>
      <c r="Y2560" t="str">
        <f t="shared" si="1318"/>
        <v>0.009+3.14661920183554i</v>
      </c>
      <c r="Z2560" t="str">
        <f t="shared" si="1319"/>
        <v>-0.000796675576166882-0.000164246573474098i</v>
      </c>
      <c r="AA2560" t="str">
        <f t="shared" si="1320"/>
        <v>0.0109605873801504-3.81383868225596i</v>
      </c>
      <c r="AB2560" t="str">
        <f t="shared" si="1321"/>
        <v>0.41337173030602+0.326827260097862i</v>
      </c>
      <c r="AC2560" t="str">
        <f t="shared" si="1322"/>
        <v>1.13476118749406-0.14843562436168i</v>
      </c>
      <c r="AD2560" t="str">
        <f t="shared" si="1323"/>
        <v>0.321111873978242+0.330018074048494i</v>
      </c>
      <c r="AE2560" t="str">
        <f t="shared" si="1324"/>
        <v>-0.000201617649368657-0.000315658864290842i</v>
      </c>
      <c r="AF2560" t="str">
        <f t="shared" si="1325"/>
        <v>-4.16517119369825-0.156686150416111i</v>
      </c>
      <c r="AG2560" t="str">
        <f t="shared" si="1326"/>
        <v>1.00456900208248-0.00442020713362766i</v>
      </c>
      <c r="AH2560" t="str">
        <f t="shared" si="1327"/>
        <v>0.000780805823472538+0.0013436759670943i</v>
      </c>
      <c r="AI2560">
        <f t="shared" si="1328"/>
        <v>-56.170607751680834</v>
      </c>
      <c r="AJ2560">
        <f t="shared" si="1329"/>
        <v>59.839265280212473</v>
      </c>
      <c r="AK2560"/>
      <c r="AL2560"/>
      <c r="AM2560"/>
      <c r="AN2560"/>
    </row>
    <row r="2561" spans="1:40" x14ac:dyDescent="0.35">
      <c r="A2561"/>
      <c r="B2561">
        <f t="shared" si="1330"/>
        <v>627000</v>
      </c>
      <c r="C2561" s="237" t="str">
        <f t="shared" si="1298"/>
        <v>-5.3806314930299E-08+0.00108106257908227i</v>
      </c>
      <c r="D2561" s="208" t="str">
        <f t="shared" si="1299"/>
        <v>-1.64874593222834+0.00828814643963074i</v>
      </c>
      <c r="E2561" t="str">
        <f t="shared" si="1300"/>
        <v>36500</v>
      </c>
      <c r="F2561" t="str">
        <f t="shared" si="1301"/>
        <v>0.21505376344086</v>
      </c>
      <c r="G2561" t="str">
        <f t="shared" si="1296"/>
        <v>0.21505376344086</v>
      </c>
      <c r="H2561" t="str">
        <f t="shared" si="1302"/>
        <v>2.51646221172684+0.164727004140913i</v>
      </c>
      <c r="I2561" t="str">
        <f t="shared" si="1303"/>
        <v>2462.223242251i</v>
      </c>
      <c r="J2561" t="str">
        <f t="shared" si="1297"/>
        <v>-8205.25860368024+538.655654260767i</v>
      </c>
      <c r="K2561" t="str">
        <f t="shared" si="1304"/>
        <v>0.0196149174658286-0.298791016160118i</v>
      </c>
      <c r="L2561" t="str">
        <f t="shared" si="1305"/>
        <v>0.00620802985460594-0.0801757951662399i</v>
      </c>
      <c r="M2561" t="str">
        <f t="shared" si="1306"/>
        <v>0.0258229473204345-0.378966811326358i</v>
      </c>
      <c r="N2561" t="str">
        <f t="shared" si="1307"/>
        <v>-7.82075594119286i</v>
      </c>
      <c r="O2561" t="str">
        <f t="shared" si="1308"/>
        <v>0.0332195798869486-0.999448077446815i</v>
      </c>
      <c r="P2561" t="str">
        <f t="shared" si="1309"/>
        <v>0.966780420113051+0.999448077446815i</v>
      </c>
      <c r="Q2561" t="str">
        <f t="shared" si="1310"/>
        <v>-0.966780420113051+6.82130786374604i</v>
      </c>
      <c r="R2561" t="str">
        <f t="shared" si="1311"/>
        <v>0.123941649217742-0.159295666097756i</v>
      </c>
      <c r="S2561" t="str">
        <f t="shared" si="1312"/>
        <v>0.873253536947643i</v>
      </c>
      <c r="T2561" t="str">
        <f t="shared" si="1313"/>
        <v>0.139105503840296+0.108232483554517i</v>
      </c>
      <c r="U2561" t="str">
        <f t="shared" si="1314"/>
        <v>0.0000500000000000001-0.000226638959745807i</v>
      </c>
      <c r="V2561" t="str">
        <f t="shared" si="1315"/>
        <v>0.00002-0.00253835634915304i</v>
      </c>
      <c r="W2561" t="str">
        <f t="shared" si="1316"/>
        <v>0.0000422556557327052-0.000208770096817049i</v>
      </c>
      <c r="X2561" t="str">
        <f t="shared" si="1317"/>
        <v>0.0000424645163757869-0.00020868168030487i</v>
      </c>
      <c r="Y2561" t="str">
        <f t="shared" si="1318"/>
        <v>0.009+3.15164575008128i</v>
      </c>
      <c r="Z2561" t="str">
        <f t="shared" si="1319"/>
        <v>-0.000794144822191274-0.000163974469954169i</v>
      </c>
      <c r="AA2561" t="str">
        <f t="shared" si="1320"/>
        <v>0.0109256480315002-3.80775530171194i</v>
      </c>
      <c r="AB2561" t="str">
        <f t="shared" si="1321"/>
        <v>0.418452028243943+0.325580951255987i</v>
      </c>
      <c r="AC2561" t="str">
        <f t="shared" si="1322"/>
        <v>1.13419003960756-0.150171971083834i</v>
      </c>
      <c r="AD2561" t="str">
        <f t="shared" si="1323"/>
        <v>0.325233718029564+0.330122754282839i</v>
      </c>
      <c r="AE2561" t="str">
        <f t="shared" si="1324"/>
        <v>-0.000204150969521857-0.000315495302526361i</v>
      </c>
      <c r="AF2561" t="str">
        <f t="shared" si="1325"/>
        <v>-4.16520814395518-0.156438857701282i</v>
      </c>
      <c r="AG2561" t="str">
        <f t="shared" si="1326"/>
        <v>1.00456329980622-0.00446998906494951i</v>
      </c>
      <c r="AH2561" t="str">
        <f t="shared" si="1327"/>
        <v>0.000791359151144746+0.0013434475606917i</v>
      </c>
      <c r="AI2561">
        <f t="shared" si="1328"/>
        <v>-56.1419705976705</v>
      </c>
      <c r="AJ2561">
        <f t="shared" si="1329"/>
        <v>59.499744780328832</v>
      </c>
      <c r="AK2561"/>
      <c r="AL2561"/>
      <c r="AM2561"/>
      <c r="AN2561"/>
    </row>
    <row r="2562" spans="1:40" x14ac:dyDescent="0.35">
      <c r="A2562"/>
      <c r="B2562">
        <f t="shared" si="1330"/>
        <v>628000</v>
      </c>
      <c r="C2562" s="237" t="str">
        <f t="shared" si="1298"/>
        <v>-5.36350936711433E-08+0.00107934114186294i</v>
      </c>
      <c r="D2562" s="208" t="str">
        <f t="shared" si="1299"/>
        <v>-1.64874593091565+0.00827494875428254i</v>
      </c>
      <c r="E2562" t="str">
        <f t="shared" si="1300"/>
        <v>36500</v>
      </c>
      <c r="F2562" t="str">
        <f t="shared" si="1301"/>
        <v>0.21505376344086</v>
      </c>
      <c r="G2562" t="str">
        <f t="shared" si="1296"/>
        <v>0.21505376344086</v>
      </c>
      <c r="H2562" t="str">
        <f t="shared" si="1302"/>
        <v>2.51649898808373+0.164467288962152i</v>
      </c>
      <c r="I2562" t="str">
        <f t="shared" si="1303"/>
        <v>2466.15023306799i</v>
      </c>
      <c r="J2562" t="str">
        <f t="shared" si="1297"/>
        <v>-8231.45574138216+539.514754187818i</v>
      </c>
      <c r="K2562" t="str">
        <f t="shared" si="1304"/>
        <v>0.0195527512051743-0.298319193160785i</v>
      </c>
      <c r="L2562" t="str">
        <f t="shared" si="1305"/>
        <v>0.00618839216191424-0.0800496448323021i</v>
      </c>
      <c r="M2562" t="str">
        <f t="shared" si="1306"/>
        <v>0.0257411433670885-0.378368837993087i</v>
      </c>
      <c r="N2562" t="str">
        <f t="shared" si="1307"/>
        <v>-7.83322923615489i</v>
      </c>
      <c r="O2562" t="str">
        <f t="shared" si="1308"/>
        <v>0.0207509083067566-0.999784676720165i</v>
      </c>
      <c r="P2562" t="str">
        <f t="shared" si="1309"/>
        <v>0.979249091693243+0.999784676720165i</v>
      </c>
      <c r="Q2562" t="str">
        <f t="shared" si="1310"/>
        <v>-0.979249091693243+6.83344455943472i</v>
      </c>
      <c r="R2562" t="str">
        <f t="shared" si="1311"/>
        <v>0.123241160890499-0.160963168280314i</v>
      </c>
      <c r="S2562" t="str">
        <f t="shared" si="1312"/>
        <v>0.874646285810398i</v>
      </c>
      <c r="T2562" t="str">
        <f t="shared" si="1313"/>
        <v>0.140785837288651+0.107792423631837i</v>
      </c>
      <c r="U2562" t="str">
        <f t="shared" si="1314"/>
        <v>0.0000500000000000001-0.000226278069682517i</v>
      </c>
      <c r="V2562" t="str">
        <f t="shared" si="1315"/>
        <v>0.00002-0.00253431438044419i</v>
      </c>
      <c r="W2562" t="str">
        <f t="shared" si="1316"/>
        <v>0.0000422555985416204-0.000208439915803963i</v>
      </c>
      <c r="X2562" t="str">
        <f t="shared" si="1317"/>
        <v>0.0000424637708728056-0.000208351639963566i</v>
      </c>
      <c r="Y2562" t="str">
        <f t="shared" si="1318"/>
        <v>0.009+3.15667229832702i</v>
      </c>
      <c r="Z2562" t="str">
        <f t="shared" si="1319"/>
        <v>-0.000791626149003511-0.000163703279991031i</v>
      </c>
      <c r="AA2562" t="str">
        <f t="shared" si="1320"/>
        <v>0.0108908754904006-3.80169129834279i</v>
      </c>
      <c r="AB2562" t="str">
        <f t="shared" si="1321"/>
        <v>0.42350674513277+0.324257179283558i</v>
      </c>
      <c r="AC2562" t="str">
        <f t="shared" si="1322"/>
        <v>1.13359035997983-0.151895004498375i</v>
      </c>
      <c r="AD2562" t="str">
        <f t="shared" si="1323"/>
        <v>0.32935584630945+0.330176314349531i</v>
      </c>
      <c r="AE2562" t="str">
        <f t="shared" si="1324"/>
        <v>-0.000206675754631374-0.000315292836545771i</v>
      </c>
      <c r="AF2562" t="str">
        <f t="shared" si="1325"/>
        <v>-4.16524491899938-0.156192340207869i</v>
      </c>
      <c r="AG2562" t="str">
        <f t="shared" si="1326"/>
        <v>1.0045569117288-0.00451961831195347i</v>
      </c>
      <c r="AH2562" t="str">
        <f t="shared" si="1327"/>
        <v>0.000801884588232713+0.00134305707493113i</v>
      </c>
      <c r="AI2562">
        <f t="shared" si="1328"/>
        <v>-56.113977654112254</v>
      </c>
      <c r="AJ2562">
        <f t="shared" si="1329"/>
        <v>59.160297747778529</v>
      </c>
      <c r="AK2562"/>
      <c r="AL2562"/>
      <c r="AM2562"/>
      <c r="AN2562"/>
    </row>
    <row r="2563" spans="1:40" x14ac:dyDescent="0.35">
      <c r="A2563"/>
      <c r="B2563">
        <f t="shared" si="1330"/>
        <v>629000</v>
      </c>
      <c r="C2563" s="237" t="str">
        <f t="shared" si="1298"/>
        <v>-5.34646883982352E-08+0.00107762517821184i</v>
      </c>
      <c r="D2563" s="208" t="str">
        <f t="shared" si="1299"/>
        <v>-1.6487459296092+0.00826179303295744i</v>
      </c>
      <c r="E2563" t="str">
        <f t="shared" si="1300"/>
        <v>36500</v>
      </c>
      <c r="F2563" t="str">
        <f t="shared" si="1301"/>
        <v>0.21505376344086</v>
      </c>
      <c r="G2563" t="str">
        <f t="shared" si="1296"/>
        <v>0.21505376344086</v>
      </c>
      <c r="H2563" t="str">
        <f t="shared" si="1302"/>
        <v>2.5165355903258+0.164208387349038i</v>
      </c>
      <c r="I2563" t="str">
        <f t="shared" si="1303"/>
        <v>2470.07722388497i</v>
      </c>
      <c r="J2563" t="str">
        <f t="shared" si="1297"/>
        <v>-8257.6946275107+540.373854114868i</v>
      </c>
      <c r="K2563" t="str">
        <f t="shared" si="1304"/>
        <v>0.0194908796188504-0.297848851657848i</v>
      </c>
      <c r="L2563" t="str">
        <f t="shared" si="1305"/>
        <v>0.00616884731667771-0.0799238884459635i</v>
      </c>
      <c r="M2563" t="str">
        <f t="shared" si="1306"/>
        <v>0.0256597269355281-0.377772740103812i</v>
      </c>
      <c r="N2563" t="str">
        <f t="shared" si="1307"/>
        <v>-7.84570253111692i</v>
      </c>
      <c r="O2563" t="str">
        <f t="shared" si="1308"/>
        <v>0.00827900827804483-0.999965728423696i</v>
      </c>
      <c r="P2563" t="str">
        <f t="shared" si="1309"/>
        <v>0.991720991721955+0.999965728423696i</v>
      </c>
      <c r="Q2563" t="str">
        <f t="shared" si="1310"/>
        <v>-0.991720991721955+6.84573680269322i</v>
      </c>
      <c r="R2563" t="str">
        <f t="shared" si="1311"/>
        <v>0.122513749025277-0.162615139975425i</v>
      </c>
      <c r="S2563" t="str">
        <f t="shared" si="1312"/>
        <v>0.876039034673152i</v>
      </c>
      <c r="T2563" t="str">
        <f t="shared" si="1313"/>
        <v>0.142457210247311+0.107326826430292i</v>
      </c>
      <c r="U2563" t="str">
        <f t="shared" si="1314"/>
        <v>0.0000500000000000001-0.000225918327123404i</v>
      </c>
      <c r="V2563" t="str">
        <f t="shared" si="1315"/>
        <v>0.00002-0.00253028526378212i</v>
      </c>
      <c r="W2563" t="str">
        <f t="shared" si="1316"/>
        <v>0.0000422555412596288-0.000208110788230409i</v>
      </c>
      <c r="X2563" t="str">
        <f t="shared" si="1317"/>
        <v>0.0000424630285593742-0.000208022652609786i</v>
      </c>
      <c r="Y2563" t="str">
        <f t="shared" si="1318"/>
        <v>0.009+3.16169884657277i</v>
      </c>
      <c r="Z2563" t="str">
        <f t="shared" si="1319"/>
        <v>-0.000789119479832465-0.000163432998927167i</v>
      </c>
      <c r="AA2563" t="str">
        <f t="shared" si="1320"/>
        <v>0.0108562686966561-3.79564657970829i</v>
      </c>
      <c r="AB2563" t="str">
        <f t="shared" si="1321"/>
        <v>0.428534507408131+0.322856587014003i</v>
      </c>
      <c r="AC2563" t="str">
        <f t="shared" si="1322"/>
        <v>1.13296249597939-0.153604243230491i</v>
      </c>
      <c r="AD2563" t="str">
        <f t="shared" si="1323"/>
        <v>0.333477629061707+0.33017877219047i</v>
      </c>
      <c r="AE2563" t="str">
        <f t="shared" si="1324"/>
        <v>-0.00020919158625976-0.000315051749955342i</v>
      </c>
      <c r="AF2563" t="str">
        <f t="shared" si="1325"/>
        <v>-4.165281519935-0.155946594316081i</v>
      </c>
      <c r="AG2563" t="str">
        <f t="shared" si="1326"/>
        <v>1.00454984134537-0.00456908693993225i</v>
      </c>
      <c r="AH2563" t="str">
        <f t="shared" si="1327"/>
        <v>0.000812380374332034+0.00134250559643851i</v>
      </c>
      <c r="AI2563">
        <f t="shared" si="1328"/>
        <v>-56.086620070475433</v>
      </c>
      <c r="AJ2563">
        <f t="shared" si="1329"/>
        <v>58.820923023081214</v>
      </c>
      <c r="AK2563"/>
      <c r="AL2563"/>
      <c r="AM2563"/>
      <c r="AN2563"/>
    </row>
    <row r="2564" spans="1:40" x14ac:dyDescent="0.35">
      <c r="A2564"/>
      <c r="B2564">
        <f t="shared" si="1330"/>
        <v>630000</v>
      </c>
      <c r="C2564" s="237" t="str">
        <f t="shared" si="1298"/>
        <v>-5.32950939348233E-08+0.00107591466206435i</v>
      </c>
      <c r="D2564" s="208" t="str">
        <f t="shared" si="1299"/>
        <v>-1.64874592830898+0.00824867907582669i</v>
      </c>
      <c r="E2564" t="str">
        <f t="shared" si="1300"/>
        <v>36500</v>
      </c>
      <c r="F2564" t="str">
        <f t="shared" si="1301"/>
        <v>0.21505376344086</v>
      </c>
      <c r="G2564" t="str">
        <f t="shared" si="1296"/>
        <v>0.21505376344086</v>
      </c>
      <c r="H2564" t="str">
        <f t="shared" si="1302"/>
        <v>2.51657201954868+0.163950295504335i</v>
      </c>
      <c r="I2564" t="str">
        <f t="shared" si="1303"/>
        <v>2474.00421470196i</v>
      </c>
      <c r="J2564" t="str">
        <f t="shared" si="1297"/>
        <v>-8283.97526206585+541.232954041918i</v>
      </c>
      <c r="K2564" t="str">
        <f t="shared" si="1304"/>
        <v>0.0194293008499161-0.297379984714446i</v>
      </c>
      <c r="L2564" t="str">
        <f t="shared" si="1305"/>
        <v>0.00614939473566636-0.0797985241762284i</v>
      </c>
      <c r="M2564" t="str">
        <f t="shared" si="1306"/>
        <v>0.0255786955855825-0.377178508890674i</v>
      </c>
      <c r="N2564" t="str">
        <f t="shared" si="1307"/>
        <v>-7.85817582607895i</v>
      </c>
      <c r="O2564" t="str">
        <f t="shared" si="1308"/>
        <v>-0.00419417980763282-0.999991204389189i</v>
      </c>
      <c r="P2564" t="str">
        <f t="shared" si="1309"/>
        <v>1.00419417980763+0.999991204389189i</v>
      </c>
      <c r="Q2564" t="str">
        <f t="shared" si="1310"/>
        <v>-1.00419417980763+6.85818462168976i</v>
      </c>
      <c r="R2564" t="str">
        <f t="shared" si="1311"/>
        <v>0.121759796397911-0.16425114236826i</v>
      </c>
      <c r="S2564" t="str">
        <f t="shared" si="1312"/>
        <v>0.877431783535909i</v>
      </c>
      <c r="T2564" t="str">
        <f t="shared" si="1313"/>
        <v>0.144119172795993+0.106835915316388i</v>
      </c>
      <c r="U2564" t="str">
        <f t="shared" si="1314"/>
        <v>0.00005-0.00022555972660416i</v>
      </c>
      <c r="V2564" t="str">
        <f t="shared" si="1315"/>
        <v>0.00002-0.00252626893796659i</v>
      </c>
      <c r="W2564" t="str">
        <f t="shared" si="1316"/>
        <v>0.0000422554838867317-0.000207782709079959i</v>
      </c>
      <c r="X2564" t="str">
        <f t="shared" si="1317"/>
        <v>0.0000424622894146827-0.000207694713229276i</v>
      </c>
      <c r="Y2564" t="str">
        <f t="shared" si="1318"/>
        <v>0.009+3.16672539481851i</v>
      </c>
      <c r="Z2564" t="str">
        <f t="shared" si="1319"/>
        <v>-0.000786624738515853-0.000163163622137014i</v>
      </c>
      <c r="AA2564" t="str">
        <f t="shared" si="1320"/>
        <v>0.0108218265984818-3.7896210539553i</v>
      </c>
      <c r="AB2564" t="str">
        <f t="shared" si="1321"/>
        <v>0.433533961636483+0.321379846370179i</v>
      </c>
      <c r="AC2564" t="str">
        <f t="shared" si="1322"/>
        <v>1.13230680447213-0.155299215945871i</v>
      </c>
      <c r="AD2564" t="str">
        <f t="shared" si="1323"/>
        <v>0.337598437238337+0.330130153330757i</v>
      </c>
      <c r="AE2564" t="str">
        <f t="shared" si="1324"/>
        <v>-0.000211698050821873-0.000314772329387607i</v>
      </c>
      <c r="AF2564" t="str">
        <f t="shared" si="1325"/>
        <v>-4.16531794785766-0.155701616428508i</v>
      </c>
      <c r="AG2564" t="str">
        <f t="shared" si="1326"/>
        <v>1.00454209223311-0.00461838707404485i</v>
      </c>
      <c r="AH2564" t="str">
        <f t="shared" si="1327"/>
        <v>0.000822844768189973+0.00134179422431157i</v>
      </c>
      <c r="AI2564">
        <f t="shared" si="1328"/>
        <v>-56.05988921944067</v>
      </c>
      <c r="AJ2564">
        <f t="shared" si="1329"/>
        <v>58.481619444544357</v>
      </c>
      <c r="AK2564"/>
      <c r="AL2564"/>
      <c r="AM2564"/>
      <c r="AN2564"/>
    </row>
    <row r="2565" spans="1:40" x14ac:dyDescent="0.35">
      <c r="A2565"/>
      <c r="B2565">
        <f t="shared" si="1330"/>
        <v>631000</v>
      </c>
      <c r="C2565" s="237" t="str">
        <f t="shared" si="1298"/>
        <v>-5.3126305145144E-08+0.00107420956752109i</v>
      </c>
      <c r="D2565" s="208" t="str">
        <f t="shared" si="1299"/>
        <v>-1.64874592701493+0.00823560668432836i</v>
      </c>
      <c r="E2565" t="str">
        <f t="shared" si="1300"/>
        <v>36500</v>
      </c>
      <c r="F2565" t="str">
        <f t="shared" si="1301"/>
        <v>0.21505376344086</v>
      </c>
      <c r="G2565" t="str">
        <f t="shared" ref="G2565:G2628" si="1331">IF($C$11=$C$7,$C$24,F2565)</f>
        <v>0.21505376344086</v>
      </c>
      <c r="H2565" t="str">
        <f t="shared" si="1302"/>
        <v>2.5166082768393+0.163693009654268i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0.00613003384021311-0.0796735502033549i</v>
      </c>
      <c r="M2565" t="str">
        <f t="shared" si="1306"/>
        <v>0.0254980468962278-0.376586135640116i</v>
      </c>
      <c r="N2565" t="str">
        <f t="shared" si="1307"/>
        <v>-7.87064912104098i</v>
      </c>
      <c r="O2565" t="str">
        <f t="shared" si="1308"/>
        <v>-0.016666715358328-0.999861100653068i</v>
      </c>
      <c r="P2565" t="str">
        <f t="shared" si="1309"/>
        <v>1.01666671535833+0.999861100653068i</v>
      </c>
      <c r="Q2565" t="str">
        <f t="shared" si="1310"/>
        <v>-1.01666671535833+6.87078802038791i</v>
      </c>
      <c r="R2565" t="str">
        <f t="shared" si="1311"/>
        <v>0.120979694082043-0.165870747312247i</v>
      </c>
      <c r="S2565" t="str">
        <f t="shared" si="1312"/>
        <v>0.878824532398663i</v>
      </c>
      <c r="T2565" t="str">
        <f t="shared" si="1313"/>
        <v>0.145771281945302+0.106319923081385i</v>
      </c>
      <c r="U2565" t="str">
        <f t="shared" si="1314"/>
        <v>0.00005-0.00022520226269512i</v>
      </c>
      <c r="V2565" t="str">
        <f t="shared" si="1315"/>
        <v>0.00002-0.00252226534218535i</v>
      </c>
      <c r="W2565" t="str">
        <f t="shared" si="1316"/>
        <v>0.00004225542642293-0.000207455673367994i</v>
      </c>
      <c r="X2565" t="str">
        <f t="shared" si="1317"/>
        <v>0.0000424615534180852-0.000207367816839576i</v>
      </c>
      <c r="Y2565" t="str">
        <f t="shared" si="1318"/>
        <v>0.009+3.17175194306426i</v>
      </c>
      <c r="Z2565" t="str">
        <f t="shared" si="1319"/>
        <v>-0.000784141849494503-0.000162895145026678i</v>
      </c>
      <c r="AA2565" t="str">
        <f t="shared" si="1320"/>
        <v>0.0107875481524223-3.78361462981312i</v>
      </c>
      <c r="AB2565" t="str">
        <f t="shared" si="1321"/>
        <v>0.438503775233524+0.319827657626138i</v>
      </c>
      <c r="AC2565" t="str">
        <f t="shared" si="1322"/>
        <v>1.13162365148133-0.156979461565933i</v>
      </c>
      <c r="AD2565" t="str">
        <f t="shared" si="1323"/>
        <v>0.341717642585359+0.330030490859645i</v>
      </c>
      <c r="AE2565" t="str">
        <f t="shared" si="1324"/>
        <v>-0.000214194739589977-0.000314454864439377i</v>
      </c>
      <c r="AF2565" t="str">
        <f t="shared" si="1325"/>
        <v>-4.16535420385423-0.15545740296994i</v>
      </c>
      <c r="AG2565" t="str">
        <f t="shared" si="1326"/>
        <v>1.00453366805027-0.00466751090002026i</v>
      </c>
      <c r="AH2565" t="str">
        <f t="shared" si="1327"/>
        <v>0.000833276047710721+0.0013409240698834i</v>
      </c>
      <c r="AI2565">
        <f t="shared" si="1328"/>
        <v>-56.033776690026862</v>
      </c>
      <c r="AJ2565">
        <f t="shared" si="1329"/>
        <v>58.142385848423167</v>
      </c>
      <c r="AK2565"/>
      <c r="AL2565"/>
      <c r="AM2565"/>
      <c r="AN2565"/>
    </row>
    <row r="2566" spans="1:40" x14ac:dyDescent="0.35">
      <c r="A2566"/>
      <c r="B2566">
        <f t="shared" si="1330"/>
        <v>632000</v>
      </c>
      <c r="C2566" s="237" t="str">
        <f t="shared" ref="C2566:C2629" si="1333">IMPRODUCT(COMPLEX(-1,0),IMDIV(IMPRODUCT(G2566,COMPLEX($C$100+$C$101,0)),COMPLEX($C$100,2*PI()*B2566*$C$103*$C$102*(2*$C$100+$C$101))))</f>
        <v>-5.29583169340333E-08+0.0010725098688466i</v>
      </c>
      <c r="D2566" s="208" t="str">
        <f t="shared" ref="D2566:D2629" si="1334">IMPRODUCT(COMPLEX($C$106,0),IMSUB(C2566,G2566))</f>
        <v>-1.64874592572702+0.00822257566115727i</v>
      </c>
      <c r="E2566" t="str">
        <f t="shared" ref="E2566:E2629" si="1335">IMDIV(COMPLEX($C$20*10^3,0),COMPLEX(1,2*PI()*B2566*$C$20*1000*$C$29*10^-12))</f>
        <v>36500</v>
      </c>
      <c r="F2566" t="str">
        <f t="shared" ref="F2566:F2629" si="1336">IMDIV(COMPLEX($C$22*1000,0),IMSUM(COMPLEX($C$22*1000,0),E2566))</f>
        <v>0.21505376344086</v>
      </c>
      <c r="G2566" t="str">
        <f t="shared" si="1331"/>
        <v>0.21505376344086</v>
      </c>
      <c r="H2566" t="str">
        <f t="shared" ref="H2566:H2629" si="1337">IMPRODUCT(COMPLEX($C$108,0),IMPRODUCT(COMPLEX(-1,0),D2566),IMDIV(COMPLEX(0,2*PI()*B2566*$C$109*$C$110),COMPLEX(1,2*PI()*B2566*$C$109*$C$110)))</f>
        <v>2.51664436327617+0.163436526048355i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0.00611076405617169-0.0795489647187734i</v>
      </c>
      <c r="M2566" t="str">
        <f t="shared" ref="M2566:M2629" si="1341">IMSUM(K2566,L2566)</f>
        <v>0.025417778465409-0.375995611692469i</v>
      </c>
      <c r="N2566" t="str">
        <f t="shared" ref="N2566:N2629" si="1342">COMPLEX(0,-2*PI()*B2566*$C$43)</f>
        <v>-7.88312241600301i</v>
      </c>
      <c r="O2566" t="str">
        <f t="shared" ref="O2566:O2629" si="1343">IMEXP(N2566)</f>
        <v>-0.0291366578836137-0.99957543745701i</v>
      </c>
      <c r="P2566" t="str">
        <f t="shared" ref="P2566:P2629" si="1344">IMSUB(COMPLEX(1,0),O2566)</f>
        <v>1.02913665788361+0.99957543745701i</v>
      </c>
      <c r="Q2566" t="str">
        <f t="shared" ref="Q2566:Q2629" si="1345">IMSUM(COMPLEX(0,2*PI()*B2566*$C$43),O2566,COMPLEX(-1,0))</f>
        <v>-1.02913665788361+6.883546978546i</v>
      </c>
      <c r="R2566" t="str">
        <f t="shared" ref="R2566:R2629" si="1346">IMDIV(P2566,Q2566)</f>
        <v>0.120173841097314-0.167473537504504i</v>
      </c>
      <c r="S2566" t="str">
        <f t="shared" ref="S2566:S2629" si="1347">IMDIV(COMPLEX(0,2*PI()*B2566*$C$123),COMPLEX($C$124,0))</f>
        <v>0.88021728126142i</v>
      </c>
      <c r="T2566" t="str">
        <f t="shared" ref="T2566:T2629" si="1348">IMPRODUCT(R2566,S2566)</f>
        <v>0.147413101865447+0.10577909168942i</v>
      </c>
      <c r="U2566" t="str">
        <f t="shared" ref="U2566:U2629" si="1349">IMDIV(COMPLEX(1,2*PI()*B2566*$C$16*10^-3*$C$15*10^-6),COMPLEX(0,2*PI()*B2566*$C$15*10^-6))</f>
        <v>0.00005-0.000224845930000982i</v>
      </c>
      <c r="V2566" t="str">
        <f t="shared" ref="V2566:V2629" si="1350">IMSUM(COMPLEX($C$18*10^-3,0),IMDIV(COMPLEX(1,0),COMPLEX(0,2*PI()*B2566*($C$17*1*10^-6))))</f>
        <v>0.00002-0.002518274416011i</v>
      </c>
      <c r="W2566" t="str">
        <f t="shared" ref="W2566:W2629" si="1351">IMDIV(IMPRODUCT(U2566,V2566),IMSUM(U2566,V2566))</f>
        <v>0.0000422553688682251-0.000207129676141437i</v>
      </c>
      <c r="X2566" t="str">
        <f t="shared" ref="X2566:X2629" si="1352">IMDIV(IMPRODUCT(COMPLEX($C$19,0),W2566),IMSUM(COMPLEX($C$19,0),W2566))</f>
        <v>0.0000424608205490998-0.000207041958489756i</v>
      </c>
      <c r="Y2566" t="str">
        <f t="shared" ref="Y2566:Y2629" si="1353">COMPLEX($C$13*10^-3,2*PI()*B2566*$C$12*0.000001)</f>
        <v>0.009+3.17677849131i</v>
      </c>
      <c r="Z2566" t="str">
        <f t="shared" ref="Z2566:Z2629" si="1354">IMPRODUCT(COMPLEX($C$6,0),IMDIV(X2566,IMSUM(X2566,Y2566)))</f>
        <v>-0.000781670737806607-0.000162627563033675i</v>
      </c>
      <c r="AA2566" t="str">
        <f t="shared" ref="AA2566:AA2629" si="1355">IMDIV(COMPLEX($C$6,0),IMSUM(X2566,Y2566))</f>
        <v>0.0107534323232738-3.77762721658891i</v>
      </c>
      <c r="AB2566" t="str">
        <f t="shared" ref="AB2566:AB2629" si="1356">IMPRODUCT(COMPLEX($C$119,0),T2566)</f>
        <v>0.443442637152207+0.318200748649441i</v>
      </c>
      <c r="AC2566" t="str">
        <f t="shared" ref="AC2566:AC2629" si="1357">IMSUM(COMPLEX(1,0),IMPRODUCT(AB2566,M2566))</f>
        <v>1.1309134118427-0.158644529469867i</v>
      </c>
      <c r="AD2566" t="str">
        <f t="shared" ref="AD2566:AD2629" si="1358">IMDIV(AB2566,AC2566)</f>
        <v>0.345834617728205+0.32987982541073i</v>
      </c>
      <c r="AE2566" t="str">
        <f t="shared" ref="AE2566:AE2629" si="1359">IMPRODUCT(AD2566,AA2566,X2566)</f>
        <v>-0.000216681248698151-0.000314099647610141i</v>
      </c>
      <c r="AF2566" t="str">
        <f t="shared" ref="AF2566:AF2629" si="1360">IMSUB(D2566,H2566)</f>
        <v>-4.16539028900319-0.155213950387198i</v>
      </c>
      <c r="AG2566" t="str">
        <f t="shared" ref="AG2566:AG2629" si="1361">IMSUM(COMPLEX(1,0),IMPRODUCT(AD2566,AA2566,COMPLEX($C$127,0)))</f>
        <v>1.00452457253531-0.00471645066484858i</v>
      </c>
      <c r="AH2566" t="str">
        <f t="shared" ref="AH2566:AH2629" si="1362">IMDIV(IMPRODUCT(AE2566,AF2566),AG2566)</f>
        <v>0.00084367250995847+0.00133989625648812i</v>
      </c>
      <c r="AI2566">
        <f t="shared" ref="AI2566:AI2629" si="1363">20*LOG10(IMABS(AH2566))</f>
        <v>-56.008274280988218</v>
      </c>
      <c r="AJ2566">
        <f t="shared" ref="AJ2566:AJ2629" si="1364">IMARGUMENT(AH2566)*180/PI()</f>
        <v>57.803221069090107</v>
      </c>
      <c r="AK2566"/>
      <c r="AL2566"/>
      <c r="AM2566"/>
      <c r="AN2566"/>
    </row>
    <row r="2567" spans="1:40" x14ac:dyDescent="0.35">
      <c r="A2567"/>
      <c r="B2567">
        <f t="shared" si="1330"/>
        <v>633000</v>
      </c>
      <c r="C2567" s="237" t="str">
        <f t="shared" si="1333"/>
        <v>-5.27911242465407E-08+0.00107081554046804i</v>
      </c>
      <c r="D2567" s="208" t="str">
        <f t="shared" si="1334"/>
        <v>-1.64874592444521+0.00820958581025498i</v>
      </c>
      <c r="E2567" t="str">
        <f t="shared" si="1335"/>
        <v>36500</v>
      </c>
      <c r="F2567" t="str">
        <f t="shared" si="1336"/>
        <v>0.21505376344086</v>
      </c>
      <c r="G2567" t="str">
        <f t="shared" si="1331"/>
        <v>0.21505376344086</v>
      </c>
      <c r="H2567" t="str">
        <f t="shared" si="1337"/>
        <v>2.51668027992931+0.163180840959226i</v>
      </c>
      <c r="I2567" t="str">
        <f t="shared" si="1338"/>
        <v>2485.78518715292i</v>
      </c>
      <c r="J2567" t="str">
        <f t="shared" si="1332"/>
        <v>-8363.06765629102+543.810253823071i</v>
      </c>
      <c r="K2567" t="str">
        <f t="shared" si="1339"/>
        <v>0.0192463030959867-0.295982162516539i</v>
      </c>
      <c r="L2567" t="str">
        <f t="shared" si="1340"/>
        <v>0.00609158481387409-0.0794247659249992i</v>
      </c>
      <c r="M2567" t="str">
        <f t="shared" si="1341"/>
        <v>0.0253378879098608-0.375406928441538i</v>
      </c>
      <c r="N2567" t="str">
        <f t="shared" si="1342"/>
        <v>-7.89559571096504i</v>
      </c>
      <c r="O2567" t="str">
        <f t="shared" si="1343"/>
        <v>-0.0416020672964882-0.999134259244802i</v>
      </c>
      <c r="P2567" t="str">
        <f t="shared" si="1344"/>
        <v>1.04160206729649+0.999134259244802i</v>
      </c>
      <c r="Q2567" t="str">
        <f t="shared" si="1345"/>
        <v>-1.04160206729649+6.89646145172024i</v>
      </c>
      <c r="R2567" t="str">
        <f t="shared" si="1346"/>
        <v>0.119342644054033-0.169059106647943i</v>
      </c>
      <c r="S2567" t="str">
        <f t="shared" si="1347"/>
        <v>0.881610030124174i</v>
      </c>
      <c r="T2567" t="str">
        <f t="shared" si="1348"/>
        <v>0.149044204104659+0.105213672019575i</v>
      </c>
      <c r="U2567" t="str">
        <f t="shared" si="1349"/>
        <v>0.00005-0.000224490723160538i</v>
      </c>
      <c r="V2567" t="str">
        <f t="shared" si="1350"/>
        <v>0.00002-0.00251429609939803i</v>
      </c>
      <c r="W2567" t="str">
        <f t="shared" si="1351"/>
        <v>0.0000422553112226175-0.000206804712478514i</v>
      </c>
      <c r="X2567" t="str">
        <f t="shared" si="1352"/>
        <v>0.0000424600907874049-0.000206717133260173i</v>
      </c>
      <c r="Y2567" t="str">
        <f t="shared" si="1353"/>
        <v>0.009+3.18180503955574i</v>
      </c>
      <c r="Z2567" t="str">
        <f t="shared" si="1354"/>
        <v>-0.000779211329082065-0.000162360871626641i</v>
      </c>
      <c r="AA2567" t="str">
        <f t="shared" si="1355"/>
        <v>0.0107194780840049-3.77165872416304i</v>
      </c>
      <c r="AB2567" t="str">
        <f t="shared" si="1356"/>
        <v>0.448349258539777+0.316499874125257i</v>
      </c>
      <c r="AC2567" t="str">
        <f t="shared" si="1357"/>
        <v>1.13017646885485-0.160293979683388i</v>
      </c>
      <c r="AD2567" t="str">
        <f t="shared" si="1358"/>
        <v>0.349948736256687+0.329678205141313i</v>
      </c>
      <c r="AE2567" t="str">
        <f t="shared" si="1359"/>
        <v>-0.000219157179146112-0.000313706974240829i</v>
      </c>
      <c r="AF2567" t="str">
        <f t="shared" si="1360"/>
        <v>-4.16542620437452-0.154971255148971i</v>
      </c>
      <c r="AG2567" t="str">
        <f t="shared" si="1361"/>
        <v>1.00451480950596-0.00476519867745963i</v>
      </c>
      <c r="AH2567" t="str">
        <f t="shared" si="1362"/>
        <v>0.000854032471158737+0.00133871191922837i</v>
      </c>
      <c r="AI2567">
        <f t="shared" si="1363"/>
        <v>-55.983373994468757</v>
      </c>
      <c r="AJ2567">
        <f t="shared" si="1364"/>
        <v>57.464123939196504</v>
      </c>
      <c r="AK2567"/>
      <c r="AL2567"/>
      <c r="AM2567"/>
      <c r="AN2567"/>
    </row>
    <row r="2568" spans="1:40" x14ac:dyDescent="0.35">
      <c r="A2568"/>
      <c r="B2568">
        <f t="shared" si="1330"/>
        <v>634000</v>
      </c>
      <c r="C2568" s="237" t="str">
        <f t="shared" si="1333"/>
        <v>-5.262472206755E-08+0.00106912655697391i</v>
      </c>
      <c r="D2568" s="208" t="str">
        <f t="shared" si="1334"/>
        <v>-1.64874592316946+0.00819663693679998i</v>
      </c>
      <c r="E2568" t="str">
        <f t="shared" si="1335"/>
        <v>36500</v>
      </c>
      <c r="F2568" t="str">
        <f t="shared" si="1336"/>
        <v>0.21505376344086</v>
      </c>
      <c r="G2568" t="str">
        <f t="shared" si="1331"/>
        <v>0.21505376344086</v>
      </c>
      <c r="H2568" t="str">
        <f t="shared" si="1337"/>
        <v>2.51671602786042+0.162925950682442i</v>
      </c>
      <c r="I2568" t="str">
        <f t="shared" si="1338"/>
        <v>2489.71217796991i</v>
      </c>
      <c r="J2568" t="str">
        <f t="shared" si="1332"/>
        <v>-8389.51528455264+544.669353750121i</v>
      </c>
      <c r="K2568" t="str">
        <f t="shared" si="1339"/>
        <v>0.019185877316844-0.295519125298646i</v>
      </c>
      <c r="L2568" t="str">
        <f t="shared" si="1340"/>
        <v>0.00607249554808855-0.0793009520355464i</v>
      </c>
      <c r="M2568" t="str">
        <f t="shared" si="1341"/>
        <v>0.0252583728649326-0.374820077334192i</v>
      </c>
      <c r="N2568" t="str">
        <f t="shared" si="1342"/>
        <v>-7.90806900592707i</v>
      </c>
      <c r="O2568" t="str">
        <f t="shared" si="1343"/>
        <v>-0.0540610042152167-0.998537634655421i</v>
      </c>
      <c r="P2568" t="str">
        <f t="shared" si="1344"/>
        <v>1.05406100421522+0.998537634655421i</v>
      </c>
      <c r="Q2568" t="str">
        <f t="shared" si="1345"/>
        <v>-1.05406100421522+6.90953137127165i</v>
      </c>
      <c r="R2568" t="str">
        <f t="shared" si="1346"/>
        <v>0.118486516794913-0.170627059599999i</v>
      </c>
      <c r="S2568" t="str">
        <f t="shared" si="1347"/>
        <v>0.88300277898693i</v>
      </c>
      <c r="T2568" t="str">
        <f t="shared" si="1348"/>
        <v>0.150664167797168+0.10462392360239i</v>
      </c>
      <c r="U2568" t="str">
        <f t="shared" si="1349"/>
        <v>0.00005-0.000224136636846405i</v>
      </c>
      <c r="V2568" t="str">
        <f t="shared" si="1350"/>
        <v>0.00002-0.00251033033267974i</v>
      </c>
      <c r="W2568" t="str">
        <f t="shared" si="1351"/>
        <v>0.0000422552534861092-0.000206480777488501i</v>
      </c>
      <c r="X2568" t="str">
        <f t="shared" si="1352"/>
        <v>0.0000424593641128413-0.000206393336262225i</v>
      </c>
      <c r="Y2568" t="str">
        <f t="shared" si="1353"/>
        <v>0.009+3.18683158780149i</v>
      </c>
      <c r="Z2568" t="str">
        <f t="shared" si="1354"/>
        <v>-0.000776763549536896-0.000162095066305088i</v>
      </c>
      <c r="AA2568" t="str">
        <f t="shared" si="1355"/>
        <v>0.0106856844156799-3.76570906298464i</v>
      </c>
      <c r="AB2568" t="str">
        <f t="shared" si="1356"/>
        <v>0.453222373363402+0.314725814763752i</v>
      </c>
      <c r="AC2568" t="str">
        <f t="shared" si="1357"/>
        <v>1.12941321392596-0.161927383054134i</v>
      </c>
      <c r="AD2568" t="str">
        <f t="shared" si="1358"/>
        <v>0.354059372809522+0.329425685710966i</v>
      </c>
      <c r="AE2568" t="str">
        <f t="shared" si="1359"/>
        <v>-0.000221622136802413-0.000313277142452974i</v>
      </c>
      <c r="AF2568" t="str">
        <f t="shared" si="1360"/>
        <v>-4.16546195102988-0.154729313745642i</v>
      </c>
      <c r="AG2568" t="str">
        <f t="shared" si="1361"/>
        <v>1.00450438285828-0.00481374730938932i</v>
      </c>
      <c r="AH2568" t="str">
        <f t="shared" si="1362"/>
        <v>0.000864354266697808+0.00133737220474499i</v>
      </c>
      <c r="AI2568">
        <f t="shared" si="1363"/>
        <v>-55.959068029901367</v>
      </c>
      <c r="AJ2568">
        <f t="shared" si="1364"/>
        <v>57.125093289839235</v>
      </c>
      <c r="AK2568"/>
      <c r="AL2568"/>
      <c r="AM2568"/>
      <c r="AN2568"/>
    </row>
    <row r="2569" spans="1:40" x14ac:dyDescent="0.35">
      <c r="A2569"/>
      <c r="B2569">
        <f t="shared" si="1330"/>
        <v>635000</v>
      </c>
      <c r="C2569" s="237" t="str">
        <f t="shared" si="1333"/>
        <v>-5.24591054214036E-08+0.0010674428931128i</v>
      </c>
      <c r="D2569" s="208" t="str">
        <f t="shared" si="1334"/>
        <v>-1.64874592189973+0.00818372884719814i</v>
      </c>
      <c r="E2569" t="str">
        <f t="shared" si="1335"/>
        <v>36500</v>
      </c>
      <c r="F2569" t="str">
        <f t="shared" si="1336"/>
        <v>0.21505376344086</v>
      </c>
      <c r="G2569" t="str">
        <f t="shared" si="1331"/>
        <v>0.21505376344086</v>
      </c>
      <c r="H2569" t="str">
        <f t="shared" si="1337"/>
        <v>2.51675160812292+0.162671851536326i</v>
      </c>
      <c r="I2569" t="str">
        <f t="shared" si="1338"/>
        <v>2493.6391687869i</v>
      </c>
      <c r="J2569" t="str">
        <f t="shared" si="1332"/>
        <v>-8416.00466124088+545.528453677172i</v>
      </c>
      <c r="K2569" t="str">
        <f t="shared" si="1339"/>
        <v>0.0191257352864352-0.295057528595109i</v>
      </c>
      <c r="L2569" t="str">
        <f t="shared" si="1340"/>
        <v>0.00605349569797888-0.0791775212748495i</v>
      </c>
      <c r="M2569" t="str">
        <f t="shared" si="1341"/>
        <v>0.0251792309844141-0.374235049869958i</v>
      </c>
      <c r="N2569" t="str">
        <f t="shared" si="1342"/>
        <v>-7.9205423008891i</v>
      </c>
      <c r="O2569" t="str">
        <f t="shared" si="1343"/>
        <v>-0.0665115302650616-0.997785656512359i</v>
      </c>
      <c r="P2569" t="str">
        <f t="shared" si="1344"/>
        <v>1.06651153026506+0.997785656512359i</v>
      </c>
      <c r="Q2569" t="str">
        <f t="shared" si="1345"/>
        <v>-1.06651153026506+6.92275664437674i</v>
      </c>
      <c r="R2569" t="str">
        <f t="shared" si="1346"/>
        <v>0.117605880034409-0.172177012508005i</v>
      </c>
      <c r="S2569" t="str">
        <f t="shared" si="1347"/>
        <v>0.884395527849685i</v>
      </c>
      <c r="T2569" t="str">
        <f t="shared" si="1348"/>
        <v>0.152272579860599+0.104010114351258i</v>
      </c>
      <c r="U2569" t="str">
        <f t="shared" si="1349"/>
        <v>0.00005-0.000223783665764757i</v>
      </c>
      <c r="V2569" t="str">
        <f t="shared" si="1350"/>
        <v>0.00002-0.00250637705656528i</v>
      </c>
      <c r="W2569" t="str">
        <f t="shared" si="1351"/>
        <v>0.0000422551956587007-0.00020615786631148i</v>
      </c>
      <c r="X2569" t="str">
        <f t="shared" si="1352"/>
        <v>0.0000424586405054062-0.000206070562638095i</v>
      </c>
      <c r="Y2569" t="str">
        <f t="shared" si="1353"/>
        <v>0.009+3.19185813604723i</v>
      </c>
      <c r="Z2569" t="str">
        <f t="shared" si="1354"/>
        <v>-0.000774327325967678-0.000161830142599121i</v>
      </c>
      <c r="AA2569" t="str">
        <f t="shared" si="1355"/>
        <v>0.0106520503073825-3.75977814406713i</v>
      </c>
      <c r="AB2569" t="str">
        <f t="shared" si="1356"/>
        <v>0.458060739003969+0.312879376492079i</v>
      </c>
      <c r="AC2569" t="str">
        <f t="shared" si="1357"/>
        <v>1.12862404621707-0.163544321413667i</v>
      </c>
      <c r="AD2569" t="str">
        <f t="shared" si="1358"/>
        <v>0.358165903158403+0.329122330259292i</v>
      </c>
      <c r="AE2569" t="str">
        <f t="shared" si="1359"/>
        <v>-0.000224075732407029-0.000312810453088196i</v>
      </c>
      <c r="AF2569" t="str">
        <f t="shared" si="1360"/>
        <v>-4.16549753002265-0.154488122689128i</v>
      </c>
      <c r="AG2569" t="str">
        <f t="shared" si="1361"/>
        <v>1.00449329656581-0.00486208899543348i</v>
      </c>
      <c r="AH2569" t="str">
        <f t="shared" si="1362"/>
        <v>0.000874636251120264+0.00133587827098811i</v>
      </c>
      <c r="AI2569">
        <f t="shared" si="1363"/>
        <v>-55.935348778143904</v>
      </c>
      <c r="AJ2569">
        <f t="shared" si="1364"/>
        <v>56.786127950719738</v>
      </c>
      <c r="AK2569"/>
      <c r="AL2569"/>
      <c r="AM2569"/>
      <c r="AN2569"/>
    </row>
    <row r="2570" spans="1:40" x14ac:dyDescent="0.35">
      <c r="A2570"/>
      <c r="B2570">
        <f t="shared" si="1330"/>
        <v>636000</v>
      </c>
      <c r="C2570" s="237" t="str">
        <f t="shared" si="1333"/>
        <v>-5.22942693715291E-08+0.00106576452379209i</v>
      </c>
      <c r="D2570" s="208" t="str">
        <f t="shared" si="1334"/>
        <v>-1.64874592063599+0.00817086134907269i</v>
      </c>
      <c r="E2570" t="str">
        <f t="shared" si="1335"/>
        <v>36500</v>
      </c>
      <c r="F2570" t="str">
        <f t="shared" si="1336"/>
        <v>0.21505376344086</v>
      </c>
      <c r="G2570" t="str">
        <f t="shared" si="1331"/>
        <v>0.21505376344086</v>
      </c>
      <c r="H2570" t="str">
        <f t="shared" si="1337"/>
        <v>2.51678702176206+0.162418539861785i</v>
      </c>
      <c r="I2570" t="str">
        <f t="shared" si="1338"/>
        <v>2497.56615960389i</v>
      </c>
      <c r="J2570" t="str">
        <f t="shared" si="1332"/>
        <v>-8442.53578635573+546.387553604223i</v>
      </c>
      <c r="K2570" t="str">
        <f t="shared" si="1339"/>
        <v>0.0190658752333006-0.294597365722442i</v>
      </c>
      <c r="L2570" t="str">
        <f t="shared" si="1340"/>
        <v>0.00603458470706287-0.0790544718781748i</v>
      </c>
      <c r="M2570" t="str">
        <f t="shared" si="1341"/>
        <v>0.0251004599403635-0.373651837600617i</v>
      </c>
      <c r="N2570" t="str">
        <f t="shared" si="1342"/>
        <v>-7.93301559585113i</v>
      </c>
      <c r="O2570" t="str">
        <f t="shared" si="1343"/>
        <v>-0.0789517083798584-0.996878441809182i</v>
      </c>
      <c r="P2570" t="str">
        <f t="shared" si="1344"/>
        <v>1.07895170837986+0.996878441809182i</v>
      </c>
      <c r="Q2570" t="str">
        <f t="shared" si="1345"/>
        <v>-1.07895170837986+6.93613715404195i</v>
      </c>
      <c r="R2570" t="str">
        <f t="shared" si="1346"/>
        <v>0.116701160996228-0.17370859293123i</v>
      </c>
      <c r="S2570" t="str">
        <f t="shared" si="1347"/>
        <v>0.885788276712441i</v>
      </c>
      <c r="T2570" t="str">
        <f t="shared" si="1348"/>
        <v>0.153869035182697+0.10337252028919i</v>
      </c>
      <c r="U2570" t="str">
        <f t="shared" si="1349"/>
        <v>0.00005-0.000223431804655064i</v>
      </c>
      <c r="V2570" t="str">
        <f t="shared" si="1350"/>
        <v>0.00002-0.00250243621213672i</v>
      </c>
      <c r="W2570" t="str">
        <f t="shared" si="1351"/>
        <v>0.0000422551377403935-0.000205835974118103i</v>
      </c>
      <c r="X2570" t="str">
        <f t="shared" si="1352"/>
        <v>0.0000424579199452556-0.000205748807560532i</v>
      </c>
      <c r="Y2570" t="str">
        <f t="shared" si="1353"/>
        <v>0.009+3.19688468429297i</v>
      </c>
      <c r="Z2570" t="str">
        <f t="shared" si="1354"/>
        <v>-0.000771902585746134-0.000161566096069184i</v>
      </c>
      <c r="AA2570" t="str">
        <f t="shared" si="1355"/>
        <v>0.0106185747561395-3.75386587898369i</v>
      </c>
      <c r="AB2570" t="str">
        <f t="shared" si="1356"/>
        <v>0.462863136817788+0.310961389632444i</v>
      </c>
      <c r="AC2570" t="str">
        <f t="shared" si="1357"/>
        <v>1.12780937228257-0.165144387726083i</v>
      </c>
      <c r="AD2570" t="str">
        <f t="shared" si="1358"/>
        <v>0.362267704291677+0.32876820938293i</v>
      </c>
      <c r="AE2570" t="str">
        <f t="shared" si="1359"/>
        <v>-0.000226517581573405-0.000312307209648162i</v>
      </c>
      <c r="AF2570" t="str">
        <f t="shared" si="1360"/>
        <v>-4.16553294239805-0.154247678512712i</v>
      </c>
      <c r="AG2570" t="str">
        <f t="shared" si="1361"/>
        <v>1.00448155467859-0.00491021623429001i</v>
      </c>
      <c r="AH2570" t="str">
        <f t="shared" si="1362"/>
        <v>0.000884876798125051+0.00133423128699081i</v>
      </c>
      <c r="AI2570">
        <f t="shared" si="1363"/>
        <v>-55.912208815835108</v>
      </c>
      <c r="AJ2570">
        <f t="shared" si="1364"/>
        <v>56.447226750305738</v>
      </c>
      <c r="AK2570"/>
      <c r="AL2570"/>
      <c r="AM2570"/>
      <c r="AN2570"/>
    </row>
    <row r="2571" spans="1:40" x14ac:dyDescent="0.35">
      <c r="A2571"/>
      <c r="B2571">
        <f t="shared" si="1330"/>
        <v>637000</v>
      </c>
      <c r="C2571" s="237" t="str">
        <f t="shared" si="1333"/>
        <v>-5.21302090200726E-08+0.00106409142407675i</v>
      </c>
      <c r="D2571" s="208" t="str">
        <f t="shared" si="1334"/>
        <v>-1.6487459193782+0.00815803425125509i</v>
      </c>
      <c r="E2571" t="str">
        <f t="shared" si="1335"/>
        <v>36500</v>
      </c>
      <c r="F2571" t="str">
        <f t="shared" si="1336"/>
        <v>0.21505376344086</v>
      </c>
      <c r="G2571" t="str">
        <f t="shared" si="1331"/>
        <v>0.21505376344086</v>
      </c>
      <c r="H2571" t="str">
        <f t="shared" si="1337"/>
        <v>2.51682226981492+0.162166012022142i</v>
      </c>
      <c r="I2571" t="str">
        <f t="shared" si="1338"/>
        <v>2501.49315042087i</v>
      </c>
      <c r="J2571" t="str">
        <f t="shared" si="1332"/>
        <v>-8469.1086598972+547.246653531274i</v>
      </c>
      <c r="K2571" t="str">
        <f t="shared" si="1339"/>
        <v>0.0190062953997646-0.294138630038259i</v>
      </c>
      <c r="L2571" t="str">
        <f t="shared" si="1340"/>
        <v>0.00601576202317246-0.0789318020915433i</v>
      </c>
      <c r="M2571" t="str">
        <f t="shared" si="1341"/>
        <v>0.0250220574229371-0.373070432129802i</v>
      </c>
      <c r="N2571" t="str">
        <f t="shared" si="1342"/>
        <v>-7.94548889081316i</v>
      </c>
      <c r="O2571" t="str">
        <f t="shared" si="1343"/>
        <v>-0.0913796031033826-0.995816131691322i</v>
      </c>
      <c r="P2571" t="str">
        <f t="shared" si="1344"/>
        <v>1.09137960310338+0.995816131691322i</v>
      </c>
      <c r="Q2571" t="str">
        <f t="shared" si="1345"/>
        <v>-1.09137960310338+6.94967275912184i</v>
      </c>
      <c r="R2571" t="str">
        <f t="shared" si="1346"/>
        <v>0.11577279304955-0.175221439949619i</v>
      </c>
      <c r="S2571" t="str">
        <f t="shared" si="1347"/>
        <v>0.887181025575196i</v>
      </c>
      <c r="T2571" t="str">
        <f t="shared" si="1348"/>
        <v>0.155453136797266+0.102711425271405i</v>
      </c>
      <c r="U2571" t="str">
        <f t="shared" si="1349"/>
        <v>0.00005-0.000223081048289829i</v>
      </c>
      <c r="V2571" t="str">
        <f t="shared" si="1350"/>
        <v>0.00002-0.00249850774084608i</v>
      </c>
      <c r="W2571" t="str">
        <f t="shared" si="1351"/>
        <v>0.0000422550797311886-0.000205515096109344i</v>
      </c>
      <c r="X2571" t="str">
        <f t="shared" si="1352"/>
        <v>0.0000424572024126998-0.000205428066232584i</v>
      </c>
      <c r="Y2571" t="str">
        <f t="shared" si="1353"/>
        <v>0.009+3.20191123253872i</v>
      </c>
      <c r="Z2571" t="str">
        <f t="shared" si="1354"/>
        <v>-0.000769489256813634-0.000161302922305799i</v>
      </c>
      <c r="AA2571" t="str">
        <f t="shared" si="1355"/>
        <v>0.0105852567668466-3.74797217986298i</v>
      </c>
      <c r="AB2571" t="str">
        <f t="shared" si="1356"/>
        <v>0.467628372665838+0.30897270806761i</v>
      </c>
      <c r="AC2571" t="str">
        <f t="shared" si="1357"/>
        <v>1.12696960570854-0.166727186223212i</v>
      </c>
      <c r="AD2571" t="str">
        <f t="shared" si="1358"/>
        <v>0.366364154497502+0.32836340111175i</v>
      </c>
      <c r="AE2571" t="str">
        <f t="shared" si="1359"/>
        <v>-0.000228947304789842-0.000311767718234818i</v>
      </c>
      <c r="AF2571" t="str">
        <f t="shared" si="1360"/>
        <v>-4.16556818919312-0.154007977770887i</v>
      </c>
      <c r="AG2571" t="str">
        <f t="shared" si="1361"/>
        <v>1.00446916132225-0.00495812158918825i</v>
      </c>
      <c r="AH2571" t="str">
        <f t="shared" si="1362"/>
        <v>0.000895074300559451+0.00133243243264411i</v>
      </c>
      <c r="AI2571">
        <f t="shared" si="1363"/>
        <v>-55.889640899967972</v>
      </c>
      <c r="AJ2571">
        <f t="shared" si="1364"/>
        <v>56.108388515992438</v>
      </c>
      <c r="AK2571"/>
      <c r="AL2571"/>
      <c r="AM2571"/>
      <c r="AN2571"/>
    </row>
    <row r="2572" spans="1:40" x14ac:dyDescent="0.35">
      <c r="A2572"/>
      <c r="B2572">
        <f t="shared" si="1330"/>
        <v>638000</v>
      </c>
      <c r="C2572" s="237" t="str">
        <f t="shared" si="1333"/>
        <v>-5.19669195075343E-08+0.00106242356918807i</v>
      </c>
      <c r="D2572" s="208" t="str">
        <f t="shared" si="1334"/>
        <v>-1.64874591812631+0.00814524736377521i</v>
      </c>
      <c r="E2572" t="str">
        <f t="shared" si="1335"/>
        <v>36500</v>
      </c>
      <c r="F2572" t="str">
        <f t="shared" si="1336"/>
        <v>0.21505376344086</v>
      </c>
      <c r="G2572" t="str">
        <f t="shared" si="1331"/>
        <v>0.21505376344086</v>
      </c>
      <c r="H2572" t="str">
        <f t="shared" si="1337"/>
        <v>2.51685735331055+0.161914264402956i</v>
      </c>
      <c r="I2572" t="str">
        <f t="shared" si="1338"/>
        <v>2505.42014123786i</v>
      </c>
      <c r="J2572" t="str">
        <f t="shared" si="1332"/>
        <v>-8495.72328186529+548.105753458324i</v>
      </c>
      <c r="K2572" t="str">
        <f t="shared" si="1339"/>
        <v>0.018946994041808-0.293681314940969i</v>
      </c>
      <c r="L2572" t="str">
        <f t="shared" si="1340"/>
        <v>0.00599702709841354-0.0788095101716476i</v>
      </c>
      <c r="M2572" t="str">
        <f t="shared" si="1341"/>
        <v>0.0249440211402215-0.372490825112617i</v>
      </c>
      <c r="N2572" t="str">
        <f t="shared" si="1342"/>
        <v>-7.95796218577519i</v>
      </c>
      <c r="O2572" t="str">
        <f t="shared" si="1343"/>
        <v>-0.103793280890476-0.994598891434125i</v>
      </c>
      <c r="P2572" t="str">
        <f t="shared" si="1344"/>
        <v>1.10379328089048+0.994598891434125i</v>
      </c>
      <c r="Q2572" t="str">
        <f t="shared" si="1345"/>
        <v>-1.10379328089048+6.96336329434106i</v>
      </c>
      <c r="R2572" t="str">
        <f t="shared" si="1346"/>
        <v>0.114821215344495-0.176715204259332i</v>
      </c>
      <c r="S2572" t="str">
        <f t="shared" si="1347"/>
        <v>0.888573774437952i</v>
      </c>
      <c r="T2572" t="str">
        <f t="shared" si="1348"/>
        <v>0.157024496049288+0.102027120704211i</v>
      </c>
      <c r="U2572" t="str">
        <f t="shared" si="1349"/>
        <v>0.0000499999999999999-0.000222731391474327i</v>
      </c>
      <c r="V2572" t="str">
        <f t="shared" si="1350"/>
        <v>0.00002-0.00249459158451246i</v>
      </c>
      <c r="W2572" t="str">
        <f t="shared" si="1351"/>
        <v>0.0000422550216310866-0.000205195227516264i</v>
      </c>
      <c r="X2572" t="str">
        <f t="shared" si="1352"/>
        <v>0.0000424564878882037-0.00020510833388738i</v>
      </c>
      <c r="Y2572" t="str">
        <f t="shared" si="1353"/>
        <v>0.009+3.20693778078446i</v>
      </c>
      <c r="Z2572" t="str">
        <f t="shared" si="1354"/>
        <v>-0.000767087267675916-0.000161040616929311i</v>
      </c>
      <c r="AA2572" t="str">
        <f t="shared" si="1355"/>
        <v>0.0105520953521942-3.74209695938472i</v>
      </c>
      <c r="AB2572" t="str">
        <f t="shared" si="1356"/>
        <v>0.47235527741048+0.306914208395249i</v>
      </c>
      <c r="AC2572" t="str">
        <f t="shared" si="1357"/>
        <v>1.12610516674935-0.168292332526483i</v>
      </c>
      <c r="AD2572" t="str">
        <f t="shared" si="1358"/>
        <v>0.370454633446629+0.327907990884315i</v>
      </c>
      <c r="AE2572" t="str">
        <f t="shared" si="1359"/>
        <v>-0.000231364527420396-0.000311192287491115i</v>
      </c>
      <c r="AF2572" t="str">
        <f t="shared" si="1360"/>
        <v>-4.16560327143686-0.153769017039181i</v>
      </c>
      <c r="AG2572" t="str">
        <f t="shared" si="1361"/>
        <v>1.00445612069711-0.00500579768850707i</v>
      </c>
      <c r="AH2572" t="str">
        <f t="shared" si="1362"/>
        <v>0.000905227170411723+0.00133048289847426i</v>
      </c>
      <c r="AI2572">
        <f t="shared" si="1363"/>
        <v>-55.867637962664233</v>
      </c>
      <c r="AJ2572">
        <f t="shared" si="1364"/>
        <v>55.769612074260337</v>
      </c>
      <c r="AK2572"/>
      <c r="AL2572"/>
      <c r="AM2572"/>
      <c r="AN2572"/>
    </row>
    <row r="2573" spans="1:40" x14ac:dyDescent="0.35">
      <c r="A2573"/>
      <c r="B2573">
        <f t="shared" si="1330"/>
        <v>639000</v>
      </c>
      <c r="C2573" s="237" t="str">
        <f t="shared" si="1333"/>
        <v>-5.18043960124096E-08+0.00106076093450244i</v>
      </c>
      <c r="D2573" s="208" t="str">
        <f t="shared" si="1334"/>
        <v>-1.6487459168803+0.00813250049785204i</v>
      </c>
      <c r="E2573" t="str">
        <f t="shared" si="1335"/>
        <v>36500</v>
      </c>
      <c r="F2573" t="str">
        <f t="shared" si="1336"/>
        <v>0.21505376344086</v>
      </c>
      <c r="G2573" t="str">
        <f t="shared" si="1331"/>
        <v>0.21505376344086</v>
      </c>
      <c r="H2573" t="str">
        <f t="shared" si="1337"/>
        <v>2.51689227327009+0.161663293411872i</v>
      </c>
      <c r="I2573" t="str">
        <f t="shared" si="1338"/>
        <v>2509.34713205485i</v>
      </c>
      <c r="J2573" t="str">
        <f t="shared" si="1332"/>
        <v>-8522.37965225999+548.964853385375i</v>
      </c>
      <c r="K2573" t="str">
        <f t="shared" si="1339"/>
        <v>0.0188879694289404-0.293225413869453i</v>
      </c>
      <c r="L2573" t="str">
        <f t="shared" si="1340"/>
        <v>0.00597837938912608-0.0786875943857694i</v>
      </c>
      <c r="M2573" t="str">
        <f t="shared" si="1341"/>
        <v>0.0248663488180665-0.371913008255222i</v>
      </c>
      <c r="N2573" t="str">
        <f t="shared" si="1342"/>
        <v>-7.97043548073722i</v>
      </c>
      <c r="O2573" t="str">
        <f t="shared" si="1343"/>
        <v>-0.116190810407864-0.993226910417133i</v>
      </c>
      <c r="P2573" t="str">
        <f t="shared" si="1344"/>
        <v>1.11619081040786+0.993226910417133i</v>
      </c>
      <c r="Q2573" t="str">
        <f t="shared" si="1345"/>
        <v>-1.11619081040786+6.97720857032009i</v>
      </c>
      <c r="R2573" t="str">
        <f t="shared" si="1346"/>
        <v>0.113846872447381-0.178189548255151i</v>
      </c>
      <c r="S2573" t="str">
        <f t="shared" si="1347"/>
        <v>0.889966523300707i</v>
      </c>
      <c r="T2573" t="str">
        <f t="shared" si="1348"/>
        <v>0.15858273274916+0.101319905260655i</v>
      </c>
      <c r="U2573" t="str">
        <f t="shared" si="1349"/>
        <v>0.0000499999999999999-0.000222382829046355i</v>
      </c>
      <c r="V2573" t="str">
        <f t="shared" si="1350"/>
        <v>0.00002-0.00249068768531917i</v>
      </c>
      <c r="W2573" t="str">
        <f t="shared" si="1351"/>
        <v>0.0000422549634400895-0.000204876363599783i</v>
      </c>
      <c r="X2573" t="str">
        <f t="shared" si="1352"/>
        <v>0.0000424557763523858-0.000204789605787891i</v>
      </c>
      <c r="Y2573" t="str">
        <f t="shared" si="1353"/>
        <v>0.009+3.2119643290302i</v>
      </c>
      <c r="Z2573" t="str">
        <f t="shared" si="1354"/>
        <v>-0.000764696547397759-0.000160779175589635i</v>
      </c>
      <c r="AA2573" t="str">
        <f t="shared" si="1355"/>
        <v>0.0105190895325943-3.73624013077537i</v>
      </c>
      <c r="AB2573" t="str">
        <f t="shared" si="1356"/>
        <v>0.47704270737942+0.304786789072565i</v>
      </c>
      <c r="AC2573" t="str">
        <f t="shared" si="1357"/>
        <v>1.12521648196324-0.169839453755479i</v>
      </c>
      <c r="AD2573" t="str">
        <f t="shared" si="1358"/>
        <v>0.374538522274673+0.327402071522549i</v>
      </c>
      <c r="AE2573" t="str">
        <f t="shared" si="1359"/>
        <v>-0.000233768879705167-0.00031058122854205i</v>
      </c>
      <c r="AF2573" t="str">
        <f t="shared" si="1360"/>
        <v>-4.16563819015039-0.15353079291402i</v>
      </c>
      <c r="AG2573" t="str">
        <f t="shared" si="1361"/>
        <v>1.00444243707723-0.00505323722638038i</v>
      </c>
      <c r="AH2573" t="str">
        <f t="shared" si="1362"/>
        <v>0.000915333838801971+0.00132838388542176i</v>
      </c>
      <c r="AI2573">
        <f t="shared" si="1363"/>
        <v>-55.846193106145108</v>
      </c>
      <c r="AJ2573">
        <f t="shared" si="1364"/>
        <v>55.430896250833634</v>
      </c>
      <c r="AK2573"/>
      <c r="AL2573"/>
      <c r="AM2573"/>
      <c r="AN2573"/>
    </row>
    <row r="2574" spans="1:40" x14ac:dyDescent="0.35">
      <c r="A2574"/>
      <c r="B2574">
        <f t="shared" si="1330"/>
        <v>640000</v>
      </c>
      <c r="C2574" s="237" t="str">
        <f t="shared" si="1333"/>
        <v>-5.16426337508317E-08+0.00105910349555017i</v>
      </c>
      <c r="D2574" s="208" t="str">
        <f t="shared" si="1334"/>
        <v>-1.64874591564012+0.00811979346588464i</v>
      </c>
      <c r="E2574" t="str">
        <f t="shared" si="1335"/>
        <v>36500</v>
      </c>
      <c r="F2574" t="str">
        <f t="shared" si="1336"/>
        <v>0.21505376344086</v>
      </c>
      <c r="G2574" t="str">
        <f t="shared" si="1331"/>
        <v>0.21505376344086</v>
      </c>
      <c r="H2574" t="str">
        <f t="shared" si="1337"/>
        <v>2.51692703070671+0.161413095478429i</v>
      </c>
      <c r="I2574" t="str">
        <f t="shared" si="1338"/>
        <v>2513.27412287183i</v>
      </c>
      <c r="J2574" t="str">
        <f t="shared" si="1332"/>
        <v>-8549.07777108132+549.823953312426i</v>
      </c>
      <c r="K2574" t="str">
        <f t="shared" si="1339"/>
        <v>0.0188292198440747-0.292770920302763i</v>
      </c>
      <c r="L2574" t="str">
        <f t="shared" si="1340"/>
        <v>0.00595981835584565-0.0785660530117041i</v>
      </c>
      <c r="M2574" t="str">
        <f t="shared" si="1341"/>
        <v>0.0247890381999204-0.371336973314467i</v>
      </c>
      <c r="N2574" t="str">
        <f t="shared" si="1342"/>
        <v>-7.98290877569925i</v>
      </c>
      <c r="O2574" t="str">
        <f t="shared" si="1343"/>
        <v>-0.12857026283464-0.99170040209462i</v>
      </c>
      <c r="P2574" t="str">
        <f t="shared" si="1344"/>
        <v>1.12857026283464+0.99170040209462i</v>
      </c>
      <c r="Q2574" t="str">
        <f t="shared" si="1345"/>
        <v>-1.12857026283464+6.99120837360463i</v>
      </c>
      <c r="R2574" t="str">
        <f t="shared" si="1346"/>
        <v>0.112850213976264-0.179644146099915i</v>
      </c>
      <c r="S2574" t="str">
        <f t="shared" si="1347"/>
        <v>0.891359272163463i</v>
      </c>
      <c r="T2574" t="str">
        <f t="shared" si="1348"/>
        <v>0.160127475316047+0.100590084593374i</v>
      </c>
      <c r="U2574" t="str">
        <f t="shared" si="1349"/>
        <v>0.0000499999999999999-0.00022203535587597i</v>
      </c>
      <c r="V2574" t="str">
        <f t="shared" si="1350"/>
        <v>0.00002-0.00248679598581086i</v>
      </c>
      <c r="W2574" t="str">
        <f t="shared" si="1351"/>
        <v>0.0000422549051581982-0.000204558499650431i</v>
      </c>
      <c r="X2574" t="str">
        <f t="shared" si="1352"/>
        <v>0.0000424550677860153-0.000204471877226688i</v>
      </c>
      <c r="Y2574" t="str">
        <f t="shared" si="1353"/>
        <v>0.009+3.21699087727595i</v>
      </c>
      <c r="Z2574" t="str">
        <f t="shared" si="1354"/>
        <v>-0.000762317025597733-0.000160518593966004i</v>
      </c>
      <c r="AA2574" t="str">
        <f t="shared" si="1355"/>
        <v>0.010486238336108-3.73040160780387i</v>
      </c>
      <c r="AB2574" t="str">
        <f t="shared" si="1356"/>
        <v>0.481689544796945+0.30259136955251i</v>
      </c>
      <c r="AC2574" t="str">
        <f t="shared" si="1357"/>
        <v>1.12430398384718-0.171368188623318i</v>
      </c>
      <c r="AD2574" t="str">
        <f t="shared" si="1358"/>
        <v>0.378615203663996+0.326845743205697i</v>
      </c>
      <c r="AE2574" t="str">
        <f t="shared" si="1359"/>
        <v>-0.000236159996760065-0.000309934854936144i</v>
      </c>
      <c r="AF2574" t="str">
        <f t="shared" si="1360"/>
        <v>-4.16567294634683-0.153293302012544i</v>
      </c>
      <c r="AG2574" t="str">
        <f t="shared" si="1361"/>
        <v>1.0044281148095-0.00510043296329164i</v>
      </c>
      <c r="AH2574" t="str">
        <f t="shared" si="1362"/>
        <v>0.000925392755971454+0.00132613660462225i</v>
      </c>
      <c r="AI2574">
        <f t="shared" si="1363"/>
        <v>-55.825299597888446</v>
      </c>
      <c r="AJ2574">
        <f t="shared" si="1364"/>
        <v>55.092239870836792</v>
      </c>
      <c r="AK2574"/>
      <c r="AL2574"/>
      <c r="AM2574"/>
      <c r="AN2574"/>
    </row>
    <row r="2575" spans="1:40" x14ac:dyDescent="0.35">
      <c r="A2575"/>
      <c r="B2575">
        <f t="shared" si="1330"/>
        <v>641000</v>
      </c>
      <c r="C2575" s="237" t="str">
        <f t="shared" si="1333"/>
        <v>-5.14816279762203E-08+0.00105745122801424i</v>
      </c>
      <c r="D2575" s="208" t="str">
        <f t="shared" si="1334"/>
        <v>-1.64874591440574+0.00810712608144251i</v>
      </c>
      <c r="E2575" t="str">
        <f t="shared" si="1335"/>
        <v>36500</v>
      </c>
      <c r="F2575" t="str">
        <f t="shared" si="1336"/>
        <v>0.21505376344086</v>
      </c>
      <c r="G2575" t="str">
        <f t="shared" si="1331"/>
        <v>0.21505376344086</v>
      </c>
      <c r="H2575" t="str">
        <f t="shared" si="1337"/>
        <v>2.51696162662578+0.161163667053918i</v>
      </c>
      <c r="I2575" t="str">
        <f t="shared" si="1338"/>
        <v>2517.20111368882i</v>
      </c>
      <c r="J2575" t="str">
        <f t="shared" si="1332"/>
        <v>-8575.81763832925+550.683053239476i</v>
      </c>
      <c r="K2575" t="str">
        <f t="shared" si="1339"/>
        <v>0.0187707435834035-0.292317827759818i</v>
      </c>
      <c r="L2575" t="str">
        <f t="shared" si="1340"/>
        <v>0.00594134346326395-0.0784448843376769i</v>
      </c>
      <c r="M2575" t="str">
        <f t="shared" si="1341"/>
        <v>0.0247120870466674-0.370762712097495i</v>
      </c>
      <c r="N2575" t="str">
        <f t="shared" si="1342"/>
        <v>-7.99538207066128i</v>
      </c>
      <c r="O2575" t="str">
        <f t="shared" si="1343"/>
        <v>-0.140929712162348-0.990019603962385i</v>
      </c>
      <c r="P2575" t="str">
        <f t="shared" si="1344"/>
        <v>1.14092971216235+0.990019603962385i</v>
      </c>
      <c r="Q2575" t="str">
        <f t="shared" si="1345"/>
        <v>-1.14092971216235+7.00536246669889i</v>
      </c>
      <c r="R2575" t="str">
        <f t="shared" si="1346"/>
        <v>0.111831694237298-0.181078683781069i</v>
      </c>
      <c r="S2575" t="str">
        <f t="shared" si="1347"/>
        <v>0.892752021026218i</v>
      </c>
      <c r="T2575" t="str">
        <f t="shared" si="1348"/>
        <v>0.161658360910317+0.0998379710451338i</v>
      </c>
      <c r="U2575" t="str">
        <f t="shared" si="1349"/>
        <v>0.0000499999999999999-0.000221688966865243i</v>
      </c>
      <c r="V2575" t="str">
        <f t="shared" si="1350"/>
        <v>0.00002-0.00248291642889073i</v>
      </c>
      <c r="W2575" t="str">
        <f t="shared" si="1351"/>
        <v>0.0000422548467854137-0.000204241630988133i</v>
      </c>
      <c r="X2575" t="str">
        <f t="shared" si="1352"/>
        <v>0.000042454362170011-0.000204155143525722i</v>
      </c>
      <c r="Y2575" t="str">
        <f t="shared" si="1353"/>
        <v>0.009+3.22201742552169i</v>
      </c>
      <c r="Z2575" t="str">
        <f t="shared" si="1354"/>
        <v>-0.000759948632443049-0.000160258867766718i</v>
      </c>
      <c r="AA2575" t="str">
        <f t="shared" si="1355"/>
        <v>0.0104535407983743-3.72458130477746i</v>
      </c>
      <c r="AB2575" t="str">
        <f t="shared" si="1356"/>
        <v>0.4862946981823+0.300328889413032i</v>
      </c>
      <c r="AC2575" t="str">
        <f t="shared" si="1357"/>
        <v>1.12336811047182-0.172878187518899i</v>
      </c>
      <c r="AD2575" t="str">
        <f t="shared" si="1358"/>
        <v>0.382684061925045+0.32623911344348i</v>
      </c>
      <c r="AE2575" t="str">
        <f t="shared" si="1359"/>
        <v>-0.000238537518576019-0.000309253482587282i</v>
      </c>
      <c r="AF2575" t="str">
        <f t="shared" si="1360"/>
        <v>-4.16570754103152-0.153056540972475i</v>
      </c>
      <c r="AG2575" t="str">
        <f t="shared" si="1361"/>
        <v>1.00441315831271-0.00514737772665569i</v>
      </c>
      <c r="AH2575" t="str">
        <f t="shared" si="1362"/>
        <v>0.000935402391270367+0.00132374227718932i</v>
      </c>
      <c r="AI2575">
        <f t="shared" si="1363"/>
        <v>-55.804950865963725</v>
      </c>
      <c r="AJ2575">
        <f t="shared" si="1364"/>
        <v>54.753641758950984</v>
      </c>
      <c r="AK2575"/>
      <c r="AL2575"/>
      <c r="AM2575"/>
      <c r="AN2575"/>
    </row>
    <row r="2576" spans="1:40" x14ac:dyDescent="0.35">
      <c r="A2576"/>
      <c r="B2576">
        <f t="shared" si="1330"/>
        <v>642000</v>
      </c>
      <c r="C2576" s="237" t="str">
        <f t="shared" si="1333"/>
        <v>-5.13213739789343E-08+0.00105580410772918i</v>
      </c>
      <c r="D2576" s="208" t="str">
        <f t="shared" si="1334"/>
        <v>-1.64874591317713+0.00809449815925705i</v>
      </c>
      <c r="E2576" t="str">
        <f t="shared" si="1335"/>
        <v>36500</v>
      </c>
      <c r="F2576" t="str">
        <f t="shared" si="1336"/>
        <v>0.21505376344086</v>
      </c>
      <c r="G2576" t="str">
        <f t="shared" si="1331"/>
        <v>0.21505376344086</v>
      </c>
      <c r="H2576" t="str">
        <f t="shared" si="1337"/>
        <v>2.51699606202497+0.1609150046112i</v>
      </c>
      <c r="I2576" t="str">
        <f t="shared" si="1338"/>
        <v>2521.12810450581i</v>
      </c>
      <c r="J2576" t="str">
        <f t="shared" si="1332"/>
        <v>-8602.59925400381+551.542153166527i</v>
      </c>
      <c r="K2576" t="str">
        <f t="shared" si="1339"/>
        <v>0.0187125389562755-0.291866129799093i</v>
      </c>
      <c r="L2576" t="str">
        <f t="shared" si="1340"/>
        <v>0.00592295418019121-0.0783240866622686i</v>
      </c>
      <c r="M2576" t="str">
        <f t="shared" si="1341"/>
        <v>0.0246354931364667-0.370190216461362i</v>
      </c>
      <c r="N2576" t="str">
        <f t="shared" si="1342"/>
        <v>-8.00785536562331i</v>
      </c>
      <c r="O2576" t="str">
        <f t="shared" si="1343"/>
        <v>-0.153267235494638-0.988184777520799i</v>
      </c>
      <c r="P2576" t="str">
        <f t="shared" si="1344"/>
        <v>1.15326723549464+0.988184777520799i</v>
      </c>
      <c r="Q2576" t="str">
        <f t="shared" si="1345"/>
        <v>-1.15326723549464+7.01967058810251i</v>
      </c>
      <c r="R2576" t="str">
        <f t="shared" si="1346"/>
        <v>0.110791771862381-0.182492859154549i</v>
      </c>
      <c r="S2576" t="str">
        <f t="shared" si="1347"/>
        <v>0.894144769888973i</v>
      </c>
      <c r="T2576" t="str">
        <f t="shared" si="1348"/>
        <v>0.163175035555125+0.0990638833574802i</v>
      </c>
      <c r="U2576" t="str">
        <f t="shared" si="1349"/>
        <v>0.0000499999999999999-0.000221343656948008i</v>
      </c>
      <c r="V2576" t="str">
        <f t="shared" si="1350"/>
        <v>0.00002-0.00247904895781769i</v>
      </c>
      <c r="W2576" t="str">
        <f t="shared" si="1351"/>
        <v>0.0000422547883217369-0.00020392575296197i</v>
      </c>
      <c r="X2576" t="str">
        <f t="shared" si="1352"/>
        <v>0.00004245365948544-0.000203839400036086i</v>
      </c>
      <c r="Y2576" t="str">
        <f t="shared" si="1353"/>
        <v>0.009+3.22704397376744i</v>
      </c>
      <c r="Z2576" t="str">
        <f t="shared" si="1354"/>
        <v>-0.000757591298644398-0.000159999992728898i</v>
      </c>
      <c r="AA2576" t="str">
        <f t="shared" si="1355"/>
        <v>0.0104209959625387-3.71877913653737i</v>
      </c>
      <c r="AB2576" t="str">
        <f t="shared" si="1356"/>
        <v>0.490857102715443+0.29800030748065i</v>
      </c>
      <c r="AC2576" t="str">
        <f t="shared" si="1357"/>
        <v>1.12240930511675-0.174369112576222i</v>
      </c>
      <c r="AD2576" t="str">
        <f t="shared" si="1358"/>
        <v>0.386744483077325+0.325582297048563i</v>
      </c>
      <c r="AE2576" t="str">
        <f t="shared" si="1359"/>
        <v>-0.000240901090017679-0.000308537429716961i</v>
      </c>
      <c r="AF2576" t="str">
        <f t="shared" si="1360"/>
        <v>-4.1657419752021-0.152820506451943i</v>
      </c>
      <c r="AG2576" t="str">
        <f t="shared" si="1361"/>
        <v>1.0043975720766-0.00519406441138985i</v>
      </c>
      <c r="AH2576" t="str">
        <f t="shared" si="1362"/>
        <v>0.000945361233144225+0.0013212021339992i</v>
      </c>
      <c r="AI2576">
        <f t="shared" si="1363"/>
        <v>-55.785140494537316</v>
      </c>
      <c r="AJ2576">
        <f t="shared" si="1364"/>
        <v>54.415100739567158</v>
      </c>
      <c r="AK2576"/>
      <c r="AL2576"/>
      <c r="AM2576"/>
      <c r="AN2576"/>
    </row>
    <row r="2577" spans="1:40" x14ac:dyDescent="0.35">
      <c r="A2577"/>
      <c r="B2577">
        <f t="shared" si="1330"/>
        <v>643000</v>
      </c>
      <c r="C2577" s="237" t="str">
        <f t="shared" si="1333"/>
        <v>-5.11618670859256E-08+0.0010541621106798i</v>
      </c>
      <c r="D2577" s="208" t="str">
        <f t="shared" si="1334"/>
        <v>-1.64874591195424+0.0080819095152118i</v>
      </c>
      <c r="E2577" t="str">
        <f t="shared" si="1335"/>
        <v>36500</v>
      </c>
      <c r="F2577" t="str">
        <f t="shared" si="1336"/>
        <v>0.21505376344086</v>
      </c>
      <c r="G2577" t="str">
        <f t="shared" si="1331"/>
        <v>0.21505376344086</v>
      </c>
      <c r="H2577" t="str">
        <f t="shared" si="1337"/>
        <v>2.51703033789418+0.160667104644552i</v>
      </c>
      <c r="I2577" t="str">
        <f t="shared" si="1338"/>
        <v>2525.0550953228i</v>
      </c>
      <c r="J2577" t="str">
        <f t="shared" si="1332"/>
        <v>-8629.42261810498+552.401253093577i</v>
      </c>
      <c r="K2577" t="str">
        <f t="shared" si="1339"/>
        <v>0.018654604285074-0.291415820018327i</v>
      </c>
      <c r="L2577" t="str">
        <f t="shared" si="1340"/>
        <v>0.00590464997951796-0.0782036582943361i</v>
      </c>
      <c r="M2577" t="str">
        <f t="shared" si="1341"/>
        <v>0.024559254264592-0.369619478312663i</v>
      </c>
      <c r="N2577" t="str">
        <f t="shared" si="1342"/>
        <v>-8.02032866058534i</v>
      </c>
      <c r="O2577" t="str">
        <f t="shared" si="1343"/>
        <v>-0.165580913346425-0.986196208234124i</v>
      </c>
      <c r="P2577" t="str">
        <f t="shared" si="1344"/>
        <v>1.16558091334642+0.986196208234124i</v>
      </c>
      <c r="Q2577" t="str">
        <f t="shared" si="1345"/>
        <v>-1.16558091334642+7.03413245235122i</v>
      </c>
      <c r="R2577" t="str">
        <f t="shared" si="1346"/>
        <v>0.109730909448599-0.183886381976145i</v>
      </c>
      <c r="S2577" t="str">
        <f t="shared" si="1347"/>
        <v>0.895537518751729i</v>
      </c>
      <c r="T2577" t="str">
        <f t="shared" si="1348"/>
        <v>0.16467715424715+0.098268146377969i</v>
      </c>
      <c r="U2577" t="str">
        <f t="shared" si="1349"/>
        <v>0.0000500000000000001-0.000220999421089613i</v>
      </c>
      <c r="V2577" t="str">
        <f t="shared" si="1350"/>
        <v>0.00002-0.00247519351620366i</v>
      </c>
      <c r="W2577" t="str">
        <f t="shared" si="1351"/>
        <v>0.0000422547297671698-0.000203610860949957i</v>
      </c>
      <c r="X2577" t="str">
        <f t="shared" si="1352"/>
        <v>0.0000424529597135183-0.000203524642137799i</v>
      </c>
      <c r="Y2577" t="str">
        <f t="shared" si="1353"/>
        <v>0.009+3.23207052201318i</v>
      </c>
      <c r="Z2577" t="str">
        <f t="shared" si="1354"/>
        <v>-0.000755244955450934-0.000159741964618253i</v>
      </c>
      <c r="AA2577" t="str">
        <f t="shared" si="1355"/>
        <v>0.0103886028791839-3.7129950184548i</v>
      </c>
      <c r="AB2577" t="str">
        <f t="shared" si="1356"/>
        <v>0.495375720570151+0.295606600949761i</v>
      </c>
      <c r="AC2577" t="str">
        <f t="shared" si="1357"/>
        <v>1.12142801590682-0.175840637730882i</v>
      </c>
      <c r="AD2577" t="str">
        <f t="shared" si="1358"/>
        <v>0.390795854929845+0.324875416108279i</v>
      </c>
      <c r="AE2577" t="str">
        <f t="shared" si="1359"/>
        <v>-0.000243250360821591-0.000307787016796964i</v>
      </c>
      <c r="AF2577" t="str">
        <f t="shared" si="1360"/>
        <v>-4.16577624984842-0.15258519512934i</v>
      </c>
      <c r="AG2577" t="str">
        <f t="shared" si="1361"/>
        <v>1.00438136066095-0.00524048598047299i</v>
      </c>
      <c r="AH2577" t="str">
        <f t="shared" si="1362"/>
        <v>0.000955267789118665+0.00131851741547725i</v>
      </c>
      <c r="AI2577">
        <f t="shared" si="1363"/>
        <v>-55.765862219541361</v>
      </c>
      <c r="AJ2577">
        <f t="shared" si="1364"/>
        <v>54.07661563694122</v>
      </c>
      <c r="AK2577"/>
      <c r="AL2577"/>
      <c r="AM2577"/>
      <c r="AN2577"/>
    </row>
    <row r="2578" spans="1:40" x14ac:dyDescent="0.35">
      <c r="A2578"/>
      <c r="B2578">
        <f t="shared" si="1330"/>
        <v>644000</v>
      </c>
      <c r="C2578" s="237" t="str">
        <f t="shared" si="1333"/>
        <v>-5.10031026603994E-08+0.0010525252130001i</v>
      </c>
      <c r="D2578" s="208" t="str">
        <f t="shared" si="1334"/>
        <v>-1.64874591073705+0.0080693599663341i</v>
      </c>
      <c r="E2578" t="str">
        <f t="shared" si="1335"/>
        <v>36500</v>
      </c>
      <c r="F2578" t="str">
        <f t="shared" si="1336"/>
        <v>0.21505376344086</v>
      </c>
      <c r="G2578" t="str">
        <f t="shared" si="1331"/>
        <v>0.21505376344086</v>
      </c>
      <c r="H2578" t="str">
        <f t="shared" si="1337"/>
        <v>2.51706445521579+0.160419963669504i</v>
      </c>
      <c r="I2578" t="str">
        <f t="shared" si="1338"/>
        <v>2528.98208613978i</v>
      </c>
      <c r="J2578" t="str">
        <f t="shared" si="1332"/>
        <v>-8656.28773063276+553.260353020628i</v>
      </c>
      <c r="K2578" t="str">
        <f t="shared" si="1339"/>
        <v>0.0185969379050974-0.290966892054221i</v>
      </c>
      <c r="L2578" t="str">
        <f t="shared" si="1340"/>
        <v>0.00588643033817734-0.0780835975529338i</v>
      </c>
      <c r="M2578" t="str">
        <f t="shared" si="1341"/>
        <v>0.0244833682432747-0.369050489607155i</v>
      </c>
      <c r="N2578" t="str">
        <f t="shared" si="1342"/>
        <v>-8.03280195554737i</v>
      </c>
      <c r="O2578" t="str">
        <f t="shared" si="1343"/>
        <v>-0.177868829942535-0.984054205486097i</v>
      </c>
      <c r="P2578" t="str">
        <f t="shared" si="1344"/>
        <v>1.17786882994254+0.984054205486097i</v>
      </c>
      <c r="Q2578" t="str">
        <f t="shared" si="1345"/>
        <v>-1.17786882994254+7.04874775006127i</v>
      </c>
      <c r="R2578" t="str">
        <f t="shared" si="1346"/>
        <v>0.108649573199901-0.185258973920568i</v>
      </c>
      <c r="S2578" t="str">
        <f t="shared" si="1347"/>
        <v>0.896930267614483i</v>
      </c>
      <c r="T2578" t="str">
        <f t="shared" si="1348"/>
        <v>0.16616438105656+0.0974510907663866i</v>
      </c>
      <c r="U2578" t="str">
        <f t="shared" si="1349"/>
        <v>0.0000500000000000001-0.000220656254286678i</v>
      </c>
      <c r="V2578" t="str">
        <f t="shared" si="1350"/>
        <v>0.00002-0.0024713500480108i</v>
      </c>
      <c r="W2578" t="str">
        <f t="shared" si="1351"/>
        <v>0.0000422546711217124-0.000203296950358814i</v>
      </c>
      <c r="X2578" t="str">
        <f t="shared" si="1352"/>
        <v>0.0000424522628356048-0.000203210865239567i</v>
      </c>
      <c r="Y2578" t="str">
        <f t="shared" si="1353"/>
        <v>0.009+3.23709707025892i</v>
      </c>
      <c r="Z2578" t="str">
        <f t="shared" si="1354"/>
        <v>-0.000752909534645194-0.000159484779228818i</v>
      </c>
      <c r="AA2578" t="str">
        <f t="shared" si="1355"/>
        <v>0.01035636060626-3.70722886642671i</v>
      </c>
      <c r="AB2578" t="str">
        <f t="shared" si="1356"/>
        <v>0.499849541214738+0.293148764498895i</v>
      </c>
      <c r="AC2578" t="str">
        <f t="shared" si="1357"/>
        <v>1.12042469544984-0.177292448763923i</v>
      </c>
      <c r="AD2578" t="str">
        <f t="shared" si="1358"/>
        <v>0.394837567161139+0.324118599955601i</v>
      </c>
      <c r="AE2578" t="str">
        <f t="shared" si="1359"/>
        <v>-0.000245584985593861-0.000307002566492361i</v>
      </c>
      <c r="AF2578" t="str">
        <f t="shared" si="1360"/>
        <v>-4.16581036595284-0.15235060370317i</v>
      </c>
      <c r="AG2578" t="str">
        <f t="shared" si="1361"/>
        <v>1.00436452869466-0.00528663546549346i</v>
      </c>
      <c r="AH2578" t="str">
        <f t="shared" si="1362"/>
        <v>0.000965120585782951+0.00131568937138626i</v>
      </c>
      <c r="AI2578">
        <f t="shared" si="1363"/>
        <v>-55.747109924498623</v>
      </c>
      <c r="AJ2578">
        <f t="shared" si="1364"/>
        <v>53.738185275344271</v>
      </c>
      <c r="AK2578"/>
      <c r="AL2578"/>
      <c r="AM2578"/>
      <c r="AN2578"/>
    </row>
    <row r="2579" spans="1:40" x14ac:dyDescent="0.35">
      <c r="A2579"/>
      <c r="B2579">
        <f t="shared" si="1330"/>
        <v>645000</v>
      </c>
      <c r="C2579" s="237" t="str">
        <f t="shared" si="1333"/>
        <v>-5.08450761014779E-08+0.00105089339097209i</v>
      </c>
      <c r="D2579" s="208" t="str">
        <f t="shared" si="1334"/>
        <v>-1.64874590952551+0.00805684933078603i</v>
      </c>
      <c r="E2579" t="str">
        <f t="shared" si="1335"/>
        <v>36500</v>
      </c>
      <c r="F2579" t="str">
        <f t="shared" si="1336"/>
        <v>0.21505376344086</v>
      </c>
      <c r="G2579" t="str">
        <f t="shared" si="1331"/>
        <v>0.21505376344086</v>
      </c>
      <c r="H2579" t="str">
        <f t="shared" si="1337"/>
        <v>2.51709841496458+0.160173578222678i</v>
      </c>
      <c r="I2579" t="str">
        <f t="shared" si="1338"/>
        <v>2532.90907695677i</v>
      </c>
      <c r="J2579" t="str">
        <f t="shared" si="1332"/>
        <v>-8683.19459158717+554.119452947679i</v>
      </c>
      <c r="K2579" t="str">
        <f t="shared" si="1339"/>
        <v>0.0185395381644391-0.290519339582149i</v>
      </c>
      <c r="L2579" t="str">
        <f t="shared" si="1340"/>
        <v>0.00586829473710852-0.0779639027672411i</v>
      </c>
      <c r="M2579" t="str">
        <f t="shared" si="1341"/>
        <v>0.0244078329015476-0.36848324234939i</v>
      </c>
      <c r="N2579" t="str">
        <f t="shared" si="1342"/>
        <v>-8.0452752505094i</v>
      </c>
      <c r="O2579" t="str">
        <f t="shared" si="1343"/>
        <v>-0.190129073515755-0.981759102531798i</v>
      </c>
      <c r="P2579" t="str">
        <f t="shared" si="1344"/>
        <v>1.19012907351576+0.981759102531798i</v>
      </c>
      <c r="Q2579" t="str">
        <f t="shared" si="1345"/>
        <v>-1.19012907351576+7.0635161479776i</v>
      </c>
      <c r="R2579" t="str">
        <f t="shared" si="1346"/>
        <v>0.107548232571499-0.186610368588417i</v>
      </c>
      <c r="S2579" t="str">
        <f t="shared" si="1347"/>
        <v>0.89832301647724i</v>
      </c>
      <c r="T2579" t="str">
        <f t="shared" si="1348"/>
        <v>0.167636389216276+0.0966130527004247i</v>
      </c>
      <c r="U2579" t="str">
        <f t="shared" si="1349"/>
        <v>0.0000500000000000001-0.000220314151566854i</v>
      </c>
      <c r="V2579" t="str">
        <f t="shared" si="1350"/>
        <v>0.00002-0.00246751849754877i</v>
      </c>
      <c r="W2579" t="str">
        <f t="shared" si="1351"/>
        <v>0.0000422546123853665-0.000202984016623753i</v>
      </c>
      <c r="X2579" t="str">
        <f t="shared" si="1352"/>
        <v>0.0000424515688332053-0.00020289806477858i</v>
      </c>
      <c r="Y2579" t="str">
        <f t="shared" si="1353"/>
        <v>0.009+3.24212361850467i</v>
      </c>
      <c r="Z2579" t="str">
        <f t="shared" si="1354"/>
        <v>-0.000750584968538214-0.000159228432382739i</v>
      </c>
      <c r="AA2579" t="str">
        <f t="shared" si="1355"/>
        <v>0.0103242682090162-3.70148059687175i</v>
      </c>
      <c r="AB2579" t="str">
        <f t="shared" si="1356"/>
        <v>0.50427758168057+0.290627809405342i</v>
      </c>
      <c r="AC2579" t="str">
        <f t="shared" si="1357"/>
        <v>1.11939980047624-0.178724243333257i</v>
      </c>
      <c r="AD2579" t="str">
        <f t="shared" si="1358"/>
        <v>0.39886901139878+0.323311985139446i</v>
      </c>
      <c r="AE2579" t="str">
        <f t="shared" si="1359"/>
        <v>-0.000247904623807316-0.000306184403604999i</v>
      </c>
      <c r="AF2579" t="str">
        <f t="shared" si="1360"/>
        <v>-4.16584432449009-0.152116728891892i</v>
      </c>
      <c r="AG2579" t="str">
        <f t="shared" si="1361"/>
        <v>1.00434708087479-0.00533250596718516i</v>
      </c>
      <c r="AH2579" t="str">
        <f t="shared" si="1362"/>
        <v>0.000974918168772019+0.00131271926061671i</v>
      </c>
      <c r="AI2579">
        <f t="shared" si="1363"/>
        <v>-55.72887763649652</v>
      </c>
      <c r="AJ2579">
        <f t="shared" si="1364"/>
        <v>53.399808479217398</v>
      </c>
      <c r="AK2579"/>
      <c r="AL2579"/>
      <c r="AM2579"/>
      <c r="AN2579"/>
    </row>
    <row r="2580" spans="1:40" x14ac:dyDescent="0.35">
      <c r="A2580"/>
      <c r="B2580">
        <f t="shared" si="1330"/>
        <v>646000</v>
      </c>
      <c r="C2580" s="237" t="str">
        <f t="shared" si="1333"/>
        <v>-5.06877828438654E-08+0.00104926662102462i</v>
      </c>
      <c r="D2580" s="208" t="str">
        <f t="shared" si="1334"/>
        <v>-1.6487459083196+0.00804437742785542i</v>
      </c>
      <c r="E2580" t="str">
        <f t="shared" si="1335"/>
        <v>36500</v>
      </c>
      <c r="F2580" t="str">
        <f t="shared" si="1336"/>
        <v>0.21505376344086</v>
      </c>
      <c r="G2580" t="str">
        <f t="shared" si="1331"/>
        <v>0.21505376344086</v>
      </c>
      <c r="H2580" t="str">
        <f t="shared" si="1337"/>
        <v>2.51713221810791+0.159927944861629i</v>
      </c>
      <c r="I2580" t="str">
        <f t="shared" si="1338"/>
        <v>2536.83606777376i</v>
      </c>
      <c r="J2580" t="str">
        <f t="shared" si="1332"/>
        <v>-8710.14320096819+554.97855287473i</v>
      </c>
      <c r="K2580" t="str">
        <f t="shared" si="1339"/>
        <v>0.0184824034238707-0.290073156315856i</v>
      </c>
      <c r="L2580" t="str">
        <f t="shared" si="1340"/>
        <v>0.00585024266121974-0.0778445722764842i</v>
      </c>
      <c r="M2580" t="str">
        <f t="shared" si="1341"/>
        <v>0.0243326460850904-0.36791772859234i</v>
      </c>
      <c r="N2580" t="str">
        <f t="shared" si="1342"/>
        <v>-8.05774854547143i</v>
      </c>
      <c r="O2580" t="str">
        <f t="shared" si="1343"/>
        <v>-0.20235973660427-0.979311256445799i</v>
      </c>
      <c r="P2580" t="str">
        <f t="shared" si="1344"/>
        <v>1.20235973660427+0.979311256445799i</v>
      </c>
      <c r="Q2580" t="str">
        <f t="shared" si="1345"/>
        <v>-1.20235973660427+7.07843728902563i</v>
      </c>
      <c r="R2580" t="str">
        <f t="shared" si="1346"/>
        <v>0.106427359917382-0.187940311501318i</v>
      </c>
      <c r="S2580" t="str">
        <f t="shared" si="1347"/>
        <v>0.899715765339995i</v>
      </c>
      <c r="T2580" t="str">
        <f t="shared" si="1348"/>
        <v>0.169092861200645+0.0957543735811825i</v>
      </c>
      <c r="U2580" t="str">
        <f t="shared" si="1349"/>
        <v>0.0000500000000000001-0.000219973107988577i</v>
      </c>
      <c r="V2580" t="str">
        <f t="shared" si="1350"/>
        <v>0.00002-0.00246369880947207i</v>
      </c>
      <c r="W2580" t="str">
        <f t="shared" si="1351"/>
        <v>0.0000422545535581328-0.000202672055208243i</v>
      </c>
      <c r="X2580" t="str">
        <f t="shared" si="1352"/>
        <v>0.0000424508776879669-0.000202586236220269i</v>
      </c>
      <c r="Y2580" t="str">
        <f t="shared" si="1353"/>
        <v>0.009+3.24715016675041i</v>
      </c>
      <c r="Z2580" t="str">
        <f t="shared" si="1354"/>
        <v>-0.000748271189964553-0.000158972919930018i</v>
      </c>
      <c r="AA2580" t="str">
        <f t="shared" si="1355"/>
        <v>0.0102923247599333-3.69575012672629i</v>
      </c>
      <c r="AB2580" t="str">
        <f t="shared" si="1356"/>
        <v>0.50865888679873+0.288044762659254i</v>
      </c>
      <c r="AC2580" t="str">
        <f t="shared" si="1357"/>
        <v>1.11835379148102-0.180135730992845i</v>
      </c>
      <c r="AD2580" t="str">
        <f t="shared" si="1358"/>
        <v>0.402889581298493+0.322455715394228i</v>
      </c>
      <c r="AE2580" t="str">
        <f t="shared" si="1359"/>
        <v>-0.000250208939798201-0.000305332855017314i</v>
      </c>
      <c r="AF2580" t="str">
        <f t="shared" si="1360"/>
        <v>-4.16587812642751-0.151883567433774i</v>
      </c>
      <c r="AG2580" t="str">
        <f t="shared" si="1361"/>
        <v>1.00432902196563-0.00537809065595341i</v>
      </c>
      <c r="AH2580" t="str">
        <f t="shared" si="1362"/>
        <v>0.000984659102747366+0.00130960835097869i</v>
      </c>
      <c r="AI2580">
        <f t="shared" si="1363"/>
        <v>-55.711159522304463</v>
      </c>
      <c r="AJ2580">
        <f t="shared" si="1364"/>
        <v>53.061484073317494</v>
      </c>
      <c r="AK2580"/>
      <c r="AL2580"/>
      <c r="AM2580"/>
      <c r="AN2580"/>
    </row>
    <row r="2581" spans="1:40" x14ac:dyDescent="0.35">
      <c r="A2581"/>
      <c r="B2581">
        <f t="shared" si="1330"/>
        <v>647000</v>
      </c>
      <c r="C2581" s="237" t="str">
        <f t="shared" si="1333"/>
        <v>-5.05312183575197E-08+0.00104764487973229i</v>
      </c>
      <c r="D2581" s="208" t="str">
        <f t="shared" si="1334"/>
        <v>-1.64874590711927+0.00803194407794756i</v>
      </c>
      <c r="E2581" t="str">
        <f t="shared" si="1335"/>
        <v>36500</v>
      </c>
      <c r="F2581" t="str">
        <f t="shared" si="1336"/>
        <v>0.21505376344086</v>
      </c>
      <c r="G2581" t="str">
        <f t="shared" si="1331"/>
        <v>0.21505376344086</v>
      </c>
      <c r="H2581" t="str">
        <f t="shared" si="1337"/>
        <v>2.51716586560569+0.159683060164688i</v>
      </c>
      <c r="I2581" t="str">
        <f t="shared" si="1338"/>
        <v>2540.76305859075i</v>
      </c>
      <c r="J2581" t="str">
        <f t="shared" si="1332"/>
        <v>-8737.13355877583+555.83765280178i</v>
      </c>
      <c r="K2581" t="str">
        <f t="shared" si="1339"/>
        <v>0.0184255320567254-0.289628336007178i</v>
      </c>
      <c r="L2581" t="str">
        <f t="shared" si="1340"/>
        <v>0.00583227359935181-0.0777256044298603i</v>
      </c>
      <c r="M2581" t="str">
        <f t="shared" si="1341"/>
        <v>0.0242578056560772-0.367353940437038i</v>
      </c>
      <c r="N2581" t="str">
        <f t="shared" si="1342"/>
        <v>-8.07022184043346i</v>
      </c>
      <c r="O2581" t="str">
        <f t="shared" si="1343"/>
        <v>-0.214558916348431-0.976711048066616i</v>
      </c>
      <c r="P2581" t="str">
        <f t="shared" si="1344"/>
        <v>1.21455891634843+0.976711048066616i</v>
      </c>
      <c r="Q2581" t="str">
        <f t="shared" si="1345"/>
        <v>-1.21455891634843+7.09351079236684i</v>
      </c>
      <c r="R2581" t="str">
        <f t="shared" si="1346"/>
        <v>0.105287430141418-0.189248560085461i</v>
      </c>
      <c r="S2581" t="str">
        <f t="shared" si="1347"/>
        <v>0.901108514202751i</v>
      </c>
      <c r="T2581" t="str">
        <f t="shared" si="1348"/>
        <v>0.17053348879362+0.0948753997389591i</v>
      </c>
      <c r="U2581" t="str">
        <f t="shared" si="1349"/>
        <v>0.00005-0.000219633118640836i</v>
      </c>
      <c r="V2581" t="str">
        <f t="shared" si="1350"/>
        <v>0.00002-0.00245989092877736i</v>
      </c>
      <c r="W2581" t="str">
        <f t="shared" si="1351"/>
        <v>0.0000422544946400131-0.000202361061603806i</v>
      </c>
      <c r="X2581" t="str">
        <f t="shared" si="1352"/>
        <v>0.00004245018938168-0.000202275375058107i</v>
      </c>
      <c r="Y2581" t="str">
        <f t="shared" si="1353"/>
        <v>0.009+3.25217671499615i</v>
      </c>
      <c r="Z2581" t="str">
        <f t="shared" si="1354"/>
        <v>-0.000745968132277495-0.000158718237748291i</v>
      </c>
      <c r="AA2581" t="str">
        <f t="shared" si="1355"/>
        <v>0.0102605293386558-3.69003737344034i</v>
      </c>
      <c r="AB2581" t="str">
        <f t="shared" si="1356"/>
        <v>0.512992529405112+0.285400666078619i</v>
      </c>
      <c r="AC2581" t="str">
        <f t="shared" si="1357"/>
        <v>1.11728713236867-0.181526633199881i</v>
      </c>
      <c r="AD2581" t="str">
        <f t="shared" si="1358"/>
        <v>0.406898672622725+0.321549941608723i</v>
      </c>
      <c r="AE2581" t="str">
        <f t="shared" si="1359"/>
        <v>-0.000252497602762364-0.000304448249636594i</v>
      </c>
      <c r="AF2581" t="str">
        <f t="shared" si="1360"/>
        <v>-4.16591177272496-0.15165111608674i</v>
      </c>
      <c r="AG2581" t="str">
        <f t="shared" si="1361"/>
        <v>1.00431035679779-0.00542338277238847i</v>
      </c>
      <c r="AH2581" t="str">
        <f t="shared" si="1362"/>
        <v>0.000994341971376415+0.00130635791899567i</v>
      </c>
      <c r="AI2581">
        <f t="shared" si="1363"/>
        <v>-55.69394988462885</v>
      </c>
      <c r="AJ2581">
        <f t="shared" si="1364"/>
        <v>52.723210882869836</v>
      </c>
      <c r="AK2581"/>
      <c r="AL2581"/>
      <c r="AM2581"/>
      <c r="AN2581"/>
    </row>
    <row r="2582" spans="1:40" x14ac:dyDescent="0.35">
      <c r="A2582"/>
      <c r="B2582">
        <f t="shared" si="1330"/>
        <v>648000</v>
      </c>
      <c r="C2582" s="237" t="str">
        <f t="shared" si="1333"/>
        <v>-5.03753781473259E-08+0.00104602814381428i</v>
      </c>
      <c r="D2582" s="208" t="str">
        <f t="shared" si="1334"/>
        <v>-1.64874590592449+0.00801954910257615i</v>
      </c>
      <c r="E2582" t="str">
        <f t="shared" si="1335"/>
        <v>36500</v>
      </c>
      <c r="F2582" t="str">
        <f t="shared" si="1336"/>
        <v>0.21505376344086</v>
      </c>
      <c r="G2582" t="str">
        <f t="shared" si="1331"/>
        <v>0.21505376344086</v>
      </c>
      <c r="H2582" t="str">
        <f t="shared" si="1337"/>
        <v>2.51719935841054+0.159438920730811i</v>
      </c>
      <c r="I2582" t="str">
        <f t="shared" si="1338"/>
        <v>2544.69004940773i</v>
      </c>
      <c r="J2582" t="str">
        <f t="shared" si="1332"/>
        <v>-8764.16566501008+556.696752728831i</v>
      </c>
      <c r="K2582" t="str">
        <f t="shared" si="1339"/>
        <v>0.0183689224487823-0.28918487244575i</v>
      </c>
      <c r="L2582" t="str">
        <f t="shared" si="1340"/>
        <v>0.00581438704424273-0.0776069975864673i</v>
      </c>
      <c r="M2582" t="str">
        <f t="shared" si="1341"/>
        <v>0.024183309493025-0.366791870032217i</v>
      </c>
      <c r="N2582" t="str">
        <f t="shared" si="1342"/>
        <v>-8.08269513539549i</v>
      </c>
      <c r="O2582" t="str">
        <f t="shared" si="1343"/>
        <v>-0.226724714786798-0.973958881937449i</v>
      </c>
      <c r="P2582" t="str">
        <f t="shared" si="1344"/>
        <v>1.2267247147868+0.973958881937449i</v>
      </c>
      <c r="Q2582" t="str">
        <f t="shared" si="1345"/>
        <v>-1.2267247147868+7.10873625345804i</v>
      </c>
      <c r="R2582" t="str">
        <f t="shared" si="1346"/>
        <v>0.104128920352401-0.190534883643809i</v>
      </c>
      <c r="S2582" t="str">
        <f t="shared" si="1347"/>
        <v>0.902501263065505i</v>
      </c>
      <c r="T2582" t="str">
        <f t="shared" si="1348"/>
        <v>0.171957973146577+0.0939764821396893i</v>
      </c>
      <c r="U2582" t="str">
        <f t="shared" si="1349"/>
        <v>0.00005-0.000219294178642933i</v>
      </c>
      <c r="V2582" t="str">
        <f t="shared" si="1350"/>
        <v>0.00002-0.00245609480080086i</v>
      </c>
      <c r="W2582" t="str">
        <f t="shared" si="1351"/>
        <v>0.0000422544356310083-0.000202051031329791i</v>
      </c>
      <c r="X2582" t="str">
        <f t="shared" si="1352"/>
        <v>0.0000424495038962743-0.000201965476813384i</v>
      </c>
      <c r="Y2582" t="str">
        <f t="shared" si="1353"/>
        <v>0.009+3.2572032632419i</v>
      </c>
      <c r="Z2582" t="str">
        <f t="shared" si="1354"/>
        <v>-0.000743675729344223-0.000158464381742591i</v>
      </c>
      <c r="AA2582" t="str">
        <f t="shared" si="1355"/>
        <v>0.0102288810319267-3.6843422549736i</v>
      </c>
      <c r="AB2582" t="str">
        <f t="shared" si="1356"/>
        <v>0.517277610514347+0.28269657542617i</v>
      </c>
      <c r="AC2582" t="str">
        <f t="shared" si="1357"/>
        <v>1.11620029010115-0.182896683310205i</v>
      </c>
      <c r="AD2582" t="str">
        <f t="shared" si="1358"/>
        <v>0.410895683318799+0.320594821794241i</v>
      </c>
      <c r="AE2582" t="str">
        <f t="shared" si="1359"/>
        <v>-0.000254770286751-0.000303530918339626i</v>
      </c>
      <c r="AF2582" t="str">
        <f t="shared" si="1360"/>
        <v>-4.16594526433503-0.151419371628235i</v>
      </c>
      <c r="AG2582" t="str">
        <f t="shared" si="1361"/>
        <v>1.00429109026724-0.00546837562776894i</v>
      </c>
      <c r="AH2582" t="str">
        <f t="shared" si="1362"/>
        <v>0.00100396537731086+0.00130296924970012i</v>
      </c>
      <c r="AI2582">
        <f t="shared" si="1363"/>
        <v>-55.677243158498577</v>
      </c>
      <c r="AJ2582">
        <f t="shared" si="1364"/>
        <v>52.384987733714503</v>
      </c>
      <c r="AK2582"/>
      <c r="AL2582"/>
      <c r="AM2582"/>
      <c r="AN2582"/>
    </row>
    <row r="2583" spans="1:40" x14ac:dyDescent="0.35">
      <c r="A2583"/>
      <c r="B2583">
        <f t="shared" si="1330"/>
        <v>649000</v>
      </c>
      <c r="C2583" s="237" t="str">
        <f t="shared" si="1333"/>
        <v>-5.02202577527733E-08+0.00104441639013327i</v>
      </c>
      <c r="D2583" s="208" t="str">
        <f t="shared" si="1334"/>
        <v>-1.64874590473524+0.00800719232435507i</v>
      </c>
      <c r="E2583" t="str">
        <f t="shared" si="1335"/>
        <v>36500</v>
      </c>
      <c r="F2583" t="str">
        <f t="shared" si="1336"/>
        <v>0.21505376344086</v>
      </c>
      <c r="G2583" t="str">
        <f t="shared" si="1331"/>
        <v>0.21505376344086</v>
      </c>
      <c r="H2583" t="str">
        <f t="shared" si="1337"/>
        <v>2.51723269746781+0.159195523179418i</v>
      </c>
      <c r="I2583" t="str">
        <f t="shared" si="1338"/>
        <v>2548.61704022472i</v>
      </c>
      <c r="J2583" t="str">
        <f t="shared" si="1332"/>
        <v>-8791.23951967095+557.555852655881i</v>
      </c>
      <c r="K2583" t="str">
        <f t="shared" si="1339"/>
        <v>0.0183125729981531-0.288742759458728i</v>
      </c>
      <c r="L2583" t="str">
        <f t="shared" si="1340"/>
        <v>0.00579658249249153-0.0774887501152249i</v>
      </c>
      <c r="M2583" t="str">
        <f t="shared" si="1341"/>
        <v>0.0241091554906446-0.366231509573953i</v>
      </c>
      <c r="N2583" t="str">
        <f t="shared" si="1342"/>
        <v>-8.09516843035752i</v>
      </c>
      <c r="O2583" t="str">
        <f t="shared" si="1343"/>
        <v>-0.238855239151432-0.971055186243249i</v>
      </c>
      <c r="P2583" t="str">
        <f t="shared" si="1344"/>
        <v>1.23885523915143+0.971055186243249i</v>
      </c>
      <c r="Q2583" t="str">
        <f t="shared" si="1345"/>
        <v>-1.23885523915143+7.12411324411427i</v>
      </c>
      <c r="R2583" t="str">
        <f t="shared" si="1346"/>
        <v>0.10295230952347-0.191799063317276i</v>
      </c>
      <c r="S2583" t="str">
        <f t="shared" si="1347"/>
        <v>0.903894011928262i</v>
      </c>
      <c r="T2583" t="str">
        <f t="shared" si="1348"/>
        <v>0.173366024825935+0.0930579760924495i</v>
      </c>
      <c r="U2583" t="str">
        <f t="shared" si="1349"/>
        <v>0.00005-0.000218956283144254i</v>
      </c>
      <c r="V2583" t="str">
        <f t="shared" si="1350"/>
        <v>0.00002-0.00245231037121565i</v>
      </c>
      <c r="W2583" t="str">
        <f t="shared" si="1351"/>
        <v>0.0000422543765311194-0.000201741959933161i</v>
      </c>
      <c r="X2583" t="str">
        <f t="shared" si="1352"/>
        <v>0.0000424488212138189-0.000201656537034989i</v>
      </c>
      <c r="Y2583" t="str">
        <f t="shared" si="1353"/>
        <v>0.009+3.26222981148764i</v>
      </c>
      <c r="Z2583" t="str">
        <f t="shared" si="1354"/>
        <v>-0.000741393915541072-0.000158211347845121i</v>
      </c>
      <c r="AA2583" t="str">
        <f t="shared" si="1355"/>
        <v>0.0101973789335215-3.67866468979162i</v>
      </c>
      <c r="AB2583" t="str">
        <f t="shared" si="1356"/>
        <v>0.521513259463048+0.279933559529523i</v>
      </c>
      <c r="AC2583" t="str">
        <f t="shared" si="1357"/>
        <v>1.11509373434973-0.184245626562238i</v>
      </c>
      <c r="AD2583" t="str">
        <f t="shared" si="1358"/>
        <v>0.414880013596556+0.319590521052107i</v>
      </c>
      <c r="AE2583" t="str">
        <f t="shared" si="1359"/>
        <v>-0.000257026670665905-0.000302581193917746i</v>
      </c>
      <c r="AF2583" t="str">
        <f t="shared" si="1360"/>
        <v>-4.16597860220305-0.151188330855063i</v>
      </c>
      <c r="AG2583" t="str">
        <f t="shared" si="1361"/>
        <v>1.00427122733438-0.0055130626045537i</v>
      </c>
      <c r="AH2583" t="str">
        <f t="shared" si="1362"/>
        <v>0.00101352794216363+0.00129944363643079i</v>
      </c>
      <c r="AI2583">
        <f t="shared" si="1363"/>
        <v>-55.661033907777544</v>
      </c>
      <c r="AJ2583">
        <f t="shared" si="1364"/>
        <v>52.046813452454273</v>
      </c>
      <c r="AK2583"/>
      <c r="AL2583"/>
      <c r="AM2583"/>
      <c r="AN2583"/>
    </row>
    <row r="2584" spans="1:40" x14ac:dyDescent="0.35">
      <c r="A2584"/>
      <c r="B2584">
        <f t="shared" si="1330"/>
        <v>650000</v>
      </c>
      <c r="C2584" s="237" t="str">
        <f t="shared" si="1333"/>
        <v>-5.00658527476358E-08+0.00104280959569433i</v>
      </c>
      <c r="D2584" s="208" t="str">
        <f t="shared" si="1334"/>
        <v>-1.64874590355147+0.00799487356698987i</v>
      </c>
      <c r="E2584" t="str">
        <f t="shared" si="1335"/>
        <v>36500</v>
      </c>
      <c r="F2584" t="str">
        <f t="shared" si="1336"/>
        <v>0.21505376344086</v>
      </c>
      <c r="G2584" t="str">
        <f t="shared" si="1331"/>
        <v>0.21505376344086</v>
      </c>
      <c r="H2584" t="str">
        <f t="shared" si="1337"/>
        <v>2.51726588371561+0.158952864150243i</v>
      </c>
      <c r="I2584" t="str">
        <f t="shared" si="1338"/>
        <v>2552.54403104171i</v>
      </c>
      <c r="J2584" t="str">
        <f t="shared" si="1332"/>
        <v>-8818.35512275844+558.414952582932i</v>
      </c>
      <c r="K2584" t="str">
        <f t="shared" si="1339"/>
        <v>0.0182564821151692-0.288301990910497i</v>
      </c>
      <c r="L2584" t="str">
        <f t="shared" si="1340"/>
        <v>0.0057788594445237-0.0773708603948065i</v>
      </c>
      <c r="M2584" t="str">
        <f t="shared" si="1341"/>
        <v>0.0240353415596929-0.365672851305304i</v>
      </c>
      <c r="N2584" t="str">
        <f t="shared" si="1342"/>
        <v>-8.10764172531955i</v>
      </c>
      <c r="O2584" t="str">
        <f t="shared" si="1343"/>
        <v>-0.250948602162374-0.968000412744101i</v>
      </c>
      <c r="P2584" t="str">
        <f t="shared" si="1344"/>
        <v>1.25094860216237+0.968000412744101i</v>
      </c>
      <c r="Q2584" t="str">
        <f t="shared" si="1345"/>
        <v>-1.25094860216237+7.13964131257545i</v>
      </c>
      <c r="R2584" t="str">
        <f t="shared" si="1346"/>
        <v>0.101758078156236-0.19304089203516i</v>
      </c>
      <c r="S2584" t="str">
        <f t="shared" si="1347"/>
        <v>0.905286760791016i</v>
      </c>
      <c r="T2584" t="str">
        <f t="shared" si="1348"/>
        <v>0.174757363850718+0.0921202409583779i</v>
      </c>
      <c r="U2584" t="str">
        <f t="shared" si="1349"/>
        <v>0.00005-0.000218619427324032i</v>
      </c>
      <c r="V2584" t="str">
        <f t="shared" si="1350"/>
        <v>0.00002-0.00244853758602916i</v>
      </c>
      <c r="W2584" t="str">
        <f t="shared" si="1351"/>
        <v>0.0000422543173403475-0.000201433842988284i</v>
      </c>
      <c r="X2584" t="str">
        <f t="shared" si="1352"/>
        <v>0.0000424481413165207-0.000201348551299206i</v>
      </c>
      <c r="Y2584" t="str">
        <f t="shared" si="1353"/>
        <v>0.009+3.26725635973339i</v>
      </c>
      <c r="Z2584" t="str">
        <f t="shared" si="1354"/>
        <v>-0.00073912262574883-0.000157959132015024i</v>
      </c>
      <c r="AA2584" t="str">
        <f t="shared" si="1355"/>
        <v>0.0101660221441824-3.67300459686173i</v>
      </c>
      <c r="AB2584" t="str">
        <f t="shared" si="1356"/>
        <v>0.525698634022805+0.277112699405553i</v>
      </c>
      <c r="AC2584" t="str">
        <f t="shared" si="1357"/>
        <v>1.11396793715074-0.185573220049682i</v>
      </c>
      <c r="AD2584" t="str">
        <f t="shared" si="1358"/>
        <v>0.418851066005558+0.318537211540434i</v>
      </c>
      <c r="AE2584" t="str">
        <f t="shared" si="1359"/>
        <v>-0.000259266438254312-0.000301599411022282i</v>
      </c>
      <c r="AF2584" t="str">
        <f t="shared" si="1360"/>
        <v>-4.16601178726708-0.150957990583253i</v>
      </c>
      <c r="AG2584" t="str">
        <f t="shared" si="1361"/>
        <v>1.00425077302313-0.00555743715686316i</v>
      </c>
      <c r="AH2584" t="str">
        <f t="shared" si="1362"/>
        <v>0.00102302830648476+0.00129578238063172i</v>
      </c>
      <c r="AI2584">
        <f t="shared" si="1363"/>
        <v>-55.645316821797877</v>
      </c>
      <c r="AJ2584">
        <f t="shared" si="1364"/>
        <v>51.708686866598633</v>
      </c>
      <c r="AK2584"/>
      <c r="AL2584"/>
      <c r="AM2584"/>
      <c r="AN2584"/>
    </row>
    <row r="2585" spans="1:40" x14ac:dyDescent="0.35">
      <c r="A2585"/>
      <c r="B2585">
        <f t="shared" ref="B2585:B2648" si="1365">B2584+1000</f>
        <v>651000</v>
      </c>
      <c r="C2585" s="237" t="str">
        <f t="shared" si="1333"/>
        <v>-4.99121587396581E-08+0.00104120773764379i</v>
      </c>
      <c r="D2585" s="208" t="str">
        <f t="shared" si="1334"/>
        <v>-1.64874590237315+0.00798259265526906i</v>
      </c>
      <c r="E2585" t="str">
        <f t="shared" si="1335"/>
        <v>36500</v>
      </c>
      <c r="F2585" t="str">
        <f t="shared" si="1336"/>
        <v>0.21505376344086</v>
      </c>
      <c r="G2585" t="str">
        <f t="shared" si="1331"/>
        <v>0.21505376344086</v>
      </c>
      <c r="H2585" t="str">
        <f t="shared" si="1337"/>
        <v>2.51729891808497+0.158710940303183i</v>
      </c>
      <c r="I2585" t="str">
        <f t="shared" si="1338"/>
        <v>2556.47102185869i</v>
      </c>
      <c r="J2585" t="str">
        <f t="shared" si="1332"/>
        <v>-8845.51247427254+559.274052509983i</v>
      </c>
      <c r="K2585" t="str">
        <f t="shared" si="1339"/>
        <v>0.0182006482222696-0.2878625607024i</v>
      </c>
      <c r="L2585" t="str">
        <f t="shared" si="1340"/>
        <v>0.00576121740455615-0.0772533268135648i</v>
      </c>
      <c r="M2585" t="str">
        <f t="shared" si="1341"/>
        <v>0.0239618656268257-0.365115887515965i</v>
      </c>
      <c r="N2585" t="str">
        <f t="shared" si="1342"/>
        <v>-8.12011502028158i</v>
      </c>
      <c r="O2585" t="str">
        <f t="shared" si="1343"/>
        <v>-0.263002922321265-0.964795036704934i</v>
      </c>
      <c r="P2585" t="str">
        <f t="shared" si="1344"/>
        <v>1.26300292232126+0.964795036704934i</v>
      </c>
      <c r="Q2585" t="str">
        <f t="shared" si="1345"/>
        <v>-1.26300292232126+7.15531998357665i</v>
      </c>
      <c r="R2585" t="str">
        <f t="shared" si="1346"/>
        <v>0.100546707949998-0.194260174455132i</v>
      </c>
      <c r="S2585" t="str">
        <f t="shared" si="1347"/>
        <v>0.906679509653773i</v>
      </c>
      <c r="T2585" t="str">
        <f t="shared" si="1348"/>
        <v>0.176131719720235+0.0911636398614053i</v>
      </c>
      <c r="U2585" t="str">
        <f t="shared" si="1349"/>
        <v>0.00005-0.000218283606391123i</v>
      </c>
      <c r="V2585" t="str">
        <f t="shared" si="1350"/>
        <v>0.00002-0.00244477639158057i</v>
      </c>
      <c r="W2585" t="str">
        <f t="shared" si="1351"/>
        <v>0.0000422542580586938-0.000201126676096723i</v>
      </c>
      <c r="X2585" t="str">
        <f t="shared" si="1352"/>
        <v>0.000042447464186723-0.000201041515209499i</v>
      </c>
      <c r="Y2585" t="str">
        <f t="shared" si="1353"/>
        <v>0.009+3.27228290797913i</v>
      </c>
      <c r="Z2585" t="str">
        <f t="shared" si="1354"/>
        <v>-0.000736861795348115-0.000157707730238164i</v>
      </c>
      <c r="AA2585" t="str">
        <f t="shared" si="1355"/>
        <v>0.010134809771556-3.66736189564938i</v>
      </c>
      <c r="AB2585" t="str">
        <f t="shared" si="1356"/>
        <v>0.529832920483452+0.274235087390229i</v>
      </c>
      <c r="AC2585" t="str">
        <f t="shared" si="1357"/>
        <v>1.11282337256579-0.186879232683286i</v>
      </c>
      <c r="AD2585" t="str">
        <f t="shared" si="1358"/>
        <v>0.422808245511788+0.317435072440262i</v>
      </c>
      <c r="AE2585" t="str">
        <f t="shared" si="1359"/>
        <v>-0.000261489278103262-0.000300585906110434i</v>
      </c>
      <c r="AF2585" t="str">
        <f t="shared" si="1360"/>
        <v>-4.16604482045812-0.150728347647914i</v>
      </c>
      <c r="AG2585" t="str">
        <f t="shared" si="1361"/>
        <v>1.00422973241994-0.00560149281094992i</v>
      </c>
      <c r="AH2585" t="str">
        <f t="shared" si="1362"/>
        <v>0.00103246512973616+0.00129198679165321i</v>
      </c>
      <c r="AI2585">
        <f t="shared" si="1363"/>
        <v>-55.630086712108039</v>
      </c>
      <c r="AJ2585">
        <f t="shared" si="1364"/>
        <v>51.370606804710327</v>
      </c>
      <c r="AK2585"/>
      <c r="AL2585"/>
      <c r="AM2585"/>
      <c r="AN2585"/>
    </row>
    <row r="2586" spans="1:40" x14ac:dyDescent="0.35">
      <c r="A2586"/>
      <c r="B2586">
        <f t="shared" si="1365"/>
        <v>652000</v>
      </c>
      <c r="C2586" s="237" t="str">
        <f t="shared" si="1333"/>
        <v>-4.97591713702409E-08+0.00103961079326823i</v>
      </c>
      <c r="D2586" s="208" t="str">
        <f t="shared" si="1334"/>
        <v>-1.64874590120024+0.00797034941505643i</v>
      </c>
      <c r="E2586" t="str">
        <f t="shared" si="1335"/>
        <v>36500</v>
      </c>
      <c r="F2586" t="str">
        <f t="shared" si="1336"/>
        <v>0.21505376344086</v>
      </c>
      <c r="G2586" t="str">
        <f t="shared" si="1331"/>
        <v>0.21505376344086</v>
      </c>
      <c r="H2586" t="str">
        <f t="shared" si="1337"/>
        <v>2.5173318014998+0.158469748318147i</v>
      </c>
      <c r="I2586" t="str">
        <f t="shared" si="1338"/>
        <v>2560.39801267568i</v>
      </c>
      <c r="J2586" t="str">
        <f t="shared" si="1332"/>
        <v>-8872.71157421326+560.133152437033i</v>
      </c>
      <c r="K2586" t="str">
        <f t="shared" si="1339"/>
        <v>0.0181450697538914-0.287424462772461i</v>
      </c>
      <c r="L2586" t="str">
        <f t="shared" si="1340"/>
        <v>0.00574365588056256-0.0771361477694582i</v>
      </c>
      <c r="M2586" t="str">
        <f t="shared" si="1341"/>
        <v>0.023888725634454-0.364560610541919i</v>
      </c>
      <c r="N2586" t="str">
        <f t="shared" si="1342"/>
        <v>-8.13258831524361i</v>
      </c>
      <c r="O2586" t="str">
        <f t="shared" si="1343"/>
        <v>-0.275016324204076-0.961439556821581i</v>
      </c>
      <c r="P2586" t="str">
        <f t="shared" si="1344"/>
        <v>1.27501632420408+0.961439556821581i</v>
      </c>
      <c r="Q2586" t="str">
        <f t="shared" si="1345"/>
        <v>-1.27501632420408+7.17114875842203i</v>
      </c>
      <c r="R2586" t="str">
        <f t="shared" si="1346"/>
        <v>0.0993186814763649-0.195456726893126i</v>
      </c>
      <c r="S2586" t="str">
        <f t="shared" si="1347"/>
        <v>0.908072258516527i</v>
      </c>
      <c r="T2586" t="str">
        <f t="shared" si="1348"/>
        <v>0.177488831432089+0.0901885394011262i</v>
      </c>
      <c r="U2586" t="str">
        <f t="shared" si="1349"/>
        <v>0.00005-0.000217948815583774i</v>
      </c>
      <c r="V2586" t="str">
        <f t="shared" si="1350"/>
        <v>0.00002-0.00244102673453827i</v>
      </c>
      <c r="W2586" t="str">
        <f t="shared" si="1351"/>
        <v>0.0000422541986861597-0.000200820454887021i</v>
      </c>
      <c r="X2586" t="str">
        <f t="shared" si="1352"/>
        <v>0.0000424467898069053-0.000200735424396305i</v>
      </c>
      <c r="Y2586" t="str">
        <f t="shared" si="1353"/>
        <v>0.009+3.27730945622487i</v>
      </c>
      <c r="Z2586" t="str">
        <f t="shared" si="1354"/>
        <v>-0.00073461136021475-0.0001574571385269i</v>
      </c>
      <c r="AA2586" t="str">
        <f t="shared" si="1355"/>
        <v>0.010103740930128-3.66173650611419i</v>
      </c>
      <c r="AB2586" t="str">
        <f t="shared" si="1356"/>
        <v>0.533915333707237+0.271301826274883i</v>
      </c>
      <c r="AC2586" t="str">
        <f t="shared" si="1357"/>
        <v>1.11166051634687-0.188163445141996i</v>
      </c>
      <c r="AD2586" t="str">
        <f t="shared" si="1358"/>
        <v>0.426750959573875+0.316284289920977i</v>
      </c>
      <c r="AE2586" t="str">
        <f t="shared" si="1359"/>
        <v>-0.000263694883633545-0.000299541017391517i</v>
      </c>
      <c r="AF2586" t="str">
        <f t="shared" si="1360"/>
        <v>-4.16607770270004-0.150499398903091i</v>
      </c>
      <c r="AG2586" t="str">
        <f t="shared" si="1361"/>
        <v>1.0042081106729-0.00564522316565834i</v>
      </c>
      <c r="AH2586" t="str">
        <f t="shared" si="1362"/>
        <v>0.00104183709026513+0.0012880581865542i</v>
      </c>
      <c r="AI2586">
        <f t="shared" si="1363"/>
        <v>-55.615338509333966</v>
      </c>
      <c r="AJ2586">
        <f t="shared" si="1364"/>
        <v>51.032572096548456</v>
      </c>
      <c r="AK2586"/>
      <c r="AL2586"/>
      <c r="AM2586"/>
      <c r="AN2586"/>
    </row>
    <row r="2587" spans="1:40" x14ac:dyDescent="0.35">
      <c r="A2587"/>
      <c r="B2587">
        <f t="shared" si="1365"/>
        <v>653000</v>
      </c>
      <c r="C2587" s="237" t="str">
        <f t="shared" si="1333"/>
        <v>-4.96068863141329E-08+0.00103801873999332i</v>
      </c>
      <c r="D2587" s="208" t="str">
        <f t="shared" si="1334"/>
        <v>-1.64874590003272+0.00795814367328212i</v>
      </c>
      <c r="E2587" t="str">
        <f t="shared" si="1335"/>
        <v>36500</v>
      </c>
      <c r="F2587" t="str">
        <f t="shared" si="1336"/>
        <v>0.21505376344086</v>
      </c>
      <c r="G2587" t="str">
        <f t="shared" si="1331"/>
        <v>0.21505376344086</v>
      </c>
      <c r="H2587" t="str">
        <f t="shared" si="1337"/>
        <v>2.51736453487707+0.158229284894907i</v>
      </c>
      <c r="I2587" t="str">
        <f t="shared" si="1338"/>
        <v>2564.32500349267i</v>
      </c>
      <c r="J2587" t="str">
        <f t="shared" si="1332"/>
        <v>-8899.9524225806+560.992252364084i</v>
      </c>
      <c r="K2587" t="str">
        <f t="shared" si="1339"/>
        <v>0.01808974515636-0.286987691095107i</v>
      </c>
      <c r="L2587" t="str">
        <f t="shared" si="1340"/>
        <v>0.00572617438423989-0.0770193216699843i</v>
      </c>
      <c r="M2587" t="str">
        <f t="shared" si="1341"/>
        <v>0.0238159195405999-0.364007012765091i</v>
      </c>
      <c r="N2587" t="str">
        <f t="shared" si="1342"/>
        <v>-8.14506161020564i</v>
      </c>
      <c r="O2587" t="str">
        <f t="shared" si="1343"/>
        <v>-0.286986938752889-0.957934495143194i</v>
      </c>
      <c r="P2587" t="str">
        <f t="shared" si="1344"/>
        <v>1.28698693875289+0.957934495143194i</v>
      </c>
      <c r="Q2587" t="str">
        <f t="shared" si="1345"/>
        <v>-1.28698693875289+7.18712711506245i</v>
      </c>
      <c r="R2587" t="str">
        <f t="shared" si="1346"/>
        <v>0.0980744818596034-0.196630377243422i</v>
      </c>
      <c r="S2587" t="str">
        <f t="shared" si="1347"/>
        <v>0.909465007379284i</v>
      </c>
      <c r="T2587" t="str">
        <f t="shared" si="1348"/>
        <v>0.17882844749068+0.0891953093681637i</v>
      </c>
      <c r="U2587" t="str">
        <f t="shared" si="1349"/>
        <v>0.00005-0.000217615050169404i</v>
      </c>
      <c r="V2587" t="str">
        <f t="shared" si="1350"/>
        <v>0.00002-0.00243728856189733i</v>
      </c>
      <c r="W2587" t="str">
        <f t="shared" si="1351"/>
        <v>0.0000422541392227464-0.000200515175014502i</v>
      </c>
      <c r="X2587" t="str">
        <f t="shared" si="1352"/>
        <v>0.0000424461181596802-0.000200430274516825i</v>
      </c>
      <c r="Y2587" t="str">
        <f t="shared" si="1353"/>
        <v>0.009+3.28233600447062i</v>
      </c>
      <c r="Z2587" t="str">
        <f t="shared" si="1354"/>
        <v>-0.000732371256715225-0.000157207352919868i</v>
      </c>
      <c r="AA2587" t="str">
        <f t="shared" si="1355"/>
        <v>0.0100728147411612-3.65612834870619i</v>
      </c>
      <c r="AB2587" t="str">
        <f t="shared" si="1356"/>
        <v>0.537945117154405+0.268314028449981i</v>
      </c>
      <c r="AC2587" t="str">
        <f t="shared" si="1357"/>
        <v>1.11047984560645-0.189425649813763i</v>
      </c>
      <c r="AD2587" t="str">
        <f t="shared" si="1358"/>
        <v>0.430678618218846+0.315085057105108i</v>
      </c>
      <c r="AE2587" t="str">
        <f t="shared" si="1359"/>
        <v>-0.000265882953093213-0.000298465084773627i</v>
      </c>
      <c r="AF2587" t="str">
        <f t="shared" si="1360"/>
        <v>-4.16611043490979-0.150271141221625i</v>
      </c>
      <c r="AG2587" t="str">
        <f t="shared" si="1361"/>
        <v>1.0041859129908-0.00568862189287385i</v>
      </c>
      <c r="AH2587" t="str">
        <f t="shared" si="1362"/>
        <v>0.00105114288527693+0.00128399788990655i</v>
      </c>
      <c r="AI2587">
        <f t="shared" si="1363"/>
        <v>-55.601067260145769</v>
      </c>
      <c r="AJ2587">
        <f t="shared" si="1364"/>
        <v>50.694581573210968</v>
      </c>
      <c r="AK2587"/>
      <c r="AL2587"/>
      <c r="AM2587"/>
      <c r="AN2587"/>
    </row>
    <row r="2588" spans="1:40" x14ac:dyDescent="0.35">
      <c r="A2588"/>
      <c r="B2588">
        <f t="shared" si="1365"/>
        <v>654000</v>
      </c>
      <c r="C2588" s="237" t="str">
        <f t="shared" si="1333"/>
        <v>-4.94552992791263E-08+0.00103643155538282i</v>
      </c>
      <c r="D2588" s="208" t="str">
        <f t="shared" si="1334"/>
        <v>-1.64874589887055+0.00794597525793496i</v>
      </c>
      <c r="E2588" t="str">
        <f t="shared" si="1335"/>
        <v>36500</v>
      </c>
      <c r="F2588" t="str">
        <f t="shared" si="1336"/>
        <v>0.21505376344086</v>
      </c>
      <c r="G2588" t="str">
        <f t="shared" si="1331"/>
        <v>0.21505376344086</v>
      </c>
      <c r="H2588" t="str">
        <f t="shared" si="1337"/>
        <v>2.51739711912674+0.157989546752953i</v>
      </c>
      <c r="I2588" t="str">
        <f t="shared" si="1338"/>
        <v>2568.25199430966i</v>
      </c>
      <c r="J2588" t="str">
        <f t="shared" si="1332"/>
        <v>-8927.23501937455+561.851352291135i</v>
      </c>
      <c r="K2588" t="str">
        <f t="shared" si="1339"/>
        <v>0.0180346728877814-0.286552239680899i</v>
      </c>
      <c r="L2588" t="str">
        <f t="shared" si="1340"/>
        <v>0.00570877243097406-0.0769028469321044i</v>
      </c>
      <c r="M2588" t="str">
        <f t="shared" si="1341"/>
        <v>0.0237434453187555-0.363455086613003i</v>
      </c>
      <c r="N2588" t="str">
        <f t="shared" si="1342"/>
        <v>-8.15753490516767i</v>
      </c>
      <c r="O2588" t="str">
        <f t="shared" si="1343"/>
        <v>-0.29891290356668-0.954280396991019i</v>
      </c>
      <c r="P2588" t="str">
        <f t="shared" si="1344"/>
        <v>1.29891290356668+0.954280396991019i</v>
      </c>
      <c r="Q2588" t="str">
        <f t="shared" si="1345"/>
        <v>-1.29891290356668+7.20325450817665i</v>
      </c>
      <c r="R2588" t="str">
        <f t="shared" si="1346"/>
        <v>0.0968145924630055-0.197780964889307i</v>
      </c>
      <c r="S2588" t="str">
        <f t="shared" si="1347"/>
        <v>0.910857756242038i</v>
      </c>
      <c r="T2588" t="str">
        <f t="shared" si="1348"/>
        <v>0.180150325906459+0.0881843224623405i</v>
      </c>
      <c r="U2588" t="str">
        <f t="shared" si="1349"/>
        <v>0.00005-0.000217282305444375i</v>
      </c>
      <c r="V2588" t="str">
        <f t="shared" si="1350"/>
        <v>0.00002-0.00243356182097699i</v>
      </c>
      <c r="W2588" t="str">
        <f t="shared" si="1351"/>
        <v>0.0000422540796684544-0.000200210832161062i</v>
      </c>
      <c r="X2588" t="str">
        <f t="shared" si="1352"/>
        <v>0.000042445449227793-0.000200126061254826i</v>
      </c>
      <c r="Y2588" t="str">
        <f t="shared" si="1353"/>
        <v>0.009+3.28736255271636i</v>
      </c>
      <c r="Z2588" t="str">
        <f t="shared" si="1354"/>
        <v>-0.000730141421702218-0.000156958369481756i</v>
      </c>
      <c r="AA2588" t="str">
        <f t="shared" si="1355"/>
        <v>0.0100420303326334-3.65053734436213i</v>
      </c>
      <c r="AB2588" t="str">
        <f t="shared" si="1356"/>
        <v>0.54192154288095+0.265272815057335i</v>
      </c>
      <c r="AC2588" t="str">
        <f t="shared" si="1357"/>
        <v>1.10928183849319-0.190665650726382i</v>
      </c>
      <c r="AD2588" t="str">
        <f t="shared" si="1358"/>
        <v>0.4345906341174+0.313837574032415i</v>
      </c>
      <c r="AE2588" t="str">
        <f t="shared" si="1359"/>
        <v>-0.000268053189550709-0.000297358449810712i</v>
      </c>
      <c r="AF2588" t="str">
        <f t="shared" si="1360"/>
        <v>-4.16614301799729-0.150043571495018i</v>
      </c>
      <c r="AG2588" t="str">
        <f t="shared" si="1361"/>
        <v>1.00416314464217-0.00573168273796183i</v>
      </c>
      <c r="AH2588" t="str">
        <f t="shared" si="1362"/>
        <v>0.00106038123080633+0.00127980723360091i</v>
      </c>
      <c r="AI2588">
        <f t="shared" si="1363"/>
        <v>-55.587268124327309</v>
      </c>
      <c r="AJ2588">
        <f t="shared" si="1364"/>
        <v>50.356634067273717</v>
      </c>
      <c r="AK2588"/>
      <c r="AL2588"/>
      <c r="AM2588"/>
      <c r="AN2588"/>
    </row>
    <row r="2589" spans="1:40" x14ac:dyDescent="0.35">
      <c r="A2589"/>
      <c r="B2589">
        <f t="shared" si="1365"/>
        <v>655000</v>
      </c>
      <c r="C2589" s="237" t="str">
        <f t="shared" si="1333"/>
        <v>-4.9304406005752E-08+0.00103484921713752i</v>
      </c>
      <c r="D2589" s="208" t="str">
        <f t="shared" si="1334"/>
        <v>-1.64874589771371+0.00793384399805432i</v>
      </c>
      <c r="E2589" t="str">
        <f t="shared" si="1335"/>
        <v>36500</v>
      </c>
      <c r="F2589" t="str">
        <f t="shared" si="1336"/>
        <v>0.21505376344086</v>
      </c>
      <c r="G2589" t="str">
        <f t="shared" si="1331"/>
        <v>0.21505376344086</v>
      </c>
      <c r="H2589" t="str">
        <f t="shared" si="1337"/>
        <v>2.51742955515196+0.15775053063134i</v>
      </c>
      <c r="I2589" t="str">
        <f t="shared" si="1338"/>
        <v>2572.17898512664i</v>
      </c>
      <c r="J2589" t="str">
        <f t="shared" si="1332"/>
        <v>-8954.55936459512+562.710452218186i</v>
      </c>
      <c r="K2589" t="str">
        <f t="shared" si="1339"/>
        <v>0.0179798514179348-0.28611810257626i</v>
      </c>
      <c r="L2589" t="str">
        <f t="shared" si="1340"/>
        <v>0.00569144953980717-0.0767867219821781i</v>
      </c>
      <c r="M2589" t="str">
        <f t="shared" si="1341"/>
        <v>0.023671300957742-0.362904824558438i</v>
      </c>
      <c r="N2589" t="str">
        <f t="shared" si="1342"/>
        <v>-8.1700082001297i</v>
      </c>
      <c r="O2589" t="str">
        <f t="shared" si="1343"/>
        <v>-0.310792363191083-0.950477830873557i</v>
      </c>
      <c r="P2589" t="str">
        <f t="shared" si="1344"/>
        <v>1.31079236319108+0.950477830873557i</v>
      </c>
      <c r="Q2589" t="str">
        <f t="shared" si="1345"/>
        <v>-1.31079236319108+7.21953036925614i</v>
      </c>
      <c r="R2589" t="str">
        <f t="shared" si="1346"/>
        <v>0.0955394965815615-0.198908340604608i</v>
      </c>
      <c r="S2589" t="str">
        <f t="shared" si="1347"/>
        <v>0.912250505104793i</v>
      </c>
      <c r="T2589" t="str">
        <f t="shared" si="1348"/>
        <v>0.18145423418611+0.0871559540139871i</v>
      </c>
      <c r="U2589" t="str">
        <f t="shared" si="1349"/>
        <v>0.00005-0.000216950576733772i</v>
      </c>
      <c r="V2589" t="str">
        <f t="shared" si="1350"/>
        <v>0.00002-0.00242984645941825i</v>
      </c>
      <c r="W2589" t="str">
        <f t="shared" si="1351"/>
        <v>0.0000422540200232856-0.000199907422034964i</v>
      </c>
      <c r="X2589" t="str">
        <f t="shared" si="1352"/>
        <v>0.0000424447829941216-0.000199822780320424i</v>
      </c>
      <c r="Y2589" t="str">
        <f t="shared" si="1353"/>
        <v>0.009+3.2923891009621i</v>
      </c>
      <c r="Z2589" t="str">
        <f t="shared" si="1354"/>
        <v>-0.000727921792510094-0.000156710184303104i</v>
      </c>
      <c r="AA2589" t="str">
        <f t="shared" si="1355"/>
        <v>0.0100113868391759-3.64496341450169i</v>
      </c>
      <c r="AB2589" t="str">
        <f t="shared" si="1356"/>
        <v>0.545843911509085+0.262179315151756i</v>
      </c>
      <c r="AC2589" t="str">
        <f t="shared" si="1357"/>
        <v>1.10806697387328-0.191883263468644i</v>
      </c>
      <c r="AD2589" t="str">
        <f t="shared" si="1358"/>
        <v>0.438486422658693+0.31254204762338i</v>
      </c>
      <c r="AE2589" t="str">
        <f t="shared" si="1359"/>
        <v>-0.000270205300887525-0.000296221455650039i</v>
      </c>
      <c r="AF2589" t="str">
        <f t="shared" si="1360"/>
        <v>-4.16617545286567-0.149816686633286i</v>
      </c>
      <c r="AG2589" t="str">
        <f t="shared" si="1361"/>
        <v>1.00413981095434-0.00577439952019591i</v>
      </c>
      <c r="AH2589" t="str">
        <f t="shared" si="1362"/>
        <v>0.00106955086168801+0.00127548755665444i</v>
      </c>
      <c r="AI2589">
        <f t="shared" si="1363"/>
        <v>-55.573936371944001</v>
      </c>
      <c r="AJ2589">
        <f t="shared" si="1364"/>
        <v>50.018728412935978</v>
      </c>
      <c r="AK2589"/>
      <c r="AL2589"/>
      <c r="AM2589"/>
      <c r="AN2589"/>
    </row>
    <row r="2590" spans="1:40" x14ac:dyDescent="0.35">
      <c r="A2590"/>
      <c r="B2590">
        <f t="shared" si="1365"/>
        <v>656000</v>
      </c>
      <c r="C2590" s="237" t="str">
        <f t="shared" si="1333"/>
        <v>-4.91542022669822E-08+0.00103327170309415i</v>
      </c>
      <c r="D2590" s="208" t="str">
        <f t="shared" si="1334"/>
        <v>-1.64874589656214+0.00792174972372182i</v>
      </c>
      <c r="E2590" t="str">
        <f t="shared" si="1335"/>
        <v>36500</v>
      </c>
      <c r="F2590" t="str">
        <f t="shared" si="1336"/>
        <v>0.21505376344086</v>
      </c>
      <c r="G2590" t="str">
        <f t="shared" si="1331"/>
        <v>0.21505376344086</v>
      </c>
      <c r="H2590" t="str">
        <f t="shared" si="1337"/>
        <v>2.51746184384899+0.15751223328855i</v>
      </c>
      <c r="I2590" t="str">
        <f t="shared" si="1338"/>
        <v>2576.10597594363i</v>
      </c>
      <c r="J2590" t="str">
        <f t="shared" si="1332"/>
        <v>-8981.92545824231+563.569552145236i</v>
      </c>
      <c r="K2590" t="str">
        <f t="shared" si="1339"/>
        <v>0.0179252792281676-0.285685273863215i</v>
      </c>
      <c r="L2590" t="str">
        <f t="shared" si="1340"/>
        <v>0.00567420523340428-0.0766709452558922i</v>
      </c>
      <c r="M2590" t="str">
        <f t="shared" si="1341"/>
        <v>0.0235994844615719-0.362356219119107i</v>
      </c>
      <c r="N2590" t="str">
        <f t="shared" si="1342"/>
        <v>-8.18248149509173i</v>
      </c>
      <c r="O2590" t="str">
        <f t="shared" si="1343"/>
        <v>-0.32262346940706-0.946527388398113i</v>
      </c>
      <c r="P2590" t="str">
        <f t="shared" si="1344"/>
        <v>1.32262346940706+0.946527388398113i</v>
      </c>
      <c r="Q2590" t="str">
        <f t="shared" si="1345"/>
        <v>-1.32262346940706+7.23595410669362i</v>
      </c>
      <c r="R2590" t="str">
        <f t="shared" si="1346"/>
        <v>0.0942496771411886-0.200012366446496i</v>
      </c>
      <c r="S2590" t="str">
        <f t="shared" si="1347"/>
        <v>0.913643253967549i</v>
      </c>
      <c r="T2590" t="str">
        <f t="shared" si="1348"/>
        <v>0.182739949313926+0.0861105817086665i</v>
      </c>
      <c r="U2590" t="str">
        <f t="shared" si="1349"/>
        <v>0.00005-0.000216619859391191i</v>
      </c>
      <c r="V2590" t="str">
        <f t="shared" si="1350"/>
        <v>0.00002-0.00242614242518133i</v>
      </c>
      <c r="W2590" t="str">
        <f t="shared" si="1351"/>
        <v>0.0000422539602872407-0.000199604940370646i</v>
      </c>
      <c r="X2590" t="str">
        <f t="shared" si="1352"/>
        <v>0.0000424441194416735-0.000199520427449905i</v>
      </c>
      <c r="Y2590" t="str">
        <f t="shared" si="1353"/>
        <v>0.009+3.29741564920785i</v>
      </c>
      <c r="Z2590" t="str">
        <f t="shared" si="1354"/>
        <v>-0.000725712306950574-0.000156462793500072i</v>
      </c>
      <c r="AA2590" t="str">
        <f t="shared" si="1355"/>
        <v>0.00998088340201229-3.6394064810238i</v>
      </c>
      <c r="AB2590" t="str">
        <f t="shared" si="1356"/>
        <v>0.549711552171213+0.259034664872974i</v>
      </c>
      <c r="AC2590" t="str">
        <f t="shared" si="1357"/>
        <v>1.10683573101797-0.193078315102178i</v>
      </c>
      <c r="AD2590" t="str">
        <f t="shared" si="1358"/>
        <v>0.442365402024619+0.311198691641978i</v>
      </c>
      <c r="AE2590" t="str">
        <f t="shared" si="1359"/>
        <v>-0.000272338999790533-0.000295054446980055i</v>
      </c>
      <c r="AF2590" t="str">
        <f t="shared" si="1360"/>
        <v>-4.16620774041113-0.149590483564828i</v>
      </c>
      <c r="AG2590" t="str">
        <f t="shared" si="1361"/>
        <v>1.00411591731254-0.00581676613317571i</v>
      </c>
      <c r="AH2590" t="str">
        <f t="shared" si="1362"/>
        <v>0.00107865053152609+0.0012710402050198i</v>
      </c>
      <c r="AI2590">
        <f t="shared" si="1363"/>
        <v>-55.56106738060636</v>
      </c>
      <c r="AJ2590">
        <f t="shared" si="1364"/>
        <v>49.680863446153893</v>
      </c>
      <c r="AK2590"/>
      <c r="AL2590"/>
      <c r="AM2590"/>
      <c r="AN2590"/>
    </row>
    <row r="2591" spans="1:40" x14ac:dyDescent="0.35">
      <c r="A2591"/>
      <c r="B2591">
        <f t="shared" si="1365"/>
        <v>657000</v>
      </c>
      <c r="C2591" s="237" t="str">
        <f t="shared" si="1333"/>
        <v>-4.90046838679335E-08+0.0010316989912244i</v>
      </c>
      <c r="D2591" s="208" t="str">
        <f t="shared" si="1334"/>
        <v>-1.64874589541584+0.00790969226605374i</v>
      </c>
      <c r="E2591" t="str">
        <f t="shared" si="1335"/>
        <v>36500</v>
      </c>
      <c r="F2591" t="str">
        <f t="shared" si="1336"/>
        <v>0.21505376344086</v>
      </c>
      <c r="G2591" t="str">
        <f t="shared" si="1331"/>
        <v>0.21505376344086</v>
      </c>
      <c r="H2591" t="str">
        <f t="shared" si="1337"/>
        <v>2.51749398610741+0.157274651502347i</v>
      </c>
      <c r="I2591" t="str">
        <f t="shared" si="1338"/>
        <v>2580.03296676062i</v>
      </c>
      <c r="J2591" t="str">
        <f t="shared" si="1332"/>
        <v>-9009.33330031611+564.428652072287i</v>
      </c>
      <c r="K2591" t="str">
        <f t="shared" si="1339"/>
        <v>0.0178709548112904-0.285253747659116i</v>
      </c>
      <c r="L2591" t="str">
        <f t="shared" si="1340"/>
        <v>0.00565703903802051-0.0765555151981904i</v>
      </c>
      <c r="M2591" t="str">
        <f t="shared" si="1341"/>
        <v>0.0235279938493109-0.361809262857306i</v>
      </c>
      <c r="N2591" t="str">
        <f t="shared" si="1342"/>
        <v>-8.19495479005376i</v>
      </c>
      <c r="O2591" t="str">
        <f t="shared" si="1343"/>
        <v>-0.334404381518444-0.942429684178755i</v>
      </c>
      <c r="P2591" t="str">
        <f t="shared" si="1344"/>
        <v>1.33440438151844+0.942429684178755i</v>
      </c>
      <c r="Q2591" t="str">
        <f t="shared" si="1345"/>
        <v>-1.33440438151844+7.25252510587501i</v>
      </c>
      <c r="R2591" t="str">
        <f t="shared" si="1346"/>
        <v>0.0929456164047629-0.201092915639887i</v>
      </c>
      <c r="S2591" t="str">
        <f t="shared" si="1347"/>
        <v>0.915036002830304i</v>
      </c>
      <c r="T2591" t="str">
        <f t="shared" si="1348"/>
        <v>0.184007257724614+0.085048585315613i</v>
      </c>
      <c r="U2591" t="str">
        <f t="shared" si="1349"/>
        <v>0.0000499999999999999-0.00021629014879851i</v>
      </c>
      <c r="V2591" t="str">
        <f t="shared" si="1350"/>
        <v>0.00002-0.00242244966654331i</v>
      </c>
      <c r="W2591" t="str">
        <f t="shared" si="1351"/>
        <v>0.0000422539004603211-0.00019930338292851i</v>
      </c>
      <c r="X2591" t="str">
        <f t="shared" si="1352"/>
        <v>0.0000424434585535858-0.000199218998405504i</v>
      </c>
      <c r="Y2591" t="str">
        <f t="shared" si="1353"/>
        <v>0.009+3.30244219745359i</v>
      </c>
      <c r="Z2591" t="str">
        <f t="shared" si="1354"/>
        <v>-0.000723512903308313-0.000156216193214242i</v>
      </c>
      <c r="AA2591" t="str">
        <f t="shared" si="1355"/>
        <v>0.00995051916889868-3.63386646630306i</v>
      </c>
      <c r="AB2591" t="str">
        <f t="shared" si="1356"/>
        <v>0.553523822428124+0.255840006628745i</v>
      </c>
      <c r="AC2591" t="str">
        <f t="shared" si="1357"/>
        <v>1.10558858929729-0.194250644064309i</v>
      </c>
      <c r="AD2591" t="str">
        <f t="shared" si="1358"/>
        <v>0.446226993263651+0.309807726657883i</v>
      </c>
      <c r="AE2591" t="str">
        <f t="shared" si="1359"/>
        <v>-0.00027445400374387-0.000293857769978678i</v>
      </c>
      <c r="AF2591" t="str">
        <f t="shared" si="1360"/>
        <v>-4.16623988152325-0.149364959236293i</v>
      </c>
      <c r="AG2591" t="str">
        <f t="shared" si="1361"/>
        <v>1.00409146915894-0.00585877654523521i</v>
      </c>
      <c r="AH2591" t="str">
        <f t="shared" si="1362"/>
        <v>0.0010876790126627+0.00126646653139619i</v>
      </c>
      <c r="AI2591">
        <f t="shared" si="1363"/>
        <v>-55.548656632822912</v>
      </c>
      <c r="AJ2591">
        <f t="shared" si="1364"/>
        <v>49.34303800478213</v>
      </c>
      <c r="AK2591"/>
      <c r="AL2591"/>
      <c r="AM2591"/>
      <c r="AN2591"/>
    </row>
    <row r="2592" spans="1:40" x14ac:dyDescent="0.35">
      <c r="A2592"/>
      <c r="B2592">
        <f t="shared" si="1365"/>
        <v>658000</v>
      </c>
      <c r="C2592" s="237" t="str">
        <f t="shared" si="1333"/>
        <v>-4.88558466455747E-08+0.00103013105963385i</v>
      </c>
      <c r="D2592" s="208" t="str">
        <f t="shared" si="1334"/>
        <v>-1.64874589427475+0.00789767145719285i</v>
      </c>
      <c r="E2592" t="str">
        <f t="shared" si="1335"/>
        <v>36500</v>
      </c>
      <c r="F2592" t="str">
        <f t="shared" si="1336"/>
        <v>0.21505376344086</v>
      </c>
      <c r="G2592" t="str">
        <f t="shared" si="1331"/>
        <v>0.21505376344086</v>
      </c>
      <c r="H2592" t="str">
        <f t="shared" si="1337"/>
        <v>2.51752598281003+0.15703778206963i</v>
      </c>
      <c r="I2592" t="str">
        <f t="shared" si="1338"/>
        <v>2583.9599575776i</v>
      </c>
      <c r="J2592" t="str">
        <f t="shared" si="1332"/>
        <v>-9036.78289081653+565.287751999337i</v>
      </c>
      <c r="K2592" t="str">
        <f t="shared" si="1339"/>
        <v>0.0178168766714729-0.284823518116387i</v>
      </c>
      <c r="L2592" t="str">
        <f t="shared" si="1340"/>
        <v>0.00563995048346926-0.0764404302632089i</v>
      </c>
      <c r="M2592" t="str">
        <f t="shared" si="1341"/>
        <v>0.0234568271549422-0.361263948379596i</v>
      </c>
      <c r="N2592" t="str">
        <f t="shared" si="1342"/>
        <v>-8.20742808501579i</v>
      </c>
      <c r="O2592" t="str">
        <f t="shared" si="1343"/>
        <v>-0.346133266638324-0.938185355740689i</v>
      </c>
      <c r="P2592" t="str">
        <f t="shared" si="1344"/>
        <v>1.34613326663832+0.938185355740689i</v>
      </c>
      <c r="Q2592" t="str">
        <f t="shared" si="1345"/>
        <v>-1.34613326663832+7.2692427292751i</v>
      </c>
      <c r="R2592" t="str">
        <f t="shared" si="1346"/>
        <v>0.0916277956851665-0.202149872453826i</v>
      </c>
      <c r="S2592" t="str">
        <f t="shared" si="1347"/>
        <v>0.91642875169306i</v>
      </c>
      <c r="T2592" t="str">
        <f t="shared" si="1348"/>
        <v>0.185255955267771+0.0839703464201439i</v>
      </c>
      <c r="U2592" t="str">
        <f t="shared" si="1349"/>
        <v>0.0000499999999999999-0.000215961440365685i</v>
      </c>
      <c r="V2592" t="str">
        <f t="shared" si="1350"/>
        <v>0.00002-0.00241876813209567i</v>
      </c>
      <c r="W2592" t="str">
        <f t="shared" si="1351"/>
        <v>0.0000422538405425283-0.000199002745494734i</v>
      </c>
      <c r="X2592" t="str">
        <f t="shared" si="1352"/>
        <v>0.0000424428003131238-0.000198918488975219i</v>
      </c>
      <c r="Y2592" t="str">
        <f t="shared" si="1353"/>
        <v>0.009+3.30746874569933i</v>
      </c>
      <c r="Z2592" t="str">
        <f t="shared" si="1354"/>
        <v>-0.000721323520336615-0.000155970379612404i</v>
      </c>
      <c r="AA2592" t="str">
        <f t="shared" si="1355"/>
        <v>0.00992029329406392-3.62834329318607i</v>
      </c>
      <c r="AB2592" t="str">
        <f t="shared" si="1356"/>
        <v>0.557280108162132+0.252596488289898i</v>
      </c>
      <c r="AC2592" t="str">
        <f t="shared" si="1357"/>
        <v>1.10432602788048-0.195400100062299i</v>
      </c>
      <c r="AD2592" t="str">
        <f t="shared" si="1358"/>
        <v>0.450070620364135+0.308369380007955i</v>
      </c>
      <c r="AE2592" t="str">
        <f t="shared" si="1359"/>
        <v>-0.00027655003502046-0.000292631772261942i</v>
      </c>
      <c r="AF2592" t="str">
        <f t="shared" si="1360"/>
        <v>-4.16627187708478-0.149140110612437i</v>
      </c>
      <c r="AG2592" t="str">
        <f t="shared" si="1361"/>
        <v>1.00406647199168-0.00590042479983989i</v>
      </c>
      <c r="AH2592" t="str">
        <f t="shared" si="1362"/>
        <v>0.00109663509614557+0.00126176789504171i</v>
      </c>
      <c r="AI2592">
        <f t="shared" si="1363"/>
        <v>-55.536699713441749</v>
      </c>
      <c r="AJ2592">
        <f t="shared" si="1364"/>
        <v>49.005250928709785</v>
      </c>
      <c r="AK2592"/>
      <c r="AL2592"/>
      <c r="AM2592"/>
      <c r="AN2592"/>
    </row>
    <row r="2593" spans="1:40" x14ac:dyDescent="0.35">
      <c r="A2593"/>
      <c r="B2593">
        <f t="shared" si="1365"/>
        <v>659000</v>
      </c>
      <c r="C2593" s="237" t="str">
        <f t="shared" si="1333"/>
        <v>-4.87076864684361E-08+0.001028567886561i</v>
      </c>
      <c r="D2593" s="208" t="str">
        <f t="shared" si="1334"/>
        <v>-1.64874589313885+0.007885687130301i</v>
      </c>
      <c r="E2593" t="str">
        <f t="shared" si="1335"/>
        <v>36500</v>
      </c>
      <c r="F2593" t="str">
        <f t="shared" si="1336"/>
        <v>0.21505376344086</v>
      </c>
      <c r="G2593" t="str">
        <f t="shared" si="1331"/>
        <v>0.21505376344086</v>
      </c>
      <c r="H2593" t="str">
        <f t="shared" si="1337"/>
        <v>2.51755783483309+0.156801621806298i</v>
      </c>
      <c r="I2593" t="str">
        <f t="shared" si="1338"/>
        <v>2587.88694839459i</v>
      </c>
      <c r="J2593" t="str">
        <f t="shared" si="1332"/>
        <v>-9064.27422974357+566.146851926388i</v>
      </c>
      <c r="K2593" t="str">
        <f t="shared" si="1339"/>
        <v>0.0177630433241426-0.284394579422265i</v>
      </c>
      <c r="L2593" t="str">
        <f t="shared" si="1340"/>
        <v>0.00562293910308996-0.0763256889142072i</v>
      </c>
      <c r="M2593" t="str">
        <f t="shared" si="1341"/>
        <v>0.0233859824272326-0.360720268336472i</v>
      </c>
      <c r="N2593" t="str">
        <f t="shared" si="1342"/>
        <v>-8.21990137997782i</v>
      </c>
      <c r="O2593" t="str">
        <f t="shared" si="1343"/>
        <v>-0.357808299974202-0.933795063421076i</v>
      </c>
      <c r="P2593" t="str">
        <f t="shared" si="1344"/>
        <v>1.3578082999742+0.933795063421076i</v>
      </c>
      <c r="Q2593" t="str">
        <f t="shared" si="1345"/>
        <v>-1.3578082999742+7.28610631655674i</v>
      </c>
      <c r="R2593" t="str">
        <f t="shared" si="1346"/>
        <v>0.0902966950655642-0.203183132070199i</v>
      </c>
      <c r="S2593" t="str">
        <f t="shared" si="1347"/>
        <v>0.917821500555815i</v>
      </c>
      <c r="T2593" t="str">
        <f t="shared" si="1348"/>
        <v>0.1864858471643+0.082876248160307i</v>
      </c>
      <c r="U2593" t="str">
        <f t="shared" si="1349"/>
        <v>0.0000499999999999999-0.000215633729530532i</v>
      </c>
      <c r="V2593" t="str">
        <f t="shared" si="1350"/>
        <v>0.00002-0.00241509777074196i</v>
      </c>
      <c r="W2593" t="str">
        <f t="shared" si="1351"/>
        <v>0.0000422537805338626-0.000198703023881072i</v>
      </c>
      <c r="X2593" t="str">
        <f t="shared" si="1352"/>
        <v>0.000042442144703679-0.000198618894972619i</v>
      </c>
      <c r="Y2593" t="str">
        <f t="shared" si="1353"/>
        <v>0.009+3.31249529394508i</v>
      </c>
      <c r="Z2593" t="str">
        <f t="shared" si="1354"/>
        <v>-0.000719144097253192-0.000155725348886347i</v>
      </c>
      <c r="AA2593" t="str">
        <f t="shared" si="1355"/>
        <v>0.00989020493815073-3.62283688498782i</v>
      </c>
      <c r="AB2593" t="str">
        <f t="shared" si="1356"/>
        <v>0.560979823445965+0.249305262398128i</v>
      </c>
      <c r="AC2593" t="str">
        <f t="shared" si="1357"/>
        <v>1.10304852544309-0.196526543959316i</v>
      </c>
      <c r="AD2593" t="str">
        <f t="shared" si="1358"/>
        <v>0.453895710327148+0.30688388575716i</v>
      </c>
      <c r="AE2593" t="str">
        <f t="shared" si="1359"/>
        <v>-0.000278626820673182-0.000291376802833096i</v>
      </c>
      <c r="AF2593" t="str">
        <f t="shared" si="1360"/>
        <v>-4.16630372797194-0.148915934675997i</v>
      </c>
      <c r="AG2593" t="str">
        <f t="shared" si="1361"/>
        <v>1.00404093136402-0.00594170501597467i</v>
      </c>
      <c r="AH2593" t="str">
        <f t="shared" si="1362"/>
        <v>0.00110551759169483+0.00125694566158746i</v>
      </c>
      <c r="AI2593">
        <f t="shared" si="1363"/>
        <v>-55.525192307175431</v>
      </c>
      <c r="AJ2593">
        <f t="shared" si="1364"/>
        <v>48.667501059995715</v>
      </c>
      <c r="AK2593"/>
      <c r="AL2593"/>
      <c r="AM2593"/>
      <c r="AN2593"/>
    </row>
    <row r="2594" spans="1:40" x14ac:dyDescent="0.35">
      <c r="A2594"/>
      <c r="B2594">
        <f t="shared" si="1365"/>
        <v>660000</v>
      </c>
      <c r="C2594" s="237" t="str">
        <f t="shared" si="1333"/>
        <v>-4.85601992363234E-08+0.00102700945037621i</v>
      </c>
      <c r="D2594" s="208" t="str">
        <f t="shared" si="1334"/>
        <v>-1.64874589200812+0.00787373911955095i</v>
      </c>
      <c r="E2594" t="str">
        <f t="shared" si="1335"/>
        <v>36500</v>
      </c>
      <c r="F2594" t="str">
        <f t="shared" si="1336"/>
        <v>0.21505376344086</v>
      </c>
      <c r="G2594" t="str">
        <f t="shared" si="1331"/>
        <v>0.21505376344086</v>
      </c>
      <c r="H2594" t="str">
        <f t="shared" si="1337"/>
        <v>2.51758954304625+0.156566167547108i</v>
      </c>
      <c r="I2594" t="str">
        <f t="shared" si="1338"/>
        <v>2591.81393921158i</v>
      </c>
      <c r="J2594" t="str">
        <f t="shared" si="1332"/>
        <v>-9091.80731709722+567.005951853439i</v>
      </c>
      <c r="K2594" t="str">
        <f t="shared" si="1339"/>
        <v>0.0177094532958823-0.283966925798537i</v>
      </c>
      <c r="L2594" t="str">
        <f t="shared" si="1340"/>
        <v>0.00560600443371626-0.0762112896234996i</v>
      </c>
      <c r="M2594" t="str">
        <f t="shared" si="1341"/>
        <v>0.0233154577295986-0.360178215422037i</v>
      </c>
      <c r="N2594" t="str">
        <f t="shared" si="1342"/>
        <v>-8.23237467493985i</v>
      </c>
      <c r="O2594" t="str">
        <f t="shared" si="1343"/>
        <v>-0.369427665111898-0.929259490266293i</v>
      </c>
      <c r="P2594" t="str">
        <f t="shared" si="1344"/>
        <v>1.3694276651119+0.929259490266293i</v>
      </c>
      <c r="Q2594" t="str">
        <f t="shared" si="1345"/>
        <v>-1.3694276651119+7.30311518467356i</v>
      </c>
      <c r="R2594" t="str">
        <f t="shared" si="1346"/>
        <v>0.0889527931270844-0.20419260044517i</v>
      </c>
      <c r="S2594" t="str">
        <f t="shared" si="1347"/>
        <v>0.919214249418571i</v>
      </c>
      <c r="T2594" t="str">
        <f t="shared" si="1348"/>
        <v>0.187696747955033+0.0817666749679983i</v>
      </c>
      <c r="U2594" t="str">
        <f t="shared" si="1349"/>
        <v>0.0000499999999999999-0.000215307011758516i</v>
      </c>
      <c r="V2594" t="str">
        <f t="shared" si="1350"/>
        <v>0.00002-0.00241143853169538i</v>
      </c>
      <c r="W2594" t="str">
        <f t="shared" si="1351"/>
        <v>0.000042253720434326-0.000198404213924661i</v>
      </c>
      <c r="X2594" t="str">
        <f t="shared" si="1352"/>
        <v>0.0000424414917087696-0.000198320212236638i</v>
      </c>
      <c r="Y2594" t="str">
        <f t="shared" si="1353"/>
        <v>0.009+3.31752184219082i</v>
      </c>
      <c r="Z2594" t="str">
        <f t="shared" si="1354"/>
        <v>-0.000716974573735904-0.00015548109725266i</v>
      </c>
      <c r="AA2594" t="str">
        <f t="shared" si="1355"/>
        <v>0.00986025326815782-3.61734716548825i</v>
      </c>
      <c r="AB2594" t="str">
        <f t="shared" si="1356"/>
        <v>0.56462241038822+0.245967485387236i</v>
      </c>
      <c r="AC2594" t="str">
        <f t="shared" si="1357"/>
        <v>1.10175655988121-0.197629847652516i</v>
      </c>
      <c r="AD2594" t="str">
        <f t="shared" si="1358"/>
        <v>0.457701693238838+0.305351484658824i</v>
      </c>
      <c r="AE2594" t="str">
        <f t="shared" si="1359"/>
        <v>-0.000280684092525635-0.00029009321203206i</v>
      </c>
      <c r="AF2594" t="str">
        <f t="shared" si="1360"/>
        <v>-4.16633543505437-0.148692428427557i</v>
      </c>
      <c r="AG2594" t="str">
        <f t="shared" si="1361"/>
        <v>1.00401485288329-0.00598261138852174i</v>
      </c>
      <c r="AH2594" t="str">
        <f t="shared" si="1362"/>
        <v>0.00111432532766889+0.0012520012028532i</v>
      </c>
      <c r="AI2594">
        <f t="shared" si="1363"/>
        <v>-55.514130196206672</v>
      </c>
      <c r="AJ2594">
        <f t="shared" si="1364"/>
        <v>48.329787243004063</v>
      </c>
      <c r="AK2594"/>
      <c r="AL2594"/>
      <c r="AM2594"/>
      <c r="AN2594"/>
    </row>
    <row r="2595" spans="1:40" x14ac:dyDescent="0.35">
      <c r="A2595"/>
      <c r="B2595">
        <f t="shared" si="1365"/>
        <v>661000</v>
      </c>
      <c r="C2595" s="237" t="str">
        <f t="shared" si="1333"/>
        <v>-4.84133808800343E-08+0.00102545572958076i</v>
      </c>
      <c r="D2595" s="208" t="str">
        <f t="shared" si="1334"/>
        <v>-1.64874589088251+0.00786182726011916i</v>
      </c>
      <c r="E2595" t="str">
        <f t="shared" si="1335"/>
        <v>36500</v>
      </c>
      <c r="F2595" t="str">
        <f t="shared" si="1336"/>
        <v>0.21505376344086</v>
      </c>
      <c r="G2595" t="str">
        <f t="shared" si="1331"/>
        <v>0.21505376344086</v>
      </c>
      <c r="H2595" t="str">
        <f t="shared" si="1337"/>
        <v>2.51762110831262+0.156331416145532i</v>
      </c>
      <c r="I2595" t="str">
        <f t="shared" si="1338"/>
        <v>2595.74093002857i</v>
      </c>
      <c r="J2595" t="str">
        <f t="shared" si="1332"/>
        <v>-9119.38215287749+567.865051780489i</v>
      </c>
      <c r="K2595" t="str">
        <f t="shared" si="1339"/>
        <v>0.0176561051243305-0.283540551501289i</v>
      </c>
      <c r="L2595" t="str">
        <f t="shared" si="1340"/>
        <v>0.00558914601564526-0.0760972308723931i</v>
      </c>
      <c r="M2595" t="str">
        <f t="shared" si="1341"/>
        <v>0.0232452511399758-0.359637782373682i</v>
      </c>
      <c r="N2595" t="str">
        <f t="shared" si="1342"/>
        <v>-8.24484796990188i</v>
      </c>
      <c r="O2595" t="str">
        <f t="shared" si="1343"/>
        <v>-0.380989554298153-0.924579341925665i</v>
      </c>
      <c r="P2595" t="str">
        <f t="shared" si="1344"/>
        <v>1.38098955429815+0.924579341925665i</v>
      </c>
      <c r="Q2595" t="str">
        <f t="shared" si="1345"/>
        <v>-1.38098955429815+7.32026862797621i</v>
      </c>
      <c r="R2595" t="str">
        <f t="shared" si="1346"/>
        <v>0.0875965666840746-0.205178194163685i</v>
      </c>
      <c r="S2595" t="str">
        <f t="shared" si="1347"/>
        <v>0.920606998281326i</v>
      </c>
      <c r="T2595" t="str">
        <f t="shared" si="1348"/>
        <v>0.188888481441813+0.0806420123147759i</v>
      </c>
      <c r="U2595" t="str">
        <f t="shared" si="1349"/>
        <v>0.0000500000000000001-0.000214981282542543i</v>
      </c>
      <c r="V2595" t="str">
        <f t="shared" si="1350"/>
        <v>0.00002-0.00240779036447648i</v>
      </c>
      <c r="W2595" t="str">
        <f t="shared" si="1351"/>
        <v>0.0000422536602439194-0.000198106311487832i</v>
      </c>
      <c r="X2595" t="str">
        <f t="shared" si="1352"/>
        <v>0.0000424408413120375-0.000198022436631398i</v>
      </c>
      <c r="Y2595" t="str">
        <f t="shared" si="1353"/>
        <v>0.009+3.32254839043657i</v>
      </c>
      <c r="Z2595" t="str">
        <f t="shared" si="1354"/>
        <v>-0.000714814889918621-0.000155237620952516i</v>
      </c>
      <c r="AA2595" t="str">
        <f t="shared" si="1355"/>
        <v>0.00983043745738137-3.61187405892859i</v>
      </c>
      <c r="AB2595" t="str">
        <f t="shared" si="1356"/>
        <v>0.568207338956121+0.242584316818497i</v>
      </c>
      <c r="AC2595" t="str">
        <f t="shared" si="1357"/>
        <v>1.10045060803285-0.198709893943565i</v>
      </c>
      <c r="AD2595" t="str">
        <f t="shared" si="1358"/>
        <v>0.461488002342252+0.303772424114263i</v>
      </c>
      <c r="AE2595" t="str">
        <f t="shared" si="1359"/>
        <v>-0.000282721587162564-0.00028878135148529i</v>
      </c>
      <c r="AF2595" t="str">
        <f t="shared" si="1360"/>
        <v>-4.16636699919513-0.148469588885413i</v>
      </c>
      <c r="AG2595" t="str">
        <f t="shared" si="1361"/>
        <v>1.00398824221006-0.00602313818862781i</v>
      </c>
      <c r="AH2595" t="str">
        <f t="shared" si="1362"/>
        <v>0.00112305715102936+0.0012469358966644i</v>
      </c>
      <c r="AI2595">
        <f t="shared" si="1363"/>
        <v>-55.503509257873134</v>
      </c>
      <c r="AJ2595">
        <f t="shared" si="1364"/>
        <v>47.992108324538094</v>
      </c>
      <c r="AK2595"/>
      <c r="AL2595"/>
      <c r="AM2595"/>
      <c r="AN2595"/>
    </row>
    <row r="2596" spans="1:40" x14ac:dyDescent="0.35">
      <c r="A2596"/>
      <c r="B2596">
        <f t="shared" si="1365"/>
        <v>662000</v>
      </c>
      <c r="C2596" s="237" t="str">
        <f t="shared" si="1333"/>
        <v>-4.8267227361077E-08+0.00102390670280581i</v>
      </c>
      <c r="D2596" s="208" t="str">
        <f t="shared" si="1334"/>
        <v>-1.648745889762+0.00784995138817788i</v>
      </c>
      <c r="E2596" t="str">
        <f t="shared" si="1335"/>
        <v>36500</v>
      </c>
      <c r="F2596" t="str">
        <f t="shared" si="1336"/>
        <v>0.21505376344086</v>
      </c>
      <c r="G2596" t="str">
        <f t="shared" si="1331"/>
        <v>0.21505376344086</v>
      </c>
      <c r="H2596" t="str">
        <f t="shared" si="1337"/>
        <v>2.51765253148887+0.156097364473625i</v>
      </c>
      <c r="I2596" t="str">
        <f t="shared" si="1338"/>
        <v>2599.66792084555i</v>
      </c>
      <c r="J2596" t="str">
        <f t="shared" si="1332"/>
        <v>-9146.99873708437+568.72415170754i</v>
      </c>
      <c r="K2596" t="str">
        <f t="shared" si="1339"/>
        <v>0.0176029973580816-0.283115450820651i</v>
      </c>
      <c r="L2596" t="str">
        <f t="shared" si="1340"/>
        <v>0.0055723633926059-0.0759835111511169i</v>
      </c>
      <c r="M2596" t="str">
        <f t="shared" si="1341"/>
        <v>0.0231753607506875-0.359098961971768i</v>
      </c>
      <c r="N2596" t="str">
        <f t="shared" si="1342"/>
        <v>-8.25732126486391i</v>
      </c>
      <c r="O2596" t="str">
        <f t="shared" si="1343"/>
        <v>-0.392492168721873-0.919755346541677i</v>
      </c>
      <c r="P2596" t="str">
        <f t="shared" si="1344"/>
        <v>1.39249216872187+0.919755346541677i</v>
      </c>
      <c r="Q2596" t="str">
        <f t="shared" si="1345"/>
        <v>-1.39249216872187+7.33756591832223i</v>
      </c>
      <c r="R2596" t="str">
        <f t="shared" si="1346"/>
        <v>0.0862284905270748-0.206139840287443i</v>
      </c>
      <c r="S2596" t="str">
        <f t="shared" si="1347"/>
        <v>0.921999747144082i</v>
      </c>
      <c r="T2596" t="str">
        <f t="shared" si="1348"/>
        <v>0.190060880621344+0.0795026464625788i</v>
      </c>
      <c r="U2596" t="str">
        <f t="shared" si="1349"/>
        <v>0.0000500000000000001-0.000214656537402751i</v>
      </c>
      <c r="V2596" t="str">
        <f t="shared" si="1350"/>
        <v>0.00002-0.0024041532189108i</v>
      </c>
      <c r="W2596" t="str">
        <f t="shared" si="1351"/>
        <v>0.0000422535999626437-0.000197809312457912i</v>
      </c>
      <c r="X2596" t="str">
        <f t="shared" si="1352"/>
        <v>0.0000424401934972482-0.000197725564046002i</v>
      </c>
      <c r="Y2596" t="str">
        <f t="shared" si="1353"/>
        <v>0.009+3.32757493868231i</v>
      </c>
      <c r="Z2596" t="str">
        <f t="shared" si="1354"/>
        <v>-0.000712664986387056-0.00015499491625149i</v>
      </c>
      <c r="AA2596" t="str">
        <f t="shared" si="1355"/>
        <v>0.00980075668535899-3.60641749000802i</v>
      </c>
      <c r="AB2596" t="str">
        <f t="shared" si="1356"/>
        <v>0.571734106776534+0.239156918630779i</v>
      </c>
      <c r="AC2596" t="str">
        <f t="shared" si="1357"/>
        <v>1.0991311454067-0.199766576402018i</v>
      </c>
      <c r="AD2596" t="str">
        <f t="shared" si="1358"/>
        <v>0.465254074108726+0.302146958131813i</v>
      </c>
      <c r="AE2596" t="str">
        <f t="shared" si="1359"/>
        <v>-0.000284739045919935-0.000287441574056046i</v>
      </c>
      <c r="AF2596" t="str">
        <f t="shared" si="1360"/>
        <v>-4.16639842125087-0.148247413085447i</v>
      </c>
      <c r="AG2596" t="str">
        <f t="shared" si="1361"/>
        <v>1.00396110505714-0.00606327976406284i</v>
      </c>
      <c r="AH2596" t="str">
        <f t="shared" si="1362"/>
        <v>0.00113171192730546+0.00124175112667103i</v>
      </c>
      <c r="AI2596">
        <f t="shared" si="1363"/>
        <v>-55.493325462425069</v>
      </c>
      <c r="AJ2596">
        <f t="shared" si="1364"/>
        <v>47.6544631539698</v>
      </c>
      <c r="AK2596"/>
      <c r="AL2596"/>
      <c r="AM2596"/>
      <c r="AN2596"/>
    </row>
    <row r="2597" spans="1:40" x14ac:dyDescent="0.35">
      <c r="A2597"/>
      <c r="B2597">
        <f t="shared" si="1365"/>
        <v>663000</v>
      </c>
      <c r="C2597" s="237" t="str">
        <f t="shared" si="1333"/>
        <v>-4.81217346713928E-08+0.00102236234881144i</v>
      </c>
      <c r="D2597" s="208" t="str">
        <f t="shared" si="1334"/>
        <v>-1.64874588864656+0.00783811134088771i</v>
      </c>
      <c r="E2597" t="str">
        <f t="shared" si="1335"/>
        <v>36500</v>
      </c>
      <c r="F2597" t="str">
        <f t="shared" si="1336"/>
        <v>0.21505376344086</v>
      </c>
      <c r="G2597" t="str">
        <f t="shared" si="1331"/>
        <v>0.21505376344086</v>
      </c>
      <c r="H2597" t="str">
        <f t="shared" si="1337"/>
        <v>2.5176838134253+0.155864009421889i</v>
      </c>
      <c r="I2597" t="str">
        <f t="shared" si="1338"/>
        <v>2603.59491166254i</v>
      </c>
      <c r="J2597" t="str">
        <f t="shared" si="1332"/>
        <v>-9174.65706971788+569.583251634591i</v>
      </c>
      <c r="K2597" t="str">
        <f t="shared" si="1339"/>
        <v>0.0175501285565884-0.282691618080547i</v>
      </c>
      <c r="L2597" t="str">
        <f t="shared" si="1340"/>
        <v>0.00555565611172888-0.0758701289587618i</v>
      </c>
      <c r="M2597" t="str">
        <f t="shared" si="1341"/>
        <v>0.0231057846683173-0.358561747039309i</v>
      </c>
      <c r="N2597" t="str">
        <f t="shared" si="1342"/>
        <v>-8.26979455982594i</v>
      </c>
      <c r="O2597" t="str">
        <f t="shared" si="1343"/>
        <v>-0.403933718793999-0.914788254636695i</v>
      </c>
      <c r="P2597" t="str">
        <f t="shared" si="1344"/>
        <v>1.403933718794+0.914788254636695i</v>
      </c>
      <c r="Q2597" t="str">
        <f t="shared" si="1345"/>
        <v>-1.403933718794+7.35500630518924i</v>
      </c>
      <c r="R2597" t="str">
        <f t="shared" si="1346"/>
        <v>0.0848490371736467-0.207077476196684i</v>
      </c>
      <c r="S2597" t="str">
        <f t="shared" si="1347"/>
        <v>0.923392496006837i</v>
      </c>
      <c r="T2597" t="str">
        <f t="shared" si="1348"/>
        <v>0.191213787612052+0.0783489642195505i</v>
      </c>
      <c r="U2597" t="str">
        <f t="shared" si="1349"/>
        <v>0.0000500000000000001-0.000214332771886306i</v>
      </c>
      <c r="V2597" t="str">
        <f t="shared" si="1350"/>
        <v>0.00002-0.00240052704512662i</v>
      </c>
      <c r="W2597" t="str">
        <f t="shared" si="1351"/>
        <v>0.0000422535395905002-0.000197513212747042i</v>
      </c>
      <c r="X2597" t="str">
        <f t="shared" si="1352"/>
        <v>0.0000424395482482901-0.000197429590394361i</v>
      </c>
      <c r="Y2597" t="str">
        <f t="shared" si="1353"/>
        <v>0.009+3.33260148692805i</v>
      </c>
      <c r="Z2597" t="str">
        <f t="shared" si="1354"/>
        <v>-0.000710524804174708-0.000154752979439344i</v>
      </c>
      <c r="AA2597" t="str">
        <f t="shared" si="1355"/>
        <v>0.0097712101378123-3.60097738388005i</v>
      </c>
      <c r="AB2597" t="str">
        <f t="shared" si="1356"/>
        <v>0.575202238915951+0.235686454406025i</v>
      </c>
      <c r="AC2597" t="str">
        <f t="shared" si="1357"/>
        <v>1.09779864591845-0.200799799221881i</v>
      </c>
      <c r="AD2597" t="str">
        <f t="shared" si="1358"/>
        <v>0.468999348308722+0.300475347285237i</v>
      </c>
      <c r="AE2597" t="str">
        <f t="shared" si="1359"/>
        <v>-0.000286736214874658-0.000286074233795056i</v>
      </c>
      <c r="AF2597" t="str">
        <f t="shared" si="1360"/>
        <v>-4.16642970207186-0.148025898081001i</v>
      </c>
      <c r="AG2597" t="str">
        <f t="shared" si="1361"/>
        <v>1.00393344718865-0.00610303053956777i</v>
      </c>
      <c r="AH2597" t="str">
        <f t="shared" si="1362"/>
        <v>0.00114028854055732+0.00123644828216788i</v>
      </c>
      <c r="AI2597">
        <f t="shared" si="1363"/>
        <v>-55.483574870856074</v>
      </c>
      <c r="AJ2597">
        <f t="shared" si="1364"/>
        <v>47.316850583377253</v>
      </c>
      <c r="AK2597"/>
      <c r="AL2597"/>
      <c r="AM2597"/>
      <c r="AN2597"/>
    </row>
    <row r="2598" spans="1:40" x14ac:dyDescent="0.35">
      <c r="A2598"/>
      <c r="B2598">
        <f t="shared" si="1365"/>
        <v>664000</v>
      </c>
      <c r="C2598" s="237" t="str">
        <f t="shared" si="1333"/>
        <v>-4.79768988330821E-08+0.0010208226464857i</v>
      </c>
      <c r="D2598" s="208" t="str">
        <f t="shared" si="1334"/>
        <v>-1.64874588753615+0.00782630695639037i</v>
      </c>
      <c r="E2598" t="str">
        <f t="shared" si="1335"/>
        <v>36500</v>
      </c>
      <c r="F2598" t="str">
        <f t="shared" si="1336"/>
        <v>0.21505376344086</v>
      </c>
      <c r="G2598" t="str">
        <f t="shared" si="1331"/>
        <v>0.21505376344086</v>
      </c>
      <c r="H2598" t="str">
        <f t="shared" si="1337"/>
        <v>2.51771495496582+0.15563134789913i</v>
      </c>
      <c r="I2598" t="str">
        <f t="shared" si="1338"/>
        <v>2607.52190247953i</v>
      </c>
      <c r="J2598" t="str">
        <f t="shared" si="1332"/>
        <v>-9202.357150778+570.442351561642i</v>
      </c>
      <c r="K2598" t="str">
        <f t="shared" si="1339"/>
        <v>0.0174974972900641-0.282269047638445i</v>
      </c>
      <c r="L2598" t="str">
        <f t="shared" si="1340"/>
        <v>0.00553902372351611-0.0757570828032136i</v>
      </c>
      <c r="M2598" t="str">
        <f t="shared" si="1341"/>
        <v>0.0230365210135802-0.358026130441659i</v>
      </c>
      <c r="N2598" t="str">
        <f t="shared" si="1342"/>
        <v>-8.28226785478797i</v>
      </c>
      <c r="O2598" t="str">
        <f t="shared" si="1343"/>
        <v>-0.415312424425927-0.909678838996191i</v>
      </c>
      <c r="P2598" t="str">
        <f t="shared" si="1344"/>
        <v>1.41531242442593+0.909678838996191i</v>
      </c>
      <c r="Q2598" t="str">
        <f t="shared" si="1345"/>
        <v>-1.41531242442593+7.37258901579178i</v>
      </c>
      <c r="R2598" t="str">
        <f t="shared" si="1346"/>
        <v>0.0834586766271608-0.207991049426185i</v>
      </c>
      <c r="S2598" t="str">
        <f t="shared" si="1347"/>
        <v>0.924785244869593i</v>
      </c>
      <c r="T2598" t="str">
        <f t="shared" si="1348"/>
        <v>0.192347053574278+0.0771813527011411i</v>
      </c>
      <c r="U2598" t="str">
        <f t="shared" si="1349"/>
        <v>0.0000500000000000001-0.0002140099815672i</v>
      </c>
      <c r="V2598" t="str">
        <f t="shared" si="1350"/>
        <v>0.00002-0.00239691179355264i</v>
      </c>
      <c r="W2598" t="str">
        <f t="shared" si="1351"/>
        <v>0.0000422534791274905-0.000197218008291993i</v>
      </c>
      <c r="X2598" t="str">
        <f t="shared" si="1352"/>
        <v>0.0000424389055491732-0.000197134511615002i</v>
      </c>
      <c r="Y2598" t="str">
        <f t="shared" si="1353"/>
        <v>0.009+3.3376280351738i</v>
      </c>
      <c r="Z2598" t="str">
        <f t="shared" si="1354"/>
        <v>-0.000708394284758822-0.000154511806829839i</v>
      </c>
      <c r="AA2598" t="str">
        <f t="shared" si="1355"/>
        <v>0.00974179700659187-3.59555366614926i</v>
      </c>
      <c r="AB2598" t="str">
        <f t="shared" si="1356"/>
        <v>0.57861128764042+0.232174088650603i</v>
      </c>
      <c r="AC2598" t="str">
        <f t="shared" si="1357"/>
        <v>1.09645358163482-0.201809477071757i</v>
      </c>
      <c r="AD2598" t="str">
        <f t="shared" si="1358"/>
        <v>0.4727232680822+0.298757858671508i</v>
      </c>
      <c r="AE2598" t="str">
        <f t="shared" si="1359"/>
        <v>-0.000288712844833995-0.000284679685891567i</v>
      </c>
      <c r="AF2598" t="str">
        <f t="shared" si="1360"/>
        <v>-4.16646084250197-0.14780504094274i</v>
      </c>
      <c r="AG2598" t="str">
        <f t="shared" si="1361"/>
        <v>1.00390527441912-0.00614238501719364i</v>
      </c>
      <c r="AH2598" t="str">
        <f t="shared" si="1362"/>
        <v>0.00114878589333876+0.00123102875791608i</v>
      </c>
      <c r="AI2598">
        <f t="shared" si="1363"/>
        <v>-55.474253632803602</v>
      </c>
      <c r="AJ2598">
        <f t="shared" si="1364"/>
        <v>46.979269467667855</v>
      </c>
      <c r="AK2598"/>
      <c r="AL2598"/>
      <c r="AM2598"/>
      <c r="AN2598"/>
    </row>
    <row r="2599" spans="1:40" x14ac:dyDescent="0.35">
      <c r="A2599"/>
      <c r="B2599">
        <f t="shared" si="1365"/>
        <v>665000</v>
      </c>
      <c r="C2599" s="237" t="str">
        <f t="shared" si="1333"/>
        <v>-4.7832715898131E-08+0.00101928757484361i</v>
      </c>
      <c r="D2599" s="208" t="str">
        <f t="shared" si="1334"/>
        <v>-1.64874588643075+0.00781453807380101i</v>
      </c>
      <c r="E2599" t="str">
        <f t="shared" si="1335"/>
        <v>36500</v>
      </c>
      <c r="F2599" t="str">
        <f t="shared" si="1336"/>
        <v>0.21505376344086</v>
      </c>
      <c r="G2599" t="str">
        <f t="shared" si="1331"/>
        <v>0.21505376344086</v>
      </c>
      <c r="H2599" t="str">
        <f t="shared" si="1337"/>
        <v>2.51774595694809+0.155399376832337i</v>
      </c>
      <c r="I2599" t="str">
        <f t="shared" si="1338"/>
        <v>2611.44889329652i</v>
      </c>
      <c r="J2599" t="str">
        <f t="shared" si="1332"/>
        <v>-9230.09898026473+571.301451488692i</v>
      </c>
      <c r="K2599" t="str">
        <f t="shared" si="1339"/>
        <v>0.0174451021393864-0.281847733885114i</v>
      </c>
      <c r="L2599" t="str">
        <f t="shared" si="1340"/>
        <v>0.00552246578181041-0.0756443712010876i</v>
      </c>
      <c r="M2599" t="str">
        <f t="shared" si="1341"/>
        <v>0.0229675679211968-0.357492105086202i</v>
      </c>
      <c r="N2599" t="str">
        <f t="shared" si="1342"/>
        <v>-8.29474114975i</v>
      </c>
      <c r="O2599" t="str">
        <f t="shared" si="1343"/>
        <v>-0.426626515306461-0.904427894548519i</v>
      </c>
      <c r="P2599" t="str">
        <f t="shared" si="1344"/>
        <v>1.42662651530646+0.904427894548519i</v>
      </c>
      <c r="Q2599" t="str">
        <f t="shared" si="1345"/>
        <v>-1.42662651530646+7.39031325520148i</v>
      </c>
      <c r="R2599" t="str">
        <f t="shared" si="1346"/>
        <v>0.0820578761436429-0.208880517495821i</v>
      </c>
      <c r="S2599" t="str">
        <f t="shared" si="1347"/>
        <v>0.926177993732348i</v>
      </c>
      <c r="T2599" t="str">
        <f t="shared" si="1348"/>
        <v>0.193460538624054+0.0760001990966567i</v>
      </c>
      <c r="U2599" t="str">
        <f t="shared" si="1349"/>
        <v>0.00005-0.000213688162046046i</v>
      </c>
      <c r="V2599" t="str">
        <f t="shared" si="1350"/>
        <v>0.00002-0.00239330741491572i</v>
      </c>
      <c r="W2599" t="str">
        <f t="shared" si="1351"/>
        <v>0.0000422534185736152-0.00019692369505397i</v>
      </c>
      <c r="X2599" t="str">
        <f t="shared" si="1352"/>
        <v>0.0000424382653840255-0.000196840323670873i</v>
      </c>
      <c r="Y2599" t="str">
        <f t="shared" si="1353"/>
        <v>0.009+3.34265458341954i</v>
      </c>
      <c r="Z2599" t="str">
        <f t="shared" si="1354"/>
        <v>-0.000706273370056343-0.000154271394760528i</v>
      </c>
      <c r="AA2599" t="str">
        <f t="shared" si="1355"/>
        <v>0.00971251648962142-3.59014626286782i</v>
      </c>
      <c r="AB2599" t="str">
        <f t="shared" si="1356"/>
        <v>0.581960832156164+0.228620986093053i</v>
      </c>
      <c r="AC2599" t="str">
        <f t="shared" si="1357"/>
        <v>1.09509642252531-0.202795534938922i</v>
      </c>
      <c r="AD2599" t="str">
        <f t="shared" si="1358"/>
        <v>0.476425280008476+0.296994765868008i</v>
      </c>
      <c r="AE2599" t="str">
        <f t="shared" si="1359"/>
        <v>-0.000290668691324589-0.000283258286624775i</v>
      </c>
      <c r="AF2599" t="str">
        <f t="shared" si="1360"/>
        <v>-4.16649184337884-0.147584838758536i</v>
      </c>
      <c r="AG2599" t="str">
        <f t="shared" si="1361"/>
        <v>1.00387659261252-0.00618133777663044i</v>
      </c>
      <c r="AH2599" t="str">
        <f t="shared" si="1362"/>
        <v>0.00115720290665914+0.0012254939539664i</v>
      </c>
      <c r="AI2599">
        <f t="shared" si="1363"/>
        <v>-55.465357984515634</v>
      </c>
      <c r="AJ2599">
        <f t="shared" si="1364"/>
        <v>46.641718664712457</v>
      </c>
      <c r="AK2599"/>
      <c r="AL2599"/>
      <c r="AM2599"/>
      <c r="AN2599"/>
    </row>
    <row r="2600" spans="1:40" x14ac:dyDescent="0.35">
      <c r="A2600"/>
      <c r="B2600">
        <f t="shared" si="1365"/>
        <v>666000</v>
      </c>
      <c r="C2600" s="237" t="str">
        <f t="shared" si="1333"/>
        <v>-4.76891819481434E-08+0.00101775711302625i</v>
      </c>
      <c r="D2600" s="208" t="str">
        <f t="shared" si="1334"/>
        <v>-1.64874588533032+0.00780280453320125i</v>
      </c>
      <c r="E2600" t="str">
        <f t="shared" si="1335"/>
        <v>36500</v>
      </c>
      <c r="F2600" t="str">
        <f t="shared" si="1336"/>
        <v>0.21505376344086</v>
      </c>
      <c r="G2600" t="str">
        <f t="shared" si="1331"/>
        <v>0.21505376344086</v>
      </c>
      <c r="H2600" t="str">
        <f t="shared" si="1337"/>
        <v>2.51777682020352+0.155168093166535i</v>
      </c>
      <c r="I2600" t="str">
        <f t="shared" si="1338"/>
        <v>2615.3758841135i</v>
      </c>
      <c r="J2600" t="str">
        <f t="shared" si="1332"/>
        <v>-9257.88255817808+572.160551415743i</v>
      </c>
      <c r="K2600" t="str">
        <f t="shared" si="1339"/>
        <v>0.0173929416960025-0.281427671244375i</v>
      </c>
      <c r="L2600" t="str">
        <f t="shared" si="1340"/>
        <v>0.00550598184376641-0.0755319926776692i</v>
      </c>
      <c r="M2600" t="str">
        <f t="shared" si="1341"/>
        <v>0.0228989235397689-0.356959663922044i</v>
      </c>
      <c r="N2600" t="str">
        <f t="shared" si="1342"/>
        <v>-8.30721444471203i</v>
      </c>
      <c r="O2600" t="str">
        <f t="shared" si="1343"/>
        <v>-0.437874231177234-0.899036238241232i</v>
      </c>
      <c r="P2600" t="str">
        <f t="shared" si="1344"/>
        <v>1.43787423117723+0.899036238241232i</v>
      </c>
      <c r="Q2600" t="str">
        <f t="shared" si="1345"/>
        <v>-1.43787423117723+7.4081782064708i</v>
      </c>
      <c r="R2600" t="str">
        <f t="shared" si="1346"/>
        <v>0.0806471000067546-0.209745847736073i</v>
      </c>
      <c r="S2600" t="str">
        <f t="shared" si="1347"/>
        <v>0.927570742595104i</v>
      </c>
      <c r="T2600" t="str">
        <f t="shared" si="1348"/>
        <v>0.194554111740789+0.074805890441407i</v>
      </c>
      <c r="U2600" t="str">
        <f t="shared" si="1349"/>
        <v>0.00005-0.000213367308949881i</v>
      </c>
      <c r="V2600" t="str">
        <f t="shared" si="1350"/>
        <v>0.00002-0.00238971386023867i</v>
      </c>
      <c r="W2600" t="str">
        <f t="shared" si="1351"/>
        <v>0.0000422533579288758-0.000196630269018439i</v>
      </c>
      <c r="X2600" t="str">
        <f t="shared" si="1352"/>
        <v>0.0000424376277370967-0.000196547022549178i</v>
      </c>
      <c r="Y2600" t="str">
        <f t="shared" si="1353"/>
        <v>0.009+3.34768113166528i</v>
      </c>
      <c r="Z2600" t="str">
        <f t="shared" si="1354"/>
        <v>-0.000704162002420021-0.00015403173959258i</v>
      </c>
      <c r="AA2600" t="str">
        <f t="shared" si="1355"/>
        <v>0.00968336779084342-3.58475510053214i</v>
      </c>
      <c r="AB2600" t="str">
        <f t="shared" si="1356"/>
        <v>0.585250478331891+0.225028310998671i</v>
      </c>
      <c r="AC2600" t="str">
        <f t="shared" si="1357"/>
        <v>1.09372763622197-0.203757907967725i</v>
      </c>
      <c r="AD2600" t="str">
        <f t="shared" si="1358"/>
        <v>0.480104834175595+0.295186348889112i</v>
      </c>
      <c r="AE2600" t="str">
        <f t="shared" si="1359"/>
        <v>-0.000292603514581247-0.000281810393315687i</v>
      </c>
      <c r="AF2600" t="str">
        <f t="shared" si="1360"/>
        <v>-4.16652270553384-0.147365288633334i</v>
      </c>
      <c r="AG2600" t="str">
        <f t="shared" si="1361"/>
        <v>1.00384740768134-0.00621988347552706i</v>
      </c>
      <c r="AH2600" t="str">
        <f t="shared" si="1362"/>
        <v>0.00116553851994471+0.00121984527548398i</v>
      </c>
      <c r="AI2600">
        <f t="shared" si="1363"/>
        <v>-55.456884246881167</v>
      </c>
      <c r="AJ2600">
        <f t="shared" si="1364"/>
        <v>46.304197035472413</v>
      </c>
      <c r="AK2600"/>
      <c r="AL2600"/>
      <c r="AM2600"/>
      <c r="AN2600"/>
    </row>
    <row r="2601" spans="1:40" x14ac:dyDescent="0.35">
      <c r="A2601"/>
      <c r="B2601">
        <f t="shared" si="1365"/>
        <v>667000</v>
      </c>
      <c r="C2601" s="237" t="str">
        <f t="shared" si="1333"/>
        <v>-4.75462930940749E-08+0.00101623124029976i</v>
      </c>
      <c r="D2601" s="208" t="str">
        <f t="shared" si="1334"/>
        <v>-1.64874588423484+0.0077911061756315i</v>
      </c>
      <c r="E2601" t="str">
        <f t="shared" si="1335"/>
        <v>36500</v>
      </c>
      <c r="F2601" t="str">
        <f t="shared" si="1336"/>
        <v>0.21505376344086</v>
      </c>
      <c r="G2601" t="str">
        <f t="shared" si="1331"/>
        <v>0.21505376344086</v>
      </c>
      <c r="H2601" t="str">
        <f t="shared" si="1337"/>
        <v>2.51780754555737+0.154937493864668i</v>
      </c>
      <c r="I2601" t="str">
        <f t="shared" si="1338"/>
        <v>2619.30287493049i</v>
      </c>
      <c r="J2601" t="str">
        <f t="shared" si="1332"/>
        <v>-9285.70788451805+573.019651342793i</v>
      </c>
      <c r="K2601" t="str">
        <f t="shared" si="1339"/>
        <v>0.0173410145618348-0.281008854172863i</v>
      </c>
      <c r="L2601" t="str">
        <f t="shared" si="1340"/>
        <v>0.00548957146982048-0.0754199457668467i</v>
      </c>
      <c r="M2601" t="str">
        <f t="shared" si="1341"/>
        <v>0.0228305860316553-0.35642879993971i</v>
      </c>
      <c r="N2601" t="str">
        <f t="shared" si="1342"/>
        <v>-8.31968773967406i</v>
      </c>
      <c r="O2601" t="str">
        <f t="shared" si="1343"/>
        <v>-0.449053822106575-0.893504708913992i</v>
      </c>
      <c r="P2601" t="str">
        <f t="shared" si="1344"/>
        <v>1.44905382210657+0.893504708913992i</v>
      </c>
      <c r="Q2601" t="str">
        <f t="shared" si="1345"/>
        <v>-1.44905382210657+7.42618303076007i</v>
      </c>
      <c r="R2601" t="str">
        <f t="shared" si="1346"/>
        <v>0.0792268093109749-0.210587017108826i</v>
      </c>
      <c r="S2601" t="str">
        <f t="shared" si="1347"/>
        <v>0.928963491457859i</v>
      </c>
      <c r="T2601" t="str">
        <f t="shared" si="1348"/>
        <v>0.195627650669111+0.0735988133945892i</v>
      </c>
      <c r="U2601" t="str">
        <f t="shared" si="1349"/>
        <v>0.00005-0.000213047417931965i</v>
      </c>
      <c r="V2601" t="str">
        <f t="shared" si="1350"/>
        <v>0.00002-0.00238613108083801i</v>
      </c>
      <c r="W2601" t="str">
        <f t="shared" si="1351"/>
        <v>0.0000422532971932734-0.00019633772619494i</v>
      </c>
      <c r="X2601" t="str">
        <f t="shared" si="1352"/>
        <v>0.000042436992592753-0.000196254604261182i</v>
      </c>
      <c r="Y2601" t="str">
        <f t="shared" si="1353"/>
        <v>0.009+3.35270767991103i</v>
      </c>
      <c r="Z2601" t="str">
        <f t="shared" si="1354"/>
        <v>-0.000702060124634446-0.000153792837710575i</v>
      </c>
      <c r="AA2601" t="str">
        <f t="shared" si="1355"/>
        <v>0.00965435012016471-3.57938010607952i</v>
      </c>
      <c r="AB2601" t="str">
        <f t="shared" si="1356"/>
        <v>0.588479858403515+0.221397226501342i</v>
      </c>
      <c r="AC2601" t="str">
        <f t="shared" si="1357"/>
        <v>1.09234768778703-0.204696541292647i</v>
      </c>
      <c r="AD2601" t="str">
        <f t="shared" si="1358"/>
        <v>0.483761384249183+0.293332894142185i</v>
      </c>
      <c r="AE2601" t="str">
        <f t="shared" si="1359"/>
        <v>-0.000294517079535331-0.000280336364279323i</v>
      </c>
      <c r="AF2601" t="str">
        <f t="shared" si="1360"/>
        <v>-4.16655342979221-0.147146387689037i</v>
      </c>
      <c r="AG2601" t="str">
        <f t="shared" si="1361"/>
        <v>1.00381772558566-0.00625801684980133i</v>
      </c>
      <c r="AH2601" t="str">
        <f t="shared" si="1362"/>
        <v>0.00117379169099905+0.0012140841325742i</v>
      </c>
      <c r="AI2601">
        <f t="shared" si="1363"/>
        <v>-55.448828823524529</v>
      </c>
      <c r="AJ2601">
        <f t="shared" si="1364"/>
        <v>45.966703444124185</v>
      </c>
      <c r="AK2601"/>
      <c r="AL2601"/>
      <c r="AM2601"/>
      <c r="AN2601"/>
    </row>
    <row r="2602" spans="1:40" x14ac:dyDescent="0.35">
      <c r="A2602"/>
      <c r="B2602">
        <f t="shared" si="1365"/>
        <v>668000</v>
      </c>
      <c r="C2602" s="237" t="str">
        <f t="shared" si="1333"/>
        <v>-4.74040454759683E-08+0.00101470993605446i</v>
      </c>
      <c r="D2602" s="208" t="str">
        <f t="shared" si="1334"/>
        <v>-1.64874588314427+0.0077794428430842i</v>
      </c>
      <c r="E2602" t="str">
        <f t="shared" si="1335"/>
        <v>36500</v>
      </c>
      <c r="F2602" t="str">
        <f t="shared" si="1336"/>
        <v>0.21505376344086</v>
      </c>
      <c r="G2602" t="str">
        <f t="shared" si="1331"/>
        <v>0.21505376344086</v>
      </c>
      <c r="H2602" t="str">
        <f t="shared" si="1337"/>
        <v>2.51783813382876+0.154707575907454i</v>
      </c>
      <c r="I2602" t="str">
        <f t="shared" si="1338"/>
        <v>2623.22986574748i</v>
      </c>
      <c r="J2602" t="str">
        <f t="shared" si="1332"/>
        <v>-9313.57495928464+573.878751269844i</v>
      </c>
      <c r="K2602" t="str">
        <f t="shared" si="1339"/>
        <v>0.0172893193491875-0.280591277159784i</v>
      </c>
      <c r="L2602" t="str">
        <f t="shared" si="1340"/>
        <v>0.00547323422366223-0.0753082290110524i</v>
      </c>
      <c r="M2602" t="str">
        <f t="shared" si="1341"/>
        <v>0.0227625535728497-0.355899506170836i</v>
      </c>
      <c r="N2602" t="str">
        <f t="shared" si="1342"/>
        <v>-8.33216103463609i</v>
      </c>
      <c r="O2602" t="str">
        <f t="shared" si="1343"/>
        <v>-0.460163548761763-0.887834167168047i</v>
      </c>
      <c r="P2602" t="str">
        <f t="shared" si="1344"/>
        <v>1.46016354876176+0.887834167168047i</v>
      </c>
      <c r="Q2602" t="str">
        <f t="shared" si="1345"/>
        <v>-1.46016354876176+7.44432686746804i</v>
      </c>
      <c r="R2602" t="str">
        <f t="shared" si="1346"/>
        <v>0.07779746175302-0.211404012023853i</v>
      </c>
      <c r="S2602" t="str">
        <f t="shared" si="1347"/>
        <v>0.930356240320613i</v>
      </c>
      <c r="T2602" t="str">
        <f t="shared" si="1348"/>
        <v>0.196681041815206+0.0723793540230264i</v>
      </c>
      <c r="U2602" t="str">
        <f t="shared" si="1349"/>
        <v>0.00005-0.000212728484671588i</v>
      </c>
      <c r="V2602" t="str">
        <f t="shared" si="1350"/>
        <v>0.00002-0.00238255902832179i</v>
      </c>
      <c r="W2602" t="str">
        <f t="shared" si="1351"/>
        <v>0.0000422532363668091-0.000196046062616909i</v>
      </c>
      <c r="X2602" t="str">
        <f t="shared" si="1352"/>
        <v>0.0000424363599354777-0.000195963064842033i</v>
      </c>
      <c r="Y2602" t="str">
        <f t="shared" si="1353"/>
        <v>0.009+3.35773422815677i</v>
      </c>
      <c r="Z2602" t="str">
        <f t="shared" si="1354"/>
        <v>-0.000699967679912188-0.00015355468552232i</v>
      </c>
      <c r="AA2602" t="str">
        <f t="shared" si="1355"/>
        <v>0.00962546269340338-3.57402120688492i</v>
      </c>
      <c r="AB2602" t="str">
        <f t="shared" si="1356"/>
        <v>0.591648630662331+0.217728893952995i</v>
      </c>
      <c r="AC2602" t="str">
        <f t="shared" si="1357"/>
        <v>1.09095703948875-0.205611389866413i</v>
      </c>
      <c r="AD2602" t="str">
        <f t="shared" si="1358"/>
        <v>0.487394387540811+0.291434694382967i</v>
      </c>
      <c r="AE2602" t="str">
        <f t="shared" si="1359"/>
        <v>-0.000296409155802893-0.000278836558777336i</v>
      </c>
      <c r="AF2602" t="str">
        <f t="shared" si="1360"/>
        <v>-4.16658401697303-0.14692813306437i</v>
      </c>
      <c r="AG2602" t="str">
        <f t="shared" si="1361"/>
        <v>1.0037875523322-0.0062957327139413i</v>
      </c>
      <c r="AH2602" t="str">
        <f t="shared" si="1362"/>
        <v>0.00118196139596298+0.00120821194011033i</v>
      </c>
      <c r="AI2602">
        <f t="shared" si="1363"/>
        <v>-55.44118819895759</v>
      </c>
      <c r="AJ2602">
        <f t="shared" si="1364"/>
        <v>45.629236758187957</v>
      </c>
      <c r="AK2602"/>
      <c r="AL2602"/>
      <c r="AM2602"/>
      <c r="AN2602"/>
    </row>
    <row r="2603" spans="1:40" x14ac:dyDescent="0.35">
      <c r="A2603"/>
      <c r="B2603">
        <f t="shared" si="1365"/>
        <v>669000</v>
      </c>
      <c r="C2603" s="237" t="str">
        <f t="shared" si="1333"/>
        <v>-4.72624352626934E-08+0.00101319317980388i</v>
      </c>
      <c r="D2603" s="208" t="str">
        <f t="shared" si="1334"/>
        <v>-1.6487458820586+0.00776781437849642i</v>
      </c>
      <c r="E2603" t="str">
        <f t="shared" si="1335"/>
        <v>36500</v>
      </c>
      <c r="F2603" t="str">
        <f t="shared" si="1336"/>
        <v>0.21505376344086</v>
      </c>
      <c r="G2603" t="str">
        <f t="shared" si="1331"/>
        <v>0.21505376344086</v>
      </c>
      <c r="H2603" t="str">
        <f t="shared" si="1337"/>
        <v>2.51786858583079+0.154478336293269i</v>
      </c>
      <c r="I2603" t="str">
        <f t="shared" si="1338"/>
        <v>2627.15685656446i</v>
      </c>
      <c r="J2603" t="str">
        <f t="shared" si="1332"/>
        <v>-9341.48378247784+574.737851196895i</v>
      </c>
      <c r="K2603" t="str">
        <f t="shared" si="1339"/>
        <v>0.0172378546806543-0.280174934726679i</v>
      </c>
      <c r="L2603" t="str">
        <f t="shared" si="1340"/>
        <v>0.00545696967220543-0.0751968409611997i</v>
      </c>
      <c r="M2603" t="str">
        <f t="shared" si="1341"/>
        <v>0.0226948243528597-0.355371775687879i</v>
      </c>
      <c r="N2603" t="str">
        <f t="shared" si="1342"/>
        <v>-8.34463432959812i</v>
      </c>
      <c r="O2603" t="str">
        <f t="shared" si="1343"/>
        <v>-0.47120168267964-0.882025495232352i</v>
      </c>
      <c r="P2603" t="str">
        <f t="shared" si="1344"/>
        <v>1.47120168267964+0.882025495232352i</v>
      </c>
      <c r="Q2603" t="str">
        <f t="shared" si="1345"/>
        <v>-1.47120168267964+7.46260883436577i</v>
      </c>
      <c r="R2603" t="str">
        <f t="shared" si="1346"/>
        <v>0.0763595114315409-0.212196828151304i</v>
      </c>
      <c r="S2603" t="str">
        <f t="shared" si="1347"/>
        <v>0.931748989183369i</v>
      </c>
      <c r="T2603" t="str">
        <f t="shared" si="1348"/>
        <v>0.197714180137895+0.0711478975908741i</v>
      </c>
      <c r="U2603" t="str">
        <f t="shared" si="1349"/>
        <v>0.00005-0.000212410504873873i</v>
      </c>
      <c r="V2603" t="str">
        <f t="shared" si="1350"/>
        <v>0.00002-0.00237899765458738i</v>
      </c>
      <c r="W2603" t="str">
        <f t="shared" si="1351"/>
        <v>0.0000422531754494842-0.000195755274341496i</v>
      </c>
      <c r="X2603" t="str">
        <f t="shared" si="1352"/>
        <v>0.0000424357297498705-0.000195672400350588i</v>
      </c>
      <c r="Y2603" t="str">
        <f t="shared" si="1353"/>
        <v>0.009+3.36276077640251i</v>
      </c>
      <c r="Z2603" t="str">
        <f t="shared" si="1354"/>
        <v>-0.000697884611889966-0.000153317279458662i</v>
      </c>
      <c r="AA2603" t="str">
        <f t="shared" si="1355"/>
        <v>0.0095967047322353-3.56867833075762i</v>
      </c>
      <c r="AB2603" t="str">
        <f t="shared" si="1356"/>
        <v>0.59475647912735+0.214024472291004i</v>
      </c>
      <c r="AC2603" t="str">
        <f t="shared" si="1357"/>
        <v>1.08955615058524-0.206502418283499i</v>
      </c>
      <c r="AD2603" t="str">
        <f t="shared" si="1358"/>
        <v>0.491003305075845+0.289492048670401i</v>
      </c>
      <c r="AE2603" t="str">
        <f t="shared" si="1359"/>
        <v>-0.000298279517672487-0.000277311336971014i</v>
      </c>
      <c r="AF2603" t="str">
        <f t="shared" si="1360"/>
        <v>-4.16661446788939-0.146710521914773i</v>
      </c>
      <c r="AG2603" t="str">
        <f t="shared" si="1361"/>
        <v>1.00375689397342-0.00633302596129686i</v>
      </c>
      <c r="AH2603" t="str">
        <f t="shared" si="1362"/>
        <v>0.00119004662927377+0.0012022301175624i</v>
      </c>
      <c r="AI2603">
        <f t="shared" si="1363"/>
        <v>-55.433958936790461</v>
      </c>
      <c r="AJ2603">
        <f t="shared" si="1364"/>
        <v>45.291795848652271</v>
      </c>
      <c r="AK2603"/>
      <c r="AL2603"/>
      <c r="AM2603"/>
      <c r="AN2603"/>
    </row>
    <row r="2604" spans="1:40" x14ac:dyDescent="0.35">
      <c r="A2604"/>
      <c r="B2604">
        <f t="shared" si="1365"/>
        <v>670000</v>
      </c>
      <c r="C2604" s="237" t="str">
        <f t="shared" si="1333"/>
        <v>-4.712145865169E-08+0.00101168095118388i</v>
      </c>
      <c r="D2604" s="208" t="str">
        <f t="shared" si="1334"/>
        <v>-1.64874588097778+0.00775622062574308i</v>
      </c>
      <c r="E2604" t="str">
        <f t="shared" si="1335"/>
        <v>36500</v>
      </c>
      <c r="F2604" t="str">
        <f t="shared" si="1336"/>
        <v>0.21505376344086</v>
      </c>
      <c r="G2604" t="str">
        <f t="shared" si="1331"/>
        <v>0.21505376344086</v>
      </c>
      <c r="H2604" t="str">
        <f t="shared" si="1337"/>
        <v>2.51789890237046+0.154249772038005i</v>
      </c>
      <c r="I2604" t="str">
        <f t="shared" si="1338"/>
        <v>2631.08384738145i</v>
      </c>
      <c r="J2604" t="str">
        <f t="shared" si="1332"/>
        <v>-9369.43435409766+575.596951123945i</v>
      </c>
      <c r="K2604" t="str">
        <f t="shared" si="1339"/>
        <v>0.0171866191890275-0.279759821427188i</v>
      </c>
      <c r="L2604" t="str">
        <f t="shared" si="1340"/>
        <v>0.00544077738555931-0.0750857801766203i</v>
      </c>
      <c r="M2604" t="str">
        <f t="shared" si="1341"/>
        <v>0.0226273965745868-0.354845601603808i</v>
      </c>
      <c r="N2604" t="str">
        <f t="shared" si="1342"/>
        <v>-8.35710762456015i</v>
      </c>
      <c r="O2604" t="str">
        <f t="shared" si="1343"/>
        <v>-0.482166506535518-0.876079596826301i</v>
      </c>
      <c r="P2604" t="str">
        <f t="shared" si="1344"/>
        <v>1.48216650653552+0.876079596826301i</v>
      </c>
      <c r="Q2604" t="str">
        <f t="shared" si="1345"/>
        <v>-1.48216650653552+7.48102802773385i</v>
      </c>
      <c r="R2604" t="str">
        <f t="shared" si="1346"/>
        <v>0.0749134086551076-0.212965470230585i</v>
      </c>
      <c r="S2604" t="str">
        <f t="shared" si="1347"/>
        <v>0.933141738046124i</v>
      </c>
      <c r="T2604" t="str">
        <f t="shared" si="1348"/>
        <v>0.198726969034778+0.0699048283553867i</v>
      </c>
      <c r="U2604" t="str">
        <f t="shared" si="1349"/>
        <v>0.00005-0.000212093474269583i</v>
      </c>
      <c r="V2604" t="str">
        <f t="shared" si="1350"/>
        <v>0.00002-0.00237544691181934i</v>
      </c>
      <c r="W2604" t="str">
        <f t="shared" si="1351"/>
        <v>0.0000422531144413003-0.000195465357449391i</v>
      </c>
      <c r="X2604" t="str">
        <f t="shared" si="1352"/>
        <v>0.0000424351020206458-0.000195382606869228i</v>
      </c>
      <c r="Y2604" t="str">
        <f t="shared" si="1353"/>
        <v>0.009+3.36778732464826i</v>
      </c>
      <c r="Z2604" t="str">
        <f t="shared" si="1354"/>
        <v>-0.000695810864624827-0.000153080615973295i</v>
      </c>
      <c r="AA2604" t="str">
        <f t="shared" si="1355"/>
        <v>0.00956807546414188-3.56335140593797i</v>
      </c>
      <c r="AB2604" t="str">
        <f t="shared" si="1356"/>
        <v>0.597803113202808+0.21028511742382i</v>
      </c>
      <c r="AC2604" t="str">
        <f t="shared" si="1357"/>
        <v>1.08814547711655-0.207369600599397i</v>
      </c>
      <c r="AD2604" t="str">
        <f t="shared" si="1358"/>
        <v>0.49458760166079+0.287505262320842i</v>
      </c>
      <c r="AE2604" t="str">
        <f t="shared" si="1359"/>
        <v>-0.000300127944092676-0.000275761059874641i</v>
      </c>
      <c r="AF2604" t="str">
        <f t="shared" si="1360"/>
        <v>-4.16664478334824-0.146493551412262i</v>
      </c>
      <c r="AG2604" t="str">
        <f t="shared" si="1361"/>
        <v>1.00372575660657-0.00636989156436229i</v>
      </c>
      <c r="AH2604" t="str">
        <f t="shared" si="1362"/>
        <v>0.00119804640362365+0.00119614008882728i</v>
      </c>
      <c r="AI2604">
        <f t="shared" si="1363"/>
        <v>-55.427137677998502</v>
      </c>
      <c r="AJ2604">
        <f t="shared" si="1364"/>
        <v>44.954379590095442</v>
      </c>
      <c r="AK2604"/>
      <c r="AL2604"/>
      <c r="AM2604"/>
      <c r="AN2604"/>
    </row>
    <row r="2605" spans="1:40" x14ac:dyDescent="0.35">
      <c r="A2605"/>
      <c r="B2605">
        <f t="shared" si="1365"/>
        <v>671000</v>
      </c>
      <c r="C2605" s="237" t="str">
        <f t="shared" si="1333"/>
        <v>-4.69811118687111E-08+0.00101017322995168i</v>
      </c>
      <c r="D2605" s="208" t="str">
        <f t="shared" si="1334"/>
        <v>-1.64874587990179+0.00774466142962955i</v>
      </c>
      <c r="E2605" t="str">
        <f t="shared" si="1335"/>
        <v>36500</v>
      </c>
      <c r="F2605" t="str">
        <f t="shared" si="1336"/>
        <v>0.21505376344086</v>
      </c>
      <c r="G2605" t="str">
        <f t="shared" si="1331"/>
        <v>0.21505376344086</v>
      </c>
      <c r="H2605" t="str">
        <f t="shared" si="1337"/>
        <v>2.51792908424891+0.154021880174959i</v>
      </c>
      <c r="I2605" t="str">
        <f t="shared" si="1338"/>
        <v>2635.01083819844i</v>
      </c>
      <c r="J2605" t="str">
        <f t="shared" si="1332"/>
        <v>-9397.4266741441+576.456051050996i</v>
      </c>
      <c r="K2605" t="str">
        <f t="shared" si="1339"/>
        <v>0.0171356115172073-0.279345931846814i</v>
      </c>
      <c r="L2605" t="str">
        <f t="shared" si="1340"/>
        <v>0.00542465693700082-0.0749750452250062i</v>
      </c>
      <c r="M2605" t="str">
        <f t="shared" si="1341"/>
        <v>0.0225602684542081-0.35432097707182i</v>
      </c>
      <c r="N2605" t="str">
        <f t="shared" si="1342"/>
        <v>-8.36958091952218i</v>
      </c>
      <c r="O2605" t="str">
        <f t="shared" si="1343"/>
        <v>-0.493056314410369-0.869997397019131i</v>
      </c>
      <c r="P2605" t="str">
        <f t="shared" si="1344"/>
        <v>1.49305631441037+0.869997397019131i</v>
      </c>
      <c r="Q2605" t="str">
        <f t="shared" si="1345"/>
        <v>-1.49305631441037+7.49958352250305i</v>
      </c>
      <c r="R2605" t="str">
        <f t="shared" si="1346"/>
        <v>0.0734595997584846-0.213709951875955i</v>
      </c>
      <c r="S2605" t="str">
        <f t="shared" si="1347"/>
        <v>0.93453448690888i</v>
      </c>
      <c r="T2605" t="str">
        <f t="shared" si="1348"/>
        <v>0.199719320223717+0.0686505293688271i</v>
      </c>
      <c r="U2605" t="str">
        <f t="shared" si="1349"/>
        <v>0.00005-0.000211777388614934i</v>
      </c>
      <c r="V2605" t="str">
        <f t="shared" si="1350"/>
        <v>0.00002-0.00237190675248726i</v>
      </c>
      <c r="W2605" t="str">
        <f t="shared" si="1351"/>
        <v>0.0000422530533422578-0.00019517630804465i</v>
      </c>
      <c r="X2605" t="str">
        <f t="shared" si="1352"/>
        <v>0.000042434476732631-0.000195093680503693i</v>
      </c>
      <c r="Y2605" t="str">
        <f t="shared" si="1353"/>
        <v>0.009+3.372813872894i</v>
      </c>
      <c r="Z2605" t="str">
        <f t="shared" si="1354"/>
        <v>-0.000693746382590432-0.000152844691542584i</v>
      </c>
      <c r="AA2605" t="str">
        <f t="shared" si="1355"/>
        <v>0.00953957412235834-3.55804036109425i</v>
      </c>
      <c r="AB2605" t="str">
        <f t="shared" si="1356"/>
        <v>0.600788267321645+0.206511981635082i</v>
      </c>
      <c r="AC2605" t="str">
        <f t="shared" si="1357"/>
        <v>1.08672547170489-0.208212920145993i</v>
      </c>
      <c r="AD2605" t="str">
        <f t="shared" si="1358"/>
        <v>0.498146745950139+0.285474646861715i</v>
      </c>
      <c r="AE2605" t="str">
        <f t="shared" si="1359"/>
        <v>-0.000301954218659297-0.000274186089309287i</v>
      </c>
      <c r="AF2605" t="str">
        <f t="shared" si="1360"/>
        <v>-4.1666749641507-0.146277218745329i</v>
      </c>
      <c r="AG2605" t="str">
        <f t="shared" si="1361"/>
        <v>1.00369414637274-0.00640632457505013i</v>
      </c>
      <c r="AH2605" t="str">
        <f t="shared" si="1362"/>
        <v>0.00120595974991795+0.00118994328206052i</v>
      </c>
      <c r="AI2605">
        <f t="shared" si="1363"/>
        <v>-55.420721139240726</v>
      </c>
      <c r="AJ2605">
        <f t="shared" si="1364"/>
        <v>44.61698686080986</v>
      </c>
      <c r="AK2605"/>
      <c r="AL2605"/>
      <c r="AM2605"/>
      <c r="AN2605"/>
    </row>
    <row r="2606" spans="1:40" x14ac:dyDescent="0.35">
      <c r="A2606"/>
      <c r="B2606">
        <f t="shared" si="1365"/>
        <v>672000</v>
      </c>
      <c r="C2606" s="237" t="str">
        <f t="shared" si="1333"/>
        <v>-4.68413911675709E-08+0.00100866999598503i</v>
      </c>
      <c r="D2606" s="208" t="str">
        <f t="shared" si="1334"/>
        <v>-1.64874587883059+0.00773313663588523i</v>
      </c>
      <c r="E2606" t="str">
        <f t="shared" si="1335"/>
        <v>36500</v>
      </c>
      <c r="F2606" t="str">
        <f t="shared" si="1336"/>
        <v>0.21505376344086</v>
      </c>
      <c r="G2606" t="str">
        <f t="shared" si="1331"/>
        <v>0.21505376344086</v>
      </c>
      <c r="H2606" t="str">
        <f t="shared" si="1337"/>
        <v>2.5179591322613+0.15379465775469i</v>
      </c>
      <c r="I2606" t="str">
        <f t="shared" si="1338"/>
        <v>2638.93782901543i</v>
      </c>
      <c r="J2606" t="str">
        <f t="shared" si="1332"/>
        <v>-9425.46074261715+577.315150978047i</v>
      </c>
      <c r="K2606" t="str">
        <f t="shared" si="1339"/>
        <v>0.0170848303181124-0.278933260602694i</v>
      </c>
      <c r="L2606" t="str">
        <f t="shared" si="1340"/>
        <v>0.0054086079029465-0.0748646346823484i</v>
      </c>
      <c r="M2606" t="str">
        <f t="shared" si="1341"/>
        <v>0.0224934382210589-0.353797895285042i</v>
      </c>
      <c r="N2606" t="str">
        <f t="shared" si="1342"/>
        <v>-8.38205421448421i</v>
      </c>
      <c r="O2606" t="str">
        <f t="shared" si="1343"/>
        <v>-0.503869412056231-0.863779842085996i</v>
      </c>
      <c r="P2606" t="str">
        <f t="shared" si="1344"/>
        <v>1.50386941205623+0.863779842085996i</v>
      </c>
      <c r="Q2606" t="str">
        <f t="shared" si="1345"/>
        <v>-1.50386941205623+7.51827437239821i</v>
      </c>
      <c r="R2606" t="str">
        <f t="shared" si="1346"/>
        <v>0.0719985269271818-0.214430295379188i</v>
      </c>
      <c r="S2606" t="str">
        <f t="shared" si="1347"/>
        <v>0.935927235771635i</v>
      </c>
      <c r="T2606" t="str">
        <f t="shared" si="1348"/>
        <v>0.200691153619939+0.0673853822865869i</v>
      </c>
      <c r="U2606" t="str">
        <f t="shared" si="1349"/>
        <v>0.00005-0.0002114622436914i</v>
      </c>
      <c r="V2606" t="str">
        <f t="shared" si="1350"/>
        <v>0.00002-0.00236837712934368i</v>
      </c>
      <c r="W2606" t="str">
        <f t="shared" si="1351"/>
        <v>0.0000422529921523582-0.000194888122254517i</v>
      </c>
      <c r="X2606" t="str">
        <f t="shared" si="1352"/>
        <v>0.0000424338538707672-0.0001948056173829i</v>
      </c>
      <c r="Y2606" t="str">
        <f t="shared" si="1353"/>
        <v>0.009+3.37784042113975i</v>
      </c>
      <c r="Z2606" t="str">
        <f t="shared" si="1354"/>
        <v>-0.000691691110673302-0.000152609502665383i</v>
      </c>
      <c r="AA2606" t="str">
        <f t="shared" si="1355"/>
        <v>0.00951119994582212-3.55274512531942i</v>
      </c>
      <c r="AB2606" t="str">
        <f t="shared" si="1356"/>
        <v>0.603711700575812+0.202706213006415i</v>
      </c>
      <c r="AC2606" t="str">
        <f t="shared" si="1357"/>
        <v>1.0852965833631-0.209032369343391i</v>
      </c>
      <c r="AD2606" t="str">
        <f t="shared" si="1358"/>
        <v>0.501680210512678+0.283400519984562i</v>
      </c>
      <c r="AE2606" t="str">
        <f t="shared" si="1359"/>
        <v>-0.000303758129602375-0.000272586787856917i</v>
      </c>
      <c r="AF2606" t="str">
        <f t="shared" si="1360"/>
        <v>-4.16670501109189-0.146061521118805i</v>
      </c>
      <c r="AG2606" t="str">
        <f t="shared" si="1361"/>
        <v>1.00366206945598-0.00644232012495529i</v>
      </c>
      <c r="AH2606" t="str">
        <f t="shared" si="1362"/>
        <v>0.00121378571723231+0.00118364112950907i</v>
      </c>
      <c r="AI2606">
        <f t="shared" si="1363"/>
        <v>-55.414706111232597</v>
      </c>
      <c r="AJ2606">
        <f t="shared" si="1364"/>
        <v>44.27961654292244</v>
      </c>
      <c r="AK2606"/>
      <c r="AL2606"/>
      <c r="AM2606"/>
      <c r="AN2606"/>
    </row>
    <row r="2607" spans="1:40" x14ac:dyDescent="0.35">
      <c r="A2607"/>
      <c r="B2607">
        <f t="shared" si="1365"/>
        <v>673000</v>
      </c>
      <c r="C2607" s="237" t="str">
        <f t="shared" si="1333"/>
        <v>-4.67022928298957E-08+0.00100717122928125i</v>
      </c>
      <c r="D2607" s="208" t="str">
        <f t="shared" si="1334"/>
        <v>-1.64874587776417+0.00772164609115625i</v>
      </c>
      <c r="E2607" t="str">
        <f t="shared" si="1335"/>
        <v>36500</v>
      </c>
      <c r="F2607" t="str">
        <f t="shared" si="1336"/>
        <v>0.21505376344086</v>
      </c>
      <c r="G2607" t="str">
        <f t="shared" si="1331"/>
        <v>0.21505376344086</v>
      </c>
      <c r="H2607" t="str">
        <f t="shared" si="1337"/>
        <v>2.51798904719701+0.153568101844912i</v>
      </c>
      <c r="I2607" t="str">
        <f t="shared" si="1338"/>
        <v>2642.86481983241i</v>
      </c>
      <c r="J2607" t="str">
        <f t="shared" si="1332"/>
        <v>-9453.53655951682+578.174250905098i</v>
      </c>
      <c r="K2607" t="str">
        <f t="shared" si="1339"/>
        <v>0.0170342742545913-0.278521802343368i</v>
      </c>
      <c r="L2607" t="str">
        <f t="shared" si="1340"/>
        <v>0.00539262986292457-0.0747545471328753i</v>
      </c>
      <c r="M2607" t="str">
        <f t="shared" si="1341"/>
        <v>0.0224269041175159-0.353276349476243i</v>
      </c>
      <c r="N2607" t="str">
        <f t="shared" si="1342"/>
        <v>-8.39452750944624i</v>
      </c>
      <c r="O2607" t="str">
        <f t="shared" si="1343"/>
        <v>-0.514604117159803-0.857427899360745i</v>
      </c>
      <c r="P2607" t="str">
        <f t="shared" si="1344"/>
        <v>1.5146041171598+0.857427899360745i</v>
      </c>
      <c r="Q2607" t="str">
        <f t="shared" si="1345"/>
        <v>-1.5146041171598+7.53709961008549i</v>
      </c>
      <c r="R2607" t="str">
        <f t="shared" si="1346"/>
        <v>0.0705306280302588-0.215126531509633i</v>
      </c>
      <c r="S2607" t="str">
        <f t="shared" si="1347"/>
        <v>0.937319984634391i</v>
      </c>
      <c r="T2607" t="str">
        <f t="shared" si="1348"/>
        <v>0.201642397209059+0.0661097671815761i</v>
      </c>
      <c r="U2607" t="str">
        <f t="shared" si="1349"/>
        <v>0.00005-0.000211148035305529i</v>
      </c>
      <c r="V2607" t="str">
        <f t="shared" si="1350"/>
        <v>0.00002-0.00236485799542192i</v>
      </c>
      <c r="W2607" t="str">
        <f t="shared" si="1351"/>
        <v>0.0000422529308716029-0.000194600796229254i</v>
      </c>
      <c r="X2607" t="str">
        <f t="shared" si="1352"/>
        <v>0.0000424332334201073-0.000194518413658775i</v>
      </c>
      <c r="Y2607" t="str">
        <f t="shared" si="1353"/>
        <v>0.009+3.38286696938549i</v>
      </c>
      <c r="Z2607" t="str">
        <f t="shared" si="1354"/>
        <v>-0.00068964499416916-0.000152375045862848i</v>
      </c>
      <c r="AA2607" t="str">
        <f t="shared" si="1355"/>
        <v>0.00948295217912227-3.547465628128i</v>
      </c>
      <c r="AB2607" t="str">
        <f t="shared" si="1356"/>
        <v>0.6065731963343+0.19886895485908i</v>
      </c>
      <c r="AC2607" t="str">
        <f t="shared" si="1357"/>
        <v>1.08385925731122-0.209827949508543i</v>
      </c>
      <c r="AD2607" t="str">
        <f t="shared" si="1358"/>
        <v>0.505187471897316+0.281283205497554i</v>
      </c>
      <c r="AE2607" t="str">
        <f t="shared" si="1359"/>
        <v>-0.000305539469772819-0.000270963518814933i</v>
      </c>
      <c r="AF2607" t="str">
        <f t="shared" si="1360"/>
        <v>-4.16673492496118-0.145846455753756i</v>
      </c>
      <c r="AG2607" t="str">
        <f t="shared" si="1361"/>
        <v>1.00362953208231-0.00647787342561091i</v>
      </c>
      <c r="AH2607" t="str">
        <f t="shared" si="1362"/>
        <v>0.00122152337276959+0.00117723506734568i</v>
      </c>
      <c r="AI2607">
        <f t="shared" si="1363"/>
        <v>-55.40908945716658</v>
      </c>
      <c r="AJ2607">
        <f t="shared" si="1364"/>
        <v>43.942267522516488</v>
      </c>
      <c r="AK2607"/>
      <c r="AL2607"/>
      <c r="AM2607"/>
      <c r="AN2607"/>
    </row>
    <row r="2608" spans="1:40" x14ac:dyDescent="0.35">
      <c r="A2608"/>
      <c r="B2608">
        <f t="shared" si="1365"/>
        <v>674000</v>
      </c>
      <c r="C2608" s="237" t="str">
        <f t="shared" si="1333"/>
        <v>-4.65638131648749E-08+0.00100567690995638i</v>
      </c>
      <c r="D2608" s="208" t="str">
        <f t="shared" si="1334"/>
        <v>-1.64874587670249+0.00771018964299892i</v>
      </c>
      <c r="E2608" t="str">
        <f t="shared" si="1335"/>
        <v>36500</v>
      </c>
      <c r="F2608" t="str">
        <f t="shared" si="1336"/>
        <v>0.21505376344086</v>
      </c>
      <c r="G2608" t="str">
        <f t="shared" si="1331"/>
        <v>0.21505376344086</v>
      </c>
      <c r="H2608" t="str">
        <f t="shared" si="1337"/>
        <v>2.51801882983955+0.153342209530354i</v>
      </c>
      <c r="I2608" t="str">
        <f t="shared" si="1338"/>
        <v>2646.7918106494i</v>
      </c>
      <c r="J2608" t="str">
        <f t="shared" si="1332"/>
        <v>-9481.6541248431+579.033350832148i</v>
      </c>
      <c r="K2608" t="str">
        <f t="shared" si="1339"/>
        <v>0.0169839419993353-0.278111551748553i</v>
      </c>
      <c r="L2608" t="str">
        <f t="shared" si="1340"/>
        <v>0.00537672239954816-0.0746447811689976i</v>
      </c>
      <c r="M2608" t="str">
        <f t="shared" si="1341"/>
        <v>0.0223606643988835-0.352756332917551i</v>
      </c>
      <c r="N2608" t="str">
        <f t="shared" si="1342"/>
        <v>-8.40700080440827i</v>
      </c>
      <c r="O2608" t="str">
        <f t="shared" si="1343"/>
        <v>-0.525258759604177-0.850942557085425i</v>
      </c>
      <c r="P2608" t="str">
        <f t="shared" si="1344"/>
        <v>1.52525875960418+0.850942557085425i</v>
      </c>
      <c r="Q2608" t="str">
        <f t="shared" si="1345"/>
        <v>-1.52525875960418+7.55605824732285i</v>
      </c>
      <c r="R2608" t="str">
        <f t="shared" si="1346"/>
        <v>0.069056336461339-0.215798699312004i</v>
      </c>
      <c r="S2608" t="str">
        <f t="shared" si="1347"/>
        <v>0.938712733497146i</v>
      </c>
      <c r="T2608" t="str">
        <f t="shared" si="1348"/>
        <v>0.2025729869163+0.0648240623649222i</v>
      </c>
      <c r="U2608" t="str">
        <f t="shared" si="1349"/>
        <v>0.0000499999999999999-0.000210834759288755i</v>
      </c>
      <c r="V2608" t="str">
        <f t="shared" si="1350"/>
        <v>0.00002-0.00236134930403406i</v>
      </c>
      <c r="W2608" t="str">
        <f t="shared" si="1351"/>
        <v>0.0000422528694999927-0.000194314326141971i</v>
      </c>
      <c r="X2608" t="str">
        <f t="shared" si="1352"/>
        <v>0.0000424326153658146-0.000194232065506082i</v>
      </c>
      <c r="Y2608" t="str">
        <f t="shared" si="1353"/>
        <v>0.009+3.38789351763123i</v>
      </c>
      <c r="Z2608" t="str">
        <f t="shared" si="1354"/>
        <v>-0.000687607978779283-0.000152141317678262i</v>
      </c>
      <c r="AA2608" t="str">
        <f t="shared" si="1355"/>
        <v>0.00945483007244887-3.54220179945289i</v>
      </c>
      <c r="AB2608" t="str">
        <f t="shared" si="1356"/>
        <v>0.609372561849736+0.195001345214608i</v>
      </c>
      <c r="AC2608" t="str">
        <f t="shared" si="1357"/>
        <v>1.0824139348013-0.210599670661012i</v>
      </c>
      <c r="AD2608" t="str">
        <f t="shared" si="1358"/>
        <v>0.508668010698404+0.279123033277418i</v>
      </c>
      <c r="AE2608" t="str">
        <f t="shared" si="1359"/>
        <v>-0.000307298036628828-0.000269316646151063i</v>
      </c>
      <c r="AF2608" t="str">
        <f t="shared" si="1360"/>
        <v>-4.16676470654204-0.145632019887355i</v>
      </c>
      <c r="AG2608" t="str">
        <f t="shared" si="1361"/>
        <v>1.00359654051886-0.00651297976873525i</v>
      </c>
      <c r="AH2608" t="str">
        <f t="shared" si="1362"/>
        <v>0.00122917180181607+0.00117072653550428i</v>
      </c>
      <c r="AI2608">
        <f t="shared" si="1363"/>
        <v>-55.403868111182327</v>
      </c>
      <c r="AJ2608">
        <f t="shared" si="1364"/>
        <v>43.604938689748401</v>
      </c>
      <c r="AK2608"/>
      <c r="AL2608"/>
      <c r="AM2608"/>
      <c r="AN2608"/>
    </row>
    <row r="2609" spans="1:40" x14ac:dyDescent="0.35">
      <c r="A2609"/>
      <c r="B2609">
        <f t="shared" si="1365"/>
        <v>675000</v>
      </c>
      <c r="C2609" s="237" t="str">
        <f t="shared" si="1333"/>
        <v>-4.64259485090171E-08+0.0010041870182443i</v>
      </c>
      <c r="D2609" s="208" t="str">
        <f t="shared" si="1334"/>
        <v>-1.64874587564553+0.00769876713987297i</v>
      </c>
      <c r="E2609" t="str">
        <f t="shared" si="1335"/>
        <v>36500</v>
      </c>
      <c r="F2609" t="str">
        <f t="shared" si="1336"/>
        <v>0.21505376344086</v>
      </c>
      <c r="G2609" t="str">
        <f t="shared" si="1331"/>
        <v>0.21505376344086</v>
      </c>
      <c r="H2609" t="str">
        <f t="shared" si="1337"/>
        <v>2.51804848096672+0.153116977912644i</v>
      </c>
      <c r="I2609" t="str">
        <f t="shared" si="1338"/>
        <v>2650.71880146639i</v>
      </c>
      <c r="J2609" t="str">
        <f t="shared" si="1332"/>
        <v>-9509.81343859601+579.892450759199i</v>
      </c>
      <c r="K2609" t="str">
        <f t="shared" si="1339"/>
        <v>0.0169338322347911-0.277702503528913i</v>
      </c>
      <c r="L2609" t="str">
        <f t="shared" si="1340"/>
        <v>0.00536088509848761-0.0745353353912453i</v>
      </c>
      <c r="M2609" t="str">
        <f t="shared" si="1341"/>
        <v>0.0222947173332787-0.352237838920158i</v>
      </c>
      <c r="N2609" t="str">
        <f t="shared" si="1342"/>
        <v>-8.4194740993703i</v>
      </c>
      <c r="O2609" t="str">
        <f t="shared" si="1343"/>
        <v>-0.535831681728681-0.844324824256526i</v>
      </c>
      <c r="P2609" t="str">
        <f t="shared" si="1344"/>
        <v>1.53583168172868+0.844324824256526i</v>
      </c>
      <c r="Q2609" t="str">
        <f t="shared" si="1345"/>
        <v>-1.53583168172868+7.57514927511377i</v>
      </c>
      <c r="R2609" t="str">
        <f t="shared" si="1346"/>
        <v>0.0675760809877873-0.21644684590221i</v>
      </c>
      <c r="S2609" t="str">
        <f t="shared" si="1347"/>
        <v>0.940105482359902i</v>
      </c>
      <c r="T2609" t="str">
        <f t="shared" si="1348"/>
        <v>0.203482866472177+0.0635286442130156i</v>
      </c>
      <c r="U2609" t="str">
        <f t="shared" si="1349"/>
        <v>0.0000499999999999999-0.000210522411497216i</v>
      </c>
      <c r="V2609" t="str">
        <f t="shared" si="1350"/>
        <v>0.00002-0.00235785100876882i</v>
      </c>
      <c r="W2609" t="str">
        <f t="shared" si="1351"/>
        <v>0.0000422528080375292-0.000194028708188454i</v>
      </c>
      <c r="X2609" t="str">
        <f t="shared" si="1352"/>
        <v>0.0000424319996931625-0.000193946569122249i</v>
      </c>
      <c r="Y2609" t="str">
        <f t="shared" si="1353"/>
        <v>0.009+3.39292006587698i</v>
      </c>
      <c r="Z2609" t="str">
        <f t="shared" si="1354"/>
        <v>-0.000685580010606883-0.000151908314676857i</v>
      </c>
      <c r="AA2609" t="str">
        <f t="shared" si="1355"/>
        <v>0.00942683288154347-3.53695356964233i</v>
      </c>
      <c r="AB2609" t="str">
        <f t="shared" si="1356"/>
        <v>0.612109627854339+0.191104516274528i</v>
      </c>
      <c r="AC2609" t="str">
        <f t="shared" si="1357"/>
        <v>1.08096105295041-0.211347551326181i</v>
      </c>
      <c r="AD2609" t="str">
        <f t="shared" si="1358"/>
        <v>0.512121311620475+0.276920339220769i</v>
      </c>
      <c r="AE2609" t="str">
        <f t="shared" si="1359"/>
        <v>-0.000309033632222006-0.000267646534458605i</v>
      </c>
      <c r="AF2609" t="str">
        <f t="shared" si="1360"/>
        <v>-4.16679435661225-0.145418210772771i</v>
      </c>
      <c r="AG2609" t="str">
        <f t="shared" si="1361"/>
        <v>1.00356310107289-0.00654763452646915i</v>
      </c>
      <c r="AH2609" t="str">
        <f t="shared" si="1362"/>
        <v>0.00123673010769709+0.0011641169775168i</v>
      </c>
      <c r="AI2609">
        <f t="shared" si="1363"/>
        <v>-55.399039076883085</v>
      </c>
      <c r="AJ2609">
        <f t="shared" si="1364"/>
        <v>43.267628938968102</v>
      </c>
      <c r="AK2609"/>
      <c r="AL2609"/>
      <c r="AM2609"/>
      <c r="AN2609"/>
    </row>
    <row r="2610" spans="1:40" x14ac:dyDescent="0.35">
      <c r="A2610"/>
      <c r="B2610">
        <f t="shared" si="1365"/>
        <v>676000</v>
      </c>
      <c r="C2610" s="237" t="str">
        <f t="shared" si="1333"/>
        <v>-4.62886952259082E-08+0.00100270153449584i</v>
      </c>
      <c r="D2610" s="208" t="str">
        <f t="shared" si="1334"/>
        <v>-1.64874587459326+0.00768737843113478i</v>
      </c>
      <c r="E2610" t="str">
        <f t="shared" si="1335"/>
        <v>36500</v>
      </c>
      <c r="F2610" t="str">
        <f t="shared" si="1336"/>
        <v>0.21505376344086</v>
      </c>
      <c r="G2610" t="str">
        <f t="shared" si="1331"/>
        <v>0.21505376344086</v>
      </c>
      <c r="H2610" t="str">
        <f t="shared" si="1337"/>
        <v>2.51807800135063+0.152892404110193i</v>
      </c>
      <c r="I2610" t="str">
        <f t="shared" si="1338"/>
        <v>2654.64579228338i</v>
      </c>
      <c r="J2610" t="str">
        <f t="shared" si="1332"/>
        <v>-9538.01450077552+580.751550686249i</v>
      </c>
      <c r="K2610" t="str">
        <f t="shared" si="1339"/>
        <v>0.0168839436530754-0.277294652425839i</v>
      </c>
      <c r="L2610" t="str">
        <f t="shared" si="1340"/>
        <v>0.00534511754844424-0.074426208408213i</v>
      </c>
      <c r="M2610" t="str">
        <f t="shared" si="1341"/>
        <v>0.0222290612015196-0.351720860834052i</v>
      </c>
      <c r="N2610" t="str">
        <f t="shared" si="1342"/>
        <v>-8.43194739433233i</v>
      </c>
      <c r="O2610" t="str">
        <f t="shared" si="1343"/>
        <v>-0.546321238586777-0.837575730468004i</v>
      </c>
      <c r="P2610" t="str">
        <f t="shared" si="1344"/>
        <v>1.54632123858678+0.837575730468004i</v>
      </c>
      <c r="Q2610" t="str">
        <f t="shared" si="1345"/>
        <v>-1.54632123858678+7.59437166386433i</v>
      </c>
      <c r="R2610" t="str">
        <f t="shared" si="1346"/>
        <v>0.0660902856079796-0.21707102626155i</v>
      </c>
      <c r="S2610" t="str">
        <f t="shared" si="1347"/>
        <v>0.941498231222657i</v>
      </c>
      <c r="T2610" t="str">
        <f t="shared" si="1348"/>
        <v>0.204371987274936+0.062223887000913i</v>
      </c>
      <c r="U2610" t="str">
        <f t="shared" si="1349"/>
        <v>0.0000499999999999999-0.000210210987811569i</v>
      </c>
      <c r="V2610" t="str">
        <f t="shared" si="1350"/>
        <v>0.00002-0.00235436306348958i</v>
      </c>
      <c r="W2610" t="str">
        <f t="shared" si="1351"/>
        <v>0.0000422527464842135-0.000193743938587003i</v>
      </c>
      <c r="X2610" t="str">
        <f t="shared" si="1352"/>
        <v>0.0000424313863875336-0.00019366192072721i</v>
      </c>
      <c r="Y2610" t="str">
        <f t="shared" si="1353"/>
        <v>0.009+3.39794661412272i</v>
      </c>
      <c r="Z2610" t="str">
        <f t="shared" si="1354"/>
        <v>-0.000683561036153594-0.000151676033445646i</v>
      </c>
      <c r="AA2610" t="str">
        <f t="shared" si="1355"/>
        <v>0.00939895986765012-3.53172086945682i</v>
      </c>
      <c r="AB2610" t="str">
        <f t="shared" si="1356"/>
        <v>0.614784248146111+0.187179593919212i</v>
      </c>
      <c r="AC2610" t="str">
        <f t="shared" si="1357"/>
        <v>1.0795010445816-0.21207161833626i</v>
      </c>
      <c r="AD2610" t="str">
        <f t="shared" si="1358"/>
        <v>0.515546863542556+0.274675465194931i</v>
      </c>
      <c r="AE2610" t="str">
        <f t="shared" si="1359"/>
        <v>-0.000310746063183281-0.000265953548912096i</v>
      </c>
      <c r="AF2610" t="str">
        <f t="shared" si="1360"/>
        <v>-4.16682387594389-0.145205025679058i</v>
      </c>
      <c r="AG2610" t="str">
        <f t="shared" si="1361"/>
        <v>1.00352922009087-0.00658183315160577i</v>
      </c>
      <c r="AH2610" t="str">
        <f t="shared" si="1362"/>
        <v>0.0012441974117324+0.00115740784035131i</v>
      </c>
      <c r="AI2610">
        <f t="shared" si="1363"/>
        <v>-55.394599425895628</v>
      </c>
      <c r="AJ2610">
        <f t="shared" si="1364"/>
        <v>42.930337168834534</v>
      </c>
      <c r="AK2610"/>
      <c r="AL2610"/>
      <c r="AM2610"/>
      <c r="AN2610"/>
    </row>
    <row r="2611" spans="1:40" x14ac:dyDescent="0.35">
      <c r="A2611"/>
      <c r="B2611">
        <f t="shared" si="1365"/>
        <v>677000</v>
      </c>
      <c r="C2611" s="237" t="str">
        <f t="shared" si="1333"/>
        <v>-4.61520497059705E-08+0.00100122043917792i</v>
      </c>
      <c r="D2611" s="208" t="str">
        <f t="shared" si="1334"/>
        <v>-1.64874587354564+0.00767602336703072i</v>
      </c>
      <c r="E2611" t="str">
        <f t="shared" si="1335"/>
        <v>36500</v>
      </c>
      <c r="F2611" t="str">
        <f t="shared" si="1336"/>
        <v>0.21505376344086</v>
      </c>
      <c r="G2611" t="str">
        <f t="shared" si="1331"/>
        <v>0.21505376344086</v>
      </c>
      <c r="H2611" t="str">
        <f t="shared" si="1337"/>
        <v>2.51810739175768+0.152668485258061i</v>
      </c>
      <c r="I2611" t="str">
        <f t="shared" si="1338"/>
        <v>2658.57278310036i</v>
      </c>
      <c r="J2611" t="str">
        <f t="shared" si="1332"/>
        <v>-9566.25731138166+581.6106506133i</v>
      </c>
      <c r="K2611" t="str">
        <f t="shared" si="1339"/>
        <v>0.0168342749558899-0.276887993211223i</v>
      </c>
      <c r="L2611" t="str">
        <f t="shared" si="1340"/>
        <v>0.0053294193411236-0.074317398836501i</v>
      </c>
      <c r="M2611" t="str">
        <f t="shared" si="1341"/>
        <v>0.0221636942970135-0.351205392047724i</v>
      </c>
      <c r="N2611" t="str">
        <f t="shared" si="1342"/>
        <v>-8.44442068929436i</v>
      </c>
      <c r="O2611" t="str">
        <f t="shared" si="1343"/>
        <v>-0.556725798201985-0.830696325751091i</v>
      </c>
      <c r="P2611" t="str">
        <f t="shared" si="1344"/>
        <v>1.55672579820199+0.830696325751091i</v>
      </c>
      <c r="Q2611" t="str">
        <f t="shared" si="1345"/>
        <v>-1.55672579820199+7.61372436354327i</v>
      </c>
      <c r="R2611" t="str">
        <f t="shared" si="1346"/>
        <v>0.0645993694166036-0.217671303029563i</v>
      </c>
      <c r="S2611" t="str">
        <f t="shared" si="1347"/>
        <v>0.942890980085413i</v>
      </c>
      <c r="T2611" t="str">
        <f t="shared" si="1348"/>
        <v>0.205240308250014+0.060910162742121i</v>
      </c>
      <c r="U2611" t="str">
        <f t="shared" si="1349"/>
        <v>0.0000499999999999999-0.000209900484136811i</v>
      </c>
      <c r="V2611" t="str">
        <f t="shared" si="1350"/>
        <v>0.00002-0.00235088542233228i</v>
      </c>
      <c r="W2611" t="str">
        <f t="shared" si="1351"/>
        <v>0.0000422526848400468-0.000193460013578257i</v>
      </c>
      <c r="X2611" t="str">
        <f t="shared" si="1352"/>
        <v>0.0000424307754344174-0.000193378116563228i</v>
      </c>
      <c r="Y2611" t="str">
        <f t="shared" si="1353"/>
        <v>0.009+3.40297316236846i</v>
      </c>
      <c r="Z2611" t="str">
        <f t="shared" si="1354"/>
        <v>-0.000681551002315873-0.000151444470593231i</v>
      </c>
      <c r="AA2611" t="str">
        <f t="shared" si="1355"/>
        <v>0.0093712102974659-3.52650363006602i</v>
      </c>
      <c r="AB2611" t="str">
        <f t="shared" si="1356"/>
        <v>0.617396299166071+0.183227697225923i</v>
      </c>
      <c r="AC2611" t="str">
        <f t="shared" si="1357"/>
        <v>1.07803433807306-0.212771906629373i</v>
      </c>
      <c r="AD2611" t="str">
        <f t="shared" si="1358"/>
        <v>0.518944159581898+0.272388758988158i</v>
      </c>
      <c r="AE2611" t="str">
        <f t="shared" si="1359"/>
        <v>-0.000312435140708502-0.000264238055223286i</v>
      </c>
      <c r="AF2611" t="str">
        <f t="shared" si="1360"/>
        <v>-4.16685326530332-0.14499246189103i</v>
      </c>
      <c r="AG2611" t="str">
        <f t="shared" si="1361"/>
        <v>1.00349490395761-0.0066155711778108i</v>
      </c>
      <c r="AH2611" t="str">
        <f t="shared" si="1362"/>
        <v>0.00125157285319056+0.00115060057425106i</v>
      </c>
      <c r="AI2611">
        <f t="shared" si="1363"/>
        <v>-55.390546296476614</v>
      </c>
      <c r="AJ2611">
        <f t="shared" si="1364"/>
        <v>42.593062282432236</v>
      </c>
      <c r="AK2611"/>
      <c r="AL2611"/>
      <c r="AM2611"/>
      <c r="AN2611"/>
    </row>
    <row r="2612" spans="1:40" x14ac:dyDescent="0.35">
      <c r="A2612"/>
      <c r="B2612">
        <f t="shared" si="1365"/>
        <v>678000</v>
      </c>
      <c r="C2612" s="237" t="str">
        <f t="shared" si="1333"/>
        <v>-4.6016008366226E-08+0.000999743712872709i</v>
      </c>
      <c r="D2612" s="208" t="str">
        <f t="shared" si="1334"/>
        <v>-1.64874587250266+0.00766470179869077i</v>
      </c>
      <c r="E2612" t="str">
        <f t="shared" si="1335"/>
        <v>36500</v>
      </c>
      <c r="F2612" t="str">
        <f t="shared" si="1336"/>
        <v>0.21505376344086</v>
      </c>
      <c r="G2612" t="str">
        <f t="shared" si="1331"/>
        <v>0.21505376344086</v>
      </c>
      <c r="H2612" t="str">
        <f t="shared" si="1337"/>
        <v>2.51813665294874+0.152445218507852i</v>
      </c>
      <c r="I2612" t="str">
        <f t="shared" si="1338"/>
        <v>2662.49977391735i</v>
      </c>
      <c r="J2612" t="str">
        <f t="shared" si="1332"/>
        <v>-9594.54187041441+582.469750540351i</v>
      </c>
      <c r="K2612" t="str">
        <f t="shared" si="1339"/>
        <v>0.0167848248544371-0.276482520687248i</v>
      </c>
      <c r="L2612" t="str">
        <f t="shared" si="1340"/>
        <v>0.00531379007120894-0.0742089053006564i</v>
      </c>
      <c r="M2612" t="str">
        <f t="shared" si="1341"/>
        <v>0.022098614925646-0.350691425987904i</v>
      </c>
      <c r="N2612" t="str">
        <f t="shared" si="1342"/>
        <v>-8.45689398425639i</v>
      </c>
      <c r="O2612" t="str">
        <f t="shared" si="1343"/>
        <v>-0.567043741821787-0.823687680410935i</v>
      </c>
      <c r="P2612" t="str">
        <f t="shared" si="1344"/>
        <v>1.56704374182179+0.823687680410935i</v>
      </c>
      <c r="Q2612" t="str">
        <f t="shared" si="1345"/>
        <v>-1.56704374182179+7.63320630384545i</v>
      </c>
      <c r="R2612" t="str">
        <f t="shared" si="1346"/>
        <v>0.0631037464778941-0.218247746295842i</v>
      </c>
      <c r="S2612" t="str">
        <f t="shared" si="1347"/>
        <v>0.944283728948168i</v>
      </c>
      <c r="T2612" t="str">
        <f t="shared" si="1348"/>
        <v>0.206087795706771+0.0595878410347457i</v>
      </c>
      <c r="U2612" t="str">
        <f t="shared" si="1349"/>
        <v>0.0000500000000000001-0.000209590896402096i</v>
      </c>
      <c r="V2612" t="str">
        <f t="shared" si="1350"/>
        <v>0.00002-0.00234741803970347i</v>
      </c>
      <c r="W2612" t="str">
        <f t="shared" si="1351"/>
        <v>0.0000422526231050304-0.000193176929425036i</v>
      </c>
      <c r="X2612" t="str">
        <f t="shared" si="1352"/>
        <v>0.0000424301668194112-0.000193095152894737i</v>
      </c>
      <c r="Y2612" t="str">
        <f t="shared" si="1353"/>
        <v>0.009+3.40799971061421i</v>
      </c>
      <c r="Z2612" t="str">
        <f t="shared" si="1354"/>
        <v>-0.000679549856381556-0.000151213622749652i</v>
      </c>
      <c r="AA2612" t="str">
        <f t="shared" si="1355"/>
        <v>0.00934358344309332-3.5213017830458i</v>
      </c>
      <c r="AB2612" t="str">
        <f t="shared" si="1356"/>
        <v>0.619945679567284+0.179249938006004i</v>
      </c>
      <c r="AC2612" t="str">
        <f t="shared" si="1357"/>
        <v>1.07656135721514-0.21344845904705i</v>
      </c>
      <c r="AD2612" t="str">
        <f t="shared" si="1358"/>
        <v>0.522312697157213+0.270060574259326i</v>
      </c>
      <c r="AE2612" t="str">
        <f t="shared" si="1359"/>
        <v>-0.000314100680543844-0.00026250041959753i</v>
      </c>
      <c r="AF2612" t="str">
        <f t="shared" si="1360"/>
        <v>-4.1668825254514-0.144780516709161i</v>
      </c>
      <c r="AG2612" t="str">
        <f t="shared" si="1361"/>
        <v>1.00346015909526-0.00664884421983468i</v>
      </c>
      <c r="AH2612" t="str">
        <f t="shared" si="1362"/>
        <v>0.00125885558924335+0.00114369663257516i</v>
      </c>
      <c r="AI2612">
        <f t="shared" si="1363"/>
        <v>-55.386876892157289</v>
      </c>
      <c r="AJ2612">
        <f t="shared" si="1364"/>
        <v>42.255803187386007</v>
      </c>
      <c r="AK2612"/>
      <c r="AL2612"/>
      <c r="AM2612"/>
      <c r="AN2612"/>
    </row>
    <row r="2613" spans="1:40" x14ac:dyDescent="0.35">
      <c r="A2613"/>
      <c r="B2613">
        <f t="shared" si="1365"/>
        <v>679000</v>
      </c>
      <c r="C2613" s="237" t="str">
        <f t="shared" si="1333"/>
        <v>-4.58805676500617E-08+0.000998271336276764i</v>
      </c>
      <c r="D2613" s="208" t="str">
        <f t="shared" si="1334"/>
        <v>-1.64874587146428+0.00765341357812186i</v>
      </c>
      <c r="E2613" t="str">
        <f t="shared" si="1335"/>
        <v>36500</v>
      </c>
      <c r="F2613" t="str">
        <f t="shared" si="1336"/>
        <v>0.21505376344086</v>
      </c>
      <c r="G2613" t="str">
        <f t="shared" si="1331"/>
        <v>0.21505376344086</v>
      </c>
      <c r="H2613" t="str">
        <f t="shared" si="1337"/>
        <v>2.5181657856791+0.152222601027584i</v>
      </c>
      <c r="I2613" t="str">
        <f t="shared" si="1338"/>
        <v>2666.42676473434i</v>
      </c>
      <c r="J2613" t="str">
        <f t="shared" si="1332"/>
        <v>-9622.86817787378+583.328850467401i</v>
      </c>
      <c r="K2613" t="str">
        <f t="shared" si="1339"/>
        <v>0.0167355920693371-0.276078229686156i</v>
      </c>
      <c r="L2613" t="str">
        <f t="shared" si="1340"/>
        <v>0.00529822933633584-0.0741007264331201i</v>
      </c>
      <c r="M2613" t="str">
        <f t="shared" si="1341"/>
        <v>0.0220338214056729-0.350178956119276i</v>
      </c>
      <c r="N2613" t="str">
        <f t="shared" si="1342"/>
        <v>-8.46936727921842i</v>
      </c>
      <c r="O2613" t="str">
        <f t="shared" si="1343"/>
        <v>-0.577273464169474-0.816550884860077i</v>
      </c>
      <c r="P2613" t="str">
        <f t="shared" si="1344"/>
        <v>1.57727346416947+0.816550884860077i</v>
      </c>
      <c r="Q2613" t="str">
        <f t="shared" si="1345"/>
        <v>-1.57727346416947+7.65281639435834i</v>
      </c>
      <c r="R2613" t="str">
        <f t="shared" si="1346"/>
        <v>0.0616038257067149-0.218800433391083i</v>
      </c>
      <c r="S2613" t="str">
        <f t="shared" si="1347"/>
        <v>0.945676477810924i</v>
      </c>
      <c r="T2613" t="str">
        <f t="shared" si="1348"/>
        <v>0.206914423192783+0.0582572889140042i</v>
      </c>
      <c r="U2613" t="str">
        <f t="shared" si="1349"/>
        <v>0.0000500000000000001-0.000209282220560561i</v>
      </c>
      <c r="V2613" t="str">
        <f t="shared" si="1350"/>
        <v>0.00002-0.00234396087027828i</v>
      </c>
      <c r="W2613" t="str">
        <f t="shared" si="1351"/>
        <v>0.0000422525612791649-0.000192894682412178i</v>
      </c>
      <c r="X2613" t="str">
        <f t="shared" si="1352"/>
        <v>0.0000424295605282175-0.000192813026008179i</v>
      </c>
      <c r="Y2613" t="str">
        <f t="shared" si="1353"/>
        <v>0.009+3.41302625885995i</v>
      </c>
      <c r="Z2613" t="str">
        <f t="shared" si="1354"/>
        <v>-0.000677557546026401-0.000150983486566204i</v>
      </c>
      <c r="AA2613" t="str">
        <f t="shared" si="1355"/>
        <v>0.0093160785819925-3.51611526037521i</v>
      </c>
      <c r="AB2613" t="str">
        <f t="shared" si="1356"/>
        <v>0.622432309776546+0.175247420361211i</v>
      </c>
      <c r="AC2613" t="str">
        <f t="shared" si="1357"/>
        <v>1.07508252107542-0.214101326130417i</v>
      </c>
      <c r="AD2613" t="str">
        <f t="shared" si="1358"/>
        <v>0.525651978051358+0.267691270487035i</v>
      </c>
      <c r="AE2613" t="str">
        <f t="shared" si="1359"/>
        <v>-0.000315742502970932-0.0002607410086905i</v>
      </c>
      <c r="AF2613" t="str">
        <f t="shared" si="1360"/>
        <v>-4.16691165714338-0.144569187449462i</v>
      </c>
      <c r="AG2613" t="str">
        <f t="shared" si="1361"/>
        <v>1.00342499196243-0.00668164797371563i</v>
      </c>
      <c r="AH2613" t="str">
        <f t="shared" si="1362"/>
        <v>0.00126604479491928+0.00113669747164005i</v>
      </c>
      <c r="AI2613">
        <f t="shared" si="1363"/>
        <v>-55.383588480431776</v>
      </c>
      <c r="AJ2613">
        <f t="shared" si="1364"/>
        <v>41.9185587959741</v>
      </c>
      <c r="AK2613"/>
      <c r="AL2613"/>
      <c r="AM2613"/>
      <c r="AN2613"/>
    </row>
    <row r="2614" spans="1:40" x14ac:dyDescent="0.35">
      <c r="A2614"/>
      <c r="B2614">
        <f t="shared" si="1365"/>
        <v>680000</v>
      </c>
      <c r="C2614" s="237" t="str">
        <f t="shared" si="1333"/>
        <v>-4.5745724026997E-08+0.000996803290200193i</v>
      </c>
      <c r="D2614" s="208" t="str">
        <f t="shared" si="1334"/>
        <v>-1.64874587043048+0.00764215855820148i</v>
      </c>
      <c r="E2614" t="str">
        <f t="shared" si="1335"/>
        <v>36500</v>
      </c>
      <c r="F2614" t="str">
        <f t="shared" si="1336"/>
        <v>0.21505376344086</v>
      </c>
      <c r="G2614" t="str">
        <f t="shared" si="1331"/>
        <v>0.21505376344086</v>
      </c>
      <c r="H2614" t="str">
        <f t="shared" si="1337"/>
        <v>2.51819479069853+0.15200063000158i</v>
      </c>
      <c r="I2614" t="str">
        <f t="shared" si="1338"/>
        <v>2670.35375555132i</v>
      </c>
      <c r="J2614" t="str">
        <f t="shared" si="1332"/>
        <v>-9651.23623375976+584.187950394452i</v>
      </c>
      <c r="K2614" t="str">
        <f t="shared" si="1339"/>
        <v>0.0166865753305454-0.27567511507004i</v>
      </c>
      <c r="L2614" t="str">
        <f t="shared" si="1340"/>
        <v>0.00528273673706584-0.0739928608741667i</v>
      </c>
      <c r="M2614" t="str">
        <f t="shared" si="1341"/>
        <v>0.0219693120676112-0.349667975944207i</v>
      </c>
      <c r="N2614" t="str">
        <f t="shared" si="1342"/>
        <v>-8.48184057418045i</v>
      </c>
      <c r="O2614" t="str">
        <f t="shared" si="1343"/>
        <v>-0.587413373693898-0.809287049448805i</v>
      </c>
      <c r="P2614" t="str">
        <f t="shared" si="1344"/>
        <v>1.5874133736939+0.809287049448805i</v>
      </c>
      <c r="Q2614" t="str">
        <f t="shared" si="1345"/>
        <v>-1.5874133736939+7.67255352473165i</v>
      </c>
      <c r="R2614" t="str">
        <f t="shared" si="1346"/>
        <v>0.0601000107573818-0.219329448677671i</v>
      </c>
      <c r="S2614" t="str">
        <f t="shared" si="1347"/>
        <v>0.947069226673679i</v>
      </c>
      <c r="T2614" t="str">
        <f t="shared" si="1348"/>
        <v>0.207720171345926+0.0569188707110734i</v>
      </c>
      <c r="U2614" t="str">
        <f t="shared" si="1349"/>
        <v>0.0000500000000000001-0.000208974452589148i</v>
      </c>
      <c r="V2614" t="str">
        <f t="shared" si="1350"/>
        <v>0.00002-0.00234051386899846i</v>
      </c>
      <c r="W2614" t="str">
        <f t="shared" si="1351"/>
        <v>0.0000422524993624523-0.00019261326884637i</v>
      </c>
      <c r="X2614" t="str">
        <f t="shared" si="1352"/>
        <v>0.0000424289565466451-0.000192531732211837i</v>
      </c>
      <c r="Y2614" t="str">
        <f t="shared" si="1353"/>
        <v>0.009+3.41805280710569i</v>
      </c>
      <c r="Z2614" t="str">
        <f t="shared" si="1354"/>
        <v>-0.00067557401931063-0.000150754058715271i</v>
      </c>
      <c r="AA2614" t="str">
        <f t="shared" si="1355"/>
        <v>0.00928869499693342-3.51094399443351i</v>
      </c>
      <c r="AB2614" t="str">
        <f t="shared" si="1356"/>
        <v>0.624856131549433+0.171221240259107i</v>
      </c>
      <c r="AC2614" t="str">
        <f t="shared" si="1357"/>
        <v>1.07359824387143-0.214730565915362i</v>
      </c>
      <c r="AD2614" t="str">
        <f t="shared" si="1358"/>
        <v>0.528961508473555+0.265281212918214i</v>
      </c>
      <c r="AE2614" t="str">
        <f t="shared" si="1359"/>
        <v>-0.000317360432791763-0.000258960189565297i</v>
      </c>
      <c r="AF2614" t="str">
        <f t="shared" si="1360"/>
        <v>-4.16694066112901-0.144358471443379i</v>
      </c>
      <c r="AG2614" t="str">
        <f t="shared" si="1361"/>
        <v>1.00338940905328-0.00671397821697515i</v>
      </c>
      <c r="AH2614" t="str">
        <f t="shared" si="1362"/>
        <v>0.00127313966305683+0.00112960455056237i</v>
      </c>
      <c r="AI2614">
        <f t="shared" si="1363"/>
        <v>-55.380678391482903</v>
      </c>
      <c r="AJ2614">
        <f t="shared" si="1364"/>
        <v>41.581328025241653</v>
      </c>
      <c r="AK2614"/>
      <c r="AL2614"/>
      <c r="AM2614"/>
      <c r="AN2614"/>
    </row>
    <row r="2615" spans="1:40" x14ac:dyDescent="0.35">
      <c r="A2615"/>
      <c r="B2615">
        <f t="shared" si="1365"/>
        <v>681000</v>
      </c>
      <c r="C2615" s="237" t="str">
        <f t="shared" si="1333"/>
        <v>-4.56114739924535E-08+0.000995339555565817i</v>
      </c>
      <c r="D2615" s="208" t="str">
        <f t="shared" si="1334"/>
        <v>-1.64874586940123+0.00763093659267127i</v>
      </c>
      <c r="E2615" t="str">
        <f t="shared" si="1335"/>
        <v>36500</v>
      </c>
      <c r="F2615" t="str">
        <f t="shared" si="1336"/>
        <v>0.21505376344086</v>
      </c>
      <c r="G2615" t="str">
        <f t="shared" si="1331"/>
        <v>0.21505376344086</v>
      </c>
      <c r="H2615" t="str">
        <f t="shared" si="1337"/>
        <v>2.51822366875138+0.151779302630342i</v>
      </c>
      <c r="I2615" t="str">
        <f t="shared" si="1338"/>
        <v>2674.28074636831i</v>
      </c>
      <c r="J2615" t="str">
        <f t="shared" si="1332"/>
        <v>-9679.64603807237+585.047050321502i</v>
      </c>
      <c r="K2615" t="str">
        <f t="shared" si="1339"/>
        <v>0.0166377733772713-0.275273171730631i</v>
      </c>
      <c r="L2615" t="str">
        <f t="shared" si="1340"/>
        <v>0.0052673118768615-0.0738853072718518i</v>
      </c>
      <c r="M2615" t="str">
        <f t="shared" si="1341"/>
        <v>0.0219050852541328-0.349158479002483i</v>
      </c>
      <c r="N2615" t="str">
        <f t="shared" si="1342"/>
        <v>-8.49431386914248i</v>
      </c>
      <c r="O2615" t="str">
        <f t="shared" si="1343"/>
        <v>-0.597461892817083-0.801897304292407i</v>
      </c>
      <c r="P2615" t="str">
        <f t="shared" si="1344"/>
        <v>1.59746189281708+0.801897304292407i</v>
      </c>
      <c r="Q2615" t="str">
        <f t="shared" si="1345"/>
        <v>-1.59746189281708+7.69241656485007i</v>
      </c>
      <c r="R2615" t="str">
        <f t="shared" si="1346"/>
        <v>0.0585926999201198-0.219834883340031i</v>
      </c>
      <c r="S2615" t="str">
        <f t="shared" si="1347"/>
        <v>0.948461975536434i</v>
      </c>
      <c r="T2615" t="str">
        <f t="shared" si="1348"/>
        <v>0.208505027744507+0.0555729479182503i</v>
      </c>
      <c r="U2615" t="str">
        <f t="shared" si="1349"/>
        <v>0.0000500000000000001-0.00020866758848843i</v>
      </c>
      <c r="V2615" t="str">
        <f t="shared" si="1350"/>
        <v>0.00002-0.00233707699107042i</v>
      </c>
      <c r="W2615" t="str">
        <f t="shared" si="1351"/>
        <v>0.0000422524373548936-0.000192332685055997i</v>
      </c>
      <c r="X2615" t="str">
        <f t="shared" si="1352"/>
        <v>0.0000424283548606058-0.000192251267835679i</v>
      </c>
      <c r="Y2615" t="str">
        <f t="shared" si="1353"/>
        <v>0.009+3.42307935535144i</v>
      </c>
      <c r="Z2615" t="str">
        <f t="shared" si="1354"/>
        <v>-0.000673599224675585-0.000150525335890162i</v>
      </c>
      <c r="AA2615" t="str">
        <f t="shared" si="1355"/>
        <v>0.0092614319759498-3.50578791799725i</v>
      </c>
      <c r="AB2615" t="str">
        <f t="shared" si="1356"/>
        <v>0.627217107519467+0.167172485127439i</v>
      </c>
      <c r="AC2615" t="str">
        <f t="shared" si="1357"/>
        <v>1.07210893485123-0.215336243726972i</v>
      </c>
      <c r="AD2615" t="str">
        <f t="shared" si="1358"/>
        <v>0.532240799121002+0.262830772516133i</v>
      </c>
      <c r="AE2615" t="str">
        <f t="shared" si="1359"/>
        <v>-0.000318954299313358-0.000257158329649889i</v>
      </c>
      <c r="AF2615" t="str">
        <f t="shared" si="1360"/>
        <v>-4.16696953815261-0.144148366037671i</v>
      </c>
      <c r="AG2615" t="str">
        <f t="shared" si="1361"/>
        <v>1.00335341689657-0.00674583080880401i</v>
      </c>
      <c r="AH2615" t="str">
        <f t="shared" si="1362"/>
        <v>0.00128013940425721+0.00112241933110286i</v>
      </c>
      <c r="AI2615">
        <f t="shared" si="1363"/>
        <v>-55.378144016946457</v>
      </c>
      <c r="AJ2615">
        <f t="shared" si="1364"/>
        <v>41.244109797110767</v>
      </c>
      <c r="AK2615"/>
      <c r="AL2615"/>
      <c r="AM2615"/>
      <c r="AN2615"/>
    </row>
    <row r="2616" spans="1:40" x14ac:dyDescent="0.35">
      <c r="A2616"/>
      <c r="B2616">
        <f t="shared" si="1365"/>
        <v>682000</v>
      </c>
      <c r="C2616" s="237" t="str">
        <f t="shared" si="1333"/>
        <v>-4.54778140675267E-08+0.000993880113408345i</v>
      </c>
      <c r="D2616" s="208" t="str">
        <f t="shared" si="1334"/>
        <v>-1.6487458683765+0.00761974753613065i</v>
      </c>
      <c r="E2616" t="str">
        <f t="shared" si="1335"/>
        <v>36500</v>
      </c>
      <c r="F2616" t="str">
        <f t="shared" si="1336"/>
        <v>0.21505376344086</v>
      </c>
      <c r="G2616" t="str">
        <f t="shared" si="1331"/>
        <v>0.21505376344086</v>
      </c>
      <c r="H2616" t="str">
        <f t="shared" si="1337"/>
        <v>2.51825242057656+0.151558616130446i</v>
      </c>
      <c r="I2616" t="str">
        <f t="shared" si="1338"/>
        <v>2678.2077371853i</v>
      </c>
      <c r="J2616" t="str">
        <f t="shared" si="1332"/>
        <v>-9708.09759081159+585.906150248554i</v>
      </c>
      <c r="K2616" t="str">
        <f t="shared" si="1339"/>
        <v>0.0165891849578971-0.27487239458908i</v>
      </c>
      <c r="L2616" t="str">
        <f t="shared" si="1340"/>
        <v>0.00525195436206102-0.0737780642819559i</v>
      </c>
      <c r="M2616" t="str">
        <f t="shared" si="1341"/>
        <v>0.0218411393199581-0.348650458871036i</v>
      </c>
      <c r="N2616" t="str">
        <f t="shared" si="1342"/>
        <v>-8.50678716410451i</v>
      </c>
      <c r="O2616" t="str">
        <f t="shared" si="1343"/>
        <v>-0.607417458179671-0.79438279909534i</v>
      </c>
      <c r="P2616" t="str">
        <f t="shared" si="1344"/>
        <v>1.60741745817967+0.79438279909534i</v>
      </c>
      <c r="Q2616" t="str">
        <f t="shared" si="1345"/>
        <v>-1.60741745817967+7.71240436500917i</v>
      </c>
      <c r="R2616" t="str">
        <f t="shared" si="1346"/>
        <v>0.0570822860250199-0.220316835175054i</v>
      </c>
      <c r="S2616" t="str">
        <f t="shared" si="1347"/>
        <v>0.94985472439919i</v>
      </c>
      <c r="T2616" t="str">
        <f t="shared" si="1348"/>
        <v>0.209268986755703+0.054219879060371i</v>
      </c>
      <c r="U2616" t="str">
        <f t="shared" si="1349"/>
        <v>0.0000500000000000001-0.000208361624282435i</v>
      </c>
      <c r="V2616" t="str">
        <f t="shared" si="1350"/>
        <v>0.00002-0.00233365019196327i</v>
      </c>
      <c r="W2616" t="str">
        <f t="shared" si="1351"/>
        <v>0.0000422523752564895-0.000192052927390976i</v>
      </c>
      <c r="X2616" t="str">
        <f t="shared" si="1352"/>
        <v>0.0000424277554561148-0.000191971629231202i</v>
      </c>
      <c r="Y2616" t="str">
        <f t="shared" si="1353"/>
        <v>0.009+3.42810590359718i</v>
      </c>
      <c r="Z2616" t="str">
        <f t="shared" si="1354"/>
        <v>-0.000671633110940368-0.00015029731480494i</v>
      </c>
      <c r="AA2616" t="str">
        <f t="shared" si="1355"/>
        <v>0.00923428881229244-3.50064696423736i</v>
      </c>
      <c r="AB2616" t="str">
        <f t="shared" si="1356"/>
        <v>0.629515220742199+0.163102233467352i</v>
      </c>
      <c r="AC2616" t="str">
        <f t="shared" si="1357"/>
        <v>1.07061499818155-0.215918431973512i</v>
      </c>
      <c r="AD2616" t="str">
        <f t="shared" si="1358"/>
        <v>0.535489365240028+0.2603403259079i</v>
      </c>
      <c r="AE2616" t="str">
        <f t="shared" si="1359"/>
        <v>-0.000320523936332243-0.000255335796694931i</v>
      </c>
      <c r="AF2616" t="str">
        <f t="shared" si="1360"/>
        <v>-4.16699828895306-0.143938868594315i</v>
      </c>
      <c r="AG2616" t="str">
        <f t="shared" si="1361"/>
        <v>1.00331702205475-0.00677720169024091i</v>
      </c>
      <c r="AH2616" t="str">
        <f t="shared" si="1362"/>
        <v>0.00128704324683667+0.00111514327751146i</v>
      </c>
      <c r="AI2616">
        <f t="shared" si="1363"/>
        <v>-55.375982808711761</v>
      </c>
      <c r="AJ2616">
        <f t="shared" si="1364"/>
        <v>40.906903038491429</v>
      </c>
      <c r="AK2616"/>
      <c r="AL2616"/>
      <c r="AM2616"/>
      <c r="AN2616"/>
    </row>
    <row r="2617" spans="1:40" x14ac:dyDescent="0.35">
      <c r="A2617"/>
      <c r="B2617">
        <f t="shared" si="1365"/>
        <v>683000</v>
      </c>
      <c r="C2617" s="237" t="str">
        <f t="shared" si="1333"/>
        <v>-4.53447407987625E-08+0.000992424944873564i</v>
      </c>
      <c r="D2617" s="208" t="str">
        <f t="shared" si="1334"/>
        <v>-1.64874586735627+0.00760859124403066i</v>
      </c>
      <c r="E2617" t="str">
        <f t="shared" si="1335"/>
        <v>36500</v>
      </c>
      <c r="F2617" t="str">
        <f t="shared" si="1336"/>
        <v>0.21505376344086</v>
      </c>
      <c r="G2617" t="str">
        <f t="shared" si="1331"/>
        <v>0.21505376344086</v>
      </c>
      <c r="H2617" t="str">
        <f t="shared" si="1337"/>
        <v>2.51828104690765+0.151338567734419i</v>
      </c>
      <c r="I2617" t="str">
        <f t="shared" si="1338"/>
        <v>2682.13472800229i</v>
      </c>
      <c r="J2617" t="str">
        <f t="shared" si="1332"/>
        <v>-9736.59089197742+586.765250175604i</v>
      </c>
      <c r="K2617" t="str">
        <f t="shared" si="1339"/>
        <v>0.0165408088298984-0.274472778595749i</v>
      </c>
      <c r="L2617" t="str">
        <f t="shared" si="1340"/>
        <v>0.00523666380185304-0.0736711305679276i</v>
      </c>
      <c r="M2617" t="str">
        <f t="shared" si="1341"/>
        <v>0.0217774726317514-0.348143909163677i</v>
      </c>
      <c r="N2617" t="str">
        <f t="shared" si="1342"/>
        <v>-8.51926045906654i</v>
      </c>
      <c r="O2617" t="str">
        <f t="shared" si="1343"/>
        <v>-0.617278520884151-0.786744702972365i</v>
      </c>
      <c r="P2617" t="str">
        <f t="shared" si="1344"/>
        <v>1.61727852088415+0.786744702972365i</v>
      </c>
      <c r="Q2617" t="str">
        <f t="shared" si="1345"/>
        <v>-1.61727852088415+7.73251575609418i</v>
      </c>
      <c r="R2617" t="str">
        <f t="shared" si="1346"/>
        <v>0.055569156353388-0.220775408382801i</v>
      </c>
      <c r="S2617" t="str">
        <f t="shared" si="1347"/>
        <v>0.951247473261944i</v>
      </c>
      <c r="T2617" t="str">
        <f t="shared" si="1348"/>
        <v>0.210012049382513+0.0528600195724582i</v>
      </c>
      <c r="U2617" t="str">
        <f t="shared" si="1349"/>
        <v>0.00005-0.000208056556018478i</v>
      </c>
      <c r="V2617" t="str">
        <f t="shared" si="1350"/>
        <v>0.00002-0.00233023342740696i</v>
      </c>
      <c r="W2617" t="str">
        <f t="shared" si="1351"/>
        <v>0.0000422523130672419-0.0001917739922226i</v>
      </c>
      <c r="X2617" t="str">
        <f t="shared" si="1352"/>
        <v>0.0000424271583192903-0.000191692812771263i</v>
      </c>
      <c r="Y2617" t="str">
        <f t="shared" si="1353"/>
        <v>0.009+3.43313245184293i</v>
      </c>
      <c r="Z2617" t="str">
        <f t="shared" si="1354"/>
        <v>-0.000669675627298494-0.000150069992194266i</v>
      </c>
      <c r="AA2617" t="str">
        <f t="shared" si="1355"/>
        <v>0.00920726480438349-3.49552106671622i</v>
      </c>
      <c r="AB2617" t="str">
        <f t="shared" si="1356"/>
        <v>0.631750474234814+0.159011554485324i</v>
      </c>
      <c r="AC2617" t="str">
        <f t="shared" si="1357"/>
        <v>1.06911683284346-0.216477209940179i</v>
      </c>
      <c r="AD2617" t="str">
        <f t="shared" si="1358"/>
        <v>0.53870672668666+0.257810255331389i</v>
      </c>
      <c r="AE2617" t="str">
        <f t="shared" si="1359"/>
        <v>-0.000322069182118625-0.000253492958731899i</v>
      </c>
      <c r="AF2617" t="str">
        <f t="shared" si="1360"/>
        <v>-4.16702691426392-0.143729976490388i</v>
      </c>
      <c r="AG2617" t="str">
        <f t="shared" si="1361"/>
        <v>1.00328023112304-0.0068080868843419i</v>
      </c>
      <c r="AH2617" t="str">
        <f t="shared" si="1362"/>
        <v>0.00129385043677824+0.00110777785637344i</v>
      </c>
      <c r="AI2617">
        <f t="shared" si="1363"/>
        <v>-55.374192277758596</v>
      </c>
      <c r="AJ2617">
        <f t="shared" si="1364"/>
        <v>40.56970668139251</v>
      </c>
      <c r="AK2617"/>
      <c r="AL2617"/>
      <c r="AM2617"/>
      <c r="AN2617"/>
    </row>
    <row r="2618" spans="1:40" x14ac:dyDescent="0.35">
      <c r="A2618"/>
      <c r="B2618">
        <f t="shared" si="1365"/>
        <v>684000</v>
      </c>
      <c r="C2618" s="237" t="str">
        <f t="shared" si="1333"/>
        <v>-4.52122507579319E-08+0.000990974031217514i</v>
      </c>
      <c r="D2618" s="208" t="str">
        <f t="shared" si="1334"/>
        <v>-1.64874586634052+0.00759746757266761i</v>
      </c>
      <c r="E2618" t="str">
        <f t="shared" si="1335"/>
        <v>36500</v>
      </c>
      <c r="F2618" t="str">
        <f t="shared" si="1336"/>
        <v>0.21505376344086</v>
      </c>
      <c r="G2618" t="str">
        <f t="shared" si="1331"/>
        <v>0.21505376344086</v>
      </c>
      <c r="H2618" t="str">
        <f t="shared" si="1337"/>
        <v>2.5183095484729+0.151119154690632i</v>
      </c>
      <c r="I2618" t="str">
        <f t="shared" si="1338"/>
        <v>2686.06171881927i</v>
      </c>
      <c r="J2618" t="str">
        <f t="shared" si="1332"/>
        <v>-9765.12594156987+587.624350102655i</v>
      </c>
      <c r="K2618" t="str">
        <f t="shared" si="1339"/>
        <v>0.0164926437597646-0.274074318730005i</v>
      </c>
      <c r="L2618" t="str">
        <f t="shared" si="1340"/>
        <v>0.0052214398082524-0.0735645048008326i</v>
      </c>
      <c r="M2618" t="str">
        <f t="shared" si="1341"/>
        <v>0.021714083568017-0.347638823530838i</v>
      </c>
      <c r="N2618" t="str">
        <f t="shared" si="1342"/>
        <v>-8.53173375402857i</v>
      </c>
      <c r="O2618" t="str">
        <f t="shared" si="1343"/>
        <v>-0.627043546735836-0.778984204266648i</v>
      </c>
      <c r="P2618" t="str">
        <f t="shared" si="1344"/>
        <v>1.62704354673584+0.778984204266648i</v>
      </c>
      <c r="Q2618" t="str">
        <f t="shared" si="1345"/>
        <v>-1.62704354673584+7.75274954976192i</v>
      </c>
      <c r="R2618" t="str">
        <f t="shared" si="1346"/>
        <v>0.0540536925563327-0.221210713357757i</v>
      </c>
      <c r="S2618" t="str">
        <f t="shared" si="1347"/>
        <v>0.952640222124701i</v>
      </c>
      <c r="T2618" t="str">
        <f t="shared" si="1348"/>
        <v>0.210734223109497+0.0514937216835251i</v>
      </c>
      <c r="U2618" t="str">
        <f t="shared" si="1349"/>
        <v>0.00005-0.000207752379766989i</v>
      </c>
      <c r="V2618" t="str">
        <f t="shared" si="1350"/>
        <v>0.00002-0.00232682665339028i</v>
      </c>
      <c r="W2618" t="str">
        <f t="shared" si="1351"/>
        <v>0.0000422522507871515-0.000191495875943386i</v>
      </c>
      <c r="X2618" t="str">
        <f t="shared" si="1352"/>
        <v>0.0000424265634363509-0.000191414814849937i</v>
      </c>
      <c r="Y2618" t="str">
        <f t="shared" si="1353"/>
        <v>0.009+3.43815900008867i</v>
      </c>
      <c r="Z2618" t="str">
        <f t="shared" si="1354"/>
        <v>-0.00066772672331466-0.000149843364813226i</v>
      </c>
      <c r="AA2618" t="str">
        <f t="shared" si="1355"/>
        <v>0.00918035925577119-3.49041015938487i</v>
      </c>
      <c r="AB2618" t="str">
        <f t="shared" si="1356"/>
        <v>0.633922890512087+0.154901507743637i</v>
      </c>
      <c r="AC2618" t="str">
        <f t="shared" si="1357"/>
        <v>1.06761483253541-0.217012663582933i</v>
      </c>
      <c r="AD2618" t="str">
        <f t="shared" si="1358"/>
        <v>0.541892407986712+0.255240948581674i</v>
      </c>
      <c r="AE2618" t="str">
        <f t="shared" si="1359"/>
        <v>-0.000323589879400461-0.000251630184031637i</v>
      </c>
      <c r="AF2618" t="str">
        <f t="shared" si="1360"/>
        <v>-4.16705541481342-0.143521687117964i</v>
      </c>
      <c r="AG2618" t="str">
        <f t="shared" si="1361"/>
        <v>1.00324305072855-0.00683848249634262i</v>
      </c>
      <c r="AH2618" t="str">
        <f t="shared" si="1362"/>
        <v>0.00130056023768329+0.00110032453645662i</v>
      </c>
      <c r="AI2618">
        <f t="shared" si="1363"/>
        <v>-55.372769993027305</v>
      </c>
      <c r="AJ2618">
        <f t="shared" si="1364"/>
        <v>40.232519663026494</v>
      </c>
      <c r="AK2618"/>
      <c r="AL2618"/>
      <c r="AM2618"/>
      <c r="AN2618"/>
    </row>
    <row r="2619" spans="1:40" x14ac:dyDescent="0.35">
      <c r="A2619"/>
      <c r="B2619">
        <f t="shared" si="1365"/>
        <v>685000</v>
      </c>
      <c r="C2619" s="237" t="str">
        <f t="shared" si="1333"/>
        <v>-4.50803405418113E-08+0.000989527353805686i</v>
      </c>
      <c r="D2619" s="208" t="str">
        <f t="shared" si="1334"/>
        <v>-1.64874586532921+0.00758637637917693i</v>
      </c>
      <c r="E2619" t="str">
        <f t="shared" si="1335"/>
        <v>36500</v>
      </c>
      <c r="F2619" t="str">
        <f t="shared" si="1336"/>
        <v>0.21505376344086</v>
      </c>
      <c r="G2619" t="str">
        <f t="shared" si="1331"/>
        <v>0.21505376344086</v>
      </c>
      <c r="H2619" t="str">
        <f t="shared" si="1337"/>
        <v>2.51833792599529+0.150900374263178i</v>
      </c>
      <c r="I2619" t="str">
        <f t="shared" si="1338"/>
        <v>2689.98870963626i</v>
      </c>
      <c r="J2619" t="str">
        <f t="shared" si="1332"/>
        <v>-9793.70273958894+588.483450029705i</v>
      </c>
      <c r="K2619" t="str">
        <f t="shared" si="1339"/>
        <v>0.0164446885229213-0.273677010000012i</v>
      </c>
      <c r="L2619" t="str">
        <f t="shared" si="1340"/>
        <v>0.00520628199607545-0.0734581856592984i</v>
      </c>
      <c r="M2619" t="str">
        <f t="shared" si="1341"/>
        <v>0.0216509705189967-0.34713519565931i</v>
      </c>
      <c r="N2619" t="str">
        <f t="shared" si="1342"/>
        <v>-8.5442070489906i</v>
      </c>
      <c r="O2619" t="str">
        <f t="shared" si="1343"/>
        <v>-0.636711016481555-0.771102510364883i</v>
      </c>
      <c r="P2619" t="str">
        <f t="shared" si="1344"/>
        <v>1.63671101648156+0.771102510364883i</v>
      </c>
      <c r="Q2619" t="str">
        <f t="shared" si="1345"/>
        <v>-1.63671101648156+7.77310453862572i</v>
      </c>
      <c r="R2619" t="str">
        <f t="shared" si="1346"/>
        <v>0.0525362705804635-0.22162286648084i</v>
      </c>
      <c r="S2619" t="str">
        <f t="shared" si="1347"/>
        <v>0.954032970987455i</v>
      </c>
      <c r="T2619" t="str">
        <f t="shared" si="1348"/>
        <v>0.211435521747472+0.0501213343064804i</v>
      </c>
      <c r="U2619" t="str">
        <f t="shared" si="1349"/>
        <v>0.00005-0.000207449091621344i</v>
      </c>
      <c r="V2619" t="str">
        <f t="shared" si="1350"/>
        <v>0.00002-0.00232342982615905i</v>
      </c>
      <c r="W2619" t="str">
        <f t="shared" si="1351"/>
        <v>0.0000422521884162197-0.000191218574966912i</v>
      </c>
      <c r="X2619" t="str">
        <f t="shared" si="1352"/>
        <v>0.0000424259707936167-0.00019113763188235i</v>
      </c>
      <c r="Y2619" t="str">
        <f t="shared" si="1353"/>
        <v>0.009+3.44318554833441i</v>
      </c>
      <c r="Z2619" t="str">
        <f t="shared" si="1354"/>
        <v>-0.000665786348921443-0.000149617429437179i</v>
      </c>
      <c r="AA2619" t="str">
        <f t="shared" si="1355"/>
        <v>0.0091535714750848-3.4853141765801i</v>
      </c>
      <c r="AB2619" t="str">
        <f t="shared" si="1356"/>
        <v>0.636032511119207+0.15077314282919i</v>
      </c>
      <c r="AC2619" t="str">
        <f t="shared" si="1357"/>
        <v>1.06610938558355-0.217524885322597i</v>
      </c>
      <c r="AD2619" t="str">
        <f t="shared" si="1358"/>
        <v>0.545045938395265+0.252632798956876i</v>
      </c>
      <c r="AE2619" t="str">
        <f t="shared" si="1359"/>
        <v>-0.000325085875347198-0.000249747841063178i</v>
      </c>
      <c r="AF2619" t="str">
        <f t="shared" si="1360"/>
        <v>-4.1670837913245-0.143313997884001i</v>
      </c>
      <c r="AG2619" t="str">
        <f t="shared" si="1361"/>
        <v>1.00320548752931-0.00686838471381107i</v>
      </c>
      <c r="AH2619" t="str">
        <f t="shared" si="1362"/>
        <v>0.00130717193072236+0.00109278478855963i</v>
      </c>
      <c r="AI2619">
        <f t="shared" si="1363"/>
        <v>-55.371713580323558</v>
      </c>
      <c r="AJ2619">
        <f t="shared" si="1364"/>
        <v>39.895340925919335</v>
      </c>
      <c r="AK2619"/>
      <c r="AL2619"/>
      <c r="AM2619"/>
      <c r="AN2619"/>
    </row>
    <row r="2620" spans="1:40" x14ac:dyDescent="0.35">
      <c r="A2620"/>
      <c r="B2620">
        <f t="shared" si="1365"/>
        <v>686000</v>
      </c>
      <c r="C2620" s="237" t="str">
        <f t="shared" si="1333"/>
        <v>-4.49490067719643E-08+0.000988084894112236i</v>
      </c>
      <c r="D2620" s="208" t="str">
        <f t="shared" si="1334"/>
        <v>-1.64874586432231+0.00757531752152715i</v>
      </c>
      <c r="E2620" t="str">
        <f t="shared" si="1335"/>
        <v>36500</v>
      </c>
      <c r="F2620" t="str">
        <f t="shared" si="1336"/>
        <v>0.21505376344086</v>
      </c>
      <c r="G2620" t="str">
        <f t="shared" si="1331"/>
        <v>0.21505376344086</v>
      </c>
      <c r="H2620" t="str">
        <f t="shared" si="1337"/>
        <v>2.51836618019257+0.150682223731772i</v>
      </c>
      <c r="I2620" t="str">
        <f t="shared" si="1338"/>
        <v>2693.91570045325i</v>
      </c>
      <c r="J2620" t="str">
        <f t="shared" si="1332"/>
        <v>-9822.32128603462+589.342549956756i</v>
      </c>
      <c r="K2620" t="str">
        <f t="shared" si="1339"/>
        <v>0.0163969419036525-0.273280847442522i</v>
      </c>
      <c r="L2620" t="str">
        <f t="shared" si="1340"/>
        <v>0.00519118998291569-0.0733521718294589i</v>
      </c>
      <c r="M2620" t="str">
        <f t="shared" si="1341"/>
        <v>0.0215881318865682-0.346633019271981i</v>
      </c>
      <c r="N2620" t="str">
        <f t="shared" si="1342"/>
        <v>-8.55668034395263i</v>
      </c>
      <c r="O2620" t="str">
        <f t="shared" si="1343"/>
        <v>-0.64627942604602-0.763100847509441i</v>
      </c>
      <c r="P2620" t="str">
        <f t="shared" si="1344"/>
        <v>1.64627942604602+0.763100847509441i</v>
      </c>
      <c r="Q2620" t="str">
        <f t="shared" si="1345"/>
        <v>-1.64627942604602+7.79357949644319i</v>
      </c>
      <c r="R2620" t="str">
        <f t="shared" si="1346"/>
        <v>0.0510172606005443-0.222011989912412i</v>
      </c>
      <c r="S2620" t="str">
        <f t="shared" si="1347"/>
        <v>0.955425719850212i</v>
      </c>
      <c r="T2620" t="str">
        <f t="shared" si="1348"/>
        <v>0.212115965277444+0.0487432029340609i</v>
      </c>
      <c r="U2620" t="str">
        <f t="shared" si="1349"/>
        <v>0.00005-0.000207146687697698i</v>
      </c>
      <c r="V2620" t="str">
        <f t="shared" si="1350"/>
        <v>0.00002-0.00232004290221422i</v>
      </c>
      <c r="W2620" t="str">
        <f t="shared" si="1351"/>
        <v>0.0000422521259544479-0.000190942085727672i</v>
      </c>
      <c r="X2620" t="str">
        <f t="shared" si="1352"/>
        <v>0.0000424253803775069-0.000190861260304536i</v>
      </c>
      <c r="Y2620" t="str">
        <f t="shared" si="1353"/>
        <v>0.009+3.44821209658016i</v>
      </c>
      <c r="Z2620" t="str">
        <f t="shared" si="1354"/>
        <v>-0.00066385445441613-0.000149392182861596i</v>
      </c>
      <c r="AA2620" t="str">
        <f t="shared" si="1355"/>
        <v>0.00912690077599029-3.48023305302167i</v>
      </c>
      <c r="AB2620" t="str">
        <f t="shared" si="1356"/>
        <v>0.638079396162298+0.146627499040447i</v>
      </c>
      <c r="AC2620" t="str">
        <f t="shared" si="1357"/>
        <v>1.06460087485914-0.218013973839497i</v>
      </c>
      <c r="AD2620" t="str">
        <f t="shared" si="1358"/>
        <v>0.548166851955701+0.249986205203532i</v>
      </c>
      <c r="AE2620" t="str">
        <f t="shared" si="1359"/>
        <v>-0.000326557021553417-0.000247846298452981i</v>
      </c>
      <c r="AF2620" t="str">
        <f t="shared" si="1360"/>
        <v>-4.16711204451488-0.143106906210245i</v>
      </c>
      <c r="AG2620" t="str">
        <f t="shared" si="1361"/>
        <v>1.00316754821339-0.00689778980679365i</v>
      </c>
      <c r="AH2620" t="str">
        <f t="shared" si="1362"/>
        <v>0.00131368481458594+0.00108516008536135i</v>
      </c>
      <c r="AI2620">
        <f t="shared" si="1363"/>
        <v>-55.371020721253295</v>
      </c>
      <c r="AJ2620">
        <f t="shared" si="1364"/>
        <v>39.558169418015027</v>
      </c>
      <c r="AK2620"/>
      <c r="AL2620"/>
      <c r="AM2620"/>
      <c r="AN2620"/>
    </row>
    <row r="2621" spans="1:40" x14ac:dyDescent="0.35">
      <c r="A2621"/>
      <c r="B2621">
        <f t="shared" si="1365"/>
        <v>687000</v>
      </c>
      <c r="C2621" s="237" t="str">
        <f t="shared" si="1333"/>
        <v>-4.48182460945246E-08+0.000986646633719178i</v>
      </c>
      <c r="D2621" s="208" t="str">
        <f t="shared" si="1334"/>
        <v>-1.64874586331981+0.0075642908585137i</v>
      </c>
      <c r="E2621" t="str">
        <f t="shared" si="1335"/>
        <v>36500</v>
      </c>
      <c r="F2621" t="str">
        <f t="shared" si="1336"/>
        <v>0.21505376344086</v>
      </c>
      <c r="G2621" t="str">
        <f t="shared" si="1331"/>
        <v>0.21505376344086</v>
      </c>
      <c r="H2621" t="str">
        <f t="shared" si="1337"/>
        <v>2.51839431177735+0.150464700391632i</v>
      </c>
      <c r="I2621" t="str">
        <f t="shared" si="1338"/>
        <v>2697.84269127023i</v>
      </c>
      <c r="J2621" t="str">
        <f t="shared" si="1332"/>
        <v>-9850.98158090692+590.201649883807i</v>
      </c>
      <c r="K2621" t="str">
        <f t="shared" si="1339"/>
        <v>0.0163494026950235-0.272885826122672i</v>
      </c>
      <c r="L2621" t="str">
        <f t="shared" si="1340"/>
        <v>0.00517616338912026-0.0732464620049057i</v>
      </c>
      <c r="M2621" t="str">
        <f t="shared" si="1341"/>
        <v>0.0215255660841438-0.346132288127578i</v>
      </c>
      <c r="N2621" t="str">
        <f t="shared" si="1342"/>
        <v>-8.56915363891466i</v>
      </c>
      <c r="O2621" t="str">
        <f t="shared" si="1343"/>
        <v>-0.655747286765832-0.75498046060759i</v>
      </c>
      <c r="P2621" t="str">
        <f t="shared" si="1344"/>
        <v>1.65574728676583+0.75498046060759i</v>
      </c>
      <c r="Q2621" t="str">
        <f t="shared" si="1345"/>
        <v>-1.65574728676583+7.81417317830707i</v>
      </c>
      <c r="R2621" t="str">
        <f t="shared" si="1346"/>
        <v>0.0494970269589534-0.222378211386475i</v>
      </c>
      <c r="S2621" t="str">
        <f t="shared" si="1347"/>
        <v>0.956818468712966i</v>
      </c>
      <c r="T2621" t="str">
        <f t="shared" si="1348"/>
        <v>0.212775579693935+0.0473596695407102i</v>
      </c>
      <c r="U2621" t="str">
        <f t="shared" si="1349"/>
        <v>0.00005-0.000206845164134819i</v>
      </c>
      <c r="V2621" t="str">
        <f t="shared" si="1350"/>
        <v>0.00002-0.00231666583830998i</v>
      </c>
      <c r="W2621" t="str">
        <f t="shared" si="1351"/>
        <v>0.000042252063401837-0.000190666404680916i</v>
      </c>
      <c r="X2621" t="str">
        <f t="shared" si="1352"/>
        <v>0.0000424247921745393-0.000190585696573274i</v>
      </c>
      <c r="Y2621" t="str">
        <f t="shared" si="1353"/>
        <v>0.009+3.4532386448259i</v>
      </c>
      <c r="Z2621" t="str">
        <f t="shared" si="1354"/>
        <v>-0.000661930990457496-0.0001491676219019i</v>
      </c>
      <c r="AA2621" t="str">
        <f t="shared" si="1355"/>
        <v>0.00910034647714658-3.47516672380955i</v>
      </c>
      <c r="AB2621" t="str">
        <f t="shared" si="1356"/>
        <v>0.640063623837117+0.142465605092272i</v>
      </c>
      <c r="AC2621" t="str">
        <f t="shared" si="1357"/>
        <v>1.06308967770303-0.218480033868839i</v>
      </c>
      <c r="AD2621" t="str">
        <f t="shared" si="1358"/>
        <v>0.551254687558095+0.24730157146137i</v>
      </c>
      <c r="AE2621" t="str">
        <f t="shared" si="1359"/>
        <v>-0.000328003174022172-0.000245925924944436i</v>
      </c>
      <c r="AF2621" t="str">
        <f t="shared" si="1360"/>
        <v>-4.16714017509716-0.142900409533118i</v>
      </c>
      <c r="AG2621" t="str">
        <f t="shared" si="1361"/>
        <v>1.00312923949796-0.00692669412795184i</v>
      </c>
      <c r="AH2621" t="str">
        <f t="shared" si="1362"/>
        <v>0.00132009820543449+0.00107745190127111i</v>
      </c>
      <c r="AI2621">
        <f t="shared" si="1363"/>
        <v>-55.370689152191218</v>
      </c>
      <c r="AJ2621">
        <f t="shared" si="1364"/>
        <v>39.22100409278012</v>
      </c>
      <c r="AK2621"/>
      <c r="AL2621"/>
      <c r="AM2621"/>
      <c r="AN2621"/>
    </row>
    <row r="2622" spans="1:40" x14ac:dyDescent="0.35">
      <c r="A2622"/>
      <c r="B2622">
        <f t="shared" si="1365"/>
        <v>688000</v>
      </c>
      <c r="C2622" s="237" t="str">
        <f t="shared" si="1333"/>
        <v>-4.4688055179982E-08+0.000985212554315606i</v>
      </c>
      <c r="D2622" s="208" t="str">
        <f t="shared" si="1334"/>
        <v>-1.64874586232168+0.00755329624975298i</v>
      </c>
      <c r="E2622" t="str">
        <f t="shared" si="1335"/>
        <v>36500</v>
      </c>
      <c r="F2622" t="str">
        <f t="shared" si="1336"/>
        <v>0.21505376344086</v>
      </c>
      <c r="G2622" t="str">
        <f t="shared" si="1331"/>
        <v>0.21505376344086</v>
      </c>
      <c r="H2622" t="str">
        <f t="shared" si="1337"/>
        <v>2.51842232145707+0.150247801553374i</v>
      </c>
      <c r="I2622" t="str">
        <f t="shared" si="1338"/>
        <v>2701.76968208722i</v>
      </c>
      <c r="J2622" t="str">
        <f t="shared" si="1332"/>
        <v>-9879.68362420584+591.060749810857i</v>
      </c>
      <c r="K2622" t="str">
        <f t="shared" si="1339"/>
        <v>0.0163020696988058-0.272491941133791i</v>
      </c>
      <c r="L2622" t="str">
        <f t="shared" si="1340"/>
        <v>0.00516120183776569-0.0731410548866307i</v>
      </c>
      <c r="M2622" t="str">
        <f t="shared" si="1341"/>
        <v>0.0214632715365715-0.345632996020422i</v>
      </c>
      <c r="N2622" t="str">
        <f t="shared" si="1342"/>
        <v>-8.58162693387669i</v>
      </c>
      <c r="O2622" t="str">
        <f t="shared" si="1343"/>
        <v>-0.66511312562109-0.746742613037815i</v>
      </c>
      <c r="P2622" t="str">
        <f t="shared" si="1344"/>
        <v>1.66511312562109+0.746742613037815i</v>
      </c>
      <c r="Q2622" t="str">
        <f t="shared" si="1345"/>
        <v>-1.66511312562109+7.83488432083887i</v>
      </c>
      <c r="R2622" t="str">
        <f t="shared" si="1346"/>
        <v>0.0479759281117954-0.222721664006273i</v>
      </c>
      <c r="S2622" t="str">
        <f t="shared" si="1347"/>
        <v>0.958211217575723i</v>
      </c>
      <c r="T2622" t="str">
        <f t="shared" si="1348"/>
        <v>0.213414396847942+0.0459710724903288i</v>
      </c>
      <c r="U2622" t="str">
        <f t="shared" si="1349"/>
        <v>0.00005-0.000206544517093926i</v>
      </c>
      <c r="V2622" t="str">
        <f t="shared" si="1350"/>
        <v>0.00002-0.00231329859145197i</v>
      </c>
      <c r="W2622" t="str">
        <f t="shared" si="1351"/>
        <v>0.0000422520007583885-0.000190391528302507i</v>
      </c>
      <c r="X2622" t="str">
        <f t="shared" si="1352"/>
        <v>0.0000424242061713305-0.00019031093716595i</v>
      </c>
      <c r="Y2622" t="str">
        <f t="shared" si="1353"/>
        <v>0.009+3.45826519307164i</v>
      </c>
      <c r="Z2622" t="str">
        <f t="shared" si="1354"/>
        <v>-0.000660015908062696-0.00014894374339331i</v>
      </c>
      <c r="AA2622" t="str">
        <f t="shared" si="1355"/>
        <v>0.00907390790216163-3.4701151244211i</v>
      </c>
      <c r="AB2622" t="str">
        <f t="shared" si="1356"/>
        <v>0.641985289956656+0.138288478838426i</v>
      </c>
      <c r="AC2622" t="str">
        <f t="shared" si="1357"/>
        <v>1.06157616585686-0.21892317599707i</v>
      </c>
      <c r="AD2622" t="str">
        <f t="shared" si="1358"/>
        <v>0.55430898899716+0.244579307207636i</v>
      </c>
      <c r="AE2622" t="str">
        <f t="shared" si="1359"/>
        <v>-0.000329424193148227-0.000243987089357791i</v>
      </c>
      <c r="AF2622" t="str">
        <f t="shared" si="1360"/>
        <v>-4.16716818377875-0.142694505303621i</v>
      </c>
      <c r="AG2622" t="str">
        <f t="shared" si="1361"/>
        <v>1.00309056812843-0.00695509411269192i</v>
      </c>
      <c r="AH2622" t="str">
        <f t="shared" si="1362"/>
        <v>0.00132641143684834+0.00106966171228016i</v>
      </c>
      <c r="AI2622">
        <f t="shared" si="1363"/>
        <v>-55.370716663277371</v>
      </c>
      <c r="AJ2622">
        <f t="shared" si="1364"/>
        <v>38.883843909308375</v>
      </c>
      <c r="AK2622"/>
      <c r="AL2622"/>
      <c r="AM2622"/>
      <c r="AN2622"/>
    </row>
    <row r="2623" spans="1:40" x14ac:dyDescent="0.35">
      <c r="A2623"/>
      <c r="B2623">
        <f t="shared" si="1365"/>
        <v>689000</v>
      </c>
      <c r="C2623" s="237" t="str">
        <f t="shared" si="1333"/>
        <v>-4.45584307229714E-08+0.000983782637696927i</v>
      </c>
      <c r="D2623" s="208" t="str">
        <f t="shared" si="1334"/>
        <v>-1.6487458613279+0.00754233355567644i</v>
      </c>
      <c r="E2623" t="str">
        <f t="shared" si="1335"/>
        <v>36500</v>
      </c>
      <c r="F2623" t="str">
        <f t="shared" si="1336"/>
        <v>0.21505376344086</v>
      </c>
      <c r="G2623" t="str">
        <f t="shared" si="1331"/>
        <v>0.21505376344086</v>
      </c>
      <c r="H2623" t="str">
        <f t="shared" si="1337"/>
        <v>2.5184502099341+0.150031524542897i</v>
      </c>
      <c r="I2623" t="str">
        <f t="shared" si="1338"/>
        <v>2705.69667290421i</v>
      </c>
      <c r="J2623" t="str">
        <f t="shared" si="1332"/>
        <v>-9908.42741593138+591.919849737908i</v>
      </c>
      <c r="K2623" t="str">
        <f t="shared" si="1339"/>
        <v>0.0162549417254013-0.272099187597186i</v>
      </c>
      <c r="L2623" t="str">
        <f t="shared" si="1340"/>
        <v>0.0051463049546349-0.0730359491829784i</v>
      </c>
      <c r="M2623" t="str">
        <f t="shared" si="1341"/>
        <v>0.0214012466800362-0.345135136780164i</v>
      </c>
      <c r="N2623" t="str">
        <f t="shared" si="1342"/>
        <v>-8.59410022883872i</v>
      </c>
      <c r="O2623" t="str">
        <f t="shared" si="1343"/>
        <v>-0.674375485464562-0.738388586453255i</v>
      </c>
      <c r="P2623" t="str">
        <f t="shared" si="1344"/>
        <v>1.67437548546456+0.738388586453255i</v>
      </c>
      <c r="Q2623" t="str">
        <f t="shared" si="1345"/>
        <v>-1.67437548546456+7.85571164238546i</v>
      </c>
      <c r="R2623" t="str">
        <f t="shared" si="1346"/>
        <v>0.046454316581498-0.223042486041477i</v>
      </c>
      <c r="S2623" t="str">
        <f t="shared" si="1347"/>
        <v>0.959603966438477i</v>
      </c>
      <c r="T2623" t="str">
        <f t="shared" si="1348"/>
        <v>0.2140324542897+0.0445777464497942i</v>
      </c>
      <c r="U2623" t="str">
        <f t="shared" si="1349"/>
        <v>0.00005-0.000206244742758521i</v>
      </c>
      <c r="V2623" t="str">
        <f t="shared" si="1350"/>
        <v>0.00002-0.00230994111889544i</v>
      </c>
      <c r="W2623" t="str">
        <f t="shared" si="1351"/>
        <v>0.0000422519380241035-0.000190117453088764i</v>
      </c>
      <c r="X2623" t="str">
        <f t="shared" si="1352"/>
        <v>0.000042423622354593-0.000190036978580393i</v>
      </c>
      <c r="Y2623" t="str">
        <f t="shared" si="1353"/>
        <v>0.009+3.46329174131739i</v>
      </c>
      <c r="Z2623" t="str">
        <f t="shared" si="1354"/>
        <v>-0.000658109158604088-0.000148720544190688i</v>
      </c>
      <c r="AA2623" t="str">
        <f t="shared" si="1355"/>
        <v>0.00904758437954941-3.46507819070834i</v>
      </c>
      <c r="AB2623" t="str">
        <f t="shared" si="1356"/>
        <v>0.643844507478141+0.134097127011426i</v>
      </c>
      <c r="AC2623" t="str">
        <f t="shared" si="1357"/>
        <v>1.06006070540104-0.21934351645937i</v>
      </c>
      <c r="AD2623" t="str">
        <f t="shared" si="1358"/>
        <v>0.557329305029567+0.241819827200829i</v>
      </c>
      <c r="AE2623" t="str">
        <f t="shared" si="1359"/>
        <v>-0.000330819943701004-0.000242030160550339i</v>
      </c>
      <c r="AF2623" t="str">
        <f t="shared" si="1360"/>
        <v>-4.167196071262-0.142489190987221i</v>
      </c>
      <c r="AG2623" t="str">
        <f t="shared" si="1361"/>
        <v>1.00305154087749-0.00698298627928581i</v>
      </c>
      <c r="AH2623" t="str">
        <f t="shared" si="1362"/>
        <v>0.00133262385977695+0.00106179099581387i</v>
      </c>
      <c r="AI2623">
        <f t="shared" si="1363"/>
        <v>-55.371101097444928</v>
      </c>
      <c r="AJ2623">
        <f t="shared" si="1364"/>
        <v>38.54668783242294</v>
      </c>
      <c r="AK2623"/>
      <c r="AL2623"/>
      <c r="AM2623"/>
      <c r="AN2623"/>
    </row>
    <row r="2624" spans="1:40" x14ac:dyDescent="0.35">
      <c r="A2624"/>
      <c r="B2624">
        <f t="shared" si="1365"/>
        <v>690000</v>
      </c>
      <c r="C2624" s="237" t="str">
        <f t="shared" si="1333"/>
        <v>-4.44293694420614E-08+0.000982356865764073i</v>
      </c>
      <c r="D2624" s="208" t="str">
        <f t="shared" si="1334"/>
        <v>-1.64874586033842+0.00753140263752456i</v>
      </c>
      <c r="E2624" t="str">
        <f t="shared" si="1335"/>
        <v>36500</v>
      </c>
      <c r="F2624" t="str">
        <f t="shared" si="1336"/>
        <v>0.21505376344086</v>
      </c>
      <c r="G2624" t="str">
        <f t="shared" si="1331"/>
        <v>0.21505376344086</v>
      </c>
      <c r="H2624" t="str">
        <f t="shared" si="1337"/>
        <v>2.51847797790574+0.149815866701279i</v>
      </c>
      <c r="I2624" t="str">
        <f t="shared" si="1338"/>
        <v>2709.6236637212i</v>
      </c>
      <c r="J2624" t="str">
        <f t="shared" si="1332"/>
        <v>-9937.21295608353+592.778949664959i</v>
      </c>
      <c r="K2624" t="str">
        <f t="shared" si="1339"/>
        <v>0.016208017593768-0.271707560661953i</v>
      </c>
      <c r="L2624" t="str">
        <f t="shared" si="1340"/>
        <v>0.00513147236819377-0.0729311436095924i</v>
      </c>
      <c r="M2624" t="str">
        <f t="shared" si="1341"/>
        <v>0.0213394899619618-0.344638704271545i</v>
      </c>
      <c r="N2624" t="str">
        <f t="shared" si="1342"/>
        <v>-8.60657352380075i</v>
      </c>
      <c r="O2624" t="str">
        <f t="shared" si="1343"/>
        <v>-0.683532925248394-0.729919680582305i</v>
      </c>
      <c r="P2624" t="str">
        <f t="shared" si="1344"/>
        <v>1.68353292524839+0.729919680582305i</v>
      </c>
      <c r="Q2624" t="str">
        <f t="shared" si="1345"/>
        <v>-1.68353292524839+7.87665384321844i</v>
      </c>
      <c r="R2624" t="str">
        <f t="shared" si="1346"/>
        <v>0.0449325389157314-0.223340820727145i</v>
      </c>
      <c r="S2624" t="str">
        <f t="shared" si="1347"/>
        <v>0.960996715301233i</v>
      </c>
      <c r="T2624" t="str">
        <f t="shared" si="1348"/>
        <v>0.214629795111468+0.0431800223081627i</v>
      </c>
      <c r="U2624" t="str">
        <f t="shared" si="1349"/>
        <v>0.00005-0.000205945837334233i</v>
      </c>
      <c r="V2624" t="str">
        <f t="shared" si="1350"/>
        <v>0.00002-0.00230659337814341i</v>
      </c>
      <c r="W2624" t="str">
        <f t="shared" si="1351"/>
        <v>0.0000422518751989833-0.000189844175556318i</v>
      </c>
      <c r="X2624" t="str">
        <f t="shared" si="1352"/>
        <v>0.0000424230407111365-0.000189763817334739i</v>
      </c>
      <c r="Y2624" t="str">
        <f t="shared" si="1353"/>
        <v>0.009+3.46831828956313i</v>
      </c>
      <c r="Z2624" t="str">
        <f t="shared" si="1354"/>
        <v>-0.000656210693806211-0.000148498021168384i</v>
      </c>
      <c r="AA2624" t="str">
        <f t="shared" si="1355"/>
        <v>0.00902137524268781-3.4600558588953i</v>
      </c>
      <c r="AB2624" t="str">
        <f t="shared" si="1356"/>
        <v>0.645641406030111+0.129892544979484i</v>
      </c>
      <c r="AC2624" t="str">
        <f t="shared" si="1357"/>
        <v>1.05854365669927-0.219741176938553i</v>
      </c>
      <c r="AD2624" t="str">
        <f t="shared" si="1358"/>
        <v>0.56031518943076+0.239023551423944i</v>
      </c>
      <c r="AE2624" t="str">
        <f t="shared" si="1359"/>
        <v>-0.000332190294807422-0.000240055507376986i</v>
      </c>
      <c r="AF2624" t="str">
        <f t="shared" si="1360"/>
        <v>-4.16722383824416-0.142284464063754i</v>
      </c>
      <c r="AG2624" t="str">
        <f t="shared" si="1361"/>
        <v>1.00301216454421-0.00701036722898468i</v>
      </c>
      <c r="AH2624" t="str">
        <f t="shared" si="1362"/>
        <v>0.00133873484248807+0.00105384123058511i</v>
      </c>
      <c r="AI2624">
        <f t="shared" si="1363"/>
        <v>-55.371840349474411</v>
      </c>
      <c r="AJ2624">
        <f t="shared" si="1364"/>
        <v>38.209534832777386</v>
      </c>
      <c r="AK2624"/>
      <c r="AL2624"/>
      <c r="AM2624"/>
      <c r="AN2624"/>
    </row>
    <row r="2625" spans="1:40" x14ac:dyDescent="0.35">
      <c r="A2625"/>
      <c r="B2625">
        <f t="shared" si="1365"/>
        <v>691000</v>
      </c>
      <c r="C2625" s="237" t="str">
        <f t="shared" si="1333"/>
        <v>-4.43008680795476E-08+0.000980935220522749i</v>
      </c>
      <c r="D2625" s="208" t="str">
        <f t="shared" si="1334"/>
        <v>-1.64874585935325+0.00752050335734108i</v>
      </c>
      <c r="E2625" t="str">
        <f t="shared" si="1335"/>
        <v>36500</v>
      </c>
      <c r="F2625" t="str">
        <f t="shared" si="1336"/>
        <v>0.21505376344086</v>
      </c>
      <c r="G2625" t="str">
        <f t="shared" si="1331"/>
        <v>0.21505376344086</v>
      </c>
      <c r="H2625" t="str">
        <f t="shared" si="1337"/>
        <v>2.51850562606435+0.149600825384675i</v>
      </c>
      <c r="I2625" t="str">
        <f t="shared" si="1338"/>
        <v>2713.55065453818i</v>
      </c>
      <c r="J2625" t="str">
        <f t="shared" si="1332"/>
        <v>-9966.0402446623+593.63804959201i</v>
      </c>
      <c r="K2625" t="str">
        <f t="shared" si="1339"/>
        <v>0.0161612961313464-0.271317055504778i</v>
      </c>
      <c r="L2625" t="str">
        <f t="shared" si="1340"/>
        <v>0.00511670370956787-0.0728266368893624i</v>
      </c>
      <c r="M2625" t="str">
        <f t="shared" si="1341"/>
        <v>0.0212779998409143-0.34414369239414i</v>
      </c>
      <c r="N2625" t="str">
        <f t="shared" si="1342"/>
        <v>-8.61904681876278i</v>
      </c>
      <c r="O2625" t="str">
        <f t="shared" si="1343"/>
        <v>-0.692584020248304-0.721337213026402i</v>
      </c>
      <c r="P2625" t="str">
        <f t="shared" si="1344"/>
        <v>1.6925840202483+0.721337213026402i</v>
      </c>
      <c r="Q2625" t="str">
        <f t="shared" si="1345"/>
        <v>-1.6925840202483+7.89770960573638i</v>
      </c>
      <c r="R2625" t="str">
        <f t="shared" si="1346"/>
        <v>0.0434109356524839-0.223616816064618i</v>
      </c>
      <c r="S2625" t="str">
        <f t="shared" si="1347"/>
        <v>0.962389464163988i</v>
      </c>
      <c r="T2625" t="str">
        <f t="shared" si="1348"/>
        <v>0.215206467790485+0.0417782271014513i</v>
      </c>
      <c r="U2625" t="str">
        <f t="shared" si="1349"/>
        <v>0.00005-0.000205647797048656i</v>
      </c>
      <c r="V2625" t="str">
        <f t="shared" si="1350"/>
        <v>0.00002-0.00230325532694494i</v>
      </c>
      <c r="W2625" t="str">
        <f t="shared" si="1351"/>
        <v>0.0000422518122830289-0.000189571692241966i</v>
      </c>
      <c r="X2625" t="str">
        <f t="shared" si="1352"/>
        <v>0.0000424224612278654-0.00018949144996728i</v>
      </c>
      <c r="Y2625" t="str">
        <f t="shared" si="1353"/>
        <v>0.009+3.47334483780888i</v>
      </c>
      <c r="Z2625" t="str">
        <f t="shared" si="1354"/>
        <v>-0.000654320465742684-0.000148276171220082i</v>
      </c>
      <c r="AA2625" t="str">
        <f t="shared" si="1355"/>
        <v>0.00899527982977552-3.45504806557523i</v>
      </c>
      <c r="AB2625" t="str">
        <f t="shared" si="1356"/>
        <v>0.647376131440003+0.125675716520241i</v>
      </c>
      <c r="AC2625" t="str">
        <f t="shared" si="1357"/>
        <v>1.05702537434935-0.220116284365472i</v>
      </c>
      <c r="AD2625" t="str">
        <f t="shared" si="1358"/>
        <v>0.563266201051215+0.236190905027202i</v>
      </c>
      <c r="AE2625" t="str">
        <f t="shared" si="1359"/>
        <v>-0.000333535119934504-0.00023806349865114i</v>
      </c>
      <c r="AF2625" t="str">
        <f t="shared" si="1360"/>
        <v>-4.1672514854176-0.142080322027334i</v>
      </c>
      <c r="AG2625" t="str">
        <f t="shared" si="1361"/>
        <v>1.00297244595316-0.00703723364612423i</v>
      </c>
      <c r="AH2625" t="str">
        <f t="shared" si="1362"/>
        <v>0.00134474377051631+0.00104581389644843i</v>
      </c>
      <c r="AI2625">
        <f t="shared" si="1363"/>
        <v>-55.372932365076728</v>
      </c>
      <c r="AJ2625">
        <f t="shared" si="1364"/>
        <v>37.872383886956428</v>
      </c>
      <c r="AK2625"/>
      <c r="AL2625"/>
      <c r="AM2625"/>
      <c r="AN2625"/>
    </row>
    <row r="2626" spans="1:40" x14ac:dyDescent="0.35">
      <c r="A2626"/>
      <c r="B2626">
        <f t="shared" si="1365"/>
        <v>692000</v>
      </c>
      <c r="C2626" s="237" t="str">
        <f t="shared" si="1333"/>
        <v>-4.41729234012478E-08+0.000979517684082678i</v>
      </c>
      <c r="D2626" s="208" t="str">
        <f t="shared" si="1334"/>
        <v>-1.64874585837234+0.0075096355779672i</v>
      </c>
      <c r="E2626" t="str">
        <f t="shared" si="1335"/>
        <v>36500</v>
      </c>
      <c r="F2626" t="str">
        <f t="shared" si="1336"/>
        <v>0.21505376344086</v>
      </c>
      <c r="G2626" t="str">
        <f t="shared" si="1331"/>
        <v>0.21505376344086</v>
      </c>
      <c r="H2626" t="str">
        <f t="shared" si="1337"/>
        <v>2.51853315509726+0.149386397964199i</v>
      </c>
      <c r="I2626" t="str">
        <f t="shared" si="1338"/>
        <v>2717.47764535517i</v>
      </c>
      <c r="J2626" t="str">
        <f t="shared" si="1332"/>
        <v>-9994.90928166768+594.49714951906i</v>
      </c>
      <c r="K2626" t="str">
        <f t="shared" si="1339"/>
        <v>0.0161147761739869-0.27092766732974i</v>
      </c>
      <c r="L2626" t="str">
        <f t="shared" si="1340"/>
        <v>0.00510199861252022-0.0727224277523775i</v>
      </c>
      <c r="M2626" t="str">
        <f t="shared" si="1341"/>
        <v>0.0212167747865071-0.343650095082118i</v>
      </c>
      <c r="N2626" t="str">
        <f t="shared" si="1342"/>
        <v>-8.63152011372481i</v>
      </c>
      <c r="O2626" t="str">
        <f t="shared" si="1343"/>
        <v>-0.701527362285247-0.712642519055034i</v>
      </c>
      <c r="P2626" t="str">
        <f t="shared" si="1344"/>
        <v>1.70152736228525+0.712642519055034i</v>
      </c>
      <c r="Q2626" t="str">
        <f t="shared" si="1345"/>
        <v>-1.70152736228525+7.91887759466977i</v>
      </c>
      <c r="R2626" t="str">
        <f t="shared" si="1346"/>
        <v>0.041889841291119-0.223870624624525i</v>
      </c>
      <c r="S2626" t="str">
        <f t="shared" si="1347"/>
        <v>0.963782213026744i</v>
      </c>
      <c r="T2626" t="str">
        <f t="shared" si="1348"/>
        <v>0.215762526032304+0.0403726839428937i</v>
      </c>
      <c r="U2626" t="str">
        <f t="shared" si="1349"/>
        <v>0.0000499999999999999-0.000205350618151186i</v>
      </c>
      <c r="V2626" t="str">
        <f t="shared" si="1350"/>
        <v>0.00002-0.00229992692329329i</v>
      </c>
      <c r="W2626" t="str">
        <f t="shared" si="1351"/>
        <v>0.0000422517492762418-0.00018929999970252i</v>
      </c>
      <c r="X2626" t="str">
        <f t="shared" si="1352"/>
        <v>0.0000424218838917792-0.000189219873036312i</v>
      </c>
      <c r="Y2626" t="str">
        <f t="shared" si="1353"/>
        <v>0.009+3.47837138605462i</v>
      </c>
      <c r="Z2626" t="str">
        <f t="shared" si="1354"/>
        <v>-0.00065243842683319-0.000148054991258659i</v>
      </c>
      <c r="AA2626" t="str">
        <f t="shared" si="1355"/>
        <v>0.00896929748379118-3.45005474770803i</v>
      </c>
      <c r="AB2626" t="str">
        <f t="shared" si="1356"/>
        <v>0.649048845262872+0.12144761361097i</v>
      </c>
      <c r="AC2626" t="str">
        <f t="shared" si="1357"/>
        <v>1.05550620714029-0.220468970721182i</v>
      </c>
      <c r="AD2626" t="str">
        <f t="shared" si="1358"/>
        <v>0.566181903872138+0.233322318270258i</v>
      </c>
      <c r="AE2626" t="str">
        <f t="shared" si="1359"/>
        <v>-0.000334854296871805-0.000236054503105921i</v>
      </c>
      <c r="AF2626" t="str">
        <f t="shared" si="1360"/>
        <v>-4.1672790134696-0.141876762386232i</v>
      </c>
      <c r="AG2626" t="str">
        <f t="shared" si="1361"/>
        <v>1.00293239195347-0.00706358229822253i</v>
      </c>
      <c r="AH2626" t="str">
        <f t="shared" si="1362"/>
        <v>0.00135065004661136+0.00103771047425519i</v>
      </c>
      <c r="AI2626">
        <f t="shared" si="1363"/>
        <v>-55.374375140002748</v>
      </c>
      <c r="AJ2626">
        <f t="shared" si="1364"/>
        <v>37.535233977575864</v>
      </c>
      <c r="AK2626"/>
      <c r="AL2626"/>
      <c r="AM2626"/>
      <c r="AN2626"/>
    </row>
    <row r="2627" spans="1:40" x14ac:dyDescent="0.35">
      <c r="A2627"/>
      <c r="B2627">
        <f t="shared" si="1365"/>
        <v>693000</v>
      </c>
      <c r="C2627" s="237" t="str">
        <f t="shared" si="1333"/>
        <v>-4.40455321962965E-08+0.000978104238656838i</v>
      </c>
      <c r="D2627" s="208" t="str">
        <f t="shared" si="1334"/>
        <v>-1.64874585739567+0.00749879916303576i</v>
      </c>
      <c r="E2627" t="str">
        <f t="shared" si="1335"/>
        <v>36500</v>
      </c>
      <c r="F2627" t="str">
        <f t="shared" si="1336"/>
        <v>0.21505376344086</v>
      </c>
      <c r="G2627" t="str">
        <f t="shared" si="1331"/>
        <v>0.21505376344086</v>
      </c>
      <c r="H2627" t="str">
        <f t="shared" si="1337"/>
        <v>2.51856056568692+0.149172581825831i</v>
      </c>
      <c r="I2627" t="str">
        <f t="shared" si="1338"/>
        <v>2721.40463617216i</v>
      </c>
      <c r="J2627" t="str">
        <f t="shared" si="1332"/>
        <v>-10023.8200670997+595.356249446111i</v>
      </c>
      <c r="K2627" t="str">
        <f t="shared" si="1339"/>
        <v>0.016068456565877-0.270539391368121i</v>
      </c>
      <c r="L2627" t="str">
        <f t="shared" si="1340"/>
        <v>0.00508735671342817-0.0726185149358713i</v>
      </c>
      <c r="M2627" t="str">
        <f t="shared" si="1341"/>
        <v>0.0211558132793052-0.343157906303992i</v>
      </c>
      <c r="N2627" t="str">
        <f t="shared" si="1342"/>
        <v>-8.64399340868684i</v>
      </c>
      <c r="O2627" t="str">
        <f t="shared" si="1343"/>
        <v>-0.710361559944501-0.703836951397989i</v>
      </c>
      <c r="P2627" t="str">
        <f t="shared" si="1344"/>
        <v>1.7103615599445+0.703836951397989i</v>
      </c>
      <c r="Q2627" t="str">
        <f t="shared" si="1345"/>
        <v>-1.7103615599445+7.94015645728885i</v>
      </c>
      <c r="R2627" t="str">
        <f t="shared" si="1346"/>
        <v>0.0403695842692439-0.224102403352028i</v>
      </c>
      <c r="S2627" t="str">
        <f t="shared" si="1347"/>
        <v>0.965174961889499i</v>
      </c>
      <c r="T2627" t="str">
        <f t="shared" si="1348"/>
        <v>0.216298028614639+0.0389637119585624i</v>
      </c>
      <c r="U2627" t="str">
        <f t="shared" si="1349"/>
        <v>0.0000499999999999999-0.000205054296912873i</v>
      </c>
      <c r="V2627" t="str">
        <f t="shared" si="1350"/>
        <v>0.00002-0.00229660812542418i</v>
      </c>
      <c r="W2627" t="str">
        <f t="shared" si="1351"/>
        <v>0.0000422516861786231-0.000189029094514671i</v>
      </c>
      <c r="X2627" t="str">
        <f t="shared" si="1352"/>
        <v>0.0000424213086899705-0.000188949083120003i</v>
      </c>
      <c r="Y2627" t="str">
        <f t="shared" si="1353"/>
        <v>0.009+3.48339793430036i</v>
      </c>
      <c r="Z2627" t="str">
        <f t="shared" si="1354"/>
        <v>-0.000650564529840499-0.000147834478216022i</v>
      </c>
      <c r="AA2627" t="str">
        <f t="shared" si="1355"/>
        <v>0.00894342755245122-3.4450758426175i</v>
      </c>
      <c r="AB2627" t="str">
        <f t="shared" si="1356"/>
        <v>0.650659724311664+0.11720919623491i</v>
      </c>
      <c r="AC2627" t="str">
        <f t="shared" si="1357"/>
        <v>1.05398649801545-0.22079937284096i</v>
      </c>
      <c r="AD2627" t="str">
        <f t="shared" si="1358"/>
        <v>0.56906186706058+0.230418226463876i</v>
      </c>
      <c r="AE2627" t="str">
        <f t="shared" si="1359"/>
        <v>-0.000336147707713675-0.00023402888935569i</v>
      </c>
      <c r="AF2627" t="str">
        <f t="shared" si="1360"/>
        <v>-4.16730642308259-0.141673782662795i</v>
      </c>
      <c r="AG2627" t="str">
        <f t="shared" si="1361"/>
        <v>1.00289200941796-0.00708941003606926i</v>
      </c>
      <c r="AH2627" t="str">
        <f t="shared" si="1362"/>
        <v>0.00135645309068593+0.00102953244570956i</v>
      </c>
      <c r="AI2627">
        <f t="shared" si="1363"/>
        <v>-55.376166719178443</v>
      </c>
      <c r="AJ2627">
        <f t="shared" si="1364"/>
        <v>37.198084093378597</v>
      </c>
      <c r="AK2627"/>
      <c r="AL2627"/>
      <c r="AM2627"/>
      <c r="AN2627"/>
    </row>
    <row r="2628" spans="1:40" x14ac:dyDescent="0.35">
      <c r="A2628"/>
      <c r="B2628">
        <f t="shared" si="1365"/>
        <v>694000</v>
      </c>
      <c r="C2628" s="237" t="str">
        <f t="shared" si="1333"/>
        <v>-4.3918691276945E-08+0.00097669486656073i</v>
      </c>
      <c r="D2628" s="208" t="str">
        <f t="shared" si="1334"/>
        <v>-1.64874585642323+0.0074879939769656i</v>
      </c>
      <c r="E2628" t="str">
        <f t="shared" si="1335"/>
        <v>36500</v>
      </c>
      <c r="F2628" t="str">
        <f t="shared" si="1336"/>
        <v>0.21505376344086</v>
      </c>
      <c r="G2628" t="str">
        <f t="shared" si="1331"/>
        <v>0.21505376344086</v>
      </c>
      <c r="H2628" t="str">
        <f t="shared" si="1337"/>
        <v>2.51858785851093+0.148959374370304i</v>
      </c>
      <c r="I2628" t="str">
        <f t="shared" si="1338"/>
        <v>2725.33162698915i</v>
      </c>
      <c r="J2628" t="str">
        <f t="shared" si="1332"/>
        <v>-10052.7726009583+596.215349373161i</v>
      </c>
      <c r="K2628" t="str">
        <f t="shared" si="1339"/>
        <v>0.0160223361594705-0.270152222878211i</v>
      </c>
      <c r="L2628" t="str">
        <f t="shared" si="1340"/>
        <v>0.00507277765126151-0.072514897184176i</v>
      </c>
      <c r="M2628" t="str">
        <f t="shared" si="1341"/>
        <v>0.021095113810732-0.342667120062387i</v>
      </c>
      <c r="N2628" t="str">
        <f t="shared" si="1342"/>
        <v>-8.65646670364887i</v>
      </c>
      <c r="O2628" t="str">
        <f t="shared" si="1343"/>
        <v>-0.719085238792138-0.69492188003491i</v>
      </c>
      <c r="P2628" t="str">
        <f t="shared" si="1344"/>
        <v>1.71908523879214+0.69492188003491i</v>
      </c>
      <c r="Q2628" t="str">
        <f t="shared" si="1345"/>
        <v>-1.71908523879214+7.96154482361396i</v>
      </c>
      <c r="R2628" t="str">
        <f t="shared" si="1346"/>
        <v>0.0388504869452088-0.224312313374489i</v>
      </c>
      <c r="S2628" t="str">
        <f t="shared" si="1347"/>
        <v>0.966567710752254i</v>
      </c>
      <c r="T2628" t="str">
        <f t="shared" si="1348"/>
        <v>0.216813039231922+0.0375516262282408i</v>
      </c>
      <c r="U2628" t="str">
        <f t="shared" si="1349"/>
        <v>0.0000499999999999999-0.000204758829626255i</v>
      </c>
      <c r="V2628" t="str">
        <f t="shared" si="1350"/>
        <v>0.00002-0.00229329889181406i</v>
      </c>
      <c r="W2628" t="str">
        <f t="shared" si="1351"/>
        <v>0.0000422516229901741-0.000188758973274834i</v>
      </c>
      <c r="X2628" t="str">
        <f t="shared" si="1352"/>
        <v>0.0000424207356096258-0.000188679076816239i</v>
      </c>
      <c r="Y2628" t="str">
        <f t="shared" si="1353"/>
        <v>0.009+3.48842448254611i</v>
      </c>
      <c r="Z2628" t="str">
        <f t="shared" si="1354"/>
        <v>-0.000648698727867481-0.000147614629042975i</v>
      </c>
      <c r="AA2628" t="str">
        <f t="shared" si="1355"/>
        <v>0.00891766938816945-3.44011128798881i</v>
      </c>
      <c r="AB2628" t="str">
        <f t="shared" si="1356"/>
        <v>0.652208960189611+0.112961412203404i</v>
      </c>
      <c r="AC2628" t="str">
        <f t="shared" si="1357"/>
        <v>1.0524665840415-0.221107632220406i</v>
      </c>
      <c r="AD2628" t="str">
        <f t="shared" si="1358"/>
        <v>0.571905665024064+0.227479069911137i</v>
      </c>
      <c r="AE2628" t="str">
        <f t="shared" si="1359"/>
        <v>-0.000337415238841343-0.000231987025857936i</v>
      </c>
      <c r="AF2628" t="str">
        <f t="shared" si="1360"/>
        <v>-4.16733371493416-0.141471380393338i</v>
      </c>
      <c r="AG2628" t="str">
        <f t="shared" si="1361"/>
        <v>1.0028513052422-0.00711471379380852i</v>
      </c>
      <c r="AH2628" t="str">
        <f t="shared" si="1362"/>
        <v>0.00136215233976331+0.00102128129322556i</v>
      </c>
      <c r="AI2628">
        <f t="shared" si="1363"/>
        <v>-55.378305195864684</v>
      </c>
      <c r="AJ2628">
        <f t="shared" si="1364"/>
        <v>36.860933229334272</v>
      </c>
      <c r="AK2628"/>
      <c r="AL2628"/>
      <c r="AM2628"/>
      <c r="AN2628"/>
    </row>
    <row r="2629" spans="1:40" x14ac:dyDescent="0.35">
      <c r="A2629"/>
      <c r="B2629">
        <f t="shared" si="1365"/>
        <v>695000</v>
      </c>
      <c r="C2629" s="237" t="str">
        <f t="shared" si="1333"/>
        <v>-4.37923974783618E-08+0.000975289550211637i</v>
      </c>
      <c r="D2629" s="208" t="str">
        <f t="shared" si="1334"/>
        <v>-1.64874585545497+0.00747721988495589i</v>
      </c>
      <c r="E2629" t="str">
        <f t="shared" si="1335"/>
        <v>36500</v>
      </c>
      <c r="F2629" t="str">
        <f t="shared" si="1336"/>
        <v>0.21505376344086</v>
      </c>
      <c r="G2629" t="str">
        <f t="shared" ref="G2629:G2692" si="1366">IF($C$11=$C$7,$C$24,F2629)</f>
        <v>0.21505376344086</v>
      </c>
      <c r="H2629" t="str">
        <f t="shared" si="1337"/>
        <v>2.51861503424199+0.148746773013002i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0.00505826106756023-0.0724115732486711i</v>
      </c>
      <c r="M2629" t="str">
        <f t="shared" si="1341"/>
        <v>0.0210346748829762-0.342177730393788i</v>
      </c>
      <c r="N2629" t="str">
        <f t="shared" si="1342"/>
        <v>-8.6689399986109i</v>
      </c>
      <c r="O2629" t="str">
        <f t="shared" si="1343"/>
        <v>-0.72769704158887-0.685898691982137i</v>
      </c>
      <c r="P2629" t="str">
        <f t="shared" si="1344"/>
        <v>1.72769704158887+0.685898691982137i</v>
      </c>
      <c r="Q2629" t="str">
        <f t="shared" si="1345"/>
        <v>-1.72769704158887+7.98304130662876i</v>
      </c>
      <c r="R2629" t="str">
        <f t="shared" si="1346"/>
        <v>0.0373328655860682-0.224500519811641i</v>
      </c>
      <c r="S2629" t="str">
        <f t="shared" si="1347"/>
        <v>0.96796045961501i</v>
      </c>
      <c r="T2629" t="str">
        <f t="shared" si="1348"/>
        <v>0.217307626340685+0.036136737731436i</v>
      </c>
      <c r="U2629" t="str">
        <f t="shared" si="1349"/>
        <v>0.0000499999999999999-0.00020446421260521i</v>
      </c>
      <c r="V2629" t="str">
        <f t="shared" si="1350"/>
        <v>0.00002-0.00228999918117835i</v>
      </c>
      <c r="W2629" t="str">
        <f t="shared" si="1351"/>
        <v>0.0000422515597108957-0.000188489632599021i</v>
      </c>
      <c r="X2629" t="str">
        <f t="shared" si="1352"/>
        <v>0.0000424201646380224-0.00018840985074249i</v>
      </c>
      <c r="Y2629" t="str">
        <f t="shared" si="1353"/>
        <v>0.009+3.49345103079185i</v>
      </c>
      <c r="Z2629" t="str">
        <f t="shared" si="1354"/>
        <v>-0.000646840974354196-0.000147395440709054i</v>
      </c>
      <c r="AA2629" t="str">
        <f t="shared" si="1355"/>
        <v>0.00889202234801627-3.43516102186584i</v>
      </c>
      <c r="AB2629" t="str">
        <f t="shared" si="1356"/>
        <v>0.653696758825118+0.108705196993495i</v>
      </c>
      <c r="AC2629" t="str">
        <f t="shared" si="1357"/>
        <v>1.05094679638319-0.221393894823706i</v>
      </c>
      <c r="AD2629" t="str">
        <f t="shared" si="1358"/>
        <v>0.574712877464565+0.224505293848088i</v>
      </c>
      <c r="AE2629" t="str">
        <f t="shared" si="1359"/>
        <v>-0.000338656780904827-0.000229929280875431i</v>
      </c>
      <c r="AF2629" t="str">
        <f t="shared" si="1360"/>
        <v>-4.16736088969696-0.141269553128046i</v>
      </c>
      <c r="AG2629" t="str">
        <f t="shared" si="1361"/>
        <v>1.00281028634365-0.00713949058901256i</v>
      </c>
      <c r="AH2629" t="str">
        <f t="shared" si="1362"/>
        <v>0.00136774724792444+0.00101295849978471i</v>
      </c>
      <c r="AI2629">
        <f t="shared" si="1363"/>
        <v>-55.380788710842864</v>
      </c>
      <c r="AJ2629">
        <f t="shared" si="1364"/>
        <v>36.523780386733542</v>
      </c>
      <c r="AK2629"/>
      <c r="AL2629"/>
      <c r="AM2629"/>
      <c r="AN2629"/>
    </row>
    <row r="2630" spans="1:40" x14ac:dyDescent="0.35">
      <c r="A2630"/>
      <c r="B2630">
        <f t="shared" si="1365"/>
        <v>696000</v>
      </c>
      <c r="C2630" s="237" t="str">
        <f t="shared" ref="C2630:C2693" si="1368">IMPRODUCT(COMPLEX(-1,0),IMDIV(IMPRODUCT(G2630,COMPLEX($C$100+$C$101,0)),COMPLEX($C$100,2*PI()*B2630*$C$103*$C$102*(2*$C$100+$C$101))))</f>
        <v>-4.36666476584345E-08+0.000973888272127892i</v>
      </c>
      <c r="D2630" s="208" t="str">
        <f t="shared" ref="D2630:D2693" si="1369">IMPRODUCT(COMPLEX($C$106,0),IMSUB(C2630,G2630))</f>
        <v>-1.6487458544909+0.00746647675298051i</v>
      </c>
      <c r="E2630" t="str">
        <f t="shared" ref="E2630:E2693" si="1370">IMDIV(COMPLEX($C$20*10^3,0),COMPLEX(1,2*PI()*B2630*$C$20*1000*$C$29*10^-12))</f>
        <v>36500</v>
      </c>
      <c r="F2630" t="str">
        <f t="shared" ref="F2630:F2693" si="1371">IMDIV(COMPLEX($C$22*1000,0),IMSUM(COMPLEX($C$22*1000,0),E2630))</f>
        <v>0.21505376344086</v>
      </c>
      <c r="G2630" t="str">
        <f t="shared" si="1366"/>
        <v>0.21505376344086</v>
      </c>
      <c r="H2630" t="str">
        <f t="shared" ref="H2630:H2693" si="1372">IMPRODUCT(COMPLEX($C$108,0),IMPRODUCT(COMPLEX(-1,0),D2630),IMDIV(COMPLEX(0,2*PI()*B2630*$C$109*$C$110),COMPLEX(1,2*PI()*B2630*$C$109*$C$110)))</f>
        <v>2.5186420935481+0.148534775183863i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0.00504380660641235-0.0723085418877327i</v>
      </c>
      <c r="M2630" t="str">
        <f t="shared" ref="M2630:M2693" si="1376">IMSUM(K2630,L2630)</f>
        <v>0.0209744950088996-0.34168973136831i</v>
      </c>
      <c r="N2630" t="str">
        <f t="shared" ref="N2630:N2693" si="1377">COMPLEX(0,-2*PI()*B2630*$C$43)</f>
        <v>-8.68141329357293i</v>
      </c>
      <c r="O2630" t="str">
        <f t="shared" ref="O2630:O2693" si="1378">IMEXP(N2630)</f>
        <v>-0.736195628501203-0.676768791076922i</v>
      </c>
      <c r="P2630" t="str">
        <f t="shared" ref="P2630:P2693" si="1379">IMSUB(COMPLEX(1,0),O2630)</f>
        <v>1.7361956285012+0.676768791076922i</v>
      </c>
      <c r="Q2630" t="str">
        <f t="shared" ref="Q2630:Q2693" si="1380">IMSUM(COMPLEX(0,2*PI()*B2630*$C$43),O2630,COMPLEX(-1,0))</f>
        <v>-1.7361956285012+8.00464450249601i</v>
      </c>
      <c r="R2630" t="str">
        <f t="shared" ref="R2630:R2693" si="1381">IMDIV(P2630,Q2630)</f>
        <v>0.0358170303608172-0.22466719158843i</v>
      </c>
      <c r="S2630" t="str">
        <f t="shared" ref="S2630:S2693" si="1382">IMDIV(COMPLEX(0,2*PI()*B2630*$C$123),COMPLEX($C$124,0))</f>
        <v>0.969353208477765i</v>
      </c>
      <c r="T2630" t="str">
        <f t="shared" ref="T2630:T2693" si="1383">IMPRODUCT(R2630,S2630)</f>
        <v>0.217781863005933+0.0347193532984037i</v>
      </c>
      <c r="U2630" t="str">
        <f t="shared" ref="U2630:U2693" si="1384">IMDIV(COMPLEX(1,2*PI()*B2630*$C$16*10^-3*$C$15*10^-6),COMPLEX(0,2*PI()*B2630*$C$15*10^-6))</f>
        <v>0.0000500000000000001-0.0002041704421848i</v>
      </c>
      <c r="V2630" t="str">
        <f t="shared" ref="V2630:V2693" si="1385">IMSUM(COMPLEX($C$18*10^-3,0),IMDIV(COMPLEX(1,0),COMPLEX(0,2*PI()*B2630*($C$17*1*10^-6))))</f>
        <v>0.00002-0.00228670895246976i</v>
      </c>
      <c r="W2630" t="str">
        <f t="shared" ref="W2630:W2693" si="1386">IMDIV(IMPRODUCT(U2630,V2630),IMSUM(U2630,V2630))</f>
        <v>0.0000422514963407899-0.000188221069122685i</v>
      </c>
      <c r="X2630" t="str">
        <f t="shared" ref="X2630:X2693" si="1387">IMDIV(IMPRODUCT(COMPLEX($C$19,0),W2630),IMSUM(COMPLEX($C$19,0),W2630))</f>
        <v>0.0000424195957625306-0.000188141401535661i</v>
      </c>
      <c r="Y2630" t="str">
        <f t="shared" ref="Y2630:Y2693" si="1388">COMPLEX($C$13*10^-3,2*PI()*B2630*$C$12*0.000001)</f>
        <v>0.009+3.49847757903759i</v>
      </c>
      <c r="Z2630" t="str">
        <f t="shared" ref="Z2630:Z2693" si="1389">IMPRODUCT(COMPLEX($C$6,0),IMDIV(X2630,IMSUM(X2630,Y2630)))</f>
        <v>-0.000644991223074955-0.000147176910202409i</v>
      </c>
      <c r="AA2630" t="str">
        <f t="shared" ref="AA2630:AA2693" si="1390">IMDIV(COMPLEX($C$6,0),IMSUM(X2630,Y2630))</f>
        <v>0.00886648579367874-3.43022498264866i</v>
      </c>
      <c r="AB2630" t="str">
        <f t="shared" ref="AB2630:AB2693" si="1391">IMPRODUCT(COMPLEX($C$119,0),T2630)</f>
        <v>0.655123340009631+0.104441473600605i</v>
      </c>
      <c r="AC2630" t="str">
        <f t="shared" ref="AC2630:AC2693" si="1392">IMSUM(COMPLEX(1,0),IMPRODUCT(AB2630,M2630))</f>
        <v>1.04942746028355-0.221658310894243i</v>
      </c>
      <c r="AD2630" t="str">
        <f t="shared" ref="AD2630:AD2693" si="1393">IMDIV(AB2630,AC2630)</f>
        <v>0.577483089431975+0.221497348383928i</v>
      </c>
      <c r="AE2630" t="str">
        <f t="shared" ref="AE2630:AE2693" si="1394">IMPRODUCT(AD2630,AA2630,X2630)</f>
        <v>-0.00033987222880466-0.000227856022438748i</v>
      </c>
      <c r="AF2630" t="str">
        <f t="shared" ref="AF2630:AF2693" si="1395">IMSUB(D2630,H2630)</f>
        <v>-4.167387948039-0.141068298430882i</v>
      </c>
      <c r="AG2630" t="str">
        <f t="shared" ref="AG2630:AG2693" si="1396">IMSUM(COMPLEX(1,0),IMPRODUCT(AD2630,AA2630,COMPLEX($C$127,0)))</f>
        <v>1.00276895966072-0.00716373752274875i</v>
      </c>
      <c r="AH2630" t="str">
        <f t="shared" ref="AH2630:AH2693" si="1397">IMDIV(IMPRODUCT(AE2630,AF2630),AG2630)</f>
        <v>0.00137323728625483+0.00100456554879475i</v>
      </c>
      <c r="AI2630">
        <f t="shared" ref="AI2630:AI2693" si="1398">20*LOG10(IMABS(AH2630))</f>
        <v>-55.383615451622397</v>
      </c>
      <c r="AJ2630">
        <f t="shared" ref="AJ2630:AJ2693" si="1399">IMARGUMENT(AH2630)*180/PI()</f>
        <v>36.186624573282941</v>
      </c>
      <c r="AK2630"/>
      <c r="AL2630"/>
      <c r="AM2630"/>
      <c r="AN2630"/>
    </row>
    <row r="2631" spans="1:40" x14ac:dyDescent="0.35">
      <c r="A2631"/>
      <c r="B2631">
        <f t="shared" si="1365"/>
        <v>697000</v>
      </c>
      <c r="C2631" s="237" t="str">
        <f t="shared" si="1368"/>
        <v>-4.35414386975747E-08+0.000972491014928148i</v>
      </c>
      <c r="D2631" s="208" t="str">
        <f t="shared" si="1369"/>
        <v>-1.64874585353096+0.00745576444778247i</v>
      </c>
      <c r="E2631" t="str">
        <f t="shared" si="1370"/>
        <v>36500</v>
      </c>
      <c r="F2631" t="str">
        <f t="shared" si="1371"/>
        <v>0.21505376344086</v>
      </c>
      <c r="G2631" t="str">
        <f t="shared" si="1366"/>
        <v>0.21505376344086</v>
      </c>
      <c r="H2631" t="str">
        <f t="shared" si="1372"/>
        <v>2.51866903709241+0.14832337832727i</v>
      </c>
      <c r="I2631" t="str">
        <f t="shared" si="1373"/>
        <v>2737.11259944011i</v>
      </c>
      <c r="J2631" t="str">
        <f t="shared" si="1367"/>
        <v>-10139.8806930939+598.792649154313i</v>
      </c>
      <c r="K2631" t="str">
        <f t="shared" si="1374"/>
        <v>0.015885158797514-0.268997315222775i</v>
      </c>
      <c r="L2631" t="str">
        <f t="shared" si="1375"/>
        <v>0.00502941391443278-0.0722058018666885i</v>
      </c>
      <c r="M2631" t="str">
        <f t="shared" si="1376"/>
        <v>0.0209145727119468-0.341203117089463i</v>
      </c>
      <c r="N2631" t="str">
        <f t="shared" si="1377"/>
        <v>-8.69388658853496i</v>
      </c>
      <c r="O2631" t="str">
        <f t="shared" si="1378"/>
        <v>-0.74457967730989-0.667533597759019i</v>
      </c>
      <c r="P2631" t="str">
        <f t="shared" si="1379"/>
        <v>1.74457967730989+0.667533597759019i</v>
      </c>
      <c r="Q2631" t="str">
        <f t="shared" si="1380"/>
        <v>-1.74457967730989+8.02635299077594i</v>
      </c>
      <c r="R2631" t="str">
        <f t="shared" si="1381"/>
        <v>0.0343032853387315-0.224812501250629i</v>
      </c>
      <c r="S2631" t="str">
        <f t="shared" si="1382"/>
        <v>0.970745957340521i</v>
      </c>
      <c r="T2631" t="str">
        <f t="shared" si="1383"/>
        <v>0.218235826748659+0.033299775566072i</v>
      </c>
      <c r="U2631" t="str">
        <f t="shared" si="1384"/>
        <v>0.0000500000000000001-0.00020387751472112i</v>
      </c>
      <c r="V2631" t="str">
        <f t="shared" si="1385"/>
        <v>0.00002-0.00228342816487655i</v>
      </c>
      <c r="W2631" t="str">
        <f t="shared" si="1386"/>
        <v>0.0000422514328798572-0.000187953279500591i</v>
      </c>
      <c r="X2631" t="str">
        <f t="shared" si="1387"/>
        <v>0.0000424190289706096-0.000187873725851961i</v>
      </c>
      <c r="Y2631" t="str">
        <f t="shared" si="1388"/>
        <v>0.009+3.50350412728334i</v>
      </c>
      <c r="Z2631" t="str">
        <f t="shared" si="1389"/>
        <v>-0.000643149428135477-0.000146959034529628i</v>
      </c>
      <c r="AA2631" t="str">
        <f t="shared" si="1390"/>
        <v>0.00884105909142044-3.42530310909087i</v>
      </c>
      <c r="AB2631" t="str">
        <f t="shared" si="1391"/>
        <v>0.65648893693893+0.100171152405937i</v>
      </c>
      <c r="AC2631" t="str">
        <f t="shared" si="1392"/>
        <v>1.04790889504955-0.221901034767677i</v>
      </c>
      <c r="AD2631" t="str">
        <f t="shared" si="1393"/>
        <v>0.580215891377+0.218455688440662i</v>
      </c>
      <c r="AE2631" t="str">
        <f t="shared" si="1394"/>
        <v>-0.000341061481673489-0.000225767618309065i</v>
      </c>
      <c r="AF2631" t="str">
        <f t="shared" si="1395"/>
        <v>-4.16741489062337-0.140867613879488i</v>
      </c>
      <c r="AG2631" t="str">
        <f t="shared" si="1396"/>
        <v>1.0027273321519-0.00718745177963849i</v>
      </c>
      <c r="AH2631" t="str">
        <f t="shared" si="1397"/>
        <v>0.00137862194279093+0.000996103923949059i</v>
      </c>
      <c r="AI2631">
        <f t="shared" si="1398"/>
        <v>-55.386783651672637</v>
      </c>
      <c r="AJ2631">
        <f t="shared" si="1399"/>
        <v>35.849464803199275</v>
      </c>
      <c r="AK2631"/>
      <c r="AL2631"/>
      <c r="AM2631"/>
      <c r="AN2631"/>
    </row>
    <row r="2632" spans="1:40" x14ac:dyDescent="0.35">
      <c r="A2632"/>
      <c r="B2632">
        <f t="shared" si="1365"/>
        <v>698000</v>
      </c>
      <c r="C2632" s="237" t="str">
        <f t="shared" si="1368"/>
        <v>-4.34167674985253E-08+0.000971097761330674i</v>
      </c>
      <c r="D2632" s="208" t="str">
        <f t="shared" si="1369"/>
        <v>-1.64874585257514+0.0074450828368685i</v>
      </c>
      <c r="E2632" t="str">
        <f t="shared" si="1370"/>
        <v>36500</v>
      </c>
      <c r="F2632" t="str">
        <f t="shared" si="1371"/>
        <v>0.21505376344086</v>
      </c>
      <c r="G2632" t="str">
        <f t="shared" si="1366"/>
        <v>0.21505376344086</v>
      </c>
      <c r="H2632" t="str">
        <f t="shared" si="1372"/>
        <v>2.51869586553343+0.148112579901952i</v>
      </c>
      <c r="I2632" t="str">
        <f t="shared" si="1373"/>
        <v>2741.03959025709i</v>
      </c>
      <c r="J2632" t="str">
        <f t="shared" si="1367"/>
        <v>-10169.0002206589+599.651749081364i</v>
      </c>
      <c r="K2632" t="str">
        <f t="shared" si="1374"/>
        <v>0.0158398238853136-0.268614529736152i</v>
      </c>
      <c r="L2632" t="str">
        <f t="shared" si="1375"/>
        <v>0.00501508264074129-0.0721033519577654i</v>
      </c>
      <c r="M2632" t="str">
        <f t="shared" si="1376"/>
        <v>0.0208549065260549-0.340717881693917i</v>
      </c>
      <c r="N2632" t="str">
        <f t="shared" si="1377"/>
        <v>-8.70635988349699i</v>
      </c>
      <c r="O2632" t="str">
        <f t="shared" si="1378"/>
        <v>-0.752847883615648-0.658194548849685i</v>
      </c>
      <c r="P2632" t="str">
        <f t="shared" si="1379"/>
        <v>1.75284788361565+0.658194548849685i</v>
      </c>
      <c r="Q2632" t="str">
        <f t="shared" si="1380"/>
        <v>-1.75284788361565+8.0481653346473i</v>
      </c>
      <c r="R2632" t="str">
        <f t="shared" si="1381"/>
        <v>0.0327919284926286-0.224936624783313i</v>
      </c>
      <c r="S2632" t="str">
        <f t="shared" si="1382"/>
        <v>0.972138706203276i</v>
      </c>
      <c r="T2632" t="str">
        <f t="shared" si="1383"/>
        <v>0.218669599394582+0.0318783029387343i</v>
      </c>
      <c r="U2632" t="str">
        <f t="shared" si="1384"/>
        <v>0.0000500000000000001-0.000203585426591147i</v>
      </c>
      <c r="V2632" t="str">
        <f t="shared" si="1385"/>
        <v>0.00002-0.00228015677782085i</v>
      </c>
      <c r="W2632" t="str">
        <f t="shared" si="1386"/>
        <v>0.0000422513693280992-0.000187686260406675i</v>
      </c>
      <c r="X2632" t="str">
        <f t="shared" si="1387"/>
        <v>0.0000424184642498096-0.00018760682036676i</v>
      </c>
      <c r="Y2632" t="str">
        <f t="shared" si="1388"/>
        <v>0.009+3.50853067552908i</v>
      </c>
      <c r="Z2632" t="str">
        <f t="shared" si="1389"/>
        <v>-0.000641315543970035-0.000146741810715623i</v>
      </c>
      <c r="AA2632" t="str">
        <f t="shared" si="1390"/>
        <v>0.00881574161204285-3.42039534029721i</v>
      </c>
      <c r="AB2632" t="str">
        <f t="shared" si="1391"/>
        <v>0.657793795758115+0.0958951310582438i</v>
      </c>
      <c r="AC2632" t="str">
        <f t="shared" si="1392"/>
        <v>1.04639141404288-0.222122224687583i</v>
      </c>
      <c r="AD2632" t="str">
        <f t="shared" si="1393"/>
        <v>0.58291087920343+0.215380773692271i</v>
      </c>
      <c r="AE2632" t="str">
        <f t="shared" si="1394"/>
        <v>-0.000342224442857464-0.000223664435941293i</v>
      </c>
      <c r="AF2632" t="str">
        <f t="shared" si="1395"/>
        <v>-4.16744171810857-0.140667497065083i</v>
      </c>
      <c r="AG2632" t="str">
        <f t="shared" si="1396"/>
        <v>1.00268541079484-0.00721063062790854i</v>
      </c>
      <c r="AH2632" t="str">
        <f t="shared" si="1397"/>
        <v>0.00138390072246628+0.000987575109086961i</v>
      </c>
      <c r="AI2632">
        <f t="shared" si="1398"/>
        <v>-55.390291589676124</v>
      </c>
      <c r="AJ2632">
        <f t="shared" si="1399"/>
        <v>35.512300097302109</v>
      </c>
      <c r="AK2632"/>
      <c r="AL2632"/>
      <c r="AM2632"/>
      <c r="AN2632"/>
    </row>
    <row r="2633" spans="1:40" x14ac:dyDescent="0.35">
      <c r="A2633"/>
      <c r="B2633">
        <f t="shared" si="1365"/>
        <v>699000</v>
      </c>
      <c r="C2633" s="237" t="str">
        <f t="shared" si="1368"/>
        <v>-4.32926309861675E-08+0.000969708494152624i</v>
      </c>
      <c r="D2633" s="208" t="str">
        <f t="shared" si="1369"/>
        <v>-1.64874585162343+0.00743443178850345i</v>
      </c>
      <c r="E2633" t="str">
        <f t="shared" si="1370"/>
        <v>36500</v>
      </c>
      <c r="F2633" t="str">
        <f t="shared" si="1371"/>
        <v>0.21505376344086</v>
      </c>
      <c r="G2633" t="str">
        <f t="shared" si="1366"/>
        <v>0.21505376344086</v>
      </c>
      <c r="H2633" t="str">
        <f t="shared" si="1372"/>
        <v>2.51872257952502+0.14790237738089i</v>
      </c>
      <c r="I2633" t="str">
        <f t="shared" si="1373"/>
        <v>2744.96658107408i</v>
      </c>
      <c r="J2633" t="str">
        <f t="shared" si="1367"/>
        <v>-10198.1614966506+600.510849008414i</v>
      </c>
      <c r="K2633" t="str">
        <f t="shared" si="1374"/>
        <v>0.0157946825586212-0.268232828411219i</v>
      </c>
      <c r="L2633" t="str">
        <f t="shared" si="1375"/>
        <v>0.00500081243694174-0.0720011909400453i</v>
      </c>
      <c r="M2633" t="str">
        <f t="shared" si="1376"/>
        <v>0.0207954949955629-0.340234019351264i</v>
      </c>
      <c r="N2633" t="str">
        <f t="shared" si="1377"/>
        <v>-8.71883317845902i</v>
      </c>
      <c r="O2633" t="str">
        <f t="shared" si="1378"/>
        <v>-0.760998961042091-0.648753097328142i</v>
      </c>
      <c r="P2633" t="str">
        <f t="shared" si="1379"/>
        <v>1.76099896104209+0.648753097328142i</v>
      </c>
      <c r="Q2633" t="str">
        <f t="shared" si="1380"/>
        <v>-1.76099896104209+8.07008008113088i</v>
      </c>
      <c r="R2633" t="str">
        <f t="shared" si="1381"/>
        <v>0.0312832517068711-0.225039741432332i</v>
      </c>
      <c r="S2633" t="str">
        <f t="shared" si="1382"/>
        <v>0.973531455066032i</v>
      </c>
      <c r="T2633" t="str">
        <f t="shared" si="1383"/>
        <v>0.219083266924302+0.0304552295533872i</v>
      </c>
      <c r="U2633" t="str">
        <f t="shared" si="1384"/>
        <v>0.0000500000000000001-0.000203294174192591i</v>
      </c>
      <c r="V2633" t="str">
        <f t="shared" si="1385"/>
        <v>0.00002-0.00227689475095702i</v>
      </c>
      <c r="W2633" t="str">
        <f t="shared" si="1386"/>
        <v>0.0000422513056855168-0.000187420008533906i</v>
      </c>
      <c r="X2633" t="str">
        <f t="shared" si="1387"/>
        <v>0.0000424179015877687-0.000187340681774453i</v>
      </c>
      <c r="Y2633" t="str">
        <f t="shared" si="1388"/>
        <v>0.009+3.51355722377482i</v>
      </c>
      <c r="Z2633" t="str">
        <f t="shared" si="1389"/>
        <v>-0.000639489525338618-0.000146525235803472i</v>
      </c>
      <c r="AA2633" t="str">
        <f t="shared" si="1390"/>
        <v>0.0087905327308456-3.4155016157209i</v>
      </c>
      <c r="AB2633" t="str">
        <f t="shared" si="1391"/>
        <v>0.659038175110845+0.0916142943695522i</v>
      </c>
      <c r="AC2633" t="str">
        <f t="shared" si="1392"/>
        <v>1.04487532467579-0.222322042623801i</v>
      </c>
      <c r="AD2633" t="str">
        <f t="shared" si="1393"/>
        <v>0.585567654319908+0.212273068503367i</v>
      </c>
      <c r="AE2633" t="str">
        <f t="shared" si="1394"/>
        <v>-0.000343361019897504-0.0002215468424475i</v>
      </c>
      <c r="AF2633" t="str">
        <f t="shared" si="1395"/>
        <v>-4.16746843114845-0.140467945592387i</v>
      </c>
      <c r="AG2633" t="str">
        <f t="shared" si="1396"/>
        <v>1.00264320258549-0.00723327141943489i</v>
      </c>
      <c r="AH2633" t="str">
        <f t="shared" si="1397"/>
        <v>0.00138907314705721+0.000978980588054708i</v>
      </c>
      <c r="AI2633">
        <f t="shared" si="1398"/>
        <v>-55.394137588804398</v>
      </c>
      <c r="AJ2633">
        <f t="shared" si="1399"/>
        <v>35.175129483103994</v>
      </c>
      <c r="AK2633"/>
      <c r="AL2633"/>
      <c r="AM2633"/>
      <c r="AN2633"/>
    </row>
    <row r="2634" spans="1:40" x14ac:dyDescent="0.35">
      <c r="A2634"/>
      <c r="B2634">
        <f t="shared" si="1365"/>
        <v>700000</v>
      </c>
      <c r="C2634" s="237" t="str">
        <f t="shared" si="1368"/>
        <v>-4.31690261073323E-08+0.000968323196309346i</v>
      </c>
      <c r="D2634" s="208" t="str">
        <f t="shared" si="1369"/>
        <v>-1.64874585067579+0.00742381117170499i</v>
      </c>
      <c r="E2634" t="str">
        <f t="shared" si="1370"/>
        <v>36500</v>
      </c>
      <c r="F2634" t="str">
        <f t="shared" si="1371"/>
        <v>0.21505376344086</v>
      </c>
      <c r="G2634" t="str">
        <f t="shared" si="1366"/>
        <v>0.21505376344086</v>
      </c>
      <c r="H2634" t="str">
        <f t="shared" si="1372"/>
        <v>2.51874917971632+0.147692768251207i</v>
      </c>
      <c r="I2634" t="str">
        <f t="shared" si="1373"/>
        <v>2748.89357189107i</v>
      </c>
      <c r="J2634" t="str">
        <f t="shared" si="1367"/>
        <v>-10227.364521069+601.369948935466i</v>
      </c>
      <c r="K2634" t="str">
        <f t="shared" si="1374"/>
        <v>0.0157497337180247-0.267852206664379i</v>
      </c>
      <c r="L2634" t="str">
        <f t="shared" si="1375"/>
        <v>0.00498660295710087-0.0718993175994158i</v>
      </c>
      <c r="M2634" t="str">
        <f t="shared" si="1376"/>
        <v>0.0207363366751256-0.339751524263795i</v>
      </c>
      <c r="N2634" t="str">
        <f t="shared" si="1377"/>
        <v>-8.73130647342105i</v>
      </c>
      <c r="O2634" t="str">
        <f t="shared" si="1378"/>
        <v>-0.769031641435872-0.639210712105522i</v>
      </c>
      <c r="P2634" t="str">
        <f t="shared" si="1379"/>
        <v>1.76903164143587+0.639210712105522i</v>
      </c>
      <c r="Q2634" t="str">
        <f t="shared" si="1380"/>
        <v>-1.76903164143587+8.09209576131553i</v>
      </c>
      <c r="R2634" t="str">
        <f t="shared" si="1381"/>
        <v>0.0297775407899343-0.225122033528834i</v>
      </c>
      <c r="S2634" t="str">
        <f t="shared" si="1382"/>
        <v>0.974924203928787i</v>
      </c>
      <c r="T2634" t="str">
        <f t="shared" si="1383"/>
        <v>0.219476919324928+0.0290308452495837i</v>
      </c>
      <c r="U2634" t="str">
        <f t="shared" si="1384"/>
        <v>0.00005-0.000203003753943744i</v>
      </c>
      <c r="V2634" t="str">
        <f t="shared" si="1385"/>
        <v>0.00002-0.00227364204416993i</v>
      </c>
      <c r="W2634" t="str">
        <f t="shared" si="1386"/>
        <v>0.0000422512419521114-0.000187154520594147i</v>
      </c>
      <c r="X2634" t="str">
        <f t="shared" si="1387"/>
        <v>0.0000424173409722144-0.000187075306788323i</v>
      </c>
      <c r="Y2634" t="str">
        <f t="shared" si="1388"/>
        <v>0.009+3.51858377202057i</v>
      </c>
      <c r="Z2634" t="str">
        <f t="shared" si="1389"/>
        <v>-0.000637671327324164-0.000146309306854288i</v>
      </c>
      <c r="AA2634" t="str">
        <f t="shared" si="1390"/>
        <v>0.00876543182758861-3.41062187516129i</v>
      </c>
      <c r="AB2634" t="str">
        <f t="shared" si="1391"/>
        <v>0.660222345693011+0.0873295142244782i</v>
      </c>
      <c r="AC2634" t="str">
        <f t="shared" si="1392"/>
        <v>1.04336092841171-0.222500654093585i</v>
      </c>
      <c r="AD2634" t="str">
        <f t="shared" si="1393"/>
        <v>0.588185823691085+0.209133041867384i</v>
      </c>
      <c r="AE2634" t="str">
        <f t="shared" si="1394"/>
        <v>-0.000344471124510405-0.000219415204560676i</v>
      </c>
      <c r="AF2634" t="str">
        <f t="shared" si="1395"/>
        <v>-4.16749503039211-0.140268957079502i</v>
      </c>
      <c r="AG2634" t="str">
        <f t="shared" si="1396"/>
        <v>1.00260071453715-0.00725537158977947i</v>
      </c>
      <c r="AH2634" t="str">
        <f t="shared" si="1397"/>
        <v>0.0013941387551283+0.000970321844567451i</v>
      </c>
      <c r="AI2634">
        <f t="shared" si="1398"/>
        <v>-55.398320016013713</v>
      </c>
      <c r="AJ2634">
        <f t="shared" si="1399"/>
        <v>34.837951994903179</v>
      </c>
      <c r="AK2634"/>
      <c r="AL2634"/>
      <c r="AM2634"/>
      <c r="AN2634"/>
    </row>
    <row r="2635" spans="1:40" x14ac:dyDescent="0.35">
      <c r="A2635"/>
      <c r="B2635">
        <f t="shared" si="1365"/>
        <v>701000</v>
      </c>
      <c r="C2635" s="237" t="str">
        <f t="shared" si="1368"/>
        <v>-4.30459498306121E-08+0.000966941850813669i</v>
      </c>
      <c r="D2635" s="208" t="str">
        <f t="shared" si="1369"/>
        <v>-1.64874584973221+0.00741322085623813i</v>
      </c>
      <c r="E2635" t="str">
        <f t="shared" si="1370"/>
        <v>36500</v>
      </c>
      <c r="F2635" t="str">
        <f t="shared" si="1371"/>
        <v>0.21505376344086</v>
      </c>
      <c r="G2635" t="str">
        <f t="shared" si="1366"/>
        <v>0.21505376344086</v>
      </c>
      <c r="H2635" t="str">
        <f t="shared" si="1372"/>
        <v>2.51877566675198+0.14748375001408i</v>
      </c>
      <c r="I2635" t="str">
        <f t="shared" si="1373"/>
        <v>2752.82056270806i</v>
      </c>
      <c r="J2635" t="str">
        <f t="shared" si="1367"/>
        <v>-10256.6092939139+602.229048862516i</v>
      </c>
      <c r="K2635" t="str">
        <f t="shared" si="1374"/>
        <v>0.0157049762718974-0.267472659937753i</v>
      </c>
      <c r="L2635" t="str">
        <f t="shared" si="1375"/>
        <v>0.00497245385772724-0.0717977307285218i</v>
      </c>
      <c r="M2635" t="str">
        <f t="shared" si="1376"/>
        <v>0.0206774301296246-0.339270390666275i</v>
      </c>
      <c r="N2635" t="str">
        <f t="shared" si="1377"/>
        <v>-8.74377976838308i</v>
      </c>
      <c r="O2635" t="str">
        <f t="shared" si="1378"/>
        <v>-0.776944675063979-0.629568877796328i</v>
      </c>
      <c r="P2635" t="str">
        <f t="shared" si="1379"/>
        <v>1.77694467506398+0.629568877796328i</v>
      </c>
      <c r="Q2635" t="str">
        <f t="shared" si="1380"/>
        <v>-1.77694467506398+8.11421089058675i</v>
      </c>
      <c r="R2635" t="str">
        <f t="shared" si="1381"/>
        <v>0.028275075491361-0.22518368631694i</v>
      </c>
      <c r="S2635" t="str">
        <f t="shared" si="1382"/>
        <v>0.976316952791543i</v>
      </c>
      <c r="T2635" t="str">
        <f t="shared" si="1383"/>
        <v>0.219850650443322+0.0276054355436764i</v>
      </c>
      <c r="U2635" t="str">
        <f t="shared" si="1384"/>
        <v>0.00005-0.000202714162283339i</v>
      </c>
      <c r="V2635" t="str">
        <f t="shared" si="1385"/>
        <v>0.00002-0.0022703986175734i</v>
      </c>
      <c r="W2635" t="str">
        <f t="shared" si="1386"/>
        <v>0.0000422511781278847-0.000186889793318026i</v>
      </c>
      <c r="X2635" t="str">
        <f t="shared" si="1387"/>
        <v>0.0000424167823909612-0.000186810692140406i</v>
      </c>
      <c r="Y2635" t="str">
        <f t="shared" si="1388"/>
        <v>0.009+3.52361032026631i</v>
      </c>
      <c r="Z2635" t="str">
        <f t="shared" si="1389"/>
        <v>-0.000635860905329777-0.000146094020947078i</v>
      </c>
      <c r="AA2635" t="str">
        <f t="shared" si="1390"/>
        <v>0.00874043828645356-3.40575605876128i</v>
      </c>
      <c r="AB2635" t="str">
        <f t="shared" si="1391"/>
        <v>0.66134658981127+0.0830416495027466i</v>
      </c>
      <c r="AC2635" t="str">
        <f t="shared" si="1392"/>
        <v>1.04184852077066-0.222658227985637i</v>
      </c>
      <c r="AD2635" t="str">
        <f t="shared" si="1393"/>
        <v>0.590764999888154+0.205961167344224i</v>
      </c>
      <c r="AE2635" t="str">
        <f t="shared" si="1394"/>
        <v>-0.000345554672569756-0.000217269888598737i</v>
      </c>
      <c r="AF2635" t="str">
        <f t="shared" si="1395"/>
        <v>-4.16752151648419-0.140070529157842i</v>
      </c>
      <c r="AG2635" t="str">
        <f t="shared" si="1396"/>
        <v>1.00255795367964-0.00727692865821821i</v>
      </c>
      <c r="AH2635" t="str">
        <f t="shared" si="1397"/>
        <v>0.00139909710197733+0.000961600362071674i</v>
      </c>
      <c r="AI2635">
        <f t="shared" si="1398"/>
        <v>-55.402837281362764</v>
      </c>
      <c r="AJ2635">
        <f t="shared" si="1399"/>
        <v>34.500766673870139</v>
      </c>
      <c r="AK2635"/>
      <c r="AL2635"/>
      <c r="AM2635"/>
      <c r="AN2635"/>
    </row>
    <row r="2636" spans="1:40" x14ac:dyDescent="0.35">
      <c r="A2636"/>
      <c r="B2636">
        <f t="shared" si="1365"/>
        <v>702000</v>
      </c>
      <c r="C2636" s="237" t="str">
        <f t="shared" si="1368"/>
        <v>-4.29233991461758E-08+0.000965564440775224i</v>
      </c>
      <c r="D2636" s="208" t="str">
        <f t="shared" si="1369"/>
        <v>-1.64874584879265+0.00740266071261005i</v>
      </c>
      <c r="E2636" t="str">
        <f t="shared" si="1370"/>
        <v>36500</v>
      </c>
      <c r="F2636" t="str">
        <f t="shared" si="1371"/>
        <v>0.21505376344086</v>
      </c>
      <c r="G2636" t="str">
        <f t="shared" si="1366"/>
        <v>0.21505376344086</v>
      </c>
      <c r="H2636" t="str">
        <f t="shared" si="1372"/>
        <v>2.51880204127201+0.147275320184634i</v>
      </c>
      <c r="I2636" t="str">
        <f t="shared" si="1373"/>
        <v>2756.74755352504i</v>
      </c>
      <c r="J2636" t="str">
        <f t="shared" si="1367"/>
        <v>-10285.8958151854+603.088148789567i</v>
      </c>
      <c r="K2636" t="str">
        <f t="shared" si="1374"/>
        <v>0.0156604091363312-0.267094183698982i</v>
      </c>
      <c r="L2636" t="str">
        <f t="shared" si="1375"/>
        <v>0.004958364797751-0.071696429126722i</v>
      </c>
      <c r="M2636" t="str">
        <f t="shared" si="1376"/>
        <v>0.0206187739340822-0.338790612825704i</v>
      </c>
      <c r="N2636" t="str">
        <f t="shared" si="1377"/>
        <v>-8.75625306334511i</v>
      </c>
      <c r="O2636" t="str">
        <f t="shared" si="1378"/>
        <v>-0.784736830808174-0.619829094487459i</v>
      </c>
      <c r="P2636" t="str">
        <f t="shared" si="1379"/>
        <v>1.78473683080817+0.619829094487459i</v>
      </c>
      <c r="Q2636" t="str">
        <f t="shared" si="1380"/>
        <v>-1.78473683080817+8.13642396885765i</v>
      </c>
      <c r="R2636" t="str">
        <f t="shared" si="1381"/>
        <v>0.0267761295229262-0.225224887784641i</v>
      </c>
      <c r="S2636" t="str">
        <f t="shared" si="1382"/>
        <v>0.977709701654298i</v>
      </c>
      <c r="T2636" t="str">
        <f t="shared" si="1383"/>
        <v>0.220204557841044+0.026179281607317i</v>
      </c>
      <c r="U2636" t="str">
        <f t="shared" si="1384"/>
        <v>0.00005-0.0002024253956704i</v>
      </c>
      <c r="V2636" t="str">
        <f t="shared" si="1385"/>
        <v>0.00002-0.00226716443150848i</v>
      </c>
      <c r="W2636" t="str">
        <f t="shared" si="1386"/>
        <v>0.0000422511142128372-0.000186625823454802i</v>
      </c>
      <c r="X2636" t="str">
        <f t="shared" si="1387"/>
        <v>0.0000424162258319098-0.000186546834581364i</v>
      </c>
      <c r="Y2636" t="str">
        <f t="shared" si="1388"/>
        <v>0.009+3.52863686851206i</v>
      </c>
      <c r="Z2636" t="str">
        <f t="shared" si="1389"/>
        <v>-0.000634058215076022-0.0001458793751786i</v>
      </c>
      <c r="AA2636" t="str">
        <f t="shared" si="1390"/>
        <v>0.00871555149600616-3.40090410700491i</v>
      </c>
      <c r="AB2636" t="str">
        <f t="shared" si="1391"/>
        <v>0.662411200946695+0.0787515460145135i</v>
      </c>
      <c r="AC2636" t="str">
        <f t="shared" si="1392"/>
        <v>1.04033839133895-0.222794936387109i</v>
      </c>
      <c r="AD2636" t="str">
        <f t="shared" si="1393"/>
        <v>0.593304801138874+0.202757922997471i</v>
      </c>
      <c r="AE2636" t="str">
        <f t="shared" si="1394"/>
        <v>-0.000346611584086767-0.000215111260428901i</v>
      </c>
      <c r="AF2636" t="str">
        <f t="shared" si="1395"/>
        <v>-4.16754789006466-0.139872659472024i</v>
      </c>
      <c r="AG2636" t="str">
        <f t="shared" si="1396"/>
        <v>1.00251492705838-0.00729794022776295i</v>
      </c>
      <c r="AH2636" t="str">
        <f t="shared" si="1397"/>
        <v>0.00140394775958004+0.000952817623608645i</v>
      </c>
      <c r="AI2636">
        <f t="shared" si="1398"/>
        <v>-55.407687837348959</v>
      </c>
      <c r="AJ2636">
        <f t="shared" si="1399"/>
        <v>34.16357256813739</v>
      </c>
      <c r="AK2636"/>
      <c r="AL2636"/>
      <c r="AM2636"/>
      <c r="AN2636"/>
    </row>
    <row r="2637" spans="1:40" x14ac:dyDescent="0.35">
      <c r="A2637"/>
      <c r="B2637">
        <f t="shared" si="1365"/>
        <v>703000</v>
      </c>
      <c r="C2637" s="237" t="str">
        <f t="shared" si="1368"/>
        <v>-4.28013710655833E-08+0.000964190949399738i</v>
      </c>
      <c r="D2637" s="208" t="str">
        <f t="shared" si="1369"/>
        <v>-1.6487458478571+0.00739213061206466i</v>
      </c>
      <c r="E2637" t="str">
        <f t="shared" si="1370"/>
        <v>36500</v>
      </c>
      <c r="F2637" t="str">
        <f t="shared" si="1371"/>
        <v>0.21505376344086</v>
      </c>
      <c r="G2637" t="str">
        <f t="shared" si="1366"/>
        <v>0.21505376344086</v>
      </c>
      <c r="H2637" t="str">
        <f t="shared" si="1372"/>
        <v>2.51882830391198+0.147067476291849i</v>
      </c>
      <c r="I2637" t="str">
        <f t="shared" si="1373"/>
        <v>2760.67454434203i</v>
      </c>
      <c r="J2637" t="str">
        <f t="shared" si="1367"/>
        <v>-10315.2240848836+603.947248716617i</v>
      </c>
      <c r="K2637" t="str">
        <f t="shared" si="1374"/>
        <v>0.0156160312350716-0.266716773441067i</v>
      </c>
      <c r="L2637" t="str">
        <f t="shared" si="1375"/>
        <v>0.00494433543850331-0.0715954116000404i</v>
      </c>
      <c r="M2637" t="str">
        <f t="shared" si="1376"/>
        <v>0.0205603666735749-0.338312185041107i</v>
      </c>
      <c r="N2637" t="str">
        <f t="shared" si="1377"/>
        <v>-8.76872635830714i</v>
      </c>
      <c r="O2637" t="str">
        <f t="shared" si="1378"/>
        <v>-0.792406896356528-0.609992877504824i</v>
      </c>
      <c r="P2637" t="str">
        <f t="shared" si="1379"/>
        <v>1.79240689635653+0.609992877504824i</v>
      </c>
      <c r="Q2637" t="str">
        <f t="shared" si="1380"/>
        <v>-1.79240689635653+8.15873348080232i</v>
      </c>
      <c r="R2637" t="str">
        <f t="shared" si="1381"/>
        <v>0.0252809705838325-0.225245828497986i</v>
      </c>
      <c r="S2637" t="str">
        <f t="shared" si="1382"/>
        <v>0.979102450517054i</v>
      </c>
      <c r="T2637" t="str">
        <f t="shared" si="1383"/>
        <v>0.220538742651122+0.02475266025008i</v>
      </c>
      <c r="U2637" t="str">
        <f t="shared" si="1384"/>
        <v>0.00005-0.000202137450584098i</v>
      </c>
      <c r="V2637" t="str">
        <f t="shared" si="1385"/>
        <v>0.00002-0.0022639394465419i</v>
      </c>
      <c r="W2637" t="str">
        <f t="shared" si="1386"/>
        <v>0.0000422510502069707-0.000186362607772226i</v>
      </c>
      <c r="X2637" t="str">
        <f t="shared" si="1387"/>
        <v>0.000042415671283048-0.000186283730880342i</v>
      </c>
      <c r="Y2637" t="str">
        <f t="shared" si="1388"/>
        <v>0.009+3.5336634167578i</v>
      </c>
      <c r="Z2637" t="str">
        <f t="shared" si="1389"/>
        <v>-0.000632263212598186-0.000145665366663242i</v>
      </c>
      <c r="AA2637" t="str">
        <f t="shared" si="1390"/>
        <v>0.00869077084915894-3.39606596071498i</v>
      </c>
      <c r="AB2637" t="str">
        <f t="shared" si="1391"/>
        <v>0.663416483323918+0.074460036448096i</v>
      </c>
      <c r="AC2637" t="str">
        <f t="shared" si="1392"/>
        <v>1.03883082378343-0.222910954413701i</v>
      </c>
      <c r="AD2637" t="str">
        <f t="shared" si="1393"/>
        <v>0.59580485137694+0.199523791331064i</v>
      </c>
      <c r="AE2637" t="str">
        <f t="shared" si="1394"/>
        <v>-0.000347641783190889-0.000212939685432309i</v>
      </c>
      <c r="AF2637" t="str">
        <f t="shared" si="1395"/>
        <v>-4.16757415176908-0.139675345679784i</v>
      </c>
      <c r="AG2637" t="str">
        <f t="shared" si="1396"/>
        <v>1.00247164173349-0.00731840398517519i</v>
      </c>
      <c r="AH2637" t="str">
        <f t="shared" si="1397"/>
        <v>0.00140869031653444+0.000943975111678457i</v>
      </c>
      <c r="AI2637">
        <f t="shared" si="1398"/>
        <v>-55.412870178264704</v>
      </c>
      <c r="AJ2637">
        <f t="shared" si="1399"/>
        <v>33.826368732886344</v>
      </c>
      <c r="AK2637"/>
      <c r="AL2637"/>
      <c r="AM2637"/>
      <c r="AN2637"/>
    </row>
    <row r="2638" spans="1:40" x14ac:dyDescent="0.35">
      <c r="A2638"/>
      <c r="B2638">
        <f t="shared" si="1365"/>
        <v>704000</v>
      </c>
      <c r="C2638" s="237" t="str">
        <f t="shared" si="1368"/>
        <v>-4.26798626216045E-08+0.000962821359988361i</v>
      </c>
      <c r="D2638" s="208" t="str">
        <f t="shared" si="1369"/>
        <v>-1.64874584692554+0.00738163042657744i</v>
      </c>
      <c r="E2638" t="str">
        <f t="shared" si="1370"/>
        <v>36500</v>
      </c>
      <c r="F2638" t="str">
        <f t="shared" si="1371"/>
        <v>0.21505376344086</v>
      </c>
      <c r="G2638" t="str">
        <f t="shared" si="1366"/>
        <v>0.21505376344086</v>
      </c>
      <c r="H2638" t="str">
        <f t="shared" si="1372"/>
        <v>2.51885445530295+0.14686021587847i</v>
      </c>
      <c r="I2638" t="str">
        <f t="shared" si="1373"/>
        <v>2764.60153515902i</v>
      </c>
      <c r="J2638" t="str">
        <f t="shared" si="1367"/>
        <v>-10344.5941030084+604.806348643668i</v>
      </c>
      <c r="K2638" t="str">
        <f t="shared" si="1374"/>
        <v>0.0155718414994542-0.266340424682184i</v>
      </c>
      <c r="L2638" t="str">
        <f t="shared" si="1375"/>
        <v>0.00493036544369589-0.0714946769611196i</v>
      </c>
      <c r="M2638" t="str">
        <f t="shared" si="1376"/>
        <v>0.0205022069431501-0.337835101643304i</v>
      </c>
      <c r="N2638" t="str">
        <f t="shared" si="1377"/>
        <v>-8.78119965326917i</v>
      </c>
      <c r="O2638" t="str">
        <f t="shared" si="1378"/>
        <v>-0.799953678392034-0.600061757177587i</v>
      </c>
      <c r="P2638" t="str">
        <f t="shared" si="1379"/>
        <v>1.79995367839203+0.600061757177587i</v>
      </c>
      <c r="Q2638" t="str">
        <f t="shared" si="1380"/>
        <v>-1.79995367839203+8.18113789609158i</v>
      </c>
      <c r="R2638" t="str">
        <f t="shared" si="1381"/>
        <v>0.0237898603897719-0.225246701438609i</v>
      </c>
      <c r="S2638" t="str">
        <f t="shared" si="1382"/>
        <v>0.980495199379808i</v>
      </c>
      <c r="T2638" t="str">
        <f t="shared" si="1383"/>
        <v>0.220853309436693+0.0233258439060872i</v>
      </c>
      <c r="U2638" t="str">
        <f t="shared" si="1384"/>
        <v>0.00005-0.000201850323523609i</v>
      </c>
      <c r="V2638" t="str">
        <f t="shared" si="1385"/>
        <v>0.00002-0.00226072362346442i</v>
      </c>
      <c r="W2638" t="str">
        <f t="shared" si="1386"/>
        <v>0.0000422509861102861-0.000186100143056417i</v>
      </c>
      <c r="X2638" t="str">
        <f t="shared" si="1387"/>
        <v>0.0000424151187324478-0.000186021377824844i</v>
      </c>
      <c r="Y2638" t="str">
        <f t="shared" si="1388"/>
        <v>0.009+3.53868996500354i</v>
      </c>
      <c r="Z2638" t="str">
        <f t="shared" si="1389"/>
        <v>-0.000630475854243607-0.00014545199253287i</v>
      </c>
      <c r="AA2638" t="str">
        <f t="shared" si="1390"/>
        <v>0.0086660957431339-3.39124156105055i</v>
      </c>
      <c r="AB2638" t="str">
        <f t="shared" si="1391"/>
        <v>0.664362751485899+0.0701679403297364i</v>
      </c>
      <c r="AC2638" t="str">
        <f t="shared" si="1392"/>
        <v>1.03732609586968-0.223006460042849i</v>
      </c>
      <c r="AD2638" t="str">
        <f t="shared" si="1393"/>
        <v>0.598264780290793+0.196259259225534i</v>
      </c>
      <c r="AE2638" t="str">
        <f t="shared" si="1394"/>
        <v>-0.000348645198110322-0.000210755528468972i</v>
      </c>
      <c r="AF2638" t="str">
        <f t="shared" si="1395"/>
        <v>-4.16760030222849-0.139478585451893i</v>
      </c>
      <c r="AG2638" t="str">
        <f t="shared" si="1396"/>
        <v>1.0024281047789-0.00733831770097244i</v>
      </c>
      <c r="AH2638" t="str">
        <f t="shared" si="1397"/>
        <v>0.00141332437800481+0.000935074308104828i</v>
      </c>
      <c r="AI2638">
        <f t="shared" si="1398"/>
        <v>-55.418382839572416</v>
      </c>
      <c r="AJ2638">
        <f t="shared" si="1399"/>
        <v>33.489154230433542</v>
      </c>
      <c r="AK2638"/>
      <c r="AL2638"/>
      <c r="AM2638"/>
      <c r="AN2638"/>
    </row>
    <row r="2639" spans="1:40" x14ac:dyDescent="0.35">
      <c r="A2639"/>
      <c r="B2639">
        <f t="shared" si="1365"/>
        <v>705000</v>
      </c>
      <c r="C2639" s="237" t="str">
        <f t="shared" si="1368"/>
        <v>-4.25588708680388E-08+0.000961455655936997i</v>
      </c>
      <c r="D2639" s="208" t="str">
        <f t="shared" si="1369"/>
        <v>-1.64874584599794+0.00737116002885031i</v>
      </c>
      <c r="E2639" t="str">
        <f t="shared" si="1370"/>
        <v>36500</v>
      </c>
      <c r="F2639" t="str">
        <f t="shared" si="1371"/>
        <v>0.21505376344086</v>
      </c>
      <c r="G2639" t="str">
        <f t="shared" si="1366"/>
        <v>0.21505376344086</v>
      </c>
      <c r="H2639" t="str">
        <f t="shared" si="1372"/>
        <v>2.51888049607153+0.146653536500897i</v>
      </c>
      <c r="I2639" t="str">
        <f t="shared" si="1373"/>
        <v>2768.52852597601i</v>
      </c>
      <c r="J2639" t="str">
        <f t="shared" si="1367"/>
        <v>-10374.0058695598+605.665448570719i</v>
      </c>
      <c r="K2639" t="str">
        <f t="shared" si="1374"/>
        <v>0.0155278388683391-0.265965132965513i</v>
      </c>
      <c r="L2639" t="str">
        <f t="shared" si="1375"/>
        <v>0.00491645447940144-0.0713942240291782i</v>
      </c>
      <c r="M2639" t="str">
        <f t="shared" si="1376"/>
        <v>0.0204442933477405-0.337359356994691i</v>
      </c>
      <c r="N2639" t="str">
        <f t="shared" si="1377"/>
        <v>-8.7936729482312i</v>
      </c>
      <c r="O2639" t="str">
        <f t="shared" si="1378"/>
        <v>-0.80737600277827-0.590037278600075i</v>
      </c>
      <c r="P2639" t="str">
        <f t="shared" si="1379"/>
        <v>1.80737600277827+0.590037278600075i</v>
      </c>
      <c r="Q2639" t="str">
        <f t="shared" si="1380"/>
        <v>-1.80737600277827+8.20363566963112i</v>
      </c>
      <c r="R2639" t="str">
        <f t="shared" si="1381"/>
        <v>0.022303054705665-0.225227701844665i</v>
      </c>
      <c r="S2639" t="str">
        <f t="shared" si="1382"/>
        <v>0.981887948242565i</v>
      </c>
      <c r="T2639" t="str">
        <f t="shared" si="1383"/>
        <v>0.221148366051646+0.0218991006244871i</v>
      </c>
      <c r="U2639" t="str">
        <f t="shared" si="1384"/>
        <v>0.00005-0.000201564011007973i</v>
      </c>
      <c r="V2639" t="str">
        <f t="shared" si="1385"/>
        <v>0.00002-0.0022575169232893i</v>
      </c>
      <c r="W2639" t="str">
        <f t="shared" si="1386"/>
        <v>0.0000422509219227849-0.000185838426111729i</v>
      </c>
      <c r="X2639" t="str">
        <f t="shared" si="1387"/>
        <v>0.0000424145681682663-0.000185759772220603i</v>
      </c>
      <c r="Y2639" t="str">
        <f t="shared" si="1388"/>
        <v>0.009+3.54371651324929i</v>
      </c>
      <c r="Z2639" t="str">
        <f t="shared" si="1389"/>
        <v>-0.00062869609666904-0.000145239249936708i</v>
      </c>
      <c r="AA2639" t="str">
        <f t="shared" si="1390"/>
        <v>0.00864152557942615-3.38643084950465i</v>
      </c>
      <c r="AB2639" t="str">
        <f t="shared" si="1391"/>
        <v>0.665250329874714+0.0658760639949624i</v>
      </c>
      <c r="AC2639" t="str">
        <f t="shared" si="1392"/>
        <v>1.03582447948432-0.223081633950132i</v>
      </c>
      <c r="AD2639" t="str">
        <f t="shared" si="1393"/>
        <v>0.60068422337182+0.192964817873702i</v>
      </c>
      <c r="AE2639" t="str">
        <f t="shared" si="1394"/>
        <v>-0.000349621761152387-0.000208559153842986i</v>
      </c>
      <c r="AF2639" t="str">
        <f t="shared" si="1395"/>
        <v>-4.16762634206947-0.139282376472047i</v>
      </c>
      <c r="AG2639" t="str">
        <f t="shared" si="1396"/>
        <v>1.00238432328152-0.00735767922942751i</v>
      </c>
      <c r="AH2639" t="str">
        <f t="shared" si="1397"/>
        <v>0.00141784956566531+0.000926116693900471i</v>
      </c>
      <c r="AI2639">
        <f t="shared" si="1398"/>
        <v>-55.424224397298204</v>
      </c>
      <c r="AJ2639">
        <f t="shared" si="1399"/>
        <v>33.151928130312896</v>
      </c>
      <c r="AK2639"/>
      <c r="AL2639"/>
      <c r="AM2639"/>
      <c r="AN2639"/>
    </row>
    <row r="2640" spans="1:40" x14ac:dyDescent="0.35">
      <c r="A2640"/>
      <c r="B2640">
        <f t="shared" si="1365"/>
        <v>706000</v>
      </c>
      <c r="C2640" s="237" t="str">
        <f t="shared" si="1368"/>
        <v>-4.24383928795359E-08+0.000960093820735613i</v>
      </c>
      <c r="D2640" s="208" t="str">
        <f t="shared" si="1369"/>
        <v>-1.64874584507427+0.00736071929230637i</v>
      </c>
      <c r="E2640" t="str">
        <f t="shared" si="1370"/>
        <v>36500</v>
      </c>
      <c r="F2640" t="str">
        <f t="shared" si="1371"/>
        <v>0.21505376344086</v>
      </c>
      <c r="G2640" t="str">
        <f t="shared" si="1366"/>
        <v>0.21505376344086</v>
      </c>
      <c r="H2640" t="str">
        <f t="shared" si="1372"/>
        <v>2.51890642683994+0.146447435729103i</v>
      </c>
      <c r="I2640" t="str">
        <f t="shared" si="1373"/>
        <v>2772.45551679299i</v>
      </c>
      <c r="J2640" t="str">
        <f t="shared" si="1367"/>
        <v>-10403.4593845378+606.52454849777i</v>
      </c>
      <c r="K2640" t="str">
        <f t="shared" si="1374"/>
        <v>0.0154840222880479-0.265590893859058i</v>
      </c>
      <c r="L2640" t="str">
        <f t="shared" si="1375"/>
        <v>0.00490260221403332-0.071294051629962i</v>
      </c>
      <c r="M2640" t="str">
        <f t="shared" si="1376"/>
        <v>0.0203866245020812-0.33688494548902i</v>
      </c>
      <c r="N2640" t="str">
        <f t="shared" si="1377"/>
        <v>-8.80614624319323i</v>
      </c>
      <c r="O2640" t="str">
        <f t="shared" si="1378"/>
        <v>-0.814672714742065-0.579921001391392i</v>
      </c>
      <c r="P2640" t="str">
        <f t="shared" si="1379"/>
        <v>1.81467271474206+0.579921001391392i</v>
      </c>
      <c r="Q2640" t="str">
        <f t="shared" si="1380"/>
        <v>-1.81467271474206+8.22622524180184i</v>
      </c>
      <c r="R2640" t="str">
        <f t="shared" si="1381"/>
        <v>0.0208208033819287-0.225189027055197i</v>
      </c>
      <c r="S2640" t="str">
        <f t="shared" si="1382"/>
        <v>0.983280697105319i</v>
      </c>
      <c r="T2640" t="str">
        <f t="shared" si="1383"/>
        <v>0.221424023503303+0.0204726940636756i</v>
      </c>
      <c r="U2640" t="str">
        <f t="shared" si="1384"/>
        <v>0.00005-0.00020127850957595i</v>
      </c>
      <c r="V2640" t="str">
        <f t="shared" si="1385"/>
        <v>0.00002-0.00225431930725064i</v>
      </c>
      <c r="W2640" t="str">
        <f t="shared" si="1386"/>
        <v>0.0000422508576444685-0.000185577453760617i</v>
      </c>
      <c r="X2640" t="str">
        <f t="shared" si="1387"/>
        <v>0.0000424140195787449-0.000185498910891445i</v>
      </c>
      <c r="Y2640" t="str">
        <f t="shared" si="1388"/>
        <v>0.009+3.54874306149503i</v>
      </c>
      <c r="Z2640" t="str">
        <f t="shared" si="1389"/>
        <v>-0.000626923896837994-0.000145027136041199i</v>
      </c>
      <c r="AA2640" t="str">
        <f t="shared" si="1390"/>
        <v>0.00861705976376746-3.38163376790184i</v>
      </c>
      <c r="AB2640" t="str">
        <f t="shared" si="1391"/>
        <v>0.666079552418481+0.0615852005712023i</v>
      </c>
      <c r="AC2640" t="str">
        <f t="shared" si="1392"/>
        <v>1.03432624066103-0.22313665934892i</v>
      </c>
      <c r="AD2640" t="str">
        <f t="shared" si="1393"/>
        <v>0.603062821961946+0.189640962715946i</v>
      </c>
      <c r="AE2640" t="str">
        <f t="shared" si="1394"/>
        <v>-0.000350571408683711-0.000206350925268054i</v>
      </c>
      <c r="AF2640" t="str">
        <f t="shared" si="1395"/>
        <v>-4.16765227191421-0.139086716436797i</v>
      </c>
      <c r="AG2640" t="str">
        <f t="shared" si="1396"/>
        <v>1.00234030434027-0.00737648650855998i</v>
      </c>
      <c r="AH2640" t="str">
        <f t="shared" si="1397"/>
        <v>0.00142226551764321+0.000917103749133354i</v>
      </c>
      <c r="AI2640">
        <f t="shared" si="1398"/>
        <v>-55.430393467443054</v>
      </c>
      <c r="AJ2640">
        <f t="shared" si="1399"/>
        <v>32.814689509363163</v>
      </c>
      <c r="AK2640"/>
      <c r="AL2640"/>
      <c r="AM2640"/>
      <c r="AN2640"/>
    </row>
    <row r="2641" spans="1:40" x14ac:dyDescent="0.35">
      <c r="A2641"/>
      <c r="B2641">
        <f t="shared" si="1365"/>
        <v>707000</v>
      </c>
      <c r="C2641" s="237" t="str">
        <f t="shared" si="1368"/>
        <v>-4.23184257514192E-08+0.000958735837967589i</v>
      </c>
      <c r="D2641" s="208" t="str">
        <f t="shared" si="1369"/>
        <v>-1.64874584415453+0.00735030809108485i</v>
      </c>
      <c r="E2641" t="str">
        <f t="shared" si="1370"/>
        <v>36500</v>
      </c>
      <c r="F2641" t="str">
        <f t="shared" si="1371"/>
        <v>0.21505376344086</v>
      </c>
      <c r="G2641" t="str">
        <f t="shared" si="1366"/>
        <v>0.21505376344086</v>
      </c>
      <c r="H2641" t="str">
        <f t="shared" si="1372"/>
        <v>2.51893224822609+0.146241911146539i</v>
      </c>
      <c r="I2641" t="str">
        <f t="shared" si="1373"/>
        <v>2776.38250760998i</v>
      </c>
      <c r="J2641" t="str">
        <f t="shared" si="1367"/>
        <v>-10432.9546479424+607.38364842482i</v>
      </c>
      <c r="K2641" t="str">
        <f t="shared" si="1374"/>
        <v>0.0154403907123015-0.265217702955485i</v>
      </c>
      <c r="L2641" t="str">
        <f t="shared" si="1375"/>
        <v>0.0048888083183264-0.0711941585957023i</v>
      </c>
      <c r="M2641" t="str">
        <f t="shared" si="1376"/>
        <v>0.0203291990306279-0.336411861551187i</v>
      </c>
      <c r="N2641" t="str">
        <f t="shared" si="1377"/>
        <v>-8.81861953815526i</v>
      </c>
      <c r="O2641" t="str">
        <f t="shared" si="1378"/>
        <v>-0.821842679053164-0.569714499452769i</v>
      </c>
      <c r="P2641" t="str">
        <f t="shared" si="1379"/>
        <v>1.82184267905316+0.569714499452769i</v>
      </c>
      <c r="Q2641" t="str">
        <f t="shared" si="1380"/>
        <v>-1.82184267905316+8.24890503870249i</v>
      </c>
      <c r="R2641" t="str">
        <f t="shared" si="1381"/>
        <v>0.0193433503940822-0.225130876357996i</v>
      </c>
      <c r="S2641" t="str">
        <f t="shared" si="1382"/>
        <v>0.984673445968076i</v>
      </c>
      <c r="T2641" t="str">
        <f t="shared" si="1383"/>
        <v>0.221680395817241+0.0190468834891089i</v>
      </c>
      <c r="U2641" t="str">
        <f t="shared" si="1384"/>
        <v>0.00005-0.000200993815785885i</v>
      </c>
      <c r="V2641" t="str">
        <f t="shared" si="1385"/>
        <v>0.00002-0.00225113073680191i</v>
      </c>
      <c r="W2641" t="str">
        <f t="shared" si="1386"/>
        <v>0.0000422507932753376-0.000185317222843521i</v>
      </c>
      <c r="X2641" t="str">
        <f t="shared" si="1387"/>
        <v>0.0000424134729522065-0.00018523879067917i</v>
      </c>
      <c r="Y2641" t="str">
        <f t="shared" si="1388"/>
        <v>0.009+3.55376960974077i</v>
      </c>
      <c r="Z2641" t="str">
        <f t="shared" si="1389"/>
        <v>-0.000625159212018158-0.000144815648029874i</v>
      </c>
      <c r="AA2641" t="str">
        <f t="shared" si="1390"/>
        <v>0.00859269770609035-3.37685025839591i</v>
      </c>
      <c r="AB2641" t="str">
        <f t="shared" si="1391"/>
        <v>0.66685076212472+0.057296129971206i</v>
      </c>
      <c r="AC2641" t="str">
        <f t="shared" si="1392"/>
        <v>1.03283163961025-0.223171721833336i</v>
      </c>
      <c r="AD2641" t="str">
        <f t="shared" si="1393"/>
        <v>0.605400223300637+0.186288193374964i</v>
      </c>
      <c r="AE2641" t="str">
        <f t="shared" si="1394"/>
        <v>-0.000351494081110333-0.000204131205833291i</v>
      </c>
      <c r="AF2641" t="str">
        <f t="shared" si="1395"/>
        <v>-4.16767809238062-0.138891603055454i</v>
      </c>
      <c r="AG2641" t="str">
        <f t="shared" si="1396"/>
        <v>1.00229605506526-0.0073947375601208i</v>
      </c>
      <c r="AH2641" t="str">
        <f t="shared" si="1397"/>
        <v>0.0014265718884619+0.000908036952793481i</v>
      </c>
      <c r="AI2641">
        <f t="shared" si="1398"/>
        <v>-55.436888705411164</v>
      </c>
      <c r="AJ2641">
        <f t="shared" si="1399"/>
        <v>32.477437451807596</v>
      </c>
      <c r="AK2641"/>
      <c r="AL2641"/>
      <c r="AM2641"/>
      <c r="AN2641"/>
    </row>
    <row r="2642" spans="1:40" x14ac:dyDescent="0.35">
      <c r="A2642"/>
      <c r="B2642">
        <f t="shared" si="1365"/>
        <v>708000</v>
      </c>
      <c r="C2642" s="237" t="str">
        <f t="shared" si="1368"/>
        <v>-4.21989665995114E-08+0.00095738169130906i</v>
      </c>
      <c r="D2642" s="208" t="str">
        <f t="shared" si="1369"/>
        <v>-1.64874584323867+0.00733992630003613i</v>
      </c>
      <c r="E2642" t="str">
        <f t="shared" si="1370"/>
        <v>36500</v>
      </c>
      <c r="F2642" t="str">
        <f t="shared" si="1371"/>
        <v>0.21505376344086</v>
      </c>
      <c r="G2642" t="str">
        <f t="shared" si="1366"/>
        <v>0.21505376344086</v>
      </c>
      <c r="H2642" t="str">
        <f t="shared" si="1372"/>
        <v>2.51895796084346+0.146036960350035i</v>
      </c>
      <c r="I2642" t="str">
        <f t="shared" si="1373"/>
        <v>2780.30949842697i</v>
      </c>
      <c r="J2642" t="str">
        <f t="shared" si="1367"/>
        <v>-10462.4916597737+608.242748351871i</v>
      </c>
      <c r="K2642" t="str">
        <f t="shared" si="1374"/>
        <v>0.015396943102157-0.26484555587194i</v>
      </c>
      <c r="L2642" t="str">
        <f t="shared" si="1375"/>
        <v>0.00487507246531736-0.0710945437650704i</v>
      </c>
      <c r="M2642" t="str">
        <f t="shared" si="1376"/>
        <v>0.0202720155674744-0.33594009963701i</v>
      </c>
      <c r="N2642" t="str">
        <f t="shared" si="1377"/>
        <v>-8.83109283311729i</v>
      </c>
      <c r="O2642" t="str">
        <f t="shared" si="1378"/>
        <v>-0.828884780200845-0.559419360722702i</v>
      </c>
      <c r="P2642" t="str">
        <f t="shared" si="1379"/>
        <v>1.82888478020084+0.559419360722702i</v>
      </c>
      <c r="Q2642" t="str">
        <f t="shared" si="1380"/>
        <v>-1.82888478020084+8.27167347239459i</v>
      </c>
      <c r="R2642" t="str">
        <f t="shared" si="1381"/>
        <v>0.0178709338855449-0.225053450840967i</v>
      </c>
      <c r="S2642" t="str">
        <f t="shared" si="1382"/>
        <v>0.98606619483083i</v>
      </c>
      <c r="T2642" t="str">
        <f t="shared" si="1383"/>
        <v>0.2219175999043+0.0176219237745926i</v>
      </c>
      <c r="U2642" t="str">
        <f t="shared" si="1384"/>
        <v>0.0000499999999999999-0.000200709926215566i</v>
      </c>
      <c r="V2642" t="str">
        <f t="shared" si="1385"/>
        <v>0.00002-0.00224795117361434i</v>
      </c>
      <c r="W2642" t="str">
        <f t="shared" si="1386"/>
        <v>0.0000422507288153938-0.000185057730218724i</v>
      </c>
      <c r="X2642" t="str">
        <f t="shared" si="1387"/>
        <v>0.0000424129282770581-0.000184979408443417i</v>
      </c>
      <c r="Y2642" t="str">
        <f t="shared" si="1388"/>
        <v>0.009+3.55879615798652i</v>
      </c>
      <c r="Z2642" t="str">
        <f t="shared" si="1389"/>
        <v>-0.000623401999778803-0.00014460478310323i</v>
      </c>
      <c r="AA2642" t="str">
        <f t="shared" si="1390"/>
        <v>0.0085684388204924-3.37208026346752i</v>
      </c>
      <c r="AB2642" t="str">
        <f t="shared" si="1391"/>
        <v>0.667564310680294+0.0530096188969222i</v>
      </c>
      <c r="AC2642" t="str">
        <f t="shared" si="1392"/>
        <v>1.03134093075235-0.223187009224546i</v>
      </c>
      <c r="AD2642" t="str">
        <f t="shared" si="1393"/>
        <v>0.607696080571276+0.182907013590059i</v>
      </c>
      <c r="AE2642" t="str">
        <f t="shared" si="1394"/>
        <v>-0.000352389722857625-0.000201900357969304i</v>
      </c>
      <c r="AF2642" t="str">
        <f t="shared" si="1395"/>
        <v>-4.16770380408213-0.138697034049999i</v>
      </c>
      <c r="AG2642" t="str">
        <f t="shared" si="1396"/>
        <v>1.0022515825769-0.00741243048956916i</v>
      </c>
      <c r="AH2642" t="str">
        <f t="shared" si="1397"/>
        <v>0.00143076834898324+0.000898917782660276i</v>
      </c>
      <c r="AI2642">
        <f t="shared" si="1398"/>
        <v>-55.443708805456644</v>
      </c>
      <c r="AJ2642">
        <f t="shared" si="1399"/>
        <v>32.140171049336658</v>
      </c>
      <c r="AK2642"/>
      <c r="AL2642"/>
      <c r="AM2642"/>
      <c r="AN2642"/>
    </row>
    <row r="2643" spans="1:40" x14ac:dyDescent="0.35">
      <c r="A2643"/>
      <c r="B2643">
        <f t="shared" si="1365"/>
        <v>709000</v>
      </c>
      <c r="C2643" s="237" t="str">
        <f t="shared" si="1368"/>
        <v>-4.20800125599602E-08+0.000956031364528246i</v>
      </c>
      <c r="D2643" s="208" t="str">
        <f t="shared" si="1369"/>
        <v>-1.64874584232669+0.00732957379471656i</v>
      </c>
      <c r="E2643" t="str">
        <f t="shared" si="1370"/>
        <v>36500</v>
      </c>
      <c r="F2643" t="str">
        <f t="shared" si="1371"/>
        <v>0.21505376344086</v>
      </c>
      <c r="G2643" t="str">
        <f t="shared" si="1366"/>
        <v>0.21505376344086</v>
      </c>
      <c r="H2643" t="str">
        <f t="shared" si="1372"/>
        <v>2.51898356530133+0.145832580949712i</v>
      </c>
      <c r="I2643" t="str">
        <f t="shared" si="1373"/>
        <v>2784.23648924395i</v>
      </c>
      <c r="J2643" t="str">
        <f t="shared" si="1367"/>
        <v>-10492.0704200316+609.101848278922i</v>
      </c>
      <c r="K2643" t="str">
        <f t="shared" si="1374"/>
        <v>0.0153536784259469-0.264474448249888i</v>
      </c>
      <c r="L2643" t="str">
        <f t="shared" si="1375"/>
        <v>0.00486139433032526-0.0709952059831313i</v>
      </c>
      <c r="M2643" t="str">
        <f t="shared" si="1376"/>
        <v>0.0202150727562722-0.335469654233019i</v>
      </c>
      <c r="N2643" t="str">
        <f t="shared" si="1377"/>
        <v>-8.84356612807932i</v>
      </c>
      <c r="O2643" t="str">
        <f t="shared" si="1378"/>
        <v>-0.835797922567479-0.549037186929889i</v>
      </c>
      <c r="P2643" t="str">
        <f t="shared" si="1379"/>
        <v>1.83579792256748+0.549037186929889i</v>
      </c>
      <c r="Q2643" t="str">
        <f t="shared" si="1380"/>
        <v>-1.83579792256748+8.29452894114943i</v>
      </c>
      <c r="R2643" t="str">
        <f t="shared" si="1381"/>
        <v>0.016403786213447-0.224956953247039i</v>
      </c>
      <c r="S2643" t="str">
        <f t="shared" si="1382"/>
        <v>0.987458943693587i</v>
      </c>
      <c r="T2643" t="str">
        <f t="shared" si="1383"/>
        <v>0.222135755429849+0.0161980654069058i</v>
      </c>
      <c r="U2643" t="str">
        <f t="shared" si="1384"/>
        <v>0.0000499999999999999-0.000200426837462088i</v>
      </c>
      <c r="V2643" t="str">
        <f t="shared" si="1385"/>
        <v>0.00002-0.00224478057957539i</v>
      </c>
      <c r="W2643" t="str">
        <f t="shared" si="1386"/>
        <v>0.0000422506642646384-0.000184798972762238i</v>
      </c>
      <c r="X2643" t="str">
        <f t="shared" si="1387"/>
        <v>0.0000424123855417875-0.000184720761061543i</v>
      </c>
      <c r="Y2643" t="str">
        <f t="shared" si="1388"/>
        <v>0.009+3.56382270623226i</v>
      </c>
      <c r="Z2643" t="str">
        <f t="shared" si="1389"/>
        <v>-0.000621652217988257-0.00014439453847859i</v>
      </c>
      <c r="AA2643" t="str">
        <f t="shared" si="1390"/>
        <v>0.00854428252520136-3.36732372592195i</v>
      </c>
      <c r="AB2643" t="str">
        <f t="shared" si="1391"/>
        <v>0.668220558058136+0.0487264208534091i</v>
      </c>
      <c r="AC2643" t="str">
        <f t="shared" si="1392"/>
        <v>1.02985436275409-0.223182711420453i</v>
      </c>
      <c r="AD2643" t="str">
        <f t="shared" si="1393"/>
        <v>0.609950052946947+0.179497931150968i</v>
      </c>
      <c r="AE2643" t="str">
        <f t="shared" si="1394"/>
        <v>-0.000353258282350118-0.000199658743414569i</v>
      </c>
      <c r="AF2643" t="str">
        <f t="shared" si="1395"/>
        <v>-4.16772940762802-0.138503007154995i</v>
      </c>
      <c r="AG2643" t="str">
        <f t="shared" si="1396"/>
        <v>1.00220689400499-0.00742956348604256i</v>
      </c>
      <c r="AH2643" t="str">
        <f t="shared" si="1397"/>
        <v>0.00143485458634997+0.000889747715170818i</v>
      </c>
      <c r="AI2643">
        <f t="shared" si="1398"/>
        <v>-55.450852500144379</v>
      </c>
      <c r="AJ2643">
        <f t="shared" si="1399"/>
        <v>31.802889401187869</v>
      </c>
      <c r="AK2643"/>
      <c r="AL2643"/>
      <c r="AM2643"/>
      <c r="AN2643"/>
    </row>
    <row r="2644" spans="1:40" x14ac:dyDescent="0.35">
      <c r="A2644"/>
      <c r="B2644">
        <f t="shared" si="1365"/>
        <v>710000</v>
      </c>
      <c r="C2644" s="237" t="str">
        <f t="shared" si="1368"/>
        <v>-4.1961560789067E-08+0.00095468484148482i</v>
      </c>
      <c r="D2644" s="208" t="str">
        <f t="shared" si="1369"/>
        <v>-1.64874584141856+0.00731925045138362i</v>
      </c>
      <c r="E2644" t="str">
        <f t="shared" si="1370"/>
        <v>36500</v>
      </c>
      <c r="F2644" t="str">
        <f t="shared" si="1371"/>
        <v>0.21505376344086</v>
      </c>
      <c r="G2644" t="str">
        <f t="shared" si="1366"/>
        <v>0.21505376344086</v>
      </c>
      <c r="H2644" t="str">
        <f t="shared" si="1372"/>
        <v>2.51900906220468+0.145628770568894i</v>
      </c>
      <c r="I2644" t="str">
        <f t="shared" si="1373"/>
        <v>2788.16348006094i</v>
      </c>
      <c r="J2644" t="str">
        <f t="shared" si="1367"/>
        <v>-10521.690928716+609.960948205972i</v>
      </c>
      <c r="K2644" t="str">
        <f t="shared" si="1374"/>
        <v>0.0153105956592182-0.264104375754949i</v>
      </c>
      <c r="L2644" t="str">
        <f t="shared" si="1375"/>
        <v>0.00484777359093289-0.0708961441013038i</v>
      </c>
      <c r="M2644" t="str">
        <f t="shared" si="1376"/>
        <v>0.0201583692501511-0.335000519856253i</v>
      </c>
      <c r="N2644" t="str">
        <f t="shared" si="1377"/>
        <v>-8.85603942304135i</v>
      </c>
      <c r="O2644" t="str">
        <f t="shared" si="1378"/>
        <v>-0.842581030598978-0.538569593344039i</v>
      </c>
      <c r="P2644" t="str">
        <f t="shared" si="1379"/>
        <v>1.84258103059898+0.538569593344039i</v>
      </c>
      <c r="Q2644" t="str">
        <f t="shared" si="1380"/>
        <v>-1.84258103059898+8.31746982969731i</v>
      </c>
      <c r="R2644" t="str">
        <f t="shared" si="1381"/>
        <v>0.0149421339973066-0.224841587832624i</v>
      </c>
      <c r="S2644" t="str">
        <f t="shared" si="1382"/>
        <v>0.988851692556341i</v>
      </c>
      <c r="T2644" t="str">
        <f t="shared" si="1383"/>
        <v>0.222334984685345+0.0147755544936403i</v>
      </c>
      <c r="U2644" t="str">
        <f t="shared" si="1384"/>
        <v>0.0000499999999999999-0.000200144546141719i</v>
      </c>
      <c r="V2644" t="str">
        <f t="shared" si="1385"/>
        <v>0.00002-0.00224161891678726i</v>
      </c>
      <c r="W2644" t="str">
        <f t="shared" si="1386"/>
        <v>0.0000422505996230726-0.000184540947367677i</v>
      </c>
      <c r="X2644" t="str">
        <f t="shared" si="1387"/>
        <v>0.0000424118447349643-0.000184462845428504i</v>
      </c>
      <c r="Y2644" t="str">
        <f t="shared" si="1388"/>
        <v>0.009+3.56884925447801i</v>
      </c>
      <c r="Z2644" t="str">
        <f t="shared" si="1389"/>
        <v>-0.000619909824811372-0.000144184911389988i</v>
      </c>
      <c r="AA2644" t="str">
        <f t="shared" si="1390"/>
        <v>0.00852022824253977-3.36258058888673i</v>
      </c>
      <c r="AB2644" t="str">
        <f t="shared" si="1391"/>
        <v>0.668819872130882+0.0444472761724159i</v>
      </c>
      <c r="AC2644" t="str">
        <f t="shared" si="1392"/>
        <v>1.02837217856821-0.223159020248791i</v>
      </c>
      <c r="AD2644" t="str">
        <f t="shared" si="1393"/>
        <v>0.612161805635565+0.176061457831213i</v>
      </c>
      <c r="AE2644" t="str">
        <f t="shared" si="1394"/>
        <v>-0.000354099711991171-0.000197406723182081i</v>
      </c>
      <c r="AF2644" t="str">
        <f t="shared" si="1395"/>
        <v>-4.16775490362324-0.13830952011751i</v>
      </c>
      <c r="AG2644" t="str">
        <f t="shared" si="1396"/>
        <v>1.00216199648787-0.00744613482231889i</v>
      </c>
      <c r="AH2644" t="str">
        <f t="shared" si="1397"/>
        <v>0.00143883030392741+0.000880528225288498i</v>
      </c>
      <c r="AI2644">
        <f t="shared" si="1398"/>
        <v>-55.45831855982884</v>
      </c>
      <c r="AJ2644">
        <f t="shared" si="1399"/>
        <v>31.465591614225104</v>
      </c>
      <c r="AK2644"/>
      <c r="AL2644"/>
      <c r="AM2644"/>
      <c r="AN2644"/>
    </row>
    <row r="2645" spans="1:40" x14ac:dyDescent="0.35">
      <c r="A2645"/>
      <c r="B2645">
        <f t="shared" si="1365"/>
        <v>711000</v>
      </c>
      <c r="C2645" s="237" t="str">
        <f t="shared" si="1368"/>
        <v>-4.18436084631174E-08+0.00095334210612926i</v>
      </c>
      <c r="D2645" s="208" t="str">
        <f t="shared" si="1369"/>
        <v>-1.64874584051426+0.007308956146991i</v>
      </c>
      <c r="E2645" t="str">
        <f t="shared" si="1370"/>
        <v>36500</v>
      </c>
      <c r="F2645" t="str">
        <f t="shared" si="1371"/>
        <v>0.21505376344086</v>
      </c>
      <c r="G2645" t="str">
        <f t="shared" si="1366"/>
        <v>0.21505376344086</v>
      </c>
      <c r="H2645" t="str">
        <f t="shared" si="1372"/>
        <v>2.5190344521543+0.145425526844008i</v>
      </c>
      <c r="I2645" t="str">
        <f t="shared" si="1373"/>
        <v>2792.09047087793i</v>
      </c>
      <c r="J2645" t="str">
        <f t="shared" si="1367"/>
        <v>-10551.3531858271+610.820048133023i</v>
      </c>
      <c r="K2645" t="str">
        <f t="shared" si="1374"/>
        <v>0.0152676937846706-0.263735334076713i</v>
      </c>
      <c r="L2645" t="str">
        <f t="shared" si="1375"/>
        <v>0.00483420992696768-0.0707973569773149i</v>
      </c>
      <c r="M2645" t="str">
        <f t="shared" si="1376"/>
        <v>0.0201019037116383-0.334532691054028i</v>
      </c>
      <c r="N2645" t="str">
        <f t="shared" si="1377"/>
        <v>-8.86851271800338i</v>
      </c>
      <c r="O2645" t="str">
        <f t="shared" si="1378"/>
        <v>-0.849233048972136-0.528018208524563i</v>
      </c>
      <c r="P2645" t="str">
        <f t="shared" si="1379"/>
        <v>1.84923304897214+0.528018208524563i</v>
      </c>
      <c r="Q2645" t="str">
        <f t="shared" si="1380"/>
        <v>-1.84923304897214+8.34049450947882i</v>
      </c>
      <c r="R2645" t="str">
        <f t="shared" si="1381"/>
        <v>0.0134861981704023-0.224707560229657i</v>
      </c>
      <c r="S2645" t="str">
        <f t="shared" si="1382"/>
        <v>0.990244441419098i</v>
      </c>
      <c r="T2645" t="str">
        <f t="shared" si="1383"/>
        <v>0.222515412462265+0.0133546327741173i</v>
      </c>
      <c r="U2645" t="str">
        <f t="shared" si="1384"/>
        <v>0.0000499999999999999-0.000199863048889762i</v>
      </c>
      <c r="V2645" t="str">
        <f t="shared" si="1385"/>
        <v>0.00002-0.00223846614756533i</v>
      </c>
      <c r="W2645" t="str">
        <f t="shared" si="1386"/>
        <v>0.0000422505348906979-0.000184283650946125i</v>
      </c>
      <c r="X2645" t="str">
        <f t="shared" si="1387"/>
        <v>0.0000424113058452377-0.000184205658456713i</v>
      </c>
      <c r="Y2645" t="str">
        <f t="shared" si="1388"/>
        <v>0.009+3.57387580272375i</v>
      </c>
      <c r="Z2645" t="str">
        <f t="shared" si="1389"/>
        <v>-0.000618174778706993-0.000143975899088033i</v>
      </c>
      <c r="AA2645" t="str">
        <f t="shared" si="1390"/>
        <v>0.00849627539889089-3.35785079580946i</v>
      </c>
      <c r="AB2645" t="str">
        <f t="shared" si="1391"/>
        <v>0.669362628291633+0.0401729120452214i</v>
      </c>
      <c r="AC2645" t="str">
        <f t="shared" si="1392"/>
        <v>1.02689461547605-0.223116129323648i</v>
      </c>
      <c r="AD2645" t="str">
        <f t="shared" si="1393"/>
        <v>0.614331009924428+0.172598109320967i</v>
      </c>
      <c r="AE2645" t="str">
        <f t="shared" si="1394"/>
        <v>-0.000354913968142495-0.000195144657526262i</v>
      </c>
      <c r="AF2645" t="str">
        <f t="shared" si="1395"/>
        <v>-4.16778029266856-0.138116570697017i</v>
      </c>
      <c r="AG2645" t="str">
        <f t="shared" si="1396"/>
        <v>1.00211689717155-0.00746214285477208i</v>
      </c>
      <c r="AH2645" t="str">
        <f t="shared" si="1397"/>
        <v>0.00144269522124479+0.000871260786372294i</v>
      </c>
      <c r="AI2645">
        <f t="shared" si="1398"/>
        <v>-55.466105792148845</v>
      </c>
      <c r="AJ2645">
        <f t="shared" si="1399"/>
        <v>31.128276803016824</v>
      </c>
      <c r="AK2645"/>
      <c r="AL2645"/>
      <c r="AM2645"/>
      <c r="AN2645"/>
    </row>
    <row r="2646" spans="1:40" x14ac:dyDescent="0.35">
      <c r="A2646"/>
      <c r="B2646">
        <f t="shared" si="1365"/>
        <v>712000</v>
      </c>
      <c r="C2646" s="237" t="str">
        <f t="shared" si="1368"/>
        <v>-4.17261527782122E-08+0.000952003142502204i</v>
      </c>
      <c r="D2646" s="208" t="str">
        <f t="shared" si="1369"/>
        <v>-1.64874583961377+0.00729869075918357i</v>
      </c>
      <c r="E2646" t="str">
        <f t="shared" si="1370"/>
        <v>36500</v>
      </c>
      <c r="F2646" t="str">
        <f t="shared" si="1371"/>
        <v>0.21505376344086</v>
      </c>
      <c r="G2646" t="str">
        <f t="shared" si="1366"/>
        <v>0.21505376344086</v>
      </c>
      <c r="H2646" t="str">
        <f t="shared" si="1372"/>
        <v>2.51905973574677+0.145222847424504i</v>
      </c>
      <c r="I2646" t="str">
        <f t="shared" si="1373"/>
        <v>2796.01746169492i</v>
      </c>
      <c r="J2646" t="str">
        <f t="shared" si="1367"/>
        <v>-10581.0571913649+611.679148060073i</v>
      </c>
      <c r="K2646" t="str">
        <f t="shared" si="1374"/>
        <v>0.0152249717920981-0.263367318928594i</v>
      </c>
      <c r="L2646" t="str">
        <f t="shared" si="1375"/>
        <v>0.00482070302048282-0.0706988434751559i</v>
      </c>
      <c r="M2646" t="str">
        <f t="shared" si="1376"/>
        <v>0.0200456748125809-0.33406616240375i</v>
      </c>
      <c r="N2646" t="str">
        <f t="shared" si="1377"/>
        <v>-8.88098601296541i</v>
      </c>
      <c r="O2646" t="str">
        <f t="shared" si="1378"/>
        <v>-0.855752942758818-0.517384674067201i</v>
      </c>
      <c r="P2646" t="str">
        <f t="shared" si="1379"/>
        <v>1.85575294275882+0.517384674067201i</v>
      </c>
      <c r="Q2646" t="str">
        <f t="shared" si="1380"/>
        <v>-1.85575294275882+8.36360133889821i</v>
      </c>
      <c r="R2646" t="str">
        <f t="shared" si="1381"/>
        <v>0.0120361940336984-0.224555077311215i</v>
      </c>
      <c r="S2646" t="str">
        <f t="shared" si="1382"/>
        <v>0.991637190281852i</v>
      </c>
      <c r="T2646" t="str">
        <f t="shared" si="1383"/>
        <v>0.222677165928417+0.0119355376332639i</v>
      </c>
      <c r="U2646" t="str">
        <f t="shared" si="1384"/>
        <v>0.0000499999999999999-0.000199582342360423i</v>
      </c>
      <c r="V2646" t="str">
        <f t="shared" si="1385"/>
        <v>0.00002-0.00223532223443673i</v>
      </c>
      <c r="W2646" t="str">
        <f t="shared" si="1386"/>
        <v>0.000042250470067515-0.000184027080426024i</v>
      </c>
      <c r="X2646" t="str">
        <f t="shared" si="1387"/>
        <v>0.0000424107688613363-0.000183949197075938i</v>
      </c>
      <c r="Y2646" t="str">
        <f t="shared" si="1388"/>
        <v>0.009+3.57890235096949i</v>
      </c>
      <c r="Z2646" t="str">
        <f t="shared" si="1389"/>
        <v>-0.000616447038425526-0.000143767498839784i</v>
      </c>
      <c r="AA2646" t="str">
        <f t="shared" si="1390"/>
        <v>0.00847242342466411-3.3531342904555i</v>
      </c>
      <c r="AB2646" t="str">
        <f t="shared" si="1391"/>
        <v>0.669849209081883+0.0359040425643777i</v>
      </c>
      <c r="AC2646" t="str">
        <f t="shared" si="1392"/>
        <v>1.02542190513298-0.223054233905469i</v>
      </c>
      <c r="AD2646" t="str">
        <f t="shared" si="1393"/>
        <v>0.616457343224089+0.169108405159474i</v>
      </c>
      <c r="AE2646" t="str">
        <f t="shared" si="1394"/>
        <v>-0.000355701011103595-0.000192872905910167i</v>
      </c>
      <c r="AF2646" t="str">
        <f t="shared" si="1395"/>
        <v>-4.16780557536054-0.13792415666532i</v>
      </c>
      <c r="AG2646" t="str">
        <f t="shared" si="1396"/>
        <v>1.0020716032088-0.00747758602331968i</v>
      </c>
      <c r="AH2646" t="str">
        <f t="shared" si="1397"/>
        <v>0.00144644907393645+0.000861946870046755i</v>
      </c>
      <c r="AI2646">
        <f t="shared" si="1398"/>
        <v>-55.47421304153594</v>
      </c>
      <c r="AJ2646">
        <f t="shared" si="1399"/>
        <v>30.790944089911967</v>
      </c>
      <c r="AK2646"/>
      <c r="AL2646"/>
      <c r="AM2646"/>
      <c r="AN2646"/>
    </row>
    <row r="2647" spans="1:40" x14ac:dyDescent="0.35">
      <c r="A2647"/>
      <c r="B2647">
        <f t="shared" si="1365"/>
        <v>713000</v>
      </c>
      <c r="C2647" s="237" t="str">
        <f t="shared" si="1368"/>
        <v>-4.16091909501009E-08+0.000950667934733827i</v>
      </c>
      <c r="D2647" s="208" t="str">
        <f t="shared" si="1369"/>
        <v>-1.64874583871706+0.00728845416629268i</v>
      </c>
      <c r="E2647" t="str">
        <f t="shared" si="1370"/>
        <v>36500</v>
      </c>
      <c r="F2647" t="str">
        <f t="shared" si="1371"/>
        <v>0.21505376344086</v>
      </c>
      <c r="G2647" t="str">
        <f t="shared" si="1366"/>
        <v>0.21505376344086</v>
      </c>
      <c r="H2647" t="str">
        <f t="shared" si="1372"/>
        <v>2.51908491357452+0.145020729972758i</v>
      </c>
      <c r="I2647" t="str">
        <f t="shared" si="1373"/>
        <v>2799.9444525119i</v>
      </c>
      <c r="J2647" t="str">
        <f t="shared" si="1367"/>
        <v>-10610.8029453292+612.538247987124i</v>
      </c>
      <c r="K2647" t="str">
        <f t="shared" si="1374"/>
        <v>0.0151824286783303-0.263000326047663i</v>
      </c>
      <c r="L2647" t="str">
        <f t="shared" si="1375"/>
        <v>0.00480725255573916-0.0706006024650426i</v>
      </c>
      <c r="M2647" t="str">
        <f t="shared" si="1376"/>
        <v>0.0199896812340695-0.333600928512706i</v>
      </c>
      <c r="N2647" t="str">
        <f t="shared" si="1377"/>
        <v>-8.89345930792744i</v>
      </c>
      <c r="O2647" t="str">
        <f t="shared" si="1378"/>
        <v>-0.86213969758697-0.506670644348623i</v>
      </c>
      <c r="P2647" t="str">
        <f t="shared" si="1379"/>
        <v>1.86213969758697+0.506670644348623i</v>
      </c>
      <c r="Q2647" t="str">
        <f t="shared" si="1380"/>
        <v>-1.86213969758697+8.38678866357882i</v>
      </c>
      <c r="R2647" t="str">
        <f t="shared" si="1381"/>
        <v>0.0105923313121645-0.224384347060716i</v>
      </c>
      <c r="S2647" t="str">
        <f t="shared" si="1382"/>
        <v>0.993029939144607i</v>
      </c>
      <c r="T2647" t="str">
        <f t="shared" si="1383"/>
        <v>0.222820374506705+0.0105185021183182i</v>
      </c>
      <c r="U2647" t="str">
        <f t="shared" si="1384"/>
        <v>0.0000500000000000001-0.000199302423226677i</v>
      </c>
      <c r="V2647" t="str">
        <f t="shared" si="1385"/>
        <v>0.00002-0.00223218714013878i</v>
      </c>
      <c r="W2647" t="str">
        <f t="shared" si="1386"/>
        <v>0.0000422504051535257-0.000183771232753044i</v>
      </c>
      <c r="X2647" t="str">
        <f t="shared" si="1387"/>
        <v>0.0000424102337720689-0.000183693458233163i</v>
      </c>
      <c r="Y2647" t="str">
        <f t="shared" si="1388"/>
        <v>0.009+3.58392889921524i</v>
      </c>
      <c r="Z2647" t="str">
        <f t="shared" si="1389"/>
        <v>-0.000614726563006444-0.000143559707928636i</v>
      </c>
      <c r="AA2647" t="str">
        <f t="shared" si="1390"/>
        <v>0.00844867175426125-3.34843101690575i</v>
      </c>
      <c r="AB2647" t="str">
        <f t="shared" si="1391"/>
        <v>0.670280003826823+0.0316413687739611i</v>
      </c>
      <c r="AC2647" t="str">
        <f t="shared" si="1392"/>
        <v>1.02395427361648-0.222973530764527i</v>
      </c>
      <c r="AD2647" t="str">
        <f t="shared" si="1393"/>
        <v>0.618540489111659+0.165592868667018i</v>
      </c>
      <c r="AE2647" t="str">
        <f t="shared" si="1394"/>
        <v>-0.000356460805091032-0.000190591826972959i</v>
      </c>
      <c r="AF2647" t="str">
        <f t="shared" si="1395"/>
        <v>-4.16783075229158-0.137732275806465i</v>
      </c>
      <c r="AG2647" t="str">
        <f t="shared" si="1396"/>
        <v>1.00202612175832-0.00749246285136397i</v>
      </c>
      <c r="AH2647" t="str">
        <f t="shared" si="1397"/>
        <v>0.00145009161368241+0.000852587946072498i</v>
      </c>
      <c r="AI2647">
        <f t="shared" si="1398"/>
        <v>-55.482639188739277</v>
      </c>
      <c r="AJ2647">
        <f t="shared" si="1399"/>
        <v>30.453592605117237</v>
      </c>
      <c r="AK2647"/>
      <c r="AL2647"/>
      <c r="AM2647"/>
      <c r="AN2647"/>
    </row>
    <row r="2648" spans="1:40" x14ac:dyDescent="0.35">
      <c r="A2648"/>
      <c r="B2648">
        <f t="shared" si="1365"/>
        <v>714000</v>
      </c>
      <c r="C2648" s="237" t="str">
        <f t="shared" si="1368"/>
        <v>-4.14927202140175E-08+0.000949336467043212i</v>
      </c>
      <c r="D2648" s="208" t="str">
        <f t="shared" si="1369"/>
        <v>-1.64874583782411+0.00727824624733129i</v>
      </c>
      <c r="E2648" t="str">
        <f t="shared" si="1370"/>
        <v>36500</v>
      </c>
      <c r="F2648" t="str">
        <f t="shared" si="1371"/>
        <v>0.21505376344086</v>
      </c>
      <c r="G2648" t="str">
        <f t="shared" si="1366"/>
        <v>0.21505376344086</v>
      </c>
      <c r="H2648" t="str">
        <f t="shared" si="1372"/>
        <v>2.51910998622589+0.144819172163992i</v>
      </c>
      <c r="I2648" t="str">
        <f t="shared" si="1373"/>
        <v>2803.87144332889i</v>
      </c>
      <c r="J2648" t="str">
        <f t="shared" si="1367"/>
        <v>-10640.5904477201+613.397347914175i</v>
      </c>
      <c r="K2648" t="str">
        <f t="shared" si="1374"/>
        <v>0.0151400634471719-0.262634351194479i</v>
      </c>
      <c r="L2648" t="str">
        <f t="shared" si="1375"/>
        <v>0.00479385821918642-0.0705026328233696i</v>
      </c>
      <c r="M2648" t="str">
        <f t="shared" si="1376"/>
        <v>0.0199339216663583-0.333136984017849i</v>
      </c>
      <c r="N2648" t="str">
        <f t="shared" si="1377"/>
        <v>-8.90593260288947i</v>
      </c>
      <c r="O2648" t="str">
        <f t="shared" si="1378"/>
        <v>-0.868392319798443-0.495877786269036i</v>
      </c>
      <c r="P2648" t="str">
        <f t="shared" si="1379"/>
        <v>1.86839231979844+0.495877786269036i</v>
      </c>
      <c r="Q2648" t="str">
        <f t="shared" si="1380"/>
        <v>-1.86839231979844+8.41005481662043i</v>
      </c>
      <c r="R2648" t="str">
        <f t="shared" si="1381"/>
        <v>0.00915481421334346-0.224195578444698i</v>
      </c>
      <c r="S2648" t="str">
        <f t="shared" si="1382"/>
        <v>0.994422688007363i</v>
      </c>
      <c r="T2648" t="str">
        <f t="shared" si="1383"/>
        <v>0.222945169756342+0.00910375495824102i</v>
      </c>
      <c r="U2648" t="str">
        <f t="shared" si="1384"/>
        <v>0.0000500000000000001-0.000199023288180141i</v>
      </c>
      <c r="V2648" t="str">
        <f t="shared" si="1385"/>
        <v>0.00002-0.00222906082761758i</v>
      </c>
      <c r="W2648" t="str">
        <f t="shared" si="1386"/>
        <v>0.0000422503401487308-0.000183516104889972i</v>
      </c>
      <c r="X2648" t="str">
        <f t="shared" si="1387"/>
        <v>0.0000424097005663213-0.000183438438892487i</v>
      </c>
      <c r="Y2648" t="str">
        <f t="shared" si="1388"/>
        <v>0.009+3.58895544746098i</v>
      </c>
      <c r="Z2648" t="str">
        <f t="shared" si="1389"/>
        <v>-0.00061301331177592-0.00014335252365419i</v>
      </c>
      <c r="AA2648" t="str">
        <f t="shared" si="1390"/>
        <v>0.00842501982604326-3.34374091955451i</v>
      </c>
      <c r="AB2648" t="str">
        <f t="shared" si="1391"/>
        <v>0.670655408278006+0.027385578727966i</v>
      </c>
      <c r="AC2648" t="str">
        <f t="shared" si="1392"/>
        <v>1.02249194147675-0.222874218047843i</v>
      </c>
      <c r="AD2648" t="str">
        <f t="shared" si="1393"/>
        <v>0.620580137373424+0.162052026876398i</v>
      </c>
      <c r="AE2648" t="str">
        <f t="shared" si="1394"/>
        <v>-0.00035719331821763-0.000188301778497646i</v>
      </c>
      <c r="AF2648" t="str">
        <f t="shared" si="1395"/>
        <v>-4.16785582405-0.137540925916661i</v>
      </c>
      <c r="AG2648" t="str">
        <f t="shared" si="1396"/>
        <v>1.00198045998383-0.00750677194572555i</v>
      </c>
      <c r="AH2648" t="str">
        <f t="shared" si="1397"/>
        <v>0.00145362260814879+0.00084318548221733i</v>
      </c>
      <c r="AI2648">
        <f t="shared" si="1398"/>
        <v>-55.491383150363724</v>
      </c>
      <c r="AJ2648">
        <f t="shared" si="1399"/>
        <v>30.116221486770481</v>
      </c>
      <c r="AK2648"/>
      <c r="AL2648"/>
      <c r="AM2648"/>
      <c r="AN2648"/>
    </row>
    <row r="2649" spans="1:40" x14ac:dyDescent="0.35">
      <c r="A2649"/>
      <c r="B2649">
        <f t="shared" ref="B2649:B2712" si="1400">B2648+1000</f>
        <v>715000</v>
      </c>
      <c r="C2649" s="237" t="str">
        <f t="shared" si="1368"/>
        <v>-4.13767378245161E-08+0.000948008723737725i</v>
      </c>
      <c r="D2649" s="208" t="str">
        <f t="shared" si="1369"/>
        <v>-1.64874583693492+0.00726806688198923i</v>
      </c>
      <c r="E2649" t="str">
        <f t="shared" si="1370"/>
        <v>36500</v>
      </c>
      <c r="F2649" t="str">
        <f t="shared" si="1371"/>
        <v>0.21505376344086</v>
      </c>
      <c r="G2649" t="str">
        <f t="shared" si="1366"/>
        <v>0.21505376344086</v>
      </c>
      <c r="H2649" t="str">
        <f t="shared" si="1372"/>
        <v>2.51913495428514+0.144618171686177i</v>
      </c>
      <c r="I2649" t="str">
        <f t="shared" si="1373"/>
        <v>2807.79843414588i</v>
      </c>
      <c r="J2649" t="str">
        <f t="shared" si="1367"/>
        <v>-10670.4196985377+614.256447841226i</v>
      </c>
      <c r="K2649" t="str">
        <f t="shared" si="1374"/>
        <v>0.0150978751093454-0.262269390152927i</v>
      </c>
      <c r="L2649" t="str">
        <f t="shared" si="1375"/>
        <v>0.0047805196994454-0.0704049334326712i</v>
      </c>
      <c r="M2649" t="str">
        <f t="shared" si="1376"/>
        <v>0.0198783948087908-0.332674323585598i</v>
      </c>
      <c r="N2649" t="str">
        <f t="shared" si="1377"/>
        <v>-8.9184058978515i</v>
      </c>
      <c r="O2649" t="str">
        <f t="shared" si="1378"/>
        <v>-0.874509836603582-0.485007778992849i</v>
      </c>
      <c r="P2649" t="str">
        <f t="shared" si="1379"/>
        <v>1.87450983660358+0.485007778992849i</v>
      </c>
      <c r="Q2649" t="str">
        <f t="shared" si="1380"/>
        <v>-1.87450983660358+8.43339811885865i</v>
      </c>
      <c r="R2649" t="str">
        <f t="shared" si="1381"/>
        <v>0.00772384148802392-0.223988981289181i</v>
      </c>
      <c r="S2649" t="str">
        <f t="shared" si="1382"/>
        <v>0.995815436870118i</v>
      </c>
      <c r="T2649" t="str">
        <f t="shared" si="1383"/>
        <v>0.223051685256578+0.00769152058571208i</v>
      </c>
      <c r="U2649" t="str">
        <f t="shared" si="1384"/>
        <v>0.0000500000000000001-0.000198744933930938i</v>
      </c>
      <c r="V2649" t="str">
        <f t="shared" si="1385"/>
        <v>0.00002-0.00222594326002651i</v>
      </c>
      <c r="W2649" t="str">
        <f t="shared" si="1386"/>
        <v>0.0000422502750531317-0.000183261693816579i</v>
      </c>
      <c r="X2649" t="str">
        <f t="shared" si="1387"/>
        <v>0.0000424091692330579-0.00018318413603498i</v>
      </c>
      <c r="Y2649" t="str">
        <f t="shared" si="1388"/>
        <v>0.009+3.59398199570672i</v>
      </c>
      <c r="Z2649" t="str">
        <f t="shared" si="1389"/>
        <v>-0.00061130724434434-0.00014314594333213i</v>
      </c>
      <c r="AA2649" t="str">
        <f t="shared" si="1390"/>
        <v>0.00840146708229659-3.33906394310716i</v>
      </c>
      <c r="AB2649" t="str">
        <f t="shared" si="1391"/>
        <v>0.670975824263591+0.0231373475564733i</v>
      </c>
      <c r="AC2649" t="str">
        <f t="shared" si="1392"/>
        <v>1.02103512378978-0.222756495149623i</v>
      </c>
      <c r="AD2649" t="str">
        <f t="shared" si="1393"/>
        <v>0.622575984046825+0.158486410463964i</v>
      </c>
      <c r="AE2649" t="str">
        <f t="shared" si="1394"/>
        <v>-0.000357898522471443-0.000186003117379064i</v>
      </c>
      <c r="AF2649" t="str">
        <f t="shared" si="1395"/>
        <v>-4.16788079122006-0.137350104804188i</v>
      </c>
      <c r="AG2649" t="str">
        <f t="shared" si="1396"/>
        <v>1.00193462505325-0.00752051199656924i</v>
      </c>
      <c r="AH2649" t="str">
        <f t="shared" si="1397"/>
        <v>0.00145704184092741+0.000833740944127736i</v>
      </c>
      <c r="AI2649">
        <f t="shared" si="1398"/>
        <v>-55.500443878424676</v>
      </c>
      <c r="AJ2649">
        <f t="shared" si="1399"/>
        <v>29.778829881014815</v>
      </c>
      <c r="AK2649"/>
      <c r="AL2649"/>
      <c r="AM2649"/>
      <c r="AN2649"/>
    </row>
    <row r="2650" spans="1:40" x14ac:dyDescent="0.35">
      <c r="A2650"/>
      <c r="B2650">
        <f t="shared" si="1400"/>
        <v>716000</v>
      </c>
      <c r="C2650" s="237" t="str">
        <f t="shared" si="1368"/>
        <v>-4.12612410553094E-08+0.000946684689212398i</v>
      </c>
      <c r="D2650" s="208" t="str">
        <f t="shared" si="1369"/>
        <v>-1.64874583604944+0.00725791595062839i</v>
      </c>
      <c r="E2650" t="str">
        <f t="shared" si="1370"/>
        <v>36500</v>
      </c>
      <c r="F2650" t="str">
        <f t="shared" si="1371"/>
        <v>0.21505376344086</v>
      </c>
      <c r="G2650" t="str">
        <f t="shared" si="1366"/>
        <v>0.21505376344086</v>
      </c>
      <c r="H2650" t="str">
        <f t="shared" si="1372"/>
        <v>2.51915981833245+0.144417726239953i</v>
      </c>
      <c r="I2650" t="str">
        <f t="shared" si="1373"/>
        <v>2811.72542496287i</v>
      </c>
      <c r="J2650" t="str">
        <f t="shared" si="1367"/>
        <v>-10700.2906977819+615.115547768276i</v>
      </c>
      <c r="K2650" t="str">
        <f t="shared" si="1374"/>
        <v>0.0150558626824346-0.261905438730069i</v>
      </c>
      <c r="L2650" t="str">
        <f t="shared" si="1375"/>
        <v>0.0047672366872899-0.0703075031815786i</v>
      </c>
      <c r="M2650" t="str">
        <f t="shared" si="1376"/>
        <v>0.0198230993697245-0.332212941911648i</v>
      </c>
      <c r="N2650" t="str">
        <f t="shared" si="1377"/>
        <v>-8.93087919281353i</v>
      </c>
      <c r="O2650" t="str">
        <f t="shared" si="1378"/>
        <v>-0.880491296232577-0.474062313687427i</v>
      </c>
      <c r="P2650" t="str">
        <f t="shared" si="1379"/>
        <v>1.88049129623258+0.474062313687427i</v>
      </c>
      <c r="Q2650" t="str">
        <f t="shared" si="1380"/>
        <v>-1.88049129623258+8.4568168791261i</v>
      </c>
      <c r="R2650" t="str">
        <f t="shared" si="1381"/>
        <v>0.0062996064928753-0.22376476615959i</v>
      </c>
      <c r="S2650" t="str">
        <f t="shared" si="1382"/>
        <v>0.997208185732874i</v>
      </c>
      <c r="T2650" t="str">
        <f t="shared" si="1383"/>
        <v>0.223140056492946+0.00628201916159121i</v>
      </c>
      <c r="U2650" t="str">
        <f t="shared" si="1384"/>
        <v>0.0000500000000000001-0.000198467357207571i</v>
      </c>
      <c r="V2650" t="str">
        <f t="shared" si="1385"/>
        <v>0.00002-0.0022228344007248i</v>
      </c>
      <c r="W2650" t="str">
        <f t="shared" si="1386"/>
        <v>0.0000422502098667304-0.000183007996529516i</v>
      </c>
      <c r="X2650" t="str">
        <f t="shared" si="1387"/>
        <v>0.0000424086397613201-0.000182930546658588i</v>
      </c>
      <c r="Y2650" t="str">
        <f t="shared" si="1388"/>
        <v>0.009+3.59900854395247i</v>
      </c>
      <c r="Z2650" t="str">
        <f t="shared" si="1389"/>
        <v>-0.000609608320603994-0.000142939964294106i</v>
      </c>
      <c r="AA2650" t="str">
        <f t="shared" si="1390"/>
        <v>0.00837801296920039-3.33440003257808i</v>
      </c>
      <c r="AB2650" t="str">
        <f t="shared" si="1391"/>
        <v>0.671241659346141+0.0188973375392331i</v>
      </c>
      <c r="AC2650" t="str">
        <f t="shared" si="1392"/>
        <v>1.01958403021252-0.222620562585174i</v>
      </c>
      <c r="AD2650" t="str">
        <f t="shared" si="1393"/>
        <v>0.62452773146184+0.154896553680222i</v>
      </c>
      <c r="AE2650" t="str">
        <f t="shared" si="1394"/>
        <v>-0.000358576393694744-0.000183696199592181i</v>
      </c>
      <c r="AF2650" t="str">
        <f t="shared" si="1395"/>
        <v>-4.16790565438189-0.137159810289325i</v>
      </c>
      <c r="AG2650" t="str">
        <f t="shared" si="1396"/>
        <v>1.00188862413776-0.0075336817773239i</v>
      </c>
      <c r="AH2650" t="str">
        <f t="shared" si="1397"/>
        <v>0.00146034911147561+0.000824255795201266i</v>
      </c>
      <c r="AI2650">
        <f t="shared" si="1398"/>
        <v>-55.509820359913149</v>
      </c>
      <c r="AJ2650">
        <f t="shared" si="1399"/>
        <v>29.441416942071204</v>
      </c>
      <c r="AK2650"/>
      <c r="AL2650"/>
      <c r="AM2650"/>
      <c r="AN2650"/>
    </row>
    <row r="2651" spans="1:40" x14ac:dyDescent="0.35">
      <c r="A2651"/>
      <c r="B2651">
        <f t="shared" si="1400"/>
        <v>717000</v>
      </c>
      <c r="C2651" s="237" t="str">
        <f t="shared" si="1368"/>
        <v>-4.11462271991089E-08+0.000945364347949326i</v>
      </c>
      <c r="D2651" s="208" t="str">
        <f t="shared" si="1369"/>
        <v>-1.64874583516767+0.00724779333427817i</v>
      </c>
      <c r="E2651" t="str">
        <f t="shared" si="1370"/>
        <v>36500</v>
      </c>
      <c r="F2651" t="str">
        <f t="shared" si="1371"/>
        <v>0.21505376344086</v>
      </c>
      <c r="G2651" t="str">
        <f t="shared" si="1366"/>
        <v>0.21505376344086</v>
      </c>
      <c r="H2651" t="str">
        <f t="shared" si="1372"/>
        <v>2.51918457894403+0.144217833538539i</v>
      </c>
      <c r="I2651" t="str">
        <f t="shared" si="1373"/>
        <v>2815.65241577985i</v>
      </c>
      <c r="J2651" t="str">
        <f t="shared" si="1367"/>
        <v>-10730.2034454527+615.974647695327i</v>
      </c>
      <c r="K2651" t="str">
        <f t="shared" si="1374"/>
        <v>0.0150140251908264-0.261542492755974i</v>
      </c>
      <c r="L2651" t="str">
        <f t="shared" si="1375"/>
        <v>0.00475400887562862-0.0702103409647772i</v>
      </c>
      <c r="M2651" t="str">
        <f t="shared" si="1376"/>
        <v>0.019768034066455-0.331752833720751i</v>
      </c>
      <c r="N2651" t="str">
        <f t="shared" si="1377"/>
        <v>-8.94335248777556i</v>
      </c>
      <c r="O2651" t="str">
        <f t="shared" si="1378"/>
        <v>-0.886335768083539-0.463043093259972i</v>
      </c>
      <c r="P2651" t="str">
        <f t="shared" si="1379"/>
        <v>1.88633576808354+0.463043093259972i</v>
      </c>
      <c r="Q2651" t="str">
        <f t="shared" si="1380"/>
        <v>-1.88633576808354+8.48030939451559i</v>
      </c>
      <c r="R2651" t="str">
        <f t="shared" si="1381"/>
        <v>0.00488229725490764-0.223523144244216i</v>
      </c>
      <c r="S2651" t="str">
        <f t="shared" si="1382"/>
        <v>0.998600934595629i</v>
      </c>
      <c r="T2651" t="str">
        <f t="shared" si="1383"/>
        <v>0.223210420746028+0.00487546660172444i</v>
      </c>
      <c r="U2651" t="str">
        <f t="shared" si="1384"/>
        <v>0.00005-0.000198190554756793i</v>
      </c>
      <c r="V2651" t="str">
        <f t="shared" si="1385"/>
        <v>0.00002-0.00221973421327609i</v>
      </c>
      <c r="W2651" t="str">
        <f t="shared" si="1386"/>
        <v>0.0000422501445895268-0.000182755010042182i</v>
      </c>
      <c r="X2651" t="str">
        <f t="shared" si="1387"/>
        <v>0.0000424081121402245-0.000182677667777997i</v>
      </c>
      <c r="Y2651" t="str">
        <f t="shared" si="1388"/>
        <v>0.009+3.60403509219821i</v>
      </c>
      <c r="Z2651" t="str">
        <f t="shared" si="1389"/>
        <v>-0.00060791650072668-0.000142734583887612i</v>
      </c>
      <c r="AA2651" t="str">
        <f t="shared" si="1390"/>
        <v>0.00835465693679435-3.32974913328849i</v>
      </c>
      <c r="AB2651" t="str">
        <f t="shared" si="1391"/>
        <v>0.671453326488024+0.0146661981863022i</v>
      </c>
      <c r="AC2651" t="str">
        <f t="shared" si="1392"/>
        <v>1.01813886504027-0.222466621868254i</v>
      </c>
      <c r="AD2651" t="str">
        <f t="shared" si="1393"/>
        <v>0.626435088281625+0.151282994279925i</v>
      </c>
      <c r="AE2651" t="str">
        <f t="shared" si="1394"/>
        <v>-0.000359226911562757-0.000181381380160584i</v>
      </c>
      <c r="AF2651" t="str">
        <f t="shared" si="1395"/>
        <v>-4.1679304141117-0.136970040204261i</v>
      </c>
      <c r="AG2651" t="str">
        <f t="shared" si="1396"/>
        <v>1.00184246441101-0.00754628014459377i</v>
      </c>
      <c r="AH2651" t="str">
        <f t="shared" si="1397"/>
        <v>0.001463544235055+0.000814731496459034i</v>
      </c>
      <c r="AI2651">
        <f t="shared" si="1398"/>
        <v>-55.519511616378551</v>
      </c>
      <c r="AJ2651">
        <f t="shared" si="1399"/>
        <v>29.103981832308687</v>
      </c>
      <c r="AK2651"/>
      <c r="AL2651"/>
      <c r="AM2651"/>
      <c r="AN2651"/>
    </row>
    <row r="2652" spans="1:40" x14ac:dyDescent="0.35">
      <c r="A2652"/>
      <c r="B2652">
        <f t="shared" si="1400"/>
        <v>718000</v>
      </c>
      <c r="C2652" s="237" t="str">
        <f t="shared" si="1368"/>
        <v>-4.10316935674659E-08+0.000944047684517049i</v>
      </c>
      <c r="D2652" s="208" t="str">
        <f t="shared" si="1369"/>
        <v>-1.64874583428958+0.00723769891463071i</v>
      </c>
      <c r="E2652" t="str">
        <f t="shared" si="1370"/>
        <v>36500</v>
      </c>
      <c r="F2652" t="str">
        <f t="shared" si="1371"/>
        <v>0.21505376344086</v>
      </c>
      <c r="G2652" t="str">
        <f t="shared" si="1366"/>
        <v>0.21505376344086</v>
      </c>
      <c r="H2652" t="str">
        <f t="shared" si="1372"/>
        <v>2.51920923669208+0.14401849130765i</v>
      </c>
      <c r="I2652" t="str">
        <f t="shared" si="1373"/>
        <v>2819.57940659684i</v>
      </c>
      <c r="J2652" t="str">
        <f t="shared" si="1367"/>
        <v>-10760.1579415501+616.833747622378i</v>
      </c>
      <c r="K2652" t="str">
        <f t="shared" si="1374"/>
        <v>0.0149723616656549-0.261180548083572i</v>
      </c>
      <c r="L2652" t="str">
        <f t="shared" si="1375"/>
        <v>0.00474083595948805-0.0701134456829689i</v>
      </c>
      <c r="M2652" t="str">
        <f t="shared" si="1376"/>
        <v>0.0197131976251429-0.331293993766541i</v>
      </c>
      <c r="N2652" t="str">
        <f t="shared" si="1377"/>
        <v>-8.95582578273759i</v>
      </c>
      <c r="O2652" t="str">
        <f t="shared" si="1378"/>
        <v>-0.892042342867282-0.451951832092591i</v>
      </c>
      <c r="P2652" t="str">
        <f t="shared" si="1379"/>
        <v>1.89204234286728+0.451951832092591i</v>
      </c>
      <c r="Q2652" t="str">
        <f t="shared" si="1380"/>
        <v>-1.89204234286728+8.503873950645i</v>
      </c>
      <c r="R2652" t="str">
        <f t="shared" si="1381"/>
        <v>0.00347209653762168-0.223264327241231i</v>
      </c>
      <c r="S2652" t="str">
        <f t="shared" si="1382"/>
        <v>0.999993683458385i</v>
      </c>
      <c r="T2652" t="str">
        <f t="shared" si="1383"/>
        <v>0.223262916982817+0.00347207460597941i</v>
      </c>
      <c r="U2652" t="str">
        <f t="shared" si="1384"/>
        <v>0.00005-0.000197914523343483i</v>
      </c>
      <c r="V2652" t="str">
        <f t="shared" si="1385"/>
        <v>0.00002-0.00221664266144701i</v>
      </c>
      <c r="W2652" t="str">
        <f t="shared" si="1386"/>
        <v>0.0000422500792215234-0.000182502731384619i</v>
      </c>
      <c r="X2652" t="str">
        <f t="shared" si="1387"/>
        <v>0.0000424075863589654-0.000182425496424529i</v>
      </c>
      <c r="Y2652" t="str">
        <f t="shared" si="1388"/>
        <v>0.009+3.60906164044395i</v>
      </c>
      <c r="Z2652" t="str">
        <f t="shared" si="1389"/>
        <v>-0.000606231745161384-0.000142529799475874i</v>
      </c>
      <c r="AA2652" t="str">
        <f t="shared" si="1390"/>
        <v>0.00833139843894595-3.32511119086429i</v>
      </c>
      <c r="AB2652" t="str">
        <f t="shared" si="1391"/>
        <v>0.671611243724604+0.0104445663253872i</v>
      </c>
      <c r="AC2652" t="str">
        <f t="shared" si="1392"/>
        <v>1.01669982726591-0.222294875391957i</v>
      </c>
      <c r="AD2652" t="str">
        <f t="shared" si="1393"/>
        <v>0.628297769542629+0.14764627345181i</v>
      </c>
      <c r="AE2652" t="str">
        <f t="shared" si="1394"/>
        <v>-0.000359850059562387-0.000179059013125316i</v>
      </c>
      <c r="AF2652" t="str">
        <f t="shared" si="1395"/>
        <v>-4.16795507098166-0.136780792393019i</v>
      </c>
      <c r="AG2652" t="str">
        <f t="shared" si="1396"/>
        <v>1.00179615304823-0.0075583060380642i</v>
      </c>
      <c r="AH2652" t="str">
        <f t="shared" si="1397"/>
        <v>0.00146662704267037+0.000805169506419158i</v>
      </c>
      <c r="AI2652">
        <f t="shared" si="1398"/>
        <v>-55.529516703521018</v>
      </c>
      <c r="AJ2652">
        <f t="shared" si="1399"/>
        <v>28.766523722316219</v>
      </c>
      <c r="AK2652"/>
      <c r="AL2652"/>
      <c r="AM2652"/>
      <c r="AN2652"/>
    </row>
    <row r="2653" spans="1:40" x14ac:dyDescent="0.35">
      <c r="A2653"/>
      <c r="B2653">
        <f t="shared" si="1400"/>
        <v>719000</v>
      </c>
      <c r="C2653" s="237" t="str">
        <f t="shared" si="1368"/>
        <v>-4.0917637490614E-08+0.000942734683569958i</v>
      </c>
      <c r="D2653" s="208" t="str">
        <f t="shared" si="1369"/>
        <v>-1.64874583341514+0.00722763257403635i</v>
      </c>
      <c r="E2653" t="str">
        <f t="shared" si="1370"/>
        <v>36500</v>
      </c>
      <c r="F2653" t="str">
        <f t="shared" si="1371"/>
        <v>0.21505376344086</v>
      </c>
      <c r="G2653" t="str">
        <f t="shared" si="1366"/>
        <v>0.21505376344086</v>
      </c>
      <c r="H2653" t="str">
        <f t="shared" si="1372"/>
        <v>2.51923379214484+0.143819697285409i</v>
      </c>
      <c r="I2653" t="str">
        <f t="shared" si="1373"/>
        <v>2823.50639741383i</v>
      </c>
      <c r="J2653" t="str">
        <f t="shared" si="1367"/>
        <v>-10790.1541860741+617.692847549428i</v>
      </c>
      <c r="K2653" t="str">
        <f t="shared" si="1374"/>
        <v>0.0149308711447454-0.260819600588487i</v>
      </c>
      <c r="L2653" t="str">
        <f t="shared" si="1375"/>
        <v>0.00472771763599442-0.0700168162428273i</v>
      </c>
      <c r="M2653" t="str">
        <f t="shared" si="1376"/>
        <v>0.0196585887807398-0.330836416831314i</v>
      </c>
      <c r="N2653" t="str">
        <f t="shared" si="1377"/>
        <v>-8.96829907769962i</v>
      </c>
      <c r="O2653" t="str">
        <f t="shared" si="1378"/>
        <v>-0.897610132748797-0.440790255775565i</v>
      </c>
      <c r="P2653" t="str">
        <f t="shared" si="1379"/>
        <v>1.8976101327488+0.440790255775565i</v>
      </c>
      <c r="Q2653" t="str">
        <f t="shared" si="1380"/>
        <v>-1.8976101327488+8.52750882192405i</v>
      </c>
      <c r="R2653" t="str">
        <f t="shared" si="1381"/>
        <v>0.0020691819087202-0.222988527249186i</v>
      </c>
      <c r="S2653" t="str">
        <f t="shared" si="1382"/>
        <v>1.00138643232114i</v>
      </c>
      <c r="T2653" t="str">
        <f t="shared" si="1383"/>
        <v>0.223297685750608+0.00207205068939677i</v>
      </c>
      <c r="U2653" t="str">
        <f t="shared" si="1384"/>
        <v>0.00005-0.000197639259750516i</v>
      </c>
      <c r="V2653" t="str">
        <f t="shared" si="1385"/>
        <v>0.00002-0.00221355970920578i</v>
      </c>
      <c r="W2653" t="str">
        <f t="shared" si="1386"/>
        <v>0.0000422500137627207-0.000182251157603391i</v>
      </c>
      <c r="X2653" t="str">
        <f t="shared" si="1387"/>
        <v>0.0000424070624068103-0.000182174029646021i</v>
      </c>
      <c r="Y2653" t="str">
        <f t="shared" si="1388"/>
        <v>0.009+3.6140881886897i</v>
      </c>
      <c r="Z2653" t="str">
        <f t="shared" si="1389"/>
        <v>-0.00060455401463197-0.000142325608437722i</v>
      </c>
      <c r="AA2653" t="str">
        <f t="shared" si="1390"/>
        <v>0.00830823693331882-3.32048615123392i</v>
      </c>
      <c r="AB2653" t="str">
        <f t="shared" si="1391"/>
        <v>0.671715833845052+0.00623306619555316i</v>
      </c>
      <c r="AC2653" t="str">
        <f t="shared" si="1392"/>
        <v>1.01526711064108-0.222105526312974i</v>
      </c>
      <c r="AD2653" t="str">
        <f t="shared" si="1393"/>
        <v>0.630115496693913+0.143986935747784i</v>
      </c>
      <c r="AE2653" t="str">
        <f t="shared" si="1394"/>
        <v>-0.000360445824970735-0.000176729451513877i</v>
      </c>
      <c r="AF2653" t="str">
        <f t="shared" si="1395"/>
        <v>-4.16797962555998-0.136592064711373i</v>
      </c>
      <c r="AG2653" t="str">
        <f t="shared" si="1396"/>
        <v>1.00174969722532-0.00756975848039854i</v>
      </c>
      <c r="AH2653" t="str">
        <f t="shared" si="1397"/>
        <v>0.00146959738100782+0.000795571280970373i</v>
      </c>
      <c r="AI2653">
        <f t="shared" si="1398"/>
        <v>-55.539834710799447</v>
      </c>
      <c r="AJ2653">
        <f t="shared" si="1399"/>
        <v>28.429041790969116</v>
      </c>
      <c r="AK2653"/>
      <c r="AL2653"/>
      <c r="AM2653"/>
      <c r="AN2653"/>
    </row>
    <row r="2654" spans="1:40" x14ac:dyDescent="0.35">
      <c r="A2654"/>
      <c r="B2654">
        <f t="shared" si="1400"/>
        <v>720000</v>
      </c>
      <c r="C2654" s="237" t="str">
        <f t="shared" si="1368"/>
        <v>-4.08040563173147E-08+0.000941425329847701i</v>
      </c>
      <c r="D2654" s="208" t="str">
        <f t="shared" si="1369"/>
        <v>-1.64874583254436+0.00721759419549904i</v>
      </c>
      <c r="E2654" t="str">
        <f t="shared" si="1370"/>
        <v>36500</v>
      </c>
      <c r="F2654" t="str">
        <f t="shared" si="1371"/>
        <v>0.21505376344086</v>
      </c>
      <c r="G2654" t="str">
        <f t="shared" si="1366"/>
        <v>0.21505376344086</v>
      </c>
      <c r="H2654" t="str">
        <f t="shared" si="1372"/>
        <v>2.51925824586672+0.143621449222266i</v>
      </c>
      <c r="I2654" t="str">
        <f t="shared" si="1373"/>
        <v>2827.43338823081i</v>
      </c>
      <c r="J2654" t="str">
        <f t="shared" si="1367"/>
        <v>-10820.1921790248+618.551947476479i</v>
      </c>
      <c r="K2654" t="str">
        <f t="shared" si="1374"/>
        <v>0.0148895526725588-0.260459646168886i</v>
      </c>
      <c r="L2654" t="str">
        <f t="shared" si="1375"/>
        <v>0.00471465360435691-0.0699204515569614i</v>
      </c>
      <c r="M2654" t="str">
        <f t="shared" si="1376"/>
        <v>0.0196042062769157-0.330380097725847i</v>
      </c>
      <c r="N2654" t="str">
        <f t="shared" si="1377"/>
        <v>-8.98077237266165i</v>
      </c>
      <c r="O2654" t="str">
        <f t="shared" si="1378"/>
        <v>-0.903038271485375-0.429560100838877i</v>
      </c>
      <c r="P2654" t="str">
        <f t="shared" si="1379"/>
        <v>1.90303827148538+0.429560100838877i</v>
      </c>
      <c r="Q2654" t="str">
        <f t="shared" si="1380"/>
        <v>-1.90303827148538+8.55121227182277i</v>
      </c>
      <c r="R2654" t="str">
        <f t="shared" si="1381"/>
        <v>0.000673725809254321-0.222695956661003i</v>
      </c>
      <c r="S2654" t="str">
        <f t="shared" si="1382"/>
        <v>1.0027791811839i</v>
      </c>
      <c r="T2654" t="str">
        <f t="shared" si="1383"/>
        <v>0.223314869073486+0.000675598215346508i</v>
      </c>
      <c r="U2654" t="str">
        <f t="shared" si="1384"/>
        <v>0.00005-0.00019736476077864i</v>
      </c>
      <c r="V2654" t="str">
        <f t="shared" si="1385"/>
        <v>0.00002-0.00221048532072077i</v>
      </c>
      <c r="W2654" t="str">
        <f t="shared" si="1386"/>
        <v>0.0000422499482131206-0.000182000285761469i</v>
      </c>
      <c r="X2654" t="str">
        <f t="shared" si="1387"/>
        <v>0.0000424065402731028-0.000181923264506709i</v>
      </c>
      <c r="Y2654" t="str">
        <f t="shared" si="1388"/>
        <v>0.009+3.61911473693544i</v>
      </c>
      <c r="Z2654" t="str">
        <f t="shared" si="1389"/>
        <v>-0.000602883270134876-0.000142122008167486i</v>
      </c>
      <c r="AA2654" t="str">
        <f t="shared" si="1390"/>
        <v>0.00828517188134102-3.31587396062632i</v>
      </c>
      <c r="AB2654" t="str">
        <f t="shared" si="1391"/>
        <v>0.671767524080965+0.00203230954696302i</v>
      </c>
      <c r="AC2654" t="str">
        <f t="shared" si="1392"/>
        <v>1.01384090373895-0.221898778439342i</v>
      </c>
      <c r="AD2654" t="str">
        <f t="shared" si="1393"/>
        <v>0.631887997635894+0.140305529011756i</v>
      </c>
      <c r="AE2654" t="str">
        <f t="shared" si="1394"/>
        <v>-0.000361014198833554-0.000174393047309556i</v>
      </c>
      <c r="AF2654" t="str">
        <f t="shared" si="1395"/>
        <v>-4.16800407841108-0.136403855026767i</v>
      </c>
      <c r="AG2654" t="str">
        <f t="shared" si="1396"/>
        <v>1.00170310411808-0.00758063657712923i</v>
      </c>
      <c r="AH2654" t="str">
        <f t="shared" si="1397"/>
        <v>0.00147245511237256+0.000785938273246372i</v>
      </c>
      <c r="AI2654">
        <f t="shared" si="1398"/>
        <v>-55.55046476105106</v>
      </c>
      <c r="AJ2654">
        <f t="shared" si="1399"/>
        <v>28.091535225499566</v>
      </c>
      <c r="AK2654"/>
      <c r="AL2654"/>
      <c r="AM2654"/>
      <c r="AN2654"/>
    </row>
    <row r="2655" spans="1:40" x14ac:dyDescent="0.35">
      <c r="A2655"/>
      <c r="B2655">
        <f t="shared" si="1400"/>
        <v>721000</v>
      </c>
      <c r="C2655" s="237" t="str">
        <f t="shared" si="1368"/>
        <v>-4.0690947414702E-08+0.000940119608174584i</v>
      </c>
      <c r="D2655" s="208" t="str">
        <f t="shared" si="1369"/>
        <v>-1.64874583167719+0.00720758366267181i</v>
      </c>
      <c r="E2655" t="str">
        <f t="shared" si="1370"/>
        <v>36500</v>
      </c>
      <c r="F2655" t="str">
        <f t="shared" si="1371"/>
        <v>0.21505376344086</v>
      </c>
      <c r="G2655" t="str">
        <f t="shared" si="1366"/>
        <v>0.21505376344086</v>
      </c>
      <c r="H2655" t="str">
        <f t="shared" si="1372"/>
        <v>2.51928259841814+0.143423744880914i</v>
      </c>
      <c r="I2655" t="str">
        <f t="shared" si="1373"/>
        <v>2831.3603790478i</v>
      </c>
      <c r="J2655" t="str">
        <f t="shared" si="1367"/>
        <v>-10850.2719204021+619.411047403529i</v>
      </c>
      <c r="K2655" t="str">
        <f t="shared" si="1374"/>
        <v>0.0148484053001381-0.260100680745334i</v>
      </c>
      <c r="L2655" t="str">
        <f t="shared" si="1375"/>
        <v>0.00470164356585027-0.0698243505438737i</v>
      </c>
      <c r="M2655" t="str">
        <f t="shared" si="1376"/>
        <v>0.0195500488659884-0.329925031289208i</v>
      </c>
      <c r="N2655" t="str">
        <f t="shared" si="1377"/>
        <v>-8.99324566762368i</v>
      </c>
      <c r="O2655" t="str">
        <f t="shared" si="1378"/>
        <v>-0.908325914561383-0.418263114482053i</v>
      </c>
      <c r="P2655" t="str">
        <f t="shared" si="1379"/>
        <v>1.90832591456138+0.418263114482053i</v>
      </c>
      <c r="Q2655" t="str">
        <f t="shared" si="1380"/>
        <v>-1.90832591456138+8.57498255314163i</v>
      </c>
      <c r="R2655" t="str">
        <f t="shared" si="1381"/>
        <v>-0.000714104375920904-0.222386828061411i</v>
      </c>
      <c r="S2655" t="str">
        <f t="shared" si="1382"/>
        <v>1.00417193004665i</v>
      </c>
      <c r="T2655" t="str">
        <f t="shared" si="1383"/>
        <v>0.22331461035138-0.000717083569423253i</v>
      </c>
      <c r="U2655" t="str">
        <f t="shared" si="1384"/>
        <v>0.00005-0.000197091023246353i</v>
      </c>
      <c r="V2655" t="str">
        <f t="shared" si="1385"/>
        <v>0.00002-0.00220741946035916i</v>
      </c>
      <c r="W2655" t="str">
        <f t="shared" si="1386"/>
        <v>0.0000422498825727241-0.000181750112938118i</v>
      </c>
      <c r="X2655" t="str">
        <f t="shared" si="1387"/>
        <v>0.0000424060199472591-0.000181673198087115i</v>
      </c>
      <c r="Y2655" t="str">
        <f t="shared" si="1388"/>
        <v>0.009+3.62414128518119i</v>
      </c>
      <c r="Z2655" t="str">
        <f t="shared" si="1389"/>
        <v>-0.000601219472936855-0.000141918996074866i</v>
      </c>
      <c r="AA2655" t="str">
        <f t="shared" si="1390"/>
        <v>0.00826220274817373-3.31127456556878i</v>
      </c>
      <c r="AB2655" t="str">
        <f t="shared" si="1391"/>
        <v>0.671766745802701-0.00215710425368981i</v>
      </c>
      <c r="AC2655" t="str">
        <f t="shared" si="1392"/>
        <v>1.0124213900186-0.221674836121574i</v>
      </c>
      <c r="AD2655" t="str">
        <f t="shared" si="1393"/>
        <v>0.633615006758367+0.136602604307975i</v>
      </c>
      <c r="AE2655" t="str">
        <f t="shared" si="1394"/>
        <v>-0.000361555175943547-0.00017205015142096i</v>
      </c>
      <c r="AF2655" t="str">
        <f t="shared" si="1395"/>
        <v>-4.16802843009533-0.136216161218242i</v>
      </c>
      <c r="AG2655" t="str">
        <f t="shared" si="1396"/>
        <v>1.00165638090129-0.0075909395165408i</v>
      </c>
      <c r="AH2655" t="str">
        <f t="shared" si="1397"/>
        <v>0.0014752001146262+0.000776271933500448i</v>
      </c>
      <c r="AI2655">
        <f t="shared" si="1398"/>
        <v>-55.561406010124458</v>
      </c>
      <c r="AJ2655">
        <f t="shared" si="1399"/>
        <v>27.754003221561153</v>
      </c>
      <c r="AK2655"/>
      <c r="AL2655"/>
      <c r="AM2655"/>
      <c r="AN2655"/>
    </row>
    <row r="2656" spans="1:40" x14ac:dyDescent="0.35">
      <c r="A2656"/>
      <c r="B2656">
        <f t="shared" si="1400"/>
        <v>722000</v>
      </c>
      <c r="C2656" s="237" t="str">
        <f t="shared" si="1368"/>
        <v>-4.05783081681307E-08+0.000938817503458989i</v>
      </c>
      <c r="D2656" s="208" t="str">
        <f t="shared" si="1369"/>
        <v>-1.64874583081362+0.00719760085985225i</v>
      </c>
      <c r="E2656" t="str">
        <f t="shared" si="1370"/>
        <v>36500</v>
      </c>
      <c r="F2656" t="str">
        <f t="shared" si="1371"/>
        <v>0.21505376344086</v>
      </c>
      <c r="G2656" t="str">
        <f t="shared" si="1366"/>
        <v>0.21505376344086</v>
      </c>
      <c r="H2656" t="str">
        <f t="shared" si="1372"/>
        <v>2.51930685035573+0.143226582036203i</v>
      </c>
      <c r="I2656" t="str">
        <f t="shared" si="1373"/>
        <v>2835.28736986479i</v>
      </c>
      <c r="J2656" t="str">
        <f t="shared" si="1367"/>
        <v>-10880.3934102059+620.27014733058i</v>
      </c>
      <c r="K2656" t="str">
        <f t="shared" si="1374"/>
        <v>0.0148074280850528-0.259742700260634i</v>
      </c>
      <c r="L2656" t="str">
        <f t="shared" si="1375"/>
        <v>0.00468868722379769-0.0697285121279189i</v>
      </c>
      <c r="M2656" t="str">
        <f t="shared" si="1376"/>
        <v>0.0194961153088505-0.329471212388553i</v>
      </c>
      <c r="N2656" t="str">
        <f t="shared" si="1377"/>
        <v>-9.00571896258571i</v>
      </c>
      <c r="O2656" t="str">
        <f t="shared" si="1378"/>
        <v>-0.913472239319653-0.406901054302318i</v>
      </c>
      <c r="P2656" t="str">
        <f t="shared" si="1379"/>
        <v>1.91347223931965+0.406901054302318i</v>
      </c>
      <c r="Q2656" t="str">
        <f t="shared" si="1380"/>
        <v>-1.91347223931965+8.59881790828339i</v>
      </c>
      <c r="R2656" t="str">
        <f t="shared" si="1381"/>
        <v>-0.00209414624650146-0.222061354127813i</v>
      </c>
      <c r="S2656" t="str">
        <f t="shared" si="1382"/>
        <v>1.00556467890941i</v>
      </c>
      <c r="T2656" t="str">
        <f t="shared" si="1383"/>
        <v>0.223297054261723-0.00210579949795259i</v>
      </c>
      <c r="U2656" t="str">
        <f t="shared" si="1384"/>
        <v>0.00005-0.00019681804398978i</v>
      </c>
      <c r="V2656" t="str">
        <f t="shared" si="1385"/>
        <v>0.00002-0.00220436209268553i</v>
      </c>
      <c r="W2656" t="str">
        <f t="shared" si="1386"/>
        <v>0.0000422498168415322-0.000181500636228786i</v>
      </c>
      <c r="X2656" t="str">
        <f t="shared" si="1387"/>
        <v>0.000042405501418769-0.000181423827483941i</v>
      </c>
      <c r="Y2656" t="str">
        <f t="shared" si="1388"/>
        <v>0.009+3.62916783342693i</v>
      </c>
      <c r="Z2656" t="str">
        <f t="shared" si="1389"/>
        <v>-0.000599562584572752-0.000141716569584833i</v>
      </c>
      <c r="AA2656" t="str">
        <f t="shared" si="1390"/>
        <v>0.00823932900268031-3.30668791288491i</v>
      </c>
      <c r="AB2656" t="str">
        <f t="shared" si="1391"/>
        <v>0.67171393422356-0.00633458811237978i</v>
      </c>
      <c r="AC2656" t="str">
        <f t="shared" si="1392"/>
        <v>1.01100874789082-0.221433904147194i</v>
      </c>
      <c r="AD2656" t="str">
        <f t="shared" si="1393"/>
        <v>0.635296264977934+0.132878715848977i</v>
      </c>
      <c r="AE2656" t="str">
        <f t="shared" si="1394"/>
        <v>-0.000362068754818631-0.000169701113651851i</v>
      </c>
      <c r="AF2656" t="str">
        <f t="shared" si="1395"/>
        <v>-4.16805268116935-0.136028981176351i</v>
      </c>
      <c r="AG2656" t="str">
        <f t="shared" si="1396"/>
        <v>1.00160953474784-0.00760066656954699i</v>
      </c>
      <c r="AH2656" t="str">
        <f t="shared" si="1397"/>
        <v>0.001477832281124+0.000766573708980941i</v>
      </c>
      <c r="AI2656">
        <f t="shared" si="1398"/>
        <v>-55.572657646522131</v>
      </c>
      <c r="AJ2656">
        <f t="shared" si="1399"/>
        <v>27.41644498329558</v>
      </c>
      <c r="AK2656"/>
      <c r="AL2656"/>
      <c r="AM2656"/>
      <c r="AN2656"/>
    </row>
    <row r="2657" spans="1:40" x14ac:dyDescent="0.35">
      <c r="A2657"/>
      <c r="B2657">
        <f t="shared" si="1400"/>
        <v>723000</v>
      </c>
      <c r="C2657" s="237" t="str">
        <f t="shared" si="1368"/>
        <v>-4.04661359810246E-08+0.000937519000692794i</v>
      </c>
      <c r="D2657" s="208" t="str">
        <f t="shared" si="1369"/>
        <v>-1.64874582995364+0.00718764567197809i</v>
      </c>
      <c r="E2657" t="str">
        <f t="shared" si="1370"/>
        <v>36500</v>
      </c>
      <c r="F2657" t="str">
        <f t="shared" si="1371"/>
        <v>0.21505376344086</v>
      </c>
      <c r="G2657" t="str">
        <f t="shared" si="1366"/>
        <v>0.21505376344086</v>
      </c>
      <c r="H2657" t="str">
        <f t="shared" si="1372"/>
        <v>2.5193310022323+0.143029958475062i</v>
      </c>
      <c r="I2657" t="str">
        <f t="shared" si="1373"/>
        <v>2839.21436068178i</v>
      </c>
      <c r="J2657" t="str">
        <f t="shared" si="1367"/>
        <v>-10910.5566484364+621.129247257631i</v>
      </c>
      <c r="K2657" t="str">
        <f t="shared" si="1374"/>
        <v>0.0147666200913448-0.25938570067967i</v>
      </c>
      <c r="L2657" t="str">
        <f t="shared" si="1375"/>
        <v>0.00467578428355439-0.0696329352392686i</v>
      </c>
      <c r="M2657" t="str">
        <f t="shared" si="1376"/>
        <v>0.0194424043748992-0.329018635918939i</v>
      </c>
      <c r="N2657" t="str">
        <f t="shared" si="1377"/>
        <v>-9.01819225754774i</v>
      </c>
      <c r="O2657" t="str">
        <f t="shared" si="1378"/>
        <v>-0.918476445089473-0.395475688021152i</v>
      </c>
      <c r="P2657" t="str">
        <f t="shared" si="1379"/>
        <v>1.91847644508947+0.395475688021152i</v>
      </c>
      <c r="Q2657" t="str">
        <f t="shared" si="1380"/>
        <v>-1.91847644508947+8.62271656952659i</v>
      </c>
      <c r="R2657" t="str">
        <f t="shared" si="1381"/>
        <v>-0.00346624231400788-0.22171974753451i</v>
      </c>
      <c r="S2657" t="str">
        <f t="shared" si="1382"/>
        <v>1.00695742777216i</v>
      </c>
      <c r="T2657" t="str">
        <f t="shared" si="1383"/>
        <v>0.223262346663643-0.00349035844454839i</v>
      </c>
      <c r="U2657" t="str">
        <f t="shared" si="1384"/>
        <v>0.00005-0.000196545819862546i</v>
      </c>
      <c r="V2657" t="str">
        <f t="shared" si="1385"/>
        <v>0.00002-0.00220131318246052i</v>
      </c>
      <c r="W2657" t="str">
        <f t="shared" si="1386"/>
        <v>0.0000422497510195465-0.000181251852744986i</v>
      </c>
      <c r="X2657" t="str">
        <f t="shared" si="1387"/>
        <v>0.0000424049846771954-0.000181175149809942i</v>
      </c>
      <c r="Y2657" t="str">
        <f t="shared" si="1388"/>
        <v>0.009+3.63419438167267i</v>
      </c>
      <c r="Z2657" t="str">
        <f t="shared" si="1389"/>
        <v>-0.000597912566843228-0.000141514726137508i</v>
      </c>
      <c r="AA2657" t="str">
        <f t="shared" si="1390"/>
        <v>0.00821655011739556-3.3021139496926i</v>
      </c>
      <c r="AB2657" t="str">
        <f t="shared" si="1391"/>
        <v>0.671609528111573-0.0104995670918706i</v>
      </c>
      <c r="AC2657" t="str">
        <f t="shared" si="1392"/>
        <v>1.00960315078527-0.221176187638594i</v>
      </c>
      <c r="AD2657" t="str">
        <f t="shared" si="1393"/>
        <v>0.636931519774611+0.129134420923041i</v>
      </c>
      <c r="AE2657" t="str">
        <f t="shared" si="1394"/>
        <v>-0.000362554937679946-0.00016734628267116i</v>
      </c>
      <c r="AF2657" t="str">
        <f t="shared" si="1395"/>
        <v>-4.16807683218594-0.135842312803084i</v>
      </c>
      <c r="AG2657" t="str">
        <f t="shared" si="1396"/>
        <v>1.00156257282794-0.00760981708955903i</v>
      </c>
      <c r="AH2657" t="str">
        <f t="shared" si="1397"/>
        <v>0.00148035152065087+0.000756845043806713i</v>
      </c>
      <c r="AI2657">
        <f t="shared" si="1398"/>
        <v>-55.584218891059706</v>
      </c>
      <c r="AJ2657">
        <f t="shared" si="1399"/>
        <v>27.078859723397397</v>
      </c>
      <c r="AK2657"/>
      <c r="AL2657"/>
      <c r="AM2657"/>
      <c r="AN2657"/>
    </row>
    <row r="2658" spans="1:40" x14ac:dyDescent="0.35">
      <c r="A2658"/>
      <c r="B2658">
        <f t="shared" si="1400"/>
        <v>724000</v>
      </c>
      <c r="C2658" s="237" t="str">
        <f t="shared" si="1368"/>
        <v>-4.0354428274728E-08+0.000936224084950796i</v>
      </c>
      <c r="D2658" s="208" t="str">
        <f t="shared" si="1369"/>
        <v>-1.64874582909721+0.00717771798462277i</v>
      </c>
      <c r="E2658" t="str">
        <f t="shared" si="1370"/>
        <v>36500</v>
      </c>
      <c r="F2658" t="str">
        <f t="shared" si="1371"/>
        <v>0.21505376344086</v>
      </c>
      <c r="G2658" t="str">
        <f t="shared" si="1366"/>
        <v>0.21505376344086</v>
      </c>
      <c r="H2658" t="str">
        <f t="shared" si="1372"/>
        <v>2.51935505459685+0.142833871996414i</v>
      </c>
      <c r="I2658" t="str">
        <f t="shared" si="1373"/>
        <v>2843.14135149876i</v>
      </c>
      <c r="J2658" t="str">
        <f t="shared" si="1367"/>
        <v>-10940.7616350936+621.988347184682i</v>
      </c>
      <c r="K2658" t="str">
        <f t="shared" si="1374"/>
        <v>0.0147259803894765-0.259029677989268i</v>
      </c>
      <c r="L2658" t="str">
        <f t="shared" si="1375"/>
        <v>0.00466293445249055-0.0695376188138678i</v>
      </c>
      <c r="M2658" t="str">
        <f t="shared" si="1376"/>
        <v>0.019388914841967-0.328567296803136i</v>
      </c>
      <c r="N2658" t="str">
        <f t="shared" si="1377"/>
        <v>-9.03066555250977i</v>
      </c>
      <c r="O2658" t="str">
        <f t="shared" si="1378"/>
        <v>-0.923337753311155-0.383988793209267i</v>
      </c>
      <c r="P2658" t="str">
        <f t="shared" si="1379"/>
        <v>1.92333775331115+0.383988793209267i</v>
      </c>
      <c r="Q2658" t="str">
        <f t="shared" si="1380"/>
        <v>-1.92333775331115+8.6466767593005i</v>
      </c>
      <c r="R2658" t="str">
        <f t="shared" si="1381"/>
        <v>-0.00483023992809977-0.221362220860298i</v>
      </c>
      <c r="S2658" t="str">
        <f t="shared" si="1382"/>
        <v>1.00835017663492i</v>
      </c>
      <c r="T2658" t="str">
        <f t="shared" si="1383"/>
        <v>0.22321063450478-0.00487057328468845i</v>
      </c>
      <c r="U2658" t="str">
        <f t="shared" si="1384"/>
        <v>0.00005-0.000196274347735664i</v>
      </c>
      <c r="V2658" t="str">
        <f t="shared" si="1385"/>
        <v>0.00002-0.00219827269463944i</v>
      </c>
      <c r="W2658" t="str">
        <f t="shared" si="1386"/>
        <v>0.0000422496851067682-0.000181003759614198i</v>
      </c>
      <c r="X2658" t="str">
        <f t="shared" si="1387"/>
        <v>0.0000424044697121729-0.000180927162193836i</v>
      </c>
      <c r="Y2658" t="str">
        <f t="shared" si="1388"/>
        <v>0.009+3.63922092991842i</v>
      </c>
      <c r="Z2658" t="str">
        <f t="shared" si="1389"/>
        <v>-0.000596269381812625-0.000141313463188049i</v>
      </c>
      <c r="AA2658" t="str">
        <f t="shared" si="1390"/>
        <v>0.00819386556849512-3.29755262340193i</v>
      </c>
      <c r="AB2658" t="str">
        <f t="shared" si="1391"/>
        <v>0.67145396950919-0.0146514782911002i</v>
      </c>
      <c r="AC2658" t="str">
        <f t="shared" si="1392"/>
        <v>1.00820476721884-0.220901891954265i</v>
      </c>
      <c r="AD2658" t="str">
        <f t="shared" si="1393"/>
        <v>0.638520525227888+0.125370279821277i</v>
      </c>
      <c r="AE2658" t="str">
        <f t="shared" si="1394"/>
        <v>-0.000363013730429906-0.000164986005983314i</v>
      </c>
      <c r="AF2658" t="str">
        <f t="shared" si="1395"/>
        <v>-4.16810088369406-0.135656154011791i</v>
      </c>
      <c r="AG2658" t="str">
        <f t="shared" si="1396"/>
        <v>1.00151550230821-0.00761839051234826i</v>
      </c>
      <c r="AH2658" t="str">
        <f t="shared" si="1397"/>
        <v>0.00148275775735784+0.000747087378843493i</v>
      </c>
      <c r="AI2658">
        <f t="shared" si="1398"/>
        <v>-55.596088996531783</v>
      </c>
      <c r="AJ2658">
        <f t="shared" si="1399"/>
        <v>26.741246663174884</v>
      </c>
      <c r="AK2658"/>
      <c r="AL2658"/>
      <c r="AM2658"/>
      <c r="AN2658"/>
    </row>
    <row r="2659" spans="1:40" x14ac:dyDescent="0.35">
      <c r="A2659"/>
      <c r="B2659">
        <f t="shared" si="1400"/>
        <v>725000</v>
      </c>
      <c r="C2659" s="237" t="str">
        <f t="shared" si="1368"/>
        <v>-4.02431824883562E-08+0.000934932741390136i</v>
      </c>
      <c r="D2659" s="208" t="str">
        <f t="shared" si="1369"/>
        <v>-1.64874582824432+0.00716781768399105i</v>
      </c>
      <c r="E2659" t="str">
        <f t="shared" si="1370"/>
        <v>36500</v>
      </c>
      <c r="F2659" t="str">
        <f t="shared" si="1371"/>
        <v>0.21505376344086</v>
      </c>
      <c r="G2659" t="str">
        <f t="shared" si="1366"/>
        <v>0.21505376344086</v>
      </c>
      <c r="H2659" t="str">
        <f t="shared" si="1372"/>
        <v>2.51937900799464+0.1426383204111i</v>
      </c>
      <c r="I2659" t="str">
        <f t="shared" si="1373"/>
        <v>2847.06834231575i</v>
      </c>
      <c r="J2659" t="str">
        <f t="shared" si="1367"/>
        <v>-10971.0083701773+622.847447111732i</v>
      </c>
      <c r="K2659" t="str">
        <f t="shared" si="1374"/>
        <v>0.0146855080562782-0.258674628198055i</v>
      </c>
      <c r="L2659" t="str">
        <f t="shared" si="1375"/>
        <v>0.00465013743997515-0.0694425617933997i</v>
      </c>
      <c r="M2659" t="str">
        <f t="shared" si="1376"/>
        <v>0.0193356454962533-0.328117189991455i</v>
      </c>
      <c r="N2659" t="str">
        <f t="shared" si="1377"/>
        <v>-9.0431388474718i</v>
      </c>
      <c r="O2659" t="str">
        <f t="shared" si="1378"/>
        <v>-0.928055407657163-0.372442157010048i</v>
      </c>
      <c r="P2659" t="str">
        <f t="shared" si="1379"/>
        <v>1.92805540765716+0.372442157010048i</v>
      </c>
      <c r="Q2659" t="str">
        <f t="shared" si="1380"/>
        <v>-1.92805540765716+8.67069669046175i</v>
      </c>
      <c r="R2659" t="str">
        <f t="shared" si="1381"/>
        <v>-0.00618599120203243-0.220988986499344i</v>
      </c>
      <c r="S2659" t="str">
        <f t="shared" si="1382"/>
        <v>1.00974292549767i</v>
      </c>
      <c r="T2659" t="str">
        <f t="shared" si="1383"/>
        <v>0.223142065730613-0.00624626085344307i</v>
      </c>
      <c r="U2659" t="str">
        <f t="shared" si="1384"/>
        <v>0.00005-0.000196003624497408i</v>
      </c>
      <c r="V2659" t="str">
        <f t="shared" si="1385"/>
        <v>0.00002-0.00219524059437097i</v>
      </c>
      <c r="W2659" t="str">
        <f t="shared" si="1386"/>
        <v>0.0000422496191031988-0.000180756353979739i</v>
      </c>
      <c r="X2659" t="str">
        <f t="shared" si="1387"/>
        <v>0.0000424039565134078-0.000180679861780172i</v>
      </c>
      <c r="Y2659" t="str">
        <f t="shared" si="1388"/>
        <v>0.009+3.64424747816416i</v>
      </c>
      <c r="Z2659" t="str">
        <f t="shared" si="1389"/>
        <v>-0.000594632991806724-0.000141112778206546i</v>
      </c>
      <c r="AA2659" t="str">
        <f t="shared" si="1390"/>
        <v>0.00817127483576579-3.29300388171325i</v>
      </c>
      <c r="AB2659" t="str">
        <f t="shared" si="1391"/>
        <v>0.671247703460527-0.0187897707201061i</v>
      </c>
      <c r="AC2659" t="str">
        <f t="shared" si="1392"/>
        <v>1.00681376086502-0.220611222593285i</v>
      </c>
      <c r="AD2659" t="str">
        <f t="shared" si="1393"/>
        <v>0.64006304205202+0.12158685576426i</v>
      </c>
      <c r="AE2659" t="str">
        <f t="shared" si="1394"/>
        <v>-0.000363445142630013-0.000162620629898768i</v>
      </c>
      <c r="AF2659" t="str">
        <f t="shared" si="1395"/>
        <v>-4.16812483623896-0.135470502727109i</v>
      </c>
      <c r="AG2659" t="str">
        <f t="shared" si="1396"/>
        <v>1.00146833035087-0.00762638635590113i</v>
      </c>
      <c r="AH2659" t="str">
        <f t="shared" si="1397"/>
        <v>0.00148505093069726+0.000737302151580454i</v>
      </c>
      <c r="AI2659">
        <f t="shared" si="1398"/>
        <v>-55.6082672473934</v>
      </c>
      <c r="AJ2659">
        <f t="shared" si="1399"/>
        <v>26.40360503261563</v>
      </c>
      <c r="AK2659"/>
      <c r="AL2659"/>
      <c r="AM2659"/>
      <c r="AN2659"/>
    </row>
    <row r="2660" spans="1:40" x14ac:dyDescent="0.35">
      <c r="A2660"/>
      <c r="B2660">
        <f t="shared" si="1400"/>
        <v>726000</v>
      </c>
      <c r="C2660" s="237" t="str">
        <f t="shared" si="1368"/>
        <v>-4.01323960786491E-08+0.000933644955249731i</v>
      </c>
      <c r="D2660" s="208" t="str">
        <f t="shared" si="1369"/>
        <v>-1.64874582739496+0.00715794465691461i</v>
      </c>
      <c r="E2660" t="str">
        <f t="shared" si="1370"/>
        <v>36500</v>
      </c>
      <c r="F2660" t="str">
        <f t="shared" si="1371"/>
        <v>0.21505376344086</v>
      </c>
      <c r="G2660" t="str">
        <f t="shared" si="1366"/>
        <v>0.21505376344086</v>
      </c>
      <c r="H2660" t="str">
        <f t="shared" si="1372"/>
        <v>2.51940286296722+0.142443301541792i</v>
      </c>
      <c r="I2660" t="str">
        <f t="shared" si="1373"/>
        <v>2850.99533313274i</v>
      </c>
      <c r="J2660" t="str">
        <f t="shared" si="1367"/>
        <v>-11001.2968536876+623.706547038783i</v>
      </c>
      <c r="K2660" t="str">
        <f t="shared" si="1374"/>
        <v>0.0146452021748944-0.258320547336287i</v>
      </c>
      <c r="L2660" t="str">
        <f t="shared" si="1375"/>
        <v>0.00463739295735954-0.069347763125246i</v>
      </c>
      <c r="M2660" t="str">
        <f t="shared" si="1376"/>
        <v>0.0192825951322539-0.327668310461533i</v>
      </c>
      <c r="N2660" t="str">
        <f t="shared" si="1377"/>
        <v>-9.05561214243383i</v>
      </c>
      <c r="O2660" t="str">
        <f t="shared" si="1378"/>
        <v>-0.932628674149786-0.360837575861512i</v>
      </c>
      <c r="P2660" t="str">
        <f t="shared" si="1379"/>
        <v>1.93262867414979+0.360837575861512i</v>
      </c>
      <c r="Q2660" t="str">
        <f t="shared" si="1380"/>
        <v>-1.93262867414979+8.69477456657232i</v>
      </c>
      <c r="R2660" t="str">
        <f t="shared" si="1381"/>
        <v>-0.00753335293736132-0.220600256575335i</v>
      </c>
      <c r="S2660" t="str">
        <f t="shared" si="1382"/>
        <v>1.01113567436043i</v>
      </c>
      <c r="T2660" t="str">
        <f t="shared" si="1383"/>
        <v>0.223056789196385-0.00761724190251396i</v>
      </c>
      <c r="U2660" t="str">
        <f t="shared" si="1384"/>
        <v>0.0000499999999999999-0.000195733647053197i</v>
      </c>
      <c r="V2660" t="str">
        <f t="shared" si="1385"/>
        <v>0.00002-0.0021922168469958i</v>
      </c>
      <c r="W2660" t="str">
        <f t="shared" si="1386"/>
        <v>0.0000422495530088391-0.000180509633000675i</v>
      </c>
      <c r="X2660" t="str">
        <f t="shared" si="1387"/>
        <v>0.0000424034450706762-0.000180433245729237i</v>
      </c>
      <c r="Y2660" t="str">
        <f t="shared" si="1388"/>
        <v>0.009+3.6492740264099i</v>
      </c>
      <c r="Z2660" t="str">
        <f t="shared" si="1389"/>
        <v>-0.000593003359410624-0.000140912668677899i</v>
      </c>
      <c r="AA2660" t="str">
        <f t="shared" si="1390"/>
        <v>0.00814877740257518-3.28846767261507i</v>
      </c>
      <c r="AB2660" t="str">
        <f t="shared" si="1391"/>
        <v>0.670991177746417-0.0229139051707915i</v>
      </c>
      <c r="AC2660" t="str">
        <f t="shared" si="1392"/>
        <v>1.00543029062441-0.22030438510307i</v>
      </c>
      <c r="AD2660" t="str">
        <f t="shared" si="1393"/>
        <v>0.641558837630648+0.117784714828238i</v>
      </c>
      <c r="AE2660" t="str">
        <f t="shared" si="1394"/>
        <v>-0.000363849187478637-0.000160250499504793i</v>
      </c>
      <c r="AF2660" t="str">
        <f t="shared" si="1395"/>
        <v>-4.16814869036218-0.135285356884877i</v>
      </c>
      <c r="AG2660" t="str">
        <f t="shared" si="1396"/>
        <v>1.00142106411286-0.0076338042202669i</v>
      </c>
      <c r="AH2660" t="str">
        <f t="shared" si="1397"/>
        <v>0.00148723099535814+0.000727490796007343i</v>
      </c>
      <c r="AI2660">
        <f t="shared" si="1398"/>
        <v>-55.620752959449753</v>
      </c>
      <c r="AJ2660">
        <f t="shared" si="1399"/>
        <v>26.065934070444197</v>
      </c>
      <c r="AK2660"/>
      <c r="AL2660"/>
      <c r="AM2660"/>
      <c r="AN2660"/>
    </row>
    <row r="2661" spans="1:40" x14ac:dyDescent="0.35">
      <c r="A2661"/>
      <c r="B2661">
        <f t="shared" si="1400"/>
        <v>727000</v>
      </c>
      <c r="C2661" s="237" t="str">
        <f t="shared" si="1368"/>
        <v>-4.00220665198268E-08+0.000932360711849723i</v>
      </c>
      <c r="D2661" s="208" t="str">
        <f t="shared" si="1369"/>
        <v>-1.64874582654911+0.00714809879084788i</v>
      </c>
      <c r="E2661" t="str">
        <f t="shared" si="1370"/>
        <v>36500</v>
      </c>
      <c r="F2661" t="str">
        <f t="shared" si="1371"/>
        <v>0.21505376344086</v>
      </c>
      <c r="G2661" t="str">
        <f t="shared" si="1366"/>
        <v>0.21505376344086</v>
      </c>
      <c r="H2661" t="str">
        <f t="shared" si="1372"/>
        <v>2.51942662005244+0.142248813222921i</v>
      </c>
      <c r="I2661" t="str">
        <f t="shared" si="1373"/>
        <v>2854.92232394972i</v>
      </c>
      <c r="J2661" t="str">
        <f t="shared" si="1367"/>
        <v>-11031.6270856246+624.565646965833i</v>
      </c>
      <c r="K2661" t="str">
        <f t="shared" si="1374"/>
        <v>0.0146050618347324-0.257967431455721i</v>
      </c>
      <c r="L2661" t="str">
        <f t="shared" si="1375"/>
        <v>0.00462470071796102-0.0692532217624473i</v>
      </c>
      <c r="M2661" t="str">
        <f t="shared" si="1376"/>
        <v>0.0192297625526934-0.327220653218168i</v>
      </c>
      <c r="N2661" t="str">
        <f t="shared" si="1377"/>
        <v>-9.06808543739586i</v>
      </c>
      <c r="O2661" t="str">
        <f t="shared" si="1378"/>
        <v>-0.93705684127533-0.349176855216811i</v>
      </c>
      <c r="P2661" t="str">
        <f t="shared" si="1379"/>
        <v>1.93705684127533+0.349176855216811i</v>
      </c>
      <c r="Q2661" t="str">
        <f t="shared" si="1380"/>
        <v>-1.93705684127533+8.71890858217905i</v>
      </c>
      <c r="R2661" t="str">
        <f t="shared" si="1381"/>
        <v>-0.008872186547996-0.220196242858833i</v>
      </c>
      <c r="S2661" t="str">
        <f t="shared" si="1382"/>
        <v>1.01252842322318i</v>
      </c>
      <c r="T2661" t="str">
        <f t="shared" si="1383"/>
        <v>0.222954954581523-0.0089833410559843i</v>
      </c>
      <c r="U2661" t="str">
        <f t="shared" si="1384"/>
        <v>0.0000499999999999999-0.000195464412325476i</v>
      </c>
      <c r="V2661" t="str">
        <f t="shared" si="1385"/>
        <v>0.00002-0.00218920141804533i</v>
      </c>
      <c r="W2661" t="str">
        <f t="shared" si="1386"/>
        <v>0.0000422494868236907-0.000180263593851699i</v>
      </c>
      <c r="X2661" t="str">
        <f t="shared" si="1387"/>
        <v>0.000042402935373826-0.000180187311216942i</v>
      </c>
      <c r="Y2661" t="str">
        <f t="shared" si="1388"/>
        <v>0.009+3.65430057465565i</v>
      </c>
      <c r="Z2661" t="str">
        <f t="shared" si="1389"/>
        <v>-0.00059138044746659-0.000140713132101726i</v>
      </c>
      <c r="AA2661" t="str">
        <f t="shared" si="1390"/>
        <v>0.00812637275584249-3.28394394438216i</v>
      </c>
      <c r="AB2661" t="str">
        <f t="shared" si="1391"/>
        <v>0.670684842626972-0.0270233540838143i</v>
      </c>
      <c r="AC2661" t="str">
        <f t="shared" si="1392"/>
        <v>1.00405451069596-0.219981584990331i</v>
      </c>
      <c r="AD2661" t="str">
        <f t="shared" si="1393"/>
        <v>0.643007686050695+0.11396442587093i</v>
      </c>
      <c r="AE2661" t="str">
        <f t="shared" si="1394"/>
        <v>-0.000364225881788644-0.0001578759586365i</v>
      </c>
      <c r="AF2661" t="str">
        <f t="shared" si="1395"/>
        <v>-4.16817244660155-0.135100714432073i</v>
      </c>
      <c r="AG2661" t="str">
        <f t="shared" si="1396"/>
        <v>1.00137371074501-0.00764064378739843i</v>
      </c>
      <c r="AH2661" t="str">
        <f t="shared" si="1397"/>
        <v>0.00148929792120055+0.000717654742492001i</v>
      </c>
      <c r="AI2661">
        <f t="shared" si="1398"/>
        <v>-55.633545479559217</v>
      </c>
      <c r="AJ2661">
        <f t="shared" si="1399"/>
        <v>25.7282330241841</v>
      </c>
      <c r="AK2661"/>
      <c r="AL2661"/>
      <c r="AM2661"/>
      <c r="AN2661"/>
    </row>
    <row r="2662" spans="1:40" x14ac:dyDescent="0.35">
      <c r="A2662"/>
      <c r="B2662">
        <f t="shared" si="1400"/>
        <v>728000</v>
      </c>
      <c r="C2662" s="237" t="str">
        <f t="shared" si="1368"/>
        <v>-3.99121913034442E-08+0.000931079996590903i</v>
      </c>
      <c r="D2662" s="208" t="str">
        <f t="shared" si="1369"/>
        <v>-1.64874582570672+0.00713827997386359i</v>
      </c>
      <c r="E2662" t="str">
        <f t="shared" si="1370"/>
        <v>36500</v>
      </c>
      <c r="F2662" t="str">
        <f t="shared" si="1371"/>
        <v>0.21505376344086</v>
      </c>
      <c r="G2662" t="str">
        <f t="shared" si="1366"/>
        <v>0.21505376344086</v>
      </c>
      <c r="H2662" t="str">
        <f t="shared" si="1372"/>
        <v>2.51945027978442+0.142054853300587i</v>
      </c>
      <c r="I2662" t="str">
        <f t="shared" si="1373"/>
        <v>2858.84931476671i</v>
      </c>
      <c r="J2662" t="str">
        <f t="shared" si="1367"/>
        <v>-11061.9990659882+625.424746892884i</v>
      </c>
      <c r="K2662" t="str">
        <f t="shared" si="1374"/>
        <v>0.0145650861314129-0.257615276629471i</v>
      </c>
      <c r="L2662" t="str">
        <f t="shared" si="1375"/>
        <v>0.00461206043704721-0.0691589366636678i</v>
      </c>
      <c r="M2662" t="str">
        <f t="shared" si="1376"/>
        <v>0.0191771465684601-0.326774213293139i</v>
      </c>
      <c r="N2662" t="str">
        <f t="shared" si="1377"/>
        <v>-9.08055873235789i</v>
      </c>
      <c r="O2662" t="str">
        <f t="shared" si="1378"/>
        <v>-0.941339220094814-0.33746180926334i</v>
      </c>
      <c r="P2662" t="str">
        <f t="shared" si="1379"/>
        <v>1.94133922009481+0.33746180926334i</v>
      </c>
      <c r="Q2662" t="str">
        <f t="shared" si="1380"/>
        <v>-1.94133922009481+8.74309692309455i</v>
      </c>
      <c r="R2662" t="str">
        <f t="shared" si="1381"/>
        <v>-0.0102023579837021-0.219777156687803i</v>
      </c>
      <c r="S2662" t="str">
        <f t="shared" si="1382"/>
        <v>1.01392117208594i</v>
      </c>
      <c r="T2662" t="str">
        <f t="shared" si="1383"/>
        <v>0.222836712306613-0.0103443867648756i</v>
      </c>
      <c r="U2662" t="str">
        <f t="shared" si="1384"/>
        <v>0.0000499999999999999-0.0001951959172536i</v>
      </c>
      <c r="V2662" t="str">
        <f t="shared" si="1385"/>
        <v>0.00002-0.00218619427324032i</v>
      </c>
      <c r="W2662" t="str">
        <f t="shared" si="1386"/>
        <v>0.0000422494205477551-0.000180018233723026i</v>
      </c>
      <c r="X2662" t="str">
        <f t="shared" si="1387"/>
        <v>0.0000424024274127743-0.000179942055434712i</v>
      </c>
      <c r="Y2662" t="str">
        <f t="shared" si="1388"/>
        <v>0.009+3.65932712290139i</v>
      </c>
      <c r="Z2662" t="str">
        <f t="shared" si="1389"/>
        <v>-0.000589764219071935-0.00014051416599224i</v>
      </c>
      <c r="AA2662" t="str">
        <f t="shared" si="1390"/>
        <v>0.00810406038600921-3.27943264557356i</v>
      </c>
      <c r="AB2662" t="str">
        <f t="shared" si="1391"/>
        <v>0.670329150591831-0.0311176014118866i</v>
      </c>
      <c r="AC2662" t="str">
        <f t="shared" si="1392"/>
        <v>1.00268657064907-0.219643027635238i</v>
      </c>
      <c r="AD2662" t="str">
        <f t="shared" si="1393"/>
        <v>0.644409368135599+0.11012656045692i</v>
      </c>
      <c r="AE2662" t="str">
        <f t="shared" si="1394"/>
        <v>-0.000364575245964933-0.000155497349848114i</v>
      </c>
      <c r="AF2662" t="str">
        <f t="shared" si="1395"/>
        <v>-4.16819610549114-0.134916573326723i</v>
      </c>
      <c r="AG2662" t="str">
        <f t="shared" si="1396"/>
        <v>1.00132627739118-0.00764690482098619i</v>
      </c>
      <c r="AH2662" t="str">
        <f t="shared" si="1397"/>
        <v>0.00149125169318981+0.000707795417658374i</v>
      </c>
      <c r="AI2662">
        <f t="shared" si="1398"/>
        <v>-55.646644185345828</v>
      </c>
      <c r="AJ2662">
        <f t="shared" si="1399"/>
        <v>25.390501150215687</v>
      </c>
      <c r="AK2662"/>
      <c r="AL2662"/>
      <c r="AM2662"/>
      <c r="AN2662"/>
    </row>
    <row r="2663" spans="1:40" x14ac:dyDescent="0.35">
      <c r="A2663"/>
      <c r="B2663">
        <f t="shared" si="1400"/>
        <v>729000</v>
      </c>
      <c r="C2663" s="237" t="str">
        <f t="shared" si="1368"/>
        <v>-3.98027679382491E-08+0.000929802794954172i</v>
      </c>
      <c r="D2663" s="208" t="str">
        <f t="shared" si="1369"/>
        <v>-1.64874582486782+0.00712848809464865i</v>
      </c>
      <c r="E2663" t="str">
        <f t="shared" si="1370"/>
        <v>36500</v>
      </c>
      <c r="F2663" t="str">
        <f t="shared" si="1371"/>
        <v>0.21505376344086</v>
      </c>
      <c r="G2663" t="str">
        <f t="shared" si="1366"/>
        <v>0.21505376344086</v>
      </c>
      <c r="H2663" t="str">
        <f t="shared" si="1372"/>
        <v>2.51947384269377+0.1418614196325i</v>
      </c>
      <c r="I2663" t="str">
        <f t="shared" si="1373"/>
        <v>2862.7763055837i</v>
      </c>
      <c r="J2663" t="str">
        <f t="shared" si="1367"/>
        <v>-11092.4127947784+626.283846819935i</v>
      </c>
      <c r="K2663" t="str">
        <f t="shared" si="1374"/>
        <v>0.014525274166717-0.257264078951857i</v>
      </c>
      <c r="L2663" t="str">
        <f t="shared" si="1375"/>
        <v>0.00459947183181999-0.069064906793157i</v>
      </c>
      <c r="M2663" t="str">
        <f t="shared" si="1376"/>
        <v>0.019124745998537-0.326328985745014i</v>
      </c>
      <c r="N2663" t="str">
        <f t="shared" si="1377"/>
        <v>-9.09303202731992i</v>
      </c>
      <c r="O2663" t="str">
        <f t="shared" si="1378"/>
        <v>-0.945475144351161-0.325694260640484i</v>
      </c>
      <c r="P2663" t="str">
        <f t="shared" si="1379"/>
        <v>1.94547514435116+0.325694260640484i</v>
      </c>
      <c r="Q2663" t="str">
        <f t="shared" si="1380"/>
        <v>-1.94547514435116+8.76733776667944i</v>
      </c>
      <c r="R2663" t="str">
        <f t="shared" si="1381"/>
        <v>-0.0115237376531395-0.219343208891255i</v>
      </c>
      <c r="S2663" t="str">
        <f t="shared" si="1382"/>
        <v>1.01531392094869i</v>
      </c>
      <c r="T2663" t="str">
        <f t="shared" si="1383"/>
        <v>0.222702213452848-0.0117002112605931i</v>
      </c>
      <c r="U2663" t="str">
        <f t="shared" si="1384"/>
        <v>0.0000499999999999999-0.000194928158793719i</v>
      </c>
      <c r="V2663" t="str">
        <f t="shared" si="1385"/>
        <v>0.00002-0.00218319537848965i</v>
      </c>
      <c r="W2663" t="str">
        <f t="shared" si="1386"/>
        <v>0.0000422493541810332-0.00017977354982029i</v>
      </c>
      <c r="X2663" t="str">
        <f t="shared" si="1387"/>
        <v>0.0000424019211775065-0.000179697475589386i</v>
      </c>
      <c r="Y2663" t="str">
        <f t="shared" si="1388"/>
        <v>0.009+3.66435367114713i</v>
      </c>
      <c r="Z2663" t="str">
        <f t="shared" si="1389"/>
        <v>-0.000588154637576929-0.00014031576787815i</v>
      </c>
      <c r="AA2663" t="str">
        <f t="shared" si="1390"/>
        <v>0.00808183978701019-3.27493372503062i</v>
      </c>
      <c r="AB2663" t="str">
        <f t="shared" si="1391"/>
        <v>0.669924556117847-0.0351961424797308i</v>
      </c>
      <c r="AC2663" t="str">
        <f t="shared" si="1392"/>
        <v>1.00132661549639-0.219288918208669i</v>
      </c>
      <c r="AD2663" t="str">
        <f t="shared" si="1393"/>
        <v>0.645763671477756+0.106271692782612i</v>
      </c>
      <c r="AE2663" t="str">
        <f t="shared" si="1394"/>
        <v>-0.000364897303981843-0.000153115014384458i</v>
      </c>
      <c r="AF2663" t="str">
        <f t="shared" si="1395"/>
        <v>-4.16821966756159-0.134732931537851i</v>
      </c>
      <c r="AG2663" t="str">
        <f t="shared" si="1396"/>
        <v>1.00127877118746-0.00765258716628422i</v>
      </c>
      <c r="AH2663" t="str">
        <f t="shared" si="1397"/>
        <v>0.00149309231133006+0.000697914244264884i</v>
      </c>
      <c r="AI2663">
        <f t="shared" si="1398"/>
        <v>-55.660048484923109</v>
      </c>
      <c r="AJ2663">
        <f t="shared" si="1399"/>
        <v>25.052737713832428</v>
      </c>
      <c r="AK2663"/>
      <c r="AL2663"/>
      <c r="AM2663"/>
      <c r="AN2663"/>
    </row>
    <row r="2664" spans="1:40" x14ac:dyDescent="0.35">
      <c r="A2664"/>
      <c r="B2664">
        <f t="shared" si="1400"/>
        <v>730000</v>
      </c>
      <c r="C2664" s="237" t="str">
        <f t="shared" si="1368"/>
        <v>-3.96937939500417E-08+0.00092852909249999i</v>
      </c>
      <c r="D2664" s="208" t="str">
        <f t="shared" si="1369"/>
        <v>-1.64874582403235+0.00711872304249993i</v>
      </c>
      <c r="E2664" t="str">
        <f t="shared" si="1370"/>
        <v>36500</v>
      </c>
      <c r="F2664" t="str">
        <f t="shared" si="1371"/>
        <v>0.21505376344086</v>
      </c>
      <c r="G2664" t="str">
        <f t="shared" si="1366"/>
        <v>0.21505376344086</v>
      </c>
      <c r="H2664" t="str">
        <f t="shared" si="1372"/>
        <v>2.51949730930738+0.141668510087877i</v>
      </c>
      <c r="I2664" t="str">
        <f t="shared" si="1373"/>
        <v>2866.70329640069i</v>
      </c>
      <c r="J2664" t="str">
        <f t="shared" si="1367"/>
        <v>-11122.8682719952+627.142946746985i</v>
      </c>
      <c r="K2664" t="str">
        <f t="shared" si="1374"/>
        <v>0.0144856250485373-0.256913834538264i</v>
      </c>
      <c r="L2664" t="str">
        <f t="shared" si="1375"/>
        <v>0.00458693462139959-0.0689711311207106i</v>
      </c>
      <c r="M2664" t="str">
        <f t="shared" si="1376"/>
        <v>0.0190725596699369-0.325884965658975i</v>
      </c>
      <c r="N2664" t="str">
        <f t="shared" si="1377"/>
        <v>-9.10550532228195i</v>
      </c>
      <c r="O2664" t="str">
        <f t="shared" si="1378"/>
        <v>-0.949463970572848-0.31387604015605i</v>
      </c>
      <c r="P2664" t="str">
        <f t="shared" si="1379"/>
        <v>1.94946397057285+0.31387604015605i</v>
      </c>
      <c r="Q2664" t="str">
        <f t="shared" si="1380"/>
        <v>-1.94946397057285+8.7916292821259i</v>
      </c>
      <c r="R2664" t="str">
        <f t="shared" si="1381"/>
        <v>-0.0128362003465306-0.218894609715946i</v>
      </c>
      <c r="S2664" t="str">
        <f t="shared" si="1382"/>
        <v>1.01670666981145i</v>
      </c>
      <c r="T2664" t="str">
        <f t="shared" si="1383"/>
        <v>0.222551609683976-0.0130506505073537i</v>
      </c>
      <c r="U2664" t="str">
        <f t="shared" si="1384"/>
        <v>0.0000500000000000001-0.000194661133918659i</v>
      </c>
      <c r="V2664" t="str">
        <f t="shared" si="1385"/>
        <v>0.00002-0.00218020469988898i</v>
      </c>
      <c r="W2664" t="str">
        <f t="shared" si="1386"/>
        <v>0.0000422492877235264-0.000179529539364437i</v>
      </c>
      <c r="X2664" t="str">
        <f t="shared" si="1387"/>
        <v>0.0000424014166580773-0.000179453568903103i</v>
      </c>
      <c r="Y2664" t="str">
        <f t="shared" si="1388"/>
        <v>0.009+3.66938021939288i</v>
      </c>
      <c r="Z2664" t="str">
        <f t="shared" si="1389"/>
        <v>-0.000586551666582695-0.000140117935302546i</v>
      </c>
      <c r="AA2664" t="str">
        <f t="shared" si="1390"/>
        <v>0.00805971045624461-3.27044713187504i</v>
      </c>
      <c r="AB2664" t="str">
        <f t="shared" si="1391"/>
        <v>0.669471515434295-0.0392584838409754i</v>
      </c>
      <c r="AC2664" t="str">
        <f t="shared" si="1392"/>
        <v>0.999974785767104-0.218919461592575i</v>
      </c>
      <c r="AD2664" t="str">
        <f t="shared" si="1393"/>
        <v>0.647070390470346+0.102400399600814i</v>
      </c>
      <c r="AE2664" t="str">
        <f t="shared" si="1394"/>
        <v>-0.000365192083360474-0.000150729292152709i</v>
      </c>
      <c r="AF2664" t="str">
        <f t="shared" si="1395"/>
        <v>-4.16824313333973-0.134549787045377i</v>
      </c>
      <c r="AG2664" t="str">
        <f t="shared" si="1396"/>
        <v>1.00123119926127-0.0076576907499303i</v>
      </c>
      <c r="AH2664" t="str">
        <f t="shared" si="1397"/>
        <v>0.00149481979059731+0.000688012641083321i</v>
      </c>
      <c r="AI2664">
        <f t="shared" si="1398"/>
        <v>-55.673757816628246</v>
      </c>
      <c r="AJ2664">
        <f t="shared" si="1399"/>
        <v>24.714941989298993</v>
      </c>
      <c r="AK2664"/>
      <c r="AL2664"/>
      <c r="AM2664"/>
      <c r="AN2664"/>
    </row>
    <row r="2665" spans="1:40" x14ac:dyDescent="0.35">
      <c r="A2665"/>
      <c r="B2665">
        <f t="shared" si="1400"/>
        <v>731000</v>
      </c>
      <c r="C2665" s="237" t="str">
        <f t="shared" si="1368"/>
        <v>-3.95852668815331E-08+0.000927258874867825i</v>
      </c>
      <c r="D2665" s="208" t="str">
        <f t="shared" si="1369"/>
        <v>-1.64874582320031+0.00710898470731999i</v>
      </c>
      <c r="E2665" t="str">
        <f t="shared" si="1370"/>
        <v>36500</v>
      </c>
      <c r="F2665" t="str">
        <f t="shared" si="1371"/>
        <v>0.21505376344086</v>
      </c>
      <c r="G2665" t="str">
        <f t="shared" si="1366"/>
        <v>0.21505376344086</v>
      </c>
      <c r="H2665" t="str">
        <f t="shared" si="1372"/>
        <v>2.51952068014863+0.141476122547388i</v>
      </c>
      <c r="I2665" t="str">
        <f t="shared" si="1373"/>
        <v>2870.63028721767i</v>
      </c>
      <c r="J2665" t="str">
        <f t="shared" si="1367"/>
        <v>-11153.3654976386+628.002046674036i</v>
      </c>
      <c r="K2665" t="str">
        <f t="shared" si="1374"/>
        <v>0.0144461378908273-0.256564539525002i</v>
      </c>
      <c r="L2665" t="str">
        <f t="shared" si="1375"/>
        <v>0.00457444852680943-0.068877608621637i</v>
      </c>
      <c r="M2665" t="str">
        <f t="shared" si="1376"/>
        <v>0.0190205864176367-0.325442148146639i</v>
      </c>
      <c r="N2665" t="str">
        <f t="shared" si="1377"/>
        <v>-9.11797861724398i</v>
      </c>
      <c r="O2665" t="str">
        <f t="shared" si="1378"/>
        <v>-0.953305078174023-0.302008986501427i</v>
      </c>
      <c r="P2665" t="str">
        <f t="shared" si="1379"/>
        <v>1.95330507817402+0.302008986501427i</v>
      </c>
      <c r="Q2665" t="str">
        <f t="shared" si="1380"/>
        <v>-1.95330507817402+8.81596963074255i</v>
      </c>
      <c r="R2665" t="str">
        <f t="shared" si="1381"/>
        <v>-0.0141396251580445-0.218431568756112i</v>
      </c>
      <c r="S2665" t="str">
        <f t="shared" si="1382"/>
        <v>1.01809941867421i</v>
      </c>
      <c r="T2665" t="str">
        <f t="shared" si="1383"/>
        <v>0.222385053170693-0.0143955441536763i</v>
      </c>
      <c r="U2665" t="str">
        <f t="shared" si="1384"/>
        <v>0.0000500000000000001-0.000194394839617812i</v>
      </c>
      <c r="V2665" t="str">
        <f t="shared" si="1385"/>
        <v>0.00002-0.0021772222037195i</v>
      </c>
      <c r="W2665" t="str">
        <f t="shared" si="1386"/>
        <v>0.0000422492211752362-0.000179286199591619i</v>
      </c>
      <c r="X2665" t="str">
        <f t="shared" si="1387"/>
        <v>0.0000424009138446099-0.00017921033261321i</v>
      </c>
      <c r="Y2665" t="str">
        <f t="shared" si="1388"/>
        <v>0.009+3.67440676763862i</v>
      </c>
      <c r="Z2665" t="str">
        <f t="shared" si="1389"/>
        <v>-0.000584955269939209-0.00013992066582281i</v>
      </c>
      <c r="AA2665" t="str">
        <f t="shared" si="1390"/>
        <v>0.0080376718945481-3.26597281550705i</v>
      </c>
      <c r="AB2665" t="str">
        <f t="shared" si="1391"/>
        <v>0.66897048629543-0.0433041431322296i</v>
      </c>
      <c r="AC2665" t="str">
        <f t="shared" si="1392"/>
        <v>0.998631217580828-0.218534862303375i</v>
      </c>
      <c r="AD2665" t="str">
        <f t="shared" si="1393"/>
        <v>0.648329326338333+0.0985132601448996i</v>
      </c>
      <c r="AE2665" t="str">
        <f t="shared" si="1394"/>
        <v>-0.000365459615145895-0.000148340521694365i</v>
      </c>
      <c r="AF2665" t="str">
        <f t="shared" si="1395"/>
        <v>-4.16826650334894-0.134367137840068i</v>
      </c>
      <c r="AG2665" t="str">
        <f t="shared" si="1396"/>
        <v>1.00118356873058-0.00766221557975797i</v>
      </c>
      <c r="AH2665" t="str">
        <f t="shared" si="1397"/>
        <v>0.00149643416087203+0.000678092022778115i</v>
      </c>
      <c r="AI2665">
        <f t="shared" si="1398"/>
        <v>-55.687771648766393</v>
      </c>
      <c r="AJ2665">
        <f t="shared" si="1399"/>
        <v>24.377113259905887</v>
      </c>
      <c r="AK2665"/>
      <c r="AL2665"/>
      <c r="AM2665"/>
      <c r="AN2665"/>
    </row>
    <row r="2666" spans="1:40" x14ac:dyDescent="0.35">
      <c r="A2666"/>
      <c r="B2666">
        <f t="shared" si="1400"/>
        <v>732000</v>
      </c>
      <c r="C2666" s="237" t="str">
        <f t="shared" si="1368"/>
        <v>-3.94771842922081E-08+0.000925992127775617i</v>
      </c>
      <c r="D2666" s="208" t="str">
        <f t="shared" si="1369"/>
        <v>-1.64874582237167+0.00709927297961307i</v>
      </c>
      <c r="E2666" t="str">
        <f t="shared" si="1370"/>
        <v>36500</v>
      </c>
      <c r="F2666" t="str">
        <f t="shared" si="1371"/>
        <v>0.21505376344086</v>
      </c>
      <c r="G2666" t="str">
        <f t="shared" si="1366"/>
        <v>0.21505376344086</v>
      </c>
      <c r="H2666" t="str">
        <f t="shared" si="1372"/>
        <v>2.51954395573732+0.141284254903066i</v>
      </c>
      <c r="I2666" t="str">
        <f t="shared" si="1373"/>
        <v>2874.55727803466i</v>
      </c>
      <c r="J2666" t="str">
        <f t="shared" si="1367"/>
        <v>-11183.9044717087+628.861146601087i</v>
      </c>
      <c r="K2666" t="str">
        <f t="shared" si="1374"/>
        <v>0.0144068118135528-0.256216190069167i</v>
      </c>
      <c r="L2666" t="str">
        <f t="shared" si="1375"/>
        <v>0.00456201327096023-0.068784338276717i</v>
      </c>
      <c r="M2666" t="str">
        <f t="shared" si="1376"/>
        <v>0.018968825084513-0.325000528345884i</v>
      </c>
      <c r="N2666" t="str">
        <f t="shared" si="1377"/>
        <v>-9.13045191220601i</v>
      </c>
      <c r="O2666" t="str">
        <f t="shared" si="1378"/>
        <v>-0.956997869551057-0.290094945965521i</v>
      </c>
      <c r="P2666" t="str">
        <f t="shared" si="1379"/>
        <v>1.95699786955106+0.290094945965521i</v>
      </c>
      <c r="Q2666" t="str">
        <f t="shared" si="1380"/>
        <v>-1.95699786955106+8.84035696624049i</v>
      </c>
      <c r="R2666" t="str">
        <f t="shared" si="1381"/>
        <v>-0.0154338954079806-0.217954294886145i</v>
      </c>
      <c r="S2666" t="str">
        <f t="shared" si="1382"/>
        <v>1.01949216753696i</v>
      </c>
      <c r="T2666" t="str">
        <f t="shared" si="1383"/>
        <v>0.222202696517466-0.0157347354830209i</v>
      </c>
      <c r="U2666" t="str">
        <f t="shared" si="1384"/>
        <v>0.0000500000000000001-0.000194129272897023i</v>
      </c>
      <c r="V2666" t="str">
        <f t="shared" si="1385"/>
        <v>0.00002-0.00217424785644666i</v>
      </c>
      <c r="W2666" t="str">
        <f t="shared" si="1386"/>
        <v>0.000042249154536164-0.000179043527753092i</v>
      </c>
      <c r="X2666" t="str">
        <f t="shared" si="1387"/>
        <v>0.0000424004127272938-0.000178967763972142i</v>
      </c>
      <c r="Y2666" t="str">
        <f t="shared" si="1388"/>
        <v>0.009+3.67943331588437i</v>
      </c>
      <c r="Z2666" t="str">
        <f t="shared" si="1389"/>
        <v>-0.000583365411743186-0.000139723957010492i</v>
      </c>
      <c r="AA2666" t="str">
        <f t="shared" si="1390"/>
        <v>0.00801572360616407-3.26151072560338i</v>
      </c>
      <c r="AB2666" t="str">
        <f t="shared" si="1391"/>
        <v>0.668421927760361-0.0473326489245979i</v>
      </c>
      <c r="AC2666" t="str">
        <f t="shared" si="1392"/>
        <v>0.997296042721835-0.218135324418329i</v>
      </c>
      <c r="AD2666" t="str">
        <f t="shared" si="1393"/>
        <v>0.649540287168792+0.0946108560525578i</v>
      </c>
      <c r="AE2666" t="str">
        <f t="shared" si="1394"/>
        <v>-0.000365699933884196-0.000145949040157431i</v>
      </c>
      <c r="AF2666" t="str">
        <f t="shared" si="1395"/>
        <v>-4.16828977810899-0.134184981923453i</v>
      </c>
      <c r="AG2666" t="str">
        <f t="shared" si="1396"/>
        <v>1.00113588670302-0.00766616174460172i</v>
      </c>
      <c r="AH2666" t="str">
        <f t="shared" si="1397"/>
        <v>0.00149793546687113+0.000668153799785957i</v>
      </c>
      <c r="AI2666">
        <f t="shared" si="1398"/>
        <v>-55.702089479365668</v>
      </c>
      <c r="AJ2666">
        <f t="shared" si="1399"/>
        <v>24.03925081802187</v>
      </c>
      <c r="AK2666"/>
      <c r="AL2666"/>
      <c r="AM2666"/>
      <c r="AN2666"/>
    </row>
    <row r="2667" spans="1:40" x14ac:dyDescent="0.35">
      <c r="A2667"/>
      <c r="B2667">
        <f t="shared" si="1400"/>
        <v>733000</v>
      </c>
      <c r="C2667" s="237" t="str">
        <f t="shared" si="1368"/>
        <v>-3.93695437581878E-08+0.000924728837019252i</v>
      </c>
      <c r="D2667" s="208" t="str">
        <f t="shared" si="1369"/>
        <v>-1.64874582154643+0.00708958775048093i</v>
      </c>
      <c r="E2667" t="str">
        <f t="shared" si="1370"/>
        <v>36500</v>
      </c>
      <c r="F2667" t="str">
        <f t="shared" si="1371"/>
        <v>0.21505376344086</v>
      </c>
      <c r="G2667" t="str">
        <f t="shared" si="1366"/>
        <v>0.21505376344086</v>
      </c>
      <c r="H2667" t="str">
        <f t="shared" si="1372"/>
        <v>2.51956713658977+0.141092905058234i</v>
      </c>
      <c r="I2667" t="str">
        <f t="shared" si="1373"/>
        <v>2878.48426885165i</v>
      </c>
      <c r="J2667" t="str">
        <f t="shared" si="1367"/>
        <v>-11214.4851942053+629.720246528138i</v>
      </c>
      <c r="K2667" t="str">
        <f t="shared" si="1374"/>
        <v>0.014367645942643-0.255868782348503i</v>
      </c>
      <c r="L2667" t="str">
        <f t="shared" si="1375"/>
        <v>0.00454962857863515-0.0686913190721707i</v>
      </c>
      <c r="M2667" t="str">
        <f t="shared" si="1376"/>
        <v>0.0189172745212782-0.324560101420674i</v>
      </c>
      <c r="N2667" t="str">
        <f t="shared" si="1377"/>
        <v>-9.14292520716804i</v>
      </c>
      <c r="O2667" t="str">
        <f t="shared" si="1378"/>
        <v>-0.960541770175514-0.278135772147507i</v>
      </c>
      <c r="P2667" t="str">
        <f t="shared" si="1379"/>
        <v>1.96054177017551+0.278135772147507i</v>
      </c>
      <c r="Q2667" t="str">
        <f t="shared" si="1380"/>
        <v>-1.96054177017551+8.86478943502053i</v>
      </c>
      <c r="R2667" t="str">
        <f t="shared" si="1381"/>
        <v>-0.0167188985648239-0.217462996196184i</v>
      </c>
      <c r="S2667" t="str">
        <f t="shared" si="1382"/>
        <v>1.02088491639972i</v>
      </c>
      <c r="T2667" t="str">
        <f t="shared" si="1383"/>
        <v>0.222004692691774-0.0170680713636456i</v>
      </c>
      <c r="U2667" t="str">
        <f t="shared" si="1384"/>
        <v>0.0000500000000000001-0.000193864430778473i</v>
      </c>
      <c r="V2667" t="str">
        <f t="shared" si="1385"/>
        <v>0.00002-0.0021712816247189i</v>
      </c>
      <c r="W2667" t="str">
        <f t="shared" si="1386"/>
        <v>0.0000422490878063105-0.000178801521115109i</v>
      </c>
      <c r="X2667" t="str">
        <f t="shared" si="1387"/>
        <v>0.0000423999132963855-0.000178725860247332i</v>
      </c>
      <c r="Y2667" t="str">
        <f t="shared" si="1388"/>
        <v>0.009+3.68445986413011i</v>
      </c>
      <c r="Z2667" t="str">
        <f t="shared" si="1389"/>
        <v>-0.000581782056336122-0.00013952780645122i</v>
      </c>
      <c r="AA2667" t="str">
        <f t="shared" si="1390"/>
        <v>0.00799386509871623-3.25706081211547i</v>
      </c>
      <c r="AB2667" t="str">
        <f t="shared" si="1391"/>
        <v>0.667826299980198-0.051343540572842i</v>
      </c>
      <c r="AC2667" t="str">
        <f t="shared" si="1392"/>
        <v>0.995969388713637-0.217721051504877i</v>
      </c>
      <c r="AD2667" t="str">
        <f t="shared" si="1393"/>
        <v>0.650703087940496+0.0906937712891943i</v>
      </c>
      <c r="AE2667" t="str">
        <f t="shared" si="1394"/>
        <v>-0.000365913077599517-0.000143555183268878i</v>
      </c>
      <c r="AF2667" t="str">
        <f t="shared" si="1395"/>
        <v>-4.1683129581362-0.134003317307753i</v>
      </c>
      <c r="AG2667" t="str">
        <f t="shared" si="1396"/>
        <v>1.00108816027509-0.00766952941409554i</v>
      </c>
      <c r="AH2667" t="str">
        <f t="shared" si="1397"/>
        <v>0.00149932376807947+0.000658199378196002i</v>
      </c>
      <c r="AI2667">
        <f t="shared" si="1398"/>
        <v>-55.716710835941342</v>
      </c>
      <c r="AJ2667">
        <f t="shared" si="1399"/>
        <v>23.70135396514948</v>
      </c>
      <c r="AK2667"/>
      <c r="AL2667"/>
      <c r="AM2667"/>
      <c r="AN2667"/>
    </row>
    <row r="2668" spans="1:40" x14ac:dyDescent="0.35">
      <c r="A2668"/>
      <c r="B2668">
        <f t="shared" si="1400"/>
        <v>734000</v>
      </c>
      <c r="C2668" s="237" t="str">
        <f t="shared" si="1368"/>
        <v>-3.92623428720931E-08+0.000923468988472012i</v>
      </c>
      <c r="D2668" s="208" t="str">
        <f t="shared" si="1369"/>
        <v>-1.64874582072456+0.00707992891161876i</v>
      </c>
      <c r="E2668" t="str">
        <f t="shared" si="1370"/>
        <v>36500</v>
      </c>
      <c r="F2668" t="str">
        <f t="shared" si="1371"/>
        <v>0.21505376344086</v>
      </c>
      <c r="G2668" t="str">
        <f t="shared" si="1366"/>
        <v>0.21505376344086</v>
      </c>
      <c r="H2668" t="str">
        <f t="shared" si="1372"/>
        <v>2.51959022321877+0.140902070927435i</v>
      </c>
      <c r="I2668" t="str">
        <f t="shared" si="1373"/>
        <v>2882.41125966864i</v>
      </c>
      <c r="J2668" t="str">
        <f t="shared" si="1367"/>
        <v>-11245.1076651286+630.579346455188i</v>
      </c>
      <c r="K2668" t="str">
        <f t="shared" si="1374"/>
        <v>0.0143286394099411-0.255522312561253i</v>
      </c>
      <c r="L2668" t="str">
        <f t="shared" si="1375"/>
        <v>0.00453729417647444-0.0685985499996199i</v>
      </c>
      <c r="M2668" t="str">
        <f t="shared" si="1376"/>
        <v>0.0188659335864155-0.324120862560873i</v>
      </c>
      <c r="N2668" t="str">
        <f t="shared" si="1377"/>
        <v>-9.15539850213007i</v>
      </c>
      <c r="O2668" t="str">
        <f t="shared" si="1378"/>
        <v>-0.963936228683545-0.266133325668442i</v>
      </c>
      <c r="P2668" t="str">
        <f t="shared" si="1379"/>
        <v>1.96393622868354+0.266133325668442i</v>
      </c>
      <c r="Q2668" t="str">
        <f t="shared" si="1380"/>
        <v>-1.96393622868354+8.88926517646163i</v>
      </c>
      <c r="R2668" t="str">
        <f t="shared" si="1381"/>
        <v>-0.0179945261672605-0.216957879930559i</v>
      </c>
      <c r="S2668" t="str">
        <f t="shared" si="1382"/>
        <v>1.02227766526247i</v>
      </c>
      <c r="T2668" t="str">
        <f t="shared" si="1383"/>
        <v>0.221791194955707-0.0183954021977715i</v>
      </c>
      <c r="U2668" t="str">
        <f t="shared" si="1384"/>
        <v>0.0000500000000000001-0.000193600310300574i</v>
      </c>
      <c r="V2668" t="str">
        <f t="shared" si="1385"/>
        <v>0.00002-0.00216832347536642i</v>
      </c>
      <c r="W2668" t="str">
        <f t="shared" si="1386"/>
        <v>0.0000422490209856774-0.000178560176958825i</v>
      </c>
      <c r="X2668" t="str">
        <f t="shared" si="1387"/>
        <v>0.0000423994155422086-0.000178484618721104i</v>
      </c>
      <c r="Y2668" t="str">
        <f t="shared" si="1388"/>
        <v>0.009+3.68948641237585i</v>
      </c>
      <c r="Z2668" t="str">
        <f t="shared" si="1389"/>
        <v>-0.000580205168302264-0.000139332211744591i</v>
      </c>
      <c r="AA2668" t="str">
        <f t="shared" si="1390"/>
        <v>0.0079720958831806-3.25262302526752i</v>
      </c>
      <c r="AB2668" t="str">
        <f t="shared" si="1391"/>
        <v>0.667184063992287-0.0553363680624601i</v>
      </c>
      <c r="AC2668" t="str">
        <f t="shared" si="1392"/>
        <v>0.994651378893803-0.217292246552829i</v>
      </c>
      <c r="AD2668" t="str">
        <f t="shared" si="1393"/>
        <v>0.651817550552734+0.0867625920708843i</v>
      </c>
      <c r="AE2668" t="str">
        <f t="shared" si="1394"/>
        <v>-0.000366099087770888-0.000141159285307282i</v>
      </c>
      <c r="AF2668" t="str">
        <f t="shared" si="1395"/>
        <v>-4.16833604394333-0.133822142015816i</v>
      </c>
      <c r="AG2668" t="str">
        <f t="shared" si="1396"/>
        <v>1.0010403965313-0.00767231883846361i</v>
      </c>
      <c r="AH2668" t="str">
        <f t="shared" si="1397"/>
        <v>0.00150059913868077+0.000648230159630279i</v>
      </c>
      <c r="AI2668">
        <f t="shared" si="1398"/>
        <v>-55.731635275270683</v>
      </c>
      <c r="AJ2668">
        <f t="shared" si="1399"/>
        <v>23.363422011973547</v>
      </c>
      <c r="AK2668"/>
      <c r="AL2668"/>
      <c r="AM2668"/>
      <c r="AN2668"/>
    </row>
    <row r="2669" spans="1:40" x14ac:dyDescent="0.35">
      <c r="A2669"/>
      <c r="B2669">
        <f t="shared" si="1400"/>
        <v>735000</v>
      </c>
      <c r="C2669" s="237" t="str">
        <f t="shared" si="1368"/>
        <v>-3.91555792429105E-08+0.000922212568084065i</v>
      </c>
      <c r="D2669" s="208" t="str">
        <f t="shared" si="1369"/>
        <v>-1.64874581990603+0.00707029635531117i</v>
      </c>
      <c r="E2669" t="str">
        <f t="shared" si="1370"/>
        <v>36500</v>
      </c>
      <c r="F2669" t="str">
        <f t="shared" si="1371"/>
        <v>0.21505376344086</v>
      </c>
      <c r="G2669" t="str">
        <f t="shared" si="1366"/>
        <v>0.21505376344086</v>
      </c>
      <c r="H2669" t="str">
        <f t="shared" si="1372"/>
        <v>2.51961321613366+0.140711750436346i</v>
      </c>
      <c r="I2669" t="str">
        <f t="shared" si="1373"/>
        <v>2886.33825048562i</v>
      </c>
      <c r="J2669" t="str">
        <f t="shared" si="1367"/>
        <v>-11275.7718844785+631.438446382238i</v>
      </c>
      <c r="K2669" t="str">
        <f t="shared" si="1374"/>
        <v>0.0142897913531581-0.255176776926038i</v>
      </c>
      <c r="L2669" t="str">
        <f t="shared" si="1375"/>
        <v>0.00452500979296031-0.0685060300560514i</v>
      </c>
      <c r="M2669" t="str">
        <f t="shared" si="1376"/>
        <v>0.0188148011461184-0.323682806982089i</v>
      </c>
      <c r="N2669" t="str">
        <f t="shared" si="1377"/>
        <v>-9.1678717970921i</v>
      </c>
      <c r="O2669" t="str">
        <f t="shared" si="1378"/>
        <v>-0.967180716961661-0.254089473881797i</v>
      </c>
      <c r="P2669" t="str">
        <f t="shared" si="1379"/>
        <v>1.96718071696166+0.254089473881797i</v>
      </c>
      <c r="Q2669" t="str">
        <f t="shared" si="1380"/>
        <v>-1.96718071696166+8.9137823232103i</v>
      </c>
      <c r="R2669" t="str">
        <f t="shared" si="1381"/>
        <v>-0.0192606737462112-0.216439152429021i</v>
      </c>
      <c r="S2669" t="str">
        <f t="shared" si="1382"/>
        <v>1.02367041412523i</v>
      </c>
      <c r="T2669" t="str">
        <f t="shared" si="1383"/>
        <v>0.22156235679993-0.019716581870115i</v>
      </c>
      <c r="U2669" t="str">
        <f t="shared" si="1384"/>
        <v>0.00005-0.000193336908517851i</v>
      </c>
      <c r="V2669" t="str">
        <f t="shared" si="1385"/>
        <v>0.00002-0.00216537337539993i</v>
      </c>
      <c r="W2669" t="str">
        <f t="shared" si="1386"/>
        <v>0.0000422489540742659-0.000178319492580186i</v>
      </c>
      <c r="X2669" t="str">
        <f t="shared" si="1387"/>
        <v>0.0000423989194551522-0.00017824403669057i</v>
      </c>
      <c r="Y2669" t="str">
        <f t="shared" si="1388"/>
        <v>0.009+3.6945129606216i</v>
      </c>
      <c r="Z2669" t="str">
        <f t="shared" si="1389"/>
        <v>-0.000578634712466635-0.000139137170504074i</v>
      </c>
      <c r="AA2669" t="str">
        <f t="shared" si="1390"/>
        <v>0.00795041547385844-3.24819731555472i</v>
      </c>
      <c r="AB2669" t="str">
        <f t="shared" si="1391"/>
        <v>0.666495681521566-0.0593106918548639i</v>
      </c>
      <c r="AC2669" t="str">
        <f t="shared" si="1392"/>
        <v>0.993342132488943-0.216849111909429i</v>
      </c>
      <c r="AD2669" t="str">
        <f t="shared" si="1393"/>
        <v>0.652883503853419+0.0828179067869971i</v>
      </c>
      <c r="AE2669" t="str">
        <f t="shared" si="1394"/>
        <v>-0.00036625800930902-0.000138761679075733i</v>
      </c>
      <c r="AF2669" t="str">
        <f t="shared" si="1395"/>
        <v>-4.16835903603969-0.133641454081035i</v>
      </c>
      <c r="AG2669" t="str">
        <f t="shared" si="1396"/>
        <v>1.00099260254337-0.00767453034830479i</v>
      </c>
      <c r="AH2669" t="str">
        <f t="shared" si="1397"/>
        <v>0.00150176166748798+0.000638247541124691i</v>
      </c>
      <c r="AI2669">
        <f t="shared" si="1398"/>
        <v>-55.746862383176889</v>
      </c>
      <c r="AJ2669">
        <f t="shared" si="1399"/>
        <v>23.02545427841412</v>
      </c>
      <c r="AK2669"/>
      <c r="AL2669"/>
      <c r="AM2669"/>
      <c r="AN2669"/>
    </row>
    <row r="2670" spans="1:40" x14ac:dyDescent="0.35">
      <c r="A2670"/>
      <c r="B2670">
        <f t="shared" si="1400"/>
        <v>736000</v>
      </c>
      <c r="C2670" s="237" t="str">
        <f t="shared" si="1368"/>
        <v>-3.90492504958591E-08+0.000920959561881938i</v>
      </c>
      <c r="D2670" s="208" t="str">
        <f t="shared" si="1369"/>
        <v>-1.64874581909084+0.00706068997442819i</v>
      </c>
      <c r="E2670" t="str">
        <f t="shared" si="1370"/>
        <v>36500</v>
      </c>
      <c r="F2670" t="str">
        <f t="shared" si="1371"/>
        <v>0.21505376344086</v>
      </c>
      <c r="G2670" t="str">
        <f t="shared" si="1366"/>
        <v>0.21505376344086</v>
      </c>
      <c r="H2670" t="str">
        <f t="shared" si="1372"/>
        <v>2.51963611584038+0.140521941521721i</v>
      </c>
      <c r="I2670" t="str">
        <f t="shared" si="1373"/>
        <v>2890.26524130261i</v>
      </c>
      <c r="J2670" t="str">
        <f t="shared" si="1367"/>
        <v>-11306.477852255+632.297546309289i</v>
      </c>
      <c r="K2670" t="str">
        <f t="shared" si="1374"/>
        <v>0.0142511009158239-0.254832171681713i</v>
      </c>
      <c r="L2670" t="str">
        <f t="shared" si="1375"/>
        <v>0.00451277515840241-0.0684137582437838i</v>
      </c>
      <c r="M2670" t="str">
        <f t="shared" si="1376"/>
        <v>0.0187638760742263-0.323245929925497i</v>
      </c>
      <c r="N2670" t="str">
        <f t="shared" si="1377"/>
        <v>-9.18034509205413i</v>
      </c>
      <c r="O2670" t="str">
        <f t="shared" si="1378"/>
        <v>-0.970274730228904-0.242006090582918i</v>
      </c>
      <c r="P2670" t="str">
        <f t="shared" si="1379"/>
        <v>1.9702747302289+0.242006090582918i</v>
      </c>
      <c r="Q2670" t="str">
        <f t="shared" si="1380"/>
        <v>-1.9702747302289+8.93833900147121i</v>
      </c>
      <c r="R2670" t="str">
        <f t="shared" si="1381"/>
        <v>-0.0205172407469632-0.215907019070712i</v>
      </c>
      <c r="S2670" t="str">
        <f t="shared" si="1382"/>
        <v>1.02506316298798i</v>
      </c>
      <c r="T2670" t="str">
        <f t="shared" si="1383"/>
        <v>0.22131833187993-0.021031467695868i</v>
      </c>
      <c r="U2670" t="str">
        <f t="shared" si="1384"/>
        <v>0.00005-0.000193074222500843i</v>
      </c>
      <c r="V2670" t="str">
        <f t="shared" si="1385"/>
        <v>0.00002-0.00216243129200945i</v>
      </c>
      <c r="W2670" t="str">
        <f t="shared" si="1386"/>
        <v>0.0000422488870720771-0.000178079465289841i</v>
      </c>
      <c r="X2670" t="str">
        <f t="shared" si="1387"/>
        <v>0.0000423984250256701-0.000178004111467534i</v>
      </c>
      <c r="Y2670" t="str">
        <f t="shared" si="1388"/>
        <v>0.009+3.69953950886734i</v>
      </c>
      <c r="Z2670" t="str">
        <f t="shared" si="1389"/>
        <v>-0.000577070653893086-0.000138942680356904i</v>
      </c>
      <c r="AA2670" t="str">
        <f t="shared" si="1390"/>
        <v>0.00792882338834916-3.24378363374135i</v>
      </c>
      <c r="AB2670" t="str">
        <f t="shared" si="1391"/>
        <v>0.665761614788784-0.0632660827308945i</v>
      </c>
      <c r="AC2670" t="str">
        <f t="shared" si="1392"/>
        <v>0.992041764689782-0.216391849217165i</v>
      </c>
      <c r="AD2670" t="str">
        <f t="shared" si="1393"/>
        <v>0.65390078366636+0.0788603059223886i</v>
      </c>
      <c r="AE2670" t="str">
        <f t="shared" si="1394"/>
        <v>-0.000366389890532925-0.000136362695874926i</v>
      </c>
      <c r="AF2670" t="str">
        <f t="shared" si="1395"/>
        <v>-4.16838193493122-0.133461251547293i</v>
      </c>
      <c r="AG2670" t="str">
        <f t="shared" si="1396"/>
        <v>1.00094478536938-0.00767616435436865i</v>
      </c>
      <c r="AH2670" t="str">
        <f t="shared" si="1397"/>
        <v>0.00150281145787298+0.00062825291501025i</v>
      </c>
      <c r="AI2670">
        <f t="shared" si="1398"/>
        <v>-55.762391774323433</v>
      </c>
      <c r="AJ2670">
        <f t="shared" si="1399"/>
        <v>22.687450093674098</v>
      </c>
      <c r="AK2670"/>
      <c r="AL2670"/>
      <c r="AM2670"/>
      <c r="AN2670"/>
    </row>
    <row r="2671" spans="1:40" x14ac:dyDescent="0.35">
      <c r="A2671"/>
      <c r="B2671">
        <f t="shared" si="1400"/>
        <v>737000</v>
      </c>
      <c r="C2671" s="237" t="str">
        <f t="shared" si="1368"/>
        <v>-3.89433542722579E-08+0.000919709955967994i</v>
      </c>
      <c r="D2671" s="208" t="str">
        <f t="shared" si="1369"/>
        <v>-1.64874581827897+0.00705110966242129i</v>
      </c>
      <c r="E2671" t="str">
        <f t="shared" si="1370"/>
        <v>36500</v>
      </c>
      <c r="F2671" t="str">
        <f t="shared" si="1371"/>
        <v>0.21505376344086</v>
      </c>
      <c r="G2671" t="str">
        <f t="shared" si="1366"/>
        <v>0.21505376344086</v>
      </c>
      <c r="H2671" t="str">
        <f t="shared" si="1372"/>
        <v>2.51965892284143+0.1403326421313i</v>
      </c>
      <c r="I2671" t="str">
        <f t="shared" si="1373"/>
        <v>2894.1922321196i</v>
      </c>
      <c r="J2671" t="str">
        <f t="shared" si="1367"/>
        <v>-11337.2255684582+633.15664623634i</v>
      </c>
      <c r="K2671" t="str">
        <f t="shared" si="1374"/>
        <v>0.0142125672472408-0.254488493087229i</v>
      </c>
      <c r="L2671" t="str">
        <f t="shared" si="1375"/>
        <v>0.00450059000492291-0.0683217335704311i</v>
      </c>
      <c r="M2671" t="str">
        <f t="shared" si="1376"/>
        <v>0.0187131572521637-0.32281022665766i</v>
      </c>
      <c r="N2671" t="str">
        <f t="shared" si="1377"/>
        <v>-9.19281838701616i</v>
      </c>
      <c r="O2671" t="str">
        <f t="shared" si="1378"/>
        <v>-0.973217787115381-0.229885055717508i</v>
      </c>
      <c r="P2671" t="str">
        <f t="shared" si="1379"/>
        <v>1.97321778711538+0.229885055717508i</v>
      </c>
      <c r="Q2671" t="str">
        <f t="shared" si="1380"/>
        <v>-1.97321778711538+8.96293333129865i</v>
      </c>
      <c r="R2671" t="str">
        <f t="shared" si="1381"/>
        <v>-0.0217641304514631-0.215361684220826i</v>
      </c>
      <c r="S2671" t="str">
        <f t="shared" si="1382"/>
        <v>1.02645591185074i</v>
      </c>
      <c r="T2671" t="str">
        <f t="shared" si="1383"/>
        <v>0.221059273954599-0.022339920368195i</v>
      </c>
      <c r="U2671" t="str">
        <f t="shared" si="1384"/>
        <v>0.00005-0.000192812249335985i</v>
      </c>
      <c r="V2671" t="str">
        <f t="shared" si="1385"/>
        <v>0.00002-0.00215949719256303i</v>
      </c>
      <c r="W2671" t="str">
        <f t="shared" si="1386"/>
        <v>0.0000422488199791128-0.000177840092413028i</v>
      </c>
      <c r="X2671" t="str">
        <f t="shared" si="1387"/>
        <v>0.0000423979322442818-0.000177764840378387i</v>
      </c>
      <c r="Y2671" t="str">
        <f t="shared" si="1388"/>
        <v>0.009+3.70456605711308i</v>
      </c>
      <c r="Z2671" t="str">
        <f t="shared" si="1389"/>
        <v>-0.000575512957882325-0.000138748738943989i</v>
      </c>
      <c r="AA2671" t="str">
        <f t="shared" si="1390"/>
        <v>0.00790731914752318-3.23938193085897i</v>
      </c>
      <c r="AB2671" t="str">
        <f t="shared" si="1391"/>
        <v>0.664982326325749-0.0672021216328854i</v>
      </c>
      <c r="AC2671" t="str">
        <f t="shared" si="1392"/>
        <v>0.990750386726256-0.215920659354348i</v>
      </c>
      <c r="AD2671" t="str">
        <f t="shared" si="1393"/>
        <v>0.654869232817926+0.0748903819792683i</v>
      </c>
      <c r="AE2671" t="str">
        <f t="shared" si="1394"/>
        <v>-0.000366494783146517-0.000133962665476531i</v>
      </c>
      <c r="AF2671" t="str">
        <f t="shared" si="1395"/>
        <v>-4.1684047411204-0.133281532468879i</v>
      </c>
      <c r="AG2671" t="str">
        <f t="shared" si="1396"/>
        <v>1.00089695205293-0.0076772213473264i</v>
      </c>
      <c r="AH2671" t="str">
        <f t="shared" si="1397"/>
        <v>0.001503748627696+0.000618247668794931i</v>
      </c>
      <c r="AI2671">
        <f t="shared" si="1398"/>
        <v>-55.778223092015978</v>
      </c>
      <c r="AJ2671">
        <f t="shared" si="1399"/>
        <v>22.349408796288511</v>
      </c>
      <c r="AK2671"/>
      <c r="AL2671"/>
      <c r="AM2671"/>
      <c r="AN2671"/>
    </row>
    <row r="2672" spans="1:40" x14ac:dyDescent="0.35">
      <c r="A2672"/>
      <c r="B2672">
        <f t="shared" si="1400"/>
        <v>738000</v>
      </c>
      <c r="C2672" s="237" t="str">
        <f t="shared" si="1368"/>
        <v>-3.88378882293952E-08+0.000918463736519922i</v>
      </c>
      <c r="D2672" s="208" t="str">
        <f t="shared" si="1369"/>
        <v>-1.6487458174704+0.0070415553133194i</v>
      </c>
      <c r="E2672" t="str">
        <f t="shared" si="1370"/>
        <v>36500</v>
      </c>
      <c r="F2672" t="str">
        <f t="shared" si="1371"/>
        <v>0.21505376344086</v>
      </c>
      <c r="G2672" t="str">
        <f t="shared" si="1366"/>
        <v>0.21505376344086</v>
      </c>
      <c r="H2672" t="str">
        <f t="shared" si="1372"/>
        <v>2.51968163763594+0.140143850223748i</v>
      </c>
      <c r="I2672" t="str">
        <f t="shared" si="1373"/>
        <v>2898.11922293658i</v>
      </c>
      <c r="J2672" t="str">
        <f t="shared" si="1367"/>
        <v>-11368.0150330879+634.015746163391i</v>
      </c>
      <c r="K2672" t="str">
        <f t="shared" si="1374"/>
        <v>0.0141741895024373-0.25414573742151i</v>
      </c>
      <c r="L2672" t="str">
        <f t="shared" si="1375"/>
        <v>0.00448845406644182-0.0682299550488666i</v>
      </c>
      <c r="M2672" t="str">
        <f t="shared" si="1376"/>
        <v>0.0186626435688791-0.322375692470377i</v>
      </c>
      <c r="N2672" t="str">
        <f t="shared" si="1377"/>
        <v>-9.20529168197819i</v>
      </c>
      <c r="O2672" t="str">
        <f t="shared" si="1378"/>
        <v>-0.97600942973715-0.217728255089143i</v>
      </c>
      <c r="P2672" t="str">
        <f t="shared" si="1379"/>
        <v>1.97600942973715+0.217728255089143i</v>
      </c>
      <c r="Q2672" t="str">
        <f t="shared" si="1380"/>
        <v>-1.97600942973715+8.98756342688905i</v>
      </c>
      <c r="R2672" t="str">
        <f t="shared" si="1381"/>
        <v>-0.0230012499008276-0.214803351179867i</v>
      </c>
      <c r="S2672" t="str">
        <f t="shared" si="1382"/>
        <v>1.02784866071349i</v>
      </c>
      <c r="T2672" t="str">
        <f t="shared" si="1383"/>
        <v>0.220785336826996-0.0236418039053019i</v>
      </c>
      <c r="U2672" t="str">
        <f t="shared" si="1384"/>
        <v>0.00005-0.000192550986125502i</v>
      </c>
      <c r="V2672" t="str">
        <f t="shared" si="1385"/>
        <v>0.00002-0.00215657104460563i</v>
      </c>
      <c r="W2672" t="str">
        <f t="shared" si="1386"/>
        <v>0.0000422487527953746-0.000177601371289487i</v>
      </c>
      <c r="X2672" t="str">
        <f t="shared" si="1387"/>
        <v>0.000042397441101571-0.000177526220764015i</v>
      </c>
      <c r="Y2672" t="str">
        <f t="shared" si="1388"/>
        <v>0.009+3.70959260535883i</v>
      </c>
      <c r="Z2672" t="str">
        <f t="shared" si="1389"/>
        <v>-0.000573961589970024-0.000138555343919806i</v>
      </c>
      <c r="AA2672" t="str">
        <f t="shared" si="1390"/>
        <v>0.00788590227549562-3.23499215820457i</v>
      </c>
      <c r="AB2672" t="str">
        <f t="shared" si="1391"/>
        <v>0.664158278797131-0.0711183995054362i</v>
      </c>
      <c r="AC2672" t="str">
        <f t="shared" si="1392"/>
        <v>0.989468105942561-0.215435742378318i</v>
      </c>
      <c r="AD2672" t="str">
        <f t="shared" si="1393"/>
        <v>0.655788701162742+0.0709087293986462i</v>
      </c>
      <c r="AE2672" t="str">
        <f t="shared" si="1394"/>
        <v>-0.000366572742214998-0.000131561916096727i</v>
      </c>
      <c r="AF2672" t="str">
        <f t="shared" si="1395"/>
        <v>-4.16842745510634-0.133102294910429i</v>
      </c>
      <c r="AG2672" t="str">
        <f t="shared" si="1396"/>
        <v>1.00084910962237-0.00767770189753221i</v>
      </c>
      <c r="AH2672" t="str">
        <f t="shared" si="1397"/>
        <v>0.00150457330923393+0.000608233185045634i</v>
      </c>
      <c r="AI2672">
        <f t="shared" si="1398"/>
        <v>-55.794356008016628</v>
      </c>
      <c r="AJ2672">
        <f t="shared" si="1399"/>
        <v>22.011329734170253</v>
      </c>
      <c r="AK2672"/>
      <c r="AL2672"/>
      <c r="AM2672"/>
      <c r="AN2672"/>
    </row>
    <row r="2673" spans="1:40" x14ac:dyDescent="0.35">
      <c r="A2673"/>
      <c r="B2673">
        <f t="shared" si="1400"/>
        <v>739000</v>
      </c>
      <c r="C2673" s="237" t="str">
        <f t="shared" si="1368"/>
        <v>-3.87328500403995E-08+0.000917220889790231i</v>
      </c>
      <c r="D2673" s="208" t="str">
        <f t="shared" si="1369"/>
        <v>-1.64874581666511+0.00703202682172511i</v>
      </c>
      <c r="E2673" t="str">
        <f t="shared" si="1370"/>
        <v>36500</v>
      </c>
      <c r="F2673" t="str">
        <f t="shared" si="1371"/>
        <v>0.21505376344086</v>
      </c>
      <c r="G2673" t="str">
        <f t="shared" si="1366"/>
        <v>0.21505376344086</v>
      </c>
      <c r="H2673" t="str">
        <f t="shared" si="1372"/>
        <v>2.51970426071969+0.139955563768576i</v>
      </c>
      <c r="I2673" t="str">
        <f t="shared" si="1373"/>
        <v>2902.04621375357i</v>
      </c>
      <c r="J2673" t="str">
        <f t="shared" si="1367"/>
        <v>-11398.8462461443+634.874846090441i</v>
      </c>
      <c r="K2673" t="str">
        <f t="shared" si="1374"/>
        <v>0.0141359668421209-0.253803900983306i</v>
      </c>
      <c r="L2673" t="str">
        <f t="shared" si="1375"/>
        <v>0.00447636707866288-0.0681384216971911i</v>
      </c>
      <c r="M2673" t="str">
        <f t="shared" si="1376"/>
        <v>0.0186123339207838-0.321942322680497i</v>
      </c>
      <c r="N2673" t="str">
        <f t="shared" si="1377"/>
        <v>-9.21776497694022i</v>
      </c>
      <c r="O2673" t="str">
        <f t="shared" si="1378"/>
        <v>-0.978649223767467-0.205537580065871i</v>
      </c>
      <c r="P2673" t="str">
        <f t="shared" si="1379"/>
        <v>1.97864922376747+0.205537580065871i</v>
      </c>
      <c r="Q2673" t="str">
        <f t="shared" si="1380"/>
        <v>-1.97864922376747+9.01222739687435i</v>
      </c>
      <c r="R2673" t="str">
        <f t="shared" si="1381"/>
        <v>-0.0242285098181424-0.214232222135493i</v>
      </c>
      <c r="S2673" t="str">
        <f t="shared" si="1382"/>
        <v>1.02924140957625i</v>
      </c>
      <c r="T2673" t="str">
        <f t="shared" si="1383"/>
        <v>0.220496674287387-0.0249369855971569i</v>
      </c>
      <c r="U2673" t="str">
        <f t="shared" si="1384"/>
        <v>0.00005-0.000192290429987308i</v>
      </c>
      <c r="V2673" t="str">
        <f t="shared" si="1385"/>
        <v>0.00002-0.00215365281585786i</v>
      </c>
      <c r="W2673" t="str">
        <f t="shared" si="1386"/>
        <v>0.0000422486855208625-0.000177363299273356i</v>
      </c>
      <c r="X2673" t="str">
        <f t="shared" si="1387"/>
        <v>0.000042396951588183-0.000177288249979692i</v>
      </c>
      <c r="Y2673" t="str">
        <f t="shared" si="1388"/>
        <v>0.009+3.71461915360457i</v>
      </c>
      <c r="Z2673" t="str">
        <f t="shared" si="1389"/>
        <v>-0.000572416515924888-0.000138362492952295i</v>
      </c>
      <c r="AA2673" t="str">
        <f t="shared" si="1390"/>
        <v>0.00786457229960005-3.23061426733889i</v>
      </c>
      <c r="AB2673" t="str">
        <f t="shared" si="1391"/>
        <v>0.663289934829115-0.075014517135141i</v>
      </c>
      <c r="AC2673" t="str">
        <f t="shared" si="1392"/>
        <v>0.988195025872091-0.214937297471306i</v>
      </c>
      <c r="AD2673" t="str">
        <f t="shared" si="1393"/>
        <v>0.656659045608802+0.06691594448145i</v>
      </c>
      <c r="AE2673" t="str">
        <f t="shared" si="1394"/>
        <v>-0.000366623826141242-0.000129160774370004i</v>
      </c>
      <c r="AF2673" t="str">
        <f t="shared" si="1395"/>
        <v>-4.1684500773848-0.132923536946851i</v>
      </c>
      <c r="AG2673" t="str">
        <f t="shared" si="1396"/>
        <v>1.00080126508993-0.00767760665477998i</v>
      </c>
      <c r="AH2673" t="str">
        <f t="shared" si="1397"/>
        <v>0.00150528564910861+0.000598210841270818i</v>
      </c>
      <c r="AI2673">
        <f t="shared" si="1398"/>
        <v>-55.81079022236402</v>
      </c>
      <c r="AJ2673">
        <f t="shared" si="1399"/>
        <v>21.673212264655582</v>
      </c>
      <c r="AK2673"/>
      <c r="AL2673"/>
      <c r="AM2673"/>
      <c r="AN2673"/>
    </row>
    <row r="2674" spans="1:40" x14ac:dyDescent="0.35">
      <c r="A2674"/>
      <c r="B2674">
        <f t="shared" si="1400"/>
        <v>740000</v>
      </c>
      <c r="C2674" s="237" t="str">
        <f t="shared" si="1368"/>
        <v>-3.86282373941105E-08+0.000915981402105737i</v>
      </c>
      <c r="D2674" s="208" t="str">
        <f t="shared" si="1369"/>
        <v>-1.64874581586308+0.00702252408281065i</v>
      </c>
      <c r="E2674" t="str">
        <f t="shared" si="1370"/>
        <v>36500</v>
      </c>
      <c r="F2674" t="str">
        <f t="shared" si="1371"/>
        <v>0.21505376344086</v>
      </c>
      <c r="G2674" t="str">
        <f t="shared" si="1366"/>
        <v>0.21505376344086</v>
      </c>
      <c r="H2674" t="str">
        <f t="shared" si="1372"/>
        <v>2.51972679258512+0.139767780746076i</v>
      </c>
      <c r="I2674" t="str">
        <f t="shared" si="1373"/>
        <v>2905.97320457056i</v>
      </c>
      <c r="J2674" t="str">
        <f t="shared" si="1367"/>
        <v>-11429.7192076273+635.733946017492i</v>
      </c>
      <c r="K2674" t="str">
        <f t="shared" si="1374"/>
        <v>0.0140978984326338-0.253462980091076i</v>
      </c>
      <c r="L2674" t="str">
        <f t="shared" si="1375"/>
        <v>0.00446432877905882-0.0680471325386953i</v>
      </c>
      <c r="M2674" t="str">
        <f t="shared" si="1376"/>
        <v>0.0185622272116926-0.321510112629771i</v>
      </c>
      <c r="N2674" t="str">
        <f t="shared" si="1377"/>
        <v>-9.23023827190225i</v>
      </c>
      <c r="O2674" t="str">
        <f t="shared" si="1378"/>
        <v>-0.981136758504351-0.193314927285959i</v>
      </c>
      <c r="P2674" t="str">
        <f t="shared" si="1379"/>
        <v>1.98113675850435+0.193314927285959i</v>
      </c>
      <c r="Q2674" t="str">
        <f t="shared" si="1380"/>
        <v>-1.98113675850435+9.03692334461629i</v>
      </c>
      <c r="R2674" t="str">
        <f t="shared" si="1381"/>
        <v>-0.0254458245315945-0.213648498116848i</v>
      </c>
      <c r="S2674" t="str">
        <f t="shared" si="1382"/>
        <v>1.030634158439i</v>
      </c>
      <c r="T2674" t="str">
        <f t="shared" si="1383"/>
        <v>0.220193440058414-0.0262253359519064i</v>
      </c>
      <c r="U2674" t="str">
        <f t="shared" si="1384"/>
        <v>0.00005-0.000192030578054893i</v>
      </c>
      <c r="V2674" t="str">
        <f t="shared" si="1385"/>
        <v>0.00002-0.0021507424742148i</v>
      </c>
      <c r="W2674" t="str">
        <f t="shared" si="1386"/>
        <v>0.0000422486181555792-0.000177125873733074i</v>
      </c>
      <c r="X2674" t="str">
        <f t="shared" si="1387"/>
        <v>0.0000423964636948294-0.000177050925394992i</v>
      </c>
      <c r="Y2674" t="str">
        <f t="shared" si="1388"/>
        <v>0.009+3.71964570185032i</v>
      </c>
      <c r="Z2674" t="str">
        <f t="shared" si="1389"/>
        <v>-0.00057087770174678-0.000138170183722783i</v>
      </c>
      <c r="AA2674" t="str">
        <f t="shared" si="1390"/>
        <v>0.00784332875036197-3.22624821008447i</v>
      </c>
      <c r="AB2674" t="str">
        <f t="shared" si="1391"/>
        <v>0.662377756844465-0.0788900849893984i</v>
      </c>
      <c r="AC2674" t="str">
        <f t="shared" si="1392"/>
        <v>0.986931246312205-0.214425522888842i</v>
      </c>
      <c r="AD2674" t="str">
        <f t="shared" si="1393"/>
        <v>0.657480130141656+0.0629126253092694i</v>
      </c>
      <c r="AE2674" t="str">
        <f t="shared" si="1394"/>
        <v>-0.000366648096641978-0.000126759565323164i</v>
      </c>
      <c r="AF2674" t="str">
        <f t="shared" si="1395"/>
        <v>-4.1684726084482-0.132745256663265i</v>
      </c>
      <c r="AG2674" t="str">
        <f t="shared" si="1396"/>
        <v>1.00075342545092-0.00767693634805064i</v>
      </c>
      <c r="AH2674" t="str">
        <f t="shared" si="1397"/>
        <v>0.00150588580821399+0.000588182009803378i</v>
      </c>
      <c r="AI2674">
        <f t="shared" si="1398"/>
        <v>-55.827525463205319</v>
      </c>
      <c r="AJ2674">
        <f t="shared" si="1399"/>
        <v>21.335055754550297</v>
      </c>
      <c r="AK2674"/>
      <c r="AL2674"/>
      <c r="AM2674"/>
      <c r="AN2674"/>
    </row>
    <row r="2675" spans="1:40" x14ac:dyDescent="0.35">
      <c r="A2675"/>
      <c r="B2675">
        <f t="shared" si="1400"/>
        <v>741000</v>
      </c>
      <c r="C2675" s="237" t="str">
        <f t="shared" si="1368"/>
        <v>-3.85240479949523E-08+0.000914745259867068i</v>
      </c>
      <c r="D2675" s="208" t="str">
        <f t="shared" si="1369"/>
        <v>-1.6487458150643+0.00701304699231419i</v>
      </c>
      <c r="E2675" t="str">
        <f t="shared" si="1370"/>
        <v>36500</v>
      </c>
      <c r="F2675" t="str">
        <f t="shared" si="1371"/>
        <v>0.21505376344086</v>
      </c>
      <c r="G2675" t="str">
        <f t="shared" si="1366"/>
        <v>0.21505376344086</v>
      </c>
      <c r="H2675" t="str">
        <f t="shared" si="1372"/>
        <v>2.51974923372143+0.13958049914724i</v>
      </c>
      <c r="I2675" t="str">
        <f t="shared" si="1373"/>
        <v>2909.90019538755i</v>
      </c>
      <c r="J2675" t="str">
        <f t="shared" si="1367"/>
        <v>-11460.6339175369+636.593045944542i</v>
      </c>
      <c r="K2675" t="str">
        <f t="shared" si="1374"/>
        <v>0.0140599834459064-0.253122971082847i</v>
      </c>
      <c r="L2675" t="str">
        <f t="shared" si="1375"/>
        <v>0.00445233890685764-0.0679560866018284i</v>
      </c>
      <c r="M2675" t="str">
        <f t="shared" si="1376"/>
        <v>0.018512322352764-0.321079057684675i</v>
      </c>
      <c r="N2675" t="str">
        <f t="shared" si="1377"/>
        <v>-9.24271156686428i</v>
      </c>
      <c r="O2675" t="str">
        <f t="shared" si="1378"/>
        <v>-0.983471646934485-0.181062198362803i</v>
      </c>
      <c r="P2675" t="str">
        <f t="shared" si="1379"/>
        <v>1.98347164693448+0.181062198362803i</v>
      </c>
      <c r="Q2675" t="str">
        <f t="shared" si="1380"/>
        <v>-1.98347164693448+9.06164936850148i</v>
      </c>
      <c r="R2675" t="str">
        <f t="shared" si="1381"/>
        <v>-0.0266531118980028-0.213052378951348i</v>
      </c>
      <c r="S2675" t="str">
        <f t="shared" si="1382"/>
        <v>1.03202690730176i</v>
      </c>
      <c r="T2675" t="str">
        <f t="shared" si="1383"/>
        <v>0.219875787742442-0.0275067286420636i</v>
      </c>
      <c r="U2675" t="str">
        <f t="shared" si="1384"/>
        <v>0.00005-0.000191771427477221i</v>
      </c>
      <c r="V2675" t="str">
        <f t="shared" si="1385"/>
        <v>0.00002-0.00214783998774488i</v>
      </c>
      <c r="W2675" t="str">
        <f t="shared" si="1386"/>
        <v>0.0000422485506995249-0.000176889092051285i</v>
      </c>
      <c r="X2675" t="str">
        <f t="shared" si="1387"/>
        <v>0.0000423959774122817-0.000176814244393686i</v>
      </c>
      <c r="Y2675" t="str">
        <f t="shared" si="1388"/>
        <v>0.009+3.72467225009606i</v>
      </c>
      <c r="Z2675" t="str">
        <f t="shared" si="1389"/>
        <v>-0.000569345113664849-0.000137978413925867i</v>
      </c>
      <c r="AA2675" t="str">
        <f t="shared" si="1390"/>
        <v>0.00782217116147355-3.22189393852404i</v>
      </c>
      <c r="AB2675" t="str">
        <f t="shared" si="1391"/>
        <v>0.66142220690413-0.0827447230545381i</v>
      </c>
      <c r="AC2675" t="str">
        <f t="shared" si="1392"/>
        <v>0.985676863398755-0.213900615910672i</v>
      </c>
      <c r="AD2675" t="str">
        <f t="shared" si="1393"/>
        <v>0.658251825847929+0.05889937166474i</v>
      </c>
      <c r="AE2675" t="str">
        <f t="shared" si="1394"/>
        <v>-0.000366645618723952-0.000124358612349553i</v>
      </c>
      <c r="AF2675" t="str">
        <f t="shared" si="1395"/>
        <v>-4.16849504878573-0.132567452154926i</v>
      </c>
      <c r="AG2675" t="str">
        <f t="shared" si="1396"/>
        <v>1.00070559768294-0.0076756917852544i</v>
      </c>
      <c r="AH2675" t="str">
        <f t="shared" si="1397"/>
        <v>0.00150637396164307+0.000578148057683983i</v>
      </c>
      <c r="AI2675">
        <f t="shared" si="1398"/>
        <v>-55.844561486635101</v>
      </c>
      <c r="AJ2675">
        <f t="shared" si="1399"/>
        <v>20.996859580171563</v>
      </c>
      <c r="AK2675"/>
      <c r="AL2675"/>
      <c r="AM2675"/>
      <c r="AN2675"/>
    </row>
    <row r="2676" spans="1:40" x14ac:dyDescent="0.35">
      <c r="A2676"/>
      <c r="B2676">
        <f t="shared" si="1400"/>
        <v>742000</v>
      </c>
      <c r="C2676" s="237" t="str">
        <f t="shared" si="1368"/>
        <v>-3.84202795628073E-08+0.00091351244954816i</v>
      </c>
      <c r="D2676" s="208" t="str">
        <f t="shared" si="1369"/>
        <v>-1.64874581426874+0.0070035954465359i</v>
      </c>
      <c r="E2676" t="str">
        <f t="shared" si="1370"/>
        <v>36500</v>
      </c>
      <c r="F2676" t="str">
        <f t="shared" si="1371"/>
        <v>0.21505376344086</v>
      </c>
      <c r="G2676" t="str">
        <f t="shared" si="1366"/>
        <v>0.21505376344086</v>
      </c>
      <c r="H2676" t="str">
        <f t="shared" si="1372"/>
        <v>2.51977158461446+0.139393716973701i</v>
      </c>
      <c r="I2676" t="str">
        <f t="shared" si="1373"/>
        <v>2913.82718620453i</v>
      </c>
      <c r="J2676" t="str">
        <f t="shared" si="1367"/>
        <v>-11491.5903758731+637.452145871594i</v>
      </c>
      <c r="K2676" t="str">
        <f t="shared" si="1374"/>
        <v>0.0140222210594132-0.252783870316089i</v>
      </c>
      <c r="L2676" t="str">
        <f t="shared" si="1375"/>
        <v>0.00444039720302829-0.0678652829201634i</v>
      </c>
      <c r="M2676" t="str">
        <f t="shared" si="1376"/>
        <v>0.0184626182624415-0.320649153236252i</v>
      </c>
      <c r="N2676" t="str">
        <f t="shared" si="1377"/>
        <v>-9.25518486182631i</v>
      </c>
      <c r="O2676" t="str">
        <f t="shared" si="1378"/>
        <v>-0.98565352579343-0.168781299589082i</v>
      </c>
      <c r="P2676" t="str">
        <f t="shared" si="1379"/>
        <v>1.98565352579343+0.168781299589082i</v>
      </c>
      <c r="Q2676" t="str">
        <f t="shared" si="1380"/>
        <v>-1.98565352579343+9.08640356223723i</v>
      </c>
      <c r="R2676" t="str">
        <f t="shared" si="1381"/>
        <v>-0.0278502932267865-0.212444063223843i</v>
      </c>
      <c r="S2676" t="str">
        <f t="shared" si="1382"/>
        <v>1.03341965616451i</v>
      </c>
      <c r="T2676" t="str">
        <f t="shared" si="1383"/>
        <v>0.219543870770975-0.0287810404505065i</v>
      </c>
      <c r="U2676" t="str">
        <f t="shared" si="1384"/>
        <v>0.00005-0.000191512975418627i</v>
      </c>
      <c r="V2676" t="str">
        <f t="shared" si="1385"/>
        <v>0.00002-0.00214494532468862i</v>
      </c>
      <c r="W2676" t="str">
        <f t="shared" si="1386"/>
        <v>0.000042248483152702-0.000176652951624745i</v>
      </c>
      <c r="X2676" t="str">
        <f t="shared" si="1387"/>
        <v>0.0000423954927313759-0.000176578204373649i</v>
      </c>
      <c r="Y2676" t="str">
        <f t="shared" si="1388"/>
        <v>0.009+3.7296987983418i</v>
      </c>
      <c r="Z2676" t="str">
        <f t="shared" si="1389"/>
        <v>-0.000567818718135667-0.00013778718126933i</v>
      </c>
      <c r="AA2676" t="str">
        <f t="shared" si="1390"/>
        <v>0.00780109906976753-3.21755140499867i</v>
      </c>
      <c r="AB2676" t="str">
        <f t="shared" si="1391"/>
        <v>0.660423746555082-0.086578060673374i</v>
      </c>
      <c r="AC2676" t="str">
        <f t="shared" si="1392"/>
        <v>0.984431969680344-0.213362772794115i</v>
      </c>
      <c r="AD2676" t="str">
        <f t="shared" si="1393"/>
        <v>0.658974010937935+0.0548767849515746i</v>
      </c>
      <c r="AE2676" t="str">
        <f t="shared" si="1394"/>
        <v>-0.000366616460659897-0.000121958237183492i</v>
      </c>
      <c r="AF2676" t="str">
        <f t="shared" si="1395"/>
        <v>-4.1685173988832-0.132390121527165i</v>
      </c>
      <c r="AG2676" t="str">
        <f t="shared" si="1396"/>
        <v>1.000657788745-0.00767387385296403i</v>
      </c>
      <c r="AH2676" t="str">
        <f t="shared" si="1397"/>
        <v>0.0015067502986139+0.000568110346544737i</v>
      </c>
      <c r="AI2676">
        <f t="shared" si="1398"/>
        <v>-55.861898076544698</v>
      </c>
      <c r="AJ2676">
        <f t="shared" si="1399"/>
        <v>20.658623127389944</v>
      </c>
      <c r="AK2676"/>
      <c r="AL2676"/>
      <c r="AM2676"/>
      <c r="AN2676"/>
    </row>
    <row r="2677" spans="1:40" x14ac:dyDescent="0.35">
      <c r="A2677"/>
      <c r="B2677">
        <f t="shared" si="1400"/>
        <v>743000</v>
      </c>
      <c r="C2677" s="237" t="str">
        <f t="shared" si="1368"/>
        <v>-3.83169298328918E-08+0.000912282957695775i</v>
      </c>
      <c r="D2677" s="208" t="str">
        <f t="shared" si="1369"/>
        <v>-1.64874581347639+0.00699416934233428i</v>
      </c>
      <c r="E2677" t="str">
        <f t="shared" si="1370"/>
        <v>36500</v>
      </c>
      <c r="F2677" t="str">
        <f t="shared" si="1371"/>
        <v>0.21505376344086</v>
      </c>
      <c r="G2677" t="str">
        <f t="shared" si="1366"/>
        <v>0.21505376344086</v>
      </c>
      <c r="H2677" t="str">
        <f t="shared" si="1372"/>
        <v>2.51979384574688+0.139207432237654i</v>
      </c>
      <c r="I2677" t="str">
        <f t="shared" si="1373"/>
        <v>2917.75417702152i</v>
      </c>
      <c r="J2677" t="str">
        <f t="shared" si="1367"/>
        <v>-11522.5885826359+638.311245798644i</v>
      </c>
      <c r="K2677" t="str">
        <f t="shared" si="1374"/>
        <v>0.013984610456128-0.252445674167587i</v>
      </c>
      <c r="L2677" t="str">
        <f t="shared" si="1375"/>
        <v>0.00442850341026669-0.0677747205323618i</v>
      </c>
      <c r="M2677" t="str">
        <f t="shared" si="1376"/>
        <v>0.0184131138663947-0.320220394699949i</v>
      </c>
      <c r="N2677" t="str">
        <f t="shared" si="1377"/>
        <v>-9.26765815678834i</v>
      </c>
      <c r="O2677" t="str">
        <f t="shared" si="1378"/>
        <v>-0.987682055622139-0.156474141640166i</v>
      </c>
      <c r="P2677" t="str">
        <f t="shared" si="1379"/>
        <v>1.98768205562214+0.156474141640166i</v>
      </c>
      <c r="Q2677" t="str">
        <f t="shared" si="1380"/>
        <v>-1.98768205562214+9.11118401514817i</v>
      </c>
      <c r="R2677" t="str">
        <f t="shared" si="1381"/>
        <v>-0.0290372932044277-0.211823748238112i</v>
      </c>
      <c r="S2677" t="str">
        <f t="shared" si="1382"/>
        <v>1.03481240502727i</v>
      </c>
      <c r="T2677" t="str">
        <f t="shared" si="1383"/>
        <v>0.219197842356172-0.0300481512163558i</v>
      </c>
      <c r="U2677" t="str">
        <f t="shared" si="1384"/>
        <v>0.00005-0.000191255219058709i</v>
      </c>
      <c r="V2677" t="str">
        <f t="shared" si="1385"/>
        <v>0.00002-0.00214205845345754i</v>
      </c>
      <c r="W2677" t="str">
        <f t="shared" si="1386"/>
        <v>0.0000422484155151107-0.000176417449864222i</v>
      </c>
      <c r="X2677" t="str">
        <f t="shared" si="1387"/>
        <v>0.0000423950096430074-0.000176342802746763i</v>
      </c>
      <c r="Y2677" t="str">
        <f t="shared" si="1388"/>
        <v>0.009+3.73472534658755i</v>
      </c>
      <c r="Z2677" t="str">
        <f t="shared" si="1389"/>
        <v>-0.0005662984818414-0.000137596483474038i</v>
      </c>
      <c r="AA2677" t="str">
        <f t="shared" si="1390"/>
        <v>0.00778011201519214-3.21322056210604i</v>
      </c>
      <c r="AB2677" t="str">
        <f t="shared" si="1391"/>
        <v>0.659382836684466-0.0903897363823964i</v>
      </c>
      <c r="AC2677" t="str">
        <f t="shared" si="1392"/>
        <v>0.983196654192222-0.212812188729834i</v>
      </c>
      <c r="AD2677" t="str">
        <f t="shared" si="1393"/>
        <v>0.659646570767598+0.050845468114268i</v>
      </c>
      <c r="AE2677" t="str">
        <f t="shared" si="1394"/>
        <v>-0.000366560693964462-0.000119558759874955i</v>
      </c>
      <c r="AF2677" t="str">
        <f t="shared" si="1395"/>
        <v>-4.16853965922327-0.13221326289532i</v>
      </c>
      <c r="AG2677" t="str">
        <f t="shared" si="1396"/>
        <v>1.0006100055768-0.00767148351614236i</v>
      </c>
      <c r="AH2677" t="str">
        <f t="shared" si="1397"/>
        <v>0.00150701502239508+0.000558070232493332i</v>
      </c>
      <c r="AI2677">
        <f t="shared" si="1398"/>
        <v>-55.879535044479461</v>
      </c>
      <c r="AJ2677">
        <f t="shared" si="1399"/>
        <v>20.320345791671656</v>
      </c>
      <c r="AK2677"/>
      <c r="AL2677"/>
      <c r="AM2677"/>
      <c r="AN2677"/>
    </row>
    <row r="2678" spans="1:40" x14ac:dyDescent="0.35">
      <c r="A2678"/>
      <c r="B2678">
        <f t="shared" si="1400"/>
        <v>744000</v>
      </c>
      <c r="C2678" s="237" t="str">
        <f t="shared" si="1368"/>
        <v>-3.82139965556321E-08+0.000911056770928996i</v>
      </c>
      <c r="D2678" s="208" t="str">
        <f t="shared" si="1369"/>
        <v>-1.64874581268724+0.00698476857712231i</v>
      </c>
      <c r="E2678" t="str">
        <f t="shared" si="1370"/>
        <v>36500</v>
      </c>
      <c r="F2678" t="str">
        <f t="shared" si="1371"/>
        <v>0.21505376344086</v>
      </c>
      <c r="G2678" t="str">
        <f t="shared" si="1366"/>
        <v>0.21505376344086</v>
      </c>
      <c r="H2678" t="str">
        <f t="shared" si="1372"/>
        <v>2.51981601759813+0.139021642961793i</v>
      </c>
      <c r="I2678" t="str">
        <f t="shared" si="1373"/>
        <v>2921.68116783851i</v>
      </c>
      <c r="J2678" t="str">
        <f t="shared" si="1367"/>
        <v>-11553.6285378254+639.170345725695i</v>
      </c>
      <c r="K2678" t="str">
        <f t="shared" si="1374"/>
        <v>0.0139471508244798-0.252108379033309i</v>
      </c>
      <c r="L2678" t="str">
        <f t="shared" si="1375"/>
        <v>0.0044166572729823-0.0676843984821435i</v>
      </c>
      <c r="M2678" t="str">
        <f t="shared" si="1376"/>
        <v>0.0183638080974621-0.319792777515453i</v>
      </c>
      <c r="N2678" t="str">
        <f t="shared" si="1377"/>
        <v>-9.28013145175037i</v>
      </c>
      <c r="O2678" t="str">
        <f t="shared" si="1378"/>
        <v>-0.989556920819768-0.14414263927686i</v>
      </c>
      <c r="P2678" t="str">
        <f t="shared" si="1379"/>
        <v>1.98955692081977+0.14414263927686i</v>
      </c>
      <c r="Q2678" t="str">
        <f t="shared" si="1380"/>
        <v>-1.98955692081977+9.13598881247351i</v>
      </c>
      <c r="R2678" t="str">
        <f t="shared" si="1381"/>
        <v>-0.030214039819469-0.211191629980623i</v>
      </c>
      <c r="S2678" t="str">
        <f t="shared" si="1382"/>
        <v>1.03620515389003i</v>
      </c>
      <c r="T2678" t="str">
        <f t="shared" si="1383"/>
        <v>0.218837855444358-0.0313079437807724i</v>
      </c>
      <c r="U2678" t="str">
        <f t="shared" si="1384"/>
        <v>0.0000499999999999999-0.000190998155592232i</v>
      </c>
      <c r="V2678" t="str">
        <f t="shared" si="1385"/>
        <v>0.00002-0.002139179342633i</v>
      </c>
      <c r="W2678" t="str">
        <f t="shared" si="1386"/>
        <v>0.000042248347786753-0.000176182584194407i</v>
      </c>
      <c r="X2678" t="str">
        <f t="shared" si="1387"/>
        <v>0.0000423945281381342-0.000176108036938828i</v>
      </c>
      <c r="Y2678" t="str">
        <f t="shared" si="1388"/>
        <v>0.009+3.73975189483329i</v>
      </c>
      <c r="Z2678" t="str">
        <f t="shared" si="1389"/>
        <v>-0.000564784371688003-0.000137406318273854i</v>
      </c>
      <c r="AA2678" t="str">
        <f t="shared" si="1390"/>
        <v>0.00775920954078593-3.20890136269876i</v>
      </c>
      <c r="AB2678" t="str">
        <f t="shared" si="1391"/>
        <v>0.658299937379757-0.0941793977487216i</v>
      </c>
      <c r="AC2678" t="str">
        <f t="shared" si="1392"/>
        <v>0.981971002529817-0.212249057799913i</v>
      </c>
      <c r="AD2678" t="str">
        <f t="shared" si="1393"/>
        <v>0.660269397859481+0.0468060255574334i</v>
      </c>
      <c r="AE2678" t="str">
        <f t="shared" si="1394"/>
        <v>-0.000366478393370004-0.000117160498764434i</v>
      </c>
      <c r="AF2678" t="str">
        <f t="shared" si="1395"/>
        <v>-4.16856183028537-0.132036874384671i</v>
      </c>
      <c r="AG2678" t="str">
        <f t="shared" si="1396"/>
        <v>1.00056225509785-0.00766852181786181i</v>
      </c>
      <c r="AH2678" t="str">
        <f t="shared" si="1397"/>
        <v>0.00150716835023064+0.000548029065997514i</v>
      </c>
      <c r="AI2678">
        <f t="shared" si="1398"/>
        <v>-55.897472229504771</v>
      </c>
      <c r="AJ2678">
        <f t="shared" si="1399"/>
        <v>19.982026978116146</v>
      </c>
      <c r="AK2678"/>
      <c r="AL2678"/>
      <c r="AM2678"/>
      <c r="AN2678"/>
    </row>
    <row r="2679" spans="1:40" x14ac:dyDescent="0.35">
      <c r="A2679"/>
      <c r="B2679">
        <f t="shared" si="1400"/>
        <v>745000</v>
      </c>
      <c r="C2679" s="237" t="str">
        <f t="shared" si="1368"/>
        <v>-3.81114774965419E-08+0.000909833875938753i</v>
      </c>
      <c r="D2679" s="208" t="str">
        <f t="shared" si="1369"/>
        <v>-1.64874581190125+0.00697539304886378i</v>
      </c>
      <c r="E2679" t="str">
        <f t="shared" si="1370"/>
        <v>36500</v>
      </c>
      <c r="F2679" t="str">
        <f t="shared" si="1371"/>
        <v>0.21505376344086</v>
      </c>
      <c r="G2679" t="str">
        <f t="shared" si="1366"/>
        <v>0.21505376344086</v>
      </c>
      <c r="H2679" t="str">
        <f t="shared" si="1372"/>
        <v>2.5198381006444+0.138836347179232i</v>
      </c>
      <c r="I2679" t="str">
        <f t="shared" si="1373"/>
        <v>2925.6081586555i</v>
      </c>
      <c r="J2679" t="str">
        <f t="shared" si="1367"/>
        <v>-11584.7102414414+640.029445652745i</v>
      </c>
      <c r="K2679" t="str">
        <f t="shared" si="1374"/>
        <v>0.0139098413583099-0.251771981328289i</v>
      </c>
      <c r="L2679" t="str">
        <f t="shared" si="1375"/>
        <v>0.00440485853728403-0.0675943158182505i</v>
      </c>
      <c r="M2679" t="str">
        <f t="shared" si="1376"/>
        <v>0.0183146998955939-0.319366297146539i</v>
      </c>
      <c r="N2679" t="str">
        <f t="shared" si="1377"/>
        <v>-9.2926047467124i</v>
      </c>
      <c r="O2679" t="str">
        <f t="shared" si="1378"/>
        <v>-0.991277829692786-0.131788711047496i</v>
      </c>
      <c r="P2679" t="str">
        <f t="shared" si="1379"/>
        <v>1.99127782969279+0.131788711047496i</v>
      </c>
      <c r="Q2679" t="str">
        <f t="shared" si="1380"/>
        <v>-1.99127782969279+9.1608160356649i</v>
      </c>
      <c r="R2679" t="str">
        <f t="shared" si="1381"/>
        <v>-0.0313804642880918-0.210547903086502i</v>
      </c>
      <c r="S2679" t="str">
        <f t="shared" si="1382"/>
        <v>1.03759790275278i</v>
      </c>
      <c r="T2679" t="str">
        <f t="shared" si="1383"/>
        <v>0.21846406267155-0.0325603039327326i</v>
      </c>
      <c r="U2679" t="str">
        <f t="shared" si="1384"/>
        <v>0.0000499999999999999-0.000190741782229021i</v>
      </c>
      <c r="V2679" t="str">
        <f t="shared" si="1385"/>
        <v>0.00002-0.00213630796096504i</v>
      </c>
      <c r="W2679" t="str">
        <f t="shared" si="1386"/>
        <v>0.0000422482799676303-0.000175948352053816i</v>
      </c>
      <c r="X2679" t="str">
        <f t="shared" si="1387"/>
        <v>0.000042394048207775-0.000175873904389462i</v>
      </c>
      <c r="Y2679" t="str">
        <f t="shared" si="1388"/>
        <v>0.009+3.74477844307903i</v>
      </c>
      <c r="Z2679" t="str">
        <f t="shared" si="1389"/>
        <v>-0.000563276354803393-0.000137216683415544i</v>
      </c>
      <c r="AA2679" t="str">
        <f t="shared" si="1390"/>
        <v>0.00773839119265292-3.20459375988264i</v>
      </c>
      <c r="AB2679" t="str">
        <f t="shared" si="1391"/>
        <v>0.657175507794972-0.097946701206975i</v>
      </c>
      <c r="AC2679" t="str">
        <f t="shared" si="1392"/>
        <v>0.980755096921809-0.211673572938246i</v>
      </c>
      <c r="AD2679" t="str">
        <f t="shared" si="1393"/>
        <v>0.660842391923066+0.0427590630648341i</v>
      </c>
      <c r="AE2679" t="str">
        <f t="shared" si="1394"/>
        <v>-0.000366369636802268-0.000114763770458047i</v>
      </c>
      <c r="AF2679" t="str">
        <f t="shared" si="1395"/>
        <v>-4.16858391254565-0.131860954130368i</v>
      </c>
      <c r="AG2679" t="str">
        <f t="shared" si="1396"/>
        <v>1.00051454420671-0.00766498987901729i</v>
      </c>
      <c r="AH2679" t="str">
        <f t="shared" si="1397"/>
        <v>0.00150721051326409+0.000537988191770004i</v>
      </c>
      <c r="AI2679">
        <f t="shared" si="1398"/>
        <v>-55.915709498081256</v>
      </c>
      <c r="AJ2679">
        <f t="shared" si="1399"/>
        <v>19.643666101496564</v>
      </c>
      <c r="AK2679"/>
      <c r="AL2679"/>
      <c r="AM2679"/>
      <c r="AN2679"/>
    </row>
    <row r="2680" spans="1:40" x14ac:dyDescent="0.35">
      <c r="A2680"/>
      <c r="B2680">
        <f t="shared" si="1400"/>
        <v>746000</v>
      </c>
      <c r="C2680" s="237" t="str">
        <f t="shared" si="1368"/>
        <v>-3.80093704361018E-08+0.000908614259487344i</v>
      </c>
      <c r="D2680" s="208" t="str">
        <f t="shared" si="1369"/>
        <v>-1.64874581111843+0.00696604265606964i</v>
      </c>
      <c r="E2680" t="str">
        <f t="shared" si="1370"/>
        <v>36500</v>
      </c>
      <c r="F2680" t="str">
        <f t="shared" si="1371"/>
        <v>0.21505376344086</v>
      </c>
      <c r="G2680" t="str">
        <f t="shared" si="1366"/>
        <v>0.21505376344086</v>
      </c>
      <c r="H2680" t="str">
        <f t="shared" si="1372"/>
        <v>2.51986009535881+0.138651542933455i</v>
      </c>
      <c r="I2680" t="str">
        <f t="shared" si="1373"/>
        <v>2929.53514947248i</v>
      </c>
      <c r="J2680" t="str">
        <f t="shared" si="1367"/>
        <v>-11615.8336934841+640.888545579796i</v>
      </c>
      <c r="K2680" t="str">
        <f t="shared" si="1374"/>
        <v>0.0138726812568275-0.251436477486488i</v>
      </c>
      <c r="L2680" t="str">
        <f t="shared" si="1375"/>
        <v>0.00439310695096708-0.0675044715944168i</v>
      </c>
      <c r="M2680" t="str">
        <f t="shared" si="1376"/>
        <v>0.0182657882077946-0.318940949080905i</v>
      </c>
      <c r="N2680" t="str">
        <f t="shared" si="1377"/>
        <v>-9.30507804167443i</v>
      </c>
      <c r="O2680" t="str">
        <f t="shared" si="1378"/>
        <v>-0.992844514500347-0.119414278989447i</v>
      </c>
      <c r="P2680" t="str">
        <f t="shared" si="1379"/>
        <v>1.99284451450035+0.119414278989447i</v>
      </c>
      <c r="Q2680" t="str">
        <f t="shared" si="1380"/>
        <v>-1.99284451450035+9.18566376268498i</v>
      </c>
      <c r="R2680" t="str">
        <f t="shared" si="1381"/>
        <v>-0.0325365009803108-0.209892760807646i</v>
      </c>
      <c r="S2680" t="str">
        <f t="shared" si="1382"/>
        <v>1.03899065161554i</v>
      </c>
      <c r="T2680" t="str">
        <f t="shared" si="1383"/>
        <v>0.218076616320921-0.0338051203548228i</v>
      </c>
      <c r="U2680" t="str">
        <f t="shared" si="1384"/>
        <v>0.0000499999999999999-0.000190486096193862i</v>
      </c>
      <c r="V2680" t="str">
        <f t="shared" si="1385"/>
        <v>0.00002-0.00213344427737125i</v>
      </c>
      <c r="W2680" t="str">
        <f t="shared" si="1386"/>
        <v>0.0000422482120577439-0.000175714750894702i</v>
      </c>
      <c r="X2680" t="str">
        <f t="shared" si="1387"/>
        <v>0.0000423935698430082-0.000175640402552015i</v>
      </c>
      <c r="Y2680" t="str">
        <f t="shared" si="1388"/>
        <v>0.009+3.74980499132478i</v>
      </c>
      <c r="Z2680" t="str">
        <f t="shared" si="1389"/>
        <v>-0.000561774398535691-0.000137027576658677i</v>
      </c>
      <c r="AA2680" t="str">
        <f t="shared" si="1390"/>
        <v>0.00771765651993782-3.20029770701493i</v>
      </c>
      <c r="AB2680" t="str">
        <f t="shared" si="1391"/>
        <v>0.656010006022716-0.101691311896233i</v>
      </c>
      <c r="AC2680" t="str">
        <f t="shared" si="1392"/>
        <v>0.979549016302738-0.211085925893125i</v>
      </c>
      <c r="AD2680" t="str">
        <f t="shared" si="1393"/>
        <v>0.6613654598742+0.0387051877180666i</v>
      </c>
      <c r="AE2680" t="str">
        <f t="shared" si="1394"/>
        <v>-0.000366234505355983-0.000112368889802841i</v>
      </c>
      <c r="AF2680" t="str">
        <f t="shared" si="1395"/>
        <v>-4.16860590647724-0.131685500277385i</v>
      </c>
      <c r="AG2680" t="str">
        <f t="shared" si="1396"/>
        <v>1.00046687978015-0.00766088889803154i</v>
      </c>
      <c r="AH2680" t="str">
        <f t="shared" si="1397"/>
        <v>0.00150714175646204+0.000527948948653818i</v>
      </c>
      <c r="AI2680">
        <f t="shared" si="1398"/>
        <v>-55.934246743947455</v>
      </c>
      <c r="AJ2680">
        <f t="shared" si="1399"/>
        <v>19.305262586295793</v>
      </c>
      <c r="AK2680"/>
      <c r="AL2680"/>
      <c r="AM2680"/>
      <c r="AN2680"/>
    </row>
    <row r="2681" spans="1:40" x14ac:dyDescent="0.35">
      <c r="A2681"/>
      <c r="B2681">
        <f t="shared" si="1400"/>
        <v>747000</v>
      </c>
      <c r="C2681" s="237" t="str">
        <f t="shared" si="1368"/>
        <v>-3.79076731696383E-08+0.000907397908407942i</v>
      </c>
      <c r="D2681" s="208" t="str">
        <f t="shared" si="1369"/>
        <v>-1.64874581033875+0.00695671729779422i</v>
      </c>
      <c r="E2681" t="str">
        <f t="shared" si="1370"/>
        <v>36500</v>
      </c>
      <c r="F2681" t="str">
        <f t="shared" si="1371"/>
        <v>0.21505376344086</v>
      </c>
      <c r="G2681" t="str">
        <f t="shared" si="1366"/>
        <v>0.21505376344086</v>
      </c>
      <c r="H2681" t="str">
        <f t="shared" si="1372"/>
        <v>2.51988200221125+0.138467228278227i</v>
      </c>
      <c r="I2681" t="str">
        <f t="shared" si="1373"/>
        <v>2933.46214028947i</v>
      </c>
      <c r="J2681" t="str">
        <f t="shared" si="1367"/>
        <v>-11646.9988939534+641.747645506847i</v>
      </c>
      <c r="K2681" t="str">
        <f t="shared" si="1374"/>
        <v>0.0138356697245681-0.251101863960684i</v>
      </c>
      <c r="L2681" t="str">
        <f t="shared" si="1375"/>
        <v>0.00438140226349942-0.0674148648693346i</v>
      </c>
      <c r="M2681" t="str">
        <f t="shared" si="1376"/>
        <v>0.0182170719880675-0.318516728830019i</v>
      </c>
      <c r="N2681" t="str">
        <f t="shared" si="1377"/>
        <v>-9.31755133663646i</v>
      </c>
      <c r="O2681" t="str">
        <f t="shared" si="1378"/>
        <v>-0.994256731495954-0.107021268330093i</v>
      </c>
      <c r="P2681" t="str">
        <f t="shared" si="1379"/>
        <v>1.99425673149595+0.107021268330093i</v>
      </c>
      <c r="Q2681" t="str">
        <f t="shared" si="1380"/>
        <v>-1.99425673149595+9.21053006830637i</v>
      </c>
      <c r="R2681" t="str">
        <f t="shared" si="1381"/>
        <v>-0.0336820873468262-0.209226394982939i</v>
      </c>
      <c r="S2681" t="str">
        <f t="shared" si="1382"/>
        <v>1.04038340047829i</v>
      </c>
      <c r="T2681" t="str">
        <f t="shared" si="1383"/>
        <v>0.217675668282164-0.0350422845690978i</v>
      </c>
      <c r="U2681" t="str">
        <f t="shared" si="1384"/>
        <v>0.0000499999999999999-0.0001902310947264i</v>
      </c>
      <c r="V2681" t="str">
        <f t="shared" si="1385"/>
        <v>0.00002-0.00213058826093568i</v>
      </c>
      <c r="W2681" t="str">
        <f t="shared" si="1386"/>
        <v>0.0000422481440570946-0.000175481778182958i</v>
      </c>
      <c r="X2681" t="str">
        <f t="shared" si="1387"/>
        <v>0.0000423930930349713-0.000175407528893469i</v>
      </c>
      <c r="Y2681" t="str">
        <f t="shared" si="1388"/>
        <v>0.009+3.75483153957052i</v>
      </c>
      <c r="Z2681" t="str">
        <f t="shared" si="1389"/>
        <v>-0.00056027847045143-0.000136838995775538i</v>
      </c>
      <c r="AA2681" t="str">
        <f t="shared" si="1390"/>
        <v>0.0076970050748019-3.19601315770278i</v>
      </c>
      <c r="AB2681" t="str">
        <f t="shared" si="1391"/>
        <v>0.654803888971942-0.105412903497156i</v>
      </c>
      <c r="AC2681" t="str">
        <f t="shared" si="1392"/>
        <v>0.97835283638508-0.210486307191997i</v>
      </c>
      <c r="AD2681" t="str">
        <f t="shared" si="1393"/>
        <v>0.661838515853681+0.0346450078149271i</v>
      </c>
      <c r="AE2681" t="str">
        <f t="shared" si="1394"/>
        <v>-0.000366073083270315-0.000109976169862315i</v>
      </c>
      <c r="AF2681" t="str">
        <f t="shared" si="1395"/>
        <v>-4.16862781255-0.131510510980433i</v>
      </c>
      <c r="AG2681" t="str">
        <f t="shared" si="1396"/>
        <v>1.00041926867237-0.00765622015055359i</v>
      </c>
      <c r="AH2681" t="str">
        <f t="shared" si="1397"/>
        <v>0.0015069623385368+0.000517912669507914i</v>
      </c>
      <c r="AI2681">
        <f t="shared" si="1398"/>
        <v>-55.95308388801265</v>
      </c>
      <c r="AJ2681">
        <f t="shared" si="1399"/>
        <v>18.96681586674282</v>
      </c>
      <c r="AK2681"/>
      <c r="AL2681"/>
      <c r="AM2681"/>
      <c r="AN2681"/>
    </row>
    <row r="2682" spans="1:40" x14ac:dyDescent="0.35">
      <c r="A2682"/>
      <c r="B2682">
        <f t="shared" si="1400"/>
        <v>748000</v>
      </c>
      <c r="C2682" s="237" t="str">
        <f t="shared" si="1368"/>
        <v>-3.78063835072051E-08+0.000906184809604134i</v>
      </c>
      <c r="D2682" s="208" t="str">
        <f t="shared" si="1369"/>
        <v>-1.6487458095622+0.0069474168736317i</v>
      </c>
      <c r="E2682" t="str">
        <f t="shared" si="1370"/>
        <v>36500</v>
      </c>
      <c r="F2682" t="str">
        <f t="shared" si="1371"/>
        <v>0.21505376344086</v>
      </c>
      <c r="G2682" t="str">
        <f t="shared" si="1366"/>
        <v>0.21505376344086</v>
      </c>
      <c r="H2682" t="str">
        <f t="shared" si="1372"/>
        <v>2.51990382166854+0.138283401277539i</v>
      </c>
      <c r="I2682" t="str">
        <f t="shared" si="1373"/>
        <v>2937.38913110646i</v>
      </c>
      <c r="J2682" t="str">
        <f t="shared" si="1367"/>
        <v>-11678.2058428493+642.606745433897i</v>
      </c>
      <c r="K2682" t="str">
        <f t="shared" si="1374"/>
        <v>0.0137988059713503-0.250768137222337i</v>
      </c>
      <c r="L2682" t="str">
        <f t="shared" si="1375"/>
        <v>0.00436974422600831-0.0673254947066211i</v>
      </c>
      <c r="M2682" t="str">
        <f t="shared" si="1376"/>
        <v>0.0181685501973586-0.318093631928958i</v>
      </c>
      <c r="N2682" t="str">
        <f t="shared" si="1377"/>
        <v>-9.33002463159849i</v>
      </c>
      <c r="O2682" t="str">
        <f t="shared" si="1378"/>
        <v>-0.995514260965375-0.0946116071872959i</v>
      </c>
      <c r="P2682" t="str">
        <f t="shared" si="1379"/>
        <v>1.99551426096538+0.0946116071872959i</v>
      </c>
      <c r="Q2682" t="str">
        <f t="shared" si="1380"/>
        <v>-1.99551426096538+9.23541302441119i</v>
      </c>
      <c r="R2682" t="str">
        <f t="shared" si="1381"/>
        <v>-0.0348171638465683-0.208548996010493i</v>
      </c>
      <c r="S2682" t="str">
        <f t="shared" si="1382"/>
        <v>1.04177614934105i</v>
      </c>
      <c r="T2682" t="str">
        <f t="shared" si="1383"/>
        <v>0.217261370012753-0.0362716908830543i</v>
      </c>
      <c r="U2682" t="str">
        <f t="shared" si="1384"/>
        <v>0.0000500000000000001-0.000189976775081044i</v>
      </c>
      <c r="V2682" t="str">
        <f t="shared" si="1385"/>
        <v>0.00002-0.00212773988090769i</v>
      </c>
      <c r="W2682" t="str">
        <f t="shared" si="1386"/>
        <v>0.0000422480759656844-0.000175249431398029i</v>
      </c>
      <c r="X2682" t="str">
        <f t="shared" si="1387"/>
        <v>0.0000423926177748623-0.000175175280894353i</v>
      </c>
      <c r="Y2682" t="str">
        <f t="shared" si="1388"/>
        <v>0.009+3.75985808781626i</v>
      </c>
      <c r="Z2682" t="str">
        <f t="shared" si="1389"/>
        <v>-0.000558788538333817-0.000136650938551043i</v>
      </c>
      <c r="AA2682" t="str">
        <f t="shared" si="1390"/>
        <v>0.00767643641239847-3.1917400658014i</v>
      </c>
      <c r="AB2682" t="str">
        <f t="shared" si="1391"/>
        <v>0.653557612251418-0.109111158069467i</v>
      </c>
      <c r="AC2682" t="str">
        <f t="shared" si="1392"/>
        <v>0.977166629730764-0.209874906108348i</v>
      </c>
      <c r="AD2682" t="str">
        <f t="shared" si="1393"/>
        <v>0.662261481245095+0.0305791327874712i</v>
      </c>
      <c r="AE2682" t="str">
        <f t="shared" si="1394"/>
        <v>-0.00036588545790425-0.000107585921892172i</v>
      </c>
      <c r="AF2682" t="str">
        <f t="shared" si="1395"/>
        <v>-4.16864963123074-0.131335984403907i</v>
      </c>
      <c r="AG2682" t="str">
        <f t="shared" si="1396"/>
        <v>1.00037171771423-0.00765098498915i</v>
      </c>
      <c r="AH2682" t="str">
        <f t="shared" si="1397"/>
        <v>0.00150667253186857+0.000507880681093364i</v>
      </c>
      <c r="AI2682">
        <f t="shared" si="1398"/>
        <v>-55.972220878256572</v>
      </c>
      <c r="AJ2682">
        <f t="shared" si="1399"/>
        <v>18.628325386848367</v>
      </c>
      <c r="AK2682"/>
      <c r="AL2682"/>
      <c r="AM2682"/>
      <c r="AN2682"/>
    </row>
    <row r="2683" spans="1:40" x14ac:dyDescent="0.35">
      <c r="A2683"/>
      <c r="B2683">
        <f t="shared" si="1400"/>
        <v>749000</v>
      </c>
      <c r="C2683" s="237" t="str">
        <f t="shared" si="1368"/>
        <v>-3.77054992734657E-08+0.000904974950049454i</v>
      </c>
      <c r="D2683" s="208" t="str">
        <f t="shared" si="1369"/>
        <v>-1.64874580878875+0.00693814128371248i</v>
      </c>
      <c r="E2683" t="str">
        <f t="shared" si="1370"/>
        <v>36500</v>
      </c>
      <c r="F2683" t="str">
        <f t="shared" si="1371"/>
        <v>0.21505376344086</v>
      </c>
      <c r="G2683" t="str">
        <f t="shared" si="1366"/>
        <v>0.21505376344086</v>
      </c>
      <c r="H2683" t="str">
        <f t="shared" si="1372"/>
        <v>2.51992555419438+0.13810006000554i</v>
      </c>
      <c r="I2683" t="str">
        <f t="shared" si="1373"/>
        <v>2941.31612192344i</v>
      </c>
      <c r="J2683" t="str">
        <f t="shared" si="1367"/>
        <v>-11709.4545401718+643.465845360948i</v>
      </c>
      <c r="K2683" t="str">
        <f t="shared" si="1374"/>
        <v>0.0137620892122342-0.250435293761475i</v>
      </c>
      <c r="L2683" t="str">
        <f t="shared" si="1375"/>
        <v>0.00435813259126753-0.067236360174789i</v>
      </c>
      <c r="M2683" t="str">
        <f t="shared" si="1376"/>
        <v>0.0181202218035017-0.317671653936264i</v>
      </c>
      <c r="N2683" t="str">
        <f t="shared" si="1377"/>
        <v>-9.34249792656052i</v>
      </c>
      <c r="O2683" t="str">
        <f t="shared" si="1378"/>
        <v>-0.996616907260829-0.0821872262694139i</v>
      </c>
      <c r="P2683" t="str">
        <f t="shared" si="1379"/>
        <v>1.99661690726083+0.0821872262694139i</v>
      </c>
      <c r="Q2683" t="str">
        <f t="shared" si="1380"/>
        <v>-1.99661690726083+9.26031070029111i</v>
      </c>
      <c r="R2683" t="str">
        <f t="shared" si="1381"/>
        <v>-0.035941673874961-0.207860752821859i</v>
      </c>
      <c r="S2683" t="str">
        <f t="shared" si="1382"/>
        <v>1.0431688982038i</v>
      </c>
      <c r="T2683" t="str">
        <f t="shared" si="1383"/>
        <v>0.216833872500991-0.0374932363357434i</v>
      </c>
      <c r="U2683" t="str">
        <f t="shared" si="1384"/>
        <v>0.0000500000000000001-0.000189723134526864i</v>
      </c>
      <c r="V2683" t="str">
        <f t="shared" si="1385"/>
        <v>0.00002-0.00212489910670087i</v>
      </c>
      <c r="W2683" t="str">
        <f t="shared" si="1386"/>
        <v>0.0000422480077835139-0.000175017708032821i</v>
      </c>
      <c r="X2683" t="str">
        <f t="shared" si="1387"/>
        <v>0.0000423921440539366-0.000174943656048654i</v>
      </c>
      <c r="Y2683" t="str">
        <f t="shared" si="1388"/>
        <v>0.009+3.76488463606201i</v>
      </c>
      <c r="Z2683" t="str">
        <f t="shared" si="1389"/>
        <v>-0.000557304570181007-0.000136463402782637i</v>
      </c>
      <c r="AA2683" t="str">
        <f t="shared" si="1390"/>
        <v>0.00765595009084912-3.18747838541253i</v>
      </c>
      <c r="AB2683" t="str">
        <f t="shared" si="1391"/>
        <v>0.652271630058568-0.112785765889851i</v>
      </c>
      <c r="AC2683" t="str">
        <f t="shared" si="1392"/>
        <v>0.975990465822096-0.20925191063061i</v>
      </c>
      <c r="AD2683" t="str">
        <f t="shared" si="1393"/>
        <v>0.662634284691691+0.0265081731197451i</v>
      </c>
      <c r="AE2683" t="str">
        <f t="shared" si="1394"/>
        <v>-0.000365671719711831-0.00010519845531625i</v>
      </c>
      <c r="AF2683" t="str">
        <f t="shared" si="1395"/>
        <v>-4.16867136298313-0.131161918721828i</v>
      </c>
      <c r="AG2683" t="str">
        <f t="shared" si="1396"/>
        <v>1.0003242337124-0.00764518484298831i</v>
      </c>
      <c r="AH2683" t="str">
        <f t="shared" si="1397"/>
        <v>0.00150627262242674+0.000497854303959804i</v>
      </c>
      <c r="AI2683">
        <f t="shared" si="1398"/>
        <v>-55.991657689638529</v>
      </c>
      <c r="AJ2683">
        <f t="shared" si="1399"/>
        <v>18.289790600437069</v>
      </c>
      <c r="AK2683"/>
      <c r="AL2683"/>
      <c r="AM2683"/>
      <c r="AN2683"/>
    </row>
    <row r="2684" spans="1:40" x14ac:dyDescent="0.35">
      <c r="A2684"/>
      <c r="B2684">
        <f t="shared" si="1400"/>
        <v>750000</v>
      </c>
      <c r="C2684" s="237" t="str">
        <f t="shared" si="1368"/>
        <v>-3.76050183075759E-08+0.000903768316786903i</v>
      </c>
      <c r="D2684" s="208" t="str">
        <f t="shared" si="1369"/>
        <v>-1.6487458080184+0.00692889042869959i</v>
      </c>
      <c r="E2684" t="str">
        <f t="shared" si="1370"/>
        <v>36500</v>
      </c>
      <c r="F2684" t="str">
        <f t="shared" si="1371"/>
        <v>0.21505376344086</v>
      </c>
      <c r="G2684" t="str">
        <f t="shared" si="1366"/>
        <v>0.21505376344086</v>
      </c>
      <c r="H2684" t="str">
        <f t="shared" si="1372"/>
        <v>2.51994720024944+0.137917202546468i</v>
      </c>
      <c r="I2684" t="str">
        <f t="shared" si="1373"/>
        <v>2945.24311274043i</v>
      </c>
      <c r="J2684" t="str">
        <f t="shared" si="1367"/>
        <v>-11740.744985921+644.324945287998i</v>
      </c>
      <c r="K2684" t="str">
        <f t="shared" si="1374"/>
        <v>0.0137255186674791-0.250103330086563i</v>
      </c>
      <c r="L2684" t="str">
        <f t="shared" si="1375"/>
        <v>0.00434656711368393-0.0671474603472116i</v>
      </c>
      <c r="M2684" t="str">
        <f t="shared" si="1376"/>
        <v>0.018072085781163-0.317250790433775i</v>
      </c>
      <c r="N2684" t="str">
        <f t="shared" si="1377"/>
        <v>-9.35497122152255i</v>
      </c>
      <c r="O2684" t="str">
        <f t="shared" si="1378"/>
        <v>-0.997564498831426-0.0697500585749249i</v>
      </c>
      <c r="P2684" t="str">
        <f t="shared" si="1379"/>
        <v>1.99756449883143+0.0697500585749249i</v>
      </c>
      <c r="Q2684" t="str">
        <f t="shared" si="1380"/>
        <v>-1.99756449883143+9.28522116294763i</v>
      </c>
      <c r="R2684" t="str">
        <f t="shared" si="1381"/>
        <v>-0.037055563692948-0.207161852858179i</v>
      </c>
      <c r="S2684" t="str">
        <f t="shared" si="1382"/>
        <v>1.04456164706656i</v>
      </c>
      <c r="T2684" t="str">
        <f t="shared" si="1383"/>
        <v>0.2163933262309-0.0387068206440856i</v>
      </c>
      <c r="U2684" t="str">
        <f t="shared" si="1384"/>
        <v>0.0000500000000000001-0.000189470170347495i</v>
      </c>
      <c r="V2684" t="str">
        <f t="shared" si="1385"/>
        <v>0.00002-0.00212206590789194i</v>
      </c>
      <c r="W2684" t="str">
        <f t="shared" si="1386"/>
        <v>0.000042247939510585-0.000174786605593611i</v>
      </c>
      <c r="X2684" t="str">
        <f t="shared" si="1387"/>
        <v>0.0000423916718635093-0.00017471265186372i</v>
      </c>
      <c r="Y2684" t="str">
        <f t="shared" si="1388"/>
        <v>0.009+3.76991118430775i</v>
      </c>
      <c r="Z2684" t="str">
        <f t="shared" si="1389"/>
        <v>-0.000555826534204361-0.000136276386280218i</v>
      </c>
      <c r="AA2684" t="str">
        <f t="shared" si="1390"/>
        <v>0.00763554567121994-3.18322807088272i</v>
      </c>
      <c r="AB2684" t="str">
        <f t="shared" si="1391"/>
        <v>0.650946395073858-0.116436425290458i</v>
      </c>
      <c r="AC2684" t="str">
        <f t="shared" si="1392"/>
        <v>0.974824411132033-0.208617507433099i</v>
      </c>
      <c r="AD2684" t="str">
        <f t="shared" si="1393"/>
        <v>0.662956862112574+0.0224327402652354i</v>
      </c>
      <c r="AE2684" t="str">
        <f t="shared" si="1394"/>
        <v>-0.000365431962217321-0.000102814077702706i</v>
      </c>
      <c r="AF2684" t="str">
        <f t="shared" si="1395"/>
        <v>-4.16869300826784-0.130988312117768i</v>
      </c>
      <c r="AG2684" t="str">
        <f t="shared" si="1396"/>
        <v>1.00027682344862-0.00763882121751464i</v>
      </c>
      <c r="AH2684" t="str">
        <f t="shared" si="1397"/>
        <v>0.00150576290969062+0.00048783485233242i</v>
      </c>
      <c r="AI2684">
        <f t="shared" si="1398"/>
        <v>-56.011394324013928</v>
      </c>
      <c r="AJ2684">
        <f t="shared" si="1399"/>
        <v>17.951210971180913</v>
      </c>
      <c r="AK2684"/>
      <c r="AL2684"/>
      <c r="AM2684"/>
      <c r="AN2684"/>
    </row>
    <row r="2685" spans="1:40" x14ac:dyDescent="0.35">
      <c r="A2685"/>
      <c r="B2685">
        <f t="shared" si="1400"/>
        <v>751000</v>
      </c>
      <c r="C2685" s="237" t="str">
        <f t="shared" si="1368"/>
        <v>-3.7504938463068E-08+0.000902564896928494i</v>
      </c>
      <c r="D2685" s="208" t="str">
        <f t="shared" si="1369"/>
        <v>-1.64874580725112+0.00691966420978512i</v>
      </c>
      <c r="E2685" t="str">
        <f t="shared" si="1370"/>
        <v>36500</v>
      </c>
      <c r="F2685" t="str">
        <f t="shared" si="1371"/>
        <v>0.21505376344086</v>
      </c>
      <c r="G2685" t="str">
        <f t="shared" si="1366"/>
        <v>0.21505376344086</v>
      </c>
      <c r="H2685" t="str">
        <f t="shared" si="1372"/>
        <v>2.5199687602913+0.137734826994588i</v>
      </c>
      <c r="I2685" t="str">
        <f t="shared" si="1373"/>
        <v>2949.17010355742i</v>
      </c>
      <c r="J2685" t="str">
        <f t="shared" si="1367"/>
        <v>-11772.0771800968+645.18404521505i</v>
      </c>
      <c r="K2685" t="str">
        <f t="shared" si="1374"/>
        <v>0.0136890935625037-0.249772242724394i</v>
      </c>
      <c r="L2685" t="str">
        <f t="shared" si="1375"/>
        <v>0.00433504754928491-0.0670587943020941i</v>
      </c>
      <c r="M2685" t="str">
        <f t="shared" si="1376"/>
        <v>0.0180241411117886-0.316831037026488i</v>
      </c>
      <c r="N2685" t="str">
        <f t="shared" si="1377"/>
        <v>-9.36744451648458i</v>
      </c>
      <c r="O2685" t="str">
        <f t="shared" si="1378"/>
        <v>-0.998356888249856-0.057302039091687i</v>
      </c>
      <c r="P2685" t="str">
        <f t="shared" si="1379"/>
        <v>1.99835688824986+0.057302039091687i</v>
      </c>
      <c r="Q2685" t="str">
        <f t="shared" si="1380"/>
        <v>-1.99835688824986+9.31014247739289i</v>
      </c>
      <c r="R2685" t="str">
        <f t="shared" si="1381"/>
        <v>-0.0381587823567931-0.206452482048178i</v>
      </c>
      <c r="S2685" t="str">
        <f t="shared" si="1382"/>
        <v>1.04595439592931i</v>
      </c>
      <c r="T2685" t="str">
        <f t="shared" si="1383"/>
        <v>0.215939881148809-0.0399123461493975i</v>
      </c>
      <c r="U2685" t="str">
        <f t="shared" si="1384"/>
        <v>0.0000500000000000001-0.00018921787984104i</v>
      </c>
      <c r="V2685" t="str">
        <f t="shared" si="1385"/>
        <v>0.00002-0.00211924025421964i</v>
      </c>
      <c r="W2685" t="str">
        <f t="shared" si="1386"/>
        <v>0.0000422478711468987-0.000174556121599959i</v>
      </c>
      <c r="X2685" t="str">
        <f t="shared" si="1387"/>
        <v>0.0000423912011949521-0.000174482265860179i</v>
      </c>
      <c r="Y2685" t="str">
        <f t="shared" si="1388"/>
        <v>0.009+3.7749377325535i</v>
      </c>
      <c r="Z2685" t="str">
        <f t="shared" si="1389"/>
        <v>-0.000554354398826767-0.000136089886866037i</v>
      </c>
      <c r="AA2685" t="str">
        <f t="shared" si="1390"/>
        <v>0.00761522271749801-3.17898907680176i</v>
      </c>
      <c r="AB2685" t="str">
        <f t="shared" si="1391"/>
        <v>0.649582358360285-0.120062842498053i</v>
      </c>
      <c r="AC2685" t="str">
        <f t="shared" si="1392"/>
        <v>0.973668529193808-0.207971881848868i</v>
      </c>
      <c r="AD2685" t="str">
        <f t="shared" si="1393"/>
        <v>0.66322915671789+0.0183534465639973i</v>
      </c>
      <c r="AE2685" t="str">
        <f t="shared" si="1394"/>
        <v>-0.000365166281990234-0.000100433094740379i</v>
      </c>
      <c r="AF2685" t="str">
        <f t="shared" si="1395"/>
        <v>-4.16871456754242-0.130815162784803i</v>
      </c>
      <c r="AG2685" t="str">
        <f t="shared" si="1396"/>
        <v>1.00022949367888-0.00763189569412261i</v>
      </c>
      <c r="AH2685" t="str">
        <f t="shared" si="1397"/>
        <v>0.00150514370656922+0.000477823633999239i</v>
      </c>
      <c r="AI2685">
        <f t="shared" si="1398"/>
        <v>-56.031430810060371</v>
      </c>
      <c r="AJ2685">
        <f t="shared" si="1399"/>
        <v>17.612585972630107</v>
      </c>
      <c r="AK2685"/>
      <c r="AL2685"/>
      <c r="AM2685"/>
      <c r="AN2685"/>
    </row>
    <row r="2686" spans="1:40" x14ac:dyDescent="0.35">
      <c r="A2686"/>
      <c r="B2686">
        <f t="shared" si="1400"/>
        <v>752000</v>
      </c>
      <c r="C2686" s="237" t="str">
        <f t="shared" si="1368"/>
        <v>-3.74052576077374E-08+0.000901364677654801i</v>
      </c>
      <c r="D2686" s="208" t="str">
        <f t="shared" si="1369"/>
        <v>-1.64874580648691+0.00691046252868681i</v>
      </c>
      <c r="E2686" t="str">
        <f t="shared" si="1370"/>
        <v>36500</v>
      </c>
      <c r="F2686" t="str">
        <f t="shared" si="1371"/>
        <v>0.21505376344086</v>
      </c>
      <c r="G2686" t="str">
        <f t="shared" si="1366"/>
        <v>0.21505376344086</v>
      </c>
      <c r="H2686" t="str">
        <f t="shared" si="1372"/>
        <v>2.51999023477457+0.137552931454121i</v>
      </c>
      <c r="I2686" t="str">
        <f t="shared" si="1373"/>
        <v>2953.09709437441i</v>
      </c>
      <c r="J2686" t="str">
        <f t="shared" si="1367"/>
        <v>-11803.4511226991+646.0431451421i</v>
      </c>
      <c r="K2686" t="str">
        <f t="shared" si="1374"/>
        <v>0.0136528131278438-0.249442028219963i</v>
      </c>
      <c r="L2686" t="str">
        <f t="shared" si="1375"/>
        <v>0.0043235736557054-0.0669703611224411i</v>
      </c>
      <c r="M2686" t="str">
        <f t="shared" si="1376"/>
        <v>0.0179763867835492-0.316412389342404i</v>
      </c>
      <c r="N2686" t="str">
        <f t="shared" si="1377"/>
        <v>-9.37991781144661i</v>
      </c>
      <c r="O2686" t="str">
        <f t="shared" si="1378"/>
        <v>-0.998993952235324-0.0448451044958914i</v>
      </c>
      <c r="P2686" t="str">
        <f t="shared" si="1379"/>
        <v>1.99899395223532+0.0448451044958914i</v>
      </c>
      <c r="Q2686" t="str">
        <f t="shared" si="1380"/>
        <v>-1.99899395223532+9.33507270695072i</v>
      </c>
      <c r="R2686" t="str">
        <f t="shared" si="1381"/>
        <v>-0.0392512816486939-0.205732824787975i</v>
      </c>
      <c r="S2686" t="str">
        <f t="shared" si="1382"/>
        <v>1.04734714479207i</v>
      </c>
      <c r="T2686" t="str">
        <f t="shared" si="1383"/>
        <v>0.215473686631693-0.0411097177641889i</v>
      </c>
      <c r="U2686" t="str">
        <f t="shared" si="1384"/>
        <v>0.0000500000000000001-0.000188966260319975i</v>
      </c>
      <c r="V2686" t="str">
        <f t="shared" si="1385"/>
        <v>0.00002-0.00211642211558371i</v>
      </c>
      <c r="W2686" t="str">
        <f t="shared" si="1386"/>
        <v>0.0000422478026924566-0.000174326253584618i</v>
      </c>
      <c r="X2686" t="str">
        <f t="shared" si="1387"/>
        <v>0.0000423907320396947-0.000174252495571845i</v>
      </c>
      <c r="Y2686" t="str">
        <f t="shared" si="1388"/>
        <v>0.009+3.77996428079924i</v>
      </c>
      <c r="Z2686" t="str">
        <f t="shared" si="1389"/>
        <v>-0.000552888132680941-0.00013590390237462i</v>
      </c>
      <c r="AA2686" t="str">
        <f t="shared" si="1390"/>
        <v>0.00759498079656813-3.17476135800101i</v>
      </c>
      <c r="AB2686" t="str">
        <f t="shared" si="1391"/>
        <v>0.648179969268137-0.123664731473966i</v>
      </c>
      <c r="AC2686" t="str">
        <f t="shared" si="1392"/>
        <v>0.972522880669849-0.207315217844477i</v>
      </c>
      <c r="AD2686" t="str">
        <f t="shared" si="1393"/>
        <v>0.663451119023277+0.0142709051595243i</v>
      </c>
      <c r="AE2686" t="str">
        <f t="shared" si="1394"/>
        <v>-0.000364874778620263-0.0000980558102153883i</v>
      </c>
      <c r="AF2686" t="str">
        <f t="shared" si="1395"/>
        <v>-4.16873604126148-0.130642468925434i</v>
      </c>
      <c r="AG2686" t="str">
        <f t="shared" si="1396"/>
        <v>1.00018225113264-0.00762440992981611i</v>
      </c>
      <c r="AH2686" t="str">
        <f t="shared" si="1397"/>
        <v>0.00150441533932054+0.000467821950198943i</v>
      </c>
      <c r="AI2686">
        <f t="shared" si="1398"/>
        <v>-56.051767203210488</v>
      </c>
      <c r="AJ2686">
        <f t="shared" si="1399"/>
        <v>17.273915088243491</v>
      </c>
      <c r="AK2686"/>
      <c r="AL2686"/>
      <c r="AM2686"/>
      <c r="AN2686"/>
    </row>
    <row r="2687" spans="1:40" x14ac:dyDescent="0.35">
      <c r="A2687"/>
      <c r="B2687">
        <f t="shared" si="1400"/>
        <v>753000</v>
      </c>
      <c r="C2687" s="237" t="str">
        <f t="shared" si="1368"/>
        <v>-3.73059736235274E-08+0.000900167646214488i</v>
      </c>
      <c r="D2687" s="208" t="str">
        <f t="shared" si="1369"/>
        <v>-1.64874580572573+0.00690128528764441i</v>
      </c>
      <c r="E2687" t="str">
        <f t="shared" si="1370"/>
        <v>36500</v>
      </c>
      <c r="F2687" t="str">
        <f t="shared" si="1371"/>
        <v>0.21505376344086</v>
      </c>
      <c r="G2687" t="str">
        <f t="shared" si="1366"/>
        <v>0.21505376344086</v>
      </c>
      <c r="H2687" t="str">
        <f t="shared" si="1372"/>
        <v>2.52001162415079+0.137371514039185i</v>
      </c>
      <c r="I2687" t="str">
        <f t="shared" si="1373"/>
        <v>2957.02408519139i</v>
      </c>
      <c r="J2687" t="str">
        <f t="shared" si="1367"/>
        <v>-11834.8668137281+646.902245069151i</v>
      </c>
      <c r="K2687" t="str">
        <f t="shared" si="1374"/>
        <v>0.013616676599112-0.249112683136341i</v>
      </c>
      <c r="L2687" t="str">
        <f t="shared" si="1375"/>
        <v>0.00431214519217511-0.0668821598960242i</v>
      </c>
      <c r="M2687" t="str">
        <f t="shared" si="1376"/>
        <v>0.0179288217912871-0.315994843032365i</v>
      </c>
      <c r="N2687" t="str">
        <f t="shared" si="1377"/>
        <v>-9.39239110640864i</v>
      </c>
      <c r="O2687" t="str">
        <f t="shared" si="1378"/>
        <v>-0.999475591672734-0.0323811928507521i</v>
      </c>
      <c r="P2687" t="str">
        <f t="shared" si="1379"/>
        <v>1.99947559167273+0.0323811928507521i</v>
      </c>
      <c r="Q2687" t="str">
        <f t="shared" si="1380"/>
        <v>-1.99947559167273+9.36000991355789i</v>
      </c>
      <c r="R2687" t="str">
        <f t="shared" si="1381"/>
        <v>-0.0403330160082285-0.205003063922648i</v>
      </c>
      <c r="S2687" t="str">
        <f t="shared" si="1382"/>
        <v>1.04873989365482i</v>
      </c>
      <c r="T2687" t="str">
        <f t="shared" si="1383"/>
        <v>0.21499489145715-0.0422988429192477i</v>
      </c>
      <c r="U2687" t="str">
        <f t="shared" si="1384"/>
        <v>0.00005-0.00018871530911105i</v>
      </c>
      <c r="V2687" t="str">
        <f t="shared" si="1385"/>
        <v>0.00002-0.00211361146204376i</v>
      </c>
      <c r="W2687" t="str">
        <f t="shared" si="1386"/>
        <v>0.0000422477341472599-0.000174096999093445i</v>
      </c>
      <c r="X2687" t="str">
        <f t="shared" si="1387"/>
        <v>0.0000423902643892233-0.000174023338545629i</v>
      </c>
      <c r="Y2687" t="str">
        <f t="shared" si="1388"/>
        <v>0.009+3.78499082904498i</v>
      </c>
      <c r="Z2687" t="str">
        <f t="shared" si="1389"/>
        <v>-0.000551427704607745-0.000135718430652673i</v>
      </c>
      <c r="AA2687" t="str">
        <f t="shared" si="1390"/>
        <v>0.00757481947818968-3.17054486955184i</v>
      </c>
      <c r="AB2687" t="str">
        <f t="shared" si="1391"/>
        <v>0.646739675344677-0.127241813754919i</v>
      </c>
      <c r="AC2687" t="str">
        <f t="shared" si="1392"/>
        <v>0.97138752341997-0.206647697996556i</v>
      </c>
      <c r="AD2687" t="str">
        <f t="shared" si="1393"/>
        <v>0.663622706863372+0.0101857299152918i</v>
      </c>
      <c r="AE2687" t="str">
        <f t="shared" si="1394"/>
        <v>-0.000364557554692093-0.0000956825259879195i</v>
      </c>
      <c r="AF2687" t="str">
        <f t="shared" si="1395"/>
        <v>-4.16875742987652-0.130470228751541i</v>
      </c>
      <c r="AG2687" t="str">
        <f t="shared" si="1396"/>
        <v>1.00013510251207-0.00761636565686423i</v>
      </c>
      <c r="AH2687" t="str">
        <f t="shared" si="1397"/>
        <v>0.00150357814746981+0.000457831095508966i</v>
      </c>
      <c r="AI2687">
        <f t="shared" si="1398"/>
        <v>-56.072403585594898</v>
      </c>
      <c r="AJ2687">
        <f t="shared" si="1399"/>
        <v>16.935197811416018</v>
      </c>
      <c r="AK2687"/>
      <c r="AL2687"/>
      <c r="AM2687"/>
      <c r="AN2687"/>
    </row>
    <row r="2688" spans="1:40" x14ac:dyDescent="0.35">
      <c r="A2688"/>
      <c r="B2688">
        <f t="shared" si="1400"/>
        <v>754000</v>
      </c>
      <c r="C2688" s="237" t="str">
        <f t="shared" si="1368"/>
        <v>-3.72070844064176E-08+0.000898973789923865i</v>
      </c>
      <c r="D2688" s="208" t="str">
        <f t="shared" si="1369"/>
        <v>-1.64874580496757+0.0068921323894163i</v>
      </c>
      <c r="E2688" t="str">
        <f t="shared" si="1370"/>
        <v>36500</v>
      </c>
      <c r="F2688" t="str">
        <f t="shared" si="1371"/>
        <v>0.21505376344086</v>
      </c>
      <c r="G2688" t="str">
        <f t="shared" si="1366"/>
        <v>0.21505376344086</v>
      </c>
      <c r="H2688" t="str">
        <f t="shared" si="1372"/>
        <v>2.52003292886861+0.137190572873726i</v>
      </c>
      <c r="I2688" t="str">
        <f t="shared" si="1373"/>
        <v>2960.95107600838i</v>
      </c>
      <c r="J2688" t="str">
        <f t="shared" si="1367"/>
        <v>-11866.3242531838+647.761344996201i</v>
      </c>
      <c r="K2688" t="str">
        <f t="shared" si="1374"/>
        <v>0.0135806832169583-0.248784204054572i</v>
      </c>
      <c r="L2688" t="str">
        <f t="shared" si="1375"/>
        <v>0.00430076191950621-0.066794189715354i</v>
      </c>
      <c r="M2688" t="str">
        <f t="shared" si="1376"/>
        <v>0.0178814451364645-0.315578393769926i</v>
      </c>
      <c r="N2688" t="str">
        <f t="shared" si="1377"/>
        <v>-9.40486440137068i</v>
      </c>
      <c r="O2688" t="str">
        <f t="shared" si="1378"/>
        <v>-0.999801731628108-0.019912243304969i</v>
      </c>
      <c r="P2688" t="str">
        <f t="shared" si="1379"/>
        <v>1.99980173162811+0.019912243304969i</v>
      </c>
      <c r="Q2688" t="str">
        <f t="shared" si="1380"/>
        <v>-1.99980173162811+9.38495215806571i</v>
      </c>
      <c r="R2688" t="str">
        <f t="shared" si="1381"/>
        <v>-0.0414039424646542-0.204263380729494i</v>
      </c>
      <c r="S2688" t="str">
        <f t="shared" si="1382"/>
        <v>1.05013264251758i</v>
      </c>
      <c r="T2688" t="str">
        <f t="shared" si="1383"/>
        <v>0.214503643775038-0.0434796315110532i</v>
      </c>
      <c r="U2688" t="str">
        <f t="shared" si="1384"/>
        <v>0.00005-0.0001884650235552i</v>
      </c>
      <c r="V2688" t="str">
        <f t="shared" si="1385"/>
        <v>0.00002-0.00211080826381824i</v>
      </c>
      <c r="W2688" t="str">
        <f t="shared" si="1386"/>
        <v>0.0000422476655113101-0.000173868355685323i</v>
      </c>
      <c r="X2688" t="str">
        <f t="shared" si="1387"/>
        <v>0.0000423897982350809-0.000173794792341466i</v>
      </c>
      <c r="Y2688" t="str">
        <f t="shared" si="1388"/>
        <v>0.009+3.79001737729073i</v>
      </c>
      <c r="Z2688" t="str">
        <f t="shared" si="1389"/>
        <v>-0.000549973083654572-0.000135533469558998i</v>
      </c>
      <c r="AA2688" t="str">
        <f t="shared" si="1390"/>
        <v>0.00755473833497368-3.16633956676397i</v>
      </c>
      <c r="AB2688" t="str">
        <f t="shared" si="1391"/>
        <v>0.645261922248826-0.130793818294837i</v>
      </c>
      <c r="AC2688" t="str">
        <f t="shared" si="1392"/>
        <v>0.970262512568822-0.205969503470207i</v>
      </c>
      <c r="AD2688" t="str">
        <f t="shared" si="1393"/>
        <v>0.663743885404527+0.00609853533107589i</v>
      </c>
      <c r="AE2688" t="str">
        <f t="shared" si="1394"/>
        <v>-0.000364214715760147-0.0000933135419692544i</v>
      </c>
      <c r="AF2688" t="str">
        <f t="shared" si="1395"/>
        <v>-4.16877873383618-0.13029844048431i</v>
      </c>
      <c r="AG2688" t="str">
        <f t="shared" si="1396"/>
        <v>1.00008805449124-0.00760776468244957i</v>
      </c>
      <c r="AH2688" t="str">
        <f t="shared" si="1397"/>
        <v>0.00150263248372743+0.000447852357734233i</v>
      </c>
      <c r="AI2688">
        <f t="shared" si="1398"/>
        <v>-56.09334006599039</v>
      </c>
      <c r="AJ2688">
        <f t="shared" si="1399"/>
        <v>16.596433645507407</v>
      </c>
      <c r="AK2688"/>
      <c r="AL2688"/>
      <c r="AM2688"/>
      <c r="AN2688"/>
    </row>
    <row r="2689" spans="1:40" x14ac:dyDescent="0.35">
      <c r="A2689"/>
      <c r="B2689">
        <f t="shared" si="1400"/>
        <v>755000</v>
      </c>
      <c r="C2689" s="237" t="str">
        <f t="shared" si="1368"/>
        <v>-3.71085878663126E-08+0.000897783096166449i</v>
      </c>
      <c r="D2689" s="208" t="str">
        <f t="shared" si="1369"/>
        <v>-1.64874580421244+0.00688300373727611i</v>
      </c>
      <c r="E2689" t="str">
        <f t="shared" si="1370"/>
        <v>36500</v>
      </c>
      <c r="F2689" t="str">
        <f t="shared" si="1371"/>
        <v>0.21505376344086</v>
      </c>
      <c r="G2689" t="str">
        <f t="shared" si="1366"/>
        <v>0.21505376344086</v>
      </c>
      <c r="H2689" t="str">
        <f t="shared" si="1372"/>
        <v>2.52005414937371+0.137010106091463i</v>
      </c>
      <c r="I2689" t="str">
        <f t="shared" si="1373"/>
        <v>2964.87806682537i</v>
      </c>
      <c r="J2689" t="str">
        <f t="shared" si="1367"/>
        <v>-11897.823441066+648.620444923252i</v>
      </c>
      <c r="K2689" t="str">
        <f t="shared" si="1374"/>
        <v>0.0135448322270305-0.248456587573551i</v>
      </c>
      <c r="L2689" t="str">
        <f t="shared" si="1375"/>
        <v>0.00428942360008078-0.0667064496776478i</v>
      </c>
      <c r="M2689" t="str">
        <f t="shared" si="1376"/>
        <v>0.0178342558271113-0.315163037251199i</v>
      </c>
      <c r="N2689" t="str">
        <f t="shared" si="1377"/>
        <v>-9.41733769633271i</v>
      </c>
      <c r="O2689" t="str">
        <f t="shared" si="1378"/>
        <v>-0.999972321360242-0.00744019579107625i</v>
      </c>
      <c r="P2689" t="str">
        <f t="shared" si="1379"/>
        <v>1.99997232136024+0.00744019579107625i</v>
      </c>
      <c r="Q2689" t="str">
        <f t="shared" si="1380"/>
        <v>-1.99997232136024+9.40989750054163i</v>
      </c>
      <c r="R2689" t="str">
        <f t="shared" si="1381"/>
        <v>-0.0424640205700792-0.203513954902929i</v>
      </c>
      <c r="S2689" t="str">
        <f t="shared" si="1382"/>
        <v>1.05152539138034i</v>
      </c>
      <c r="T2689" t="str">
        <f t="shared" si="1383"/>
        <v>0.214000091080663-0.0446519958495353i</v>
      </c>
      <c r="U2689" t="str">
        <f t="shared" si="1384"/>
        <v>0.00005-0.000188215401007445i</v>
      </c>
      <c r="V2689" t="str">
        <f t="shared" si="1385"/>
        <v>0.00002-0.00210801249128338i</v>
      </c>
      <c r="W2689" t="str">
        <f t="shared" si="1386"/>
        <v>0.0000422475967846082-0.00017364032093206i</v>
      </c>
      <c r="X2689" t="str">
        <f t="shared" si="1387"/>
        <v>0.0000423893335688659-0.000173566854532207i</v>
      </c>
      <c r="Y2689" t="str">
        <f t="shared" si="1388"/>
        <v>0.009+3.79504392553647i</v>
      </c>
      <c r="Z2689" t="str">
        <f t="shared" si="1389"/>
        <v>-0.000548524239073654-0.000135349016964414i</v>
      </c>
      <c r="AA2689" t="str">
        <f t="shared" si="1390"/>
        <v>0.00753473694236047-3.162145405184i</v>
      </c>
      <c r="AB2689" t="str">
        <f t="shared" si="1391"/>
        <v>0.643747153670505-0.134320481307696i</v>
      </c>
      <c r="AC2689" t="str">
        <f t="shared" si="1392"/>
        <v>0.969147900572558-0.205280813999073i</v>
      </c>
      <c r="AD2689" t="str">
        <f t="shared" si="1393"/>
        <v>0.663814627156546+0.00200993645896579i</v>
      </c>
      <c r="AE2689" t="str">
        <f t="shared" si="1394"/>
        <v>-0.000363846370323124-0.0000909491560989783i</v>
      </c>
      <c r="AF2689" t="str">
        <f t="shared" si="1395"/>
        <v>-4.16879995358615-0.130127102354187i</v>
      </c>
      <c r="AG2689" t="str">
        <f t="shared" si="1396"/>
        <v>1.00004111371536-0.00759860888830854i</v>
      </c>
      <c r="AH2689" t="str">
        <f t="shared" si="1397"/>
        <v>0.00150157871390548+0.000437887017796125i</v>
      </c>
      <c r="AI2689">
        <f t="shared" si="1398"/>
        <v>-56.114576779780236</v>
      </c>
      <c r="AJ2689">
        <f t="shared" si="1399"/>
        <v>16.257622103869291</v>
      </c>
      <c r="AK2689"/>
      <c r="AL2689"/>
      <c r="AM2689"/>
      <c r="AN2689"/>
    </row>
    <row r="2690" spans="1:40" x14ac:dyDescent="0.35">
      <c r="A2690"/>
      <c r="B2690">
        <f t="shared" si="1400"/>
        <v>756000</v>
      </c>
      <c r="C2690" s="237" t="str">
        <f t="shared" si="1368"/>
        <v>-3.7010481926931E-08+0.000896595552392501i</v>
      </c>
      <c r="D2690" s="208" t="str">
        <f t="shared" si="1369"/>
        <v>-1.64874580346029+0.00687389923500918i</v>
      </c>
      <c r="E2690" t="str">
        <f t="shared" si="1370"/>
        <v>36500</v>
      </c>
      <c r="F2690" t="str">
        <f t="shared" si="1371"/>
        <v>0.21505376344086</v>
      </c>
      <c r="G2690" t="str">
        <f t="shared" si="1366"/>
        <v>0.21505376344086</v>
      </c>
      <c r="H2690" t="str">
        <f t="shared" si="1372"/>
        <v>2.5200752861088+0.136830111835808i</v>
      </c>
      <c r="I2690" t="str">
        <f t="shared" si="1373"/>
        <v>2968.80505764235i</v>
      </c>
      <c r="J2690" t="str">
        <f t="shared" si="1367"/>
        <v>-11929.3643773748+649.479544850303i</v>
      </c>
      <c r="K2690" t="str">
        <f t="shared" si="1374"/>
        <v>0.0135091228799334-0.248129830309899i</v>
      </c>
      <c r="L2690" t="str">
        <f t="shared" si="1375"/>
        <v>0.0042781299978383-0.0666189388847984i</v>
      </c>
      <c r="M2690" t="str">
        <f t="shared" si="1376"/>
        <v>0.0177872528777717-0.314748769194697i</v>
      </c>
      <c r="N2690" t="str">
        <f t="shared" si="1377"/>
        <v>-9.42981099129473i</v>
      </c>
      <c r="O2690" t="str">
        <f t="shared" si="1378"/>
        <v>-0.999987334328602+0.00503300927642841i</v>
      </c>
      <c r="P2690" t="str">
        <f t="shared" si="1379"/>
        <v>1.9999873343286-0.00503300927642841i</v>
      </c>
      <c r="Q2690" t="str">
        <f t="shared" si="1380"/>
        <v>-1.9999873343286+9.43484400057116i</v>
      </c>
      <c r="R2690" t="str">
        <f t="shared" si="1381"/>
        <v>-0.0435132123335372-0.20275496454099i</v>
      </c>
      <c r="S2690" t="str">
        <f t="shared" si="1382"/>
        <v>1.05291814024309i</v>
      </c>
      <c r="T2690" t="str">
        <f t="shared" si="1383"/>
        <v>0.213484380189553-0.0458158506062307i</v>
      </c>
      <c r="U2690" t="str">
        <f t="shared" si="1384"/>
        <v>0.00005-0.0001879664388368i</v>
      </c>
      <c r="V2690" t="str">
        <f t="shared" si="1385"/>
        <v>0.00002-0.00210522411497216i</v>
      </c>
      <c r="W2690" t="str">
        <f t="shared" si="1386"/>
        <v>0.000042247527967156-0.000173412892418316i</v>
      </c>
      <c r="X2690" t="str">
        <f t="shared" si="1387"/>
        <v>0.0000423888703822333-0.000173339522703553i</v>
      </c>
      <c r="Y2690" t="str">
        <f t="shared" si="1388"/>
        <v>0.009+3.80007047378221i</v>
      </c>
      <c r="Z2690" t="str">
        <f t="shared" si="1389"/>
        <v>-0.000547081140320477-0.000135165070751663i</v>
      </c>
      <c r="AA2690" t="str">
        <f t="shared" si="1390"/>
        <v>0.00751481487859687-3.15796234059373i</v>
      </c>
      <c r="AB2690" t="str">
        <f t="shared" si="1391"/>
        <v>0.642195811254749-0.137821546111571i</v>
      </c>
      <c r="AC2690" t="str">
        <f t="shared" si="1392"/>
        <v>0.968043737284707-0.204581807867114i</v>
      </c>
      <c r="AD2690" t="str">
        <f t="shared" si="1393"/>
        <v>0.66383491198364-0.00207945118089167i</v>
      </c>
      <c r="AE2690" t="str">
        <f t="shared" si="1394"/>
        <v>-0.000363452629798543-0.0000885896643224099i</v>
      </c>
      <c r="AF2690" t="str">
        <f t="shared" si="1395"/>
        <v>-4.16882108956909-0.129956212600799i</v>
      </c>
      <c r="AG2690" t="str">
        <f t="shared" si="1396"/>
        <v>0.999994286799998-0.00758890023036503i</v>
      </c>
      <c r="AH2690" t="str">
        <f t="shared" si="1397"/>
        <v>0.00150041721683402+0.000427936349621957i</v>
      </c>
      <c r="AI2690">
        <f t="shared" si="1398"/>
        <v>-56.136113888919432</v>
      </c>
      <c r="AJ2690">
        <f t="shared" si="1399"/>
        <v>15.918762709867424</v>
      </c>
      <c r="AK2690"/>
      <c r="AL2690"/>
      <c r="AM2690"/>
      <c r="AN2690"/>
    </row>
    <row r="2691" spans="1:40" x14ac:dyDescent="0.35">
      <c r="A2691"/>
      <c r="B2691">
        <f t="shared" si="1400"/>
        <v>757000</v>
      </c>
      <c r="C2691" s="237" t="str">
        <f t="shared" si="1368"/>
        <v>-3.69127645256959E-08+0.000895411146118599i</v>
      </c>
      <c r="D2691" s="208" t="str">
        <f t="shared" si="1369"/>
        <v>-1.64874580271113+0.00686481878690926i</v>
      </c>
      <c r="E2691" t="str">
        <f t="shared" si="1370"/>
        <v>36500</v>
      </c>
      <c r="F2691" t="str">
        <f t="shared" si="1371"/>
        <v>0.21505376344086</v>
      </c>
      <c r="G2691" t="str">
        <f t="shared" si="1366"/>
        <v>0.21505376344086</v>
      </c>
      <c r="H2691" t="str">
        <f t="shared" si="1372"/>
        <v>2.52009633951374+0.136650588259824i</v>
      </c>
      <c r="I2691" t="str">
        <f t="shared" si="1373"/>
        <v>2972.73204845934i</v>
      </c>
      <c r="J2691" t="str">
        <f t="shared" si="1367"/>
        <v>-11960.9470621103+650.338644777353i</v>
      </c>
      <c r="K2691" t="str">
        <f t="shared" si="1374"/>
        <v>0.013473554431191-0.247803928897858i</v>
      </c>
      <c r="L2691" t="str">
        <f t="shared" si="1375"/>
        <v>0.00426688087826379-0.0665316564433466i</v>
      </c>
      <c r="M2691" t="str">
        <f t="shared" si="1376"/>
        <v>0.0177404353094548-0.314335585341205i</v>
      </c>
      <c r="N2691" t="str">
        <f t="shared" si="1377"/>
        <v>-9.44228428625676i</v>
      </c>
      <c r="O2691" t="str">
        <f t="shared" si="1378"/>
        <v>-0.999846768197456+0.017505431302975i</v>
      </c>
      <c r="P2691" t="str">
        <f t="shared" si="1379"/>
        <v>1.99984676819746-0.017505431302975i</v>
      </c>
      <c r="Q2691" t="str">
        <f t="shared" si="1380"/>
        <v>-1.99984676819746+9.45978971755973i</v>
      </c>
      <c r="R2691" t="str">
        <f t="shared" si="1381"/>
        <v>-0.0445514821559639-0.20198658613337i</v>
      </c>
      <c r="S2691" t="str">
        <f t="shared" si="1382"/>
        <v>1.05431088910585i</v>
      </c>
      <c r="T2691" t="str">
        <f t="shared" si="1383"/>
        <v>0.212956657213729-0.0469711127628377i</v>
      </c>
      <c r="U2691" t="str">
        <f t="shared" si="1384"/>
        <v>0.00005-0.000187718134426183i</v>
      </c>
      <c r="V2691" t="str">
        <f t="shared" si="1385"/>
        <v>0.00002-0.00210244310557325i</v>
      </c>
      <c r="W2691" t="str">
        <f t="shared" si="1386"/>
        <v>0.0000422474590589544-0.000173186067741513i</v>
      </c>
      <c r="X2691" t="str">
        <f t="shared" si="1387"/>
        <v>0.0000423884086668919-0.000173112794453957i</v>
      </c>
      <c r="Y2691" t="str">
        <f t="shared" si="1388"/>
        <v>0.009+3.80509702202796i</v>
      </c>
      <c r="Z2691" t="str">
        <f t="shared" si="1389"/>
        <v>-0.000545643757052143-0.00013498162881533i</v>
      </c>
      <c r="AA2691" t="str">
        <f t="shared" si="1390"/>
        <v>0.00749497172471411-3.15379032900868i</v>
      </c>
      <c r="AB2691" t="str">
        <f t="shared" si="1391"/>
        <v>0.640608334530334-0.14129676297388i</v>
      </c>
      <c r="AC2691" t="str">
        <f t="shared" si="1392"/>
        <v>0.966950070021221-0.20387266189202i</v>
      </c>
      <c r="AD2691" t="str">
        <f t="shared" si="1393"/>
        <v>0.663804727114466-0.00616901168476771i</v>
      </c>
      <c r="AE2691" t="str">
        <f t="shared" si="1394"/>
        <v>-0.000363033608497101-0.0000862353605682511i</v>
      </c>
      <c r="AF2691" t="str">
        <f t="shared" si="1395"/>
        <v>-4.16884214222487-0.129785769472915i</v>
      </c>
      <c r="AG2691" t="str">
        <f t="shared" si="1396"/>
        <v>0.999947580330336-0.00757864073835702i</v>
      </c>
      <c r="AH2691" t="str">
        <f t="shared" si="1397"/>
        <v>0.00149914838427633+0.000418001620034967i</v>
      </c>
      <c r="AI2691">
        <f t="shared" si="1398"/>
        <v>-56.157951581909401</v>
      </c>
      <c r="AJ2691">
        <f t="shared" si="1399"/>
        <v>15.579854996907731</v>
      </c>
      <c r="AK2691"/>
      <c r="AL2691"/>
      <c r="AM2691"/>
      <c r="AN2691"/>
    </row>
    <row r="2692" spans="1:40" x14ac:dyDescent="0.35">
      <c r="A2692"/>
      <c r="B2692">
        <f t="shared" si="1400"/>
        <v>758000</v>
      </c>
      <c r="C2692" s="237" t="str">
        <f t="shared" si="1368"/>
        <v>-3.68154336136276E-08+0.000894229864927199i</v>
      </c>
      <c r="D2692" s="208" t="str">
        <f t="shared" si="1369"/>
        <v>-1.64874580196492+0.00685576229777519i</v>
      </c>
      <c r="E2692" t="str">
        <f t="shared" si="1370"/>
        <v>36500</v>
      </c>
      <c r="F2692" t="str">
        <f t="shared" si="1371"/>
        <v>0.21505376344086</v>
      </c>
      <c r="G2692" t="str">
        <f t="shared" si="1366"/>
        <v>0.21505376344086</v>
      </c>
      <c r="H2692" t="str">
        <f t="shared" si="1372"/>
        <v>2.52011731002547+0.136471533526145i</v>
      </c>
      <c r="I2692" t="str">
        <f t="shared" si="1373"/>
        <v>2976.65903927633i</v>
      </c>
      <c r="J2692" t="str">
        <f t="shared" si="1367"/>
        <v>-11992.5714952724+651.197744704404i</v>
      </c>
      <c r="K2692" t="str">
        <f t="shared" si="1374"/>
        <v>0.0134381261412077-0.247478879989175i</v>
      </c>
      <c r="L2692" t="str">
        <f t="shared" si="1375"/>
        <v>0.00425567600837532-0.0664446014644484i</v>
      </c>
      <c r="M2692" t="str">
        <f t="shared" si="1376"/>
        <v>0.017693802149583-0.313923481453623i</v>
      </c>
      <c r="N2692" t="str">
        <f t="shared" si="1377"/>
        <v>-9.45475758121879i</v>
      </c>
      <c r="O2692" t="str">
        <f t="shared" si="1378"/>
        <v>-0.999550644836232+0.0299751298157878i</v>
      </c>
      <c r="P2692" t="str">
        <f t="shared" si="1379"/>
        <v>1.99955064483623-0.0299751298157878i</v>
      </c>
      <c r="Q2692" t="str">
        <f t="shared" si="1380"/>
        <v>-1.99955064483623+9.48473271103458i</v>
      </c>
      <c r="R2692" t="str">
        <f t="shared" si="1381"/>
        <v>-0.0455787967660951-0.201208994550945i</v>
      </c>
      <c r="S2692" t="str">
        <f t="shared" si="1382"/>
        <v>1.0557036379686i</v>
      </c>
      <c r="T2692" t="str">
        <f t="shared" si="1383"/>
        <v>0.212417067539437-0.0481177015601981i</v>
      </c>
      <c r="U2692" t="str">
        <f t="shared" si="1384"/>
        <v>0.00005-0.000187470485172323i</v>
      </c>
      <c r="V2692" t="str">
        <f t="shared" si="1385"/>
        <v>0.00002-0.00209966943393002i</v>
      </c>
      <c r="W2692" t="str">
        <f t="shared" si="1386"/>
        <v>0.0000422473900600048-0.00017295984451175i</v>
      </c>
      <c r="X2692" t="str">
        <f t="shared" si="1387"/>
        <v>0.0000423879484146058-0.000172886667394547i</v>
      </c>
      <c r="Y2692" t="str">
        <f t="shared" si="1388"/>
        <v>0.009+3.8101235702737i</v>
      </c>
      <c r="Z2692" t="str">
        <f t="shared" si="1389"/>
        <v>-0.000544212059125798-0.000134798689061761i</v>
      </c>
      <c r="AA2692" t="str">
        <f t="shared" si="1390"/>
        <v>0.00747520706450592-3.14962932667653i</v>
      </c>
      <c r="AB2692" t="str">
        <f t="shared" si="1391"/>
        <v>0.638985160842784-0.14474588895791i</v>
      </c>
      <c r="AC2692" t="str">
        <f t="shared" si="1392"/>
        <v>0.965866943624705-0.203153551410157i</v>
      </c>
      <c r="AD2692" t="str">
        <f t="shared" si="1393"/>
        <v>0.663724067151216-0.0102581288500922i</v>
      </c>
      <c r="AE2692" t="str">
        <f t="shared" si="1394"/>
        <v>-0.000362589423596931-0.0000838865367264377i</v>
      </c>
      <c r="AF2692" t="str">
        <f t="shared" si="1395"/>
        <v>-4.16886311199039-0.12961577122837i</v>
      </c>
      <c r="AG2692" t="str">
        <f t="shared" si="1396"/>
        <v>0.999901000860369-0.00756783251545502i</v>
      </c>
      <c r="AH2692" t="str">
        <f t="shared" si="1397"/>
        <v>0.00149777262084337+0.00040808408864469i</v>
      </c>
      <c r="AI2692">
        <f t="shared" si="1398"/>
        <v>-56.180090073780853</v>
      </c>
      <c r="AJ2692">
        <f t="shared" si="1399"/>
        <v>15.240898508458352</v>
      </c>
      <c r="AK2692"/>
      <c r="AL2692"/>
      <c r="AM2692"/>
      <c r="AN2692"/>
    </row>
    <row r="2693" spans="1:40" x14ac:dyDescent="0.35">
      <c r="A2693"/>
      <c r="B2693">
        <f t="shared" si="1400"/>
        <v>759000</v>
      </c>
      <c r="C2693" s="237" t="str">
        <f t="shared" si="1368"/>
        <v>-3.67184871552347E-08+0.000893051696466196i</v>
      </c>
      <c r="D2693" s="208" t="str">
        <f t="shared" si="1369"/>
        <v>-1.64874580122166+0.00684672967290751i</v>
      </c>
      <c r="E2693" t="str">
        <f t="shared" si="1370"/>
        <v>36500</v>
      </c>
      <c r="F2693" t="str">
        <f t="shared" si="1371"/>
        <v>0.21505376344086</v>
      </c>
      <c r="G2693" t="str">
        <f t="shared" ref="G2693:G2756" si="1401">IF($C$11=$C$7,$C$24,F2693)</f>
        <v>0.21505376344086</v>
      </c>
      <c r="H2693" t="str">
        <f t="shared" si="1372"/>
        <v>2.52013819807811+0.136292945806926i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0.00424451515671234-0.0663577730638479i</v>
      </c>
      <c r="M2693" t="str">
        <f t="shared" si="1376"/>
        <v>0.0176473524319423-0.313512453316835i</v>
      </c>
      <c r="N2693" t="str">
        <f t="shared" si="1377"/>
        <v>-9.46723087618082i</v>
      </c>
      <c r="O2693" t="str">
        <f t="shared" si="1378"/>
        <v>-0.999099010316119+0.0424401647658291i</v>
      </c>
      <c r="P2693" t="str">
        <f t="shared" si="1379"/>
        <v>1.99909901031612-0.0424401647658291i</v>
      </c>
      <c r="Q2693" t="str">
        <f t="shared" si="1380"/>
        <v>-1.99909901031612+9.50967104094665i</v>
      </c>
      <c r="R2693" t="str">
        <f t="shared" si="1381"/>
        <v>-0.0465951251573139-0.200422363036739i</v>
      </c>
      <c r="S2693" t="str">
        <f t="shared" si="1382"/>
        <v>1.05709638683136i</v>
      </c>
      <c r="T2693" t="str">
        <f t="shared" si="1383"/>
        <v>0.21186575580634-0.0492555384477515i</v>
      </c>
      <c r="U2693" t="str">
        <f t="shared" si="1384"/>
        <v>0.00005-0.000187223488485667i</v>
      </c>
      <c r="V2693" t="str">
        <f t="shared" si="1385"/>
        <v>0.00002-0.00209690307103946i</v>
      </c>
      <c r="W2693" t="str">
        <f t="shared" si="1386"/>
        <v>0.0000422473209703088-0.000172734220351723i</v>
      </c>
      <c r="X2693" t="str">
        <f t="shared" si="1387"/>
        <v>0.0000423874896171937-0.000172661139149041i</v>
      </c>
      <c r="Y2693" t="str">
        <f t="shared" si="1388"/>
        <v>0.009+3.81515011851944i</v>
      </c>
      <c r="Z2693" t="str">
        <f t="shared" si="1389"/>
        <v>-0.000542786016597036-0.000134616249408979i</v>
      </c>
      <c r="AA2693" t="str">
        <f t="shared" si="1390"/>
        <v>0.0074555204845065-3.14547929007557i</v>
      </c>
      <c r="AB2693" t="str">
        <f t="shared" si="1391"/>
        <v>0.63732672529178-0.148168687770775i</v>
      </c>
      <c r="AC2693" t="str">
        <f t="shared" si="1392"/>
        <v>0.964794400527768-0.20242465026308i</v>
      </c>
      <c r="AD2693" t="str">
        <f t="shared" si="1393"/>
        <v>0.663592934077909-0.0143461862604423i</v>
      </c>
      <c r="AE2693" t="str">
        <f t="shared" si="1394"/>
        <v>-0.000362120195117792-0.0000815434826262039i</v>
      </c>
      <c r="AF2693" t="str">
        <f t="shared" si="1395"/>
        <v>-4.16888399929977-0.129446216134018i</v>
      </c>
      <c r="AG2693" t="str">
        <f t="shared" si="1396"/>
        <v>0.999854554912161-0.00755647773787447i</v>
      </c>
      <c r="AH2693" t="str">
        <f t="shared" si="1397"/>
        <v>0.0014962903439075+0.000398185007737831i</v>
      </c>
      <c r="AI2693">
        <f t="shared" si="1398"/>
        <v>-56.202529606084326</v>
      </c>
      <c r="AJ2693">
        <f t="shared" si="1399"/>
        <v>14.901892798070998</v>
      </c>
      <c r="AK2693"/>
      <c r="AL2693"/>
      <c r="AM2693"/>
      <c r="AN2693"/>
    </row>
    <row r="2694" spans="1:40" x14ac:dyDescent="0.35">
      <c r="A2694"/>
      <c r="B2694">
        <f t="shared" si="1400"/>
        <v>760000</v>
      </c>
      <c r="C2694" s="237" t="str">
        <f t="shared" ref="C2694:C2757" si="1403">IMPRODUCT(COMPLEX(-1,0),IMDIV(IMPRODUCT(G2694,COMPLEX($C$100+$C$101,0)),COMPLEX($C$100,2*PI()*B2694*$C$103*$C$102*(2*$C$100+$C$101))))</f>
        <v>-3.66219231284087E-08+0.000891876628448496i</v>
      </c>
      <c r="D2694" s="208" t="str">
        <f t="shared" ref="D2694:D2757" si="1404">IMPRODUCT(COMPLEX($C$106,0),IMSUB(C2694,G2694))</f>
        <v>-1.64874580048134+0.00683772081810514i</v>
      </c>
      <c r="E2694" t="str">
        <f t="shared" ref="E2694:E2757" si="1405">IMDIV(COMPLEX($C$20*10^3,0),COMPLEX(1,2*PI()*B2694*$C$20*1000*$C$29*10^-12))</f>
        <v>36500</v>
      </c>
      <c r="F2694" t="str">
        <f t="shared" ref="F2694:F2757" si="1406">IMDIV(COMPLEX($C$22*1000,0),IMSUM(COMPLEX($C$22*1000,0),E2694))</f>
        <v>0.21505376344086</v>
      </c>
      <c r="G2694" t="str">
        <f t="shared" si="1401"/>
        <v>0.21505376344086</v>
      </c>
      <c r="H2694" t="str">
        <f t="shared" ref="H2694:H2757" si="1407">IMPRODUCT(COMPLEX($C$108,0),IMPRODUCT(COMPLEX(-1,0),D2694),IMDIV(COMPLEX(0,2*PI()*B2694*$C$109*$C$110),COMPLEX(1,2*PI()*B2694*$C$109*$C$110)))</f>
        <v>2.52015900410293+0.136114823283778i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0.00423339809332363-0.0662711703618467i</v>
      </c>
      <c r="M2694" t="str">
        <f t="shared" ref="M2694:M2757" si="1411">IMSUM(K2694,L2694)</f>
        <v>0.0176010851966315-0.313102496737554i</v>
      </c>
      <c r="N2694" t="str">
        <f t="shared" ref="N2694:N2757" si="1412">COMPLEX(0,-2*PI()*B2694*$C$43)</f>
        <v>-9.47970417114285i</v>
      </c>
      <c r="O2694" t="str">
        <f t="shared" ref="O2694:O2757" si="1413">IMEXP(N2694)</f>
        <v>-0.998491934902901+0.0548985968296232i</v>
      </c>
      <c r="P2694" t="str">
        <f t="shared" ref="P2694:P2757" si="1414">IMSUB(COMPLEX(1,0),O2694)</f>
        <v>1.9984919349029-0.0548985968296232i</v>
      </c>
      <c r="Q2694" t="str">
        <f t="shared" ref="Q2694:Q2757" si="1415">IMSUM(COMPLEX(0,2*PI()*B2694*$C$43),O2694,COMPLEX(-1,0))</f>
        <v>-1.9984919349029+9.53460276797247i</v>
      </c>
      <c r="R2694" t="str">
        <f t="shared" ref="R2694:R2757" si="1416">IMDIV(P2694,Q2694)</f>
        <v>-0.0476004385254384-0.199626863198279i</v>
      </c>
      <c r="S2694" t="str">
        <f t="shared" ref="S2694:S2757" si="1417">IMDIV(COMPLEX(0,2*PI()*B2694*$C$123),COMPLEX($C$124,0))</f>
        <v>1.05848913569411i</v>
      </c>
      <c r="T2694" t="str">
        <f t="shared" ref="T2694:T2757" si="1418">IMPRODUCT(R2694,S2694)</f>
        <v>0.211302865888073-0.0503845470334519i</v>
      </c>
      <c r="U2694" t="str">
        <f t="shared" ref="U2694:U2757" si="1419">IMDIV(COMPLEX(1,2*PI()*B2694*$C$16*10^-3*$C$15*10^-6),COMPLEX(0,2*PI()*B2694*$C$15*10^-6))</f>
        <v>0.00005-0.000186977141790291i</v>
      </c>
      <c r="V2694" t="str">
        <f t="shared" ref="V2694:V2757" si="1420">IMSUM(COMPLEX($C$18*10^-3,0),IMDIV(COMPLEX(1,0),COMPLEX(0,2*PI()*B2694*($C$17*1*10^-6))))</f>
        <v>0.00002-0.00209414398805125i</v>
      </c>
      <c r="W2694" t="str">
        <f t="shared" ref="W2694:W2757" si="1421">IMDIV(IMPRODUCT(U2694,V2694),IMSUM(U2694,V2694))</f>
        <v>0.0000422472517898678-0.00017250919289664i</v>
      </c>
      <c r="X2694" t="str">
        <f t="shared" ref="X2694:X2757" si="1422">IMDIV(IMPRODUCT(COMPLEX($C$19,0),W2694),IMSUM(COMPLEX($C$19,0),W2694))</f>
        <v>0.0000423870322665275-0.000172436207353663i</v>
      </c>
      <c r="Y2694" t="str">
        <f t="shared" ref="Y2694:Y2757" si="1423">COMPLEX($C$13*10^-3,2*PI()*B2694*$C$12*0.000001)</f>
        <v>0.009+3.82017666676519i</v>
      </c>
      <c r="Z2694" t="str">
        <f t="shared" ref="Z2694:Z2757" si="1424">IMPRODUCT(COMPLEX($C$6,0),IMDIV(X2694,IMSUM(X2694,Y2694)))</f>
        <v>-0.000541365599718338-0.000134434307786603i</v>
      </c>
      <c r="AA2694" t="str">
        <f t="shared" ref="AA2694:AA2757" si="1425">IMDIV(COMPLEX($C$6,0),IMSUM(X2694,Y2694))</f>
        <v>0.00743591157396887-3.14134017591317i</v>
      </c>
      <c r="AB2694" t="str">
        <f t="shared" ref="AB2694:AB2757" si="1426">IMPRODUCT(COMPLEX($C$119,0),T2694)</f>
        <v>0.635633460672665-0.151564929612748i</v>
      </c>
      <c r="AC2694" t="str">
        <f t="shared" ref="AC2694:AC2757" si="1427">IMSUM(COMPLEX(1,0),IMPRODUCT(AB2694,M2694))</f>
        <v>0.963732480815526-0.201686130785479i</v>
      </c>
      <c r="AD2694" t="str">
        <f t="shared" ref="AD2694:AD2757" si="1428">IMDIV(AB2694,AC2694)</f>
        <v>0.663411337267667-0.0184325673707496i</v>
      </c>
      <c r="AE2694" t="str">
        <f t="shared" ref="AE2694:AE2757" si="1429">IMPRODUCT(AD2694,AA2694,X2694)</f>
        <v>-0.000361626045895072-0.000079206486014349i</v>
      </c>
      <c r="AF2694" t="str">
        <f t="shared" ref="AF2694:AF2757" si="1430">IMSUB(D2694,H2694)</f>
        <v>-4.16890480458427-0.129277102465673i</v>
      </c>
      <c r="AG2694" t="str">
        <f t="shared" ref="AG2694:AG2757" si="1431">IMSUM(COMPLEX(1,0),IMPRODUCT(AD2694,AA2694,COMPLEX($C$127,0)))</f>
        <v>0.999808248975083-0.00754457865447964i</v>
      </c>
      <c r="AH2694" t="str">
        <f t="shared" ref="AH2694:AH2757" si="1432">IMDIV(IMPRODUCT(AE2694,AF2694),AG2694)</f>
        <v>0.0014947019835152+0.000388305622169559i</v>
      </c>
      <c r="AI2694">
        <f t="shared" ref="AI2694:AI2757" si="1433">20*LOG10(IMABS(AH2694))</f>
        <v>-56.225270446889894</v>
      </c>
      <c r="AJ2694">
        <f t="shared" ref="AJ2694:AJ2757" si="1434">IMARGUMENT(AH2694)*180/PI()</f>
        <v>14.562837429401023</v>
      </c>
      <c r="AK2694"/>
      <c r="AL2694"/>
      <c r="AM2694"/>
      <c r="AN2694"/>
    </row>
    <row r="2695" spans="1:40" x14ac:dyDescent="0.35">
      <c r="A2695"/>
      <c r="B2695">
        <f t="shared" si="1400"/>
        <v>761000</v>
      </c>
      <c r="C2695" s="237" t="str">
        <f t="shared" si="1403"/>
        <v>-3.65257395243178E-08+0.000890704648651587i</v>
      </c>
      <c r="D2695" s="208" t="str">
        <f t="shared" si="1404"/>
        <v>-1.64874579974393+0.00682873563966217i</v>
      </c>
      <c r="E2695" t="str">
        <f t="shared" si="1405"/>
        <v>36500</v>
      </c>
      <c r="F2695" t="str">
        <f t="shared" si="1406"/>
        <v>0.21505376344086</v>
      </c>
      <c r="G2695" t="str">
        <f t="shared" si="1401"/>
        <v>0.21505376344086</v>
      </c>
      <c r="H2695" t="str">
        <f t="shared" si="1407"/>
        <v>2.52017972852837+0.1359371641477i</v>
      </c>
      <c r="I2695" t="str">
        <f t="shared" si="1408"/>
        <v>2988.44001172729i</v>
      </c>
      <c r="J2695" t="str">
        <f t="shared" si="1402"/>
        <v>-12087.6952853183+653.775044485556i</v>
      </c>
      <c r="K2695" t="str">
        <f t="shared" si="1409"/>
        <v>0.0133326749002583-0.246508815060918i</v>
      </c>
      <c r="L2695" t="str">
        <f t="shared" si="1410"/>
        <v>0.00422232458975542-0.0661847924832736i</v>
      </c>
      <c r="M2695" t="str">
        <f t="shared" si="1411"/>
        <v>0.0175549994900137-0.312693607544192i</v>
      </c>
      <c r="N2695" t="str">
        <f t="shared" si="1412"/>
        <v>-9.49217746610488i</v>
      </c>
      <c r="O2695" t="str">
        <f t="shared" si="1413"/>
        <v>-0.997729513046018+0.0673484877109804i</v>
      </c>
      <c r="P2695" t="str">
        <f t="shared" si="1414"/>
        <v>1.99772951304602-0.0673484877109804i</v>
      </c>
      <c r="Q2695" t="str">
        <f t="shared" si="1415"/>
        <v>-1.99772951304602+9.55952595381586i</v>
      </c>
      <c r="R2695" t="str">
        <f t="shared" si="1416"/>
        <v>-0.0485947102074743-0.198822665001286i</v>
      </c>
      <c r="S2695" t="str">
        <f t="shared" si="1417"/>
        <v>1.05988188455687i</v>
      </c>
      <c r="T2695" t="str">
        <f t="shared" si="1418"/>
        <v>0.210728540874182-0.0515046530341928i</v>
      </c>
      <c r="U2695" t="str">
        <f t="shared" si="1419"/>
        <v>0.00005-0.000186731442523812i</v>
      </c>
      <c r="V2695" t="str">
        <f t="shared" si="1420"/>
        <v>0.00002-0.0020913921562667i</v>
      </c>
      <c r="W2695" t="str">
        <f t="shared" si="1421"/>
        <v>0.0000422471825186829-0.000172284759794136i</v>
      </c>
      <c r="X2695" t="str">
        <f t="shared" si="1422"/>
        <v>0.0000423865763545327-0.000172211869657061i</v>
      </c>
      <c r="Y2695" t="str">
        <f t="shared" si="1423"/>
        <v>0.009+3.82520321501093i</v>
      </c>
      <c r="Z2695" t="str">
        <f t="shared" si="1424"/>
        <v>-0.000539950778937527-0.000134252862135764i</v>
      </c>
      <c r="AA2695" t="str">
        <f t="shared" si="1425"/>
        <v>0.00741637992484382-3.13721194112437i</v>
      </c>
      <c r="AB2695" t="str">
        <f t="shared" si="1426"/>
        <v>0.633905797422117-0.154934391028138i</v>
      </c>
      <c r="AC2695" t="str">
        <f t="shared" si="1427"/>
        <v>0.962681222287211-0.200938163794584i</v>
      </c>
      <c r="AD2695" t="str">
        <f t="shared" si="1428"/>
        <v>0.663179293489163-0.0225166555927368i</v>
      </c>
      <c r="AE2695" t="str">
        <f t="shared" si="1429"/>
        <v>-0.000361107101553762-0.0000768758325337279i</v>
      </c>
      <c r="AF2695" t="str">
        <f t="shared" si="1430"/>
        <v>-4.1689255282723-0.129108428508038i</v>
      </c>
      <c r="AG2695" t="str">
        <f t="shared" si="1431"/>
        <v>0.999762089505053-0.00753213758638156i</v>
      </c>
      <c r="AH2695" t="str">
        <f t="shared" si="1432"/>
        <v>0.00149300798229924+0.000378447169255336i</v>
      </c>
      <c r="AI2695">
        <f t="shared" si="1433"/>
        <v>-56.248312890793372</v>
      </c>
      <c r="AJ2695">
        <f t="shared" si="1434"/>
        <v>14.223731976225475</v>
      </c>
      <c r="AK2695"/>
      <c r="AL2695"/>
      <c r="AM2695"/>
      <c r="AN2695"/>
    </row>
    <row r="2696" spans="1:40" x14ac:dyDescent="0.35">
      <c r="A2696"/>
      <c r="B2696">
        <f t="shared" si="1400"/>
        <v>762000</v>
      </c>
      <c r="C2696" s="237" t="str">
        <f t="shared" si="1403"/>
        <v>-3.64299343473037E-08+0.000889535744917123i</v>
      </c>
      <c r="D2696" s="208" t="str">
        <f t="shared" si="1404"/>
        <v>-1.64874579900942+0.00681977404436461i</v>
      </c>
      <c r="E2696" t="str">
        <f t="shared" si="1405"/>
        <v>36500</v>
      </c>
      <c r="F2696" t="str">
        <f t="shared" si="1406"/>
        <v>0.21505376344086</v>
      </c>
      <c r="G2696" t="str">
        <f t="shared" si="1401"/>
        <v>0.21505376344086</v>
      </c>
      <c r="H2696" t="str">
        <f t="shared" si="1407"/>
        <v>2.52020037178009+0.135759966599033i</v>
      </c>
      <c r="I2696" t="str">
        <f t="shared" si="1408"/>
        <v>2992.36700254428i</v>
      </c>
      <c r="J2696" t="str">
        <f t="shared" si="1402"/>
        <v>-12119.4867121869+654.634144412607i</v>
      </c>
      <c r="K2696" t="str">
        <f t="shared" si="1409"/>
        <v>0.0132977999456265-0.246187143029254i</v>
      </c>
      <c r="L2696" t="str">
        <f t="shared" si="1410"/>
        <v>0.00421129441904003-0.0660986385574585i</v>
      </c>
      <c r="M2696" t="str">
        <f t="shared" si="1411"/>
        <v>0.0175090943646665-0.312285781586712i</v>
      </c>
      <c r="N2696" t="str">
        <f t="shared" si="1412"/>
        <v>-9.50465076106691i</v>
      </c>
      <c r="O2696" t="str">
        <f t="shared" si="1413"/>
        <v>-0.996811863363879+0.0797879004425518i</v>
      </c>
      <c r="P2696" t="str">
        <f t="shared" si="1414"/>
        <v>1.99681186336388-0.0797879004425518i</v>
      </c>
      <c r="Q2696" t="str">
        <f t="shared" si="1415"/>
        <v>-1.99681186336388+9.58443866150946i</v>
      </c>
      <c r="R2696" t="str">
        <f t="shared" si="1416"/>
        <v>-0.0495779156213349-0.19800993676467i</v>
      </c>
      <c r="S2696" t="str">
        <f t="shared" si="1417"/>
        <v>1.06127463341962i</v>
      </c>
      <c r="T2696" t="str">
        <f t="shared" si="1418"/>
        <v>0.210142923053367-0.052615784226741i</v>
      </c>
      <c r="U2696" t="str">
        <f t="shared" si="1419"/>
        <v>0.0000499999999999999-0.000186486388137298i</v>
      </c>
      <c r="V2696" t="str">
        <f t="shared" si="1420"/>
        <v>0.00002-0.00208864754713774i</v>
      </c>
      <c r="W2696" t="str">
        <f t="shared" si="1421"/>
        <v>0.0000422471131567556-0.000172060918704196i</v>
      </c>
      <c r="X2696" t="str">
        <f t="shared" si="1422"/>
        <v>0.0000423861218731878-0.000171988123720225i</v>
      </c>
      <c r="Y2696" t="str">
        <f t="shared" si="1423"/>
        <v>0.009+3.83022976325668i</v>
      </c>
      <c r="Z2696" t="str">
        <f t="shared" si="1424"/>
        <v>-0.000538541524896209-0.000134071910409028i</v>
      </c>
      <c r="AA2696" t="str">
        <f t="shared" si="1425"/>
        <v>0.00739692513175812-3.13309454287025i</v>
      </c>
      <c r="AB2696" t="str">
        <f t="shared" si="1426"/>
        <v>0.632144163567735-0.158276854757687i</v>
      </c>
      <c r="AC2696" t="str">
        <f t="shared" si="1427"/>
        <v>0.96164066051689-0.200180918580923i</v>
      </c>
      <c r="AD2696" t="str">
        <f t="shared" si="1428"/>
        <v>0.662896826912097-0.0265978343805639i</v>
      </c>
      <c r="AE2696" t="str">
        <f t="shared" si="1429"/>
        <v>-0.000360563490482244-0.000074551805701942i</v>
      </c>
      <c r="AF2696" t="str">
        <f t="shared" si="1430"/>
        <v>-4.16894617078951-0.128940192554668i</v>
      </c>
      <c r="AG2696" t="str">
        <f t="shared" si="1431"/>
        <v>0.999716082923785-0.00751915692652743i</v>
      </c>
      <c r="AH2696" t="str">
        <f t="shared" si="1432"/>
        <v>0.00149120879538966+0.000368610878663202i</v>
      </c>
      <c r="AI2696">
        <f t="shared" si="1433"/>
        <v>-56.27165725893277</v>
      </c>
      <c r="AJ2696">
        <f t="shared" si="1434"/>
        <v>13.884576022462108</v>
      </c>
      <c r="AK2696"/>
      <c r="AL2696"/>
      <c r="AM2696"/>
      <c r="AN2696"/>
    </row>
    <row r="2697" spans="1:40" x14ac:dyDescent="0.35">
      <c r="A2697"/>
      <c r="B2697">
        <f t="shared" si="1400"/>
        <v>763000</v>
      </c>
      <c r="C2697" s="237" t="str">
        <f t="shared" si="1403"/>
        <v>-3.63345056147764E-08+0.000888369905150493i</v>
      </c>
      <c r="D2697" s="208" t="str">
        <f t="shared" si="1404"/>
        <v>-1.64874579827781+0.00681083593948712i</v>
      </c>
      <c r="E2697" t="str">
        <f t="shared" si="1405"/>
        <v>36500</v>
      </c>
      <c r="F2697" t="str">
        <f t="shared" si="1406"/>
        <v>0.21505376344086</v>
      </c>
      <c r="G2697" t="str">
        <f t="shared" si="1401"/>
        <v>0.21505376344086</v>
      </c>
      <c r="H2697" t="str">
        <f t="shared" si="1407"/>
        <v>2.52022093428102+0.135583228847388i</v>
      </c>
      <c r="I2697" t="str">
        <f t="shared" si="1408"/>
        <v>2996.29399336127i</v>
      </c>
      <c r="J2697" t="str">
        <f t="shared" si="1402"/>
        <v>-12151.319887482+655.493244339657i</v>
      </c>
      <c r="K2697" t="str">
        <f t="shared" si="1409"/>
        <v>0.013263061523651-0.245866307018303i</v>
      </c>
      <c r="L2697" t="str">
        <f t="shared" si="1410"/>
        <v>0.0042003073556839-0.0660127077182003i</v>
      </c>
      <c r="M2697" t="str">
        <f t="shared" si="1411"/>
        <v>0.0174633688793349-0.311879014736503i</v>
      </c>
      <c r="N2697" t="str">
        <f t="shared" si="1412"/>
        <v>-9.51712405602895i</v>
      </c>
      <c r="O2697" t="str">
        <f t="shared" si="1413"/>
        <v>-0.995739128625404+0.0922148996872045i</v>
      </c>
      <c r="P2697" t="str">
        <f t="shared" si="1414"/>
        <v>1.9957391286254-0.0922148996872045i</v>
      </c>
      <c r="Q2697" t="str">
        <f t="shared" si="1415"/>
        <v>-1.9957391286254+9.60933895571615i</v>
      </c>
      <c r="R2697" t="str">
        <f t="shared" si="1416"/>
        <v>-0.0505500322065395-0.19718884515676i</v>
      </c>
      <c r="S2697" t="str">
        <f t="shared" si="1417"/>
        <v>1.06266738228238i</v>
      </c>
      <c r="T2697" t="str">
        <f t="shared" si="1418"/>
        <v>0.20954615389802-0.0537178703992133i</v>
      </c>
      <c r="U2697" t="str">
        <f t="shared" si="1419"/>
        <v>0.0000499999999999999-0.000186241976095178i</v>
      </c>
      <c r="V2697" t="str">
        <f t="shared" si="1420"/>
        <v>0.00002-0.002085910132266i</v>
      </c>
      <c r="W2697" t="str">
        <f t="shared" si="1421"/>
        <v>0.0000422470437040868-0.000171837667299075i</v>
      </c>
      <c r="X2697" t="str">
        <f t="shared" si="1422"/>
        <v>0.0000423856688145235-0.000171764967216411i</v>
      </c>
      <c r="Y2697" t="str">
        <f t="shared" si="1423"/>
        <v>0.009+3.83525631150242i</v>
      </c>
      <c r="Z2697" t="str">
        <f t="shared" si="1424"/>
        <v>-0.00053713780842829-0.000133891450570314i</v>
      </c>
      <c r="AA2697" t="str">
        <f t="shared" si="1425"/>
        <v>0.007377546791994-3.12898793853657i</v>
      </c>
      <c r="AB2697" t="str">
        <f t="shared" si="1426"/>
        <v>0.630348984681535-0.161592109592608i</v>
      </c>
      <c r="AC2697" t="str">
        <f t="shared" si="1427"/>
        <v>0.960610828913272-0.199414562900438i</v>
      </c>
      <c r="AD2697" t="str">
        <f t="shared" si="1428"/>
        <v>0.662563969111796-0.0306754873166856i</v>
      </c>
      <c r="AE2697" t="str">
        <f t="shared" si="1429"/>
        <v>-0.000359995343806042-0.0000722346868902488i</v>
      </c>
      <c r="AF2697" t="str">
        <f t="shared" si="1430"/>
        <v>-4.16896673255883-0.128772392907901i</v>
      </c>
      <c r="AG2697" t="str">
        <f t="shared" si="1431"/>
        <v>0.999670235618041-0.00750563913928404i</v>
      </c>
      <c r="AH2697" t="str">
        <f t="shared" si="1432"/>
        <v>0.00148930489032433+0.000358797972306588i</v>
      </c>
      <c r="AI2697">
        <f t="shared" si="1433"/>
        <v>-56.295303899010449</v>
      </c>
      <c r="AJ2697">
        <f t="shared" si="1434"/>
        <v>13.545369162184288</v>
      </c>
      <c r="AK2697"/>
      <c r="AL2697"/>
      <c r="AM2697"/>
      <c r="AN2697"/>
    </row>
    <row r="2698" spans="1:40" x14ac:dyDescent="0.35">
      <c r="A2698"/>
      <c r="B2698">
        <f t="shared" si="1400"/>
        <v>764000</v>
      </c>
      <c r="C2698" s="237" t="str">
        <f t="shared" si="1403"/>
        <v>-3.62394513571127E-08+0.000887207117320408i</v>
      </c>
      <c r="D2698" s="208" t="str">
        <f t="shared" si="1404"/>
        <v>-1.64874579754905+0.0068019212327898i</v>
      </c>
      <c r="E2698" t="str">
        <f t="shared" si="1405"/>
        <v>36500</v>
      </c>
      <c r="F2698" t="str">
        <f t="shared" si="1406"/>
        <v>0.21505376344086</v>
      </c>
      <c r="G2698" t="str">
        <f t="shared" si="1401"/>
        <v>0.21505376344086</v>
      </c>
      <c r="H2698" t="str">
        <f t="shared" si="1407"/>
        <v>2.52024141645126+0.13540694911159i</v>
      </c>
      <c r="I2698" t="str">
        <f t="shared" si="1408"/>
        <v>3000.22098417825i</v>
      </c>
      <c r="J2698" t="str">
        <f t="shared" si="1402"/>
        <v>-12183.1948112038+656.352344266707i</v>
      </c>
      <c r="K2698" t="str">
        <f t="shared" si="1409"/>
        <v>0.0132284589232247-0.245546303782478i</v>
      </c>
      <c r="L2698" t="str">
        <f t="shared" si="1410"/>
        <v>0.00418936317565651-0.065926999103741i</v>
      </c>
      <c r="M2698" t="str">
        <f t="shared" si="1411"/>
        <v>0.0174178220988812-0.311473302886219i</v>
      </c>
      <c r="N2698" t="str">
        <f t="shared" si="1412"/>
        <v>-9.52959735099098i</v>
      </c>
      <c r="O2698" t="str">
        <f t="shared" si="1413"/>
        <v>-0.994511475727812+0.104627552039081i</v>
      </c>
      <c r="P2698" t="str">
        <f t="shared" si="1414"/>
        <v>1.99451147572781-0.104627552039081i</v>
      </c>
      <c r="Q2698" t="str">
        <f t="shared" si="1415"/>
        <v>-1.99451147572781+9.63422490303006i</v>
      </c>
      <c r="R2698" t="str">
        <f t="shared" si="1416"/>
        <v>-0.0515110393658905-0.196359555192748i</v>
      </c>
      <c r="S2698" t="str">
        <f t="shared" si="1417"/>
        <v>1.06406013114513i</v>
      </c>
      <c r="T2698" t="str">
        <f t="shared" si="1418"/>
        <v>0.208938374049995-0.0548108433030914i</v>
      </c>
      <c r="U2698" t="str">
        <f t="shared" si="1419"/>
        <v>0.0000499999999999999-0.000185998203875158i</v>
      </c>
      <c r="V2698" t="str">
        <f t="shared" si="1420"/>
        <v>0.00002-0.00208317988340177i</v>
      </c>
      <c r="W2698" t="str">
        <f t="shared" si="1421"/>
        <v>0.0000422469741606785-0.000171615003263211i</v>
      </c>
      <c r="X2698" t="str">
        <f t="shared" si="1422"/>
        <v>0.0000423852171706232-0.000171542397831052i</v>
      </c>
      <c r="Y2698" t="str">
        <f t="shared" si="1423"/>
        <v>0.009+3.84028285974816i</v>
      </c>
      <c r="Z2698" t="str">
        <f t="shared" si="1424"/>
        <v>-0.000535739600558418-0.000133711480594816i</v>
      </c>
      <c r="AA2698" t="str">
        <f t="shared" si="1425"/>
        <v>0.00735824450546791-3.12489208573219i</v>
      </c>
      <c r="AB2698" t="str">
        <f t="shared" si="1426"/>
        <v>0.628520683837135-0.164879950230233i</v>
      </c>
      <c r="AC2698" t="str">
        <f t="shared" si="1427"/>
        <v>0.959591758778616-0.19863926296784i</v>
      </c>
      <c r="AD2698" t="str">
        <f t="shared" si="1428"/>
        <v>0.662180759072811-0.0347489981979074i</v>
      </c>
      <c r="AE2698" t="str">
        <f t="shared" si="1429"/>
        <v>-0.000359402795361367-0.0000699247553026724i</v>
      </c>
      <c r="AF2698" t="str">
        <f t="shared" si="1430"/>
        <v>-4.16898721400031-0.1286050278788i</v>
      </c>
      <c r="AG2698" t="str">
        <f t="shared" si="1431"/>
        <v>0.999624553938884-0.00749158676001247i</v>
      </c>
      <c r="AH2698" t="str">
        <f t="shared" si="1432"/>
        <v>0.00148729674695803+0.000349009664237559i</v>
      </c>
      <c r="AI2698">
        <f t="shared" si="1433"/>
        <v>-56.319253185327007</v>
      </c>
      <c r="AJ2698">
        <f t="shared" si="1434"/>
        <v>13.206110999637453</v>
      </c>
      <c r="AK2698"/>
      <c r="AL2698"/>
      <c r="AM2698"/>
      <c r="AN2698"/>
    </row>
    <row r="2699" spans="1:40" x14ac:dyDescent="0.35">
      <c r="A2699"/>
      <c r="B2699">
        <f t="shared" si="1400"/>
        <v>765000</v>
      </c>
      <c r="C2699" s="237" t="str">
        <f t="shared" si="1403"/>
        <v>-3.61447696175548E-08+0.000886047369458492i</v>
      </c>
      <c r="D2699" s="208" t="str">
        <f t="shared" si="1404"/>
        <v>-1.64874579682316+0.00679302983251511i</v>
      </c>
      <c r="E2699" t="str">
        <f t="shared" si="1405"/>
        <v>36500</v>
      </c>
      <c r="F2699" t="str">
        <f t="shared" si="1406"/>
        <v>0.21505376344086</v>
      </c>
      <c r="G2699" t="str">
        <f t="shared" si="1401"/>
        <v>0.21505376344086</v>
      </c>
      <c r="H2699" t="str">
        <f t="shared" si="1407"/>
        <v>2.52026181870827+0.135231125619625i</v>
      </c>
      <c r="I2699" t="str">
        <f t="shared" si="1408"/>
        <v>3004.14797499524i</v>
      </c>
      <c r="J2699" t="str">
        <f t="shared" si="1402"/>
        <v>-12215.1114833522+657.211444193759i</v>
      </c>
      <c r="K2699" t="str">
        <f t="shared" si="1409"/>
        <v>0.013193991437861-0.245227130092932i</v>
      </c>
      <c r="L2699" t="str">
        <f t="shared" si="1410"/>
        <v>0.00417846165637885-0.0658415118567368i</v>
      </c>
      <c r="M2699" t="str">
        <f t="shared" si="1411"/>
        <v>0.0173724530942398-0.311068641949669i</v>
      </c>
      <c r="N2699" t="str">
        <f t="shared" si="1412"/>
        <v>-9.54207064595301i</v>
      </c>
      <c r="O2699" t="str">
        <f t="shared" si="1413"/>
        <v>-0.993129095670653+0.117023926324455i</v>
      </c>
      <c r="P2699" t="str">
        <f t="shared" si="1414"/>
        <v>1.99312909567065-0.117023926324455i</v>
      </c>
      <c r="Q2699" t="str">
        <f t="shared" si="1415"/>
        <v>-1.99312909567065+9.65909457227746i</v>
      </c>
      <c r="R2699" t="str">
        <f t="shared" si="1416"/>
        <v>-0.0524609184081449-0.195522230233271i</v>
      </c>
      <c r="S2699" t="str">
        <f t="shared" si="1417"/>
        <v>1.06545288000789i</v>
      </c>
      <c r="T2699" t="str">
        <f t="shared" si="1418"/>
        <v>0.208319723307604-0.0558946366058169i</v>
      </c>
      <c r="U2699" t="str">
        <f t="shared" si="1419"/>
        <v>0.0000500000000000001-0.000185755068968132i</v>
      </c>
      <c r="V2699" t="str">
        <f t="shared" si="1420"/>
        <v>0.00002-0.00208045677244308i</v>
      </c>
      <c r="W2699" t="str">
        <f t="shared" si="1421"/>
        <v>0.0000422469045265323-0.000171392924293153i</v>
      </c>
      <c r="X2699" t="str">
        <f t="shared" si="1422"/>
        <v>0.0000423847669336223-0.000171320413261689i</v>
      </c>
      <c r="Y2699" t="str">
        <f t="shared" si="1423"/>
        <v>0.009+3.84530940799391i</v>
      </c>
      <c r="Z2699" t="str">
        <f t="shared" si="1424"/>
        <v>-0.000534346872500537-0.000133531998468925i</v>
      </c>
      <c r="AA2699" t="str">
        <f t="shared" si="1425"/>
        <v>0.00733901787471011-3.12080694228771i</v>
      </c>
      <c r="AB2699" t="str">
        <f t="shared" si="1426"/>
        <v>0.626659681570644-0.168140177131416i</v>
      </c>
      <c r="AC2699" t="str">
        <f t="shared" si="1427"/>
        <v>0.958583479366691-0.197855183451265i</v>
      </c>
      <c r="AD2699" t="str">
        <f t="shared" si="1428"/>
        <v>0.661747243191662-0.0388177511216284i</v>
      </c>
      <c r="AE2699" t="str">
        <f t="shared" si="1429"/>
        <v>-0.000358785981668657-0.0000676222879553382i</v>
      </c>
      <c r="AF2699" t="str">
        <f t="shared" si="1430"/>
        <v>-4.16900761553143-0.12843809578711i</v>
      </c>
      <c r="AG2699" t="str">
        <f t="shared" si="1431"/>
        <v>0.999579044200936-0.0074770023946371i</v>
      </c>
      <c r="AH2699" t="str">
        <f t="shared" si="1432"/>
        <v>0.00148518485737146+0.000339247160540687i</v>
      </c>
      <c r="AI2699">
        <f t="shared" si="1433"/>
        <v>-56.343505518818944</v>
      </c>
      <c r="AJ2699">
        <f t="shared" si="1434"/>
        <v>12.866801149251357</v>
      </c>
      <c r="AK2699"/>
      <c r="AL2699"/>
      <c r="AM2699"/>
      <c r="AN2699"/>
    </row>
    <row r="2700" spans="1:40" x14ac:dyDescent="0.35">
      <c r="A2700"/>
      <c r="B2700">
        <f t="shared" si="1400"/>
        <v>766000</v>
      </c>
      <c r="C2700" s="237" t="str">
        <f t="shared" si="1403"/>
        <v>-3.60504584521085E-08+0.000884890649658865i</v>
      </c>
      <c r="D2700" s="208" t="str">
        <f t="shared" si="1404"/>
        <v>-1.64874579610011+0.00678416164738463i</v>
      </c>
      <c r="E2700" t="str">
        <f t="shared" si="1405"/>
        <v>36500</v>
      </c>
      <c r="F2700" t="str">
        <f t="shared" si="1406"/>
        <v>0.21505376344086</v>
      </c>
      <c r="G2700" t="str">
        <f t="shared" si="1401"/>
        <v>0.21505376344086</v>
      </c>
      <c r="H2700" t="str">
        <f t="shared" si="1407"/>
        <v>2.52028214146676+0.13505575660857i</v>
      </c>
      <c r="I2700" t="str">
        <f t="shared" si="1408"/>
        <v>3008.07496581223i</v>
      </c>
      <c r="J2700" t="str">
        <f t="shared" si="1402"/>
        <v>-12247.0699039272+658.070544120809i</v>
      </c>
      <c r="K2700" t="str">
        <f t="shared" si="1409"/>
        <v>0.013159658365656-0.244908782737436i</v>
      </c>
      <c r="L2700" t="str">
        <f t="shared" si="1410"/>
        <v>0.00416760257671199-0.0657562451242282i</v>
      </c>
      <c r="M2700" t="str">
        <f t="shared" si="1411"/>
        <v>0.017327260942368-0.310665027861664i</v>
      </c>
      <c r="N2700" t="str">
        <f t="shared" si="1412"/>
        <v>-9.55454394091504i</v>
      </c>
      <c r="O2700" t="str">
        <f t="shared" si="1413"/>
        <v>-0.991592203526096+0.129402093902152i</v>
      </c>
      <c r="P2700" t="str">
        <f t="shared" si="1414"/>
        <v>1.9915922035261-0.129402093902152i</v>
      </c>
      <c r="Q2700" t="str">
        <f t="shared" si="1415"/>
        <v>-1.9915922035261+9.68394603481719i</v>
      </c>
      <c r="R2700" t="str">
        <f t="shared" si="1416"/>
        <v>-0.0533996524916721-0.194677031984129i</v>
      </c>
      <c r="S2700" t="str">
        <f t="shared" si="1417"/>
        <v>1.06684562887064i</v>
      </c>
      <c r="T2700" t="str">
        <f t="shared" si="1418"/>
        <v>0.207690340613778-0.0569691858439516i</v>
      </c>
      <c r="U2700" t="str">
        <f t="shared" si="1419"/>
        <v>0.0000500000000000001-0.000185512568878095i</v>
      </c>
      <c r="V2700" t="str">
        <f t="shared" si="1420"/>
        <v>0.00002-0.00207774077143467i</v>
      </c>
      <c r="W2700" t="str">
        <f t="shared" si="1421"/>
        <v>0.0000422468348016487-0.000171171428097475i</v>
      </c>
      <c r="X2700" t="str">
        <f t="shared" si="1422"/>
        <v>0.0000423843180957059-0.00017109901121788i</v>
      </c>
      <c r="Y2700" t="str">
        <f t="shared" si="1423"/>
        <v>0.009+3.85033595623965i</v>
      </c>
      <c r="Z2700" t="str">
        <f t="shared" si="1424"/>
        <v>-0.000532959595656359-0.000133353002190148i</v>
      </c>
      <c r="AA2700" t="str">
        <f t="shared" si="1425"/>
        <v>0.00731986650484419-3.11673246625396i</v>
      </c>
      <c r="AB2700" t="str">
        <f t="shared" si="1426"/>
        <v>0.624766395845045-0.171372596379627i</v>
      </c>
      <c r="AC2700" t="str">
        <f t="shared" si="1427"/>
        <v>0.957586017939827-0.197062487468073i</v>
      </c>
      <c r="AD2700" t="str">
        <f t="shared" si="1428"/>
        <v>0.661263475278571-0.042881130572261i</v>
      </c>
      <c r="AE2700" t="str">
        <f t="shared" si="1429"/>
        <v>-0.000358145041905904-0.0000653275596560081i</v>
      </c>
      <c r="AF2700" t="str">
        <f t="shared" si="1430"/>
        <v>-4.16902793756687-0.128271594961185i</v>
      </c>
      <c r="AG2700" t="str">
        <f t="shared" si="1431"/>
        <v>0.99953371268164-0.00746188871920604i</v>
      </c>
      <c r="AH2700" t="str">
        <f t="shared" si="1432"/>
        <v>0.00148296972577858+0.000329511659227336i</v>
      </c>
      <c r="AI2700">
        <f t="shared" si="1433"/>
        <v>-56.368061327109103</v>
      </c>
      <c r="AJ2700">
        <f t="shared" si="1434"/>
        <v>12.527439235653867</v>
      </c>
      <c r="AK2700"/>
      <c r="AL2700"/>
      <c r="AM2700"/>
      <c r="AN2700"/>
    </row>
    <row r="2701" spans="1:40" x14ac:dyDescent="0.35">
      <c r="A2701"/>
      <c r="B2701">
        <f t="shared" si="1400"/>
        <v>767000</v>
      </c>
      <c r="C2701" s="237" t="str">
        <f t="shared" si="1403"/>
        <v>-3.59565159294442E-08+0.000883736946077733i</v>
      </c>
      <c r="D2701" s="208" t="str">
        <f t="shared" si="1404"/>
        <v>-1.64874579537988+0.00677531658659595i</v>
      </c>
      <c r="E2701" t="str">
        <f t="shared" si="1405"/>
        <v>36500</v>
      </c>
      <c r="F2701" t="str">
        <f t="shared" si="1406"/>
        <v>0.21505376344086</v>
      </c>
      <c r="G2701" t="str">
        <f t="shared" si="1401"/>
        <v>0.21505376344086</v>
      </c>
      <c r="H2701" t="str">
        <f t="shared" si="1407"/>
        <v>2.52030238513874+0.134880840324544i</v>
      </c>
      <c r="I2701" t="str">
        <f t="shared" si="1408"/>
        <v>3012.00195662921i</v>
      </c>
      <c r="J2701" t="str">
        <f t="shared" si="1402"/>
        <v>-12279.0700729288+658.92964404786i</v>
      </c>
      <c r="K2701" t="str">
        <f t="shared" si="1409"/>
        <v>0.0131254590092538-0.244591258520273i</v>
      </c>
      <c r="L2701" t="str">
        <f t="shared" si="1410"/>
        <v>0.00415678571694629-0.0656711980576147i</v>
      </c>
      <c r="M2701" t="str">
        <f t="shared" si="1411"/>
        <v>0.0172822447262001-0.310262456577888i</v>
      </c>
      <c r="N2701" t="str">
        <f t="shared" si="1412"/>
        <v>-9.56701723587707i</v>
      </c>
      <c r="O2701" t="str">
        <f t="shared" si="1413"/>
        <v>-0.989901038405466+0.141760128963612i</v>
      </c>
      <c r="P2701" t="str">
        <f t="shared" si="1414"/>
        <v>1.98990103840547-0.141760128963612i</v>
      </c>
      <c r="Q2701" t="str">
        <f t="shared" si="1415"/>
        <v>-1.98990103840547+9.70877736484068i</v>
      </c>
      <c r="R2701" t="str">
        <f t="shared" si="1416"/>
        <v>-0.0543272265691072-0.19382412049705i</v>
      </c>
      <c r="S2701" t="str">
        <f t="shared" si="1417"/>
        <v>1.0682383777334i</v>
      </c>
      <c r="T2701" t="str">
        <f t="shared" si="1418"/>
        <v>0.207050364045372-0.0580344283769379i</v>
      </c>
      <c r="U2701" t="str">
        <f t="shared" si="1419"/>
        <v>0.0000500000000000001-0.000185270701122061i</v>
      </c>
      <c r="V2701" t="str">
        <f t="shared" si="1420"/>
        <v>0.00002-0.00207503185256709i</v>
      </c>
      <c r="W2701" t="str">
        <f t="shared" si="1421"/>
        <v>0.000042246764986029-0.000170950512396703i</v>
      </c>
      <c r="X2701" t="str">
        <f t="shared" si="1422"/>
        <v>0.0000423838706491113-0.00017087818942113i</v>
      </c>
      <c r="Y2701" t="str">
        <f t="shared" si="1423"/>
        <v>0.009+3.85536250448539i</v>
      </c>
      <c r="Z2701" t="str">
        <f t="shared" si="1424"/>
        <v>-0.000531577741613921-0.000133174489767032i</v>
      </c>
      <c r="AA2701" t="str">
        <f t="shared" si="1425"/>
        <v>0.00730079000356658-3.11266861590059i</v>
      </c>
      <c r="AB2701" t="str">
        <f t="shared" si="1426"/>
        <v>0.622841242018022-0.174577019541859i</v>
      </c>
      <c r="AC2701" t="str">
        <f t="shared" si="1427"/>
        <v>0.956599399825023-0.196261336581827i</v>
      </c>
      <c r="AD2701" t="str">
        <f t="shared" si="1428"/>
        <v>0.660729516558276-0.0469385215078334i</v>
      </c>
      <c r="AE2701" t="str">
        <f t="shared" si="1429"/>
        <v>-0.00035748011788193-0.0000630408429838358i</v>
      </c>
      <c r="AF2701" t="str">
        <f t="shared" si="1430"/>
        <v>-4.16904818051862-0.128105523737948i</v>
      </c>
      <c r="AG2701" t="str">
        <f t="shared" si="1431"/>
        <v>0.999488565620525-0.00744624847944497i</v>
      </c>
      <c r="AH2701" t="str">
        <f t="shared" si="1432"/>
        <v>0.00148065186843359+0.000319804350130562i</v>
      </c>
      <c r="AI2701">
        <f t="shared" si="1433"/>
        <v>-56.392921064562486</v>
      </c>
      <c r="AJ2701">
        <f t="shared" si="1434"/>
        <v>12.188024893681762</v>
      </c>
      <c r="AK2701"/>
      <c r="AL2701"/>
      <c r="AM2701"/>
      <c r="AN2701"/>
    </row>
    <row r="2702" spans="1:40" x14ac:dyDescent="0.35">
      <c r="A2702"/>
      <c r="B2702">
        <f t="shared" si="1400"/>
        <v>768000</v>
      </c>
      <c r="C2702" s="237" t="str">
        <f t="shared" si="1403"/>
        <v>-3.58629401307983E-08+0.000882586246932997i</v>
      </c>
      <c r="D2702" s="208" t="str">
        <f t="shared" si="1404"/>
        <v>-1.64874579466247+0.00676649455981965i</v>
      </c>
      <c r="E2702" t="str">
        <f t="shared" si="1405"/>
        <v>36500</v>
      </c>
      <c r="F2702" t="str">
        <f t="shared" si="1406"/>
        <v>0.21505376344086</v>
      </c>
      <c r="G2702" t="str">
        <f t="shared" si="1401"/>
        <v>0.21505376344086</v>
      </c>
      <c r="H2702" t="str">
        <f t="shared" si="1407"/>
        <v>2.52032255013362+0.134706375022649i</v>
      </c>
      <c r="I2702" t="str">
        <f t="shared" si="1408"/>
        <v>3015.9289474462i</v>
      </c>
      <c r="J2702" t="str">
        <f t="shared" si="1402"/>
        <v>-12311.1119903571+659.78874397491i</v>
      </c>
      <c r="K2702" t="str">
        <f t="shared" si="1409"/>
        <v>0.0130913926758108-0.244274554262138i</v>
      </c>
      <c r="L2702" t="str">
        <f t="shared" si="1410"/>
        <v>0.00414601085879014-0.065586369812626i</v>
      </c>
      <c r="M2702" t="str">
        <f t="shared" si="1411"/>
        <v>0.0172374035346009-0.309860924074764i</v>
      </c>
      <c r="N2702" t="str">
        <f t="shared" si="1412"/>
        <v>-9.5794905308391i</v>
      </c>
      <c r="O2702" t="str">
        <f t="shared" si="1413"/>
        <v>-0.988055863422042+0.154096108832518i</v>
      </c>
      <c r="P2702" t="str">
        <f t="shared" si="1414"/>
        <v>1.98805586342204-0.154096108832518i</v>
      </c>
      <c r="Q2702" t="str">
        <f t="shared" si="1415"/>
        <v>-1.98805586342204+9.73358663967162i</v>
      </c>
      <c r="R2702" t="str">
        <f t="shared" si="1416"/>
        <v>-0.0552436273330032-0.192963654171503i</v>
      </c>
      <c r="S2702" t="str">
        <f t="shared" si="1417"/>
        <v>1.06963112659616i</v>
      </c>
      <c r="T2702" t="str">
        <f t="shared" si="1418"/>
        <v>0.206399930803577-0.0590903033414586i</v>
      </c>
      <c r="U2702" t="str">
        <f t="shared" si="1419"/>
        <v>0.0000500000000000001-0.000185029463229975i</v>
      </c>
      <c r="V2702" t="str">
        <f t="shared" si="1420"/>
        <v>0.00002-0.00207232998817572i</v>
      </c>
      <c r="W2702" t="str">
        <f t="shared" si="1421"/>
        <v>0.0000422466950796754-0.000170730174923235i</v>
      </c>
      <c r="X2702" t="str">
        <f t="shared" si="1422"/>
        <v>0.0000423834245861265-0.000170657945604813i</v>
      </c>
      <c r="Y2702" t="str">
        <f t="shared" si="1423"/>
        <v>0.009+3.86038905273114i</v>
      </c>
      <c r="Z2702" t="str">
        <f t="shared" si="1424"/>
        <v>-0.000530201282146134-0.000132996459219094i</v>
      </c>
      <c r="AA2702" t="str">
        <f t="shared" si="1425"/>
        <v>0.00728178798112668-3.10861534971462i</v>
      </c>
      <c r="AB2702" t="str">
        <f t="shared" si="1426"/>
        <v>0.62088463281312-0.177753263531334i</v>
      </c>
      <c r="AC2702" t="str">
        <f t="shared" si="1427"/>
        <v>0.955623648469108-0.195451890800376i</v>
      </c>
      <c r="AD2702" t="str">
        <f t="shared" si="1428"/>
        <v>0.660145435669892-0.0509893094467416i</v>
      </c>
      <c r="AE2702" t="str">
        <f t="shared" si="1429"/>
        <v>-0.000356791354009538-0.0000607624082693333i</v>
      </c>
      <c r="AF2702" t="str">
        <f t="shared" si="1430"/>
        <v>-4.16906834479609-0.127939880462829i</v>
      </c>
      <c r="AG2702" t="str">
        <f t="shared" si="1431"/>
        <v>0.999443609218476-0.00743008449030356i</v>
      </c>
      <c r="AH2702" t="str">
        <f t="shared" si="1432"/>
        <v>0.00147823181353685+0.000310126414800541i</v>
      </c>
      <c r="AI2702">
        <f t="shared" si="1433"/>
        <v>-56.418085212351379</v>
      </c>
      <c r="AJ2702">
        <f t="shared" si="1434"/>
        <v>11.848557768390966</v>
      </c>
      <c r="AK2702"/>
      <c r="AL2702"/>
      <c r="AM2702"/>
      <c r="AN2702"/>
    </row>
    <row r="2703" spans="1:40" x14ac:dyDescent="0.35">
      <c r="A2703"/>
      <c r="B2703">
        <f t="shared" si="1400"/>
        <v>769000</v>
      </c>
      <c r="C2703" s="237" t="str">
        <f t="shared" si="1403"/>
        <v>-3.57697291498742E-08+0.000881438540503837i</v>
      </c>
      <c r="D2703" s="208" t="str">
        <f t="shared" si="1404"/>
        <v>-1.64874579394785+0.00675769547719609i</v>
      </c>
      <c r="E2703" t="str">
        <f t="shared" si="1405"/>
        <v>36500</v>
      </c>
      <c r="F2703" t="str">
        <f t="shared" si="1406"/>
        <v>0.21505376344086</v>
      </c>
      <c r="G2703" t="str">
        <f t="shared" si="1401"/>
        <v>0.21505376344086</v>
      </c>
      <c r="H2703" t="str">
        <f t="shared" si="1407"/>
        <v>2.52034263685809+0.134532358966907i</v>
      </c>
      <c r="I2703" t="str">
        <f t="shared" si="1408"/>
        <v>3019.85593826319i</v>
      </c>
      <c r="J2703" t="str">
        <f t="shared" si="1402"/>
        <v>-12343.195656212+660.647843901962i</v>
      </c>
      <c r="K2703" t="str">
        <f t="shared" si="1409"/>
        <v>0.0130574586769614-0.243958666800031i</v>
      </c>
      <c r="L2703" t="str">
        <f t="shared" si="1410"/>
        <v>0.00413527778535888-0.0655017595492933i</v>
      </c>
      <c r="M2703" t="str">
        <f t="shared" si="1411"/>
        <v>0.0171927364623203-0.309460426349324i</v>
      </c>
      <c r="N2703" t="str">
        <f t="shared" si="1412"/>
        <v>-9.59196382580113i</v>
      </c>
      <c r="O2703" t="str">
        <f t="shared" si="1413"/>
        <v>-0.986056965650122+0.166408114263922i</v>
      </c>
      <c r="P2703" t="str">
        <f t="shared" si="1414"/>
        <v>1.98605696565012-0.166408114263922i</v>
      </c>
      <c r="Q2703" t="str">
        <f t="shared" si="1415"/>
        <v>-1.98605696565012+9.75837194006505i</v>
      </c>
      <c r="R2703" t="str">
        <f t="shared" si="1416"/>
        <v>-0.0561488431624779-0.192095789757486i</v>
      </c>
      <c r="S2703" t="str">
        <f t="shared" si="1417"/>
        <v>1.07102387545891i</v>
      </c>
      <c r="T2703" t="str">
        <f t="shared" si="1418"/>
        <v>0.205739177205403-0.0601367516064116i</v>
      </c>
      <c r="U2703" t="str">
        <f t="shared" si="1419"/>
        <v>0.0000500000000000001-0.000184788852744631i</v>
      </c>
      <c r="V2703" t="str">
        <f t="shared" si="1420"/>
        <v>0.00002-0.00206963515073986i</v>
      </c>
      <c r="W2703" t="str">
        <f t="shared" si="1421"/>
        <v>0.0000422466250825885-0.000170510413421264i</v>
      </c>
      <c r="X2703" t="str">
        <f t="shared" si="1422"/>
        <v>0.0000423829798990887-0.000170438277514091i</v>
      </c>
      <c r="Y2703" t="str">
        <f t="shared" si="1423"/>
        <v>0.009+3.86541560097688i</v>
      </c>
      <c r="Z2703" t="str">
        <f t="shared" si="1424"/>
        <v>-0.000528830189209333-0.000132818908576733i</v>
      </c>
      <c r="AA2703" t="str">
        <f t="shared" si="1425"/>
        <v>0.00726286005030699-3.10457262639907i</v>
      </c>
      <c r="AB2703" t="str">
        <f t="shared" si="1426"/>
        <v>0.618896978294124-0.18090115047206i</v>
      </c>
      <c r="AC2703" t="str">
        <f t="shared" si="1427"/>
        <v>0.95465878549297-0.194634308575005i</v>
      </c>
      <c r="AD2703" t="str">
        <f t="shared" si="1428"/>
        <v>0.6595113086658-0.0550328805546641i</v>
      </c>
      <c r="AE2703" t="str">
        <f t="shared" si="1429"/>
        <v>-0.000356078897278534-0.0000584925235745468i</v>
      </c>
      <c r="AF2703" t="str">
        <f t="shared" si="1430"/>
        <v>-4.16908843080594-0.127774663489711i</v>
      </c>
      <c r="AG2703" t="str">
        <f t="shared" si="1431"/>
        <v>0.999398849637009-0.00741339963549466i</v>
      </c>
      <c r="AH2703" t="str">
        <f t="shared" si="1432"/>
        <v>0.00147571010113985+0.000300479026400517i</v>
      </c>
      <c r="AI2703">
        <f t="shared" si="1433"/>
        <v>-56.443554278529326</v>
      </c>
      <c r="AJ2703">
        <f t="shared" si="1434"/>
        <v>11.509037515064504</v>
      </c>
      <c r="AK2703"/>
      <c r="AL2703"/>
      <c r="AM2703"/>
      <c r="AN2703"/>
    </row>
    <row r="2704" spans="1:40" x14ac:dyDescent="0.35">
      <c r="A2704"/>
      <c r="B2704">
        <f t="shared" si="1400"/>
        <v>770000</v>
      </c>
      <c r="C2704" s="237" t="str">
        <f t="shared" si="1403"/>
        <v>-3.5676881092746E-08+0.000880293815130321i</v>
      </c>
      <c r="D2704" s="208" t="str">
        <f t="shared" si="1404"/>
        <v>-1.64874579323602+0.00674891924933246i</v>
      </c>
      <c r="E2704" t="str">
        <f t="shared" si="1405"/>
        <v>36500</v>
      </c>
      <c r="F2704" t="str">
        <f t="shared" si="1406"/>
        <v>0.21505376344086</v>
      </c>
      <c r="G2704" t="str">
        <f t="shared" si="1401"/>
        <v>0.21505376344086</v>
      </c>
      <c r="H2704" t="str">
        <f t="shared" si="1407"/>
        <v>2.52036264571629+0.134358790430214i</v>
      </c>
      <c r="I2704" t="str">
        <f t="shared" si="1408"/>
        <v>3023.78292908018i</v>
      </c>
      <c r="J2704" t="str">
        <f t="shared" si="1402"/>
        <v>-12375.3210704934+661.506943829012i</v>
      </c>
      <c r="K2704" t="str">
        <f t="shared" si="1409"/>
        <v>0.0130236563287829-0.243643592987154i</v>
      </c>
      <c r="L2704" t="str">
        <f t="shared" si="1410"/>
        <v>0.0041245862811643-0.0654173664319248i</v>
      </c>
      <c r="M2704" t="str">
        <f t="shared" si="1411"/>
        <v>0.0171482426099472-0.309060959419079i</v>
      </c>
      <c r="N2704" t="str">
        <f t="shared" si="1412"/>
        <v>-9.60443712076315i</v>
      </c>
      <c r="O2704" t="str">
        <f t="shared" si="1413"/>
        <v>-0.983904656080362+0.178694229742834i</v>
      </c>
      <c r="P2704" t="str">
        <f t="shared" si="1414"/>
        <v>1.98390465608036-0.178694229742834i</v>
      </c>
      <c r="Q2704" t="str">
        <f t="shared" si="1415"/>
        <v>-1.98390465608036+9.78313135050598i</v>
      </c>
      <c r="R2704" t="str">
        <f t="shared" si="1416"/>
        <v>-0.0570428640708553-0.191220682359261i</v>
      </c>
      <c r="S2704" t="str">
        <f t="shared" si="1417"/>
        <v>1.07241662432167i</v>
      </c>
      <c r="T2704" t="str">
        <f t="shared" si="1418"/>
        <v>0.205068238676205-0.0611737157285065i</v>
      </c>
      <c r="U2704" t="str">
        <f t="shared" si="1419"/>
        <v>0.00005-0.000184548867221585i</v>
      </c>
      <c r="V2704" t="str">
        <f t="shared" si="1420"/>
        <v>0.00002-0.00206694731288176i</v>
      </c>
      <c r="W2704" t="str">
        <f t="shared" si="1421"/>
        <v>0.0000422465549947703-0.0001702912256467i</v>
      </c>
      <c r="X2704" t="str">
        <f t="shared" si="1422"/>
        <v>0.000042382536580386-0.000170219182905839i</v>
      </c>
      <c r="Y2704" t="str">
        <f t="shared" si="1423"/>
        <v>0.009+3.87044214922263i</v>
      </c>
      <c r="Z2704" t="str">
        <f t="shared" si="1424"/>
        <v>-0.000527464434941843-0.000132641835881167i</v>
      </c>
      <c r="AA2704" t="str">
        <f t="shared" si="1425"/>
        <v>0.0072440058264031-3.10054040487152i</v>
      </c>
      <c r="AB2704" t="str">
        <f t="shared" si="1426"/>
        <v>0.616878685842574-0.184020507565256i</v>
      </c>
      <c r="AC2704" t="str">
        <f t="shared" si="1427"/>
        <v>0.95370483074483-0.193808746800621i</v>
      </c>
      <c r="AD2704" t="str">
        <f t="shared" si="1428"/>
        <v>0.658827219009578-0.0590686217316058i</v>
      </c>
      <c r="AE2704" t="str">
        <f t="shared" si="1429"/>
        <v>-0.000355342897228644-0.0000562314546734595i</v>
      </c>
      <c r="AF2704" t="str">
        <f t="shared" si="1430"/>
        <v>-4.16910843895231-0.127609871180882i</v>
      </c>
      <c r="AG2704" t="str">
        <f t="shared" si="1431"/>
        <v>0.999354292997545-0.0073961968670261i</v>
      </c>
      <c r="AH2704" t="str">
        <f t="shared" si="1432"/>
        <v>0.00147308728304933+0.000290863349603415i</v>
      </c>
      <c r="AI2704">
        <f t="shared" si="1433"/>
        <v>-56.469328798113082</v>
      </c>
      <c r="AJ2704">
        <f t="shared" si="1434"/>
        <v>11.169463799222129</v>
      </c>
      <c r="AK2704"/>
      <c r="AL2704"/>
      <c r="AM2704"/>
      <c r="AN2704"/>
    </row>
    <row r="2705" spans="1:40" x14ac:dyDescent="0.35">
      <c r="A2705"/>
      <c r="B2705">
        <f t="shared" si="1400"/>
        <v>771000</v>
      </c>
      <c r="C2705" s="237" t="str">
        <f t="shared" si="1403"/>
        <v>-3.55843940777625E-08+0.000879152059213014i</v>
      </c>
      <c r="D2705" s="208" t="str">
        <f t="shared" si="1404"/>
        <v>-1.64874579252695+0.00674016578729978i</v>
      </c>
      <c r="E2705" t="str">
        <f t="shared" si="1405"/>
        <v>36500</v>
      </c>
      <c r="F2705" t="str">
        <f t="shared" si="1406"/>
        <v>0.21505376344086</v>
      </c>
      <c r="G2705" t="str">
        <f t="shared" si="1401"/>
        <v>0.21505376344086</v>
      </c>
      <c r="H2705" t="str">
        <f t="shared" si="1407"/>
        <v>2.52038257710969+0.134185667694268i</v>
      </c>
      <c r="I2705" t="str">
        <f t="shared" si="1408"/>
        <v>3027.70991989716i</v>
      </c>
      <c r="J2705" t="str">
        <f t="shared" si="1402"/>
        <v>-12407.4882332015+662.366043756063i</v>
      </c>
      <c r="K2705" t="str">
        <f t="shared" si="1409"/>
        <v>0.0129899849517606-0.243329329692799i</v>
      </c>
      <c r="L2705" t="str">
        <f t="shared" si="1410"/>
        <v>0.00411393613210345-0.0653331896290756i</v>
      </c>
      <c r="M2705" t="str">
        <f t="shared" si="1411"/>
        <v>0.017103921083864-0.308662519321875i</v>
      </c>
      <c r="N2705" t="str">
        <f t="shared" si="1412"/>
        <v>-9.61691041572518i</v>
      </c>
      <c r="O2705" t="str">
        <f t="shared" si="1413"/>
        <v>-0.981599269571385+0.190952543782282i</v>
      </c>
      <c r="P2705" t="str">
        <f t="shared" si="1414"/>
        <v>1.98159926957138-0.190952543782282i</v>
      </c>
      <c r="Q2705" t="str">
        <f t="shared" si="1415"/>
        <v>-1.98159926957138+9.80786295950746i</v>
      </c>
      <c r="R2705" t="str">
        <f t="shared" si="1416"/>
        <v>-0.0579256816543091-0.190338485440005i</v>
      </c>
      <c r="S2705" t="str">
        <f t="shared" si="1417"/>
        <v>1.07380937318442i</v>
      </c>
      <c r="T2705" t="str">
        <f t="shared" si="1418"/>
        <v>0.204387249743204-0.0622011399084939i</v>
      </c>
      <c r="U2705" t="str">
        <f t="shared" si="1419"/>
        <v>0.00005-0.00018430950422908i</v>
      </c>
      <c r="V2705" t="str">
        <f t="shared" si="1420"/>
        <v>0.00002-0.0020642664473657i</v>
      </c>
      <c r="W2705" t="str">
        <f t="shared" si="1421"/>
        <v>0.0000422464848162217-0.000170072609367099i</v>
      </c>
      <c r="X2705" t="str">
        <f t="shared" si="1422"/>
        <v>0.0000423820946224548-0.000170000659548573i</v>
      </c>
      <c r="Y2705" t="str">
        <f t="shared" si="1423"/>
        <v>0.009+3.87546869746837i</v>
      </c>
      <c r="Z2705" t="str">
        <f t="shared" si="1424"/>
        <v>-0.00052610399166258-0.000132465239184349i</v>
      </c>
      <c r="AA2705" t="str">
        <f t="shared" si="1425"/>
        <v>0.00722522492720437-3.09651864426271i</v>
      </c>
      <c r="AB2705" t="str">
        <f t="shared" si="1426"/>
        <v>0.614830160138278-0.187111166957685i</v>
      </c>
      <c r="AC2705" t="str">
        <f t="shared" si="1427"/>
        <v>0.952761802352569-0.192975360816907i</v>
      </c>
      <c r="AD2705" t="str">
        <f t="shared" si="1428"/>
        <v>0.658093257572935-0.0630959206991052i</v>
      </c>
      <c r="AE2705" t="str">
        <f t="shared" si="1429"/>
        <v>-0.000354583505922316-0.0000539794650325815i</v>
      </c>
      <c r="AF2705" t="str">
        <f t="shared" si="1430"/>
        <v>-4.16912836963664-0.127445501906968i</v>
      </c>
      <c r="AG2705" t="str">
        <f t="shared" si="1431"/>
        <v>0.999309945380694-0.00737847920472512i</v>
      </c>
      <c r="AH2705" t="str">
        <f t="shared" si="1432"/>
        <v>0.00147036392273045+0.000281280540488876i</v>
      </c>
      <c r="AI2705">
        <f t="shared" si="1433"/>
        <v>-56.495409333173612</v>
      </c>
      <c r="AJ2705">
        <f t="shared" si="1434"/>
        <v>10.829836296622936</v>
      </c>
      <c r="AK2705"/>
      <c r="AL2705"/>
      <c r="AM2705"/>
      <c r="AN2705"/>
    </row>
    <row r="2706" spans="1:40" x14ac:dyDescent="0.35">
      <c r="A2706"/>
      <c r="B2706">
        <f t="shared" si="1400"/>
        <v>772000</v>
      </c>
      <c r="C2706" s="237" t="str">
        <f t="shared" si="1403"/>
        <v>-3.54922662354509E-08+0.000878013261212577i</v>
      </c>
      <c r="D2706" s="208" t="str">
        <f t="shared" si="1404"/>
        <v>-1.64874579182063+0.00673143500262976i</v>
      </c>
      <c r="E2706" t="str">
        <f t="shared" si="1405"/>
        <v>36500</v>
      </c>
      <c r="F2706" t="str">
        <f t="shared" si="1406"/>
        <v>0.21505376344086</v>
      </c>
      <c r="G2706" t="str">
        <f t="shared" si="1401"/>
        <v>0.21505376344086</v>
      </c>
      <c r="H2706" t="str">
        <f t="shared" si="1407"/>
        <v>2.52040243143723+0.134012989049532i</v>
      </c>
      <c r="I2706" t="str">
        <f t="shared" si="1408"/>
        <v>3031.63691071415i</v>
      </c>
      <c r="J2706" t="str">
        <f t="shared" si="1402"/>
        <v>-12439.6971443362+663.225143683113i</v>
      </c>
      <c r="K2706" t="str">
        <f t="shared" si="1409"/>
        <v>0.0129564438707549-0.243015873802261i</v>
      </c>
      <c r="L2706" t="str">
        <f t="shared" si="1410"/>
        <v>0.00410332712544837-0.0652492283135233i</v>
      </c>
      <c r="M2706" t="str">
        <f t="shared" si="1411"/>
        <v>0.0170597709962033-0.308265102115784i</v>
      </c>
      <c r="N2706" t="str">
        <f t="shared" si="1412"/>
        <v>-9.62938371068721i</v>
      </c>
      <c r="O2706" t="str">
        <f t="shared" si="1413"/>
        <v>-0.979141164797691+0.203181149220641i</v>
      </c>
      <c r="P2706" t="str">
        <f t="shared" si="1414"/>
        <v>1.97914116479769-0.203181149220641i</v>
      </c>
      <c r="Q2706" t="str">
        <f t="shared" si="1415"/>
        <v>-1.97914116479769+9.83256485990785i</v>
      </c>
      <c r="R2706" t="str">
        <f t="shared" si="1416"/>
        <v>-0.0587972890414911-0.189449350827331i</v>
      </c>
      <c r="S2706" t="str">
        <f t="shared" si="1417"/>
        <v>1.07520212204718i</v>
      </c>
      <c r="T2706" t="str">
        <f t="shared" si="1418"/>
        <v>0.203696344030007-0.0632189699480326i</v>
      </c>
      <c r="U2706" t="str">
        <f t="shared" si="1419"/>
        <v>0.00005-0.000184070761347954i</v>
      </c>
      <c r="V2706" t="str">
        <f t="shared" si="1420"/>
        <v>0.00002-0.00206159252709709i</v>
      </c>
      <c r="W2706" t="str">
        <f t="shared" si="1421"/>
        <v>0.0000422464145469443-0.000169854562361581i</v>
      </c>
      <c r="X2706" t="str">
        <f t="shared" si="1422"/>
        <v>0.0000423816540177807-0.000169782705222366i</v>
      </c>
      <c r="Y2706" t="str">
        <f t="shared" si="1423"/>
        <v>0.009+3.88049524571411i</v>
      </c>
      <c r="Z2706" t="str">
        <f t="shared" si="1424"/>
        <v>-0.000524748831869627-0.000132289116548897i</v>
      </c>
      <c r="AA2706" t="str">
        <f t="shared" si="1425"/>
        <v>0.00720651697297453-3.0925073039152i</v>
      </c>
      <c r="AB2706" t="str">
        <f t="shared" si="1426"/>
        <v>0.612751803142824-0.190172965611904i</v>
      </c>
      <c r="AC2706" t="str">
        <f t="shared" si="1427"/>
        <v>0.951829716775112-0.192134304410461i</v>
      </c>
      <c r="AD2706" t="str">
        <f t="shared" si="1428"/>
        <v>0.657309522631725-0.0671141660875236i</v>
      </c>
      <c r="AE2706" t="str">
        <f t="shared" si="1429"/>
        <v>-0.000353800877917414-0.0000517368157917956i</v>
      </c>
      <c r="AF2706" t="str">
        <f t="shared" si="1430"/>
        <v>-4.16914822325786-0.127281554046902i</v>
      </c>
      <c r="AG2706" t="str">
        <f t="shared" si="1431"/>
        <v>0.999265812825542-0.00736024973575615i</v>
      </c>
      <c r="AH2706" t="str">
        <f t="shared" si="1432"/>
        <v>0.0014675405952091+0.0002717317464411i</v>
      </c>
      <c r="AI2706">
        <f t="shared" si="1433"/>
        <v>-56.521796472935144</v>
      </c>
      <c r="AJ2706">
        <f t="shared" si="1434"/>
        <v>10.490154693274183</v>
      </c>
      <c r="AK2706"/>
      <c r="AL2706"/>
      <c r="AM2706"/>
      <c r="AN2706"/>
    </row>
    <row r="2707" spans="1:40" x14ac:dyDescent="0.35">
      <c r="A2707"/>
      <c r="B2707">
        <f t="shared" si="1400"/>
        <v>773000</v>
      </c>
      <c r="C2707" s="237" t="str">
        <f t="shared" si="1403"/>
        <v>-3.5400495708423E-08+0.000876877409649382i</v>
      </c>
      <c r="D2707" s="208" t="str">
        <f t="shared" si="1404"/>
        <v>-1.64874579111706+0.00672272680731193i</v>
      </c>
      <c r="E2707" t="str">
        <f t="shared" si="1405"/>
        <v>36500</v>
      </c>
      <c r="F2707" t="str">
        <f t="shared" si="1406"/>
        <v>0.21505376344086</v>
      </c>
      <c r="G2707" t="str">
        <f t="shared" si="1401"/>
        <v>0.21505376344086</v>
      </c>
      <c r="H2707" t="str">
        <f t="shared" si="1407"/>
        <v>2.52042220909528+0.133840752795163i</v>
      </c>
      <c r="I2707" t="str">
        <f t="shared" si="1408"/>
        <v>3035.56390153114i</v>
      </c>
      <c r="J2707" t="str">
        <f t="shared" si="1402"/>
        <v>-12471.9478038976+664.084243610163i</v>
      </c>
      <c r="K2707" t="str">
        <f t="shared" si="1409"/>
        <v>0.0129230324149666-0.24270322221672i</v>
      </c>
      <c r="L2707" t="str">
        <f t="shared" si="1410"/>
        <v>0.00409275904983536-0.0651654816622407i</v>
      </c>
      <c r="M2707" t="str">
        <f t="shared" si="1411"/>
        <v>0.017015791464802-0.307868703878961i</v>
      </c>
      <c r="N2707" t="str">
        <f t="shared" si="1412"/>
        <v>-9.64185700564925i</v>
      </c>
      <c r="O2707" t="str">
        <f t="shared" si="1413"/>
        <v>-0.976530724193851+0.215378143518401i</v>
      </c>
      <c r="P2707" t="str">
        <f t="shared" si="1414"/>
        <v>1.97653072419385-0.215378143518401i</v>
      </c>
      <c r="Q2707" t="str">
        <f t="shared" si="1415"/>
        <v>-1.97653072419385+9.85723514916765i</v>
      </c>
      <c r="R2707" t="str">
        <f t="shared" si="1416"/>
        <v>-0.0596576808441567-0.188553428719631i</v>
      </c>
      <c r="S2707" t="str">
        <f t="shared" si="1417"/>
        <v>1.07659487090993i</v>
      </c>
      <c r="T2707" t="str">
        <f t="shared" si="1418"/>
        <v>0.202995654252036-0.0642271532072007i</v>
      </c>
      <c r="U2707" t="str">
        <f t="shared" si="1419"/>
        <v>0.00005-0.000183832636171566i</v>
      </c>
      <c r="V2707" t="str">
        <f t="shared" si="1420"/>
        <v>0.00002-0.00205892552512154i</v>
      </c>
      <c r="W2707" t="str">
        <f t="shared" si="1421"/>
        <v>0.0000422463441869389-0.000169637082420757i</v>
      </c>
      <c r="X2707" t="str">
        <f t="shared" si="1422"/>
        <v>0.0000423812147588979-0.000169565317718779i</v>
      </c>
      <c r="Y2707" t="str">
        <f t="shared" si="1423"/>
        <v>0.009+3.88552179395986i</v>
      </c>
      <c r="Z2707" t="str">
        <f t="shared" si="1424"/>
        <v>-0.000523398928238854-0.000132113466048018i</v>
      </c>
      <c r="AA2707" t="str">
        <f t="shared" si="1425"/>
        <v>0.0071878815864324-3.08850634338198i</v>
      </c>
      <c r="AB2707" t="str">
        <f t="shared" si="1426"/>
        <v>0.610644014085833-0.193205745178446i</v>
      </c>
      <c r="AC2707" t="str">
        <f t="shared" si="1427"/>
        <v>0.950908588852857-0.19128572981781i</v>
      </c>
      <c r="AD2707" t="str">
        <f t="shared" si="1428"/>
        <v>0.656476119860882-0.0711227475234828i</v>
      </c>
      <c r="AE2707" t="str">
        <f t="shared" si="1429"/>
        <v>-0.000352995170239772-0.0000495037657453821i</v>
      </c>
      <c r="AF2707" t="str">
        <f t="shared" si="1430"/>
        <v>-4.16916800021234-0.127118025987851i</v>
      </c>
      <c r="AG2707" t="str">
        <f t="shared" si="1431"/>
        <v>0.999221901328938-0.00734151161413025i</v>
      </c>
      <c r="AH2707" t="str">
        <f t="shared" si="1432"/>
        <v>0.00146461788697314+0.0002622181060471i</v>
      </c>
      <c r="AI2707">
        <f t="shared" si="1433"/>
        <v>-56.548490833883903</v>
      </c>
      <c r="AJ2707">
        <f t="shared" si="1434"/>
        <v>10.150418685432422</v>
      </c>
      <c r="AK2707"/>
      <c r="AL2707"/>
      <c r="AM2707"/>
      <c r="AN2707"/>
    </row>
    <row r="2708" spans="1:40" x14ac:dyDescent="0.35">
      <c r="A2708"/>
      <c r="B2708">
        <f t="shared" si="1400"/>
        <v>774000</v>
      </c>
      <c r="C2708" s="237" t="str">
        <f t="shared" si="1403"/>
        <v>-3.53090806512819E-08+0.000875744493103134i</v>
      </c>
      <c r="D2708" s="208" t="str">
        <f t="shared" si="1404"/>
        <v>-1.64874579041621+0.0067140411137907i</v>
      </c>
      <c r="E2708" t="str">
        <f t="shared" si="1405"/>
        <v>36500</v>
      </c>
      <c r="F2708" t="str">
        <f t="shared" si="1406"/>
        <v>0.21505376344086</v>
      </c>
      <c r="G2708" t="str">
        <f t="shared" si="1401"/>
        <v>0.21505376344086</v>
      </c>
      <c r="H2708" t="str">
        <f t="shared" si="1407"/>
        <v>2.52044191047765+0.133668957238964i</v>
      </c>
      <c r="I2708" t="str">
        <f t="shared" si="1408"/>
        <v>3039.49089234813i</v>
      </c>
      <c r="J2708" t="str">
        <f t="shared" si="1402"/>
        <v>-12504.2402118855+664.943343537215i</v>
      </c>
      <c r="K2708" t="str">
        <f t="shared" si="1409"/>
        <v>0.0128897499179047-0.242391371853159i</v>
      </c>
      <c r="L2708" t="str">
        <f t="shared" si="1410"/>
        <v>0.00408223169525432-0.0650819488563677i</v>
      </c>
      <c r="M2708" t="str">
        <f t="shared" si="1411"/>
        <v>0.016971981613159-0.307473320709527i</v>
      </c>
      <c r="N2708" t="str">
        <f t="shared" si="1412"/>
        <v>-9.65433030061128i</v>
      </c>
      <c r="O2708" t="str">
        <f t="shared" si="1413"/>
        <v>-0.97376835389501+0.227541629054118i</v>
      </c>
      <c r="P2708" t="str">
        <f t="shared" si="1414"/>
        <v>1.97376835389501-0.227541629054118i</v>
      </c>
      <c r="Q2708" t="str">
        <f t="shared" si="1415"/>
        <v>-1.97376835389501+9.8818719296654i</v>
      </c>
      <c r="R2708" t="str">
        <f t="shared" si="1416"/>
        <v>-0.0605068531087724-0.187650867693236i</v>
      </c>
      <c r="S2708" t="str">
        <f t="shared" si="1417"/>
        <v>1.07798761977269i</v>
      </c>
      <c r="T2708" t="str">
        <f t="shared" si="1418"/>
        <v>0.202285312212911-0.0652256385626614i</v>
      </c>
      <c r="U2708" t="str">
        <f t="shared" si="1419"/>
        <v>0.00005-0.000183595126305712i</v>
      </c>
      <c r="V2708" t="str">
        <f t="shared" si="1420"/>
        <v>0.00002-0.00205626541462397i</v>
      </c>
      <c r="W2708" t="str">
        <f t="shared" si="1421"/>
        <v>0.0000422462737362082-0.000169420167346661i</v>
      </c>
      <c r="X2708" t="str">
        <f t="shared" si="1422"/>
        <v>0.0000423807768383901-0.000169348494840791i</v>
      </c>
      <c r="Y2708" t="str">
        <f t="shared" si="1423"/>
        <v>0.009+3.8905483422056i</v>
      </c>
      <c r="Z2708" t="str">
        <f t="shared" si="1424"/>
        <v>-0.00052205425362256-0.000131938285765447i</v>
      </c>
      <c r="AA2708" t="str">
        <f t="shared" si="1425"/>
        <v>0.00716931839273296-3.0845157224251i</v>
      </c>
      <c r="AB2708" t="str">
        <f t="shared" si="1426"/>
        <v>0.608507189454077-0.196209351869984i</v>
      </c>
      <c r="AC2708" t="str">
        <f t="shared" si="1427"/>
        <v>0.949998431857162-0.190429787729334i</v>
      </c>
      <c r="AD2708" t="str">
        <f t="shared" si="1428"/>
        <v>0.655593162328488-0.0751210557173818i</v>
      </c>
      <c r="AE2708" t="str">
        <f t="shared" si="1429"/>
        <v>-0.000352166542355695-0.000047280571323293i</v>
      </c>
      <c r="AF2708" t="str">
        <f t="shared" si="1430"/>
        <v>-4.16918770089386-0.126954916125173i</v>
      </c>
      <c r="AG2708" t="str">
        <f t="shared" si="1431"/>
        <v>0.99917821684479-0.00732226806020863i</v>
      </c>
      <c r="AH2708" t="str">
        <f t="shared" si="1432"/>
        <v>0.00146159639587294+0.000252740748995744i</v>
      </c>
      <c r="AI2708">
        <f t="shared" si="1433"/>
        <v>-56.575493059884266</v>
      </c>
      <c r="AJ2708">
        <f t="shared" si="1434"/>
        <v>9.8106279796079487</v>
      </c>
      <c r="AK2708"/>
      <c r="AL2708"/>
      <c r="AM2708"/>
      <c r="AN2708"/>
    </row>
    <row r="2709" spans="1:40" x14ac:dyDescent="0.35">
      <c r="A2709"/>
      <c r="B2709">
        <f t="shared" si="1400"/>
        <v>775000</v>
      </c>
      <c r="C2709" s="237" t="str">
        <f t="shared" si="1403"/>
        <v>-3.52180192305283E-08+0.000874614500212475i</v>
      </c>
      <c r="D2709" s="208" t="str">
        <f t="shared" si="1404"/>
        <v>-1.64874578971807+0.00670537783496231i</v>
      </c>
      <c r="E2709" t="str">
        <f t="shared" si="1405"/>
        <v>36500</v>
      </c>
      <c r="F2709" t="str">
        <f t="shared" si="1406"/>
        <v>0.21505376344086</v>
      </c>
      <c r="G2709" t="str">
        <f t="shared" si="1401"/>
        <v>0.21505376344086</v>
      </c>
      <c r="H2709" t="str">
        <f t="shared" si="1407"/>
        <v>2.52046153597563+0.133497600697328i</v>
      </c>
      <c r="I2709" t="str">
        <f t="shared" si="1408"/>
        <v>3043.41788316511i</v>
      </c>
      <c r="J2709" t="str">
        <f t="shared" si="1402"/>
        <v>-12536.5743683001+665.802443464265i</v>
      </c>
      <c r="K2709" t="str">
        <f t="shared" si="1409"/>
        <v>0.0128565957173514-0.242080319644239i</v>
      </c>
      <c r="L2709" t="str">
        <f t="shared" si="1410"/>
        <v>0.00407174485303881-0.064998629081188i</v>
      </c>
      <c r="M2709" t="str">
        <f t="shared" si="1411"/>
        <v>0.0169283405703902-0.307078948725427i</v>
      </c>
      <c r="N2709" t="str">
        <f t="shared" si="1412"/>
        <v>-9.66680359557331i</v>
      </c>
      <c r="O2709" t="str">
        <f t="shared" si="1413"/>
        <v>-0.970854483673694+0.239669713419707i</v>
      </c>
      <c r="P2709" t="str">
        <f t="shared" si="1414"/>
        <v>1.97085448367369-0.239669713419707i</v>
      </c>
      <c r="Q2709" t="str">
        <f t="shared" si="1415"/>
        <v>-1.97085448367369+9.90647330899302i</v>
      </c>
      <c r="R2709" t="str">
        <f t="shared" si="1416"/>
        <v>-0.0613448032691132-0.186741814710317i</v>
      </c>
      <c r="S2709" t="str">
        <f t="shared" si="1417"/>
        <v>1.07938036863544i</v>
      </c>
      <c r="T2709" t="str">
        <f t="shared" si="1418"/>
        <v>0.201565448801673-0.0662143763664839i</v>
      </c>
      <c r="U2709" t="str">
        <f t="shared" si="1419"/>
        <v>0.00005-0.000183358229368543i</v>
      </c>
      <c r="V2709" t="str">
        <f t="shared" si="1420"/>
        <v>0.00002-0.00205361216892768i</v>
      </c>
      <c r="W2709" t="str">
        <f t="shared" si="1421"/>
        <v>0.0000422462031947524-0.000169203814952666i</v>
      </c>
      <c r="X2709" t="str">
        <f t="shared" si="1422"/>
        <v>0.0000423803402488863-0.000169132234402714i</v>
      </c>
      <c r="Y2709" t="str">
        <f t="shared" si="1423"/>
        <v>0.009+3.89557489045134i</v>
      </c>
      <c r="Z2709" t="str">
        <f t="shared" si="1424"/>
        <v>-0.000520714781048069-0.000131763573795353i</v>
      </c>
      <c r="AA2709" t="str">
        <f t="shared" si="1425"/>
        <v>0.00715082701944843-3.08053540101433i</v>
      </c>
      <c r="AB2709" t="str">
        <f t="shared" si="1426"/>
        <v>0.606341722983125-0.199183636337448i</v>
      </c>
      <c r="AC2709" t="str">
        <f t="shared" si="1427"/>
        <v>0.949099257538884-0.189566627293991i</v>
      </c>
      <c r="AD2709" t="str">
        <f t="shared" si="1428"/>
        <v>0.654660770488713-0.0791084825510373i</v>
      </c>
      <c r="AE2709" t="str">
        <f t="shared" si="1429"/>
        <v>-0.000351315156144242-0.000045067486572604i</v>
      </c>
      <c r="AF2709" t="str">
        <f t="shared" si="1430"/>
        <v>-4.1692073256937-0.126792222862366i</v>
      </c>
      <c r="AG2709" t="str">
        <f t="shared" si="1431"/>
        <v>0.999134765283364-0.00730252236019745i</v>
      </c>
      <c r="AH2709" t="str">
        <f t="shared" si="1432"/>
        <v>0.00145847673102065+0.000243300795977242i</v>
      </c>
      <c r="AI2709">
        <f t="shared" si="1433"/>
        <v>-56.602803822305823</v>
      </c>
      <c r="AJ2709">
        <f t="shared" si="1434"/>
        <v>9.4707822925630278</v>
      </c>
      <c r="AK2709"/>
      <c r="AL2709"/>
      <c r="AM2709"/>
      <c r="AN2709"/>
    </row>
    <row r="2710" spans="1:40" x14ac:dyDescent="0.35">
      <c r="A2710"/>
      <c r="B2710">
        <f t="shared" si="1400"/>
        <v>776000</v>
      </c>
      <c r="C2710" s="237" t="str">
        <f t="shared" si="1403"/>
        <v>-3.51273096244691E-08+0.00087348741967461i</v>
      </c>
      <c r="D2710" s="208" t="str">
        <f t="shared" si="1404"/>
        <v>-1.64874578902264+0.00669673688417201i</v>
      </c>
      <c r="E2710" t="str">
        <f t="shared" si="1405"/>
        <v>36500</v>
      </c>
      <c r="F2710" t="str">
        <f t="shared" si="1406"/>
        <v>0.21505376344086</v>
      </c>
      <c r="G2710" t="str">
        <f t="shared" si="1401"/>
        <v>0.21505376344086</v>
      </c>
      <c r="H2710" t="str">
        <f t="shared" si="1407"/>
        <v>2.52048108597804+0.133326681495184i</v>
      </c>
      <c r="I2710" t="str">
        <f t="shared" si="1408"/>
        <v>3047.3448739821i</v>
      </c>
      <c r="J2710" t="str">
        <f t="shared" si="1402"/>
        <v>-12568.9502731413+666.661543391316i</v>
      </c>
      <c r="K2710" t="str">
        <f t="shared" si="1409"/>
        <v>0.0128235691553314-0.241770062538226i</v>
      </c>
      <c r="L2710" t="str">
        <f t="shared" si="1410"/>
        <v>0.00406129831585526-0.0649155215260999i</v>
      </c>
      <c r="M2710" t="str">
        <f t="shared" si="1411"/>
        <v>0.0168848674711867-0.306685584064326i</v>
      </c>
      <c r="N2710" t="str">
        <f t="shared" si="1412"/>
        <v>-9.67927689053534i</v>
      </c>
      <c r="O2710" t="str">
        <f t="shared" si="1413"/>
        <v>-0.96778956687295+0.251760509714824i</v>
      </c>
      <c r="P2710" t="str">
        <f t="shared" si="1414"/>
        <v>1.96778956687295-0.251760509714824i</v>
      </c>
      <c r="Q2710" t="str">
        <f t="shared" si="1415"/>
        <v>-1.96778956687295+9.93103740025016i</v>
      </c>
      <c r="R2710" t="str">
        <f t="shared" si="1416"/>
        <v>-0.0621715300998302-0.185826415127536i</v>
      </c>
      <c r="S2710" t="str">
        <f t="shared" si="1417"/>
        <v>1.0807731174982i</v>
      </c>
      <c r="T2710" t="str">
        <f t="shared" si="1418"/>
        <v>0.200836193990902-0.0671933184056267i</v>
      </c>
      <c r="U2710" t="str">
        <f t="shared" si="1419"/>
        <v>0.00005-0.000183121942990491i</v>
      </c>
      <c r="V2710" t="str">
        <f t="shared" si="1420"/>
        <v>0.00002-0.0020509657614935i</v>
      </c>
      <c r="W2710" t="str">
        <f t="shared" si="1421"/>
        <v>0.0000422461325625733-0.000168988023063419i</v>
      </c>
      <c r="X2710" t="str">
        <f t="shared" si="1422"/>
        <v>0.0000423799049830651-0.00016891653423013i</v>
      </c>
      <c r="Y2710" t="str">
        <f t="shared" si="1423"/>
        <v>0.009+3.90060143869709i</v>
      </c>
      <c r="Z2710" t="str">
        <f t="shared" si="1424"/>
        <v>-0.000519380483716406-0.000131589328242287i</v>
      </c>
      <c r="AA2710" t="str">
        <f t="shared" si="1425"/>
        <v>0.00713240709654956-3.07656533932581i</v>
      </c>
      <c r="AB2710" t="str">
        <f t="shared" si="1426"/>
        <v>0.60414800565168-0.202128453548152i</v>
      </c>
      <c r="AC2710" t="str">
        <f t="shared" si="1427"/>
        <v>0.948211076175976-0.1886963961249i</v>
      </c>
      <c r="AD2710" t="str">
        <f t="shared" si="1428"/>
        <v>0.65367907217388-0.0830844211653688i</v>
      </c>
      <c r="AE2710" t="str">
        <f t="shared" si="1429"/>
        <v>-0.000350441175869512-0.0000428647631392352i</v>
      </c>
      <c r="AF2710" t="str">
        <f t="shared" si="1430"/>
        <v>-4.16922687500068-0.126629944611012i</v>
      </c>
      <c r="AG2710" t="str">
        <f t="shared" si="1431"/>
        <v>0.999091552510586-0.00728227786563677i</v>
      </c>
      <c r="AH2710" t="str">
        <f t="shared" si="1432"/>
        <v>0.00145525951268887+0.000233899358583504i</v>
      </c>
      <c r="AI2710">
        <f t="shared" si="1433"/>
        <v>-56.630423820157219</v>
      </c>
      <c r="AJ2710">
        <f t="shared" si="1434"/>
        <v>9.1308813513148763</v>
      </c>
      <c r="AK2710"/>
      <c r="AL2710"/>
      <c r="AM2710"/>
      <c r="AN2710"/>
    </row>
    <row r="2711" spans="1:40" x14ac:dyDescent="0.35">
      <c r="A2711"/>
      <c r="B2711">
        <f t="shared" si="1400"/>
        <v>777000</v>
      </c>
      <c r="C2711" s="237" t="str">
        <f t="shared" si="1403"/>
        <v>-3.50369500231268E-08+0.00087236324024494i</v>
      </c>
      <c r="D2711" s="208" t="str">
        <f t="shared" si="1404"/>
        <v>-1.64874578832988+0.00668811817521121i</v>
      </c>
      <c r="E2711" t="str">
        <f t="shared" si="1405"/>
        <v>36500</v>
      </c>
      <c r="F2711" t="str">
        <f t="shared" si="1406"/>
        <v>0.21505376344086</v>
      </c>
      <c r="G2711" t="str">
        <f t="shared" si="1401"/>
        <v>0.21505376344086</v>
      </c>
      <c r="H2711" t="str">
        <f t="shared" si="1407"/>
        <v>2.52050056087115+0.133156197965941i</v>
      </c>
      <c r="I2711" t="str">
        <f t="shared" si="1408"/>
        <v>3051.27186479909i</v>
      </c>
      <c r="J2711" t="str">
        <f t="shared" si="1402"/>
        <v>-12601.3679264091+667.520643318366i</v>
      </c>
      <c r="K2711" t="str">
        <f t="shared" si="1409"/>
        <v>0.0127906695780776-0.241460597498872i</v>
      </c>
      <c r="L2711" t="str">
        <f t="shared" si="1410"/>
        <v>0.0040508918776932-0.0648326253845932i</v>
      </c>
      <c r="M2711" t="str">
        <f t="shared" si="1411"/>
        <v>0.0168415614557708-0.306293222883465i</v>
      </c>
      <c r="N2711" t="str">
        <f t="shared" si="1412"/>
        <v>-9.69175018549737i</v>
      </c>
      <c r="O2711" t="str">
        <f t="shared" si="1413"/>
        <v>-0.964574080335812+0.263812136840445i</v>
      </c>
      <c r="P2711" t="str">
        <f t="shared" si="1414"/>
        <v>1.96457408033581-0.263812136840445i</v>
      </c>
      <c r="Q2711" t="str">
        <f t="shared" si="1415"/>
        <v>-1.96457408033581+9.95556232233781i</v>
      </c>
      <c r="R2711" t="str">
        <f t="shared" si="1416"/>
        <v>-0.0629870336709937-0.184904812705373i</v>
      </c>
      <c r="S2711" t="str">
        <f t="shared" si="1417"/>
        <v>1.08216586636095i</v>
      </c>
      <c r="T2711" t="str">
        <f t="shared" si="1418"/>
        <v>0.200097676835619-0.0681624178620772i</v>
      </c>
      <c r="U2711" t="str">
        <f t="shared" si="1419"/>
        <v>0.00005-0.000182886264814184i</v>
      </c>
      <c r="V2711" t="str">
        <f t="shared" si="1420"/>
        <v>0.00002-0.00204832616591886i</v>
      </c>
      <c r="W2711" t="str">
        <f t="shared" si="1421"/>
        <v>0.0000422460618396722-0.000168772789514766i</v>
      </c>
      <c r="X2711" t="str">
        <f t="shared" si="1422"/>
        <v>0.0000423794710336512-0.000168701392159815i</v>
      </c>
      <c r="Y2711" t="str">
        <f t="shared" si="1423"/>
        <v>0.009+3.90562798694283i</v>
      </c>
      <c r="Z2711" t="str">
        <f t="shared" si="1424"/>
        <v>-0.000518051335000958-0.000131415547221101i</v>
      </c>
      <c r="AA2711" t="str">
        <f t="shared" si="1425"/>
        <v>0.00711405825638728-3.07260549774075i</v>
      </c>
      <c r="AB2711" t="str">
        <f t="shared" si="1426"/>
        <v>0.601926425678281-0.205043662665883i</v>
      </c>
      <c r="AC2711" t="str">
        <f t="shared" si="1427"/>
        <v>0.94733389662015-0.187819240305629i</v>
      </c>
      <c r="AD2711" t="str">
        <f t="shared" si="1428"/>
        <v>0.65264820258541-0.0870482660481875i</v>
      </c>
      <c r="AE2711" t="str">
        <f t="shared" si="1429"/>
        <v>-0.000349544768152718-0.000040672650249847i</v>
      </c>
      <c r="AF2711" t="str">
        <f t="shared" si="1430"/>
        <v>-4.16924634920103-0.12646807979073i</v>
      </c>
      <c r="AG2711" t="str">
        <f t="shared" si="1431"/>
        <v>0.99904858434735-0.00726153799288101i</v>
      </c>
      <c r="AH2711" t="str">
        <f t="shared" si="1432"/>
        <v>0.00145194537220806+0.000224537539208963i</v>
      </c>
      <c r="AI2711">
        <f t="shared" si="1433"/>
        <v>-56.658353780231188</v>
      </c>
      <c r="AJ2711">
        <f t="shared" si="1434"/>
        <v>8.7909248931318391</v>
      </c>
      <c r="AK2711"/>
      <c r="AL2711"/>
      <c r="AM2711"/>
      <c r="AN2711"/>
    </row>
    <row r="2712" spans="1:40" x14ac:dyDescent="0.35">
      <c r="A2712"/>
      <c r="B2712">
        <f t="shared" si="1400"/>
        <v>778000</v>
      </c>
      <c r="C2712" s="237" t="str">
        <f t="shared" si="1403"/>
        <v>-3.49469386281482E-08+0.000871241950736668i</v>
      </c>
      <c r="D2712" s="208" t="str">
        <f t="shared" si="1404"/>
        <v>-1.64874578763979+0.00667952162231446i</v>
      </c>
      <c r="E2712" t="str">
        <f t="shared" si="1405"/>
        <v>36500</v>
      </c>
      <c r="F2712" t="str">
        <f t="shared" si="1406"/>
        <v>0.21505376344086</v>
      </c>
      <c r="G2712" t="str">
        <f t="shared" si="1401"/>
        <v>0.21505376344086</v>
      </c>
      <c r="H2712" t="str">
        <f t="shared" si="1407"/>
        <v>2.52051996103882+0.13298614845144i</v>
      </c>
      <c r="I2712" t="str">
        <f t="shared" si="1408"/>
        <v>3055.19885561607i</v>
      </c>
      <c r="J2712" t="str">
        <f t="shared" si="1402"/>
        <v>-12633.8273281035+668.379743245418i</v>
      </c>
      <c r="K2712" t="str">
        <f t="shared" si="1409"/>
        <v>0.0127578963360001-0.241151921505326i</v>
      </c>
      <c r="L2712" t="str">
        <f t="shared" si="1410"/>
        <v>0.00404052533385498-0.0647499398542224i</v>
      </c>
      <c r="M2712" t="str">
        <f t="shared" si="1411"/>
        <v>0.0167984216698551-0.305901861359548i</v>
      </c>
      <c r="N2712" t="str">
        <f t="shared" si="1412"/>
        <v>-9.7042234804594i</v>
      </c>
      <c r="O2712" t="str">
        <f t="shared" si="1413"/>
        <v>-0.961208524331118+0.275822719791525i</v>
      </c>
      <c r="P2712" t="str">
        <f t="shared" si="1414"/>
        <v>1.96120852433112-0.275822719791525i</v>
      </c>
      <c r="Q2712" t="str">
        <f t="shared" si="1415"/>
        <v>-1.96120852433112+9.98004620025092i</v>
      </c>
      <c r="R2712" t="str">
        <f t="shared" si="1416"/>
        <v>-0.0637913153036039-0.183977149618128i</v>
      </c>
      <c r="S2712" t="str">
        <f t="shared" si="1417"/>
        <v>1.08355861522371i</v>
      </c>
      <c r="T2712" t="str">
        <f t="shared" si="1418"/>
        <v>0.199350025473024-0.0691216292736721i</v>
      </c>
      <c r="U2712" t="str">
        <f t="shared" si="1419"/>
        <v>0.00005-0.000182651192494371i</v>
      </c>
      <c r="V2712" t="str">
        <f t="shared" si="1420"/>
        <v>0.00002-0.00204569335593696i</v>
      </c>
      <c r="W2712" t="str">
        <f t="shared" si="1421"/>
        <v>0.0000422459910260501-0.000168558112153676i</v>
      </c>
      <c r="X2712" t="str">
        <f t="shared" si="1422"/>
        <v>0.000042379038393416-0.000168486806039664i</v>
      </c>
      <c r="Y2712" t="str">
        <f t="shared" si="1423"/>
        <v>0.009+3.91065453518857i</v>
      </c>
      <c r="Z2712" t="str">
        <f t="shared" si="1424"/>
        <v>-0.000516727308446118-0.000131242228856879i</v>
      </c>
      <c r="AA2712" t="str">
        <f t="shared" si="1425"/>
        <v>0.00709578013367414-3.0686558368441i</v>
      </c>
      <c r="AB2712" t="str">
        <f t="shared" si="1426"/>
        <v>0.599677368520511-0.207929126933044i</v>
      </c>
      <c r="AC2712" t="str">
        <f t="shared" si="1427"/>
        <v>0.946467726342593-0.186935304397286i</v>
      </c>
      <c r="AD2712" t="str">
        <f t="shared" si="1428"/>
        <v>0.651568304283868-0.0909994131220274i</v>
      </c>
      <c r="AE2712" t="str">
        <f t="shared" si="1429"/>
        <v>-0.000348626101944207-0.0000384913946939902i</v>
      </c>
      <c r="AF2712" t="str">
        <f t="shared" si="1430"/>
        <v>-4.16926574867861-0.126306626829126i</v>
      </c>
      <c r="AG2712" t="str">
        <f t="shared" si="1431"/>
        <v>0.999005866568835-0.00724030622257342i</v>
      </c>
      <c r="AH2712" t="str">
        <f t="shared" si="1432"/>
        <v>0.0014485349518632+0.000215216430952219i</v>
      </c>
      <c r="AI2712">
        <f t="shared" si="1433"/>
        <v>-56.686594457257328</v>
      </c>
      <c r="AJ2712">
        <f t="shared" si="1434"/>
        <v>8.4509126655323747</v>
      </c>
      <c r="AK2712"/>
      <c r="AL2712"/>
      <c r="AM2712"/>
      <c r="AN2712"/>
    </row>
    <row r="2713" spans="1:40" x14ac:dyDescent="0.35">
      <c r="A2713"/>
      <c r="B2713">
        <f t="shared" ref="B2713:B2776" si="1435">B2712+1000</f>
        <v>779000</v>
      </c>
      <c r="C2713" s="237" t="str">
        <f t="shared" si="1403"/>
        <v>-3.48572736527151E-08+0.000870123540020443i</v>
      </c>
      <c r="D2713" s="208" t="str">
        <f t="shared" si="1404"/>
        <v>-1.64874578695236+0.00667094714015673i</v>
      </c>
      <c r="E2713" t="str">
        <f t="shared" si="1405"/>
        <v>36500</v>
      </c>
      <c r="F2713" t="str">
        <f t="shared" si="1406"/>
        <v>0.21505376344086</v>
      </c>
      <c r="G2713" t="str">
        <f t="shared" si="1401"/>
        <v>0.21505376344086</v>
      </c>
      <c r="H2713" t="str">
        <f t="shared" si="1407"/>
        <v>2.52053928686246+0.132816531301896i</v>
      </c>
      <c r="I2713" t="str">
        <f t="shared" si="1408"/>
        <v>3059.12584643306i</v>
      </c>
      <c r="J2713" t="str">
        <f t="shared" si="1402"/>
        <v>-12666.3284782245+669.238843172468i</v>
      </c>
      <c r="K2713" t="str">
        <f t="shared" si="1409"/>
        <v>0.0127252487836534-0.24084403155204i</v>
      </c>
      <c r="L2713" t="str">
        <f t="shared" si="1410"/>
        <v>0.0040301984809456-0.06466746413658i</v>
      </c>
      <c r="M2713" t="str">
        <f t="shared" si="1411"/>
        <v>0.016755447264599-0.30551149568862i</v>
      </c>
      <c r="N2713" t="str">
        <f t="shared" si="1412"/>
        <v>-9.71669677542143i</v>
      </c>
      <c r="O2713" t="str">
        <f t="shared" si="1413"/>
        <v>-0.957693422475671+0.287790389948718i</v>
      </c>
      <c r="P2713" t="str">
        <f t="shared" si="1414"/>
        <v>1.95769342247567-0.287790389948718i</v>
      </c>
      <c r="Q2713" t="str">
        <f t="shared" si="1415"/>
        <v>-1.95769342247567+10.0044871653701i</v>
      </c>
      <c r="R2713" t="str">
        <f t="shared" si="1416"/>
        <v>-0.0645843775260583-0.183043566464556i</v>
      </c>
      <c r="S2713" t="str">
        <f t="shared" si="1417"/>
        <v>1.08495136408646i</v>
      </c>
      <c r="T2713" t="str">
        <f t="shared" si="1418"/>
        <v>0.198593367122971-0.0700709084955719i</v>
      </c>
      <c r="U2713" t="str">
        <f t="shared" si="1419"/>
        <v>0.00005-0.000182416723697845i</v>
      </c>
      <c r="V2713" t="str">
        <f t="shared" si="1420"/>
        <v>0.00002-0.00204306730541586i</v>
      </c>
      <c r="W2713" t="str">
        <f t="shared" si="1421"/>
        <v>0.0000422459201217092-0.00016834398883818i</v>
      </c>
      <c r="X2713" t="str">
        <f t="shared" si="1422"/>
        <v>0.0000423786070551782-0.000168272773728626i</v>
      </c>
      <c r="Y2713" t="str">
        <f t="shared" si="1423"/>
        <v>0.009+3.91568108343432i</v>
      </c>
      <c r="Z2713" t="str">
        <f t="shared" si="1424"/>
        <v>-0.000515408377766-0.000131069371284872i</v>
      </c>
      <c r="AA2713" t="str">
        <f t="shared" si="1425"/>
        <v>0.00707757236546623-3.06471631742319i</v>
      </c>
      <c r="AB2713" t="str">
        <f t="shared" si="1426"/>
        <v>0.597401216876426-0.210784713554763i</v>
      </c>
      <c r="AC2713" t="str">
        <f t="shared" si="1427"/>
        <v>0.945612571478767-0.186044731446269i</v>
      </c>
      <c r="AD2713" t="str">
        <f t="shared" si="1428"/>
        <v>0.650439527177893-0.09493725983203i</v>
      </c>
      <c r="AE2713" t="str">
        <f t="shared" si="1429"/>
        <v>-0.000347685348495334-0.0000363212408064602i</v>
      </c>
      <c r="AF2713" t="str">
        <f t="shared" si="1430"/>
        <v>-4.16928507381482-0.126145584161739i</v>
      </c>
      <c r="AG2713" t="str">
        <f t="shared" si="1431"/>
        <v>0.998963404903813-0.00721858609911203i</v>
      </c>
      <c r="AH2713" t="str">
        <f t="shared" si="1432"/>
        <v>0.00144502890478943+0.0002059371175183i</v>
      </c>
      <c r="AI2713">
        <f t="shared" si="1433"/>
        <v>-56.715146634064766</v>
      </c>
      <c r="AJ2713">
        <f t="shared" si="1434"/>
        <v>8.1108444262802681</v>
      </c>
      <c r="AK2713"/>
      <c r="AL2713"/>
      <c r="AM2713"/>
      <c r="AN2713"/>
    </row>
    <row r="2714" spans="1:40" x14ac:dyDescent="0.35">
      <c r="A2714"/>
      <c r="B2714">
        <f t="shared" si="1435"/>
        <v>780000</v>
      </c>
      <c r="C2714" s="237" t="str">
        <f t="shared" si="1403"/>
        <v>-3.47679533214568E-08+0.00086900799702399i</v>
      </c>
      <c r="D2714" s="208" t="str">
        <f t="shared" si="1404"/>
        <v>-1.64874578626757+0.00666239464385059i</v>
      </c>
      <c r="E2714" t="str">
        <f t="shared" si="1405"/>
        <v>36500</v>
      </c>
      <c r="F2714" t="str">
        <f t="shared" si="1406"/>
        <v>0.21505376344086</v>
      </c>
      <c r="G2714" t="str">
        <f t="shared" si="1401"/>
        <v>0.21505376344086</v>
      </c>
      <c r="H2714" t="str">
        <f t="shared" si="1407"/>
        <v>2.52055853872102+0.132647344875845i</v>
      </c>
      <c r="I2714" t="str">
        <f t="shared" si="1408"/>
        <v>3063.05283725005i</v>
      </c>
      <c r="J2714" t="str">
        <f t="shared" si="1402"/>
        <v>-12698.8713767721+670.097943099519i</v>
      </c>
      <c r="K2714" t="str">
        <f t="shared" si="1409"/>
        <v>0.0126927262797053-0.240536924648663i</v>
      </c>
      <c r="L2714" t="str">
        <f t="shared" si="1410"/>
        <v>0.00401991111686311-0.0645851974372736i</v>
      </c>
      <c r="M2714" t="str">
        <f t="shared" si="1411"/>
        <v>0.0167126373965684-0.305122122085937i</v>
      </c>
      <c r="N2714" t="str">
        <f t="shared" si="1412"/>
        <v>-9.72917007038346i</v>
      </c>
      <c r="O2714" t="str">
        <f t="shared" si="1413"/>
        <v>-0.95402932165278+0.299713285369093i</v>
      </c>
      <c r="P2714" t="str">
        <f t="shared" si="1414"/>
        <v>1.95402932165278-0.299713285369093i</v>
      </c>
      <c r="Q2714" t="str">
        <f t="shared" si="1415"/>
        <v>-1.95402932165278+10.0288833557526i</v>
      </c>
      <c r="R2714" t="str">
        <f t="shared" si="1416"/>
        <v>-0.0653662240315715-0.182104202279089i</v>
      </c>
      <c r="S2714" t="str">
        <f t="shared" si="1417"/>
        <v>1.08634411294922i</v>
      </c>
      <c r="T2714" t="str">
        <f t="shared" si="1418"/>
        <v>0.197827828089202-0.0710102126624175i</v>
      </c>
      <c r="U2714" t="str">
        <f t="shared" si="1419"/>
        <v>0.0000499999999999999-0.00018218285610336i</v>
      </c>
      <c r="V2714" t="str">
        <f t="shared" si="1420"/>
        <v>0.00002-0.00204044798835763i</v>
      </c>
      <c r="W2714" t="str">
        <f t="shared" si="1421"/>
        <v>0.0000422458491266506-0.000168130417437286i</v>
      </c>
      <c r="X2714" t="str">
        <f t="shared" si="1422"/>
        <v>0.0000423781770118018-0.000168059293096627i</v>
      </c>
      <c r="Y2714" t="str">
        <f t="shared" si="1423"/>
        <v>0.009+3.92070763168006i</v>
      </c>
      <c r="Z2714" t="str">
        <f t="shared" si="1424"/>
        <v>-0.000514094516843117-0.000130896972650425i</v>
      </c>
      <c r="AA2714" t="str">
        <f t="shared" si="1425"/>
        <v>0.00705943459114524-3.06078690046654i</v>
      </c>
      <c r="AB2714" t="str">
        <f t="shared" si="1426"/>
        <v>0.595098350688268-0.213610293585053i</v>
      </c>
      <c r="AC2714" t="str">
        <f t="shared" si="1427"/>
        <v>0.944768436872278-0.185147662992707i</v>
      </c>
      <c r="AD2714" t="str">
        <f t="shared" si="1428"/>
        <v>0.649262028512166-0.0988612052338789i</v>
      </c>
      <c r="AE2714" t="str">
        <f t="shared" si="1429"/>
        <v>-0.00034672268133023-0.0000341624304498773i</v>
      </c>
      <c r="AF2714" t="str">
        <f t="shared" si="1430"/>
        <v>-4.16930432498859-0.125984950231994i</v>
      </c>
      <c r="AG2714" t="str">
        <f t="shared" si="1431"/>
        <v>0.998921205033981-0.0071963812301094i</v>
      </c>
      <c r="AH2714" t="str">
        <f t="shared" si="1432"/>
        <v>0.0014414278948666+0.000196700673121638i</v>
      </c>
      <c r="AI2714">
        <f t="shared" si="1433"/>
        <v>-56.744011121754916</v>
      </c>
      <c r="AJ2714">
        <f t="shared" si="1434"/>
        <v>7.7707199433794658</v>
      </c>
      <c r="AK2714"/>
      <c r="AL2714"/>
      <c r="AM2714"/>
      <c r="AN2714"/>
    </row>
    <row r="2715" spans="1:40" x14ac:dyDescent="0.35">
      <c r="A2715"/>
      <c r="B2715">
        <f t="shared" si="1435"/>
        <v>781000</v>
      </c>
      <c r="C2715" s="237" t="str">
        <f t="shared" si="1403"/>
        <v>-3.46789758703605E-08+0.000867895310731741i</v>
      </c>
      <c r="D2715" s="208" t="str">
        <f t="shared" si="1404"/>
        <v>-1.64874578558541+0.00665386404894335i</v>
      </c>
      <c r="E2715" t="str">
        <f t="shared" si="1405"/>
        <v>36500</v>
      </c>
      <c r="F2715" t="str">
        <f t="shared" si="1406"/>
        <v>0.21505376344086</v>
      </c>
      <c r="G2715" t="str">
        <f t="shared" si="1401"/>
        <v>0.21505376344086</v>
      </c>
      <c r="H2715" t="str">
        <f t="shared" si="1407"/>
        <v>2.52057771699108+0.132478587540096i</v>
      </c>
      <c r="I2715" t="str">
        <f t="shared" si="1408"/>
        <v>3066.97982806704i</v>
      </c>
      <c r="J2715" t="str">
        <f t="shared" si="1402"/>
        <v>-12731.4560237464+670.957043026569i</v>
      </c>
      <c r="K2715" t="str">
        <f t="shared" si="1409"/>
        <v>0.0126603281869051-0.240230597819951i</v>
      </c>
      <c r="L2715" t="str">
        <f t="shared" si="1410"/>
        <v>0.00400966304078861-0.0645031389658996i</v>
      </c>
      <c r="M2715" t="str">
        <f t="shared" si="1411"/>
        <v>0.0166699912276937-0.304733736785851i</v>
      </c>
      <c r="N2715" t="str">
        <f t="shared" si="1412"/>
        <v>-9.74164336534549i</v>
      </c>
      <c r="O2715" t="str">
        <f t="shared" si="1413"/>
        <v>-0.950216791927172+0.311589551075824i</v>
      </c>
      <c r="P2715" t="str">
        <f t="shared" si="1414"/>
        <v>1.95021679192717-0.311589551075824i</v>
      </c>
      <c r="Q2715" t="str">
        <f t="shared" si="1415"/>
        <v>-1.95021679192717+10.0532329164213i</v>
      </c>
      <c r="R2715" t="str">
        <f t="shared" si="1416"/>
        <v>-0.0661368596365463-0.181159194543656i</v>
      </c>
      <c r="S2715" t="str">
        <f t="shared" si="1417"/>
        <v>1.08773686181198i</v>
      </c>
      <c r="T2715" t="str">
        <f t="shared" si="1418"/>
        <v>0.197053533761302-0.0719395001511563i</v>
      </c>
      <c r="U2715" t="str">
        <f t="shared" si="1419"/>
        <v>0.0000499999999999999-0.000181949587401563i</v>
      </c>
      <c r="V2715" t="str">
        <f t="shared" si="1420"/>
        <v>0.00002-0.00203783537889751i</v>
      </c>
      <c r="W2715" t="str">
        <f t="shared" si="1421"/>
        <v>0.0000422457780408753-0.000167917395830922i</v>
      </c>
      <c r="X2715" t="str">
        <f t="shared" si="1422"/>
        <v>0.000042377748256196-0.000167846362024505i</v>
      </c>
      <c r="Y2715" t="str">
        <f t="shared" si="1423"/>
        <v>0.009+3.92573417992581i</v>
      </c>
      <c r="Z2715" t="str">
        <f t="shared" si="1424"/>
        <v>-0.000512785699727092-0.000130725031108903i</v>
      </c>
      <c r="AA2715" t="str">
        <f t="shared" si="1425"/>
        <v>0.00704136645240036-3.05686754716246i</v>
      </c>
      <c r="AB2715" t="str">
        <f t="shared" si="1426"/>
        <v>0.592769147148345-0.216405741814987i</v>
      </c>
      <c r="AC2715" t="str">
        <f t="shared" si="1427"/>
        <v>0.943935326117815-0.184244239079556i</v>
      </c>
      <c r="AD2715" t="str">
        <f t="shared" si="1428"/>
        <v>0.648035972854373-0.102770650081747i</v>
      </c>
      <c r="AE2715" t="str">
        <f t="shared" si="1429"/>
        <v>-0.000345738276217475-0.0000320152029974993i</v>
      </c>
      <c r="AF2715" t="str">
        <f t="shared" si="1430"/>
        <v>-4.16932350257649-0.125824723491153i</v>
      </c>
      <c r="AG2715" t="str">
        <f t="shared" si="1431"/>
        <v>0.998879272593279-0.00717369528584499i</v>
      </c>
      <c r="AH2715" t="str">
        <f t="shared" si="1432"/>
        <v>0.0014377325966131+0.000187508162389806i</v>
      </c>
      <c r="AI2715">
        <f t="shared" si="1433"/>
        <v>-56.773188759882359</v>
      </c>
      <c r="AJ2715">
        <f t="shared" si="1434"/>
        <v>7.4305389950676766</v>
      </c>
      <c r="AK2715"/>
      <c r="AL2715"/>
      <c r="AM2715"/>
      <c r="AN2715"/>
    </row>
    <row r="2716" spans="1:40" x14ac:dyDescent="0.35">
      <c r="A2716"/>
      <c r="B2716">
        <f t="shared" si="1435"/>
        <v>782000</v>
      </c>
      <c r="C2716" s="237" t="str">
        <f t="shared" si="1403"/>
        <v>-3.45903395466855E-08+0.000866785470184471i</v>
      </c>
      <c r="D2716" s="208" t="str">
        <f t="shared" si="1404"/>
        <v>-1.64874578490587+0.00664535527141428i</v>
      </c>
      <c r="E2716" t="str">
        <f t="shared" si="1405"/>
        <v>36500</v>
      </c>
      <c r="F2716" t="str">
        <f t="shared" si="1406"/>
        <v>0.21505376344086</v>
      </c>
      <c r="G2716" t="str">
        <f t="shared" si="1401"/>
        <v>0.21505376344086</v>
      </c>
      <c r="H2716" t="str">
        <f t="shared" si="1407"/>
        <v>2.52059682204681+0.132310257669676i</v>
      </c>
      <c r="I2716" t="str">
        <f t="shared" si="1408"/>
        <v>3070.90681888402i</v>
      </c>
      <c r="J2716" t="str">
        <f t="shared" si="1402"/>
        <v>-12764.0824191473+671.81614295362i</v>
      </c>
      <c r="K2716" t="str">
        <f t="shared" si="1409"/>
        <v>0.0126280538720528-0.239925048105673i</v>
      </c>
      <c r="L2716" t="str">
        <f t="shared" si="1410"/>
        <v>0.00399945405317633-0.0644212879360171i</v>
      </c>
      <c r="M2716" t="str">
        <f t="shared" si="1411"/>
        <v>0.0166275079252291-0.30434633604169i</v>
      </c>
      <c r="N2716" t="str">
        <f t="shared" si="1412"/>
        <v>-9.75411666030752i</v>
      </c>
      <c r="O2716" t="str">
        <f t="shared" si="1413"/>
        <v>-0.9462564264563+0.323417339346783i</v>
      </c>
      <c r="P2716" t="str">
        <f t="shared" si="1414"/>
        <v>1.9462564264563-0.323417339346783i</v>
      </c>
      <c r="Q2716" t="str">
        <f t="shared" si="1415"/>
        <v>-1.9462564264563+10.0775339996543i</v>
      </c>
      <c r="R2716" t="str">
        <f t="shared" si="1416"/>
        <v>-0.0668962902398668-0.180208679200008i</v>
      </c>
      <c r="S2716" t="str">
        <f t="shared" si="1417"/>
        <v>1.08912961067473i</v>
      </c>
      <c r="T2716" t="str">
        <f t="shared" si="1418"/>
        <v>0.196270608617312-0.0728587305445299i</v>
      </c>
      <c r="U2716" t="str">
        <f t="shared" si="1419"/>
        <v>0.0000499999999999999-0.000181716915294912i</v>
      </c>
      <c r="V2716" t="str">
        <f t="shared" si="1420"/>
        <v>0.00002-0.00203522945130301i</v>
      </c>
      <c r="W2716" t="str">
        <f t="shared" si="1421"/>
        <v>0.0000422457068643849-0.000167704921909857i</v>
      </c>
      <c r="X2716" t="str">
        <f t="shared" si="1422"/>
        <v>0.0000423773207813162-0.000167633978403935i</v>
      </c>
      <c r="Y2716" t="str">
        <f t="shared" si="1423"/>
        <v>0.009+3.93076072817155i</v>
      </c>
      <c r="Z2716" t="str">
        <f t="shared" si="1424"/>
        <v>-0.000511481900633377-0.000130553544825634i</v>
      </c>
      <c r="AA2716" t="str">
        <f t="shared" si="1425"/>
        <v>0.00702336759321096-3.05295821889786i</v>
      </c>
      <c r="AB2716" t="str">
        <f t="shared" si="1426"/>
        <v>0.590413980706894-0.219170936662865i</v>
      </c>
      <c r="AC2716" t="str">
        <f t="shared" si="1427"/>
        <v>0.943113241603202-0.183334598262274i</v>
      </c>
      <c r="AD2716" t="str">
        <f t="shared" si="1428"/>
        <v>0.646761532081021-0.106664996916269i</v>
      </c>
      <c r="AE2716" t="str">
        <f t="shared" si="1429"/>
        <v>-0.00034473231114159-0.0000298797953162485i</v>
      </c>
      <c r="AF2716" t="str">
        <f t="shared" si="1430"/>
        <v>-4.16934260695268-0.125664902398262i</v>
      </c>
      <c r="AG2716" t="str">
        <f t="shared" si="1431"/>
        <v>0.99883761316723-0.00715053199870936i</v>
      </c>
      <c r="AH2716" t="str">
        <f t="shared" si="1432"/>
        <v>0.00143394369507835+0.000178360640267932i</v>
      </c>
      <c r="AI2716">
        <f t="shared" si="1433"/>
        <v>-56.802680416647668</v>
      </c>
      <c r="AJ2716">
        <f t="shared" si="1434"/>
        <v>7.0903013698082393</v>
      </c>
      <c r="AK2716"/>
      <c r="AL2716"/>
      <c r="AM2716"/>
      <c r="AN2716"/>
    </row>
    <row r="2717" spans="1:40" x14ac:dyDescent="0.35">
      <c r="A2717"/>
      <c r="B2717">
        <f t="shared" si="1435"/>
        <v>783000</v>
      </c>
      <c r="C2717" s="237" t="str">
        <f t="shared" si="1403"/>
        <v>-3.45020426088761E-08+0.000865678464478941i</v>
      </c>
      <c r="D2717" s="208" t="str">
        <f t="shared" si="1404"/>
        <v>-1.64874578422892+0.00663686822767188i</v>
      </c>
      <c r="E2717" t="str">
        <f t="shared" si="1405"/>
        <v>36500</v>
      </c>
      <c r="F2717" t="str">
        <f t="shared" si="1406"/>
        <v>0.21505376344086</v>
      </c>
      <c r="G2717" t="str">
        <f t="shared" si="1401"/>
        <v>0.21505376344086</v>
      </c>
      <c r="H2717" t="str">
        <f t="shared" si="1407"/>
        <v>2.52061585425997+0.13214235364778i</v>
      </c>
      <c r="I2717" t="str">
        <f t="shared" si="1408"/>
        <v>3074.83380970101i</v>
      </c>
      <c r="J2717" t="str">
        <f t="shared" si="1402"/>
        <v>-12796.7505629748+672.67524288067i</v>
      </c>
      <c r="K2717" t="str">
        <f t="shared" si="1409"/>
        <v>0.0125959027059685-0.239620272560517i</v>
      </c>
      <c r="L2717" t="str">
        <f t="shared" si="1410"/>
        <v>0.00398928395574435-0.0643396435651262i</v>
      </c>
      <c r="M2717" t="str">
        <f t="shared" si="1411"/>
        <v>0.0165851866617128-0.303959916125643i</v>
      </c>
      <c r="N2717" t="str">
        <f t="shared" si="1412"/>
        <v>-9.76658995526955i</v>
      </c>
      <c r="O2717" t="str">
        <f t="shared" si="1413"/>
        <v>-0.942148841398063+0.335194810002015i</v>
      </c>
      <c r="P2717" t="str">
        <f t="shared" si="1414"/>
        <v>1.94214884139806-0.335194810002015i</v>
      </c>
      <c r="Q2717" t="str">
        <f t="shared" si="1415"/>
        <v>-1.94214884139806+10.1017847652716i</v>
      </c>
      <c r="R2717" t="str">
        <f t="shared" si="1416"/>
        <v>-0.0676445227831361-0.1792527906626i</v>
      </c>
      <c r="S2717" t="str">
        <f t="shared" si="1417"/>
        <v>1.09052235953749i</v>
      </c>
      <c r="T2717" t="str">
        <f t="shared" si="1418"/>
        <v>0.195479176227058-0.0737678645952531i</v>
      </c>
      <c r="U2717" t="str">
        <f t="shared" si="1419"/>
        <v>0.0000499999999999999-0.0001814848374976i</v>
      </c>
      <c r="V2717" t="str">
        <f t="shared" si="1420"/>
        <v>0.00002-0.00203263017997312i</v>
      </c>
      <c r="W2717" t="str">
        <f t="shared" si="1421"/>
        <v>0.0000422456355971807-0.000167492993575636i</v>
      </c>
      <c r="X2717" t="str">
        <f t="shared" si="1422"/>
        <v>0.0000423768945801621-0.000167422140137362i</v>
      </c>
      <c r="Y2717" t="str">
        <f t="shared" si="1423"/>
        <v>0.009+3.93578727641729i</v>
      </c>
      <c r="Z2717" t="str">
        <f t="shared" si="1424"/>
        <v>-0.000510183093941978-0.000130382511975832i</v>
      </c>
      <c r="AA2717" t="str">
        <f t="shared" si="1425"/>
        <v>0.00700543765982867-3.04905887725693i</v>
      </c>
      <c r="AB2717" t="str">
        <f t="shared" si="1426"/>
        <v>0.588033223082092-0.221905760066456i</v>
      </c>
      <c r="AC2717" t="str">
        <f t="shared" si="1427"/>
        <v>0.942302184550508-0.182418877619136i</v>
      </c>
      <c r="AD2717" t="str">
        <f t="shared" si="1428"/>
        <v>0.645438885362402-0.110543650152513i</v>
      </c>
      <c r="AE2717" t="str">
        <f t="shared" si="1429"/>
        <v>-0.000343704966274515-0.0000277564417499821i</v>
      </c>
      <c r="AF2717" t="str">
        <f t="shared" si="1430"/>
        <v>-4.16936163848889-0.125505485420108i</v>
      </c>
      <c r="AG2717" t="str">
        <f t="shared" si="1431"/>
        <v>0.998796232292271-0.007126895162643i</v>
      </c>
      <c r="AH2717" t="str">
        <f t="shared" si="1432"/>
        <v>0.00143006188573473+0.000169259151923959i</v>
      </c>
      <c r="AI2717">
        <f t="shared" si="1433"/>
        <v>-56.832486989097582</v>
      </c>
      <c r="AJ2717">
        <f t="shared" si="1434"/>
        <v>6.7500068662820123</v>
      </c>
      <c r="AK2717"/>
      <c r="AL2717"/>
      <c r="AM2717"/>
      <c r="AN2717"/>
    </row>
    <row r="2718" spans="1:40" x14ac:dyDescent="0.35">
      <c r="A2718"/>
      <c r="B2718">
        <f t="shared" si="1435"/>
        <v>784000</v>
      </c>
      <c r="C2718" s="237" t="str">
        <f t="shared" si="1403"/>
        <v>-3.44140833264769E-08+0.000864574282767546i</v>
      </c>
      <c r="D2718" s="208" t="str">
        <f t="shared" si="1404"/>
        <v>-1.64874578355456+0.00662840283455119i</v>
      </c>
      <c r="E2718" t="str">
        <f t="shared" si="1405"/>
        <v>36500</v>
      </c>
      <c r="F2718" t="str">
        <f t="shared" si="1406"/>
        <v>0.21505376344086</v>
      </c>
      <c r="G2718" t="str">
        <f t="shared" si="1401"/>
        <v>0.21505376344086</v>
      </c>
      <c r="H2718" t="str">
        <f t="shared" si="1407"/>
        <v>2.52063481400004+0.131974873865716i</v>
      </c>
      <c r="I2718" t="str">
        <f t="shared" si="1408"/>
        <v>3078.760800518i</v>
      </c>
      <c r="J2718" t="str">
        <f t="shared" si="1402"/>
        <v>-12829.4604552289+673.534342807721i</v>
      </c>
      <c r="K2718" t="str">
        <f t="shared" si="1409"/>
        <v>0.012563874063461-0.239316268253992i</v>
      </c>
      <c r="L2718" t="str">
        <f t="shared" si="1410"/>
        <v>0.00397915255146461-0.06425820507464i</v>
      </c>
      <c r="M2718" t="str">
        <f t="shared" si="1411"/>
        <v>0.0165430266149256-0.303574473328632i</v>
      </c>
      <c r="N2718" t="str">
        <f t="shared" si="1412"/>
        <v>-9.77906325023158i</v>
      </c>
      <c r="O2718" t="str">
        <f t="shared" si="1413"/>
        <v>-0.937894675814939+0.346920130690034i</v>
      </c>
      <c r="P2718" t="str">
        <f t="shared" si="1414"/>
        <v>1.93789467581494-0.346920130690034i</v>
      </c>
      <c r="Q2718" t="str">
        <f t="shared" si="1415"/>
        <v>-1.93789467581494+10.1259833809216i</v>
      </c>
      <c r="R2718" t="str">
        <f t="shared" si="1416"/>
        <v>-0.068381565211824-0.178291661831934i</v>
      </c>
      <c r="S2718" t="str">
        <f t="shared" si="1417"/>
        <v>1.09191510840024i</v>
      </c>
      <c r="T2718" t="str">
        <f t="shared" si="1418"/>
        <v>0.194679359256075-0.0746668641908469i</v>
      </c>
      <c r="U2718" t="str">
        <f t="shared" si="1419"/>
        <v>0.0000500000000000001-0.000181253351735486i</v>
      </c>
      <c r="V2718" t="str">
        <f t="shared" si="1420"/>
        <v>0.00002-0.00203003753943744i</v>
      </c>
      <c r="W2718" t="str">
        <f t="shared" si="1421"/>
        <v>0.0000422455642392644-0.00016728160874051i</v>
      </c>
      <c r="X2718" t="str">
        <f t="shared" si="1422"/>
        <v>0.0000423764696457789-0.000167210845137936i</v>
      </c>
      <c r="Y2718" t="str">
        <f t="shared" si="1423"/>
        <v>0.009+3.94081382466304i</v>
      </c>
      <c r="Z2718" t="str">
        <f t="shared" si="1424"/>
        <v>-0.000508889254196207-0.000130211930744536i</v>
      </c>
      <c r="AA2718" t="str">
        <f t="shared" si="1425"/>
        <v>0.00698757630076012-3.04516948401986i</v>
      </c>
      <c r="AB2718" t="str">
        <f t="shared" si="1426"/>
        <v>0.585627243271861-0.224610097377211i</v>
      </c>
      <c r="AC2718" t="str">
        <f t="shared" si="1427"/>
        <v>0.941502155056292-0.181497212762046i</v>
      </c>
      <c r="AD2718" t="str">
        <f t="shared" si="1428"/>
        <v>0.644068219146347-0.114406016167955i</v>
      </c>
      <c r="AE2718" t="str">
        <f t="shared" si="1429"/>
        <v>-0.000342656423946884-0.0000256453741029708i</v>
      </c>
      <c r="AF2718" t="str">
        <f t="shared" si="1430"/>
        <v>-4.1693805975546-0.125346471031165i</v>
      </c>
      <c r="AG2718" t="str">
        <f t="shared" si="1431"/>
        <v>0.998755135455097-0.00710278863256614i</v>
      </c>
      <c r="AH2718" t="str">
        <f t="shared" si="1432"/>
        <v>0.00142608787436823+0.000160204732654566i</v>
      </c>
      <c r="AI2718">
        <f t="shared" si="1433"/>
        <v>-56.862609403337046</v>
      </c>
      <c r="AJ2718">
        <f t="shared" si="1434"/>
        <v>6.4096552933752564</v>
      </c>
      <c r="AK2718"/>
      <c r="AL2718"/>
      <c r="AM2718"/>
      <c r="AN2718"/>
    </row>
    <row r="2719" spans="1:40" x14ac:dyDescent="0.35">
      <c r="A2719"/>
      <c r="B2719">
        <f t="shared" si="1435"/>
        <v>785000</v>
      </c>
      <c r="C2719" s="237" t="str">
        <f t="shared" si="1403"/>
        <v>-3.43264599800468E-08+0.00086347291425795i</v>
      </c>
      <c r="D2719" s="208" t="str">
        <f t="shared" si="1404"/>
        <v>-1.64874578288279+0.00661995900931095i</v>
      </c>
      <c r="E2719" t="str">
        <f t="shared" si="1405"/>
        <v>36500</v>
      </c>
      <c r="F2719" t="str">
        <f t="shared" si="1406"/>
        <v>0.21505376344086</v>
      </c>
      <c r="G2719" t="str">
        <f t="shared" si="1401"/>
        <v>0.21505376344086</v>
      </c>
      <c r="H2719" t="str">
        <f t="shared" si="1407"/>
        <v>2.52065370163415+0.131807816722863i</v>
      </c>
      <c r="I2719" t="str">
        <f t="shared" si="1408"/>
        <v>3082.68779133498i</v>
      </c>
      <c r="J2719" t="str">
        <f t="shared" si="1402"/>
        <v>-12862.2120959096+674.393442734772i</v>
      </c>
      <c r="K2719" t="str">
        <f t="shared" si="1409"/>
        <v>0.0125319673232983-0.239013032270339i</v>
      </c>
      <c r="L2719" t="str">
        <f t="shared" si="1410"/>
        <v>0.00396905964455376-0.0641769716898631i</v>
      </c>
      <c r="M2719" t="str">
        <f t="shared" si="1411"/>
        <v>0.0165010269678521-0.303190003960202i</v>
      </c>
      <c r="N2719" t="str">
        <f t="shared" si="1412"/>
        <v>-9.79153654519361i</v>
      </c>
      <c r="O2719" t="str">
        <f t="shared" si="1413"/>
        <v>-0.933494591574562+0.358591477172899i</v>
      </c>
      <c r="P2719" t="str">
        <f t="shared" si="1414"/>
        <v>1.93349459157456-0.358591477172899i</v>
      </c>
      <c r="Q2719" t="str">
        <f t="shared" si="1415"/>
        <v>-1.93349459157456+10.1501280223665i</v>
      </c>
      <c r="R2719" t="str">
        <f t="shared" si="1416"/>
        <v>-0.0691074264373218-0.177325424108367i</v>
      </c>
      <c r="S2719" t="str">
        <f t="shared" si="1417"/>
        <v>1.093307857263i</v>
      </c>
      <c r="T2719" t="str">
        <f t="shared" si="1418"/>
        <v>0.193871279470171-0.0755556923191487i</v>
      </c>
      <c r="U2719" t="str">
        <f t="shared" si="1419"/>
        <v>0.0000500000000000001-0.000181022455746014i</v>
      </c>
      <c r="V2719" t="str">
        <f t="shared" si="1420"/>
        <v>0.00002-0.00202745150435536i</v>
      </c>
      <c r="W2719" t="str">
        <f t="shared" si="1421"/>
        <v>0.0000422454927906371-0.00016707076532737i</v>
      </c>
      <c r="X2719" t="str">
        <f t="shared" si="1422"/>
        <v>0.0000423760459712549-0.000167000091329438i</v>
      </c>
      <c r="Y2719" t="str">
        <f t="shared" si="1423"/>
        <v>0.009+3.94584037290878i</v>
      </c>
      <c r="Z2719" t="str">
        <f t="shared" si="1424"/>
        <v>-0.000507600356101426-0.00013004179932654i</v>
      </c>
      <c r="AA2719" t="str">
        <f t="shared" si="1425"/>
        <v>0.0069697831667499-3.04129000116169i</v>
      </c>
      <c r="AB2719" t="str">
        <f t="shared" si="1426"/>
        <v>0.583196407567598-0.227283837256513i</v>
      </c>
      <c r="AC2719" t="str">
        <f t="shared" si="1427"/>
        <v>0.940713152130935-0.180569737847922i</v>
      </c>
      <c r="AD2719" t="str">
        <f t="shared" si="1428"/>
        <v>0.642649727141034-0.118251503390414i</v>
      </c>
      <c r="AE2719" t="str">
        <f t="shared" si="1429"/>
        <v>-0.00034158686861923-0.0000235468216236265i</v>
      </c>
      <c r="AF2719" t="str">
        <f t="shared" si="1430"/>
        <v>-4.16939948451694-0.125187857713552i</v>
      </c>
      <c r="AG2719" t="str">
        <f t="shared" si="1431"/>
        <v>0.998714328092008-0.00707821632380274i</v>
      </c>
      <c r="AH2719" t="str">
        <f t="shared" si="1432"/>
        <v>0.00142202237696819+0.000151198407791983i</v>
      </c>
      <c r="AI2719">
        <f t="shared" si="1433"/>
        <v>-56.893048614750995</v>
      </c>
      <c r="AJ2719">
        <f t="shared" si="1434"/>
        <v>6.069246470169956</v>
      </c>
      <c r="AK2719"/>
      <c r="AL2719"/>
      <c r="AM2719"/>
      <c r="AN2719"/>
    </row>
    <row r="2720" spans="1:40" x14ac:dyDescent="0.35">
      <c r="A2720"/>
      <c r="B2720">
        <f t="shared" si="1435"/>
        <v>786000</v>
      </c>
      <c r="C2720" s="237" t="str">
        <f t="shared" si="1403"/>
        <v>-3.42391708610759E-08+0.00086237434821274i</v>
      </c>
      <c r="D2720" s="208" t="str">
        <f t="shared" si="1404"/>
        <v>-1.64874578221357+0.00661153666963101i</v>
      </c>
      <c r="E2720" t="str">
        <f t="shared" si="1405"/>
        <v>36500</v>
      </c>
      <c r="F2720" t="str">
        <f t="shared" si="1406"/>
        <v>0.21505376344086</v>
      </c>
      <c r="G2720" t="str">
        <f t="shared" si="1401"/>
        <v>0.21505376344086</v>
      </c>
      <c r="H2720" t="str">
        <f t="shared" si="1407"/>
        <v>2.52067251752702+0.13164118062661i</v>
      </c>
      <c r="I2720" t="str">
        <f t="shared" si="1408"/>
        <v>3086.61478215197i</v>
      </c>
      <c r="J2720" t="str">
        <f t="shared" si="1402"/>
        <v>-12895.005485017+675.252542661822i</v>
      </c>
      <c r="K2720" t="str">
        <f t="shared" si="1409"/>
        <v>0.012500181868177-0.238710561708434i</v>
      </c>
      <c r="L2720" t="str">
        <f t="shared" si="1410"/>
        <v>0.0039590050404636-0.0640959426399662i</v>
      </c>
      <c r="M2720" t="str">
        <f t="shared" si="1411"/>
        <v>0.0164591869086406-0.3028065043484i</v>
      </c>
      <c r="N2720" t="str">
        <f t="shared" si="1412"/>
        <v>-9.80400984015564i</v>
      </c>
      <c r="O2720" t="str">
        <f t="shared" si="1413"/>
        <v>-0.928949273246746+0.370207033610036i</v>
      </c>
      <c r="P2720" t="str">
        <f t="shared" si="1414"/>
        <v>1.92894927324675-0.370207033610036i</v>
      </c>
      <c r="Q2720" t="str">
        <f t="shared" si="1415"/>
        <v>-1.92894927324675+10.1742168737657i</v>
      </c>
      <c r="R2720" t="str">
        <f t="shared" si="1416"/>
        <v>-0.0698221162999089-0.176354207406372i</v>
      </c>
      <c r="S2720" t="str">
        <f t="shared" si="1417"/>
        <v>1.09470060612575i</v>
      </c>
      <c r="T2720" t="str">
        <f t="shared" si="1418"/>
        <v>0.193055057740582-0.0764343130344929i</v>
      </c>
      <c r="U2720" t="str">
        <f t="shared" si="1419"/>
        <v>0.0000500000000000001-0.000180792147278144i</v>
      </c>
      <c r="V2720" t="str">
        <f t="shared" si="1420"/>
        <v>0.00002-0.00202487204951521i</v>
      </c>
      <c r="W2720" t="str">
        <f t="shared" si="1421"/>
        <v>0.0000422454212513007-0.000166860461269673i</v>
      </c>
      <c r="X2720" t="str">
        <f t="shared" si="1422"/>
        <v>0.000042375623549724-0.000166789876646216i</v>
      </c>
      <c r="Y2720" t="str">
        <f t="shared" si="1423"/>
        <v>0.009+3.95086692115452i</v>
      </c>
      <c r="Z2720" t="str">
        <f t="shared" si="1424"/>
        <v>-0.000506316374523812-0.00012987211592633i</v>
      </c>
      <c r="AA2720" t="str">
        <f t="shared" si="1425"/>
        <v>0.00695205791076324-3.03742039085097i</v>
      </c>
      <c r="AB2720" t="str">
        <f t="shared" si="1426"/>
        <v>0.580741079569682-0.22992687157394i</v>
      </c>
      <c r="AC2720" t="str">
        <f t="shared" si="1427"/>
        <v>0.939935173737095-0.179636585590566i</v>
      </c>
      <c r="AD2720" t="str">
        <f t="shared" si="1428"/>
        <v>0.641183610296721-0.122079522385977i</v>
      </c>
      <c r="AE2720" t="str">
        <f t="shared" si="1429"/>
        <v>-0.000340496486853067-0.000021461010988452i</v>
      </c>
      <c r="AF2720" t="str">
        <f t="shared" si="1430"/>
        <v>-4.16941829974059-0.125029643956979i</v>
      </c>
      <c r="AG2720" t="str">
        <f t="shared" si="1431"/>
        <v>0.998673815588263-0.00705318221149665i</v>
      </c>
      <c r="AH2720" t="str">
        <f t="shared" si="1432"/>
        <v>0.00141786611961602+0.000142241192611535i</v>
      </c>
      <c r="AI2720">
        <f t="shared" si="1433"/>
        <v>-56.923805608236655</v>
      </c>
      <c r="AJ2720">
        <f t="shared" si="1434"/>
        <v>5.728780225929996</v>
      </c>
      <c r="AK2720"/>
      <c r="AL2720"/>
      <c r="AM2720"/>
      <c r="AN2720"/>
    </row>
    <row r="2721" spans="1:40" x14ac:dyDescent="0.35">
      <c r="A2721"/>
      <c r="B2721">
        <f t="shared" si="1435"/>
        <v>787000</v>
      </c>
      <c r="C2721" s="237" t="str">
        <f t="shared" si="1403"/>
        <v>-3.41522142719025E-08+0.000861278573949083i</v>
      </c>
      <c r="D2721" s="208" t="str">
        <f t="shared" si="1404"/>
        <v>-1.6487457815469+0.00660313573360964i</v>
      </c>
      <c r="E2721" t="str">
        <f t="shared" si="1405"/>
        <v>36500</v>
      </c>
      <c r="F2721" t="str">
        <f t="shared" si="1406"/>
        <v>0.21505376344086</v>
      </c>
      <c r="G2721" t="str">
        <f t="shared" si="1401"/>
        <v>0.21505376344086</v>
      </c>
      <c r="H2721" t="str">
        <f t="shared" si="1407"/>
        <v>2.52069126204118+0.131474963992315i</v>
      </c>
      <c r="I2721" t="str">
        <f t="shared" si="1408"/>
        <v>3090.54177296896i</v>
      </c>
      <c r="J2721" t="str">
        <f t="shared" si="1402"/>
        <v>-12927.8406225509+676.111642588873i</v>
      </c>
      <c r="K2721" t="str">
        <f t="shared" si="1409"/>
        <v>0.0124685170846935-0.238408853681708i</v>
      </c>
      <c r="L2721" t="str">
        <f t="shared" si="1410"/>
        <v>0.00394898854587161-0.0640151171579613i</v>
      </c>
      <c r="M2721" t="str">
        <f t="shared" si="1411"/>
        <v>0.0164175056305651-0.302423970839669i</v>
      </c>
      <c r="N2721" t="str">
        <f t="shared" si="1412"/>
        <v>-9.81648313511767i</v>
      </c>
      <c r="O2721" t="str">
        <f t="shared" si="1413"/>
        <v>-0.92425942799698+0.381764992840747i</v>
      </c>
      <c r="P2721" t="str">
        <f t="shared" si="1414"/>
        <v>1.92425942799698-0.381764992840747i</v>
      </c>
      <c r="Q2721" t="str">
        <f t="shared" si="1415"/>
        <v>-1.92425942799698+10.1982481279584i</v>
      </c>
      <c r="R2721" t="str">
        <f t="shared" si="1416"/>
        <v>-0.0705256455325998-0.175378140169193i</v>
      </c>
      <c r="S2721" t="str">
        <f t="shared" si="1417"/>
        <v>1.09609335498851i</v>
      </c>
      <c r="T2721" t="str">
        <f t="shared" si="1418"/>
        <v>0.192230814049696-0.0773026914245577i</v>
      </c>
      <c r="U2721" t="str">
        <f t="shared" si="1419"/>
        <v>0.0000500000000000001-0.000180562424092276i</v>
      </c>
      <c r="V2721" t="str">
        <f t="shared" si="1420"/>
        <v>0.00002-0.00202229914983349i</v>
      </c>
      <c r="W2721" t="str">
        <f t="shared" si="1421"/>
        <v>0.0000422453496212554-0.000166650694511385i</v>
      </c>
      <c r="X2721" t="str">
        <f t="shared" si="1422"/>
        <v>0.0000423752023743611-0.000166580199033116i</v>
      </c>
      <c r="Y2721" t="str">
        <f t="shared" si="1423"/>
        <v>0.009+3.95589346940027i</v>
      </c>
      <c r="Z2721" t="str">
        <f t="shared" si="1424"/>
        <v>-0.000505037284489132-0.00012970287875801i</v>
      </c>
      <c r="AA2721" t="str">
        <f t="shared" si="1425"/>
        <v>0.0069344001879691-3.03356061544855i</v>
      </c>
      <c r="AB2721" t="str">
        <f t="shared" si="1426"/>
        <v>0.578261620204692-0.232539095307539i</v>
      </c>
      <c r="AC2721" t="str">
        <f t="shared" si="1427"/>
        <v>0.93916821682728-0.178697887273022i</v>
      </c>
      <c r="AD2721" t="str">
        <f t="shared" si="1428"/>
        <v>0.639670076786435-0.125889485946877i</v>
      </c>
      <c r="AE2721" t="str">
        <f t="shared" si="1429"/>
        <v>-0.000339385467281851-0.0000193881662862151i</v>
      </c>
      <c r="AF2721" t="str">
        <f t="shared" si="1430"/>
        <v>-4.16943704358808-0.124871828258705i</v>
      </c>
      <c r="AG2721" t="str">
        <f t="shared" si="1431"/>
        <v>0.998633603277436-0.00702769033002096i</v>
      </c>
      <c r="AH2721" t="str">
        <f t="shared" si="1432"/>
        <v>0.00141361983837307+0.000133334092240013i</v>
      </c>
      <c r="AI2721">
        <f t="shared" si="1433"/>
        <v>-56.954881398445742</v>
      </c>
      <c r="AJ2721">
        <f t="shared" si="1434"/>
        <v>5.388256400085651</v>
      </c>
      <c r="AK2721"/>
      <c r="AL2721"/>
      <c r="AM2721"/>
      <c r="AN2721"/>
    </row>
    <row r="2722" spans="1:40" x14ac:dyDescent="0.35">
      <c r="A2722"/>
      <c r="B2722">
        <f t="shared" si="1435"/>
        <v>788000</v>
      </c>
      <c r="C2722" s="237" t="str">
        <f t="shared" si="1403"/>
        <v>-3.40655885256293E-08+0.000860185580838365i</v>
      </c>
      <c r="D2722" s="208" t="str">
        <f t="shared" si="1404"/>
        <v>-1.64874578088278+0.0065947561197608i</v>
      </c>
      <c r="E2722" t="str">
        <f t="shared" si="1405"/>
        <v>36500</v>
      </c>
      <c r="F2722" t="str">
        <f t="shared" si="1406"/>
        <v>0.21505376344086</v>
      </c>
      <c r="G2722" t="str">
        <f t="shared" si="1401"/>
        <v>0.21505376344086</v>
      </c>
      <c r="H2722" t="str">
        <f t="shared" si="1407"/>
        <v>2.52070993553685+0.13130916524325i</v>
      </c>
      <c r="I2722" t="str">
        <f t="shared" si="1408"/>
        <v>3094.46876378595i</v>
      </c>
      <c r="J2722" t="str">
        <f t="shared" si="1402"/>
        <v>-12960.7175085115+676.970742515924i</v>
      </c>
      <c r="K2722" t="str">
        <f t="shared" si="1409"/>
        <v>0.012436972363313-0.238107905318039i</v>
      </c>
      <c r="L2722" t="str">
        <f t="shared" si="1410"/>
        <v>0.00393900996867207-0.0639344944806801i</v>
      </c>
      <c r="M2722" t="str">
        <f t="shared" si="1411"/>
        <v>0.0163759823319851-0.302042399798719i</v>
      </c>
      <c r="N2722" t="str">
        <f t="shared" si="1412"/>
        <v>-9.8289564300797i</v>
      </c>
      <c r="O2722" t="str">
        <f t="shared" si="1413"/>
        <v>-0.919425785476407+0.393263556665365i</v>
      </c>
      <c r="P2722" t="str">
        <f t="shared" si="1414"/>
        <v>1.91942578547641-0.393263556665365i</v>
      </c>
      <c r="Q2722" t="str">
        <f t="shared" si="1415"/>
        <v>-1.91942578547641+10.2222199867451i</v>
      </c>
      <c r="R2722" t="str">
        <f t="shared" si="1416"/>
        <v>-0.071218025725874-0.174397349383897i</v>
      </c>
      <c r="S2722" t="str">
        <f t="shared" si="1417"/>
        <v>1.09748610385126i</v>
      </c>
      <c r="T2722" t="str">
        <f t="shared" si="1418"/>
        <v>0.19139866749732-0.0781607935778683i</v>
      </c>
      <c r="U2722" t="str">
        <f t="shared" si="1419"/>
        <v>0.0000500000000000001-0.000180333283960179i</v>
      </c>
      <c r="V2722" t="str">
        <f t="shared" si="1420"/>
        <v>0.00002-0.002019732780354i</v>
      </c>
      <c r="W2722" t="str">
        <f t="shared" si="1421"/>
        <v>0.000042245277900504-0.000166441463006905i</v>
      </c>
      <c r="X2722" t="str">
        <f t="shared" si="1422"/>
        <v>0.0000423747824383874-0.000166371056445416i</v>
      </c>
      <c r="Y2722" t="str">
        <f t="shared" si="1423"/>
        <v>0.009+3.96092001764601i</v>
      </c>
      <c r="Z2722" t="str">
        <f t="shared" si="1424"/>
        <v>-0.000503763061181532-0.000129534086045257i</v>
      </c>
      <c r="AA2722" t="str">
        <f t="shared" si="1425"/>
        <v>0.0069168096557237-3.02971063750644i</v>
      </c>
      <c r="AB2722" t="str">
        <f t="shared" si="1426"/>
        <v>0.575758387744259-0.235120406446066i</v>
      </c>
      <c r="AC2722" t="str">
        <f t="shared" si="1427"/>
        <v>0.938412277380572-0.177753772760367i</v>
      </c>
      <c r="AD2722" t="str">
        <f t="shared" si="1428"/>
        <v>0.638109341985569-0.129680809179293i</v>
      </c>
      <c r="AE2722" t="str">
        <f t="shared" si="1429"/>
        <v>-0.000338254000581833-0.0000173285090023829i</v>
      </c>
      <c r="AF2722" t="str">
        <f t="shared" si="1430"/>
        <v>-4.16945571641963-0.124714409123489i</v>
      </c>
      <c r="AG2722" t="str">
        <f t="shared" si="1431"/>
        <v>0.998593696440782-0.00700174477238i</v>
      </c>
      <c r="AH2722" t="str">
        <f t="shared" si="1432"/>
        <v>0.00140928427916734+0.000124478101564967i</v>
      </c>
      <c r="AI2722">
        <f t="shared" si="1433"/>
        <v>-56.986277030038096</v>
      </c>
      <c r="AJ2722">
        <f t="shared" si="1434"/>
        <v>5.0476748422208484</v>
      </c>
      <c r="AK2722"/>
      <c r="AL2722"/>
      <c r="AM2722"/>
      <c r="AN2722"/>
    </row>
    <row r="2723" spans="1:40" x14ac:dyDescent="0.35">
      <c r="A2723"/>
      <c r="B2723">
        <f t="shared" si="1435"/>
        <v>789000</v>
      </c>
      <c r="C2723" s="237" t="str">
        <f t="shared" si="1403"/>
        <v>-3.39792919460425E-08+0.000859095358305861i</v>
      </c>
      <c r="D2723" s="208" t="str">
        <f t="shared" si="1404"/>
        <v>-1.64874578022117+0.0065863977470116i</v>
      </c>
      <c r="E2723" t="str">
        <f t="shared" si="1405"/>
        <v>36500</v>
      </c>
      <c r="F2723" t="str">
        <f t="shared" si="1406"/>
        <v>0.21505376344086</v>
      </c>
      <c r="G2723" t="str">
        <f t="shared" si="1401"/>
        <v>0.21505376344086</v>
      </c>
      <c r="H2723" t="str">
        <f t="shared" si="1407"/>
        <v>2.52072853837191+0.131143782810552i</v>
      </c>
      <c r="I2723" t="str">
        <f t="shared" si="1408"/>
        <v>3098.39575460293i</v>
      </c>
      <c r="J2723" t="str">
        <f t="shared" si="1402"/>
        <v>-12993.6361428987+677.829842442975i</v>
      </c>
      <c r="K2723" t="str">
        <f t="shared" si="1409"/>
        <v>0.0124055470983418-0.237807713759677i</v>
      </c>
      <c r="L2723" t="str">
        <f t="shared" si="1410"/>
        <v>0.00392906911796645-0.0638540738487476i</v>
      </c>
      <c r="M2723" t="str">
        <f t="shared" si="1411"/>
        <v>0.0163346162163082-0.301661787608425i</v>
      </c>
      <c r="N2723" t="str">
        <f t="shared" si="1412"/>
        <v>-9.84142972504173i</v>
      </c>
      <c r="O2723" t="str">
        <f t="shared" si="1413"/>
        <v>-0.914449097708302+0.404700936125027i</v>
      </c>
      <c r="P2723" t="str">
        <f t="shared" si="1414"/>
        <v>1.9144490977083-0.404700936125027i</v>
      </c>
      <c r="Q2723" t="str">
        <f t="shared" si="1415"/>
        <v>-1.9144490977083+10.2461306611668i</v>
      </c>
      <c r="R2723" t="str">
        <f t="shared" si="1416"/>
        <v>-0.0718992692932826-0.173411960596797i</v>
      </c>
      <c r="S2723" t="str">
        <f t="shared" si="1417"/>
        <v>1.09887885271402i</v>
      </c>
      <c r="T2723" t="str">
        <f t="shared" si="1418"/>
        <v>0.190558736307497-0.0790085865519787i</v>
      </c>
      <c r="U2723" t="str">
        <f t="shared" si="1419"/>
        <v>0.00005-0.000180104724664919i</v>
      </c>
      <c r="V2723" t="str">
        <f t="shared" si="1420"/>
        <v>0.00002-0.00201717291624709i</v>
      </c>
      <c r="W2723" t="str">
        <f t="shared" si="1421"/>
        <v>0.000042245206089047-0.000166232764721003i</v>
      </c>
      <c r="X2723" t="str">
        <f t="shared" si="1422"/>
        <v>0.000042374363735065-0.000166162446848761i</v>
      </c>
      <c r="Y2723" t="str">
        <f t="shared" si="1423"/>
        <v>0.009+3.96594656589175i</v>
      </c>
      <c r="Z2723" t="str">
        <f t="shared" si="1424"/>
        <v>-0.000502493679942325-0.000129365736021233i</v>
      </c>
      <c r="AA2723" t="str">
        <f t="shared" si="1425"/>
        <v>0.00689928597355342-3.02587041976645i</v>
      </c>
      <c r="AB2723" t="str">
        <f t="shared" si="1426"/>
        <v>0.573231737825573-0.237670705893273i</v>
      </c>
      <c r="AC2723" t="str">
        <f t="shared" si="1427"/>
        <v>0.937667350438467-0.176804370512972i</v>
      </c>
      <c r="AD2723" t="str">
        <f t="shared" si="1428"/>
        <v>0.636501628450504-0.13345290959111i</v>
      </c>
      <c r="AE2723" t="str">
        <f t="shared" si="1429"/>
        <v>-0.000337102279442805-0.0000152822580037651i</v>
      </c>
      <c r="AF2723" t="str">
        <f t="shared" si="1430"/>
        <v>-4.16947431859308-0.12455738506354i</v>
      </c>
      <c r="AG2723" t="str">
        <f t="shared" si="1431"/>
        <v>0.998554100306602-0.00697534968960475i</v>
      </c>
      <c r="AH2723" t="str">
        <f t="shared" si="1432"/>
        <v>0.00140486019767929+0.00011567420514474i</v>
      </c>
      <c r="AI2723">
        <f t="shared" si="1433"/>
        <v>-57.017993577946086</v>
      </c>
      <c r="AJ2723">
        <f t="shared" si="1434"/>
        <v>4.7070354120541387</v>
      </c>
      <c r="AK2723"/>
      <c r="AL2723"/>
      <c r="AM2723"/>
      <c r="AN2723"/>
    </row>
    <row r="2724" spans="1:40" x14ac:dyDescent="0.35">
      <c r="A2724"/>
      <c r="B2724">
        <f t="shared" si="1435"/>
        <v>790000</v>
      </c>
      <c r="C2724" s="237" t="str">
        <f t="shared" si="1403"/>
        <v>-3.3893322867531E-08+0.000858007895830389i</v>
      </c>
      <c r="D2724" s="208" t="str">
        <f t="shared" si="1404"/>
        <v>-1.64874577956207+0.00657806053469965i</v>
      </c>
      <c r="E2724" t="str">
        <f t="shared" si="1405"/>
        <v>36500</v>
      </c>
      <c r="F2724" t="str">
        <f t="shared" si="1406"/>
        <v>0.21505376344086</v>
      </c>
      <c r="G2724" t="str">
        <f t="shared" si="1401"/>
        <v>0.21505376344086</v>
      </c>
      <c r="H2724" t="str">
        <f t="shared" si="1407"/>
        <v>2.52074707090207+0.13097881513318i</v>
      </c>
      <c r="I2724" t="str">
        <f t="shared" si="1408"/>
        <v>3102.32274541992i</v>
      </c>
      <c r="J2724" t="str">
        <f t="shared" si="1402"/>
        <v>-13026.5965257125+678.688942370025i</v>
      </c>
      <c r="K2724" t="str">
        <f t="shared" si="1409"/>
        <v>0.0123742406878974-0.237508276163147i</v>
      </c>
      <c r="L2724" t="str">
        <f t="shared" si="1410"/>
        <v>0.00391916580405474-0.0637738545065611i</v>
      </c>
      <c r="M2724" t="str">
        <f t="shared" si="1411"/>
        <v>0.0162934064919521-0.301282130669708i</v>
      </c>
      <c r="N2724" t="str">
        <f t="shared" si="1412"/>
        <v>-9.85390302000376i</v>
      </c>
      <c r="O2724" t="str">
        <f t="shared" si="1413"/>
        <v>-0.909330138971073+0.416075351779998i</v>
      </c>
      <c r="P2724" t="str">
        <f t="shared" si="1414"/>
        <v>1.90933013897107-0.416075351779998i</v>
      </c>
      <c r="Q2724" t="str">
        <f t="shared" si="1415"/>
        <v>-1.90933013897107+10.2699783717838i</v>
      </c>
      <c r="R2724" t="str">
        <f t="shared" si="1416"/>
        <v>-0.0725693894379064-0.172422097929207i</v>
      </c>
      <c r="S2724" t="str">
        <f t="shared" si="1417"/>
        <v>1.10027160157677i</v>
      </c>
      <c r="T2724" t="str">
        <f t="shared" si="1418"/>
        <v>0.189711137835795-0.0798460383422936i</v>
      </c>
      <c r="U2724" t="str">
        <f t="shared" si="1419"/>
        <v>0.00005-0.000179876744000786i</v>
      </c>
      <c r="V2724" t="str">
        <f t="shared" si="1420"/>
        <v>0.00002-0.0020146195328088i</v>
      </c>
      <c r="W2724" t="str">
        <f t="shared" si="1421"/>
        <v>0.0000422451341868861-0.000166024597628755i</v>
      </c>
      <c r="X2724" t="str">
        <f t="shared" si="1422"/>
        <v>0.0000423739462576992-0.000165954368219096i</v>
      </c>
      <c r="Y2724" t="str">
        <f t="shared" si="1423"/>
        <v>0.009+3.9709731141375i</v>
      </c>
      <c r="Z2724" t="str">
        <f t="shared" si="1424"/>
        <v>-0.000501229116268811-0.000129197826928531i</v>
      </c>
      <c r="AA2724" t="str">
        <f t="shared" si="1425"/>
        <v>0.00688182880313869-3.02203992515914i</v>
      </c>
      <c r="AB2724" t="str">
        <f t="shared" si="1426"/>
        <v>0.570682023473312-0.240189897374123i</v>
      </c>
      <c r="AC2724" t="str">
        <f t="shared" si="1427"/>
        <v>0.936933430139886-0.175849807600117i</v>
      </c>
      <c r="AD2724" t="str">
        <f t="shared" si="1428"/>
        <v>0.634847165896055-0.137205207179585i</v>
      </c>
      <c r="AE2724" t="str">
        <f t="shared" si="1429"/>
        <v>-0.00033593049853872-0.0000132496295234049i</v>
      </c>
      <c r="AF2724" t="str">
        <f t="shared" si="1430"/>
        <v>-4.16949285046414-0.12440075459848i</v>
      </c>
      <c r="AG2724" t="str">
        <f t="shared" si="1431"/>
        <v>0.998514820049621-0.00694850929014055i</v>
      </c>
      <c r="AH2724" t="str">
        <f t="shared" si="1432"/>
        <v>0.00140034835922661+0.000106923377119439i</v>
      </c>
      <c r="AI2724">
        <f t="shared" si="1433"/>
        <v>-57.050032147650057</v>
      </c>
      <c r="AJ2724">
        <f t="shared" si="1434"/>
        <v>4.3663379794210497</v>
      </c>
      <c r="AK2724"/>
      <c r="AL2724"/>
      <c r="AM2724"/>
      <c r="AN2724"/>
    </row>
    <row r="2725" spans="1:40" x14ac:dyDescent="0.35">
      <c r="A2725"/>
      <c r="B2725">
        <f t="shared" si="1435"/>
        <v>791000</v>
      </c>
      <c r="C2725" s="237" t="str">
        <f t="shared" si="1403"/>
        <v>-3.3807679635005E-08+0.00085692318294397i</v>
      </c>
      <c r="D2725" s="208" t="str">
        <f t="shared" si="1404"/>
        <v>-1.64874577890547+0.00656974440257044i</v>
      </c>
      <c r="E2725" t="str">
        <f t="shared" si="1405"/>
        <v>36500</v>
      </c>
      <c r="F2725" t="str">
        <f t="shared" si="1406"/>
        <v>0.21505376344086</v>
      </c>
      <c r="G2725" t="str">
        <f t="shared" si="1401"/>
        <v>0.21505376344086</v>
      </c>
      <c r="H2725" t="str">
        <f t="shared" si="1407"/>
        <v>2.52076553348079+0.130814260657858i</v>
      </c>
      <c r="I2725" t="str">
        <f t="shared" si="1408"/>
        <v>3106.24973623691i</v>
      </c>
      <c r="J2725" t="str">
        <f t="shared" si="1402"/>
        <v>-13059.598656953+679.548042297076i</v>
      </c>
      <c r="K2725" t="str">
        <f t="shared" si="1409"/>
        <v>0.0123430525338799-0.237209589699162i</v>
      </c>
      <c r="L2725" t="str">
        <f t="shared" si="1410"/>
        <v>0.00390929983842622-0.0636938357022662i</v>
      </c>
      <c r="M2725" t="str">
        <f t="shared" si="1411"/>
        <v>0.0162523523723061-0.300903425401428i</v>
      </c>
      <c r="N2725" t="str">
        <f t="shared" si="1412"/>
        <v>-9.86637631496579i</v>
      </c>
      <c r="O2725" t="str">
        <f t="shared" si="1413"/>
        <v>-0.904069705677798+0.42738503398652i</v>
      </c>
      <c r="P2725" t="str">
        <f t="shared" si="1414"/>
        <v>1.9040697056778-0.42738503398652i</v>
      </c>
      <c r="Q2725" t="str">
        <f t="shared" si="1415"/>
        <v>-1.9040697056778+10.2937613489523i</v>
      </c>
      <c r="R2725" t="str">
        <f t="shared" si="1416"/>
        <v>-0.0732284001196689-0.171427884093533i</v>
      </c>
      <c r="S2725" t="str">
        <f t="shared" si="1417"/>
        <v>1.10166435043953i</v>
      </c>
      <c r="T2725" t="str">
        <f t="shared" si="1418"/>
        <v>0.188855988577125-0.080673117851561i</v>
      </c>
      <c r="U2725" t="str">
        <f t="shared" si="1419"/>
        <v>0.00005-0.000179649339773225i</v>
      </c>
      <c r="V2725" t="str">
        <f t="shared" si="1420"/>
        <v>0.00002-0.00201207260546012i</v>
      </c>
      <c r="W2725" t="str">
        <f t="shared" si="1421"/>
        <v>0.0000422450621940228-0.000165816959715477i</v>
      </c>
      <c r="X2725" t="str">
        <f t="shared" si="1422"/>
        <v>0.000042373529999638-0.000165746818542603i</v>
      </c>
      <c r="Y2725" t="str">
        <f t="shared" si="1423"/>
        <v>0.009+3.97599966238324i</v>
      </c>
      <c r="Z2725" t="str">
        <f t="shared" si="1424"/>
        <v>-0.000499969345813085-0.000129030357019122i</v>
      </c>
      <c r="AA2725" t="str">
        <f t="shared" si="1425"/>
        <v>0.00686443780829759-3.01821911680254i</v>
      </c>
      <c r="AB2725" t="str">
        <f t="shared" si="1426"/>
        <v>0.568109595123154-0.242677887343013i</v>
      </c>
      <c r="AC2725" t="str">
        <f t="shared" si="1427"/>
        <v>0.936210509755335-0.174890209714041i</v>
      </c>
      <c r="AD2725" t="str">
        <f t="shared" si="1428"/>
        <v>0.633146191171971-0.140937124518911i</v>
      </c>
      <c r="AE2725" t="str">
        <f t="shared" si="1429"/>
        <v>-0.000334738854498221-0.0000112308371457195i</v>
      </c>
      <c r="AF2725" t="str">
        <f t="shared" si="1430"/>
        <v>-4.16951131238626-0.124244516255288i</v>
      </c>
      <c r="AG2725" t="str">
        <f t="shared" si="1431"/>
        <v>0.998475860790369-0.0069212278392286i</v>
      </c>
      <c r="AH2725" t="str">
        <f t="shared" si="1432"/>
        <v>0.0013957495386481+0.000098226581122825i</v>
      </c>
      <c r="AI2725">
        <f t="shared" si="1433"/>
        <v>-57.082393875464817</v>
      </c>
      <c r="AJ2725">
        <f t="shared" si="1434"/>
        <v>4.0255824242559575</v>
      </c>
      <c r="AK2725"/>
      <c r="AL2725"/>
      <c r="AM2725"/>
      <c r="AN2725"/>
    </row>
    <row r="2726" spans="1:40" x14ac:dyDescent="0.35">
      <c r="A2726"/>
      <c r="B2726">
        <f t="shared" si="1435"/>
        <v>792000</v>
      </c>
      <c r="C2726" s="237" t="str">
        <f t="shared" si="1403"/>
        <v>-3.37223606038168E-08+0.000855841209231492i</v>
      </c>
      <c r="D2726" s="208" t="str">
        <f t="shared" si="1404"/>
        <v>-1.64874577825136+0.00656144927077477i</v>
      </c>
      <c r="E2726" t="str">
        <f t="shared" si="1405"/>
        <v>36500</v>
      </c>
      <c r="F2726" t="str">
        <f t="shared" si="1406"/>
        <v>0.21505376344086</v>
      </c>
      <c r="G2726" t="str">
        <f t="shared" si="1401"/>
        <v>0.21505376344086</v>
      </c>
      <c r="H2726" t="str">
        <f t="shared" si="1407"/>
        <v>2.52078392645931+0.130650117839034i</v>
      </c>
      <c r="I2726" t="str">
        <f t="shared" si="1408"/>
        <v>3110.1767270539i</v>
      </c>
      <c r="J2726" t="str">
        <f t="shared" si="1402"/>
        <v>-13092.64253662+680.407142224126i</v>
      </c>
      <c r="K2726" t="str">
        <f t="shared" si="1409"/>
        <v>0.0123119820419441-0.236911651552536i</v>
      </c>
      <c r="L2726" t="str">
        <f t="shared" si="1410"/>
        <v>0.00389947103375047-0.0636140166877318i</v>
      </c>
      <c r="M2726" t="str">
        <f t="shared" si="1411"/>
        <v>0.0162114530756946-0.300525668240268i</v>
      </c>
      <c r="N2726" t="str">
        <f t="shared" si="1412"/>
        <v>-9.87884960992782i</v>
      </c>
      <c r="O2726" t="str">
        <f t="shared" si="1413"/>
        <v>-0.898668616252319+0.438628223172133i</v>
      </c>
      <c r="P2726" t="str">
        <f t="shared" si="1414"/>
        <v>1.89866861625232-0.438628223172133i</v>
      </c>
      <c r="Q2726" t="str">
        <f t="shared" si="1415"/>
        <v>-1.89866861625232+10.3174778331i</v>
      </c>
      <c r="R2726" t="str">
        <f t="shared" si="1416"/>
        <v>-0.0738763160234833-0.170429440409649i</v>
      </c>
      <c r="S2726" t="str">
        <f t="shared" si="1417"/>
        <v>1.10305709930228i</v>
      </c>
      <c r="T2726" t="str">
        <f t="shared" si="1418"/>
        <v>0.187993404173978-0.081489794860002i</v>
      </c>
      <c r="U2726" t="str">
        <f t="shared" si="1419"/>
        <v>0.00005-0.000179422509798764i</v>
      </c>
      <c r="V2726" t="str">
        <f t="shared" si="1420"/>
        <v>0.00002-0.00200953210974615i</v>
      </c>
      <c r="W2726" t="str">
        <f t="shared" si="1421"/>
        <v>0.0000422449901104584-0.000165609848976659i</v>
      </c>
      <c r="X2726" t="str">
        <f t="shared" si="1422"/>
        <v>0.0000423731149542708-0.000165539795815633i</v>
      </c>
      <c r="Y2726" t="str">
        <f t="shared" si="1423"/>
        <v>0.009+3.98102621062899i</v>
      </c>
      <c r="Z2726" t="str">
        <f t="shared" si="1424"/>
        <v>-0.000498714344380867-0.000128863324554275i</v>
      </c>
      <c r="AA2726" t="str">
        <f t="shared" si="1425"/>
        <v>0.00684711265496951-3.01440795800098i</v>
      </c>
      <c r="AB2726" t="str">
        <f t="shared" si="1426"/>
        <v>0.565514800646561-0.245134584893921i</v>
      </c>
      <c r="AC2726" t="str">
        <f t="shared" si="1427"/>
        <v>0.935498581720246-0.173925701184307i</v>
      </c>
      <c r="AD2726" t="str">
        <f t="shared" si="1428"/>
        <v>0.631398948238223-0.144648086847683i</v>
      </c>
      <c r="AE2726" t="str">
        <f t="shared" si="1429"/>
        <v>-0.000333527545875003-9.22609179186069E-06i</v>
      </c>
      <c r="AF2726" t="str">
        <f t="shared" si="1430"/>
        <v>-4.16952970471067-0.124088668568259i</v>
      </c>
      <c r="AG2726" t="str">
        <f t="shared" si="1431"/>
        <v>0.998437227594564-0.00689350965827917i</v>
      </c>
      <c r="AH2726" t="str">
        <f t="shared" si="1432"/>
        <v>0.00139106452018629+0.0000895847701950203i</v>
      </c>
      <c r="AI2726">
        <f t="shared" si="1433"/>
        <v>-57.115079928839101</v>
      </c>
      <c r="AJ2726">
        <f t="shared" si="1434"/>
        <v>3.6847686365697188</v>
      </c>
      <c r="AK2726"/>
      <c r="AL2726"/>
      <c r="AM2726"/>
      <c r="AN2726"/>
    </row>
    <row r="2727" spans="1:40" x14ac:dyDescent="0.35">
      <c r="A2727"/>
      <c r="B2727">
        <f t="shared" si="1435"/>
        <v>793000</v>
      </c>
      <c r="C2727" s="237" t="str">
        <f t="shared" si="1403"/>
        <v>-3.36373641396828E-08+0.000854761964330384i</v>
      </c>
      <c r="D2727" s="208" t="str">
        <f t="shared" si="1404"/>
        <v>-1.64874577759972+0.00655317505986628i</v>
      </c>
      <c r="E2727" t="str">
        <f t="shared" si="1405"/>
        <v>36500</v>
      </c>
      <c r="F2727" t="str">
        <f t="shared" si="1406"/>
        <v>0.21505376344086</v>
      </c>
      <c r="G2727" t="str">
        <f t="shared" si="1401"/>
        <v>0.21505376344086</v>
      </c>
      <c r="H2727" t="str">
        <f t="shared" si="1407"/>
        <v>2.52080225018665+0.130486385138826i</v>
      </c>
      <c r="I2727" t="str">
        <f t="shared" si="1408"/>
        <v>3114.10371787088i</v>
      </c>
      <c r="J2727" t="str">
        <f t="shared" si="1402"/>
        <v>-13125.7281647137+681.266242151177i</v>
      </c>
      <c r="K2727" t="str">
        <f t="shared" si="1409"/>
        <v>0.0122810286214702-0.236614458922091i</v>
      </c>
      <c r="L2727" t="str">
        <f t="shared" si="1410"/>
        <v>0.00388967920386879-0.0635343967185308i</v>
      </c>
      <c r="M2727" t="str">
        <f t="shared" si="1411"/>
        <v>0.016170707825339-0.300148855640622i</v>
      </c>
      <c r="N2727" t="str">
        <f t="shared" si="1412"/>
        <v>-9.89132290488985i</v>
      </c>
      <c r="O2727" t="str">
        <f t="shared" si="1413"/>
        <v>-0.893127711001906+0.449803170109434i</v>
      </c>
      <c r="P2727" t="str">
        <f t="shared" si="1414"/>
        <v>1.89312771100191-0.449803170109434i</v>
      </c>
      <c r="Q2727" t="str">
        <f t="shared" si="1415"/>
        <v>-1.89312771100191+10.3411260749993i</v>
      </c>
      <c r="R2727" t="str">
        <f t="shared" si="1416"/>
        <v>-0.0745131525282369-0.16942688682158i</v>
      </c>
      <c r="S2727" t="str">
        <f t="shared" si="1417"/>
        <v>1.10444984816504i</v>
      </c>
      <c r="T2727" t="str">
        <f t="shared" si="1418"/>
        <v>0.187123499425169-0.0822960399961097i</v>
      </c>
      <c r="U2727" t="str">
        <f t="shared" si="1419"/>
        <v>0.00005-0.000179196251904944i</v>
      </c>
      <c r="V2727" t="str">
        <f t="shared" si="1420"/>
        <v>0.00002-0.00200699802133538i</v>
      </c>
      <c r="W2727" t="str">
        <f t="shared" si="1421"/>
        <v>0.0000422449179361942-0.0001654032634179i</v>
      </c>
      <c r="X2727" t="str">
        <f t="shared" si="1422"/>
        <v>0.0000423727011150287-0.000165333298044639i</v>
      </c>
      <c r="Y2727" t="str">
        <f t="shared" si="1423"/>
        <v>0.009+3.98605275887473i</v>
      </c>
      <c r="Z2727" t="str">
        <f t="shared" si="1424"/>
        <v>-0.000497464087930321-0.000128696727804502i</v>
      </c>
      <c r="AA2727" t="str">
        <f t="shared" si="1425"/>
        <v>0.00682985301119927-3.01060641224392i</v>
      </c>
      <c r="AB2727" t="str">
        <f t="shared" si="1426"/>
        <v>0.56289798537708-0.247559901672568i</v>
      </c>
      <c r="AC2727" t="str">
        <f t="shared" si="1427"/>
        <v>0.934797637667478-0.172956404992559i</v>
      </c>
      <c r="AD2727" t="str">
        <f t="shared" si="1428"/>
        <v>0.629605688139412-0.148337522156249i</v>
      </c>
      <c r="AE2727" t="str">
        <f t="shared" si="1429"/>
        <v>-0.000332296773118153-7.23560170534181E-06i</v>
      </c>
      <c r="AF2727" t="str">
        <f t="shared" si="1430"/>
        <v>-4.16954802778637-0.12393321007896i</v>
      </c>
      <c r="AG2727" t="str">
        <f t="shared" si="1431"/>
        <v>0.998398925472509-0.00686535912423988i</v>
      </c>
      <c r="AH2727" t="str">
        <f t="shared" si="1432"/>
        <v>0.00138629409736945+0.000080998886696268i</v>
      </c>
      <c r="AI2727">
        <f t="shared" si="1433"/>
        <v>-57.148091506664599</v>
      </c>
      <c r="AJ2727">
        <f t="shared" si="1434"/>
        <v>3.3438965164298797</v>
      </c>
      <c r="AK2727"/>
      <c r="AL2727"/>
      <c r="AM2727"/>
      <c r="AN2727"/>
    </row>
    <row r="2728" spans="1:40" x14ac:dyDescent="0.35">
      <c r="A2728"/>
      <c r="B2728">
        <f t="shared" si="1435"/>
        <v>794000</v>
      </c>
      <c r="C2728" s="237" t="str">
        <f t="shared" si="1403"/>
        <v>-3.35526886186034E-08+0.000853685437930274i</v>
      </c>
      <c r="D2728" s="208" t="str">
        <f t="shared" si="1404"/>
        <v>-1.64874577695054+0.00654492169079877i</v>
      </c>
      <c r="E2728" t="str">
        <f t="shared" si="1405"/>
        <v>36500</v>
      </c>
      <c r="F2728" t="str">
        <f t="shared" si="1406"/>
        <v>0.21505376344086</v>
      </c>
      <c r="G2728" t="str">
        <f t="shared" si="1401"/>
        <v>0.21505376344086</v>
      </c>
      <c r="H2728" t="str">
        <f t="shared" si="1407"/>
        <v>2.52082050500967+0.130323061026984i</v>
      </c>
      <c r="I2728" t="str">
        <f t="shared" si="1408"/>
        <v>3118.03070868787i</v>
      </c>
      <c r="J2728" t="str">
        <f t="shared" si="1402"/>
        <v>-13158.8555412339+682.125342078228i</v>
      </c>
      <c r="K2728" t="str">
        <f t="shared" si="1409"/>
        <v>0.0122501916855373-0.236318009020582i</v>
      </c>
      <c r="L2728" t="str">
        <f t="shared" si="1410"/>
        <v>0.0038799241637851-0.0634549750539134i</v>
      </c>
      <c r="M2728" t="str">
        <f t="shared" si="1411"/>
        <v>0.0161301158493224-0.299772984074495i</v>
      </c>
      <c r="N2728" t="str">
        <f t="shared" si="1412"/>
        <v>-9.90379619985188i</v>
      </c>
      <c r="O2728" t="str">
        <f t="shared" si="1413"/>
        <v>-0.887447851986528+0.460908136188218i</v>
      </c>
      <c r="P2728" t="str">
        <f t="shared" si="1414"/>
        <v>1.88744785198653-0.460908136188218i</v>
      </c>
      <c r="Q2728" t="str">
        <f t="shared" si="1415"/>
        <v>-1.88744785198653+10.3647043360401i</v>
      </c>
      <c r="R2728" t="str">
        <f t="shared" si="1416"/>
        <v>-0.0751389256765776-0.168420341914415i</v>
      </c>
      <c r="S2728" t="str">
        <f t="shared" si="1417"/>
        <v>1.1058425970278i</v>
      </c>
      <c r="T2728" t="str">
        <f t="shared" si="1418"/>
        <v>0.186246388294947-0.0830918247080654i</v>
      </c>
      <c r="U2728" t="str">
        <f t="shared" si="1419"/>
        <v>0.00005-0.000178970563930253i</v>
      </c>
      <c r="V2728" t="str">
        <f t="shared" si="1420"/>
        <v>0.00002-0.00200447031601883i</v>
      </c>
      <c r="W2728" t="str">
        <f t="shared" si="1421"/>
        <v>0.0000422448456712318-0.000165197201054851i</v>
      </c>
      <c r="X2728" t="str">
        <f t="shared" si="1422"/>
        <v>0.0000423722884753846-0.000165127323246126i</v>
      </c>
      <c r="Y2728" t="str">
        <f t="shared" si="1423"/>
        <v>0.009+3.99107930712047i</v>
      </c>
      <c r="Z2728" t="str">
        <f t="shared" si="1424"/>
        <v>-0.000496218552570958-0.000128530565049503i</v>
      </c>
      <c r="AA2728" t="str">
        <f t="shared" si="1425"/>
        <v>0.00681265854712119-3.00681444320481i</v>
      </c>
      <c r="AB2728" t="str">
        <f t="shared" si="1426"/>
        <v>0.560259492137746-0.249953751790431i</v>
      </c>
      <c r="AC2728" t="str">
        <f t="shared" si="1427"/>
        <v>0.934107668459031-0.171982442787546i</v>
      </c>
      <c r="AD2728" t="str">
        <f t="shared" si="1428"/>
        <v>0.627766668977876-0.152004861273915i</v>
      </c>
      <c r="AE2728" t="str">
        <f t="shared" si="1429"/>
        <v>-0.000331046738542301-5.25957243787938E-06i</v>
      </c>
      <c r="AF2728" t="str">
        <f t="shared" si="1430"/>
        <v>-4.16956628196021-0.123778139336185i</v>
      </c>
      <c r="AG2728" t="str">
        <f t="shared" si="1431"/>
        <v>0.998360959378483-0.00683678066895466i</v>
      </c>
      <c r="AH2728" t="str">
        <f t="shared" si="1432"/>
        <v>0.00138143907289231+0.0000724698622214933i</v>
      </c>
      <c r="AI2728">
        <f t="shared" si="1433"/>
        <v>-57.181429839598827</v>
      </c>
      <c r="AJ2728">
        <f t="shared" si="1434"/>
        <v>3.0029659739346242</v>
      </c>
      <c r="AK2728"/>
      <c r="AL2728"/>
      <c r="AM2728"/>
      <c r="AN2728"/>
    </row>
    <row r="2729" spans="1:40" x14ac:dyDescent="0.35">
      <c r="A2729"/>
      <c r="B2729">
        <f t="shared" si="1435"/>
        <v>795000</v>
      </c>
      <c r="C2729" s="237" t="str">
        <f t="shared" si="1403"/>
        <v>-3.34683324267868E-08+0.000852611619772666i</v>
      </c>
      <c r="D2729" s="208" t="str">
        <f t="shared" si="1404"/>
        <v>-1.64874577630381+0.00653668908492378i</v>
      </c>
      <c r="E2729" t="str">
        <f t="shared" si="1405"/>
        <v>36500</v>
      </c>
      <c r="F2729" t="str">
        <f t="shared" si="1406"/>
        <v>0.21505376344086</v>
      </c>
      <c r="G2729" t="str">
        <f t="shared" si="1401"/>
        <v>0.21505376344086</v>
      </c>
      <c r="H2729" t="str">
        <f t="shared" si="1407"/>
        <v>2.52083869127307+0.130160143980829i</v>
      </c>
      <c r="I2729" t="str">
        <f t="shared" si="1408"/>
        <v>3121.95769950486i</v>
      </c>
      <c r="J2729" t="str">
        <f t="shared" si="1402"/>
        <v>-13192.0246661808+682.984442005278i</v>
      </c>
      <c r="K2729" t="str">
        <f t="shared" si="1409"/>
        <v>0.0122194706508939-0.236022299074595i</v>
      </c>
      <c r="L2729" t="str">
        <f t="shared" si="1410"/>
        <v>0.00387020572965754-0.0633757509567875i</v>
      </c>
      <c r="M2729" t="str">
        <f t="shared" si="1411"/>
        <v>0.0160896763805514-0.299398050031382i</v>
      </c>
      <c r="N2729" t="str">
        <f t="shared" si="1412"/>
        <v>-9.91626949481391i</v>
      </c>
      <c r="O2729" t="str">
        <f t="shared" si="1413"/>
        <v>-0.881629922884729+0.471941393685981i</v>
      </c>
      <c r="P2729" t="str">
        <f t="shared" si="1414"/>
        <v>1.88162992288473-0.471941393685981i</v>
      </c>
      <c r="Q2729" t="str">
        <f t="shared" si="1415"/>
        <v>-1.88162992288473+10.3882108884999i</v>
      </c>
      <c r="R2729" t="str">
        <f t="shared" si="1416"/>
        <v>-0.0757536521455191-0.167409922931498i</v>
      </c>
      <c r="S2729" t="str">
        <f t="shared" si="1417"/>
        <v>1.10723534589055i</v>
      </c>
      <c r="T2729" t="str">
        <f t="shared" si="1418"/>
        <v>0.185362183922568-0.0838771212358162i</v>
      </c>
      <c r="U2729" t="str">
        <f t="shared" si="1419"/>
        <v>0.00005-0.000178745443724051i</v>
      </c>
      <c r="V2729" t="str">
        <f t="shared" si="1420"/>
        <v>0.00002-0.00200194896970938i</v>
      </c>
      <c r="W2729" t="str">
        <f t="shared" si="1421"/>
        <v>0.0000422447733155722-0.000164991659913143i</v>
      </c>
      <c r="X2729" t="str">
        <f t="shared" si="1422"/>
        <v>0.0000423718770288518-0.000164921869446572i</v>
      </c>
      <c r="Y2729" t="str">
        <f t="shared" si="1423"/>
        <v>0.009+3.99610585536622i</v>
      </c>
      <c r="Z2729" t="str">
        <f t="shared" si="1424"/>
        <v>-0.000494977714562425-0.000128364834578092i</v>
      </c>
      <c r="AA2729" t="str">
        <f t="shared" si="1425"/>
        <v>0.00679552893494313-3.00303201473986i</v>
      </c>
      <c r="AB2729" t="str">
        <f t="shared" si="1426"/>
        <v>0.557599661269883-0.252316051740744i</v>
      </c>
      <c r="AC2729" t="str">
        <f t="shared" si="1427"/>
        <v>0.933428664216941-0.171003934900489i</v>
      </c>
      <c r="AD2729" t="str">
        <f t="shared" si="1428"/>
        <v>0.625882155885908-0.155649537955999i</v>
      </c>
      <c r="AE2729" t="str">
        <f t="shared" si="1429"/>
        <v>-0.000329777646297689-0.0000032982068355159i</v>
      </c>
      <c r="AF2729" t="str">
        <f t="shared" si="1430"/>
        <v>-4.16958446757688-0.123623454895905i</v>
      </c>
      <c r="AG2729" t="str">
        <f t="shared" si="1431"/>
        <v>0.998323334210155-0.00680777877851761i</v>
      </c>
      <c r="AH2729" t="str">
        <f t="shared" si="1432"/>
        <v>0.00137650025849589+0.0000639986175159818i</v>
      </c>
      <c r="AI2729">
        <f t="shared" si="1433"/>
        <v>-57.215096190399677</v>
      </c>
      <c r="AJ2729">
        <f t="shared" si="1434"/>
        <v>2.6619769291913107</v>
      </c>
      <c r="AK2729"/>
      <c r="AL2729"/>
      <c r="AM2729"/>
      <c r="AN2729"/>
    </row>
    <row r="2730" spans="1:40" x14ac:dyDescent="0.35">
      <c r="A2730"/>
      <c r="B2730">
        <f t="shared" si="1435"/>
        <v>796000</v>
      </c>
      <c r="C2730" s="237" t="str">
        <f t="shared" si="1403"/>
        <v>-3.3384293960572E-08+0.000851540499650618i</v>
      </c>
      <c r="D2730" s="208" t="str">
        <f t="shared" si="1404"/>
        <v>-1.64874577565951+0.00652847716398807i</v>
      </c>
      <c r="E2730" t="str">
        <f t="shared" si="1405"/>
        <v>36500</v>
      </c>
      <c r="F2730" t="str">
        <f t="shared" si="1406"/>
        <v>0.21505376344086</v>
      </c>
      <c r="G2730" t="str">
        <f t="shared" si="1401"/>
        <v>0.21505376344086</v>
      </c>
      <c r="H2730" t="str">
        <f t="shared" si="1407"/>
        <v>2.52085680931936+0.129997632485221i</v>
      </c>
      <c r="I2730" t="str">
        <f t="shared" si="1408"/>
        <v>3125.88469032184i</v>
      </c>
      <c r="J2730" t="str">
        <f t="shared" si="1402"/>
        <v>-13225.2355395543+683.843541932329i</v>
      </c>
      <c r="K2730" t="str">
        <f t="shared" si="1409"/>
        <v>0.0121888649379321-0.235727326324474i</v>
      </c>
      <c r="L2730" t="str">
        <f t="shared" si="1410"/>
        <v>0.00386052371878975-0.0632967236936952i</v>
      </c>
      <c r="M2730" t="str">
        <f t="shared" si="1411"/>
        <v>0.0160493886567219-0.299024050018169i</v>
      </c>
      <c r="N2730" t="str">
        <f t="shared" si="1412"/>
        <v>-9.92874278977594i</v>
      </c>
      <c r="O2730" t="str">
        <f t="shared" si="1413"/>
        <v>-0.875674828856144+0.482901226036716i</v>
      </c>
      <c r="P2730" t="str">
        <f t="shared" si="1414"/>
        <v>1.87567482885614-0.482901226036716i</v>
      </c>
      <c r="Q2730" t="str">
        <f t="shared" si="1415"/>
        <v>-1.87567482885614+10.4116440158127i</v>
      </c>
      <c r="R2730" t="str">
        <f t="shared" si="1416"/>
        <v>-0.0763573492178332-0.166395745791818i</v>
      </c>
      <c r="S2730" t="str">
        <f t="shared" si="1417"/>
        <v>1.10862809475331i</v>
      </c>
      <c r="T2730" t="str">
        <f t="shared" si="1418"/>
        <v>0.184470998632239-0.0846519025837796i</v>
      </c>
      <c r="U2730" t="str">
        <f t="shared" si="1419"/>
        <v>0.00005-0.000178520889146509i</v>
      </c>
      <c r="V2730" t="str">
        <f t="shared" si="1420"/>
        <v>0.00002-0.0019994339584409i</v>
      </c>
      <c r="W2730" t="str">
        <f t="shared" si="1421"/>
        <v>0.0000422447008692172-0.000164786638028333i</v>
      </c>
      <c r="X2730" t="str">
        <f t="shared" si="1422"/>
        <v>0.0000423714667689852-0.000164716934682378i</v>
      </c>
      <c r="Y2730" t="str">
        <f t="shared" si="1423"/>
        <v>0.009+4.00113240361196i</v>
      </c>
      <c r="Z2730" t="str">
        <f t="shared" si="1424"/>
        <v>-0.00049374155031344-0.000128199534688146i</v>
      </c>
      <c r="AA2730" t="str">
        <f t="shared" si="1425"/>
        <v>0.00677846384893124-2.99925909088699i</v>
      </c>
      <c r="AB2730" t="str">
        <f t="shared" si="1426"/>
        <v>0.554918830663011-0.254646720316396i</v>
      </c>
      <c r="AC2730" t="str">
        <f t="shared" si="1427"/>
        <v>0.932760614353392-0.170021000360717i</v>
      </c>
      <c r="AD2730" t="str">
        <f t="shared" si="1428"/>
        <v>0.623952420996797-0.15927098897075i</v>
      </c>
      <c r="AE2730" t="str">
        <f t="shared" si="1429"/>
        <v>-0.000328489702340154-1.35170502495859E-06i</v>
      </c>
      <c r="AF2730" t="str">
        <f t="shared" si="1430"/>
        <v>-4.16960258497887-0.123469155321233i</v>
      </c>
      <c r="AG2730" t="str">
        <f t="shared" si="1431"/>
        <v>0.998286054807986-0.00677835799261937i</v>
      </c>
      <c r="AH2730" t="str">
        <f t="shared" si="1432"/>
        <v>0.00137147847484639+0.0000555860623919184i</v>
      </c>
      <c r="AI2730">
        <f t="shared" si="1433"/>
        <v>-57.249091854272208</v>
      </c>
      <c r="AJ2730">
        <f t="shared" si="1434"/>
        <v>2.320929312288591</v>
      </c>
      <c r="AK2730"/>
      <c r="AL2730"/>
      <c r="AM2730"/>
      <c r="AN2730"/>
    </row>
    <row r="2731" spans="1:40" x14ac:dyDescent="0.35">
      <c r="A2731"/>
      <c r="B2731">
        <f t="shared" si="1435"/>
        <v>797000</v>
      </c>
      <c r="C2731" s="237" t="str">
        <f t="shared" si="1403"/>
        <v>-3.33005716263519E-08+0.000850472067408413i</v>
      </c>
      <c r="D2731" s="208" t="str">
        <f t="shared" si="1404"/>
        <v>-1.64874577501765+0.00652028585013117i</v>
      </c>
      <c r="E2731" t="str">
        <f t="shared" si="1405"/>
        <v>36500</v>
      </c>
      <c r="F2731" t="str">
        <f t="shared" si="1406"/>
        <v>0.21505376344086</v>
      </c>
      <c r="G2731" t="str">
        <f t="shared" si="1401"/>
        <v>0.21505376344086</v>
      </c>
      <c r="H2731" t="str">
        <f t="shared" si="1407"/>
        <v>2.52087485948898+0.129835525032503i</v>
      </c>
      <c r="I2731" t="str">
        <f t="shared" si="1408"/>
        <v>3129.81168113883i</v>
      </c>
      <c r="J2731" t="str">
        <f t="shared" si="1402"/>
        <v>-13258.4881613545+684.70264185938i</v>
      </c>
      <c r="K2731" t="str">
        <f t="shared" si="1409"/>
        <v>0.012158373970659-0.235433088024232i</v>
      </c>
      <c r="L2731" t="str">
        <f t="shared" si="1410"/>
        <v>0.00385087794962213-0.0632178925347894i</v>
      </c>
      <c r="M2731" t="str">
        <f t="shared" si="1411"/>
        <v>0.0160092519202811-0.298650980559021i</v>
      </c>
      <c r="N2731" t="str">
        <f t="shared" si="1412"/>
        <v>-9.94121608473797i</v>
      </c>
      <c r="O2731" t="str">
        <f t="shared" si="1413"/>
        <v>-0.869583496400673+0.493785928097978i</v>
      </c>
      <c r="P2731" t="str">
        <f t="shared" si="1414"/>
        <v>1.86958349640067-0.493785928097978i</v>
      </c>
      <c r="Q2731" t="str">
        <f t="shared" si="1415"/>
        <v>-1.86958349640067+10.4350020128359i</v>
      </c>
      <c r="R2731" t="str">
        <f t="shared" si="1416"/>
        <v>-0.0769500347542299-0.165377925107626i</v>
      </c>
      <c r="S2731" t="str">
        <f t="shared" si="1417"/>
        <v>1.11002084361606i</v>
      </c>
      <c r="T2731" t="str">
        <f t="shared" si="1418"/>
        <v>0.183572943943441-0.0854161424941754i</v>
      </c>
      <c r="U2731" t="str">
        <f t="shared" si="1419"/>
        <v>0.0000499999999999999-0.000178296898068533i</v>
      </c>
      <c r="V2731" t="str">
        <f t="shared" si="1420"/>
        <v>0.00002-0.00199692525836757i</v>
      </c>
      <c r="W2731" t="str">
        <f t="shared" si="1421"/>
        <v>0.0000422446283321684-0.000164582133445831i</v>
      </c>
      <c r="X2731" t="str">
        <f t="shared" si="1422"/>
        <v>0.0000423710576893796-0.000164512516999794i</v>
      </c>
      <c r="Y2731" t="str">
        <f t="shared" si="1423"/>
        <v>0.009+4.0061589518577i</v>
      </c>
      <c r="Z2731" t="str">
        <f t="shared" si="1424"/>
        <v>-0.000492510036380615-0.000128034663686543i</v>
      </c>
      <c r="AA2731" t="str">
        <f t="shared" si="1425"/>
        <v>0.00676146296539414-2.99549563586461i</v>
      </c>
      <c r="AB2731" t="str">
        <f t="shared" si="1426"/>
        <v>0.552217335785907-0.256945678529705i</v>
      </c>
      <c r="AC2731" t="str">
        <f t="shared" si="1427"/>
        <v>0.932103507600044-0.169033756911561i</v>
      </c>
      <c r="AD2731" t="str">
        <f t="shared" si="1428"/>
        <v>0.621977743414812-0.162868654186059i</v>
      </c>
      <c r="AE2731" t="str">
        <f t="shared" si="1429"/>
        <v>-0.000327183114400953+5.79735599807746E-07i</v>
      </c>
      <c r="AF2731" t="str">
        <f t="shared" si="1430"/>
        <v>-4.16962063450663-0.123315239182372i</v>
      </c>
      <c r="AG2731" t="str">
        <f t="shared" si="1431"/>
        <v>0.998249125954651-0.00674852290388651i</v>
      </c>
      <c r="AH2731" t="str">
        <f t="shared" si="1432"/>
        <v>0.00136637455141302+0.0000472330956460169i</v>
      </c>
      <c r="AI2731">
        <f t="shared" si="1433"/>
        <v>-57.283418159228688</v>
      </c>
      <c r="AJ2731">
        <f t="shared" si="1434"/>
        <v>1.9798230632710541</v>
      </c>
      <c r="AK2731"/>
      <c r="AL2731"/>
      <c r="AM2731"/>
      <c r="AN2731"/>
    </row>
    <row r="2732" spans="1:40" x14ac:dyDescent="0.35">
      <c r="A2732"/>
      <c r="B2732">
        <f t="shared" si="1435"/>
        <v>798000</v>
      </c>
      <c r="C2732" s="237" t="str">
        <f t="shared" si="1403"/>
        <v>-3.32171638404981E-08+0.000849406312941237i</v>
      </c>
      <c r="D2732" s="208" t="str">
        <f t="shared" si="1404"/>
        <v>-1.64874577437818+0.00651211506588282i</v>
      </c>
      <c r="E2732" t="str">
        <f t="shared" si="1405"/>
        <v>36500</v>
      </c>
      <c r="F2732" t="str">
        <f t="shared" si="1406"/>
        <v>0.21505376344086</v>
      </c>
      <c r="G2732" t="str">
        <f t="shared" si="1401"/>
        <v>0.21505376344086</v>
      </c>
      <c r="H2732" t="str">
        <f t="shared" si="1407"/>
        <v>2.52089284212016+0.129673820122455i</v>
      </c>
      <c r="I2732" t="str">
        <f t="shared" si="1408"/>
        <v>3133.73867195582i</v>
      </c>
      <c r="J2732" t="str">
        <f t="shared" si="1402"/>
        <v>-13291.7825315812+685.561741786431i</v>
      </c>
      <c r="K2732" t="str">
        <f t="shared" si="1409"/>
        <v>0.0121279971766712-0.235139581441467i</v>
      </c>
      <c r="L2732" t="str">
        <f t="shared" si="1410"/>
        <v>0.00384126824172372-0.0631392567538138i</v>
      </c>
      <c r="M2732" t="str">
        <f t="shared" si="1411"/>
        <v>0.0159692654183949-0.298278838195281i</v>
      </c>
      <c r="N2732" t="str">
        <f t="shared" si="1412"/>
        <v>-9.9536893797i</v>
      </c>
      <c r="O2732" t="str">
        <f t="shared" si="1413"/>
        <v>-0.863356873214338+0.504593806416173i</v>
      </c>
      <c r="P2732" t="str">
        <f t="shared" si="1414"/>
        <v>1.86335687321434-0.504593806416173i</v>
      </c>
      <c r="Q2732" t="str">
        <f t="shared" si="1415"/>
        <v>-1.86335687321434+10.4582831861162i</v>
      </c>
      <c r="R2732" t="str">
        <f t="shared" si="1416"/>
        <v>-0.0775317271662996-0.16435657420223i</v>
      </c>
      <c r="S2732" t="str">
        <f t="shared" si="1417"/>
        <v>1.11141359247882i</v>
      </c>
      <c r="T2732" t="str">
        <f t="shared" si="1418"/>
        <v>0.182668130581612-0.0861698154209848i</v>
      </c>
      <c r="U2732" t="str">
        <f t="shared" si="1419"/>
        <v>0.0000499999999999999-0.000178073468371705i</v>
      </c>
      <c r="V2732" t="str">
        <f t="shared" si="1420"/>
        <v>0.00002-0.0019944228457631i</v>
      </c>
      <c r="W2732" t="str">
        <f t="shared" si="1421"/>
        <v>0.0000422445557044267-0.000164378144220847i</v>
      </c>
      <c r="X2732" t="str">
        <f t="shared" si="1422"/>
        <v>0.0000423706497836696-0.000164308614454863i</v>
      </c>
      <c r="Y2732" t="str">
        <f t="shared" si="1423"/>
        <v>0.009+4.01118550010345i</v>
      </c>
      <c r="Z2732" t="str">
        <f t="shared" si="1424"/>
        <v>-0.000491283149467363-0.000127870219889094i</v>
      </c>
      <c r="AA2732" t="str">
        <f t="shared" si="1425"/>
        <v>0.00674452596266766-2.99174161407053i</v>
      </c>
      <c r="AB2732" t="str">
        <f t="shared" si="1426"/>
        <v>0.549495509718736-0.259212849534082i</v>
      </c>
      <c r="AC2732" t="str">
        <f t="shared" si="1427"/>
        <v>0.931457332036601-0.168042321026497i</v>
      </c>
      <c r="AD2732" t="str">
        <f t="shared" si="1428"/>
        <v>0.619958409184069-0.166441976656i</v>
      </c>
      <c r="AE2732" t="str">
        <f t="shared" si="1429"/>
        <v>-0.000325858091956504+2.49592039067345E-06i</v>
      </c>
      <c r="AF2732" t="str">
        <f t="shared" si="1430"/>
        <v>-4.16963861649834-0.123161705056572i</v>
      </c>
      <c r="AG2732" t="str">
        <f t="shared" si="1431"/>
        <v>0.998212552374462-0.00671827815721404i</v>
      </c>
      <c r="AH2732" t="str">
        <f t="shared" si="1432"/>
        <v>0.00136118932634474+0.0000389406049781065i</v>
      </c>
      <c r="AI2732">
        <f t="shared" si="1433"/>
        <v>-57.318076466462536</v>
      </c>
      <c r="AJ2732">
        <f t="shared" si="1434"/>
        <v>1.6386581321099942</v>
      </c>
      <c r="AK2732"/>
      <c r="AL2732"/>
      <c r="AM2732"/>
      <c r="AN2732"/>
    </row>
    <row r="2733" spans="1:40" x14ac:dyDescent="0.35">
      <c r="A2733"/>
      <c r="B2733">
        <f t="shared" si="1435"/>
        <v>799000</v>
      </c>
      <c r="C2733" s="237" t="str">
        <f t="shared" si="1403"/>
        <v>-3.31340690292864E-08+0.00084834322619487i</v>
      </c>
      <c r="D2733" s="208" t="str">
        <f t="shared" si="1404"/>
        <v>-1.64874577374112+0.00650396473416067i</v>
      </c>
      <c r="E2733" t="str">
        <f t="shared" si="1405"/>
        <v>36500</v>
      </c>
      <c r="F2733" t="str">
        <f t="shared" si="1406"/>
        <v>0.21505376344086</v>
      </c>
      <c r="G2733" t="str">
        <f t="shared" si="1401"/>
        <v>0.21505376344086</v>
      </c>
      <c r="H2733" t="str">
        <f t="shared" si="1407"/>
        <v>2.52091075754913+0.129512516262257i</v>
      </c>
      <c r="I2733" t="str">
        <f t="shared" si="1408"/>
        <v>3137.66566277281i</v>
      </c>
      <c r="J2733" t="str">
        <f t="shared" si="1402"/>
        <v>-13325.1186502346+686.420841713481i</v>
      </c>
      <c r="K2733" t="str">
        <f t="shared" si="1409"/>
        <v>0.0120977339871261-0.234846803857273i</v>
      </c>
      <c r="L2733" t="str">
        <f t="shared" si="1410"/>
        <v>0.0038316944157836-0.0630608156280796i</v>
      </c>
      <c r="M2733" t="str">
        <f t="shared" si="1411"/>
        <v>0.0159294284029097-0.297907619485353i</v>
      </c>
      <c r="N2733" t="str">
        <f t="shared" si="1412"/>
        <v>-9.96616267466203i</v>
      </c>
      <c r="O2733" t="str">
        <f t="shared" si="1413"/>
        <v>-0.856995928041837+0.515323179490027i</v>
      </c>
      <c r="P2733" t="str">
        <f t="shared" si="1414"/>
        <v>1.85699592804184-0.515323179490027i</v>
      </c>
      <c r="Q2733" t="str">
        <f t="shared" si="1415"/>
        <v>-1.85699592804184+10.4814858541521i</v>
      </c>
      <c r="R2733" t="str">
        <f t="shared" si="1416"/>
        <v>-0.0781024453902328-0.163331805127982i</v>
      </c>
      <c r="S2733" t="str">
        <f t="shared" si="1417"/>
        <v>1.11280634134157i</v>
      </c>
      <c r="T2733" t="str">
        <f t="shared" si="1418"/>
        <v>0.181756668489184-0.0869128965045347i</v>
      </c>
      <c r="U2733" t="str">
        <f t="shared" si="1419"/>
        <v>0.0000499999999999999-0.000177850597948211i</v>
      </c>
      <c r="V2733" t="str">
        <f t="shared" si="1420"/>
        <v>0.00002-0.00199192669701997i</v>
      </c>
      <c r="W2733" t="str">
        <f t="shared" si="1421"/>
        <v>0.0000422444829859942-0.000164174668418332i</v>
      </c>
      <c r="X2733" t="str">
        <f t="shared" si="1422"/>
        <v>0.0000423702430455305-0.000164105225113367i</v>
      </c>
      <c r="Y2733" t="str">
        <f t="shared" si="1423"/>
        <v>0.009+4.01621204834919i</v>
      </c>
      <c r="Z2733" t="str">
        <f t="shared" si="1424"/>
        <v>-0.000490060866422832-0.000127706201620498i</v>
      </c>
      <c r="AA2733" t="str">
        <f t="shared" si="1425"/>
        <v>0.00672765252109982-2.98799699008083i</v>
      </c>
      <c r="AB2733" t="str">
        <f t="shared" si="1426"/>
        <v>0.546753683186251-0.261448158547578i</v>
      </c>
      <c r="AC2733" t="str">
        <f t="shared" si="1427"/>
        <v>0.930822075118604-0.167046807925521i</v>
      </c>
      <c r="AD2733" t="str">
        <f t="shared" si="1428"/>
        <v>0.617894711256363-0.169990402707176i</v>
      </c>
      <c r="AE2733" t="str">
        <f t="shared" si="1429"/>
        <v>-0.000324514846198052+4.39665745830046E-06i</v>
      </c>
      <c r="AF2733" t="str">
        <f t="shared" si="1430"/>
        <v>-4.16965653129025-0.123008551528096i</v>
      </c>
      <c r="AG2733" t="str">
        <f t="shared" si="1431"/>
        <v>0.998176338732795-0.00668762844909161i</v>
      </c>
      <c r="AH2733" t="str">
        <f t="shared" si="1432"/>
        <v>0.00135592364634643+0.0000307094669107808i</v>
      </c>
      <c r="AI2733">
        <f t="shared" si="1433"/>
        <v>-57.353068170732875</v>
      </c>
      <c r="AJ2733">
        <f t="shared" si="1434"/>
        <v>1.2974344786732037</v>
      </c>
      <c r="AK2733"/>
      <c r="AL2733"/>
      <c r="AM2733"/>
      <c r="AN2733"/>
    </row>
    <row r="2734" spans="1:40" x14ac:dyDescent="0.35">
      <c r="A2734"/>
      <c r="B2734">
        <f t="shared" si="1435"/>
        <v>800000</v>
      </c>
      <c r="C2734" s="237" t="str">
        <f t="shared" si="1403"/>
        <v>-3.30512856288221E-08+0.000847282797165356i</v>
      </c>
      <c r="D2734" s="208" t="str">
        <f t="shared" si="1404"/>
        <v>-1.64874577310645+0.00649583477826773i</v>
      </c>
      <c r="E2734" t="str">
        <f t="shared" si="1405"/>
        <v>36500</v>
      </c>
      <c r="F2734" t="str">
        <f t="shared" si="1406"/>
        <v>0.21505376344086</v>
      </c>
      <c r="G2734" t="str">
        <f t="shared" si="1401"/>
        <v>0.21505376344086</v>
      </c>
      <c r="H2734" t="str">
        <f t="shared" si="1407"/>
        <v>2.52092860610997+0.129351611966435i</v>
      </c>
      <c r="I2734" t="str">
        <f t="shared" si="1408"/>
        <v>3141.59265358979i</v>
      </c>
      <c r="J2734" t="str">
        <f t="shared" si="1402"/>
        <v>-13358.4965173146+687.279941640532i</v>
      </c>
      <c r="K2734" t="str">
        <f t="shared" si="1409"/>
        <v>0.012067583836717-0.234554752566168i</v>
      </c>
      <c r="L2734" t="str">
        <f t="shared" si="1410"/>
        <v>0.00382215629360247-0.0629825684384433i</v>
      </c>
      <c r="M2734" t="str">
        <f t="shared" si="1411"/>
        <v>0.0158897401303195-0.297537321004611i</v>
      </c>
      <c r="N2734" t="str">
        <f t="shared" si="1412"/>
        <v>-9.97863596962406i</v>
      </c>
      <c r="O2734" t="str">
        <f t="shared" si="1413"/>
        <v>-0.850501650525827+0.525972378032197i</v>
      </c>
      <c r="P2734" t="str">
        <f t="shared" si="1414"/>
        <v>1.85050165052583-0.525972378032197i</v>
      </c>
      <c r="Q2734" t="str">
        <f t="shared" si="1415"/>
        <v>-1.85050165052583+10.5046083476563i</v>
      </c>
      <c r="R2734" t="str">
        <f t="shared" si="1416"/>
        <v>-0.078662208861272-0.162303728684414i</v>
      </c>
      <c r="S2734" t="str">
        <f t="shared" si="1417"/>
        <v>1.11419909020433i</v>
      </c>
      <c r="T2734" t="str">
        <f t="shared" si="1418"/>
        <v>0.180838666836944-0.0876453615466922i</v>
      </c>
      <c r="U2734" t="str">
        <f t="shared" si="1419"/>
        <v>0.0000499999999999999-0.000177628284700776i</v>
      </c>
      <c r="V2734" t="str">
        <f t="shared" si="1420"/>
        <v>0.00002-0.00198943678864869i</v>
      </c>
      <c r="W2734" t="str">
        <f t="shared" si="1421"/>
        <v>0.0000422444101768713-0.000163971704112904i</v>
      </c>
      <c r="X2734" t="str">
        <f t="shared" si="1422"/>
        <v>0.0000423698374686756-0.000163902347050751i</v>
      </c>
      <c r="Y2734" t="str">
        <f t="shared" si="1423"/>
        <v>0.009+4.02123859659494i</v>
      </c>
      <c r="Z2734" t="str">
        <f t="shared" si="1424"/>
        <v>-0.00048884316424075-0.000127542607214268i</v>
      </c>
      <c r="AA2734" t="str">
        <f t="shared" si="1425"/>
        <v>0.00671084232303537-2.98426172864871i</v>
      </c>
      <c r="AB2734" t="str">
        <f t="shared" si="1426"/>
        <v>0.543992184591974-0.263651532778266i</v>
      </c>
      <c r="AC2734" t="str">
        <f t="shared" si="1427"/>
        <v>0.930197723704487-0.166047331591749i</v>
      </c>
      <c r="AD2734" t="str">
        <f t="shared" si="1428"/>
        <v>0.615786949457887-0.173513382024827i</v>
      </c>
      <c r="AE2734" t="str">
        <f t="shared" si="1429"/>
        <v>-0.000323153590001164+6.28175768475107E-06i</v>
      </c>
      <c r="AF2734" t="str">
        <f t="shared" si="1430"/>
        <v>-4.16967437921642-0.122855777188167i</v>
      </c>
      <c r="AG2734" t="str">
        <f t="shared" si="1431"/>
        <v>0.998140489635529-0.0066565785269227i</v>
      </c>
      <c r="AH2734" t="str">
        <f t="shared" si="1432"/>
        <v>0.00135057836655355+0.0000225405467101419i</v>
      </c>
      <c r="AI2734">
        <f t="shared" si="1433"/>
        <v>-57.388394700766341</v>
      </c>
      <c r="AJ2734">
        <f t="shared" si="1434"/>
        <v>0.95615207269575597</v>
      </c>
      <c r="AK2734"/>
      <c r="AL2734"/>
      <c r="AM2734"/>
      <c r="AN2734"/>
    </row>
    <row r="2735" spans="1:40" x14ac:dyDescent="0.35">
      <c r="A2735"/>
      <c r="B2735">
        <f t="shared" si="1435"/>
        <v>801000</v>
      </c>
      <c r="C2735" s="237" t="str">
        <f t="shared" si="1403"/>
        <v>-3.29688120849663E-08+0.0008462250158987i</v>
      </c>
      <c r="D2735" s="208" t="str">
        <f t="shared" si="1404"/>
        <v>-1.64874577247415+0.00648772512189004i</v>
      </c>
      <c r="E2735" t="str">
        <f t="shared" si="1405"/>
        <v>36500</v>
      </c>
      <c r="F2735" t="str">
        <f t="shared" si="1406"/>
        <v>0.21505376344086</v>
      </c>
      <c r="G2735" t="str">
        <f t="shared" si="1401"/>
        <v>0.21505376344086</v>
      </c>
      <c r="H2735" t="str">
        <f t="shared" si="1407"/>
        <v>2.52094638813469+0.129191105756816i</v>
      </c>
      <c r="I2735" t="str">
        <f t="shared" si="1408"/>
        <v>3145.51964440678i</v>
      </c>
      <c r="J2735" t="str">
        <f t="shared" si="1402"/>
        <v>-13391.9161328211+688.139041567582i</v>
      </c>
      <c r="K2735" t="str">
        <f t="shared" si="1409"/>
        <v>0.0120375461636463-0.234263424876006i</v>
      </c>
      <c r="L2735" t="str">
        <f t="shared" si="1410"/>
        <v>0.00381265369808471-0.0629045144692869i</v>
      </c>
      <c r="M2735" t="str">
        <f t="shared" si="1411"/>
        <v>0.015850199861731-0.297167939345293i</v>
      </c>
      <c r="N2735" t="str">
        <f t="shared" si="1412"/>
        <v>-9.99110926458609i</v>
      </c>
      <c r="O2735" t="str">
        <f t="shared" si="1413"/>
        <v>-0.843875051052953+0.536539745228978i</v>
      </c>
      <c r="P2735" t="str">
        <f t="shared" si="1414"/>
        <v>1.84387505105295-0.536539745228978i</v>
      </c>
      <c r="Q2735" t="str">
        <f t="shared" si="1415"/>
        <v>-1.84387505105295+10.5276490098151i</v>
      </c>
      <c r="R2735" t="str">
        <f t="shared" si="1416"/>
        <v>-0.0792110374889109-0.161272454436524i</v>
      </c>
      <c r="S2735" t="str">
        <f t="shared" si="1417"/>
        <v>1.11559183906708i</v>
      </c>
      <c r="T2735" t="str">
        <f t="shared" si="1418"/>
        <v>0.179914234035704-0.0883671869866655i</v>
      </c>
      <c r="U2735" t="str">
        <f t="shared" si="1419"/>
        <v>0.0000500000000000001-0.000177406526542598i</v>
      </c>
      <c r="V2735" t="str">
        <f t="shared" si="1420"/>
        <v>0.00002-0.00198695309727709i</v>
      </c>
      <c r="W2735" t="str">
        <f t="shared" si="1421"/>
        <v>0.0000422443372770605-0.000163769249388801i</v>
      </c>
      <c r="X2735" t="str">
        <f t="shared" si="1422"/>
        <v>0.0000423694330468596-0.000163699978352077i</v>
      </c>
      <c r="Y2735" t="str">
        <f t="shared" si="1423"/>
        <v>0.009+4.02626514484068i</v>
      </c>
      <c r="Z2735" t="str">
        <f t="shared" si="1424"/>
        <v>-0.000487630020058399-0.000127379435012687i</v>
      </c>
      <c r="AA2735" t="str">
        <f t="shared" si="1425"/>
        <v>0.00669409505280119-2.98053579470346i</v>
      </c>
      <c r="AB2735" t="str">
        <f t="shared" si="1426"/>
        <v>0.541211340053298-0.265822901351444i</v>
      </c>
      <c r="AC2735" t="str">
        <f t="shared" si="1427"/>
        <v>0.929584264081884-0.165044004788189i</v>
      </c>
      <c r="AD2735" t="str">
        <f t="shared" si="1428"/>
        <v>0.613635430454832-0.177010367738712i</v>
      </c>
      <c r="AE2735" t="str">
        <f t="shared" si="1429"/>
        <v>-0.000321774537895179+8.15103473586904E-06i</v>
      </c>
      <c r="AF2735" t="str">
        <f t="shared" si="1430"/>
        <v>-4.16969216060884-0.122703380634926i</v>
      </c>
      <c r="AG2735" t="str">
        <f t="shared" si="1431"/>
        <v>0.99810500962849-0.00662513318833704i</v>
      </c>
      <c r="AH2735" t="str">
        <f t="shared" si="1432"/>
        <v>0.00134515435040621+0.0000144346983075968i</v>
      </c>
      <c r="AI2735">
        <f t="shared" si="1433"/>
        <v>-57.424057519670384</v>
      </c>
      <c r="AJ2735">
        <f t="shared" si="1434"/>
        <v>0.61481089374783782</v>
      </c>
      <c r="AK2735"/>
      <c r="AL2735"/>
      <c r="AM2735"/>
      <c r="AN2735"/>
    </row>
    <row r="2736" spans="1:40" x14ac:dyDescent="0.35">
      <c r="A2736"/>
      <c r="B2736">
        <f t="shared" si="1435"/>
        <v>802000</v>
      </c>
      <c r="C2736" s="237" t="str">
        <f t="shared" si="1403"/>
        <v>-3.28866468532634E-08+0.000845169872490551i</v>
      </c>
      <c r="D2736" s="208" t="str">
        <f t="shared" si="1404"/>
        <v>-1.64874577184422+0.00647963568909423i</v>
      </c>
      <c r="E2736" t="str">
        <f t="shared" si="1405"/>
        <v>36500</v>
      </c>
      <c r="F2736" t="str">
        <f t="shared" si="1406"/>
        <v>0.21505376344086</v>
      </c>
      <c r="G2736" t="str">
        <f t="shared" si="1401"/>
        <v>0.21505376344086</v>
      </c>
      <c r="H2736" t="str">
        <f t="shared" si="1407"/>
        <v>2.52096410395327+0.129030996162492i</v>
      </c>
      <c r="I2736" t="str">
        <f t="shared" si="1408"/>
        <v>3149.44663522377i</v>
      </c>
      <c r="J2736" t="str">
        <f t="shared" si="1402"/>
        <v>-13425.3774967544+688.998141494633i</v>
      </c>
      <c r="K2736" t="str">
        <f t="shared" si="1409"/>
        <v>0.0120076204095986-0.233972818107883i</v>
      </c>
      <c r="L2736" t="str">
        <f t="shared" si="1410"/>
        <v>0.00380318645322982-0.062826653008494i</v>
      </c>
      <c r="M2736" t="str">
        <f t="shared" si="1411"/>
        <v>0.0158108068628284-0.296799471116377i</v>
      </c>
      <c r="N2736" t="str">
        <f t="shared" si="1412"/>
        <v>-10.0035825595481i</v>
      </c>
      <c r="O2736" t="str">
        <f t="shared" si="1413"/>
        <v>-0.837117160596661+0.547023636998058i</v>
      </c>
      <c r="P2736" t="str">
        <f t="shared" si="1414"/>
        <v>1.83711716059666-0.547023636998058i</v>
      </c>
      <c r="Q2736" t="str">
        <f t="shared" si="1415"/>
        <v>-1.83711716059666+10.5506061965462i</v>
      </c>
      <c r="R2736" t="str">
        <f t="shared" si="1416"/>
        <v>-0.079748951632817-0.160238090733199i</v>
      </c>
      <c r="S2736" t="str">
        <f t="shared" si="1417"/>
        <v>1.11698458792984i</v>
      </c>
      <c r="T2736" t="str">
        <f t="shared" si="1418"/>
        <v>0.178983477748287-0.0890783498774188i</v>
      </c>
      <c r="U2736" t="str">
        <f t="shared" si="1419"/>
        <v>0.0000500000000000001-0.000177185321397283i</v>
      </c>
      <c r="V2736" t="str">
        <f t="shared" si="1420"/>
        <v>0.00002-0.00198447559964957i</v>
      </c>
      <c r="W2736" t="str">
        <f t="shared" si="1421"/>
        <v>0.0000422442642865623-0.000163567302339816i</v>
      </c>
      <c r="X2736" t="str">
        <f t="shared" si="1422"/>
        <v>0.0000423690297738737-0.000163498117111953i</v>
      </c>
      <c r="Y2736" t="str">
        <f t="shared" si="1423"/>
        <v>0.009+4.03129169308642i</v>
      </c>
      <c r="Z2736" t="str">
        <f t="shared" si="1424"/>
        <v>-0.000486421411155499-0.000127216683366737i</v>
      </c>
      <c r="AA2736" t="str">
        <f t="shared" si="1425"/>
        <v>0.00667741039669127-2.9768191533493i</v>
      </c>
      <c r="AB2736" t="str">
        <f t="shared" si="1426"/>
        <v>0.538411473437541-0.267962195238688i</v>
      </c>
      <c r="AC2736" t="str">
        <f t="shared" si="1427"/>
        <v>0.928981681993226-0.16403693907471i</v>
      </c>
      <c r="AD2736" t="str">
        <f t="shared" si="1428"/>
        <v>0.611440467717948-0.180480816508769i</v>
      </c>
      <c r="AE2736" t="str">
        <f t="shared" si="1429"/>
        <v>-0.000320377906032509+0.0000100043050734084i</v>
      </c>
      <c r="AF2736" t="str">
        <f t="shared" si="1430"/>
        <v>-4.16970987579749-0.122551360473398i</v>
      </c>
      <c r="AG2736" t="str">
        <f t="shared" si="1431"/>
        <v>0.998069903196897-0.00659329728049665i</v>
      </c>
      <c r="AH2736" t="str">
        <f t="shared" si="1432"/>
        <v>0.00133965246952214+6.39276422272071E-06i</v>
      </c>
      <c r="AI2736">
        <f t="shared" si="1433"/>
        <v>-57.460058125361812</v>
      </c>
      <c r="AJ2736">
        <f t="shared" si="1434"/>
        <v>0.27341093120016385</v>
      </c>
      <c r="AK2736"/>
      <c r="AL2736"/>
      <c r="AM2736"/>
      <c r="AN2736"/>
    </row>
    <row r="2737" spans="1:40" x14ac:dyDescent="0.35">
      <c r="A2737"/>
      <c r="B2737">
        <f t="shared" si="1435"/>
        <v>803000</v>
      </c>
      <c r="C2737" s="237" t="str">
        <f t="shared" si="1403"/>
        <v>-3.28047883988688E-08+0.000844117357085899i</v>
      </c>
      <c r="D2737" s="208" t="str">
        <f t="shared" si="1404"/>
        <v>-1.64874577121664+0.00647156640432523i</v>
      </c>
      <c r="E2737" t="str">
        <f t="shared" si="1405"/>
        <v>36500</v>
      </c>
      <c r="F2737" t="str">
        <f t="shared" si="1406"/>
        <v>0.21505376344086</v>
      </c>
      <c r="G2737" t="str">
        <f t="shared" si="1401"/>
        <v>0.21505376344086</v>
      </c>
      <c r="H2737" t="str">
        <f t="shared" si="1407"/>
        <v>2.52098175389364+0.128871281719764i</v>
      </c>
      <c r="I2737" t="str">
        <f t="shared" si="1408"/>
        <v>3153.37362604075i</v>
      </c>
      <c r="J2737" t="str">
        <f t="shared" si="1402"/>
        <v>-13458.8806091142+689.857241421684i</v>
      </c>
      <c r="K2737" t="str">
        <f t="shared" si="1409"/>
        <v>0.0119778060197163-0.233682929596082i</v>
      </c>
      <c r="L2737" t="str">
        <f t="shared" si="1410"/>
        <v>0.00379375438412466-0.0627489833474307i</v>
      </c>
      <c r="M2737" t="str">
        <f t="shared" si="1411"/>
        <v>0.015771560403841-0.296431912943513i</v>
      </c>
      <c r="N2737" t="str">
        <f t="shared" si="1412"/>
        <v>-10.0160558545101i</v>
      </c>
      <c r="O2737" t="str">
        <f t="shared" si="1413"/>
        <v>-0.830229030556777+0.557422422244346i</v>
      </c>
      <c r="P2737" t="str">
        <f t="shared" si="1414"/>
        <v>1.83022903055678-0.557422422244346i</v>
      </c>
      <c r="Q2737" t="str">
        <f t="shared" si="1415"/>
        <v>-1.83022903055678+10.5734782767544i</v>
      </c>
      <c r="R2737" t="str">
        <f t="shared" si="1416"/>
        <v>-0.0802759720794738-0.159200744725743i</v>
      </c>
      <c r="S2737" t="str">
        <f t="shared" si="1417"/>
        <v>1.11837733679259i</v>
      </c>
      <c r="T2737" t="str">
        <f t="shared" si="1418"/>
        <v>0.178046504901773-0.0897788278626782i</v>
      </c>
      <c r="U2737" t="str">
        <f t="shared" si="1419"/>
        <v>0.0000500000000000001-0.000176964667198781i</v>
      </c>
      <c r="V2737" t="str">
        <f t="shared" si="1420"/>
        <v>0.00002-0.00198200427262634i</v>
      </c>
      <c r="W2737" t="str">
        <f t="shared" si="1421"/>
        <v>0.000042244191205379-0.000163365861069232i</v>
      </c>
      <c r="X2737" t="str">
        <f t="shared" si="1422"/>
        <v>0.0000423686276435505-0.000163296761434479i</v>
      </c>
      <c r="Y2737" t="str">
        <f t="shared" si="1423"/>
        <v>0.009+4.03631824133217i</v>
      </c>
      <c r="Z2737" t="str">
        <f t="shared" si="1424"/>
        <v>-0.000485217314953164-0.000127054350636053i</v>
      </c>
      <c r="AA2737" t="str">
        <f t="shared" si="1425"/>
        <v>0.00666078804295204-2.97311176986428i</v>
      </c>
      <c r="AB2737" t="str">
        <f t="shared" si="1426"/>
        <v>0.535592906398789-0.270069347188683i</v>
      </c>
      <c r="AC2737" t="str">
        <f t="shared" si="1427"/>
        <v>0.92838996266059-0.163026244825181i</v>
      </c>
      <c r="AD2737" t="str">
        <f t="shared" si="1428"/>
        <v>0.609202381485941-0.183924188610491i</v>
      </c>
      <c r="AE2737" t="str">
        <f t="shared" si="1429"/>
        <v>-0.000318963912157851+0.0000118413879668888i</v>
      </c>
      <c r="AF2737" t="str">
        <f t="shared" si="1430"/>
        <v>-4.16972752511028-0.122399715315439i</v>
      </c>
      <c r="AG2737" t="str">
        <f t="shared" si="1431"/>
        <v>0.998035174764824-0.00656107569939465i</v>
      </c>
      <c r="AH2737" t="str">
        <f t="shared" si="1432"/>
        <v>0.00133407360356858-1.58442451271434E-06i</v>
      </c>
      <c r="AI2737">
        <f t="shared" si="1433"/>
        <v>-57.496398051010722</v>
      </c>
      <c r="AJ2737">
        <f t="shared" si="1434"/>
        <v>-6.8047815809904835E-2</v>
      </c>
      <c r="AK2737"/>
      <c r="AL2737"/>
      <c r="AM2737"/>
      <c r="AN2737"/>
    </row>
    <row r="2738" spans="1:40" x14ac:dyDescent="0.35">
      <c r="A2738"/>
      <c r="B2738">
        <f t="shared" si="1435"/>
        <v>804000</v>
      </c>
      <c r="C2738" s="237" t="str">
        <f t="shared" si="1403"/>
        <v>-3.27232351964766E-08+0.000843067459878759i</v>
      </c>
      <c r="D2738" s="208" t="str">
        <f t="shared" si="1404"/>
        <v>-1.6487457705914+0.00646351719240382i</v>
      </c>
      <c r="E2738" t="str">
        <f t="shared" si="1405"/>
        <v>36500</v>
      </c>
      <c r="F2738" t="str">
        <f t="shared" si="1406"/>
        <v>0.21505376344086</v>
      </c>
      <c r="G2738" t="str">
        <f t="shared" si="1401"/>
        <v>0.21505376344086</v>
      </c>
      <c r="H2738" t="str">
        <f t="shared" si="1407"/>
        <v>2.52099933828168+0.128711960972106i</v>
      </c>
      <c r="I2738" t="str">
        <f t="shared" si="1408"/>
        <v>3157.30061685774i</v>
      </c>
      <c r="J2738" t="str">
        <f t="shared" si="1402"/>
        <v>-13492.4254699006+690.716341348734i</v>
      </c>
      <c r="K2738" t="str">
        <f t="shared" si="1409"/>
        <v>0.0119481024425728-0.23339375668797i</v>
      </c>
      <c r="L2738" t="str">
        <f t="shared" si="1410"/>
        <v>0.00378435731693524-0.0626715047809235i</v>
      </c>
      <c r="M2738" t="str">
        <f t="shared" si="1411"/>
        <v>0.015732459759508-0.296065261468894i</v>
      </c>
      <c r="N2738" t="str">
        <f t="shared" si="1412"/>
        <v>-10.0285291494722i</v>
      </c>
      <c r="O2738" t="str">
        <f t="shared" si="1413"/>
        <v>-0.82321173259588+0.567734483113797i</v>
      </c>
      <c r="P2738" t="str">
        <f t="shared" si="1414"/>
        <v>1.82321173259588-0.567734483113797i</v>
      </c>
      <c r="Q2738" t="str">
        <f t="shared" si="1415"/>
        <v>-1.82321173259588+10.596263632586i</v>
      </c>
      <c r="R2738" t="str">
        <f t="shared" si="1416"/>
        <v>-0.0807921200195214-0.158160522386511i</v>
      </c>
      <c r="S2738" t="str">
        <f t="shared" si="1417"/>
        <v>1.11977008565535i</v>
      </c>
      <c r="T2738" t="str">
        <f t="shared" si="1418"/>
        <v>0.177103421700038-0.0904685991545368i</v>
      </c>
      <c r="U2738" t="str">
        <f t="shared" si="1419"/>
        <v>0.0000500000000000001-0.00017674456189132i</v>
      </c>
      <c r="V2738" t="str">
        <f t="shared" si="1420"/>
        <v>0.00002-0.00197953909318278i</v>
      </c>
      <c r="W2738" t="str">
        <f t="shared" si="1421"/>
        <v>0.0000422441180335114-0.000163164923689776i</v>
      </c>
      <c r="X2738" t="str">
        <f t="shared" si="1422"/>
        <v>0.0000423682266497579-0.00016309590943319i</v>
      </c>
      <c r="Y2738" t="str">
        <f t="shared" si="1423"/>
        <v>0.009+4.04134478957791i</v>
      </c>
      <c r="Z2738" t="str">
        <f t="shared" si="1424"/>
        <v>-0.00048401770901286-0.000126892435188853i</v>
      </c>
      <c r="AA2738" t="str">
        <f t="shared" si="1425"/>
        <v>0.00664422768176796-2.96941360969927i</v>
      </c>
      <c r="AB2738" t="str">
        <f t="shared" si="1426"/>
        <v>0.53275595841561-0.272144291659852i</v>
      </c>
      <c r="AC2738" t="str">
        <f t="shared" si="1427"/>
        <v>0.927809090809871-0.162012031244747i</v>
      </c>
      <c r="AD2738" t="str">
        <f t="shared" si="1428"/>
        <v>0.606921498727821-0.187339948020051i</v>
      </c>
      <c r="AE2738" t="str">
        <f t="shared" si="1429"/>
        <v>-0.000317532775577309+0.0000136621055052115i</v>
      </c>
      <c r="AF2738" t="str">
        <f t="shared" si="1430"/>
        <v>-4.16974510887308-0.122248443779702i</v>
      </c>
      <c r="AG2738" t="str">
        <f t="shared" si="1431"/>
        <v>0.99800082869466-0.00652847338914822i</v>
      </c>
      <c r="AH2738" t="str">
        <f t="shared" si="1432"/>
        <v>0.00132841864013345-9.49604842966322E-06i</v>
      </c>
      <c r="AI2738">
        <f t="shared" si="1433"/>
        <v>-57.533078865498069</v>
      </c>
      <c r="AJ2738">
        <f t="shared" si="1434"/>
        <v>-0.40956533841749887</v>
      </c>
      <c r="AK2738"/>
      <c r="AL2738"/>
      <c r="AM2738"/>
      <c r="AN2738"/>
    </row>
    <row r="2739" spans="1:40" x14ac:dyDescent="0.35">
      <c r="A2739"/>
      <c r="B2739">
        <f t="shared" si="1435"/>
        <v>805000</v>
      </c>
      <c r="C2739" s="237" t="str">
        <f t="shared" si="1403"/>
        <v>-3.26419857302492E-08+0.000842020171111872i</v>
      </c>
      <c r="D2739" s="208" t="str">
        <f t="shared" si="1404"/>
        <v>-1.64874576996849+0.00645548797852435i</v>
      </c>
      <c r="E2739" t="str">
        <f t="shared" si="1405"/>
        <v>36500</v>
      </c>
      <c r="F2739" t="str">
        <f t="shared" si="1406"/>
        <v>0.21505376344086</v>
      </c>
      <c r="G2739" t="str">
        <f t="shared" si="1401"/>
        <v>0.21505376344086</v>
      </c>
      <c r="H2739" t="str">
        <f t="shared" si="1407"/>
        <v>2.5210168574413+0.128553032470121i</v>
      </c>
      <c r="I2739" t="str">
        <f t="shared" si="1408"/>
        <v>3161.22760767473i</v>
      </c>
      <c r="J2739" t="str">
        <f t="shared" si="1402"/>
        <v>-13526.0120791137+691.575441275785i</v>
      </c>
      <c r="K2739" t="str">
        <f t="shared" si="1409"/>
        <v>0.0119185091301475-0.233105296743924i</v>
      </c>
      <c r="L2739" t="str">
        <f t="shared" si="1410"/>
        <v>0.00377499507889866-0.0625942166072373i</v>
      </c>
      <c r="M2739" t="str">
        <f t="shared" si="1411"/>
        <v>0.0156935042090462-0.295699513351161i</v>
      </c>
      <c r="N2739" t="str">
        <f t="shared" si="1412"/>
        <v>-10.0410024444342i</v>
      </c>
      <c r="O2739" t="str">
        <f t="shared" si="1413"/>
        <v>-0.816066358472808+0.57795821524478i</v>
      </c>
      <c r="P2739" t="str">
        <f t="shared" si="1414"/>
        <v>1.81606635847281-0.57795821524478i</v>
      </c>
      <c r="Q2739" t="str">
        <f t="shared" si="1415"/>
        <v>-1.81606635847281+10.618960659679i</v>
      </c>
      <c r="R2739" t="str">
        <f t="shared" si="1416"/>
        <v>-0.0812974170257835-0.157117528527692i</v>
      </c>
      <c r="S2739" t="str">
        <f t="shared" si="1417"/>
        <v>1.12116283451811i</v>
      </c>
      <c r="T2739" t="str">
        <f t="shared" si="1418"/>
        <v>0.176154333636587-0.0911476425116283i</v>
      </c>
      <c r="U2739" t="str">
        <f t="shared" si="1419"/>
        <v>0.0000500000000000001-0.000176525003429343i</v>
      </c>
      <c r="V2739" t="str">
        <f t="shared" si="1420"/>
        <v>0.00002-0.00197708003840864i</v>
      </c>
      <c r="W2739" t="str">
        <f t="shared" si="1421"/>
        <v>0.0000422440447709609-0.000162964488323547i</v>
      </c>
      <c r="X2739" t="str">
        <f t="shared" si="1422"/>
        <v>0.0000423678267864041-0.000162895559230993i</v>
      </c>
      <c r="Y2739" t="str">
        <f t="shared" si="1423"/>
        <v>0.009+4.04637133782365i</v>
      </c>
      <c r="Z2739" t="str">
        <f t="shared" si="1424"/>
        <v>-0.000482822571035334-0.000126730935401898i</v>
      </c>
      <c r="AA2739" t="str">
        <f t="shared" si="1425"/>
        <v>0.00662772900524683-2.96572463847681i</v>
      </c>
      <c r="AB2739" t="str">
        <f t="shared" si="1426"/>
        <v>0.529900946829662-0.274186964754705i</v>
      </c>
      <c r="AC2739" t="str">
        <f t="shared" si="1427"/>
        <v>0.927239050694251-0.160994406387294i</v>
      </c>
      <c r="AD2739" t="str">
        <f t="shared" si="1428"/>
        <v>0.604598153104258-0.190727562499032i</v>
      </c>
      <c r="AE2739" t="str">
        <f t="shared" si="1429"/>
        <v>-0.000316084717127438+0.0000154662826079225i</v>
      </c>
      <c r="AF2739" t="str">
        <f t="shared" si="1430"/>
        <v>-4.16976262740979-0.122097544491597i</v>
      </c>
      <c r="AG2739" t="str">
        <f t="shared" si="1431"/>
        <v>0.997966869286581-0.00649549534128575i</v>
      </c>
      <c r="AH2739" t="str">
        <f t="shared" si="1432"/>
        <v>0.0013226884745956-0.000017341299695205i</v>
      </c>
      <c r="AI2739">
        <f t="shared" si="1433"/>
        <v>-57.570102173888323</v>
      </c>
      <c r="AJ2739">
        <f t="shared" si="1434"/>
        <v>-0.75114161805455204</v>
      </c>
      <c r="AK2739"/>
      <c r="AL2739"/>
      <c r="AM2739"/>
      <c r="AN2739"/>
    </row>
    <row r="2740" spans="1:40" x14ac:dyDescent="0.35">
      <c r="A2740"/>
      <c r="B2740">
        <f t="shared" si="1435"/>
        <v>806000</v>
      </c>
      <c r="C2740" s="237" t="str">
        <f t="shared" si="1403"/>
        <v>-3.25610384937466E-08+0.000840975481076407i</v>
      </c>
      <c r="D2740" s="208" t="str">
        <f t="shared" si="1404"/>
        <v>-1.64874576934789+0.00644747868825246i</v>
      </c>
      <c r="E2740" t="str">
        <f t="shared" si="1405"/>
        <v>36500</v>
      </c>
      <c r="F2740" t="str">
        <f t="shared" si="1406"/>
        <v>0.21505376344086</v>
      </c>
      <c r="G2740" t="str">
        <f t="shared" si="1401"/>
        <v>0.21505376344086</v>
      </c>
      <c r="H2740" t="str">
        <f t="shared" si="1407"/>
        <v>2.52103431169438+0.12839449477149i</v>
      </c>
      <c r="I2740" t="str">
        <f t="shared" si="1408"/>
        <v>3165.15459849172i</v>
      </c>
      <c r="J2740" t="str">
        <f t="shared" si="1402"/>
        <v>-13559.6404367534+692.434541202836i</v>
      </c>
      <c r="K2740" t="str">
        <f t="shared" si="1409"/>
        <v>0.0118890255378007-0.232817547137258i</v>
      </c>
      <c r="L2740" t="str">
        <f t="shared" si="1410"/>
        <v>0.00376566749831544-0.0625171181280567i</v>
      </c>
      <c r="M2740" t="str">
        <f t="shared" si="1411"/>
        <v>0.0156546930361161-0.295334665265315i</v>
      </c>
      <c r="N2740" t="str">
        <f t="shared" si="1412"/>
        <v>-10.0534757393962i</v>
      </c>
      <c r="O2740" t="str">
        <f t="shared" si="1413"/>
        <v>-0.808794019872457+0.588092028018193i</v>
      </c>
      <c r="P2740" t="str">
        <f t="shared" si="1414"/>
        <v>1.80879401987246-0.588092028018193i</v>
      </c>
      <c r="Q2740" t="str">
        <f t="shared" si="1415"/>
        <v>-1.80879401987246+10.6415677674144i</v>
      </c>
      <c r="R2740" t="str">
        <f t="shared" si="1416"/>
        <v>-0.0817918850320039-0.156071866820054i</v>
      </c>
      <c r="S2740" t="str">
        <f t="shared" si="1417"/>
        <v>1.12255558338086i</v>
      </c>
      <c r="T2740" t="str">
        <f t="shared" si="1418"/>
        <v>0.175199345507526-0.0918159372179214i</v>
      </c>
      <c r="U2740" t="str">
        <f t="shared" si="1419"/>
        <v>0.0000500000000000001-0.000176305989777445i</v>
      </c>
      <c r="V2740" t="str">
        <f t="shared" si="1420"/>
        <v>0.00002-0.00197462708550739i</v>
      </c>
      <c r="W2740" t="str">
        <f t="shared" si="1421"/>
        <v>0.0000422439714177293-0.000162764553101965i</v>
      </c>
      <c r="X2740" t="str">
        <f t="shared" si="1422"/>
        <v>0.0000423674280474343-0.000162695708960108i</v>
      </c>
      <c r="Y2740" t="str">
        <f t="shared" si="1423"/>
        <v>0.009+4.0513978860694i</v>
      </c>
      <c r="Z2740" t="str">
        <f t="shared" si="1424"/>
        <v>-0.000481631878859581-0.000126569849660419i</v>
      </c>
      <c r="AA2740" t="str">
        <f t="shared" si="1425"/>
        <v>0.00661129170740562-2.9620448219901i</v>
      </c>
      <c r="AB2740" t="str">
        <f t="shared" si="1426"/>
        <v>0.527028186884713-0.276197304156042i</v>
      </c>
      <c r="AC2740" t="str">
        <f t="shared" si="1427"/>
        <v>0.926679826116954-0.159973477172948i</v>
      </c>
      <c r="AD2740" t="str">
        <f t="shared" si="1428"/>
        <v>0.602232684927537-0.194086503679087i</v>
      </c>
      <c r="AE2740" t="str">
        <f t="shared" si="1429"/>
        <v>-0.000314619959144079+0.0000172537470363768i</v>
      </c>
      <c r="AF2740" t="str">
        <f t="shared" si="1430"/>
        <v>-4.16978008104227-0.121947016083238i</v>
      </c>
      <c r="AG2740" t="str">
        <f t="shared" si="1431"/>
        <v>0.997933300778028-0.00646214659402466i</v>
      </c>
      <c r="AH2740" t="str">
        <f t="shared" si="1432"/>
        <v>0.00131688400999356-0.0000251193821854891i</v>
      </c>
      <c r="AI2740">
        <f t="shared" si="1433"/>
        <v>-57.607469617921609</v>
      </c>
      <c r="AJ2740">
        <f t="shared" si="1434"/>
        <v>-1.0927766265068606</v>
      </c>
      <c r="AK2740"/>
      <c r="AL2740"/>
      <c r="AM2740"/>
      <c r="AN2740"/>
    </row>
    <row r="2741" spans="1:40" x14ac:dyDescent="0.35">
      <c r="A2741"/>
      <c r="B2741">
        <f t="shared" si="1435"/>
        <v>807000</v>
      </c>
      <c r="C2741" s="237" t="str">
        <f t="shared" si="1403"/>
        <v>-3.24803919898566E-08+0.000839933380111649i</v>
      </c>
      <c r="D2741" s="208" t="str">
        <f t="shared" si="1404"/>
        <v>-1.6487457687296+0.00643948924752265i</v>
      </c>
      <c r="E2741" t="str">
        <f t="shared" si="1405"/>
        <v>36500</v>
      </c>
      <c r="F2741" t="str">
        <f t="shared" si="1406"/>
        <v>0.21505376344086</v>
      </c>
      <c r="G2741" t="str">
        <f t="shared" si="1401"/>
        <v>0.21505376344086</v>
      </c>
      <c r="H2741" t="str">
        <f t="shared" si="1407"/>
        <v>2.52105170136083+0.128236346440942i</v>
      </c>
      <c r="I2741" t="str">
        <f t="shared" si="1408"/>
        <v>3169.0815893087i</v>
      </c>
      <c r="J2741" t="str">
        <f t="shared" si="1402"/>
        <v>-13593.3105428197+693.293641129887i</v>
      </c>
      <c r="K2741" t="str">
        <f t="shared" si="1409"/>
        <v>0.0118596511242486-0.232530505254136i</v>
      </c>
      <c r="L2741" t="str">
        <f t="shared" si="1410"/>
        <v>0.00375637440454144-0.0624402086484629i</v>
      </c>
      <c r="M2741" t="str">
        <f t="shared" si="1411"/>
        <v>0.01561602552879-0.294970713902599i</v>
      </c>
      <c r="N2741" t="str">
        <f t="shared" si="1412"/>
        <v>-10.0659490343583i</v>
      </c>
      <c r="O2741" t="str">
        <f t="shared" si="1413"/>
        <v>-0.801395848232989+0.598134344804683i</v>
      </c>
      <c r="P2741" t="str">
        <f t="shared" si="1414"/>
        <v>1.80139584823299-0.598134344804683i</v>
      </c>
      <c r="Q2741" t="str">
        <f t="shared" si="1415"/>
        <v>-1.80139584823299+10.664083379163i</v>
      </c>
      <c r="R2741" t="str">
        <f t="shared" si="1416"/>
        <v>-0.0822755463122238-0.155023639811864i</v>
      </c>
      <c r="S2741" t="str">
        <f t="shared" si="1417"/>
        <v>1.12394833224362i</v>
      </c>
      <c r="T2741" t="str">
        <f t="shared" si="1418"/>
        <v>0.17423856142488-0.0924734630620566i</v>
      </c>
      <c r="U2741" t="str">
        <f t="shared" si="1419"/>
        <v>0.00005-0.000176087518910311i</v>
      </c>
      <c r="V2741" t="str">
        <f t="shared" si="1420"/>
        <v>0.00002-0.00197218021179548i</v>
      </c>
      <c r="W2741" t="str">
        <f t="shared" si="1421"/>
        <v>0.0000422438979738175-0.000162565116165716i</v>
      </c>
      <c r="X2741" t="str">
        <f t="shared" si="1422"/>
        <v>0.0000423670304268311-0.00016249635676202i</v>
      </c>
      <c r="Y2741" t="str">
        <f t="shared" si="1423"/>
        <v>0.009+4.05642443431514i</v>
      </c>
      <c r="Z2741" t="str">
        <f t="shared" si="1424"/>
        <v>-0.000480445610461854-0.000126409176358075i</v>
      </c>
      <c r="AA2741" t="str">
        <f t="shared" si="1425"/>
        <v>0.00659491548415637-2.9583741262019i</v>
      </c>
      <c r="AB2741" t="str">
        <f t="shared" si="1426"/>
        <v>0.524137991766701-0.278175249064801i</v>
      </c>
      <c r="AC2741" t="str">
        <f t="shared" si="1427"/>
        <v>0.92613140045336-0.158949349405772i</v>
      </c>
      <c r="AD2741" t="str">
        <f t="shared" si="1428"/>
        <v>0.599825441120731-0.197416247146064i</v>
      </c>
      <c r="AE2741" t="str">
        <f t="shared" si="1429"/>
        <v>-0.000313138725431236+0.0000190243294044885i</v>
      </c>
      <c r="AF2741" t="str">
        <f t="shared" si="1430"/>
        <v>-4.16979747009043-0.121796857193419i</v>
      </c>
      <c r="AG2741" t="str">
        <f t="shared" si="1431"/>
        <v>0.997900127343195-0.00642843223154591i</v>
      </c>
      <c r="AH2741" t="str">
        <f t="shared" si="1432"/>
        <v>0.00131100615689419-0.0000328295115568463i</v>
      </c>
      <c r="AI2741">
        <f t="shared" si="1433"/>
        <v>-57.645182876516557</v>
      </c>
      <c r="AJ2741">
        <f t="shared" si="1434"/>
        <v>-1.4344703259447251</v>
      </c>
      <c r="AK2741"/>
      <c r="AL2741"/>
      <c r="AM2741"/>
      <c r="AN2741"/>
    </row>
    <row r="2742" spans="1:40" x14ac:dyDescent="0.35">
      <c r="A2742"/>
      <c r="B2742">
        <f t="shared" si="1435"/>
        <v>808000</v>
      </c>
      <c r="C2742" s="237" t="str">
        <f t="shared" si="1403"/>
        <v>-3.24000447307254E-08+0.000838893858604712i</v>
      </c>
      <c r="D2742" s="208" t="str">
        <f t="shared" si="1404"/>
        <v>-1.64874576811361+0.00643151958263613i</v>
      </c>
      <c r="E2742" t="str">
        <f t="shared" si="1405"/>
        <v>36500</v>
      </c>
      <c r="F2742" t="str">
        <f t="shared" si="1406"/>
        <v>0.21505376344086</v>
      </c>
      <c r="G2742" t="str">
        <f t="shared" si="1401"/>
        <v>0.21505376344086</v>
      </c>
      <c r="H2742" t="str">
        <f t="shared" si="1407"/>
        <v>2.52106902675862+0.128078586050199i</v>
      </c>
      <c r="I2742" t="str">
        <f t="shared" si="1408"/>
        <v>3173.00858012569i</v>
      </c>
      <c r="J2742" t="str">
        <f t="shared" si="1402"/>
        <v>-13627.0223973126+694.152741056937i</v>
      </c>
      <c r="K2742" t="str">
        <f t="shared" si="1409"/>
        <v>0.0118303853515383-0.2322441684935i</v>
      </c>
      <c r="L2742" t="str">
        <f t="shared" si="1410"/>
        <v>0.00374711562798032-0.0623634874769154i</v>
      </c>
      <c r="M2742" t="str">
        <f t="shared" si="1411"/>
        <v>0.0155775009795186-0.294607655970415i</v>
      </c>
      <c r="N2742" t="str">
        <f t="shared" si="1412"/>
        <v>-10.0784223293203i</v>
      </c>
      <c r="O2742" t="str">
        <f t="shared" si="1413"/>
        <v>-0.793872994569982+0.608083603209698i</v>
      </c>
      <c r="P2742" t="str">
        <f t="shared" si="1414"/>
        <v>1.79387299456998-0.608083603209698i</v>
      </c>
      <c r="Q2742" t="str">
        <f t="shared" si="1415"/>
        <v>-1.79387299456998+10.68650593253i</v>
      </c>
      <c r="R2742" t="str">
        <f t="shared" si="1416"/>
        <v>-0.0827484234608197-0.153972948947853i</v>
      </c>
      <c r="S2742" t="str">
        <f t="shared" si="1417"/>
        <v>1.12534108110637i</v>
      </c>
      <c r="T2742" t="str">
        <f t="shared" si="1418"/>
        <v>0.173272084830113-0.0931202003172465i</v>
      </c>
      <c r="U2742" t="str">
        <f t="shared" si="1419"/>
        <v>0.00005-0.000175869588812649i</v>
      </c>
      <c r="V2742" t="str">
        <f t="shared" si="1420"/>
        <v>0.00002-0.00196973939470168i</v>
      </c>
      <c r="W2742" t="str">
        <f t="shared" si="1421"/>
        <v>0.0000422438244392278-0.000162366175664682i</v>
      </c>
      <c r="X2742" t="str">
        <f t="shared" si="1422"/>
        <v>0.0000423666339186151-0.000162297500787405i</v>
      </c>
      <c r="Y2742" t="str">
        <f t="shared" si="1423"/>
        <v>0.009+4.06145098256088i</v>
      </c>
      <c r="Z2742" t="str">
        <f t="shared" si="1424"/>
        <v>-0.00047926374395458-0.00012624891389689i</v>
      </c>
      <c r="AA2742" t="str">
        <f t="shared" si="1425"/>
        <v>0.00657860003329196-2.95471251724353i</v>
      </c>
      <c r="AB2742" t="str">
        <f t="shared" si="1426"/>
        <v>0.521230672644412-0.280120740139588i</v>
      </c>
      <c r="AC2742" t="str">
        <f t="shared" si="1427"/>
        <v>0.925593756672452-0.157922127791561i</v>
      </c>
      <c r="AD2742" t="str">
        <f t="shared" si="1428"/>
        <v>0.597376775175708-0.200716272523782i</v>
      </c>
      <c r="AE2742" t="str">
        <f t="shared" si="1429"/>
        <v>-0.000311641241229783+0.000020777863189196i</v>
      </c>
      <c r="AF2742" t="str">
        <f t="shared" si="1430"/>
        <v>-4.16981479487223-0.121647066467563i</v>
      </c>
      <c r="AG2742" t="str">
        <f t="shared" si="1431"/>
        <v>0.997867353092518-0.00639435738326163i</v>
      </c>
      <c r="AH2742" t="str">
        <f t="shared" si="1432"/>
        <v>0.00130505583325977-0.0000404709153156449i</v>
      </c>
      <c r="AI2742">
        <f t="shared" si="1433"/>
        <v>-57.683243666294011</v>
      </c>
      <c r="AJ2742">
        <f t="shared" si="1434"/>
        <v>-1.7762226689531218</v>
      </c>
      <c r="AK2742"/>
      <c r="AL2742"/>
      <c r="AM2742"/>
      <c r="AN2742"/>
    </row>
    <row r="2743" spans="1:40" x14ac:dyDescent="0.35">
      <c r="A2743"/>
      <c r="B2743">
        <f t="shared" si="1435"/>
        <v>809000</v>
      </c>
      <c r="C2743" s="237" t="str">
        <f t="shared" si="1403"/>
        <v>-3.23199952376896E-08+0.000837856906990242i</v>
      </c>
      <c r="D2743" s="208" t="str">
        <f t="shared" si="1404"/>
        <v>-1.64874576749989+0.00642356962025852i</v>
      </c>
      <c r="E2743" t="str">
        <f t="shared" si="1405"/>
        <v>36500</v>
      </c>
      <c r="F2743" t="str">
        <f t="shared" si="1406"/>
        <v>0.21505376344086</v>
      </c>
      <c r="G2743" t="str">
        <f t="shared" si="1401"/>
        <v>0.21505376344086</v>
      </c>
      <c r="H2743" t="str">
        <f t="shared" si="1407"/>
        <v>2.5210862882037+0.127921212177937i</v>
      </c>
      <c r="I2743" t="str">
        <f t="shared" si="1408"/>
        <v>3176.93557094268i</v>
      </c>
      <c r="J2743" t="str">
        <f t="shared" si="1402"/>
        <v>-13660.7760002321+695.011840983988i</v>
      </c>
      <c r="K2743" t="str">
        <f t="shared" si="1409"/>
        <v>0.0118012276850236-0.231958534266985i</v>
      </c>
      <c r="L2743" t="str">
        <f t="shared" si="1410"/>
        <v>0.00373789100007572-0.0622869539252304i</v>
      </c>
      <c r="M2743" t="str">
        <f t="shared" si="1411"/>
        <v>0.0155391186850993-0.294245488192215i</v>
      </c>
      <c r="N2743" t="str">
        <f t="shared" si="1412"/>
        <v>-10.0908956242823i</v>
      </c>
      <c r="O2743" t="str">
        <f t="shared" si="1413"/>
        <v>-0.786226629297+0.617938255317048i</v>
      </c>
      <c r="P2743" t="str">
        <f t="shared" si="1414"/>
        <v>1.786226629297-0.617938255317048i</v>
      </c>
      <c r="Q2743" t="str">
        <f t="shared" si="1415"/>
        <v>-1.786226629297+10.7088338795993i</v>
      </c>
      <c r="R2743" t="str">
        <f t="shared" si="1416"/>
        <v>-0.0832105393732228-0.152919894588155i</v>
      </c>
      <c r="S2743" t="str">
        <f t="shared" si="1417"/>
        <v>1.12673382996913i</v>
      </c>
      <c r="T2743" t="str">
        <f t="shared" si="1418"/>
        <v>0.172300018507788-0.0937561297217884i</v>
      </c>
      <c r="U2743" t="str">
        <f t="shared" si="1419"/>
        <v>0.00005-0.000175652197479136i</v>
      </c>
      <c r="V2743" t="str">
        <f t="shared" si="1420"/>
        <v>0.00002-0.00196730461176632i</v>
      </c>
      <c r="W2743" t="str">
        <f t="shared" si="1421"/>
        <v>0.0000422437508139609-0.0001621677297579i</v>
      </c>
      <c r="X2743" t="str">
        <f t="shared" si="1422"/>
        <v>0.0000423662385168424-0.00016209913919609i</v>
      </c>
      <c r="Y2743" t="str">
        <f t="shared" si="1423"/>
        <v>0.009+4.06647753080663i</v>
      </c>
      <c r="Z2743" t="str">
        <f t="shared" si="1424"/>
        <v>-0.000478086257585408-0.000126089060687196i</v>
      </c>
      <c r="AA2743" t="str">
        <f t="shared" si="1425"/>
        <v>0.00656234505447214-2.95105996141375i</v>
      </c>
      <c r="AB2743" t="str">
        <f t="shared" si="1426"/>
        <v>0.518306538710564-0.282033719438064i</v>
      </c>
      <c r="AC2743" t="str">
        <f t="shared" si="1427"/>
        <v>0.925066877357567-0.156891915955655i</v>
      </c>
      <c r="AD2743" t="str">
        <f t="shared" si="1428"/>
        <v>0.594887047109864-0.203986063557713i</v>
      </c>
      <c r="AE2743" t="str">
        <f t="shared" si="1429"/>
        <v>-0.00031012773318606+0.0000225141847408235i</v>
      </c>
      <c r="AF2743" t="str">
        <f t="shared" si="1430"/>
        <v>-4.16983205570359-0.121497642557678i</v>
      </c>
      <c r="AG2743" t="str">
        <f t="shared" si="1431"/>
        <v>0.997834982072176-0.0063599272230743i</v>
      </c>
      <c r="AH2743" t="str">
        <f t="shared" si="1432"/>
        <v>0.00129903396431439-0.0000480428328876195i</v>
      </c>
      <c r="AI2743">
        <f t="shared" si="1433"/>
        <v>-57.72165374211616</v>
      </c>
      <c r="AJ2743">
        <f t="shared" si="1434"/>
        <v>-2.1180335985940428</v>
      </c>
      <c r="AK2743"/>
      <c r="AL2743"/>
      <c r="AM2743"/>
      <c r="AN2743"/>
    </row>
    <row r="2744" spans="1:40" x14ac:dyDescent="0.35">
      <c r="A2744"/>
      <c r="B2744">
        <f t="shared" si="1435"/>
        <v>810000</v>
      </c>
      <c r="C2744" s="237" t="str">
        <f t="shared" si="1403"/>
        <v>-3.22402420412072E-08+0.000836822515750118i</v>
      </c>
      <c r="D2744" s="208" t="str">
        <f t="shared" si="1404"/>
        <v>-1.64874576688845+0.00641563928741757i</v>
      </c>
      <c r="E2744" t="str">
        <f t="shared" si="1405"/>
        <v>36500</v>
      </c>
      <c r="F2744" t="str">
        <f t="shared" si="1406"/>
        <v>0.21505376344086</v>
      </c>
      <c r="G2744" t="str">
        <f t="shared" si="1401"/>
        <v>0.21505376344086</v>
      </c>
      <c r="H2744" t="str">
        <f t="shared" si="1407"/>
        <v>2.52110348601017+0.127764223409748i</v>
      </c>
      <c r="I2744" t="str">
        <f t="shared" si="1408"/>
        <v>3180.86256175967i</v>
      </c>
      <c r="J2744" t="str">
        <f t="shared" si="1402"/>
        <v>-13694.5713515782+695.870940911038i</v>
      </c>
      <c r="K2744" t="str">
        <f t="shared" si="1409"/>
        <v>0.0117721775933401-0.231673599998849i</v>
      </c>
      <c r="L2744" t="str">
        <f t="shared" si="1410"/>
        <v>0.00372870035330355-0.0622106073085597i</v>
      </c>
      <c r="M2744" t="str">
        <f t="shared" si="1411"/>
        <v>0.0155008779466436-0.293884207307409i</v>
      </c>
      <c r="N2744" t="str">
        <f t="shared" si="1412"/>
        <v>-10.1033689192444i</v>
      </c>
      <c r="O2744" t="str">
        <f t="shared" si="1413"/>
        <v>-0.778457942043672+0.627696767929492i</v>
      </c>
      <c r="P2744" t="str">
        <f t="shared" si="1414"/>
        <v>1.77845794204367-0.627696767929492i</v>
      </c>
      <c r="Q2744" t="str">
        <f t="shared" si="1415"/>
        <v>-1.77845794204367+10.7310656871739i</v>
      </c>
      <c r="R2744" t="str">
        <f t="shared" si="1416"/>
        <v>-0.0836619172272405-0.151864576027348i</v>
      </c>
      <c r="S2744" t="str">
        <f t="shared" si="1417"/>
        <v>1.12812657883188i</v>
      </c>
      <c r="T2744" t="str">
        <f t="shared" si="1418"/>
        <v>0.171322464599486-0.0943812324600827i</v>
      </c>
      <c r="U2744" t="str">
        <f t="shared" si="1419"/>
        <v>0.00005-0.000175435342914347i</v>
      </c>
      <c r="V2744" t="str">
        <f t="shared" si="1420"/>
        <v>0.00002-0.00196487584064069i</v>
      </c>
      <c r="W2744" t="str">
        <f t="shared" si="1421"/>
        <v>0.0000422436770980182-0.000161969776613496i</v>
      </c>
      <c r="X2744" t="str">
        <f t="shared" si="1422"/>
        <v>0.0000423658442156069-0.000161901270156986i</v>
      </c>
      <c r="Y2744" t="str">
        <f t="shared" si="1423"/>
        <v>0.009+4.07150407905237i</v>
      </c>
      <c r="Z2744" t="str">
        <f t="shared" si="1424"/>
        <v>-0.000476913129736184-0.000125929615147591i</v>
      </c>
      <c r="AA2744" t="str">
        <f t="shared" si="1425"/>
        <v>0.00654615024920998-2.94741642517783i</v>
      </c>
      <c r="AB2744" t="str">
        <f t="shared" si="1426"/>
        <v>0.515365897223679-0.283914130359838i</v>
      </c>
      <c r="AC2744" t="str">
        <f t="shared" si="1427"/>
        <v>0.924550744726553-0.155858816460888i</v>
      </c>
      <c r="AD2744" t="str">
        <f t="shared" si="1428"/>
        <v>0.592356623421879-0.207225108198037i</v>
      </c>
      <c r="AE2744" t="str">
        <f t="shared" si="1429"/>
        <v>-0.000308598429320383+0.0000242331332930017i</v>
      </c>
      <c r="AF2744" t="str">
        <f t="shared" si="1430"/>
        <v>-4.16984925289862-0.12134858412233i</v>
      </c>
      <c r="AG2744" t="str">
        <f t="shared" si="1431"/>
        <v>0.997803018263602-0.00632514696863132i</v>
      </c>
      <c r="AH2744" t="str">
        <f t="shared" si="1432"/>
        <v>0.00129294148240934-0.0000555445156852509i</v>
      </c>
      <c r="AI2744">
        <f t="shared" si="1433"/>
        <v>-57.760414897643805</v>
      </c>
      <c r="AJ2744">
        <f t="shared" si="1434"/>
        <v>-2.4599030484400863</v>
      </c>
      <c r="AK2744"/>
      <c r="AL2744"/>
      <c r="AM2744"/>
      <c r="AN2744"/>
    </row>
    <row r="2745" spans="1:40" x14ac:dyDescent="0.35">
      <c r="A2745"/>
      <c r="B2745">
        <f t="shared" si="1435"/>
        <v>811000</v>
      </c>
      <c r="C2745" s="237" t="str">
        <f t="shared" si="1403"/>
        <v>-3.21607836807907E-08+0.000835790675413161i</v>
      </c>
      <c r="D2745" s="208" t="str">
        <f t="shared" si="1404"/>
        <v>-1.64874576627927+0.0064077285115009i</v>
      </c>
      <c r="E2745" t="str">
        <f t="shared" si="1405"/>
        <v>36500</v>
      </c>
      <c r="F2745" t="str">
        <f t="shared" si="1406"/>
        <v>0.21505376344086</v>
      </c>
      <c r="G2745" t="str">
        <f t="shared" si="1401"/>
        <v>0.21505376344086</v>
      </c>
      <c r="H2745" t="str">
        <f t="shared" si="1407"/>
        <v>2.52112062049015+0.127607618338097i</v>
      </c>
      <c r="I2745" t="str">
        <f t="shared" si="1408"/>
        <v>3184.78955257665i</v>
      </c>
      <c r="J2745" t="str">
        <f t="shared" si="1402"/>
        <v>-13728.408451351+696.73004083809i</v>
      </c>
      <c r="K2745" t="str">
        <f t="shared" si="1409"/>
        <v>0.0117432345483817-0.231389363125889i</v>
      </c>
      <c r="L2745" t="str">
        <f t="shared" si="1410"/>
        <v>0.0037195435211646-0.0621344469453724i</v>
      </c>
      <c r="M2745" t="str">
        <f t="shared" si="1411"/>
        <v>0.0154627780695463-0.293523810071261i</v>
      </c>
      <c r="N2745" t="str">
        <f t="shared" si="1412"/>
        <v>-10.1158422142064i</v>
      </c>
      <c r="O2745" t="str">
        <f t="shared" si="1413"/>
        <v>-0.770568141470797+0.637357622807041i</v>
      </c>
      <c r="P2745" t="str">
        <f t="shared" si="1414"/>
        <v>1.7705681414708-0.637357622807041i</v>
      </c>
      <c r="Q2745" t="str">
        <f t="shared" si="1415"/>
        <v>-1.7705681414708+10.7531998370134i</v>
      </c>
      <c r="R2745" t="str">
        <f t="shared" si="1416"/>
        <v>-0.0841025804650147-0.150807091513549i</v>
      </c>
      <c r="S2745" t="str">
        <f t="shared" si="1417"/>
        <v>1.12951932769464i</v>
      </c>
      <c r="T2745" t="str">
        <f t="shared" si="1418"/>
        <v>0.170339524617968-0.0949954901442278i</v>
      </c>
      <c r="U2745" t="str">
        <f t="shared" si="1419"/>
        <v>0.00005-0.000175219023132701i</v>
      </c>
      <c r="V2745" t="str">
        <f t="shared" si="1420"/>
        <v>0.00002-0.00196245305908626i</v>
      </c>
      <c r="W2745" t="str">
        <f t="shared" si="1421"/>
        <v>0.000042243603291402-0.000161772314408628i</v>
      </c>
      <c r="X2745" t="str">
        <f t="shared" si="1422"/>
        <v>0.0000423654510090394-0.000161703891848035i</v>
      </c>
      <c r="Y2745" t="str">
        <f t="shared" si="1423"/>
        <v>0.009+4.07653062729811i</v>
      </c>
      <c r="Z2745" t="str">
        <f t="shared" si="1424"/>
        <v>-0.000475744338921955-0.000125770575704872i</v>
      </c>
      <c r="AA2745" t="str">
        <f t="shared" si="1425"/>
        <v>0.00653001532085782-2.94378187516644i</v>
      </c>
      <c r="AB2745" t="str">
        <f t="shared" si="1426"/>
        <v>0.512409053550689-0.285761917591104i</v>
      </c>
      <c r="AC2745" t="str">
        <f t="shared" si="1427"/>
        <v>0.92404534065127-0.154822930825646i</v>
      </c>
      <c r="AD2745" t="str">
        <f t="shared" si="1428"/>
        <v>0.589785877046594-0.210432898682361i</v>
      </c>
      <c r="AE2745" t="str">
        <f t="shared" si="1429"/>
        <v>-0.000307053558995563+0.0000259345509723178i</v>
      </c>
      <c r="AF2745" t="str">
        <f t="shared" si="1430"/>
        <v>-4.16986638676942-0.121199889826596i</v>
      </c>
      <c r="AG2745" t="str">
        <f t="shared" si="1431"/>
        <v>0.997771465582994-0.00629002188057536i</v>
      </c>
      <c r="AH2745" t="str">
        <f t="shared" si="1432"/>
        <v>0.00128677932688799-0.000062975227173878i</v>
      </c>
      <c r="AI2745">
        <f t="shared" si="1433"/>
        <v>-57.799528965909168</v>
      </c>
      <c r="AJ2745">
        <f t="shared" si="1434"/>
        <v>-2.8018309426086283</v>
      </c>
      <c r="AK2745"/>
      <c r="AL2745"/>
      <c r="AM2745"/>
      <c r="AN2745"/>
    </row>
    <row r="2746" spans="1:40" x14ac:dyDescent="0.35">
      <c r="A2746"/>
      <c r="B2746">
        <f t="shared" si="1435"/>
        <v>812000</v>
      </c>
      <c r="C2746" s="237" t="str">
        <f t="shared" si="1403"/>
        <v>-3.20816187049408E-08+0.000834761376554858i</v>
      </c>
      <c r="D2746" s="208" t="str">
        <f t="shared" si="1404"/>
        <v>-1.64874576567234+0.00639983722025391i</v>
      </c>
      <c r="E2746" t="str">
        <f t="shared" si="1405"/>
        <v>36500</v>
      </c>
      <c r="F2746" t="str">
        <f t="shared" si="1406"/>
        <v>0.21505376344086</v>
      </c>
      <c r="G2746" t="str">
        <f t="shared" si="1401"/>
        <v>0.21505376344086</v>
      </c>
      <c r="H2746" t="str">
        <f t="shared" si="1407"/>
        <v>2.52113769195384+0.127451395562273i</v>
      </c>
      <c r="I2746" t="str">
        <f t="shared" si="1408"/>
        <v>3188.71654339364i</v>
      </c>
      <c r="J2746" t="str">
        <f t="shared" si="1402"/>
        <v>-13762.2872995504+697.58914076514i</v>
      </c>
      <c r="K2746" t="str">
        <f t="shared" si="1409"/>
        <v>0.0117143980252766-0.231105821097378i</v>
      </c>
      <c r="L2746" t="str">
        <f t="shared" si="1410"/>
        <v>0.00371042033817697-0.0620584721574344i</v>
      </c>
      <c r="M2746" t="str">
        <f t="shared" si="1411"/>
        <v>0.0154248183634536-0.293164293254812i</v>
      </c>
      <c r="N2746" t="str">
        <f t="shared" si="1412"/>
        <v>-10.1283155091684i</v>
      </c>
      <c r="O2746" t="str">
        <f t="shared" si="1413"/>
        <v>-0.76255845508193+0.64691931690363i</v>
      </c>
      <c r="P2746" t="str">
        <f t="shared" si="1414"/>
        <v>1.76255845508193-0.64691931690363i</v>
      </c>
      <c r="Q2746" t="str">
        <f t="shared" si="1415"/>
        <v>-1.76255845508193+10.775234826072i</v>
      </c>
      <c r="R2746" t="str">
        <f t="shared" si="1416"/>
        <v>-0.0845325527756144-0.149747538267416i</v>
      </c>
      <c r="S2746" t="str">
        <f t="shared" si="1417"/>
        <v>1.13091207655739i</v>
      </c>
      <c r="T2746" t="str">
        <f t="shared" si="1418"/>
        <v>0.169351299461361-0.0955988847961672i</v>
      </c>
      <c r="U2746" t="str">
        <f t="shared" si="1419"/>
        <v>0.00005-0.0001750032361584i</v>
      </c>
      <c r="V2746" t="str">
        <f t="shared" si="1420"/>
        <v>0.00002-0.00196003624497408i</v>
      </c>
      <c r="W2746" t="str">
        <f t="shared" si="1421"/>
        <v>0.0000422435293941128-0.00016157534132944i</v>
      </c>
      <c r="X2746" t="str">
        <f t="shared" si="1422"/>
        <v>0.0000423650588913048-0.000161507002456158i</v>
      </c>
      <c r="Y2746" t="str">
        <f t="shared" si="1423"/>
        <v>0.009+4.08155717554386i</v>
      </c>
      <c r="Z2746" t="str">
        <f t="shared" si="1424"/>
        <v>-0.000474579863790002-0.000125611940793984i</v>
      </c>
      <c r="AA2746" t="str">
        <f t="shared" si="1425"/>
        <v>0.00651393997459391-2.94015627817464i</v>
      </c>
      <c r="AB2746" t="str">
        <f t="shared" si="1426"/>
        <v>0.509436311209605-0.287577027050938i</v>
      </c>
      <c r="AC2746" t="str">
        <f t="shared" si="1427"/>
        <v>0.923550646676448-0.153784359541865i</v>
      </c>
      <c r="AD2746" t="str">
        <f t="shared" si="1428"/>
        <v>0.587175187308287-0.213608931618205i</v>
      </c>
      <c r="AE2746" t="str">
        <f t="shared" si="1429"/>
        <v>-0.000305493352885128+0.0000276182828078304i</v>
      </c>
      <c r="AF2746" t="str">
        <f t="shared" si="1430"/>
        <v>-4.16988345762618-0.121051558342019i</v>
      </c>
      <c r="AG2746" t="str">
        <f t="shared" si="1431"/>
        <v>0.997740327880843-0.00625455726178337i</v>
      </c>
      <c r="AH2746" t="str">
        <f t="shared" si="1432"/>
        <v>0.00128054844394901-0.0000703342429371609i</v>
      </c>
      <c r="AI2746">
        <f t="shared" si="1433"/>
        <v>-57.83899781991191</v>
      </c>
      <c r="AJ2746">
        <f t="shared" si="1434"/>
        <v>-3.1438171958271823</v>
      </c>
      <c r="AK2746"/>
      <c r="AL2746"/>
      <c r="AM2746"/>
      <c r="AN2746"/>
    </row>
    <row r="2747" spans="1:40" x14ac:dyDescent="0.35">
      <c r="A2747"/>
      <c r="B2747">
        <f t="shared" si="1435"/>
        <v>813000</v>
      </c>
      <c r="C2747" s="237" t="str">
        <f t="shared" si="1403"/>
        <v>-3.20027456710788E-08+0.000833734609797056i</v>
      </c>
      <c r="D2747" s="208" t="str">
        <f t="shared" si="1404"/>
        <v>-1.64874576506765+0.00639196534177743i</v>
      </c>
      <c r="E2747" t="str">
        <f t="shared" si="1405"/>
        <v>36500</v>
      </c>
      <c r="F2747" t="str">
        <f t="shared" si="1406"/>
        <v>0.21505376344086</v>
      </c>
      <c r="G2747" t="str">
        <f t="shared" si="1401"/>
        <v>0.21505376344086</v>
      </c>
      <c r="H2747" t="str">
        <f t="shared" si="1407"/>
        <v>2.5211547007096+0.127295553688358i</v>
      </c>
      <c r="I2747" t="str">
        <f t="shared" si="1408"/>
        <v>3192.64353421063i</v>
      </c>
      <c r="J2747" t="str">
        <f t="shared" si="1402"/>
        <v>-13796.2078961764+698.44824069219i</v>
      </c>
      <c r="K2747" t="str">
        <f t="shared" si="1409"/>
        <v>0.011685667502363-0.230822971374972i</v>
      </c>
      <c r="L2747" t="str">
        <f t="shared" si="1410"/>
        <v>0.00370133063986846-0.061982682269787i</v>
      </c>
      <c r="M2747" t="str">
        <f t="shared" si="1411"/>
        <v>0.0153869981422315-0.292805653644759i</v>
      </c>
      <c r="N2747" t="str">
        <f t="shared" si="1412"/>
        <v>-10.1407888041304i</v>
      </c>
      <c r="O2747" t="str">
        <f t="shared" si="1413"/>
        <v>-0.75443012903265+0.656380362600664i</v>
      </c>
      <c r="P2747" t="str">
        <f t="shared" si="1414"/>
        <v>1.75443012903265-0.656380362600664i</v>
      </c>
      <c r="Q2747" t="str">
        <f t="shared" si="1415"/>
        <v>-1.75443012903265+10.7971691667311i</v>
      </c>
      <c r="R2747" t="str">
        <f t="shared" si="1416"/>
        <v>-0.0849518580782151-0.148686012501272i</v>
      </c>
      <c r="S2747" t="str">
        <f t="shared" si="1417"/>
        <v>1.13230482542015i</v>
      </c>
      <c r="T2747" t="str">
        <f t="shared" si="1418"/>
        <v>0.168357889427671-0.0961913988303707i</v>
      </c>
      <c r="U2747" t="str">
        <f t="shared" si="1419"/>
        <v>0.00005-0.000174787980025364i</v>
      </c>
      <c r="V2747" t="str">
        <f t="shared" si="1420"/>
        <v>0.00002-0.00195762537628408i</v>
      </c>
      <c r="W2747" t="str">
        <f t="shared" si="1421"/>
        <v>0.0000422434554061523-0.000161378855570993i</v>
      </c>
      <c r="X2747" t="str">
        <f t="shared" si="1422"/>
        <v>0.0000423646678566057-0.000161310600177191i</v>
      </c>
      <c r="Y2747" t="str">
        <f t="shared" si="1423"/>
        <v>0.009+4.0865837237896i</v>
      </c>
      <c r="Z2747" t="str">
        <f t="shared" si="1424"/>
        <v>-0.000473419683118841-0.000125453708857975i</v>
      </c>
      <c r="AA2747" t="str">
        <f t="shared" si="1425"/>
        <v>0.00649792391740891-2.93653960116093i</v>
      </c>
      <c r="AB2747" t="str">
        <f t="shared" si="1426"/>
        <v>0.506447971913176-0.289359405839201i</v>
      </c>
      <c r="AC2747" t="str">
        <f t="shared" si="1427"/>
        <v>0.923066644037959-0.152743202093185i</v>
      </c>
      <c r="AD2747" t="str">
        <f t="shared" si="1428"/>
        <v>0.584524939873347-0.216752708064914i</v>
      </c>
      <c r="AE2747" t="str">
        <f t="shared" si="1429"/>
        <v>-0.000303918042941652+0.0000292841767401458i</v>
      </c>
      <c r="AF2747" t="str">
        <f t="shared" si="1430"/>
        <v>-4.16990046577725-0.120903588346581i</v>
      </c>
      <c r="AG2747" t="str">
        <f t="shared" si="1431"/>
        <v>0.997709608941458-0.0062187584566049i</v>
      </c>
      <c r="AH2747" t="str">
        <f t="shared" si="1432"/>
        <v>0.00127424978650948-0.000077620850740531i</v>
      </c>
      <c r="AI2747">
        <f t="shared" si="1433"/>
        <v>-57.878823373229167</v>
      </c>
      <c r="AJ2747">
        <f t="shared" si="1434"/>
        <v>-3.4858617134677972</v>
      </c>
      <c r="AK2747"/>
      <c r="AL2747"/>
      <c r="AM2747"/>
      <c r="AN2747"/>
    </row>
    <row r="2748" spans="1:40" x14ac:dyDescent="0.35">
      <c r="A2748"/>
      <c r="B2748">
        <f t="shared" si="1435"/>
        <v>814000</v>
      </c>
      <c r="C2748" s="237" t="str">
        <f t="shared" si="1403"/>
        <v>-3.1924163145482E-08+0.000832710365807688i</v>
      </c>
      <c r="D2748" s="208" t="str">
        <f t="shared" si="1404"/>
        <v>-1.64874576446518+0.00638411280452561i</v>
      </c>
      <c r="E2748" t="str">
        <f t="shared" si="1405"/>
        <v>36500</v>
      </c>
      <c r="F2748" t="str">
        <f t="shared" si="1406"/>
        <v>0.21505376344086</v>
      </c>
      <c r="G2748" t="str">
        <f t="shared" si="1401"/>
        <v>0.21505376344086</v>
      </c>
      <c r="H2748" t="str">
        <f t="shared" si="1407"/>
        <v>2.52117164706385+0.127140091329179i</v>
      </c>
      <c r="I2748" t="str">
        <f t="shared" si="1408"/>
        <v>3196.57052502762i</v>
      </c>
      <c r="J2748" t="str">
        <f t="shared" si="1402"/>
        <v>-13830.170241229+699.307340619241i</v>
      </c>
      <c r="K2748" t="str">
        <f t="shared" si="1409"/>
        <v>0.0116570424611665-0.23054081143265i</v>
      </c>
      <c r="L2748" t="str">
        <f t="shared" si="1410"/>
        <v>0.00369227426276954-0.0619070766107298i</v>
      </c>
      <c r="M2748" t="str">
        <f t="shared" si="1411"/>
        <v>0.015349316723936-0.29244788804338i</v>
      </c>
      <c r="N2748" t="str">
        <f t="shared" si="1412"/>
        <v>-10.1532620990925i</v>
      </c>
      <c r="O2748" t="str">
        <f t="shared" si="1413"/>
        <v>-0.746184427936555+0.665739287938601i</v>
      </c>
      <c r="P2748" t="str">
        <f t="shared" si="1414"/>
        <v>1.74618442793656-0.665739287938601i</v>
      </c>
      <c r="Q2748" t="str">
        <f t="shared" si="1415"/>
        <v>-1.74618442793656+10.8190013870311i</v>
      </c>
      <c r="R2748" t="str">
        <f t="shared" si="1416"/>
        <v>-0.0853605205058862-0.147622609438162i</v>
      </c>
      <c r="S2748" t="str">
        <f t="shared" si="1417"/>
        <v>1.1336975742829i</v>
      </c>
      <c r="T2748" t="str">
        <f t="shared" si="1418"/>
        <v>0.167359394229356-0.0967730150370489i</v>
      </c>
      <c r="U2748" t="str">
        <f t="shared" si="1419"/>
        <v>0.00005-0.000174573252777176i</v>
      </c>
      <c r="V2748" t="str">
        <f t="shared" si="1420"/>
        <v>0.00002-0.00195522043110437i</v>
      </c>
      <c r="W2748" t="str">
        <f t="shared" si="1421"/>
        <v>0.0000422433813275222-0.000161182855337222i</v>
      </c>
      <c r="X2748" t="str">
        <f t="shared" si="1422"/>
        <v>0.0000423642778991797-0.000161114683215838i</v>
      </c>
      <c r="Y2748" t="str">
        <f t="shared" si="1423"/>
        <v>0.009+4.09161027203535i</v>
      </c>
      <c r="Z2748" t="str">
        <f t="shared" si="1424"/>
        <v>-0.000472263775817273-0.000125295878347934i</v>
      </c>
      <c r="AA2748" t="str">
        <f t="shared" si="1425"/>
        <v>0.0064819668580924-2.93293181124618i</v>
      </c>
      <c r="AB2748" t="str">
        <f t="shared" si="1426"/>
        <v>0.503444335612729-0.291109002186038i</v>
      </c>
      <c r="AC2748" t="str">
        <f t="shared" si="1427"/>
        <v>0.922593313680469-0.151699556973088i</v>
      </c>
      <c r="AD2748" t="str">
        <f t="shared" si="1428"/>
        <v>0.58183552670155-0.219863733615202i</v>
      </c>
      <c r="AE2748" t="str">
        <f t="shared" si="1429"/>
        <v>-0.000302327862364879+0.0000309320836302944i</v>
      </c>
      <c r="AF2748" t="str">
        <f t="shared" si="1430"/>
        <v>-4.16991741152903-0.120755978524653i</v>
      </c>
      <c r="AG2748" t="str">
        <f t="shared" si="1431"/>
        <v>0.997679312482512-0.00618263085009089i</v>
      </c>
      <c r="AH2748" t="str">
        <f t="shared" si="1432"/>
        <v>0.00126788431406664-0.0000848343505936814i</v>
      </c>
      <c r="AI2748">
        <f t="shared" si="1433"/>
        <v>-57.919007580648277</v>
      </c>
      <c r="AJ2748">
        <f t="shared" si="1434"/>
        <v>-3.8279643916001649</v>
      </c>
      <c r="AK2748"/>
      <c r="AL2748"/>
      <c r="AM2748"/>
      <c r="AN2748"/>
    </row>
    <row r="2749" spans="1:40" x14ac:dyDescent="0.35">
      <c r="A2749"/>
      <c r="B2749">
        <f t="shared" si="1435"/>
        <v>815000</v>
      </c>
      <c r="C2749" s="237" t="str">
        <f t="shared" si="1403"/>
        <v>-3.18458697032181E-08+0.000831688635300493i</v>
      </c>
      <c r="D2749" s="208" t="str">
        <f t="shared" si="1404"/>
        <v>-1.64874576386493+0.00637627953730378i</v>
      </c>
      <c r="E2749" t="str">
        <f t="shared" si="1405"/>
        <v>36500</v>
      </c>
      <c r="F2749" t="str">
        <f t="shared" si="1406"/>
        <v>0.21505376344086</v>
      </c>
      <c r="G2749" t="str">
        <f t="shared" si="1401"/>
        <v>0.21505376344086</v>
      </c>
      <c r="H2749" t="str">
        <f t="shared" si="1407"/>
        <v>2.52118853132118+0.126985007104274i</v>
      </c>
      <c r="I2749" t="str">
        <f t="shared" si="1408"/>
        <v>3200.4975158446i</v>
      </c>
      <c r="J2749" t="str">
        <f t="shared" si="1402"/>
        <v>-13864.1743347082+700.166440546292i</v>
      </c>
      <c r="K2749" t="str">
        <f t="shared" si="1409"/>
        <v>0.0116285223863758-0.230259338756628i</v>
      </c>
      <c r="L2749" t="str">
        <f t="shared" si="1410"/>
        <v>0.00368325104440563-0.0618316545117987i</v>
      </c>
      <c r="M2749" t="str">
        <f t="shared" si="1411"/>
        <v>0.0153117734307814-0.292090993268427i</v>
      </c>
      <c r="N2749" t="str">
        <f t="shared" si="1412"/>
        <v>-10.1657353940545i</v>
      </c>
      <c r="O2749" t="str">
        <f t="shared" si="1413"/>
        <v>-0.737822634668775+0.674994636845677i</v>
      </c>
      <c r="P2749" t="str">
        <f t="shared" si="1414"/>
        <v>1.73782263466877-0.674994636845677i</v>
      </c>
      <c r="Q2749" t="str">
        <f t="shared" si="1415"/>
        <v>-1.73782263466877+10.8407300309002i</v>
      </c>
      <c r="R2749" t="str">
        <f t="shared" si="1416"/>
        <v>-0.0857585643899428-0.146557423330954i</v>
      </c>
      <c r="S2749" t="str">
        <f t="shared" si="1417"/>
        <v>1.13509032314566i</v>
      </c>
      <c r="T2749" t="str">
        <f t="shared" si="1418"/>
        <v>0.166355913008128-0.0973437165658881i</v>
      </c>
      <c r="U2749" t="str">
        <f t="shared" si="1419"/>
        <v>0.0000499999999999999-0.000174359052467019i</v>
      </c>
      <c r="V2749" t="str">
        <f t="shared" si="1420"/>
        <v>0.00002-0.00195282138763062i</v>
      </c>
      <c r="W2749" t="str">
        <f t="shared" si="1421"/>
        <v>0.0000422433071582236-0.000160987338840875i</v>
      </c>
      <c r="X2749" t="str">
        <f t="shared" si="1422"/>
        <v>0.0000423638890132999-0.000160919249785617i</v>
      </c>
      <c r="Y2749" t="str">
        <f t="shared" si="1423"/>
        <v>0.009+4.09663682028109i</v>
      </c>
      <c r="Z2749" t="str">
        <f t="shared" si="1424"/>
        <v>-0.000471112120923433-0.000125138447722946i</v>
      </c>
      <c r="AA2749" t="str">
        <f t="shared" si="1425"/>
        <v>0.00646606850721987-2.92933287571266i</v>
      </c>
      <c r="AB2749" t="str">
        <f t="shared" si="1426"/>
        <v>0.500425700542691-0.292825765402962i</v>
      </c>
      <c r="AC2749" t="str">
        <f t="shared" si="1427"/>
        <v>0.922130636274511-0.150653521703108i</v>
      </c>
      <c r="AD2749" t="str">
        <f t="shared" si="1428"/>
        <v>0.579107345996469-0.222941518476189i</v>
      </c>
      <c r="AE2749" t="str">
        <f t="shared" si="1429"/>
        <v>-0.000300723045569844+0.000032561857268255i</v>
      </c>
      <c r="AF2749" t="str">
        <f t="shared" si="1430"/>
        <v>-4.16993429518611-0.12060872756697i</v>
      </c>
      <c r="AG2749" t="str">
        <f t="shared" si="1431"/>
        <v>0.997649442154586-0.00614617986721916i</v>
      </c>
      <c r="AH2749" t="str">
        <f t="shared" si="1432"/>
        <v>0.00126145299255912-0.0000919740548114101i</v>
      </c>
      <c r="AI2749">
        <f t="shared" si="1433"/>
        <v>-57.959552438817219</v>
      </c>
      <c r="AJ2749">
        <f t="shared" si="1434"/>
        <v>-4.1701251170319464</v>
      </c>
      <c r="AK2749"/>
      <c r="AL2749"/>
      <c r="AM2749"/>
      <c r="AN2749"/>
    </row>
    <row r="2750" spans="1:40" x14ac:dyDescent="0.35">
      <c r="A2750"/>
      <c r="B2750">
        <f t="shared" si="1435"/>
        <v>816000</v>
      </c>
      <c r="C2750" s="237" t="str">
        <f t="shared" si="1403"/>
        <v>-3.17678639280806E-08+0.000830669409034726i</v>
      </c>
      <c r="D2750" s="208" t="str">
        <f t="shared" si="1404"/>
        <v>-1.64874576326688+0.00636846546926624i</v>
      </c>
      <c r="E2750" t="str">
        <f t="shared" si="1405"/>
        <v>36500</v>
      </c>
      <c r="F2750" t="str">
        <f t="shared" si="1406"/>
        <v>0.21505376344086</v>
      </c>
      <c r="G2750" t="str">
        <f t="shared" si="1401"/>
        <v>0.21505376344086</v>
      </c>
      <c r="H2750" t="str">
        <f t="shared" si="1407"/>
        <v>2.5212053537843+0.12683029963984i</v>
      </c>
      <c r="I2750" t="str">
        <f t="shared" si="1408"/>
        <v>3204.42450666159i</v>
      </c>
      <c r="J2750" t="str">
        <f t="shared" si="1402"/>
        <v>-13898.2201766141+701.025540473343i</v>
      </c>
      <c r="K2750" t="str">
        <f t="shared" si="1409"/>
        <v>0.0116001067658201-0.229978550845294i</v>
      </c>
      <c r="L2750" t="str">
        <f t="shared" si="1410"/>
        <v>0.0036742608232902-0.0617564153077482i</v>
      </c>
      <c r="M2750" t="str">
        <f t="shared" si="1411"/>
        <v>0.0152743675891103-0.291734966153042i</v>
      </c>
      <c r="N2750" t="str">
        <f t="shared" si="1412"/>
        <v>-10.1782086890165i</v>
      </c>
      <c r="O2750" t="str">
        <f t="shared" si="1413"/>
        <v>-0.729346050165991+0.684144969364876i</v>
      </c>
      <c r="P2750" t="str">
        <f t="shared" si="1414"/>
        <v>1.72934605016599-0.684144969364876i</v>
      </c>
      <c r="Q2750" t="str">
        <f t="shared" si="1415"/>
        <v>-1.72934605016599+10.8623536583814i</v>
      </c>
      <c r="R2750" t="str">
        <f t="shared" si="1416"/>
        <v>-0.0861460142449164-0.145490547481354i</v>
      </c>
      <c r="S2750" t="str">
        <f t="shared" si="1417"/>
        <v>1.13648307200841i</v>
      </c>
      <c r="T2750" t="str">
        <f t="shared" si="1418"/>
        <v>0.165347544349795-0.0979034869103428i</v>
      </c>
      <c r="U2750" t="str">
        <f t="shared" si="1419"/>
        <v>0.0000499999999999999-0.000174145377157623i</v>
      </c>
      <c r="V2750" t="str">
        <f t="shared" si="1420"/>
        <v>0.00002-0.00195042822416539i</v>
      </c>
      <c r="W2750" t="str">
        <f t="shared" si="1421"/>
        <v>0.0000422432328982585-0.000160792304303463i</v>
      </c>
      <c r="X2750" t="str">
        <f t="shared" si="1422"/>
        <v>0.0000423635011932744-0.0001607242981088i</v>
      </c>
      <c r="Y2750" t="str">
        <f t="shared" si="1423"/>
        <v>0.009+4.10166336852683i</v>
      </c>
      <c r="Z2750" t="str">
        <f t="shared" si="1424"/>
        <v>-0.000469964697603817-0.000124981415450032i</v>
      </c>
      <c r="AA2750" t="str">
        <f t="shared" si="1425"/>
        <v>0.00645022857713936-2.92574276200305i</v>
      </c>
      <c r="AB2750" t="str">
        <f t="shared" si="1426"/>
        <v>0.497392363265242-0.294509645835593i</v>
      </c>
      <c r="AC2750" t="str">
        <f t="shared" si="1427"/>
        <v>0.921678592232938-0.149605192850998i</v>
      </c>
      <c r="AD2750" t="str">
        <f t="shared" si="1428"/>
        <v>0.576340802154516-0.225985577550148i</v>
      </c>
      <c r="AE2750" t="str">
        <f t="shared" si="1429"/>
        <v>-0.000299103828154799+0.000034173354381301i</v>
      </c>
      <c r="AF2750" t="str">
        <f t="shared" si="1430"/>
        <v>-4.16995111705118-0.120461834170574i</v>
      </c>
      <c r="AG2750" t="str">
        <f t="shared" si="1431"/>
        <v>0.997620001540722-0.00610941097211101i</v>
      </c>
      <c r="AH2750" t="str">
        <f t="shared" si="1432"/>
        <v>0.00125495679422687-0.0000990392880735732i</v>
      </c>
      <c r="AI2750">
        <f t="shared" si="1433"/>
        <v>-58.000459986918536</v>
      </c>
      <c r="AJ2750">
        <f t="shared" si="1434"/>
        <v>-4.5123437673733084</v>
      </c>
      <c r="AK2750"/>
      <c r="AL2750"/>
      <c r="AM2750"/>
      <c r="AN2750"/>
    </row>
    <row r="2751" spans="1:40" x14ac:dyDescent="0.35">
      <c r="A2751"/>
      <c r="B2751">
        <f t="shared" si="1435"/>
        <v>817000</v>
      </c>
      <c r="C2751" s="237" t="str">
        <f t="shared" si="1403"/>
        <v>-3.16901444125247E-08+0.000829652677814885i</v>
      </c>
      <c r="D2751" s="208" t="str">
        <f t="shared" si="1404"/>
        <v>-1.64874576267103+0.00636067052991412i</v>
      </c>
      <c r="E2751" t="str">
        <f t="shared" si="1405"/>
        <v>36500</v>
      </c>
      <c r="F2751" t="str">
        <f t="shared" si="1406"/>
        <v>0.21505376344086</v>
      </c>
      <c r="G2751" t="str">
        <f t="shared" si="1401"/>
        <v>0.21505376344086</v>
      </c>
      <c r="H2751" t="str">
        <f t="shared" si="1407"/>
        <v>2.52122211475411+0.12667596756871i</v>
      </c>
      <c r="I2751" t="str">
        <f t="shared" si="1408"/>
        <v>3208.35149747858i</v>
      </c>
      <c r="J2751" t="str">
        <f t="shared" si="1402"/>
        <v>-13932.3077669465+701.884640400393i</v>
      </c>
      <c r="K2751" t="str">
        <f t="shared" si="1409"/>
        <v>0.0115717950904465-0.229698445209133i</v>
      </c>
      <c r="L2751" t="str">
        <f t="shared" si="1410"/>
        <v>0.00366530343891742-0.0616813583365319i</v>
      </c>
      <c r="M2751" t="str">
        <f t="shared" si="1411"/>
        <v>0.0152370985293639-0.291379803545665i</v>
      </c>
      <c r="N2751" t="str">
        <f t="shared" si="1412"/>
        <v>-10.1906819839786i</v>
      </c>
      <c r="O2751" t="str">
        <f t="shared" si="1413"/>
        <v>-0.72075599322422+0.693188861877748i</v>
      </c>
      <c r="P2751" t="str">
        <f t="shared" si="1414"/>
        <v>1.72075599322422-0.693188861877748i</v>
      </c>
      <c r="Q2751" t="str">
        <f t="shared" si="1415"/>
        <v>-1.72075599322422+10.8838708458563i</v>
      </c>
      <c r="R2751" t="str">
        <f t="shared" si="1416"/>
        <v>-0.0865228947540511-0.14442207425895i</v>
      </c>
      <c r="S2751" t="str">
        <f t="shared" si="1417"/>
        <v>1.13787582087117i</v>
      </c>
      <c r="T2751" t="str">
        <f t="shared" si="1418"/>
        <v>0.16433438629932-0.0984523098924157i</v>
      </c>
      <c r="U2751" t="str">
        <f t="shared" si="1419"/>
        <v>0.0000499999999999999-0.0001739322249212i</v>
      </c>
      <c r="V2751" t="str">
        <f t="shared" si="1420"/>
        <v>0.00002-0.00194804091911745i</v>
      </c>
      <c r="W2751" t="str">
        <f t="shared" si="1421"/>
        <v>0.0000422431585476273-0.000160597749955201i</v>
      </c>
      <c r="X2751" t="str">
        <f t="shared" si="1422"/>
        <v>0.0000423631144334451-0.000160529826416361i</v>
      </c>
      <c r="Y2751" t="str">
        <f t="shared" si="1423"/>
        <v>0.009+4.10668991677258i</v>
      </c>
      <c r="Z2751" t="str">
        <f t="shared" si="1424"/>
        <v>-0.000468821485152347-0.000124824780004103i</v>
      </c>
      <c r="AA2751" t="str">
        <f t="shared" si="1425"/>
        <v>0.0064344467819586-2.92216143771945i</v>
      </c>
      <c r="AB2751" t="str">
        <f t="shared" si="1426"/>
        <v>0.494344618715611-0.296160594817877i</v>
      </c>
      <c r="AC2751" t="str">
        <f t="shared" si="1427"/>
        <v>0.92123716172683-0.148554666048966i</v>
      </c>
      <c r="AD2751" t="str">
        <f t="shared" si="1428"/>
        <v>0.573536305713124-0.228995430514624i</v>
      </c>
      <c r="AE2751" t="str">
        <f t="shared" si="1429"/>
        <v>-0.00029747044686915+0.0000357664346419607i</v>
      </c>
      <c r="AF2751" t="str">
        <f t="shared" si="1430"/>
        <v>-4.16996787742514-0.120315297038796i</v>
      </c>
      <c r="AG2751" t="str">
        <f t="shared" si="1431"/>
        <v>0.99759099415599-0.00607232966724448i</v>
      </c>
      <c r="AH2751" t="str">
        <f t="shared" si="1432"/>
        <v>0.00124839669747068-0.00010602938748322i</v>
      </c>
      <c r="AI2751">
        <f t="shared" si="1433"/>
        <v>-58.041732307361684</v>
      </c>
      <c r="AJ2751">
        <f t="shared" si="1434"/>
        <v>-4.8546202110824286</v>
      </c>
      <c r="AK2751"/>
      <c r="AL2751"/>
      <c r="AM2751"/>
      <c r="AN2751"/>
    </row>
    <row r="2752" spans="1:40" x14ac:dyDescent="0.35">
      <c r="A2752"/>
      <c r="B2752">
        <f t="shared" si="1435"/>
        <v>818000</v>
      </c>
      <c r="C2752" s="237" t="str">
        <f t="shared" si="1403"/>
        <v>-3.16127097576041E-08+0.000828638432490437i</v>
      </c>
      <c r="D2752" s="208" t="str">
        <f t="shared" si="1404"/>
        <v>-1.64874576207737+0.00635289464909335i</v>
      </c>
      <c r="E2752" t="str">
        <f t="shared" si="1405"/>
        <v>36500</v>
      </c>
      <c r="F2752" t="str">
        <f t="shared" si="1406"/>
        <v>0.21505376344086</v>
      </c>
      <c r="G2752" t="str">
        <f t="shared" si="1401"/>
        <v>0.21505376344086</v>
      </c>
      <c r="H2752" t="str">
        <f t="shared" si="1407"/>
        <v>2.52123881452968+0.126522009530297i</v>
      </c>
      <c r="I2752" t="str">
        <f t="shared" si="1408"/>
        <v>3212.27848829556i</v>
      </c>
      <c r="J2752" t="str">
        <f t="shared" si="1402"/>
        <v>-13966.4371057056+702.743740327444i</v>
      </c>
      <c r="K2752" t="str">
        <f t="shared" si="1409"/>
        <v>0.0115435868542965-0.229419019370646i</v>
      </c>
      <c r="L2752" t="str">
        <f t="shared" si="1410"/>
        <v>0.00365637873175492-0.0616064829392819i</v>
      </c>
      <c r="M2752" t="str">
        <f t="shared" si="1411"/>
        <v>0.0151999655860514-0.291025502309928i</v>
      </c>
      <c r="N2752" t="str">
        <f t="shared" si="1412"/>
        <v>-10.2031552789406i</v>
      </c>
      <c r="O2752" t="str">
        <f t="shared" si="1413"/>
        <v>-0.712053800293851+0.702124907325673i</v>
      </c>
      <c r="P2752" t="str">
        <f t="shared" si="1414"/>
        <v>1.71205380029385-0.702124907325673i</v>
      </c>
      <c r="Q2752" t="str">
        <f t="shared" si="1415"/>
        <v>-1.71205380029385+10.9052801862663i</v>
      </c>
      <c r="R2752" t="str">
        <f t="shared" si="1416"/>
        <v>-0.0868892307553617-0.143352095120241i</v>
      </c>
      <c r="S2752" t="str">
        <f t="shared" si="1417"/>
        <v>1.13926856973393i</v>
      </c>
      <c r="T2752" t="str">
        <f t="shared" si="1418"/>
        <v>0.163316536375999-0.0989901696479423i</v>
      </c>
      <c r="U2752" t="str">
        <f t="shared" si="1419"/>
        <v>0.0000500000000000001-0.00017371959383939i</v>
      </c>
      <c r="V2752" t="str">
        <f t="shared" si="1420"/>
        <v>0.00002-0.00194565945100117i</v>
      </c>
      <c r="W2752" t="str">
        <f t="shared" si="1421"/>
        <v>0.0000422430841063326-0.000160403674034963i</v>
      </c>
      <c r="X2752" t="str">
        <f t="shared" si="1422"/>
        <v>0.000042362728728191-0.00016033583294793i</v>
      </c>
      <c r="Y2752" t="str">
        <f t="shared" si="1423"/>
        <v>0.009+4.11171646501832i</v>
      </c>
      <c r="Z2752" t="str">
        <f t="shared" si="1424"/>
        <v>-0.000467682462989458-0.000124668539867912i</v>
      </c>
      <c r="AA2752" t="str">
        <f t="shared" si="1425"/>
        <v>0.00641872283753208-2.91858887062243i</v>
      </c>
      <c r="AB2752" t="str">
        <f t="shared" si="1426"/>
        <v>0.491282760247735-0.297778564627823i</v>
      </c>
      <c r="AC2752" t="str">
        <f t="shared" si="1427"/>
        <v>0.920806324700844-0.147502036011912i</v>
      </c>
      <c r="AD2752" t="str">
        <f t="shared" si="1428"/>
        <v>0.57069427329783-0.231970601902034i</v>
      </c>
      <c r="AE2752" t="str">
        <f t="shared" si="1429"/>
        <v>-0.000295823139581315+0.0000373409606756701i</v>
      </c>
      <c r="AF2752" t="str">
        <f t="shared" si="1430"/>
        <v>-4.16998457660705-0.120169114881204i</v>
      </c>
      <c r="AG2752" t="str">
        <f t="shared" si="1431"/>
        <v>0.997562423447059-0.00603494149266174i</v>
      </c>
      <c r="AH2752" t="str">
        <f t="shared" si="1432"/>
        <v>0.00124177368671085-0.000112943702623259i</v>
      </c>
      <c r="AI2752">
        <f t="shared" si="1433"/>
        <v>-58.083371526497359</v>
      </c>
      <c r="AJ2752">
        <f t="shared" si="1434"/>
        <v>-5.1969543075092313</v>
      </c>
      <c r="AK2752"/>
      <c r="AL2752"/>
      <c r="AM2752"/>
      <c r="AN2752"/>
    </row>
    <row r="2753" spans="1:40" x14ac:dyDescent="0.35">
      <c r="A2753"/>
      <c r="B2753">
        <f t="shared" si="1435"/>
        <v>819000</v>
      </c>
      <c r="C2753" s="237" t="str">
        <f t="shared" si="1403"/>
        <v>-3.15355585729079E-08+0.000827626663955538i</v>
      </c>
      <c r="D2753" s="208" t="str">
        <f t="shared" si="1404"/>
        <v>-1.64874576148588+0.00634513775699246i</v>
      </c>
      <c r="E2753" t="str">
        <f t="shared" si="1405"/>
        <v>36500</v>
      </c>
      <c r="F2753" t="str">
        <f t="shared" si="1406"/>
        <v>0.21505376344086</v>
      </c>
      <c r="G2753" t="str">
        <f t="shared" si="1401"/>
        <v>0.21505376344086</v>
      </c>
      <c r="H2753" t="str">
        <f t="shared" si="1407"/>
        <v>2.52125545340822+0.126368424170561i</v>
      </c>
      <c r="I2753" t="str">
        <f t="shared" si="1408"/>
        <v>3216.20547911255i</v>
      </c>
      <c r="J2753" t="str">
        <f t="shared" si="1402"/>
        <v>-14000.6081928913+703.602840254494i</v>
      </c>
      <c r="K2753" t="str">
        <f t="shared" si="1409"/>
        <v>0.0115154815544841-0.22914027086429i</v>
      </c>
      <c r="L2753" t="str">
        <f t="shared" si="1410"/>
        <v>0.00364748654323697-0.0615317884602918i</v>
      </c>
      <c r="M2753" t="str">
        <f t="shared" si="1411"/>
        <v>0.0151629680977211-0.290672059324582i</v>
      </c>
      <c r="N2753" t="str">
        <f t="shared" si="1412"/>
        <v>-10.2156285739026i</v>
      </c>
      <c r="O2753" t="str">
        <f t="shared" si="1413"/>
        <v>-0.703240825271301+0.710951715429212i</v>
      </c>
      <c r="P2753" t="str">
        <f t="shared" si="1414"/>
        <v>1.7032408252713-0.710951715429212i</v>
      </c>
      <c r="Q2753" t="str">
        <f t="shared" si="1415"/>
        <v>-1.7032408252713+10.9265802893318i</v>
      </c>
      <c r="R2753" t="str">
        <f t="shared" si="1416"/>
        <v>-0.0872450472282731-0.142280700627557i</v>
      </c>
      <c r="S2753" t="str">
        <f t="shared" si="1417"/>
        <v>1.14066131859668i</v>
      </c>
      <c r="T2753" t="str">
        <f t="shared" si="1418"/>
        <v>0.162294091588689-0.0995170506124316i</v>
      </c>
      <c r="U2753" t="str">
        <f t="shared" si="1419"/>
        <v>0.0000500000000000001-0.0001735074820032i</v>
      </c>
      <c r="V2753" t="str">
        <f t="shared" si="1420"/>
        <v>0.00002-0.00194328379843584i</v>
      </c>
      <c r="W2753" t="str">
        <f t="shared" si="1421"/>
        <v>0.0000422430095743753-0.00016021007479022i</v>
      </c>
      <c r="X2753" t="str">
        <f t="shared" si="1422"/>
        <v>0.0000423623440719228-0.00016014231595173i</v>
      </c>
      <c r="Y2753" t="str">
        <f t="shared" si="1423"/>
        <v>0.009+4.11674301326406i</v>
      </c>
      <c r="Z2753" t="str">
        <f t="shared" si="1424"/>
        <v>-0.000466547610661138-0.000124512693531997i</v>
      </c>
      <c r="AA2753" t="str">
        <f t="shared" si="1425"/>
        <v>0.0064030564614482-2.91502502863002i</v>
      </c>
      <c r="AB2753" t="str">
        <f t="shared" si="1426"/>
        <v>0.488207079680066-0.299363508444904i</v>
      </c>
      <c r="AC2753" t="str">
        <f t="shared" si="1427"/>
        <v>0.920386060887958-0.146447396555617i</v>
      </c>
      <c r="AD2753" t="str">
        <f t="shared" si="1428"/>
        <v>0.567815127568092-0.234910621178976i</v>
      </c>
      <c r="AE2753" t="str">
        <f t="shared" si="1429"/>
        <v>-0.000294162145246411+0.0000388967980682569i</v>
      </c>
      <c r="AF2753" t="str">
        <f t="shared" si="1430"/>
        <v>-4.1700012148941-0.120023286413569i</v>
      </c>
      <c r="AG2753" t="str">
        <f t="shared" si="1431"/>
        <v>0.997534292791779-0.00599725202516887i</v>
      </c>
      <c r="AH2753" t="str">
        <f t="shared" si="1432"/>
        <v>0.00123508875224458-0.000119781595612233i</v>
      </c>
      <c r="AI2753">
        <f t="shared" si="1433"/>
        <v>-58.125379815357093</v>
      </c>
      <c r="AJ2753">
        <f t="shared" si="1434"/>
        <v>-5.5393459069667603</v>
      </c>
      <c r="AK2753"/>
      <c r="AL2753"/>
      <c r="AM2753"/>
      <c r="AN2753"/>
    </row>
    <row r="2754" spans="1:40" x14ac:dyDescent="0.35">
      <c r="A2754"/>
      <c r="B2754">
        <f t="shared" si="1435"/>
        <v>820000</v>
      </c>
      <c r="C2754" s="237" t="str">
        <f t="shared" si="1403"/>
        <v>-3.14586894764977E-08+0.000826617363148761i</v>
      </c>
      <c r="D2754" s="208" t="str">
        <f t="shared" si="1404"/>
        <v>-1.64874576089654+0.0063373997841405i</v>
      </c>
      <c r="E2754" t="str">
        <f t="shared" si="1405"/>
        <v>36500</v>
      </c>
      <c r="F2754" t="str">
        <f t="shared" si="1406"/>
        <v>0.21505376344086</v>
      </c>
      <c r="G2754" t="str">
        <f t="shared" si="1401"/>
        <v>0.21505376344086</v>
      </c>
      <c r="H2754" t="str">
        <f t="shared" si="1407"/>
        <v>2.52127203168517+0.126215210141974i</v>
      </c>
      <c r="I2754" t="str">
        <f t="shared" si="1408"/>
        <v>3220.13246992954i</v>
      </c>
      <c r="J2754" t="str">
        <f t="shared" si="1402"/>
        <v>-14034.8210285036+704.461940181546i</v>
      </c>
      <c r="K2754" t="str">
        <f t="shared" si="1409"/>
        <v>0.0114874786911733-0.2288621972364i</v>
      </c>
      <c r="L2754" t="str">
        <f t="shared" si="1410"/>
        <v>0.00363862671575735-0.0614572742469972i</v>
      </c>
      <c r="M2754" t="str">
        <f t="shared" si="1411"/>
        <v>0.0151261054069306-0.290319471483397i</v>
      </c>
      <c r="N2754" t="str">
        <f t="shared" si="1412"/>
        <v>-10.2281018688647i</v>
      </c>
      <c r="O2754" t="str">
        <f t="shared" si="1413"/>
        <v>-0.694318439288585+0.719667912904183i</v>
      </c>
      <c r="P2754" t="str">
        <f t="shared" si="1414"/>
        <v>1.69431843928859-0.719667912904183i</v>
      </c>
      <c r="Q2754" t="str">
        <f t="shared" si="1415"/>
        <v>-1.69431843928859+10.9477697817689i</v>
      </c>
      <c r="R2754" t="str">
        <f t="shared" si="1416"/>
        <v>-0.0875903692807531-0.141207980467994i</v>
      </c>
      <c r="S2754" t="str">
        <f t="shared" si="1417"/>
        <v>1.14205406745944i</v>
      </c>
      <c r="T2754" t="str">
        <f t="shared" si="1418"/>
        <v>0.161267148451206-0.100032937507358i</v>
      </c>
      <c r="U2754" t="str">
        <f t="shared" si="1419"/>
        <v>0.0000500000000000001-0.000173295887512952i</v>
      </c>
      <c r="V2754" t="str">
        <f t="shared" si="1420"/>
        <v>0.00002-0.00194091394014507i</v>
      </c>
      <c r="W2754" t="str">
        <f t="shared" si="1421"/>
        <v>0.0000422429349517572-0.000160016950476992i</v>
      </c>
      <c r="X2754" t="str">
        <f t="shared" si="1422"/>
        <v>0.0000423619604590867-0.000159949273684528i</v>
      </c>
      <c r="Y2754" t="str">
        <f t="shared" si="1423"/>
        <v>0.009+4.12176956150981i</v>
      </c>
      <c r="Z2754" t="str">
        <f t="shared" si="1424"/>
        <v>-0.000465416907838025-0.000124357239494633i</v>
      </c>
      <c r="AA2754" t="str">
        <f t="shared" si="1425"/>
        <v>0.00638744737301662-2.91146987981679i</v>
      </c>
      <c r="AB2754" t="str">
        <f t="shared" si="1426"/>
        <v>0.485117867341895-0.300915380308826i</v>
      </c>
      <c r="AC2754" t="str">
        <f t="shared" si="1427"/>
        <v>0.919976349823715-0.14539084061497i</v>
      </c>
      <c r="AD2754" t="str">
        <f t="shared" si="1428"/>
        <v>0.564899297162199-0.237815022824806i</v>
      </c>
      <c r="AE2754" t="str">
        <f t="shared" si="1429"/>
        <v>-0.00029248770387395+0.0000404338153730012i</v>
      </c>
      <c r="AF2754" t="str">
        <f t="shared" si="1430"/>
        <v>-4.17001779258171-0.119877810357834i</v>
      </c>
      <c r="AG2754" t="str">
        <f t="shared" si="1431"/>
        <v>0.997506605498766-0.00595926687753201i</v>
      </c>
      <c r="AH2754" t="str">
        <f t="shared" si="1432"/>
        <v>0.00122834289010308-0.000126542441158092i</v>
      </c>
      <c r="AI2754">
        <f t="shared" si="1433"/>
        <v>-58.16775939041267</v>
      </c>
      <c r="AJ2754">
        <f t="shared" si="1434"/>
        <v>-5.8817948507767701</v>
      </c>
      <c r="AK2754"/>
      <c r="AL2754"/>
      <c r="AM2754"/>
      <c r="AN2754"/>
    </row>
    <row r="2755" spans="1:40" x14ac:dyDescent="0.35">
      <c r="A2755"/>
      <c r="B2755">
        <f t="shared" si="1435"/>
        <v>821000</v>
      </c>
      <c r="C2755" s="237" t="str">
        <f t="shared" si="1403"/>
        <v>-3.13821010948469E-08+0.000825610521052831i</v>
      </c>
      <c r="D2755" s="208" t="str">
        <f t="shared" si="1404"/>
        <v>-1.64874576030937+0.00632968066140504i</v>
      </c>
      <c r="E2755" t="str">
        <f t="shared" si="1405"/>
        <v>36500</v>
      </c>
      <c r="F2755" t="str">
        <f t="shared" si="1406"/>
        <v>0.21505376344086</v>
      </c>
      <c r="G2755" t="str">
        <f t="shared" si="1401"/>
        <v>0.21505376344086</v>
      </c>
      <c r="H2755" t="str">
        <f t="shared" si="1407"/>
        <v>2.52128854965422+0.126062366103474i</v>
      </c>
      <c r="I2755" t="str">
        <f t="shared" si="1408"/>
        <v>3224.05946074653i</v>
      </c>
      <c r="J2755" t="str">
        <f t="shared" si="1402"/>
        <v>-14069.0756125425+705.321040108596i</v>
      </c>
      <c r="K2755" t="str">
        <f t="shared" si="1409"/>
        <v>0.0114595777675556-0.228584796045114i</v>
      </c>
      <c r="L2755" t="str">
        <f t="shared" si="1410"/>
        <v>0.00362979909266224-0.0613829396499556i</v>
      </c>
      <c r="M2755" t="str">
        <f t="shared" si="1411"/>
        <v>0.0150893768602178-0.28996773569507i</v>
      </c>
      <c r="N2755" t="str">
        <f t="shared" si="1412"/>
        <v>-10.2405751638267i</v>
      </c>
      <c r="O2755" t="str">
        <f t="shared" si="1413"/>
        <v>-0.685288030500205+0.728272143675117i</v>
      </c>
      <c r="P2755" t="str">
        <f t="shared" si="1414"/>
        <v>1.6852880305002-0.728272143675117i</v>
      </c>
      <c r="Q2755" t="str">
        <f t="shared" si="1415"/>
        <v>-1.6852880305002+10.9688473075018i</v>
      </c>
      <c r="R2755" t="str">
        <f t="shared" si="1416"/>
        <v>-0.0879252221369915-0.140134023472311i</v>
      </c>
      <c r="S2755" t="str">
        <f t="shared" si="1417"/>
        <v>1.14344681632219i</v>
      </c>
      <c r="T2755" t="str">
        <f t="shared" si="1418"/>
        <v>0.160235802997833-0.100537815326964i</v>
      </c>
      <c r="U2755" t="str">
        <f t="shared" si="1419"/>
        <v>0.0000500000000000001-0.000173084808478223i</v>
      </c>
      <c r="V2755" t="str">
        <f t="shared" si="1420"/>
        <v>0.00002-0.00193854985495609i</v>
      </c>
      <c r="W2755" t="str">
        <f t="shared" si="1421"/>
        <v>0.0000422428602384789-0.0001598242993598i</v>
      </c>
      <c r="X2755" t="str">
        <f t="shared" si="1422"/>
        <v>0.0000423615778841616-0.000159756704411591i</v>
      </c>
      <c r="Y2755" t="str">
        <f t="shared" si="1423"/>
        <v>0.009+4.12679610975555i</v>
      </c>
      <c r="Z2755" t="str">
        <f t="shared" si="1424"/>
        <v>-0.000464290334314522-0.000124202176261781i</v>
      </c>
      <c r="AA2755" t="str">
        <f t="shared" si="1425"/>
        <v>0.00637189529325581-2.90792339241289i</v>
      </c>
      <c r="AB2755" t="str">
        <f t="shared" si="1426"/>
        <v>0.482015412119997-0.302434135079824i</v>
      </c>
      <c r="AC2755" t="str">
        <f t="shared" si="1427"/>
        <v>0.919577170859918-0.144332460262175i</v>
      </c>
      <c r="AD2755" t="str">
        <f t="shared" si="1428"/>
        <v>0.561947216641115-0.240683346409701i</v>
      </c>
      <c r="AE2755" t="str">
        <f t="shared" si="1429"/>
        <v>-0.000290800056495471+0.0000419518841174214i</v>
      </c>
      <c r="AF2755" t="str">
        <f t="shared" si="1430"/>
        <v>-4.17003430996359-0.119732685442069i</v>
      </c>
      <c r="AG2755" t="str">
        <f t="shared" si="1431"/>
        <v>0.997479364807002-0.00592099169766808i</v>
      </c>
      <c r="AH2755" t="str">
        <f t="shared" si="1432"/>
        <v>0.0012215371019079-0.00013322562661061i</v>
      </c>
      <c r="AI2755">
        <f t="shared" si="1433"/>
        <v>-58.210512514359195</v>
      </c>
      <c r="AJ2755">
        <f t="shared" si="1434"/>
        <v>-6.2243009713210977</v>
      </c>
      <c r="AK2755"/>
      <c r="AL2755"/>
      <c r="AM2755"/>
      <c r="AN2755"/>
    </row>
    <row r="2756" spans="1:40" x14ac:dyDescent="0.35">
      <c r="A2756"/>
      <c r="B2756">
        <f t="shared" si="1435"/>
        <v>822000</v>
      </c>
      <c r="C2756" s="237" t="str">
        <f t="shared" si="1403"/>
        <v>-3.13057920627779E-08+0.00082460612869435i</v>
      </c>
      <c r="D2756" s="208" t="str">
        <f t="shared" si="1404"/>
        <v>-1.64874575972433+0.00632198031999002i</v>
      </c>
      <c r="E2756" t="str">
        <f t="shared" si="1405"/>
        <v>36500</v>
      </c>
      <c r="F2756" t="str">
        <f t="shared" si="1406"/>
        <v>0.21505376344086</v>
      </c>
      <c r="G2756" t="str">
        <f t="shared" si="1401"/>
        <v>0.21505376344086</v>
      </c>
      <c r="H2756" t="str">
        <f t="shared" si="1407"/>
        <v>2.5213050076072+0.125909890720431i</v>
      </c>
      <c r="I2756" t="str">
        <f t="shared" si="1408"/>
        <v>3227.98645156351i</v>
      </c>
      <c r="J2756" t="str">
        <f t="shared" si="1402"/>
        <v>-14103.3719450081+706.180140035647i</v>
      </c>
      <c r="K2756" t="str">
        <f t="shared" si="1409"/>
        <v>0.0114317782898284-0.228308064860307i</v>
      </c>
      <c r="L2756" t="str">
        <f t="shared" si="1410"/>
        <v>0.00362100351824367-0.0613087840228301i</v>
      </c>
      <c r="M2756" t="str">
        <f t="shared" si="1411"/>
        <v>0.0150527818080721-0.289616848883137i</v>
      </c>
      <c r="N2756" t="str">
        <f t="shared" si="1412"/>
        <v>-10.2530484587887i</v>
      </c>
      <c r="O2756" t="str">
        <f t="shared" si="1413"/>
        <v>-0.67615100386675+0.736763069086655i</v>
      </c>
      <c r="P2756" t="str">
        <f t="shared" si="1414"/>
        <v>1.67615100386675-0.736763069086655i</v>
      </c>
      <c r="Q2756" t="str">
        <f t="shared" si="1415"/>
        <v>-1.67615100386675+10.9898115278754i</v>
      </c>
      <c r="R2756" t="str">
        <f t="shared" si="1416"/>
        <v>-0.0882496311256119-0.139058917633698i</v>
      </c>
      <c r="S2756" t="str">
        <f t="shared" si="1417"/>
        <v>1.14483956518495i</v>
      </c>
      <c r="T2756" t="str">
        <f t="shared" si="1418"/>
        <v>0.159200150798853-0.101031669325578i</v>
      </c>
      <c r="U2756" t="str">
        <f t="shared" si="1419"/>
        <v>0.0000500000000000001-0.000172874243017787i</v>
      </c>
      <c r="V2756" t="str">
        <f t="shared" si="1420"/>
        <v>0.00002-0.00193619152179921i</v>
      </c>
      <c r="W2756" t="str">
        <f t="shared" si="1421"/>
        <v>0.0000422427854345425-0.000159632119711604i</v>
      </c>
      <c r="X2756" t="str">
        <f t="shared" si="1422"/>
        <v>0.0000423611963416615-0.000159564606406619i</v>
      </c>
      <c r="Y2756" t="str">
        <f t="shared" si="1423"/>
        <v>0.009+4.1318226580013i</v>
      </c>
      <c r="Z2756" t="str">
        <f t="shared" si="1424"/>
        <v>-0.000463167870007837-0.000124047502347042i</v>
      </c>
      <c r="AA2756" t="str">
        <f t="shared" si="1425"/>
        <v>0.0063563999448803-2.90438553480306i</v>
      </c>
      <c r="AB2756" t="str">
        <f t="shared" si="1426"/>
        <v>0.47890000150536-0.303919728400514i</v>
      </c>
      <c r="AC2756" t="str">
        <f t="shared" si="1427"/>
        <v>0.91918850317777-0.143272346724893i</v>
      </c>
      <c r="AD2756" t="str">
        <f t="shared" si="1428"/>
        <v>0.558959326431078-0.243515136672329i</v>
      </c>
      <c r="AE2756" t="str">
        <f t="shared" si="1429"/>
        <v>-0.000289099445131998+0.0000434508788098298i</v>
      </c>
      <c r="AF2756" t="str">
        <f t="shared" si="1430"/>
        <v>-4.17005076733153-0.119587910400441i</v>
      </c>
      <c r="AG2756" t="str">
        <f t="shared" si="1431"/>
        <v>0.997452573885442-0.00588243216782824i</v>
      </c>
      <c r="AH2756" t="str">
        <f t="shared" si="1432"/>
        <v>0.0012146723947259-0.000139830552012598i</v>
      </c>
      <c r="AI2756">
        <f t="shared" si="1433"/>
        <v>-58.253641496926541</v>
      </c>
      <c r="AJ2756">
        <f t="shared" si="1434"/>
        <v>-6.5668640921101273</v>
      </c>
      <c r="AK2756"/>
      <c r="AL2756"/>
      <c r="AM2756"/>
      <c r="AN2756"/>
    </row>
    <row r="2757" spans="1:40" x14ac:dyDescent="0.35">
      <c r="A2757"/>
      <c r="B2757">
        <f t="shared" si="1435"/>
        <v>823000</v>
      </c>
      <c r="C2757" s="237" t="str">
        <f t="shared" si="1403"/>
        <v>-3.12297610234022E-08+0.000823604177143533i</v>
      </c>
      <c r="D2757" s="208" t="str">
        <f t="shared" si="1404"/>
        <v>-1.64874575914143+0.00631429869143376i</v>
      </c>
      <c r="E2757" t="str">
        <f t="shared" si="1405"/>
        <v>36500</v>
      </c>
      <c r="F2757" t="str">
        <f t="shared" si="1406"/>
        <v>0.21505376344086</v>
      </c>
      <c r="G2757" t="str">
        <f t="shared" ref="G2757:G2820" si="1436">IF($C$11=$C$7,$C$24,F2757)</f>
        <v>0.21505376344086</v>
      </c>
      <c r="H2757" t="str">
        <f t="shared" si="1407"/>
        <v>2.52132140583427+0.125757782664606i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0.00361223983773232-0.0612348067223689i</v>
      </c>
      <c r="M2757" t="str">
        <f t="shared" si="1411"/>
        <v>0.0150163196049059-0.289266807985895i</v>
      </c>
      <c r="N2757" t="str">
        <f t="shared" si="1412"/>
        <v>-10.2655217537508i</v>
      </c>
      <c r="O2757" t="str">
        <f t="shared" si="1413"/>
        <v>-0.666908780936526+0.745139368111602i</v>
      </c>
      <c r="P2757" t="str">
        <f t="shared" si="1414"/>
        <v>1.66690878093653-0.745139368111602i</v>
      </c>
      <c r="Q2757" t="str">
        <f t="shared" si="1415"/>
        <v>-1.66690878093653+11.0106611218624i</v>
      </c>
      <c r="R2757" t="str">
        <f t="shared" si="1416"/>
        <v>-0.088563621668375-0.137982750126542i</v>
      </c>
      <c r="S2757" t="str">
        <f t="shared" si="1417"/>
        <v>1.1462323140477i</v>
      </c>
      <c r="T2757" t="str">
        <f t="shared" si="1418"/>
        <v>0.158160286976212-0.101514485005386i</v>
      </c>
      <c r="U2757" t="str">
        <f t="shared" si="1419"/>
        <v>0.00005-0.000172664189259563i</v>
      </c>
      <c r="V2757" t="str">
        <f t="shared" si="1420"/>
        <v>0.00002-0.00193383891970711i</v>
      </c>
      <c r="W2757" t="str">
        <f t="shared" si="1421"/>
        <v>0.0000422427105399499-0.000159440409813764i</v>
      </c>
      <c r="X2757" t="str">
        <f t="shared" si="1422"/>
        <v>0.0000423608158261333-0.00015937297795171i</v>
      </c>
      <c r="Y2757" t="str">
        <f t="shared" si="1423"/>
        <v>0.009+4.13684920624704i</v>
      </c>
      <c r="Z2757" t="str">
        <f t="shared" si="1424"/>
        <v>-0.00046204949495715-0.000123893216271608i</v>
      </c>
      <c r="AA2757" t="str">
        <f t="shared" si="1425"/>
        <v>0.00634096105228858-2.90085627552576i</v>
      </c>
      <c r="AB2757" t="str">
        <f t="shared" si="1426"/>
        <v>0.475771921640302-0.30537211665911i</v>
      </c>
      <c r="AC2757" t="str">
        <f t="shared" si="1427"/>
        <v>0.918810325800514-0.142210590404385i</v>
      </c>
      <c r="AD2757" t="str">
        <f t="shared" si="1428"/>
        <v>0.555936072765222-0.24630994359679i</v>
      </c>
      <c r="AE2757" t="str">
        <f t="shared" si="1429"/>
        <v>-0.000287386112761517+0.0000449306769455304i</v>
      </c>
      <c r="AF2757" t="str">
        <f t="shared" si="1430"/>
        <v>-4.1700671649757-0.119443483973172i</v>
      </c>
      <c r="AG2757" t="str">
        <f t="shared" si="1431"/>
        <v>0.997426235832628-0.00584359400377723i</v>
      </c>
      <c r="AH2757" t="str">
        <f t="shared" si="1432"/>
        <v>0.0012077497809241-0.00014635663014941i</v>
      </c>
      <c r="AI2757">
        <f t="shared" si="1433"/>
        <v>-58.29714869571157</v>
      </c>
      <c r="AJ2757">
        <f t="shared" si="1434"/>
        <v>-6.9094840278403291</v>
      </c>
      <c r="AK2757"/>
      <c r="AL2757"/>
      <c r="AM2757"/>
      <c r="AN2757"/>
    </row>
    <row r="2758" spans="1:40" x14ac:dyDescent="0.35">
      <c r="A2758"/>
      <c r="B2758">
        <f t="shared" si="1435"/>
        <v>824000</v>
      </c>
      <c r="C2758" s="237" t="str">
        <f t="shared" ref="C2758:C2821" si="1438">IMPRODUCT(COMPLEX(-1,0),IMDIV(IMPRODUCT(G2758,COMPLEX($C$100+$C$101,0)),COMPLEX($C$100,2*PI()*B2758*$C$103*$C$102*(2*$C$100+$C$101))))</f>
        <v>-3.11540066280602E-08+0.000822604657513947i</v>
      </c>
      <c r="D2758" s="208" t="str">
        <f t="shared" ref="D2758:D2821" si="1439">IMPRODUCT(COMPLEX($C$106,0),IMSUB(C2758,G2758))</f>
        <v>-1.64874575856065+0.00630663570760693i</v>
      </c>
      <c r="E2758" t="str">
        <f t="shared" ref="E2758:E2821" si="1440">IMDIV(COMPLEX($C$20*10^3,0),COMPLEX(1,2*PI()*B2758*$C$20*1000*$C$29*10^-12))</f>
        <v>36500</v>
      </c>
      <c r="F2758" t="str">
        <f t="shared" ref="F2758:F2821" si="1441">IMDIV(COMPLEX($C$22*1000,0),IMSUM(COMPLEX($C$22*1000,0),E2758))</f>
        <v>0.21505376344086</v>
      </c>
      <c r="G2758" t="str">
        <f t="shared" si="1436"/>
        <v>0.21505376344086</v>
      </c>
      <c r="H2758" t="str">
        <f t="shared" ref="H2758:H2821" si="1442">IMPRODUCT(COMPLEX($C$108,0),IMPRODUCT(COMPLEX(-1,0),D2758),IMDIV(COMPLEX(0,2*PI()*B2758*$C$109*$C$110),COMPLEX(1,2*PI()*B2758*$C$109*$C$110)))</f>
        <v>2.52133774462378+0.125606040614115i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0.00360350789729104-0.0611610071083884i</v>
      </c>
      <c r="M2758" t="str">
        <f t="shared" ref="M2758:M2821" si="1446">IMSUM(K2758,L2758)</f>
        <v>0.0149799896090259-0.288917609956295i</v>
      </c>
      <c r="N2758" t="str">
        <f t="shared" ref="N2758:N2821" si="1447">COMPLEX(0,-2*PI()*B2758*$C$43)</f>
        <v>-10.2779950487128i</v>
      </c>
      <c r="O2758" t="str">
        <f t="shared" ref="O2758:O2821" si="1448">IMEXP(N2758)</f>
        <v>-0.657562799624617+0.753399737556257i</v>
      </c>
      <c r="P2758" t="str">
        <f t="shared" ref="P2758:P2821" si="1449">IMSUB(COMPLEX(1,0),O2758)</f>
        <v>1.65756279962462-0.753399737556257i</v>
      </c>
      <c r="Q2758" t="str">
        <f t="shared" ref="Q2758:Q2821" si="1450">IMSUM(COMPLEX(0,2*PI()*B2758*$C$43),O2758,COMPLEX(-1,0))</f>
        <v>-1.65756279962462+11.0313947862691i</v>
      </c>
      <c r="R2758" t="str">
        <f t="shared" ref="R2758:R2821" si="1451">IMDIV(P2758,Q2758)</f>
        <v>-0.0888672192693766-0.136905607325146i</v>
      </c>
      <c r="S2758" t="str">
        <f t="shared" ref="S2758:S2821" si="1452">IMDIV(COMPLEX(0,2*PI()*B2758*$C$123),COMPLEX($C$124,0))</f>
        <v>1.14762506291046i</v>
      </c>
      <c r="T2758" t="str">
        <f t="shared" ref="T2758:T2821" si="1453">IMPRODUCT(R2758,S2758)</f>
        <v>0.157116306219315-0.101986248104696i</v>
      </c>
      <c r="U2758" t="str">
        <f t="shared" ref="U2758:U2821" si="1454">IMDIV(COMPLEX(1,2*PI()*B2758*$C$16*10^-3*$C$15*10^-6),COMPLEX(0,2*PI()*B2758*$C$15*10^-6))</f>
        <v>0.00005-0.000172454645340559i</v>
      </c>
      <c r="V2758" t="str">
        <f t="shared" ref="V2758:V2821" si="1455">IMSUM(COMPLEX($C$18*10^-3,0),IMDIV(COMPLEX(1,0),COMPLEX(0,2*PI()*B2758*($C$17*1*10^-6))))</f>
        <v>0.00002-0.00193149202781426i</v>
      </c>
      <c r="W2758" t="str">
        <f t="shared" ref="W2758:W2821" si="1456">IMDIV(IMPRODUCT(U2758,V2758),IMSUM(U2758,V2758))</f>
        <v>0.0000422426355547014-0.000159249167955979i</v>
      </c>
      <c r="X2758" t="str">
        <f t="shared" ref="X2758:X2821" si="1457">IMDIV(IMPRODUCT(COMPLEX($C$19,0),W2758),IMSUM(COMPLEX($C$19,0),W2758))</f>
        <v>0.0000423604363321552-0.000159181817337294i</v>
      </c>
      <c r="Y2758" t="str">
        <f t="shared" ref="Y2758:Y2821" si="1458">COMPLEX($C$13*10^-3,2*PI()*B2758*$C$12*0.000001)</f>
        <v>0.009+4.14187575449278i</v>
      </c>
      <c r="Z2758" t="str">
        <f t="shared" ref="Z2758:Z2821" si="1459">IMPRODUCT(COMPLEX($C$6,0),IMDIV(X2758,IMSUM(X2758,Y2758)))</f>
        <v>-0.000460935189322674-0.000123739316564207i</v>
      </c>
      <c r="AA2758" t="str">
        <f t="shared" ref="AA2758:AA2821" si="1460">IMDIV(COMPLEX($C$6,0),IMSUM(X2758,Y2758))</f>
        <v>0.00632557834155079-2.89733558327218i</v>
      </c>
      <c r="AB2758" t="str">
        <f t="shared" ref="AB2758:AB2821" si="1461">IMPRODUCT(COMPLEX($C$119,0),T2758)</f>
        <v>0.472631457365986-0.306791256954116i</v>
      </c>
      <c r="AC2758" t="str">
        <f t="shared" ref="AC2758:AC2821" si="1462">IMSUM(COMPLEX(1,0),IMPRODUCT(AB2758,M2758))</f>
        <v>0.91844261760557-0.141147280893654i</v>
      </c>
      <c r="AD2758" t="str">
        <f t="shared" ref="AD2758:AD2821" si="1463">IMDIV(AB2758,AC2758)</f>
        <v>0.552877907624314-0.24906732248896i</v>
      </c>
      <c r="AE2758" t="str">
        <f t="shared" ref="AE2758:AE2821" si="1464">IMPRODUCT(AD2758,AA2758,X2758)</f>
        <v>-0.000285660303286397+0.000046391159012659i</v>
      </c>
      <c r="AF2758" t="str">
        <f t="shared" ref="AF2758:AF2821" si="1465">IMSUB(D2758,H2758)</f>
        <v>-4.17008350318443-0.119299404906508i</v>
      </c>
      <c r="AG2758" t="str">
        <f t="shared" ref="AG2758:AG2821" si="1466">IMSUM(COMPLEX(1,0),IMPRODUCT(AD2758,AA2758,COMPLEX($C$127,0)))</f>
        <v>0.997400353676314-0.0058044829539691i</v>
      </c>
      <c r="AH2758" t="str">
        <f t="shared" ref="AH2758:AH2821" si="1467">IMDIV(IMPRODUCT(AE2758,AF2758),AG2758)</f>
        <v>0.00120077027802362-0.000152803286596642i</v>
      </c>
      <c r="AI2758">
        <f t="shared" ref="AI2758:AI2821" si="1468">20*LOG10(IMABS(AH2758))</f>
        <v>-58.341036517037864</v>
      </c>
      <c r="AJ2758">
        <f t="shared" ref="AJ2758:AJ2821" si="1469">IMARGUMENT(AH2758)*180/PI()</f>
        <v>-7.252160584440281</v>
      </c>
      <c r="AK2758"/>
      <c r="AL2758"/>
      <c r="AM2758"/>
      <c r="AN2758"/>
    </row>
    <row r="2759" spans="1:40" x14ac:dyDescent="0.35">
      <c r="A2759"/>
      <c r="B2759">
        <f t="shared" si="1435"/>
        <v>825000</v>
      </c>
      <c r="C2759" s="237" t="str">
        <f t="shared" si="1438"/>
        <v>-3.10785275362606E-08+0.00082160756096224i</v>
      </c>
      <c r="D2759" s="208" t="str">
        <f t="shared" si="1439"/>
        <v>-1.64874575798198+0.00629899130071051i</v>
      </c>
      <c r="E2759" t="str">
        <f t="shared" si="1440"/>
        <v>36500</v>
      </c>
      <c r="F2759" t="str">
        <f t="shared" si="1441"/>
        <v>0.21505376344086</v>
      </c>
      <c r="G2759" t="str">
        <f t="shared" si="1436"/>
        <v>0.21505376344086</v>
      </c>
      <c r="H2759" t="str">
        <f t="shared" si="1442"/>
        <v>2.52135402426236+0.125454663253388i</v>
      </c>
      <c r="I2759" t="str">
        <f t="shared" si="1443"/>
        <v>3239.76742401447i</v>
      </c>
      <c r="J2759" t="str">
        <f t="shared" si="1437"/>
        <v>-14206.5114329644+708.757439816799i</v>
      </c>
      <c r="K2759" t="str">
        <f t="shared" si="1444"/>
        <v>0.0113489836385972-0.227481867218116i</v>
      </c>
      <c r="L2759" t="str">
        <f t="shared" si="1445"/>
        <v>0.00359480754400802-0.0610873845437548i</v>
      </c>
      <c r="M2759" t="str">
        <f t="shared" si="1446"/>
        <v>0.0149437911826052-0.288569251761871i</v>
      </c>
      <c r="N2759" t="str">
        <f t="shared" si="1447"/>
        <v>-10.2904683436748i</v>
      </c>
      <c r="O2759" t="str">
        <f t="shared" si="1448"/>
        <v>-0.64811451398872+0.761542892263572i</v>
      </c>
      <c r="P2759" t="str">
        <f t="shared" si="1449"/>
        <v>1.64811451398872-0.761542892263572i</v>
      </c>
      <c r="Q2759" t="str">
        <f t="shared" si="1450"/>
        <v>-1.64811451398872+11.0520112359384i</v>
      </c>
      <c r="R2759" t="str">
        <f t="shared" si="1451"/>
        <v>-0.0891604495047728-0.135827574822284i</v>
      </c>
      <c r="S2759" t="str">
        <f t="shared" si="1452"/>
        <v>1.14901781177321i</v>
      </c>
      <c r="T2759" t="str">
        <f t="shared" si="1453"/>
        <v>0.156068302800763-0.10244694458669i</v>
      </c>
      <c r="U2759" t="str">
        <f t="shared" si="1454"/>
        <v>0.00005-0.000172245609406813i</v>
      </c>
      <c r="V2759" t="str">
        <f t="shared" si="1455"/>
        <v>0.00002-0.00192915082535631i</v>
      </c>
      <c r="W2759" t="str">
        <f t="shared" si="1456"/>
        <v>0.0000422425604787996-0.000159058392436241i</v>
      </c>
      <c r="X2759" t="str">
        <f t="shared" si="1457"/>
        <v>0.000042360057854341-0.000158991122862096i</v>
      </c>
      <c r="Y2759" t="str">
        <f t="shared" si="1458"/>
        <v>0.009+4.14690230273853i</v>
      </c>
      <c r="Z2759" t="str">
        <f t="shared" si="1459"/>
        <v>-0.000459824933384812-0.00012358580176106i</v>
      </c>
      <c r="AA2759" t="str">
        <f t="shared" si="1460"/>
        <v>0.00631025154039638-2.89382342688534i</v>
      </c>
      <c r="AB2759" t="str">
        <f t="shared" si="1461"/>
        <v>0.469478892269761-0.308177107060497i</v>
      </c>
      <c r="AC2759" t="str">
        <f t="shared" si="1462"/>
        <v>0.918085357336134-0.140082506995448i</v>
      </c>
      <c r="AD2759" t="str">
        <f t="shared" si="1463"/>
        <v>0.549785288676016-0.251786834052414i</v>
      </c>
      <c r="AE2759" t="str">
        <f t="shared" si="1464"/>
        <v>-0.000283922261500645+0.0000478322084978626i</v>
      </c>
      <c r="AF2759" t="str">
        <f t="shared" si="1465"/>
        <v>-4.17009978224434-0.119155671952677i</v>
      </c>
      <c r="AG2759" t="str">
        <f t="shared" si="1466"/>
        <v>0.997374930373099-0.00576510479871372i</v>
      </c>
      <c r="AH2759" t="str">
        <f t="shared" si="1467"/>
        <v>0.00119373490855258-0.000159169959766981i</v>
      </c>
      <c r="AI2759">
        <f t="shared" si="1468"/>
        <v>-58.385307416843744</v>
      </c>
      <c r="AJ2759">
        <f t="shared" si="1469"/>
        <v>-7.5948935591519389</v>
      </c>
      <c r="AK2759"/>
      <c r="AL2759"/>
      <c r="AM2759"/>
      <c r="AN2759"/>
    </row>
    <row r="2760" spans="1:40" x14ac:dyDescent="0.35">
      <c r="A2760"/>
      <c r="B2760">
        <f t="shared" si="1435"/>
        <v>826000</v>
      </c>
      <c r="C2760" s="237" t="str">
        <f t="shared" si="1438"/>
        <v>-3.10033224156214E-08+0.000820612878687886i</v>
      </c>
      <c r="D2760" s="208" t="str">
        <f t="shared" si="1439"/>
        <v>-1.6487457574054+0.00629136540327379i</v>
      </c>
      <c r="E2760" t="str">
        <f t="shared" si="1440"/>
        <v>36500</v>
      </c>
      <c r="F2760" t="str">
        <f t="shared" si="1441"/>
        <v>0.21505376344086</v>
      </c>
      <c r="G2760" t="str">
        <f t="shared" si="1436"/>
        <v>0.21505376344086</v>
      </c>
      <c r="H2760" t="str">
        <f t="shared" si="1442"/>
        <v>2.5213702450349+0.125303649273135i</v>
      </c>
      <c r="I2760" t="str">
        <f t="shared" si="1443"/>
        <v>3243.69441483146i</v>
      </c>
      <c r="J2760" t="str">
        <f t="shared" si="1437"/>
        <v>-14240.9747591364+709.616539743849i</v>
      </c>
      <c r="K2760" t="str">
        <f t="shared" si="1444"/>
        <v>0.0113215850657655-0.227207791990279i</v>
      </c>
      <c r="L2760" t="str">
        <f t="shared" si="1445"/>
        <v>0.00358613862588998-0.0610139383943645i</v>
      </c>
      <c r="M2760" t="str">
        <f t="shared" si="1446"/>
        <v>0.0149077236916555-0.288221730384643i</v>
      </c>
      <c r="N2760" t="str">
        <f t="shared" si="1447"/>
        <v>-10.3029416386368i</v>
      </c>
      <c r="O2760" t="str">
        <f t="shared" si="1448"/>
        <v>-0.638565394003225+0.769567565312823i</v>
      </c>
      <c r="P2760" t="str">
        <f t="shared" si="1449"/>
        <v>1.63856539400322-0.769567565312823i</v>
      </c>
      <c r="Q2760" t="str">
        <f t="shared" si="1450"/>
        <v>-1.63856539400322+11.0725092039496i</v>
      </c>
      <c r="R2760" t="str">
        <f t="shared" si="1451"/>
        <v>-0.0894433380129507-0.134748737447774i</v>
      </c>
      <c r="S2760" t="str">
        <f t="shared" si="1452"/>
        <v>1.15041056063597i</v>
      </c>
      <c r="T2760" t="str">
        <f t="shared" si="1453"/>
        <v>0.155016370592283-0.102896560628631i</v>
      </c>
      <c r="U2760" t="str">
        <f t="shared" si="1454"/>
        <v>0.00005-0.000172037079613342i</v>
      </c>
      <c r="V2760" t="str">
        <f t="shared" si="1455"/>
        <v>0.00002-0.00192681529166943i</v>
      </c>
      <c r="W2760" t="str">
        <f t="shared" si="1456"/>
        <v>0.0000422424853122452-0.000158868081560784i</v>
      </c>
      <c r="X2760" t="str">
        <f t="shared" si="1457"/>
        <v>0.0000423596803873349-0.000158800892833076i</v>
      </c>
      <c r="Y2760" t="str">
        <f t="shared" si="1458"/>
        <v>0.009+4.15192885098427i</v>
      </c>
      <c r="Z2760" t="str">
        <f t="shared" si="1459"/>
        <v>-0.000458718707543267-0.000123432670405834i</v>
      </c>
      <c r="AA2760" t="str">
        <f t="shared" si="1460"/>
        <v>0.00629498037820239-2.89031977535917i</v>
      </c>
      <c r="AB2760" t="str">
        <f t="shared" si="1461"/>
        <v>0.466314508733083-0.309529625397207i</v>
      </c>
      <c r="AC2760" t="str">
        <f t="shared" si="1462"/>
        <v>0.917738523612309-0.139016356740317i</v>
      </c>
      <c r="AD2760" t="str">
        <f t="shared" si="1463"/>
        <v>0.546658679213483-0.254468044463534i</v>
      </c>
      <c r="AE2760" t="str">
        <f t="shared" si="1464"/>
        <v>-0.000282172233057202+0.0000492537118915289i</v>
      </c>
      <c r="AF2760" t="str">
        <f t="shared" si="1465"/>
        <v>-4.1701160024403-0.119012283869861i</v>
      </c>
      <c r="AG2760" t="str">
        <f t="shared" si="1466"/>
        <v>0.997349968808068-0.00572546534934222i</v>
      </c>
      <c r="AH2760" t="str">
        <f t="shared" si="1467"/>
        <v>0.00118664469989876-0.000165456100954827i</v>
      </c>
      <c r="AI2760">
        <f t="shared" si="1468"/>
        <v>-58.429963901595208</v>
      </c>
      <c r="AJ2760">
        <f t="shared" si="1469"/>
        <v>-7.9376827405793575</v>
      </c>
      <c r="AK2760"/>
      <c r="AL2760"/>
      <c r="AM2760"/>
      <c r="AN2760"/>
    </row>
    <row r="2761" spans="1:40" x14ac:dyDescent="0.35">
      <c r="A2761"/>
      <c r="B2761">
        <f t="shared" si="1435"/>
        <v>827000</v>
      </c>
      <c r="C2761" s="237" t="str">
        <f t="shared" si="1438"/>
        <v>-3.0928389941812E-08+0.00081962060193293i</v>
      </c>
      <c r="D2761" s="208" t="str">
        <f t="shared" si="1439"/>
        <v>-1.64874575683092+0.00628375794815247i</v>
      </c>
      <c r="E2761" t="str">
        <f t="shared" si="1440"/>
        <v>36500</v>
      </c>
      <c r="F2761" t="str">
        <f t="shared" si="1441"/>
        <v>0.21505376344086</v>
      </c>
      <c r="G2761" t="str">
        <f t="shared" si="1436"/>
        <v>0.21505376344086</v>
      </c>
      <c r="H2761" t="str">
        <f t="shared" si="1442"/>
        <v>2.52138640722463+0.125152997370307i</v>
      </c>
      <c r="I2761" t="str">
        <f t="shared" si="1443"/>
        <v>3247.62140564845i</v>
      </c>
      <c r="J2761" t="str">
        <f t="shared" si="1437"/>
        <v>-14275.479833735+710.4756396709i</v>
      </c>
      <c r="K2761" t="str">
        <f t="shared" si="1444"/>
        <v>0.0112942855141433-0.226934374791909i</v>
      </c>
      <c r="L2761" t="str">
        <f t="shared" si="1445"/>
        <v>0.00357750099185588-0.0609406680291288i</v>
      </c>
      <c r="M2761" t="str">
        <f t="shared" si="1446"/>
        <v>0.0148717865059992-0.287875042821038i</v>
      </c>
      <c r="N2761" t="str">
        <f t="shared" si="1447"/>
        <v>-10.3154149335989i</v>
      </c>
      <c r="O2761" t="str">
        <f t="shared" si="1448"/>
        <v>-0.628916925330359+0.777472508216855i</v>
      </c>
      <c r="P2761" t="str">
        <f t="shared" si="1449"/>
        <v>1.62891692533036-0.777472508216855i</v>
      </c>
      <c r="Q2761" t="str">
        <f t="shared" si="1450"/>
        <v>-1.62891692533036+11.0928874418158i</v>
      </c>
      <c r="R2761" t="str">
        <f t="shared" si="1451"/>
        <v>-0.0897159104851979-0.133669179286911i</v>
      </c>
      <c r="S2761" t="str">
        <f t="shared" si="1452"/>
        <v>1.15180330949872i</v>
      </c>
      <c r="T2761" t="str">
        <f t="shared" si="1453"/>
        <v>0.153960603080642-0.103335082611542i</v>
      </c>
      <c r="U2761" t="str">
        <f t="shared" si="1454"/>
        <v>0.00005-0.000171829054124088i</v>
      </c>
      <c r="V2761" t="str">
        <f t="shared" si="1455"/>
        <v>0.00002-0.00192448540618979i</v>
      </c>
      <c r="W2761" t="str">
        <f t="shared" si="1456"/>
        <v>0.00004224241005504-0.000158678233644035i</v>
      </c>
      <c r="X2761" t="str">
        <f t="shared" si="1457"/>
        <v>0.0000423593039258146-0.000158611125565381i</v>
      </c>
      <c r="Y2761" t="str">
        <f t="shared" si="1458"/>
        <v>0.009+4.15695539923001i</v>
      </c>
      <c r="Z2761" t="str">
        <f t="shared" si="1459"/>
        <v>-0.000457616492316172-0.000123279921049589i</v>
      </c>
      <c r="AA2761" t="str">
        <f t="shared" si="1460"/>
        <v>0.00627976458598123-2.88682459783761i</v>
      </c>
      <c r="AB2761" t="str">
        <f t="shared" si="1461"/>
        <v>0.463138587979383-0.310848770996142i</v>
      </c>
      <c r="AC2761" t="str">
        <f t="shared" si="1462"/>
        <v>0.917402094941738-0.137948917404547i</v>
      </c>
      <c r="AD2761" t="str">
        <f t="shared" si="1463"/>
        <v>0.543498548092646-0.257110525446095i</v>
      </c>
      <c r="AE2761" t="str">
        <f t="shared" si="1464"/>
        <v>-0.000280410464435102+0.0000506555586927821i</v>
      </c>
      <c r="AF2761" t="str">
        <f t="shared" si="1465"/>
        <v>-4.17013216405555-0.118869239422155i</v>
      </c>
      <c r="AG2761" t="str">
        <f t="shared" si="1466"/>
        <v>0.997325471794445-0.00568557044736483i</v>
      </c>
      <c r="AH2761" t="str">
        <f t="shared" si="1467"/>
        <v>0.00117950068416116-0.000171661174379725i</v>
      </c>
      <c r="AI2761">
        <f t="shared" si="1468"/>
        <v>-58.475008529229811</v>
      </c>
      <c r="AJ2761">
        <f t="shared" si="1469"/>
        <v>-8.2805279087590815</v>
      </c>
      <c r="AK2761"/>
      <c r="AL2761"/>
      <c r="AM2761"/>
      <c r="AN2761"/>
    </row>
    <row r="2762" spans="1:40" x14ac:dyDescent="0.35">
      <c r="A2762"/>
      <c r="B2762">
        <f t="shared" si="1435"/>
        <v>828000</v>
      </c>
      <c r="C2762" s="237" t="str">
        <f t="shared" si="1438"/>
        <v>-3.08537287984934E-08+0.000818630721981719i</v>
      </c>
      <c r="D2762" s="208" t="str">
        <f t="shared" si="1439"/>
        <v>-1.64874575625852+0.00627616886852651i</v>
      </c>
      <c r="E2762" t="str">
        <f t="shared" si="1440"/>
        <v>36500</v>
      </c>
      <c r="F2762" t="str">
        <f t="shared" si="1441"/>
        <v>0.21505376344086</v>
      </c>
      <c r="G2762" t="str">
        <f t="shared" si="1436"/>
        <v>0.21505376344086</v>
      </c>
      <c r="H2762" t="str">
        <f t="shared" si="1442"/>
        <v>2.52140251111302+0.125002706248061i</v>
      </c>
      <c r="I2762" t="str">
        <f t="shared" si="1443"/>
        <v>3251.54839646544i</v>
      </c>
      <c r="J2762" t="str">
        <f t="shared" si="1437"/>
        <v>-14310.0266567603+711.33473959795i</v>
      </c>
      <c r="K2762" t="str">
        <f t="shared" si="1444"/>
        <v>0.0112670845075117-0.226661613261843i</v>
      </c>
      <c r="L2762" t="str">
        <f t="shared" si="1445"/>
        <v>0.00356889449173-0.0608675728199533i</v>
      </c>
      <c r="M2762" t="str">
        <f t="shared" si="1446"/>
        <v>0.0148359789992417-0.287529186081796i</v>
      </c>
      <c r="N2762" t="str">
        <f t="shared" si="1447"/>
        <v>-10.3278882285609i</v>
      </c>
      <c r="O2762" t="str">
        <f t="shared" si="1448"/>
        <v>-0.619170609089359+0.785256491116063i</v>
      </c>
      <c r="P2762" t="str">
        <f t="shared" si="1449"/>
        <v>1.61917060908936-0.785256491116063i</v>
      </c>
      <c r="Q2762" t="str">
        <f t="shared" si="1450"/>
        <v>-1.61917060908936+11.113144719677i</v>
      </c>
      <c r="R2762" t="str">
        <f t="shared" si="1451"/>
        <v>-0.0899781926568275-0.132588983698871i</v>
      </c>
      <c r="S2762" t="str">
        <f t="shared" si="1452"/>
        <v>1.15319605836148i</v>
      </c>
      <c r="T2762" t="str">
        <f t="shared" si="1453"/>
        <v>0.152901093383693-0.103762497110343i</v>
      </c>
      <c r="U2762" t="str">
        <f t="shared" si="1454"/>
        <v>0.00005-0.000171621531111861i</v>
      </c>
      <c r="V2762" t="str">
        <f t="shared" si="1455"/>
        <v>0.00002-0.00192216114845284i</v>
      </c>
      <c r="W2762" t="str">
        <f t="shared" si="1456"/>
        <v>0.0000422423347071854-0.000158488847008565i</v>
      </c>
      <c r="X2762" t="str">
        <f t="shared" si="1457"/>
        <v>0.0000423589284644898-0.000158421819382305i</v>
      </c>
      <c r="Y2762" t="str">
        <f t="shared" si="1458"/>
        <v>0.009+4.16198194747576i</v>
      </c>
      <c r="Z2762" t="str">
        <f t="shared" si="1459"/>
        <v>-0.000456518268339256-0.000123127552250737i</v>
      </c>
      <c r="AA2762" t="str">
        <f t="shared" si="1460"/>
        <v>0.00626460389636884-2.88333786361363i</v>
      </c>
      <c r="AB2762" t="str">
        <f t="shared" si="1461"/>
        <v>0.459951410122341-0.312134503472475i</v>
      </c>
      <c r="AC2762" t="str">
        <f t="shared" si="1462"/>
        <v>0.91707604972976-0.136880275528107i</v>
      </c>
      <c r="AD2762" t="str">
        <f t="shared" si="1463"/>
        <v>0.540305369668719-0.259713854345111i</v>
      </c>
      <c r="AE2762" t="str">
        <f t="shared" si="1464"/>
        <v>-0.000278637202906683+0.0000520376414141047i</v>
      </c>
      <c r="AF2762" t="str">
        <f t="shared" si="1465"/>
        <v>-4.17014826737154-0.118726537379534i</v>
      </c>
      <c r="AG2762" t="str">
        <f t="shared" si="1466"/>
        <v>0.997301442073252-0.00564542596362648i</v>
      </c>
      <c r="AH2762" t="str">
        <f t="shared" si="1467"/>
        <v>0.00117230389800141-0.00017778465722788i</v>
      </c>
      <c r="AI2762">
        <f t="shared" si="1468"/>
        <v>-58.520443910126488</v>
      </c>
      <c r="AJ2762">
        <f t="shared" si="1469"/>
        <v>-8.6234288352129891</v>
      </c>
      <c r="AK2762"/>
      <c r="AL2762"/>
      <c r="AM2762"/>
      <c r="AN2762"/>
    </row>
    <row r="2763" spans="1:40" x14ac:dyDescent="0.35">
      <c r="A2763"/>
      <c r="B2763">
        <f t="shared" si="1435"/>
        <v>829000</v>
      </c>
      <c r="C2763" s="237" t="str">
        <f t="shared" si="1438"/>
        <v>-3.07793376772612E-08+0.000817643230160656i</v>
      </c>
      <c r="D2763" s="208" t="str">
        <f t="shared" si="1439"/>
        <v>-1.64874575568819+0.00626859809789836i</v>
      </c>
      <c r="E2763" t="str">
        <f t="shared" si="1440"/>
        <v>36500</v>
      </c>
      <c r="F2763" t="str">
        <f t="shared" si="1441"/>
        <v>0.21505376344086</v>
      </c>
      <c r="G2763" t="str">
        <f t="shared" si="1436"/>
        <v>0.21505376344086</v>
      </c>
      <c r="H2763" t="str">
        <f t="shared" si="1442"/>
        <v>2.52141855697988+0.124852774615719i</v>
      </c>
      <c r="I2763" t="str">
        <f t="shared" si="1443"/>
        <v>3255.47538728242i</v>
      </c>
      <c r="J2763" t="str">
        <f t="shared" si="1437"/>
        <v>-14344.6152282121+712.193839525002i</v>
      </c>
      <c r="K2763" t="str">
        <f t="shared" si="1444"/>
        <v>0.0112399815725098-0.226389505050172i</v>
      </c>
      <c r="L2763" t="str">
        <f t="shared" si="1445"/>
        <v>0.00356031897623576-0.0607946521417226i</v>
      </c>
      <c r="M2763" t="str">
        <f t="shared" si="1446"/>
        <v>0.0148003005487456-0.287184157191895i</v>
      </c>
      <c r="N2763" t="str">
        <f t="shared" si="1447"/>
        <v>-10.3403615235229i</v>
      </c>
      <c r="O2763" t="str">
        <f t="shared" si="1448"/>
        <v>-0.609327961622456+0.792918302970125i</v>
      </c>
      <c r="P2763" t="str">
        <f t="shared" si="1449"/>
        <v>1.60932796162246-0.792918302970125i</v>
      </c>
      <c r="Q2763" t="str">
        <f t="shared" si="1450"/>
        <v>-1.60932796162246+11.133279826493i</v>
      </c>
      <c r="R2763" t="str">
        <f t="shared" si="1451"/>
        <v>-0.090230210298778-0.131508233334935i</v>
      </c>
      <c r="S2763" t="str">
        <f t="shared" si="1452"/>
        <v>1.15458880722423i</v>
      </c>
      <c r="T2763" t="str">
        <f t="shared" si="1453"/>
        <v>0.151837934266348-0.104178790884458i</v>
      </c>
      <c r="U2763" t="str">
        <f t="shared" si="1454"/>
        <v>0.00005-0.000171414508758288i</v>
      </c>
      <c r="V2763" t="str">
        <f t="shared" si="1455"/>
        <v>0.00002-0.00191984249809283i</v>
      </c>
      <c r="W2763" t="str">
        <f t="shared" si="1456"/>
        <v>0.000042242259268683-0.000158299919985034i</v>
      </c>
      <c r="X2763" t="str">
        <f t="shared" si="1457"/>
        <v>0.0000423585539981017-0.00015823297261522i</v>
      </c>
      <c r="Y2763" t="str">
        <f t="shared" si="1458"/>
        <v>0.009+4.1670084957215i</v>
      </c>
      <c r="Z2763" t="str">
        <f t="shared" si="1459"/>
        <v>-0.000455424016364952-0.000122975562574991i</v>
      </c>
      <c r="AA2763" t="str">
        <f t="shared" si="1460"/>
        <v>0.00624949804361322-2.87985954212847i</v>
      </c>
      <c r="AB2763" t="str">
        <f t="shared" si="1461"/>
        <v>0.456753254213932-0.313386782996395i</v>
      </c>
      <c r="AC2763" t="str">
        <f t="shared" si="1462"/>
        <v>0.916760366289085-0.135810516932435i</v>
      </c>
      <c r="AD2763" t="str">
        <f t="shared" si="1463"/>
        <v>0.537079623731248-0.262277614200171i</v>
      </c>
      <c r="AE2763" t="str">
        <f t="shared" si="1464"/>
        <v>-0.000276852696504555+0.0000533998555857447i</v>
      </c>
      <c r="AF2763" t="str">
        <f t="shared" si="1465"/>
        <v>-4.17016431266807-0.118584176517821i</v>
      </c>
      <c r="AG2763" t="str">
        <f t="shared" si="1466"/>
        <v>0.997277882312983-0.00560503779745375i</v>
      </c>
      <c r="AH2763" t="str">
        <f t="shared" si="1467"/>
        <v>0.0011650553824937-0.000183826039692547i</v>
      </c>
      <c r="AI2763">
        <f t="shared" si="1468"/>
        <v>-58.566272708111029</v>
      </c>
      <c r="AJ2763">
        <f t="shared" si="1469"/>
        <v>-8.9663852830310109</v>
      </c>
      <c r="AK2763"/>
      <c r="AL2763"/>
      <c r="AM2763"/>
      <c r="AN2763"/>
    </row>
    <row r="2764" spans="1:40" x14ac:dyDescent="0.35">
      <c r="A2764"/>
      <c r="B2764">
        <f t="shared" si="1435"/>
        <v>830000</v>
      </c>
      <c r="C2764" s="237" t="str">
        <f t="shared" si="1438"/>
        <v>-3.07052152775887E-08+0.000816658117837949i</v>
      </c>
      <c r="D2764" s="208" t="str">
        <f t="shared" si="1439"/>
        <v>-1.64874575511991+0.00626104557009094i</v>
      </c>
      <c r="E2764" t="str">
        <f t="shared" si="1440"/>
        <v>36500</v>
      </c>
      <c r="F2764" t="str">
        <f t="shared" si="1441"/>
        <v>0.21505376344086</v>
      </c>
      <c r="G2764" t="str">
        <f t="shared" si="1436"/>
        <v>0.21505376344086</v>
      </c>
      <c r="H2764" t="str">
        <f t="shared" si="1442"/>
        <v>2.52143454510334+0.124703201188733i</v>
      </c>
      <c r="I2764" t="str">
        <f t="shared" si="1443"/>
        <v>3259.40237809941i</v>
      </c>
      <c r="J2764" t="str">
        <f t="shared" si="1437"/>
        <v>-14379.2455480906+713.052939452052i</v>
      </c>
      <c r="K2764" t="str">
        <f t="shared" si="1444"/>
        <v>0.0112129762386123-0.226118047818177i</v>
      </c>
      <c r="L2764" t="str">
        <f t="shared" si="1445"/>
        <v>0.00355177429698917-0.0607219053722815i</v>
      </c>
      <c r="M2764" t="str">
        <f t="shared" si="1446"/>
        <v>0.0147647505356015-0.286839953190458i</v>
      </c>
      <c r="N2764" t="str">
        <f t="shared" si="1447"/>
        <v>-10.352834818485i</v>
      </c>
      <c r="O2764" t="str">
        <f t="shared" si="1448"/>
        <v>-0.599390514259195+0.800456751746212i</v>
      </c>
      <c r="P2764" t="str">
        <f t="shared" si="1449"/>
        <v>1.59939051425919-0.800456751746212i</v>
      </c>
      <c r="Q2764" t="str">
        <f t="shared" si="1450"/>
        <v>-1.59939051425919+11.1532915702312i</v>
      </c>
      <c r="R2764" t="str">
        <f t="shared" si="1451"/>
        <v>-0.0904719892096481-0.130427010156694i</v>
      </c>
      <c r="S2764" t="str">
        <f t="shared" si="1452"/>
        <v>1.15598155608699i</v>
      </c>
      <c r="T2764" t="str">
        <f t="shared" si="1453"/>
        <v>0.150771218156709-0.104583950868854i</v>
      </c>
      <c r="U2764" t="str">
        <f t="shared" si="1454"/>
        <v>0.00005-0.00017120798525376i</v>
      </c>
      <c r="V2764" t="str">
        <f t="shared" si="1455"/>
        <v>0.00002-0.00191752943484211i</v>
      </c>
      <c r="W2764" t="str">
        <f t="shared" si="1456"/>
        <v>0.000042242183739534-0.000158111450912154i</v>
      </c>
      <c r="X2764" t="str">
        <f t="shared" si="1457"/>
        <v>0.0000423581805214234-0.000158044583603554i</v>
      </c>
      <c r="Y2764" t="str">
        <f t="shared" si="1458"/>
        <v>0.009+4.17203504396725i</v>
      </c>
      <c r="Z2764" t="str">
        <f t="shared" si="1459"/>
        <v>-0.000454333717261618-0.000122823950595319i</v>
      </c>
      <c r="AA2764" t="str">
        <f t="shared" si="1460"/>
        <v>0.00623444676356243-2.8763896029706i</v>
      </c>
      <c r="AB2764" t="str">
        <f t="shared" si="1461"/>
        <v>0.453544398292951-0.314605570266153i</v>
      </c>
      <c r="AC2764" t="str">
        <f t="shared" si="1462"/>
        <v>0.916455022849014-0.134739726738235i</v>
      </c>
      <c r="AD2764" t="str">
        <f t="shared" si="1463"/>
        <v>0.533821795438489-0.264801393817925i</v>
      </c>
      <c r="AE2764" t="str">
        <f t="shared" si="1464"/>
        <v>-0.000275057193988705+0.0000547420997597137i</v>
      </c>
      <c r="AF2764" t="str">
        <f t="shared" si="1465"/>
        <v>-4.17018030022325-0.118442155618642i</v>
      </c>
      <c r="AG2764" t="str">
        <f t="shared" si="1466"/>
        <v>0.997254795109276-0.00556441187580038i</v>
      </c>
      <c r="AH2764" t="str">
        <f t="shared" si="1467"/>
        <v>0.00115775618297492-0.000189784825012359i</v>
      </c>
      <c r="AI2764">
        <f t="shared" si="1468"/>
        <v>-58.61249764148716</v>
      </c>
      <c r="AJ2764">
        <f t="shared" si="1469"/>
        <v>-9.3093970069287337</v>
      </c>
      <c r="AK2764"/>
      <c r="AL2764"/>
      <c r="AM2764"/>
      <c r="AN2764"/>
    </row>
    <row r="2765" spans="1:40" x14ac:dyDescent="0.35">
      <c r="A2765"/>
      <c r="B2765">
        <f t="shared" si="1435"/>
        <v>831000</v>
      </c>
      <c r="C2765" s="237" t="str">
        <f t="shared" si="1438"/>
        <v>-3.06313603067692E-08+0.000815675376423349i</v>
      </c>
      <c r="D2765" s="208" t="str">
        <f t="shared" si="1439"/>
        <v>-1.64874575455369+0.00625351121924568i</v>
      </c>
      <c r="E2765" t="str">
        <f t="shared" si="1440"/>
        <v>36500</v>
      </c>
      <c r="F2765" t="str">
        <f t="shared" si="1441"/>
        <v>0.21505376344086</v>
      </c>
      <c r="G2765" t="str">
        <f t="shared" si="1436"/>
        <v>0.21505376344086</v>
      </c>
      <c r="H2765" t="str">
        <f t="shared" si="1442"/>
        <v>2.5214504757599+0.124553984688652i</v>
      </c>
      <c r="I2765" t="str">
        <f t="shared" si="1443"/>
        <v>3263.3293689164i</v>
      </c>
      <c r="J2765" t="str">
        <f t="shared" si="1437"/>
        <v>-14413.9176163957+713.912039379103i</v>
      </c>
      <c r="K2765" t="str">
        <f t="shared" si="1444"/>
        <v>0.0111860680381108-0.225847239238259i</v>
      </c>
      <c r="L2765" t="str">
        <f t="shared" si="1445"/>
        <v>0.00354326030649225-0.060649331892417i</v>
      </c>
      <c r="M2765" t="str">
        <f t="shared" si="1446"/>
        <v>0.014729328344603-0.286496571130676i</v>
      </c>
      <c r="N2765" t="str">
        <f t="shared" si="1447"/>
        <v>-10.365308113447i</v>
      </c>
      <c r="O2765" t="str">
        <f t="shared" si="1448"/>
        <v>-0.589359813078431+0.807870664604277i</v>
      </c>
      <c r="P2765" t="str">
        <f t="shared" si="1449"/>
        <v>1.58935981307843-0.807870664604277i</v>
      </c>
      <c r="Q2765" t="str">
        <f t="shared" si="1450"/>
        <v>-1.58935981307843+11.1731787780513i</v>
      </c>
      <c r="R2765" t="str">
        <f t="shared" si="1451"/>
        <v>-0.090703555208183-0.129345395454172i</v>
      </c>
      <c r="S2765" t="str">
        <f t="shared" si="1452"/>
        <v>1.15737430494975i</v>
      </c>
      <c r="T2765" t="str">
        <f t="shared" si="1453"/>
        <v>0.149701037162223-0.104977964165542i</v>
      </c>
      <c r="U2765" t="str">
        <f t="shared" si="1454"/>
        <v>0.00005-0.000171001958797378i</v>
      </c>
      <c r="V2765" t="str">
        <f t="shared" si="1455"/>
        <v>0.00002-0.00191522193853063i</v>
      </c>
      <c r="W2765" t="str">
        <f t="shared" si="1456"/>
        <v>0.0000422421081197401-0.000157923438136626i</v>
      </c>
      <c r="X2765" t="str">
        <f t="shared" si="1457"/>
        <v>0.0000423578080292598-0.000157856650694716i</v>
      </c>
      <c r="Y2765" t="str">
        <f t="shared" si="1458"/>
        <v>0.009+4.17706159221299i</v>
      </c>
      <c r="Z2765" t="str">
        <f t="shared" si="1459"/>
        <v>-0.000453247352012627-0.000122672714891903i</v>
      </c>
      <c r="AA2765" t="str">
        <f t="shared" si="1460"/>
        <v>0.00621944979365335-2.87292801587494i</v>
      </c>
      <c r="AB2765" t="str">
        <f t="shared" si="1461"/>
        <v>0.450325119433612-0.315790826482496i</v>
      </c>
      <c r="AC2765" t="str">
        <f t="shared" si="1462"/>
        <v>0.916159997564203-0.133667989383216i</v>
      </c>
      <c r="AD2765" t="str">
        <f t="shared" si="1463"/>
        <v>0.530532375250717-0.267284787843916i</v>
      </c>
      <c r="AE2765" t="str">
        <f t="shared" si="1464"/>
        <v>-0.000273250944813476+0.0000560642755134564i</v>
      </c>
      <c r="AF2765" t="str">
        <f t="shared" si="1465"/>
        <v>-4.17019623031359-0.118300473469406i</v>
      </c>
      <c r="AG2765" t="str">
        <f t="shared" si="1466"/>
        <v>0.997232182984613-0.00552355415238833i</v>
      </c>
      <c r="AH2765" t="str">
        <f t="shared" si="1467"/>
        <v>0.00115040734889387-0.000195660529507973i</v>
      </c>
      <c r="AI2765">
        <f t="shared" si="1468"/>
        <v>-58.659121484102158</v>
      </c>
      <c r="AJ2765">
        <f t="shared" si="1469"/>
        <v>-9.6524637533060584</v>
      </c>
      <c r="AK2765"/>
      <c r="AL2765"/>
      <c r="AM2765"/>
      <c r="AN2765"/>
    </row>
    <row r="2766" spans="1:40" x14ac:dyDescent="0.35">
      <c r="A2766"/>
      <c r="B2766">
        <f t="shared" si="1435"/>
        <v>832000</v>
      </c>
      <c r="C2766" s="237" t="str">
        <f t="shared" si="1438"/>
        <v>-3.05577714798599E-08+0.000814694997367908i</v>
      </c>
      <c r="D2766" s="208" t="str">
        <f t="shared" si="1439"/>
        <v>-1.6487457539895+0.00624599497982063i</v>
      </c>
      <c r="E2766" t="str">
        <f t="shared" si="1440"/>
        <v>36500</v>
      </c>
      <c r="F2766" t="str">
        <f t="shared" si="1441"/>
        <v>0.21505376344086</v>
      </c>
      <c r="G2766" t="str">
        <f t="shared" si="1436"/>
        <v>0.21505376344086</v>
      </c>
      <c r="H2766" t="str">
        <f t="shared" si="1442"/>
        <v>2.52146634922434+0.124405123843084i</v>
      </c>
      <c r="I2766" t="str">
        <f t="shared" si="1443"/>
        <v>3267.25635973339i</v>
      </c>
      <c r="J2766" t="str">
        <f t="shared" si="1437"/>
        <v>-14448.6314331274+714.771139306153i</v>
      </c>
      <c r="K2766" t="str">
        <f t="shared" si="1444"/>
        <v>0.0111592565060929-0.225577076993876i</v>
      </c>
      <c r="L2766" t="str">
        <f t="shared" si="1445"/>
        <v>0.00353477685812703-0.0605769310858426i</v>
      </c>
      <c r="M2766" t="str">
        <f t="shared" si="1446"/>
        <v>0.0146940333642199-0.286154008079719i</v>
      </c>
      <c r="N2766" t="str">
        <f t="shared" si="1447"/>
        <v>-10.377781408409i</v>
      </c>
      <c r="O2766" t="str">
        <f t="shared" si="1448"/>
        <v>-0.579237418667307+0.815158888079885i</v>
      </c>
      <c r="P2766" t="str">
        <f t="shared" si="1449"/>
        <v>1.57923741866731-0.815158888079885i</v>
      </c>
      <c r="Q2766" t="str">
        <f t="shared" si="1450"/>
        <v>-1.57923741866731+11.1929402964889i</v>
      </c>
      <c r="R2766" t="str">
        <f t="shared" si="1451"/>
        <v>-0.090924934126206-0.12826346986374i</v>
      </c>
      <c r="S2766" t="str">
        <f t="shared" si="1452"/>
        <v>1.1587670538125i</v>
      </c>
      <c r="T2766" t="str">
        <f t="shared" si="1453"/>
        <v>0.148627483085774-0.105360818035519i</v>
      </c>
      <c r="U2766" t="str">
        <f t="shared" si="1454"/>
        <v>0.0000499999999999999-0.0001707964275969i</v>
      </c>
      <c r="V2766" t="str">
        <f t="shared" si="1455"/>
        <v>0.00002-0.00191291998908528i</v>
      </c>
      <c r="W2766" t="str">
        <f t="shared" si="1456"/>
        <v>0.0000422420324093026-0.000157735880013105i</v>
      </c>
      <c r="X2766" t="str">
        <f t="shared" si="1457"/>
        <v>0.0000423574365164464-0.000157669172244066i</v>
      </c>
      <c r="Y2766" t="str">
        <f t="shared" si="1458"/>
        <v>0.009+4.18208814045873i</v>
      </c>
      <c r="Z2766" t="str">
        <f t="shared" si="1459"/>
        <v>-0.000452164901715586-0.000122521854052081i</v>
      </c>
      <c r="AA2766" t="str">
        <f t="shared" si="1460"/>
        <v>0.00620450687289987-2.8694747507219i</v>
      </c>
      <c r="AB2766" t="str">
        <f t="shared" si="1461"/>
        <v>0.447095693793953-0.316942513324426i</v>
      </c>
      <c r="AC2766" t="str">
        <f t="shared" si="1462"/>
        <v>0.915875268522963-0.132595388639651i</v>
      </c>
      <c r="AD2766" t="str">
        <f t="shared" si="1463"/>
        <v>0.527211858862184-0.269727396833806i</v>
      </c>
      <c r="AE2766" t="str">
        <f t="shared" si="1464"/>
        <v>-0.00027143419909443+0.0000573662874533194i</v>
      </c>
      <c r="AF2766" t="str">
        <f t="shared" si="1465"/>
        <v>-4.17021210321384-0.118159128863263i</v>
      </c>
      <c r="AG2766" t="str">
        <f t="shared" si="1466"/>
        <v>0.997210048388009-0.00548247060684065i</v>
      </c>
      <c r="AH2766" t="str">
        <f t="shared" si="1467"/>
        <v>0.0011430099336594-0.000201452682617576i</v>
      </c>
      <c r="AI2766">
        <f t="shared" si="1468"/>
        <v>-58.706147066448594</v>
      </c>
      <c r="AJ2766">
        <f t="shared" si="1469"/>
        <v>-9.9955852603360498</v>
      </c>
      <c r="AK2766"/>
      <c r="AL2766"/>
      <c r="AM2766"/>
      <c r="AN2766"/>
    </row>
    <row r="2767" spans="1:40" x14ac:dyDescent="0.35">
      <c r="A2767"/>
      <c r="B2767">
        <f t="shared" si="1435"/>
        <v>833000</v>
      </c>
      <c r="C2767" s="237" t="str">
        <f t="shared" si="1438"/>
        <v>-3.04844475196261E-08+0.00081371697216373i</v>
      </c>
      <c r="D2767" s="208" t="str">
        <f t="shared" si="1439"/>
        <v>-1.64874575342736+0.0062384967865886i</v>
      </c>
      <c r="E2767" t="str">
        <f t="shared" si="1440"/>
        <v>36500</v>
      </c>
      <c r="F2767" t="str">
        <f t="shared" si="1441"/>
        <v>0.21505376344086</v>
      </c>
      <c r="G2767" t="str">
        <f t="shared" si="1436"/>
        <v>0.21505376344086</v>
      </c>
      <c r="H2767" t="str">
        <f t="shared" si="1442"/>
        <v>2.52148216576988+0.124256617385659i</v>
      </c>
      <c r="I2767" t="str">
        <f t="shared" si="1443"/>
        <v>3271.18335055037i</v>
      </c>
      <c r="J2767" t="str">
        <f t="shared" si="1437"/>
        <v>-14483.3869982858+715.630239233203i</v>
      </c>
      <c r="K2767" t="str">
        <f t="shared" si="1444"/>
        <v>0.0111325411804219-0.225307558779474i</v>
      </c>
      <c r="L2767" t="str">
        <f t="shared" si="1445"/>
        <v>0.00352632380614907-0.0605047023391803i</v>
      </c>
      <c r="M2767" t="str">
        <f t="shared" si="1446"/>
        <v>0.014658864986571-0.285812261118654i</v>
      </c>
      <c r="N2767" t="str">
        <f t="shared" si="1447"/>
        <v>-10.3902547033711i</v>
      </c>
      <c r="O2767" t="str">
        <f t="shared" si="1448"/>
        <v>-0.569024905878694+0.822320288263486i</v>
      </c>
      <c r="P2767" t="str">
        <f t="shared" si="1449"/>
        <v>1.56902490587869-0.822320288263486i</v>
      </c>
      <c r="Q2767" t="str">
        <f t="shared" si="1450"/>
        <v>-1.56902490587869+11.2125749916346i</v>
      </c>
      <c r="R2767" t="str">
        <f t="shared" si="1451"/>
        <v>-0.0911361518019655-0.127181313386032i</v>
      </c>
      <c r="S2767" t="str">
        <f t="shared" si="1452"/>
        <v>1.16015980267526i</v>
      </c>
      <c r="T2767" t="str">
        <f t="shared" si="1453"/>
        <v>0.147550647441919-0.105732499891151i</v>
      </c>
      <c r="U2767" t="str">
        <f t="shared" si="1454"/>
        <v>0.0000499999999999999-0.000170591389868692i</v>
      </c>
      <c r="V2767" t="str">
        <f t="shared" si="1455"/>
        <v>0.00002-0.00191062356652935i</v>
      </c>
      <c r="W2767" t="str">
        <f t="shared" si="1456"/>
        <v>0.0000422419566082232-0.000157548774904145i</v>
      </c>
      <c r="X2767" t="str">
        <f t="shared" si="1457"/>
        <v>0.00004235706597785-0.000157482146614859i</v>
      </c>
      <c r="Y2767" t="str">
        <f t="shared" si="1458"/>
        <v>0.009+4.18711468870448i</v>
      </c>
      <c r="Z2767" t="str">
        <f t="shared" si="1459"/>
        <v>-0.000451086347581499-0.000122371366670317i</v>
      </c>
      <c r="AA2767" t="str">
        <f t="shared" si="1460"/>
        <v>0.00618961774188191-2.86602977753659i</v>
      </c>
      <c r="AB2767" t="str">
        <f t="shared" si="1461"/>
        <v>0.443856396664676-0.318060592926288i</v>
      </c>
      <c r="AC2767" t="str">
        <f t="shared" si="1462"/>
        <v>0.915600813755131-0.131522007631964i</v>
      </c>
      <c r="AD2767" t="str">
        <f t="shared" si="1463"/>
        <v>0.523860747132433-0.272128827323744i</v>
      </c>
      <c r="AE2767" t="str">
        <f t="shared" si="1464"/>
        <v>-0.000269607207575281+0.0000586480432175747i</v>
      </c>
      <c r="AF2767" t="str">
        <f t="shared" si="1465"/>
        <v>-4.17022791919724-0.11801812059907i</v>
      </c>
      <c r="AG2767" t="str">
        <f t="shared" si="1466"/>
        <v>0.997188393694726-0.00544116724381411i</v>
      </c>
      <c r="AH2767" t="str">
        <f t="shared" si="1467"/>
        <v>0.00113556499448884-0.000207160826930186i</v>
      </c>
      <c r="AI2767">
        <f t="shared" si="1468"/>
        <v>-58.753577276794701</v>
      </c>
      <c r="AJ2767">
        <f t="shared" si="1469"/>
        <v>-10.338761258022755</v>
      </c>
      <c r="AK2767"/>
      <c r="AL2767"/>
      <c r="AM2767"/>
      <c r="AN2767"/>
    </row>
    <row r="2768" spans="1:40" x14ac:dyDescent="0.35">
      <c r="A2768"/>
      <c r="B2768">
        <f t="shared" si="1435"/>
        <v>834000</v>
      </c>
      <c r="C2768" s="237" t="str">
        <f t="shared" si="1438"/>
        <v>-3.04113871564864E-08+0.000812741292343726i</v>
      </c>
      <c r="D2768" s="208" t="str">
        <f t="shared" si="1439"/>
        <v>-1.64874575286723+0.00623101657463524i</v>
      </c>
      <c r="E2768" t="str">
        <f t="shared" si="1440"/>
        <v>36500</v>
      </c>
      <c r="F2768" t="str">
        <f t="shared" si="1441"/>
        <v>0.21505376344086</v>
      </c>
      <c r="G2768" t="str">
        <f t="shared" si="1436"/>
        <v>0.21505376344086</v>
      </c>
      <c r="H2768" t="str">
        <f t="shared" si="1442"/>
        <v>2.52149792566805+0.124108464055993i</v>
      </c>
      <c r="I2768" t="str">
        <f t="shared" si="1443"/>
        <v>3275.11034136736i</v>
      </c>
      <c r="J2768" t="str">
        <f t="shared" si="1437"/>
        <v>-14518.1843118707+716.489339160255i</v>
      </c>
      <c r="K2768" t="str">
        <f t="shared" si="1444"/>
        <v>0.0111059216017182-0.225038682300432i</v>
      </c>
      <c r="L2768" t="str">
        <f t="shared" si="1445"/>
        <v>0.00351790100568113-0.0604326450419425i</v>
      </c>
      <c r="M2768" t="str">
        <f t="shared" si="1446"/>
        <v>0.0146238226073993-0.285471327342375i</v>
      </c>
      <c r="N2768" t="str">
        <f t="shared" si="1447"/>
        <v>-10.4027279983331i</v>
      </c>
      <c r="O2768" t="str">
        <f t="shared" si="1448"/>
        <v>-0.558723863586424+0.829353750976662i</v>
      </c>
      <c r="P2768" t="str">
        <f t="shared" si="1449"/>
        <v>1.55872386358642-0.829353750976662i</v>
      </c>
      <c r="Q2768" t="str">
        <f t="shared" si="1450"/>
        <v>-1.55872386358642+11.2320817493098i</v>
      </c>
      <c r="R2768" t="str">
        <f t="shared" si="1451"/>
        <v>-0.0913372340739081-0.126099005403738i</v>
      </c>
      <c r="S2768" t="str">
        <f t="shared" si="1452"/>
        <v>1.16155255153801i</v>
      </c>
      <c r="T2768" t="str">
        <f t="shared" si="1453"/>
        <v>0.146470621473117-0.106092997288972i</v>
      </c>
      <c r="U2768" t="str">
        <f t="shared" si="1454"/>
        <v>0.0000499999999999999-0.000170386843837675i</v>
      </c>
      <c r="V2768" t="str">
        <f t="shared" si="1455"/>
        <v>0.00002-0.00190833265098196i</v>
      </c>
      <c r="W2768" t="str">
        <f t="shared" si="1456"/>
        <v>0.000042241880716503-0.000157362121180153i</v>
      </c>
      <c r="X2768" t="str">
        <f t="shared" si="1457"/>
        <v>0.0000423566964083678-0.000157295572178202i</v>
      </c>
      <c r="Y2768" t="str">
        <f t="shared" si="1458"/>
        <v>0.009+4.19214123695022i</v>
      </c>
      <c r="Z2768" t="str">
        <f t="shared" si="1459"/>
        <v>-0.000450011670933959-0.000122221251348143i</v>
      </c>
      <c r="AA2768" t="str">
        <f t="shared" si="1460"/>
        <v>0.00617478214273402-2.86259306648789i</v>
      </c>
      <c r="AB2768" t="str">
        <f t="shared" si="1461"/>
        <v>0.44060750251797-0.31914502785611i</v>
      </c>
      <c r="AC2768" t="str">
        <f t="shared" si="1462"/>
        <v>0.915336611239509-0.130447928854215i</v>
      </c>
      <c r="AD2768" t="str">
        <f t="shared" si="1463"/>
        <v>0.520479546016501-0.27448869189996i</v>
      </c>
      <c r="AE2768" t="str">
        <f t="shared" si="1464"/>
        <v>-0.000267770221594762+0.0000599094534791274i</v>
      </c>
      <c r="AF2768" t="str">
        <f t="shared" si="1465"/>
        <v>-4.17024367853528-0.117877447481358i</v>
      </c>
      <c r="AG2768" t="str">
        <f t="shared" si="1466"/>
        <v>0.99716722120599-0.00539965009212639i</v>
      </c>
      <c r="AH2768" t="str">
        <f t="shared" si="1467"/>
        <v>0.00112807359225529-0.000212784518217279i</v>
      </c>
      <c r="AI2768">
        <f t="shared" si="1468"/>
        <v>-58.801415062354522</v>
      </c>
      <c r="AJ2768">
        <f t="shared" si="1469"/>
        <v>-10.681991468265331</v>
      </c>
      <c r="AK2768"/>
      <c r="AL2768"/>
      <c r="AM2768"/>
      <c r="AN2768"/>
    </row>
    <row r="2769" spans="1:40" x14ac:dyDescent="0.35">
      <c r="A2769"/>
      <c r="B2769">
        <f t="shared" si="1435"/>
        <v>835000</v>
      </c>
      <c r="C2769" s="237" t="str">
        <f t="shared" si="1438"/>
        <v>-3.03385891284563E-08+0.000811767949481365i</v>
      </c>
      <c r="D2769" s="208" t="str">
        <f t="shared" si="1439"/>
        <v>-1.64874575230911+0.00622355427935713i</v>
      </c>
      <c r="E2769" t="str">
        <f t="shared" si="1440"/>
        <v>36500</v>
      </c>
      <c r="F2769" t="str">
        <f t="shared" si="1441"/>
        <v>0.21505376344086</v>
      </c>
      <c r="G2769" t="str">
        <f t="shared" si="1436"/>
        <v>0.21505376344086</v>
      </c>
      <c r="H2769" t="str">
        <f t="shared" si="1442"/>
        <v>2.52151362918877+0.123960662599656i</v>
      </c>
      <c r="I2769" t="str">
        <f t="shared" si="1443"/>
        <v>3279.03733218435i</v>
      </c>
      <c r="J2769" t="str">
        <f t="shared" si="1437"/>
        <v>-14553.0233738822+717.348439087305i</v>
      </c>
      <c r="K2769" t="str">
        <f t="shared" si="1444"/>
        <v>0.0110793973133377-0.224770445272981i</v>
      </c>
      <c r="L2769" t="str">
        <f t="shared" si="1445"/>
        <v>0.0035095083127073-0.0603607585865173i</v>
      </c>
      <c r="M2769" t="str">
        <f t="shared" si="1446"/>
        <v>0.014588905626045-0.285131203859498i</v>
      </c>
      <c r="N2769" t="str">
        <f t="shared" si="1447"/>
        <v>-10.4152012932951i</v>
      </c>
      <c r="O2769" t="str">
        <f t="shared" si="1448"/>
        <v>-0.548335894437598+0.836258181945814i</v>
      </c>
      <c r="P2769" t="str">
        <f t="shared" si="1449"/>
        <v>1.5483358944376-0.836258181945814i</v>
      </c>
      <c r="Q2769" t="str">
        <f t="shared" si="1450"/>
        <v>-1.5483358944376+11.2514594752409i</v>
      </c>
      <c r="R2769" t="str">
        <f t="shared" si="1451"/>
        <v>-0.0915282067748801-0.125016624699209i</v>
      </c>
      <c r="S2769" t="str">
        <f t="shared" si="1452"/>
        <v>1.16294530040077i</v>
      </c>
      <c r="T2769" t="str">
        <f t="shared" si="1453"/>
        <v>0.145387496165912-0.106442297922957i</v>
      </c>
      <c r="U2769" t="str">
        <f t="shared" si="1454"/>
        <v>0.0000500000000000001-0.00017018278773727i</v>
      </c>
      <c r="V2769" t="str">
        <f t="shared" si="1455"/>
        <v>0.00002-0.00190604722265743i</v>
      </c>
      <c r="W2769" t="str">
        <f t="shared" si="1456"/>
        <v>0.0000422418047341442-0.000157175917219343i</v>
      </c>
      <c r="X2769" t="str">
        <f t="shared" si="1457"/>
        <v>0.0000423563278029289-0.000157109447313004i</v>
      </c>
      <c r="Y2769" t="str">
        <f t="shared" si="1458"/>
        <v>0.009+4.19716778519596i</v>
      </c>
      <c r="Z2769" t="str">
        <f t="shared" si="1459"/>
        <v>-0.000448940853208325-0.000122071506694124i</v>
      </c>
      <c r="AA2769" t="str">
        <f t="shared" si="1460"/>
        <v>0.00615999981913404-2.85916458788758i</v>
      </c>
      <c r="AB2769" t="str">
        <f t="shared" si="1461"/>
        <v>0.437349285056189-0.320195781095362i</v>
      </c>
      <c r="AC2769" t="str">
        <f t="shared" si="1462"/>
        <v>0.91508263891085-0.12937323418742i</v>
      </c>
      <c r="AD2769" t="str">
        <f t="shared" si="1463"/>
        <v>0.517068766493902-0.276806609267803i</v>
      </c>
      <c r="AE2769" t="str">
        <f t="shared" si="1464"/>
        <v>-0.000265923493053361+0.0000611504319480078i</v>
      </c>
      <c r="AF2769" t="str">
        <f t="shared" si="1465"/>
        <v>-4.17025938149788-0.117737108320299i</v>
      </c>
      <c r="AG2769" t="str">
        <f t="shared" si="1466"/>
        <v>0.997146533148719-0.00535792520387687i</v>
      </c>
      <c r="AH2769" t="str">
        <f t="shared" si="1467"/>
        <v>0.00112053679133437-0.0002183233254632i</v>
      </c>
      <c r="AI2769">
        <f t="shared" si="1468"/>
        <v>-58.849663430494175</v>
      </c>
      <c r="AJ2769">
        <f t="shared" si="1469"/>
        <v>-11.025275604947662</v>
      </c>
      <c r="AK2769"/>
      <c r="AL2769"/>
      <c r="AM2769"/>
      <c r="AN2769"/>
    </row>
    <row r="2770" spans="1:40" x14ac:dyDescent="0.35">
      <c r="A2770"/>
      <c r="B2770">
        <f t="shared" si="1435"/>
        <v>836000</v>
      </c>
      <c r="C2770" s="237" t="str">
        <f t="shared" si="1438"/>
        <v>-3.0266052181095E-08+0.000810796935190434i</v>
      </c>
      <c r="D2770" s="208" t="str">
        <f t="shared" si="1439"/>
        <v>-1.64874575175299+0.00621610983646i</v>
      </c>
      <c r="E2770" t="str">
        <f t="shared" si="1440"/>
        <v>36500</v>
      </c>
      <c r="F2770" t="str">
        <f t="shared" si="1441"/>
        <v>0.21505376344086</v>
      </c>
      <c r="G2770" t="str">
        <f t="shared" si="1436"/>
        <v>0.21505376344086</v>
      </c>
      <c r="H2770" t="str">
        <f t="shared" si="1442"/>
        <v>2.5215292766004+0.123813211768134i</v>
      </c>
      <c r="I2770" t="str">
        <f t="shared" si="1443"/>
        <v>3282.96432300133i</v>
      </c>
      <c r="J2770" t="str">
        <f t="shared" si="1437"/>
        <v>-14587.9041843204+718.207539014356i</v>
      </c>
      <c r="K2770" t="str">
        <f t="shared" si="1444"/>
        <v>0.0110529678613537-0.224502845424152i</v>
      </c>
      <c r="L2770" t="str">
        <f t="shared" si="1445"/>
        <v>0.00350114558406652-0.0602890423681491i</v>
      </c>
      <c r="M2770" t="str">
        <f t="shared" si="1446"/>
        <v>0.0145541134454202-0.284791887792301i</v>
      </c>
      <c r="N2770" t="str">
        <f t="shared" si="1447"/>
        <v>-10.4276745882571i</v>
      </c>
      <c r="O2770" t="str">
        <f t="shared" si="1448"/>
        <v>-0.537862614603572+0.843032506972186i</v>
      </c>
      <c r="P2770" t="str">
        <f t="shared" si="1449"/>
        <v>1.53786261460357-0.843032506972186i</v>
      </c>
      <c r="Q2770" t="str">
        <f t="shared" si="1450"/>
        <v>-1.53786261460357+11.2707070952293i</v>
      </c>
      <c r="R2770" t="str">
        <f t="shared" si="1451"/>
        <v>-0.0917090957267174-0.123934249472032i</v>
      </c>
      <c r="S2770" t="str">
        <f t="shared" si="1452"/>
        <v>1.16433804926352i</v>
      </c>
      <c r="T2770" t="str">
        <f t="shared" si="1453"/>
        <v>0.144301362267204-0.106780389618168i</v>
      </c>
      <c r="U2770" t="str">
        <f t="shared" si="1454"/>
        <v>0.0000500000000000001-0.000169979219809355i</v>
      </c>
      <c r="V2770" t="str">
        <f t="shared" si="1455"/>
        <v>0.00002-0.00190376726186478i</v>
      </c>
      <c r="W2770" t="str">
        <f t="shared" si="1456"/>
        <v>0.0000422417286611474-0.000156990161407688i</v>
      </c>
      <c r="X2770" t="str">
        <f t="shared" si="1457"/>
        <v>0.0000423559601564905-0.000156923770405931i</v>
      </c>
      <c r="Y2770" t="str">
        <f t="shared" si="1458"/>
        <v>0.009+4.20219433344171i</v>
      </c>
      <c r="Z2770" t="str">
        <f t="shared" si="1459"/>
        <v>-0.000447873875950937-0.000121922131323806i</v>
      </c>
      <c r="AA2770" t="str">
        <f t="shared" si="1460"/>
        <v>0.00614527051629226-2.85574431218955i</v>
      </c>
      <c r="AB2770" t="str">
        <f t="shared" si="1461"/>
        <v>0.434082017260799-0.321212816019845i</v>
      </c>
      <c r="AC2770" t="str">
        <f t="shared" si="1462"/>
        <v>0.914838874666458-0.128298004916869i</v>
      </c>
      <c r="AD2770" t="str">
        <f t="shared" si="1463"/>
        <v>0.51362892449683-0.279082204319739i</v>
      </c>
      <c r="AE2770" t="str">
        <f t="shared" si="1464"/>
        <v>-0.000264067274380115+0.0000623708953734052i</v>
      </c>
      <c r="AF2770" t="str">
        <f t="shared" si="1465"/>
        <v>-4.17027502835339-0.117597101931674i</v>
      </c>
      <c r="AG2770" t="str">
        <f t="shared" si="1466"/>
        <v>0.997126331675261-0.00531599865356586i</v>
      </c>
      <c r="AH2770" t="str">
        <f t="shared" si="1467"/>
        <v>0.00111295565945066-0.000223776830893286i</v>
      </c>
      <c r="AI2770">
        <f t="shared" si="1468"/>
        <v>-58.898325449975189</v>
      </c>
      <c r="AJ2770">
        <f t="shared" si="1469"/>
        <v>-11.368613373999857</v>
      </c>
      <c r="AK2770"/>
      <c r="AL2770"/>
      <c r="AM2770"/>
      <c r="AN2770"/>
    </row>
    <row r="2771" spans="1:40" x14ac:dyDescent="0.35">
      <c r="A2771"/>
      <c r="B2771">
        <f t="shared" si="1435"/>
        <v>837000</v>
      </c>
      <c r="C2771" s="237" t="str">
        <f t="shared" si="1438"/>
        <v>-3.01937750674508E-08+0.000809828241124801i</v>
      </c>
      <c r="D2771" s="208" t="str">
        <f t="shared" si="1439"/>
        <v>-1.64874575119887+0.00620868318195681i</v>
      </c>
      <c r="E2771" t="str">
        <f t="shared" si="1440"/>
        <v>36500</v>
      </c>
      <c r="F2771" t="str">
        <f t="shared" si="1441"/>
        <v>0.21505376344086</v>
      </c>
      <c r="G2771" t="str">
        <f t="shared" si="1436"/>
        <v>0.21505376344086</v>
      </c>
      <c r="H2771" t="str">
        <f t="shared" si="1442"/>
        <v>2.52154486816967+0.123666110318798i</v>
      </c>
      <c r="I2771" t="str">
        <f t="shared" si="1443"/>
        <v>3286.89131381832i</v>
      </c>
      <c r="J2771" t="str">
        <f t="shared" si="1437"/>
        <v>-14622.8267431852+719.066638941406i</v>
      </c>
      <c r="K2771" t="str">
        <f t="shared" si="1444"/>
        <v>0.0110266327945373-0.224235880491714i</v>
      </c>
      <c r="L2771" t="str">
        <f t="shared" si="1445"/>
        <v>0.00349281267744678-0.060217495784924i</v>
      </c>
      <c r="M2771" t="str">
        <f t="shared" si="1446"/>
        <v>0.0145194454719841-0.284453376276638i</v>
      </c>
      <c r="N2771" t="str">
        <f t="shared" si="1447"/>
        <v>-10.4401478832192i</v>
      </c>
      <c r="O2771" t="str">
        <f t="shared" si="1448"/>
        <v>-0.527305653528342+0.849675672099094i</v>
      </c>
      <c r="P2771" t="str">
        <f t="shared" si="1449"/>
        <v>1.52730565352834-0.849675672099094i</v>
      </c>
      <c r="Q2771" t="str">
        <f t="shared" si="1450"/>
        <v>-1.52730565352834+11.2898235553183i</v>
      </c>
      <c r="R2771" t="str">
        <f t="shared" si="1451"/>
        <v>-0.0918799267352569-0.12285195735645i</v>
      </c>
      <c r="S2771" t="str">
        <f t="shared" si="1452"/>
        <v>1.16573079812628i</v>
      </c>
      <c r="T2771" t="str">
        <f t="shared" si="1453"/>
        <v>0.14321231030051-0.107107260324875i</v>
      </c>
      <c r="U2771" t="str">
        <f t="shared" si="1454"/>
        <v>0.0000500000000000001-0.000169776138304207i</v>
      </c>
      <c r="V2771" t="str">
        <f t="shared" si="1455"/>
        <v>0.00002-0.00190149274900711i</v>
      </c>
      <c r="W2771" t="str">
        <f t="shared" si="1456"/>
        <v>0.0000422416524975146-0.000156804852138875i</v>
      </c>
      <c r="X2771" t="str">
        <f t="shared" si="1457"/>
        <v>0.0000423555934640416-0.000156738539851356i</v>
      </c>
      <c r="Y2771" t="str">
        <f t="shared" si="1458"/>
        <v>0.009+4.20722088168745i</v>
      </c>
      <c r="Z2771" t="str">
        <f t="shared" si="1459"/>
        <v>-0.000446810720818301-0.000121773123859675i</v>
      </c>
      <c r="AA2771" t="str">
        <f t="shared" si="1460"/>
        <v>0.00613059398094037-2.85233220998889i</v>
      </c>
      <c r="AB2771" t="str">
        <f t="shared" si="1461"/>
        <v>0.430805971441294-0.322196096382009i</v>
      </c>
      <c r="AC2771" t="str">
        <f t="shared" si="1462"/>
        <v>0.914605296372331-0.127222321749318i</v>
      </c>
      <c r="AD2771" t="str">
        <f t="shared" si="1463"/>
        <v>0.510160540837345-0.281315108202754i</v>
      </c>
      <c r="AE2771" t="str">
        <f t="shared" si="1464"/>
        <v>-0.00026220181849936+0.0000635707635454459i</v>
      </c>
      <c r="AF2771" t="str">
        <f t="shared" si="1465"/>
        <v>-4.17029061936854-0.117457427136841i</v>
      </c>
      <c r="AG2771" t="str">
        <f t="shared" si="1466"/>
        <v>0.997106618863145-0.0052738765372094i</v>
      </c>
      <c r="AH2771" t="str">
        <f t="shared" si="1467"/>
        <v>0.00110533126752365-0.000229144630000551i</v>
      </c>
      <c r="AI2771">
        <f t="shared" si="1468"/>
        <v>-58.94740425223668</v>
      </c>
      <c r="AJ2771">
        <f t="shared" si="1469"/>
        <v>-11.7120044734753</v>
      </c>
      <c r="AK2771"/>
      <c r="AL2771"/>
      <c r="AM2771"/>
      <c r="AN2771"/>
    </row>
    <row r="2772" spans="1:40" x14ac:dyDescent="0.35">
      <c r="A2772"/>
      <c r="B2772">
        <f t="shared" si="1435"/>
        <v>838000</v>
      </c>
      <c r="C2772" s="237" t="str">
        <f t="shared" si="1438"/>
        <v>-3.01217565480077E-08+0.00080886185897817i</v>
      </c>
      <c r="D2772" s="208" t="str">
        <f t="shared" si="1439"/>
        <v>-1.64874575064673+0.00620127425216597i</v>
      </c>
      <c r="E2772" t="str">
        <f t="shared" si="1440"/>
        <v>36500</v>
      </c>
      <c r="F2772" t="str">
        <f t="shared" si="1441"/>
        <v>0.21505376344086</v>
      </c>
      <c r="G2772" t="str">
        <f t="shared" si="1436"/>
        <v>0.21505376344086</v>
      </c>
      <c r="H2772" t="str">
        <f t="shared" si="1442"/>
        <v>2.52156040416174+0.123519357014863i</v>
      </c>
      <c r="I2772" t="str">
        <f t="shared" si="1443"/>
        <v>3290.81830463531i</v>
      </c>
      <c r="J2772" t="str">
        <f t="shared" si="1437"/>
        <v>-14657.7910504766+719.925738868458i</v>
      </c>
      <c r="K2772" t="str">
        <f t="shared" si="1444"/>
        <v>0.011000391664338-0.223969548224101i</v>
      </c>
      <c r="L2772" t="str">
        <f t="shared" si="1445"/>
        <v>0.00348450945137901-0.0601461182377527i</v>
      </c>
      <c r="M2772" t="str">
        <f t="shared" si="1446"/>
        <v>0.014484901115717-0.284115666461854i</v>
      </c>
      <c r="N2772" t="str">
        <f t="shared" si="1447"/>
        <v>-10.4526211781812i</v>
      </c>
      <c r="O2772" t="str">
        <f t="shared" si="1448"/>
        <v>-0.516666653675381+0.856186643775692i</v>
      </c>
      <c r="P2772" t="str">
        <f t="shared" si="1449"/>
        <v>1.51666665367538-0.856186643775692i</v>
      </c>
      <c r="Q2772" t="str">
        <f t="shared" si="1450"/>
        <v>-1.51666665367538+11.3088078219569i</v>
      </c>
      <c r="R2772" t="str">
        <f t="shared" si="1451"/>
        <v>-0.0920407255857246-0.121769825438694i</v>
      </c>
      <c r="S2772" t="str">
        <f t="shared" si="1452"/>
        <v>1.16712354698903i</v>
      </c>
      <c r="T2772" t="str">
        <f t="shared" si="1453"/>
        <v>0.142120430582244-0.107422898113055i</v>
      </c>
      <c r="U2772" t="str">
        <f t="shared" si="1454"/>
        <v>0.0000500000000000001-0.000169573541480455i</v>
      </c>
      <c r="V2772" t="str">
        <f t="shared" si="1455"/>
        <v>0.00002-0.00189922366458109i</v>
      </c>
      <c r="W2772" t="str">
        <f t="shared" si="1456"/>
        <v>0.0000422415762432472-0.000156619987814258i</v>
      </c>
      <c r="X2772" t="str">
        <f t="shared" si="1457"/>
        <v>0.0000423552277206009-0.000156553754051321i</v>
      </c>
      <c r="Y2772" t="str">
        <f t="shared" si="1458"/>
        <v>0.009+4.21224742993319i</v>
      </c>
      <c r="Z2772" t="str">
        <f t="shared" si="1459"/>
        <v>-0.000445751369576327-0.000121624482931117i</v>
      </c>
      <c r="AA2772" t="str">
        <f t="shared" si="1460"/>
        <v>0.00611596996132053-2.8489282520211i</v>
      </c>
      <c r="AB2772" t="str">
        <f t="shared" si="1461"/>
        <v>0.427521419284167-0.3231455862944i</v>
      </c>
      <c r="AC2772" t="str">
        <f t="shared" si="1462"/>
        <v>0.914381881868942-0.126146264830094i</v>
      </c>
      <c r="AD2772" t="str">
        <f t="shared" si="1463"/>
        <v>0.506664141133563-0.283504958384782i</v>
      </c>
      <c r="AE2772" t="str">
        <f t="shared" si="1464"/>
        <v>-0.000260327378797456+0.0000647499592965881i</v>
      </c>
      <c r="AF2772" t="str">
        <f t="shared" si="1465"/>
        <v>-4.17030615480847-0.117318082762697i</v>
      </c>
      <c r="AG2772" t="str">
        <f t="shared" si="1466"/>
        <v>0.997087396714837-0.00523156497145022i</v>
      </c>
      <c r="AH2772" t="str">
        <f t="shared" si="1467"/>
        <v>0.00109766468951314-0.000234426331570409i</v>
      </c>
      <c r="AI2772">
        <f t="shared" si="1468"/>
        <v>-58.996903032718883</v>
      </c>
      <c r="AJ2772">
        <f t="shared" si="1469"/>
        <v>-12.055448593619161</v>
      </c>
      <c r="AK2772"/>
      <c r="AL2772"/>
      <c r="AM2772"/>
      <c r="AN2772"/>
    </row>
    <row r="2773" spans="1:40" x14ac:dyDescent="0.35">
      <c r="A2773"/>
      <c r="B2773">
        <f t="shared" si="1435"/>
        <v>839000</v>
      </c>
      <c r="C2773" s="237" t="str">
        <f t="shared" si="1438"/>
        <v>-3.00499953906318E-08+0.000807897780483844i</v>
      </c>
      <c r="D2773" s="208" t="str">
        <f t="shared" si="1439"/>
        <v>-1.64874575009656+0.00619388298370947i</v>
      </c>
      <c r="E2773" t="str">
        <f t="shared" si="1440"/>
        <v>36500</v>
      </c>
      <c r="F2773" t="str">
        <f t="shared" si="1441"/>
        <v>0.21505376344086</v>
      </c>
      <c r="G2773" t="str">
        <f t="shared" si="1436"/>
        <v>0.21505376344086</v>
      </c>
      <c r="H2773" t="str">
        <f t="shared" si="1442"/>
        <v>2.52157588484019+0.123372950625362i</v>
      </c>
      <c r="I2773" t="str">
        <f t="shared" si="1443"/>
        <v>3294.7452954523i</v>
      </c>
      <c r="J2773" t="str">
        <f t="shared" si="1437"/>
        <v>-14692.7971061947+720.784838795508i</v>
      </c>
      <c r="K2773" t="str">
        <f t="shared" si="1444"/>
        <v>0.0109742440248643-0.223703846380357i</v>
      </c>
      <c r="L2773" t="str">
        <f t="shared" si="1445"/>
        <v>0.00347623576523093-0.0600749091303524i</v>
      </c>
      <c r="M2773" t="str">
        <f t="shared" si="1446"/>
        <v>0.0144504797900952-0.283778755510709i</v>
      </c>
      <c r="N2773" t="str">
        <f t="shared" si="1447"/>
        <v>-10.4650944731432i</v>
      </c>
      <c r="O2773" t="str">
        <f t="shared" si="1448"/>
        <v>-0.505947270271585+0.862564409018093i</v>
      </c>
      <c r="P2773" t="str">
        <f t="shared" si="1449"/>
        <v>1.50594727027159-0.862564409018093i</v>
      </c>
      <c r="Q2773" t="str">
        <f t="shared" si="1450"/>
        <v>-1.50594727027159+11.3276588821613i</v>
      </c>
      <c r="R2773" t="str">
        <f t="shared" si="1451"/>
        <v>-0.0921915180385335-0.120687930274117i</v>
      </c>
      <c r="S2773" t="str">
        <f t="shared" si="1452"/>
        <v>1.16851629585179i</v>
      </c>
      <c r="T2773" t="str">
        <f t="shared" si="1453"/>
        <v>0.14102581323793-0.107727291167341i</v>
      </c>
      <c r="U2773" t="str">
        <f t="shared" si="1454"/>
        <v>0.0000500000000000001-0.000169371427605031i</v>
      </c>
      <c r="V2773" t="str">
        <f t="shared" si="1455"/>
        <v>0.00002-0.00189695998917635i</v>
      </c>
      <c r="W2773" t="str">
        <f t="shared" si="1456"/>
        <v>0.0000422414998983468-0.000156435566842813i</v>
      </c>
      <c r="X2773" t="str">
        <f t="shared" si="1457"/>
        <v>0.0000423548629212163-0.000156369411415483i</v>
      </c>
      <c r="Y2773" t="str">
        <f t="shared" si="1458"/>
        <v>0.009+4.21727397817894i</v>
      </c>
      <c r="Z2773" t="str">
        <f t="shared" si="1459"/>
        <v>-0.000444695804099521-0.000121476207174367i</v>
      </c>
      <c r="AA2773" t="str">
        <f t="shared" si="1460"/>
        <v>0.00610139820717457-2.84553240916117i</v>
      </c>
      <c r="AB2773" t="str">
        <f t="shared" si="1461"/>
        <v>0.424228631901685-0.324061250214467i</v>
      </c>
      <c r="AC2773" t="str">
        <f t="shared" si="1462"/>
        <v>0.914168608976569-0.125069913760048i</v>
      </c>
      <c r="AD2773" t="str">
        <f t="shared" si="1463"/>
        <v>0.503140255734687-0.28565139872049i</v>
      </c>
      <c r="AE2773" t="str">
        <f t="shared" si="1464"/>
        <v>-0.000258444209089393+0.0000659084085027702i</v>
      </c>
      <c r="AF2773" t="str">
        <f t="shared" si="1465"/>
        <v>-4.17032163493675-0.117179067641653i</v>
      </c>
      <c r="AG2773" t="str">
        <f t="shared" si="1466"/>
        <v>0.997068667157508-0.00518907009266297i</v>
      </c>
      <c r="AH2773" t="str">
        <f t="shared" si="1467"/>
        <v>0.00108995700226399-0.000239621557704002i</v>
      </c>
      <c r="AI2773">
        <f t="shared" si="1468"/>
        <v>-59.046825052229622</v>
      </c>
      <c r="AJ2773">
        <f t="shared" si="1469"/>
        <v>-12.398945416958675</v>
      </c>
      <c r="AK2773"/>
      <c r="AL2773"/>
      <c r="AM2773"/>
      <c r="AN2773"/>
    </row>
    <row r="2774" spans="1:40" x14ac:dyDescent="0.35">
      <c r="A2774"/>
      <c r="B2774">
        <f t="shared" si="1435"/>
        <v>840000</v>
      </c>
      <c r="C2774" s="237" t="str">
        <f t="shared" si="1438"/>
        <v>-2.99784903705196E-08+0.000806935997414496i</v>
      </c>
      <c r="D2774" s="208" t="str">
        <f t="shared" si="1439"/>
        <v>-1.64874574954835+0.00618650931351114i</v>
      </c>
      <c r="E2774" t="str">
        <f t="shared" si="1440"/>
        <v>36500</v>
      </c>
      <c r="F2774" t="str">
        <f t="shared" si="1441"/>
        <v>0.21505376344086</v>
      </c>
      <c r="G2774" t="str">
        <f t="shared" si="1436"/>
        <v>0.21505376344086</v>
      </c>
      <c r="H2774" t="str">
        <f t="shared" si="1442"/>
        <v>2.52159131046705+0.123226889925103i</v>
      </c>
      <c r="I2774" t="str">
        <f t="shared" si="1443"/>
        <v>3298.67228626928i</v>
      </c>
      <c r="J2774" t="str">
        <f t="shared" si="1437"/>
        <v>-14727.8449103393+721.643938722559i</v>
      </c>
      <c r="K2774" t="str">
        <f t="shared" si="1444"/>
        <v>0.0109481894328659-0.223438772730073i</v>
      </c>
      <c r="L2774" t="str">
        <f t="shared" si="1445"/>
        <v>0.00346799147920145-0.060003867869233i</v>
      </c>
      <c r="M2774" t="str">
        <f t="shared" si="1446"/>
        <v>0.0144161809120673-0.283442640599306i</v>
      </c>
      <c r="N2774" t="str">
        <f t="shared" si="1447"/>
        <v>-10.4775677681053i</v>
      </c>
      <c r="O2774" t="str">
        <f t="shared" si="1448"/>
        <v>-0.495149171050006+0.868807975566806i</v>
      </c>
      <c r="P2774" t="str">
        <f t="shared" si="1449"/>
        <v>1.49514917105001-0.868807975566806i</v>
      </c>
      <c r="Q2774" t="str">
        <f t="shared" si="1450"/>
        <v>-1.49514917105001+11.3463757436721i</v>
      </c>
      <c r="R2774" t="str">
        <f t="shared" si="1451"/>
        <v>-0.0923323298254498-0.119606347904284i</v>
      </c>
      <c r="S2774" t="str">
        <f t="shared" si="1452"/>
        <v>1.16990904471454i</v>
      </c>
      <c r="T2774" t="str">
        <f t="shared" si="1453"/>
        <v>0.139928548218496-0.10802042778236i</v>
      </c>
      <c r="U2774" t="str">
        <f t="shared" si="1454"/>
        <v>0.0000500000000000001-0.00016916979495312i</v>
      </c>
      <c r="V2774" t="str">
        <f t="shared" si="1455"/>
        <v>0.00002-0.00189470170347495i</v>
      </c>
      <c r="W2774" t="str">
        <f t="shared" si="1456"/>
        <v>0.0000422414234628146-0.00015625158764109i</v>
      </c>
      <c r="X2774" t="str">
        <f t="shared" si="1457"/>
        <v>0.0000423544990609649-0.00015618551036107i</v>
      </c>
      <c r="Y2774" t="str">
        <f t="shared" si="1458"/>
        <v>0.009+4.22230052642468i</v>
      </c>
      <c r="Z2774" t="str">
        <f t="shared" si="1459"/>
        <v>-0.00044364400637022-0.000121328295232471i</v>
      </c>
      <c r="AA2774" t="str">
        <f t="shared" si="1460"/>
        <v>0.00608687846973336-2.84214465242286i</v>
      </c>
      <c r="AB2774" t="str">
        <f t="shared" si="1461"/>
        <v>0.420927879880899-0.324943052930541i</v>
      </c>
      <c r="AC2774" t="str">
        <f t="shared" si="1462"/>
        <v>0.913965455500263-0.123993347612476i</v>
      </c>
      <c r="AD2774" t="str">
        <f t="shared" si="1463"/>
        <v>0.499589419645313-0.287754079516049i</v>
      </c>
      <c r="AE2774" t="str">
        <f t="shared" si="1464"/>
        <v>-0.000256552563585491+0.0000670460400841291i</v>
      </c>
      <c r="AF2774" t="str">
        <f t="shared" si="1465"/>
        <v>-4.1703370600154-0.117040380611592i</v>
      </c>
      <c r="AG2774" t="str">
        <f t="shared" si="1466"/>
        <v>0.997050432042817-0.00514639805605861i</v>
      </c>
      <c r="AH2774" t="str">
        <f t="shared" si="1467"/>
        <v>0.00108220928535075-0.00024472994383933i</v>
      </c>
      <c r="AI2774">
        <f t="shared" si="1468"/>
        <v>-59.097173638352487</v>
      </c>
      <c r="AJ2774">
        <f t="shared" si="1469"/>
        <v>-12.742494618370754</v>
      </c>
      <c r="AK2774"/>
      <c r="AL2774"/>
      <c r="AM2774"/>
      <c r="AN2774"/>
    </row>
    <row r="2775" spans="1:40" x14ac:dyDescent="0.35">
      <c r="A2775"/>
      <c r="B2775">
        <f t="shared" si="1435"/>
        <v>841000</v>
      </c>
      <c r="C2775" s="237" t="str">
        <f t="shared" si="1438"/>
        <v>-2.99072402701444E-08+0.000805976501581927i</v>
      </c>
      <c r="D2775" s="208" t="str">
        <f t="shared" si="1439"/>
        <v>-1.6487457490021+0.00617915317879478i</v>
      </c>
      <c r="E2775" t="str">
        <f t="shared" si="1440"/>
        <v>36500</v>
      </c>
      <c r="F2775" t="str">
        <f t="shared" si="1441"/>
        <v>0.21505376344086</v>
      </c>
      <c r="G2775" t="str">
        <f t="shared" si="1436"/>
        <v>0.21505376344086</v>
      </c>
      <c r="H2775" t="str">
        <f t="shared" si="1442"/>
        <v>2.5216066813028+0.123081173694645i</v>
      </c>
      <c r="I2775" t="str">
        <f t="shared" si="1443"/>
        <v>3302.59927708627i</v>
      </c>
      <c r="J2775" t="str">
        <f t="shared" si="1437"/>
        <v>-14762.9344629106+722.503038649609i</v>
      </c>
      <c r="K2775" t="str">
        <f t="shared" si="1444"/>
        <v>0.0109222274477136-0.22317432505332i</v>
      </c>
      <c r="L2775" t="str">
        <f t="shared" si="1445"/>
        <v>0.00345977645431444-0.0599329938636785i</v>
      </c>
      <c r="M2775" t="str">
        <f t="shared" si="1446"/>
        <v>0.014382003902028-0.283107318916998i</v>
      </c>
      <c r="N2775" t="str">
        <f t="shared" si="1447"/>
        <v>-10.4900410630673i</v>
      </c>
      <c r="O2775" t="str">
        <f t="shared" si="1448"/>
        <v>-0.48427403599065+0.874916372040966i</v>
      </c>
      <c r="P2775" t="str">
        <f t="shared" si="1449"/>
        <v>1.48427403599065-0.874916372040966i</v>
      </c>
      <c r="Q2775" t="str">
        <f t="shared" si="1450"/>
        <v>-1.48427403599065+11.3649574351083i</v>
      </c>
      <c r="R2775" t="str">
        <f t="shared" si="1451"/>
        <v>-0.0924631866461379-0.118525153873926i</v>
      </c>
      <c r="S2775" t="str">
        <f t="shared" si="1452"/>
        <v>1.1713017935773i</v>
      </c>
      <c r="T2775" t="str">
        <f t="shared" si="1453"/>
        <v>0.138828725316555-0.108302296358494i</v>
      </c>
      <c r="U2775" t="str">
        <f t="shared" si="1454"/>
        <v>0.00005-0.00016896864180811i</v>
      </c>
      <c r="V2775" t="str">
        <f t="shared" si="1455"/>
        <v>0.00002-0.00189244878825084i</v>
      </c>
      <c r="W2775" t="str">
        <f t="shared" si="1456"/>
        <v>0.0000422413469366522-0.000156068048633174i</v>
      </c>
      <c r="X2775" t="str">
        <f t="shared" si="1457"/>
        <v>0.0000423541361349539-0.000156002049312844i</v>
      </c>
      <c r="Y2775" t="str">
        <f t="shared" si="1458"/>
        <v>0.009+4.22732707467043i</v>
      </c>
      <c r="Z2775" t="str">
        <f t="shared" si="1459"/>
        <v>-0.000442595958477836-0.000121180745755244i</v>
      </c>
      <c r="AA2775" t="str">
        <f t="shared" si="1460"/>
        <v>0.0060724105017061-2.83876495295778i</v>
      </c>
      <c r="AB2775" t="str">
        <f t="shared" si="1461"/>
        <v>0.417619433332625-0.325790959549081i</v>
      </c>
      <c r="AC2775" t="str">
        <f t="shared" si="1462"/>
        <v>0.913772399234416-0.122916644949916i</v>
      </c>
      <c r="AD2775" t="str">
        <f t="shared" si="1463"/>
        <v>0.496012172448772-0.28981265759311i</v>
      </c>
      <c r="AE2775" t="str">
        <f t="shared" si="1464"/>
        <v>-0.000254652696858081+0.0000681627860054102i</v>
      </c>
      <c r="AF2775" t="str">
        <f t="shared" si="1465"/>
        <v>-4.1703524303049-0.11690202051585i</v>
      </c>
      <c r="AG2775" t="str">
        <f t="shared" si="1466"/>
        <v>0.997032693146698-0.00510355503478494i</v>
      </c>
      <c r="AH2775" t="str">
        <f t="shared" si="1467"/>
        <v>0.00107442262092194-0.000249751138770696i</v>
      </c>
      <c r="AI2775">
        <f t="shared" si="1468"/>
        <v>-59.14795218689931</v>
      </c>
      <c r="AJ2775">
        <f t="shared" si="1469"/>
        <v>-13.08609586515513</v>
      </c>
      <c r="AK2775"/>
      <c r="AL2775"/>
      <c r="AM2775"/>
      <c r="AN2775"/>
    </row>
    <row r="2776" spans="1:40" x14ac:dyDescent="0.35">
      <c r="A2776"/>
      <c r="B2776">
        <f t="shared" si="1435"/>
        <v>842000</v>
      </c>
      <c r="C2776" s="237" t="str">
        <f t="shared" si="1438"/>
        <v>-2.98362438792056E-08+0.000805019284836835i</v>
      </c>
      <c r="D2776" s="208" t="str">
        <f t="shared" si="1439"/>
        <v>-1.6487457484578+0.0061718145170824i</v>
      </c>
      <c r="E2776" t="str">
        <f t="shared" si="1440"/>
        <v>36500</v>
      </c>
      <c r="F2776" t="str">
        <f t="shared" si="1441"/>
        <v>0.21505376344086</v>
      </c>
      <c r="G2776" t="str">
        <f t="shared" si="1436"/>
        <v>0.21505376344086</v>
      </c>
      <c r="H2776" t="str">
        <f t="shared" si="1442"/>
        <v>2.52162199760639+0.122935800720256i</v>
      </c>
      <c r="I2776" t="str">
        <f t="shared" si="1443"/>
        <v>3306.52626790326i</v>
      </c>
      <c r="J2776" t="str">
        <f t="shared" si="1437"/>
        <v>-14798.0657639084+723.36213857666i</v>
      </c>
      <c r="K2776" t="str">
        <f t="shared" si="1444"/>
        <v>0.0108963576313821-0.222910501140597i</v>
      </c>
      <c r="L2776" t="str">
        <f t="shared" si="1445"/>
        <v>0.0034515905524132-0.0598622865257327i</v>
      </c>
      <c r="M2776" t="str">
        <f t="shared" si="1446"/>
        <v>0.0143479481837953-0.28277278766633i</v>
      </c>
      <c r="N2776" t="str">
        <f t="shared" si="1447"/>
        <v>-10.5025143580293i</v>
      </c>
      <c r="O2776" t="str">
        <f t="shared" si="1448"/>
        <v>-0.473323557058581+0.880888648089764i</v>
      </c>
      <c r="P2776" t="str">
        <f t="shared" si="1449"/>
        <v>1.47332355705858-0.880888648089764i</v>
      </c>
      <c r="Q2776" t="str">
        <f t="shared" si="1450"/>
        <v>-1.47332355705858+11.3834030061191i</v>
      </c>
      <c r="R2776" t="str">
        <f t="shared" si="1451"/>
        <v>-0.0925841141650895-0.117444423247697i</v>
      </c>
      <c r="S2776" t="str">
        <f t="shared" si="1452"/>
        <v>1.17269454244006i</v>
      </c>
      <c r="T2776" t="str">
        <f t="shared" si="1453"/>
        <v>0.137726434182595-0.108572885398048i</v>
      </c>
      <c r="U2776" t="str">
        <f t="shared" si="1454"/>
        <v>0.00005-0.000168767966461545i</v>
      </c>
      <c r="V2776" t="str">
        <f t="shared" si="1455"/>
        <v>0.00002-0.0018902012243693i</v>
      </c>
      <c r="W2776" t="str">
        <f t="shared" si="1456"/>
        <v>0.0000422412703198612-0.000155884948250636i</v>
      </c>
      <c r="X2776" t="str">
        <f t="shared" si="1457"/>
        <v>0.0000423537741383193-0.000155819026703047i</v>
      </c>
      <c r="Y2776" t="str">
        <f t="shared" si="1458"/>
        <v>0.009+4.23235362291617i</v>
      </c>
      <c r="Z2776" t="str">
        <f t="shared" si="1459"/>
        <v>-0.000441551642618078-0.000121033557399227i</v>
      </c>
      <c r="AA2776" t="str">
        <f t="shared" si="1460"/>
        <v>0.0060579940572699-2.83539328205463i</v>
      </c>
      <c r="AB2776" t="str">
        <f t="shared" si="1461"/>
        <v>0.414303561940143-0.326604935483146i</v>
      </c>
      <c r="AC2776" t="str">
        <f t="shared" si="1462"/>
        <v>0.913589417966928-0.121839883840788i</v>
      </c>
      <c r="AD2776" t="str">
        <f t="shared" si="1463"/>
        <v>0.492409058229241-0.291826796351963i</v>
      </c>
      <c r="AE2776" t="str">
        <f t="shared" si="1464"/>
        <v>-0.00025274486380804+0.0000692585812760927i</v>
      </c>
      <c r="AF2776" t="str">
        <f t="shared" si="1465"/>
        <v>-4.17036774606419-0.116763986203174i</v>
      </c>
      <c r="AG2776" t="str">
        <f t="shared" si="1466"/>
        <v>0.99701545216916-0.0050605472190212i</v>
      </c>
      <c r="AH2776" t="str">
        <f t="shared" si="1467"/>
        <v>0.00106659809354346-0.000254684804666598i</v>
      </c>
      <c r="AI2776">
        <f t="shared" si="1468"/>
        <v>-59.199164163412433</v>
      </c>
      <c r="AJ2776">
        <f t="shared" si="1469"/>
        <v>-13.429748817126958</v>
      </c>
      <c r="AK2776"/>
      <c r="AL2776"/>
      <c r="AM2776"/>
      <c r="AN2776"/>
    </row>
    <row r="2777" spans="1:40" x14ac:dyDescent="0.35">
      <c r="A2777"/>
      <c r="B2777">
        <f t="shared" ref="B2777:B2840" si="1470">B2776+1000</f>
        <v>843000</v>
      </c>
      <c r="C2777" s="237" t="str">
        <f t="shared" si="1438"/>
        <v>-2.97654999945768E-08+0.000804064339068592i</v>
      </c>
      <c r="D2777" s="208" t="str">
        <f t="shared" si="1439"/>
        <v>-1.64874574791543+0.00616449326619254i</v>
      </c>
      <c r="E2777" t="str">
        <f t="shared" si="1440"/>
        <v>36500</v>
      </c>
      <c r="F2777" t="str">
        <f t="shared" si="1441"/>
        <v>0.21505376344086</v>
      </c>
      <c r="G2777" t="str">
        <f t="shared" si="1436"/>
        <v>0.21505376344086</v>
      </c>
      <c r="H2777" t="str">
        <f t="shared" si="1442"/>
        <v>2.52163725963522+0.122790769793883i</v>
      </c>
      <c r="I2777" t="str">
        <f t="shared" si="1443"/>
        <v>3310.45325872024i</v>
      </c>
      <c r="J2777" t="str">
        <f t="shared" si="1437"/>
        <v>-14833.2388133329+724.22123850371i</v>
      </c>
      <c r="K2777" t="str">
        <f t="shared" si="1444"/>
        <v>0.01087057954843-0.222647298792755i</v>
      </c>
      <c r="L2777" t="str">
        <f t="shared" si="1445"/>
        <v>0.00344343363615454-0.0597917452701825i</v>
      </c>
      <c r="M2777" t="str">
        <f t="shared" si="1446"/>
        <v>0.0143140131845845-0.282439044062938i</v>
      </c>
      <c r="N2777" t="str">
        <f t="shared" si="1447"/>
        <v>-10.5149876529914i</v>
      </c>
      <c r="O2777" t="str">
        <f t="shared" si="1448"/>
        <v>-0.462299437940938+0.886723874540148i</v>
      </c>
      <c r="P2777" t="str">
        <f t="shared" si="1449"/>
        <v>1.46229943794094-0.886723874540148i</v>
      </c>
      <c r="Q2777" t="str">
        <f t="shared" si="1450"/>
        <v>-1.46229943794094+11.4017115275315i</v>
      </c>
      <c r="R2777" t="str">
        <f t="shared" si="1451"/>
        <v>-0.0926951380089039-0.116364230626865i</v>
      </c>
      <c r="S2777" t="str">
        <f t="shared" si="1452"/>
        <v>1.17408729130281i</v>
      </c>
      <c r="T2777" t="str">
        <f t="shared" si="1453"/>
        <v>0.136621764341231-0.108832183501814i</v>
      </c>
      <c r="U2777" t="str">
        <f t="shared" si="1454"/>
        <v>0.00005-0.000168567767213073i</v>
      </c>
      <c r="V2777" t="str">
        <f t="shared" si="1455"/>
        <v>0.00002-0.00188795899278642i</v>
      </c>
      <c r="W2777" t="str">
        <f t="shared" si="1456"/>
        <v>0.000042241193612443-0.000155702284932485i</v>
      </c>
      <c r="X2777" t="str">
        <f t="shared" si="1457"/>
        <v>0.0000423534130662257-0.000155636440971359i</v>
      </c>
      <c r="Y2777" t="str">
        <f t="shared" si="1458"/>
        <v>0.009+4.23738017116191i</v>
      </c>
      <c r="Z2777" t="str">
        <f t="shared" si="1459"/>
        <v>-0.000440511041092192-0.000120886728827638i</v>
      </c>
      <c r="AA2777" t="str">
        <f t="shared" si="1460"/>
        <v>0.00604362889205919-2.83202961113836i</v>
      </c>
      <c r="AB2777" t="str">
        <f t="shared" si="1461"/>
        <v>0.410980535008085-0.32738494644206i</v>
      </c>
      <c r="AC2777" t="str">
        <f t="shared" si="1462"/>
        <v>0.913416489483022-0.120763141875964i</v>
      </c>
      <c r="AD2777" t="str">
        <f t="shared" si="1463"/>
        <v>0.488780625493159-0.293796165833719i</v>
      </c>
      <c r="AE2777" t="str">
        <f t="shared" si="1464"/>
        <v>-0.000250829319631424+0.0000703333639501113i</v>
      </c>
      <c r="AF2777" t="str">
        <f t="shared" si="1465"/>
        <v>-4.17038300755065-0.11662627652769i</v>
      </c>
      <c r="AG2777" t="str">
        <f t="shared" si="1466"/>
        <v>0.996998710734097-0.0050173808150717i</v>
      </c>
      <c r="AH2777" t="str">
        <f t="shared" si="1467"/>
        <v>0.00105873679004201-0.000259530617085498i</v>
      </c>
      <c r="AI2777">
        <f t="shared" si="1468"/>
        <v>-59.250813104712847</v>
      </c>
      <c r="AJ2777">
        <f t="shared" si="1469"/>
        <v>-13.773453126691429</v>
      </c>
      <c r="AK2777"/>
      <c r="AL2777"/>
      <c r="AM2777"/>
      <c r="AN2777"/>
    </row>
    <row r="2778" spans="1:40" x14ac:dyDescent="0.35">
      <c r="A2778"/>
      <c r="B2778">
        <f t="shared" si="1470"/>
        <v>844000</v>
      </c>
      <c r="C2778" s="237" t="str">
        <f t="shared" si="1438"/>
        <v>-2.96950074202549E-08+0.000803111656205004i</v>
      </c>
      <c r="D2778" s="208" t="str">
        <f t="shared" si="1439"/>
        <v>-1.64874574737498+0.00615718936423837i</v>
      </c>
      <c r="E2778" t="str">
        <f t="shared" si="1440"/>
        <v>36500</v>
      </c>
      <c r="F2778" t="str">
        <f t="shared" si="1441"/>
        <v>0.21505376344086</v>
      </c>
      <c r="G2778" t="str">
        <f t="shared" si="1436"/>
        <v>0.21505376344086</v>
      </c>
      <c r="H2778" t="str">
        <f t="shared" si="1442"/>
        <v>2.52165246764519+0.12264607971312i</v>
      </c>
      <c r="I2778" t="str">
        <f t="shared" si="1443"/>
        <v>3314.38024953723i</v>
      </c>
      <c r="J2778" t="str">
        <f t="shared" si="1437"/>
        <v>-14868.453611184+725.080338430761i</v>
      </c>
      <c r="K2778" t="str">
        <f t="shared" si="1444"/>
        <v>0.0108448927659833-0.222384715820956i</v>
      </c>
      <c r="L2778" t="str">
        <f t="shared" si="1445"/>
        <v>0.00343530556900292-0.0597213695145406i</v>
      </c>
      <c r="M2778" t="str">
        <f t="shared" si="1446"/>
        <v>0.0142801983349862-0.282106085335497i</v>
      </c>
      <c r="N2778" t="str">
        <f t="shared" si="1447"/>
        <v>-10.5274609479534i</v>
      </c>
      <c r="O2778" t="str">
        <f t="shared" si="1448"/>
        <v>-0.451203393782145+0.892421143541251i</v>
      </c>
      <c r="P2778" t="str">
        <f t="shared" si="1449"/>
        <v>1.45120339378215-0.892421143541251i</v>
      </c>
      <c r="Q2778" t="str">
        <f t="shared" si="1450"/>
        <v>-1.45120339378215+11.4198820914947i</v>
      </c>
      <c r="R2778" t="str">
        <f t="shared" si="1451"/>
        <v>-0.0927962837639299-0.11528465016588i</v>
      </c>
      <c r="S2778" t="str">
        <f t="shared" si="1452"/>
        <v>1.17548004016557i</v>
      </c>
      <c r="T2778" t="str">
        <f t="shared" si="1453"/>
        <v>0.135514805207462-0.10908017936604i</v>
      </c>
      <c r="U2778" t="str">
        <f t="shared" si="1454"/>
        <v>0.00005-0.000168368042370404i</v>
      </c>
      <c r="V2778" t="str">
        <f t="shared" si="1455"/>
        <v>0.00002-0.00188572207454852i</v>
      </c>
      <c r="W2778" t="str">
        <f t="shared" si="1456"/>
        <v>0.0000422411168143991-0.000155520057125132i</v>
      </c>
      <c r="X2778" t="str">
        <f t="shared" si="1457"/>
        <v>0.0000423530529138662-0.000155454290564854i</v>
      </c>
      <c r="Y2778" t="str">
        <f t="shared" si="1458"/>
        <v>0.009+4.24240671940766i</v>
      </c>
      <c r="Z2778" t="str">
        <f t="shared" si="1459"/>
        <v>-0.000439474136306216-0.000120740258710339i</v>
      </c>
      <c r="AA2778" t="str">
        <f t="shared" si="1460"/>
        <v>0.00602931476315547-2.82867391176935i</v>
      </c>
      <c r="AB2778" t="str">
        <f t="shared" si="1461"/>
        <v>0.407650621511344-0.328130958422295i</v>
      </c>
      <c r="AC2778" t="str">
        <f t="shared" si="1462"/>
        <v>0.913253591568664-0.119686496185267i</v>
      </c>
      <c r="AD2778" t="str">
        <f t="shared" si="1463"/>
        <v>0.485127427089801-0.295720442781569i</v>
      </c>
      <c r="AE2778" t="str">
        <f t="shared" si="1464"/>
        <v>-0.00024890631978613+0.0000713870751252184i</v>
      </c>
      <c r="AF2778" t="str">
        <f t="shared" si="1465"/>
        <v>-4.17039821502017-0.116488890348882i</v>
      </c>
      <c r="AG2778" t="str">
        <f t="shared" si="1466"/>
        <v>0.996982470389112-0.00497406204445738i</v>
      </c>
      <c r="AH2778" t="str">
        <f t="shared" si="1467"/>
        <v>0.00105083979934842-0.000264288264989683i</v>
      </c>
      <c r="AI2778">
        <f t="shared" si="1468"/>
        <v>-59.302902620496468</v>
      </c>
      <c r="AJ2778">
        <f t="shared" si="1469"/>
        <v>-14.117208438912142</v>
      </c>
      <c r="AK2778"/>
      <c r="AL2778"/>
      <c r="AM2778"/>
      <c r="AN2778"/>
    </row>
    <row r="2779" spans="1:40" x14ac:dyDescent="0.35">
      <c r="A2779"/>
      <c r="B2779">
        <f t="shared" si="1470"/>
        <v>845000</v>
      </c>
      <c r="C2779" s="237" t="str">
        <f t="shared" si="1438"/>
        <v>-2.96247649673094E-08+0.000802161228212088i</v>
      </c>
      <c r="D2779" s="208" t="str">
        <f t="shared" si="1439"/>
        <v>-1.64874574683646+0.00614990274962601i</v>
      </c>
      <c r="E2779" t="str">
        <f t="shared" si="1440"/>
        <v>36500</v>
      </c>
      <c r="F2779" t="str">
        <f t="shared" si="1441"/>
        <v>0.21505376344086</v>
      </c>
      <c r="G2779" t="str">
        <f t="shared" si="1436"/>
        <v>0.21505376344086</v>
      </c>
      <c r="H2779" t="str">
        <f t="shared" si="1442"/>
        <v>2.52166762189072+0.122501729281176i</v>
      </c>
      <c r="I2779" t="str">
        <f t="shared" si="1443"/>
        <v>3318.30724035422i</v>
      </c>
      <c r="J2779" t="str">
        <f t="shared" si="1437"/>
        <v>-14903.7101574618+725.939438357812i</v>
      </c>
      <c r="K2779" t="str">
        <f t="shared" si="1444"/>
        <v>0.0108192968537158-0.222122750046596i</v>
      </c>
      <c r="L2779" t="str">
        <f t="shared" si="1445"/>
        <v>0.00342720621522509-0.0596511586790327i</v>
      </c>
      <c r="M2779" t="str">
        <f t="shared" si="1446"/>
        <v>0.0142465030689409-0.281773908725629i</v>
      </c>
      <c r="N2779" t="str">
        <f t="shared" si="1447"/>
        <v>-10.5399342429154i</v>
      </c>
      <c r="O2779" t="str">
        <f t="shared" si="1448"/>
        <v>-0.440037150916542+0.89797956870591i</v>
      </c>
      <c r="P2779" t="str">
        <f t="shared" si="1449"/>
        <v>1.44003715091654-0.89797956870591i</v>
      </c>
      <c r="Q2779" t="str">
        <f t="shared" si="1450"/>
        <v>-1.44003715091654+11.4379138116213i</v>
      </c>
      <c r="R2779" t="str">
        <f t="shared" si="1451"/>
        <v>-0.0928875769742816-0.114205755588728i</v>
      </c>
      <c r="S2779" t="str">
        <f t="shared" si="1452"/>
        <v>1.17687278902832i</v>
      </c>
      <c r="T2779" t="str">
        <f t="shared" si="1453"/>
        <v>0.134405646102793-0.109316861779806i</v>
      </c>
      <c r="U2779" t="str">
        <f t="shared" si="1454"/>
        <v>0.00005-0.000168168790249255i</v>
      </c>
      <c r="V2779" t="str">
        <f t="shared" si="1455"/>
        <v>0.00002-0.00188349045079166i</v>
      </c>
      <c r="W2779" t="str">
        <f t="shared" si="1456"/>
        <v>0.000042241039925731-0.000155338263282339i</v>
      </c>
      <c r="X2779" t="str">
        <f t="shared" si="1457"/>
        <v>0.0000423526936764627-0.000155272573937958i</v>
      </c>
      <c r="Y2779" t="str">
        <f t="shared" si="1458"/>
        <v>0.009+4.2474332676534i</v>
      </c>
      <c r="Z2779" t="str">
        <f t="shared" si="1459"/>
        <v>-0.000438440910770248-0.000120594145723794i</v>
      </c>
      <c r="AA2779" t="str">
        <f t="shared" si="1460"/>
        <v>0.00601505142907699-2.82532615564266i</v>
      </c>
      <c r="AB2779" t="str">
        <f t="shared" si="1461"/>
        <v>0.404314090143564-0.328842937699576i</v>
      </c>
      <c r="AC2779" t="str">
        <f t="shared" si="1462"/>
        <v>0.913100702013618-0.118610023453735i</v>
      </c>
      <c r="AD2779" t="str">
        <f t="shared" si="1463"/>
        <v>0.481450020130529-0.297599310701264i</v>
      </c>
      <c r="AE2779" t="str">
        <f t="shared" si="1464"/>
        <v>-0.000246976119958392+0.0000724196589421157i</v>
      </c>
      <c r="AF2779" t="str">
        <f t="shared" si="1465"/>
        <v>-4.17041336872718-0.11635182653155i</v>
      </c>
      <c r="AG2779" t="str">
        <f t="shared" si="1466"/>
        <v>0.996966732605346-0.00493059714300031i</v>
      </c>
      <c r="AH2779" t="str">
        <f t="shared" si="1467"/>
        <v>0.00104290821233995-0.000268957450757786i</v>
      </c>
      <c r="AI2779">
        <f t="shared" si="1468"/>
        <v>-59.355436394986612</v>
      </c>
      <c r="AJ2779">
        <f t="shared" si="1469"/>
        <v>-14.461014391615223</v>
      </c>
      <c r="AK2779"/>
      <c r="AL2779"/>
      <c r="AM2779"/>
      <c r="AN2779"/>
    </row>
    <row r="2780" spans="1:40" x14ac:dyDescent="0.35">
      <c r="A2780"/>
      <c r="B2780">
        <f t="shared" si="1470"/>
        <v>846000</v>
      </c>
      <c r="C2780" s="237" t="str">
        <f t="shared" si="1438"/>
        <v>-2.95547714538326E-08+0.000801213047093853i</v>
      </c>
      <c r="D2780" s="208" t="str">
        <f t="shared" si="1439"/>
        <v>-1.64874574629984+0.00614263336105287i</v>
      </c>
      <c r="E2780" t="str">
        <f t="shared" si="1440"/>
        <v>36500</v>
      </c>
      <c r="F2780" t="str">
        <f t="shared" si="1441"/>
        <v>0.21505376344086</v>
      </c>
      <c r="G2780" t="str">
        <f t="shared" si="1436"/>
        <v>0.21505376344086</v>
      </c>
      <c r="H2780" t="str">
        <f t="shared" si="1442"/>
        <v>2.52168272262467+0.122357717306836i</v>
      </c>
      <c r="I2780" t="str">
        <f t="shared" si="1443"/>
        <v>3322.23423117121i</v>
      </c>
      <c r="J2780" t="str">
        <f t="shared" si="1437"/>
        <v>-14939.0084521661+726.798538284862i</v>
      </c>
      <c r="K2780" t="str">
        <f t="shared" si="1444"/>
        <v>0.0107937913838323-0.221861399301258i</v>
      </c>
      <c r="L2780" t="str">
        <f t="shared" si="1445"/>
        <v>0.00341913543988405-0.0595811121865783i</v>
      </c>
      <c r="M2780" t="str">
        <f t="shared" si="1446"/>
        <v>0.0142129268237163-0.281442511487836i</v>
      </c>
      <c r="N2780" t="str">
        <f t="shared" si="1447"/>
        <v>-10.5524075378774i</v>
      </c>
      <c r="O2780" t="str">
        <f t="shared" si="1448"/>
        <v>-0.428802446600139+0.903398285248392i</v>
      </c>
      <c r="P2780" t="str">
        <f t="shared" si="1449"/>
        <v>1.42880244660014-0.903398285248392i</v>
      </c>
      <c r="Q2780" t="str">
        <f t="shared" si="1450"/>
        <v>-1.42880244660014+11.4558058231258i</v>
      </c>
      <c r="R2780" t="str">
        <f t="shared" si="1451"/>
        <v>-0.0929690431401766-0.113127620205225i</v>
      </c>
      <c r="S2780" t="str">
        <f t="shared" si="1452"/>
        <v>1.17826553789108i</v>
      </c>
      <c r="T2780" t="str">
        <f t="shared" si="1453"/>
        <v>0.133294376271447-0.109542219622779i</v>
      </c>
      <c r="U2780" t="str">
        <f t="shared" si="1454"/>
        <v>0.00005-0.000167970009173311i</v>
      </c>
      <c r="V2780" t="str">
        <f t="shared" si="1455"/>
        <v>0.00002-0.00188126410274108i</v>
      </c>
      <c r="W2780" t="str">
        <f t="shared" si="1456"/>
        <v>0.0000422409629464403-0.000155156901865185i</v>
      </c>
      <c r="X2780" t="str">
        <f t="shared" si="1457"/>
        <v>0.0000423523353492656-0.000155091289552411i</v>
      </c>
      <c r="Y2780" t="str">
        <f t="shared" si="1458"/>
        <v>0.009+4.25245981589914i</v>
      </c>
      <c r="Z2780" t="str">
        <f t="shared" si="1459"/>
        <v>-0.000437411347097708-0.000120448388551022i</v>
      </c>
      <c r="AA2780" t="str">
        <f t="shared" si="1460"/>
        <v>0.00600083864976863-2.82198631458717i</v>
      </c>
      <c r="AB2780" t="str">
        <f t="shared" si="1461"/>
        <v>0.400971209365914-0.329520850822129i</v>
      </c>
      <c r="AC2780" t="str">
        <f t="shared" si="1462"/>
        <v>0.912957798614146-0.117533799937881i</v>
      </c>
      <c r="AD2780" t="str">
        <f t="shared" si="1463"/>
        <v>0.477748965907522-0.299432459920485i</v>
      </c>
      <c r="AE2780" t="str">
        <f t="shared" si="1464"/>
        <v>-0.000245038976029437+0.0000734310625831214i</v>
      </c>
      <c r="AF2780" t="str">
        <f t="shared" si="1465"/>
        <v>-4.17042846892451-0.116215083945783i</v>
      </c>
      <c r="AG2780" t="str">
        <f t="shared" si="1466"/>
        <v>0.996951498777323-0.00488699235990922i</v>
      </c>
      <c r="AH2780" t="str">
        <f t="shared" si="1467"/>
        <v>0.00103494312168298-0.000273537890194879i</v>
      </c>
      <c r="AI2780">
        <f t="shared" si="1468"/>
        <v>-59.408418188635977</v>
      </c>
      <c r="AJ2780">
        <f t="shared" si="1469"/>
        <v>-14.804870615457041</v>
      </c>
      <c r="AK2780"/>
      <c r="AL2780"/>
      <c r="AM2780"/>
      <c r="AN2780"/>
    </row>
    <row r="2781" spans="1:40" x14ac:dyDescent="0.35">
      <c r="A2781"/>
      <c r="B2781">
        <f t="shared" si="1470"/>
        <v>847000</v>
      </c>
      <c r="C2781" s="237" t="str">
        <f t="shared" si="1438"/>
        <v>-2.94850257048897E-08+0.000800267104892062i</v>
      </c>
      <c r="D2781" s="208" t="str">
        <f t="shared" si="1439"/>
        <v>-1.64874574576513+0.00613538113750581i</v>
      </c>
      <c r="E2781" t="str">
        <f t="shared" si="1440"/>
        <v>36500</v>
      </c>
      <c r="F2781" t="str">
        <f t="shared" si="1441"/>
        <v>0.21505376344086</v>
      </c>
      <c r="G2781" t="str">
        <f t="shared" si="1436"/>
        <v>0.21505376344086</v>
      </c>
      <c r="H2781" t="str">
        <f t="shared" si="1442"/>
        <v>2.52169777009851+0.122214042604436i</v>
      </c>
      <c r="I2781" t="str">
        <f t="shared" si="1443"/>
        <v>3326.16122198819i</v>
      </c>
      <c r="J2781" t="str">
        <f t="shared" si="1437"/>
        <v>-14974.3484952971+727.657638211913i</v>
      </c>
      <c r="K2781" t="str">
        <f t="shared" si="1444"/>
        <v>0.0107683759310496-0.221600661426638i</v>
      </c>
      <c r="L2781" t="str">
        <f t="shared" si="1445"/>
        <v>0.00341109310883381-0.0595112294627781i</v>
      </c>
      <c r="M2781" t="str">
        <f t="shared" si="1446"/>
        <v>0.0141794690398834-0.281111890889416i</v>
      </c>
      <c r="N2781" t="str">
        <f t="shared" si="1447"/>
        <v>-10.5648808328395i</v>
      </c>
      <c r="O2781" t="str">
        <f t="shared" si="1448"/>
        <v>-0.417501028740167+0.908676450119019i</v>
      </c>
      <c r="P2781" t="str">
        <f t="shared" si="1449"/>
        <v>1.41750102874017-0.908676450119019i</v>
      </c>
      <c r="Q2781" t="str">
        <f t="shared" si="1450"/>
        <v>-1.41750102874017+11.4735572829585i</v>
      </c>
      <c r="R2781" t="str">
        <f t="shared" si="1451"/>
        <v>-0.0930407077166421-0.112050316927133i</v>
      </c>
      <c r="S2781" t="str">
        <f t="shared" si="1452"/>
        <v>1.17965828675383i</v>
      </c>
      <c r="T2781" t="str">
        <f t="shared" si="1453"/>
        <v>0.132181084896485-0.109756241863378i</v>
      </c>
      <c r="U2781" t="str">
        <f t="shared" si="1454"/>
        <v>0.00005-0.000167771697474169i</v>
      </c>
      <c r="V2781" t="str">
        <f t="shared" si="1455"/>
        <v>0.00002-0.00187904301171069i</v>
      </c>
      <c r="W2781" t="str">
        <f t="shared" si="1456"/>
        <v>0.0000422408858765284-0.000154975971342008i</v>
      </c>
      <c r="X2781" t="str">
        <f t="shared" si="1457"/>
        <v>0.0000423519779275523-0.000154910435877205i</v>
      </c>
      <c r="Y2781" t="str">
        <f t="shared" si="1458"/>
        <v>0.009+4.25748636414489i</v>
      </c>
      <c r="Z2781" t="str">
        <f t="shared" si="1459"/>
        <v>-0.000436385428004569-0.000120302985881562i</v>
      </c>
      <c r="AA2781" t="str">
        <f t="shared" si="1460"/>
        <v>0.00598667618659171-2.81865436056484i</v>
      </c>
      <c r="AB2781" t="str">
        <f t="shared" si="1461"/>
        <v>0.397622247455578-0.330164664605161i</v>
      </c>
      <c r="AC2781" t="str">
        <f t="shared" si="1462"/>
        <v>0.912824859175339-0.116457901481769i</v>
      </c>
      <c r="AD2781" t="str">
        <f t="shared" si="1463"/>
        <v>0.47402482981139-0.301219587647381i</v>
      </c>
      <c r="AE2781" t="str">
        <f t="shared" si="1464"/>
        <v>-0.00024309514404203+0.0000744212362705531i</v>
      </c>
      <c r="AF2781" t="str">
        <f t="shared" si="1465"/>
        <v>-4.17044351586364-0.11607866146693i</v>
      </c>
      <c r="AG2781" t="str">
        <f t="shared" si="1466"/>
        <v>0.996936770222801-0.00484325395686019i</v>
      </c>
      <c r="AH2781" t="str">
        <f t="shared" si="1467"/>
        <v>0.00102694562167499-0.000278029312541027i</v>
      </c>
      <c r="AI2781">
        <f t="shared" si="1468"/>
        <v>-59.461851839886855</v>
      </c>
      <c r="AJ2781">
        <f t="shared" si="1469"/>
        <v>-15.148776734015446</v>
      </c>
      <c r="AK2781"/>
      <c r="AL2781"/>
      <c r="AM2781"/>
      <c r="AN2781"/>
    </row>
    <row r="2782" spans="1:40" x14ac:dyDescent="0.35">
      <c r="A2782"/>
      <c r="B2782">
        <f t="shared" si="1470"/>
        <v>848000</v>
      </c>
      <c r="C2782" s="237" t="str">
        <f t="shared" si="1438"/>
        <v>-2.94155265524692E-08+0.000799323393686019i</v>
      </c>
      <c r="D2782" s="208" t="str">
        <f t="shared" si="1439"/>
        <v>-1.6487457452323+0.00612814601825948i</v>
      </c>
      <c r="E2782" t="str">
        <f t="shared" si="1440"/>
        <v>36500</v>
      </c>
      <c r="F2782" t="str">
        <f t="shared" si="1441"/>
        <v>0.21505376344086</v>
      </c>
      <c r="G2782" t="str">
        <f t="shared" si="1436"/>
        <v>0.21505376344086</v>
      </c>
      <c r="H2782" t="str">
        <f t="shared" si="1442"/>
        <v>2.52171276456212+0.122070703993829i</v>
      </c>
      <c r="I2782" t="str">
        <f t="shared" si="1443"/>
        <v>3330.08821280518i</v>
      </c>
      <c r="J2782" t="str">
        <f t="shared" si="1437"/>
        <v>-15009.7302868546+728.516738138964i</v>
      </c>
      <c r="K2782" t="str">
        <f t="shared" si="1444"/>
        <v>0.01074305007258-0.221340534274507i</v>
      </c>
      <c r="L2782" t="str">
        <f t="shared" si="1445"/>
        <v>0.00340307908871366-0.0594415099358972i</v>
      </c>
      <c r="M2782" t="str">
        <f t="shared" si="1446"/>
        <v>0.0141461291612937-0.280782044210404i</v>
      </c>
      <c r="N2782" t="str">
        <f t="shared" si="1447"/>
        <v>-10.5773541278015i</v>
      </c>
      <c r="O2782" t="str">
        <f t="shared" si="1448"/>
        <v>-0.406134655623486+0.913813242135171i</v>
      </c>
      <c r="P2782" t="str">
        <f t="shared" si="1449"/>
        <v>1.40613465562349-0.913813242135171i</v>
      </c>
      <c r="Q2782" t="str">
        <f t="shared" si="1450"/>
        <v>-1.40613465562349+11.4911673699367i</v>
      </c>
      <c r="R2782" t="str">
        <f t="shared" si="1451"/>
        <v>-0.0931025961125454-0.110973918284174i</v>
      </c>
      <c r="S2782" t="str">
        <f t="shared" si="1452"/>
        <v>1.18105103561659i</v>
      </c>
      <c r="T2782" t="str">
        <f t="shared" si="1453"/>
        <v>0.131065861115955-0.109958917557315i</v>
      </c>
      <c r="U2782" t="str">
        <f t="shared" si="1454"/>
        <v>0.00005-0.000167573853491298i</v>
      </c>
      <c r="V2782" t="str">
        <f t="shared" si="1455"/>
        <v>0.00002-0.00187682715910254i</v>
      </c>
      <c r="W2782" t="str">
        <f t="shared" si="1456"/>
        <v>0.0000422408087159968-0.000154795470188377i</v>
      </c>
      <c r="X2782" t="str">
        <f t="shared" si="1457"/>
        <v>0.0000423516214066293-0.000154730011388564i</v>
      </c>
      <c r="Y2782" t="str">
        <f t="shared" si="1458"/>
        <v>0.009+4.26251291239063i</v>
      </c>
      <c r="Z2782" t="str">
        <f t="shared" si="1459"/>
        <v>-0.00043536313630869-0.000120157936411428i</v>
      </c>
      <c r="AA2782" t="str">
        <f t="shared" si="1460"/>
        <v>0.00597256380231406-2.8153302656699i</v>
      </c>
      <c r="AB2782" t="str">
        <f t="shared" si="1461"/>
        <v>0.394267472554331-0.330774346126469i</v>
      </c>
      <c r="AC2782" t="str">
        <f t="shared" si="1462"/>
        <v>0.912701861513101-0.115382403533022i</v>
      </c>
      <c r="AD2782" t="str">
        <f t="shared" si="1463"/>
        <v>0.470278181248088-0.302960398028023i</v>
      </c>
      <c r="AE2782" t="str">
        <f t="shared" si="1464"/>
        <v>-0.000241144880167146+0.0000753901332647195i</v>
      </c>
      <c r="AF2782" t="str">
        <f t="shared" si="1465"/>
        <v>-4.17045850979442-0.11594255797557i</v>
      </c>
      <c r="AG2782" t="str">
        <f t="shared" si="1466"/>
        <v>0.99692254818264-0.00479938820707662i</v>
      </c>
      <c r="AH2782" t="str">
        <f t="shared" si="1467"/>
        <v>0.00101891680808677-0.000282431460477697i</v>
      </c>
      <c r="AI2782">
        <f t="shared" si="1468"/>
        <v>-59.515741266985891</v>
      </c>
      <c r="AJ2782">
        <f t="shared" si="1469"/>
        <v>-15.49273236386194</v>
      </c>
      <c r="AK2782"/>
      <c r="AL2782"/>
      <c r="AM2782"/>
      <c r="AN2782"/>
    </row>
    <row r="2783" spans="1:40" x14ac:dyDescent="0.35">
      <c r="A2783"/>
      <c r="B2783">
        <f t="shared" si="1470"/>
        <v>849000</v>
      </c>
      <c r="C2783" s="237" t="str">
        <f t="shared" si="1438"/>
        <v>-2.93462728354349E-08+0.000798381905592351i</v>
      </c>
      <c r="D2783" s="208" t="str">
        <f t="shared" si="1439"/>
        <v>-1.64874574470135+0.00612092794287469i</v>
      </c>
      <c r="E2783" t="str">
        <f t="shared" si="1440"/>
        <v>36500</v>
      </c>
      <c r="F2783" t="str">
        <f t="shared" si="1441"/>
        <v>0.21505376344086</v>
      </c>
      <c r="G2783" t="str">
        <f t="shared" si="1436"/>
        <v>0.21505376344086</v>
      </c>
      <c r="H2783" t="str">
        <f t="shared" si="1442"/>
        <v>2.52172770626402+0.121927700300347i</v>
      </c>
      <c r="I2783" t="str">
        <f t="shared" si="1443"/>
        <v>3334.01520362216i</v>
      </c>
      <c r="J2783" t="str">
        <f t="shared" si="1437"/>
        <v>-15045.1538268388+729.375838066015i</v>
      </c>
      <c r="K2783" t="str">
        <f t="shared" si="1444"/>
        <v>0.0107178133881126-0.221081015706627i</v>
      </c>
      <c r="L2783" t="str">
        <f t="shared" si="1445"/>
        <v>0.0033950932469426-0.0593719530368489i</v>
      </c>
      <c r="M2783" t="str">
        <f t="shared" si="1446"/>
        <v>0.0141129066350552-0.280452968743476i</v>
      </c>
      <c r="N2783" t="str">
        <f t="shared" si="1447"/>
        <v>-10.5898274227635i</v>
      </c>
      <c r="O2783" t="str">
        <f t="shared" si="1448"/>
        <v>-0.394705095642503+0.918807862109289i</v>
      </c>
      <c r="P2783" t="str">
        <f t="shared" si="1449"/>
        <v>1.3947050956425-0.918807862109289i</v>
      </c>
      <c r="Q2783" t="str">
        <f t="shared" si="1450"/>
        <v>-1.3947050956425+11.5086352848728i</v>
      </c>
      <c r="R2783" t="str">
        <f t="shared" si="1451"/>
        <v>-0.0931547336899742-0.109898496439828i</v>
      </c>
      <c r="S2783" t="str">
        <f t="shared" si="1452"/>
        <v>1.18244378447934i</v>
      </c>
      <c r="T2783" t="str">
        <f t="shared" si="1453"/>
        <v>0.1299487940389-0.110150235846538i</v>
      </c>
      <c r="U2783" t="str">
        <f t="shared" si="1454"/>
        <v>0.00005-0.000167376475571992i</v>
      </c>
      <c r="V2783" t="str">
        <f t="shared" si="1455"/>
        <v>0.00002-0.00187461652640631i</v>
      </c>
      <c r="W2783" t="str">
        <f t="shared" si="1456"/>
        <v>0.0000422407314648471-0.000154615396887042i</v>
      </c>
      <c r="X2783" t="str">
        <f t="shared" si="1457"/>
        <v>0.0000423512657818297-0.000154550014569888i</v>
      </c>
      <c r="Y2783" t="str">
        <f t="shared" si="1458"/>
        <v>0.009+4.26753946063638i</v>
      </c>
      <c r="Z2783" t="str">
        <f t="shared" si="1459"/>
        <v>-0.000434344454929052-0.00012001323884307i</v>
      </c>
      <c r="AA2783" t="str">
        <f t="shared" si="1460"/>
        <v>0.00595850126109996-2.81201400212807i</v>
      </c>
      <c r="AB2783" t="str">
        <f t="shared" si="1461"/>
        <v>0.3909071527167-0.331349862723264i</v>
      </c>
      <c r="AC2783" t="str">
        <f t="shared" si="1462"/>
        <v>0.912588783455783-0.11430738115861i</v>
      </c>
      <c r="AD2783" t="str">
        <f t="shared" si="1463"/>
        <v>0.466509593554603-0.304654602203031i</v>
      </c>
      <c r="AE2783" t="str">
        <f t="shared" si="1464"/>
        <v>-0.000239188440670481+0.0000763377098616505i</v>
      </c>
      <c r="AF2783" t="str">
        <f t="shared" si="1465"/>
        <v>-4.17047345096537-0.115806772357472i</v>
      </c>
      <c r="AG2783" t="str">
        <f t="shared" si="1466"/>
        <v>0.996908833820674-0.00475540139440324i</v>
      </c>
      <c r="AH2783" t="str">
        <f t="shared" si="1467"/>
        <v>0.00101085777800382-0.000286744090132723i</v>
      </c>
      <c r="AI2783">
        <f t="shared" si="1468"/>
        <v>-59.57009046986223</v>
      </c>
      <c r="AJ2783">
        <f t="shared" si="1469"/>
        <v>-15.836737114666244</v>
      </c>
      <c r="AK2783"/>
      <c r="AL2783"/>
      <c r="AM2783"/>
      <c r="AN2783"/>
    </row>
    <row r="2784" spans="1:40" x14ac:dyDescent="0.35">
      <c r="A2784"/>
      <c r="B2784">
        <f t="shared" si="1470"/>
        <v>850000</v>
      </c>
      <c r="C2784" s="237" t="str">
        <f t="shared" si="1438"/>
        <v>-2.92772633994762E-08+0.000797442632764776i</v>
      </c>
      <c r="D2784" s="208" t="str">
        <f t="shared" si="1439"/>
        <v>-1.64874574417228+0.00611372685119662i</v>
      </c>
      <c r="E2784" t="str">
        <f t="shared" si="1440"/>
        <v>36500</v>
      </c>
      <c r="F2784" t="str">
        <f t="shared" si="1441"/>
        <v>0.21505376344086</v>
      </c>
      <c r="G2784" t="str">
        <f t="shared" si="1436"/>
        <v>0.21505376344086</v>
      </c>
      <c r="H2784" t="str">
        <f t="shared" si="1442"/>
        <v>2.52174259545123+0.121785030354783i</v>
      </c>
      <c r="I2784" t="str">
        <f t="shared" si="1443"/>
        <v>3337.94219443916i</v>
      </c>
      <c r="J2784" t="str">
        <f t="shared" si="1437"/>
        <v>-15080.6191152496+730.234937993065i</v>
      </c>
      <c r="K2784" t="str">
        <f t="shared" si="1444"/>
        <v>0.0106926654597973-0.220822103594719i</v>
      </c>
      <c r="L2784" t="str">
        <f t="shared" si="1445"/>
        <v>0.00338713545171409-0.0593025581991811i</v>
      </c>
      <c r="M2784" t="str">
        <f t="shared" si="1446"/>
        <v>0.0140798009115114-0.2801246617939i</v>
      </c>
      <c r="N2784" t="str">
        <f t="shared" si="1447"/>
        <v>-10.6023007177256i</v>
      </c>
      <c r="O2784" t="str">
        <f t="shared" si="1448"/>
        <v>-0.383214127020296+0.923659532973093i</v>
      </c>
      <c r="P2784" t="str">
        <f t="shared" si="1449"/>
        <v>1.3832141270203-0.923659532973093i</v>
      </c>
      <c r="Q2784" t="str">
        <f t="shared" si="1450"/>
        <v>-1.3832141270203+11.5259602506987i</v>
      </c>
      <c r="R2784" t="str">
        <f t="shared" si="1451"/>
        <v>-0.0931971457639351-0.108824123207055i</v>
      </c>
      <c r="S2784" t="str">
        <f t="shared" si="1452"/>
        <v>1.1838365333421i</v>
      </c>
      <c r="T2784" t="str">
        <f t="shared" si="1453"/>
        <v>0.128829972761434-0.110330185958555i</v>
      </c>
      <c r="U2784" t="str">
        <f t="shared" si="1454"/>
        <v>0.0000499999999999999-0.000167179562071319i</v>
      </c>
      <c r="V2784" t="str">
        <f t="shared" si="1455"/>
        <v>0.00002-0.00187241109519877i</v>
      </c>
      <c r="W2784" t="str">
        <f t="shared" si="1456"/>
        <v>0.0000422406541230806-0.00015443574992789i</v>
      </c>
      <c r="X2784" t="str">
        <f t="shared" si="1457"/>
        <v>0.0000423509110485147-0.00015437044391171i</v>
      </c>
      <c r="Y2784" t="str">
        <f t="shared" si="1458"/>
        <v>0.009+4.27256600888212i</v>
      </c>
      <c r="Z2784" t="str">
        <f t="shared" si="1459"/>
        <v>-0.000433329366885056-0.000119868891885339i</v>
      </c>
      <c r="AA2784" t="str">
        <f t="shared" si="1460"/>
        <v>0.00594448832850049-2.80870554229582i</v>
      </c>
      <c r="AB2784" t="str">
        <f t="shared" si="1461"/>
        <v>0.387541555958317-0.331891181990132i</v>
      </c>
      <c r="AC2784" t="str">
        <f t="shared" si="1462"/>
        <v>0.912485602845467-0.113232909060613i</v>
      </c>
      <c r="AD2784" t="str">
        <f t="shared" si="1463"/>
        <v>0.462719643914118-0.306301918363066i</v>
      </c>
      <c r="AE2784" t="str">
        <f t="shared" si="1464"/>
        <v>-0.000237226081879118+0.0000772639253903817i</v>
      </c>
      <c r="AF2784" t="str">
        <f t="shared" si="1465"/>
        <v>-4.17048833962351-0.115671303503586i</v>
      </c>
      <c r="AG2784" t="str">
        <f t="shared" si="1466"/>
        <v>0.996895628223598-0.00471129981238137i</v>
      </c>
      <c r="AH2784" t="str">
        <f t="shared" si="1467"/>
        <v>0.00100276962966799-0.0002909669710829i</v>
      </c>
      <c r="AI2784">
        <f t="shared" si="1468"/>
        <v>-59.624903532065247</v>
      </c>
      <c r="AJ2784">
        <f t="shared" si="1469"/>
        <v>-16.180790589271602</v>
      </c>
      <c r="AK2784"/>
      <c r="AL2784"/>
      <c r="AM2784"/>
      <c r="AN2784"/>
    </row>
    <row r="2785" spans="1:40" x14ac:dyDescent="0.35">
      <c r="A2785"/>
      <c r="B2785">
        <f t="shared" si="1470"/>
        <v>851000</v>
      </c>
      <c r="C2785" s="237" t="str">
        <f t="shared" si="1438"/>
        <v>-2.92084970970608E-08+0.000796505567393897i</v>
      </c>
      <c r="D2785" s="208" t="str">
        <f t="shared" si="1439"/>
        <v>-1.64874574364507+0.00610654268335321i</v>
      </c>
      <c r="E2785" t="str">
        <f t="shared" si="1440"/>
        <v>36500</v>
      </c>
      <c r="F2785" t="str">
        <f t="shared" si="1441"/>
        <v>0.21505376344086</v>
      </c>
      <c r="G2785" t="str">
        <f t="shared" si="1436"/>
        <v>0.21505376344086</v>
      </c>
      <c r="H2785" t="str">
        <f t="shared" si="1442"/>
        <v>2.52175743236933+0.121642692993341i</v>
      </c>
      <c r="I2785" t="str">
        <f t="shared" si="1443"/>
        <v>3341.86918525614i</v>
      </c>
      <c r="J2785" t="str">
        <f t="shared" si="1437"/>
        <v>-15116.1261520871+731.094037920116i</v>
      </c>
      <c r="K2785" t="str">
        <f t="shared" si="1444"/>
        <v>0.0106676058722258-0.220563795820382i</v>
      </c>
      <c r="L2785" t="str">
        <f t="shared" si="1445"/>
        <v>0.0033792055719905-0.0592333248590606i</v>
      </c>
      <c r="M2785" t="str">
        <f t="shared" si="1446"/>
        <v>0.0140468114442163-0.279797120679443i</v>
      </c>
      <c r="N2785" t="str">
        <f t="shared" si="1447"/>
        <v>-10.6147740126876i</v>
      </c>
      <c r="O2785" t="str">
        <f t="shared" si="1448"/>
        <v>-0.371663537534242+0.928367499898361i</v>
      </c>
      <c r="P2785" t="str">
        <f t="shared" si="1449"/>
        <v>1.37166353753424-0.928367499898361i</v>
      </c>
      <c r="Q2785" t="str">
        <f t="shared" si="1450"/>
        <v>-1.37166353753424+11.543141512586i</v>
      </c>
      <c r="R2785" t="str">
        <f t="shared" si="1451"/>
        <v>-0.0932298576023843-0.107750870063872i</v>
      </c>
      <c r="S2785" t="str">
        <f t="shared" si="1452"/>
        <v>1.18522928220485i</v>
      </c>
      <c r="T2785" t="str">
        <f t="shared" si="1453"/>
        <v>0.127709486382751-0.110498757206134i</v>
      </c>
      <c r="U2785" t="str">
        <f t="shared" si="1454"/>
        <v>0.0000499999999999999-0.000166983111352081i</v>
      </c>
      <c r="V2785" t="str">
        <f t="shared" si="1455"/>
        <v>0.00002-0.00187021084714331i</v>
      </c>
      <c r="W2785" t="str">
        <f t="shared" si="1456"/>
        <v>0.000042240576690699-0.00015425652780791i</v>
      </c>
      <c r="X2785" t="str">
        <f t="shared" si="1457"/>
        <v>0.0000423505572020722-0.000154191297911664i</v>
      </c>
      <c r="Y2785" t="str">
        <f t="shared" si="1458"/>
        <v>0.009+4.27759255712786i</v>
      </c>
      <c r="Z2785" t="str">
        <f t="shared" si="1459"/>
        <v>-0.00043231785529583-0.000119724894253438i</v>
      </c>
      <c r="AA2785" t="str">
        <f t="shared" si="1460"/>
        <v>0.00593052477144352-2.80540485865953i</v>
      </c>
      <c r="AB2785" t="str">
        <f t="shared" si="1461"/>
        <v>0.38417095030408-0.33239827177814i</v>
      </c>
      <c r="AC2785" t="str">
        <f t="shared" si="1462"/>
        <v>0.91239229753892-0.112159061591818i</v>
      </c>
      <c r="AD2785" t="str">
        <f t="shared" si="1463"/>
        <v>0.458908913270234-0.307902071803325i</v>
      </c>
      <c r="AE2785" t="str">
        <f t="shared" si="1464"/>
        <v>-0.000235258060148195+0.0000781687422099173i</v>
      </c>
      <c r="AF2785" t="str">
        <f t="shared" si="1465"/>
        <v>-4.1705031760144-0.115536150309988i</v>
      </c>
      <c r="AG2785" t="str">
        <f t="shared" si="1466"/>
        <v>0.996882932400868-0.00466708976332085i</v>
      </c>
      <c r="AH2785" t="str">
        <f t="shared" si="1467"/>
        <v>0.000994653462319065-0.000295099886354816i</v>
      </c>
      <c r="AI2785">
        <f t="shared" si="1468"/>
        <v>-59.680184622765339</v>
      </c>
      <c r="AJ2785">
        <f t="shared" si="1469"/>
        <v>-16.524892383776685</v>
      </c>
      <c r="AK2785"/>
      <c r="AL2785"/>
      <c r="AM2785"/>
      <c r="AN2785"/>
    </row>
    <row r="2786" spans="1:40" x14ac:dyDescent="0.35">
      <c r="A2786"/>
      <c r="B2786">
        <f t="shared" si="1470"/>
        <v>852000</v>
      </c>
      <c r="C2786" s="237" t="str">
        <f t="shared" si="1438"/>
        <v>-2.91399727873868E-08+0.000795570701706976i</v>
      </c>
      <c r="D2786" s="208" t="str">
        <f t="shared" si="1439"/>
        <v>-1.64874574311972+0.00609937537975348i</v>
      </c>
      <c r="E2786" t="str">
        <f t="shared" si="1440"/>
        <v>36500</v>
      </c>
      <c r="F2786" t="str">
        <f t="shared" si="1441"/>
        <v>0.21505376344086</v>
      </c>
      <c r="G2786" t="str">
        <f t="shared" si="1436"/>
        <v>0.21505376344086</v>
      </c>
      <c r="H2786" t="str">
        <f t="shared" si="1442"/>
        <v>2.52177221726248+0.121500687057622i</v>
      </c>
      <c r="I2786" t="str">
        <f t="shared" si="1443"/>
        <v>3345.79617607313i</v>
      </c>
      <c r="J2786" t="str">
        <f t="shared" si="1437"/>
        <v>-15151.6749373511+731.953137847167i</v>
      </c>
      <c r="K2786" t="str">
        <f t="shared" si="1444"/>
        <v>0.0106426342124167-0.220306090275057i</v>
      </c>
      <c r="L2786" t="str">
        <f t="shared" si="1445"/>
        <v>0.00337130347749766-0.0591642524552567i</v>
      </c>
      <c r="M2786" t="str">
        <f t="shared" si="1446"/>
        <v>0.0140139376899144-0.279470342730314i</v>
      </c>
      <c r="N2786" t="str">
        <f t="shared" si="1447"/>
        <v>-10.6272473076496i</v>
      </c>
      <c r="O2786" t="str">
        <f t="shared" si="1448"/>
        <v>-0.36005512423732+0.9329310304146i</v>
      </c>
      <c r="P2786" t="str">
        <f t="shared" si="1449"/>
        <v>1.36005512423732-0.9329310304146i</v>
      </c>
      <c r="Q2786" t="str">
        <f t="shared" si="1450"/>
        <v>-1.36005512423732+11.5601783380642i</v>
      </c>
      <c r="R2786" t="str">
        <f t="shared" si="1451"/>
        <v>-0.0932528944265845-0.106678808168715i</v>
      </c>
      <c r="S2786" t="str">
        <f t="shared" si="1452"/>
        <v>1.18662203106761i</v>
      </c>
      <c r="T2786" t="str">
        <f t="shared" si="1453"/>
        <v>0.126587424021033-0.110655938987407i</v>
      </c>
      <c r="U2786" t="str">
        <f t="shared" si="1454"/>
        <v>0.0000499999999999999-0.000166787121784766i</v>
      </c>
      <c r="V2786" t="str">
        <f t="shared" si="1455"/>
        <v>0.00002-0.00186801576398938i</v>
      </c>
      <c r="W2786" t="str">
        <f t="shared" si="1456"/>
        <v>0.0000422404991677037-0.000154077729031143i</v>
      </c>
      <c r="X2786" t="str">
        <f t="shared" si="1457"/>
        <v>0.0000423502042379179-0.000154012575074432i</v>
      </c>
      <c r="Y2786" t="str">
        <f t="shared" si="1458"/>
        <v>0.009+4.28261910537361i</v>
      </c>
      <c r="Z2786" t="str">
        <f t="shared" si="1459"/>
        <v>-0.000431309903379503-0.000119581244668891i</v>
      </c>
      <c r="AA2786" t="str">
        <f t="shared" si="1460"/>
        <v>0.00591661035822415-2.80211192383481i</v>
      </c>
      <c r="AB2786" t="str">
        <f t="shared" si="1461"/>
        <v>0.380795603836006-0.332871100195139i</v>
      </c>
      <c r="AC2786" t="str">
        <f t="shared" si="1462"/>
        <v>0.912308845408199-0.111085912771153i</v>
      </c>
      <c r="AD2786" t="str">
        <f t="shared" si="1463"/>
        <v>0.455077986240159-0.309454794977104i</v>
      </c>
      <c r="AE2786" t="str">
        <f t="shared" si="1464"/>
        <v>-0.0002332846318275+0.0000790521257058877i</v>
      </c>
      <c r="AF2786" t="str">
        <f t="shared" si="1465"/>
        <v>-4.1705179603822-0.115401311677869i</v>
      </c>
      <c r="AG2786" t="str">
        <f t="shared" si="1466"/>
        <v>0.996870747284607-0.0046227775573684i</v>
      </c>
      <c r="AH2786" t="str">
        <f t="shared" si="1467"/>
        <v>0.000986510376035716-0.000299142632423968i</v>
      </c>
      <c r="AI2786">
        <f t="shared" si="1468"/>
        <v>-59.735937998825023</v>
      </c>
      <c r="AJ2786">
        <f t="shared" si="1469"/>
        <v>-16.869042087636736</v>
      </c>
      <c r="AK2786"/>
      <c r="AL2786"/>
      <c r="AM2786"/>
      <c r="AN2786"/>
    </row>
    <row r="2787" spans="1:40" x14ac:dyDescent="0.35">
      <c r="A2787"/>
      <c r="B2787">
        <f t="shared" si="1470"/>
        <v>853000</v>
      </c>
      <c r="C2787" s="237" t="str">
        <f t="shared" si="1438"/>
        <v>-2.90716893363355E-08+0.000794638027967732i</v>
      </c>
      <c r="D2787" s="208" t="str">
        <f t="shared" si="1439"/>
        <v>-1.64874574259621+0.00609222488108595i</v>
      </c>
      <c r="E2787" t="str">
        <f t="shared" si="1440"/>
        <v>36500</v>
      </c>
      <c r="F2787" t="str">
        <f t="shared" si="1441"/>
        <v>0.21505376344086</v>
      </c>
      <c r="G2787" t="str">
        <f t="shared" si="1436"/>
        <v>0.21505376344086</v>
      </c>
      <c r="H2787" t="str">
        <f t="shared" si="1442"/>
        <v>2.52178695037339+0.121359011394579i</v>
      </c>
      <c r="I2787" t="str">
        <f t="shared" si="1443"/>
        <v>3349.72316689012i</v>
      </c>
      <c r="J2787" t="str">
        <f t="shared" si="1437"/>
        <v>-15187.2654710418+732.812237774217i</v>
      </c>
      <c r="K2787" t="str">
        <f t="shared" si="1444"/>
        <v>0.0106177500697961-0.220048984859952i</v>
      </c>
      <c r="L2787" t="str">
        <f t="shared" si="1445"/>
        <v>0.00336342903871977-0.0590953404291286i</v>
      </c>
      <c r="M2787" t="str">
        <f t="shared" si="1446"/>
        <v>0.0139811791085159-0.279144325289081i</v>
      </c>
      <c r="N2787" t="str">
        <f t="shared" si="1447"/>
        <v>-10.6397206026117i</v>
      </c>
      <c r="O2787" t="str">
        <f t="shared" si="1448"/>
        <v>-0.348390693178802+0.937349414522884i</v>
      </c>
      <c r="P2787" t="str">
        <f t="shared" si="1449"/>
        <v>1.3483906931788-0.937349414522884i</v>
      </c>
      <c r="Q2787" t="str">
        <f t="shared" si="1450"/>
        <v>-1.3483906931788+11.5770700171346i</v>
      </c>
      <c r="R2787" t="str">
        <f t="shared" si="1451"/>
        <v>-0.0932662814117704-0.105608008375714i</v>
      </c>
      <c r="S2787" t="str">
        <f t="shared" si="1452"/>
        <v>1.18801477993036i</v>
      </c>
      <c r="T2787" t="str">
        <f t="shared" si="1453"/>
        <v>0.125463874829357-0.110801720786327i</v>
      </c>
      <c r="U2787" t="str">
        <f t="shared" si="1454"/>
        <v>0.0000500000000000001-0.000166591591747504i</v>
      </c>
      <c r="V2787" t="str">
        <f t="shared" si="1455"/>
        <v>0.00002-0.00186582582757204i</v>
      </c>
      <c r="W2787" t="str">
        <f t="shared" si="1456"/>
        <v>0.0000422404215540967-0.000153899352108653i</v>
      </c>
      <c r="X2787" t="str">
        <f t="shared" si="1457"/>
        <v>0.0000423498521514941-0.000153834273911716i</v>
      </c>
      <c r="Y2787" t="str">
        <f t="shared" si="1458"/>
        <v>0.009+4.28764565361935i</v>
      </c>
      <c r="Z2787" t="str">
        <f t="shared" si="1459"/>
        <v>-0.000430305494452544-0.000119437941859502i</v>
      </c>
      <c r="AA2787" t="str">
        <f t="shared" si="1460"/>
        <v>0.00590274485849515-2.79882671056569i</v>
      </c>
      <c r="AB2787" t="str">
        <f t="shared" si="1461"/>
        <v>0.37741578474108-0.333309635607147i</v>
      </c>
      <c r="AC2787" t="str">
        <f t="shared" si="1462"/>
        <v>0.91223522434094-0.110013536299016i</v>
      </c>
      <c r="AD2787" t="str">
        <f t="shared" si="1463"/>
        <v>0.451227451027202-0.310959827548201i</v>
      </c>
      <c r="AE2787" t="str">
        <f t="shared" si="1464"/>
        <v>-0.000231306053228164+0.0000799140442868081i</v>
      </c>
      <c r="AF2787" t="str">
        <f t="shared" si="1465"/>
        <v>-4.1705326929696-0.115266786513493i</v>
      </c>
      <c r="AG2787" t="str">
        <f t="shared" si="1466"/>
        <v>0.996859073729528-0.00457836951157516i</v>
      </c>
      <c r="AH2787" t="str">
        <f t="shared" si="1467"/>
        <v>0.000978341471576699-0.000303095019211739i</v>
      </c>
      <c r="AI2787">
        <f t="shared" si="1468"/>
        <v>-59.792168006936784</v>
      </c>
      <c r="AJ2787">
        <f t="shared" si="1469"/>
        <v>-17.213239283749296</v>
      </c>
      <c r="AK2787"/>
      <c r="AL2787"/>
      <c r="AM2787"/>
      <c r="AN2787"/>
    </row>
    <row r="2788" spans="1:40" x14ac:dyDescent="0.35">
      <c r="A2788"/>
      <c r="B2788">
        <f t="shared" si="1470"/>
        <v>854000</v>
      </c>
      <c r="C2788" s="237" t="str">
        <f t="shared" si="1438"/>
        <v>-2.90036456164242E-08+0.000793707538476111i</v>
      </c>
      <c r="D2788" s="208" t="str">
        <f t="shared" si="1439"/>
        <v>-1.64874574207455+0.00608509112831685i</v>
      </c>
      <c r="E2788" t="str">
        <f t="shared" si="1440"/>
        <v>36500</v>
      </c>
      <c r="F2788" t="str">
        <f t="shared" si="1441"/>
        <v>0.21505376344086</v>
      </c>
      <c r="G2788" t="str">
        <f t="shared" si="1436"/>
        <v>0.21505376344086</v>
      </c>
      <c r="H2788" t="str">
        <f t="shared" si="1442"/>
        <v>2.52180163194341+0.121217664856501i</v>
      </c>
      <c r="I2788" t="str">
        <f t="shared" si="1443"/>
        <v>3353.6501577071i</v>
      </c>
      <c r="J2788" t="str">
        <f t="shared" si="1437"/>
        <v>-15222.897753159+733.671337701268i</v>
      </c>
      <c r="K2788" t="str">
        <f t="shared" si="1444"/>
        <v>0.0105929530361829-0.219792477485997i</v>
      </c>
      <c r="L2788" t="str">
        <f t="shared" si="1445"/>
        <v>0.00335558212689384-0.059026588224608i</v>
      </c>
      <c r="M2788" t="str">
        <f t="shared" si="1446"/>
        <v>0.0139485351630767-0.278819065710605i</v>
      </c>
      <c r="N2788" t="str">
        <f t="shared" si="1447"/>
        <v>-10.6521938975737i</v>
      </c>
      <c r="O2788" t="str">
        <f t="shared" si="1448"/>
        <v>-0.336672059123539+0.941621964806215i</v>
      </c>
      <c r="P2788" t="str">
        <f t="shared" si="1449"/>
        <v>1.33667205912354-0.941621964806215i</v>
      </c>
      <c r="Q2788" t="str">
        <f t="shared" si="1450"/>
        <v>-1.33667205912354+11.5938158623799i</v>
      </c>
      <c r="R2788" t="str">
        <f t="shared" si="1451"/>
        <v>-0.093270043688138-0.104538541249833i</v>
      </c>
      <c r="S2788" t="str">
        <f t="shared" si="1452"/>
        <v>1.18940752879312i</v>
      </c>
      <c r="T2788" t="str">
        <f t="shared" si="1453"/>
        <v>0.124338928011602-0.110936092173535i</v>
      </c>
      <c r="U2788" t="str">
        <f t="shared" si="1454"/>
        <v>0.0000500000000000001-0.00016639651962602i</v>
      </c>
      <c r="V2788" t="str">
        <f t="shared" si="1455"/>
        <v>0.00002-0.00186364101981142i</v>
      </c>
      <c r="W2788" t="str">
        <f t="shared" si="1456"/>
        <v>0.0000422403438498786-0.000153721395558466i</v>
      </c>
      <c r="X2788" t="str">
        <f t="shared" si="1457"/>
        <v>0.0000423495009382688-0.000153656392942176i</v>
      </c>
      <c r="Y2788" t="str">
        <f t="shared" si="1458"/>
        <v>0.009+4.29267220186509i</v>
      </c>
      <c r="Z2788" t="str">
        <f t="shared" si="1459"/>
        <v>-0.000429304611929014-0.00011929498455931i</v>
      </c>
      <c r="AA2788" t="str">
        <f t="shared" si="1460"/>
        <v>0.00588892804325727-2.79554919172388i</v>
      </c>
      <c r="AB2788" t="str">
        <f t="shared" si="1461"/>
        <v>0.374031761359111-0.333713846640951i</v>
      </c>
      <c r="AC2788" t="str">
        <f t="shared" si="1462"/>
        <v>0.912171412240303-0.108942005572516i</v>
      </c>
      <c r="AD2788" t="str">
        <f t="shared" si="1463"/>
        <v>0.447357899332649-0.312416916442312i</v>
      </c>
      <c r="AE2788" t="str">
        <f t="shared" si="1464"/>
        <v>-0.000229322580589435+0.0000807544693799522i</v>
      </c>
      <c r="AF2788" t="str">
        <f t="shared" si="1465"/>
        <v>-4.17054737401796-0.115132573728184i</v>
      </c>
      <c r="AG2788" t="str">
        <f t="shared" si="1466"/>
        <v>0.99684791251286-0.0045338719489646i</v>
      </c>
      <c r="AH2788" t="str">
        <f t="shared" si="1467"/>
        <v>0.000970147850222218-0.000306956870080324i</v>
      </c>
      <c r="AI2788">
        <f t="shared" si="1468"/>
        <v>-59.848879085831243</v>
      </c>
      <c r="AJ2788">
        <f t="shared" si="1469"/>
        <v>-17.557483548530396</v>
      </c>
      <c r="AK2788"/>
      <c r="AL2788"/>
      <c r="AM2788"/>
      <c r="AN2788"/>
    </row>
    <row r="2789" spans="1:40" x14ac:dyDescent="0.35">
      <c r="A2789"/>
      <c r="B2789">
        <f t="shared" si="1470"/>
        <v>855000</v>
      </c>
      <c r="C2789" s="237" t="str">
        <f t="shared" si="1438"/>
        <v>-2.89358405067597E-08+0.000792779225568087i</v>
      </c>
      <c r="D2789" s="208" t="str">
        <f t="shared" si="1439"/>
        <v>-1.6487457415547+0.00607797406268867i</v>
      </c>
      <c r="E2789" t="str">
        <f t="shared" si="1440"/>
        <v>36500</v>
      </c>
      <c r="F2789" t="str">
        <f t="shared" si="1441"/>
        <v>0.21505376344086</v>
      </c>
      <c r="G2789" t="str">
        <f t="shared" si="1436"/>
        <v>0.21505376344086</v>
      </c>
      <c r="H2789" t="str">
        <f t="shared" si="1442"/>
        <v>2.5218162622124+0.121076646300963i</v>
      </c>
      <c r="I2789" t="str">
        <f t="shared" si="1443"/>
        <v>3357.57714852409i</v>
      </c>
      <c r="J2789" t="str">
        <f t="shared" si="1437"/>
        <v>-15258.5717837029+734.530437628318i</v>
      </c>
      <c r="K2789" t="str">
        <f t="shared" si="1444"/>
        <v>0.0105682427057705-0.219536566073783i</v>
      </c>
      <c r="L2789" t="str">
        <f t="shared" si="1445"/>
        <v>0.0033477626140047-0.0589579952881867i</v>
      </c>
      <c r="M2789" t="str">
        <f t="shared" si="1446"/>
        <v>0.0139160053197752-0.27849456136197i</v>
      </c>
      <c r="N2789" t="str">
        <f t="shared" si="1447"/>
        <v>-10.6646671925357i</v>
      </c>
      <c r="O2789" t="str">
        <f t="shared" si="1448"/>
        <v>-0.324901045269062+0.945748016536683i</v>
      </c>
      <c r="P2789" t="str">
        <f t="shared" si="1449"/>
        <v>1.32490104526906-0.945748016536683i</v>
      </c>
      <c r="Q2789" t="str">
        <f t="shared" si="1450"/>
        <v>-1.32490104526906+11.6104152090724i</v>
      </c>
      <c r="R2789" t="str">
        <f t="shared" si="1451"/>
        <v>-0.0932642063421367-0.103470477081771i</v>
      </c>
      <c r="S2789" t="str">
        <f t="shared" si="1452"/>
        <v>1.19080027765588i</v>
      </c>
      <c r="T2789" t="str">
        <f t="shared" si="1453"/>
        <v>0.123212672838159-0.111059042807572i</v>
      </c>
      <c r="U2789" t="str">
        <f t="shared" si="1454"/>
        <v>0.0000500000000000001-0.000166201903813592i</v>
      </c>
      <c r="V2789" t="str">
        <f t="shared" si="1455"/>
        <v>0.00002-0.00186146132271223i</v>
      </c>
      <c r="W2789" t="str">
        <f t="shared" si="1456"/>
        <v>0.0000422402660550515-0.000153543857905552i</v>
      </c>
      <c r="X2789" t="str">
        <f t="shared" si="1457"/>
        <v>0.000042349150593738-0.000153478930691415i</v>
      </c>
      <c r="Y2789" t="str">
        <f t="shared" si="1458"/>
        <v>0.009+4.29769875011084i</v>
      </c>
      <c r="Z2789" t="str">
        <f t="shared" si="1459"/>
        <v>-0.00042830723931995-0.00011915237150856i</v>
      </c>
      <c r="AA2789" t="str">
        <f t="shared" si="1460"/>
        <v>0.00587515968484986-2.79227934030803i</v>
      </c>
      <c r="AB2789" t="str">
        <f t="shared" si="1461"/>
        <v>0.370643802229985-0.334083702187758i</v>
      </c>
      <c r="AC2789" t="str">
        <f t="shared" si="1462"/>
        <v>0.912117387024612-0.107871393700467i</v>
      </c>
      <c r="AD2789" t="str">
        <f t="shared" si="1463"/>
        <v>0.443469926266305-0.313825815897362i</v>
      </c>
      <c r="AE2789" t="str">
        <f t="shared" si="1464"/>
        <v>-0.000227334470045322+0.0000815733754269735i</v>
      </c>
      <c r="AF2789" t="str">
        <f t="shared" si="1465"/>
        <v>-4.1705620037671-0.114998672238274i</v>
      </c>
      <c r="AG2789" t="str">
        <f t="shared" si="1466"/>
        <v>0.996837264334297-0.00448929119759349i</v>
      </c>
      <c r="AH2789" t="str">
        <f t="shared" si="1467"/>
        <v>0.000961930613614486-0.000310728021826129i</v>
      </c>
      <c r="AI2789">
        <f t="shared" si="1468"/>
        <v>-59.906075768564946</v>
      </c>
      <c r="AJ2789">
        <f t="shared" si="1469"/>
        <v>-17.901774452025961</v>
      </c>
      <c r="AK2789"/>
      <c r="AL2789"/>
      <c r="AM2789"/>
      <c r="AN2789"/>
    </row>
    <row r="2790" spans="1:40" x14ac:dyDescent="0.35">
      <c r="A2790"/>
      <c r="B2790">
        <f t="shared" si="1470"/>
        <v>856000</v>
      </c>
      <c r="C2790" s="237" t="str">
        <f t="shared" si="1438"/>
        <v>-2.88682728929926E-08+0.000791853081615447i</v>
      </c>
      <c r="D2790" s="208" t="str">
        <f t="shared" si="1439"/>
        <v>-1.64874574103669+0.00607087362571843i</v>
      </c>
      <c r="E2790" t="str">
        <f t="shared" si="1440"/>
        <v>36500</v>
      </c>
      <c r="F2790" t="str">
        <f t="shared" si="1441"/>
        <v>0.21505376344086</v>
      </c>
      <c r="G2790" t="str">
        <f t="shared" si="1436"/>
        <v>0.21505376344086</v>
      </c>
      <c r="H2790" t="str">
        <f t="shared" si="1442"/>
        <v>2.52183084141894+0.120935954590818i</v>
      </c>
      <c r="I2790" t="str">
        <f t="shared" si="1443"/>
        <v>3361.50413934108i</v>
      </c>
      <c r="J2790" t="str">
        <f t="shared" si="1437"/>
        <v>-15294.2875626734+735.389537555369i</v>
      </c>
      <c r="K2790" t="str">
        <f t="shared" si="1444"/>
        <v>0.0105436186751115-0.219281248553509i</v>
      </c>
      <c r="L2790" t="str">
        <f t="shared" si="1445"/>
        <v>0.00333997037277967-0.0588895610689008i</v>
      </c>
      <c r="M2790" t="str">
        <f t="shared" si="1446"/>
        <v>0.0138835890478912-0.27817080962241i</v>
      </c>
      <c r="N2790" t="str">
        <f t="shared" si="1447"/>
        <v>-10.6771404874977i</v>
      </c>
      <c r="O2790" t="str">
        <f t="shared" si="1448"/>
        <v>-0.313079482962305+0.949726927778746i</v>
      </c>
      <c r="P2790" t="str">
        <f t="shared" si="1449"/>
        <v>1.3130794829623-0.949726927778746i</v>
      </c>
      <c r="Q2790" t="str">
        <f t="shared" si="1450"/>
        <v>-1.3130794829623+11.6268674152764i</v>
      </c>
      <c r="R2790" t="str">
        <f t="shared" si="1451"/>
        <v>-0.0932487944180752-0.102403885902801i</v>
      </c>
      <c r="S2790" t="str">
        <f t="shared" si="1452"/>
        <v>1.19219302651863i</v>
      </c>
      <c r="T2790" t="str">
        <f t="shared" si="1453"/>
        <v>0.122085198661729-0.111170562436499i</v>
      </c>
      <c r="U2790" t="str">
        <f t="shared" si="1454"/>
        <v>0.0000500000000000001-0.000166007742711006i</v>
      </c>
      <c r="V2790" t="str">
        <f t="shared" si="1455"/>
        <v>0.00002-0.00185928671836326i</v>
      </c>
      <c r="W2790" t="str">
        <f t="shared" si="1456"/>
        <v>0.0000422401881696167-0.000153366737681766i</v>
      </c>
      <c r="X2790" t="str">
        <f t="shared" si="1457"/>
        <v>0.0000423488011134228-0.000153301885691916i</v>
      </c>
      <c r="Y2790" t="str">
        <f t="shared" si="1458"/>
        <v>0.009+4.30272529835658i</v>
      </c>
      <c r="Z2790" t="str">
        <f t="shared" si="1459"/>
        <v>-0.00042731336023263-0.000119010101453659i</v>
      </c>
      <c r="AA2790" t="str">
        <f t="shared" si="1460"/>
        <v>0.00586143955694159-2.78901712944299i</v>
      </c>
      <c r="AB2790" t="str">
        <f t="shared" si="1461"/>
        <v>0.367252176141189-0.334419171408063i</v>
      </c>
      <c r="AC2790" t="str">
        <f t="shared" si="1462"/>
        <v>0.912073126626652-0.106801773518352i</v>
      </c>
      <c r="AD2790" t="str">
        <f t="shared" si="1463"/>
        <v>0.439564130256767-0.315186287512736i</v>
      </c>
      <c r="AE2790" t="str">
        <f t="shared" si="1464"/>
        <v>-0.000225341977591445+0.0000823707398790678i</v>
      </c>
      <c r="AF2790" t="str">
        <f t="shared" si="1465"/>
        <v>-4.17057658245563-0.1148650809651i</v>
      </c>
      <c r="AG2790" t="str">
        <f t="shared" si="1466"/>
        <v>0.996827129815947-0.00444463358961672i</v>
      </c>
      <c r="AH2790" t="str">
        <f t="shared" si="1467"/>
        <v>0.00095369086359909-0.00031440832467081i</v>
      </c>
      <c r="AI2790">
        <f t="shared" si="1468"/>
        <v>-59.96376268488013</v>
      </c>
      <c r="AJ2790">
        <f t="shared" si="1469"/>
        <v>-18.246111557988737</v>
      </c>
      <c r="AK2790"/>
      <c r="AL2790"/>
      <c r="AM2790"/>
      <c r="AN2790"/>
    </row>
    <row r="2791" spans="1:40" x14ac:dyDescent="0.35">
      <c r="A2791"/>
      <c r="B2791">
        <f t="shared" si="1470"/>
        <v>857000</v>
      </c>
      <c r="C2791" s="237" t="str">
        <f t="shared" si="1438"/>
        <v>-2.88009416672709E-08+0.000790929099025583i</v>
      </c>
      <c r="D2791" s="208" t="str">
        <f t="shared" si="1439"/>
        <v>-1.64874574052048+0.00606378975919614i</v>
      </c>
      <c r="E2791" t="str">
        <f t="shared" si="1440"/>
        <v>36500</v>
      </c>
      <c r="F2791" t="str">
        <f t="shared" si="1441"/>
        <v>0.21505376344086</v>
      </c>
      <c r="G2791" t="str">
        <f t="shared" si="1436"/>
        <v>0.21505376344086</v>
      </c>
      <c r="H2791" t="str">
        <f t="shared" si="1442"/>
        <v>2.52184536980012+0.120795588594144i</v>
      </c>
      <c r="I2791" t="str">
        <f t="shared" si="1443"/>
        <v>3365.43113015807i</v>
      </c>
      <c r="J2791" t="str">
        <f t="shared" si="1437"/>
        <v>-15330.0450900706+736.24863748242i</v>
      </c>
      <c r="K2791" t="str">
        <f t="shared" si="1444"/>
        <v>0.0105190805431003-0.219026522864923i</v>
      </c>
      <c r="L2791" t="str">
        <f t="shared" si="1445"/>
        <v>0.00333220527668334-0.0588212850183152i</v>
      </c>
      <c r="M2791" t="str">
        <f t="shared" si="1446"/>
        <v>0.0138512858197836-0.277847807883238i</v>
      </c>
      <c r="N2791" t="str">
        <f t="shared" si="1447"/>
        <v>-10.6896137824598i</v>
      </c>
      <c r="O2791" t="str">
        <f t="shared" si="1448"/>
        <v>-0.301209211414485+0.953558079489165i</v>
      </c>
      <c r="P2791" t="str">
        <f t="shared" si="1449"/>
        <v>1.30120921141449-0.953558079489165i</v>
      </c>
      <c r="Q2791" t="str">
        <f t="shared" si="1450"/>
        <v>-1.30120921141449+11.643171861949i</v>
      </c>
      <c r="R2791" t="str">
        <f t="shared" si="1451"/>
        <v>-0.0932238329200204-0.101338837499396i</v>
      </c>
      <c r="S2791" t="str">
        <f t="shared" si="1452"/>
        <v>1.19358577538139i</v>
      </c>
      <c r="T2791" t="str">
        <f t="shared" si="1453"/>
        <v>0.120956594932965-0.111270640899868i</v>
      </c>
      <c r="U2791" t="str">
        <f t="shared" si="1454"/>
        <v>0.0000500000000000001-0.000165814034726512i</v>
      </c>
      <c r="V2791" t="str">
        <f t="shared" si="1455"/>
        <v>0.00002-0.00185711718893694i</v>
      </c>
      <c r="W2791" t="str">
        <f t="shared" si="1456"/>
        <v>0.0000422401101935761-0.000153190033425822i</v>
      </c>
      <c r="X2791" t="str">
        <f t="shared" si="1457"/>
        <v>0.0000423484524928717-0.000153125256483021i</v>
      </c>
      <c r="Y2791" t="str">
        <f t="shared" si="1458"/>
        <v>0.009+4.30775184660232i</v>
      </c>
      <c r="Z2791" t="str">
        <f t="shared" si="1459"/>
        <v>-0.000426322958369944-0.000118868173147141i</v>
      </c>
      <c r="AA2791" t="str">
        <f t="shared" si="1460"/>
        <v>0.00584776743452098-2.78576253237906i</v>
      </c>
      <c r="AB2791" t="str">
        <f t="shared" si="1461"/>
        <v>0.363857152174868-0.334720223737584i</v>
      </c>
      <c r="AC2791" t="str">
        <f t="shared" si="1462"/>
        <v>0.912038608992672-0.105733217603076i</v>
      </c>
      <c r="AD2791" t="str">
        <f t="shared" si="1463"/>
        <v>0.435641112960567-0.316498100297416i</v>
      </c>
      <c r="AE2791" t="str">
        <f t="shared" si="1464"/>
        <v>-0.000223345359051818+0.0000831465431918517i</v>
      </c>
      <c r="AF2791" t="str">
        <f t="shared" si="1465"/>
        <v>-4.1705911103206-0.114731798834948i</v>
      </c>
      <c r="AG2791" t="str">
        <f t="shared" si="1466"/>
        <v>0.9968175095023-0.00439990546034716i</v>
      </c>
      <c r="AH2791" t="str">
        <f t="shared" si="1467"/>
        <v>0.000945429702065767-0.000317997642250632i</v>
      </c>
      <c r="AI2791">
        <f t="shared" si="1468"/>
        <v>-60.02194456364915</v>
      </c>
      <c r="AJ2791">
        <f t="shared" si="1469"/>
        <v>-18.590494423980655</v>
      </c>
      <c r="AK2791"/>
      <c r="AL2791"/>
      <c r="AM2791"/>
      <c r="AN2791"/>
    </row>
    <row r="2792" spans="1:40" x14ac:dyDescent="0.35">
      <c r="A2792"/>
      <c r="B2792">
        <f t="shared" si="1470"/>
        <v>858000</v>
      </c>
      <c r="C2792" s="237" t="str">
        <f t="shared" si="1438"/>
        <v>-2.87338457281947E-08+0.000790007270241279i</v>
      </c>
      <c r="D2792" s="208" t="str">
        <f t="shared" si="1439"/>
        <v>-1.64874574000608+0.00605672240518314i</v>
      </c>
      <c r="E2792" t="str">
        <f t="shared" si="1440"/>
        <v>36500</v>
      </c>
      <c r="F2792" t="str">
        <f t="shared" si="1441"/>
        <v>0.21505376344086</v>
      </c>
      <c r="G2792" t="str">
        <f t="shared" si="1436"/>
        <v>0.21505376344086</v>
      </c>
      <c r="H2792" t="str">
        <f t="shared" si="1442"/>
        <v>2.52185984759173+0.120655547184236i</v>
      </c>
      <c r="I2792" t="str">
        <f t="shared" si="1443"/>
        <v>3369.35812097505i</v>
      </c>
      <c r="J2792" t="str">
        <f t="shared" si="1437"/>
        <v>-15365.8443658943+737.107737409471i</v>
      </c>
      <c r="K2792" t="str">
        <f t="shared" si="1444"/>
        <v>0.0104946279109576-0.218772386957272i</v>
      </c>
      <c r="L2792" t="str">
        <f t="shared" si="1445"/>
        <v>0.00332446719991263-0.0587531665905113i</v>
      </c>
      <c r="M2792" t="str">
        <f t="shared" si="1446"/>
        <v>0.0138190951108702-0.277525553547783i</v>
      </c>
      <c r="N2792" t="str">
        <f t="shared" si="1447"/>
        <v>-10.7020870774218i</v>
      </c>
      <c r="O2792" t="str">
        <f t="shared" si="1448"/>
        <v>-0.28929207741534+0.957240875613195i</v>
      </c>
      <c r="P2792" t="str">
        <f t="shared" si="1449"/>
        <v>1.28929207741534-0.957240875613195i</v>
      </c>
      <c r="Q2792" t="str">
        <f t="shared" si="1450"/>
        <v>-1.28929207741534+11.659327953035i</v>
      </c>
      <c r="R2792" t="str">
        <f t="shared" si="1451"/>
        <v>-0.0931893468140094-0.100275401427763i</v>
      </c>
      <c r="S2792" t="str">
        <f t="shared" si="1452"/>
        <v>1.19497852424414i</v>
      </c>
      <c r="T2792" t="str">
        <f t="shared" si="1453"/>
        <v>0.119826951216137-0.11135926813108i</v>
      </c>
      <c r="U2792" t="str">
        <f t="shared" si="1454"/>
        <v>0.00005-0.000165620778275782i</v>
      </c>
      <c r="V2792" t="str">
        <f t="shared" si="1455"/>
        <v>0.00002-0.00185495271668876i</v>
      </c>
      <c r="W2792" t="str">
        <f t="shared" si="1456"/>
        <v>0.0000422400321269307-0.000153013743683241i</v>
      </c>
      <c r="X2792" t="str">
        <f t="shared" si="1457"/>
        <v>0.0000423481047276578-0.000152949041610872i</v>
      </c>
      <c r="Y2792" t="str">
        <f t="shared" si="1458"/>
        <v>0.009+4.31277839484807i</v>
      </c>
      <c r="Z2792" t="str">
        <f t="shared" si="1459"/>
        <v>-0.000425336017529676-0.000118726585347624i</v>
      </c>
      <c r="AA2792" t="str">
        <f t="shared" si="1460"/>
        <v>0.00583414309388723-2.78251552249126i</v>
      </c>
      <c r="AB2792" t="str">
        <f t="shared" si="1461"/>
        <v>0.360458999754943-0.33498682889435i</v>
      </c>
      <c r="AC2792" t="str">
        <f t="shared" si="1462"/>
        <v>0.912013812081062-0.104665798287651i</v>
      </c>
      <c r="AD2792" t="str">
        <f t="shared" si="1463"/>
        <v>0.431701479170849-0.31776103071695i</v>
      </c>
      <c r="AE2792" t="str">
        <f t="shared" si="1464"/>
        <v>-0.000221344870045765+0.0000839007688197995i</v>
      </c>
      <c r="AF2792" t="str">
        <f t="shared" si="1465"/>
        <v>-4.17060558759781-0.114598824779053i</v>
      </c>
      <c r="AG2792" t="str">
        <f t="shared" si="1466"/>
        <v>0.996808403860202-0.00435511314731744i</v>
      </c>
      <c r="AH2792" t="str">
        <f t="shared" si="1467"/>
        <v>0.000937148230789721-0.000321495851603532i</v>
      </c>
      <c r="AI2792">
        <f t="shared" si="1468"/>
        <v>-60.080626235399464</v>
      </c>
      <c r="AJ2792">
        <f t="shared" si="1469"/>
        <v>-18.934922601449021</v>
      </c>
      <c r="AK2792"/>
      <c r="AL2792"/>
      <c r="AM2792"/>
      <c r="AN2792"/>
    </row>
    <row r="2793" spans="1:40" x14ac:dyDescent="0.35">
      <c r="A2793"/>
      <c r="B2793">
        <f t="shared" si="1470"/>
        <v>859000</v>
      </c>
      <c r="C2793" s="237" t="str">
        <f t="shared" si="1438"/>
        <v>-2.86669839807718E-08+0.000789087587740518i</v>
      </c>
      <c r="D2793" s="208" t="str">
        <f t="shared" si="1439"/>
        <v>-1.64874573949347+0.00604967150601064i</v>
      </c>
      <c r="E2793" t="str">
        <f t="shared" si="1440"/>
        <v>36500</v>
      </c>
      <c r="F2793" t="str">
        <f t="shared" si="1441"/>
        <v>0.21505376344086</v>
      </c>
      <c r="G2793" t="str">
        <f t="shared" si="1436"/>
        <v>0.21505376344086</v>
      </c>
      <c r="H2793" t="str">
        <f t="shared" si="1442"/>
        <v>2.52187427502816+0.120515829239555i</v>
      </c>
      <c r="I2793" t="str">
        <f t="shared" si="1443"/>
        <v>3373.28511179204i</v>
      </c>
      <c r="J2793" t="str">
        <f t="shared" si="1437"/>
        <v>-15401.6853901447+737.966837336521i</v>
      </c>
      <c r="K2793" t="str">
        <f t="shared" si="1444"/>
        <v>0.0104702603822134-0.218518838789244i</v>
      </c>
      <c r="L2793" t="str">
        <f t="shared" si="1445"/>
        <v>0.00331675601739161-0.0586852052420713i</v>
      </c>
      <c r="M2793" t="str">
        <f t="shared" si="1446"/>
        <v>0.013787016399605-0.277204044031315i</v>
      </c>
      <c r="N2793" t="str">
        <f t="shared" si="1447"/>
        <v>-10.7145603723838i</v>
      </c>
      <c r="O2793" t="str">
        <f t="shared" si="1448"/>
        <v>-0.277329935045233+0.960774743177508i</v>
      </c>
      <c r="P2793" t="str">
        <f t="shared" si="1449"/>
        <v>1.27732993504523-0.960774743177508i</v>
      </c>
      <c r="Q2793" t="str">
        <f t="shared" si="1450"/>
        <v>-1.27732993504523+11.6753351155613i</v>
      </c>
      <c r="R2793" t="str">
        <f t="shared" si="1451"/>
        <v>-0.0931453610305434-0.0992136470281207i</v>
      </c>
      <c r="S2793" t="str">
        <f t="shared" si="1452"/>
        <v>1.1963712731069i</v>
      </c>
      <c r="T2793" t="str">
        <f t="shared" si="1453"/>
        <v>0.118696357204611-0.111436434160113i</v>
      </c>
      <c r="U2793" t="str">
        <f t="shared" si="1454"/>
        <v>0.00005-0.000165427971781864i</v>
      </c>
      <c r="V2793" t="str">
        <f t="shared" si="1455"/>
        <v>0.00002-0.00185279328395687i</v>
      </c>
      <c r="W2793" t="str">
        <f t="shared" si="1456"/>
        <v>0.0000422399539696824-0.000152837867006319i</v>
      </c>
      <c r="X2793" t="str">
        <f t="shared" si="1457"/>
        <v>0.0000423477578133808-0.000152773239628387i</v>
      </c>
      <c r="Y2793" t="str">
        <f t="shared" si="1458"/>
        <v>0.009+4.31780494309381i</v>
      </c>
      <c r="Z2793" t="str">
        <f t="shared" si="1459"/>
        <v>-0.000424352521603894-0.000118585336819781i</v>
      </c>
      <c r="AA2793" t="str">
        <f t="shared" si="1460"/>
        <v>0.00582056631264118-2.77927607327862i</v>
      </c>
      <c r="AB2793" t="str">
        <f t="shared" si="1461"/>
        <v>0.35705798869368-0.335218956886909i</v>
      </c>
      <c r="AC2793" t="str">
        <f t="shared" si="1462"/>
        <v>0.91199871386072-0.103599587675634i</v>
      </c>
      <c r="AD2793" t="str">
        <f t="shared" si="1463"/>
        <v>0.427745836724887-0.31897486273941i</v>
      </c>
      <c r="AE2793" t="str">
        <f t="shared" si="1464"/>
        <v>-0.000219340765954769+0.0000846334032104444i</v>
      </c>
      <c r="AF2793" t="str">
        <f t="shared" si="1465"/>
        <v>-4.17062001452163-0.114466157733544i</v>
      </c>
      <c r="AG2793" t="str">
        <f t="shared" si="1466"/>
        <v>0.996799813278847-0.00431026298933668i</v>
      </c>
      <c r="AH2793" t="str">
        <f t="shared" si="1467"/>
        <v>0.000928847551272414-0.000324902843154727i</v>
      </c>
      <c r="AI2793">
        <f t="shared" si="1468"/>
        <v>-60.139812634929257</v>
      </c>
      <c r="AJ2793">
        <f t="shared" si="1469"/>
        <v>-19.279395635841926</v>
      </c>
      <c r="AK2793"/>
      <c r="AL2793"/>
      <c r="AM2793"/>
      <c r="AN2793"/>
    </row>
    <row r="2794" spans="1:40" x14ac:dyDescent="0.35">
      <c r="A2794"/>
      <c r="B2794">
        <f t="shared" si="1470"/>
        <v>860000</v>
      </c>
      <c r="C2794" s="237" t="str">
        <f t="shared" si="1438"/>
        <v>-2.8600355336372E-08+0.000788170044036261i</v>
      </c>
      <c r="D2794" s="208" t="str">
        <f t="shared" si="1439"/>
        <v>-1.64874573898265+0.006042637004278i</v>
      </c>
      <c r="E2794" t="str">
        <f t="shared" si="1440"/>
        <v>36500</v>
      </c>
      <c r="F2794" t="str">
        <f t="shared" si="1441"/>
        <v>0.21505376344086</v>
      </c>
      <c r="G2794" t="str">
        <f t="shared" si="1436"/>
        <v>0.21505376344086</v>
      </c>
      <c r="H2794" t="str">
        <f t="shared" si="1442"/>
        <v>2.52188865234246+0.120376433643718i</v>
      </c>
      <c r="I2794" t="str">
        <f t="shared" si="1443"/>
        <v>3377.21210260903i</v>
      </c>
      <c r="J2794" t="str">
        <f t="shared" si="1437"/>
        <v>-15437.5681628216+738.825937263572i</v>
      </c>
      <c r="K2794" t="str">
        <f t="shared" si="1444"/>
        <v>0.0104459775626923-0.218265876328917i</v>
      </c>
      <c r="L2794" t="str">
        <f t="shared" si="1445"/>
        <v>0.0033090716047664-0.0586174004320635i</v>
      </c>
      <c r="M2794" t="str">
        <f t="shared" si="1446"/>
        <v>0.0137550491674587-0.276883276760981i</v>
      </c>
      <c r="N2794" t="str">
        <f t="shared" si="1447"/>
        <v>-10.7270336673459i</v>
      </c>
      <c r="O2794" t="str">
        <f t="shared" si="1448"/>
        <v>-0.265324645386983+0.964159132379231i</v>
      </c>
      <c r="P2794" t="str">
        <f t="shared" si="1449"/>
        <v>1.26532464538698-0.964159132379231i</v>
      </c>
      <c r="Q2794" t="str">
        <f t="shared" si="1450"/>
        <v>-1.26532464538698+11.6911927997251i</v>
      </c>
      <c r="R2794" t="str">
        <f t="shared" si="1451"/>
        <v>-0.0930919004673836-0.098153643438903i</v>
      </c>
      <c r="S2794" t="str">
        <f t="shared" si="1452"/>
        <v>1.19776402196965i</v>
      </c>
      <c r="T2794" t="str">
        <f t="shared" si="1453"/>
        <v>0.117564902736355-0.111502129116612i</v>
      </c>
      <c r="U2794" t="str">
        <f t="shared" si="1454"/>
        <v>0.00005-0.00016523561367514i</v>
      </c>
      <c r="V2794" t="str">
        <f t="shared" si="1455"/>
        <v>0.00002-0.00185063887316158i</v>
      </c>
      <c r="W2794" t="str">
        <f t="shared" si="1456"/>
        <v>0.0000422398757218325-0.000152662401954085i</v>
      </c>
      <c r="X2794" t="str">
        <f t="shared" si="1457"/>
        <v>0.0000423474117456656-0.000152597849095211i</v>
      </c>
      <c r="Y2794" t="str">
        <f t="shared" si="1458"/>
        <v>0.009+4.32283149133956i</v>
      </c>
      <c r="Z2794" t="str">
        <f t="shared" si="1459"/>
        <v>-0.000423372454578246-0.000118444426334296i</v>
      </c>
      <c r="AA2794" t="str">
        <f t="shared" si="1460"/>
        <v>0.00580703686967602-2.77604415836345i</v>
      </c>
      <c r="AB2794" t="str">
        <f t="shared" si="1461"/>
        <v>0.353654389238327-0.335416578023625i</v>
      </c>
      <c r="AC2794" t="str">
        <f t="shared" si="1462"/>
        <v>0.911993292309124-0.102534657655507i</v>
      </c>
      <c r="AD2794" t="str">
        <f t="shared" si="1463"/>
        <v>0.423774796411172-0.320139387880071i</v>
      </c>
      <c r="AE2794" t="str">
        <f t="shared" si="1464"/>
        <v>-0.000217333301889462+0.0000853444357981083i</v>
      </c>
      <c r="AF2794" t="str">
        <f t="shared" si="1465"/>
        <v>-4.17063439132511-0.11433379663944i</v>
      </c>
      <c r="AG2794" t="str">
        <f t="shared" si="1466"/>
        <v>0.996791738069776-0.00426536132554925i</v>
      </c>
      <c r="AH2794" t="str">
        <f t="shared" si="1467"/>
        <v>0.000920528764582891-0.000328218520699869i</v>
      </c>
      <c r="AI2794">
        <f t="shared" si="1468"/>
        <v>-60.199508804011259</v>
      </c>
      <c r="AJ2794">
        <f t="shared" si="1469"/>
        <v>-19.623913066690406</v>
      </c>
      <c r="AK2794"/>
      <c r="AL2794"/>
      <c r="AM2794"/>
      <c r="AN2794"/>
    </row>
    <row r="2795" spans="1:40" x14ac:dyDescent="0.35">
      <c r="A2795"/>
      <c r="B2795">
        <f t="shared" si="1470"/>
        <v>861000</v>
      </c>
      <c r="C2795" s="237" t="str">
        <f t="shared" si="1438"/>
        <v>-2.85339587126837E-08+0.000787254631676255i</v>
      </c>
      <c r="D2795" s="208" t="str">
        <f t="shared" si="1439"/>
        <v>-1.64874573847361+0.00603561884285129i</v>
      </c>
      <c r="E2795" t="str">
        <f t="shared" si="1440"/>
        <v>36500</v>
      </c>
      <c r="F2795" t="str">
        <f t="shared" si="1441"/>
        <v>0.21505376344086</v>
      </c>
      <c r="G2795" t="str">
        <f t="shared" si="1436"/>
        <v>0.21505376344086</v>
      </c>
      <c r="H2795" t="str">
        <f t="shared" si="1442"/>
        <v>2.52190297976632+0.120237359285454i</v>
      </c>
      <c r="I2795" t="str">
        <f t="shared" si="1443"/>
        <v>3381.13909342601i</v>
      </c>
      <c r="J2795" t="str">
        <f t="shared" si="1437"/>
        <v>-15473.4926839252+739.685037190623i</v>
      </c>
      <c r="K2795" t="str">
        <f t="shared" si="1444"/>
        <v>0.0104217790604956-0.218013497553696i</v>
      </c>
      <c r="L2795" t="str">
        <f t="shared" si="1445"/>
        <v>0.00330141383840039-0.0585497516220297i</v>
      </c>
      <c r="M2795" t="str">
        <f t="shared" si="1446"/>
        <v>0.013723192898896-0.276563249175726i</v>
      </c>
      <c r="N2795" t="str">
        <f t="shared" si="1447"/>
        <v>-10.7395069623079i</v>
      </c>
      <c r="O2795" t="str">
        <f t="shared" si="1448"/>
        <v>-0.253278076236589+0.967393516671418i</v>
      </c>
      <c r="P2795" t="str">
        <f t="shared" si="1449"/>
        <v>1.25327807623659-0.967393516671418i</v>
      </c>
      <c r="Q2795" t="str">
        <f t="shared" si="1450"/>
        <v>-1.25327807623659+11.7069004789793i</v>
      </c>
      <c r="R2795" t="str">
        <f t="shared" si="1451"/>
        <v>-0.0930289899926358-0.0970954596107997i</v>
      </c>
      <c r="S2795" t="str">
        <f t="shared" si="1452"/>
        <v>1.19915677083241i</v>
      </c>
      <c r="T2795" t="str">
        <f t="shared" si="1453"/>
        <v>0.116432677809375-0.11155634323337i</v>
      </c>
      <c r="U2795" t="str">
        <f t="shared" si="1454"/>
        <v>0.00005-0.000165043702393288i</v>
      </c>
      <c r="V2795" t="str">
        <f t="shared" si="1455"/>
        <v>0.00002-0.00184848946680483i</v>
      </c>
      <c r="W2795" t="str">
        <f t="shared" si="1456"/>
        <v>0.0000422397973833826-0.000152487347092264i</v>
      </c>
      <c r="X2795" t="str">
        <f t="shared" si="1457"/>
        <v>0.0000423470665201627-0.000152422868577684i</v>
      </c>
      <c r="Y2795" t="str">
        <f t="shared" si="1458"/>
        <v>0.009+4.3278580395853i</v>
      </c>
      <c r="Z2795" t="str">
        <f t="shared" si="1459"/>
        <v>-0.00042239580053135-0.000118303852667831i</v>
      </c>
      <c r="AA2795" t="str">
        <f t="shared" si="1460"/>
        <v>0.00579355454516851-2.77281975149063i</v>
      </c>
      <c r="AB2795" t="str">
        <f t="shared" si="1461"/>
        <v>0.350248472117556-0.335579662923148i</v>
      </c>
      <c r="AC2795" t="str">
        <f t="shared" si="1462"/>
        <v>0.911997525410092-0.101471079914906i</v>
      </c>
      <c r="AD2795" t="str">
        <f t="shared" si="1463"/>
        <v>0.419788971875813-0.321254405245011i</v>
      </c>
      <c r="AE2795" t="str">
        <f t="shared" si="1464"/>
        <v>-0.000215322732656714+0.0000860338589973129i</v>
      </c>
      <c r="AF2795" t="str">
        <f t="shared" si="1465"/>
        <v>-4.17064871823993-0.114201740442603i</v>
      </c>
      <c r="AG2795" t="str">
        <f t="shared" si="1466"/>
        <v>0.996784178466885-0.0042204144944934i</v>
      </c>
      <c r="AH2795" t="str">
        <f t="shared" si="1467"/>
        <v>0.000912192971199336-0.000331442801386394i</v>
      </c>
      <c r="AI2795">
        <f t="shared" si="1468"/>
        <v>-60.259719894189587</v>
      </c>
      <c r="AJ2795">
        <f t="shared" si="1469"/>
        <v>-19.96847442769803</v>
      </c>
      <c r="AK2795"/>
      <c r="AL2795"/>
      <c r="AM2795"/>
      <c r="AN2795"/>
    </row>
    <row r="2796" spans="1:40" x14ac:dyDescent="0.35">
      <c r="A2796"/>
      <c r="B2796">
        <f t="shared" si="1470"/>
        <v>862000</v>
      </c>
      <c r="C2796" s="237" t="str">
        <f t="shared" si="1438"/>
        <v>-2.84677930336694E-08+0.000786341343242831i</v>
      </c>
      <c r="D2796" s="208" t="str">
        <f t="shared" si="1439"/>
        <v>-1.64874573796634+0.00602861696486171i</v>
      </c>
      <c r="E2796" t="str">
        <f t="shared" si="1440"/>
        <v>36500</v>
      </c>
      <c r="F2796" t="str">
        <f t="shared" si="1441"/>
        <v>0.21505376344086</v>
      </c>
      <c r="G2796" t="str">
        <f t="shared" si="1436"/>
        <v>0.21505376344086</v>
      </c>
      <c r="H2796" t="str">
        <f t="shared" si="1442"/>
        <v>2.52191725753011+0.120098605058581i</v>
      </c>
      <c r="I2796" t="str">
        <f t="shared" si="1443"/>
        <v>3385.066084243i</v>
      </c>
      <c r="J2796" t="str">
        <f t="shared" si="1437"/>
        <v>-15509.4589534554+740.544137117673i</v>
      </c>
      <c r="K2796" t="str">
        <f t="shared" si="1444"/>
        <v>0.0103976644859876-0.217761700450275i</v>
      </c>
      <c r="L2796" t="str">
        <f t="shared" si="1445"/>
        <v>0.00329378259536901-0.0584822582759692i</v>
      </c>
      <c r="M2796" t="str">
        <f t="shared" si="1446"/>
        <v>0.0136914470813566-0.276243958726244i</v>
      </c>
      <c r="N2796" t="str">
        <f t="shared" si="1447"/>
        <v>-10.7519802572699i</v>
      </c>
      <c r="O2796" t="str">
        <f t="shared" si="1448"/>
        <v>-0.241192101812076+0.970477392845126i</v>
      </c>
      <c r="P2796" t="str">
        <f t="shared" si="1449"/>
        <v>1.24119210181208-0.970477392845126i</v>
      </c>
      <c r="Q2796" t="str">
        <f t="shared" si="1450"/>
        <v>-1.24119210181208+11.722457650115i</v>
      </c>
      <c r="R2796" t="str">
        <f t="shared" si="1451"/>
        <v>-0.092956654448118-0.0960391643205601i</v>
      </c>
      <c r="S2796" t="str">
        <f t="shared" si="1452"/>
        <v>1.20054951969516i</v>
      </c>
      <c r="T2796" t="str">
        <f t="shared" si="1453"/>
        <v>0.115299772596973-0.111599066850157i</v>
      </c>
      <c r="U2796" t="str">
        <f t="shared" si="1454"/>
        <v>0.00005-0.000164852236381231i</v>
      </c>
      <c r="V2796" t="str">
        <f t="shared" si="1455"/>
        <v>0.00002-0.00184634504746978i</v>
      </c>
      <c r="W2796" t="str">
        <f t="shared" si="1456"/>
        <v>0.0000422397189543343-0.000152312700993236i</v>
      </c>
      <c r="X2796" t="str">
        <f t="shared" si="1457"/>
        <v>0.0000423467221325478-0.000152248296648797i</v>
      </c>
      <c r="Y2796" t="str">
        <f t="shared" si="1458"/>
        <v>0.009+4.33288458783104i</v>
      </c>
      <c r="Z2796" t="str">
        <f t="shared" si="1459"/>
        <v>-0.000421422543634117-0.000118163614602986i</v>
      </c>
      <c r="AA2796" t="str">
        <f t="shared" si="1460"/>
        <v>0.0057801191205699-2.76960282652687i</v>
      </c>
      <c r="AB2796" t="str">
        <f t="shared" si="1461"/>
        <v>0.346840508587357-0.33570818252593i</v>
      </c>
      <c r="AC2796" t="str">
        <f t="shared" si="1462"/>
        <v>0.912011391151239-0.100408925954627i</v>
      </c>
      <c r="AD2796" t="str">
        <f t="shared" si="1463"/>
        <v>0.415788979527853-0.322319721573544i</v>
      </c>
      <c r="AE2796" t="str">
        <f t="shared" si="1464"/>
        <v>-0.00021330931272662+0.0000867016681958654i</v>
      </c>
      <c r="AF2796" t="str">
        <f t="shared" si="1465"/>
        <v>-4.17066299549645-0.114069988093719i</v>
      </c>
      <c r="AG2796" t="str">
        <f t="shared" si="1466"/>
        <v>0.996777134626453-0.0041754288331553i</v>
      </c>
      <c r="AH2796" t="str">
        <f t="shared" si="1467"/>
        <v>0.000903841270850143-0.000334575615693049i</v>
      </c>
      <c r="AI2796">
        <f t="shared" si="1468"/>
        <v>-60.320451169679423</v>
      </c>
      <c r="AJ2796">
        <f t="shared" si="1469"/>
        <v>-20.3130792468524</v>
      </c>
      <c r="AK2796"/>
      <c r="AL2796"/>
      <c r="AM2796"/>
      <c r="AN2796"/>
    </row>
    <row r="2797" spans="1:40" x14ac:dyDescent="0.35">
      <c r="A2797"/>
      <c r="B2797">
        <f t="shared" si="1470"/>
        <v>863000</v>
      </c>
      <c r="C2797" s="237" t="str">
        <f t="shared" si="1438"/>
        <v>-2.84018572295223E-08+0.000785430171352698i</v>
      </c>
      <c r="D2797" s="208" t="str">
        <f t="shared" si="1439"/>
        <v>-1.64874573746083+0.00602163131370402i</v>
      </c>
      <c r="E2797" t="str">
        <f t="shared" si="1440"/>
        <v>36500</v>
      </c>
      <c r="F2797" t="str">
        <f t="shared" si="1441"/>
        <v>0.21505376344086</v>
      </c>
      <c r="G2797" t="str">
        <f t="shared" si="1436"/>
        <v>0.21505376344086</v>
      </c>
      <c r="H2797" t="str">
        <f t="shared" si="1442"/>
        <v>2.52193148586285+0.119960169861977i</v>
      </c>
      <c r="I2797" t="str">
        <f t="shared" si="1443"/>
        <v>3388.99307505999i</v>
      </c>
      <c r="J2797" t="str">
        <f t="shared" si="1437"/>
        <v>-15545.4669714123+741.403237044724i</v>
      </c>
      <c r="K2797" t="str">
        <f t="shared" si="1444"/>
        <v>0.0103736334517787-0.217510483014569i</v>
      </c>
      <c r="L2797" t="str">
        <f t="shared" si="1445"/>
        <v>0.00328617775345508-0.0584149198603269i</v>
      </c>
      <c r="M2797" t="str">
        <f t="shared" si="1446"/>
        <v>0.0136598112052338-0.275925402874896i</v>
      </c>
      <c r="N2797" t="str">
        <f t="shared" si="1447"/>
        <v>-10.764453552232i</v>
      </c>
      <c r="O2797" t="str">
        <f t="shared" si="1448"/>
        <v>-0.229068602462178+0.973410281107625i</v>
      </c>
      <c r="P2797" t="str">
        <f t="shared" si="1449"/>
        <v>1.22906860246218-0.973410281107625i</v>
      </c>
      <c r="Q2797" t="str">
        <f t="shared" si="1450"/>
        <v>-1.22906860246218+11.7378638333396i</v>
      </c>
      <c r="R2797" t="str">
        <f t="shared" si="1451"/>
        <v>-0.0928749186530145-0.0949848261847079i</v>
      </c>
      <c r="S2797" t="str">
        <f t="shared" si="1452"/>
        <v>1.20194226855792i</v>
      </c>
      <c r="T2797" t="str">
        <f t="shared" si="1453"/>
        <v>0.114166277463028-0.111630290417937i</v>
      </c>
      <c r="U2797" t="str">
        <f t="shared" si="1454"/>
        <v>0.00005-0.000164661214091102i</v>
      </c>
      <c r="V2797" t="str">
        <f t="shared" si="1455"/>
        <v>0.00002-0.00184420559782034i</v>
      </c>
      <c r="W2797" t="str">
        <f t="shared" si="1456"/>
        <v>0.0000422396404346891-0.000152138462235995i</v>
      </c>
      <c r="X2797" t="str">
        <f t="shared" si="1457"/>
        <v>0.0000423463785785214-0.000152074131888152i</v>
      </c>
      <c r="Y2797" t="str">
        <f t="shared" si="1458"/>
        <v>0.009+4.33791113607679i</v>
      </c>
      <c r="Z2797" t="str">
        <f t="shared" si="1459"/>
        <v>-0.000420452668149113-0.000118023710928268i</v>
      </c>
      <c r="AA2797" t="str">
        <f t="shared" si="1460"/>
        <v>0.00576673037859708-2.76639335746004i</v>
      </c>
      <c r="AB2797" t="str">
        <f t="shared" si="1461"/>
        <v>0.343430770477005-0.335802108106916i</v>
      </c>
      <c r="AC2797" t="str">
        <f t="shared" si="1462"/>
        <v>0.912034867521144-0.0993482671025635i</v>
      </c>
      <c r="AD2797" t="str">
        <f t="shared" si="1463"/>
        <v>0.411775438444251-0.323335151279449i</v>
      </c>
      <c r="AE2797" t="str">
        <f t="shared" si="1464"/>
        <v>-0.00021129329619971+0.0000873478617475365i</v>
      </c>
      <c r="AF2797" t="str">
        <f t="shared" si="1465"/>
        <v>-4.17067722332368-0.113938538548273i</v>
      </c>
      <c r="AG2797" t="str">
        <f t="shared" si="1466"/>
        <v>0.996770606627174-0.00413041067602654i</v>
      </c>
      <c r="AH2797" t="str">
        <f t="shared" si="1467"/>
        <v>0.000895474762355792-0.000337616907407222i</v>
      </c>
      <c r="AI2797">
        <f t="shared" si="1468"/>
        <v>-60.381708010364349</v>
      </c>
      <c r="AJ2797">
        <f t="shared" si="1469"/>
        <v>-20.657727046513568</v>
      </c>
      <c r="AK2797"/>
      <c r="AL2797"/>
      <c r="AM2797"/>
      <c r="AN2797"/>
    </row>
    <row r="2798" spans="1:40" x14ac:dyDescent="0.35">
      <c r="A2798"/>
      <c r="B2798">
        <f t="shared" si="1470"/>
        <v>864000</v>
      </c>
      <c r="C2798" s="237" t="str">
        <f t="shared" si="1438"/>
        <v>-2.83361502366229E-08+0.000784521108656746i</v>
      </c>
      <c r="D2798" s="208" t="str">
        <f t="shared" si="1439"/>
        <v>-1.64874573695708+0.00601466183303506i</v>
      </c>
      <c r="E2798" t="str">
        <f t="shared" si="1440"/>
        <v>36500</v>
      </c>
      <c r="F2798" t="str">
        <f t="shared" si="1441"/>
        <v>0.21505376344086</v>
      </c>
      <c r="G2798" t="str">
        <f t="shared" si="1436"/>
        <v>0.21505376344086</v>
      </c>
      <c r="H2798" t="str">
        <f t="shared" si="1442"/>
        <v>2.52194566499229+0.11982205259955i</v>
      </c>
      <c r="I2798" t="str">
        <f t="shared" si="1443"/>
        <v>3392.92006587698i</v>
      </c>
      <c r="J2798" t="str">
        <f t="shared" si="1437"/>
        <v>-15581.5167377957+742.262336971774i</v>
      </c>
      <c r="K2798" t="str">
        <f t="shared" si="1444"/>
        <v>0.0103496855727104-0.217259843251676i</v>
      </c>
      <c r="L2798" t="str">
        <f t="shared" si="1445"/>
        <v>0.00327859919114383-0.0583477358439782i</v>
      </c>
      <c r="M2798" t="str">
        <f t="shared" si="1446"/>
        <v>0.0136282847638542-0.275607579095654i</v>
      </c>
      <c r="N2798" t="str">
        <f t="shared" si="1447"/>
        <v>-10.776926847194i</v>
      </c>
      <c r="O2798" t="str">
        <f t="shared" si="1448"/>
        <v>-0.216909464374093+0.976191725156971i</v>
      </c>
      <c r="P2798" t="str">
        <f t="shared" si="1449"/>
        <v>1.21690946437409-0.976191725156971i</v>
      </c>
      <c r="Q2798" t="str">
        <f t="shared" si="1450"/>
        <v>-1.21690946437409+11.753118572351i</v>
      </c>
      <c r="R2798" t="str">
        <f t="shared" si="1451"/>
        <v>-0.0927838074078133-0.0939325136730944i</v>
      </c>
      <c r="S2798" t="str">
        <f t="shared" si="1452"/>
        <v>1.20333501742067i</v>
      </c>
      <c r="T2798" t="str">
        <f t="shared" si="1453"/>
        <v>0.11303228297718-0.111650004503437i</v>
      </c>
      <c r="U2798" t="str">
        <f t="shared" si="1454"/>
        <v>0.00005-0.0001644706339822i</v>
      </c>
      <c r="V2798" t="str">
        <f t="shared" si="1455"/>
        <v>0.00002-0.00184207110060064i</v>
      </c>
      <c r="W2798" t="str">
        <f t="shared" si="1456"/>
        <v>0.0000422395618244484-0.000151964629406116i</v>
      </c>
      <c r="X2798" t="str">
        <f t="shared" si="1457"/>
        <v>0.0000423460358538094-0.000151900372881932i</v>
      </c>
      <c r="Y2798" t="str">
        <f t="shared" si="1458"/>
        <v>0.009+4.34293768432253i</v>
      </c>
      <c r="Z2798" t="str">
        <f t="shared" si="1459"/>
        <v>-0.000419486158429942-0.00011788414043805i</v>
      </c>
      <c r="AA2798" t="str">
        <f t="shared" si="1460"/>
        <v>0.00575338810322393-2.76319131839845i</v>
      </c>
      <c r="AB2798" t="str">
        <f t="shared" si="1461"/>
        <v>0.34001953023474-0.335861411289283i</v>
      </c>
      <c r="AC2798" t="str">
        <f t="shared" si="1462"/>
        <v>0.912067932506222-0.0982891745274785i</v>
      </c>
      <c r="AD2798" t="str">
        <f t="shared" si="1463"/>
        <v>0.407748970274135-0.324300516490959i</v>
      </c>
      <c r="AE2798" t="str">
        <f t="shared" si="1464"/>
        <v>-0.000209274936774214+0.000087972440964372i</v>
      </c>
      <c r="AF2798" t="str">
        <f t="shared" si="1465"/>
        <v>-4.17069140194937-0.113807390766515i</v>
      </c>
      <c r="AG2798" t="str">
        <f t="shared" si="1466"/>
        <v>0.996764594470204-0.00408536635416066i</v>
      </c>
      <c r="AH2798" t="str">
        <f t="shared" si="1467"/>
        <v>0.000887094543470887-0.000340566633600263i</v>
      </c>
      <c r="AI2798">
        <f t="shared" si="1468"/>
        <v>-60.443495914900424</v>
      </c>
      <c r="AJ2798">
        <f t="shared" si="1469"/>
        <v>-21.002417343502209</v>
      </c>
      <c r="AK2798"/>
      <c r="AL2798"/>
      <c r="AM2798"/>
      <c r="AN2798"/>
    </row>
    <row r="2799" spans="1:40" x14ac:dyDescent="0.35">
      <c r="A2799"/>
      <c r="B2799">
        <f t="shared" si="1470"/>
        <v>865000</v>
      </c>
      <c r="C2799" s="237" t="str">
        <f t="shared" si="1438"/>
        <v>-2.82706709974965E-08+0.000783614147839852i</v>
      </c>
      <c r="D2799" s="208" t="str">
        <f t="shared" si="1439"/>
        <v>-1.64874573645507+0.0060077084667722i</v>
      </c>
      <c r="E2799" t="str">
        <f t="shared" si="1440"/>
        <v>36500</v>
      </c>
      <c r="F2799" t="str">
        <f t="shared" si="1441"/>
        <v>0.21505376344086</v>
      </c>
      <c r="G2799" t="str">
        <f t="shared" si="1436"/>
        <v>0.21505376344086</v>
      </c>
      <c r="H2799" t="str">
        <f t="shared" si="1442"/>
        <v>2.5219597951448+0.119684252180211i</v>
      </c>
      <c r="I2799" t="str">
        <f t="shared" si="1443"/>
        <v>3396.84705669396i</v>
      </c>
      <c r="J2799" t="str">
        <f t="shared" si="1437"/>
        <v>-15617.6082526058+743.121436898825i</v>
      </c>
      <c r="K2799" t="str">
        <f t="shared" si="1444"/>
        <v>0.0103258204658395-0.217009779175806i</v>
      </c>
      <c r="L2799" t="str">
        <f t="shared" si="1445"/>
        <v>0.00327104678761793-0.0582807056982146i</v>
      </c>
      <c r="M2799" t="str">
        <f t="shared" si="1446"/>
        <v>0.0135968672534574-0.275290484874021i</v>
      </c>
      <c r="N2799" t="str">
        <f t="shared" si="1447"/>
        <v>-10.789400142156i</v>
      </c>
      <c r="O2799" t="str">
        <f t="shared" si="1448"/>
        <v>-0.204716579279438+0.97882129225315i</v>
      </c>
      <c r="P2799" t="str">
        <f t="shared" si="1449"/>
        <v>1.20471657927944-0.97882129225315i</v>
      </c>
      <c r="Q2799" t="str">
        <f t="shared" si="1450"/>
        <v>-1.20471657927944+11.7682214344091i</v>
      </c>
      <c r="R2799" t="str">
        <f t="shared" si="1451"/>
        <v>-0.0926833454985178-0.092882295122209i</v>
      </c>
      <c r="S2799" t="str">
        <f t="shared" si="1452"/>
        <v>1.20472776628343i</v>
      </c>
      <c r="T2799" t="str">
        <f t="shared" si="1453"/>
        <v>0.111897879929857-0.111658199794105i</v>
      </c>
      <c r="U2799" t="str">
        <f t="shared" si="1454"/>
        <v>0.00005-0.000164280494520949i</v>
      </c>
      <c r="V2799" t="str">
        <f t="shared" si="1455"/>
        <v>0.00002-0.00183994153863463i</v>
      </c>
      <c r="W2799" t="str">
        <f t="shared" si="1456"/>
        <v>0.0000422394831236139-0.000151791201095717i</v>
      </c>
      <c r="X2799" t="str">
        <f t="shared" si="1457"/>
        <v>0.0000423456939541617-0.000151727018222856i</v>
      </c>
      <c r="Y2799" t="str">
        <f t="shared" si="1458"/>
        <v>0.009+4.34796423256827i</v>
      </c>
      <c r="Z2799" t="str">
        <f t="shared" si="1459"/>
        <v>-0.0004185229989206-0.000117744901932537i</v>
      </c>
      <c r="AA2799" t="str">
        <f t="shared" si="1460"/>
        <v>0.00574009207967243-2.75999668357018i</v>
      </c>
      <c r="AB2799" t="str">
        <f t="shared" si="1461"/>
        <v>0.336607060972967-0.335886064059356i</v>
      </c>
      <c r="AC2799" t="str">
        <f t="shared" si="1462"/>
        <v>0.912110564087299-0.0972317192525686i</v>
      </c>
      <c r="AD2799" t="str">
        <f t="shared" si="1463"/>
        <v>0.403710199142138-0.325215647089664i</v>
      </c>
      <c r="AE2799" t="str">
        <f t="shared" si="1464"/>
        <v>-0.0002072544877133+0.0000885754101087136i</v>
      </c>
      <c r="AF2799" t="str">
        <f t="shared" si="1465"/>
        <v>-4.17070553159987-0.113676543713439i</v>
      </c>
      <c r="AG2799" t="str">
        <f t="shared" si="1466"/>
        <v>0.99675909807922-0.00404030219422721i</v>
      </c>
      <c r="AH2799" t="str">
        <f t="shared" si="1467"/>
        <v>0.000878701710725971-0.000343424764601113i</v>
      </c>
      <c r="AI2799">
        <f t="shared" si="1468"/>
        <v>-60.505820503934096</v>
      </c>
      <c r="AJ2799">
        <f t="shared" si="1469"/>
        <v>-21.347149649214668</v>
      </c>
      <c r="AK2799"/>
      <c r="AL2799"/>
      <c r="AM2799"/>
      <c r="AN2799"/>
    </row>
    <row r="2800" spans="1:40" x14ac:dyDescent="0.35">
      <c r="A2800"/>
      <c r="B2800">
        <f t="shared" si="1470"/>
        <v>866000</v>
      </c>
      <c r="C2800" s="237" t="str">
        <f t="shared" si="1438"/>
        <v>-2.82054184607702E-08+0.00078270928162068i</v>
      </c>
      <c r="D2800" s="208" t="str">
        <f t="shared" si="1439"/>
        <v>-1.6487457359548+0.00600077115909188i</v>
      </c>
      <c r="E2800" t="str">
        <f t="shared" si="1440"/>
        <v>36500</v>
      </c>
      <c r="F2800" t="str">
        <f t="shared" si="1441"/>
        <v>0.21505376344086</v>
      </c>
      <c r="G2800" t="str">
        <f t="shared" si="1436"/>
        <v>0.21505376344086</v>
      </c>
      <c r="H2800" t="str">
        <f t="shared" si="1442"/>
        <v>2.52197387654552+0.11954676751784i</v>
      </c>
      <c r="I2800" t="str">
        <f t="shared" si="1443"/>
        <v>3400.77404751095i</v>
      </c>
      <c r="J2800" t="str">
        <f t="shared" si="1437"/>
        <v>-15653.7415158424+743.980536825875i</v>
      </c>
      <c r="K2800" t="str">
        <f t="shared" si="1444"/>
        <v>0.0103020377504236-0.216760288810249i</v>
      </c>
      <c r="L2800" t="str">
        <f t="shared" si="1445"/>
        <v>0.00326352042275299-0.0582138288967319i</v>
      </c>
      <c r="M2800" t="str">
        <f t="shared" si="1446"/>
        <v>0.0135655581731766-0.274974117706981i</v>
      </c>
      <c r="N2800" t="str">
        <f t="shared" si="1447"/>
        <v>-10.801873437118i</v>
      </c>
      <c r="O2800" t="str">
        <f t="shared" si="1448"/>
        <v>-0.192491844160323+0.981298573285296i</v>
      </c>
      <c r="P2800" t="str">
        <f t="shared" si="1449"/>
        <v>1.19249184416032-0.981298573285296i</v>
      </c>
      <c r="Q2800" t="str">
        <f t="shared" si="1450"/>
        <v>-1.19249184416032+11.7831720104033i</v>
      </c>
      <c r="R2800" t="str">
        <f t="shared" si="1451"/>
        <v>-0.0925735577011319-0.0918342387483978i</v>
      </c>
      <c r="S2800" t="str">
        <f t="shared" si="1452"/>
        <v>1.20612051514618i</v>
      </c>
      <c r="T2800" t="str">
        <f t="shared" si="1453"/>
        <v>0.110763159347275-0.111654867103404i</v>
      </c>
      <c r="U2800" t="str">
        <f t="shared" si="1454"/>
        <v>0.00005-0.000164090794180856i</v>
      </c>
      <c r="V2800" t="str">
        <f t="shared" si="1455"/>
        <v>0.00002-0.00183781689482558i</v>
      </c>
      <c r="W2800" t="str">
        <f t="shared" si="1456"/>
        <v>0.000042239404332187-0.000151618175903415i</v>
      </c>
      <c r="X2800" t="str">
        <f t="shared" si="1457"/>
        <v>0.0000423453528753536-0.000151554066510143i</v>
      </c>
      <c r="Y2800" t="str">
        <f t="shared" si="1458"/>
        <v>0.009+4.35299078081402i</v>
      </c>
      <c r="Z2800" t="str">
        <f t="shared" si="1459"/>
        <v>-0.00041756317415485-0.000117605994217734i</v>
      </c>
      <c r="AA2800" t="str">
        <f t="shared" si="1460"/>
        <v>0.00572684209440411-2.75680942732234i</v>
      </c>
      <c r="AB2800" t="str">
        <f t="shared" si="1461"/>
        <v>0.333193636513381-0.335876038782535i</v>
      </c>
      <c r="AC2800" t="str">
        <f t="shared" si="1462"/>
        <v>0.912162740235911-0.0961759721689281i</v>
      </c>
      <c r="AD2800" t="str">
        <f t="shared" si="1463"/>
        <v>0.3996597515513-0.326080380748035i</v>
      </c>
      <c r="AE2800" t="str">
        <f t="shared" si="1464"/>
        <v>-0.00020523220181247+0.0000891567763847683i</v>
      </c>
      <c r="AF2800" t="str">
        <f t="shared" si="1465"/>
        <v>-4.17071961250032-0.113545996358748i</v>
      </c>
      <c r="AG2800" t="str">
        <f t="shared" si="1466"/>
        <v>0.996754117300491-0.00399522451756777i</v>
      </c>
      <c r="AH2800" t="str">
        <f t="shared" si="1467"/>
        <v>0.000870297359269993-0.000346191283967583i</v>
      </c>
      <c r="AI2800">
        <f t="shared" si="1468"/>
        <v>-60.568687523433475</v>
      </c>
      <c r="AJ2800">
        <f t="shared" si="1469"/>
        <v>-21.691923469710812</v>
      </c>
      <c r="AK2800"/>
      <c r="AL2800"/>
      <c r="AM2800"/>
      <c r="AN2800"/>
    </row>
    <row r="2801" spans="1:40" x14ac:dyDescent="0.35">
      <c r="A2801"/>
      <c r="B2801">
        <f t="shared" si="1470"/>
        <v>867000</v>
      </c>
      <c r="C2801" s="237" t="str">
        <f t="shared" si="1438"/>
        <v>-2.81403915811309E-08+0.000781806502751486i</v>
      </c>
      <c r="D2801" s="208" t="str">
        <f t="shared" si="1439"/>
        <v>-1.64874573545627+0.00599384985442806i</v>
      </c>
      <c r="E2801" t="str">
        <f t="shared" si="1440"/>
        <v>36500</v>
      </c>
      <c r="F2801" t="str">
        <f t="shared" si="1441"/>
        <v>0.21505376344086</v>
      </c>
      <c r="G2801" t="str">
        <f t="shared" si="1436"/>
        <v>0.21505376344086</v>
      </c>
      <c r="H2801" t="str">
        <f t="shared" si="1442"/>
        <v>2.52198790941827+0.119409597531269i</v>
      </c>
      <c r="I2801" t="str">
        <f t="shared" si="1443"/>
        <v>3404.70103832794i</v>
      </c>
      <c r="J2801" t="str">
        <f t="shared" si="1437"/>
        <v>-15689.9165275057+744.839636752927i</v>
      </c>
      <c r="K2801" t="str">
        <f t="shared" si="1444"/>
        <v>0.0102783370479046-0.216511370187308i</v>
      </c>
      <c r="L2801" t="str">
        <f t="shared" si="1445"/>
        <v>0.00325601997711248-0.0581471049156145i</v>
      </c>
      <c r="M2801" t="str">
        <f t="shared" si="1446"/>
        <v>0.0135343570250171-0.274658475102923i</v>
      </c>
      <c r="N2801" t="str">
        <f t="shared" si="1447"/>
        <v>-10.8143467320801i</v>
      </c>
      <c r="O2801" t="str">
        <f t="shared" si="1448"/>
        <v>-0.18023716095402+0.983623182835396i</v>
      </c>
      <c r="P2801" t="str">
        <f t="shared" si="1449"/>
        <v>1.18023716095402-0.983623182835396i</v>
      </c>
      <c r="Q2801" t="str">
        <f t="shared" si="1450"/>
        <v>-1.18023716095402+11.7979699149155i</v>
      </c>
      <c r="R2801" t="str">
        <f t="shared" si="1451"/>
        <v>-0.0924544687864301-0.0907884126608814i</v>
      </c>
      <c r="S2801" t="str">
        <f t="shared" si="1452"/>
        <v>1.20751326400894i</v>
      </c>
      <c r="T2801" t="str">
        <f t="shared" si="1453"/>
        <v>0.109628212506331-0.111639997376515i</v>
      </c>
      <c r="U2801" t="str">
        <f t="shared" si="1454"/>
        <v>0.0000499999999999999-0.000163901531442469i</v>
      </c>
      <c r="V2801" t="str">
        <f t="shared" si="1455"/>
        <v>0.00002-0.00183569715215566i</v>
      </c>
      <c r="W2801" t="str">
        <f t="shared" si="1456"/>
        <v>0.0000422393254501694-0.000151445552434293i</v>
      </c>
      <c r="X2801" t="str">
        <f t="shared" si="1457"/>
        <v>0.0000423450126131841-0.000151381516349472i</v>
      </c>
      <c r="Y2801" t="str">
        <f t="shared" si="1458"/>
        <v>0.009+4.35801732905976i</v>
      </c>
      <c r="Z2801" t="str">
        <f t="shared" si="1459"/>
        <v>-0.000416606668755594-0.000117467416105404i</v>
      </c>
      <c r="AA2801" t="str">
        <f t="shared" si="1460"/>
        <v>0.00571363793511149-2.75362952412041i</v>
      </c>
      <c r="AB2801" t="str">
        <f t="shared" si="1461"/>
        <v>0.329779531431764-0.335831308220448i</v>
      </c>
      <c r="AC2801" t="str">
        <f t="shared" si="1462"/>
        <v>0.912224438910292-0.0951220040488389i</v>
      </c>
      <c r="AD2801" t="str">
        <f t="shared" si="1463"/>
        <v>0.395598256285299-0.326894562965868i</v>
      </c>
      <c r="AE2801" t="str">
        <f t="shared" si="1464"/>
        <v>-0.000203208331367046+0.0000897165499298883i</v>
      </c>
      <c r="AF2801" t="str">
        <f t="shared" si="1465"/>
        <v>-4.17073364487454-0.113415747676841i</v>
      </c>
      <c r="AG2801" t="str">
        <f t="shared" si="1466"/>
        <v>0.996749651902956-0.00395013963925205i</v>
      </c>
      <c r="AH2801" t="str">
        <f t="shared" si="1467"/>
        <v>0.000861882582713049-0.00034886618845591i</v>
      </c>
      <c r="AI2801">
        <f t="shared" si="1468"/>
        <v>-60.632102848139155</v>
      </c>
      <c r="AJ2801">
        <f t="shared" si="1469"/>
        <v>-22.036738305817806</v>
      </c>
      <c r="AK2801"/>
      <c r="AL2801"/>
      <c r="AM2801"/>
      <c r="AN2801"/>
    </row>
    <row r="2802" spans="1:40" x14ac:dyDescent="0.35">
      <c r="A2802"/>
      <c r="B2802">
        <f t="shared" si="1470"/>
        <v>868000</v>
      </c>
      <c r="C2802" s="237" t="str">
        <f t="shared" si="1438"/>
        <v>-2.80755893192834E-08+0.000780905804017926i</v>
      </c>
      <c r="D2802" s="208" t="str">
        <f t="shared" si="1439"/>
        <v>-1.64874573495944+0.00598694449747077i</v>
      </c>
      <c r="E2802" t="str">
        <f t="shared" si="1440"/>
        <v>36500</v>
      </c>
      <c r="F2802" t="str">
        <f t="shared" si="1441"/>
        <v>0.21505376344086</v>
      </c>
      <c r="G2802" t="str">
        <f t="shared" si="1436"/>
        <v>0.21505376344086</v>
      </c>
      <c r="H2802" t="str">
        <f t="shared" si="1442"/>
        <v>2.52200189398554+0.119272741144239i</v>
      </c>
      <c r="I2802" t="str">
        <f t="shared" si="1443"/>
        <v>3408.62802914493i</v>
      </c>
      <c r="J2802" t="str">
        <f t="shared" si="1437"/>
        <v>-15726.1332875956+745.698736679977i</v>
      </c>
      <c r="K2802" t="str">
        <f t="shared" si="1444"/>
        <v>0.0102547179818954-0.216263021348257i</v>
      </c>
      <c r="L2802" t="str">
        <f t="shared" si="1445"/>
        <v>0.00324854533194328-0.0580805332333239i</v>
      </c>
      <c r="M2802" t="str">
        <f t="shared" si="1446"/>
        <v>0.0135032633138387-0.274343554581581i</v>
      </c>
      <c r="N2802" t="str">
        <f t="shared" si="1447"/>
        <v>-10.8268200270421i</v>
      </c>
      <c r="O2802" t="str">
        <f t="shared" si="1448"/>
        <v>-0.167954436257452+0.98579475923817i</v>
      </c>
      <c r="P2802" t="str">
        <f t="shared" si="1449"/>
        <v>1.16795443625745-0.98579475923817i</v>
      </c>
      <c r="Q2802" t="str">
        <f t="shared" si="1450"/>
        <v>-1.16795443625745+11.8126147862803i</v>
      </c>
      <c r="R2802" t="str">
        <f t="shared" si="1451"/>
        <v>-0.0923261035249871-0.0897448848746299i</v>
      </c>
      <c r="S2802" t="str">
        <f t="shared" si="1452"/>
        <v>1.2089060128717i</v>
      </c>
      <c r="T2802" t="str">
        <f t="shared" si="1453"/>
        <v>0.108493130949419-0.111613581696372i</v>
      </c>
      <c r="U2802" t="str">
        <f t="shared" si="1454"/>
        <v>0.0000499999999999999-0.000163712704793342i</v>
      </c>
      <c r="V2802" t="str">
        <f t="shared" si="1455"/>
        <v>0.00002-0.00183358229368543i</v>
      </c>
      <c r="W2802" t="str">
        <f t="shared" si="1456"/>
        <v>0.0000422392464775626-0.000151273329299865i</v>
      </c>
      <c r="X2802" t="str">
        <f t="shared" si="1457"/>
        <v>0.0000423446731634764-0.000151209366352951i</v>
      </c>
      <c r="Y2802" t="str">
        <f t="shared" si="1458"/>
        <v>0.009+4.3630438773055i</v>
      </c>
      <c r="Z2802" t="str">
        <f t="shared" si="1459"/>
        <v>-0.000415653467434277-0.000117329166413037i</v>
      </c>
      <c r="AA2802" t="str">
        <f t="shared" si="1460"/>
        <v>0.00570047939070951-2.75045694854759i</v>
      </c>
      <c r="AB2802" t="str">
        <f t="shared" si="1461"/>
        <v>0.326365021102557-0.335751845549108i</v>
      </c>
      <c r="AC2802" t="str">
        <f t="shared" si="1462"/>
        <v>0.912295638051106-0.0940698855589251i</v>
      </c>
      <c r="AD2802" t="str">
        <f t="shared" si="1463"/>
        <v>0.39152634431012-0.327658047105346i</v>
      </c>
      <c r="AE2802" t="str">
        <f t="shared" si="1464"/>
        <v>-0.000201183128139762+0.0000902547438054306i</v>
      </c>
      <c r="AF2802" t="str">
        <f t="shared" si="1465"/>
        <v>-4.17074762894498-0.113285796646768i</v>
      </c>
      <c r="AG2802" t="str">
        <f t="shared" si="1466"/>
        <v>0.996745701578323-0.00390505386713479i</v>
      </c>
      <c r="AH2802" t="str">
        <f t="shared" si="1467"/>
        <v>0.000853458472969517-0.000351449487988085i</v>
      </c>
      <c r="AI2802">
        <f t="shared" si="1468"/>
        <v>-60.696072485140888</v>
      </c>
      <c r="AJ2802">
        <f t="shared" si="1469"/>
        <v>-22.381593653219419</v>
      </c>
      <c r="AK2802"/>
      <c r="AL2802"/>
      <c r="AM2802"/>
      <c r="AN2802"/>
    </row>
    <row r="2803" spans="1:40" x14ac:dyDescent="0.35">
      <c r="A2803"/>
      <c r="B2803">
        <f t="shared" si="1470"/>
        <v>869000</v>
      </c>
      <c r="C2803" s="237" t="str">
        <f t="shared" si="1438"/>
        <v>-2.80110106419091E-08+0.000780007178238867i</v>
      </c>
      <c r="D2803" s="208" t="str">
        <f t="shared" si="1439"/>
        <v>-1.64874573446435+0.00598005503316465i</v>
      </c>
      <c r="E2803" t="str">
        <f t="shared" si="1440"/>
        <v>36500</v>
      </c>
      <c r="F2803" t="str">
        <f t="shared" si="1441"/>
        <v>0.21505376344086</v>
      </c>
      <c r="G2803" t="str">
        <f t="shared" si="1436"/>
        <v>0.21505376344086</v>
      </c>
      <c r="H2803" t="str">
        <f t="shared" si="1442"/>
        <v>2.52201583046867+0.11913619728539i</v>
      </c>
      <c r="I2803" t="str">
        <f t="shared" si="1443"/>
        <v>3412.55501996191i</v>
      </c>
      <c r="J2803" t="str">
        <f t="shared" si="1437"/>
        <v>-15762.3917961122+746.557836607028i</v>
      </c>
      <c r="K2803" t="str">
        <f t="shared" si="1444"/>
        <v>0.0102311801781634-0.216015240343283i</v>
      </c>
      <c r="L2803" t="str">
        <f t="shared" si="1445"/>
        <v>0.00324109636917091-0.058014113330684i</v>
      </c>
      <c r="M2803" t="str">
        <f t="shared" si="1446"/>
        <v>0.0134722765473343-0.274029353673967i</v>
      </c>
      <c r="N2803" t="str">
        <f t="shared" si="1447"/>
        <v>-10.8392933220041i</v>
      </c>
      <c r="O2803" t="str">
        <f t="shared" si="1448"/>
        <v>-0.155645581029973+0.987812964637457i</v>
      </c>
      <c r="P2803" t="str">
        <f t="shared" si="1449"/>
        <v>1.15564558102997-0.987812964637457i</v>
      </c>
      <c r="Q2803" t="str">
        <f t="shared" si="1450"/>
        <v>-1.15564558102997+11.8271062866416i</v>
      </c>
      <c r="R2803" t="str">
        <f t="shared" si="1451"/>
        <v>-0.0921884866924784-0.0887037233229997i</v>
      </c>
      <c r="S2803" t="str">
        <f t="shared" si="1452"/>
        <v>1.21029876173445i</v>
      </c>
      <c r="T2803" t="str">
        <f t="shared" si="1453"/>
        <v>0.107358006499062-0.111575611290079i</v>
      </c>
      <c r="U2803" t="str">
        <f t="shared" si="1454"/>
        <v>0.0000499999999999999-0.000163524312727987i</v>
      </c>
      <c r="V2803" t="str">
        <f t="shared" si="1455"/>
        <v>0.00002-0.00183147230255346i</v>
      </c>
      <c r="W2803" t="str">
        <f t="shared" si="1456"/>
        <v>0.0000422391674143679-0.000151101505118031i</v>
      </c>
      <c r="X2803" t="str">
        <f t="shared" si="1457"/>
        <v>0.0000423443345220781-0.000151037615139075i</v>
      </c>
      <c r="Y2803" t="str">
        <f t="shared" si="1458"/>
        <v>0.009+4.36807042555125i</v>
      </c>
      <c r="Z2803" t="str">
        <f t="shared" si="1459"/>
        <v>-0.00041470355499026-0.000117191243963818i</v>
      </c>
      <c r="AA2803" t="str">
        <f t="shared" si="1460"/>
        <v>0.00568736625132711-2.74729167530404i</v>
      </c>
      <c r="AB2803" t="str">
        <f t="shared" si="1461"/>
        <v>0.322950381742878-0.335637624378213i</v>
      </c>
      <c r="AC2803" t="str">
        <f t="shared" si="1462"/>
        <v>0.91237631557688-0.0930196872730754i</v>
      </c>
      <c r="AD2803" t="str">
        <f t="shared" si="1463"/>
        <v>0.38744464867484-0.328370694424945i</v>
      </c>
      <c r="AE2803" t="str">
        <f t="shared" si="1464"/>
        <v>-0.000199156843328331+0.0000907713739873164i</v>
      </c>
      <c r="AF2803" t="str">
        <f t="shared" si="1465"/>
        <v>-4.17076156493302-0.113156142252225i</v>
      </c>
      <c r="AG2803" t="str">
        <f t="shared" si="1466"/>
        <v>0.99674226594117-0.0038599735009102i</v>
      </c>
      <c r="AH2803" t="str">
        <f t="shared" si="1467"/>
        <v>0.000845026120101147-0.000353941205617492i</v>
      </c>
      <c r="AI2803">
        <f t="shared" si="1468"/>
        <v>-60.760602577587363</v>
      </c>
      <c r="AJ2803">
        <f t="shared" si="1469"/>
        <v>-22.72648900257245</v>
      </c>
      <c r="AK2803"/>
      <c r="AL2803"/>
      <c r="AM2803"/>
      <c r="AN2803"/>
    </row>
    <row r="2804" spans="1:40" x14ac:dyDescent="0.35">
      <c r="A2804"/>
      <c r="B2804">
        <f t="shared" si="1470"/>
        <v>870000</v>
      </c>
      <c r="C2804" s="237" t="str">
        <f t="shared" si="1438"/>
        <v>-2.79466545216243E-08+0.000779110618266189i</v>
      </c>
      <c r="D2804" s="208" t="str">
        <f t="shared" si="1439"/>
        <v>-1.64874573397095+0.00597318140670745i</v>
      </c>
      <c r="E2804" t="str">
        <f t="shared" si="1440"/>
        <v>36500</v>
      </c>
      <c r="F2804" t="str">
        <f t="shared" si="1441"/>
        <v>0.21505376344086</v>
      </c>
      <c r="G2804" t="str">
        <f t="shared" si="1436"/>
        <v>0.21505376344086</v>
      </c>
      <c r="H2804" t="str">
        <f t="shared" si="1442"/>
        <v>2.5220297190876+0.118999964888213i</v>
      </c>
      <c r="I2804" t="str">
        <f t="shared" si="1443"/>
        <v>3416.4820107789i</v>
      </c>
      <c r="J2804" t="str">
        <f t="shared" si="1437"/>
        <v>-15798.6920530553+747.416936534078i</v>
      </c>
      <c r="K2804" t="str">
        <f t="shared" si="1444"/>
        <v>0.0102077232646171-0.215768025231445i</v>
      </c>
      <c r="L2804" t="str">
        <f t="shared" si="1445"/>
        <v>0.00323367297139472-0.0579478446908676i</v>
      </c>
      <c r="M2804" t="str">
        <f t="shared" si="1446"/>
        <v>0.0134413962360118-0.273715869922313i</v>
      </c>
      <c r="N2804" t="str">
        <f t="shared" si="1447"/>
        <v>-10.8517666169662i</v>
      </c>
      <c r="O2804" t="str">
        <f t="shared" si="1448"/>
        <v>-0.143312510296349+0.989677485038716i</v>
      </c>
      <c r="P2804" t="str">
        <f t="shared" si="1449"/>
        <v>1.14331251029635-0.989677485038716i</v>
      </c>
      <c r="Q2804" t="str">
        <f t="shared" si="1450"/>
        <v>-1.14331251029635+11.8414441020049i</v>
      </c>
      <c r="R2804" t="str">
        <f t="shared" si="1451"/>
        <v>-0.0920416430752503-0.0876649958702609i</v>
      </c>
      <c r="S2804" t="str">
        <f t="shared" si="1452"/>
        <v>1.21169151059721i</v>
      </c>
      <c r="T2804" t="str">
        <f t="shared" si="1453"/>
        <v>0.106222931272535-0.111526077535699i</v>
      </c>
      <c r="U2804" t="str">
        <f t="shared" si="1454"/>
        <v>0.0000499999999999999-0.00016333635374784i</v>
      </c>
      <c r="V2804" t="str">
        <f t="shared" si="1455"/>
        <v>0.00002-0.00182936716197581i</v>
      </c>
      <c r="W2804" t="str">
        <f t="shared" si="1456"/>
        <v>0.0000422390882605871-0.000150930078513051i</v>
      </c>
      <c r="X2804" t="str">
        <f t="shared" si="1457"/>
        <v>0.0000423439966848602-0.00015086626133269i</v>
      </c>
      <c r="Y2804" t="str">
        <f t="shared" si="1458"/>
        <v>0.009+4.37309697379699i</v>
      </c>
      <c r="Z2804" t="str">
        <f t="shared" si="1459"/>
        <v>-0.00041375691631022-0.000117053647586585i</v>
      </c>
      <c r="AA2804" t="str">
        <f t="shared" si="1460"/>
        <v>0.00567429830829892-2.74413367920631i</v>
      </c>
      <c r="AB2804" t="str">
        <f t="shared" si="1461"/>
        <v>0.319535890456501-0.335488618771572i</v>
      </c>
      <c r="AC2804" t="str">
        <f t="shared" si="1462"/>
        <v>0.912466449379157-0.0919714796852831i</v>
      </c>
      <c r="AD2804" t="str">
        <f t="shared" si="1463"/>
        <v>0.38335380441215-0.329032374112036i</v>
      </c>
      <c r="AE2804" t="str">
        <f t="shared" si="1464"/>
        <v>-0.00019712972753325+0.0000912664593561903i</v>
      </c>
      <c r="AF2804" t="str">
        <f t="shared" si="1465"/>
        <v>-4.17077545305855-0.113026783481506i</v>
      </c>
      <c r="AG2804" t="str">
        <f t="shared" si="1466"/>
        <v>0.996739344529068-0.00381490483117064i</v>
      </c>
      <c r="AH2804" t="str">
        <f t="shared" si="1467"/>
        <v>0.000836586612160967-0.000356341377492309i</v>
      </c>
      <c r="AI2804">
        <f t="shared" si="1468"/>
        <v>-60.825699408529729</v>
      </c>
      <c r="AJ2804">
        <f t="shared" si="1469"/>
        <v>-23.071423839600111</v>
      </c>
      <c r="AK2804"/>
      <c r="AL2804"/>
      <c r="AM2804"/>
      <c r="AN2804"/>
    </row>
    <row r="2805" spans="1:40" x14ac:dyDescent="0.35">
      <c r="A2805"/>
      <c r="B2805">
        <f t="shared" si="1470"/>
        <v>871000</v>
      </c>
      <c r="C2805" s="237" t="str">
        <f t="shared" si="1438"/>
        <v>-2.78825199369396E-08+0.000778216116984598i</v>
      </c>
      <c r="D2805" s="208" t="str">
        <f t="shared" si="1439"/>
        <v>-1.64874573347925+0.00596632356354859i</v>
      </c>
      <c r="E2805" t="str">
        <f t="shared" si="1440"/>
        <v>36500</v>
      </c>
      <c r="F2805" t="str">
        <f t="shared" si="1441"/>
        <v>0.21505376344086</v>
      </c>
      <c r="G2805" t="str">
        <f t="shared" si="1436"/>
        <v>0.21505376344086</v>
      </c>
      <c r="H2805" t="str">
        <f t="shared" si="1442"/>
        <v>2.52204356006109+0.118864042891041i</v>
      </c>
      <c r="I2805" t="str">
        <f t="shared" si="1443"/>
        <v>3420.40900159589i</v>
      </c>
      <c r="J2805" t="str">
        <f t="shared" si="1437"/>
        <v>-15835.034058425+748.276036461129i</v>
      </c>
      <c r="K2805" t="str">
        <f t="shared" si="1444"/>
        <v>0.0101843468712905-0.215521374080615i</v>
      </c>
      <c r="L2805" t="str">
        <f t="shared" si="1445"/>
        <v>0.0032262750218836-0.0578817267993846i</v>
      </c>
      <c r="M2805" t="str">
        <f t="shared" si="1446"/>
        <v>0.0134106218931741-0.27340310088i</v>
      </c>
      <c r="N2805" t="str">
        <f t="shared" si="1447"/>
        <v>-10.8642399119282i</v>
      </c>
      <c r="O2805" t="str">
        <f t="shared" si="1448"/>
        <v>-0.130957142849122+0.991388030357839i</v>
      </c>
      <c r="P2805" t="str">
        <f t="shared" si="1449"/>
        <v>1.13095714284912-0.991388030357839i</v>
      </c>
      <c r="Q2805" t="str">
        <f t="shared" si="1450"/>
        <v>-1.13095714284912+11.855627942286i</v>
      </c>
      <c r="R2805" t="str">
        <f t="shared" si="1451"/>
        <v>-0.0918855974761549-0.0866287703239505i</v>
      </c>
      <c r="S2805" t="str">
        <f t="shared" si="1452"/>
        <v>1.21308425945996i</v>
      </c>
      <c r="T2805" t="str">
        <f t="shared" si="1453"/>
        <v>0.105087997696356-0.111464971969397i</v>
      </c>
      <c r="U2805" t="str">
        <f t="shared" si="1454"/>
        <v>0.0000499999999999999-0.000163148826361218i</v>
      </c>
      <c r="V2805" t="str">
        <f t="shared" si="1455"/>
        <v>0.00002-0.00182726685524564i</v>
      </c>
      <c r="W2805" t="str">
        <f t="shared" si="1456"/>
        <v>0.0000422390090162217-0.000150759048115501i</v>
      </c>
      <c r="X2805" t="str">
        <f t="shared" si="1457"/>
        <v>0.0000423436596477182-0.00015069530356496i</v>
      </c>
      <c r="Y2805" t="str">
        <f t="shared" si="1458"/>
        <v>0.009+4.37812352204274i</v>
      </c>
      <c r="Z2805" t="str">
        <f t="shared" si="1459"/>
        <v>-0.00041281353636755-0.000116916376115804i</v>
      </c>
      <c r="AA2805" t="str">
        <f t="shared" si="1460"/>
        <v>0.00566127535415689-2.74098293518659i</v>
      </c>
      <c r="AB2805" t="str">
        <f t="shared" si="1461"/>
        <v>0.316121825277459-0.335304803268589i</v>
      </c>
      <c r="AC2805" t="str">
        <f t="shared" si="1462"/>
        <v>0.912566017317385-0.090925333222303i</v>
      </c>
      <c r="AD2805" t="str">
        <f t="shared" si="1463"/>
        <v>0.37925444843824-0.329642963314157i</v>
      </c>
      <c r="AE2805" t="str">
        <f t="shared" si="1464"/>
        <v>-0.000195102030725681+0.0000917400216871985i</v>
      </c>
      <c r="AF2805" t="str">
        <f t="shared" si="1465"/>
        <v>-4.17078929354034-0.112897719327492i</v>
      </c>
      <c r="AG2805" t="str">
        <f t="shared" si="1466"/>
        <v>0.996736936802703-0.00376985413846505i</v>
      </c>
      <c r="AH2805" t="str">
        <f t="shared" si="1467"/>
        <v>0.000828141035037663-0.00035865005281692i</v>
      </c>
      <c r="AI2805">
        <f t="shared" si="1468"/>
        <v>-60.891369404907067</v>
      </c>
      <c r="AJ2805">
        <f t="shared" si="1469"/>
        <v>-23.41639764518392</v>
      </c>
      <c r="AK2805"/>
      <c r="AL2805"/>
      <c r="AM2805"/>
      <c r="AN2805"/>
    </row>
    <row r="2806" spans="1:40" x14ac:dyDescent="0.35">
      <c r="A2806"/>
      <c r="B2806">
        <f t="shared" si="1470"/>
        <v>872000</v>
      </c>
      <c r="C2806" s="237" t="str">
        <f t="shared" si="1438"/>
        <v>-2.78186058722199E-08+0.000777323667311445i</v>
      </c>
      <c r="D2806" s="208" t="str">
        <f t="shared" si="1439"/>
        <v>-1.64874573298924+0.00595948144938775i</v>
      </c>
      <c r="E2806" t="str">
        <f t="shared" si="1440"/>
        <v>36500</v>
      </c>
      <c r="F2806" t="str">
        <f t="shared" si="1441"/>
        <v>0.21505376344086</v>
      </c>
      <c r="G2806" t="str">
        <f t="shared" si="1436"/>
        <v>0.21505376344086</v>
      </c>
      <c r="H2806" t="str">
        <f t="shared" si="1442"/>
        <v>2.52205735360664+0.118728430237009i</v>
      </c>
      <c r="I2806" t="str">
        <f t="shared" si="1443"/>
        <v>3424.33599241287i</v>
      </c>
      <c r="J2806" t="str">
        <f t="shared" si="1437"/>
        <v>-15871.4178122214+749.13513638818i</v>
      </c>
      <c r="K2806" t="str">
        <f t="shared" si="1444"/>
        <v>0.0101610506303284-0.215275284967428i</v>
      </c>
      <c r="L2806" t="str">
        <f t="shared" si="1445"/>
        <v>0.0032189024045711-0.0578157591440669i</v>
      </c>
      <c r="M2806" t="str">
        <f t="shared" si="1446"/>
        <v>0.0133799530348995-0.273091044111495i</v>
      </c>
      <c r="N2806" t="str">
        <f t="shared" si="1447"/>
        <v>-10.8767132068902i</v>
      </c>
      <c r="O2806" t="str">
        <f t="shared" si="1448"/>
        <v>-0.118581400949481+0.992944334466368i</v>
      </c>
      <c r="P2806" t="str">
        <f t="shared" si="1449"/>
        <v>1.11858140094948-0.992944334466368i</v>
      </c>
      <c r="Q2806" t="str">
        <f t="shared" si="1450"/>
        <v>-1.11858140094948+11.8696575413566i</v>
      </c>
      <c r="R2806" t="str">
        <f t="shared" si="1451"/>
        <v>-0.0917203747206402-0.0855951144469781i</v>
      </c>
      <c r="S2806" t="str">
        <f t="shared" si="1452"/>
        <v>1.21447700832272i</v>
      </c>
      <c r="T2806" t="str">
        <f t="shared" si="1453"/>
        <v>0.103953298520607-0.111392286292962i</v>
      </c>
      <c r="U2806" t="str">
        <f t="shared" si="1454"/>
        <v>0.0000500000000000001-0.000162961729083281i</v>
      </c>
      <c r="V2806" t="str">
        <f t="shared" si="1455"/>
        <v>0.00002-0.00182517136573274i</v>
      </c>
      <c r="W2806" t="str">
        <f t="shared" si="1456"/>
        <v>0.0000422389296812734-0.000150588412562236i</v>
      </c>
      <c r="X2806" t="str">
        <f t="shared" si="1457"/>
        <v>0.0000423433234065704-0.000150524740473323i</v>
      </c>
      <c r="Y2806" t="str">
        <f t="shared" si="1458"/>
        <v>0.009+4.38315007028848i</v>
      </c>
      <c r="Z2806" t="str">
        <f t="shared" si="1459"/>
        <v>-0.000411873400221751-0.000116779428391529i</v>
      </c>
      <c r="AA2806" t="str">
        <f t="shared" si="1460"/>
        <v>0.00564829718262212-2.7378394182921i</v>
      </c>
      <c r="AB2806" t="str">
        <f t="shared" si="1461"/>
        <v>0.312708465213115-0.335086152906894i</v>
      </c>
      <c r="AC2806" t="str">
        <f t="shared" si="1462"/>
        <v>0.912674997213519-0.0898813182560921i</v>
      </c>
      <c r="AD2806" t="str">
        <f t="shared" si="1463"/>
        <v>0.375147219451907-0.330202347169093i</v>
      </c>
      <c r="AE2806" t="str">
        <f t="shared" si="1464"/>
        <v>-0.000193074002215341+0.0000921920856394724i</v>
      </c>
      <c r="AF2806" t="str">
        <f t="shared" si="1465"/>
        <v>-4.17080308659588-0.112768948787621i</v>
      </c>
      <c r="AG2806" t="str">
        <f t="shared" si="1466"/>
        <v>0.996735042146024-0.00372482769235645i</v>
      </c>
      <c r="AH2806" t="str">
        <f t="shared" si="1467"/>
        <v>0.000819690472299886-0.00036086729381157i</v>
      </c>
      <c r="AI2806">
        <f t="shared" si="1468"/>
        <v>-60.957619141684205</v>
      </c>
      <c r="AJ2806">
        <f t="shared" si="1469"/>
        <v>-23.761409895482405</v>
      </c>
      <c r="AK2806"/>
      <c r="AL2806"/>
      <c r="AM2806"/>
      <c r="AN2806"/>
    </row>
    <row r="2807" spans="1:40" x14ac:dyDescent="0.35">
      <c r="A2807"/>
      <c r="B2807">
        <f t="shared" si="1470"/>
        <v>873000</v>
      </c>
      <c r="C2807" s="237" t="str">
        <f t="shared" si="1438"/>
        <v>-2.77549113176431E-08+0.000776433262196526i</v>
      </c>
      <c r="D2807" s="208" t="str">
        <f t="shared" si="1439"/>
        <v>-1.64874573250091+0.00595265501017337i</v>
      </c>
      <c r="E2807" t="str">
        <f t="shared" si="1440"/>
        <v>36500</v>
      </c>
      <c r="F2807" t="str">
        <f t="shared" si="1441"/>
        <v>0.21505376344086</v>
      </c>
      <c r="G2807" t="str">
        <f t="shared" si="1436"/>
        <v>0.21505376344086</v>
      </c>
      <c r="H2807" t="str">
        <f t="shared" si="1442"/>
        <v>2.5220710999405+0.118593125874036i</v>
      </c>
      <c r="I2807" t="str">
        <f t="shared" si="1443"/>
        <v>3428.26298322986i</v>
      </c>
      <c r="J2807" t="str">
        <f t="shared" si="1437"/>
        <v>-15907.8433144444+749.99423631523i</v>
      </c>
      <c r="K2807" t="str">
        <f t="shared" si="1444"/>
        <v>0.0101378341759732-0.215029755977241i</v>
      </c>
      <c r="L2807" t="str">
        <f t="shared" si="1445"/>
        <v>0.00321155500405112-0.0577499412150571i</v>
      </c>
      <c r="M2807" t="str">
        <f t="shared" si="1446"/>
        <v>0.0133493891800243-0.272779697192298i</v>
      </c>
      <c r="N2807" t="str">
        <f t="shared" si="1447"/>
        <v>-10.8891865018523i</v>
      </c>
      <c r="O2807" t="str">
        <f t="shared" si="1448"/>
        <v>-0.106187210028493+0.994346155232857i</v>
      </c>
      <c r="P2807" t="str">
        <f t="shared" si="1449"/>
        <v>1.10618721002849-0.994346155232857i</v>
      </c>
      <c r="Q2807" t="str">
        <f t="shared" si="1450"/>
        <v>-1.10618721002849+11.8835326570852i</v>
      </c>
      <c r="R2807" t="str">
        <f t="shared" si="1451"/>
        <v>-0.0915459996631097-0.0845640959696216i</v>
      </c>
      <c r="S2807" t="str">
        <f t="shared" si="1452"/>
        <v>1.21586975718547i</v>
      </c>
      <c r="T2807" t="str">
        <f t="shared" si="1453"/>
        <v>0.102818926833193-0.111308012381686i</v>
      </c>
      <c r="U2807" t="str">
        <f t="shared" si="1454"/>
        <v>0.0000500000000000001-0.000162775060435992i</v>
      </c>
      <c r="V2807" t="str">
        <f t="shared" si="1455"/>
        <v>0.00002-0.00182308067688311i</v>
      </c>
      <c r="W2807" t="str">
        <f t="shared" si="1456"/>
        <v>0.0000422388502557434-0.00015041817049636i</v>
      </c>
      <c r="X2807" t="str">
        <f t="shared" si="1457"/>
        <v>0.0000423429879573582-0.000150354570701465i</v>
      </c>
      <c r="Y2807" t="str">
        <f t="shared" si="1458"/>
        <v>0.009+4.38817661853422i</v>
      </c>
      <c r="Z2807" t="str">
        <f t="shared" si="1459"/>
        <v>-0.00041093649301786-0.000116642803259367i</v>
      </c>
      <c r="AA2807" t="str">
        <f t="shared" si="1460"/>
        <v>0.0056353635885966-2.73470310368437i</v>
      </c>
      <c r="AB2807" t="str">
        <f t="shared" si="1461"/>
        <v>0.30929609028706-0.33483264324604i</v>
      </c>
      <c r="AC2807" t="str">
        <f t="shared" si="1462"/>
        <v>0.91279336684635-0.0888395051161335i</v>
      </c>
      <c r="AD2807" t="str">
        <f t="shared" si="1463"/>
        <v>0.371032757833342-0.33071041883356i</v>
      </c>
      <c r="AE2807" t="str">
        <f t="shared" si="1464"/>
        <v>-0.000191045890618605+0.0000926226787451958i</v>
      </c>
      <c r="AF2807" t="str">
        <f t="shared" si="1465"/>
        <v>-4.17081683244141-0.112640470863863i</v>
      </c>
      <c r="AG2807" t="str">
        <f t="shared" si="1466"/>
        <v>0.996733659866393-0.00367983175048243i</v>
      </c>
      <c r="AH2807" t="str">
        <f t="shared" si="1467"/>
        <v>0.000811236005041501-0.00036299317566982i</v>
      </c>
      <c r="AI2807">
        <f t="shared" si="1468"/>
        <v>-61.02445534614165</v>
      </c>
      <c r="AJ2807">
        <f t="shared" si="1469"/>
        <v>-24.106460062026873</v>
      </c>
      <c r="AK2807"/>
      <c r="AL2807"/>
      <c r="AM2807"/>
      <c r="AN2807"/>
    </row>
    <row r="2808" spans="1:40" x14ac:dyDescent="0.35">
      <c r="A2808"/>
      <c r="B2808">
        <f t="shared" si="1470"/>
        <v>874000</v>
      </c>
      <c r="C2808" s="237" t="str">
        <f t="shared" si="1438"/>
        <v>-2.76914352691613E-08+0.000775544894621909i</v>
      </c>
      <c r="D2808" s="208" t="str">
        <f t="shared" si="1439"/>
        <v>-1.64874573201426+0.0059458441921013i</v>
      </c>
      <c r="E2808" t="str">
        <f t="shared" si="1440"/>
        <v>36500</v>
      </c>
      <c r="F2808" t="str">
        <f t="shared" si="1441"/>
        <v>0.21505376344086</v>
      </c>
      <c r="G2808" t="str">
        <f t="shared" si="1436"/>
        <v>0.21505376344086</v>
      </c>
      <c r="H2808" t="str">
        <f t="shared" si="1442"/>
        <v>2.52208479927771+0.118458128754789i</v>
      </c>
      <c r="I2808" t="str">
        <f t="shared" si="1443"/>
        <v>3432.18997404685i</v>
      </c>
      <c r="J2808" t="str">
        <f t="shared" si="1437"/>
        <v>-15944.310565094+750.853336242281i</v>
      </c>
      <c r="K2808" t="str">
        <f t="shared" si="1444"/>
        <v>0.0101146971445492-0.214784785204075i</v>
      </c>
      <c r="L2808" t="str">
        <f t="shared" si="1445"/>
        <v>0.00320423270557335-0.057684272504795i</v>
      </c>
      <c r="M2808" t="str">
        <f t="shared" si="1446"/>
        <v>0.0133189298501225-0.27246905770887i</v>
      </c>
      <c r="N2808" t="str">
        <f t="shared" si="1447"/>
        <v>-10.9016597968143i</v>
      </c>
      <c r="O2808" t="str">
        <f t="shared" si="1448"/>
        <v>-0.093776498387843+0.995593274560508i</v>
      </c>
      <c r="P2808" t="str">
        <f t="shared" si="1449"/>
        <v>1.09377649838784-0.995593274560508i</v>
      </c>
      <c r="Q2808" t="str">
        <f t="shared" si="1450"/>
        <v>-1.09377649838784+11.8972530713748i</v>
      </c>
      <c r="R2808" t="str">
        <f t="shared" si="1451"/>
        <v>-0.0913624971935381-0.0835357826013428i</v>
      </c>
      <c r="S2808" t="str">
        <f t="shared" si="1452"/>
        <v>1.21726250604823i</v>
      </c>
      <c r="T2808" t="str">
        <f t="shared" si="1453"/>
        <v>0.101684976074011-0.111212142292631i</v>
      </c>
      <c r="U2808" t="str">
        <f t="shared" si="1454"/>
        <v>0.0000500000000000001-0.000162588818948079i</v>
      </c>
      <c r="V2808" t="str">
        <f t="shared" si="1455"/>
        <v>0.00002-0.00182099477221848i</v>
      </c>
      <c r="W2808" t="str">
        <f t="shared" si="1456"/>
        <v>0.0000422387707396333-0.000150248320567186i</v>
      </c>
      <c r="X2808" t="str">
        <f t="shared" si="1457"/>
        <v>0.0000423426532960471-0.000150184792899276i</v>
      </c>
      <c r="Y2808" t="str">
        <f t="shared" si="1458"/>
        <v>0.009+4.39320316677997i</v>
      </c>
      <c r="Z2808" t="str">
        <f t="shared" si="1459"/>
        <v>-0.000410002799985844-0.000116506499570452i</v>
      </c>
      <c r="AA2808" t="str">
        <f t="shared" si="1460"/>
        <v>0.00562247436815514-2.73157396663866i</v>
      </c>
      <c r="AB2808" t="str">
        <f t="shared" si="1461"/>
        <v>0.305884981581734-0.334544250392375i</v>
      </c>
      <c r="AC2808" t="str">
        <f t="shared" si="1462"/>
        <v>0.912921103945562-0.087799964101608i</v>
      </c>
      <c r="AD2808" t="str">
        <f t="shared" si="1463"/>
        <v>0.366911705542494-0.331167079510643i</v>
      </c>
      <c r="AE2808" t="str">
        <f t="shared" si="1464"/>
        <v>-0.000189017943826759+0.0000930318313983181i</v>
      </c>
      <c r="AF2808" t="str">
        <f t="shared" si="1465"/>
        <v>-4.17083053129197-0.112512284562688i</v>
      </c>
      <c r="AG2808" t="str">
        <f t="shared" si="1466"/>
        <v>0.996732789194752-0.00363487255761819i</v>
      </c>
      <c r="AH2808" t="str">
        <f t="shared" si="1467"/>
        <v>0.000802778711727499-0.000365027786514038i</v>
      </c>
      <c r="AI2808">
        <f t="shared" si="1468"/>
        <v>-61.091884902326122</v>
      </c>
      <c r="AJ2808">
        <f t="shared" si="1469"/>
        <v>-24.451547611814021</v>
      </c>
      <c r="AK2808"/>
      <c r="AL2808"/>
      <c r="AM2808"/>
      <c r="AN2808"/>
    </row>
    <row r="2809" spans="1:40" x14ac:dyDescent="0.35">
      <c r="A2809"/>
      <c r="B2809">
        <f t="shared" si="1470"/>
        <v>875000</v>
      </c>
      <c r="C2809" s="237" t="str">
        <f t="shared" si="1438"/>
        <v>-2.76281767284604E-08+0.00077465855760174i</v>
      </c>
      <c r="D2809" s="208" t="str">
        <f t="shared" si="1439"/>
        <v>-1.64874573152928+0.00593904894161334i</v>
      </c>
      <c r="E2809" t="str">
        <f t="shared" si="1440"/>
        <v>36500</v>
      </c>
      <c r="F2809" t="str">
        <f t="shared" si="1441"/>
        <v>0.21505376344086</v>
      </c>
      <c r="G2809" t="str">
        <f t="shared" si="1436"/>
        <v>0.21505376344086</v>
      </c>
      <c r="H2809" t="str">
        <f t="shared" si="1442"/>
        <v>2.52209845183209+0.118323437836667i</v>
      </c>
      <c r="I2809" t="str">
        <f t="shared" si="1443"/>
        <v>3436.11696486384i</v>
      </c>
      <c r="J2809" t="str">
        <f t="shared" si="1437"/>
        <v>-15980.8195641702+751.712436169331i</v>
      </c>
      <c r="K2809" t="str">
        <f t="shared" si="1444"/>
        <v>0.0100916391744492-0.214540370750572i</v>
      </c>
      <c r="L2809" t="str">
        <f t="shared" si="1445"/>
        <v>0.00319693539503866-0.0576187525080035i</v>
      </c>
      <c r="M2809" t="str">
        <f t="shared" si="1446"/>
        <v>0.0132885745694879-0.272159123258575i</v>
      </c>
      <c r="N2809" t="str">
        <f t="shared" si="1447"/>
        <v>-10.9141330917763i</v>
      </c>
      <c r="O2809" t="str">
        <f t="shared" si="1448"/>
        <v>-0.0813511968992292+0.996685498421173i</v>
      </c>
      <c r="P2809" t="str">
        <f t="shared" si="1449"/>
        <v>1.08135119689923-0.996685498421173i</v>
      </c>
      <c r="Q2809" t="str">
        <f t="shared" si="1450"/>
        <v>-1.08135119689923+11.9108185901975i</v>
      </c>
      <c r="R2809" t="str">
        <f t="shared" si="1451"/>
        <v>-0.0911698922443332-0.082510242042344i</v>
      </c>
      <c r="S2809" t="str">
        <f t="shared" si="1452"/>
        <v>1.21865525491098i</v>
      </c>
      <c r="T2809" t="str">
        <f t="shared" si="1453"/>
        <v>0.100551540048879-0.111104668273224i</v>
      </c>
      <c r="U2809" t="str">
        <f t="shared" si="1454"/>
        <v>0.0000500000000000001-0.000162403003154995i</v>
      </c>
      <c r="V2809" t="str">
        <f t="shared" si="1455"/>
        <v>0.00002-0.00181891363533595i</v>
      </c>
      <c r="W2809" t="str">
        <f t="shared" si="1456"/>
        <v>0.0000422386911329449-0.000150078861430201i</v>
      </c>
      <c r="X2809" t="str">
        <f t="shared" si="1457"/>
        <v>0.0000423423194186254-0.00015001540572282i</v>
      </c>
      <c r="Y2809" t="str">
        <f t="shared" si="1458"/>
        <v>0.009+4.39822971502571i</v>
      </c>
      <c r="Z2809" t="str">
        <f t="shared" si="1459"/>
        <v>-0.000409072306440034-0.000116370516181403i</v>
      </c>
      <c r="AA2809" t="str">
        <f t="shared" si="1460"/>
        <v>0.00560962931853742-2.72845198254326i</v>
      </c>
      <c r="AB2809" t="str">
        <f t="shared" si="1461"/>
        <v>0.302475421280326-0.334220951024896i</v>
      </c>
      <c r="AC2809" t="str">
        <f t="shared" si="1462"/>
        <v>0.913058186185538-0.0867627654933011i</v>
      </c>
      <c r="AD2809" t="str">
        <f t="shared" si="1463"/>
        <v>0.362784706016516-0.33157223847584i</v>
      </c>
      <c r="AE2809" t="str">
        <f t="shared" si="1464"/>
        <v>-0.000186990408974203+0.0000934195768429362i</v>
      </c>
      <c r="AF2809" t="str">
        <f t="shared" si="1465"/>
        <v>-4.17084418336137-0.112384388895054i</v>
      </c>
      <c r="AG2809" t="str">
        <f t="shared" si="1466"/>
        <v>0.996732429285797-0.00358995634473664i</v>
      </c>
      <c r="AH2809" t="str">
        <f t="shared" si="1467"/>
        <v>0.000794319668039706-0.000366971227349052i</v>
      </c>
      <c r="AI2809">
        <f t="shared" si="1468"/>
        <v>-61.159914855676746</v>
      </c>
      <c r="AJ2809">
        <f t="shared" si="1469"/>
        <v>-24.796672007426896</v>
      </c>
      <c r="AK2809"/>
      <c r="AL2809"/>
      <c r="AM2809"/>
      <c r="AN2809"/>
    </row>
    <row r="2810" spans="1:40" x14ac:dyDescent="0.35">
      <c r="A2810"/>
      <c r="B2810">
        <f t="shared" si="1470"/>
        <v>876000</v>
      </c>
      <c r="C2810" s="237" t="str">
        <f t="shared" si="1438"/>
        <v>-2.75651347029213E-08+0.000773774244182067i</v>
      </c>
      <c r="D2810" s="208" t="str">
        <f t="shared" si="1439"/>
        <v>-1.64874573104596+0.00593226920539585i</v>
      </c>
      <c r="E2810" t="str">
        <f t="shared" si="1440"/>
        <v>36500</v>
      </c>
      <c r="F2810" t="str">
        <f t="shared" si="1441"/>
        <v>0.21505376344086</v>
      </c>
      <c r="G2810" t="str">
        <f t="shared" si="1436"/>
        <v>0.21505376344086</v>
      </c>
      <c r="H2810" t="str">
        <f t="shared" si="1442"/>
        <v>2.52211205781621+0.118189052081763i</v>
      </c>
      <c r="I2810" t="str">
        <f t="shared" si="1443"/>
        <v>3440.04395568082i</v>
      </c>
      <c r="J2810" t="str">
        <f t="shared" si="1437"/>
        <v>-16017.3703116731+752.571536096383i</v>
      </c>
      <c r="K2810" t="str">
        <f t="shared" si="1444"/>
        <v>0.0100686599061201-0.21429651072794i</v>
      </c>
      <c r="L2810" t="str">
        <f t="shared" si="1445"/>
        <v>0.00318966295899493-0.057553380721678i</v>
      </c>
      <c r="M2810" t="str">
        <f t="shared" si="1446"/>
        <v>0.013258322865115-0.271849891449618i</v>
      </c>
      <c r="N2810" t="str">
        <f t="shared" si="1447"/>
        <v>-10.9266063867383i</v>
      </c>
      <c r="O2810" t="str">
        <f t="shared" si="1448"/>
        <v>-0.0689132387043524+0.997622656885496i</v>
      </c>
      <c r="P2810" t="str">
        <f t="shared" si="1449"/>
        <v>1.06891323870435-0.997622656885496i</v>
      </c>
      <c r="Q2810" t="str">
        <f t="shared" si="1450"/>
        <v>-1.06891323870435+11.9242290436238i</v>
      </c>
      <c r="R2810" t="str">
        <f t="shared" si="1451"/>
        <v>-0.0909682097974701-0.0814875419950257i</v>
      </c>
      <c r="S2810" t="str">
        <f t="shared" si="1452"/>
        <v>1.22004800377374i</v>
      </c>
      <c r="T2810" t="str">
        <f t="shared" si="1453"/>
        <v>0.0994187129434599-0.110985582770274i</v>
      </c>
      <c r="U2810" t="str">
        <f t="shared" si="1454"/>
        <v>0.0000500000000000001-0.000162217611598882i</v>
      </c>
      <c r="V2810" t="str">
        <f t="shared" si="1455"/>
        <v>0.00002-0.00181683724990748i</v>
      </c>
      <c r="W2810" t="str">
        <f t="shared" si="1456"/>
        <v>0.0000422386114356795-0.000149909791747032i</v>
      </c>
      <c r="X2810" t="str">
        <f t="shared" si="1457"/>
        <v>0.0000423419863211037-0.000149846407834296i</v>
      </c>
      <c r="Y2810" t="str">
        <f t="shared" si="1458"/>
        <v>0.009+4.40325626327145i</v>
      </c>
      <c r="Z2810" t="str">
        <f t="shared" si="1459"/>
        <v>-0.000408144997778534-0.000116234851954298i</v>
      </c>
      <c r="AA2810" t="str">
        <f t="shared" si="1460"/>
        <v>0.00559682823813989-2.72533712689886i</v>
      </c>
      <c r="AB2810" t="str">
        <f t="shared" si="1461"/>
        <v>0.299067692708661-0.333862722422374i</v>
      </c>
      <c r="AC2810" t="str">
        <f t="shared" si="1462"/>
        <v>0.91320459117886-0.0857279795654393i</v>
      </c>
      <c r="AD2810" t="str">
        <f t="shared" si="1463"/>
        <v>0.358652404067197-0.331925813101872i</v>
      </c>
      <c r="AE2810" t="str">
        <f t="shared" si="1464"/>
        <v>-0.000184963532406978+0.0000937859511612979i</v>
      </c>
      <c r="AF2810" t="str">
        <f t="shared" si="1465"/>
        <v>-4.17085778886217-0.112256782876367i</v>
      </c>
      <c r="AG2810" t="str">
        <f t="shared" si="1466"/>
        <v>0.99673257921817-0.00354508932807495i</v>
      </c>
      <c r="AH2810" t="str">
        <f t="shared" si="1467"/>
        <v>0.000785859946723897-0.000368823612013721i</v>
      </c>
      <c r="AI2810">
        <f t="shared" si="1468"/>
        <v>-61.228552417821255</v>
      </c>
      <c r="AJ2810">
        <f t="shared" si="1469"/>
        <v>-25.141832707128167</v>
      </c>
      <c r="AK2810"/>
      <c r="AL2810"/>
      <c r="AM2810"/>
      <c r="AN2810"/>
    </row>
    <row r="2811" spans="1:40" x14ac:dyDescent="0.35">
      <c r="A2811"/>
      <c r="B2811">
        <f t="shared" si="1470"/>
        <v>877000</v>
      </c>
      <c r="C2811" s="237" t="str">
        <f t="shared" si="1438"/>
        <v>-2.75023082055807E-08+0.00077289194744065i</v>
      </c>
      <c r="D2811" s="208" t="str">
        <f t="shared" si="1439"/>
        <v>-1.64874573056429+0.00592550493037832i</v>
      </c>
      <c r="E2811" t="str">
        <f t="shared" si="1440"/>
        <v>36500</v>
      </c>
      <c r="F2811" t="str">
        <f t="shared" si="1441"/>
        <v>0.21505376344086</v>
      </c>
      <c r="G2811" t="str">
        <f t="shared" si="1436"/>
        <v>0.21505376344086</v>
      </c>
      <c r="H2811" t="str">
        <f t="shared" si="1442"/>
        <v>2.52212561744145+0.118054970456844i</v>
      </c>
      <c r="I2811" t="str">
        <f t="shared" si="1443"/>
        <v>3443.97094649781i</v>
      </c>
      <c r="J2811" t="str">
        <f t="shared" si="1437"/>
        <v>-16053.9628076025+753.430636023433i</v>
      </c>
      <c r="K2811" t="str">
        <f t="shared" si="1444"/>
        <v>0.0100457589820492-0.214053203255914i</v>
      </c>
      <c r="L2811" t="str">
        <f t="shared" si="1445"/>
        <v>0.00318241528463252-0.0574881566450722i</v>
      </c>
      <c r="M2811" t="str">
        <f t="shared" si="1446"/>
        <v>0.0132281742666817-0.271541359900986i</v>
      </c>
      <c r="N2811" t="str">
        <f t="shared" si="1447"/>
        <v>-10.9390796817004i</v>
      </c>
      <c r="O2811" t="str">
        <f t="shared" si="1448"/>
        <v>-0.0564645589139566+0.998404604149366i</v>
      </c>
      <c r="P2811" t="str">
        <f t="shared" si="1449"/>
        <v>1.05646455891396-0.998404604149366i</v>
      </c>
      <c r="Q2811" t="str">
        <f t="shared" si="1450"/>
        <v>-1.05646455891396+11.9374842858498i</v>
      </c>
      <c r="R2811" t="str">
        <f t="shared" si="1451"/>
        <v>-0.0907574748918621-0.0804677501752039i</v>
      </c>
      <c r="S2811" t="str">
        <f t="shared" si="1452"/>
        <v>1.22144075263649i</v>
      </c>
      <c r="T2811" t="str">
        <f t="shared" si="1453"/>
        <v>0.0982865893369661-0.110854878439303i</v>
      </c>
      <c r="U2811" t="str">
        <f t="shared" si="1454"/>
        <v>0.00005-0.00016203264282853i</v>
      </c>
      <c r="V2811" t="str">
        <f t="shared" si="1455"/>
        <v>0.00002-0.00181476559967954i</v>
      </c>
      <c r="W2811" t="str">
        <f t="shared" si="1456"/>
        <v>0.0000422385316478386-0.00014974111018541i</v>
      </c>
      <c r="X2811" t="str">
        <f t="shared" si="1457"/>
        <v>0.0000423416539995159-0.000149677797902007i</v>
      </c>
      <c r="Y2811" t="str">
        <f t="shared" si="1458"/>
        <v>0.009+4.4082828115172i</v>
      </c>
      <c r="Z2811" t="str">
        <f t="shared" si="1459"/>
        <v>-0.000407220859482661-0.000116099505756637i</v>
      </c>
      <c r="AA2811" t="str">
        <f t="shared" si="1460"/>
        <v>0.00558407092650792-2.72222937531791i</v>
      </c>
      <c r="AB2811" t="str">
        <f t="shared" si="1461"/>
        <v>0.295662080376427-0.333469542491421i</v>
      </c>
      <c r="AC2811" t="str">
        <f t="shared" si="1462"/>
        <v>0.913360296469589-0.0846956765972768i</v>
      </c>
      <c r="AD2811" t="str">
        <f t="shared" si="1463"/>
        <v>0.354515445777588-0.332227728882023i</v>
      </c>
      <c r="AE2811" t="str">
        <f t="shared" si="1464"/>
        <v>-0.000182937559651281+0.0000941309932614382i</v>
      </c>
      <c r="AF2811" t="str">
        <f t="shared" si="1465"/>
        <v>-4.17087134800574-0.112129465526466i</v>
      </c>
      <c r="AG2811" t="str">
        <f t="shared" si="1466"/>
        <v>0.99673323799466-0.00350027770819944i</v>
      </c>
      <c r="AH2811" t="str">
        <f t="shared" si="1467"/>
        <v>0.000777400617436939-0.000370585067130533i</v>
      </c>
      <c r="AI2811">
        <f t="shared" si="1468"/>
        <v>-61.297804971562677</v>
      </c>
      <c r="AJ2811">
        <f t="shared" si="1469"/>
        <v>-25.487029164968831</v>
      </c>
      <c r="AK2811"/>
      <c r="AL2811"/>
      <c r="AM2811"/>
      <c r="AN2811"/>
    </row>
    <row r="2812" spans="1:40" x14ac:dyDescent="0.35">
      <c r="A2812"/>
      <c r="B2812">
        <f t="shared" si="1470"/>
        <v>878000</v>
      </c>
      <c r="C2812" s="237" t="str">
        <f t="shared" si="1438"/>
        <v>-2.7439696255093E-08+0.000772011660486793i</v>
      </c>
      <c r="D2812" s="208" t="str">
        <f t="shared" si="1439"/>
        <v>-1.64874573008426+0.00591875606373208i</v>
      </c>
      <c r="E2812" t="str">
        <f t="shared" si="1440"/>
        <v>36500</v>
      </c>
      <c r="F2812" t="str">
        <f t="shared" si="1441"/>
        <v>0.21505376344086</v>
      </c>
      <c r="G2812" t="str">
        <f t="shared" si="1436"/>
        <v>0.21505376344086</v>
      </c>
      <c r="H2812" t="str">
        <f t="shared" si="1442"/>
        <v>2.52213913091802+0.117921191933327i</v>
      </c>
      <c r="I2812" t="str">
        <f t="shared" si="1443"/>
        <v>3447.8979373148i</v>
      </c>
      <c r="J2812" t="str">
        <f t="shared" si="1437"/>
        <v>-16090.5970519586+754.289735950484i</v>
      </c>
      <c r="K2812" t="str">
        <f t="shared" si="1444"/>
        <v>0.0100229360467499-0.213810446462698i</v>
      </c>
      <c r="L2812" t="str">
        <f t="shared" si="1445"/>
        <v>0.00317519225977981-0.0574230797796851i</v>
      </c>
      <c r="M2812" t="str">
        <f t="shared" si="1446"/>
        <v>0.0131981283065297-0.271233526242383i</v>
      </c>
      <c r="N2812" t="str">
        <f t="shared" si="1447"/>
        <v>-10.9515529766624i</v>
      </c>
      <c r="O2812" t="str">
        <f t="shared" si="1448"/>
        <v>-0.0440070943071664+0.999031218556578i</v>
      </c>
      <c r="P2812" t="str">
        <f t="shared" si="1449"/>
        <v>1.04400709430717-0.999031218556578i</v>
      </c>
      <c r="Q2812" t="str">
        <f t="shared" si="1450"/>
        <v>-1.04400709430717+11.950584195219i</v>
      </c>
      <c r="R2812" t="str">
        <f t="shared" si="1451"/>
        <v>-0.0905377126310008-0.079450934323187i</v>
      </c>
      <c r="S2812" t="str">
        <f t="shared" si="1452"/>
        <v>1.22283350149925i</v>
      </c>
      <c r="T2812" t="str">
        <f t="shared" si="1453"/>
        <v>0.0971552642158097-0.1107125481543i</v>
      </c>
      <c r="U2812" t="str">
        <f t="shared" si="1454"/>
        <v>0.00005-0.00016184809539934i</v>
      </c>
      <c r="V2812" t="str">
        <f t="shared" si="1455"/>
        <v>0.00002-0.00181269866847261i</v>
      </c>
      <c r="W2812" t="str">
        <f t="shared" si="1456"/>
        <v>0.0000422384517694241-0.000149572815419136i</v>
      </c>
      <c r="X2812" t="str">
        <f t="shared" si="1457"/>
        <v>0.0000423413224499189-0.00014950957460032i</v>
      </c>
      <c r="Y2812" t="str">
        <f t="shared" si="1458"/>
        <v>0.009+4.41330935976294i</v>
      </c>
      <c r="Z2812" t="str">
        <f t="shared" si="1459"/>
        <v>-0.000406299877116365-0.000115964476461314i</v>
      </c>
      <c r="AA2812" t="str">
        <f t="shared" si="1460"/>
        <v>0.00557135718432798-2.71912870352398i</v>
      </c>
      <c r="AB2812" t="str">
        <f t="shared" si="1461"/>
        <v>0.292258870018232-0.333041389795835i</v>
      </c>
      <c r="AC2812" t="str">
        <f t="shared" si="1462"/>
        <v>0.913525279526234-0.0836659268845697i</v>
      </c>
      <c r="AD2812" t="str">
        <f t="shared" si="1463"/>
        <v>0.350374478398511-0.332477919452259i</v>
      </c>
      <c r="AE2812" t="str">
        <f t="shared" si="1464"/>
        <v>-0.000180912735382254+0.0000944547448644681i</v>
      </c>
      <c r="AF2812" t="str">
        <f t="shared" si="1465"/>
        <v>-4.17088486100228-0.112002435869595i</v>
      </c>
      <c r="AG2812" t="str">
        <f t="shared" si="1466"/>
        <v>0.996734404542415-0.00345552766907571i</v>
      </c>
      <c r="AH2812" t="str">
        <f t="shared" si="1467"/>
        <v>0.000768942746595122-0.000372255732053258i</v>
      </c>
      <c r="AI2812">
        <f t="shared" si="1468"/>
        <v>-61.367680076054498</v>
      </c>
      <c r="AJ2812">
        <f t="shared" si="1469"/>
        <v>-25.832260830882902</v>
      </c>
      <c r="AK2812"/>
      <c r="AL2812"/>
      <c r="AM2812"/>
      <c r="AN2812"/>
    </row>
    <row r="2813" spans="1:40" x14ac:dyDescent="0.35">
      <c r="A2813"/>
      <c r="B2813">
        <f t="shared" si="1470"/>
        <v>879000</v>
      </c>
      <c r="C2813" s="237" t="str">
        <f t="shared" si="1438"/>
        <v>-2.73772978756911E-08+0.000771133376461151i</v>
      </c>
      <c r="D2813" s="208" t="str">
        <f t="shared" si="1439"/>
        <v>-1.64874572960588+0.00591202255286883i</v>
      </c>
      <c r="E2813" t="str">
        <f t="shared" si="1440"/>
        <v>36500</v>
      </c>
      <c r="F2813" t="str">
        <f t="shared" si="1441"/>
        <v>0.21505376344086</v>
      </c>
      <c r="G2813" t="str">
        <f t="shared" si="1436"/>
        <v>0.21505376344086</v>
      </c>
      <c r="H2813" t="str">
        <f t="shared" si="1442"/>
        <v>2.52215259845493+0.117787715487248i</v>
      </c>
      <c r="I2813" t="str">
        <f t="shared" si="1443"/>
        <v>3451.82492813179i</v>
      </c>
      <c r="J2813" t="str">
        <f t="shared" si="1437"/>
        <v>-16127.2730447413+755.148835877534i</v>
      </c>
      <c r="K2813" t="str">
        <f t="shared" si="1444"/>
        <v>0.0100001907467484-0.213568238484926i</v>
      </c>
      <c r="L2813" t="str">
        <f t="shared" si="1445"/>
        <v>0.00316799377289914-0.0573581496292504i</v>
      </c>
      <c r="M2813" t="str">
        <f t="shared" si="1446"/>
        <v>0.0131681845196475-0.270926388114176i</v>
      </c>
      <c r="N2813" t="str">
        <f t="shared" si="1447"/>
        <v>-10.9640262716244i</v>
      </c>
      <c r="O2813" t="str">
        <f t="shared" si="1448"/>
        <v>-0.0315427830295543+0.999502402617798i</v>
      </c>
      <c r="P2813" t="str">
        <f t="shared" si="1449"/>
        <v>1.03154278302955-0.999502402617798i</v>
      </c>
      <c r="Q2813" t="str">
        <f t="shared" si="1450"/>
        <v>-1.03154278302955+11.9635286742422i</v>
      </c>
      <c r="R2813" t="str">
        <f t="shared" si="1451"/>
        <v>-0.0903089481908232-0.0784371622145802i</v>
      </c>
      <c r="S2813" t="str">
        <f t="shared" si="1452"/>
        <v>1.22422625036201i</v>
      </c>
      <c r="T2813" t="str">
        <f t="shared" si="1453"/>
        <v>0.0960248329869923-0.110558585017789i</v>
      </c>
      <c r="U2813" t="str">
        <f t="shared" si="1454"/>
        <v>0.00005-0.000161663967873289i</v>
      </c>
      <c r="V2813" t="str">
        <f t="shared" si="1455"/>
        <v>0.00002-0.00181063644018083i</v>
      </c>
      <c r="W2813" t="str">
        <f t="shared" si="1456"/>
        <v>0.0000422383718004373-0.000149404906128045i</v>
      </c>
      <c r="X2813" t="str">
        <f t="shared" si="1457"/>
        <v>0.0000423409916683908-0.000149341736609636i</v>
      </c>
      <c r="Y2813" t="str">
        <f t="shared" si="1458"/>
        <v>0.009+4.41833590800869i</v>
      </c>
      <c r="Z2813" t="str">
        <f t="shared" si="1459"/>
        <v>-0.000405382036325668-0.000115829762946576i</v>
      </c>
      <c r="AA2813" t="str">
        <f t="shared" si="1460"/>
        <v>0.00555868681341971-2.71603508735113i</v>
      </c>
      <c r="AB2813" t="str">
        <f t="shared" si="1461"/>
        <v>0.288858348633888-0.332578243586884i</v>
      </c>
      <c r="AC2813" t="str">
        <f t="shared" si="1462"/>
        <v>0.913699517734501-0.0826388007507771i</v>
      </c>
      <c r="AD2813" t="str">
        <f t="shared" si="1463"/>
        <v>0.346230150244196-0.33267632661186i</v>
      </c>
      <c r="AE2813" t="str">
        <f t="shared" si="1464"/>
        <v>-0.000178889303392724+0.000094757250491516i</v>
      </c>
      <c r="AF2813" t="str">
        <f t="shared" si="1465"/>
        <v>-4.17089832806081-0.111875692934379i</v>
      </c>
      <c r="AG2813" t="str">
        <f t="shared" si="1466"/>
        <v>0.996736077713165-0.00341084537713651i</v>
      </c>
      <c r="AH2813" t="str">
        <f t="shared" si="1467"/>
        <v>0.000760487397222376-0.000373835758812712i</v>
      </c>
      <c r="AI2813">
        <f t="shared" si="1468"/>
        <v>-61.438185472185424</v>
      </c>
      <c r="AJ2813">
        <f t="shared" si="1469"/>
        <v>-26.177527150808675</v>
      </c>
      <c r="AK2813"/>
      <c r="AL2813"/>
      <c r="AM2813"/>
      <c r="AN2813"/>
    </row>
    <row r="2814" spans="1:40" x14ac:dyDescent="0.35">
      <c r="A2814"/>
      <c r="B2814">
        <f t="shared" si="1470"/>
        <v>880000</v>
      </c>
      <c r="C2814" s="237" t="str">
        <f t="shared" si="1438"/>
        <v>-2.73151120971492E-08+0.000770257088535559i</v>
      </c>
      <c r="D2814" s="208" t="str">
        <f t="shared" si="1439"/>
        <v>-1.64874572912912+0.00590530434543929i</v>
      </c>
      <c r="E2814" t="str">
        <f t="shared" si="1440"/>
        <v>36500</v>
      </c>
      <c r="F2814" t="str">
        <f t="shared" si="1441"/>
        <v>0.21505376344086</v>
      </c>
      <c r="G2814" t="str">
        <f t="shared" si="1436"/>
        <v>0.21505376344086</v>
      </c>
      <c r="H2814" t="str">
        <f t="shared" si="1442"/>
        <v>2.52216602025998+0.117654540099237i</v>
      </c>
      <c r="I2814" t="str">
        <f t="shared" si="1443"/>
        <v>3455.75191894877i</v>
      </c>
      <c r="J2814" t="str">
        <f t="shared" si="1437"/>
        <v>-16163.9907859506+756.007935804585i</v>
      </c>
      <c r="K2814" t="str">
        <f t="shared" si="1444"/>
        <v>0.00997752273056981-0.213326577467608i</v>
      </c>
      <c r="L2814" t="str">
        <f t="shared" si="1445"/>
        <v>0.00316081971308221-0.0572933656997216i</v>
      </c>
      <c r="M2814" t="str">
        <f t="shared" si="1446"/>
        <v>0.013138342443652-0.27061994316733i</v>
      </c>
      <c r="N2814" t="str">
        <f t="shared" si="1447"/>
        <v>-10.9764995665865i</v>
      </c>
      <c r="O2814" t="str">
        <f t="shared" si="1448"/>
        <v>-0.0190735642919051+0.999818083025709i</v>
      </c>
      <c r="P2814" t="str">
        <f t="shared" si="1449"/>
        <v>1.01907356429191-0.999818083025709i</v>
      </c>
      <c r="Q2814" t="str">
        <f t="shared" si="1450"/>
        <v>-1.01907356429191+11.9763176496122i</v>
      </c>
      <c r="R2814" t="str">
        <f t="shared" si="1451"/>
        <v>-0.0900712068278457-0.0774265016709714i</v>
      </c>
      <c r="S2814" t="str">
        <f t="shared" si="1452"/>
        <v>1.22561899922476i</v>
      </c>
      <c r="T2814" t="str">
        <f t="shared" si="1453"/>
        <v>0.0948953914914502-0.110392982371311i</v>
      </c>
      <c r="U2814" t="str">
        <f t="shared" si="1454"/>
        <v>0.00005-0.000161480258818887i</v>
      </c>
      <c r="V2814" t="str">
        <f t="shared" si="1455"/>
        <v>0.00002-0.00180857889877154i</v>
      </c>
      <c r="W2814" t="str">
        <f t="shared" si="1456"/>
        <v>0.0000422382917408799-0.000149237380997972i</v>
      </c>
      <c r="X2814" t="str">
        <f t="shared" si="1457"/>
        <v>0.0000423406616510329-0.000149174282616352i</v>
      </c>
      <c r="Y2814" t="str">
        <f t="shared" si="1458"/>
        <v>0.009+4.42336245625443i</v>
      </c>
      <c r="Z2814" t="str">
        <f t="shared" si="1459"/>
        <v>-0.000404467322838107-0.000115695364096003i</v>
      </c>
      <c r="AA2814" t="str">
        <f t="shared" si="1460"/>
        <v>0.00554605961672847-2.71294850274328i</v>
      </c>
      <c r="AB2814" t="str">
        <f t="shared" si="1461"/>
        <v>0.285460804528551-0.332080083834838i</v>
      </c>
      <c r="AC2814" t="str">
        <f t="shared" si="1462"/>
        <v>0.91388298838975-0.0816143685581555i</v>
      </c>
      <c r="AD2814" t="str">
        <f t="shared" si="1463"/>
        <v>0.342083110587888-0.332822900342774i</v>
      </c>
      <c r="AE2814" t="str">
        <f t="shared" si="1464"/>
        <v>-0.00017686750656226+0.000095038557450297i</v>
      </c>
      <c r="AF2814" t="str">
        <f t="shared" si="1465"/>
        <v>-4.1709117493891-0.111749235753798i</v>
      </c>
      <c r="AG2814" t="str">
        <f t="shared" si="1466"/>
        <v>0.996738256283465-0.00336623698035564i</v>
      </c>
      <c r="AH2814" t="str">
        <f t="shared" si="1467"/>
        <v>0.000752035628799868-0.000375325312060481i</v>
      </c>
      <c r="AI2814">
        <f t="shared" si="1468"/>
        <v>-61.509329088170375</v>
      </c>
      <c r="AJ2814">
        <f t="shared" si="1469"/>
        <v>-26.522827566785821</v>
      </c>
      <c r="AK2814"/>
      <c r="AL2814"/>
      <c r="AM2814"/>
      <c r="AN2814"/>
    </row>
    <row r="2815" spans="1:40" x14ac:dyDescent="0.35">
      <c r="A2815"/>
      <c r="B2815">
        <f t="shared" si="1470"/>
        <v>881000</v>
      </c>
      <c r="C2815" s="237" t="str">
        <f t="shared" si="1438"/>
        <v>-2.72531379547449E-08+0.000769382789912856i</v>
      </c>
      <c r="D2815" s="208" t="str">
        <f t="shared" si="1439"/>
        <v>-1.64874572865399+0.0058986013893319i</v>
      </c>
      <c r="E2815" t="str">
        <f t="shared" si="1440"/>
        <v>36500</v>
      </c>
      <c r="F2815" t="str">
        <f t="shared" si="1441"/>
        <v>0.21505376344086</v>
      </c>
      <c r="G2815" t="str">
        <f t="shared" si="1436"/>
        <v>0.21505376344086</v>
      </c>
      <c r="H2815" t="str">
        <f t="shared" si="1442"/>
        <v>2.52217939653983+0.117521664754496i</v>
      </c>
      <c r="I2815" t="str">
        <f t="shared" si="1443"/>
        <v>3459.67890976576i</v>
      </c>
      <c r="J2815" t="str">
        <f t="shared" si="1437"/>
        <v>-16200.7502755865+756.867035731636i</v>
      </c>
      <c r="K2815" t="str">
        <f t="shared" si="1444"/>
        <v>0.00995493164872454-0.213085461564088i</v>
      </c>
      <c r="L2815" t="str">
        <f t="shared" si="1445"/>
        <v>0.00315366997004612-0.0572287274992617i</v>
      </c>
      <c r="M2815" t="str">
        <f t="shared" si="1446"/>
        <v>0.0131086016187707-0.27031418906335i</v>
      </c>
      <c r="N2815" t="str">
        <f t="shared" si="1447"/>
        <v>-10.9889728615485i</v>
      </c>
      <c r="O2815" t="str">
        <f t="shared" si="1448"/>
        <v>-0.00660137806881497+0.999978210666409i</v>
      </c>
      <c r="P2815" t="str">
        <f t="shared" si="1449"/>
        <v>1.00660137806882-0.999978210666409i</v>
      </c>
      <c r="Q2815" t="str">
        <f t="shared" si="1450"/>
        <v>-1.00660137806882+11.9889510722149i</v>
      </c>
      <c r="R2815" t="str">
        <f t="shared" si="1451"/>
        <v>-0.0898245138875442-0.0764190205704122i</v>
      </c>
      <c r="S2815" t="str">
        <f t="shared" si="1452"/>
        <v>1.22701174808752i</v>
      </c>
      <c r="T2815" t="str">
        <f t="shared" si="1453"/>
        <v>0.0937670360172376-0.110215733806267i</v>
      </c>
      <c r="U2815" t="str">
        <f t="shared" si="1454"/>
        <v>0.00005-0.000161296966811147i</v>
      </c>
      <c r="V2815" t="str">
        <f t="shared" si="1455"/>
        <v>0.00002-0.00180652602828485i</v>
      </c>
      <c r="W2815" t="str">
        <f t="shared" si="1456"/>
        <v>0.0000422382115907533-0.000149070238720722i</v>
      </c>
      <c r="X2815" t="str">
        <f t="shared" si="1457"/>
        <v>0.0000423403323939684-0.000149007211312834i</v>
      </c>
      <c r="Y2815" t="str">
        <f t="shared" si="1458"/>
        <v>0.009+4.42838900450017i</v>
      </c>
      <c r="Z2815" t="str">
        <f t="shared" si="1459"/>
        <v>-0.000403555722462188-0.000115561278798464i</v>
      </c>
      <c r="AA2815" t="str">
        <f t="shared" si="1460"/>
        <v>0.00553347539831734-2.70986892575359i</v>
      </c>
      <c r="AB2815" t="str">
        <f t="shared" si="1461"/>
        <v>0.282066527352383-0.331546891261587i</v>
      </c>
      <c r="AC2815" t="str">
        <f t="shared" si="1462"/>
        <v>0.914075668689202-0.0805927007186647i</v>
      </c>
      <c r="AD2815" t="str">
        <f t="shared" si="1463"/>
        <v>0.337934009557033-0.332917598827553i</v>
      </c>
      <c r="AE2815" t="str">
        <f t="shared" si="1464"/>
        <v>-0.000174847586826359+0.0000952987158213271i</v>
      </c>
      <c r="AF2815" t="str">
        <f t="shared" si="1465"/>
        <v>-4.17092512519382-0.111623063365164i</v>
      </c>
      <c r="AG2815" t="str">
        <f t="shared" si="1466"/>
        <v>0.996740938954936-0.00332170860732405i</v>
      </c>
      <c r="AH2815" t="str">
        <f t="shared" si="1467"/>
        <v>0.000743588497116295-0.000376724569010717i</v>
      </c>
      <c r="AI2815">
        <f t="shared" si="1468"/>
        <v>-61.581119045363877</v>
      </c>
      <c r="AJ2815">
        <f t="shared" si="1469"/>
        <v>-26.868161517053682</v>
      </c>
      <c r="AK2815"/>
      <c r="AL2815"/>
      <c r="AM2815"/>
      <c r="AN2815"/>
    </row>
    <row r="2816" spans="1:40" x14ac:dyDescent="0.35">
      <c r="A2816"/>
      <c r="B2816">
        <f t="shared" si="1470"/>
        <v>882000</v>
      </c>
      <c r="C2816" s="237" t="str">
        <f t="shared" si="1438"/>
        <v>-2.71913744892212E-08+0.000768510473826705i</v>
      </c>
      <c r="D2816" s="208" t="str">
        <f t="shared" si="1439"/>
        <v>-1.64874572818046+0.00589191363267141i</v>
      </c>
      <c r="E2816" t="str">
        <f t="shared" si="1440"/>
        <v>36500</v>
      </c>
      <c r="F2816" t="str">
        <f t="shared" si="1441"/>
        <v>0.21505376344086</v>
      </c>
      <c r="G2816" t="str">
        <f t="shared" si="1436"/>
        <v>0.21505376344086</v>
      </c>
      <c r="H2816" t="str">
        <f t="shared" si="1442"/>
        <v>2.52219272749993+0.117389088442767i</v>
      </c>
      <c r="I2816" t="str">
        <f t="shared" si="1443"/>
        <v>3463.60590058275i</v>
      </c>
      <c r="J2816" t="str">
        <f t="shared" si="1437"/>
        <v>-16237.5515136491+757.726135658686i</v>
      </c>
      <c r="K2816" t="str">
        <f t="shared" si="1444"/>
        <v>0.00993241715369492-0.212844888935994i</v>
      </c>
      <c r="L2816" t="str">
        <f t="shared" si="1445"/>
        <v>0.00314654443412901-0.0571642345382301i</v>
      </c>
      <c r="M2816" t="str">
        <f t="shared" si="1446"/>
        <v>0.0130789615878239-0.270009123474224i</v>
      </c>
      <c r="N2816" t="str">
        <f t="shared" si="1447"/>
        <v>-11.0014461565105i</v>
      </c>
      <c r="O2816" t="str">
        <f t="shared" si="1448"/>
        <v>0.00587183520373888+0.999982760627072i</v>
      </c>
      <c r="P2816" t="str">
        <f t="shared" si="1449"/>
        <v>0.994128164796261-0.999982760627072i</v>
      </c>
      <c r="Q2816" t="str">
        <f t="shared" si="1450"/>
        <v>-0.994128164796261+12.0014289171376i</v>
      </c>
      <c r="R2816" t="str">
        <f t="shared" si="1451"/>
        <v>-0.0895688948129635-0.0754147868576376i</v>
      </c>
      <c r="S2816" t="str">
        <f t="shared" si="1452"/>
        <v>1.22840449695027i</v>
      </c>
      <c r="T2816" t="str">
        <f t="shared" si="1453"/>
        <v>0.0926398633124682-0.11002683317511i</v>
      </c>
      <c r="U2816" t="str">
        <f t="shared" si="1454"/>
        <v>0.00005-0.000161114090431543i</v>
      </c>
      <c r="V2816" t="str">
        <f t="shared" si="1455"/>
        <v>0.00002-0.00180447781283328i</v>
      </c>
      <c r="W2816" t="str">
        <f t="shared" si="1456"/>
        <v>0.0000422381313500594-0.000148903477994031i</v>
      </c>
      <c r="X2816" t="str">
        <f t="shared" si="1457"/>
        <v>0.0000423400038933429-0.000148840521397376i</v>
      </c>
      <c r="Y2816" t="str">
        <f t="shared" si="1458"/>
        <v>0.009+4.43341555274592i</v>
      </c>
      <c r="Z2816" t="str">
        <f t="shared" si="1459"/>
        <v>-0.000402647221086824-0.000115427505948099i</v>
      </c>
      <c r="AA2816" t="str">
        <f t="shared" si="1460"/>
        <v>0.00552093396335981-2.70679633254383i</v>
      </c>
      <c r="AB2816" t="str">
        <f t="shared" si="1461"/>
        <v>0.27867580813948-0.330978647374308i</v>
      </c>
      <c r="AC2816" t="str">
        <f t="shared" si="1462"/>
        <v>0.914277535723891-0.0795738677046105i</v>
      </c>
      <c r="AD2816" t="str">
        <f t="shared" si="1463"/>
        <v>0.333783498027782-0.33296038846589i</v>
      </c>
      <c r="AE2816" t="str">
        <f t="shared" si="1464"/>
        <v>-0.000172829785145654+0.0000955377784438013i</v>
      </c>
      <c r="AF2816" t="str">
        <f t="shared" si="1465"/>
        <v>-4.17093845568039-0.111497174810096i</v>
      </c>
      <c r="AG2816" t="str">
        <f t="shared" si="1466"/>
        <v>0.996744124354533-0.00327726636632544i</v>
      </c>
      <c r="AH2816" t="str">
        <f t="shared" si="1467"/>
        <v>0.000735147054118306-0.000378033719380078i</v>
      </c>
      <c r="AI2816">
        <f t="shared" si="1468"/>
        <v>-61.653563664311449</v>
      </c>
      <c r="AJ2816">
        <f t="shared" si="1469"/>
        <v>-27.213528436173984</v>
      </c>
      <c r="AK2816"/>
      <c r="AL2816"/>
      <c r="AM2816"/>
      <c r="AN2816"/>
    </row>
    <row r="2817" spans="1:40" x14ac:dyDescent="0.35">
      <c r="A2817"/>
      <c r="B2817">
        <f t="shared" si="1470"/>
        <v>883000</v>
      </c>
      <c r="C2817" s="237" t="str">
        <f t="shared" si="1438"/>
        <v>-2.71298207467501E-08+0.00076764013354142i</v>
      </c>
      <c r="D2817" s="208" t="str">
        <f t="shared" si="1439"/>
        <v>-1.64874572770855+0.00588524102381756i</v>
      </c>
      <c r="E2817" t="str">
        <f t="shared" si="1440"/>
        <v>36500</v>
      </c>
      <c r="F2817" t="str">
        <f t="shared" si="1441"/>
        <v>0.21505376344086</v>
      </c>
      <c r="G2817" t="str">
        <f t="shared" si="1436"/>
        <v>0.21505376344086</v>
      </c>
      <c r="H2817" t="str">
        <f t="shared" si="1442"/>
        <v>2.52220601334466+0.117256810158316i</v>
      </c>
      <c r="I2817" t="str">
        <f t="shared" si="1443"/>
        <v>3467.53289139973i</v>
      </c>
      <c r="J2817" t="str">
        <f t="shared" si="1437"/>
        <v>-16274.3945001382+758.585235585737i</v>
      </c>
      <c r="K2817" t="str">
        <f t="shared" si="1444"/>
        <v>0.00990997889992227-0.212604857753196i</v>
      </c>
      <c r="L2817" t="str">
        <f t="shared" si="1445"/>
        <v>0.00313944299628576-0.0570998863291696i</v>
      </c>
      <c r="M2817" t="str">
        <f t="shared" si="1446"/>
        <v>0.013049421896208-0.269704744082366i</v>
      </c>
      <c r="N2817" t="str">
        <f t="shared" si="1447"/>
        <v>-11.0139194514726i</v>
      </c>
      <c r="O2817" t="str">
        <f t="shared" si="1448"/>
        <v>0.0183441349299881+0.999831732199809i</v>
      </c>
      <c r="P2817" t="str">
        <f t="shared" si="1449"/>
        <v>0.981655865070012-0.999831732199809i</v>
      </c>
      <c r="Q2817" t="str">
        <f t="shared" si="1450"/>
        <v>-0.981655865070012+12.0137511836724i</v>
      </c>
      <c r="R2817" t="str">
        <f t="shared" si="1451"/>
        <v>-0.0893043751535879-0.0744138685541515i</v>
      </c>
      <c r="S2817" t="str">
        <f t="shared" si="1452"/>
        <v>1.22979724581303i</v>
      </c>
      <c r="T2817" t="str">
        <f t="shared" si="1453"/>
        <v>0.0915139705981883-0.109826274602936i</v>
      </c>
      <c r="U2817" t="str">
        <f t="shared" si="1454"/>
        <v>0.00005-0.000160931628267974i</v>
      </c>
      <c r="V2817" t="str">
        <f t="shared" si="1455"/>
        <v>0.00002-0.00180243423660131i</v>
      </c>
      <c r="W2817" t="str">
        <f t="shared" si="1456"/>
        <v>0.0000422380510187994-0.000148737097521531i</v>
      </c>
      <c r="X2817" t="str">
        <f t="shared" si="1457"/>
        <v>0.0000423396761453228-0.000148674211574163i</v>
      </c>
      <c r="Y2817" t="str">
        <f t="shared" si="1458"/>
        <v>0.009+4.43844210099166i</v>
      </c>
      <c r="Z2817" t="str">
        <f t="shared" si="1459"/>
        <v>-0.000401741804680775-0.000115294044444272i</v>
      </c>
      <c r="AA2817" t="str">
        <f t="shared" si="1460"/>
        <v>0.00550843511813206-2.70373069938378i</v>
      </c>
      <c r="AB2817" t="str">
        <f t="shared" si="1461"/>
        <v>0.275288939346593-0.330375334500331i</v>
      </c>
      <c r="AC2817" t="str">
        <f t="shared" si="1462"/>
        <v>0.914488566470355-0.0785579400591745i</v>
      </c>
      <c r="AD2817" t="str">
        <f t="shared" si="1463"/>
        <v>0.329632227519474-0.332951243889777i</v>
      </c>
      <c r="AE2817" t="str">
        <f t="shared" si="1464"/>
        <v>-0.000170814341475421+0.0000957558009010931i</v>
      </c>
      <c r="AF2817" t="str">
        <f t="shared" si="1465"/>
        <v>-4.17095174105321-0.111371569134498i</v>
      </c>
      <c r="AG2817" t="str">
        <f t="shared" si="1466"/>
        <v>0.996747811034812-0.00323291634441797i</v>
      </c>
      <c r="AH2817" t="str">
        <f t="shared" si="1467"/>
        <v>0.000726712347762379-0.000379252965325641i</v>
      </c>
      <c r="AI2817">
        <f t="shared" si="1468"/>
        <v>-61.726671471039268</v>
      </c>
      <c r="AJ2817">
        <f t="shared" si="1469"/>
        <v>-27.558927755127684</v>
      </c>
      <c r="AK2817"/>
      <c r="AL2817"/>
      <c r="AM2817"/>
      <c r="AN2817"/>
    </row>
    <row r="2818" spans="1:40" x14ac:dyDescent="0.35">
      <c r="A2818"/>
      <c r="B2818">
        <f t="shared" si="1470"/>
        <v>884000</v>
      </c>
      <c r="C2818" s="237" t="str">
        <f t="shared" si="1438"/>
        <v>-2.70684757788955E-08+0.000766771762351798i</v>
      </c>
      <c r="D2818" s="208" t="str">
        <f t="shared" si="1439"/>
        <v>-1.64874572723824+0.00587858351136379i</v>
      </c>
      <c r="E2818" t="str">
        <f t="shared" si="1440"/>
        <v>36500</v>
      </c>
      <c r="F2818" t="str">
        <f t="shared" si="1441"/>
        <v>0.21505376344086</v>
      </c>
      <c r="G2818" t="str">
        <f t="shared" si="1436"/>
        <v>0.21505376344086</v>
      </c>
      <c r="H2818" t="str">
        <f t="shared" si="1442"/>
        <v>2.52221925427717+0.117124828899898i</v>
      </c>
      <c r="I2818" t="str">
        <f t="shared" si="1443"/>
        <v>3471.45988221672i</v>
      </c>
      <c r="J2818" t="str">
        <f t="shared" si="1437"/>
        <v>-16311.279235054+759.444335512788i</v>
      </c>
      <c r="K2818" t="str">
        <f t="shared" si="1444"/>
        <v>0.00988761654379288-0.212365366193754i</v>
      </c>
      <c r="L2818" t="str">
        <f t="shared" si="1445"/>
        <v>0.00313236554808411-0.057035682386796i</v>
      </c>
      <c r="M2818" t="str">
        <f t="shared" si="1446"/>
        <v>0.013019982091877-0.26940104858055i</v>
      </c>
      <c r="N2818" t="str">
        <f t="shared" si="1447"/>
        <v>-11.0263927464346i</v>
      </c>
      <c r="O2818" t="str">
        <f t="shared" si="1448"/>
        <v>0.0308135806559981+0.999525148881786i</v>
      </c>
      <c r="P2818" t="str">
        <f t="shared" si="1449"/>
        <v>0.969186419344002-0.999525148881786i</v>
      </c>
      <c r="Q2818" t="str">
        <f t="shared" si="1450"/>
        <v>-0.969186419344002+12.0259178953164i</v>
      </c>
      <c r="R2818" t="str">
        <f t="shared" si="1451"/>
        <v>-0.0890309805744511-0.0734163337681041i</v>
      </c>
      <c r="S2818" t="str">
        <f t="shared" si="1452"/>
        <v>1.23118999467578i</v>
      </c>
      <c r="T2818" t="str">
        <f t="shared" si="1453"/>
        <v>0.0903894555810674-0.109614052499438i</v>
      </c>
      <c r="U2818" t="str">
        <f t="shared" si="1454"/>
        <v>0.00005-0.00016074957891473i</v>
      </c>
      <c r="V2818" t="str">
        <f t="shared" si="1455"/>
        <v>0.00002-0.00180039528384497i</v>
      </c>
      <c r="W2818" t="str">
        <f t="shared" si="1456"/>
        <v>0.0000422379705969748-0.000148571096012725i</v>
      </c>
      <c r="X2818" t="str">
        <f t="shared" si="1457"/>
        <v>0.000042339349146097-0.000148508280553252i</v>
      </c>
      <c r="Y2818" t="str">
        <f t="shared" si="1458"/>
        <v>0.009+4.4434686492374i</v>
      </c>
      <c r="Z2818" t="str">
        <f t="shared" si="1459"/>
        <v>-0.000400839459292144-0.000115160893191554i</v>
      </c>
      <c r="AA2818" t="str">
        <f t="shared" si="1460"/>
        <v>0.00549597867000557-2.70067200265063i</v>
      </c>
      <c r="AB2818" t="str">
        <f t="shared" si="1461"/>
        <v>0.27190621489131-0.329736935823102i</v>
      </c>
      <c r="AC2818" t="str">
        <f t="shared" si="1462"/>
        <v>0.914708737782074-0.0775449884067344i</v>
      </c>
      <c r="AD2818" t="str">
        <f t="shared" si="1463"/>
        <v>0.325480850088755-0.332890147977247i</v>
      </c>
      <c r="AE2818" t="str">
        <f t="shared" si="1464"/>
        <v>-0.000168801494735252+0.0000959528415059141i</v>
      </c>
      <c r="AF2818" t="str">
        <f t="shared" si="1465"/>
        <v>-4.17096498151541-0.111246245388534i</v>
      </c>
      <c r="AG2818" t="str">
        <f t="shared" si="1466"/>
        <v>0.996751997474217-0.00318866460651864i</v>
      </c>
      <c r="AH2818" t="str">
        <f t="shared" si="1467"/>
        <v>0.000718285421867412-0.000380382521380919i</v>
      </c>
      <c r="AI2818">
        <f t="shared" si="1468"/>
        <v>-61.80045120360014</v>
      </c>
      <c r="AJ2818">
        <f t="shared" si="1469"/>
        <v>-27.904358901415932</v>
      </c>
      <c r="AK2818"/>
      <c r="AL2818"/>
      <c r="AM2818"/>
      <c r="AN2818"/>
    </row>
    <row r="2819" spans="1:40" x14ac:dyDescent="0.35">
      <c r="A2819"/>
      <c r="B2819">
        <f t="shared" si="1470"/>
        <v>885000</v>
      </c>
      <c r="C2819" s="237" t="str">
        <f t="shared" si="1438"/>
        <v>-2.70073386425767E-08+0.000765905353582935i</v>
      </c>
      <c r="D2819" s="208" t="str">
        <f t="shared" si="1439"/>
        <v>-1.64874572676953+0.00587194104413584i</v>
      </c>
      <c r="E2819" t="str">
        <f t="shared" si="1440"/>
        <v>36500</v>
      </c>
      <c r="F2819" t="str">
        <f t="shared" si="1441"/>
        <v>0.21505376344086</v>
      </c>
      <c r="G2819" t="str">
        <f t="shared" si="1436"/>
        <v>0.21505376344086</v>
      </c>
      <c r="H2819" t="str">
        <f t="shared" si="1442"/>
        <v>2.52223245049951+0.116993143670737i</v>
      </c>
      <c r="I2819" t="str">
        <f t="shared" si="1443"/>
        <v>3475.38687303371i</v>
      </c>
      <c r="J2819" t="str">
        <f t="shared" si="1437"/>
        <v>-16348.2057183964+760.303435439839i</v>
      </c>
      <c r="K2819" t="str">
        <f t="shared" si="1444"/>
        <v>0.00986532974362565-0.212126412443876i</v>
      </c>
      <c r="L2819" t="str">
        <f t="shared" si="1445"/>
        <v>0.00312531198170023-0.056971622227984i</v>
      </c>
      <c r="M2819" t="str">
        <f t="shared" si="1446"/>
        <v>0.0129906417253259-0.26909803467186i</v>
      </c>
      <c r="N2819" t="str">
        <f t="shared" si="1447"/>
        <v>-11.0388660413966i</v>
      </c>
      <c r="O2819" t="str">
        <f t="shared" si="1448"/>
        <v>0.043278232372156+0.999063058371563i</v>
      </c>
      <c r="P2819" t="str">
        <f t="shared" si="1449"/>
        <v>0.956721767627844-0.999063058371563i</v>
      </c>
      <c r="Q2819" t="str">
        <f t="shared" si="1450"/>
        <v>-0.956721767627844+12.0379290997682i</v>
      </c>
      <c r="R2819" t="str">
        <f t="shared" si="1451"/>
        <v>-0.0887487368654759-0.0724222507038985i</v>
      </c>
      <c r="S2819" t="str">
        <f t="shared" si="1452"/>
        <v>1.23258274353854i</v>
      </c>
      <c r="T2819" t="str">
        <f t="shared" si="1453"/>
        <v>0.0892664164658472-0.109390161571228i</v>
      </c>
      <c r="U2819" t="str">
        <f t="shared" si="1454"/>
        <v>0.0000499999999999999-0.000160567940972453i</v>
      </c>
      <c r="V2819" t="str">
        <f t="shared" si="1455"/>
        <v>0.00002-0.00179836093889147i</v>
      </c>
      <c r="W2819" t="str">
        <f t="shared" si="1456"/>
        <v>0.0000422378900845875-0.000148405472182945i</v>
      </c>
      <c r="X2819" t="str">
        <f t="shared" si="1457"/>
        <v>0.0000423390228918756-0.000148342727050525i</v>
      </c>
      <c r="Y2819" t="str">
        <f t="shared" si="1458"/>
        <v>0.009+4.44849519748315i</v>
      </c>
      <c r="Z2819" t="str">
        <f t="shared" si="1459"/>
        <v>-0.000399940171047804-0.000115028051099682i</v>
      </c>
      <c r="AA2819" t="str">
        <f t="shared" si="1460"/>
        <v>0.0054835644274396-2.69762021882831i</v>
      </c>
      <c r="AB2819" t="str">
        <f t="shared" si="1461"/>
        <v>0.2685279301895-0.329063435419247i</v>
      </c>
      <c r="AC2819" t="str">
        <f t="shared" si="1462"/>
        <v>0.914938026380645-0.0765350834629332i</v>
      </c>
      <c r="AD2819" t="str">
        <f t="shared" si="1463"/>
        <v>0.32133001822312-0.332777091864717i</v>
      </c>
      <c r="AE2819" t="str">
        <f t="shared" si="1464"/>
        <v>-0.000166791482778767+0.0000961289612851346i</v>
      </c>
      <c r="AF2819" t="str">
        <f t="shared" si="1465"/>
        <v>-4.17097817726904-0.111121202626601i</v>
      </c>
      <c r="AG2819" t="str">
        <f t="shared" si="1466"/>
        <v>0.996756682077379-0.00314451719448811i</v>
      </c>
      <c r="AH2819" t="str">
        <f t="shared" si="1467"/>
        <v>0.000709867315967709-0.000381422614390065i</v>
      </c>
      <c r="AI2819">
        <f t="shared" si="1468"/>
        <v>-61.874911818891327</v>
      </c>
      <c r="AJ2819">
        <f t="shared" si="1469"/>
        <v>-28.249821299181807</v>
      </c>
      <c r="AK2819"/>
      <c r="AL2819"/>
      <c r="AM2819"/>
      <c r="AN2819"/>
    </row>
    <row r="2820" spans="1:40" x14ac:dyDescent="0.35">
      <c r="A2820"/>
      <c r="B2820">
        <f t="shared" si="1470"/>
        <v>886000</v>
      </c>
      <c r="C2820" s="237" t="str">
        <f t="shared" si="1438"/>
        <v>-2.69464084000319E-08+0.000765040900590065i</v>
      </c>
      <c r="D2820" s="208" t="str">
        <f t="shared" si="1439"/>
        <v>-1.64874572630239+0.0058653135711905i</v>
      </c>
      <c r="E2820" t="str">
        <f t="shared" si="1440"/>
        <v>36500</v>
      </c>
      <c r="F2820" t="str">
        <f t="shared" si="1441"/>
        <v>0.21505376344086</v>
      </c>
      <c r="G2820" t="str">
        <f t="shared" si="1436"/>
        <v>0.21505376344086</v>
      </c>
      <c r="H2820" t="str">
        <f t="shared" si="1442"/>
        <v>2.52224560221254+0.116861753478501i</v>
      </c>
      <c r="I2820" t="str">
        <f t="shared" si="1443"/>
        <v>3479.3138638507i</v>
      </c>
      <c r="J2820" t="str">
        <f t="shared" si="1437"/>
        <v>-16385.1739501654+761.162535366889i</v>
      </c>
      <c r="K2820" t="str">
        <f t="shared" si="1444"/>
        <v>0.00984311815965866-0.211887994697873i</v>
      </c>
      <c r="L2820" t="str">
        <f t="shared" si="1445"/>
        <v>0.00311828218991488-0.0569077053717573i</v>
      </c>
      <c r="M2820" t="str">
        <f t="shared" si="1446"/>
        <v>0.0129614003495735-0.26879570006963i</v>
      </c>
      <c r="N2820" t="str">
        <f t="shared" si="1447"/>
        <v>-11.0513393363586i</v>
      </c>
      <c r="O2820" t="str">
        <f t="shared" si="1448"/>
        <v>0.0557361508146118+0.998445532561677i</v>
      </c>
      <c r="P2820" t="str">
        <f t="shared" si="1449"/>
        <v>0.944263849185388-0.998445532561677i</v>
      </c>
      <c r="Q2820" t="str">
        <f t="shared" si="1450"/>
        <v>-0.944263849185388+12.0497848689203i</v>
      </c>
      <c r="R2820" t="str">
        <f t="shared" si="1451"/>
        <v>-0.0884576699510682-0.071431687671661i</v>
      </c>
      <c r="S2820" t="str">
        <f t="shared" si="1452"/>
        <v>1.23397549240129i</v>
      </c>
      <c r="T2820" t="str">
        <f t="shared" si="1453"/>
        <v>0.088144951967693-0.10915459683454i</v>
      </c>
      <c r="U2820" t="str">
        <f t="shared" si="1454"/>
        <v>0.0000499999999999999-0.000160386713048105i</v>
      </c>
      <c r="V2820" t="str">
        <f t="shared" si="1455"/>
        <v>0.00002-0.00179633118613877i</v>
      </c>
      <c r="W2820" t="str">
        <f t="shared" si="1456"/>
        <v>0.0000422378094816389-0.000148240224753325i</v>
      </c>
      <c r="X2820" t="str">
        <f t="shared" si="1457"/>
        <v>0.0000423386973788905-0.000148177549787662i</v>
      </c>
      <c r="Y2820" t="str">
        <f t="shared" si="1458"/>
        <v>0.009+4.45352174572889i</v>
      </c>
      <c r="Z2820" t="str">
        <f t="shared" si="1459"/>
        <v>-0.000399043926152884-0.000114895517083537i</v>
      </c>
      <c r="AA2820" t="str">
        <f t="shared" si="1460"/>
        <v>0.00547119219997399-2.69457532450699i</v>
      </c>
      <c r="AB2820" t="str">
        <f t="shared" si="1461"/>
        <v>0.265154382192471-0.328354818296785i</v>
      </c>
      <c r="AC2820" t="str">
        <f t="shared" si="1462"/>
        <v>0.91517640884672-0.0755282960446116i</v>
      </c>
      <c r="AD2820" t="str">
        <f t="shared" si="1463"/>
        <v>0.317180384734459-0.332612074957889i</v>
      </c>
      <c r="AE2820" t="str">
        <f t="shared" si="1464"/>
        <v>-0.000164784542363635+0.0000962842239642325i</v>
      </c>
      <c r="AF2820" t="str">
        <f t="shared" si="1465"/>
        <v>-4.17099132851493-0.110996439907311i</v>
      </c>
      <c r="AG2820" t="str">
        <f t="shared" si="1466"/>
        <v>0.996761863175417-0.00310048012622191i</v>
      </c>
      <c r="AH2820" t="str">
        <f t="shared" si="1467"/>
        <v>0.000701459065167347-0.000382373483440046i</v>
      </c>
      <c r="AI2820">
        <f t="shared" si="1468"/>
        <v>-61.950062499749528</v>
      </c>
      <c r="AJ2820">
        <f t="shared" si="1469"/>
        <v>-28.595314369308216</v>
      </c>
      <c r="AK2820"/>
      <c r="AL2820"/>
      <c r="AM2820"/>
      <c r="AN2820"/>
    </row>
    <row r="2821" spans="1:40" x14ac:dyDescent="0.35">
      <c r="A2821"/>
      <c r="B2821">
        <f t="shared" si="1470"/>
        <v>887000</v>
      </c>
      <c r="C2821" s="237" t="str">
        <f t="shared" si="1438"/>
        <v>-2.68856841187828E-08+0.000764178396758391i</v>
      </c>
      <c r="D2821" s="208" t="str">
        <f t="shared" si="1439"/>
        <v>-1.64874572583684+0.00585870104181433i</v>
      </c>
      <c r="E2821" t="str">
        <f t="shared" si="1440"/>
        <v>36500</v>
      </c>
      <c r="F2821" t="str">
        <f t="shared" si="1441"/>
        <v>0.21505376344086</v>
      </c>
      <c r="G2821" t="str">
        <f t="shared" ref="G2821:G2884" si="1471">IF($C$11=$C$7,$C$24,F2821)</f>
        <v>0.21505376344086</v>
      </c>
      <c r="H2821" t="str">
        <f t="shared" si="1442"/>
        <v>2.52225870961608+0.116730657335278i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0.00311127606610927-0.0568439313392757i</v>
      </c>
      <c r="M2821" t="str">
        <f t="shared" si="1446"/>
        <v>0.0129322575201456-0.268494042497389i</v>
      </c>
      <c r="N2821" t="str">
        <f t="shared" si="1447"/>
        <v>-11.0638126313207i</v>
      </c>
      <c r="O2821" t="str">
        <f t="shared" si="1448"/>
        <v>0.0681853977671829+0.997672667527447i</v>
      </c>
      <c r="P2821" t="str">
        <f t="shared" si="1449"/>
        <v>0.931814602232817-0.997672667527447i</v>
      </c>
      <c r="Q2821" t="str">
        <f t="shared" si="1450"/>
        <v>-0.931814602232817+12.0614852988481i</v>
      </c>
      <c r="R2821" t="str">
        <f t="shared" si="1451"/>
        <v>-0.0881578058999394-0.0704447130964536i</v>
      </c>
      <c r="S2821" t="str">
        <f t="shared" si="1452"/>
        <v>1.23536824126405i</v>
      </c>
      <c r="T2821" t="str">
        <f t="shared" si="1453"/>
        <v>0.0870251613243165-0.108907353628306i</v>
      </c>
      <c r="U2821" t="str">
        <f t="shared" si="1454"/>
        <v>0.0000499999999999999-0.000160205893754928i</v>
      </c>
      <c r="V2821" t="str">
        <f t="shared" si="1455"/>
        <v>0.00002-0.00179430601005519i</v>
      </c>
      <c r="W2821" t="str">
        <f t="shared" si="1456"/>
        <v>0.0000422377287881304-0.000148075352450765i</v>
      </c>
      <c r="X2821" t="str">
        <f t="shared" si="1457"/>
        <v>0.0000423383726033942-0.000148012747492109i</v>
      </c>
      <c r="Y2821" t="str">
        <f t="shared" si="1458"/>
        <v>0.009+4.45854829397463i</v>
      </c>
      <c r="Z2821" t="str">
        <f t="shared" si="1459"/>
        <v>-0.000398150710890234-0.000114763290063103i</v>
      </c>
      <c r="AA2821" t="str">
        <f t="shared" si="1460"/>
        <v>0.00545886179822165-2.69153729638237i</v>
      </c>
      <c r="AB2821" t="str">
        <f t="shared" si="1461"/>
        <v>0.261785869423433-0.327611070434465i</v>
      </c>
      <c r="AC2821" t="str">
        <f t="shared" si="1462"/>
        <v>0.915423861610673-0.0745246970795002i</v>
      </c>
      <c r="AD2821" t="str">
        <f t="shared" si="1463"/>
        <v>0.313032602652169-0.332395104941251i</v>
      </c>
      <c r="AE2821" t="str">
        <f t="shared" si="1464"/>
        <v>-0.00016278090912171+0.0000964186959514139i</v>
      </c>
      <c r="AF2821" t="str">
        <f t="shared" si="1465"/>
        <v>-4.17100443545292-0.110871956293464i</v>
      </c>
      <c r="AG2821" t="str">
        <f t="shared" si="1466"/>
        <v>0.996767539026267-0.00305655939474329i</v>
      </c>
      <c r="AH2821" t="str">
        <f t="shared" si="1467"/>
        <v>0.000693061699995231-0.000383235379791052i</v>
      </c>
      <c r="AI2821">
        <f t="shared" si="1468"/>
        <v>-62.025912662342286</v>
      </c>
      <c r="AJ2821">
        <f t="shared" si="1469"/>
        <v>-28.940837529530445</v>
      </c>
      <c r="AK2821"/>
      <c r="AL2821"/>
      <c r="AM2821"/>
      <c r="AN2821"/>
    </row>
    <row r="2822" spans="1:40" x14ac:dyDescent="0.35">
      <c r="A2822"/>
      <c r="B2822">
        <f t="shared" si="1470"/>
        <v>888000</v>
      </c>
      <c r="C2822" s="237" t="str">
        <f t="shared" ref="C2822:C2885" si="1473">IMPRODUCT(COMPLEX(-1,0),IMDIV(IMPRODUCT(G2822,COMPLEX($C$100+$C$101,0)),COMPLEX($C$100,2*PI()*B2822*$C$103*$C$102*(2*$C$100+$C$101))))</f>
        <v>-2.68251648715982E-08+0.000763317835502908i</v>
      </c>
      <c r="D2822" s="208" t="str">
        <f t="shared" ref="D2822:D2885" si="1474">IMPRODUCT(COMPLEX($C$106,0),IMSUB(C2822,G2822))</f>
        <v>-1.64874572537286+0.0058521034055223i</v>
      </c>
      <c r="E2822" t="str">
        <f t="shared" ref="E2822:E2885" si="1475">IMDIV(COMPLEX($C$20*10^3,0),COMPLEX(1,2*PI()*B2822*$C$20*1000*$C$29*10^-12))</f>
        <v>36500</v>
      </c>
      <c r="F2822" t="str">
        <f t="shared" ref="F2822:F2885" si="1476">IMDIV(COMPLEX($C$22*1000,0),IMSUM(COMPLEX($C$22*1000,0),E2822))</f>
        <v>0.21505376344086</v>
      </c>
      <c r="G2822" t="str">
        <f t="shared" si="1471"/>
        <v>0.21505376344086</v>
      </c>
      <c r="H2822" t="str">
        <f t="shared" ref="H2822:H2885" si="1477">IMPRODUCT(COMPLEX($C$108,0),IMPRODUCT(COMPLEX(-1,0),D2822),IMDIV(COMPLEX(0,2*PI()*B2822*$C$109*$C$110),COMPLEX(1,2*PI()*B2822*$C$109*$C$110)))</f>
        <v>2.52227177290878+0.11659985425755i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0.0031042935042609-0.0567802996538223i</v>
      </c>
      <c r="M2822" t="str">
        <f t="shared" ref="M2822:M2885" si="1481">IMSUM(K2822,L2822)</f>
        <v>0.0129032127950576-0.268193059688797i</v>
      </c>
      <c r="N2822" t="str">
        <f t="shared" ref="N2822:N2885" si="1482">COMPLEX(0,-2*PI()*B2822*$C$43)</f>
        <v>-11.0762859262827i</v>
      </c>
      <c r="O2822" t="str">
        <f t="shared" ref="O2822:O2885" si="1483">IMEXP(N2822)</f>
        <v>0.0806240363625104+0.996744583512053i</v>
      </c>
      <c r="P2822" t="str">
        <f t="shared" ref="P2822:P2885" si="1484">IMSUB(COMPLEX(1,0),O2822)</f>
        <v>0.91937596363749-0.996744583512053i</v>
      </c>
      <c r="Q2822" t="str">
        <f t="shared" ref="Q2822:Q2885" si="1485">IMSUM(COMPLEX(0,2*PI()*B2822*$C$43),O2822,COMPLEX(-1,0))</f>
        <v>-0.91937596363749+12.0730305097948i</v>
      </c>
      <c r="R2822" t="str">
        <f t="shared" ref="R2822:R2885" si="1486">IMDIV(P2822,Q2822)</f>
        <v>-0.0878491709351781-0.0694613955273157i</v>
      </c>
      <c r="S2822" t="str">
        <f t="shared" ref="S2822:S2885" si="1487">IMDIV(COMPLEX(0,2*PI()*B2822*$C$123),COMPLEX($C$124,0))</f>
        <v>1.2367609901268i</v>
      </c>
      <c r="T2822" t="str">
        <f t="shared" ref="T2822:T2885" si="1488">IMPRODUCT(R2822,S2822)</f>
        <v>0.0859071443079522-0.108648427627609i</v>
      </c>
      <c r="U2822" t="str">
        <f t="shared" ref="U2822:U2885" si="1489">IMDIV(COMPLEX(1,2*PI()*B2822*$C$16*10^-3*$C$15*10^-6),COMPLEX(0,2*PI()*B2822*$C$15*10^-6))</f>
        <v>0.0000499999999999999-0.000160025481712411i</v>
      </c>
      <c r="V2822" t="str">
        <f t="shared" ref="V2822:V2885" si="1490">IMSUM(COMPLEX($C$18*10^-3,0),IMDIV(COMPLEX(1,0),COMPLEX(0,2*PI()*B2822*($C$17*1*10^-6))))</f>
        <v>0.00002-0.001792285395179i</v>
      </c>
      <c r="W2822" t="str">
        <f t="shared" ref="W2822:W2885" si="1491">IMDIV(IMPRODUCT(U2822,V2822),IMSUM(U2822,V2822))</f>
        <v>0.000042237648004064-0.000147910854007901i</v>
      </c>
      <c r="X2822" t="str">
        <f t="shared" ref="X2822:X2885" si="1492">IMDIV(IMPRODUCT(COMPLEX($C$19,0),W2822),IMSUM(COMPLEX($C$19,0),W2822))</f>
        <v>0.0000423380485616609-0.000147848318897044i</v>
      </c>
      <c r="Y2822" t="str">
        <f t="shared" ref="Y2822:Y2885" si="1493">COMPLEX($C$13*10^-3,2*PI()*B2822*$C$12*0.000001)</f>
        <v>0.009+4.46357484222038i</v>
      </c>
      <c r="Z2822" t="str">
        <f t="shared" ref="Z2822:Z2885" si="1494">IMPRODUCT(COMPLEX($C$6,0),IMDIV(X2822,IMSUM(X2822,Y2822)))</f>
        <v>-0.000397260511619904-0.00011463136896345i</v>
      </c>
      <c r="AA2822" t="str">
        <f t="shared" ref="AA2822:AA2885" si="1495">IMDIV(COMPLEX($C$6,0),IMSUM(X2822,Y2822))</f>
        <v>0.00544657303386147-2.68850611125517i</v>
      </c>
      <c r="AB2822" t="str">
        <f t="shared" ref="AB2822:AB2885" si="1496">IMPRODUCT(COMPLEX($C$119,0),T2822)</f>
        <v>0.25842269201353-0.326832178822232i</v>
      </c>
      <c r="AC2822" t="str">
        <f t="shared" ref="AC2822:AC2885" si="1497">IMSUM(COMPLEX(1,0),IMPRODUCT(AB2822,M2822))</f>
        <v>0.915680360943032-0.0735243576157398i</v>
      </c>
      <c r="AD2822" t="str">
        <f t="shared" ref="AD2822:AD2885" si="1498">IMDIV(AB2822,AC2822)</f>
        <v>0.30888732511618-0.332126197786109i</v>
      </c>
      <c r="AE2822" t="str">
        <f t="shared" ref="AE2822:AE2885" si="1499">IMPRODUCT(AD2822,AA2822,X2822)</f>
        <v>-0.000160780817529404+0.0000965324463213571i</v>
      </c>
      <c r="AF2822" t="str">
        <f t="shared" ref="AF2822:AF2885" si="1500">IMSUB(D2822,H2822)</f>
        <v>-4.17101749828164-0.110747750852028i</v>
      </c>
      <c r="AG2822" t="str">
        <f t="shared" ref="AG2822:AG2885" si="1501">IMSUM(COMPLEX(1,0),IMPRODUCT(AD2822,AA2822,COMPLEX($C$127,0)))</f>
        <v>0.996773707815009-0.00301276096730166i</v>
      </c>
      <c r="AH2822" t="str">
        <f t="shared" ref="AH2822:AH2885" si="1502">IMDIV(IMPRODUCT(AE2822,AF2822),AG2822)</f>
        <v>0.000684676246261247-0.00038400856680486i</v>
      </c>
      <c r="AI2822">
        <f t="shared" ref="AI2822:AI2885" si="1503">20*LOG10(IMABS(AH2822))</f>
        <v>-62.10247196386868</v>
      </c>
      <c r="AJ2822">
        <f t="shared" ref="AJ2822:AJ2885" si="1504">IMARGUMENT(AH2822)*180/PI()</f>
        <v>-29.286390194532753</v>
      </c>
      <c r="AK2822"/>
      <c r="AL2822"/>
      <c r="AM2822"/>
      <c r="AN2822"/>
    </row>
    <row r="2823" spans="1:40" x14ac:dyDescent="0.35">
      <c r="A2823"/>
      <c r="B2823">
        <f t="shared" si="1470"/>
        <v>889000</v>
      </c>
      <c r="C2823" s="237" t="str">
        <f t="shared" si="1473"/>
        <v>-2.67648497364593E-08+0.000762459210268238i</v>
      </c>
      <c r="D2823" s="208" t="str">
        <f t="shared" si="1474"/>
        <v>-1.64874572491044+0.00584552061205649i</v>
      </c>
      <c r="E2823" t="str">
        <f t="shared" si="1475"/>
        <v>36500</v>
      </c>
      <c r="F2823" t="str">
        <f t="shared" si="1476"/>
        <v>0.21505376344086</v>
      </c>
      <c r="G2823" t="str">
        <f t="shared" si="1471"/>
        <v>0.21505376344086</v>
      </c>
      <c r="H2823" t="str">
        <f t="shared" si="1477"/>
        <v>2.52228479228815+0.116469343266168i</v>
      </c>
      <c r="I2823" t="str">
        <f t="shared" si="1478"/>
        <v>3491.09483630166i</v>
      </c>
      <c r="J2823" t="str">
        <f t="shared" si="1472"/>
        <v>-16496.3291360321+763.739835148041i</v>
      </c>
      <c r="K2823" t="str">
        <f t="shared" si="1479"/>
        <v>0.00977693133585873-0.211175939546808i</v>
      </c>
      <c r="L2823" t="str">
        <f t="shared" si="1480"/>
        <v>0.0030973343989398-0.0567168098407939i</v>
      </c>
      <c r="M2823" t="str">
        <f t="shared" si="1481"/>
        <v>0.0128742657347985-0.267892749387602i</v>
      </c>
      <c r="N2823" t="str">
        <f t="shared" si="1482"/>
        <v>-11.0887592212447i</v>
      </c>
      <c r="O2823" t="str">
        <f t="shared" si="1483"/>
        <v>0.0930501313839875+0.995661424907796i</v>
      </c>
      <c r="P2823" t="str">
        <f t="shared" si="1484"/>
        <v>0.906949868616012-0.995661424907796i</v>
      </c>
      <c r="Q2823" t="str">
        <f t="shared" si="1485"/>
        <v>-0.906949868616012+12.0844206461525i</v>
      </c>
      <c r="R2823" t="str">
        <f t="shared" si="1486"/>
        <v>-0.0875317914445419-0.0684818036460146i</v>
      </c>
      <c r="S2823" t="str">
        <f t="shared" si="1487"/>
        <v>1.23815373898956i</v>
      </c>
      <c r="T2823" t="str">
        <f t="shared" si="1488"/>
        <v>0.0847910012370619-0.108377814857514i</v>
      </c>
      <c r="U2823" t="str">
        <f t="shared" si="1489"/>
        <v>0.0000500000000000001-0.000159845475546255i</v>
      </c>
      <c r="V2823" t="str">
        <f t="shared" si="1490"/>
        <v>0.00002-0.00179026932611806i</v>
      </c>
      <c r="W2823" t="str">
        <f t="shared" si="1491"/>
        <v>0.0000422375671294413-0.00014774672816307i</v>
      </c>
      <c r="X2823" t="str">
        <f t="shared" si="1492"/>
        <v>0.0000423377252499857-0.000147684262741345i</v>
      </c>
      <c r="Y2823" t="str">
        <f t="shared" si="1493"/>
        <v>0.009+4.46860139046612i</v>
      </c>
      <c r="Z2823" t="str">
        <f t="shared" si="1494"/>
        <v>-0.000396373314778619-0.000114499752714691i</v>
      </c>
      <c r="AA2823" t="str">
        <f t="shared" si="1495"/>
        <v>0.00543432571963108-2.68548174603051i</v>
      </c>
      <c r="AB2823" t="str">
        <f t="shared" si="1496"/>
        <v>0.255065151737045-0.326018131502832i</v>
      </c>
      <c r="AC2823" t="str">
        <f t="shared" si="1497"/>
        <v>0.915945882944647-0.0725273488311328i</v>
      </c>
      <c r="AD2823" t="str">
        <f t="shared" si="1498"/>
        <v>0.304745205269468-0.331805377757241i</v>
      </c>
      <c r="AE2823" t="str">
        <f t="shared" si="1499"/>
        <v>-0.000158784500878159+0.0000966255467986675i</v>
      </c>
      <c r="AF2823" t="str">
        <f t="shared" si="1500"/>
        <v>-4.17103051719859-0.110623822654111i</v>
      </c>
      <c r="AG2823" t="str">
        <f t="shared" si="1501"/>
        <v>0.996780367654209-0.00296909078447184i</v>
      </c>
      <c r="AH2823" t="str">
        <f t="shared" si="1502"/>
        <v>0.000676303724913048-0.000384693319871601i</v>
      </c>
      <c r="AI2823">
        <f t="shared" si="1503"/>
        <v>-62.179750310587181</v>
      </c>
      <c r="AJ2823">
        <f t="shared" si="1504"/>
        <v>-29.631971776073588</v>
      </c>
      <c r="AK2823"/>
      <c r="AL2823"/>
      <c r="AM2823"/>
      <c r="AN2823"/>
    </row>
    <row r="2824" spans="1:40" x14ac:dyDescent="0.35">
      <c r="A2824"/>
      <c r="B2824">
        <f t="shared" si="1470"/>
        <v>890000</v>
      </c>
      <c r="C2824" s="237" t="str">
        <f t="shared" si="1473"/>
        <v>-2.67047377965242E-08+0.000761602514528472i</v>
      </c>
      <c r="D2824" s="208" t="str">
        <f t="shared" si="1474"/>
        <v>-1.64874572444959+0.00583895261138495i</v>
      </c>
      <c r="E2824" t="str">
        <f t="shared" si="1475"/>
        <v>36500</v>
      </c>
      <c r="F2824" t="str">
        <f t="shared" si="1476"/>
        <v>0.21505376344086</v>
      </c>
      <c r="G2824" t="str">
        <f t="shared" si="1471"/>
        <v>0.21505376344086</v>
      </c>
      <c r="H2824" t="str">
        <f t="shared" si="1477"/>
        <v>2.52229776795069+0.116339123386328i</v>
      </c>
      <c r="I2824" t="str">
        <f t="shared" si="1478"/>
        <v>3495.02182711864i</v>
      </c>
      <c r="J2824" t="str">
        <f t="shared" si="1472"/>
        <v>-16533.4643615076+764.598935075092i</v>
      </c>
      <c r="K2824" t="str">
        <f t="shared" si="1479"/>
        <v>0.0097550172570093-0.21093964791988i</v>
      </c>
      <c r="L2824" t="str">
        <f t="shared" si="1480"/>
        <v>0.00309039864530442-0.0566534614276882i</v>
      </c>
      <c r="M2824" t="str">
        <f t="shared" si="1481"/>
        <v>0.0128454159023137-0.267593109347568i</v>
      </c>
      <c r="N2824" t="str">
        <f t="shared" si="1482"/>
        <v>-11.1012325162068i</v>
      </c>
      <c r="O2824" t="str">
        <f t="shared" si="1483"/>
        <v>0.105461749566555+0.994423360233639i</v>
      </c>
      <c r="P2824" t="str">
        <f t="shared" si="1484"/>
        <v>0.894538250433445-0.994423360233639i</v>
      </c>
      <c r="Q2824" t="str">
        <f t="shared" si="1485"/>
        <v>-0.894538250433445+12.0956558764404i</v>
      </c>
      <c r="R2824" t="str">
        <f t="shared" si="1486"/>
        <v>-0.0872056939909911-0.0675060062756352i</v>
      </c>
      <c r="S2824" t="str">
        <f t="shared" si="1487"/>
        <v>1.23954648785231i</v>
      </c>
      <c r="T2824" t="str">
        <f t="shared" si="1488"/>
        <v>0.0836768329878996-0.108095511707256i</v>
      </c>
      <c r="U2824" t="str">
        <f t="shared" si="1489"/>
        <v>0.0000500000000000001-0.000159665873888338i</v>
      </c>
      <c r="V2824" t="str">
        <f t="shared" si="1490"/>
        <v>0.00002-0.00178825778754939i</v>
      </c>
      <c r="W2824" t="str">
        <f t="shared" si="1491"/>
        <v>0.0000422374861642631-0.000147582973660278i</v>
      </c>
      <c r="X2824" t="str">
        <f t="shared" si="1492"/>
        <v>0.0000423374026646833-0.000147520577769554i</v>
      </c>
      <c r="Y2824" t="str">
        <f t="shared" si="1493"/>
        <v>0.009+4.47362793871187i</v>
      </c>
      <c r="Z2824" t="str">
        <f t="shared" si="1494"/>
        <v>-0.000395489106879251-0.000114368440251959i</v>
      </c>
      <c r="AA2824" t="str">
        <f t="shared" si="1495"/>
        <v>0.00542211966931966-2.6824641777173i</v>
      </c>
      <c r="AB2824" t="str">
        <f t="shared" si="1496"/>
        <v>0.251713552046193-0.325168917614496i</v>
      </c>
      <c r="AC2824" t="str">
        <f t="shared" si="1497"/>
        <v>0.916220403536636-0.0715337420422251i</v>
      </c>
      <c r="AD2824" t="str">
        <f t="shared" si="1498"/>
        <v>0.300606896150576-0.331432677417999i</v>
      </c>
      <c r="AE2824" t="str">
        <f t="shared" si="1499"/>
        <v>-0.000156792191245163+0.0000966980717409194i</v>
      </c>
      <c r="AF2824" t="str">
        <f t="shared" si="1500"/>
        <v>-4.17104349240028-0.110500170774943i</v>
      </c>
      <c r="AG2824" t="str">
        <f t="shared" si="1501"/>
        <v>0.996787516584278-0.00292555475925952i</v>
      </c>
      <c r="AH2824" t="str">
        <f t="shared" si="1502"/>
        <v>0.000667945151894051-0.000385289926334395i</v>
      </c>
      <c r="AI2824">
        <f t="shared" si="1503"/>
        <v>-62.257757866184832</v>
      </c>
      <c r="AJ2824">
        <f t="shared" si="1504"/>
        <v>-29.977581683086083</v>
      </c>
      <c r="AK2824"/>
      <c r="AL2824"/>
      <c r="AM2824"/>
      <c r="AN2824"/>
    </row>
    <row r="2825" spans="1:40" x14ac:dyDescent="0.35">
      <c r="A2825"/>
      <c r="B2825">
        <f t="shared" si="1470"/>
        <v>891000</v>
      </c>
      <c r="C2825" s="237" t="str">
        <f t="shared" si="1473"/>
        <v>-2.6644828140093E-08+0.000760747741786992i</v>
      </c>
      <c r="D2825" s="208" t="str">
        <f t="shared" si="1474"/>
        <v>-1.64874572399028+0.00583239935370027i</v>
      </c>
      <c r="E2825" t="str">
        <f t="shared" si="1475"/>
        <v>36500</v>
      </c>
      <c r="F2825" t="str">
        <f t="shared" si="1476"/>
        <v>0.21505376344086</v>
      </c>
      <c r="G2825" t="str">
        <f t="shared" si="1471"/>
        <v>0.21505376344086</v>
      </c>
      <c r="H2825" t="str">
        <f t="shared" si="1477"/>
        <v>2.5223107000917+0.11620919364755i</v>
      </c>
      <c r="I2825" t="str">
        <f t="shared" si="1478"/>
        <v>3498.94881793563i</v>
      </c>
      <c r="J2825" t="str">
        <f t="shared" si="1472"/>
        <v>-16570.6413354097+765.458035002142i</v>
      </c>
      <c r="K2825" t="str">
        <f t="shared" si="1479"/>
        <v>0.00973317672389137-0.210703883388344i</v>
      </c>
      <c r="L2825" t="str">
        <f t="shared" si="1480"/>
        <v>0.00308348613909765-0.0565902539440912i</v>
      </c>
      <c r="M2825" t="str">
        <f t="shared" si="1481"/>
        <v>0.012816662862989-0.267294137332435i</v>
      </c>
      <c r="N2825" t="str">
        <f t="shared" si="1482"/>
        <v>-11.1137058111688i</v>
      </c>
      <c r="O2825" t="str">
        <f t="shared" si="1483"/>
        <v>0.117856959897177+0.993030582109028i</v>
      </c>
      <c r="P2825" t="str">
        <f t="shared" si="1484"/>
        <v>0.882143040102823-0.993030582109028i</v>
      </c>
      <c r="Q2825" t="str">
        <f t="shared" si="1485"/>
        <v>-0.882143040102823+12.1067363932778i</v>
      </c>
      <c r="R2825" t="str">
        <f t="shared" si="1486"/>
        <v>-0.0868709053234695-0.066534072388951i</v>
      </c>
      <c r="S2825" t="str">
        <f t="shared" si="1487"/>
        <v>1.24093923671507i</v>
      </c>
      <c r="T2825" t="str">
        <f t="shared" si="1488"/>
        <v>0.0825647410058901-0.107801514944853i</v>
      </c>
      <c r="U2825" t="str">
        <f t="shared" si="1489"/>
        <v>0.0000500000000000001-0.000159486675376679i</v>
      </c>
      <c r="V2825" t="str">
        <f t="shared" si="1490"/>
        <v>0.00002-0.0017862507642188i</v>
      </c>
      <c r="W2825" t="str">
        <f t="shared" si="1491"/>
        <v>0.0000422374051085317-0.000147419589249175i</v>
      </c>
      <c r="X2825" t="str">
        <f t="shared" si="1492"/>
        <v>0.0000423370808020909-0.000147357262731857i</v>
      </c>
      <c r="Y2825" t="str">
        <f t="shared" si="1493"/>
        <v>0.009+4.47865448695761i</v>
      </c>
      <c r="Z2825" t="str">
        <f t="shared" si="1494"/>
        <v>-0.000394607874510344-0.00011423743051538i</v>
      </c>
      <c r="AA2825" t="str">
        <f t="shared" si="1495"/>
        <v>0.005409954697761-2.6794533834277i</v>
      </c>
      <c r="AB2825" t="str">
        <f t="shared" si="1496"/>
        <v>0.248368198105346-0.324284527434896i</v>
      </c>
      <c r="AC2825" t="str">
        <f t="shared" si="1497"/>
        <v>0.916503898450037-0.0705436087131966i</v>
      </c>
      <c r="AD2825" t="str">
        <f t="shared" si="1498"/>
        <v>0.296473050586051-0.331008137634107i</v>
      </c>
      <c r="AE2825" t="str">
        <f t="shared" si="1499"/>
        <v>-0.000154804119464361+0.0000967500981214157i</v>
      </c>
      <c r="AF2825" t="str">
        <f t="shared" si="1500"/>
        <v>-4.17105642408198-0.11037679429385i</v>
      </c>
      <c r="AG2825" t="str">
        <f t="shared" si="1501"/>
        <v>0.996795152573838-0.00288215877621196i</v>
      </c>
      <c r="AH2825" t="str">
        <f t="shared" si="1502"/>
        <v>0.000659601538002808-0.000385798685412338i</v>
      </c>
      <c r="AI2825">
        <f t="shared" si="1503"/>
        <v>-62.336505060501523</v>
      </c>
      <c r="AJ2825">
        <f t="shared" si="1504"/>
        <v>-30.323219321777572</v>
      </c>
      <c r="AK2825"/>
      <c r="AL2825"/>
      <c r="AM2825"/>
      <c r="AN2825"/>
    </row>
    <row r="2826" spans="1:40" x14ac:dyDescent="0.35">
      <c r="A2826"/>
      <c r="B2826">
        <f t="shared" si="1470"/>
        <v>892000</v>
      </c>
      <c r="C2826" s="237" t="str">
        <f t="shared" si="1473"/>
        <v>-2.65851198605735E-08+0.000759894885576316i</v>
      </c>
      <c r="D2826" s="208" t="str">
        <f t="shared" si="1474"/>
        <v>-1.64874572353251+0.00582586078941843i</v>
      </c>
      <c r="E2826" t="str">
        <f t="shared" si="1475"/>
        <v>36500</v>
      </c>
      <c r="F2826" t="str">
        <f t="shared" si="1476"/>
        <v>0.21505376344086</v>
      </c>
      <c r="G2826" t="str">
        <f t="shared" si="1471"/>
        <v>0.21505376344086</v>
      </c>
      <c r="H2826" t="str">
        <f t="shared" si="1477"/>
        <v>2.52232358890543+0.116079553083651i</v>
      </c>
      <c r="I2826" t="str">
        <f t="shared" si="1478"/>
        <v>3502.87580875262i</v>
      </c>
      <c r="J2826" t="str">
        <f t="shared" si="1472"/>
        <v>-16607.8600577384+766.317134929193i</v>
      </c>
      <c r="K2826" t="str">
        <f t="shared" si="1479"/>
        <v>0.00971140940799107-0.210468644194185i</v>
      </c>
      <c r="L2826" t="str">
        <f t="shared" si="1480"/>
        <v>0.00307659677664313-0.0565271869216682i</v>
      </c>
      <c r="M2826" t="str">
        <f t="shared" si="1481"/>
        <v>0.0127880061846342-0.266995831115853i</v>
      </c>
      <c r="N2826" t="str">
        <f t="shared" si="1482"/>
        <v>-11.1261791061308i</v>
      </c>
      <c r="O2826" t="str">
        <f t="shared" si="1483"/>
        <v>0.130233833915868+0.991483307223866i</v>
      </c>
      <c r="P2826" t="str">
        <f t="shared" si="1484"/>
        <v>0.869766166084132-0.991483307223866i</v>
      </c>
      <c r="Q2826" t="str">
        <f t="shared" si="1485"/>
        <v>-0.869766166084132+12.1176624133547i</v>
      </c>
      <c r="R2826" t="str">
        <f t="shared" si="1486"/>
        <v>-0.0865274523878889-0.0655660711164948i</v>
      </c>
      <c r="S2826" t="str">
        <f t="shared" si="1487"/>
        <v>1.24233198557783i</v>
      </c>
      <c r="T2826" t="str">
        <f t="shared" si="1488"/>
        <v>0.0814548273166922-0.107495821732037i</v>
      </c>
      <c r="U2826" t="str">
        <f t="shared" si="1489"/>
        <v>0.0000500000000000001-0.000159307878655405i</v>
      </c>
      <c r="V2826" t="str">
        <f t="shared" si="1490"/>
        <v>0.00002-0.00178424824094053i</v>
      </c>
      <c r="W2826" t="str">
        <f t="shared" si="1491"/>
        <v>0.0000422373239622486-0.000147256573685011i</v>
      </c>
      <c r="X2826" t="str">
        <f t="shared" si="1492"/>
        <v>0.0000423367596585657-0.000147194316384037i</v>
      </c>
      <c r="Y2826" t="str">
        <f t="shared" si="1493"/>
        <v>0.009+4.48368103520335i</v>
      </c>
      <c r="Z2826" t="str">
        <f t="shared" si="1494"/>
        <v>-0.000393729604335558-0.000114106722450037i</v>
      </c>
      <c r="AA2826" t="str">
        <f t="shared" si="1495"/>
        <v>0.00539783062082628-2.67644934037652i</v>
      </c>
      <c r="AB2826" t="str">
        <f t="shared" si="1496"/>
        <v>0.245029396824314-0.323364952426059i</v>
      </c>
      <c r="AC2826" t="str">
        <f t="shared" si="1497"/>
        <v>0.916796343215273-0.0695570204644423i</v>
      </c>
      <c r="AD2826" t="str">
        <f t="shared" si="1498"/>
        <v>0.292344321082313-0.330531807575849i</v>
      </c>
      <c r="AE2826" t="str">
        <f t="shared" si="1499"/>
        <v>-0.000152820515097453+0.0000967817055115716i</v>
      </c>
      <c r="AF2826" t="str">
        <f t="shared" si="1500"/>
        <v>-4.17106931243794-0.110253692294233i</v>
      </c>
      <c r="AG2826" t="str">
        <f t="shared" si="1501"/>
        <v>0.996803273520101-0.00283890869052912i</v>
      </c>
      <c r="AH2826" t="str">
        <f t="shared" si="1502"/>
        <v>0.000651273888752593-0.000386219908121583i</v>
      </c>
      <c r="AI2826">
        <f t="shared" si="1503"/>
        <v>-62.416002598640844</v>
      </c>
      <c r="AJ2826">
        <f t="shared" si="1504"/>
        <v>-30.668884095754866</v>
      </c>
      <c r="AK2826"/>
      <c r="AL2826"/>
      <c r="AM2826"/>
      <c r="AN2826"/>
    </row>
    <row r="2827" spans="1:40" x14ac:dyDescent="0.35">
      <c r="A2827"/>
      <c r="B2827">
        <f t="shared" si="1470"/>
        <v>893000</v>
      </c>
      <c r="C2827" s="237" t="str">
        <f t="shared" si="1473"/>
        <v>-2.65256120564466E-08+0.000759043939457928i</v>
      </c>
      <c r="D2827" s="208" t="str">
        <f t="shared" si="1474"/>
        <v>-1.64874572307629+0.00581933686917745i</v>
      </c>
      <c r="E2827" t="str">
        <f t="shared" si="1475"/>
        <v>36500</v>
      </c>
      <c r="F2827" t="str">
        <f t="shared" si="1476"/>
        <v>0.21505376344086</v>
      </c>
      <c r="G2827" t="str">
        <f t="shared" si="1471"/>
        <v>0.21505376344086</v>
      </c>
      <c r="H2827" t="str">
        <f t="shared" si="1477"/>
        <v>2.52233643458511+0.115950200732724i</v>
      </c>
      <c r="I2827" t="str">
        <f t="shared" si="1478"/>
        <v>3506.80279956961i</v>
      </c>
      <c r="J2827" t="str">
        <f t="shared" si="1472"/>
        <v>-16645.1205284937+767.176234856243i</v>
      </c>
      <c r="K2827" t="str">
        <f t="shared" si="1479"/>
        <v>0.00968971498262545-0.210233928587184i</v>
      </c>
      <c r="L2827" t="str">
        <f t="shared" si="1480"/>
        <v>0.00306973045484107-0.0564642598941496i</v>
      </c>
      <c r="M2827" t="str">
        <f t="shared" si="1481"/>
        <v>0.0127594454374665-0.266698188481334i</v>
      </c>
      <c r="N2827" t="str">
        <f t="shared" si="1482"/>
        <v>-11.1386524010929i</v>
      </c>
      <c r="O2827" t="str">
        <f t="shared" si="1483"/>
        <v>0.142590446015419+0.98978177630482i</v>
      </c>
      <c r="P2827" t="str">
        <f t="shared" si="1484"/>
        <v>0.857409553984581-0.98978177630482i</v>
      </c>
      <c r="Q2827" t="str">
        <f t="shared" si="1485"/>
        <v>-0.857409553984581+12.1284341773977i</v>
      </c>
      <c r="R2827" t="str">
        <f t="shared" si="1486"/>
        <v>-0.0861753623383684-0.0646020717544674i</v>
      </c>
      <c r="S2827" t="str">
        <f t="shared" si="1487"/>
        <v>1.24372473444058i</v>
      </c>
      <c r="T2827" t="str">
        <f t="shared" si="1488"/>
        <v>0.0803471945371363-0.107178429639608i</v>
      </c>
      <c r="U2827" t="str">
        <f t="shared" si="1489"/>
        <v>0.0000500000000000001-0.000159129482374716i</v>
      </c>
      <c r="V2827" t="str">
        <f t="shared" si="1490"/>
        <v>0.00002-0.00178225020259681i</v>
      </c>
      <c r="W2827" t="str">
        <f t="shared" si="1491"/>
        <v>0.0000422372427254149-0.000147093925728614i</v>
      </c>
      <c r="X2827" t="str">
        <f t="shared" si="1492"/>
        <v>0.0000423364392304841-0.000147031737487452i</v>
      </c>
      <c r="Y2827" t="str">
        <f t="shared" si="1493"/>
        <v>0.009+4.4887075834491i</v>
      </c>
      <c r="Z2827" t="str">
        <f t="shared" si="1494"/>
        <v>-0.00039285428309319-0.000113976315005943i</v>
      </c>
      <c r="AA2827" t="str">
        <f t="shared" si="1495"/>
        <v>0.00538574725541728-2.67345202588064i</v>
      </c>
      <c r="AB2827" t="str">
        <f t="shared" si="1496"/>
        <v>0.241697456891249-0.322410185280554i</v>
      </c>
      <c r="AC2827" t="str">
        <f t="shared" si="1497"/>
        <v>0.917097713151323-0.0685740490810121i</v>
      </c>
      <c r="AD2827" t="str">
        <f t="shared" si="1498"/>
        <v>0.288221359717758-0.330003744718896i</v>
      </c>
      <c r="AE2827" t="str">
        <f t="shared" si="1499"/>
        <v>-0.000150841606405286+0.0000967929760629774i</v>
      </c>
      <c r="AF2827" t="str">
        <f t="shared" si="1500"/>
        <v>-4.1710821576614-0.110130863863547i</v>
      </c>
      <c r="AG2827" t="str">
        <f t="shared" si="1501"/>
        <v>0.996811877249259-0.00279581032718291i</v>
      </c>
      <c r="AH2827" t="str">
        <f t="shared" si="1502"/>
        <v>0.000642963204232821-0.000386553917194657i</v>
      </c>
      <c r="AI2827">
        <f t="shared" si="1503"/>
        <v>-62.496261470471097</v>
      </c>
      <c r="AJ2827">
        <f t="shared" si="1504"/>
        <v>-31.014575406125253</v>
      </c>
      <c r="AK2827"/>
      <c r="AL2827"/>
      <c r="AM2827"/>
      <c r="AN2827"/>
    </row>
    <row r="2828" spans="1:40" x14ac:dyDescent="0.35">
      <c r="A2828"/>
      <c r="B2828">
        <f t="shared" si="1470"/>
        <v>894000</v>
      </c>
      <c r="C2828" s="237" t="str">
        <f t="shared" si="1473"/>
        <v>-2.64663038312326E-08+0.000758194897022126i</v>
      </c>
      <c r="D2828" s="208" t="str">
        <f t="shared" si="1474"/>
        <v>-1.64874572262159+0.0058128275438363i</v>
      </c>
      <c r="E2828" t="str">
        <f t="shared" si="1475"/>
        <v>36500</v>
      </c>
      <c r="F2828" t="str">
        <f t="shared" si="1476"/>
        <v>0.21505376344086</v>
      </c>
      <c r="G2828" t="str">
        <f t="shared" si="1471"/>
        <v>0.21505376344086</v>
      </c>
      <c r="H2828" t="str">
        <f t="shared" si="1477"/>
        <v>2.52234923732278+0.115821135637107i</v>
      </c>
      <c r="I2828" t="str">
        <f t="shared" si="1478"/>
        <v>3510.72979038659i</v>
      </c>
      <c r="J2828" t="str">
        <f t="shared" si="1472"/>
        <v>-16682.4227476756+768.035334783295i</v>
      </c>
      <c r="K2828" t="str">
        <f t="shared" si="1479"/>
        <v>0.00966809312293038-0.209999734824867i</v>
      </c>
      <c r="L2828" t="str">
        <f t="shared" si="1480"/>
        <v>0.00306288707116471-0.056401472397322i</v>
      </c>
      <c r="M2828" t="str">
        <f t="shared" si="1481"/>
        <v>0.0127309801940951-0.266401207222189i</v>
      </c>
      <c r="N2828" t="str">
        <f t="shared" si="1482"/>
        <v>-11.1511256960549i</v>
      </c>
      <c r="O2828" t="str">
        <f t="shared" si="1483"/>
        <v>0.154924873740702+0.987926254077918i</v>
      </c>
      <c r="P2828" t="str">
        <f t="shared" si="1484"/>
        <v>0.845075126259298-0.987926254077918i</v>
      </c>
      <c r="Q2828" t="str">
        <f t="shared" si="1485"/>
        <v>-0.845075126259298+12.1390519501328i</v>
      </c>
      <c r="R2828" t="str">
        <f t="shared" si="1486"/>
        <v>-0.085814662548701-0.0636421437724059i</v>
      </c>
      <c r="S2828" t="str">
        <f t="shared" si="1487"/>
        <v>1.24511748330334i</v>
      </c>
      <c r="T2828" t="str">
        <f t="shared" si="1488"/>
        <v>0.0792419458859274-0.106849336663164i</v>
      </c>
      <c r="U2828" t="str">
        <f t="shared" si="1489"/>
        <v>0.00005-0.000158951485190851i</v>
      </c>
      <c r="V2828" t="str">
        <f t="shared" si="1490"/>
        <v>0.00002-0.00178025663413753i</v>
      </c>
      <c r="W2828" t="str">
        <f t="shared" si="1491"/>
        <v>0.0000422371613980328-0.000146931644146359i</v>
      </c>
      <c r="X2828" t="str">
        <f t="shared" si="1492"/>
        <v>0.0000423361195142443-0.000146869524809005i</v>
      </c>
      <c r="Y2828" t="str">
        <f t="shared" si="1493"/>
        <v>0.009+4.49373413169484i</v>
      </c>
      <c r="Z2828" t="str">
        <f t="shared" si="1494"/>
        <v>-0.000391981897595681-0.000113846207138015i</v>
      </c>
      <c r="AA2828" t="str">
        <f t="shared" si="1495"/>
        <v>0.00537370441945938-2.67046141735844i</v>
      </c>
      <c r="AB2828" t="str">
        <f t="shared" si="1496"/>
        <v>0.238372688804838-0.321420219968816i</v>
      </c>
      <c r="AC2828" t="str">
        <f t="shared" si="1497"/>
        <v>0.917407983354674-0.0675947665208127i</v>
      </c>
      <c r="AD2828" t="str">
        <f t="shared" si="1498"/>
        <v>0.284104818034682-0.329424014843662i</v>
      </c>
      <c r="AE2828" t="str">
        <f t="shared" si="1499"/>
        <v>-0.000148867620319438+0.0000967839944891214i</v>
      </c>
      <c r="AF2828" t="str">
        <f t="shared" si="1500"/>
        <v>-4.17109495994437-0.110008308093271i</v>
      </c>
      <c r="AG2828" t="str">
        <f t="shared" si="1501"/>
        <v>0.996820961516884-0.00275286948004075i</v>
      </c>
      <c r="AH2828" t="str">
        <f t="shared" si="1502"/>
        <v>0.000634670478971453-0.000386801046997918i</v>
      </c>
      <c r="AI2828">
        <f t="shared" si="1503"/>
        <v>-62.577292960546416</v>
      </c>
      <c r="AJ2828">
        <f t="shared" si="1504"/>
        <v>-31.360292651597288</v>
      </c>
      <c r="AK2828"/>
      <c r="AL2828"/>
      <c r="AM2828"/>
      <c r="AN2828"/>
    </row>
    <row r="2829" spans="1:40" x14ac:dyDescent="0.35">
      <c r="A2829"/>
      <c r="B2829">
        <f t="shared" si="1470"/>
        <v>895000</v>
      </c>
      <c r="C2829" s="237" t="str">
        <f t="shared" si="1473"/>
        <v>-2.64071942934573E-08+0.00075734775188785i</v>
      </c>
      <c r="D2829" s="208" t="str">
        <f t="shared" si="1474"/>
        <v>-1.64874572216841+0.00580633276447352i</v>
      </c>
      <c r="E2829" t="str">
        <f t="shared" si="1475"/>
        <v>36500</v>
      </c>
      <c r="F2829" t="str">
        <f t="shared" si="1476"/>
        <v>0.21505376344086</v>
      </c>
      <c r="G2829" t="str">
        <f t="shared" si="1471"/>
        <v>0.21505376344086</v>
      </c>
      <c r="H2829" t="str">
        <f t="shared" si="1477"/>
        <v>2.5223619973095+0.115692356843373i</v>
      </c>
      <c r="I2829" t="str">
        <f t="shared" si="1478"/>
        <v>3514.65678120358i</v>
      </c>
      <c r="J2829" t="str">
        <f t="shared" si="1472"/>
        <v>-16719.7667152842+768.894434710345i</v>
      </c>
      <c r="K2829" t="str">
        <f t="shared" si="1479"/>
        <v>0.00964654350584824-0.209766061172471i</v>
      </c>
      <c r="L2829" t="str">
        <f t="shared" si="1480"/>
        <v>0.00305606652365638-0.0563388239690156i</v>
      </c>
      <c r="M2829" t="str">
        <f t="shared" si="1481"/>
        <v>0.0127026100295046-0.266104885141487i</v>
      </c>
      <c r="N2829" t="str">
        <f t="shared" si="1482"/>
        <v>-11.1635989910169i</v>
      </c>
      <c r="O2829" t="str">
        <f t="shared" si="1483"/>
        <v>0.167235198088352+0.985917029227282i</v>
      </c>
      <c r="P2829" t="str">
        <f t="shared" si="1484"/>
        <v>0.832764801911648-0.985917029227282i</v>
      </c>
      <c r="Q2829" t="str">
        <f t="shared" si="1485"/>
        <v>-0.832764801911648+12.1495160202442i</v>
      </c>
      <c r="R2829" t="str">
        <f t="shared" si="1486"/>
        <v>-0.0854453806240295-0.0626863568205497i</v>
      </c>
      <c r="S2829" t="str">
        <f t="shared" si="1487"/>
        <v>1.24651023216609i</v>
      </c>
      <c r="T2829" t="str">
        <f t="shared" si="1488"/>
        <v>0.0781391851940298-0.106508541239179i</v>
      </c>
      <c r="U2829" t="str">
        <f t="shared" si="1489"/>
        <v>0.00005-0.000158773885766057i</v>
      </c>
      <c r="V2829" t="str">
        <f t="shared" si="1490"/>
        <v>0.00002-0.00177826752057984i</v>
      </c>
      <c r="W2829" t="str">
        <f t="shared" si="1491"/>
        <v>0.0000422370799801035-0.000146769727710133i</v>
      </c>
      <c r="X2829" t="str">
        <f t="shared" si="1492"/>
        <v>0.0000423358005062638-0.000146707677121108i</v>
      </c>
      <c r="Y2829" t="str">
        <f t="shared" si="1493"/>
        <v>0.009+4.49876067994058i</v>
      </c>
      <c r="Z2829" t="str">
        <f t="shared" si="1494"/>
        <v>-0.0003911124347291-0.000113716397806044i</v>
      </c>
      <c r="AA2829" t="str">
        <f t="shared" si="1495"/>
        <v>0.0053617019318947-2.66747749232925i</v>
      </c>
      <c r="AB2829" t="str">
        <f t="shared" si="1496"/>
        <v>0.235055404905547-0.320395051787501i</v>
      </c>
      <c r="AC2829" t="str">
        <f t="shared" si="1497"/>
        <v>0.917727128688029-0.0666192449225158i</v>
      </c>
      <c r="AD2829" t="str">
        <f t="shared" si="1498"/>
        <v>0.279995346930824-0.328792692033108i</v>
      </c>
      <c r="AE2829" t="str">
        <f t="shared" si="1499"/>
        <v>-0.000146898782413891+0.0000967548480467771i</v>
      </c>
      <c r="AF2829" t="str">
        <f t="shared" si="1500"/>
        <v>-4.17110771947791-0.109886024078899i</v>
      </c>
      <c r="AG2829" t="str">
        <f t="shared" si="1501"/>
        <v>0.996830524008346-0.00271009191099119i</v>
      </c>
      <c r="AH2829" t="str">
        <f t="shared" si="1502"/>
        <v>0.000626396701798076-0.000386961643447313i</v>
      </c>
      <c r="AI2829">
        <f t="shared" si="1503"/>
        <v>-62.659108658472952</v>
      </c>
      <c r="AJ2829">
        <f t="shared" si="1504"/>
        <v>-31.706035228605298</v>
      </c>
      <c r="AK2829"/>
      <c r="AL2829"/>
      <c r="AM2829"/>
      <c r="AN2829"/>
    </row>
    <row r="2830" spans="1:40" x14ac:dyDescent="0.35">
      <c r="A2830"/>
      <c r="B2830">
        <f t="shared" si="1470"/>
        <v>896000</v>
      </c>
      <c r="C2830" s="237" t="str">
        <f t="shared" si="1473"/>
        <v>-2.63482825566181E-08+0.000756502497702526i</v>
      </c>
      <c r="D2830" s="208" t="str">
        <f t="shared" si="1474"/>
        <v>-1.64874572171676+0.00579985248238604i</v>
      </c>
      <c r="E2830" t="str">
        <f t="shared" si="1475"/>
        <v>36500</v>
      </c>
      <c r="F2830" t="str">
        <f t="shared" si="1476"/>
        <v>0.21505376344086</v>
      </c>
      <c r="G2830" t="str">
        <f t="shared" si="1471"/>
        <v>0.21505376344086</v>
      </c>
      <c r="H2830" t="str">
        <f t="shared" si="1477"/>
        <v>2.52237471473526+0.115563863402295i</v>
      </c>
      <c r="I2830" t="str">
        <f t="shared" si="1478"/>
        <v>3518.58377202057i</v>
      </c>
      <c r="J2830" t="str">
        <f t="shared" si="1472"/>
        <v>-16757.1524313194+769.753534637396i</v>
      </c>
      <c r="K2830" t="str">
        <f t="shared" si="1479"/>
        <v>0.00962506581011623-0.209532905902895i</v>
      </c>
      <c r="L2830" t="str">
        <f t="shared" si="1480"/>
        <v>0.0030492687109236-0.0562763141490925i</v>
      </c>
      <c r="M2830" t="str">
        <f t="shared" si="1481"/>
        <v>0.0126743345210398-0.265809220051987i</v>
      </c>
      <c r="N2830" t="str">
        <f t="shared" si="1482"/>
        <v>-11.1760722859789i</v>
      </c>
      <c r="O2830" t="str">
        <f t="shared" si="1483"/>
        <v>0.179519503804936+0.983754414350263i</v>
      </c>
      <c r="P2830" t="str">
        <f t="shared" si="1484"/>
        <v>0.820480496195064-0.983754414350263i</v>
      </c>
      <c r="Q2830" t="str">
        <f t="shared" si="1485"/>
        <v>-0.820480496195064+12.1598267003292i</v>
      </c>
      <c r="R2830" t="str">
        <f t="shared" si="1486"/>
        <v>-0.0850675444127732-0.0617347807370358i</v>
      </c>
      <c r="S2830" t="str">
        <f t="shared" si="1487"/>
        <v>1.24790298102885i</v>
      </c>
      <c r="T2830" t="str">
        <f t="shared" si="1488"/>
        <v>0.0770390169149094-0.106156042261504i</v>
      </c>
      <c r="U2830" t="str">
        <f t="shared" si="1489"/>
        <v>0.00005-0.00015859668276855i</v>
      </c>
      <c r="V2830" t="str">
        <f t="shared" si="1490"/>
        <v>0.00002-0.00177628284700776i</v>
      </c>
      <c r="W2830" t="str">
        <f t="shared" si="1491"/>
        <v>0.0000422369984716288-0.000146608175197303i</v>
      </c>
      <c r="X2830" t="str">
        <f t="shared" si="1492"/>
        <v>0.0000423354822029802-0.000146546193201652i</v>
      </c>
      <c r="Y2830" t="str">
        <f t="shared" si="1493"/>
        <v>0.009+4.50378722818633i</v>
      </c>
      <c r="Z2830" t="str">
        <f t="shared" si="1494"/>
        <v>-0.000390245881452659-0.000113586885974663i</v>
      </c>
      <c r="AA2830" t="str">
        <f t="shared" si="1495"/>
        <v>0.00534973961267529-2.66450022841276i</v>
      </c>
      <c r="AB2830" t="str">
        <f t="shared" si="1496"/>
        <v>0.231745919406424-0.319334677409135i</v>
      </c>
      <c r="AC2830" t="str">
        <f t="shared" si="1497"/>
        <v>0.918055123768768-0.0656475566133039i</v>
      </c>
      <c r="AD2830" t="str">
        <f t="shared" si="1498"/>
        <v>0.275893596551168-0.328109858669188i</v>
      </c>
      <c r="AE2830" t="str">
        <f t="shared" si="1499"/>
        <v>-0.000144935316877075+0.0000967056265170676i</v>
      </c>
      <c r="AF2830" t="str">
        <f t="shared" si="1500"/>
        <v>-4.17112043645202-0.109764010919909i</v>
      </c>
      <c r="AG2830" t="str">
        <f t="shared" si="1501"/>
        <v>0.996840562339232-0.0026674833490779i</v>
      </c>
      <c r="AH2830" t="str">
        <f t="shared" si="1502"/>
        <v>0.000618142855708719-0.000387036063922338i</v>
      </c>
      <c r="AI2830">
        <f t="shared" si="1503"/>
        <v>-62.741720469733906</v>
      </c>
      <c r="AJ2830">
        <f t="shared" si="1504"/>
        <v>-32.051802531409599</v>
      </c>
      <c r="AK2830"/>
      <c r="AL2830"/>
      <c r="AM2830"/>
      <c r="AN2830"/>
    </row>
    <row r="2831" spans="1:40" x14ac:dyDescent="0.35">
      <c r="A2831"/>
      <c r="B2831">
        <f t="shared" si="1470"/>
        <v>897000</v>
      </c>
      <c r="C2831" s="237" t="str">
        <f t="shared" si="1473"/>
        <v>-2.62895677391518E-08+0.000755659128141913i</v>
      </c>
      <c r="D2831" s="208" t="str">
        <f t="shared" si="1474"/>
        <v>-1.64874572126662+0.005793386649088i</v>
      </c>
      <c r="E2831" t="str">
        <f t="shared" si="1475"/>
        <v>36500</v>
      </c>
      <c r="F2831" t="str">
        <f t="shared" si="1476"/>
        <v>0.21505376344086</v>
      </c>
      <c r="G2831" t="str">
        <f t="shared" si="1471"/>
        <v>0.21505376344086</v>
      </c>
      <c r="H2831" t="str">
        <f t="shared" si="1477"/>
        <v>2.52238738978897+0.115435654368827i</v>
      </c>
      <c r="I2831" t="str">
        <f t="shared" si="1478"/>
        <v>3522.51076283756i</v>
      </c>
      <c r="J2831" t="str">
        <f t="shared" si="1472"/>
        <v>-16794.5798957812+770.612634564446i</v>
      </c>
      <c r="K2831" t="str">
        <f t="shared" si="1479"/>
        <v>0.00960365971625403-0.209300267296662i</v>
      </c>
      <c r="L2831" t="str">
        <f t="shared" si="1480"/>
        <v>0.00304249353213558-0.0562139424794373i</v>
      </c>
      <c r="M2831" t="str">
        <f t="shared" si="1481"/>
        <v>0.0126461532483896-0.265514209776099i</v>
      </c>
      <c r="N2831" t="str">
        <f t="shared" si="1482"/>
        <v>-11.188545580941i</v>
      </c>
      <c r="O2831" t="str">
        <f t="shared" si="1483"/>
        <v>0.19177587968512+0.98143874590878i</v>
      </c>
      <c r="P2831" t="str">
        <f t="shared" si="1484"/>
        <v>0.80822412031488-0.98143874590878i</v>
      </c>
      <c r="Q2831" t="str">
        <f t="shared" si="1485"/>
        <v>-0.80822412031488+12.1699843268498i</v>
      </c>
      <c r="R2831" t="str">
        <f t="shared" si="1486"/>
        <v>-0.0846811820187632-0.0607874855548013i</v>
      </c>
      <c r="S2831" t="str">
        <f t="shared" si="1487"/>
        <v>1.2492957298916i</v>
      </c>
      <c r="T2831" t="str">
        <f t="shared" si="1488"/>
        <v>0.0759415461344606-0.105791839098214i</v>
      </c>
      <c r="U2831" t="str">
        <f t="shared" si="1489"/>
        <v>0.00005-0.000158419874872487i</v>
      </c>
      <c r="V2831" t="str">
        <f t="shared" si="1490"/>
        <v>0.00002-0.00177430259857185i</v>
      </c>
      <c r="W2831" t="str">
        <f t="shared" si="1491"/>
        <v>0.00004223691687261-0.000146446985390691i</v>
      </c>
      <c r="X2831" t="str">
        <f t="shared" si="1492"/>
        <v>0.0000423351646008512-0.000146385071833979i</v>
      </c>
      <c r="Y2831" t="str">
        <f t="shared" si="1493"/>
        <v>0.009+4.50881377643207i</v>
      </c>
      <c r="Z2831" t="str">
        <f t="shared" si="1494"/>
        <v>-0.000389382224798227-0.000113457670613322i</v>
      </c>
      <c r="AA2831" t="str">
        <f t="shared" si="1495"/>
        <v>0.00533781728275648-2.66152960332848i</v>
      </c>
      <c r="AB2831" t="str">
        <f t="shared" si="1496"/>
        <v>0.228444548422969-0.318239094932783i</v>
      </c>
      <c r="AC2831" t="str">
        <f t="shared" si="1497"/>
        <v>0.918391942957177-0.0646797741163312i</v>
      </c>
      <c r="AD2831" t="str">
        <f t="shared" si="1498"/>
        <v>0.271800216179454-0.327375605427698i</v>
      </c>
      <c r="AE2831" t="str">
        <f t="shared" si="1499"/>
        <v>-0.000142977446484047+0.0000966364221861851i</v>
      </c>
      <c r="AF2831" t="str">
        <f t="shared" si="1500"/>
        <v>-4.17113311105559-0.109642267719739i</v>
      </c>
      <c r="AG2831" t="str">
        <f t="shared" si="1501"/>
        <v>0.996851074055789-0.00262504948963663i</v>
      </c>
      <c r="AH2831" t="str">
        <f t="shared" si="1502"/>
        <v>0.000609909917731482-0.000387024677178206i</v>
      </c>
      <c r="AI2831">
        <f t="shared" si="1503"/>
        <v>-62.825140627008196</v>
      </c>
      <c r="AJ2831">
        <f t="shared" si="1504"/>
        <v>-32.397593952208958</v>
      </c>
      <c r="AK2831"/>
      <c r="AL2831"/>
      <c r="AM2831"/>
      <c r="AN2831"/>
    </row>
    <row r="2832" spans="1:40" x14ac:dyDescent="0.35">
      <c r="A2832"/>
      <c r="B2832">
        <f t="shared" si="1470"/>
        <v>898000</v>
      </c>
      <c r="C2832" s="237" t="str">
        <f t="shared" si="1473"/>
        <v>-2.62310489644002E-08+0.000754817636909936i</v>
      </c>
      <c r="D2832" s="208" t="str">
        <f t="shared" si="1474"/>
        <v>-1.64874572081797+0.00578693521630951i</v>
      </c>
      <c r="E2832" t="str">
        <f t="shared" si="1475"/>
        <v>36500</v>
      </c>
      <c r="F2832" t="str">
        <f t="shared" si="1476"/>
        <v>0.21505376344086</v>
      </c>
      <c r="G2832" t="str">
        <f t="shared" si="1471"/>
        <v>0.21505376344086</v>
      </c>
      <c r="H2832" t="str">
        <f t="shared" si="1477"/>
        <v>2.52240002265846+0.11530772880208i</v>
      </c>
      <c r="I2832" t="str">
        <f t="shared" si="1478"/>
        <v>3526.43775365454i</v>
      </c>
      <c r="J2832" t="str">
        <f t="shared" si="1472"/>
        <v>-16832.0491086696+771.471734491497i</v>
      </c>
      <c r="K2832" t="str">
        <f t="shared" si="1479"/>
        <v>0.0095823249065522-0.209068143641875i</v>
      </c>
      <c r="L2832" t="str">
        <f t="shared" si="1480"/>
        <v>0.00303574088701921-0.056151708503944i</v>
      </c>
      <c r="M2832" t="str">
        <f t="shared" si="1481"/>
        <v>0.0126180657935714-0.265219852145819i</v>
      </c>
      <c r="N2832" t="str">
        <f t="shared" si="1482"/>
        <v>-11.201018875903i</v>
      </c>
      <c r="O2832" t="str">
        <f t="shared" si="1483"/>
        <v>0.204002418868636+0.978970384177042i</v>
      </c>
      <c r="P2832" t="str">
        <f t="shared" si="1484"/>
        <v>0.795997581131364-0.978970384177042i</v>
      </c>
      <c r="Q2832" t="str">
        <f t="shared" si="1485"/>
        <v>-0.795997581131364+12.17998926008i</v>
      </c>
      <c r="R2832" t="str">
        <f t="shared" si="1486"/>
        <v>-0.0842863218136208-0.05984454150828i</v>
      </c>
      <c r="S2832" t="str">
        <f t="shared" si="1487"/>
        <v>1.25068847875436i</v>
      </c>
      <c r="T2832" t="str">
        <f t="shared" si="1488"/>
        <v>0.0748468785807429-0.105415931608878i</v>
      </c>
      <c r="U2832" t="str">
        <f t="shared" si="1489"/>
        <v>0.00005-0.00015824346075793i</v>
      </c>
      <c r="V2832" t="str">
        <f t="shared" si="1490"/>
        <v>0.00002-0.00177232676048881i</v>
      </c>
      <c r="W2832" t="str">
        <f t="shared" si="1491"/>
        <v>0.0000422368351830491-0.000146286157078541i</v>
      </c>
      <c r="X2832" t="str">
        <f t="shared" si="1492"/>
        <v>0.0000423348476963543-0.000146224311806853i</v>
      </c>
      <c r="Y2832" t="str">
        <f t="shared" si="1493"/>
        <v>0.009+4.51384032467781i</v>
      </c>
      <c r="Z2832" t="str">
        <f t="shared" si="1494"/>
        <v>-0.000388521451869848-0.000113328750696263i</v>
      </c>
      <c r="AA2832" t="str">
        <f t="shared" si="1495"/>
        <v>0.00532593476409005-2.6585655948952i</v>
      </c>
      <c r="AB2832" t="str">
        <f t="shared" si="1496"/>
        <v>0.225151610002417-0.317108303936006i</v>
      </c>
      <c r="AC2832" t="str">
        <f t="shared" si="1497"/>
        <v>0.91873756034442-0.0637159701579865i</v>
      </c>
      <c r="AD2832" t="str">
        <f t="shared" si="1498"/>
        <v>0.267715854129899-0.326590031271783i</v>
      </c>
      <c r="AE2832" t="str">
        <f t="shared" si="1499"/>
        <v>-0.00014102539256901+0.000096547329825808i</v>
      </c>
      <c r="AF2832" t="str">
        <f t="shared" si="1500"/>
        <v>-4.17114574347643-0.10952079358577i</v>
      </c>
      <c r="AG2832" t="str">
        <f t="shared" si="1501"/>
        <v>0.996862056635366-0.00258279599343997i</v>
      </c>
      <c r="AH2832" t="str">
        <f t="shared" si="1502"/>
        <v>0.000601698858793857-0.000386927863256378i</v>
      </c>
      <c r="AI2832">
        <f t="shared" si="1503"/>
        <v>-62.909381701999976</v>
      </c>
      <c r="AJ2832">
        <f t="shared" si="1504"/>
        <v>-32.743408881239652</v>
      </c>
      <c r="AK2832"/>
      <c r="AL2832"/>
      <c r="AM2832"/>
      <c r="AN2832"/>
    </row>
    <row r="2833" spans="1:40" x14ac:dyDescent="0.35">
      <c r="A2833"/>
      <c r="B2833">
        <f t="shared" si="1470"/>
        <v>899000</v>
      </c>
      <c r="C2833" s="237" t="str">
        <f t="shared" si="1473"/>
        <v>-2.61727253605785E-08+0.000753978017738534i</v>
      </c>
      <c r="D2833" s="208" t="str">
        <f t="shared" si="1474"/>
        <v>-1.64874572037082+0.00578049813599543i</v>
      </c>
      <c r="E2833" t="str">
        <f t="shared" si="1475"/>
        <v>36500</v>
      </c>
      <c r="F2833" t="str">
        <f t="shared" si="1476"/>
        <v>0.21505376344086</v>
      </c>
      <c r="G2833" t="str">
        <f t="shared" si="1471"/>
        <v>0.21505376344086</v>
      </c>
      <c r="H2833" t="str">
        <f t="shared" si="1477"/>
        <v>2.52241261353061+0.115180085765304i</v>
      </c>
      <c r="I2833" t="str">
        <f t="shared" si="1478"/>
        <v>3530.36474447153i</v>
      </c>
      <c r="J2833" t="str">
        <f t="shared" si="1472"/>
        <v>-16869.5600699846+772.330834418548i</v>
      </c>
      <c r="K2833" t="str">
        <f t="shared" si="1479"/>
        <v>0.00956106106506032-0.208836533234173i</v>
      </c>
      <c r="L2833" t="str">
        <f t="shared" si="1480"/>
        <v>0.00302901067585563-0.0560896117685071i</v>
      </c>
      <c r="M2833" t="str">
        <f t="shared" si="1481"/>
        <v>0.0125900717409159-0.26492614500268i</v>
      </c>
      <c r="N2833" t="str">
        <f t="shared" si="1482"/>
        <v>-11.213492170865i</v>
      </c>
      <c r="O2833" t="str">
        <f t="shared" si="1483"/>
        <v>0.216197219137534+0.976349713185392i</v>
      </c>
      <c r="P2833" t="str">
        <f t="shared" si="1484"/>
        <v>0.783802780862466-0.976349713185392i</v>
      </c>
      <c r="Q2833" t="str">
        <f t="shared" si="1485"/>
        <v>-0.783802780862466+12.1898418840504i</v>
      </c>
      <c r="R2833" t="str">
        <f t="shared" si="1486"/>
        <v>-0.0838829924493277-0.0589060190397666i</v>
      </c>
      <c r="S2833" t="str">
        <f t="shared" si="1487"/>
        <v>1.25208122761711i</v>
      </c>
      <c r="T2833" t="str">
        <f t="shared" si="1488"/>
        <v>0.0737551206333478-0.105028320162151i</v>
      </c>
      <c r="U2833" t="str">
        <f t="shared" si="1489"/>
        <v>0.00005-0.000158067439110813i</v>
      </c>
      <c r="V2833" t="str">
        <f t="shared" si="1490"/>
        <v>0.00002-0.0017703553180411i</v>
      </c>
      <c r="W2833" t="str">
        <f t="shared" si="1491"/>
        <v>0.0000422367534029475-0.000146125689054485i</v>
      </c>
      <c r="X2833" t="str">
        <f t="shared" si="1492"/>
        <v>0.0000423345314859859-0.000146063911914421i</v>
      </c>
      <c r="Y2833" t="str">
        <f t="shared" si="1493"/>
        <v>0.009+4.51886687292356i</v>
      </c>
      <c r="Z2833" t="str">
        <f t="shared" si="1494"/>
        <v>-0.000387663549843238-0.000113200125202481i</v>
      </c>
      <c r="AA2833" t="str">
        <f t="shared" si="1495"/>
        <v>0.00531409187961753-2.65560818103037i</v>
      </c>
      <c r="AB2833" t="str">
        <f t="shared" si="1496"/>
        <v>0.221867424151917-0.315942305527778i</v>
      </c>
      <c r="AC2833" t="str">
        <f t="shared" si="1497"/>
        <v>0.919091949740312-0.062756217674827i</v>
      </c>
      <c r="AD2833" t="str">
        <f t="shared" si="1498"/>
        <v>0.263641157638493-0.325753243443779i</v>
      </c>
      <c r="AE2833" t="str">
        <f t="shared" si="1499"/>
        <v>-0.000139079374997869+0.0000964384466731595i</v>
      </c>
      <c r="AF2833" t="str">
        <f t="shared" si="1500"/>
        <v>-4.17115833390143-0.109399587629309i</v>
      </c>
      <c r="AG2833" t="str">
        <f t="shared" si="1501"/>
        <v>0.996873507486875-0.00254072848584357i</v>
      </c>
      <c r="AH2833" t="str">
        <f t="shared" si="1502"/>
        <v>0.000593510643590478-0.000386746013393282i</v>
      </c>
      <c r="AI2833">
        <f t="shared" si="1503"/>
        <v>-62.994456617821591</v>
      </c>
      <c r="AJ2833">
        <f t="shared" si="1504"/>
        <v>-33.089246706902635</v>
      </c>
      <c r="AK2833"/>
      <c r="AL2833"/>
      <c r="AM2833"/>
      <c r="AN2833"/>
    </row>
    <row r="2834" spans="1:40" x14ac:dyDescent="0.35">
      <c r="A2834"/>
      <c r="B2834">
        <f t="shared" si="1470"/>
        <v>900000</v>
      </c>
      <c r="C2834" s="237" t="str">
        <f t="shared" si="1473"/>
        <v>-2.61145960607426E-08+0.000753140264387507i</v>
      </c>
      <c r="D2834" s="208" t="str">
        <f t="shared" si="1474"/>
        <v>-1.64874571992516+0.00577407536030422i</v>
      </c>
      <c r="E2834" t="str">
        <f t="shared" si="1475"/>
        <v>36500</v>
      </c>
      <c r="F2834" t="str">
        <f t="shared" si="1476"/>
        <v>0.21505376344086</v>
      </c>
      <c r="G2834" t="str">
        <f t="shared" si="1471"/>
        <v>0.21505376344086</v>
      </c>
      <c r="H2834" t="str">
        <f t="shared" si="1477"/>
        <v>2.52242516259121+0.115052724325857i</v>
      </c>
      <c r="I2834" t="str">
        <f t="shared" si="1478"/>
        <v>3534.29173528852i</v>
      </c>
      <c r="J2834" t="str">
        <f t="shared" si="1472"/>
        <v>-16907.1127797262+773.189934345598i</v>
      </c>
      <c r="K2834" t="str">
        <f t="shared" si="1479"/>
        <v>0.00953986787757533-0.208605434376697i</v>
      </c>
      <c r="L2834" t="str">
        <f t="shared" si="1480"/>
        <v>0.00302230279947644-0.0560276518210093i</v>
      </c>
      <c r="M2834" t="str">
        <f t="shared" si="1481"/>
        <v>0.0125621706770518-0.264633086197706i</v>
      </c>
      <c r="N2834" t="str">
        <f t="shared" si="1482"/>
        <v>-11.2259654658271i</v>
      </c>
      <c r="O2834" t="str">
        <f t="shared" si="1483"/>
        <v>0.228358383211833+0.973577140660604i</v>
      </c>
      <c r="P2834" t="str">
        <f t="shared" si="1484"/>
        <v>0.771641616788167-0.973577140660604i</v>
      </c>
      <c r="Q2834" t="str">
        <f t="shared" si="1485"/>
        <v>-0.771641616788167+12.1995426064877i</v>
      </c>
      <c r="R2834" t="str">
        <f t="shared" si="1486"/>
        <v>-0.0834712228710477-0.0579719888055935i</v>
      </c>
      <c r="S2834" t="str">
        <f t="shared" si="1487"/>
        <v>1.25347397647987i</v>
      </c>
      <c r="T2834" t="str">
        <f t="shared" si="1488"/>
        <v>0.0726663793325938-0.10462900565381i</v>
      </c>
      <c r="U2834" t="str">
        <f t="shared" si="1489"/>
        <v>0.00005-0.000157891808622912i</v>
      </c>
      <c r="V2834" t="str">
        <f t="shared" si="1490"/>
        <v>0.00002-0.00176838825657661i</v>
      </c>
      <c r="W2834" t="str">
        <f t="shared" si="1491"/>
        <v>0.0000422366715323067-0.000145965580117519i</v>
      </c>
      <c r="X2834" t="str">
        <f t="shared" si="1492"/>
        <v>0.0000423342159662626-0.000145903870956193i</v>
      </c>
      <c r="Y2834" t="str">
        <f t="shared" si="1493"/>
        <v>0.009+4.5238934211693i</v>
      </c>
      <c r="Z2834" t="str">
        <f t="shared" si="1494"/>
        <v>-0.000386808505965335-0.000113071793115711i</v>
      </c>
      <c r="AA2834" t="str">
        <f t="shared" si="1495"/>
        <v>0.00530228845326391-2.65265733974965i</v>
      </c>
      <c r="AB2834" t="str">
        <f t="shared" si="1496"/>
        <v>0.218592312866195-0.314741102402743i</v>
      </c>
      <c r="AC2834" t="str">
        <f t="shared" si="1497"/>
        <v>0.919455084660811-0.0618005898203424i</v>
      </c>
      <c r="AD2834" t="str">
        <f t="shared" si="1498"/>
        <v>0.259576772754704-0.32486535745575i</v>
      </c>
      <c r="AE2834" t="str">
        <f t="shared" si="1499"/>
        <v>-0.000137139612141248+0.0000963098724107895i</v>
      </c>
      <c r="AF2834" t="str">
        <f t="shared" si="1500"/>
        <v>-4.17117088251637-0.109278648965553i</v>
      </c>
      <c r="AG2834" t="str">
        <f t="shared" si="1501"/>
        <v>0.996885423951263-0.00249885255594218i</v>
      </c>
      <c r="AH2834" t="str">
        <f t="shared" si="1502"/>
        <v>0.000585346230453024-0.000386479529927457i</v>
      </c>
      <c r="AI2834">
        <f t="shared" si="1503"/>
        <v>-63.080378661941658</v>
      </c>
      <c r="AJ2834">
        <f t="shared" si="1504"/>
        <v>-33.435106815861801</v>
      </c>
      <c r="AK2834"/>
      <c r="AL2834"/>
      <c r="AM2834"/>
      <c r="AN2834"/>
    </row>
    <row r="2835" spans="1:40" x14ac:dyDescent="0.35">
      <c r="A2835"/>
      <c r="B2835">
        <f t="shared" si="1470"/>
        <v>901000</v>
      </c>
      <c r="C2835" s="237" t="str">
        <f t="shared" si="1473"/>
        <v>-2.60566602027566E-08+0.000752304370644356i</v>
      </c>
      <c r="D2835" s="208" t="str">
        <f t="shared" si="1474"/>
        <v>-1.64874571948099+0.00576766684160673i</v>
      </c>
      <c r="E2835" t="str">
        <f t="shared" si="1475"/>
        <v>36500</v>
      </c>
      <c r="F2835" t="str">
        <f t="shared" si="1476"/>
        <v>0.21505376344086</v>
      </c>
      <c r="G2835" t="str">
        <f t="shared" si="1471"/>
        <v>0.21505376344086</v>
      </c>
      <c r="H2835" t="str">
        <f t="shared" si="1477"/>
        <v>2.52243767002505+0.114925643555192i</v>
      </c>
      <c r="I2835" t="str">
        <f t="shared" si="1478"/>
        <v>3538.2187261055i</v>
      </c>
      <c r="J2835" t="str">
        <f t="shared" si="1472"/>
        <v>-16944.7072378945+774.049034272649i</v>
      </c>
      <c r="K2835" t="str">
        <f t="shared" si="1479"/>
        <v>0.00951874503162987-0.208374845380038i</v>
      </c>
      <c r="L2835" t="str">
        <f t="shared" si="1480"/>
        <v>0.00301561715925995-0.0559658282113104i</v>
      </c>
      <c r="M2835" t="str">
        <f t="shared" si="1481"/>
        <v>0.0125343621908898-0.264340673591348i</v>
      </c>
      <c r="N2835" t="str">
        <f t="shared" si="1482"/>
        <v>-11.2384387607891i</v>
      </c>
      <c r="O2835" t="str">
        <f t="shared" si="1483"/>
        <v>0.240484019044422+0.970653097962523i</v>
      </c>
      <c r="P2835" t="str">
        <f t="shared" si="1484"/>
        <v>0.759515980955578-0.970653097962523i</v>
      </c>
      <c r="Q2835" t="str">
        <f t="shared" si="1485"/>
        <v>-0.759515980955578+12.2090918587516i</v>
      </c>
      <c r="R2835" t="str">
        <f t="shared" si="1486"/>
        <v>-0.0830510423301635-0.0570425216820355i</v>
      </c>
      <c r="S2835" t="str">
        <f t="shared" si="1487"/>
        <v>1.25486672534262i</v>
      </c>
      <c r="T2835" t="str">
        <f t="shared" si="1488"/>
        <v>0.0715807623884213-0.104217989525144i</v>
      </c>
      <c r="U2835" t="str">
        <f t="shared" si="1489"/>
        <v>0.00005-0.00015771656799181i</v>
      </c>
      <c r="V2835" t="str">
        <f t="shared" si="1490"/>
        <v>0.00002-0.00176642556150827i</v>
      </c>
      <c r="W2835" t="str">
        <f t="shared" si="1491"/>
        <v>0.0000422365895711283-0.000145805829071972i</v>
      </c>
      <c r="X2835" t="str">
        <f t="shared" si="1492"/>
        <v>0.0000423339011337198-0.00014574418773701i</v>
      </c>
      <c r="Y2835" t="str">
        <f t="shared" si="1493"/>
        <v>0.009+4.52891996941505i</v>
      </c>
      <c r="Z2835" t="str">
        <f t="shared" si="1494"/>
        <v>-0.000385956307553813-0.000112943753424386i</v>
      </c>
      <c r="AA2835" t="str">
        <f t="shared" si="1495"/>
        <v>0.00529052430993068-2.64971304916627i</v>
      </c>
      <c r="AB2835" t="str">
        <f t="shared" si="1496"/>
        <v>0.215326600154306-0.313504698896533i</v>
      </c>
      <c r="AC2835" t="str">
        <f t="shared" si="1497"/>
        <v>0.919826938315305-0.0608491599714391i</v>
      </c>
      <c r="AD2835" t="str">
        <f t="shared" si="1498"/>
        <v>0.255523344233099-0.323926497078432i</v>
      </c>
      <c r="AE2835" t="str">
        <f t="shared" si="1499"/>
        <v>-0.00013520632084766+0.0000961617091459946i</v>
      </c>
      <c r="AF2835" t="str">
        <f t="shared" si="1500"/>
        <v>-4.17118338950604-0.109157976713585i</v>
      </c>
      <c r="AG2835" t="str">
        <f t="shared" si="1501"/>
        <v>0.99689780330199-0.00245717375573027i</v>
      </c>
      <c r="AH2835" t="str">
        <f t="shared" si="1502"/>
        <v>0.000577206571221074-0.000386128826204885i</v>
      </c>
      <c r="AI2835">
        <f t="shared" si="1503"/>
        <v>-63.167161499744665</v>
      </c>
      <c r="AJ2835">
        <f t="shared" si="1504"/>
        <v>-33.780988593147391</v>
      </c>
      <c r="AK2835"/>
      <c r="AL2835"/>
      <c r="AM2835"/>
      <c r="AN2835"/>
    </row>
    <row r="2836" spans="1:40" x14ac:dyDescent="0.35">
      <c r="A2836"/>
      <c r="B2836">
        <f t="shared" si="1470"/>
        <v>902000</v>
      </c>
      <c r="C2836" s="237" t="str">
        <f t="shared" si="1473"/>
        <v>-2.59989169292606E-08+0.000751470330324131i</v>
      </c>
      <c r="D2836" s="208" t="str">
        <f t="shared" si="1474"/>
        <v>-1.64874571903829+0.00576127253248501i</v>
      </c>
      <c r="E2836" t="str">
        <f t="shared" si="1475"/>
        <v>36500</v>
      </c>
      <c r="F2836" t="str">
        <f t="shared" si="1476"/>
        <v>0.21505376344086</v>
      </c>
      <c r="G2836" t="str">
        <f t="shared" si="1471"/>
        <v>0.21505376344086</v>
      </c>
      <c r="H2836" t="str">
        <f t="shared" si="1477"/>
        <v>2.52245013601586+0.114798842528826i</v>
      </c>
      <c r="I2836" t="str">
        <f t="shared" si="1478"/>
        <v>3542.14571692249i</v>
      </c>
      <c r="J2836" t="str">
        <f t="shared" si="1472"/>
        <v>-16982.3434444894+774.908134199699i</v>
      </c>
      <c r="K2836" t="str">
        <f t="shared" si="1479"/>
        <v>0.00949769221648115-0.208144764562209i</v>
      </c>
      <c r="L2836" t="str">
        <f t="shared" si="1480"/>
        <v>0.00300895365712781-0.0559041404912379i</v>
      </c>
      <c r="M2836" t="str">
        <f t="shared" si="1481"/>
        <v>0.012506645873609-0.264048905053447i</v>
      </c>
      <c r="N2836" t="str">
        <f t="shared" si="1482"/>
        <v>-11.2509120557511i</v>
      </c>
      <c r="O2836" t="str">
        <f t="shared" si="1483"/>
        <v>0.252572240115998+0.967578040016818i</v>
      </c>
      <c r="P2836" t="str">
        <f t="shared" si="1484"/>
        <v>0.747427759884002-0.967578040016818i</v>
      </c>
      <c r="Q2836" t="str">
        <f t="shared" si="1485"/>
        <v>-0.747427759884002+12.2184900957679i</v>
      </c>
      <c r="R2836" t="str">
        <f t="shared" si="1486"/>
        <v>-0.0826224803975063-0.0561176887708842i</v>
      </c>
      <c r="S2836" t="str">
        <f t="shared" si="1487"/>
        <v>1.25625947420538i</v>
      </c>
      <c r="T2836" t="str">
        <f t="shared" si="1488"/>
        <v>0.0704983781889321-0.103795273781716i</v>
      </c>
      <c r="U2836" t="str">
        <f t="shared" si="1489"/>
        <v>0.0000499999999999999-0.000157541715920866i</v>
      </c>
      <c r="V2836" t="str">
        <f t="shared" si="1490"/>
        <v>0.00002-0.00176446721831369i</v>
      </c>
      <c r="W2836" t="str">
        <f t="shared" si="1491"/>
        <v>0.0000422365075194138-0.000145646434727474i</v>
      </c>
      <c r="X2836" t="str">
        <f t="shared" si="1492"/>
        <v>0.0000423335869849124-0.000145584861067011i</v>
      </c>
      <c r="Y2836" t="str">
        <f t="shared" si="1493"/>
        <v>0.009+4.53394651766079i</v>
      </c>
      <c r="Z2836" t="str">
        <f t="shared" si="1494"/>
        <v>-0.000385106941996608-0.000112816005121622i</v>
      </c>
      <c r="AA2836" t="str">
        <f t="shared" si="1495"/>
        <v>0.00527879927548969-2.64677528749057i</v>
      </c>
      <c r="AB2836" t="str">
        <f t="shared" si="1496"/>
        <v>0.212070612065326-0.312233101042208i</v>
      </c>
      <c r="AC2836" t="str">
        <f t="shared" si="1497"/>
        <v>0.920207483593663-0.0599020017346173i</v>
      </c>
      <c r="AD2836" t="str">
        <f t="shared" si="1498"/>
        <v>0.251481515424799-0.322936794328689i</v>
      </c>
      <c r="AE2836" t="str">
        <f t="shared" si="1499"/>
        <v>-0.000133279716416863+0.0000959940613899517i</v>
      </c>
      <c r="AF2836" t="str">
        <f t="shared" si="1500"/>
        <v>-4.17119585505415-0.109037569996341i</v>
      </c>
      <c r="AG2836" t="str">
        <f t="shared" si="1501"/>
        <v>0.996910642745523-0.00241569759926674i</v>
      </c>
      <c r="AH2836" t="str">
        <f t="shared" si="1502"/>
        <v>0.000569092611114001-0.000385694326482786i</v>
      </c>
      <c r="AI2836">
        <f t="shared" si="1503"/>
        <v>-63.25481918873394</v>
      </c>
      <c r="AJ2836">
        <f t="shared" si="1504"/>
        <v>-34.126891422280906</v>
      </c>
      <c r="AK2836"/>
      <c r="AL2836"/>
      <c r="AM2836"/>
      <c r="AN2836"/>
    </row>
    <row r="2837" spans="1:40" x14ac:dyDescent="0.35">
      <c r="A2837"/>
      <c r="B2837">
        <f t="shared" si="1470"/>
        <v>903000</v>
      </c>
      <c r="C2837" s="237" t="str">
        <f t="shared" si="1473"/>
        <v>-2.59413653876401E-08+0.000750638137269283i</v>
      </c>
      <c r="D2837" s="208" t="str">
        <f t="shared" si="1474"/>
        <v>-1.64874571859706+0.00575489238573117i</v>
      </c>
      <c r="E2837" t="str">
        <f t="shared" si="1475"/>
        <v>36500</v>
      </c>
      <c r="F2837" t="str">
        <f t="shared" si="1476"/>
        <v>0.21505376344086</v>
      </c>
      <c r="G2837" t="str">
        <f t="shared" si="1471"/>
        <v>0.21505376344086</v>
      </c>
      <c r="H2837" t="str">
        <f t="shared" si="1477"/>
        <v>2.5224625607464+0.114672320326323i</v>
      </c>
      <c r="I2837" t="str">
        <f t="shared" si="1478"/>
        <v>3546.07270773948i</v>
      </c>
      <c r="J2837" t="str">
        <f t="shared" si="1472"/>
        <v>-17020.0213995109+775.767234126751i</v>
      </c>
      <c r="K2837" t="str">
        <f t="shared" si="1479"/>
        <v>0.00947670912309917-0.207915190248593i</v>
      </c>
      <c r="L2837" t="str">
        <f t="shared" si="1480"/>
        <v>0.00300231219554127-0.0558425882145757i</v>
      </c>
      <c r="M2837" t="str">
        <f t="shared" si="1481"/>
        <v>0.0124790213186404-0.263757778463169i</v>
      </c>
      <c r="N2837" t="str">
        <f t="shared" si="1482"/>
        <v>-11.2633853507132i</v>
      </c>
      <c r="O2837" t="str">
        <f t="shared" si="1483"/>
        <v>0.264621165728292+0.964352445244268i</v>
      </c>
      <c r="P2837" t="str">
        <f t="shared" si="1484"/>
        <v>0.735378834271708-0.964352445244268i</v>
      </c>
      <c r="Q2837" t="str">
        <f t="shared" si="1485"/>
        <v>-0.735378834271708+12.2277377959575i</v>
      </c>
      <c r="R2837" t="str">
        <f t="shared" si="1486"/>
        <v>-0.08218556697683-0.0551975614048139i</v>
      </c>
      <c r="S2837" t="str">
        <f t="shared" si="1487"/>
        <v>1.25765222306813i</v>
      </c>
      <c r="T2837" t="str">
        <f t="shared" si="1488"/>
        <v>0.0694193358087038-0.103360861012525i</v>
      </c>
      <c r="U2837" t="str">
        <f t="shared" si="1489"/>
        <v>0.0000499999999999999-0.000157367251119181i</v>
      </c>
      <c r="V2837" t="str">
        <f t="shared" si="1490"/>
        <v>0.00002-0.00176251321253483i</v>
      </c>
      <c r="W2837" t="str">
        <f t="shared" si="1491"/>
        <v>0.0000422364253771653-0.000145487395898926i</v>
      </c>
      <c r="X2837" t="str">
        <f t="shared" si="1492"/>
        <v>0.0000423332735164146-0.000145425889761603i</v>
      </c>
      <c r="Y2837" t="str">
        <f t="shared" si="1493"/>
        <v>0.009+4.53897306590653i</v>
      </c>
      <c r="Z2837" t="str">
        <f t="shared" si="1494"/>
        <v>-0.000384260396751451-0.000112688547205182i</v>
      </c>
      <c r="AA2837" t="str">
        <f t="shared" si="1495"/>
        <v>0.00526711317677647-2.6438440330294i</v>
      </c>
      <c r="AB2837" t="str">
        <f t="shared" si="1496"/>
        <v>0.208824676713364-0.3109263166279i</v>
      </c>
      <c r="AC2837" t="str">
        <f t="shared" si="1497"/>
        <v>0.920596693053053-0.0589591889519322i</v>
      </c>
      <c r="AD2837" t="str">
        <f t="shared" si="1498"/>
        <v>0.247451928169252-0.321896389455498i</v>
      </c>
      <c r="AE2837" t="str">
        <f t="shared" si="1499"/>
        <v>-0.000131360012573562+0.0000958070360365152i</v>
      </c>
      <c r="AF2837" t="str">
        <f t="shared" si="1500"/>
        <v>-4.17120827934346-0.108917427940592i</v>
      </c>
      <c r="AG2837" t="str">
        <f t="shared" si="1501"/>
        <v>0.996923939421841-0.0023744295618482i</v>
      </c>
      <c r="AH2837" t="str">
        <f t="shared" si="1502"/>
        <v>0.000561005288604626-0.000385176465831676i</v>
      </c>
      <c r="AI2837">
        <f t="shared" si="1503"/>
        <v>-63.343366193409281</v>
      </c>
      <c r="AJ2837">
        <f t="shared" si="1504"/>
        <v>-34.472814685375319</v>
      </c>
      <c r="AK2837"/>
      <c r="AL2837"/>
      <c r="AM2837"/>
      <c r="AN2837"/>
    </row>
    <row r="2838" spans="1:40" x14ac:dyDescent="0.35">
      <c r="A2838"/>
      <c r="B2838">
        <f t="shared" si="1470"/>
        <v>904000</v>
      </c>
      <c r="C2838" s="237" t="str">
        <f t="shared" si="1473"/>
        <v>-2.58840047299932E-08+0.000749807785349506i</v>
      </c>
      <c r="D2838" s="208" t="str">
        <f t="shared" si="1474"/>
        <v>-1.6487457181573+0.00574852635434622i</v>
      </c>
      <c r="E2838" t="str">
        <f t="shared" si="1475"/>
        <v>36500</v>
      </c>
      <c r="F2838" t="str">
        <f t="shared" si="1476"/>
        <v>0.21505376344086</v>
      </c>
      <c r="G2838" t="str">
        <f t="shared" si="1471"/>
        <v>0.21505376344086</v>
      </c>
      <c r="H2838" t="str">
        <f t="shared" si="1477"/>
        <v>2.52247494439842+0.114546076031271i</v>
      </c>
      <c r="I2838" t="str">
        <f t="shared" si="1478"/>
        <v>3549.99969855647i</v>
      </c>
      <c r="J2838" t="str">
        <f t="shared" si="1472"/>
        <v>-17057.741102959+776.626334053801i</v>
      </c>
      <c r="K2838" t="str">
        <f t="shared" si="1479"/>
        <v>0.00945579544415547-0.20768612077191i</v>
      </c>
      <c r="L2838" t="str">
        <f t="shared" si="1480"/>
        <v>0.00299569267749758-0.0557811709370523i</v>
      </c>
      <c r="M2838" t="str">
        <f t="shared" si="1481"/>
        <v>0.0124514881216531-0.263467291708962i</v>
      </c>
      <c r="N2838" t="str">
        <f t="shared" si="1482"/>
        <v>-11.2758586456752i</v>
      </c>
      <c r="O2838" t="str">
        <f t="shared" si="1483"/>
        <v>0.276628921296367+0.960976815486413i</v>
      </c>
      <c r="P2838" t="str">
        <f t="shared" si="1484"/>
        <v>0.723371078703633-0.960976815486413i</v>
      </c>
      <c r="Q2838" t="str">
        <f t="shared" si="1485"/>
        <v>-0.723371078703633+12.2368354611616i</v>
      </c>
      <c r="R2838" t="str">
        <f t="shared" si="1486"/>
        <v>-0.0817403323185032-0.0542822111524698i</v>
      </c>
      <c r="S2838" t="str">
        <f t="shared" si="1487"/>
        <v>1.25904497193089i</v>
      </c>
      <c r="T2838" t="str">
        <f t="shared" si="1488"/>
        <v>0.068343745016808-0.102914754409571i</v>
      </c>
      <c r="U2838" t="str">
        <f t="shared" si="1489"/>
        <v>0.0000499999999999999-0.000157193172301572i</v>
      </c>
      <c r="V2838" t="str">
        <f t="shared" si="1490"/>
        <v>0.00002-0.0017605635297776i</v>
      </c>
      <c r="W2838" t="str">
        <f t="shared" si="1491"/>
        <v>0.0000422363431443839-0.000145328711406477i</v>
      </c>
      <c r="X2838" t="str">
        <f t="shared" si="1492"/>
        <v>0.0000423329607248191-0.000145267272641442i</v>
      </c>
      <c r="Y2838" t="str">
        <f t="shared" si="1493"/>
        <v>0.009+4.54399961415228i</v>
      </c>
      <c r="Z2838" t="str">
        <f t="shared" si="1494"/>
        <v>-0.000383416659345426-0.000112561378677455i</v>
      </c>
      <c r="AA2838" t="str">
        <f t="shared" si="1495"/>
        <v>0.00525546584158396-2.64091926418562i</v>
      </c>
      <c r="AB2838" t="str">
        <f t="shared" si="1496"/>
        <v>0.205589124301678-0.309584355255664i</v>
      </c>
      <c r="AC2838" t="str">
        <f t="shared" si="1497"/>
        <v>0.920994538904508-0.0580207957066958i</v>
      </c>
      <c r="AD2838" t="str">
        <f t="shared" si="1498"/>
        <v>0.24343522268615-0.320805430924505i</v>
      </c>
      <c r="AE2838" t="str">
        <f t="shared" si="1499"/>
        <v>-0.000129447421441411+0.0000956007423407373i</v>
      </c>
      <c r="AF2838" t="str">
        <f t="shared" si="1500"/>
        <v>-4.17122066255572-0.108797549676925i</v>
      </c>
      <c r="AG2838" t="str">
        <f t="shared" si="1501"/>
        <v>0.996937690404947-0.00233337507918902i</v>
      </c>
      <c r="AH2838" t="str">
        <f t="shared" si="1502"/>
        <v>0.000552945535294405-0.000384575690035943i</v>
      </c>
      <c r="AI2838">
        <f t="shared" si="1503"/>
        <v>-63.432817400858923</v>
      </c>
      <c r="AJ2838">
        <f t="shared" si="1504"/>
        <v>-34.818757763236682</v>
      </c>
      <c r="AK2838"/>
      <c r="AL2838"/>
      <c r="AM2838"/>
      <c r="AN2838"/>
    </row>
    <row r="2839" spans="1:40" x14ac:dyDescent="0.35">
      <c r="A2839"/>
      <c r="B2839">
        <f t="shared" si="1470"/>
        <v>905000</v>
      </c>
      <c r="C2839" s="237" t="str">
        <f t="shared" si="1473"/>
        <v>-0.0000000258268341131+0.000748979268461587i</v>
      </c>
      <c r="D2839" s="208" t="str">
        <f t="shared" si="1474"/>
        <v>-1.64874571771899+0.00574217439153884i</v>
      </c>
      <c r="E2839" t="str">
        <f t="shared" si="1475"/>
        <v>36500</v>
      </c>
      <c r="F2839" t="str">
        <f t="shared" si="1476"/>
        <v>0.21505376344086</v>
      </c>
      <c r="G2839" t="str">
        <f t="shared" si="1471"/>
        <v>0.21505376344086</v>
      </c>
      <c r="H2839" t="str">
        <f t="shared" si="1477"/>
        <v>2.52248728715263+0.114420108731257i</v>
      </c>
      <c r="I2839" t="str">
        <f t="shared" si="1478"/>
        <v>3553.92668937345i</v>
      </c>
      <c r="J2839" t="str">
        <f t="shared" si="1472"/>
        <v>-17095.5025548337+777.485433980852i</v>
      </c>
      <c r="K2839" t="str">
        <f t="shared" si="1479"/>
        <v>0.00943495087401205-0.207457554472173i</v>
      </c>
      <c r="L2839" t="str">
        <f t="shared" si="1480"/>
        <v>0.00298909500652667-0.0557198882163324i</v>
      </c>
      <c r="M2839" t="str">
        <f t="shared" si="1481"/>
        <v>0.0124240458805387-0.263177442688505i</v>
      </c>
      <c r="N2839" t="str">
        <f t="shared" si="1482"/>
        <v>-11.2883319406372i</v>
      </c>
      <c r="O2839" t="str">
        <f t="shared" si="1483"/>
        <v>0.288593638640862+0.957451675927317i</v>
      </c>
      <c r="P2839" t="str">
        <f t="shared" si="1484"/>
        <v>0.711406361359138-0.957451675927317i</v>
      </c>
      <c r="Q2839" t="str">
        <f t="shared" si="1485"/>
        <v>-0.711406361359138+12.2457836165645i</v>
      </c>
      <c r="R2839" t="str">
        <f t="shared" si="1486"/>
        <v>-0.0812868070333762-0.0533717098232036i</v>
      </c>
      <c r="S2839" t="str">
        <f t="shared" si="1487"/>
        <v>1.26043772079365i</v>
      </c>
      <c r="T2839" t="str">
        <f t="shared" si="1488"/>
        <v>0.0672717162844188-0.102456957787742i</v>
      </c>
      <c r="U2839" t="str">
        <f t="shared" si="1489"/>
        <v>0.0000499999999999999-0.000157019478188531i</v>
      </c>
      <c r="V2839" t="str">
        <f t="shared" si="1490"/>
        <v>0.00002-0.00175861815571155i</v>
      </c>
      <c r="W2839" t="str">
        <f t="shared" si="1491"/>
        <v>0.0000422362608210714-0.000145170380075486i</v>
      </c>
      <c r="X2839" t="str">
        <f t="shared" si="1492"/>
        <v>0.0000423326486067375-0.000145109008532388i</v>
      </c>
      <c r="Y2839" t="str">
        <f t="shared" si="1493"/>
        <v>0.009+4.54902616239802i</v>
      </c>
      <c r="Z2839" t="str">
        <f t="shared" si="1494"/>
        <v>-0.000382575717374472-0.000112434498545424i</v>
      </c>
      <c r="AA2839" t="str">
        <f t="shared" si="1495"/>
        <v>0.00524385709865615-2.63800095945755i</v>
      </c>
      <c r="AB2839" t="str">
        <f t="shared" si="1496"/>
        <v>0.202364287145565-0.308207228401305i</v>
      </c>
      <c r="AC2839" t="str">
        <f t="shared" si="1497"/>
        <v>0.921400992999312-0.0570868963288236i</v>
      </c>
      <c r="AD2839" t="str">
        <f t="shared" si="1498"/>
        <v>0.239432037467092-0.319664075400928i</v>
      </c>
      <c r="AE2839" t="str">
        <f t="shared" si="1499"/>
        <v>-0.000127542153517094+0.0000953752918970356i</v>
      </c>
      <c r="AF2839" t="str">
        <f t="shared" si="1500"/>
        <v>-4.17123300487162-0.108677934339718i</v>
      </c>
      <c r="AG2839" t="str">
        <f t="shared" si="1501"/>
        <v>0.996951892703395-0.00229253954660443i</v>
      </c>
      <c r="AH2839" t="str">
        <f t="shared" si="1502"/>
        <v>0.00054491427578924-0.000383892455492646i</v>
      </c>
      <c r="AI2839">
        <f t="shared" si="1503"/>
        <v>-63.523188137119874</v>
      </c>
      <c r="AJ2839">
        <f t="shared" si="1504"/>
        <v>-35.164720035490127</v>
      </c>
      <c r="AK2839"/>
      <c r="AL2839"/>
      <c r="AM2839"/>
      <c r="AN2839"/>
    </row>
    <row r="2840" spans="1:40" x14ac:dyDescent="0.35">
      <c r="A2840"/>
      <c r="B2840">
        <f t="shared" si="1470"/>
        <v>906000</v>
      </c>
      <c r="C2840" s="237" t="str">
        <f t="shared" si="1473"/>
        <v>-2.5769852698392E-08+0.000748152580529266i</v>
      </c>
      <c r="D2840" s="208" t="str">
        <f t="shared" si="1474"/>
        <v>-1.64874571728213+0.00573583645072437i</v>
      </c>
      <c r="E2840" t="str">
        <f t="shared" si="1475"/>
        <v>36500</v>
      </c>
      <c r="F2840" t="str">
        <f t="shared" si="1476"/>
        <v>0.21505376344086</v>
      </c>
      <c r="G2840" t="str">
        <f t="shared" si="1471"/>
        <v>0.21505376344086</v>
      </c>
      <c r="H2840" t="str">
        <f t="shared" si="1477"/>
        <v>2.52249958918881+0.114294417517853i</v>
      </c>
      <c r="I2840" t="str">
        <f t="shared" si="1478"/>
        <v>3557.85368019044i</v>
      </c>
      <c r="J2840" t="str">
        <f t="shared" si="1472"/>
        <v>-17133.305755135+778.344533907902i</v>
      </c>
      <c r="K2840" t="str">
        <f t="shared" si="1479"/>
        <v>0.00941417510871016-0.207229489696651i</v>
      </c>
      <c r="L2840" t="str">
        <f t="shared" si="1480"/>
        <v>0.00298251908668736-0.0556587396120043i</v>
      </c>
      <c r="M2840" t="str">
        <f t="shared" si="1481"/>
        <v>0.0123966941953975-0.262888229308655i</v>
      </c>
      <c r="N2840" t="str">
        <f t="shared" si="1482"/>
        <v>-11.3008052355992i</v>
      </c>
      <c r="O2840" t="str">
        <f t="shared" si="1483"/>
        <v>0.300513456278248+0.953777575011963i</v>
      </c>
      <c r="P2840" t="str">
        <f t="shared" si="1484"/>
        <v>0.699486543721752-0.953777575011963i</v>
      </c>
      <c r="Q2840" t="str">
        <f t="shared" si="1485"/>
        <v>-0.699486543721752+12.2545828106112i</v>
      </c>
      <c r="R2840" t="str">
        <f t="shared" si="1486"/>
        <v>-0.0808250221069019-0.0524661294715992i</v>
      </c>
      <c r="S2840" t="str">
        <f t="shared" si="1487"/>
        <v>1.2618304696564i</v>
      </c>
      <c r="T2840" t="str">
        <f t="shared" si="1488"/>
        <v>0.0662033607922015-0.101987475605141i</v>
      </c>
      <c r="U2840" t="str">
        <f t="shared" si="1489"/>
        <v>0.0000499999999999999-0.000156846167506204i</v>
      </c>
      <c r="V2840" t="str">
        <f t="shared" si="1490"/>
        <v>0.00002-0.00175667707606949i</v>
      </c>
      <c r="W2840" t="str">
        <f t="shared" si="1491"/>
        <v>0.0000422361784072295-0.000145012400736502i</v>
      </c>
      <c r="X2840" t="str">
        <f t="shared" si="1492"/>
        <v>0.0000423323371588006-0.00014495109626549i</v>
      </c>
      <c r="Y2840" t="str">
        <f t="shared" si="1493"/>
        <v>0.009+4.55405271064376i</v>
      </c>
      <c r="Z2840" t="str">
        <f t="shared" si="1494"/>
        <v>-0.000381737558502964-0.000112307905820646i</v>
      </c>
      <c r="AA2840" t="str">
        <f t="shared" si="1495"/>
        <v>0.00523228677768172-2.63508909743848i</v>
      </c>
      <c r="AB2840" t="str">
        <f t="shared" si="1496"/>
        <v>0.199150499694587-0.306794949475524i</v>
      </c>
      <c r="AC2840" t="str">
        <f t="shared" si="1497"/>
        <v>0.921816026815116-0.0561575653999843i</v>
      </c>
      <c r="AD2840" t="str">
        <f t="shared" si="1498"/>
        <v>0.235443009167785-0.318472487731107i</v>
      </c>
      <c r="AE2840" t="str">
        <f t="shared" si="1499"/>
        <v>-0.000125644417644873+0.0000951307986170929i</v>
      </c>
      <c r="AF2840" t="str">
        <f t="shared" si="1500"/>
        <v>-4.17124530647094-0.108558581067129i</v>
      </c>
      <c r="AG2840" t="str">
        <f t="shared" si="1501"/>
        <v>0.996966543260824-0.00225192831820415i</v>
      </c>
      <c r="AH2840" t="str">
        <f t="shared" si="1502"/>
        <v>0.000536912427577594-0.000383127229108892i</v>
      </c>
      <c r="AI2840">
        <f t="shared" si="1503"/>
        <v>-63.614494184331328</v>
      </c>
      <c r="AJ2840">
        <f t="shared" si="1504"/>
        <v>-35.510700880675365</v>
      </c>
      <c r="AK2840"/>
      <c r="AL2840"/>
      <c r="AM2840"/>
      <c r="AN2840"/>
    </row>
    <row r="2841" spans="1:40" x14ac:dyDescent="0.35">
      <c r="A2841"/>
      <c r="B2841">
        <f t="shared" ref="B2841:B2904" si="1505">B2840+1000</f>
        <v>907000</v>
      </c>
      <c r="C2841" s="237" t="str">
        <f t="shared" si="1473"/>
        <v>-2.57130596519203E-08+0.000747327715503073i</v>
      </c>
      <c r="D2841" s="208" t="str">
        <f t="shared" si="1474"/>
        <v>-1.64874571684672+0.00572951248552356i</v>
      </c>
      <c r="E2841" t="str">
        <f t="shared" si="1475"/>
        <v>36500</v>
      </c>
      <c r="F2841" t="str">
        <f t="shared" si="1476"/>
        <v>0.21505376344086</v>
      </c>
      <c r="G2841" t="str">
        <f t="shared" si="1471"/>
        <v>0.21505376344086</v>
      </c>
      <c r="H2841" t="str">
        <f t="shared" si="1477"/>
        <v>2.52251185068571+0.114169001486584i</v>
      </c>
      <c r="I2841" t="str">
        <f t="shared" si="1478"/>
        <v>3561.78067100743i</v>
      </c>
      <c r="J2841" t="str">
        <f t="shared" si="1472"/>
        <v>-17171.150703863+779.203633834954i</v>
      </c>
      <c r="K2841" t="str">
        <f t="shared" si="1479"/>
        <v>0.00939346784595911-0.207001924799827i</v>
      </c>
      <c r="L2841" t="str">
        <f t="shared" si="1480"/>
        <v>0.00297596482256417-0.055597724685571i</v>
      </c>
      <c r="M2841" t="str">
        <f t="shared" si="1481"/>
        <v>0.0123694326685233-0.262599649485398i</v>
      </c>
      <c r="N2841" t="str">
        <f t="shared" si="1482"/>
        <v>-11.3132785305613i</v>
      </c>
      <c r="O2841" t="str">
        <f t="shared" si="1483"/>
        <v>0.31238651971064+0.949955084360873i</v>
      </c>
      <c r="P2841" t="str">
        <f t="shared" si="1484"/>
        <v>0.68761348028936-0.949955084360873i</v>
      </c>
      <c r="Q2841" t="str">
        <f t="shared" si="1485"/>
        <v>-0.68761348028936+12.2632336149222i</v>
      </c>
      <c r="R2841" t="str">
        <f t="shared" si="1486"/>
        <v>-0.0803550089134412-0.0515655424016578i</v>
      </c>
      <c r="S2841" t="str">
        <f t="shared" si="1487"/>
        <v>1.26322321851916i</v>
      </c>
      <c r="T2841" t="str">
        <f t="shared" si="1488"/>
        <v>0.0651387904373084-0.101506312983773i</v>
      </c>
      <c r="U2841" t="str">
        <f t="shared" si="1489"/>
        <v>0.0000499999999999999-0.000156673238986352i</v>
      </c>
      <c r="V2841" t="str">
        <f t="shared" si="1490"/>
        <v>0.00002-0.00175474027664714i</v>
      </c>
      <c r="W2841" t="str">
        <f t="shared" si="1491"/>
        <v>0.0000422360959028594-0.00014485477222523i</v>
      </c>
      <c r="X2841" t="str">
        <f t="shared" si="1492"/>
        <v>0.0000423320263776567-0.000144793534676952i</v>
      </c>
      <c r="Y2841" t="str">
        <f t="shared" si="1493"/>
        <v>0.009+4.55907925888951i</v>
      </c>
      <c r="Z2841" t="str">
        <f t="shared" si="1494"/>
        <v>-0.00038090217046324-0.000112181599519214i</v>
      </c>
      <c r="AA2841" t="str">
        <f t="shared" si="1495"/>
        <v>0.00522075470928783-2.63218365681607i</v>
      </c>
      <c r="AB2841" t="str">
        <f t="shared" si="1496"/>
        <v>0.195948098553617-0.305347533886147i</v>
      </c>
      <c r="AC2841" t="str">
        <f t="shared" si="1497"/>
        <v>0.922239611441851-0.0552328777584144i</v>
      </c>
      <c r="AD2841" t="str">
        <f t="shared" si="1498"/>
        <v>0.231468772500181-0.317230840922518i</v>
      </c>
      <c r="AE2841" t="str">
        <f t="shared" si="1499"/>
        <v>-0.000123754420991294+0.0000948673787074463i</v>
      </c>
      <c r="AF2841" t="str">
        <f t="shared" si="1500"/>
        <v>-4.17125756753243-0.10843948900106i</v>
      </c>
      <c r="AG2841" t="str">
        <f t="shared" si="1501"/>
        <v>0.996981638956507-0.00221154670609065i</v>
      </c>
      <c r="AH2841" t="str">
        <f t="shared" si="1502"/>
        <v>0.000528940900909527-0.000382280488197622i</v>
      </c>
      <c r="AI2841">
        <f t="shared" si="1503"/>
        <v>-63.706751798745302</v>
      </c>
      <c r="AJ2841">
        <f t="shared" si="1504"/>
        <v>-35.856699676364862</v>
      </c>
      <c r="AK2841"/>
      <c r="AL2841"/>
      <c r="AM2841"/>
      <c r="AN2841"/>
    </row>
    <row r="2842" spans="1:40" x14ac:dyDescent="0.35">
      <c r="A2842"/>
      <c r="B2842">
        <f t="shared" si="1505"/>
        <v>908000</v>
      </c>
      <c r="C2842" s="237" t="str">
        <f t="shared" si="1473"/>
        <v>-2.56564541443261E-08+0.000746504667360191i</v>
      </c>
      <c r="D2842" s="208" t="str">
        <f t="shared" si="1474"/>
        <v>-1.64874571641274+0.00572320244976147i</v>
      </c>
      <c r="E2842" t="str">
        <f t="shared" si="1475"/>
        <v>36500</v>
      </c>
      <c r="F2842" t="str">
        <f t="shared" si="1476"/>
        <v>0.21505376344086</v>
      </c>
      <c r="G2842" t="str">
        <f t="shared" si="1471"/>
        <v>0.21505376344086</v>
      </c>
      <c r="H2842" t="str">
        <f t="shared" si="1477"/>
        <v>2.52252407182111+0.114043859736916i</v>
      </c>
      <c r="I2842" t="str">
        <f t="shared" si="1478"/>
        <v>3565.70766182442i</v>
      </c>
      <c r="J2842" t="str">
        <f t="shared" si="1472"/>
        <v>-17209.0374010175+780.062733762004i</v>
      </c>
      <c r="K2842" t="str">
        <f t="shared" si="1479"/>
        <v>0.00937282878512571-0.206774858143362i</v>
      </c>
      <c r="L2842" t="str">
        <f t="shared" si="1480"/>
        <v>0.00296943211926373-0.0555368430004397i</v>
      </c>
      <c r="M2842" t="str">
        <f t="shared" si="1481"/>
        <v>0.0123422609043894-0.262311701143802i</v>
      </c>
      <c r="N2842" t="str">
        <f t="shared" si="1482"/>
        <v>-11.3257518255233i</v>
      </c>
      <c r="O2842" t="str">
        <f t="shared" si="1483"/>
        <v>0.324210981713932+0.945984798681294i</v>
      </c>
      <c r="P2842" t="str">
        <f t="shared" si="1484"/>
        <v>0.675789018286068-0.945984798681294i</v>
      </c>
      <c r="Q2842" t="str">
        <f t="shared" si="1485"/>
        <v>-0.675789018286068+12.2717366242046i</v>
      </c>
      <c r="R2842" t="str">
        <f t="shared" si="1486"/>
        <v>-0.0798767992307958-0.0506700211707288i</v>
      </c>
      <c r="S2842" t="str">
        <f t="shared" si="1487"/>
        <v>1.26461596738191i</v>
      </c>
      <c r="T2842" t="str">
        <f t="shared" si="1488"/>
        <v>0.0640781178400831-0.101013475730623i</v>
      </c>
      <c r="U2842" t="str">
        <f t="shared" si="1489"/>
        <v>0.0000500000000000001-0.000156500691366323i</v>
      </c>
      <c r="V2842" t="str">
        <f t="shared" si="1490"/>
        <v>0.00002-0.00175280774330281i</v>
      </c>
      <c r="W2842" t="str">
        <f t="shared" si="1491"/>
        <v>0.0000422360133079633-0.000144697493382502i</v>
      </c>
      <c r="X2842" t="str">
        <f t="shared" si="1492"/>
        <v>0.000042331716259974-0.000144636322608103i</v>
      </c>
      <c r="Y2842" t="str">
        <f t="shared" si="1493"/>
        <v>0.009+4.56410580713525i</v>
      </c>
      <c r="Z2842" t="str">
        <f t="shared" si="1494"/>
        <v>-0.000380069541055158-0.000112055578661747i</v>
      </c>
      <c r="AA2842" t="str">
        <f t="shared" si="1495"/>
        <v>0.00520926072503398-2.62928461637194i</v>
      </c>
      <c r="AB2842" t="str">
        <f t="shared" si="1496"/>
        <v>0.192757422503004-0.303864999101531i</v>
      </c>
      <c r="AC2842" t="str">
        <f t="shared" si="1497"/>
        <v>0.922671717567407-0.0543129085034807i</v>
      </c>
      <c r="AD2842" t="str">
        <f t="shared" si="1498"/>
        <v>0.227509960124979-0.315939316122298i</v>
      </c>
      <c r="AE2842" t="str">
        <f t="shared" si="1499"/>
        <v>-0.000121872369020259+0.0000945851506467667i</v>
      </c>
      <c r="AF2842" t="str">
        <f t="shared" si="1500"/>
        <v>-4.17126978823385-0.108320657287155i</v>
      </c>
      <c r="AG2842" t="str">
        <f t="shared" si="1501"/>
        <v>0.996997176605907-0.00217139997956627i</v>
      </c>
      <c r="AH2842" t="str">
        <f t="shared" si="1502"/>
        <v>0.000521000598677624-0.000381352720371799i</v>
      </c>
      <c r="AI2842">
        <f t="shared" si="1503"/>
        <v>-63.799977729635259</v>
      </c>
      <c r="AJ2842">
        <f t="shared" si="1504"/>
        <v>-36.20271579925673</v>
      </c>
      <c r="AK2842"/>
      <c r="AL2842"/>
      <c r="AM2842"/>
      <c r="AN2842"/>
    </row>
    <row r="2843" spans="1:40" x14ac:dyDescent="0.35">
      <c r="A2843"/>
      <c r="B2843">
        <f t="shared" si="1505"/>
        <v>909000</v>
      </c>
      <c r="C2843" s="237" t="str">
        <f t="shared" si="1473"/>
        <v>-2.560003535081E-08+0.000745683430104306i</v>
      </c>
      <c r="D2843" s="208" t="str">
        <f t="shared" si="1474"/>
        <v>-1.6487457159802+0.00571690629746635i</v>
      </c>
      <c r="E2843" t="str">
        <f t="shared" si="1475"/>
        <v>36500</v>
      </c>
      <c r="F2843" t="str">
        <f t="shared" si="1476"/>
        <v>0.21505376344086</v>
      </c>
      <c r="G2843" t="str">
        <f t="shared" si="1471"/>
        <v>0.21505376344086</v>
      </c>
      <c r="H2843" t="str">
        <f t="shared" si="1477"/>
        <v>2.52253625277184+0.113918991372227i</v>
      </c>
      <c r="I2843" t="str">
        <f t="shared" si="1478"/>
        <v>3569.6346526414i</v>
      </c>
      <c r="J2843" t="str">
        <f t="shared" si="1472"/>
        <v>-17246.9658465987+780.921833689054i</v>
      </c>
      <c r="K2843" t="str">
        <f t="shared" si="1479"/>
        <v>0.00935225762722275-0.206548288096051i</v>
      </c>
      <c r="L2843" t="str">
        <f t="shared" si="1480"/>
        <v>0.00296292088241128-0.0554760941219098i</v>
      </c>
      <c r="M2843" t="str">
        <f t="shared" si="1481"/>
        <v>0.012315178509634-0.262024382217961i</v>
      </c>
      <c r="N2843" t="str">
        <f t="shared" si="1482"/>
        <v>-11.3382251204853i</v>
      </c>
      <c r="O2843" t="str">
        <f t="shared" si="1483"/>
        <v>0.335985002625768+0.94186733567449i</v>
      </c>
      <c r="P2843" t="str">
        <f t="shared" si="1484"/>
        <v>0.664014997374232-0.94186733567449i</v>
      </c>
      <c r="Q2843" t="str">
        <f t="shared" si="1485"/>
        <v>-0.664014997374232+12.2800924561598i</v>
      </c>
      <c r="R2843" t="str">
        <f t="shared" si="1486"/>
        <v>-0.0793904252549112-0.0497796385930645i</v>
      </c>
      <c r="S2843" t="str">
        <f t="shared" si="1487"/>
        <v>1.26600871624467i</v>
      </c>
      <c r="T2843" t="str">
        <f t="shared" si="1488"/>
        <v>0.0630214563503292-0.100508970359089i</v>
      </c>
      <c r="U2843" t="str">
        <f t="shared" si="1489"/>
        <v>0.0000500000000000001-0.000156328523389022i</v>
      </c>
      <c r="V2843" t="str">
        <f t="shared" si="1490"/>
        <v>0.00002-0.00175087946195705i</v>
      </c>
      <c r="W2843" t="str">
        <f t="shared" si="1491"/>
        <v>0.0000422359306225423-0.000144540563054253i</v>
      </c>
      <c r="X2843" t="str">
        <f t="shared" si="1492"/>
        <v>0.0000423314068024377-0.000144479458905369i</v>
      </c>
      <c r="Y2843" t="str">
        <f t="shared" si="1493"/>
        <v>0.009+4.56913235538099i</v>
      </c>
      <c r="Z2843" t="str">
        <f t="shared" si="1494"/>
        <v>-0.000379239658145644-0.00011192984227335i</v>
      </c>
      <c r="AA2843" t="str">
        <f t="shared" si="1495"/>
        <v>0.00519780465740579-2.62639195498105i</v>
      </c>
      <c r="AB2843" t="str">
        <f t="shared" si="1496"/>
        <v>0.189578812517432-0.302347364715038i</v>
      </c>
      <c r="AC2843" t="str">
        <f t="shared" si="1497"/>
        <v>0.92311231546311-0.0533977329998779i</v>
      </c>
      <c r="AD2843" t="str">
        <f t="shared" si="1498"/>
        <v>0.223567202544027-0.314598102594232i</v>
      </c>
      <c r="AE2843" t="str">
        <f t="shared" si="1499"/>
        <v>-0.000119998465468242+0.0000942842351628577i</v>
      </c>
      <c r="AF2843" t="str">
        <f t="shared" si="1500"/>
        <v>-4.17128196875204-0.108202085074761i</v>
      </c>
      <c r="AG2843" t="str">
        <f t="shared" si="1501"/>
        <v>0.997013152961246-0.0021314933643445i</v>
      </c>
      <c r="AH2843" t="str">
        <f t="shared" si="1502"/>
        <v>0.000513092416298844-0.000380344423437183i</v>
      </c>
      <c r="AI2843">
        <f t="shared" si="1503"/>
        <v>-63.89418923916746</v>
      </c>
      <c r="AJ2843">
        <f t="shared" si="1504"/>
        <v>-36.548748625303823</v>
      </c>
      <c r="AK2843"/>
      <c r="AL2843"/>
      <c r="AM2843"/>
      <c r="AN2843"/>
    </row>
    <row r="2844" spans="1:40" x14ac:dyDescent="0.35">
      <c r="A2844"/>
      <c r="B2844">
        <f t="shared" si="1505"/>
        <v>910000</v>
      </c>
      <c r="C2844" s="237" t="str">
        <f t="shared" si="1473"/>
        <v>-2.55438024511018E-08+0.000744863997765461i</v>
      </c>
      <c r="D2844" s="208" t="str">
        <f t="shared" si="1474"/>
        <v>-1.64874571554908+0.00571062398286854i</v>
      </c>
      <c r="E2844" t="str">
        <f t="shared" si="1475"/>
        <v>36500</v>
      </c>
      <c r="F2844" t="str">
        <f t="shared" si="1476"/>
        <v>0.21505376344086</v>
      </c>
      <c r="G2844" t="str">
        <f t="shared" si="1471"/>
        <v>0.21505376344086</v>
      </c>
      <c r="H2844" t="str">
        <f t="shared" si="1477"/>
        <v>2.52254839371373+0.113794395499791i</v>
      </c>
      <c r="I2844" t="str">
        <f t="shared" si="1478"/>
        <v>3573.56164345839i</v>
      </c>
      <c r="J2844" t="str">
        <f t="shared" si="1472"/>
        <v>-17284.9360406065+781.780933616105i</v>
      </c>
      <c r="K2844" t="str">
        <f t="shared" si="1479"/>
        <v>0.00933175407489892-0.206322213033789i</v>
      </c>
      <c r="L2844" t="str">
        <f t="shared" si="1480"/>
        <v>0.00295643101814748-0.0554154776171655i</v>
      </c>
      <c r="M2844" t="str">
        <f t="shared" si="1481"/>
        <v>0.0122881850930464-0.261737690650954i</v>
      </c>
      <c r="N2844" t="str">
        <f t="shared" si="1482"/>
        <v>-11.3506984154474i</v>
      </c>
      <c r="O2844" t="str">
        <f t="shared" si="1483"/>
        <v>0.347706750631472+0.937603335939726i</v>
      </c>
      <c r="P2844" t="str">
        <f t="shared" si="1484"/>
        <v>0.652293249368528-0.937603335939726i</v>
      </c>
      <c r="Q2844" t="str">
        <f t="shared" si="1485"/>
        <v>-0.652293249368528+12.2883017513871i</v>
      </c>
      <c r="R2844" t="str">
        <f t="shared" si="1486"/>
        <v>-0.0788959196148159-0.0488944677431314i</v>
      </c>
      <c r="S2844" t="str">
        <f t="shared" si="1487"/>
        <v>1.26740146510742i</v>
      </c>
      <c r="T2844" t="str">
        <f t="shared" si="1488"/>
        <v>0.0619689200532922-0.0999928041108149i</v>
      </c>
      <c r="U2844" t="str">
        <f t="shared" si="1489"/>
        <v>0.0000500000000000001-0.00015615673380288i</v>
      </c>
      <c r="V2844" t="str">
        <f t="shared" si="1490"/>
        <v>0.00002-0.00174895541859226i</v>
      </c>
      <c r="W2844" t="str">
        <f t="shared" si="1491"/>
        <v>0.0000422358478465982-0.000144383980091491i</v>
      </c>
      <c r="X2844" t="str">
        <f t="shared" si="1492"/>
        <v>0.000042331098001752-0.000144322942420251i</v>
      </c>
      <c r="Y2844" t="str">
        <f t="shared" si="1493"/>
        <v>0.009+4.57415890362674i</v>
      </c>
      <c r="Z2844" t="str">
        <f t="shared" si="1494"/>
        <v>-0.000378412509668266-0.000111804389383595i</v>
      </c>
      <c r="AA2844" t="str">
        <f t="shared" si="1495"/>
        <v>0.00518638633980884-2.62350565161124i</v>
      </c>
      <c r="AB2844" t="str">
        <f t="shared" si="1496"/>
        <v>0.186412611783914-0.300794652510715i</v>
      </c>
      <c r="AC2844" t="str">
        <f t="shared" si="1497"/>
        <v>0.923561374968968-0.0524874268815847i</v>
      </c>
      <c r="AD2844" t="str">
        <f t="shared" si="1498"/>
        <v>0.219641127993231-0.31320739769428i</v>
      </c>
      <c r="AE2844" t="str">
        <f t="shared" si="1499"/>
        <v>-0.000118132912319921+0.0000939647552093521i</v>
      </c>
      <c r="AF2844" t="str">
        <f t="shared" si="1500"/>
        <v>-4.17129410926281-0.108083771516922i</v>
      </c>
      <c r="AG2844" t="str">
        <f t="shared" si="1501"/>
        <v>0.997029564712082-0.00209183204177129i</v>
      </c>
      <c r="AH2844" t="str">
        <f t="shared" si="1502"/>
        <v>0.000505217241598416-0.000379256105283539i</v>
      </c>
      <c r="AI2844">
        <f t="shared" si="1503"/>
        <v>-63.989404123282547</v>
      </c>
      <c r="AJ2844">
        <f t="shared" si="1504"/>
        <v>-36.894797529810837</v>
      </c>
      <c r="AK2844"/>
      <c r="AL2844"/>
      <c r="AM2844"/>
      <c r="AN2844"/>
    </row>
    <row r="2845" spans="1:40" x14ac:dyDescent="0.35">
      <c r="A2845"/>
      <c r="B2845">
        <f t="shared" si="1505"/>
        <v>911000</v>
      </c>
      <c r="C2845" s="237" t="str">
        <f t="shared" si="1473"/>
        <v>-2.5487754629431E-08+0.00074404636439991i</v>
      </c>
      <c r="D2845" s="208" t="str">
        <f t="shared" si="1474"/>
        <v>-1.64874571511938+0.00570435546039931i</v>
      </c>
      <c r="E2845" t="str">
        <f t="shared" si="1475"/>
        <v>36500</v>
      </c>
      <c r="F2845" t="str">
        <f t="shared" si="1476"/>
        <v>0.21505376344086</v>
      </c>
      <c r="G2845" t="str">
        <f t="shared" si="1471"/>
        <v>0.21505376344086</v>
      </c>
      <c r="H2845" t="str">
        <f t="shared" si="1477"/>
        <v>2.52256049482166+0.113670071230755i</v>
      </c>
      <c r="I2845" t="str">
        <f t="shared" si="1478"/>
        <v>3577.48863427538i</v>
      </c>
      <c r="J2845" t="str">
        <f t="shared" si="1472"/>
        <v>-17322.947983041+782.640033543155i</v>
      </c>
      <c r="K2845" t="str">
        <f t="shared" si="1479"/>
        <v>0.00931131783242741-0.206096631339531i</v>
      </c>
      <c r="L2845" t="str">
        <f t="shared" si="1480"/>
        <v>0.00294996243312482-0.0553549930552627i</v>
      </c>
      <c r="M2845" t="str">
        <f t="shared" si="1481"/>
        <v>0.0122612802655522-0.261451624394794i</v>
      </c>
      <c r="N2845" t="str">
        <f t="shared" si="1482"/>
        <v>-11.3631717104094i</v>
      </c>
      <c r="O2845" t="str">
        <f t="shared" si="1483"/>
        <v>0.359374402048755+0.933193462874714i</v>
      </c>
      <c r="P2845" t="str">
        <f t="shared" si="1484"/>
        <v>0.640625597951245-0.933193462874714i</v>
      </c>
      <c r="Q2845" t="str">
        <f t="shared" si="1485"/>
        <v>-0.640625597951245+12.2963651732841i</v>
      </c>
      <c r="R2845" t="str">
        <f t="shared" si="1486"/>
        <v>-0.0783933153877596-0.0480145819586046i</v>
      </c>
      <c r="S2845" t="str">
        <f t="shared" si="1487"/>
        <v>1.26879421397018i</v>
      </c>
      <c r="T2845" t="str">
        <f t="shared" si="1488"/>
        <v>0.0609206237752745-0.0994649849779289i</v>
      </c>
      <c r="U2845" t="str">
        <f t="shared" si="1489"/>
        <v>0.0000500000000000001-0.000155985321361823i</v>
      </c>
      <c r="V2845" t="str">
        <f t="shared" si="1490"/>
        <v>0.00002-0.00174703559925242i</v>
      </c>
      <c r="W2845" t="str">
        <f t="shared" si="1491"/>
        <v>0.0000422357649801327-0.000144227743350269i</v>
      </c>
      <c r="X2845" t="str">
        <f t="shared" si="1492"/>
        <v>0.0000423307898546391-0.000144166772009292i</v>
      </c>
      <c r="Y2845" t="str">
        <f t="shared" si="1493"/>
        <v>0.009+4.57918545187248i</v>
      </c>
      <c r="Z2845" t="str">
        <f t="shared" si="1494"/>
        <v>-0.000377588083622788-0.000111679219026494i</v>
      </c>
      <c r="AA2845" t="str">
        <f t="shared" si="1495"/>
        <v>0.00517500560656283-2.62062568532272i</v>
      </c>
      <c r="AB2845" t="str">
        <f t="shared" si="1496"/>
        <v>0.183259165718684-0.299206886530185i</v>
      </c>
      <c r="AC2845" t="str">
        <f t="shared" si="1497"/>
        <v>0.924018865478682-0.0515820660555146i</v>
      </c>
      <c r="AD2845" t="str">
        <f t="shared" si="1498"/>
        <v>0.215732362335737-0.311767406844701i</v>
      </c>
      <c r="AE2845" t="str">
        <f t="shared" si="1499"/>
        <v>-0.000116275909784099+0.0000936268359421408i</v>
      </c>
      <c r="AF2845" t="str">
        <f t="shared" si="1500"/>
        <v>-4.17130620994104-0.107965715770356i</v>
      </c>
      <c r="AG2845" t="str">
        <f t="shared" si="1501"/>
        <v>0.997046408485899-0.0020524211480541i</v>
      </c>
      <c r="AH2845" t="str">
        <f t="shared" si="1502"/>
        <v>0.000497375954695319-0.00037808828377448i</v>
      </c>
      <c r="AI2845">
        <f t="shared" si="1503"/>
        <v>-64.085640733654273</v>
      </c>
      <c r="AJ2845">
        <f t="shared" si="1504"/>
        <v>-37.240861887535225</v>
      </c>
      <c r="AK2845"/>
      <c r="AL2845"/>
      <c r="AM2845"/>
      <c r="AN2845"/>
    </row>
    <row r="2846" spans="1:40" x14ac:dyDescent="0.35">
      <c r="A2846"/>
      <c r="B2846">
        <f t="shared" si="1505"/>
        <v>912000</v>
      </c>
      <c r="C2846" s="237" t="str">
        <f t="shared" si="1473"/>
        <v>-2.5431891074497E-08+0.00074323052408998i</v>
      </c>
      <c r="D2846" s="208" t="str">
        <f t="shared" si="1474"/>
        <v>-1.64874571469109+0.00569810068468985i</v>
      </c>
      <c r="E2846" t="str">
        <f t="shared" si="1475"/>
        <v>36500</v>
      </c>
      <c r="F2846" t="str">
        <f t="shared" si="1476"/>
        <v>0.21505376344086</v>
      </c>
      <c r="G2846" t="str">
        <f t="shared" si="1471"/>
        <v>0.21505376344086</v>
      </c>
      <c r="H2846" t="str">
        <f t="shared" si="1477"/>
        <v>2.52257255626957+0.11354601768012i</v>
      </c>
      <c r="I2846" t="str">
        <f t="shared" si="1478"/>
        <v>3581.41562509236i</v>
      </c>
      <c r="J2846" t="str">
        <f t="shared" si="1472"/>
        <v>-17361.001673902+783.499133470207i</v>
      </c>
      <c r="K2846" t="str">
        <f t="shared" si="1479"/>
        <v>0.00929094860569599-0.205871541403254i</v>
      </c>
      <c r="L2846" t="str">
        <f t="shared" si="1480"/>
        <v>0.00294351503450447-0.0552946400071214i</v>
      </c>
      <c r="M2846" t="str">
        <f t="shared" si="1481"/>
        <v>0.0122344636402005-0.261166181410375i</v>
      </c>
      <c r="N2846" t="str">
        <f t="shared" si="1482"/>
        <v>-11.3756450053714i</v>
      </c>
      <c r="O2846" t="str">
        <f t="shared" si="1483"/>
        <v>0.370986141612021+0.928638402572188i</v>
      </c>
      <c r="P2846" t="str">
        <f t="shared" si="1484"/>
        <v>0.629013858387979-0.928638402572188i</v>
      </c>
      <c r="Q2846" t="str">
        <f t="shared" si="1485"/>
        <v>-0.629013858387979+12.3042834079436i</v>
      </c>
      <c r="R2846" t="str">
        <f t="shared" si="1486"/>
        <v>-0.0778826461145167-0.0471400548429793i</v>
      </c>
      <c r="S2846" t="str">
        <f t="shared" si="1487"/>
        <v>1.27018696283293i</v>
      </c>
      <c r="T2846" t="str">
        <f t="shared" si="1488"/>
        <v>0.0598766830887816-0.0989255217255899i</v>
      </c>
      <c r="U2846" t="str">
        <f t="shared" si="1489"/>
        <v>0.00005-0.000155814284825242i</v>
      </c>
      <c r="V2846" t="str">
        <f t="shared" si="1490"/>
        <v>0.00002-0.00174511999004271i</v>
      </c>
      <c r="W2846" t="str">
        <f t="shared" si="1491"/>
        <v>0.0000422356820231471-0.000144071851691655i</v>
      </c>
      <c r="X2846" t="str">
        <f t="shared" si="1492"/>
        <v>0.0000423304823578385-0.000144010946534045i</v>
      </c>
      <c r="Y2846" t="str">
        <f t="shared" si="1493"/>
        <v>0.009+4.58421200011823i</v>
      </c>
      <c r="Z2846" t="str">
        <f t="shared" si="1494"/>
        <v>-0.000376766368074712-0.000111554330240471i</v>
      </c>
      <c r="AA2846" t="str">
        <f t="shared" si="1495"/>
        <v>0.00516366229289525-2.61775203526755i</v>
      </c>
      <c r="AB2846" t="str">
        <f t="shared" si="1496"/>
        <v>0.180118821982674-0.297584093140475i</v>
      </c>
      <c r="AC2846" t="str">
        <f t="shared" si="1497"/>
        <v>0.924484755924496-0.0506817267047793i</v>
      </c>
      <c r="AD2846" t="str">
        <f t="shared" si="1498"/>
        <v>0.21184152895505-0.310278343506488i</v>
      </c>
      <c r="AE2846" t="str">
        <f t="shared" si="1499"/>
        <v>-0.000114427656269777+0.0000932706046954792i</v>
      </c>
      <c r="AF2846" t="str">
        <f t="shared" si="1500"/>
        <v>-4.17131827096066-0.10784791699543i</v>
      </c>
      <c r="AG2846" t="str">
        <f t="shared" si="1501"/>
        <v>0.997063680848704-0.00201326577349536i</v>
      </c>
      <c r="AH2846" t="str">
        <f t="shared" si="1502"/>
        <v>0.000489569427888715-0.00037684148663573i</v>
      </c>
      <c r="AI2846">
        <f t="shared" si="1503"/>
        <v>-64.182918000801777</v>
      </c>
      <c r="AJ2846">
        <f t="shared" si="1504"/>
        <v>-37.586941072811527</v>
      </c>
      <c r="AK2846"/>
      <c r="AL2846"/>
      <c r="AM2846"/>
      <c r="AN2846"/>
    </row>
    <row r="2847" spans="1:40" x14ac:dyDescent="0.35">
      <c r="A2847"/>
      <c r="B2847">
        <f t="shared" si="1505"/>
        <v>913000</v>
      </c>
      <c r="C2847" s="237" t="str">
        <f t="shared" si="1473"/>
        <v>-2.53762109794398E-08+0.000742416470943921i</v>
      </c>
      <c r="D2847" s="208" t="str">
        <f t="shared" si="1474"/>
        <v>-1.64874571426421+0.00569185961057006i</v>
      </c>
      <c r="E2847" t="str">
        <f t="shared" si="1475"/>
        <v>36500</v>
      </c>
      <c r="F2847" t="str">
        <f t="shared" si="1476"/>
        <v>0.21505376344086</v>
      </c>
      <c r="G2847" t="str">
        <f t="shared" si="1471"/>
        <v>0.21505376344086</v>
      </c>
      <c r="H2847" t="str">
        <f t="shared" si="1477"/>
        <v>2.52258457823045+0.113422233966713i</v>
      </c>
      <c r="I2847" t="str">
        <f t="shared" si="1478"/>
        <v>3585.34261590935i</v>
      </c>
      <c r="J2847" t="str">
        <f t="shared" si="1472"/>
        <v>-17399.0971131896+784.358233397257i</v>
      </c>
      <c r="K2847" t="str">
        <f t="shared" si="1479"/>
        <v>0.00927064610219574-0.205646941621918i</v>
      </c>
      <c r="L2847" t="str">
        <f t="shared" si="1480"/>
        <v>0.00293708872995288-0.0552344180455144i</v>
      </c>
      <c r="M2847" t="str">
        <f t="shared" si="1481"/>
        <v>0.0122077348321486-0.260881359667432i</v>
      </c>
      <c r="N2847" t="str">
        <f t="shared" si="1482"/>
        <v>-11.3881183003335i</v>
      </c>
      <c r="O2847" t="str">
        <f t="shared" si="1483"/>
        <v>0.382540162754496+0.923938863713267i</v>
      </c>
      <c r="P2847" t="str">
        <f t="shared" si="1484"/>
        <v>0.617459837245504-0.923938863713267i</v>
      </c>
      <c r="Q2847" t="str">
        <f t="shared" si="1485"/>
        <v>-0.617459837245504+12.3120571640468i</v>
      </c>
      <c r="R2847" t="str">
        <f t="shared" si="1486"/>
        <v>-0.077363945814918-0.0462709602679188i</v>
      </c>
      <c r="S2847" t="str">
        <f t="shared" si="1487"/>
        <v>1.27157971169569i</v>
      </c>
      <c r="T2847" t="str">
        <f t="shared" si="1488"/>
        <v>0.0588372143173629-0.0983744239149744i</v>
      </c>
      <c r="U2847" t="str">
        <f t="shared" si="1489"/>
        <v>0.00005-0.000155643622957964i</v>
      </c>
      <c r="V2847" t="str">
        <f t="shared" si="1490"/>
        <v>0.00002-0.00174320857712919i</v>
      </c>
      <c r="W2847" t="str">
        <f t="shared" si="1491"/>
        <v>0.0000422355989756434-0.000143916303981709i</v>
      </c>
      <c r="X2847" t="str">
        <f t="shared" si="1492"/>
        <v>0.0000423301755081086-0.000143855464861057i</v>
      </c>
      <c r="Y2847" t="str">
        <f t="shared" si="1493"/>
        <v>0.009+4.58923854836397i</v>
      </c>
      <c r="Z2847" t="str">
        <f t="shared" si="1494"/>
        <v>-0.000375947351154888-0.000111429722068342i</v>
      </c>
      <c r="AA2847" t="str">
        <f t="shared" si="1495"/>
        <v>0.00515235623493576-2.61488468068915i</v>
      </c>
      <c r="AB2847" t="str">
        <f t="shared" si="1496"/>
        <v>0.176991930496082-0.295926301103162i</v>
      </c>
      <c r="AC2847" t="str">
        <f t="shared" si="1497"/>
        <v>0.924959014761779-0.0497864852917075i</v>
      </c>
      <c r="AD2847" t="str">
        <f t="shared" si="1498"/>
        <v>0.207969248648797-0.308740429150506i</v>
      </c>
      <c r="AE2847" t="str">
        <f t="shared" si="1499"/>
        <v>-0.000112588348362689+0.000092896190957859i</v>
      </c>
      <c r="AF2847" t="str">
        <f t="shared" si="1500"/>
        <v>-4.17133029249466-0.107730374356143i</v>
      </c>
      <c r="AG2847" t="str">
        <f t="shared" si="1501"/>
        <v>0.997081378305639-0.00197437096173704i</v>
      </c>
      <c r="AH2847" t="str">
        <f t="shared" si="1502"/>
        <v>0.000481798525546658-0.000375516251342138i</v>
      </c>
      <c r="AI2847">
        <f t="shared" si="1503"/>
        <v>-64.28125545841101</v>
      </c>
      <c r="AJ2847">
        <f t="shared" si="1504"/>
        <v>-37.933034459650848</v>
      </c>
      <c r="AK2847"/>
      <c r="AL2847"/>
      <c r="AM2847"/>
      <c r="AN2847"/>
    </row>
    <row r="2848" spans="1:40" x14ac:dyDescent="0.35">
      <c r="A2848"/>
      <c r="B2848">
        <f t="shared" si="1505"/>
        <v>914000</v>
      </c>
      <c r="C2848" s="237" t="str">
        <f t="shared" si="1473"/>
        <v>-2.5320713541811E-08+0.000741604199095768i</v>
      </c>
      <c r="D2848" s="208" t="str">
        <f t="shared" si="1474"/>
        <v>-1.64874571383873+0.00568563219306756i</v>
      </c>
      <c r="E2848" t="str">
        <f t="shared" si="1475"/>
        <v>36500</v>
      </c>
      <c r="F2848" t="str">
        <f t="shared" si="1476"/>
        <v>0.21505376344086</v>
      </c>
      <c r="G2848" t="str">
        <f t="shared" si="1471"/>
        <v>0.21505376344086</v>
      </c>
      <c r="H2848" t="str">
        <f t="shared" si="1477"/>
        <v>2.52259656087634+0.113298719213179i</v>
      </c>
      <c r="I2848" t="str">
        <f t="shared" si="1478"/>
        <v>3589.26960672634i</v>
      </c>
      <c r="J2848" t="str">
        <f t="shared" si="1472"/>
        <v>-17437.2343009039+785.217333324308i</v>
      </c>
      <c r="K2848" t="str">
        <f t="shared" si="1479"/>
        <v>0.0092504100310109-0.205422830399426i</v>
      </c>
      <c r="L2848" t="str">
        <f t="shared" si="1480"/>
        <v>0.00293068342763838-0.0551743267450568i</v>
      </c>
      <c r="M2848" t="str">
        <f t="shared" si="1481"/>
        <v>0.0121810934586493-0.260597157144483i</v>
      </c>
      <c r="N2848" t="str">
        <f t="shared" si="1482"/>
        <v>-11.4005915952955i</v>
      </c>
      <c r="O2848" t="str">
        <f t="shared" si="1483"/>
        <v>0.394034667889021+0.919095577457311i</v>
      </c>
      <c r="P2848" t="str">
        <f t="shared" si="1484"/>
        <v>0.605965332110979-0.919095577457311i</v>
      </c>
      <c r="Q2848" t="str">
        <f t="shared" si="1485"/>
        <v>-0.605965332110979+12.3196871727528i</v>
      </c>
      <c r="R2848" t="str">
        <f t="shared" si="1486"/>
        <v>-0.0768372490035769-0.0454073723752707i</v>
      </c>
      <c r="S2848" t="str">
        <f t="shared" si="1487"/>
        <v>1.27297246055845i</v>
      </c>
      <c r="T2848" t="str">
        <f t="shared" si="1488"/>
        <v>0.0578023345400421-0.0978117019266256i</v>
      </c>
      <c r="U2848" t="str">
        <f t="shared" si="1489"/>
        <v>0.00005-0.00015547333453022i</v>
      </c>
      <c r="V2848" t="str">
        <f t="shared" si="1490"/>
        <v>0.00002-0.00174130134673846i</v>
      </c>
      <c r="W2848" t="str">
        <f t="shared" si="1491"/>
        <v>0.000042235515837623-0.000143761099091452i</v>
      </c>
      <c r="X2848" t="str">
        <f t="shared" si="1492"/>
        <v>0.0000423298693022248-0.000143700325861831i</v>
      </c>
      <c r="Y2848" t="str">
        <f t="shared" si="1493"/>
        <v>0.009+4.59426509660971i</v>
      </c>
      <c r="Z2848" t="str">
        <f t="shared" si="1494"/>
        <v>-0.000375131021059051-0.000111305393557286i</v>
      </c>
      <c r="AA2848" t="str">
        <f t="shared" si="1495"/>
        <v>0.00514108726970998-2.61202360092175i</v>
      </c>
      <c r="AB2848" t="str">
        <f t="shared" si="1496"/>
        <v>0.173878843451692-0.294233541644612i</v>
      </c>
      <c r="AC2848" t="str">
        <f t="shared" si="1497"/>
        <v>0.925441609953428-0.0488964185605239i</v>
      </c>
      <c r="AD2848" t="str">
        <f t="shared" si="1498"/>
        <v>0.204116139522757-0.307153893227098i</v>
      </c>
      <c r="AE2848" t="str">
        <f t="shared" si="1499"/>
        <v>-0.000110758180802098+0.0000925037263475696i</v>
      </c>
      <c r="AF2848" t="str">
        <f t="shared" si="1500"/>
        <v>-4.17134227471507-0.107613087020111i</v>
      </c>
      <c r="AG2848" t="str">
        <f t="shared" si="1501"/>
        <v>0.997099497301597-0.0019357417090127i</v>
      </c>
      <c r="AH2848" t="str">
        <f t="shared" si="1502"/>
        <v>0.000474064103996267-0.000374113125003174i</v>
      </c>
      <c r="AI2848">
        <f t="shared" si="1503"/>
        <v>-64.380673268954553</v>
      </c>
      <c r="AJ2848">
        <f t="shared" si="1504"/>
        <v>-38.279141421837984</v>
      </c>
      <c r="AK2848"/>
      <c r="AL2848"/>
      <c r="AM2848"/>
      <c r="AN2848"/>
    </row>
    <row r="2849" spans="1:40" x14ac:dyDescent="0.35">
      <c r="A2849"/>
      <c r="B2849">
        <f t="shared" si="1505"/>
        <v>915000</v>
      </c>
      <c r="C2849" s="237" t="str">
        <f t="shared" si="1473"/>
        <v>-2.52653979635445E-08+0.000740793702705199i</v>
      </c>
      <c r="D2849" s="208" t="str">
        <f t="shared" si="1474"/>
        <v>-1.64874571341465+0.00567941838740653i</v>
      </c>
      <c r="E2849" t="str">
        <f t="shared" si="1475"/>
        <v>36500</v>
      </c>
      <c r="F2849" t="str">
        <f t="shared" si="1476"/>
        <v>0.21505376344086</v>
      </c>
      <c r="G2849" t="str">
        <f t="shared" si="1471"/>
        <v>0.21505376344086</v>
      </c>
      <c r="H2849" t="str">
        <f t="shared" si="1477"/>
        <v>2.52260850437834+0.113175472545948i</v>
      </c>
      <c r="I2849" t="str">
        <f t="shared" si="1478"/>
        <v>3593.19659754333i</v>
      </c>
      <c r="J2849" t="str">
        <f t="shared" si="1472"/>
        <v>-17475.4132370448+786.076433251358i</v>
      </c>
      <c r="K2849" t="str">
        <f t="shared" si="1479"/>
        <v>0.00923024010280866-0.205199206146593i</v>
      </c>
      <c r="L2849" t="str">
        <f t="shared" si="1480"/>
        <v>0.00292429903622812-0.0551143656821977i</v>
      </c>
      <c r="M2849" t="str">
        <f t="shared" si="1481"/>
        <v>0.0121545391390368-0.260313571828791i</v>
      </c>
      <c r="N2849" t="str">
        <f t="shared" si="1482"/>
        <v>-11.4130648902575i</v>
      </c>
      <c r="O2849" t="str">
        <f t="shared" si="1483"/>
        <v>0.405467868688282+0.914109297327941i</v>
      </c>
      <c r="P2849" t="str">
        <f t="shared" si="1484"/>
        <v>0.594532131311718-0.914109297327941i</v>
      </c>
      <c r="Q2849" t="str">
        <f t="shared" si="1485"/>
        <v>-0.594532131311718+12.3271741875854i</v>
      </c>
      <c r="R2849" t="str">
        <f t="shared" si="1486"/>
        <v>-0.0763025907057665-0.0445493655786803i</v>
      </c>
      <c r="S2849" t="str">
        <f t="shared" si="1487"/>
        <v>1.2743652094212i</v>
      </c>
      <c r="T2849" t="str">
        <f t="shared" si="1488"/>
        <v>0.0567721615952565-0.0972373669841342i</v>
      </c>
      <c r="U2849" t="str">
        <f t="shared" si="1489"/>
        <v>0.00005-0.000155303418317618i</v>
      </c>
      <c r="V2849" t="str">
        <f t="shared" si="1490"/>
        <v>0.00002-0.00173939828515733i</v>
      </c>
      <c r="W2849" t="str">
        <f t="shared" si="1491"/>
        <v>0.0000422354326090877-0.000143606235896842i</v>
      </c>
      <c r="X2849" t="str">
        <f t="shared" si="1492"/>
        <v>0.0000423295637369807-0.000143545528412807i</v>
      </c>
      <c r="Y2849" t="str">
        <f t="shared" si="1493"/>
        <v>0.009+4.59929164485546i</v>
      </c>
      <c r="Z2849" t="str">
        <f t="shared" si="1494"/>
        <v>-0.000374317366047415-0.000111181343758819i</v>
      </c>
      <c r="AA2849" t="str">
        <f t="shared" si="1495"/>
        <v>0.00512985523513375-2.60916877538999i</v>
      </c>
      <c r="AB2849" t="str">
        <f t="shared" si="1496"/>
        <v>0.170779915326731-0.292505848527215i</v>
      </c>
      <c r="AC2849" t="str">
        <f t="shared" si="1497"/>
        <v>0.92593250895407-0.048011603539641i</v>
      </c>
      <c r="AD2849" t="str">
        <f t="shared" si="1498"/>
        <v>0.200282816884965-0.305518973134104i</v>
      </c>
      <c r="AE2849" t="str">
        <f t="shared" si="1499"/>
        <v>-0.000108937346457801+0.0000920933445879971i</v>
      </c>
      <c r="AF2849" t="str">
        <f t="shared" si="1500"/>
        <v>-4.17135421779299-0.107496054158541i</v>
      </c>
      <c r="AG2849" t="str">
        <f t="shared" si="1501"/>
        <v>0.997118034221855-0.00189738296340514i</v>
      </c>
      <c r="AH2849" t="str">
        <f t="shared" si="1502"/>
        <v>0.000466367011415102-0.000372632664247115i</v>
      </c>
      <c r="AI2849">
        <f t="shared" si="1503"/>
        <v>-64.48119225069523</v>
      </c>
      <c r="AJ2849">
        <f t="shared" si="1504"/>
        <v>-38.625261333057637</v>
      </c>
      <c r="AK2849"/>
      <c r="AL2849"/>
      <c r="AM2849"/>
      <c r="AN2849"/>
    </row>
    <row r="2850" spans="1:40" x14ac:dyDescent="0.35">
      <c r="A2850"/>
      <c r="B2850">
        <f t="shared" si="1505"/>
        <v>916000</v>
      </c>
      <c r="C2850" s="237" t="str">
        <f t="shared" si="1473"/>
        <v>-2.52102634509285E-08+0.0007399849759574i</v>
      </c>
      <c r="D2850" s="208" t="str">
        <f t="shared" si="1474"/>
        <v>-1.64874571299194+0.00567321814900674i</v>
      </c>
      <c r="E2850" t="str">
        <f t="shared" si="1475"/>
        <v>36500</v>
      </c>
      <c r="F2850" t="str">
        <f t="shared" si="1476"/>
        <v>0.21505376344086</v>
      </c>
      <c r="G2850" t="str">
        <f t="shared" si="1471"/>
        <v>0.21505376344086</v>
      </c>
      <c r="H2850" t="str">
        <f t="shared" si="1477"/>
        <v>2.52262040890661+0.11305249309522i</v>
      </c>
      <c r="I2850" t="str">
        <f t="shared" si="1478"/>
        <v>3597.12358836031i</v>
      </c>
      <c r="J2850" t="str">
        <f t="shared" si="1472"/>
        <v>-17513.6339216123+786.935533178409i</v>
      </c>
      <c r="K2850" t="str">
        <f t="shared" si="1479"/>
        <v>0.00921013602982856-0.204976067281104i</v>
      </c>
      <c r="L2850" t="str">
        <f t="shared" si="1480"/>
        <v>0.0029179354648847-0.0550545344352096i</v>
      </c>
      <c r="M2850" t="str">
        <f t="shared" si="1481"/>
        <v>0.0121280714947133-0.260030601716314i</v>
      </c>
      <c r="N2850" t="str">
        <f t="shared" si="1482"/>
        <v>-11.4255381852195i</v>
      </c>
      <c r="O2850" t="str">
        <f t="shared" si="1483"/>
        <v>0.416837986362663+0.908980799095955i</v>
      </c>
      <c r="P2850" t="str">
        <f t="shared" si="1484"/>
        <v>0.583162013637337-0.908980799095955i</v>
      </c>
      <c r="Q2850" t="str">
        <f t="shared" si="1485"/>
        <v>-0.583162013637337+12.3345189843155i</v>
      </c>
      <c r="R2850" t="str">
        <f t="shared" si="1486"/>
        <v>-0.0757600064735267-0.0436970145649314i</v>
      </c>
      <c r="S2850" t="str">
        <f t="shared" si="1487"/>
        <v>1.27575795828396i</v>
      </c>
      <c r="T2850" t="str">
        <f t="shared" si="1488"/>
        <v>0.0557468140844613-0.096651431178246i</v>
      </c>
      <c r="U2850" t="str">
        <f t="shared" si="1489"/>
        <v>0.00005-0.000155133873101114i</v>
      </c>
      <c r="V2850" t="str">
        <f t="shared" si="1490"/>
        <v>0.00002-0.00173749937873248i</v>
      </c>
      <c r="W2850" t="str">
        <f t="shared" si="1491"/>
        <v>0.0000422353492900391-0.000143451713278745i</v>
      </c>
      <c r="X2850" t="str">
        <f t="shared" si="1492"/>
        <v>0.0000423292588091868-0.000143391071395328i</v>
      </c>
      <c r="Y2850" t="str">
        <f t="shared" si="1493"/>
        <v>0.009+4.6043181931012i</v>
      </c>
      <c r="Z2850" t="str">
        <f t="shared" si="1494"/>
        <v>-0.00037350637444424-0.000111057571728772i</v>
      </c>
      <c r="AA2850" t="str">
        <f t="shared" si="1495"/>
        <v>0.00511865997000738-2.60632018360834i</v>
      </c>
      <c r="AB2850" t="str">
        <f t="shared" si="1496"/>
        <v>0.167695502893706-0.290743258121906i</v>
      </c>
      <c r="AC2850" t="str">
        <f t="shared" si="1497"/>
        <v>0.926431678694036-0.0471321175436786i</v>
      </c>
      <c r="AD2850" t="str">
        <f t="shared" si="1498"/>
        <v>0.196469893140506-0.303835914183561i</v>
      </c>
      <c r="AE2850" t="str">
        <f t="shared" si="1499"/>
        <v>-0.000107126036307576+0.0000916651814826575i</v>
      </c>
      <c r="AF2850" t="str">
        <f t="shared" si="1500"/>
        <v>-4.17136612189855-0.107379274946213i</v>
      </c>
      <c r="AG2850" t="str">
        <f t="shared" si="1501"/>
        <v>0.997136985392707-0.00185929962411538i</v>
      </c>
      <c r="AH2850" t="str">
        <f t="shared" si="1502"/>
        <v>0.000458708087724764-0.000371075435103896i</v>
      </c>
      <c r="AI2850">
        <f t="shared" si="1503"/>
        <v>-64.582833906152544</v>
      </c>
      <c r="AJ2850">
        <f t="shared" si="1504"/>
        <v>-38.971393566988276</v>
      </c>
      <c r="AK2850"/>
      <c r="AL2850"/>
      <c r="AM2850"/>
      <c r="AN2850"/>
    </row>
    <row r="2851" spans="1:40" x14ac:dyDescent="0.35">
      <c r="A2851"/>
      <c r="B2851">
        <f t="shared" si="1505"/>
        <v>917000</v>
      </c>
      <c r="C2851" s="237" t="str">
        <f t="shared" si="1473"/>
        <v>-2.51553092145762E-08+0.000739178013062915i</v>
      </c>
      <c r="D2851" s="208" t="str">
        <f t="shared" si="1474"/>
        <v>-1.64874571257063+0.00566703143348235i</v>
      </c>
      <c r="E2851" t="str">
        <f t="shared" si="1475"/>
        <v>36500</v>
      </c>
      <c r="F2851" t="str">
        <f t="shared" si="1476"/>
        <v>0.21505376344086</v>
      </c>
      <c r="G2851" t="str">
        <f t="shared" si="1471"/>
        <v>0.21505376344086</v>
      </c>
      <c r="H2851" t="str">
        <f t="shared" si="1477"/>
        <v>2.52263227463045+0.11292977999495i</v>
      </c>
      <c r="I2851" t="str">
        <f t="shared" si="1478"/>
        <v>3601.0505791773i</v>
      </c>
      <c r="J2851" t="str">
        <f t="shared" si="1472"/>
        <v>-17551.8963546064+787.79463310546i</v>
      </c>
      <c r="K2851" t="str">
        <f t="shared" si="1479"/>
        <v>0.00919009752587242-0.204753412227479i</v>
      </c>
      <c r="L2851" t="str">
        <f t="shared" si="1480"/>
        <v>0.0029115926232629-0.0549948325841773i</v>
      </c>
      <c r="M2851" t="str">
        <f t="shared" si="1481"/>
        <v>0.0121016901491353-0.259748244811656i</v>
      </c>
      <c r="N2851" t="str">
        <f t="shared" si="1482"/>
        <v>-11.4380114801816i</v>
      </c>
      <c r="O2851" t="str">
        <f t="shared" si="1483"/>
        <v>0.428143251937181+0.903710880658552i</v>
      </c>
      <c r="P2851" t="str">
        <f t="shared" si="1484"/>
        <v>0.571856748062819-0.903710880658552i</v>
      </c>
      <c r="Q2851" t="str">
        <f t="shared" si="1485"/>
        <v>-0.571856748062819+12.3417223608402i</v>
      </c>
      <c r="R2851" t="str">
        <f t="shared" si="1486"/>
        <v>-0.0752095324019304-0.0428503942948951i</v>
      </c>
      <c r="S2851" t="str">
        <f t="shared" si="1487"/>
        <v>1.27715070714671i</v>
      </c>
      <c r="T2851" t="str">
        <f t="shared" si="1488"/>
        <v>0.0547264113752406-0.0960539074912988i</v>
      </c>
      <c r="U2851" t="str">
        <f t="shared" si="1489"/>
        <v>0.00005-0.00015496469766698i</v>
      </c>
      <c r="V2851" t="str">
        <f t="shared" si="1490"/>
        <v>0.00002-0.00173560461387018i</v>
      </c>
      <c r="W2851" t="str">
        <f t="shared" si="1491"/>
        <v>0.0000422352658804785-0.000143297530122908i</v>
      </c>
      <c r="X2851" t="str">
        <f t="shared" si="1492"/>
        <v>0.0000423289545156711-0.000143236953695618i</v>
      </c>
      <c r="Y2851" t="str">
        <f t="shared" si="1493"/>
        <v>0.009+4.60934474134694i</v>
      </c>
      <c r="Z2851" t="str">
        <f t="shared" si="1494"/>
        <v>-0.000372698034637417-0.000110934076527265i</v>
      </c>
      <c r="AA2851" t="str">
        <f t="shared" si="1495"/>
        <v>0.00510750131400963-2.60347780518063i</v>
      </c>
      <c r="AB2851" t="str">
        <f t="shared" si="1496"/>
        <v>0.164625965229767-0.288945809481671i</v>
      </c>
      <c r="AC2851" t="str">
        <f t="shared" si="1497"/>
        <v>0.926939085563166-0.0462580381750949i</v>
      </c>
      <c r="AD2851" t="str">
        <f t="shared" si="1498"/>
        <v>0.192677977686489-0.302104969566812i</v>
      </c>
      <c r="AE2851" t="str">
        <f t="shared" si="1499"/>
        <v>-0.000105324439414859+0.000091219374889956i</v>
      </c>
      <c r="AF2851" t="str">
        <f t="shared" si="1500"/>
        <v>-4.17137798720108-0.107262748561468i</v>
      </c>
      <c r="AG2851" t="str">
        <f t="shared" si="1501"/>
        <v>0.997156347082119-0.00182149654073808i</v>
      </c>
      <c r="AH2851" t="str">
        <f t="shared" si="1502"/>
        <v>0.00045108816448583-0.000369442012886626i</v>
      </c>
      <c r="AI2851">
        <f t="shared" si="1503"/>
        <v>-64.685620452139446</v>
      </c>
      <c r="AJ2851">
        <f t="shared" si="1504"/>
        <v>-39.317537497413859</v>
      </c>
      <c r="AK2851"/>
      <c r="AL2851"/>
      <c r="AM2851"/>
      <c r="AN2851"/>
    </row>
    <row r="2852" spans="1:40" x14ac:dyDescent="0.35">
      <c r="A2852"/>
      <c r="B2852">
        <f t="shared" si="1505"/>
        <v>918000</v>
      </c>
      <c r="C2852" s="237" t="str">
        <f t="shared" si="1473"/>
        <v>-2.51005344693982E-08+0.000738372808257519i</v>
      </c>
      <c r="D2852" s="208" t="str">
        <f t="shared" si="1474"/>
        <v>-1.64874571215069+0.00566085819664098i</v>
      </c>
      <c r="E2852" t="str">
        <f t="shared" si="1475"/>
        <v>36500</v>
      </c>
      <c r="F2852" t="str">
        <f t="shared" si="1476"/>
        <v>0.21505376344086</v>
      </c>
      <c r="G2852" t="str">
        <f t="shared" si="1471"/>
        <v>0.21505376344086</v>
      </c>
      <c r="H2852" t="str">
        <f t="shared" si="1477"/>
        <v>2.52264410171816+0.112807332382815i</v>
      </c>
      <c r="I2852" t="str">
        <f t="shared" si="1478"/>
        <v>3604.97756999429i</v>
      </c>
      <c r="J2852" t="str">
        <f t="shared" si="1472"/>
        <v>-17590.2005360272+788.653733032511i</v>
      </c>
      <c r="K2852" t="str">
        <f t="shared" si="1479"/>
        <v>0.00917012430629392-0.204531239417031i</v>
      </c>
      <c r="L2852" t="str">
        <f t="shared" si="1480"/>
        <v>0.00290527042150667-0.0549352597109911i</v>
      </c>
      <c r="M2852" t="str">
        <f t="shared" si="1481"/>
        <v>0.0120753947278006-0.259466499128022i</v>
      </c>
      <c r="N2852" t="str">
        <f t="shared" si="1482"/>
        <v>-11.4504847751436i</v>
      </c>
      <c r="O2852" t="str">
        <f t="shared" si="1483"/>
        <v>0.439381906526339+0.898300361915367i</v>
      </c>
      <c r="P2852" t="str">
        <f t="shared" si="1484"/>
        <v>0.560618093473661-0.898300361915367i</v>
      </c>
      <c r="Q2852" t="str">
        <f t="shared" si="1485"/>
        <v>-0.560618093473661+12.348785137059i</v>
      </c>
      <c r="R2852" t="str">
        <f t="shared" si="1486"/>
        <v>-0.0746512051455514-0.0420095800041591i</v>
      </c>
      <c r="S2852" t="str">
        <f t="shared" si="1487"/>
        <v>1.27854345600947i</v>
      </c>
      <c r="T2852" t="str">
        <f t="shared" si="1488"/>
        <v>0.0537110736040239-0.0954448098220652i</v>
      </c>
      <c r="U2852" t="str">
        <f t="shared" si="1489"/>
        <v>0.00005-0.000154795890806777i</v>
      </c>
      <c r="V2852" t="str">
        <f t="shared" si="1490"/>
        <v>0.00002-0.0017337139770359i</v>
      </c>
      <c r="W2852" t="str">
        <f t="shared" si="1491"/>
        <v>0.0000422351823804077-0.000143143685319933i</v>
      </c>
      <c r="X2852" t="str">
        <f t="shared" si="1492"/>
        <v>0.000042328650853279-0.000143083174204754i</v>
      </c>
      <c r="Y2852" t="str">
        <f t="shared" si="1493"/>
        <v>0.009+4.61437128959269i</v>
      </c>
      <c r="Z2852" t="str">
        <f t="shared" si="1494"/>
        <v>-0.000371892335078054-0.000110810857218683i</v>
      </c>
      <c r="AA2852" t="str">
        <f t="shared" si="1495"/>
        <v>0.00509637910769225-2.6006416197996i</v>
      </c>
      <c r="AB2852" t="str">
        <f t="shared" si="1496"/>
        <v>0.161571663724874-0.287113544416286i</v>
      </c>
      <c r="AC2852" t="str">
        <f t="shared" si="1497"/>
        <v>0.927454695394374-0.0453894433255076i</v>
      </c>
      <c r="AD2852" t="str">
        <f t="shared" si="1498"/>
        <v>0.188907676807624-0.300326400318273i</v>
      </c>
      <c r="AE2852" t="str">
        <f t="shared" si="1499"/>
        <v>-0.000103532742906827+0.0000907560646977064i</v>
      </c>
      <c r="AF2852" t="str">
        <f t="shared" si="1500"/>
        <v>-4.17138981386885-0.107146474186174i</v>
      </c>
      <c r="AG2852" t="str">
        <f t="shared" si="1501"/>
        <v>0.997176115500381-0.00178397851254742i</v>
      </c>
      <c r="AH2852" t="str">
        <f t="shared" si="1502"/>
        <v>0.000443508064794813-0.000367732982071881i</v>
      </c>
      <c r="AI2852">
        <f t="shared" si="1503"/>
        <v>-64.789574851465261</v>
      </c>
      <c r="AJ2852">
        <f t="shared" si="1504"/>
        <v>-39.663692498320103</v>
      </c>
      <c r="AK2852"/>
      <c r="AL2852"/>
      <c r="AM2852"/>
      <c r="AN2852"/>
    </row>
    <row r="2853" spans="1:40" x14ac:dyDescent="0.35">
      <c r="A2853"/>
      <c r="B2853">
        <f t="shared" si="1505"/>
        <v>919000</v>
      </c>
      <c r="C2853" s="237" t="str">
        <f t="shared" si="1473"/>
        <v>-2.5045938434574E-08+0.000737569355802074i</v>
      </c>
      <c r="D2853" s="208" t="str">
        <f t="shared" si="1474"/>
        <v>-1.64874571173212+0.00565469839448257i</v>
      </c>
      <c r="E2853" t="str">
        <f t="shared" si="1475"/>
        <v>36500</v>
      </c>
      <c r="F2853" t="str">
        <f t="shared" si="1476"/>
        <v>0.21505376344086</v>
      </c>
      <c r="G2853" t="str">
        <f t="shared" si="1471"/>
        <v>0.21505376344086</v>
      </c>
      <c r="H2853" t="str">
        <f t="shared" si="1477"/>
        <v>2.52265589033718+0.112685149400208i</v>
      </c>
      <c r="I2853" t="str">
        <f t="shared" si="1478"/>
        <v>3608.90456081127i</v>
      </c>
      <c r="J2853" t="str">
        <f t="shared" si="1472"/>
        <v>-17628.5464658745+789.512832959561i</v>
      </c>
      <c r="K2853" t="str">
        <f t="shared" si="1479"/>
        <v>0.00915021608798903-0.204309547287839i</v>
      </c>
      <c r="L2853" t="str">
        <f t="shared" si="1480"/>
        <v>0.00289896877024573-0.054875815399334i</v>
      </c>
      <c r="M2853" t="str">
        <f t="shared" si="1481"/>
        <v>0.0120491848582348-0.259185362687173i</v>
      </c>
      <c r="N2853" t="str">
        <f t="shared" si="1482"/>
        <v>-11.4629580701056i</v>
      </c>
      <c r="O2853" t="str">
        <f t="shared" si="1483"/>
        <v>0.450552201608322+0.892750084640654i</v>
      </c>
      <c r="P2853" t="str">
        <f t="shared" si="1484"/>
        <v>0.549447798391678-0.892750084640654i</v>
      </c>
      <c r="Q2853" t="str">
        <f t="shared" si="1485"/>
        <v>-0.549447798391678+12.3557081547463i</v>
      </c>
      <c r="R2853" t="str">
        <f t="shared" si="1486"/>
        <v>-0.0740850619350695-0.0411746472032294i</v>
      </c>
      <c r="S2853" t="str">
        <f t="shared" si="1487"/>
        <v>1.27993620487222i</v>
      </c>
      <c r="T2853" t="str">
        <f t="shared" si="1488"/>
        <v>0.052700921678254-0.0948241530108962i</v>
      </c>
      <c r="U2853" t="str">
        <f t="shared" si="1489"/>
        <v>0.00005-0.000154627451317324i</v>
      </c>
      <c r="V2853" t="str">
        <f t="shared" si="1490"/>
        <v>0.00002-0.00173182745475403i</v>
      </c>
      <c r="W2853" t="str">
        <f t="shared" si="1491"/>
        <v>0.0000422350987898287-0.000142990177765251i</v>
      </c>
      <c r="X2853" t="str">
        <f t="shared" si="1492"/>
        <v>0.0000423283478188734-0.000142929731818638i</v>
      </c>
      <c r="Y2853" t="str">
        <f t="shared" si="1493"/>
        <v>0.009+4.61939783783843i</v>
      </c>
      <c r="Z2853" t="str">
        <f t="shared" si="1494"/>
        <v>-0.000371089264280059-0.000110687912871651i</v>
      </c>
      <c r="AA2853" t="str">
        <f t="shared" si="1495"/>
        <v>0.00508529319247406-2.59781160724639i</v>
      </c>
      <c r="AB2853" t="str">
        <f t="shared" si="1496"/>
        <v>0.158532962088322-0.285246507567943i</v>
      </c>
      <c r="AC2853" t="str">
        <f t="shared" si="1497"/>
        <v>0.927978473447079-0.0445264111765856i</v>
      </c>
      <c r="AD2853" t="str">
        <f t="shared" si="1498"/>
        <v>0.185159593571902-0.298500475277531i</v>
      </c>
      <c r="AE2853" t="str">
        <f t="shared" si="1499"/>
        <v>-0.000101751131952658+0.00009027539279735i</v>
      </c>
      <c r="AF2853" t="str">
        <f t="shared" si="1500"/>
        <v>-4.1714016020693-0.107030451005725i</v>
      </c>
      <c r="AG2853" t="str">
        <f t="shared" si="1501"/>
        <v>0.997196286800782-0.00174675028778854i</v>
      </c>
      <c r="AH2853" t="str">
        <f t="shared" si="1502"/>
        <v>0.000435968603182275-0.000365948936178593i</v>
      </c>
      <c r="AI2853">
        <f t="shared" si="1503"/>
        <v>-64.894720846429792</v>
      </c>
      <c r="AJ2853">
        <f t="shared" si="1504"/>
        <v>-40.009857944014477</v>
      </c>
      <c r="AK2853"/>
      <c r="AL2853"/>
      <c r="AM2853"/>
      <c r="AN2853"/>
    </row>
    <row r="2854" spans="1:40" x14ac:dyDescent="0.35">
      <c r="A2854"/>
      <c r="B2854">
        <f t="shared" si="1505"/>
        <v>920000</v>
      </c>
      <c r="C2854" s="237" t="str">
        <f t="shared" si="1473"/>
        <v>-2.49915203335247E-08+0.000736767649982396i</v>
      </c>
      <c r="D2854" s="208" t="str">
        <f t="shared" si="1474"/>
        <v>-1.64874571131491+0.00564855198319837i</v>
      </c>
      <c r="E2854" t="str">
        <f t="shared" si="1475"/>
        <v>36500</v>
      </c>
      <c r="F2854" t="str">
        <f t="shared" si="1476"/>
        <v>0.21505376344086</v>
      </c>
      <c r="G2854" t="str">
        <f t="shared" si="1471"/>
        <v>0.21505376344086</v>
      </c>
      <c r="H2854" t="str">
        <f t="shared" si="1477"/>
        <v>2.52266764065403+0.112563230192205i</v>
      </c>
      <c r="I2854" t="str">
        <f t="shared" si="1478"/>
        <v>3612.83155162826i</v>
      </c>
      <c r="J2854" t="str">
        <f t="shared" si="1472"/>
        <v>-17666.9341441485+790.371932886611i</v>
      </c>
      <c r="K2854" t="str">
        <f t="shared" si="1479"/>
        <v>0.00913037258938535-0.204088334284703i</v>
      </c>
      <c r="L2854" t="str">
        <f t="shared" si="1480"/>
        <v>0.00289268758059262-0.0548164992346745i</v>
      </c>
      <c r="M2854" t="str">
        <f t="shared" si="1481"/>
        <v>0.012023060169978-0.258904833519377i</v>
      </c>
      <c r="N2854" t="str">
        <f t="shared" si="1482"/>
        <v>-11.4754313650677i</v>
      </c>
      <c r="O2854" t="str">
        <f t="shared" si="1483"/>
        <v>0.461652399296755+0.887060912352444i</v>
      </c>
      <c r="P2854" t="str">
        <f t="shared" si="1484"/>
        <v>0.538347600703245-0.887060912352444i</v>
      </c>
      <c r="Q2854" t="str">
        <f t="shared" si="1485"/>
        <v>-0.538347600703245+12.3624922774201i</v>
      </c>
      <c r="R2854" t="str">
        <f t="shared" si="1486"/>
        <v>-0.0735111405940871-0.0403456716774222i</v>
      </c>
      <c r="S2854" t="str">
        <f t="shared" si="1487"/>
        <v>1.28132895373498i</v>
      </c>
      <c r="T2854" t="str">
        <f t="shared" si="1488"/>
        <v>0.0516960772781664-0.0941919528652866i</v>
      </c>
      <c r="U2854" t="str">
        <f t="shared" si="1489"/>
        <v>0.00005-0.000154459378000675i</v>
      </c>
      <c r="V2854" t="str">
        <f t="shared" si="1490"/>
        <v>0.00002-0.00172994503360756i</v>
      </c>
      <c r="W2854" t="str">
        <f t="shared" si="1491"/>
        <v>0.0000422350151087424-0.000142837006359095i</v>
      </c>
      <c r="X2854" t="str">
        <f t="shared" si="1492"/>
        <v>0.0000423280454093335-0.000142776625437976i</v>
      </c>
      <c r="Y2854" t="str">
        <f t="shared" si="1493"/>
        <v>0.009+4.62442438608418i</v>
      </c>
      <c r="Z2854" t="str">
        <f t="shared" si="1494"/>
        <v>-0.000370288810819741-0.000110565242559011i</v>
      </c>
      <c r="AA2854" t="str">
        <f t="shared" si="1495"/>
        <v>0.0050742434106354-2.59498774739003i</v>
      </c>
      <c r="AB2854" t="str">
        <f t="shared" si="1496"/>
        <v>0.155510226354091-0.283344746488164i</v>
      </c>
      <c r="AC2854" t="str">
        <f t="shared" si="1497"/>
        <v>0.928510384390394-0.0436690202006409i</v>
      </c>
      <c r="AD2854" t="str">
        <f t="shared" si="1498"/>
        <v>0.18143432772704-0.29662747105019i</v>
      </c>
      <c r="AE2854" t="str">
        <f t="shared" si="1499"/>
        <v>-0.0000999797897422548+0.0000897775030579705i</v>
      </c>
      <c r="AF2854" t="str">
        <f t="shared" si="1500"/>
        <v>-4.17141335196894-0.106914678209007i</v>
      </c>
      <c r="AG2854" t="str">
        <f t="shared" si="1501"/>
        <v>0.997216857080279-0.00170981656298078i</v>
      </c>
      <c r="AH2854" t="str">
        <f t="shared" si="1502"/>
        <v>0.000428470585513222-0.00036409047764589i</v>
      </c>
      <c r="AI2854">
        <f t="shared" si="1503"/>
        <v>-65.001082994214144</v>
      </c>
      <c r="AJ2854">
        <f t="shared" si="1504"/>
        <v>-40.356033209226368</v>
      </c>
      <c r="AK2854"/>
      <c r="AL2854"/>
      <c r="AM2854"/>
      <c r="AN2854"/>
    </row>
    <row r="2855" spans="1:40" x14ac:dyDescent="0.35">
      <c r="A2855"/>
      <c r="B2855">
        <f t="shared" si="1505"/>
        <v>921000</v>
      </c>
      <c r="C2855" s="237" t="str">
        <f t="shared" si="1473"/>
        <v>-2.49372793938846E-08+0.000735967685109117i</v>
      </c>
      <c r="D2855" s="208" t="str">
        <f t="shared" si="1474"/>
        <v>-1.64874571089907+0.0056424189191699i</v>
      </c>
      <c r="E2855" t="str">
        <f t="shared" si="1475"/>
        <v>36500</v>
      </c>
      <c r="F2855" t="str">
        <f t="shared" si="1476"/>
        <v>0.21505376344086</v>
      </c>
      <c r="G2855" t="str">
        <f t="shared" si="1471"/>
        <v>0.21505376344086</v>
      </c>
      <c r="H2855" t="str">
        <f t="shared" si="1477"/>
        <v>2.52267935283435+0.112441573907559i</v>
      </c>
      <c r="I2855" t="str">
        <f t="shared" si="1478"/>
        <v>3616.75854244525i</v>
      </c>
      <c r="J2855" t="str">
        <f t="shared" si="1472"/>
        <v>-17705.3635708491+791.231032813662i</v>
      </c>
      <c r="K2855" t="str">
        <f t="shared" si="1479"/>
        <v>0.00911059353043275-0.203867598859113i</v>
      </c>
      <c r="L2855" t="str">
        <f t="shared" si="1480"/>
        <v>0.0028864267641395-0.0547573108042562i</v>
      </c>
      <c r="M2855" t="str">
        <f t="shared" si="1481"/>
        <v>0.0119970202945722-0.258624909663369i</v>
      </c>
      <c r="N2855" t="str">
        <f t="shared" si="1482"/>
        <v>-11.4879046600297i</v>
      </c>
      <c r="O2855" t="str">
        <f t="shared" si="1483"/>
        <v>0.47268077261083+0.881233730178339i</v>
      </c>
      <c r="P2855" t="str">
        <f t="shared" si="1484"/>
        <v>0.52731922738917-0.881233730178339i</v>
      </c>
      <c r="Q2855" t="str">
        <f t="shared" si="1485"/>
        <v>-0.52731922738917+12.369138390208i</v>
      </c>
      <c r="R2855" t="str">
        <f t="shared" si="1486"/>
        <v>-0.072929479556113-0.0395227294863766i</v>
      </c>
      <c r="S2855" t="str">
        <f t="shared" si="1487"/>
        <v>1.28272170259773i</v>
      </c>
      <c r="T2855" t="str">
        <f t="shared" si="1488"/>
        <v>0.0506966628580745-0.0935482261857836i</v>
      </c>
      <c r="U2855" t="str">
        <f t="shared" si="1489"/>
        <v>0.0000499999999999999-0.000154291669664083i</v>
      </c>
      <c r="V2855" t="str">
        <f t="shared" si="1490"/>
        <v>0.00002-0.00172806670023773i</v>
      </c>
      <c r="W2855" t="str">
        <f t="shared" si="1491"/>
        <v>0.0000422349313371511-0.000142684170006476i</v>
      </c>
      <c r="X2855" t="str">
        <f t="shared" si="1492"/>
        <v>0.0000423277436215565-0.000142623853968245i</v>
      </c>
      <c r="Y2855" t="str">
        <f t="shared" si="1493"/>
        <v>0.009+4.62945093432992i</v>
      </c>
      <c r="Z2855" t="str">
        <f t="shared" si="1494"/>
        <v>-0.000369490963335388-0.000110442845357798i</v>
      </c>
      <c r="AA2855" t="str">
        <f t="shared" si="1495"/>
        <v>0.00506322960531256-2.59217002018704i</v>
      </c>
      <c r="AB2855" t="str">
        <f t="shared" si="1496"/>
        <v>0.152503824884716-0.281408311715734i</v>
      </c>
      <c r="AC2855" t="str">
        <f t="shared" si="1497"/>
        <v>0.929050392286139-0.0428173491608429i</v>
      </c>
      <c r="AD2855" t="str">
        <f t="shared" si="1498"/>
        <v>0.177732475597361-0.294707671967199i</v>
      </c>
      <c r="AE2855" t="str">
        <f t="shared" si="1499"/>
        <v>-0.0000982188974652823+0.0000892625413000321i</v>
      </c>
      <c r="AF2855" t="str">
        <f t="shared" si="1500"/>
        <v>-4.17142506373342-0.106799154988389i</v>
      </c>
      <c r="AG2855" t="str">
        <f t="shared" si="1501"/>
        <v>0.99723782238019-0.00167318198222953i</v>
      </c>
      <c r="AH2855" t="str">
        <f t="shared" si="1502"/>
        <v>0.000421014808889212-0.000362158217709613i</v>
      </c>
      <c r="AI2855">
        <f t="shared" si="1503"/>
        <v>-65.108686704309477</v>
      </c>
      <c r="AJ2855">
        <f t="shared" si="1504"/>
        <v>-40.70221766919942</v>
      </c>
      <c r="AK2855"/>
      <c r="AL2855"/>
      <c r="AM2855"/>
      <c r="AN2855"/>
    </row>
    <row r="2856" spans="1:40" x14ac:dyDescent="0.35">
      <c r="A2856"/>
      <c r="B2856">
        <f t="shared" si="1505"/>
        <v>922000</v>
      </c>
      <c r="C2856" s="237" t="str">
        <f t="shared" si="1473"/>
        <v>-2.48832148474748E-08+0.000735169455517553i</v>
      </c>
      <c r="D2856" s="208" t="str">
        <f t="shared" si="1474"/>
        <v>-1.64874571048458+0.00563629915896791i</v>
      </c>
      <c r="E2856" t="str">
        <f t="shared" si="1475"/>
        <v>36500</v>
      </c>
      <c r="F2856" t="str">
        <f t="shared" si="1476"/>
        <v>0.21505376344086</v>
      </c>
      <c r="G2856" t="str">
        <f t="shared" si="1471"/>
        <v>0.21505376344086</v>
      </c>
      <c r="H2856" t="str">
        <f t="shared" si="1477"/>
        <v>2.52269102704285+0.112320179698669i</v>
      </c>
      <c r="I2856" t="str">
        <f t="shared" si="1478"/>
        <v>3620.68553326224i</v>
      </c>
      <c r="J2856" t="str">
        <f t="shared" si="1472"/>
        <v>-17743.8347459763+792.090132740713i</v>
      </c>
      <c r="K2856" t="str">
        <f t="shared" si="1479"/>
        <v>0.00909087863259319-0.203647339469211i</v>
      </c>
      <c r="L2856" t="str">
        <f t="shared" si="1480"/>
        <v>0.00288018623295497-0.0546982496970875i</v>
      </c>
      <c r="M2856" t="str">
        <f t="shared" si="1481"/>
        <v>0.0119710648655482-0.258345589166298i</v>
      </c>
      <c r="N2856" t="str">
        <f t="shared" si="1482"/>
        <v>-11.5003779549917i</v>
      </c>
      <c r="O2856" t="str">
        <f t="shared" si="1483"/>
        <v>0.48363560574451+0.875269444717534i</v>
      </c>
      <c r="P2856" t="str">
        <f t="shared" si="1484"/>
        <v>0.51636439425549-0.875269444717534i</v>
      </c>
      <c r="Q2856" t="str">
        <f t="shared" si="1485"/>
        <v>-0.51636439425549+12.3756473997092i</v>
      </c>
      <c r="R2856" t="str">
        <f t="shared" si="1486"/>
        <v>-0.0723401178816755-0.038705896963128i</v>
      </c>
      <c r="S2856" t="str">
        <f t="shared" si="1487"/>
        <v>1.28411445146049i</v>
      </c>
      <c r="T2856" t="str">
        <f t="shared" si="1488"/>
        <v>0.0497028016470934-0.0928929907922149i</v>
      </c>
      <c r="U2856" t="str">
        <f t="shared" si="1489"/>
        <v>0.0000499999999999999-0.000154124325119979i</v>
      </c>
      <c r="V2856" t="str">
        <f t="shared" si="1490"/>
        <v>0.00002-0.00172619244134377i</v>
      </c>
      <c r="W2856" t="str">
        <f t="shared" si="1491"/>
        <v>0.0000422348474750561-0.000142531667617153i</v>
      </c>
      <c r="X2856" t="str">
        <f t="shared" si="1492"/>
        <v>0.0000423274424524553-0.00014247141631967i</v>
      </c>
      <c r="Y2856" t="str">
        <f t="shared" si="1493"/>
        <v>0.009+4.63447748257566i</v>
      </c>
      <c r="Z2856" t="str">
        <f t="shared" si="1494"/>
        <v>-0.000368695710526873-0.000110320720349213i</v>
      </c>
      <c r="AA2856" t="str">
        <f t="shared" si="1495"/>
        <v>0.00505225162049208-2.58935840568086i</v>
      </c>
      <c r="AB2856" t="str">
        <f t="shared" si="1496"/>
        <v>0.149514128373458-0.279437256855599i</v>
      </c>
      <c r="AC2856" t="str">
        <f t="shared" si="1497"/>
        <v>0.929598460571701-0.0419714771109958i</v>
      </c>
      <c r="AD2856" t="str">
        <f t="shared" si="1498"/>
        <v>0.174054629980924-0.292741370042643i</v>
      </c>
      <c r="AE2856" t="str">
        <f t="shared" si="1499"/>
        <v>-0.0000964686342904286+0.0000887306552688713i</v>
      </c>
      <c r="AF2856" t="str">
        <f t="shared" si="1500"/>
        <v>-4.17143673752743-0.106683880539701i</v>
      </c>
      <c r="AG2856" t="str">
        <f t="shared" si="1501"/>
        <v>0.997259178686885-0.00163685113654486i</v>
      </c>
      <c r="AH2856" t="str">
        <f t="shared" si="1502"/>
        <v>0.000413602061551735-0.000360152776277654i</v>
      </c>
      <c r="AI2856">
        <f t="shared" si="1503"/>
        <v>-65.217558278129928</v>
      </c>
      <c r="AJ2856">
        <f t="shared" si="1504"/>
        <v>-41.048410699816337</v>
      </c>
      <c r="AK2856"/>
      <c r="AL2856"/>
      <c r="AM2856"/>
      <c r="AN2856"/>
    </row>
    <row r="2857" spans="1:40" x14ac:dyDescent="0.35">
      <c r="A2857"/>
      <c r="B2857">
        <f t="shared" si="1505"/>
        <v>923000</v>
      </c>
      <c r="C2857" s="237" t="str">
        <f t="shared" si="1473"/>
        <v>-2.4829325930275E-08+0.000734372955567569i</v>
      </c>
      <c r="D2857" s="208" t="str">
        <f t="shared" si="1474"/>
        <v>-1.64874571007143+0.00563019265935137i</v>
      </c>
      <c r="E2857" t="str">
        <f t="shared" si="1475"/>
        <v>36500</v>
      </c>
      <c r="F2857" t="str">
        <f t="shared" si="1476"/>
        <v>0.21505376344086</v>
      </c>
      <c r="G2857" t="str">
        <f t="shared" si="1471"/>
        <v>0.21505376344086</v>
      </c>
      <c r="H2857" t="str">
        <f t="shared" si="1477"/>
        <v>2.52270266344335+0.112199046721564i</v>
      </c>
      <c r="I2857" t="str">
        <f t="shared" si="1478"/>
        <v>3624.61252407922i</v>
      </c>
      <c r="J2857" t="str">
        <f t="shared" si="1472"/>
        <v>-17782.3476695301+792.949232667764i</v>
      </c>
      <c r="K2857" t="str">
        <f t="shared" si="1479"/>
        <v>0.00907122761883099-0.203427554579755i</v>
      </c>
      <c r="L2857" t="str">
        <f t="shared" si="1480"/>
        <v>0.00287396589958119-0.0546393155039342i</v>
      </c>
      <c r="M2857" t="str">
        <f t="shared" si="1481"/>
        <v>0.0119451935184122-0.258066870083689i</v>
      </c>
      <c r="N2857" t="str">
        <f t="shared" si="1482"/>
        <v>-11.5128512499538i</v>
      </c>
      <c r="O2857" t="str">
        <f t="shared" si="1483"/>
        <v>0.494515194333224+0.869168983899894i</v>
      </c>
      <c r="P2857" t="str">
        <f t="shared" si="1484"/>
        <v>0.505484805666776-0.869168983899894i</v>
      </c>
      <c r="Q2857" t="str">
        <f t="shared" si="1485"/>
        <v>-0.505484805666776+12.3820202338537i</v>
      </c>
      <c r="R2857" t="str">
        <f t="shared" si="1486"/>
        <v>-0.0717430952756322-0.0378952507128478i</v>
      </c>
      <c r="S2857" t="str">
        <f t="shared" si="1487"/>
        <v>1.28550720032324i</v>
      </c>
      <c r="T2857" t="str">
        <f t="shared" si="1488"/>
        <v>0.0487146176494202-0.0922262655503014i</v>
      </c>
      <c r="U2857" t="str">
        <f t="shared" si="1489"/>
        <v>0.0000500000000000001-0.000153957343185938i</v>
      </c>
      <c r="V2857" t="str">
        <f t="shared" si="1490"/>
        <v>0.00002-0.00172432224368251i</v>
      </c>
      <c r="W2857" t="str">
        <f t="shared" si="1491"/>
        <v>0.0000422347635224593-0.000142379498105613i</v>
      </c>
      <c r="X2857" t="str">
        <f t="shared" si="1492"/>
        <v>0.0000423271418989604-0.000142319311407204i</v>
      </c>
      <c r="Y2857" t="str">
        <f t="shared" si="1493"/>
        <v>0.009+4.63950403082141i</v>
      </c>
      <c r="Z2857" t="str">
        <f t="shared" si="1494"/>
        <v>-0.000367903041155263-0.000110198866618604i</v>
      </c>
      <c r="AA2857" t="str">
        <f t="shared" si="1495"/>
        <v>0.00504130930100532-2.58655288400145i</v>
      </c>
      <c r="AB2857" t="str">
        <f t="shared" si="1496"/>
        <v>0.146541509845156-0.277431638658921i</v>
      </c>
      <c r="AC2857" t="str">
        <f t="shared" si="1497"/>
        <v>0.930154552042684-0.0411314833949885i</v>
      </c>
      <c r="AD2857" t="str">
        <f t="shared" si="1498"/>
        <v>0.170401380047434-0.290728864930188i</v>
      </c>
      <c r="AE2857" t="str">
        <f t="shared" si="1499"/>
        <v>-0.0000947291773451249+0.0000881819946079608i</v>
      </c>
      <c r="AF2857" t="str">
        <f t="shared" si="1500"/>
        <v>-4.17144837351478-0.106568854062213i</v>
      </c>
      <c r="AG2857" t="str">
        <f t="shared" si="1501"/>
        <v>0.997280921932493-0.00160082856317191i</v>
      </c>
      <c r="AH2857" t="str">
        <f t="shared" si="1502"/>
        <v>0.000406233122787936-0.000358074781804207i</v>
      </c>
      <c r="AI2857">
        <f t="shared" si="1503"/>
        <v>-65.327724950950568</v>
      </c>
      <c r="AJ2857">
        <f t="shared" si="1504"/>
        <v>-41.394611677692424</v>
      </c>
      <c r="AK2857"/>
      <c r="AL2857"/>
      <c r="AM2857"/>
      <c r="AN2857"/>
    </row>
    <row r="2858" spans="1:40" x14ac:dyDescent="0.35">
      <c r="A2858"/>
      <c r="B2858">
        <f t="shared" si="1505"/>
        <v>924000</v>
      </c>
      <c r="C2858" s="237" t="str">
        <f t="shared" si="1473"/>
        <v>-2.47756118823971E-08+0.000733578179643443i</v>
      </c>
      <c r="D2858" s="208" t="str">
        <f t="shared" si="1474"/>
        <v>-1.64874570965962+0.0056240993772664i</v>
      </c>
      <c r="E2858" t="str">
        <f t="shared" si="1475"/>
        <v>36500</v>
      </c>
      <c r="F2858" t="str">
        <f t="shared" si="1476"/>
        <v>0.21505376344086</v>
      </c>
      <c r="G2858" t="str">
        <f t="shared" si="1471"/>
        <v>0.21505376344086</v>
      </c>
      <c r="H2858" t="str">
        <f t="shared" si="1477"/>
        <v>2.52271426219885+0.112078174135885i</v>
      </c>
      <c r="I2858" t="str">
        <f t="shared" si="1478"/>
        <v>3628.53951489621i</v>
      </c>
      <c r="J2858" t="str">
        <f t="shared" si="1472"/>
        <v>-17820.9023415105+793.808332594814i</v>
      </c>
      <c r="K2858" t="str">
        <f t="shared" si="1479"/>
        <v>0.00905164021360325-0.203208242662086i</v>
      </c>
      <c r="L2858" t="str">
        <f t="shared" si="1480"/>
        <v>0.00286776567703057-0.0545805078173075i</v>
      </c>
      <c r="M2858" t="str">
        <f t="shared" si="1481"/>
        <v>0.0119194058906338-0.257788750479394i</v>
      </c>
      <c r="N2858" t="str">
        <f t="shared" si="1482"/>
        <v>-11.5253245449158i</v>
      </c>
      <c r="O2858" t="str">
        <f t="shared" si="1483"/>
        <v>0.505317845718765+0.862933296841736i</v>
      </c>
      <c r="P2858" t="str">
        <f t="shared" si="1484"/>
        <v>0.494682154281235-0.862933296841736i</v>
      </c>
      <c r="Q2858" t="str">
        <f t="shared" si="1485"/>
        <v>-0.494682154281235+12.3882578417575i</v>
      </c>
      <c r="R2858" t="str">
        <f t="shared" si="1486"/>
        <v>-0.0711384521046401-0.0370908676111872i</v>
      </c>
      <c r="S2858" t="str">
        <f t="shared" si="1487"/>
        <v>1.286899949186i</v>
      </c>
      <c r="T2858" t="str">
        <f t="shared" si="1488"/>
        <v>0.0477322356441015-0.0915480703986321i</v>
      </c>
      <c r="U2858" t="str">
        <f t="shared" si="1489"/>
        <v>0.0000500000000000001-0.000153790722684655i</v>
      </c>
      <c r="V2858" t="str">
        <f t="shared" si="1490"/>
        <v>0.00002-0.00172245609406813i</v>
      </c>
      <c r="W2858" t="str">
        <f t="shared" si="1491"/>
        <v>0.0000422346794793619-0.000142227660391038i</v>
      </c>
      <c r="X2858" t="str">
        <f t="shared" si="1492"/>
        <v>0.0000423268419580181-0.00014216753815049i</v>
      </c>
      <c r="Y2858" t="str">
        <f t="shared" si="1493"/>
        <v>0.009+4.64453057906715i</v>
      </c>
      <c r="Z2858" t="str">
        <f t="shared" si="1494"/>
        <v>-0.000367112944042398-0.00011007728325544i</v>
      </c>
      <c r="AA2858" t="str">
        <f t="shared" si="1495"/>
        <v>0.00503040249252299-2.5837534353648i</v>
      </c>
      <c r="AB2858" t="str">
        <f t="shared" si="1496"/>
        <v>0.143586344655517-0.275391517104226i</v>
      </c>
      <c r="AC2858" t="str">
        <f t="shared" si="1497"/>
        <v>0.930718628835378-0.040297447645852i</v>
      </c>
      <c r="AD2858" t="str">
        <f t="shared" si="1498"/>
        <v>0.166773311236693-0.288670463878145i</v>
      </c>
      <c r="AE2858" t="str">
        <f t="shared" si="1499"/>
        <v>-0.0000930007016955955+0.0000876167108319415i</v>
      </c>
      <c r="AF2858" t="str">
        <f t="shared" si="1500"/>
        <v>-4.17145997185847-0.106454074758619i</v>
      </c>
      <c r="AG2858" t="str">
        <f t="shared" si="1501"/>
        <v>0.997303047995612-0.00156511874493064i</v>
      </c>
      <c r="AH2858" t="str">
        <f t="shared" si="1502"/>
        <v>0.000398908762838083-0.000355924871162894i</v>
      </c>
      <c r="AI2858">
        <f t="shared" si="1503"/>
        <v>-65.439214936344925</v>
      </c>
      <c r="AJ2858">
        <f t="shared" si="1504"/>
        <v>-41.74081998027112</v>
      </c>
      <c r="AK2858"/>
      <c r="AL2858"/>
      <c r="AM2858"/>
      <c r="AN2858"/>
    </row>
    <row r="2859" spans="1:40" x14ac:dyDescent="0.35">
      <c r="A2859"/>
      <c r="B2859">
        <f t="shared" si="1505"/>
        <v>925000</v>
      </c>
      <c r="C2859" s="237" t="str">
        <f t="shared" si="1473"/>
        <v>-2.47220719480586E-08+0.000732785122153744i</v>
      </c>
      <c r="D2859" s="208" t="str">
        <f t="shared" si="1474"/>
        <v>-1.64874570924915+0.00561801926984537i</v>
      </c>
      <c r="E2859" t="str">
        <f t="shared" si="1475"/>
        <v>36500</v>
      </c>
      <c r="F2859" t="str">
        <f t="shared" si="1476"/>
        <v>0.21505376344086</v>
      </c>
      <c r="G2859" t="str">
        <f t="shared" si="1471"/>
        <v>0.21505376344086</v>
      </c>
      <c r="H2859" t="str">
        <f t="shared" si="1477"/>
        <v>2.52272582347141+0.11195756110487i</v>
      </c>
      <c r="I2859" t="str">
        <f t="shared" si="1478"/>
        <v>3632.4665057132i</v>
      </c>
      <c r="J2859" t="str">
        <f t="shared" si="1472"/>
        <v>-17859.4987619176+794.667432521865i</v>
      </c>
      <c r="K2859" t="str">
        <f t="shared" si="1479"/>
        <v>0.00903211614284996-0.202989402194089i</v>
      </c>
      <c r="L2859" t="str">
        <f t="shared" si="1480"/>
        <v>0.00286158547878298-0.0545218262314574i</v>
      </c>
      <c r="M2859" t="str">
        <f t="shared" si="1481"/>
        <v>0.0118937016216329-0.257511228425546i</v>
      </c>
      <c r="N2859" t="str">
        <f t="shared" si="1482"/>
        <v>-11.5377978398778i</v>
      </c>
      <c r="O2859" t="str">
        <f t="shared" si="1483"/>
        <v>0.516041879213154+0.856563353697878i</v>
      </c>
      <c r="P2859" t="str">
        <f t="shared" si="1484"/>
        <v>0.483958120786846-0.856563353697878i</v>
      </c>
      <c r="Q2859" t="str">
        <f t="shared" si="1485"/>
        <v>-0.483958120786846+12.3943611935757i</v>
      </c>
      <c r="R2859" t="str">
        <f t="shared" si="1486"/>
        <v>-0.0705262294147324-0.0362928248021581i</v>
      </c>
      <c r="S2859" t="str">
        <f t="shared" si="1487"/>
        <v>1.28829269804876i</v>
      </c>
      <c r="T2859" t="str">
        <f t="shared" si="1488"/>
        <v>0.0467557811841832-0.0908584263759114i</v>
      </c>
      <c r="U2859" t="str">
        <f t="shared" si="1489"/>
        <v>0.0000500000000000001-0.000153624462443914i</v>
      </c>
      <c r="V2859" t="str">
        <f t="shared" si="1490"/>
        <v>0.00002-0.00172059397937184i</v>
      </c>
      <c r="W2859" t="str">
        <f t="shared" si="1491"/>
        <v>0.000042234595345766-0.000142076153397286i</v>
      </c>
      <c r="X2859" t="str">
        <f t="shared" si="1492"/>
        <v>0.000042326542626592-0.000142016095473846i</v>
      </c>
      <c r="Y2859" t="str">
        <f t="shared" si="1493"/>
        <v>0.009+4.64955712731289i</v>
      </c>
      <c r="Z2859" t="str">
        <f t="shared" si="1494"/>
        <v>-0.000366325408070516-0.000109955969353288i</v>
      </c>
      <c r="AA2859" t="str">
        <f t="shared" si="1495"/>
        <v>0.00501953104154964-2.58096004007246i</v>
      </c>
      <c r="AB2859" t="str">
        <f t="shared" si="1496"/>
        <v>0.140649010488569-0.273316955479367i</v>
      </c>
      <c r="AC2859" t="str">
        <f t="shared" si="1497"/>
        <v>0.931290652409107-0.0394694497843536i</v>
      </c>
      <c r="AD2859" t="str">
        <f t="shared" si="1498"/>
        <v>0.163171005157342-0.286566481682896i</v>
      </c>
      <c r="AE2859" t="str">
        <f t="shared" si="1499"/>
        <v>-0.0000912833803271438+0.0000870349572993931i</v>
      </c>
      <c r="AF2859" t="str">
        <f t="shared" si="1500"/>
        <v>-4.17147153272056-0.106339541835025i</v>
      </c>
      <c r="AG2859" t="str">
        <f t="shared" si="1501"/>
        <v>0.997325552702037-0.00152972610956259i</v>
      </c>
      <c r="AH2859" t="str">
        <f t="shared" si="1502"/>
        <v>0.000391629742804383-0.000353703689518691i</v>
      </c>
      <c r="AI2859">
        <f t="shared" si="1503"/>
        <v>-65.552057473308707</v>
      </c>
      <c r="AJ2859">
        <f t="shared" si="1504"/>
        <v>-42.087034985944037</v>
      </c>
      <c r="AK2859"/>
      <c r="AL2859"/>
      <c r="AM2859"/>
      <c r="AN2859"/>
    </row>
    <row r="2860" spans="1:40" x14ac:dyDescent="0.35">
      <c r="A2860"/>
      <c r="B2860">
        <f t="shared" si="1505"/>
        <v>926000</v>
      </c>
      <c r="C2860" s="237" t="str">
        <f t="shared" si="1473"/>
        <v>-2.46687053755553E-08+0.000731993777531186i</v>
      </c>
      <c r="D2860" s="208" t="str">
        <f t="shared" si="1474"/>
        <v>-1.64874570884+0.00561195229440576i</v>
      </c>
      <c r="E2860" t="str">
        <f t="shared" si="1475"/>
        <v>36500</v>
      </c>
      <c r="F2860" t="str">
        <f t="shared" si="1476"/>
        <v>0.21505376344086</v>
      </c>
      <c r="G2860" t="str">
        <f t="shared" si="1471"/>
        <v>0.21505376344086</v>
      </c>
      <c r="H2860" t="str">
        <f t="shared" si="1477"/>
        <v>2.52273734742223+0.111837206795321i</v>
      </c>
      <c r="I2860" t="str">
        <f t="shared" si="1478"/>
        <v>3636.39349653019i</v>
      </c>
      <c r="J2860" t="str">
        <f t="shared" si="1472"/>
        <v>-17898.1369307513+795.526532448915i</v>
      </c>
      <c r="K2860" t="str">
        <f t="shared" si="1479"/>
        <v>0.00901265513398477-0.202771031660162i</v>
      </c>
      <c r="L2860" t="str">
        <f t="shared" si="1480"/>
        <v>0.00285542521878266-0.0544632703423622i</v>
      </c>
      <c r="M2860" t="str">
        <f t="shared" si="1481"/>
        <v>0.0118680803527674-0.257234302002524i</v>
      </c>
      <c r="N2860" t="str">
        <f t="shared" si="1482"/>
        <v>-11.5502711348398i</v>
      </c>
      <c r="O2860" t="str">
        <f t="shared" si="1483"/>
        <v>0.526685626359787+0.850060145510892i</v>
      </c>
      <c r="P2860" t="str">
        <f t="shared" si="1484"/>
        <v>0.473314373640213-0.850060145510892i</v>
      </c>
      <c r="Q2860" t="str">
        <f t="shared" si="1485"/>
        <v>-0.473314373640213+12.4003312803507i</v>
      </c>
      <c r="R2860" t="str">
        <f t="shared" si="1486"/>
        <v>-0.0699064689490947-0.0355011996956684i</v>
      </c>
      <c r="S2860" t="str">
        <f t="shared" si="1487"/>
        <v>1.28968544691151i</v>
      </c>
      <c r="T2860" t="str">
        <f t="shared" si="1488"/>
        <v>0.0457853805954029-0.0901573556486188i</v>
      </c>
      <c r="U2860" t="str">
        <f t="shared" si="1489"/>
        <v>0.0000500000000000001-0.000153458561296567i</v>
      </c>
      <c r="V2860" t="str">
        <f t="shared" si="1490"/>
        <v>0.00002-0.00171873588652155i</v>
      </c>
      <c r="W2860" t="str">
        <f t="shared" si="1491"/>
        <v>0.0000422345111216728-0.000141924976052865i</v>
      </c>
      <c r="X2860" t="str">
        <f t="shared" si="1492"/>
        <v>0.0000423262439016615-0.000141864982306239i</v>
      </c>
      <c r="Y2860" t="str">
        <f t="shared" si="1493"/>
        <v>0.009+4.65458367555864i</v>
      </c>
      <c r="Z2860" t="str">
        <f t="shared" si="1494"/>
        <v>-0.000365540422181866-0.00010983492400979i</v>
      </c>
      <c r="AA2860" t="str">
        <f t="shared" si="1495"/>
        <v>0.00500869479541832-2.57817267851109i</v>
      </c>
      <c r="AB2860" t="str">
        <f t="shared" si="1496"/>
        <v>0.137729887352719-0.271208020464726i</v>
      </c>
      <c r="AC2860" t="str">
        <f t="shared" si="1497"/>
        <v>0.93187058352835-0.0386475700172533i</v>
      </c>
      <c r="AD2860" t="str">
        <f t="shared" si="1498"/>
        <v>0.159595039486496-0.284417240641122i</v>
      </c>
      <c r="AE2860" t="str">
        <f t="shared" si="1499"/>
        <v>-0.0000895773841249168+0.0000864368891854181i</v>
      </c>
      <c r="AF2860" t="str">
        <f t="shared" si="1500"/>
        <v>-4.17148305626223-0.106225254500915i</v>
      </c>
      <c r="AG2860" t="str">
        <f t="shared" si="1501"/>
        <v>0.997348431825485-0.00149465502909013i</v>
      </c>
      <c r="AH2860" t="str">
        <f t="shared" si="1502"/>
        <v>0.000384396814562218-0.000351411890198938i</v>
      </c>
      <c r="AI2860">
        <f t="shared" si="1503"/>
        <v>-65.666282876250676</v>
      </c>
      <c r="AJ2860">
        <f t="shared" si="1504"/>
        <v>-42.433256074142022</v>
      </c>
      <c r="AK2860"/>
      <c r="AL2860"/>
      <c r="AM2860"/>
      <c r="AN2860"/>
    </row>
    <row r="2861" spans="1:40" x14ac:dyDescent="0.35">
      <c r="A2861"/>
      <c r="B2861">
        <f t="shared" si="1505"/>
        <v>927000</v>
      </c>
      <c r="C2861" s="237" t="str">
        <f t="shared" si="1473"/>
        <v>-2.46155114172353E-08+0.000731204140232511i</v>
      </c>
      <c r="D2861" s="208" t="str">
        <f t="shared" si="1474"/>
        <v>-1.64874570843218+0.00560589840844925i</v>
      </c>
      <c r="E2861" t="str">
        <f t="shared" si="1475"/>
        <v>36500</v>
      </c>
      <c r="F2861" t="str">
        <f t="shared" si="1476"/>
        <v>0.21505376344086</v>
      </c>
      <c r="G2861" t="str">
        <f t="shared" si="1471"/>
        <v>0.21505376344086</v>
      </c>
      <c r="H2861" t="str">
        <f t="shared" si="1477"/>
        <v>2.52274883421169+0.111717110377603i</v>
      </c>
      <c r="I2861" t="str">
        <f t="shared" si="1478"/>
        <v>3640.32048734717i</v>
      </c>
      <c r="J2861" t="str">
        <f t="shared" si="1472"/>
        <v>-17936.8168480116+796.385632375967i</v>
      </c>
      <c r="K2861" t="str">
        <f t="shared" si="1479"/>
        <v>0.00899325691588529-0.202553129551181i</v>
      </c>
      <c r="L2861" t="str">
        <f t="shared" si="1480"/>
        <v>0.00284928481143511-0.0544048397477183i</v>
      </c>
      <c r="M2861" t="str">
        <f t="shared" si="1481"/>
        <v>0.0118425417273204-0.256957969298899i</v>
      </c>
      <c r="N2861" t="str">
        <f t="shared" si="1482"/>
        <v>-11.5627444298019i</v>
      </c>
      <c r="O2861" t="str">
        <f t="shared" si="1483"/>
        <v>0.537247431193178+0.843424684056811i</v>
      </c>
      <c r="P2861" t="str">
        <f t="shared" si="1484"/>
        <v>0.462752568806822-0.843424684056811i</v>
      </c>
      <c r="Q2861" t="str">
        <f t="shared" si="1485"/>
        <v>-0.462752568806822+12.4061691138587i</v>
      </c>
      <c r="R2861" t="str">
        <f t="shared" si="1486"/>
        <v>-0.0692792131659471-0.0347160699645989i</v>
      </c>
      <c r="S2861" t="str">
        <f t="shared" si="1487"/>
        <v>1.29107819577427i</v>
      </c>
      <c r="T2861" t="str">
        <f t="shared" si="1488"/>
        <v>0.0448211609742677-0.089444881538952i</v>
      </c>
      <c r="U2861" t="str">
        <f t="shared" si="1489"/>
        <v>0.0000500000000000001-0.000153293018080497i</v>
      </c>
      <c r="V2861" t="str">
        <f t="shared" si="1490"/>
        <v>0.00002-0.00171688180250157i</v>
      </c>
      <c r="W2861" t="str">
        <f t="shared" si="1491"/>
        <v>0.0000422344268070842-0.000141774127290903i</v>
      </c>
      <c r="X2861" t="str">
        <f t="shared" si="1492"/>
        <v>0.0000423259457802228-0.000141714197581253i</v>
      </c>
      <c r="Y2861" t="str">
        <f t="shared" si="1493"/>
        <v>0.009+4.65961022380438i</v>
      </c>
      <c r="Z2861" t="str">
        <f t="shared" si="1494"/>
        <v>-0.000364757975378293-0.000109714146326639i</v>
      </c>
      <c r="AA2861" t="str">
        <f t="shared" si="1495"/>
        <v>0.00499789360228517-2.57539133115198i</v>
      </c>
      <c r="AB2861" t="str">
        <f t="shared" si="1496"/>
        <v>0.134829357574977-0.269064782217276i</v>
      </c>
      <c r="AC2861" t="str">
        <f t="shared" si="1497"/>
        <v>0.932458382244748-0.0378318888351017i</v>
      </c>
      <c r="AD2861" t="str">
        <f t="shared" si="1498"/>
        <v>0.156045987869795-0.282223070500479i</v>
      </c>
      <c r="AE2861" t="str">
        <f t="shared" si="1499"/>
        <v>-0.0000878828818549348+0.0000858226634539682i</v>
      </c>
      <c r="AF2861" t="str">
        <f t="shared" si="1500"/>
        <v>-4.17149454264387-0.106111211969154i</v>
      </c>
      <c r="AG2861" t="str">
        <f t="shared" si="1501"/>
        <v>0.997371681088336-0.00145990981918379i</v>
      </c>
      <c r="AH2861" t="str">
        <f t="shared" si="1502"/>
        <v>0.000377210720672861-0.000349050134563201i</v>
      </c>
      <c r="AI2861">
        <f t="shared" si="1503"/>
        <v>-65.78192258807799</v>
      </c>
      <c r="AJ2861">
        <f t="shared" si="1504"/>
        <v>-42.779482625442782</v>
      </c>
      <c r="AK2861"/>
      <c r="AL2861"/>
      <c r="AM2861"/>
      <c r="AN2861"/>
    </row>
    <row r="2862" spans="1:40" x14ac:dyDescent="0.35">
      <c r="A2862"/>
      <c r="B2862">
        <f t="shared" si="1505"/>
        <v>928000</v>
      </c>
      <c r="C2862" s="237" t="str">
        <f t="shared" si="1473"/>
        <v>-2.45624893294732E-08+0.000730416204738354i</v>
      </c>
      <c r="D2862" s="208" t="str">
        <f t="shared" si="1474"/>
        <v>-1.64874570802568+0.00559985756966072i</v>
      </c>
      <c r="E2862" t="str">
        <f t="shared" si="1475"/>
        <v>36500</v>
      </c>
      <c r="F2862" t="str">
        <f t="shared" si="1476"/>
        <v>0.21505376344086</v>
      </c>
      <c r="G2862" t="str">
        <f t="shared" si="1471"/>
        <v>0.21505376344086</v>
      </c>
      <c r="H2862" t="str">
        <f t="shared" si="1477"/>
        <v>2.52276028399926+0.111597271025609i</v>
      </c>
      <c r="I2862" t="str">
        <f t="shared" si="1478"/>
        <v>3644.24747816416i</v>
      </c>
      <c r="J2862" t="str">
        <f t="shared" si="1472"/>
        <v>-17975.5385136985+797.244732303017i</v>
      </c>
      <c r="K2862" t="str">
        <f t="shared" si="1479"/>
        <v>0.0089739212188837-0.202335694364461i</v>
      </c>
      <c r="L2862" t="str">
        <f t="shared" si="1480"/>
        <v>0.00284316417160432-0.0543465340469333i</v>
      </c>
      <c r="M2862" t="str">
        <f t="shared" si="1481"/>
        <v>0.011817085390488-0.256682228411394i</v>
      </c>
      <c r="N2862" t="str">
        <f t="shared" si="1482"/>
        <v>-11.5752177247639i</v>
      </c>
      <c r="O2862" t="str">
        <f t="shared" si="1483"/>
        <v>0.547725650496262+0.836658001687934i</v>
      </c>
      <c r="P2862" t="str">
        <f t="shared" si="1484"/>
        <v>0.452274349503738-0.836658001687934i</v>
      </c>
      <c r="Q2862" t="str">
        <f t="shared" si="1485"/>
        <v>-0.452274349503738+12.4118757264518i</v>
      </c>
      <c r="R2862" t="str">
        <f t="shared" si="1486"/>
        <v>-0.0686445052566001-0.0339375135414944i</v>
      </c>
      <c r="S2862" t="str">
        <f t="shared" si="1487"/>
        <v>1.29247094463702i</v>
      </c>
      <c r="T2862" t="str">
        <f t="shared" si="1488"/>
        <v>0.0438632501856069-0.0887210285531388i</v>
      </c>
      <c r="U2862" t="str">
        <f t="shared" si="1489"/>
        <v>0.00005-0.0001531278316386i</v>
      </c>
      <c r="V2862" t="str">
        <f t="shared" si="1490"/>
        <v>0.00002-0.00171503171435232i</v>
      </c>
      <c r="W2862" t="str">
        <f t="shared" si="1491"/>
        <v>0.0000422343424020018-0.000141623606049131i</v>
      </c>
      <c r="X2862" t="str">
        <f t="shared" si="1492"/>
        <v>0.0000423256482592878-0.000141563740237072i</v>
      </c>
      <c r="Y2862" t="str">
        <f t="shared" si="1493"/>
        <v>0.009+4.66463677205012i</v>
      </c>
      <c r="Z2862" t="str">
        <f t="shared" si="1494"/>
        <v>-0.000363978056720886-0.000109593635409558i</v>
      </c>
      <c r="AA2862" t="str">
        <f t="shared" si="1495"/>
        <v>0.00498712731112415-2.57261597855062i</v>
      </c>
      <c r="AB2862" t="str">
        <f t="shared" si="1496"/>
        <v>0.131947805793589-0.266887314455744i</v>
      </c>
      <c r="AC2862" t="str">
        <f t="shared" si="1497"/>
        <v>0.933054007878918-0.0370224870096538i</v>
      </c>
      <c r="AD2862" t="str">
        <f t="shared" si="1498"/>
        <v>0.152524419822262-0.279984308408994i</v>
      </c>
      <c r="AE2862" t="str">
        <f t="shared" si="1499"/>
        <v>-0.0000862000401455601+0.0000851924388299914i</v>
      </c>
      <c r="AF2862" t="str">
        <f t="shared" si="1500"/>
        <v>-4.17150599202494-0.105997413455948i</v>
      </c>
      <c r="AG2862" t="str">
        <f t="shared" si="1501"/>
        <v>0.997395296162379-0.00142549473854114i</v>
      </c>
      <c r="AH2862" t="str">
        <f t="shared" si="1502"/>
        <v>0.000370072194298405-0.000346619091872239i</v>
      </c>
      <c r="AI2862">
        <f t="shared" si="1503"/>
        <v>-65.899009236596441</v>
      </c>
      <c r="AJ2862">
        <f t="shared" si="1504"/>
        <v>-43.125714021661608</v>
      </c>
      <c r="AK2862"/>
      <c r="AL2862"/>
      <c r="AM2862"/>
      <c r="AN2862"/>
    </row>
    <row r="2863" spans="1:40" x14ac:dyDescent="0.35">
      <c r="A2863"/>
      <c r="B2863">
        <f t="shared" si="1505"/>
        <v>929000</v>
      </c>
      <c r="C2863" s="237" t="str">
        <f t="shared" si="1473"/>
        <v>-2.45096383726434E-08+0.000729629965553114i</v>
      </c>
      <c r="D2863" s="208" t="str">
        <f t="shared" si="1474"/>
        <v>-1.64874570762049+0.00559382973590721i</v>
      </c>
      <c r="E2863" t="str">
        <f t="shared" si="1475"/>
        <v>36500</v>
      </c>
      <c r="F2863" t="str">
        <f t="shared" si="1476"/>
        <v>0.21505376344086</v>
      </c>
      <c r="G2863" t="str">
        <f t="shared" si="1471"/>
        <v>0.21505376344086</v>
      </c>
      <c r="H2863" t="str">
        <f t="shared" si="1477"/>
        <v>2.52277169694357+0.111477687916752i</v>
      </c>
      <c r="I2863" t="str">
        <f t="shared" si="1478"/>
        <v>3648.17446898115i</v>
      </c>
      <c r="J2863" t="str">
        <f t="shared" si="1472"/>
        <v>-18014.301927812+798.103832230068i</v>
      </c>
      <c r="K2863" t="str">
        <f t="shared" si="1479"/>
        <v>0.00895464777475738-0.202118724603728i</v>
      </c>
      <c r="L2863" t="str">
        <f t="shared" si="1480"/>
        <v>0.00283706321460975-0.0542883528411157i</v>
      </c>
      <c r="M2863" t="str">
        <f t="shared" si="1481"/>
        <v>0.0117917109893671-0.256407077444844i</v>
      </c>
      <c r="N2863" t="str">
        <f t="shared" si="1482"/>
        <v>-11.5876910197259i</v>
      </c>
      <c r="O2863" t="str">
        <f t="shared" si="1483"/>
        <v>0.55811865405655+0.829761151171893i</v>
      </c>
      <c r="P2863" t="str">
        <f t="shared" si="1484"/>
        <v>0.44188134594345-0.829761151171893i</v>
      </c>
      <c r="Q2863" t="str">
        <f t="shared" si="1485"/>
        <v>-0.44188134594345+12.4174521708978i</v>
      </c>
      <c r="R2863" t="str">
        <f t="shared" si="1486"/>
        <v>-0.0680023891635866-0.033165608614758i</v>
      </c>
      <c r="S2863" t="str">
        <f t="shared" si="1487"/>
        <v>1.29386369349978i</v>
      </c>
      <c r="T2863" t="str">
        <f t="shared" si="1488"/>
        <v>0.0429117768594589-0.0879858224100076i</v>
      </c>
      <c r="U2863" t="str">
        <f t="shared" si="1489"/>
        <v>0.00005-0.000152963000818752i</v>
      </c>
      <c r="V2863" t="str">
        <f t="shared" si="1490"/>
        <v>0.00002-0.00171318560917002i</v>
      </c>
      <c r="W2863" t="str">
        <f t="shared" si="1491"/>
        <v>0.0000422342579064274-0.000141473411269849i</v>
      </c>
      <c r="X2863" t="str">
        <f t="shared" si="1492"/>
        <v>0.0000423253513358852-0.00014141360921645i</v>
      </c>
      <c r="Y2863" t="str">
        <f t="shared" si="1493"/>
        <v>0.009+4.66966332029587i</v>
      </c>
      <c r="Z2863" t="str">
        <f t="shared" si="1494"/>
        <v>-0.00036320065532957-0.000109473390368277i</v>
      </c>
      <c r="AA2863" t="str">
        <f t="shared" si="1495"/>
        <v>0.00497639577172167-2.56984660134621i</v>
      </c>
      <c r="AB2863" t="str">
        <f t="shared" si="1496"/>
        <v>0.129085618948676-0.264675694546557i</v>
      </c>
      <c r="AC2863" t="str">
        <f t="shared" si="1497"/>
        <v>0.933657419002159-0.0362194455907918i</v>
      </c>
      <c r="AD2863" t="str">
        <f t="shared" si="1498"/>
        <v>0.149030900629528-0.277701298862875i</v>
      </c>
      <c r="AE2863" t="str">
        <f t="shared" si="1499"/>
        <v>-0.0000845290234691939+0.0000845463757713168i</v>
      </c>
      <c r="AF2863" t="str">
        <f t="shared" si="1500"/>
        <v>-4.17151740456406-0.105883858180845i</v>
      </c>
      <c r="AG2863" t="str">
        <f t="shared" si="1501"/>
        <v>0.997419272669571-0.00139141398827311i</v>
      </c>
      <c r="AH2863" t="str">
        <f t="shared" si="1502"/>
        <v>0.000362981959118048-0.000344119439155838i</v>
      </c>
      <c r="AI2863">
        <f t="shared" si="1503"/>
        <v>-66.017576694491794</v>
      </c>
      <c r="AJ2863">
        <f t="shared" si="1504"/>
        <v>-43.471949645968117</v>
      </c>
      <c r="AK2863"/>
      <c r="AL2863"/>
      <c r="AM2863"/>
      <c r="AN2863"/>
    </row>
    <row r="2864" spans="1:40" x14ac:dyDescent="0.35">
      <c r="A2864"/>
      <c r="B2864">
        <f t="shared" si="1505"/>
        <v>930000</v>
      </c>
      <c r="C2864" s="237" t="str">
        <f t="shared" si="1473"/>
        <v>-2.44569578110947E-08+0.000728845417204824i</v>
      </c>
      <c r="D2864" s="208" t="str">
        <f t="shared" si="1474"/>
        <v>-1.64874570721661+0.00558781486523699i</v>
      </c>
      <c r="E2864" t="str">
        <f t="shared" si="1475"/>
        <v>36500</v>
      </c>
      <c r="F2864" t="str">
        <f t="shared" si="1476"/>
        <v>0.21505376344086</v>
      </c>
      <c r="G2864" t="str">
        <f t="shared" si="1471"/>
        <v>0.21505376344086</v>
      </c>
      <c r="H2864" t="str">
        <f t="shared" si="1477"/>
        <v>2.52278307320241+0.111358360231943i</v>
      </c>
      <c r="I2864" t="str">
        <f t="shared" si="1478"/>
        <v>3652.10145979813i</v>
      </c>
      <c r="J2864" t="str">
        <f t="shared" si="1472"/>
        <v>-18053.1070903521+798.962932157118i</v>
      </c>
      <c r="K2864" t="str">
        <f t="shared" si="1479"/>
        <v>0.00893543631671966-0.201902218779079i</v>
      </c>
      <c r="L2864" t="str">
        <f t="shared" si="1480"/>
        <v>0.00283098185622333-0.0542302957330652i</v>
      </c>
      <c r="M2864" t="str">
        <f t="shared" si="1481"/>
        <v>0.011766418172943-0.256132514512144i</v>
      </c>
      <c r="N2864" t="str">
        <f t="shared" si="1482"/>
        <v>-11.600164314688i</v>
      </c>
      <c r="O2864" t="str">
        <f t="shared" si="1483"/>
        <v>0.568424824919509+0.822735205528015i</v>
      </c>
      <c r="P2864" t="str">
        <f t="shared" si="1484"/>
        <v>0.431575175080491-0.822735205528015i</v>
      </c>
      <c r="Q2864" t="str">
        <f t="shared" si="1485"/>
        <v>-0.431575175080491+12.422899520216i</v>
      </c>
      <c r="R2864" t="str">
        <f t="shared" si="1486"/>
        <v>-0.0673529095989684-0.0324004336244633i</v>
      </c>
      <c r="S2864" t="str">
        <f t="shared" si="1487"/>
        <v>1.29525644236253i</v>
      </c>
      <c r="T2864" t="str">
        <f t="shared" si="1488"/>
        <v>0.0419668703874256-0.0872392900699249i</v>
      </c>
      <c r="U2864" t="str">
        <f t="shared" si="1489"/>
        <v>0.00005-0.000152798524473786i</v>
      </c>
      <c r="V2864" t="str">
        <f t="shared" si="1490"/>
        <v>0.00002-0.0017113434741064i</v>
      </c>
      <c r="W2864" t="str">
        <f t="shared" si="1491"/>
        <v>0.0000422341733203622-0.000141323541899908i</v>
      </c>
      <c r="X2864" t="str">
        <f t="shared" si="1492"/>
        <v>0.0000423250550070583-0.000141263803466687i</v>
      </c>
      <c r="Y2864" t="str">
        <f t="shared" si="1493"/>
        <v>0.009+4.67468986854161i</v>
      </c>
      <c r="Z2864" t="str">
        <f t="shared" si="1494"/>
        <v>-0.000362425760382738-0.000109353410316508i</v>
      </c>
      <c r="AA2864" t="str">
        <f t="shared" si="1495"/>
        <v>0.00496569883467152-2.56708318026126i</v>
      </c>
      <c r="AB2864" t="str">
        <f t="shared" si="1496"/>
        <v>0.126243186271267-0.262430003590892i</v>
      </c>
      <c r="AC2864" t="str">
        <f t="shared" si="1497"/>
        <v>0.934268573417986-0.035422845903062i</v>
      </c>
      <c r="AD2864" t="str">
        <f t="shared" si="1498"/>
        <v>0.145565991249975-0.275374393653093i</v>
      </c>
      <c r="AE2864" t="str">
        <f t="shared" si="1499"/>
        <v>-0.0000828699941244455+0.0000838846364403701i</v>
      </c>
      <c r="AF2864" t="str">
        <f t="shared" si="1500"/>
        <v>-4.17152878041902-0.105770545366706i</v>
      </c>
      <c r="AG2864" t="str">
        <f t="shared" si="1501"/>
        <v>0.997443606182799-0.00135767171130274i</v>
      </c>
      <c r="AH2864" t="str">
        <f t="shared" si="1502"/>
        <v>0.000355940729246732-0.000341551861079831i</v>
      </c>
      <c r="AI2864">
        <f t="shared" si="1503"/>
        <v>-66.13766014315172</v>
      </c>
      <c r="AJ2864">
        <f t="shared" si="1504"/>
        <v>-43.818188882979413</v>
      </c>
      <c r="AK2864"/>
      <c r="AL2864"/>
      <c r="AM2864"/>
      <c r="AN2864"/>
    </row>
    <row r="2865" spans="1:40" x14ac:dyDescent="0.35">
      <c r="A2865"/>
      <c r="B2865">
        <f t="shared" si="1505"/>
        <v>931000</v>
      </c>
      <c r="C2865" s="237" t="str">
        <f t="shared" si="1473"/>
        <v>-2.44044469131248E-08+0.000728062554245032i</v>
      </c>
      <c r="D2865" s="208" t="str">
        <f t="shared" si="1474"/>
        <v>-1.64874570681402+0.00558181291587858i</v>
      </c>
      <c r="E2865" t="str">
        <f t="shared" si="1475"/>
        <v>36500</v>
      </c>
      <c r="F2865" t="str">
        <f t="shared" si="1476"/>
        <v>0.21505376344086</v>
      </c>
      <c r="G2865" t="str">
        <f t="shared" si="1471"/>
        <v>0.21505376344086</v>
      </c>
      <c r="H2865" t="str">
        <f t="shared" si="1477"/>
        <v>2.5227944129327+0.111239287155569i</v>
      </c>
      <c r="I2865" t="str">
        <f t="shared" si="1478"/>
        <v>3656.02845061512i</v>
      </c>
      <c r="J2865" t="str">
        <f t="shared" si="1472"/>
        <v>-18091.9540013189+799.822032084169i</v>
      </c>
      <c r="K2865" t="str">
        <f t="shared" si="1479"/>
        <v>0.00891628657941059-0.201686175406953i</v>
      </c>
      <c r="L2865" t="str">
        <f t="shared" si="1480"/>
        <v>0.00282492001266674-0.0541723623272658i</v>
      </c>
      <c r="M2865" t="str">
        <f t="shared" si="1481"/>
        <v>0.0117412065920773-0.255858537734219i</v>
      </c>
      <c r="N2865" t="str">
        <f t="shared" si="1482"/>
        <v>-11.61263760965i</v>
      </c>
      <c r="O2865" t="str">
        <f t="shared" si="1483"/>
        <v>0.578642559639885+0.815581257860553i</v>
      </c>
      <c r="P2865" t="str">
        <f t="shared" si="1484"/>
        <v>0.421357440360115-0.815581257860553i</v>
      </c>
      <c r="Q2865" t="str">
        <f t="shared" si="1485"/>
        <v>-0.421357440360115+12.4282188675106i</v>
      </c>
      <c r="R2865" t="str">
        <f t="shared" si="1486"/>
        <v>-0.0666961120627577-0.0316420672577156i</v>
      </c>
      <c r="S2865" t="str">
        <f t="shared" si="1487"/>
        <v>1.29664919122529i</v>
      </c>
      <c r="T2865" t="str">
        <f t="shared" si="1488"/>
        <v>0.0410286609184132-0.0864814597640461i</v>
      </c>
      <c r="U2865" t="str">
        <f t="shared" si="1489"/>
        <v>0.00005-0.000152634401461462i</v>
      </c>
      <c r="V2865" t="str">
        <f t="shared" si="1490"/>
        <v>0.00002-0.00170950529636837i</v>
      </c>
      <c r="W2865" t="str">
        <f t="shared" si="1491"/>
        <v>0.0000422340886438084-0.000141173996890686i</v>
      </c>
      <c r="X2865" t="str">
        <f t="shared" si="1492"/>
        <v>0.0000423247592698679-0.00014111432193961i</v>
      </c>
      <c r="Y2865" t="str">
        <f t="shared" si="1493"/>
        <v>0.009+4.67971641678736i</v>
      </c>
      <c r="Z2865" t="str">
        <f t="shared" si="1494"/>
        <v>-0.000361653361116878-0.000109233694371925i</v>
      </c>
      <c r="AA2865" t="str">
        <f t="shared" si="1495"/>
        <v>0.00495503635136945-2.56432569610109i</v>
      </c>
      <c r="AB2865" t="str">
        <f t="shared" si="1496"/>
        <v>0.123420899270483-0.260150326512667i</v>
      </c>
      <c r="AC2865" t="str">
        <f t="shared" si="1497"/>
        <v>0.934887428143504-0.0346327695417697i</v>
      </c>
      <c r="AD2865" t="str">
        <f t="shared" si="1498"/>
        <v>0.142130248217581-0.273003951810609i</v>
      </c>
      <c r="AE2865" t="str">
        <f t="shared" si="1499"/>
        <v>-0.0000812231122186721+0.000083207384675692i</v>
      </c>
      <c r="AF2865" t="str">
        <f t="shared" si="1500"/>
        <v>-4.17154011974672-0.10565747423969i</v>
      </c>
      <c r="AG2865" t="str">
        <f t="shared" si="1501"/>
        <v>0.997468292226649-0.00132427199177435i</v>
      </c>
      <c r="AH2865" t="str">
        <f t="shared" si="1502"/>
        <v>0.00034894920915573-0.00033891704981223i</v>
      </c>
      <c r="AI2865">
        <f t="shared" si="1503"/>
        <v>-66.259296140634333</v>
      </c>
      <c r="AJ2865">
        <f t="shared" si="1504"/>
        <v>-44.164431118850452</v>
      </c>
      <c r="AK2865"/>
      <c r="AL2865"/>
      <c r="AM2865"/>
      <c r="AN2865"/>
    </row>
    <row r="2866" spans="1:40" x14ac:dyDescent="0.35">
      <c r="A2866"/>
      <c r="B2866">
        <f t="shared" si="1505"/>
        <v>932000</v>
      </c>
      <c r="C2866" s="237" t="str">
        <f t="shared" si="1473"/>
        <v>-2.43521049509546E-08+0.000727281371248668i</v>
      </c>
      <c r="D2866" s="208" t="str">
        <f t="shared" si="1474"/>
        <v>-1.64874570641273+0.00557582384623979i</v>
      </c>
      <c r="E2866" t="str">
        <f t="shared" si="1475"/>
        <v>36500</v>
      </c>
      <c r="F2866" t="str">
        <f t="shared" si="1476"/>
        <v>0.21505376344086</v>
      </c>
      <c r="G2866" t="str">
        <f t="shared" si="1471"/>
        <v>0.21505376344086</v>
      </c>
      <c r="H2866" t="str">
        <f t="shared" si="1477"/>
        <v>2.52280571629056+0.111120467875481i</v>
      </c>
      <c r="I2866" t="str">
        <f t="shared" si="1478"/>
        <v>3659.95544143211i</v>
      </c>
      <c r="J2866" t="str">
        <f t="shared" si="1472"/>
        <v>-18130.8426607123+800.68113201122i</v>
      </c>
      <c r="K2866" t="str">
        <f t="shared" si="1479"/>
        <v>0.00889719829888794-0.201470593010095i</v>
      </c>
      <c r="L2866" t="str">
        <f t="shared" si="1480"/>
        <v>0.00281887760060834-0.0541145522298745i</v>
      </c>
      <c r="M2866" t="str">
        <f t="shared" si="1481"/>
        <v>0.0117160758994963-0.25558514523997i</v>
      </c>
      <c r="N2866" t="str">
        <f t="shared" si="1482"/>
        <v>-11.625110904612i</v>
      </c>
      <c r="O2866" t="str">
        <f t="shared" si="1483"/>
        <v>0.58877026853166+0.808300421188284i</v>
      </c>
      <c r="P2866" t="str">
        <f t="shared" si="1484"/>
        <v>0.41122973146834-0.808300421188284i</v>
      </c>
      <c r="Q2866" t="str">
        <f t="shared" si="1485"/>
        <v>-0.41122973146834+12.4334113258003i</v>
      </c>
      <c r="R2866" t="str">
        <f t="shared" si="1486"/>
        <v>-0.0660320428614116-0.030890588443507i</v>
      </c>
      <c r="S2866" t="str">
        <f t="shared" si="1487"/>
        <v>1.29804194008804i</v>
      </c>
      <c r="T2866" t="str">
        <f t="shared" si="1488"/>
        <v>0.040097279353671-0.0857123610238033i</v>
      </c>
      <c r="U2866" t="str">
        <f t="shared" si="1489"/>
        <v>0.00005-0.000152470630644443i</v>
      </c>
      <c r="V2866" t="str">
        <f t="shared" si="1490"/>
        <v>0.00002-0.00170767106321776i</v>
      </c>
      <c r="W2866" t="str">
        <f t="shared" si="1491"/>
        <v>0.0000422340038767674-0.000141024775198058i</v>
      </c>
      <c r="X2866" t="str">
        <f t="shared" si="1492"/>
        <v>0.0000423244641213897-0.000140965163591539i</v>
      </c>
      <c r="Y2866" t="str">
        <f t="shared" si="1493"/>
        <v>0.009+4.6847429650331i</v>
      </c>
      <c r="Z2866" t="str">
        <f t="shared" si="1494"/>
        <v>-0.000360883446826187-0.000109114241656142i</v>
      </c>
      <c r="AA2866" t="str">
        <f t="shared" si="1495"/>
        <v>0.00494440817400822-2.56157412975345i</v>
      </c>
      <c r="AB2866" t="str">
        <f t="shared" si="1496"/>
        <v>0.120619151718619-0.257836752147242i</v>
      </c>
      <c r="AC2866" t="str">
        <f t="shared" si="1497"/>
        <v>0.935513939390713-0.0338492983685619i</v>
      </c>
      <c r="AD2866" t="str">
        <f t="shared" si="1498"/>
        <v>0.138724223545211-0.270590339550023i</v>
      </c>
      <c r="AE2866" t="str">
        <f t="shared" si="1499"/>
        <v>-0.000079588535650761+0.0000825147859632077i</v>
      </c>
      <c r="AF2866" t="str">
        <f t="shared" si="1500"/>
        <v>-4.17155142270329-0.105544644029241i</v>
      </c>
      <c r="AG2866" t="str">
        <f t="shared" si="1501"/>
        <v>0.997493326278189-0.00129121885447062i</v>
      </c>
      <c r="AH2866" t="str">
        <f t="shared" si="1502"/>
        <v>0.00034200809359462-0.000336215704888281i</v>
      </c>
      <c r="AI2866">
        <f t="shared" si="1503"/>
        <v>-66.382522694121221</v>
      </c>
      <c r="AJ2866">
        <f t="shared" si="1504"/>
        <v>-44.51067574139072</v>
      </c>
      <c r="AK2866"/>
      <c r="AL2866"/>
      <c r="AM2866"/>
      <c r="AN2866"/>
    </row>
    <row r="2867" spans="1:40" x14ac:dyDescent="0.35">
      <c r="A2867"/>
      <c r="B2867">
        <f t="shared" si="1505"/>
        <v>933000</v>
      </c>
      <c r="C2867" s="237" t="str">
        <f t="shared" si="1473"/>
        <v>-2.4299931200703E-08+0.000726501862813919i</v>
      </c>
      <c r="D2867" s="208" t="str">
        <f t="shared" si="1474"/>
        <v>-1.64874570601273+0.00556984761490671i</v>
      </c>
      <c r="E2867" t="str">
        <f t="shared" si="1475"/>
        <v>36500</v>
      </c>
      <c r="F2867" t="str">
        <f t="shared" si="1476"/>
        <v>0.21505376344086</v>
      </c>
      <c r="G2867" t="str">
        <f t="shared" si="1471"/>
        <v>0.21505376344086</v>
      </c>
      <c r="H2867" t="str">
        <f t="shared" si="1477"/>
        <v>2.52281698343128+0.111001901582971i</v>
      </c>
      <c r="I2867" t="str">
        <f t="shared" si="1478"/>
        <v>3663.8824322491i</v>
      </c>
      <c r="J2867" t="str">
        <f t="shared" si="1472"/>
        <v>-18169.7730685322+801.54023193827i</v>
      </c>
      <c r="K2867" t="str">
        <f t="shared" si="1479"/>
        <v>0.00887817121261802-0.201255470117523i</v>
      </c>
      <c r="L2867" t="str">
        <f t="shared" si="1480"/>
        <v>0.00281285453716048-0.0540568650487147i</v>
      </c>
      <c r="M2867" t="str">
        <f t="shared" si="1481"/>
        <v>0.0116910257497785-0.255312335166238i</v>
      </c>
      <c r="N2867" t="str">
        <f t="shared" si="1482"/>
        <v>-11.6375841995741i</v>
      </c>
      <c r="O2867" t="str">
        <f t="shared" si="1483"/>
        <v>0.598806375915124+0.80089382827151i</v>
      </c>
      <c r="P2867" t="str">
        <f t="shared" si="1484"/>
        <v>0.401193624084876-0.80089382827151i</v>
      </c>
      <c r="Q2867" t="str">
        <f t="shared" si="1485"/>
        <v>-0.401193624084876+12.4384780278456i</v>
      </c>
      <c r="R2867" t="str">
        <f t="shared" si="1486"/>
        <v>-0.0653607491264733-0.0301460763471615i</v>
      </c>
      <c r="S2867" t="str">
        <f t="shared" si="1487"/>
        <v>1.2994346889508i</v>
      </c>
      <c r="T2867" t="str">
        <f t="shared" si="1488"/>
        <v>0.0391728573412609-0.0849320247107501i</v>
      </c>
      <c r="U2867" t="str">
        <f t="shared" si="1489"/>
        <v>0.00005-0.000152307210890269i</v>
      </c>
      <c r="V2867" t="str">
        <f t="shared" si="1490"/>
        <v>0.00002-0.00170584076197101i</v>
      </c>
      <c r="W2867" t="str">
        <f t="shared" si="1491"/>
        <v>0.0000422339190192406-0.000140875875782378i</v>
      </c>
      <c r="X2867" t="str">
        <f t="shared" si="1492"/>
        <v>0.000042324169558715-0.000140816327383275i</v>
      </c>
      <c r="Y2867" t="str">
        <f t="shared" si="1493"/>
        <v>0.009+4.68976951327884i</v>
      </c>
      <c r="Z2867" t="str">
        <f t="shared" si="1494"/>
        <v>-0.000360116006862216-0.00010899505129469i</v>
      </c>
      <c r="AA2867" t="str">
        <f t="shared" si="1495"/>
        <v>0.00493381415557232-2.558828462188i</v>
      </c>
      <c r="AB2867" t="str">
        <f t="shared" si="1496"/>
        <v>0.117838339634502-0.2554893733312i</v>
      </c>
      <c r="AC2867" t="str">
        <f t="shared" si="1497"/>
        <v>0.936148062547631-0.0330725145066068i</v>
      </c>
      <c r="AD2867" t="str">
        <f t="shared" si="1498"/>
        <v>0.135348464628914-0.268133930212072i</v>
      </c>
      <c r="AE2867" t="str">
        <f t="shared" si="1499"/>
        <v>-0.000077966420094408+0.0000818070074073574i</v>
      </c>
      <c r="AF2867" t="str">
        <f t="shared" si="1500"/>
        <v>-4.17156268944401-0.105432053968064i</v>
      </c>
      <c r="AG2867" t="str">
        <f t="shared" si="1501"/>
        <v>0.997518703767754-0.0012585162642427i</v>
      </c>
      <c r="AH2867" t="str">
        <f t="shared" si="1502"/>
        <v>0.000335118067515735-0.000333448533074868i</v>
      </c>
      <c r="AI2867">
        <f t="shared" si="1503"/>
        <v>-66.507379337194493</v>
      </c>
      <c r="AJ2867">
        <f t="shared" si="1504"/>
        <v>-44.856922140154467</v>
      </c>
      <c r="AK2867"/>
      <c r="AL2867"/>
      <c r="AM2867"/>
      <c r="AN2867"/>
    </row>
    <row r="2868" spans="1:40" x14ac:dyDescent="0.35">
      <c r="A2868"/>
      <c r="B2868">
        <f t="shared" si="1505"/>
        <v>934000</v>
      </c>
      <c r="C2868" s="237" t="str">
        <f t="shared" si="1473"/>
        <v>-2.42479249423623E-08+0.000725724023562109i</v>
      </c>
      <c r="D2868" s="208" t="str">
        <f t="shared" si="1474"/>
        <v>-1.64874570561402+0.00556388418064284i</v>
      </c>
      <c r="E2868" t="str">
        <f t="shared" si="1475"/>
        <v>36500</v>
      </c>
      <c r="F2868" t="str">
        <f t="shared" si="1476"/>
        <v>0.21505376344086</v>
      </c>
      <c r="G2868" t="str">
        <f t="shared" si="1471"/>
        <v>0.21505376344086</v>
      </c>
      <c r="H2868" t="str">
        <f t="shared" si="1477"/>
        <v>2.52282821450929+0.110883587472757i</v>
      </c>
      <c r="I2868" t="str">
        <f t="shared" si="1478"/>
        <v>3667.80942306608i</v>
      </c>
      <c r="J2868" t="str">
        <f t="shared" si="1472"/>
        <v>-18208.7452247788+802.399331865321i</v>
      </c>
      <c r="K2868" t="str">
        <f t="shared" si="1479"/>
        <v>0.00885920505946638-0.201040805264492i</v>
      </c>
      <c r="L2868" t="str">
        <f t="shared" si="1480"/>
        <v>0.0028068507398766-0.0539993003932661i</v>
      </c>
      <c r="M2868" t="str">
        <f t="shared" si="1481"/>
        <v>0.011666055799343-0.255040105657758i</v>
      </c>
      <c r="N2868" t="str">
        <f t="shared" si="1482"/>
        <v>-11.6500574945361i</v>
      </c>
      <c r="O2868" t="str">
        <f t="shared" si="1483"/>
        <v>0.608749320361794+0.793362631436i</v>
      </c>
      <c r="P2868" t="str">
        <f t="shared" si="1484"/>
        <v>0.391250679638206-0.793362631436i</v>
      </c>
      <c r="Q2868" t="str">
        <f t="shared" si="1485"/>
        <v>-0.391250679638206+12.4434201259721i</v>
      </c>
      <c r="R2868" t="str">
        <f t="shared" si="1486"/>
        <v>-0.0646822788333182-0.0294086103643096i</v>
      </c>
      <c r="S2868" t="str">
        <f t="shared" si="1487"/>
        <v>1.30082743781355i</v>
      </c>
      <c r="T2868" t="str">
        <f t="shared" si="1488"/>
        <v>0.0382555272698619-0.0841404830466869i</v>
      </c>
      <c r="U2868" t="str">
        <f t="shared" si="1489"/>
        <v>0.00005-0.000152144141071329i</v>
      </c>
      <c r="V2868" t="str">
        <f t="shared" si="1490"/>
        <v>0.00002-0.00170401437999888i</v>
      </c>
      <c r="W2868" t="str">
        <f t="shared" si="1491"/>
        <v>0.0000422338340712301-0.000140727297608451i</v>
      </c>
      <c r="X2868" t="str">
        <f t="shared" si="1492"/>
        <v>0.0000423238755789512-0.000140667812280063i</v>
      </c>
      <c r="Y2868" t="str">
        <f t="shared" si="1493"/>
        <v>0.009+4.69479606152459i</v>
      </c>
      <c r="Z2868" t="str">
        <f t="shared" si="1494"/>
        <v>-0.00035935103063348-0.000108876122416995i</v>
      </c>
      <c r="AA2868" t="str">
        <f t="shared" si="1495"/>
        <v>0.00492325414983295-2.55608867445592i</v>
      </c>
      <c r="AB2868" t="str">
        <f t="shared" si="1496"/>
        <v>0.115078861264855-0.253108286992969i</v>
      </c>
      <c r="AC2868" t="str">
        <f t="shared" si="1497"/>
        <v>0.9367897521593-0.0323025003352992i</v>
      </c>
      <c r="AD2868" t="str">
        <f t="shared" si="1498"/>
        <v>0.132003514152948-0.265635104204756i</v>
      </c>
      <c r="AE2868" t="str">
        <f t="shared" si="1499"/>
        <v>-0.000076356918981751+0.0000810842177020209i</v>
      </c>
      <c r="AF2868" t="str">
        <f t="shared" si="1500"/>
        <v>-4.17157392012331-0.105319703292114i</v>
      </c>
      <c r="AG2868" t="str">
        <f t="shared" si="1501"/>
        <v>0.99754442007974-0.00122616812545074i</v>
      </c>
      <c r="AH2868" t="str">
        <f t="shared" si="1502"/>
        <v>0.000328279806000473-0.000330616248234021i</v>
      </c>
      <c r="AI2868">
        <f t="shared" si="1503"/>
        <v>-66.633907212341427</v>
      </c>
      <c r="AJ2868">
        <f t="shared" si="1504"/>
        <v>-45.203169706529728</v>
      </c>
      <c r="AK2868"/>
      <c r="AL2868"/>
      <c r="AM2868"/>
      <c r="AN2868"/>
    </row>
    <row r="2869" spans="1:40" x14ac:dyDescent="0.35">
      <c r="A2869"/>
      <c r="B2869">
        <f t="shared" si="1505"/>
        <v>935000</v>
      </c>
      <c r="C2869" s="237" t="str">
        <f t="shared" si="1473"/>
        <v>-2.41960854597729E-08+0.000724947848137569i</v>
      </c>
      <c r="D2869" s="208" t="str">
        <f t="shared" si="1474"/>
        <v>-1.64874570521658+0.00555793350238803i</v>
      </c>
      <c r="E2869" t="str">
        <f t="shared" si="1475"/>
        <v>36500</v>
      </c>
      <c r="F2869" t="str">
        <f t="shared" si="1476"/>
        <v>0.21505376344086</v>
      </c>
      <c r="G2869" t="str">
        <f t="shared" si="1471"/>
        <v>0.21505376344086</v>
      </c>
      <c r="H2869" t="str">
        <f t="shared" si="1477"/>
        <v>2.52283940967819+0.110765524742958i</v>
      </c>
      <c r="I2869" t="str">
        <f t="shared" si="1478"/>
        <v>3671.73641388307i</v>
      </c>
      <c r="J2869" t="str">
        <f t="shared" si="1472"/>
        <v>-18247.7591294521+803.258431792371i</v>
      </c>
      <c r="K2869" t="str">
        <f t="shared" si="1479"/>
        <v>0.00884029957968939-0.200826596992468i</v>
      </c>
      <c r="L2869" t="str">
        <f t="shared" si="1480"/>
        <v>0.00280086612674835-0.0539418578746559i</v>
      </c>
      <c r="M2869" t="str">
        <f t="shared" si="1481"/>
        <v>0.0116411657064377-0.254768454867124i</v>
      </c>
      <c r="N2869" t="str">
        <f t="shared" si="1482"/>
        <v>-11.6625307894981i</v>
      </c>
      <c r="O2869" t="str">
        <f t="shared" si="1483"/>
        <v>0.618597554937813+0.785708002393357i</v>
      </c>
      <c r="P2869" t="str">
        <f t="shared" si="1484"/>
        <v>0.381402445062187-0.785708002393357i</v>
      </c>
      <c r="Q2869" t="str">
        <f t="shared" si="1485"/>
        <v>-0.381402445062187+12.4482387918915i</v>
      </c>
      <c r="R2869" t="str">
        <f t="shared" si="1486"/>
        <v>-0.0639966808199434-0.0286782701143341i</v>
      </c>
      <c r="S2869" t="str">
        <f t="shared" si="1487"/>
        <v>1.30222018667631i</v>
      </c>
      <c r="T2869" t="str">
        <f t="shared" si="1488"/>
        <v>0.0373454222618418-0.0833377696440109i</v>
      </c>
      <c r="U2869" t="str">
        <f t="shared" si="1489"/>
        <v>0.00005-0.000151981420064835i</v>
      </c>
      <c r="V2869" t="str">
        <f t="shared" si="1490"/>
        <v>0.00002-0.00170219190472615i</v>
      </c>
      <c r="W2869" t="str">
        <f t="shared" si="1491"/>
        <v>0.0000422337490327374-0.00014057903964551i</v>
      </c>
      <c r="X2869" t="str">
        <f t="shared" si="1492"/>
        <v>0.0000423235821792206-0.000140519617251578i</v>
      </c>
      <c r="Y2869" t="str">
        <f t="shared" si="1493"/>
        <v>0.009+4.69982260977033i</v>
      </c>
      <c r="Z2869" t="str">
        <f t="shared" si="1494"/>
        <v>-0.000358588507605115-0.000108757454156354i</v>
      </c>
      <c r="AA2869" t="str">
        <f t="shared" si="1495"/>
        <v>0.00491272801134298-2.55335474768949i</v>
      </c>
      <c r="AB2869" t="str">
        <f t="shared" si="1496"/>
        <v>0.112341117063459-0.250693594244119i</v>
      </c>
      <c r="AC2869" t="str">
        <f t="shared" si="1497"/>
        <v>0.937438961908722-0.0315393384844424i</v>
      </c>
      <c r="AD2869" t="str">
        <f t="shared" si="1498"/>
        <v>0.128689909995364-0.263094248942959i</v>
      </c>
      <c r="AE2869" t="str">
        <f t="shared" si="1499"/>
        <v>-0.0000747601834872884+0.000080346587101238i</v>
      </c>
      <c r="AF2869" t="str">
        <f t="shared" si="1500"/>
        <v>-4.17158511489477-0.10520759124057i</v>
      </c>
      <c r="AG2869" t="str">
        <f t="shared" si="1501"/>
        <v>0.997570470553408-0.00119417828141314i</v>
      </c>
      <c r="AH2869" t="str">
        <f t="shared" si="1502"/>
        <v>0.000321493974187189-0.00032771957118556i</v>
      </c>
      <c r="AI2869">
        <f t="shared" si="1503"/>
        <v>-66.762149159119929</v>
      </c>
      <c r="AJ2869">
        <f t="shared" si="1504"/>
        <v>-45.549417833852729</v>
      </c>
      <c r="AK2869"/>
      <c r="AL2869"/>
      <c r="AM2869"/>
      <c r="AN2869"/>
    </row>
    <row r="2870" spans="1:40" x14ac:dyDescent="0.35">
      <c r="A2870"/>
      <c r="B2870">
        <f t="shared" si="1505"/>
        <v>936000</v>
      </c>
      <c r="C2870" s="237" t="str">
        <f t="shared" si="1473"/>
        <v>-2.41444120405986E-08+0.000724173331207522i</v>
      </c>
      <c r="D2870" s="208" t="str">
        <f t="shared" si="1474"/>
        <v>-1.64874570482042+0.00555199553925767i</v>
      </c>
      <c r="E2870" t="str">
        <f t="shared" si="1475"/>
        <v>36500</v>
      </c>
      <c r="F2870" t="str">
        <f t="shared" si="1476"/>
        <v>0.21505376344086</v>
      </c>
      <c r="G2870" t="str">
        <f t="shared" si="1471"/>
        <v>0.21505376344086</v>
      </c>
      <c r="H2870" t="str">
        <f t="shared" si="1477"/>
        <v>2.52285056909082+0.110647712595089i</v>
      </c>
      <c r="I2870" t="str">
        <f t="shared" si="1478"/>
        <v>3675.66340470006i</v>
      </c>
      <c r="J2870" t="str">
        <f t="shared" si="1472"/>
        <v>-18286.8147825519+804.117531719423i</v>
      </c>
      <c r="K2870" t="str">
        <f t="shared" si="1479"/>
        <v>0.00882145451492532-0.200612843849092i</v>
      </c>
      <c r="L2870" t="str">
        <f t="shared" si="1480"/>
        <v>0.00279490061620298-0.0538845371056514i</v>
      </c>
      <c r="M2870" t="str">
        <f t="shared" si="1481"/>
        <v>0.0116163551311283-0.254497380954743i</v>
      </c>
      <c r="N2870" t="str">
        <f t="shared" si="1482"/>
        <v>-11.6750040844601i</v>
      </c>
      <c r="O2870" t="str">
        <f t="shared" si="1483"/>
        <v>0.628349547444308+0.777931132058959i</v>
      </c>
      <c r="P2870" t="str">
        <f t="shared" si="1484"/>
        <v>0.371650452555692-0.777931132058959i</v>
      </c>
      <c r="Q2870" t="str">
        <f t="shared" si="1485"/>
        <v>-0.371650452555692+12.4529352165191i</v>
      </c>
      <c r="R2870" t="str">
        <f t="shared" si="1486"/>
        <v>-0.0633040048058957-0.0279551354333876i</v>
      </c>
      <c r="S2870" t="str">
        <f t="shared" si="1487"/>
        <v>1.30361293553906i</v>
      </c>
      <c r="T2870" t="str">
        <f t="shared" si="1488"/>
        <v>0.0364426761657104-0.0825239195363924i</v>
      </c>
      <c r="U2870" t="str">
        <f t="shared" si="1489"/>
        <v>0.00005-0.0001518190467528i</v>
      </c>
      <c r="V2870" t="str">
        <f t="shared" si="1490"/>
        <v>0.00002-0.00170037332363136i</v>
      </c>
      <c r="W2870" t="str">
        <f t="shared" si="1491"/>
        <v>0.0000422336639037639-0.000140431100867195i</v>
      </c>
      <c r="X2870" t="str">
        <f t="shared" si="1492"/>
        <v>0.0000423232893566612-0.000140371741271899i</v>
      </c>
      <c r="Y2870" t="str">
        <f t="shared" si="1493"/>
        <v>0.009+4.70484915801607i</v>
      </c>
      <c r="Z2870" t="str">
        <f t="shared" si="1494"/>
        <v>-0.000357828427298506-0.00010863904564992i</v>
      </c>
      <c r="AA2870" t="str">
        <f t="shared" si="1495"/>
        <v>0.00490223559543194-2.55062666310161i</v>
      </c>
      <c r="AB2870" t="str">
        <f t="shared" si="1496"/>
        <v>0.109625509668448-0.248245400471639i</v>
      </c>
      <c r="AC2870" t="str">
        <f t="shared" si="1497"/>
        <v>0.938095644597646-0.0307831118279966i</v>
      </c>
      <c r="AD2870" t="str">
        <f t="shared" si="1498"/>
        <v>0.125408185134633-0.260511758786932i</v>
      </c>
      <c r="AE2870" t="str">
        <f t="shared" si="1499"/>
        <v>-0.0000731763625122802+0.0000795942873897806i</v>
      </c>
      <c r="AF2870" t="str">
        <f t="shared" si="1500"/>
        <v>-4.17159627391124-0.105095717055831i</v>
      </c>
      <c r="AG2870" t="str">
        <f t="shared" si="1501"/>
        <v>0.99759685048369-0.00116255051386896i</v>
      </c>
      <c r="AH2870" t="str">
        <f t="shared" si="1502"/>
        <v>0.000314761227201505-0.000324759229569091i</v>
      </c>
      <c r="AI2870">
        <f t="shared" si="1503"/>
        <v>-66.892149808443861</v>
      </c>
      <c r="AJ2870">
        <f t="shared" si="1504"/>
        <v>-45.895665917492863</v>
      </c>
      <c r="AK2870"/>
      <c r="AL2870"/>
      <c r="AM2870"/>
      <c r="AN2870"/>
    </row>
    <row r="2871" spans="1:40" x14ac:dyDescent="0.35">
      <c r="A2871"/>
      <c r="B2871">
        <f t="shared" si="1505"/>
        <v>937000</v>
      </c>
      <c r="C2871" s="237" t="str">
        <f t="shared" si="1473"/>
        <v>-2.40929039763026E-08+0.00072340046746195i</v>
      </c>
      <c r="D2871" s="208" t="str">
        <f t="shared" si="1474"/>
        <v>-1.64874570442552+0.00554607025054162i</v>
      </c>
      <c r="E2871" t="str">
        <f t="shared" si="1475"/>
        <v>36500</v>
      </c>
      <c r="F2871" t="str">
        <f t="shared" si="1476"/>
        <v>0.21505376344086</v>
      </c>
      <c r="G2871" t="str">
        <f t="shared" si="1471"/>
        <v>0.21505376344086</v>
      </c>
      <c r="H2871" t="str">
        <f t="shared" si="1477"/>
        <v>2.52286169289914+0.110530150234028i</v>
      </c>
      <c r="I2871" t="str">
        <f t="shared" si="1478"/>
        <v>3679.59039551705i</v>
      </c>
      <c r="J2871" t="str">
        <f t="shared" si="1472"/>
        <v>-18325.9121840783+804.976631646473i</v>
      </c>
      <c r="K2871" t="str">
        <f t="shared" si="1479"/>
        <v>0.00880266960818498-0.20039954438814i</v>
      </c>
      <c r="L2871" t="str">
        <f t="shared" si="1480"/>
        <v>0.00278895412710032-0.0538273377006496i</v>
      </c>
      <c r="M2871" t="str">
        <f t="shared" si="1481"/>
        <v>0.0115916237352853-0.25422688208879i</v>
      </c>
      <c r="N2871" t="str">
        <f t="shared" si="1482"/>
        <v>-11.6874773794222i</v>
      </c>
      <c r="O2871" t="str">
        <f t="shared" si="1483"/>
        <v>0.638003780655926+0.770033230366551i</v>
      </c>
      <c r="P2871" t="str">
        <f t="shared" si="1484"/>
        <v>0.361996219344074-0.770033230366551i</v>
      </c>
      <c r="Q2871" t="str">
        <f t="shared" si="1485"/>
        <v>-0.361996219344074+12.4575106097888i</v>
      </c>
      <c r="R2871" t="str">
        <f t="shared" si="1486"/>
        <v>-0.0626043014112444-0.0272392863668835i</v>
      </c>
      <c r="S2871" t="str">
        <f t="shared" si="1487"/>
        <v>1.30500568440182i</v>
      </c>
      <c r="T2871" t="str">
        <f t="shared" si="1488"/>
        <v>0.035547423547832-0.0816989692096788i</v>
      </c>
      <c r="U2871" t="str">
        <f t="shared" si="1489"/>
        <v>0.0000499999999999999-0.000151657020022007i</v>
      </c>
      <c r="V2871" t="str">
        <f t="shared" si="1490"/>
        <v>0.00002-0.00169855862424648i</v>
      </c>
      <c r="W2871" t="str">
        <f t="shared" si="1491"/>
        <v>0.0000422335786843114-0.000140283480251526i</v>
      </c>
      <c r="X2871" t="str">
        <f t="shared" si="1492"/>
        <v>0.0000423229971084262-0.000140224183319483i</v>
      </c>
      <c r="Y2871" t="str">
        <f t="shared" si="1493"/>
        <v>0.009+4.70987570626182i</v>
      </c>
      <c r="Z2871" t="str">
        <f t="shared" si="1494"/>
        <v>-0.000357070779290922-0.000108520896038673i</v>
      </c>
      <c r="AA2871" t="str">
        <f t="shared" si="1495"/>
        <v>0.00489177675820099-2.54790440198538i</v>
      </c>
      <c r="AB2871" t="str">
        <f t="shared" si="1496"/>
        <v>0.106932443877378-0.245763815430905i</v>
      </c>
      <c r="AC2871" t="str">
        <f t="shared" si="1497"/>
        <v>0.938759752127277-0.0300339034773035i</v>
      </c>
      <c r="AD2871" t="str">
        <f t="shared" si="1498"/>
        <v>0.122158867556937-0.257888034979348i</v>
      </c>
      <c r="AE2871" t="str">
        <f t="shared" si="1499"/>
        <v>-0.0000716056026694638+0.0000788274918535322i</v>
      </c>
      <c r="AF2871" t="str">
        <f t="shared" si="1500"/>
        <v>-4.17160739732466-0.104984079983486i</v>
      </c>
      <c r="AG2871" t="str">
        <f t="shared" si="1501"/>
        <v>0.997623555122005-0.00113128854244987i</v>
      </c>
      <c r="AH2871" t="str">
        <f t="shared" si="1502"/>
        <v>0.000308082210088286-0.000321735957705178i</v>
      </c>
      <c r="AI2871">
        <f t="shared" si="1503"/>
        <v>-67.023955683518153</v>
      </c>
      <c r="AJ2871">
        <f t="shared" si="1504"/>
        <v>-46.241913354955756</v>
      </c>
      <c r="AK2871"/>
      <c r="AL2871"/>
      <c r="AM2871"/>
      <c r="AN2871"/>
    </row>
    <row r="2872" spans="1:40" x14ac:dyDescent="0.35">
      <c r="A2872"/>
      <c r="B2872">
        <f t="shared" si="1505"/>
        <v>938000</v>
      </c>
      <c r="C2872" s="237" t="str">
        <f t="shared" si="1473"/>
        <v>-2.40415605621228E-08+0.000722629251613486i</v>
      </c>
      <c r="D2872" s="208" t="str">
        <f t="shared" si="1474"/>
        <v>-1.64874570403189+0.0055401575957034i</v>
      </c>
      <c r="E2872" t="str">
        <f t="shared" si="1475"/>
        <v>36500</v>
      </c>
      <c r="F2872" t="str">
        <f t="shared" si="1476"/>
        <v>0.21505376344086</v>
      </c>
      <c r="G2872" t="str">
        <f t="shared" si="1471"/>
        <v>0.21505376344086</v>
      </c>
      <c r="H2872" t="str">
        <f t="shared" si="1477"/>
        <v>2.52287278125438+0.110412836868012i</v>
      </c>
      <c r="I2872" t="str">
        <f t="shared" si="1478"/>
        <v>3683.51738633403i</v>
      </c>
      <c r="J2872" t="str">
        <f t="shared" si="1472"/>
        <v>-18365.0513340314+805.835731573524i</v>
      </c>
      <c r="K2872" t="str">
        <f t="shared" si="1479"/>
        <v>0.00878394460384343-0.200186697169501i</v>
      </c>
      <c r="L2872" t="str">
        <f t="shared" si="1480"/>
        <v>0.00278302657873027-0.0537702592756702i</v>
      </c>
      <c r="M2872" t="str">
        <f t="shared" si="1481"/>
        <v>0.0115669711825737-0.253956956445171i</v>
      </c>
      <c r="N2872" t="str">
        <f t="shared" si="1482"/>
        <v>-11.6999506743842i</v>
      </c>
      <c r="O2872" t="str">
        <f t="shared" si="1483"/>
        <v>0.647558752556579+0.762015526080255i</v>
      </c>
      <c r="P2872" t="str">
        <f t="shared" si="1484"/>
        <v>0.352441247443421-0.762015526080255i</v>
      </c>
      <c r="Q2872" t="str">
        <f t="shared" si="1485"/>
        <v>-0.352441247443421+12.4619662004645i</v>
      </c>
      <c r="R2872" t="str">
        <f t="shared" si="1486"/>
        <v>-0.0618976221756584-0.0265308031615209i</v>
      </c>
      <c r="S2872" t="str">
        <f t="shared" si="1487"/>
        <v>1.30639843326458i</v>
      </c>
      <c r="T2872" t="str">
        <f t="shared" si="1488"/>
        <v>0.0346597996834619-0.080862956633083i</v>
      </c>
      <c r="U2872" t="str">
        <f t="shared" si="1489"/>
        <v>0.0000499999999999999-0.000151495338763988i</v>
      </c>
      <c r="V2872" t="str">
        <f t="shared" si="1490"/>
        <v>0.00002-0.00169674779415667i</v>
      </c>
      <c r="W2872" t="str">
        <f t="shared" si="1491"/>
        <v>0.0000422334933743818-0.000140136176780882i</v>
      </c>
      <c r="X2872" t="str">
        <f t="shared" si="1492"/>
        <v>0.0000423227054316842-0.000140076942377142i</v>
      </c>
      <c r="Y2872" t="str">
        <f t="shared" si="1493"/>
        <v>0.009+4.71490225450756i</v>
      </c>
      <c r="Z2872" t="str">
        <f t="shared" si="1494"/>
        <v>-0.000356315553215165-0.000108403004467404i</v>
      </c>
      <c r="AA2872" t="str">
        <f t="shared" si="1495"/>
        <v>0.00488135135651811-2.54518794571371i</v>
      </c>
      <c r="AB2872" t="str">
        <f t="shared" si="1496"/>
        <v>0.104262326620265-0.243248953339499i</v>
      </c>
      <c r="AC2872" t="str">
        <f t="shared" si="1497"/>
        <v>0.939431235478872-0.029291796773844i</v>
      </c>
      <c r="AD2872" t="str">
        <f t="shared" si="1498"/>
        <v>0.118942480164461-0.255223485581172i</v>
      </c>
      <c r="AE2872" t="str">
        <f t="shared" si="1499"/>
        <v>-0.000070048048268226+0.0000780463752497258i</v>
      </c>
      <c r="AF2872" t="str">
        <f t="shared" si="1500"/>
        <v>-4.17161848528627-0.104872679272309i</v>
      </c>
      <c r="AG2872" t="str">
        <f t="shared" si="1501"/>
        <v>0.997650579677083-0.00110039602416468i</v>
      </c>
      <c r="AH2872" t="str">
        <f t="shared" si="1502"/>
        <v>0.00030145755774595-0.000318650496455943i</v>
      </c>
      <c r="AI2872">
        <f t="shared" si="1503"/>
        <v>-67.15761530798261</v>
      </c>
      <c r="AJ2872">
        <f t="shared" si="1504"/>
        <v>-46.588159545964892</v>
      </c>
      <c r="AK2872"/>
      <c r="AL2872"/>
      <c r="AM2872"/>
      <c r="AN2872"/>
    </row>
    <row r="2873" spans="1:40" x14ac:dyDescent="0.35">
      <c r="A2873"/>
      <c r="B2873">
        <f t="shared" si="1505"/>
        <v>939000</v>
      </c>
      <c r="C2873" s="237" t="str">
        <f t="shared" si="1473"/>
        <v>-2.3990381097048E-08+0.000721859678397281i</v>
      </c>
      <c r="D2873" s="208" t="str">
        <f t="shared" si="1474"/>
        <v>-1.64874570363952+0.00553425753437916i</v>
      </c>
      <c r="E2873" t="str">
        <f t="shared" si="1475"/>
        <v>36500</v>
      </c>
      <c r="F2873" t="str">
        <f t="shared" si="1476"/>
        <v>0.21505376344086</v>
      </c>
      <c r="G2873" t="str">
        <f t="shared" si="1471"/>
        <v>0.21505376344086</v>
      </c>
      <c r="H2873" t="str">
        <f t="shared" si="1477"/>
        <v>2.52288383430691+0.110295771708609i</v>
      </c>
      <c r="I2873" t="str">
        <f t="shared" si="1478"/>
        <v>3687.44437715102i</v>
      </c>
      <c r="J2873" t="str">
        <f t="shared" si="1472"/>
        <v>-18404.2322324111+806.694831500574i</v>
      </c>
      <c r="K2873" t="str">
        <f t="shared" si="1479"/>
        <v>0.00876527924763141-0.199974300759143i</v>
      </c>
      <c r="L2873" t="str">
        <f t="shared" si="1480"/>
        <v>0.00277711789081-0.0537133014483467i</v>
      </c>
      <c r="M2873" t="str">
        <f t="shared" si="1481"/>
        <v>0.0115423971384414-0.25368760220749i</v>
      </c>
      <c r="N2873" t="str">
        <f t="shared" si="1482"/>
        <v>-11.7124239693462i</v>
      </c>
      <c r="O2873" t="str">
        <f t="shared" si="1483"/>
        <v>0.657012976573592+0.753879266603021i</v>
      </c>
      <c r="P2873" t="str">
        <f t="shared" si="1484"/>
        <v>0.342987023426408-0.753879266603021i</v>
      </c>
      <c r="Q2873" t="str">
        <f t="shared" si="1485"/>
        <v>-0.342987023426408+12.4663032359492i</v>
      </c>
      <c r="R2873" t="str">
        <f t="shared" si="1486"/>
        <v>-0.0611840195774883-0.0258297662567442i</v>
      </c>
      <c r="S2873" t="str">
        <f t="shared" si="1487"/>
        <v>1.30779118212733i</v>
      </c>
      <c r="T2873" t="str">
        <f t="shared" si="1488"/>
        <v>0.0337799405469801-0.0800159212905451i</v>
      </c>
      <c r="U2873" t="str">
        <f t="shared" si="1489"/>
        <v>0.0000499999999999999-0.000151334001874996i</v>
      </c>
      <c r="V2873" t="str">
        <f t="shared" si="1490"/>
        <v>0.00002-0.00169494082099995i</v>
      </c>
      <c r="W2873" t="str">
        <f t="shared" si="1491"/>
        <v>0.0000422334079739765-0.000139989189441976i</v>
      </c>
      <c r="X2873" t="str">
        <f t="shared" si="1492"/>
        <v>0.0000423224143236182-0.000139930017432024i</v>
      </c>
      <c r="Y2873" t="str">
        <f t="shared" si="1493"/>
        <v>0.009+4.71992880275331i</v>
      </c>
      <c r="Z2873" t="str">
        <f t="shared" si="1494"/>
        <v>-0.000355562738759213-0.000108285370084688i</v>
      </c>
      <c r="AA2873" t="str">
        <f t="shared" si="1495"/>
        <v>0.00487095924801302-2.54247727573884i</v>
      </c>
      <c r="AB2873" t="str">
        <f t="shared" si="1496"/>
        <v>0.101615566930206-0.240700932971547i</v>
      </c>
      <c r="AC2873" t="str">
        <f t="shared" si="1497"/>
        <v>0.940110044694299-0.0285568752814296i</v>
      </c>
      <c r="AD2873" t="str">
        <f t="shared" si="1498"/>
        <v>0.115759540684265-0.252518525406019i</v>
      </c>
      <c r="AE2873" t="str">
        <f t="shared" si="1499"/>
        <v>-0.0000685038413000364+0.0000772511137769728i</v>
      </c>
      <c r="AF2873" t="str">
        <f t="shared" si="1500"/>
        <v>-4.17162953794643-0.10476151417423i</v>
      </c>
      <c r="AG2873" t="str">
        <f t="shared" si="1501"/>
        <v>0.997677919315796-0.00106987655289252i</v>
      </c>
      <c r="AH2873" t="str">
        <f t="shared" si="1502"/>
        <v>0.000294887894862208-0.000315503593084791i</v>
      </c>
      <c r="AI2873">
        <f t="shared" si="1503"/>
        <v>-67.293179321908454</v>
      </c>
      <c r="AJ2873">
        <f t="shared" si="1504"/>
        <v>-46.934403892575773</v>
      </c>
      <c r="AK2873"/>
      <c r="AL2873"/>
      <c r="AM2873"/>
      <c r="AN2873"/>
    </row>
    <row r="2874" spans="1:40" x14ac:dyDescent="0.35">
      <c r="A2874"/>
      <c r="B2874">
        <f t="shared" si="1505"/>
        <v>940000</v>
      </c>
      <c r="C2874" s="237" t="str">
        <f t="shared" si="1473"/>
        <v>-2.39393648837935E-08+0.000721091742570892i</v>
      </c>
      <c r="D2874" s="208" t="str">
        <f t="shared" si="1474"/>
        <v>-1.64874570324839+0.00552837002637684i</v>
      </c>
      <c r="E2874" t="str">
        <f t="shared" si="1475"/>
        <v>36500</v>
      </c>
      <c r="F2874" t="str">
        <f t="shared" si="1476"/>
        <v>0.21505376344086</v>
      </c>
      <c r="G2874" t="str">
        <f t="shared" si="1471"/>
        <v>0.21505376344086</v>
      </c>
      <c r="H2874" t="str">
        <f t="shared" si="1477"/>
        <v>2.52289485220629+0.110178953970705i</v>
      </c>
      <c r="I2874" t="str">
        <f t="shared" si="1478"/>
        <v>3691.37136796801i</v>
      </c>
      <c r="J2874" t="str">
        <f t="shared" si="1472"/>
        <v>-18443.4548792174+807.553931427625i</v>
      </c>
      <c r="K2874" t="str">
        <f t="shared" si="1479"/>
        <v>0.00874667328662646-0.199762353729076i</v>
      </c>
      <c r="L2874" t="str">
        <f t="shared" si="1480"/>
        <v>0.00277122798348108-0.0536564638379171i</v>
      </c>
      <c r="M2874" t="str">
        <f t="shared" si="1481"/>
        <v>0.0115179012701075-0.253418817566993i</v>
      </c>
      <c r="N2874" t="str">
        <f t="shared" si="1482"/>
        <v>-11.7248972643083i</v>
      </c>
      <c r="O2874" t="str">
        <f t="shared" si="1483"/>
        <v>0.666364981808752+0.745625717782736i</v>
      </c>
      <c r="P2874" t="str">
        <f t="shared" si="1484"/>
        <v>0.333635018191248-0.745625717782736i</v>
      </c>
      <c r="Q2874" t="str">
        <f t="shared" si="1485"/>
        <v>-0.333635018191248+12.470522982091i</v>
      </c>
      <c r="R2874" t="str">
        <f t="shared" si="1486"/>
        <v>-0.0604635470529499-0.0251362562757388i</v>
      </c>
      <c r="S2874" t="str">
        <f t="shared" si="1487"/>
        <v>1.30918393099009i</v>
      </c>
      <c r="T2874" t="str">
        <f t="shared" si="1488"/>
        <v>0.032907982801446-0.0791579042123852i</v>
      </c>
      <c r="U2874" t="str">
        <f t="shared" si="1489"/>
        <v>0.0000499999999999999-0.00015117300825598i</v>
      </c>
      <c r="V2874" t="str">
        <f t="shared" si="1490"/>
        <v>0.00002-0.00169313769246697i</v>
      </c>
      <c r="W2874" t="str">
        <f t="shared" si="1491"/>
        <v>0.0000422333224830974-0.000139842517225833i</v>
      </c>
      <c r="X2874" t="str">
        <f t="shared" si="1492"/>
        <v>0.0000423221237814272-0.000139783407475585i</v>
      </c>
      <c r="Y2874" t="str">
        <f t="shared" si="1493"/>
        <v>0.009+4.72495535099905i</v>
      </c>
      <c r="Z2874" t="str">
        <f t="shared" si="1494"/>
        <v>-0.000354812325665873-0.000108167992042872i</v>
      </c>
      <c r="AA2874" t="str">
        <f t="shared" si="1495"/>
        <v>0.00486060029107257-2.539772373592i</v>
      </c>
      <c r="AB2874" t="str">
        <f t="shared" si="1496"/>
        <v>0.0989925759119595-0.23811987775294i</v>
      </c>
      <c r="AC2874" t="str">
        <f t="shared" si="1497"/>
        <v>0.940796128856481-0.027829222777928i</v>
      </c>
      <c r="AD2874" t="str">
        <f t="shared" si="1498"/>
        <v>0.112610561578288-0.249773575953433i</v>
      </c>
      <c r="AE2874" t="str">
        <f t="shared" si="1499"/>
        <v>-0.0000669731214243832+0.0000764418850451756i</v>
      </c>
      <c r="AF2874" t="str">
        <f t="shared" si="1500"/>
        <v>-4.17164055545468-0.104650583944328i</v>
      </c>
      <c r="AG2874" t="str">
        <f t="shared" si="1501"/>
        <v>0.997705569163988-0.00103973365888966i</v>
      </c>
      <c r="AH2874" t="str">
        <f t="shared" si="1502"/>
        <v>0.000288373835852305-0.000312296001115667i</v>
      </c>
      <c r="AI2874">
        <f t="shared" si="1503"/>
        <v>-67.430700606320997</v>
      </c>
      <c r="AJ2874">
        <f t="shared" si="1504"/>
        <v>-47.280645799258778</v>
      </c>
      <c r="AK2874"/>
      <c r="AL2874"/>
      <c r="AM2874"/>
      <c r="AN2874"/>
    </row>
    <row r="2875" spans="1:40" x14ac:dyDescent="0.35">
      <c r="A2875"/>
      <c r="B2875">
        <f t="shared" si="1505"/>
        <v>941000</v>
      </c>
      <c r="C2875" s="237" t="str">
        <f t="shared" si="1473"/>
        <v>-2.38885112287779E-08+0.000720325438914161i</v>
      </c>
      <c r="D2875" s="208" t="str">
        <f t="shared" si="1474"/>
        <v>-1.64874570285851+0.00552249503167524i</v>
      </c>
      <c r="E2875" t="str">
        <f t="shared" si="1475"/>
        <v>36500</v>
      </c>
      <c r="F2875" t="str">
        <f t="shared" si="1476"/>
        <v>0.21505376344086</v>
      </c>
      <c r="G2875" t="str">
        <f t="shared" si="1471"/>
        <v>0.21505376344086</v>
      </c>
      <c r="H2875" t="str">
        <f t="shared" si="1477"/>
        <v>2.52290583510136+0.110062382872487i</v>
      </c>
      <c r="I2875" t="str">
        <f t="shared" si="1478"/>
        <v>3695.29835878499i</v>
      </c>
      <c r="J2875" t="str">
        <f t="shared" si="1472"/>
        <v>-18482.7192744503+808.413031354676i</v>
      </c>
      <c r="K2875" t="str">
        <f t="shared" si="1479"/>
        <v>0.00872812646924439-0.199550854657323i</v>
      </c>
      <c r="L2875" t="str">
        <f t="shared" si="1480"/>
        <v>0.00276535677730703-0.0535997460652166i</v>
      </c>
      <c r="M2875" t="str">
        <f t="shared" si="1481"/>
        <v>0.0114934832465514-0.25315060072254i</v>
      </c>
      <c r="N2875" t="str">
        <f t="shared" si="1482"/>
        <v>-11.7373705592703i</v>
      </c>
      <c r="O2875" t="str">
        <f t="shared" si="1483"/>
        <v>0.675613313266926+0.737256163715493i</v>
      </c>
      <c r="P2875" t="str">
        <f t="shared" si="1484"/>
        <v>0.324386686733074-0.737256163715493i</v>
      </c>
      <c r="Q2875" t="str">
        <f t="shared" si="1485"/>
        <v>-0.324386686733074+12.4746267229858i</v>
      </c>
      <c r="R2875" t="str">
        <f t="shared" si="1486"/>
        <v>-0.0597362590153561-0.0244503540159036i</v>
      </c>
      <c r="S2875" t="str">
        <f t="shared" si="1487"/>
        <v>1.31057667985284i</v>
      </c>
      <c r="T2875" t="str">
        <f t="shared" si="1488"/>
        <v>0.0320440637873895-0.0782889480071747i</v>
      </c>
      <c r="U2875" t="str">
        <f t="shared" si="1489"/>
        <v>0.0000499999999999999-0.000151012356812562i</v>
      </c>
      <c r="V2875" t="str">
        <f t="shared" si="1490"/>
        <v>0.00002-0.00169133839630069i</v>
      </c>
      <c r="W2875" t="str">
        <f t="shared" si="1491"/>
        <v>0.000042233236901746-0.000139696159127766i</v>
      </c>
      <c r="X2875" t="str">
        <f t="shared" si="1492"/>
        <v>0.0000423218338023242-0.000139637111503567i</v>
      </c>
      <c r="Y2875" t="str">
        <f t="shared" si="1493"/>
        <v>0.009+4.72998189924479i</v>
      </c>
      <c r="Z2875" t="str">
        <f t="shared" si="1494"/>
        <v>-0.000354064303732416-0.000108050869498045i</v>
      </c>
      <c r="AA2875" t="str">
        <f t="shared" si="1495"/>
        <v>0.0048502743448356-2.53707322088286i</v>
      </c>
      <c r="AB2875" t="str">
        <f t="shared" si="1496"/>
        <v>0.0963937667082238-0.235505915857205i</v>
      </c>
      <c r="AC2875" t="str">
        <f t="shared" si="1497"/>
        <v>0.94148943606977-0.0271089232464638i</v>
      </c>
      <c r="AD2875" t="str">
        <f t="shared" si="1498"/>
        <v>0.10949604995422-0.246989065340902i</v>
      </c>
      <c r="AE2875" t="str">
        <f t="shared" si="1499"/>
        <v>-0.0000654560259550845+0.0000756188680452919i</v>
      </c>
      <c r="AF2875" t="str">
        <f t="shared" si="1500"/>
        <v>-4.17165153795987-0.104539887840812i</v>
      </c>
      <c r="AG2875" t="str">
        <f t="shared" si="1501"/>
        <v>0.997733524307324-0.00100997080830734i</v>
      </c>
      <c r="AH2875" t="str">
        <f t="shared" si="1502"/>
        <v>0.000281915984799226-0.000309028480191734i</v>
      </c>
      <c r="AI2875">
        <f t="shared" si="1503"/>
        <v>-67.570234417022021</v>
      </c>
      <c r="AJ2875">
        <f t="shared" si="1504"/>
        <v>-47.626884672985689</v>
      </c>
      <c r="AK2875"/>
      <c r="AL2875"/>
      <c r="AM2875"/>
      <c r="AN2875"/>
    </row>
    <row r="2876" spans="1:40" x14ac:dyDescent="0.35">
      <c r="A2876"/>
      <c r="B2876">
        <f t="shared" si="1505"/>
        <v>942000</v>
      </c>
      <c r="C2876" s="237" t="str">
        <f t="shared" si="1473"/>
        <v>-2.38378194420991E-08+0.000719560762229096i</v>
      </c>
      <c r="D2876" s="208" t="str">
        <f t="shared" si="1474"/>
        <v>-1.64874570246987+0.00551663251042307i</v>
      </c>
      <c r="E2876" t="str">
        <f t="shared" si="1475"/>
        <v>36500</v>
      </c>
      <c r="F2876" t="str">
        <f t="shared" si="1476"/>
        <v>0.21505376344086</v>
      </c>
      <c r="G2876" t="str">
        <f t="shared" si="1471"/>
        <v>0.21505376344086</v>
      </c>
      <c r="H2876" t="str">
        <f t="shared" si="1477"/>
        <v>2.52291678314012+0.109946057635426i</v>
      </c>
      <c r="I2876" t="str">
        <f t="shared" si="1478"/>
        <v>3699.22534960198i</v>
      </c>
      <c r="J2876" t="str">
        <f t="shared" si="1472"/>
        <v>-18522.0254181099+809.272131281726i</v>
      </c>
      <c r="K2876" t="str">
        <f t="shared" si="1479"/>
        <v>0.00870963854523085-0.199339802127891i</v>
      </c>
      <c r="L2876" t="str">
        <f t="shared" si="1480"/>
        <v>0.00275950419327054-0.0535431477526691i</v>
      </c>
      <c r="M2876" t="str">
        <f t="shared" si="1481"/>
        <v>0.0114691427385014-0.25288294988056i</v>
      </c>
      <c r="N2876" t="str">
        <f t="shared" si="1482"/>
        <v>-11.7498438542323i</v>
      </c>
      <c r="O2876" t="str">
        <f t="shared" si="1483"/>
        <v>0.684756532082886+0.728771906545402i</v>
      </c>
      <c r="P2876" t="str">
        <f t="shared" si="1484"/>
        <v>0.315243467917114-0.728771906545402i</v>
      </c>
      <c r="Q2876" t="str">
        <f t="shared" si="1485"/>
        <v>-0.315243467917114+12.4786157607777i</v>
      </c>
      <c r="R2876" t="str">
        <f t="shared" si="1486"/>
        <v>-0.0590022108743284-0.0237721404387426i</v>
      </c>
      <c r="S2876" t="str">
        <f t="shared" si="1487"/>
        <v>1.3119694287156i</v>
      </c>
      <c r="T2876" t="str">
        <f t="shared" si="1488"/>
        <v>0.0311883215107641-0.07740909689375i</v>
      </c>
      <c r="U2876" t="str">
        <f t="shared" si="1489"/>
        <v>0.0000500000000000001-0.000150852046455012i</v>
      </c>
      <c r="V2876" t="str">
        <f t="shared" si="1490"/>
        <v>0.00002-0.00168954292029613i</v>
      </c>
      <c r="W2876" t="str">
        <f t="shared" si="1491"/>
        <v>0.000042233151229924-0.000139550114147357i</v>
      </c>
      <c r="X2876" t="str">
        <f t="shared" si="1492"/>
        <v>0.0000423215443835376-0.00013949112851598i</v>
      </c>
      <c r="Y2876" t="str">
        <f t="shared" si="1493"/>
        <v>0.009+4.73500844749054i</v>
      </c>
      <c r="Z2876" t="str">
        <f t="shared" si="1494"/>
        <v>-0.000353318662810258-0.00010793400161002i</v>
      </c>
      <c r="AA2876" t="str">
        <f t="shared" si="1495"/>
        <v>0.00483998126918848-2.53437979929926i</v>
      </c>
      <c r="AB2876" t="str">
        <f t="shared" si="1496"/>
        <v>0.0938195544634006-0.23285918030181i</v>
      </c>
      <c r="AC2876" t="str">
        <f t="shared" si="1497"/>
        <v>0.942189913440312-0.0263960608660365i</v>
      </c>
      <c r="AD2876" t="str">
        <f t="shared" si="1498"/>
        <v>0.106416507477088-0.244165428234408i</v>
      </c>
      <c r="AE2876" t="str">
        <f t="shared" si="1499"/>
        <v>-0.0000639526898469063+0.0000747822431189101i</v>
      </c>
      <c r="AF2876" t="str">
        <f t="shared" si="1500"/>
        <v>-4.17166248560999-0.104429425125003i</v>
      </c>
      <c r="AG2876" t="str">
        <f t="shared" si="1501"/>
        <v>0.997761779792132-0.000980591402719357i</v>
      </c>
      <c r="AH2876" t="str">
        <f t="shared" si="1502"/>
        <v>0.000275514935395516-0.000305701795933283i</v>
      </c>
      <c r="AI2876">
        <f t="shared" si="1503"/>
        <v>-67.711838528566417</v>
      </c>
      <c r="AJ2876">
        <f t="shared" si="1504"/>
        <v>-47.97311992333745</v>
      </c>
      <c r="AK2876"/>
      <c r="AL2876"/>
      <c r="AM2876"/>
      <c r="AN2876"/>
    </row>
    <row r="2877" spans="1:40" x14ac:dyDescent="0.35">
      <c r="A2877"/>
      <c r="B2877">
        <f t="shared" si="1505"/>
        <v>943000</v>
      </c>
      <c r="C2877" s="237" t="str">
        <f t="shared" si="1473"/>
        <v>-2.37872888375112E-08+0.00071879770733975i</v>
      </c>
      <c r="D2877" s="208" t="str">
        <f t="shared" si="1474"/>
        <v>-1.64874570208248+0.00551078242293809i</v>
      </c>
      <c r="E2877" t="str">
        <f t="shared" si="1475"/>
        <v>36500</v>
      </c>
      <c r="F2877" t="str">
        <f t="shared" si="1476"/>
        <v>0.21505376344086</v>
      </c>
      <c r="G2877" t="str">
        <f t="shared" si="1471"/>
        <v>0.21505376344086</v>
      </c>
      <c r="H2877" t="str">
        <f t="shared" si="1477"/>
        <v>2.52292769646982+0.109829977484257i</v>
      </c>
      <c r="I2877" t="str">
        <f t="shared" si="1478"/>
        <v>3703.15234041897i</v>
      </c>
      <c r="J2877" t="str">
        <f t="shared" si="1472"/>
        <v>-18561.373310196+810.131231208777i</v>
      </c>
      <c r="K2877" t="str">
        <f t="shared" si="1479"/>
        <v>0.00869120926565317-0.199129194730735i</v>
      </c>
      <c r="L2877" t="str">
        <f t="shared" si="1480"/>
        <v>0.00275367015277077-0.0534866685242778i</v>
      </c>
      <c r="M2877" t="str">
        <f t="shared" si="1481"/>
        <v>0.0114448794184239-0.252615863255013i</v>
      </c>
      <c r="N2877" t="str">
        <f t="shared" si="1482"/>
        <v>-11.7623171491944i</v>
      </c>
      <c r="O2877" t="str">
        <f t="shared" si="1483"/>
        <v>0.693793215744936+0.720174266262202i</v>
      </c>
      <c r="P2877" t="str">
        <f t="shared" si="1484"/>
        <v>0.306206784255064-0.720174266262202i</v>
      </c>
      <c r="Q2877" t="str">
        <f t="shared" si="1485"/>
        <v>-0.306206784255064+12.4824914154566i</v>
      </c>
      <c r="R2877" t="str">
        <f t="shared" si="1486"/>
        <v>-0.0582614590550848-0.0231016966592683i</v>
      </c>
      <c r="S2877" t="str">
        <f t="shared" si="1487"/>
        <v>1.31336217757835i</v>
      </c>
      <c r="T2877" t="str">
        <f t="shared" si="1488"/>
        <v>0.0303408946301711-0.076518396733478i</v>
      </c>
      <c r="U2877" t="str">
        <f t="shared" si="1489"/>
        <v>0.0000500000000000001-0.000150692076098219i</v>
      </c>
      <c r="V2877" t="str">
        <f t="shared" si="1490"/>
        <v>0.00002-0.00168775125230006i</v>
      </c>
      <c r="W2877" t="str">
        <f t="shared" si="1491"/>
        <v>0.000042233065467633-0.000139404381288427i</v>
      </c>
      <c r="X2877" t="str">
        <f t="shared" si="1492"/>
        <v>0.0000423212555223098-0.00013934545751707i</v>
      </c>
      <c r="Y2877" t="str">
        <f t="shared" si="1493"/>
        <v>0.009+4.74003499573628i</v>
      </c>
      <c r="Z2877" t="str">
        <f t="shared" si="1494"/>
        <v>-0.00035257539280458-0.000107817387542317i</v>
      </c>
      <c r="AA2877" t="str">
        <f t="shared" si="1495"/>
        <v>0.00482972092476009-2.5316920906067i</v>
      </c>
      <c r="AB2877" t="str">
        <f t="shared" si="1496"/>
        <v>0.0912703562851625-0.230179809045221i</v>
      </c>
      <c r="AC2877" t="str">
        <f t="shared" si="1497"/>
        <v>0.942897507056328-0.0256907200016473i</v>
      </c>
      <c r="AD2877" t="str">
        <f t="shared" si="1498"/>
        <v>0.103372430281978-0.241303105777927i</v>
      </c>
      <c r="AE2877" t="str">
        <f t="shared" si="1499"/>
        <v>-0.000062463245682656+0.0000739321919277145i</v>
      </c>
      <c r="AF2877" t="str">
        <f t="shared" si="1500"/>
        <v>-4.1716733985523-0.104319195061319i</v>
      </c>
      <c r="AG2877" t="str">
        <f t="shared" si="1501"/>
        <v>0.997790330626263-0.000951598778662918i</v>
      </c>
      <c r="AH2877" t="str">
        <f t="shared" si="1502"/>
        <v>0.000269171270887487-0.000302316719795251i</v>
      </c>
      <c r="AI2877">
        <f t="shared" si="1503"/>
        <v>-67.855573389314628</v>
      </c>
      <c r="AJ2877">
        <f t="shared" si="1504"/>
        <v>-48.319350962589148</v>
      </c>
      <c r="AK2877"/>
      <c r="AL2877"/>
      <c r="AM2877"/>
      <c r="AN2877"/>
    </row>
    <row r="2878" spans="1:40" x14ac:dyDescent="0.35">
      <c r="A2878"/>
      <c r="B2878">
        <f t="shared" si="1505"/>
        <v>944000</v>
      </c>
      <c r="C2878" s="237" t="str">
        <f t="shared" si="1473"/>
        <v>-2.37369187324012E-08+0.000718036269092115i</v>
      </c>
      <c r="D2878" s="208" t="str">
        <f t="shared" si="1474"/>
        <v>-1.64874570169631+0.00550494472970622i</v>
      </c>
      <c r="E2878" t="str">
        <f t="shared" si="1475"/>
        <v>36500</v>
      </c>
      <c r="F2878" t="str">
        <f t="shared" si="1476"/>
        <v>0.21505376344086</v>
      </c>
      <c r="G2878" t="str">
        <f t="shared" si="1471"/>
        <v>0.21505376344086</v>
      </c>
      <c r="H2878" t="str">
        <f t="shared" si="1477"/>
        <v>2.52293857523689+0.109714141646964i</v>
      </c>
      <c r="I2878" t="str">
        <f t="shared" si="1478"/>
        <v>3707.07933123596i</v>
      </c>
      <c r="J2878" t="str">
        <f t="shared" si="1472"/>
        <v>-18600.7629507088+810.990331135827i</v>
      </c>
      <c r="K2878" t="str">
        <f t="shared" si="1479"/>
        <v>0.00867283838289136-0.198919031061731i</v>
      </c>
      <c r="L2878" t="str">
        <f t="shared" si="1480"/>
        <v>0.00274785457762084-0.0534303080056188i</v>
      </c>
      <c r="M2878" t="str">
        <f t="shared" si="1481"/>
        <v>0.0114206929605122-0.25234933906735i</v>
      </c>
      <c r="N2878" t="str">
        <f t="shared" si="1482"/>
        <v>-11.7747904441564i</v>
      </c>
      <c r="O2878" t="str">
        <f t="shared" si="1483"/>
        <v>0.702721958316017+0.711464580496107i</v>
      </c>
      <c r="P2878" t="str">
        <f t="shared" si="1484"/>
        <v>0.297278041683983-0.711464580496107i</v>
      </c>
      <c r="Q2878" t="str">
        <f t="shared" si="1485"/>
        <v>-0.297278041683983+12.4862550246525i</v>
      </c>
      <c r="R2878" t="str">
        <f t="shared" si="1486"/>
        <v>-0.0575140610177463-0.0224391039348591i</v>
      </c>
      <c r="S2878" t="str">
        <f t="shared" si="1487"/>
        <v>1.31475492644111i</v>
      </c>
      <c r="T2878" t="str">
        <f t="shared" si="1488"/>
        <v>0.0295019224432801-0.0756168950627166i</v>
      </c>
      <c r="U2878" t="str">
        <f t="shared" si="1489"/>
        <v>0.0000500000000000001-0.000150532444661675i</v>
      </c>
      <c r="V2878" t="str">
        <f t="shared" si="1490"/>
        <v>0.00002-0.00168596338021076i</v>
      </c>
      <c r="W2878" t="str">
        <f t="shared" si="1491"/>
        <v>0.0000422329796148748-0.000139258959559025i</v>
      </c>
      <c r="X2878" t="str">
        <f t="shared" si="1492"/>
        <v>0.0000423209672158987-0.000139200097515311i</v>
      </c>
      <c r="Y2878" t="str">
        <f t="shared" si="1493"/>
        <v>0.009+4.74506154398202i</v>
      </c>
      <c r="Z2878" t="str">
        <f t="shared" si="1494"/>
        <v>-0.000351834483674028-0.000107701026462139i</v>
      </c>
      <c r="AA2878" t="str">
        <f t="shared" si="1495"/>
        <v>0.00481949317291726-2.52901007664793i</v>
      </c>
      <c r="AB2878" t="str">
        <f t="shared" si="1496"/>
        <v>0.0887465912036036-0.22746794508455i</v>
      </c>
      <c r="AC2878" t="str">
        <f t="shared" si="1497"/>
        <v>0.943612161968334-0.024992985193879i</v>
      </c>
      <c r="AD2878" t="str">
        <f t="shared" si="1498"/>
        <v>0.100364308887733-0.238402545521742i</v>
      </c>
      <c r="AE2878" t="str">
        <f t="shared" si="1499"/>
        <v>-0.0000609878236606946+0.000073068897422844i</v>
      </c>
      <c r="AF2878" t="str">
        <f t="shared" si="1500"/>
        <v>-4.1716842769332-0.104209196917258i</v>
      </c>
      <c r="AG2878" t="str">
        <f t="shared" si="1501"/>
        <v>0.997819171779946-0.000922996207191418i</v>
      </c>
      <c r="AH2878" t="str">
        <f t="shared" si="1502"/>
        <v>0.000262885564021546-0.000298874028924313i</v>
      </c>
      <c r="AI2878">
        <f t="shared" si="1503"/>
        <v>-68.001502288604868</v>
      </c>
      <c r="AJ2878">
        <f t="shared" si="1504"/>
        <v>-48.665577205790491</v>
      </c>
      <c r="AK2878"/>
      <c r="AL2878"/>
      <c r="AM2878"/>
      <c r="AN2878"/>
    </row>
    <row r="2879" spans="1:40" x14ac:dyDescent="0.35">
      <c r="A2879"/>
      <c r="B2879">
        <f t="shared" si="1505"/>
        <v>945000</v>
      </c>
      <c r="C2879" s="237" t="str">
        <f t="shared" si="1473"/>
        <v>-2.36867084477657E-08+0.000717276442353993i</v>
      </c>
      <c r="D2879" s="208" t="str">
        <f t="shared" si="1474"/>
        <v>-1.64874570131136+0.00549911939138062i</v>
      </c>
      <c r="E2879" t="str">
        <f t="shared" si="1475"/>
        <v>36500</v>
      </c>
      <c r="F2879" t="str">
        <f t="shared" si="1476"/>
        <v>0.21505376344086</v>
      </c>
      <c r="G2879" t="str">
        <f t="shared" si="1471"/>
        <v>0.21505376344086</v>
      </c>
      <c r="H2879" t="str">
        <f t="shared" si="1477"/>
        <v>2.52294941958702+0.109598549354763i</v>
      </c>
      <c r="I2879" t="str">
        <f t="shared" si="1478"/>
        <v>3711.00632205294i</v>
      </c>
      <c r="J2879" t="str">
        <f t="shared" si="1472"/>
        <v>-18640.1943396482+811.849431062879i</v>
      </c>
      <c r="K2879" t="str">
        <f t="shared" si="1479"/>
        <v>0.0086545256506305-0.19870930972264i</v>
      </c>
      <c r="L2879" t="str">
        <f t="shared" si="1480"/>
        <v>0.00274205739004507-0.0533740658238311i</v>
      </c>
      <c r="M2879" t="str">
        <f t="shared" si="1481"/>
        <v>0.0113965830406756-0.252083375546471i</v>
      </c>
      <c r="N2879" t="str">
        <f t="shared" si="1482"/>
        <v>-11.7872637391184i</v>
      </c>
      <c r="O2879" t="str">
        <f t="shared" si="1483"/>
        <v>0.71154137065288+0.70264420430928i</v>
      </c>
      <c r="P2879" t="str">
        <f t="shared" si="1484"/>
        <v>0.28845862934712-0.70264420430928i</v>
      </c>
      <c r="Q2879" t="str">
        <f t="shared" si="1485"/>
        <v>-0.28845862934712+12.4899079434277i</v>
      </c>
      <c r="R2879" t="str">
        <f t="shared" si="1486"/>
        <v>-0.0567600752765922-0.0217844436535154i</v>
      </c>
      <c r="S2879" t="str">
        <f t="shared" si="1487"/>
        <v>1.31614767530386i</v>
      </c>
      <c r="T2879" t="str">
        <f t="shared" si="1488"/>
        <v>0.0286715448723622-0.0747046411253589i</v>
      </c>
      <c r="U2879" t="str">
        <f t="shared" si="1489"/>
        <v>0.0000500000000000001-0.00015037315106944i</v>
      </c>
      <c r="V2879" t="str">
        <f t="shared" si="1490"/>
        <v>0.00002-0.00168417929197773i</v>
      </c>
      <c r="W2879" t="str">
        <f t="shared" si="1491"/>
        <v>0.0000422328936716507-0.00013911384797139i</v>
      </c>
      <c r="X2879" t="str">
        <f t="shared" si="1492"/>
        <v>0.0000423206794615757-0.000139055047523364i</v>
      </c>
      <c r="Y2879" t="str">
        <f t="shared" si="1493"/>
        <v>0.009+4.75008809222777i</v>
      </c>
      <c r="Z2879" t="str">
        <f t="shared" si="1494"/>
        <v>-0.000351095925430328-0.00010758491754035i</v>
      </c>
      <c r="AA2879" t="str">
        <f t="shared" si="1495"/>
        <v>0.00480929787575997-2.5263337393426i</v>
      </c>
      <c r="AB2879" t="str">
        <f t="shared" si="1496"/>
        <v>0.0862486801277212-0.224723736553455i</v>
      </c>
      <c r="AC2879" t="str">
        <f t="shared" si="1497"/>
        <v>0.944333822169413-0.0243029411478661i</v>
      </c>
      <c r="AD2879" t="str">
        <f t="shared" si="1498"/>
        <v>0.0973926281113781-0.235464201349274i</v>
      </c>
      <c r="AE2879" t="str">
        <f t="shared" si="1499"/>
        <v>-0.0000595265515827221+0.0000721925438140358i</v>
      </c>
      <c r="AF2879" t="str">
        <f t="shared" si="1500"/>
        <v>-4.17169512089838-0.104099429963382i</v>
      </c>
      <c r="AG2879" t="str">
        <f t="shared" si="1501"/>
        <v>0.997848298186658-0.000894786893436683i</v>
      </c>
      <c r="AH2879" t="str">
        <f t="shared" si="1502"/>
        <v>0.000256658376992016-0.000295374506015193i</v>
      </c>
      <c r="AI2879">
        <f t="shared" si="1503"/>
        <v>-68.149691537216071</v>
      </c>
      <c r="AJ2879">
        <f t="shared" si="1504"/>
        <v>-49.011798070873397</v>
      </c>
      <c r="AK2879"/>
      <c r="AL2879"/>
      <c r="AM2879"/>
      <c r="AN2879"/>
    </row>
    <row r="2880" spans="1:40" x14ac:dyDescent="0.35">
      <c r="A2880"/>
      <c r="B2880">
        <f t="shared" si="1505"/>
        <v>946000</v>
      </c>
      <c r="C2880" s="237" t="str">
        <f t="shared" si="1473"/>
        <v>-2.36366573081884E-08+0.000716518222014889i</v>
      </c>
      <c r="D2880" s="208" t="str">
        <f t="shared" si="1474"/>
        <v>-1.64874570092763+0.00549330636878082i</v>
      </c>
      <c r="E2880" t="str">
        <f t="shared" si="1475"/>
        <v>36500</v>
      </c>
      <c r="F2880" t="str">
        <f t="shared" si="1476"/>
        <v>0.21505376344086</v>
      </c>
      <c r="G2880" t="str">
        <f t="shared" si="1471"/>
        <v>0.21505376344086</v>
      </c>
      <c r="H2880" t="str">
        <f t="shared" si="1477"/>
        <v>2.52296022966514+0.109483199842086i</v>
      </c>
      <c r="I2880" t="str">
        <f t="shared" si="1478"/>
        <v>3714.93331286993i</v>
      </c>
      <c r="J2880" t="str">
        <f t="shared" si="1472"/>
        <v>-18679.6674770142+812.708530989929i</v>
      </c>
      <c r="K2880" t="str">
        <f t="shared" si="1479"/>
        <v>0.00863627082385213-0.198500029321085i</v>
      </c>
      <c r="L2880" t="str">
        <f t="shared" si="1480"/>
        <v>0.00273627851267657-0.0533179416076099i</v>
      </c>
      <c r="M2880" t="str">
        <f t="shared" si="1481"/>
        <v>0.0113725493365287-0.251817970928695i</v>
      </c>
      <c r="N2880" t="str">
        <f t="shared" si="1482"/>
        <v>-11.7997370340804i</v>
      </c>
      <c r="O2880" t="str">
        <f t="shared" si="1483"/>
        <v>0.720250080621916+0.693714509985285i</v>
      </c>
      <c r="P2880" t="str">
        <f t="shared" si="1484"/>
        <v>0.279749919378084-0.693714509985285i</v>
      </c>
      <c r="Q2880" t="str">
        <f t="shared" si="1485"/>
        <v>-0.279749919378084+12.4934515440657i</v>
      </c>
      <c r="R2880" t="str">
        <f t="shared" si="1486"/>
        <v>-0.0559995614193704-0.0211377973216093i</v>
      </c>
      <c r="S2880" t="str">
        <f t="shared" si="1487"/>
        <v>1.31754042416662i</v>
      </c>
      <c r="T2880" t="str">
        <f t="shared" si="1488"/>
        <v>0.0278499024490612-0.073781685905622i</v>
      </c>
      <c r="U2880" t="str">
        <f t="shared" si="1489"/>
        <v>0.0000500000000000001-0.000150214194250128i</v>
      </c>
      <c r="V2880" t="str">
        <f t="shared" si="1490"/>
        <v>0.00002-0.00168239897560143i</v>
      </c>
      <c r="W2880" t="str">
        <f t="shared" si="1491"/>
        <v>0.0000422328076379628-0.000138969045541944i</v>
      </c>
      <c r="X2880" t="str">
        <f t="shared" si="1492"/>
        <v>0.0000423203922566277-0.000138910306558071i</v>
      </c>
      <c r="Y2880" t="str">
        <f t="shared" si="1493"/>
        <v>0.009+4.75511464047351i</v>
      </c>
      <c r="Z2880" t="str">
        <f t="shared" si="1494"/>
        <v>-0.00035035970813799-0.000107469059951461i</v>
      </c>
      <c r="AA2880" t="str">
        <f t="shared" si="1495"/>
        <v>0.00479913489611691-2.52366306068682i</v>
      </c>
      <c r="AB2880" t="str">
        <f t="shared" si="1496"/>
        <v>0.0837770457996051-0.22194733682077i</v>
      </c>
      <c r="AC2880" t="str">
        <f t="shared" si="1497"/>
        <v>0.945062430575391-0.0236206727217623i</v>
      </c>
      <c r="AD2880" t="str">
        <f t="shared" si="1498"/>
        <v>0.0944578669838031-0.232488533403003i</v>
      </c>
      <c r="AE2880" t="str">
        <f t="shared" si="1499"/>
        <v>-0.0000580795548420969+0.000071303316538736i</v>
      </c>
      <c r="AF2880" t="str">
        <f t="shared" si="1500"/>
        <v>-4.17170593059277-0.103989893473305i</v>
      </c>
      <c r="AG2880" t="str">
        <f t="shared" si="1501"/>
        <v>0.997877704743993-0.000866973976185458i</v>
      </c>
      <c r="AH2880" t="str">
        <f t="shared" si="1502"/>
        <v>0.000250490261391563-0.000291818939166865i</v>
      </c>
      <c r="AI2880">
        <f t="shared" si="1503"/>
        <v>-68.300210662381119</v>
      </c>
      <c r="AJ2880">
        <f t="shared" si="1504"/>
        <v>-49.358012978730407</v>
      </c>
      <c r="AK2880"/>
      <c r="AL2880"/>
      <c r="AM2880"/>
      <c r="AN2880"/>
    </row>
    <row r="2881" spans="1:40" x14ac:dyDescent="0.35">
      <c r="A2881"/>
      <c r="B2881">
        <f t="shared" si="1505"/>
        <v>947000</v>
      </c>
      <c r="C2881" s="237" t="str">
        <f t="shared" si="1473"/>
        <v>-2.35867646418171E-08+0.000715761602985895i</v>
      </c>
      <c r="D2881" s="208" t="str">
        <f t="shared" si="1474"/>
        <v>-1.64874570054513+0.00548750562289186i</v>
      </c>
      <c r="E2881" t="str">
        <f t="shared" si="1475"/>
        <v>36500</v>
      </c>
      <c r="F2881" t="str">
        <f t="shared" si="1476"/>
        <v>0.21505376344086</v>
      </c>
      <c r="G2881" t="str">
        <f t="shared" si="1471"/>
        <v>0.21505376344086</v>
      </c>
      <c r="H2881" t="str">
        <f t="shared" si="1477"/>
        <v>2.52297100561543+0.109368092346561i</v>
      </c>
      <c r="I2881" t="str">
        <f t="shared" si="1478"/>
        <v>3718.86030368692i</v>
      </c>
      <c r="J2881" t="str">
        <f t="shared" si="1472"/>
        <v>-18719.1823628068+813.56763091698i</v>
      </c>
      <c r="K2881" t="str">
        <f t="shared" si="1479"/>
        <v>0.00861807365882615-0.198291188470514i</v>
      </c>
      <c r="L2881" t="str">
        <f t="shared" si="1480"/>
        <v>0.00273051786855454-0.0532619349871979i</v>
      </c>
      <c r="M2881" t="str">
        <f t="shared" si="1481"/>
        <v>0.0113485915273807-0.251553123457712i</v>
      </c>
      <c r="N2881" t="str">
        <f t="shared" si="1482"/>
        <v>-11.8122103290425i</v>
      </c>
      <c r="O2881" t="str">
        <f t="shared" si="1483"/>
        <v>0.728846733312777+0.684676886815448i</v>
      </c>
      <c r="P2881" t="str">
        <f t="shared" si="1484"/>
        <v>0.271153266687223-0.684676886815448i</v>
      </c>
      <c r="Q2881" t="str">
        <f t="shared" si="1485"/>
        <v>-0.271153266687223+12.4968872158579i</v>
      </c>
      <c r="R2881" t="str">
        <f t="shared" si="1486"/>
        <v>-0.0552325801265546-0.0204992465510346i</v>
      </c>
      <c r="S2881" t="str">
        <f t="shared" si="1487"/>
        <v>1.31893317302937i</v>
      </c>
      <c r="T2881" t="str">
        <f t="shared" si="1488"/>
        <v>0.0270371362982674-0.0728480821609156i</v>
      </c>
      <c r="U2881" t="str">
        <f t="shared" si="1489"/>
        <v>0.00005-0.000150055573136875i</v>
      </c>
      <c r="V2881" t="str">
        <f t="shared" si="1490"/>
        <v>0.00002-0.001680622419133i</v>
      </c>
      <c r="W2881" t="str">
        <f t="shared" si="1491"/>
        <v>0.0000422327215138127-0.000138824551291261i</v>
      </c>
      <c r="X2881" t="str">
        <f t="shared" si="1492"/>
        <v>0.0000423201055983552-0.000138765873640424i</v>
      </c>
      <c r="Y2881" t="str">
        <f t="shared" si="1493"/>
        <v>0.009+4.76014118871925i</v>
      </c>
      <c r="Z2881" t="str">
        <f t="shared" si="1494"/>
        <v>-0.000349625821913945-0.000107353452873603i</v>
      </c>
      <c r="AA2881" t="str">
        <f t="shared" si="1495"/>
        <v>0.00478900409754057-2.52099802275272i</v>
      </c>
      <c r="AB2881" t="str">
        <f t="shared" si="1496"/>
        <v>0.081332112745927-0.219138904589382i</v>
      </c>
      <c r="AC2881" t="str">
        <f t="shared" si="1497"/>
        <v>0.945797929005052-0.0229462649145953i</v>
      </c>
      <c r="AD2881" t="str">
        <f t="shared" si="1498"/>
        <v>0.0915604986662887-0.229476008009015i</v>
      </c>
      <c r="AE2881" t="str">
        <f t="shared" si="1499"/>
        <v>-0.00005664695641247+0.0000704014022310277i</v>
      </c>
      <c r="AF2881" t="str">
        <f t="shared" si="1500"/>
        <v>-4.17171670616056-0.103880586723669i</v>
      </c>
      <c r="AG2881" t="str">
        <f t="shared" si="1501"/>
        <v>0.997907386314539-0.000839560527466246i</v>
      </c>
      <c r="AH2881" t="str">
        <f t="shared" si="1502"/>
        <v>0.000244381758163294-0.000288208121738093i</v>
      </c>
      <c r="AI2881">
        <f t="shared" si="1503"/>
        <v>-68.453132618807189</v>
      </c>
      <c r="AJ2881">
        <f t="shared" si="1504"/>
        <v>-49.704221353307716</v>
      </c>
      <c r="AK2881"/>
      <c r="AL2881"/>
      <c r="AM2881"/>
      <c r="AN2881"/>
    </row>
    <row r="2882" spans="1:40" x14ac:dyDescent="0.35">
      <c r="A2882"/>
      <c r="B2882">
        <f t="shared" si="1505"/>
        <v>948000</v>
      </c>
      <c r="C2882" s="237" t="str">
        <f t="shared" si="1473"/>
        <v>-2.35370297803412E-08+0.000715006580199572i</v>
      </c>
      <c r="D2882" s="208" t="str">
        <f t="shared" si="1474"/>
        <v>-1.64874570016382+0.00548171711486339i</v>
      </c>
      <c r="E2882" t="str">
        <f t="shared" si="1475"/>
        <v>36500</v>
      </c>
      <c r="F2882" t="str">
        <f t="shared" si="1476"/>
        <v>0.21505376344086</v>
      </c>
      <c r="G2882" t="str">
        <f t="shared" si="1471"/>
        <v>0.21505376344086</v>
      </c>
      <c r="H2882" t="str">
        <f t="shared" si="1477"/>
        <v>2.52298174758124+0.109253226108998i</v>
      </c>
      <c r="I2882" t="str">
        <f t="shared" si="1478"/>
        <v>3722.78729450391i</v>
      </c>
      <c r="J2882" t="str">
        <f t="shared" si="1472"/>
        <v>-18758.738997026+814.42673084403i</v>
      </c>
      <c r="K2882" t="str">
        <f t="shared" si="1479"/>
        <v>0.00859993391310267-0.198082785790169i</v>
      </c>
      <c r="L2882" t="str">
        <f t="shared" si="1480"/>
        <v>0.00272477538112171-0.0532060455943766i</v>
      </c>
      <c r="M2882" t="str">
        <f t="shared" si="1481"/>
        <v>0.0113247092942244-0.251288831384546i</v>
      </c>
      <c r="N2882" t="str">
        <f t="shared" si="1482"/>
        <v>-11.8246836240045i</v>
      </c>
      <c r="O2882" t="str">
        <f t="shared" si="1483"/>
        <v>0.737329991248901+0.675532740882998i</v>
      </c>
      <c r="P2882" t="str">
        <f t="shared" si="1484"/>
        <v>0.262670008751099-0.675532740882998i</v>
      </c>
      <c r="Q2882" t="str">
        <f t="shared" si="1485"/>
        <v>-0.262670008751099+12.5002163648875i</v>
      </c>
      <c r="R2882" t="str">
        <f t="shared" si="1486"/>
        <v>-0.0544591931906087-0.019868873045813i</v>
      </c>
      <c r="S2882" t="str">
        <f t="shared" si="1487"/>
        <v>1.32032592189213i</v>
      </c>
      <c r="T2882" t="str">
        <f t="shared" si="1488"/>
        <v>0.0262333881211707-0.071903884454892i</v>
      </c>
      <c r="U2882" t="str">
        <f t="shared" si="1489"/>
        <v>0.00005-0.000149897286667322i</v>
      </c>
      <c r="V2882" t="str">
        <f t="shared" si="1490"/>
        <v>0.00002-0.001678849610674i</v>
      </c>
      <c r="W2882" t="str">
        <f t="shared" si="1491"/>
        <v>0.0000422326352992019-0.000138680364244048i</v>
      </c>
      <c r="X2882" t="str">
        <f t="shared" si="1492"/>
        <v>0.0000423198194840731-0.000138621747795548i</v>
      </c>
      <c r="Y2882" t="str">
        <f t="shared" si="1493"/>
        <v>0.009+4.765167736965i</v>
      </c>
      <c r="Z2882" t="str">
        <f t="shared" si="1494"/>
        <v>-0.000348894256927234-0.00010723809548851i</v>
      </c>
      <c r="AA2882" t="str">
        <f t="shared" si="1495"/>
        <v>0.00477890534430288-2.51833860768813i</v>
      </c>
      <c r="AB2882" t="str">
        <f t="shared" si="1496"/>
        <v>0.0789143072269619-0.216298603995651i</v>
      </c>
      <c r="AC2882" t="str">
        <f t="shared" si="1497"/>
        <v>0.946540258160325-0.0222798028535816i</v>
      </c>
      <c r="AD2882" t="str">
        <f t="shared" si="1498"/>
        <v>0.0887009903682196-0.226427097600563i</v>
      </c>
      <c r="AE2882" t="str">
        <f t="shared" si="1499"/>
        <v>-0.0000552288768369051+0.0000694869886905059i</v>
      </c>
      <c r="AF2882" t="str">
        <f t="shared" si="1500"/>
        <v>-4.17172744774506-0.103771508994135i</v>
      </c>
      <c r="AG2882" t="str">
        <f t="shared" si="1501"/>
        <v>0.99793733772676-0.000812549552149629i</v>
      </c>
      <c r="AH2882" t="str">
        <f t="shared" si="1502"/>
        <v>0.000238333397555236-0.00028454285220283i</v>
      </c>
      <c r="AI2882">
        <f t="shared" si="1503"/>
        <v>-68.60853401728545</v>
      </c>
      <c r="AJ2882">
        <f t="shared" si="1504"/>
        <v>-50.050422621682159</v>
      </c>
      <c r="AK2882"/>
      <c r="AL2882"/>
      <c r="AM2882"/>
      <c r="AN2882"/>
    </row>
    <row r="2883" spans="1:40" x14ac:dyDescent="0.35">
      <c r="A2883"/>
      <c r="B2883">
        <f t="shared" si="1505"/>
        <v>949000</v>
      </c>
      <c r="C2883" s="237" t="str">
        <f t="shared" si="1473"/>
        <v>-2.34874520589695E-08+0.000714253148609843i</v>
      </c>
      <c r="D2883" s="208" t="str">
        <f t="shared" si="1474"/>
        <v>-1.64874569978373+0.0054759408060088i</v>
      </c>
      <c r="E2883" t="str">
        <f t="shared" si="1475"/>
        <v>36500</v>
      </c>
      <c r="F2883" t="str">
        <f t="shared" si="1476"/>
        <v>0.21505376344086</v>
      </c>
      <c r="G2883" t="str">
        <f t="shared" si="1471"/>
        <v>0.21505376344086</v>
      </c>
      <c r="H2883" t="str">
        <f t="shared" si="1477"/>
        <v>2.52299245570527+0.109138600373374i</v>
      </c>
      <c r="I2883" t="str">
        <f t="shared" si="1478"/>
        <v>3726.71428532089i</v>
      </c>
      <c r="J2883" t="str">
        <f t="shared" si="1472"/>
        <v>-18798.3373796719+815.285830771081i</v>
      </c>
      <c r="K2883" t="str">
        <f t="shared" si="1479"/>
        <v>0.00858185134550393-0.197874819905059i</v>
      </c>
      <c r="L2883" t="str">
        <f t="shared" si="1480"/>
        <v>0.0027190509742219-0.0531502730624601i</v>
      </c>
      <c r="M2883" t="str">
        <f t="shared" si="1481"/>
        <v>0.0113009023197258-0.251025092967519i</v>
      </c>
      <c r="N2883" t="str">
        <f t="shared" si="1482"/>
        <v>-11.8371569189665i</v>
      </c>
      <c r="O2883" t="str">
        <f t="shared" si="1483"/>
        <v>0.745698534596011+0.666283494843871i</v>
      </c>
      <c r="P2883" t="str">
        <f t="shared" si="1484"/>
        <v>0.254301465403989-0.666283494843871i</v>
      </c>
      <c r="Q2883" t="str">
        <f t="shared" si="1485"/>
        <v>-0.254301465403989+12.5034404138104i</v>
      </c>
      <c r="R2883" t="str">
        <f t="shared" si="1486"/>
        <v>-0.053679463535153-0.0192467585880678i</v>
      </c>
      <c r="S2883" t="str">
        <f t="shared" si="1487"/>
        <v>1.32171867075488i</v>
      </c>
      <c r="T2883" t="str">
        <f t="shared" si="1488"/>
        <v>0.025438800177361-0.0709491491905175i</v>
      </c>
      <c r="U2883" t="str">
        <f t="shared" si="1489"/>
        <v>0.00005-0.000149739333783584i</v>
      </c>
      <c r="V2883" t="str">
        <f t="shared" si="1490"/>
        <v>0.00002-0.00167708053837614i</v>
      </c>
      <c r="W2883" t="str">
        <f t="shared" si="1491"/>
        <v>0.0000422325489941324-0.000138536483429123i</v>
      </c>
      <c r="X2883" t="str">
        <f t="shared" si="1492"/>
        <v>0.0000423195339111107-0.000138477928052676i</v>
      </c>
      <c r="Y2883" t="str">
        <f t="shared" si="1493"/>
        <v>0.009+4.77019428521074i</v>
      </c>
      <c r="Z2883" t="str">
        <f t="shared" si="1494"/>
        <v>-0.000348165003398665-0.000107122986981503i</v>
      </c>
      <c r="AA2883" t="str">
        <f t="shared" si="1495"/>
        <v>0.0047688385013906-2.5156847977161i</v>
      </c>
      <c r="AB2883" t="str">
        <f t="shared" si="1496"/>
        <v>0.076524057182743-0.213426604708892i</v>
      </c>
      <c r="AC2883" t="str">
        <f t="shared" si="1497"/>
        <v>0.94728935760654-0.0216213717807957i</v>
      </c>
      <c r="AD2883" t="str">
        <f t="shared" si="1498"/>
        <v>0.0858798032655885-0.22334228064019i</v>
      </c>
      <c r="AE2883" t="str">
        <f t="shared" si="1499"/>
        <v>-0.0000538254342172784+0.0000685602648509636i</v>
      </c>
      <c r="AF2883" t="str">
        <f t="shared" si="1500"/>
        <v>-4.171738155489-0.103662659567365i</v>
      </c>
      <c r="AG2883" t="str">
        <f t="shared" si="1501"/>
        <v>0.997967553775883-0.000785943987558245i</v>
      </c>
      <c r="AH2883" t="str">
        <f t="shared" si="1502"/>
        <v>0.000232345699076348-0.000280823934004951i</v>
      </c>
      <c r="AI2883">
        <f t="shared" si="1503"/>
        <v>-68.766495372703488</v>
      </c>
      <c r="AJ2883">
        <f t="shared" si="1504"/>
        <v>-50.39661621416483</v>
      </c>
      <c r="AK2883"/>
      <c r="AL2883"/>
      <c r="AM2883"/>
      <c r="AN2883"/>
    </row>
    <row r="2884" spans="1:40" x14ac:dyDescent="0.35">
      <c r="A2884"/>
      <c r="B2884">
        <f t="shared" si="1505"/>
        <v>950000</v>
      </c>
      <c r="C2884" s="237" t="str">
        <f t="shared" si="1473"/>
        <v>-2.34380308164079E-08+0.000713501303191878i</v>
      </c>
      <c r="D2884" s="208" t="str">
        <f t="shared" si="1474"/>
        <v>-1.64874569940483+0.0054701766578044i</v>
      </c>
      <c r="E2884" t="str">
        <f t="shared" si="1475"/>
        <v>36500</v>
      </c>
      <c r="F2884" t="str">
        <f t="shared" si="1476"/>
        <v>0.21505376344086</v>
      </c>
      <c r="G2884" t="str">
        <f t="shared" si="1471"/>
        <v>0.21505376344086</v>
      </c>
      <c r="H2884" t="str">
        <f t="shared" si="1477"/>
        <v>2.5230031301294+0.10902421438681i</v>
      </c>
      <c r="I2884" t="str">
        <f t="shared" si="1478"/>
        <v>3730.64127613788i</v>
      </c>
      <c r="J2884" t="str">
        <f t="shared" si="1472"/>
        <v>-18837.9775107444+816.144930698132i</v>
      </c>
      <c r="K2884" t="str">
        <f t="shared" si="1479"/>
        <v>0.00856382571611657-0.197667289445933i</v>
      </c>
      <c r="L2884" t="str">
        <f t="shared" si="1480"/>
        <v>0.00271334457209739-0.0530946170262848i</v>
      </c>
      <c r="M2884" t="str">
        <f t="shared" si="1481"/>
        <v>0.011277170288214-0.250761906472218i</v>
      </c>
      <c r="N2884" t="str">
        <f t="shared" si="1482"/>
        <v>-11.8496302139286i</v>
      </c>
      <c r="O2884" t="str">
        <f t="shared" si="1483"/>
        <v>0.753951061367243+0.656930587705586i</v>
      </c>
      <c r="P2884" t="str">
        <f t="shared" si="1484"/>
        <v>0.246048938632757-0.656930587705586i</v>
      </c>
      <c r="Q2884" t="str">
        <f t="shared" si="1485"/>
        <v>-0.246048938632757+12.5065608016342i</v>
      </c>
      <c r="R2884" t="str">
        <f t="shared" si="1486"/>
        <v>-0.0528934552341303-0.018632985023455i</v>
      </c>
      <c r="S2884" t="str">
        <f t="shared" si="1487"/>
        <v>1.32311141961764i</v>
      </c>
      <c r="T2884" t="str">
        <f t="shared" si="1488"/>
        <v>0.0246535152660978-0.0699839346433122i</v>
      </c>
      <c r="U2884" t="str">
        <f t="shared" si="1489"/>
        <v>0.00005-0.000149581713432232i</v>
      </c>
      <c r="V2884" t="str">
        <f t="shared" si="1490"/>
        <v>0.00002-0.001675315190441i</v>
      </c>
      <c r="W2884" t="str">
        <f t="shared" si="1491"/>
        <v>0.0000422324625986055-0.000138392907879391i</v>
      </c>
      <c r="X2884" t="str">
        <f t="shared" si="1492"/>
        <v>0.0000423192488768108-0.000138334413445124i</v>
      </c>
      <c r="Y2884" t="str">
        <f t="shared" si="1493"/>
        <v>0.009+4.77522083345649i</v>
      </c>
      <c r="Z2884" t="str">
        <f t="shared" si="1494"/>
        <v>-0.000347438051600483-0.00010700812654146i</v>
      </c>
      <c r="AA2884" t="str">
        <f t="shared" si="1495"/>
        <v>0.0047588034345008-2.51303657513456i</v>
      </c>
      <c r="AB2884" t="str">
        <f t="shared" si="1496"/>
        <v>0.0741617921767177-0.210523082031369i</v>
      </c>
      <c r="AC2884" t="str">
        <f t="shared" si="1497"/>
        <v>0.948045165752663-0.0209710570392975i</v>
      </c>
      <c r="AD2884" t="str">
        <f t="shared" si="1498"/>
        <v>0.083097392420792-0.220222041540967i</v>
      </c>
      <c r="AE2884" t="str">
        <f t="shared" si="1499"/>
        <v>-0.0000524367442041951+0.0000676214207490446i</v>
      </c>
      <c r="AF2884" t="str">
        <f t="shared" si="1500"/>
        <v>-4.17174882953423-0.103554037729006i</v>
      </c>
      <c r="AG2884" t="str">
        <f t="shared" si="1501"/>
        <v>0.99799802922479-0.000759746703091019i</v>
      </c>
      <c r="AH2884" t="str">
        <f t="shared" si="1502"/>
        <v>0.000226419171455026-0.000277052175412917i</v>
      </c>
      <c r="AI2884">
        <f t="shared" si="1503"/>
        <v>-68.927101373444032</v>
      </c>
      <c r="AJ2884">
        <f t="shared" si="1504"/>
        <v>-50.742801564377075</v>
      </c>
      <c r="AK2884"/>
      <c r="AL2884"/>
      <c r="AM2884"/>
      <c r="AN2884"/>
    </row>
    <row r="2885" spans="1:40" x14ac:dyDescent="0.35">
      <c r="A2885"/>
      <c r="B2885">
        <f t="shared" si="1505"/>
        <v>951000</v>
      </c>
      <c r="C2885" s="237" t="str">
        <f t="shared" si="1473"/>
        <v>-2.33887653948372E-08+0.000712751038941978i</v>
      </c>
      <c r="D2885" s="208" t="str">
        <f t="shared" si="1474"/>
        <v>-1.64874569902713+0.0054644246318885i</v>
      </c>
      <c r="E2885" t="str">
        <f t="shared" si="1475"/>
        <v>36500</v>
      </c>
      <c r="F2885" t="str">
        <f t="shared" si="1476"/>
        <v>0.21505376344086</v>
      </c>
      <c r="G2885" t="str">
        <f t="shared" ref="G2885:G2948" si="1506">IF($C$11=$C$7,$C$24,F2885)</f>
        <v>0.21505376344086</v>
      </c>
      <c r="H2885" t="str">
        <f t="shared" si="1477"/>
        <v>2.52301377099479+0.108910067399566i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0.00270765609938653-0.0530390771222039i</v>
      </c>
      <c r="M2885" t="str">
        <f t="shared" si="1481"/>
        <v>0.01125351288567-0.250499270171448i</v>
      </c>
      <c r="N2885" t="str">
        <f t="shared" si="1482"/>
        <v>-11.8621035088906i</v>
      </c>
      <c r="O2885" t="str">
        <f t="shared" si="1483"/>
        <v>0.76208628762552+0.647475474603597i</v>
      </c>
      <c r="P2885" t="str">
        <f t="shared" si="1484"/>
        <v>0.23791371237448-0.647475474603597i</v>
      </c>
      <c r="Q2885" t="str">
        <f t="shared" si="1485"/>
        <v>-0.23791371237448+12.5095789834942i</v>
      </c>
      <c r="R2885" t="str">
        <f t="shared" si="1486"/>
        <v>-0.0521012335309097-0.0180276342459976i</v>
      </c>
      <c r="S2885" t="str">
        <f t="shared" si="1487"/>
        <v>1.3245041684804i</v>
      </c>
      <c r="T2885" t="str">
        <f t="shared" si="1488"/>
        <v>0.0238776767066638-0.0690083009946607i</v>
      </c>
      <c r="U2885" t="str">
        <f t="shared" si="1489"/>
        <v>0.00005-0.00014942442456427i</v>
      </c>
      <c r="V2885" t="str">
        <f t="shared" si="1490"/>
        <v>0.00002-0.00167355355511982i</v>
      </c>
      <c r="W2885" t="str">
        <f t="shared" si="1491"/>
        <v>0.0000422323761126232-0.000138249636631829i</v>
      </c>
      <c r="X2885" t="str">
        <f t="shared" si="1492"/>
        <v>0.0000423189643785309-0.000138191203010284i</v>
      </c>
      <c r="Y2885" t="str">
        <f t="shared" si="1493"/>
        <v>0.009+4.78024738170223i</v>
      </c>
      <c r="Z2885" t="str">
        <f t="shared" si="1494"/>
        <v>-0.000346713391856074-0.000106893513360809i</v>
      </c>
      <c r="AA2885" t="str">
        <f t="shared" si="1495"/>
        <v>0.00474880001003637-2.5103939223159i</v>
      </c>
      <c r="AB2885" t="str">
        <f t="shared" si="1496"/>
        <v>0.0718279433366478-0.207588216998495i</v>
      </c>
      <c r="AC2885" t="str">
        <f t="shared" si="1497"/>
        <v>0.948807619831575-0.0203289440586522i</v>
      </c>
      <c r="AD2885" t="str">
        <f t="shared" si="1498"/>
        <v>0.0803542067034862-0.217066870586581i</v>
      </c>
      <c r="AE2885" t="str">
        <f t="shared" si="1499"/>
        <v>-0.0000510629199873055+0.0000666706474928007i</v>
      </c>
      <c r="AF2885" t="str">
        <f t="shared" si="1500"/>
        <v>-4.17175947002192-0.103445642767678i</v>
      </c>
      <c r="AG2885" t="str">
        <f t="shared" si="1501"/>
        <v>0.998028758804911-0.000733960499859366i</v>
      </c>
      <c r="AH2885" t="str">
        <f t="shared" si="1502"/>
        <v>0.000220554312599635-0.000273228389374183i</v>
      </c>
      <c r="AI2885">
        <f t="shared" si="1503"/>
        <v>-69.090441174434318</v>
      </c>
      <c r="AJ2885">
        <f t="shared" si="1504"/>
        <v>-51.088978109328913</v>
      </c>
      <c r="AK2885"/>
      <c r="AL2885"/>
      <c r="AM2885"/>
      <c r="AN2885"/>
    </row>
    <row r="2886" spans="1:40" x14ac:dyDescent="0.35">
      <c r="A2886"/>
      <c r="B2886">
        <f t="shared" si="1505"/>
        <v>952000</v>
      </c>
      <c r="C2886" s="237" t="str">
        <f t="shared" ref="C2886:C2949" si="1508">IMPRODUCT(COMPLEX(-1,0),IMDIV(IMPRODUCT(G2886,COMPLEX($C$100+$C$101,0)),COMPLEX($C$100,2*PI()*B2886*$C$103*$C$102*(2*$C$100+$C$101))))</f>
        <v>-2.33396551398912E-08+0.000712002350877472i</v>
      </c>
      <c r="D2886" s="208" t="str">
        <f t="shared" ref="D2886:D2949" si="1509">IMPRODUCT(COMPLEX($C$106,0),IMSUB(C2886,G2886))</f>
        <v>-1.64874569865062+0.00545868469006062i</v>
      </c>
      <c r="E2886" t="str">
        <f t="shared" ref="E2886:E2949" si="1510">IMDIV(COMPLEX($C$20*10^3,0),COMPLEX(1,2*PI()*B2886*$C$20*1000*$C$29*10^-12))</f>
        <v>36500</v>
      </c>
      <c r="F2886" t="str">
        <f t="shared" ref="F2886:F2949" si="1511">IMDIV(COMPLEX($C$22*1000,0),IMSUM(COMPLEX($C$22*1000,0),E2886))</f>
        <v>0.21505376344086</v>
      </c>
      <c r="G2886" t="str">
        <f t="shared" si="1506"/>
        <v>0.21505376344086</v>
      </c>
      <c r="H2886" t="str">
        <f t="shared" ref="H2886:H2949" si="1512">IMPRODUCT(COMPLEX($C$108,0),IMPRODUCT(COMPLEX(-1,0),D2886),IMDIV(COMPLEX(0,2*PI()*B2886*$C$109*$C$110),COMPLEX(1,2*PI()*B2886*$C$109*$C$110)))</f>
        <v>2.52302437844187+0.108796158665011i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0.00270198548112122-0.0529836529880782i</v>
      </c>
      <c r="M2886" t="str">
        <f t="shared" ref="M2886:M2949" si="1516">IMSUM(K2886,L2886)</f>
        <v>0.0112299297997167-0.250237182345196i</v>
      </c>
      <c r="N2886" t="str">
        <f t="shared" ref="N2886:N2949" si="1517">COMPLEX(0,-2*PI()*B2886*$C$43)</f>
        <v>-11.8745768038526i</v>
      </c>
      <c r="O2886" t="str">
        <f t="shared" ref="O2886:O2949" si="1518">IMEXP(N2886)</f>
        <v>0.770102947683701+0.637919626574442i</v>
      </c>
      <c r="P2886" t="str">
        <f t="shared" ref="P2886:P2949" si="1519">IMSUB(COMPLEX(1,0),O2886)</f>
        <v>0.229897052316299-0.637919626574442i</v>
      </c>
      <c r="Q2886" t="str">
        <f t="shared" ref="Q2886:Q2949" si="1520">IMSUM(COMPLEX(0,2*PI()*B2886*$C$43),O2886,COMPLEX(-1,0))</f>
        <v>-0.229897052316299+12.512496430427i</v>
      </c>
      <c r="R2886" t="str">
        <f t="shared" ref="R2886:R2949" si="1521">IMDIV(P2886,Q2886)</f>
        <v>-0.0513028648572562-0.0174307881822741i</v>
      </c>
      <c r="S2886" t="str">
        <f t="shared" ref="S2886:S2949" si="1522">IMDIV(COMPLEX(0,2*PI()*B2886*$C$123),COMPLEX($C$124,0))</f>
        <v>1.32589691734315i</v>
      </c>
      <c r="T2886" t="str">
        <f t="shared" ref="T2886:T2949" si="1523">IMPRODUCT(R2886,S2886)</f>
        <v>0.0231114283177386-0.0680223103651082i</v>
      </c>
      <c r="U2886" t="str">
        <f t="shared" ref="U2886:U2949" si="1524">IMDIV(COMPLEX(1,2*PI()*B2886*$C$16*10^-3*$C$15*10^-6),COMPLEX(0,2*PI()*B2886*$C$15*10^-6))</f>
        <v>0.00005-0.000149267466135106i</v>
      </c>
      <c r="V2886" t="str">
        <f t="shared" ref="V2886:V2949" si="1525">IMSUM(COMPLEX($C$18*10^-3,0),IMDIV(COMPLEX(1,0),COMPLEX(0,2*PI()*B2886*($C$17*1*10^-6))))</f>
        <v>0.00002-0.00167179562071319i</v>
      </c>
      <c r="W2886" t="str">
        <f t="shared" ref="W2886:W2949" si="1526">IMDIV(IMPRODUCT(U2886,V2886),IMSUM(U2886,V2886))</f>
        <v>0.0000422322895361869-0.000138106668727457i</v>
      </c>
      <c r="X2886" t="str">
        <f t="shared" ref="X2886:X2949" si="1527">IMDIV(IMPRODUCT(COMPLEX($C$19,0),W2886),IMSUM(COMPLEX($C$19,0),W2886))</f>
        <v>0.0000423186804136419-0.000138048295789584i</v>
      </c>
      <c r="Y2886" t="str">
        <f t="shared" ref="Y2886:Y2949" si="1528">COMPLEX($C$13*10^-3,2*PI()*B2886*$C$12*0.000001)</f>
        <v>0.009+4.78527392994797i</v>
      </c>
      <c r="Z2886" t="str">
        <f t="shared" ref="Z2886:Z2949" si="1529">IMPRODUCT(COMPLEX($C$6,0),IMDIV(X2886,IMSUM(X2886,Y2886)))</f>
        <v>-0.000345991014539605-0.0001067791466355i</v>
      </c>
      <c r="AA2886" t="str">
        <f t="shared" ref="AA2886:AA2949" si="1530">IMDIV(COMPLEX($C$6,0),IMSUM(X2886,Y2886))</f>
        <v>0.00473882809510161-2.50775682170658i</v>
      </c>
      <c r="AB2886" t="str">
        <f t="shared" ref="AB2886:AB2949" si="1531">IMPRODUCT(COMPLEX($C$119,0),T2886)</f>
        <v>0.0695229432925624-0.204622196478994i</v>
      </c>
      <c r="AC2886" t="str">
        <f t="shared" ref="AC2886:AC2949" si="1532">IMSUM(COMPLEX(1,0),IMPRODUCT(AB2886,M2886))</f>
        <v>0.949576655880457-0.0196951183397986i</v>
      </c>
      <c r="AD2886" t="str">
        <f t="shared" ref="AD2886:AD2949" si="1533">IMDIV(AB2886,AC2886)</f>
        <v>0.0776506887123444-0.213877263850097i</v>
      </c>
      <c r="AE2886" t="str">
        <f t="shared" ref="AE2886:AE2949" si="1534">IMPRODUCT(AD2886,AA2886,X2886)</f>
        <v>-0.0000497040722859321+0.0000657081372300869i</v>
      </c>
      <c r="AF2886" t="str">
        <f t="shared" ref="AF2886:AF2949" si="1535">IMSUB(D2886,H2886)</f>
        <v>-4.17177007709249-0.10333747397495i</v>
      </c>
      <c r="AG2886" t="str">
        <f t="shared" ref="AG2886:AG2949" si="1536">IMSUM(COMPLEX(1,0),IMPRODUCT(AD2886,AA2886,COMPLEX($C$127,0)))</f>
        <v>0.998059737217131-0.000708588110333864i</v>
      </c>
      <c r="AH2886" t="str">
        <f t="shared" ref="AH2886:AH2949" si="1537">IMDIV(IMPRODUCT(AE2886,AF2886),AG2886)</f>
        <v>0.000214751609560661-0.000269353393369051i</v>
      </c>
      <c r="AI2886">
        <f t="shared" ref="AI2886:AI2949" si="1538">20*LOG10(IMABS(AH2886))</f>
        <v>-69.256608716395249</v>
      </c>
      <c r="AJ2886">
        <f t="shared" ref="AJ2886:AJ2949" si="1539">IMARGUMENT(AH2886)*180/PI()</f>
        <v>-51.435145289519063</v>
      </c>
      <c r="AK2886"/>
      <c r="AL2886"/>
      <c r="AM2886"/>
      <c r="AN2886"/>
    </row>
    <row r="2887" spans="1:40" x14ac:dyDescent="0.35">
      <c r="A2887"/>
      <c r="B2887">
        <f t="shared" si="1505"/>
        <v>953000</v>
      </c>
      <c r="C2887" s="237" t="str">
        <f t="shared" si="1508"/>
        <v>-2.32906994006354E-08+0.000711255234036602i</v>
      </c>
      <c r="D2887" s="208" t="str">
        <f t="shared" si="1509"/>
        <v>-1.64874569827529+0.00545295679428062i</v>
      </c>
      <c r="E2887" t="str">
        <f t="shared" si="1510"/>
        <v>36500</v>
      </c>
      <c r="F2887" t="str">
        <f t="shared" si="1511"/>
        <v>0.21505376344086</v>
      </c>
      <c r="G2887" t="str">
        <f t="shared" si="1506"/>
        <v>0.21505376344086</v>
      </c>
      <c r="H2887" t="str">
        <f t="shared" si="1512"/>
        <v>2.52303495261032+0.108682487439617i</v>
      </c>
      <c r="I2887" t="str">
        <f t="shared" si="1513"/>
        <v>3742.42224858884i</v>
      </c>
      <c r="J2887" t="str">
        <f t="shared" si="1507"/>
        <v>-18957.1483945215+818.722230479283i</v>
      </c>
      <c r="K2887" t="str">
        <f t="shared" si="1514"/>
        <v>0.0085100880768844-0.197047297017334i</v>
      </c>
      <c r="L2887" t="str">
        <f t="shared" si="1515"/>
        <v>0.00269633264272437-0.052928344263268i</v>
      </c>
      <c r="M2887" t="str">
        <f t="shared" si="1516"/>
        <v>0.0112064207196088-0.249975641280602i</v>
      </c>
      <c r="N2887" t="str">
        <f t="shared" si="1517"/>
        <v>-11.8870500988147i</v>
      </c>
      <c r="O2887" t="str">
        <f t="shared" si="1518"/>
        <v>0.7779997943013+0.628264530327102i</v>
      </c>
      <c r="P2887" t="str">
        <f t="shared" si="1519"/>
        <v>0.2220002056987-0.628264530327102i</v>
      </c>
      <c r="Q2887" t="str">
        <f t="shared" si="1520"/>
        <v>-0.2220002056987+12.5153146291418i</v>
      </c>
      <c r="R2887" t="str">
        <f t="shared" si="1521"/>
        <v>-0.0504984168522646-0.0168425287750431i</v>
      </c>
      <c r="S2887" t="str">
        <f t="shared" si="1522"/>
        <v>1.32728966620591i</v>
      </c>
      <c r="T2887" t="str">
        <f t="shared" si="1523"/>
        <v>0.0223549143958904-0.0670260268477692i</v>
      </c>
      <c r="U2887" t="str">
        <f t="shared" si="1524"/>
        <v>0.00005-0.000149110837104534i</v>
      </c>
      <c r="V2887" t="str">
        <f t="shared" si="1525"/>
        <v>0.00002-0.00167004137557078i</v>
      </c>
      <c r="W2887" t="str">
        <f t="shared" si="1526"/>
        <v>0.0000422322028692987-0.00013796400321132i</v>
      </c>
      <c r="X2887" t="str">
        <f t="shared" si="1527"/>
        <v>0.0000423183969795286-0.000137905690828477i</v>
      </c>
      <c r="Y2887" t="str">
        <f t="shared" si="1528"/>
        <v>0.009+4.79030047819372i</v>
      </c>
      <c r="Z2887" t="str">
        <f t="shared" si="1529"/>
        <v>-0.000345270910075724-0.000106665025564987i</v>
      </c>
      <c r="AA2887" t="str">
        <f t="shared" si="1530"/>
        <v>0.00472888755749774-2.50512525582675i</v>
      </c>
      <c r="AB2887" t="str">
        <f t="shared" si="1531"/>
        <v>0.0672472261120574-0.201625213275403i</v>
      </c>
      <c r="AC2887" t="str">
        <f t="shared" si="1532"/>
        <v>0.950352208721181-0.0190696654393482i</v>
      </c>
      <c r="AD2887" t="str">
        <f t="shared" si="1533"/>
        <v>0.0749872746981342-0.210653723111865i</v>
      </c>
      <c r="AE2887" t="str">
        <f t="shared" si="1534"/>
        <v>-0.0000483603093402097+0.0000647340831169479i</v>
      </c>
      <c r="AF2887" t="str">
        <f t="shared" si="1535"/>
        <v>-4.17178065088561-0.103229530645336i</v>
      </c>
      <c r="AG2887" t="str">
        <f t="shared" si="1536"/>
        <v>0.998090959132688-0.000683632198005124i</v>
      </c>
      <c r="AH2887" t="str">
        <f t="shared" si="1537"/>
        <v>0.000209011538495361-0.000265428009264596i</v>
      </c>
      <c r="AI2887">
        <f t="shared" si="1538"/>
        <v>-69.425703074124925</v>
      </c>
      <c r="AJ2887">
        <f t="shared" si="1539"/>
        <v>-51.781302549008565</v>
      </c>
      <c r="AK2887"/>
      <c r="AL2887"/>
      <c r="AM2887"/>
      <c r="AN2887"/>
    </row>
    <row r="2888" spans="1:40" x14ac:dyDescent="0.35">
      <c r="A2888"/>
      <c r="B2888">
        <f t="shared" si="1505"/>
        <v>954000</v>
      </c>
      <c r="C2888" s="237" t="str">
        <f t="shared" si="1508"/>
        <v>-2.32418975295448E-08+0.000710509683478412i</v>
      </c>
      <c r="D2888" s="208" t="str">
        <f t="shared" si="1509"/>
        <v>-1.64874569790115+0.00544724090666783i</v>
      </c>
      <c r="E2888" t="str">
        <f t="shared" si="1510"/>
        <v>36500</v>
      </c>
      <c r="F2888" t="str">
        <f t="shared" si="1511"/>
        <v>0.21505376344086</v>
      </c>
      <c r="G2888" t="str">
        <f t="shared" si="1506"/>
        <v>0.21505376344086</v>
      </c>
      <c r="H2888" t="str">
        <f t="shared" si="1512"/>
        <v>2.52304549363913+0.108569052982941i</v>
      </c>
      <c r="I2888" t="str">
        <f t="shared" si="1513"/>
        <v>3746.34923940583i</v>
      </c>
      <c r="J2888" t="str">
        <f t="shared" si="1507"/>
        <v>-18996.9555193004+819.581330406334i</v>
      </c>
      <c r="K2888" t="str">
        <f t="shared" si="1514"/>
        <v>0.00849228782621488-0.196841494683288i</v>
      </c>
      <c r="L2888" t="str">
        <f t="shared" si="1515"/>
        <v>0.00269069751000763-0.0528731505886267i</v>
      </c>
      <c r="M2888" t="str">
        <f t="shared" si="1516"/>
        <v>0.0111829853362225-0.249714645271915i</v>
      </c>
      <c r="N2888" t="str">
        <f t="shared" si="1517"/>
        <v>-11.8995233937767i</v>
      </c>
      <c r="O2888" t="str">
        <f t="shared" si="1518"/>
        <v>0.785775598878343+0.618511688011941i</v>
      </c>
      <c r="P2888" t="str">
        <f t="shared" si="1519"/>
        <v>0.214224401121657-0.618511688011941i</v>
      </c>
      <c r="Q2888" t="str">
        <f t="shared" si="1520"/>
        <v>-0.214224401121657+12.5180350817886i</v>
      </c>
      <c r="R2888" t="str">
        <f t="shared" si="1521"/>
        <v>-0.0496879583811941-0.0162629379662515i</v>
      </c>
      <c r="S2888" t="str">
        <f t="shared" si="1522"/>
        <v>1.32868241506866i</v>
      </c>
      <c r="T2888" t="str">
        <f t="shared" si="1523"/>
        <v>0.0216082796931108-0.066019516541756i</v>
      </c>
      <c r="U2888" t="str">
        <f t="shared" si="1524"/>
        <v>0.00005-0.00014895453643671i</v>
      </c>
      <c r="V2888" t="str">
        <f t="shared" si="1525"/>
        <v>0.00002-0.00166829080809115i</v>
      </c>
      <c r="W2888" t="str">
        <f t="shared" si="1526"/>
        <v>0.0000422321161119597-0.00013782163913247i</v>
      </c>
      <c r="X2888" t="str">
        <f t="shared" si="1527"/>
        <v>0.0000423181140735892-0.000137763387176421i</v>
      </c>
      <c r="Y2888" t="str">
        <f t="shared" si="1528"/>
        <v>0.009+4.79532702643946i</v>
      </c>
      <c r="Z2888" t="str">
        <f t="shared" si="1529"/>
        <v>-0.000344553068939246-0.00010655114935221i</v>
      </c>
      <c r="AA2888" t="str">
        <f t="shared" si="1530"/>
        <v>0.00471897826571866-2.50249920726987i</v>
      </c>
      <c r="AB2888" t="str">
        <f t="shared" si="1531"/>
        <v>0.0650012272327167-0.198597466224623i</v>
      </c>
      <c r="AC2888" t="str">
        <f t="shared" si="1532"/>
        <v>0.951134211940797-0.0184526709532579i</v>
      </c>
      <c r="AD2888" t="str">
        <f t="shared" si="1533"/>
        <v>0.0723643944879094-0.207396755776339i</v>
      </c>
      <c r="AE2888" t="str">
        <f t="shared" si="1534"/>
        <v>-0.000047031736902628+0.0000637486792859175i</v>
      </c>
      <c r="AF2888" t="str">
        <f t="shared" si="1535"/>
        <v>-4.17179119154028-0.103121812076273i</v>
      </c>
      <c r="AG2888" t="str">
        <f t="shared" si="1536"/>
        <v>0.998122419194085-0.000659095357056877i</v>
      </c>
      <c r="AH2888" t="str">
        <f t="shared" si="1537"/>
        <v>0.000203334564634415-0.000261453063168396i</v>
      </c>
      <c r="AI2888">
        <f t="shared" si="1538"/>
        <v>-69.597828837059723</v>
      </c>
      <c r="AJ2888">
        <f t="shared" si="1539"/>
        <v>-52.127449335496664</v>
      </c>
      <c r="AK2888"/>
      <c r="AL2888"/>
      <c r="AM2888"/>
      <c r="AN2888"/>
    </row>
    <row r="2889" spans="1:40" x14ac:dyDescent="0.35">
      <c r="A2889"/>
      <c r="B2889">
        <f t="shared" si="1505"/>
        <v>955000</v>
      </c>
      <c r="C2889" s="237" t="str">
        <f t="shared" si="1508"/>
        <v>-2.3193248882483E-08+0.000709765694282642i</v>
      </c>
      <c r="D2889" s="208" t="str">
        <f t="shared" si="1509"/>
        <v>-1.64874569752817+0.00544153698950026i</v>
      </c>
      <c r="E2889" t="str">
        <f t="shared" si="1510"/>
        <v>36500</v>
      </c>
      <c r="F2889" t="str">
        <f t="shared" si="1511"/>
        <v>0.21505376344086</v>
      </c>
      <c r="G2889" t="str">
        <f t="shared" si="1506"/>
        <v>0.21505376344086</v>
      </c>
      <c r="H2889" t="str">
        <f t="shared" si="1512"/>
        <v>2.52305600166649+0.108455854557605i</v>
      </c>
      <c r="I2889" t="str">
        <f t="shared" si="1513"/>
        <v>3750.27623022282i</v>
      </c>
      <c r="J2889" t="str">
        <f t="shared" si="1507"/>
        <v>-19036.804392506+820.440430333385i</v>
      </c>
      <c r="K2889" t="str">
        <f t="shared" si="1514"/>
        <v>0.00847454333287629-0.196636121013961i</v>
      </c>
      <c r="L2889" t="str">
        <f t="shared" si="1515"/>
        <v>0.00268508000916874-0.0528180716064916i</v>
      </c>
      <c r="M2889" t="str">
        <f t="shared" si="1516"/>
        <v>0.011159623342045-0.249454192620453i</v>
      </c>
      <c r="N2889" t="str">
        <f t="shared" si="1517"/>
        <v>-11.9119966887387i</v>
      </c>
      <c r="O2889" t="str">
        <f t="shared" si="1518"/>
        <v>0.793429151646898+0.608662616986524i</v>
      </c>
      <c r="P2889" t="str">
        <f t="shared" si="1519"/>
        <v>0.206570848353102-0.608662616986524i</v>
      </c>
      <c r="Q2889" t="str">
        <f t="shared" si="1520"/>
        <v>-0.206570848353102+12.5206593057252i</v>
      </c>
      <c r="R2889" t="str">
        <f t="shared" si="1521"/>
        <v>-0.0488715595541198-0.0156920976793792i</v>
      </c>
      <c r="S2889" t="str">
        <f t="shared" si="1522"/>
        <v>1.33007516393142i</v>
      </c>
      <c r="T2889" t="str">
        <f t="shared" si="1523"/>
        <v>0.0208716693933281-0.06500284758553i</v>
      </c>
      <c r="U2889" t="str">
        <f t="shared" si="1524"/>
        <v>0.0000499999999999999-0.000148798563100126i</v>
      </c>
      <c r="V2889" t="str">
        <f t="shared" si="1525"/>
        <v>0.00002-0.00166654390672142i</v>
      </c>
      <c r="W2889" t="str">
        <f t="shared" si="1526"/>
        <v>0.000042232029264172-0.000137679575543935i</v>
      </c>
      <c r="X2889" t="str">
        <f t="shared" si="1527"/>
        <v>0.0000423178316932363-0.000137621383886849i</v>
      </c>
      <c r="Y2889" t="str">
        <f t="shared" si="1528"/>
        <v>0.009+4.8003535746852i</v>
      </c>
      <c r="Z2889" t="str">
        <f t="shared" si="1529"/>
        <v>-0.000343837481654821-0.00010643751720358i</v>
      </c>
      <c r="AA2889" t="str">
        <f t="shared" si="1530"/>
        <v>0.00470910008894643-2.49987865870231i</v>
      </c>
      <c r="AB2889" t="str">
        <f t="shared" si="1531"/>
        <v>0.0627853833914598-0.195539160298253i</v>
      </c>
      <c r="AC2889" t="str">
        <f t="shared" si="1532"/>
        <v>0.951922597872152-0.0178442204998305i</v>
      </c>
      <c r="AD2889" t="str">
        <f t="shared" si="1533"/>
        <v>0.0697824714101626-0.204106874787609i</v>
      </c>
      <c r="AE2889" t="str">
        <f t="shared" si="1534"/>
        <v>-0.000045718458229895+0.0000627521208141799i</v>
      </c>
      <c r="AF2889" t="str">
        <f t="shared" si="1535"/>
        <v>-4.17180169919466-0.103014317568105i</v>
      </c>
      <c r="AG2889" t="str">
        <f t="shared" si="1536"/>
        <v>0.998154112016004-0.000634980112049791i</v>
      </c>
      <c r="AH2889" t="str">
        <f t="shared" si="1537"/>
        <v>0.000197721142250233-0.000257429385281804i</v>
      </c>
      <c r="AI2889">
        <f t="shared" si="1538"/>
        <v>-69.773096525781924</v>
      </c>
      <c r="AJ2889">
        <f t="shared" si="1539"/>
        <v>-52.473585100416201</v>
      </c>
      <c r="AK2889"/>
      <c r="AL2889"/>
      <c r="AM2889"/>
      <c r="AN2889"/>
    </row>
    <row r="2890" spans="1:40" x14ac:dyDescent="0.35">
      <c r="A2890"/>
      <c r="B2890">
        <f t="shared" si="1505"/>
        <v>956000</v>
      </c>
      <c r="C2890" s="237" t="str">
        <f t="shared" si="1508"/>
        <v>-2.31447528186807E-08+0.000709023261549619i</v>
      </c>
      <c r="D2890" s="208" t="str">
        <f t="shared" si="1509"/>
        <v>-1.64874569715637+0.00543584500521375i</v>
      </c>
      <c r="E2890" t="str">
        <f t="shared" si="1510"/>
        <v>36500</v>
      </c>
      <c r="F2890" t="str">
        <f t="shared" si="1511"/>
        <v>0.21505376344086</v>
      </c>
      <c r="G2890" t="str">
        <f t="shared" si="1506"/>
        <v>0.21505376344086</v>
      </c>
      <c r="H2890" t="str">
        <f t="shared" si="1512"/>
        <v>2.52306647682995+0.108342891429285i</v>
      </c>
      <c r="I2890" t="str">
        <f t="shared" si="1513"/>
        <v>3754.2032210398i</v>
      </c>
      <c r="J2890" t="str">
        <f t="shared" si="1507"/>
        <v>-19076.6950141381+821.299530260436i</v>
      </c>
      <c r="K2890" t="str">
        <f t="shared" si="1514"/>
        <v>0.00845685436437575-0.196431174673899i</v>
      </c>
      <c r="L2890" t="str">
        <f t="shared" si="1515"/>
        <v>0.00267948006678933-0.0527631069606776i</v>
      </c>
      <c r="M2890" t="str">
        <f t="shared" si="1516"/>
        <v>0.0111363344311651-0.249194281634577i</v>
      </c>
      <c r="N2890" t="str">
        <f t="shared" si="1517"/>
        <v>-11.9244699837007i</v>
      </c>
      <c r="O2890" t="str">
        <f t="shared" si="1518"/>
        <v>0.800959261859034+0.59871884957986i</v>
      </c>
      <c r="P2890" t="str">
        <f t="shared" si="1519"/>
        <v>0.199040738140966-0.59871884957986i</v>
      </c>
      <c r="Q2890" t="str">
        <f t="shared" si="1520"/>
        <v>-0.199040738140966+12.5231888332806i</v>
      </c>
      <c r="R2890" t="str">
        <f t="shared" si="1521"/>
        <v>-0.0480492917445213-0.0151300898012052i</v>
      </c>
      <c r="S2890" t="str">
        <f t="shared" si="1522"/>
        <v>1.33146791279417i</v>
      </c>
      <c r="T2890" t="str">
        <f t="shared" si="1523"/>
        <v>0.020145229087999-0.0639760901903159i</v>
      </c>
      <c r="U2890" t="str">
        <f t="shared" si="1524"/>
        <v>0.0000499999999999999-0.000148642916067595i</v>
      </c>
      <c r="V2890" t="str">
        <f t="shared" si="1525"/>
        <v>0.00002-0.00166480065995707i</v>
      </c>
      <c r="W2890" t="str">
        <f t="shared" si="1526"/>
        <v>0.0000422319423259372-0.000137537811502716i</v>
      </c>
      <c r="X2890" t="str">
        <f t="shared" si="1527"/>
        <v>0.0000423175498358952-0.000137479680017166i</v>
      </c>
      <c r="Y2890" t="str">
        <f t="shared" si="1528"/>
        <v>0.009+4.80538012293095i</v>
      </c>
      <c r="Z2890" t="str">
        <f t="shared" si="1529"/>
        <v>-0.000343124138796654-0.00010632412832895i</v>
      </c>
      <c r="AA2890" t="str">
        <f t="shared" si="1530"/>
        <v>0.00469925289704703-2.49726359286295i</v>
      </c>
      <c r="AB2890" t="str">
        <f t="shared" si="1531"/>
        <v>0.0606001325511185-0.192450506703101i</v>
      </c>
      <c r="AC2890" t="str">
        <f t="shared" si="1532"/>
        <v>0.952717297574573-0.017244399702129i</v>
      </c>
      <c r="AD2890" t="str">
        <f t="shared" si="1533"/>
        <v>0.0672419222213512-0.200784598544148i</v>
      </c>
      <c r="AE2890" t="str">
        <f t="shared" si="1534"/>
        <v>-0.0000444205740753175+0.0000617446036917445i</v>
      </c>
      <c r="AF2890" t="str">
        <f t="shared" si="1535"/>
        <v>-4.17181217398632-0.102907046424071i</v>
      </c>
      <c r="AG2890" t="str">
        <f t="shared" si="1536"/>
        <v>0.998186032186222-0.000611288917619695i</v>
      </c>
      <c r="AH2890" t="str">
        <f t="shared" si="1537"/>
        <v>0.000192171714627761-0.000253357809753458i</v>
      </c>
      <c r="AI2890">
        <f t="shared" si="1538"/>
        <v>-69.95162304859744</v>
      </c>
      <c r="AJ2890">
        <f t="shared" si="1539"/>
        <v>-52.819709299006369</v>
      </c>
      <c r="AK2890"/>
      <c r="AL2890"/>
      <c r="AM2890"/>
      <c r="AN2890"/>
    </row>
    <row r="2891" spans="1:40" x14ac:dyDescent="0.35">
      <c r="A2891"/>
      <c r="B2891">
        <f t="shared" si="1505"/>
        <v>957000</v>
      </c>
      <c r="C2891" s="237" t="str">
        <f t="shared" si="1508"/>
        <v>-2.30964087007147E-08+0.000708282380400151i</v>
      </c>
      <c r="D2891" s="208" t="str">
        <f t="shared" si="1509"/>
        <v>-1.64874569678573+0.00543016491640116i</v>
      </c>
      <c r="E2891" t="str">
        <f t="shared" si="1510"/>
        <v>36500</v>
      </c>
      <c r="F2891" t="str">
        <f t="shared" si="1511"/>
        <v>0.21505376344086</v>
      </c>
      <c r="G2891" t="str">
        <f t="shared" si="1506"/>
        <v>0.21505376344086</v>
      </c>
      <c r="H2891" t="str">
        <f t="shared" si="1512"/>
        <v>2.52307691926631+0.108230162866692i</v>
      </c>
      <c r="I2891" t="str">
        <f t="shared" si="1513"/>
        <v>3758.13021185679i</v>
      </c>
      <c r="J2891" t="str">
        <f t="shared" si="1507"/>
        <v>-19116.6273841969+822.158630187486i</v>
      </c>
      <c r="K2891" t="str">
        <f t="shared" si="1514"/>
        <v>0.0084392206894299-0.196226654333175i</v>
      </c>
      <c r="L2891" t="str">
        <f t="shared" si="1515"/>
        <v>0.00267389760983244-0.0527082562964691i</v>
      </c>
      <c r="M2891" t="str">
        <f t="shared" si="1516"/>
        <v>0.0111131182992623-0.248934910629644i</v>
      </c>
      <c r="N2891" t="str">
        <f t="shared" si="1517"/>
        <v>-11.9369432786628i</v>
      </c>
      <c r="O2891" t="str">
        <f t="shared" si="1518"/>
        <v>0.808364757972208+0.588681932853841i</v>
      </c>
      <c r="P2891" t="str">
        <f t="shared" si="1519"/>
        <v>0.191635242027792-0.588681932853841i</v>
      </c>
      <c r="Q2891" t="str">
        <f t="shared" si="1520"/>
        <v>-0.191635242027792+12.5256252115166i</v>
      </c>
      <c r="R2891" t="str">
        <f t="shared" si="1521"/>
        <v>-0.0472212276076831-0.0145769961629114i</v>
      </c>
      <c r="S2891" t="str">
        <f t="shared" si="1522"/>
        <v>1.33286066165693i</v>
      </c>
      <c r="T2891" t="str">
        <f t="shared" si="1523"/>
        <v>0.0194291047506686-0.062939316673429i</v>
      </c>
      <c r="U2891" t="str">
        <f t="shared" si="1524"/>
        <v>0.0000499999999999999-0.000148487594316218i</v>
      </c>
      <c r="V2891" t="str">
        <f t="shared" si="1525"/>
        <v>0.00002-0.00166306105634165i</v>
      </c>
      <c r="W2891" t="str">
        <f t="shared" si="1526"/>
        <v>0.0000422318552972571-0.000137396346069745i</v>
      </c>
      <c r="X2891" t="str">
        <f t="shared" si="1527"/>
        <v>0.0000423172684990056-0.000137338274628704i</v>
      </c>
      <c r="Y2891" t="str">
        <f t="shared" si="1528"/>
        <v>0.009+4.81040667117669i</v>
      </c>
      <c r="Z2891" t="str">
        <f t="shared" si="1529"/>
        <v>-0.000342413030988149-0.000106210981941608i</v>
      </c>
      <c r="AA2891" t="str">
        <f t="shared" si="1530"/>
        <v>0.00468943656056617-2.49465399256286i</v>
      </c>
      <c r="AB2891" t="str">
        <f t="shared" si="1531"/>
        <v>0.0584459138239084-0.189331722981437i</v>
      </c>
      <c r="AC2891" t="str">
        <f t="shared" si="1532"/>
        <v>0.953518240814693-0.0166532941697184i</v>
      </c>
      <c r="AD2891" t="str">
        <f t="shared" si="1533"/>
        <v>0.0647431570334737-0.19743045081239i</v>
      </c>
      <c r="AE2891" t="str">
        <f t="shared" si="1534"/>
        <v>-0.0000431381826815316+0.0000607263247895021i</v>
      </c>
      <c r="AF2891" t="str">
        <f t="shared" si="1535"/>
        <v>-4.17182261605204-0.102799997950291i</v>
      </c>
      <c r="AG2891" t="str">
        <f t="shared" si="1536"/>
        <v>0.998218174266529-0.000588024158187175i</v>
      </c>
      <c r="AH2891" t="str">
        <f t="shared" si="1537"/>
        <v>0.000186686714037047-0.000249239174532431i</v>
      </c>
      <c r="AI2891">
        <f t="shared" si="1538"/>
        <v>-70.133532202928009</v>
      </c>
      <c r="AJ2891">
        <f t="shared" si="1539"/>
        <v>-53.165821390393873</v>
      </c>
      <c r="AK2891"/>
      <c r="AL2891"/>
      <c r="AM2891"/>
      <c r="AN2891"/>
    </row>
    <row r="2892" spans="1:40" x14ac:dyDescent="0.35">
      <c r="A2892"/>
      <c r="B2892">
        <f t="shared" si="1505"/>
        <v>958000</v>
      </c>
      <c r="C2892" s="237" t="str">
        <f t="shared" si="1508"/>
        <v>-2.30482158944868E-08+0.000707543045975417i</v>
      </c>
      <c r="D2892" s="208" t="str">
        <f t="shared" si="1509"/>
        <v>-1.64874569641625+0.00542449668581153i</v>
      </c>
      <c r="E2892" t="str">
        <f t="shared" si="1510"/>
        <v>36500</v>
      </c>
      <c r="F2892" t="str">
        <f t="shared" si="1511"/>
        <v>0.21505376344086</v>
      </c>
      <c r="G2892" t="str">
        <f t="shared" si="1506"/>
        <v>0.21505376344086</v>
      </c>
      <c r="H2892" t="str">
        <f t="shared" si="1512"/>
        <v>2.52308732911164+0.108117668141558i</v>
      </c>
      <c r="I2892" t="str">
        <f t="shared" si="1513"/>
        <v>3762.05720267378i</v>
      </c>
      <c r="J2892" t="str">
        <f t="shared" si="1507"/>
        <v>-19156.6015026823+823.017730114536i</v>
      </c>
      <c r="K2892" t="str">
        <f t="shared" si="1514"/>
        <v>0.00842164207795792-0.196022558667369i</v>
      </c>
      <c r="L2892" t="str">
        <f t="shared" si="1515"/>
        <v>0.00266833256564009-0.0526535192606115i</v>
      </c>
      <c r="M2892" t="str">
        <f t="shared" si="1516"/>
        <v>0.011089974643598-0.248676077927981i</v>
      </c>
      <c r="N2892" t="str">
        <f t="shared" si="1517"/>
        <v>-11.9494165736248i</v>
      </c>
      <c r="O2892" t="str">
        <f t="shared" si="1518"/>
        <v>0.815644487831289+0.578553428362873i</v>
      </c>
      <c r="P2892" t="str">
        <f t="shared" si="1519"/>
        <v>0.184355512168711-0.578553428362873i</v>
      </c>
      <c r="Q2892" t="str">
        <f t="shared" si="1520"/>
        <v>-0.184355512168711+12.5279700019877i</v>
      </c>
      <c r="R2892" t="str">
        <f t="shared" si="1521"/>
        <v>-0.0463874410989682-0.0140328985205761i</v>
      </c>
      <c r="S2892" t="str">
        <f t="shared" si="1522"/>
        <v>1.33425341051968i</v>
      </c>
      <c r="T2892" t="str">
        <f t="shared" si="1523"/>
        <v>0.0187234427105552-0.0618926014915791i</v>
      </c>
      <c r="U2892" t="str">
        <f t="shared" si="1524"/>
        <v>0.0000499999999999999-0.00014833259682737i</v>
      </c>
      <c r="V2892" t="str">
        <f t="shared" si="1525"/>
        <v>0.00002-0.00166132508446655i</v>
      </c>
      <c r="W2892" t="str">
        <f t="shared" si="1526"/>
        <v>0.0000422317681781333-0.000137255178309881i</v>
      </c>
      <c r="X2892" t="str">
        <f t="shared" si="1527"/>
        <v>0.0000423169876800194-0.000137197166786721i</v>
      </c>
      <c r="Y2892" t="str">
        <f t="shared" si="1528"/>
        <v>0.009+4.81543321942244i</v>
      </c>
      <c r="Z2892" t="str">
        <f t="shared" si="1529"/>
        <v>-0.000341704148901636-0.000106098077258247i</v>
      </c>
      <c r="AA2892" t="str">
        <f t="shared" si="1530"/>
        <v>0.00467965095072483-2.49204984068488i</v>
      </c>
      <c r="AB2892" t="str">
        <f t="shared" si="1531"/>
        <v>0.0563231673919684-0.186183033111181i</v>
      </c>
      <c r="AC2892" t="str">
        <f t="shared" si="1532"/>
        <v>0.9543253560474-0.016070989479787i</v>
      </c>
      <c r="AD2892" t="str">
        <f t="shared" si="1533"/>
        <v>0.062286579242958-0.194044960639438i</v>
      </c>
      <c r="AE2892" t="str">
        <f t="shared" si="1534"/>
        <v>-0.0000418713797737058+0.0000596974818272794i</v>
      </c>
      <c r="AF2892" t="str">
        <f t="shared" si="1535"/>
        <v>-4.17183302552789-0.102693171455746i</v>
      </c>
      <c r="AG2892" t="str">
        <f t="shared" si="1536"/>
        <v>0.998250532793653-0.000565188147680809i</v>
      </c>
      <c r="AH2892" t="str">
        <f t="shared" si="1537"/>
        <v>0.000181266561708102-0.000245074321221552i</v>
      </c>
      <c r="AI2892">
        <f t="shared" si="1538"/>
        <v>-70.318955226880917</v>
      </c>
      <c r="AJ2892">
        <f t="shared" si="1539"/>
        <v>-53.511920837661719</v>
      </c>
      <c r="AK2892"/>
      <c r="AL2892"/>
      <c r="AM2892"/>
      <c r="AN2892"/>
    </row>
    <row r="2893" spans="1:40" x14ac:dyDescent="0.35">
      <c r="A2893"/>
      <c r="B2893">
        <f t="shared" si="1505"/>
        <v>959000</v>
      </c>
      <c r="C2893" s="237" t="str">
        <f t="shared" si="1508"/>
        <v>-2.30001737692032E-08+0.000706805253436859i</v>
      </c>
      <c r="D2893" s="208" t="str">
        <f t="shared" si="1509"/>
        <v>-1.64874569604793+0.00541884027634925i</v>
      </c>
      <c r="E2893" t="str">
        <f t="shared" si="1510"/>
        <v>36500</v>
      </c>
      <c r="F2893" t="str">
        <f t="shared" si="1511"/>
        <v>0.21505376344086</v>
      </c>
      <c r="G2893" t="str">
        <f t="shared" si="1506"/>
        <v>0.21505376344086</v>
      </c>
      <c r="H2893" t="str">
        <f t="shared" si="1512"/>
        <v>2.52309770650136+0.108005406528621i</v>
      </c>
      <c r="I2893" t="str">
        <f t="shared" si="1513"/>
        <v>3765.98419349076i</v>
      </c>
      <c r="J2893" t="str">
        <f t="shared" si="1507"/>
        <v>-19196.6173695943+823.876830041588i</v>
      </c>
      <c r="K2893" t="str">
        <f t="shared" si="1514"/>
        <v>0.00840411830107366-0.19581888635753i</v>
      </c>
      <c r="L2893" t="str">
        <f t="shared" si="1515"/>
        <v>0.00266278486193104-0.0525988955013054i</v>
      </c>
      <c r="M2893" t="str">
        <f t="shared" si="1516"/>
        <v>0.0110669031630047-0.248417781858835i</v>
      </c>
      <c r="N2893" t="str">
        <f t="shared" si="1517"/>
        <v>-11.9618898685868i</v>
      </c>
      <c r="O2893" t="str">
        <f t="shared" si="1518"/>
        <v>0.822797318848178+0.568334911910442i</v>
      </c>
      <c r="P2893" t="str">
        <f t="shared" si="1519"/>
        <v>0.177202681151822-0.568334911910442i</v>
      </c>
      <c r="Q2893" t="str">
        <f t="shared" si="1520"/>
        <v>-0.177202681151822+12.5302247804972i</v>
      </c>
      <c r="R2893" t="str">
        <f t="shared" si="1521"/>
        <v>-0.0455480074918541-0.0134978785349796i</v>
      </c>
      <c r="S2893" t="str">
        <f t="shared" si="1522"/>
        <v>1.33564615938244i</v>
      </c>
      <c r="T2893" t="str">
        <f t="shared" si="1523"/>
        <v>0.0180283896250562-0.0608360212740175i</v>
      </c>
      <c r="U2893" t="str">
        <f t="shared" si="1524"/>
        <v>0.0000500000000000001-0.000148177922586674i</v>
      </c>
      <c r="V2893" t="str">
        <f t="shared" si="1525"/>
        <v>0.00002-0.00165959273297076i</v>
      </c>
      <c r="W2893" t="str">
        <f t="shared" si="1526"/>
        <v>0.0000422316809685677-0.000137114307291882i</v>
      </c>
      <c r="X2893" t="str">
        <f t="shared" si="1527"/>
        <v>0.0000423167073764029-0.000137056355560374i</v>
      </c>
      <c r="Y2893" t="str">
        <f t="shared" si="1528"/>
        <v>0.009+4.82045976766818i</v>
      </c>
      <c r="Z2893" t="str">
        <f t="shared" si="1529"/>
        <v>-0.000340997483258059-0.000105985413498955i</v>
      </c>
      <c r="AA2893" t="str">
        <f t="shared" si="1530"/>
        <v>0.00466989593941523-2.48945112018324i</v>
      </c>
      <c r="AB2893" t="str">
        <f t="shared" si="1531"/>
        <v>0.0542323344246533-0.18300466760561i</v>
      </c>
      <c r="AC2893" t="str">
        <f t="shared" si="1532"/>
        <v>0.955138570396982-0.0154975711575681i</v>
      </c>
      <c r="AD2893" t="str">
        <f t="shared" si="1533"/>
        <v>0.0598725854605597-0.190628662264546i</v>
      </c>
      <c r="AE2893" t="str">
        <f t="shared" si="1534"/>
        <v>-0.0000406202585530645+0.0000586582733417718i</v>
      </c>
      <c r="AF2893" t="str">
        <f t="shared" si="1535"/>
        <v>-4.17184340254929-0.102586566252272i</v>
      </c>
      <c r="AG2893" t="str">
        <f t="shared" si="1536"/>
        <v>0.998283102280187-0.000542783129271227i</v>
      </c>
      <c r="AH2893" t="str">
        <f t="shared" si="1537"/>
        <v>0.00017591166780739-0.000240864094930408i</v>
      </c>
      <c r="AI2893">
        <f t="shared" si="1538"/>
        <v>-70.508031407169597</v>
      </c>
      <c r="AJ2893">
        <f t="shared" si="1539"/>
        <v>-53.858007107944829</v>
      </c>
      <c r="AK2893"/>
      <c r="AL2893"/>
      <c r="AM2893"/>
      <c r="AN2893"/>
    </row>
    <row r="2894" spans="1:40" x14ac:dyDescent="0.35">
      <c r="A2894"/>
      <c r="B2894">
        <f t="shared" si="1505"/>
        <v>960000</v>
      </c>
      <c r="C2894" s="237" t="str">
        <f t="shared" si="1508"/>
        <v>-2.29522816973538E-08+0.000706068997966086i</v>
      </c>
      <c r="D2894" s="208" t="str">
        <f t="shared" si="1509"/>
        <v>-1.64874569568076+0.00541319565107333i</v>
      </c>
      <c r="E2894" t="str">
        <f t="shared" si="1510"/>
        <v>36500</v>
      </c>
      <c r="F2894" t="str">
        <f t="shared" si="1511"/>
        <v>0.21505376344086</v>
      </c>
      <c r="G2894" t="str">
        <f t="shared" si="1506"/>
        <v>0.21505376344086</v>
      </c>
      <c r="H2894" t="str">
        <f t="shared" si="1512"/>
        <v>2.52310805157014+0.107893377305607i</v>
      </c>
      <c r="I2894" t="str">
        <f t="shared" si="1513"/>
        <v>3769.91118430775i</v>
      </c>
      <c r="J2894" t="str">
        <f t="shared" si="1507"/>
        <v>-19236.674984933+824.735929968638i</v>
      </c>
      <c r="K2894" t="str">
        <f t="shared" si="1514"/>
        <v>0.00838664913107827-0.195615636090159i</v>
      </c>
      <c r="L2894" t="str">
        <f t="shared" si="1515"/>
        <v>0.0026572544267984-0.0525443846681984i</v>
      </c>
      <c r="M2894" t="str">
        <f t="shared" si="1516"/>
        <v>0.0110439035578767-0.248160020758357i</v>
      </c>
      <c r="N2894" t="str">
        <f t="shared" si="1517"/>
        <v>-11.9743631635489i</v>
      </c>
      <c r="O2894" t="str">
        <f t="shared" si="1518"/>
        <v>0.829822138177825+0.55802797330419i</v>
      </c>
      <c r="P2894" t="str">
        <f t="shared" si="1519"/>
        <v>0.170177861822175-0.55802797330419i</v>
      </c>
      <c r="Q2894" t="str">
        <f t="shared" si="1520"/>
        <v>-0.170177861822175+12.5323911368531i</v>
      </c>
      <c r="R2894" t="str">
        <f t="shared" si="1521"/>
        <v>-0.0447030033958242-0.0129720177508014i</v>
      </c>
      <c r="S2894" t="str">
        <f t="shared" si="1522"/>
        <v>1.33703890824519i</v>
      </c>
      <c r="T2894" t="str">
        <f t="shared" si="1523"/>
        <v>0.0173440924512687-0.0597696548556338i</v>
      </c>
      <c r="U2894" t="str">
        <f t="shared" si="1524"/>
        <v>0.0000500000000000001-0.00014802357058398i</v>
      </c>
      <c r="V2894" t="str">
        <f t="shared" si="1525"/>
        <v>0.00002-0.00165786399054058i</v>
      </c>
      <c r="W2894" t="str">
        <f t="shared" si="1526"/>
        <v>0.0000422315936685615-0.000136973732088384i</v>
      </c>
      <c r="X2894" t="str">
        <f t="shared" si="1527"/>
        <v>0.0000423164275856345-0.000136915840022695i</v>
      </c>
      <c r="Y2894" t="str">
        <f t="shared" si="1528"/>
        <v>0.009+4.82548631591392i</v>
      </c>
      <c r="Z2894" t="str">
        <f t="shared" si="1529"/>
        <v>-0.000340293024826657-0.000105872989887193i</v>
      </c>
      <c r="AA2894" t="str">
        <f t="shared" si="1530"/>
        <v>0.00466017139919652-2.48685781408323i</v>
      </c>
      <c r="AB2894" t="str">
        <f t="shared" si="1531"/>
        <v>0.0521738569928637-0.179796863612921i</v>
      </c>
      <c r="AC2894" t="str">
        <f t="shared" si="1532"/>
        <v>0.955957809638402-0.0149331246561424i</v>
      </c>
      <c r="AD2894" t="str">
        <f t="shared" si="1533"/>
        <v>0.0575015654426574-0.187182095029829i</v>
      </c>
      <c r="AE2894" t="str">
        <f t="shared" si="1534"/>
        <v>-0.0000393849096909066+0.0000576088986544832i</v>
      </c>
      <c r="AF2894" t="str">
        <f t="shared" si="1535"/>
        <v>-4.1718537472509-0.102480181654534i</v>
      </c>
      <c r="AG2894" t="str">
        <f t="shared" si="1536"/>
        <v>0.998315877215519-0.000520811275119421i</v>
      </c>
      <c r="AH2894" t="str">
        <f t="shared" si="1537"/>
        <v>0.000170622431416689-0.00023660934412853i</v>
      </c>
      <c r="AI2894">
        <f t="shared" si="1538"/>
        <v>-70.700908750412381</v>
      </c>
      <c r="AJ2894">
        <f t="shared" si="1539"/>
        <v>-54.204079672496007</v>
      </c>
      <c r="AK2894"/>
      <c r="AL2894"/>
      <c r="AM2894"/>
      <c r="AN2894"/>
    </row>
    <row r="2895" spans="1:40" x14ac:dyDescent="0.35">
      <c r="A2895"/>
      <c r="B2895">
        <f t="shared" si="1505"/>
        <v>961000</v>
      </c>
      <c r="C2895" s="237" t="str">
        <f t="shared" si="1508"/>
        <v>-2.29045390546915E-08+0.000705334274764759i</v>
      </c>
      <c r="D2895" s="208" t="str">
        <f t="shared" si="1509"/>
        <v>-1.64874569531473+0.00540756277319649i</v>
      </c>
      <c r="E2895" t="str">
        <f t="shared" si="1510"/>
        <v>36500</v>
      </c>
      <c r="F2895" t="str">
        <f t="shared" si="1511"/>
        <v>0.21505376344086</v>
      </c>
      <c r="G2895" t="str">
        <f t="shared" si="1506"/>
        <v>0.21505376344086</v>
      </c>
      <c r="H2895" t="str">
        <f t="shared" si="1512"/>
        <v>2.52311836445195+0.107781579753218i</v>
      </c>
      <c r="I2895" t="str">
        <f t="shared" si="1513"/>
        <v>3773.83817512474i</v>
      </c>
      <c r="J2895" t="str">
        <f t="shared" si="1507"/>
        <v>-19276.7743486982+825.595029895689i</v>
      </c>
      <c r="K2895" t="str">
        <f t="shared" si="1514"/>
        <v>0.00836923434145316-0.195412806557171i</v>
      </c>
      <c r="L2895" t="str">
        <f t="shared" si="1515"/>
        <v>0.00265174118870722-0.0524899864123766i</v>
      </c>
      <c r="M2895" t="str">
        <f t="shared" si="1516"/>
        <v>0.0110209755301604-0.247902792969548i</v>
      </c>
      <c r="N2895" t="str">
        <f t="shared" si="1517"/>
        <v>-11.9868364585109i</v>
      </c>
      <c r="O2895" t="str">
        <f t="shared" si="1518"/>
        <v>0.836717852891213+0.547634216108817i</v>
      </c>
      <c r="P2895" t="str">
        <f t="shared" si="1519"/>
        <v>0.163282147108787-0.547634216108817i</v>
      </c>
      <c r="Q2895" t="str">
        <f t="shared" si="1520"/>
        <v>-0.163282147108787+12.5344706746197i</v>
      </c>
      <c r="R2895" t="str">
        <f t="shared" si="1521"/>
        <v>-0.0438525067740573-0.0124553975751635i</v>
      </c>
      <c r="S2895" t="str">
        <f t="shared" si="1522"/>
        <v>1.33843165710795i</v>
      </c>
      <c r="T2895" t="str">
        <f t="shared" si="1523"/>
        <v>0.0166706984164644-0.0586935833099391i</v>
      </c>
      <c r="U2895" t="str">
        <f t="shared" si="1524"/>
        <v>0.0000500000000000001-0.000147869539813341i</v>
      </c>
      <c r="V2895" t="str">
        <f t="shared" si="1525"/>
        <v>0.00002-0.00165613884590942i</v>
      </c>
      <c r="W2895" t="str">
        <f t="shared" si="1526"/>
        <v>0.0000422315062781167-0.000136833451775888i</v>
      </c>
      <c r="X2895" t="str">
        <f t="shared" si="1527"/>
        <v>0.0000423161483052068-0.00013677561925058i</v>
      </c>
      <c r="Y2895" t="str">
        <f t="shared" si="1528"/>
        <v>0.009+4.83051286415967i</v>
      </c>
      <c r="Z2895" t="str">
        <f t="shared" si="1529"/>
        <v>-0.000339590764424688-0.000105760805649777i</v>
      </c>
      <c r="AA2895" t="str">
        <f t="shared" si="1530"/>
        <v>0.00465047720329064-2.48426990548077i</v>
      </c>
      <c r="AB2895" t="str">
        <f t="shared" si="1531"/>
        <v>0.0501481779802292-0.17655986501545i</v>
      </c>
      <c r="AC2895" t="str">
        <f t="shared" si="1532"/>
        <v>0.956782998178746-0.0143777353355765i</v>
      </c>
      <c r="AD2895" t="str">
        <f t="shared" si="1533"/>
        <v>0.0551739020237914-0.183705803290083i</v>
      </c>
      <c r="AE2895" t="str">
        <f t="shared" si="1534"/>
        <v>-0.0000381654213230508+0.0000565495578396526i</v>
      </c>
      <c r="AF2895" t="str">
        <f t="shared" si="1535"/>
        <v>-4.17186405976668-0.102374016980022i</v>
      </c>
      <c r="AG2895" t="str">
        <f t="shared" si="1536"/>
        <v>0.99834885206676-0.000499274686137783i</v>
      </c>
      <c r="AH2895" t="str">
        <f t="shared" si="1537"/>
        <v>0.000165399240514031-0.000232310920498723i</v>
      </c>
      <c r="AI2895">
        <f t="shared" si="1538"/>
        <v>-70.897744725915246</v>
      </c>
      <c r="AJ2895">
        <f t="shared" si="1539"/>
        <v>-54.550138006753571</v>
      </c>
      <c r="AK2895"/>
      <c r="AL2895"/>
      <c r="AM2895"/>
      <c r="AN2895"/>
    </row>
    <row r="2896" spans="1:40" x14ac:dyDescent="0.35">
      <c r="A2896"/>
      <c r="B2896">
        <f t="shared" si="1505"/>
        <v>962000</v>
      </c>
      <c r="C2896" s="237" t="str">
        <f t="shared" si="1508"/>
        <v>-2.28569452202122E-08+0.000704601079054488i</v>
      </c>
      <c r="D2896" s="208" t="str">
        <f t="shared" si="1509"/>
        <v>-1.64874569494984+0.00540194160608441i</v>
      </c>
      <c r="E2896" t="str">
        <f t="shared" si="1510"/>
        <v>36500</v>
      </c>
      <c r="F2896" t="str">
        <f t="shared" si="1511"/>
        <v>0.21505376344086</v>
      </c>
      <c r="G2896" t="str">
        <f t="shared" si="1506"/>
        <v>0.21505376344086</v>
      </c>
      <c r="H2896" t="str">
        <f t="shared" si="1512"/>
        <v>2.52312864528009+0.107670013155114i</v>
      </c>
      <c r="I2896" t="str">
        <f t="shared" si="1513"/>
        <v>3777.76516594173i</v>
      </c>
      <c r="J2896" t="str">
        <f t="shared" si="1507"/>
        <v>-19316.9154608901+826.454129822739i</v>
      </c>
      <c r="K2896" t="str">
        <f t="shared" si="1514"/>
        <v>0.00835187370685198-0.195210396455873i</v>
      </c>
      <c r="L2896" t="str">
        <f t="shared" si="1515"/>
        <v>0.00264624507649237-0.0524357003863593i</v>
      </c>
      <c r="M2896" t="str">
        <f t="shared" si="1516"/>
        <v>0.0109981187833444-0.247646096842232i</v>
      </c>
      <c r="N2896" t="str">
        <f t="shared" si="1517"/>
        <v>-11.9993097534729i</v>
      </c>
      <c r="O2896" t="str">
        <f t="shared" si="1518"/>
        <v>0.843483390145721+0.53715525739611i</v>
      </c>
      <c r="P2896" t="str">
        <f t="shared" si="1519"/>
        <v>0.156516609854279-0.53715525739611i</v>
      </c>
      <c r="Q2896" t="str">
        <f t="shared" si="1520"/>
        <v>-0.156516609854279+12.536465010869i</v>
      </c>
      <c r="R2896" t="str">
        <f t="shared" si="1521"/>
        <v>-0.0429965969608219-0.0119480992554788i</v>
      </c>
      <c r="S2896" t="str">
        <f t="shared" si="1522"/>
        <v>1.3398244059707i</v>
      </c>
      <c r="T2896" t="str">
        <f t="shared" si="1523"/>
        <v>0.0160083549874508-0.0576078899817948i</v>
      </c>
      <c r="U2896" t="str">
        <f t="shared" si="1524"/>
        <v>0.0000500000000000001-0.000147715829272995i</v>
      </c>
      <c r="V2896" t="str">
        <f t="shared" si="1525"/>
        <v>0.00002-0.00165441728785754i</v>
      </c>
      <c r="W2896" t="str">
        <f t="shared" si="1526"/>
        <v>0.0000422314187972351-0.000136693465434729i</v>
      </c>
      <c r="X2896" t="str">
        <f t="shared" si="1527"/>
        <v>0.0000423158695326249-0.000136635692324757i</v>
      </c>
      <c r="Y2896" t="str">
        <f t="shared" si="1528"/>
        <v>0.009+4.83553941240541i</v>
      </c>
      <c r="Z2896" t="str">
        <f t="shared" si="1529"/>
        <v>-0.000338890692917098-0.000105648860016861i</v>
      </c>
      <c r="AA2896" t="str">
        <f t="shared" si="1530"/>
        <v>0.00464081322557822-2.48168737754211i</v>
      </c>
      <c r="AB2896" t="str">
        <f t="shared" si="1531"/>
        <v>0.0481557409909423-0.173293922528124i</v>
      </c>
      <c r="AC2896" t="str">
        <f t="shared" si="1532"/>
        <v>0.957614059038948-0.0138314884413483i</v>
      </c>
      <c r="AD2896" t="str">
        <f t="shared" si="1533"/>
        <v>0.0528899710502666-0.180200336321358i</v>
      </c>
      <c r="AE2896" t="str">
        <f t="shared" si="1534"/>
        <v>-0.0000369618790445965+0.0000554804516920537i</v>
      </c>
      <c r="AF2896" t="str">
        <f t="shared" si="1535"/>
        <v>-4.17187434022993-0.10226807154903i</v>
      </c>
      <c r="AG2896" t="str">
        <f t="shared" si="1536"/>
        <v>0.998382021279687-0.000478175391762206i</v>
      </c>
      <c r="AH2896" t="str">
        <f t="shared" si="1537"/>
        <v>0.000160242471956231-0.00022796967879008i</v>
      </c>
      <c r="AI2896">
        <f t="shared" si="1538"/>
        <v>-71.098707089293725</v>
      </c>
      <c r="AJ2896">
        <f t="shared" si="1539"/>
        <v>-54.8961815904334</v>
      </c>
      <c r="AK2896"/>
      <c r="AL2896"/>
      <c r="AM2896"/>
      <c r="AN2896"/>
    </row>
    <row r="2897" spans="1:40" x14ac:dyDescent="0.35">
      <c r="A2897"/>
      <c r="B2897">
        <f t="shared" si="1505"/>
        <v>963000</v>
      </c>
      <c r="C2897" s="237" t="str">
        <f t="shared" si="1508"/>
        <v>-2.28094995761345E-08+0.000703869406076738i</v>
      </c>
      <c r="D2897" s="208" t="str">
        <f t="shared" si="1509"/>
        <v>-1.64874569458609+0.00539633211325499i</v>
      </c>
      <c r="E2897" t="str">
        <f t="shared" si="1510"/>
        <v>36500</v>
      </c>
      <c r="F2897" t="str">
        <f t="shared" si="1511"/>
        <v>0.21505376344086</v>
      </c>
      <c r="G2897" t="str">
        <f t="shared" si="1506"/>
        <v>0.21505376344086</v>
      </c>
      <c r="H2897" t="str">
        <f t="shared" si="1512"/>
        <v>2.52313889418718+0.107558676797898i</v>
      </c>
      <c r="I2897" t="str">
        <f t="shared" si="1513"/>
        <v>3781.69215675871i</v>
      </c>
      <c r="J2897" t="str">
        <f t="shared" si="1507"/>
        <v>-19357.0983215086+827.313229749791i</v>
      </c>
      <c r="K2897" t="str">
        <f t="shared" si="1514"/>
        <v>0.00833456700309409-0.195008404488934i</v>
      </c>
      <c r="L2897" t="str">
        <f t="shared" si="1515"/>
        <v>0.00264076601935606-0.0523815262440897i</v>
      </c>
      <c r="M2897" t="str">
        <f t="shared" si="1516"/>
        <v>0.0109753330224501-0.247389930733024i</v>
      </c>
      <c r="N2897" t="str">
        <f t="shared" si="1517"/>
        <v>-12.011783048435i</v>
      </c>
      <c r="O2897" t="str">
        <f t="shared" si="1518"/>
        <v>0.850117697351878+0.526592727493593i</v>
      </c>
      <c r="P2897" t="str">
        <f t="shared" si="1519"/>
        <v>0.149882302648122-0.526592727493593i</v>
      </c>
      <c r="Q2897" t="str">
        <f t="shared" si="1520"/>
        <v>-0.149882302648122+12.5383757759286i</v>
      </c>
      <c r="R2897" t="str">
        <f t="shared" si="1521"/>
        <v>-0.042135354678688-0.0114502038566755i</v>
      </c>
      <c r="S2897" t="str">
        <f t="shared" si="1522"/>
        <v>1.34121715483346i</v>
      </c>
      <c r="T2897" t="str">
        <f t="shared" si="1523"/>
        <v>0.0153572098389134-0.0565126605200486i</v>
      </c>
      <c r="U2897" t="str">
        <f t="shared" si="1524"/>
        <v>0.0000500000000000001-0.000147562437965338i</v>
      </c>
      <c r="V2897" t="str">
        <f t="shared" si="1525"/>
        <v>0.00002-0.00165269930521179i</v>
      </c>
      <c r="W2897" t="str">
        <f t="shared" si="1526"/>
        <v>0.000042231331225918-0.000136553772149064i</v>
      </c>
      <c r="X2897" t="str">
        <f t="shared" si="1527"/>
        <v>0.0000423155912654063-0.000136496058329772i</v>
      </c>
      <c r="Y2897" t="str">
        <f t="shared" si="1528"/>
        <v>0.009+4.84056596065115i</v>
      </c>
      <c r="Z2897" t="str">
        <f t="shared" si="1529"/>
        <v>-0.00033819280121624-0.000105537152221913i</v>
      </c>
      <c r="AA2897" t="str">
        <f t="shared" si="1530"/>
        <v>0.00463117934059449-2.4791102135034i</v>
      </c>
      <c r="AB2897" t="str">
        <f t="shared" si="1531"/>
        <v>0.0461969902545265-0.169999293796637i</v>
      </c>
      <c r="AC2897" t="str">
        <f t="shared" si="1532"/>
        <v>0.958450913835665-0.0132944690821409i</v>
      </c>
      <c r="AD2897" t="str">
        <f t="shared" si="1533"/>
        <v>0.0506501413152047-0.176666248228909i</v>
      </c>
      <c r="AE2897" t="str">
        <f t="shared" si="1534"/>
        <v>-0.0000357743659051962+0.0000544017816948542i</v>
      </c>
      <c r="AF2897" t="str">
        <f t="shared" si="1535"/>
        <v>-4.17188458877327-0.102162344684643i</v>
      </c>
      <c r="AG2897" t="str">
        <f t="shared" si="1536"/>
        <v>0.998415379279671-0.000457515349738591i</v>
      </c>
      <c r="AH2897" t="str">
        <f t="shared" si="1537"/>
        <v>0.000155152491463847-0.000223586476671413i</v>
      </c>
      <c r="AI2897">
        <f t="shared" si="1538"/>
        <v>-71.303974797691254</v>
      </c>
      <c r="AJ2897">
        <f t="shared" si="1539"/>
        <v>-55.242209907592425</v>
      </c>
      <c r="AK2897"/>
      <c r="AL2897"/>
      <c r="AM2897"/>
      <c r="AN2897"/>
    </row>
    <row r="2898" spans="1:40" x14ac:dyDescent="0.35">
      <c r="A2898"/>
      <c r="B2898">
        <f t="shared" si="1505"/>
        <v>964000</v>
      </c>
      <c r="C2898" s="237" t="str">
        <f t="shared" si="1508"/>
        <v>-2.27622015078795E-08+0.000703139251092712i</v>
      </c>
      <c r="D2898" s="208" t="str">
        <f t="shared" si="1509"/>
        <v>-1.64874569422348+0.00539073425837746i</v>
      </c>
      <c r="E2898" t="str">
        <f t="shared" si="1510"/>
        <v>36500</v>
      </c>
      <c r="F2898" t="str">
        <f t="shared" si="1511"/>
        <v>0.21505376344086</v>
      </c>
      <c r="G2898" t="str">
        <f t="shared" si="1506"/>
        <v>0.21505376344086</v>
      </c>
      <c r="H2898" t="str">
        <f t="shared" si="1512"/>
        <v>2.52314911130515+0.107447569971104i</v>
      </c>
      <c r="I2898" t="str">
        <f t="shared" si="1513"/>
        <v>3785.6191475757i</v>
      </c>
      <c r="J2898" t="str">
        <f t="shared" si="1507"/>
        <v>-19397.3229305537+828.172329676841i</v>
      </c>
      <c r="K2898" t="str">
        <f t="shared" si="1514"/>
        <v>0.00831731400715689-0.194806829364359i</v>
      </c>
      <c r="L2898" t="str">
        <f t="shared" si="1515"/>
        <v>0.00263530394686572-0.0523274636409292i</v>
      </c>
      <c r="M2898" t="str">
        <f t="shared" si="1516"/>
        <v>0.0109526179540226-0.247134293005288i</v>
      </c>
      <c r="N2898" t="str">
        <f t="shared" si="1517"/>
        <v>-12.024256343397i</v>
      </c>
      <c r="O2898" t="str">
        <f t="shared" si="1518"/>
        <v>0.856619742336963+0.515948269731138i</v>
      </c>
      <c r="P2898" t="str">
        <f t="shared" si="1519"/>
        <v>0.143380257663037-0.515948269731138i</v>
      </c>
      <c r="Q2898" t="str">
        <f t="shared" si="1520"/>
        <v>-0.143380257663037+12.5402046131281i</v>
      </c>
      <c r="R2898" t="str">
        <f t="shared" si="1521"/>
        <v>-0.0412688620554767-0.0109617922377562i</v>
      </c>
      <c r="S2898" t="str">
        <f t="shared" si="1522"/>
        <v>1.34260990369622i</v>
      </c>
      <c r="T2898" t="str">
        <f t="shared" si="1523"/>
        <v>0.0147174108206718-0.0554079829099562i</v>
      </c>
      <c r="U2898" t="str">
        <f t="shared" si="1524"/>
        <v>0.00005-0.000147409364896909i</v>
      </c>
      <c r="V2898" t="str">
        <f t="shared" si="1525"/>
        <v>0.00002-0.00165098488684539i</v>
      </c>
      <c r="W2898" t="str">
        <f t="shared" si="1526"/>
        <v>0.0000422312435641676-0.000136414371006853i</v>
      </c>
      <c r="X2898" t="str">
        <f t="shared" si="1527"/>
        <v>0.0000423153135010828-0.000136356716353977i</v>
      </c>
      <c r="Y2898" t="str">
        <f t="shared" si="1528"/>
        <v>0.009+4.8455925088969i</v>
      </c>
      <c r="Z2898" t="str">
        <f t="shared" si="1529"/>
        <v>-0.000337497080281598-0.00010542568150171i</v>
      </c>
      <c r="AA2898" t="str">
        <f t="shared" si="1530"/>
        <v>0.00462157542352504-2.47653839667036i</v>
      </c>
      <c r="AB2898" t="str">
        <f t="shared" si="1531"/>
        <v>0.0442723705273369-0.166676243494979i</v>
      </c>
      <c r="AC2898" t="str">
        <f t="shared" si="1532"/>
        <v>0.959293482763396-0.0127667622069537i</v>
      </c>
      <c r="AD2898" t="str">
        <f t="shared" si="1533"/>
        <v>0.0484547744948621-0.173104097854242i</v>
      </c>
      <c r="AE2898" t="str">
        <f t="shared" si="1534"/>
        <v>-0.0000346029624047412+0.0000533137499874542i</v>
      </c>
      <c r="AF2898" t="str">
        <f t="shared" si="1535"/>
        <v>-4.17189480552863-0.102056835712727i</v>
      </c>
      <c r="AG2898" t="str">
        <f t="shared" si="1536"/>
        <v>0.998448920472625-0.000437296445922041i</v>
      </c>
      <c r="AH2898" t="str">
        <f t="shared" si="1537"/>
        <v>0.000150129653608131-0.000219162174584821i</v>
      </c>
      <c r="AI2898">
        <f t="shared" si="1538"/>
        <v>-71.513739029114532</v>
      </c>
      <c r="AJ2898">
        <f t="shared" si="1539"/>
        <v>-55.588222446693663</v>
      </c>
      <c r="AK2898"/>
      <c r="AL2898"/>
      <c r="AM2898"/>
      <c r="AN2898"/>
    </row>
    <row r="2899" spans="1:40" x14ac:dyDescent="0.35">
      <c r="A2899"/>
      <c r="B2899">
        <f t="shared" si="1505"/>
        <v>965000</v>
      </c>
      <c r="C2899" s="237" t="str">
        <f t="shared" si="1508"/>
        <v>-2.27150504040508E-08+0.00070241060938326i</v>
      </c>
      <c r="D2899" s="208" t="str">
        <f t="shared" si="1509"/>
        <v>-1.64874569386198+0.00538514800527166i</v>
      </c>
      <c r="E2899" t="str">
        <f t="shared" si="1510"/>
        <v>36500</v>
      </c>
      <c r="F2899" t="str">
        <f t="shared" si="1511"/>
        <v>0.21505376344086</v>
      </c>
      <c r="G2899" t="str">
        <f t="shared" si="1506"/>
        <v>0.21505376344086</v>
      </c>
      <c r="H2899" t="str">
        <f t="shared" si="1512"/>
        <v>2.52315929676519+0.107336691967176i</v>
      </c>
      <c r="I2899" t="str">
        <f t="shared" si="1513"/>
        <v>3789.54613839269i</v>
      </c>
      <c r="J2899" t="str">
        <f t="shared" si="1507"/>
        <v>-19437.5892880254+829.031429603892i</v>
      </c>
      <c r="K2899" t="str">
        <f t="shared" si="1514"/>
        <v>0.00830011449716879-0.194605669795459i</v>
      </c>
      <c r="L2899" t="str">
        <f t="shared" si="1515"/>
        <v>0.00262985878895168-0.0522735122336496i</v>
      </c>
      <c r="M2899" t="str">
        <f t="shared" si="1516"/>
        <v>0.0109299732861205-0.246879182029109i</v>
      </c>
      <c r="N2899" t="str">
        <f t="shared" si="1517"/>
        <v>-12.036729638359i</v>
      </c>
      <c r="O2899" t="str">
        <f t="shared" si="1518"/>
        <v>0.862988513505915+0.505223540184789i</v>
      </c>
      <c r="P2899" t="str">
        <f t="shared" si="1519"/>
        <v>0.137011486494085-0.505223540184789i</v>
      </c>
      <c r="Q2899" t="str">
        <f t="shared" si="1520"/>
        <v>-0.137011486494085+12.5419531785438i</v>
      </c>
      <c r="R2899" t="str">
        <f t="shared" si="1521"/>
        <v>-0.0403972026408641-0.0104829450276518i</v>
      </c>
      <c r="S2899" t="str">
        <f t="shared" si="1522"/>
        <v>1.34400265255897i</v>
      </c>
      <c r="T2899" t="str">
        <f t="shared" si="1523"/>
        <v>0.0140891059237939-0.0542939475052836i</v>
      </c>
      <c r="U2899" t="str">
        <f t="shared" si="1524"/>
        <v>0.00005-0.000147256609078363i</v>
      </c>
      <c r="V2899" t="str">
        <f t="shared" si="1525"/>
        <v>0.00002-0.00164927402167767i</v>
      </c>
      <c r="W2899" t="str">
        <f t="shared" si="1526"/>
        <v>0.0000422311558119855-0.000136275261099834i</v>
      </c>
      <c r="X2899" t="str">
        <f t="shared" si="1527"/>
        <v>0.0000423150362371978-0.000136217665489497i</v>
      </c>
      <c r="Y2899" t="str">
        <f t="shared" si="1528"/>
        <v>0.009+4.85061905714264i</v>
      </c>
      <c r="Z2899" t="str">
        <f t="shared" si="1529"/>
        <v>-0.000336803521119467-0.000105314447096305i</v>
      </c>
      <c r="AA2899" t="str">
        <f t="shared" si="1530"/>
        <v>0.00461200135020212-2.47397191041797i</v>
      </c>
      <c r="AB2899" t="str">
        <f t="shared" si="1531"/>
        <v>0.0423823269906268-0.163325043422004i</v>
      </c>
      <c r="AC2899" t="str">
        <f t="shared" si="1532"/>
        <v>0.960141684576918-0.0122484525814931i</v>
      </c>
      <c r="AD2899" t="str">
        <f t="shared" si="1533"/>
        <v>0.0463042250860763-0.169514448681012i</v>
      </c>
      <c r="AE2899" t="str">
        <f t="shared" si="1534"/>
        <v>-0.0000334477464893746+0.0000522165593332271i</v>
      </c>
      <c r="AF2899" t="str">
        <f t="shared" si="1535"/>
        <v>-4.17190499062717-0.101951543961904i</v>
      </c>
      <c r="AG2899" t="str">
        <f t="shared" si="1536"/>
        <v>0.99848263924594-0.000417520494087407i</v>
      </c>
      <c r="AH2899" t="str">
        <f t="shared" si="1537"/>
        <v>0.000145174301799598-0.000214697635599063i</v>
      </c>
      <c r="AI2899">
        <f t="shared" si="1538"/>
        <v>-71.728204320447958</v>
      </c>
      <c r="AJ2899">
        <f t="shared" si="1539"/>
        <v>-55.934218700695091</v>
      </c>
      <c r="AK2899"/>
      <c r="AL2899"/>
      <c r="AM2899"/>
      <c r="AN2899"/>
    </row>
    <row r="2900" spans="1:40" x14ac:dyDescent="0.35">
      <c r="A2900"/>
      <c r="B2900">
        <f t="shared" si="1505"/>
        <v>966000</v>
      </c>
      <c r="C2900" s="237" t="str">
        <f t="shared" si="1508"/>
        <v>-2.26680456564155E-08+0.000701683476248771i</v>
      </c>
      <c r="D2900" s="208" t="str">
        <f t="shared" si="1509"/>
        <v>-1.64874569350161+0.00537957331790725i</v>
      </c>
      <c r="E2900" t="str">
        <f t="shared" si="1510"/>
        <v>36500</v>
      </c>
      <c r="F2900" t="str">
        <f t="shared" si="1511"/>
        <v>0.21505376344086</v>
      </c>
      <c r="G2900" t="str">
        <f t="shared" si="1506"/>
        <v>0.21505376344086</v>
      </c>
      <c r="H2900" t="str">
        <f t="shared" si="1512"/>
        <v>2.52316945069791+0.107226042081462i</v>
      </c>
      <c r="I2900" t="str">
        <f t="shared" si="1513"/>
        <v>3793.47312920968i</v>
      </c>
      <c r="J2900" t="str">
        <f t="shared" si="1507"/>
        <v>-19477.8973939237+829.890529530942i</v>
      </c>
      <c r="K2900" t="str">
        <f t="shared" si="1514"/>
        <v>0.00828296825240206-0.194404924500828i</v>
      </c>
      <c r="L2900" t="str">
        <f t="shared" si="1515"/>
        <v>0.00262443047590485-0.0522196716804249i</v>
      </c>
      <c r="M2900" t="str">
        <f t="shared" si="1516"/>
        <v>0.0109073987283069-0.246624596181253i</v>
      </c>
      <c r="N2900" t="str">
        <f t="shared" si="1517"/>
        <v>-12.049202933321i</v>
      </c>
      <c r="O2900" t="str">
        <f t="shared" si="1518"/>
        <v>0.869223019998498+0.494420207419448i</v>
      </c>
      <c r="P2900" t="str">
        <f t="shared" si="1519"/>
        <v>0.130776980001502-0.494420207419448i</v>
      </c>
      <c r="Q2900" t="str">
        <f t="shared" si="1520"/>
        <v>-0.130776980001502+12.5436231407404i</v>
      </c>
      <c r="R2900" t="str">
        <f t="shared" si="1521"/>
        <v>-0.0395204614227581-0.0100137426004456i</v>
      </c>
      <c r="S2900" t="str">
        <f t="shared" si="1522"/>
        <v>1.34539540142173i</v>
      </c>
      <c r="T2900" t="str">
        <f t="shared" si="1523"/>
        <v>0.0134724432456604-0.0531706470602436i</v>
      </c>
      <c r="U2900" t="str">
        <f t="shared" si="1524"/>
        <v>0.00005-0.000147104169524452i</v>
      </c>
      <c r="V2900" t="str">
        <f t="shared" si="1525"/>
        <v>0.00002-0.00164756669867386i</v>
      </c>
      <c r="W2900" t="str">
        <f t="shared" si="1526"/>
        <v>0.0000422310679693731-0.000136136441523505i</v>
      </c>
      <c r="X2900" t="str">
        <f t="shared" si="1527"/>
        <v>0.0000423147594713078-0.000136078904832218i</v>
      </c>
      <c r="Y2900" t="str">
        <f t="shared" si="1528"/>
        <v>0.009+4.85564560538838i</v>
      </c>
      <c r="Z2900" t="str">
        <f t="shared" si="1529"/>
        <v>-0.000336112114782666-0.000105203448249019i</v>
      </c>
      <c r="AA2900" t="str">
        <f t="shared" si="1530"/>
        <v>0.00460245699710024-2.47141073818998i</v>
      </c>
      <c r="AB2900" t="str">
        <f t="shared" si="1531"/>
        <v>0.0405273051454555-0.159945972597503i</v>
      </c>
      <c r="AC2900" t="str">
        <f t="shared" si="1532"/>
        <v>0.960995436573928-0.0117396247639202i</v>
      </c>
      <c r="AD2900" t="str">
        <f t="shared" si="1533"/>
        <v>0.0441988403452051-0.165897868740384i</v>
      </c>
      <c r="AE2900" t="str">
        <f t="shared" si="1534"/>
        <v>-0.0000323087935480199+0.0000511104130873443i</v>
      </c>
      <c r="AF2900" t="str">
        <f t="shared" si="1535"/>
        <v>-4.17191514419952-0.101846468763555i</v>
      </c>
      <c r="AG2900" t="str">
        <f t="shared" si="1536"/>
        <v>0.998516529969431-0.000398189235754331i</v>
      </c>
      <c r="AH2900" t="str">
        <f t="shared" si="1537"/>
        <v>0.000140286768279043-0.000210193725263503i</v>
      </c>
      <c r="AI2900">
        <f t="shared" si="1538"/>
        <v>-71.947589841085161</v>
      </c>
      <c r="AJ2900">
        <f t="shared" si="1539"/>
        <v>-56.280198167106981</v>
      </c>
      <c r="AK2900"/>
      <c r="AL2900"/>
      <c r="AM2900"/>
      <c r="AN2900"/>
    </row>
    <row r="2901" spans="1:40" x14ac:dyDescent="0.35">
      <c r="A2901"/>
      <c r="B2901">
        <f t="shared" si="1505"/>
        <v>967000</v>
      </c>
      <c r="C2901" s="237" t="str">
        <f t="shared" si="1508"/>
        <v>-2.26211866598834E-08+0.000700957847009075i</v>
      </c>
      <c r="D2901" s="208" t="str">
        <f t="shared" si="1509"/>
        <v>-1.64874569314236+0.00537401016040291i</v>
      </c>
      <c r="E2901" t="str">
        <f t="shared" si="1510"/>
        <v>36500</v>
      </c>
      <c r="F2901" t="str">
        <f t="shared" si="1511"/>
        <v>0.21505376344086</v>
      </c>
      <c r="G2901" t="str">
        <f t="shared" si="1506"/>
        <v>0.21505376344086</v>
      </c>
      <c r="H2901" t="str">
        <f t="shared" si="1512"/>
        <v>2.52317957323319+0.10711561961219i</v>
      </c>
      <c r="I2901" t="str">
        <f t="shared" si="1513"/>
        <v>3797.40012002666i</v>
      </c>
      <c r="J2901" t="str">
        <f t="shared" si="1507"/>
        <v>-19518.2472482487+830.749629457993i</v>
      </c>
      <c r="K2901" t="str">
        <f t="shared" si="1514"/>
        <v>0.00826587505326567-0.194204592204309i</v>
      </c>
      <c r="L2901" t="str">
        <f t="shared" si="1515"/>
        <v>0.00261901893837466-0.0521659416408259i</v>
      </c>
      <c r="M2901" t="str">
        <f t="shared" si="1516"/>
        <v>0.0108848939916403-0.246370533845135i</v>
      </c>
      <c r="N2901" t="str">
        <f t="shared" si="1517"/>
        <v>-12.0616762282831i</v>
      </c>
      <c r="O2901" t="str">
        <f t="shared" si="1518"/>
        <v>0.875322291843571+0.483539952229098i</v>
      </c>
      <c r="P2901" t="str">
        <f t="shared" si="1519"/>
        <v>0.124677708156429-0.483539952229098i</v>
      </c>
      <c r="Q2901" t="str">
        <f t="shared" si="1520"/>
        <v>-0.124677708156429+12.5452161805122i</v>
      </c>
      <c r="R2901" t="str">
        <f t="shared" si="1521"/>
        <v>-0.038638724843309-0.00955426504989766i</v>
      </c>
      <c r="S2901" t="str">
        <f t="shared" si="1522"/>
        <v>1.34678815028448i</v>
      </c>
      <c r="T2901" t="str">
        <f t="shared" si="1523"/>
        <v>0.0128675709538793-0.0520381767610711i</v>
      </c>
      <c r="U2901" t="str">
        <f t="shared" si="1524"/>
        <v>0.00005-0.000146952045254003i</v>
      </c>
      <c r="V2901" t="str">
        <f t="shared" si="1525"/>
        <v>0.00002-0.00164586290684483i</v>
      </c>
      <c r="W2901" t="str">
        <f t="shared" si="1526"/>
        <v>0.0000422309800363325-0.000135997911377107i</v>
      </c>
      <c r="X2901" t="str">
        <f t="shared" si="1527"/>
        <v>0.0000423144832009821-0.000135940433481763i</v>
      </c>
      <c r="Y2901" t="str">
        <f t="shared" si="1528"/>
        <v>0.009+4.86067215363413i</v>
      </c>
      <c r="Z2901" t="str">
        <f t="shared" si="1529"/>
        <v>-0.000335422852370255-0.000105092684206421i</v>
      </c>
      <c r="AA2901" t="str">
        <f t="shared" si="1530"/>
        <v>0.00459294224133243-2.46885486349867i</v>
      </c>
      <c r="AB2901" t="str">
        <f t="shared" si="1531"/>
        <v>0.0387077507041377-0.156539317357184i</v>
      </c>
      <c r="AC2901" t="str">
        <f t="shared" si="1532"/>
        <v>0.961854654578027-0.0112403630798795i</v>
      </c>
      <c r="AD2901" t="str">
        <f t="shared" si="1533"/>
        <v>0.0421389602282605-0.162254930515335i</v>
      </c>
      <c r="AE2901" t="str">
        <f t="shared" si="1534"/>
        <v>-0.0000311861764092627+0.0000499955151645355i</v>
      </c>
      <c r="AF2901" t="str">
        <f t="shared" si="1535"/>
        <v>-4.17192526637555-0.101741609451787i</v>
      </c>
      <c r="AG2901" t="str">
        <f t="shared" si="1536"/>
        <v>0.998550586996281-0.000379304340024098i</v>
      </c>
      <c r="AH2901" t="str">
        <f t="shared" si="1537"/>
        <v>0.000135467374110243-0.000205651311461995i</v>
      </c>
      <c r="AI2901">
        <f t="shared" si="1538"/>
        <v>-72.172130822082764</v>
      </c>
      <c r="AJ2901">
        <f t="shared" si="1539"/>
        <v>-56.626160348068069</v>
      </c>
      <c r="AK2901"/>
      <c r="AL2901"/>
      <c r="AM2901"/>
      <c r="AN2901"/>
    </row>
    <row r="2902" spans="1:40" x14ac:dyDescent="0.35">
      <c r="A2902"/>
      <c r="B2902">
        <f t="shared" si="1505"/>
        <v>968000</v>
      </c>
      <c r="C2902" s="237" t="str">
        <f t="shared" si="1508"/>
        <v>-2.25744728124884E-08+0.000700233717003339i</v>
      </c>
      <c r="D2902" s="208" t="str">
        <f t="shared" si="1509"/>
        <v>-1.64874569278422+0.0053684584970256i</v>
      </c>
      <c r="E2902" t="str">
        <f t="shared" si="1510"/>
        <v>36500</v>
      </c>
      <c r="F2902" t="str">
        <f t="shared" si="1511"/>
        <v>0.21505376344086</v>
      </c>
      <c r="G2902" t="str">
        <f t="shared" si="1506"/>
        <v>0.21505376344086</v>
      </c>
      <c r="H2902" t="str">
        <f t="shared" si="1512"/>
        <v>2.52318966450024+0.107005423860459i</v>
      </c>
      <c r="I2902" t="str">
        <f t="shared" si="1513"/>
        <v>3801.32711084365i</v>
      </c>
      <c r="J2902" t="str">
        <f t="shared" si="1507"/>
        <v>-19558.6388510002+831.608729385044i</v>
      </c>
      <c r="K2902" t="str">
        <f t="shared" si="1514"/>
        <v>0.00824883468129873-0.194004671634979i</v>
      </c>
      <c r="L2902" t="str">
        <f t="shared" si="1515"/>
        <v>0.00261362410736678-0.0521123217758123i</v>
      </c>
      <c r="M2902" t="str">
        <f t="shared" si="1516"/>
        <v>0.0108624587886655-0.246116993410791i</v>
      </c>
      <c r="N2902" t="str">
        <f t="shared" si="1517"/>
        <v>-12.0741495232451i</v>
      </c>
      <c r="O2902" t="str">
        <f t="shared" si="1518"/>
        <v>0.881285380109796+0.472584467375656i</v>
      </c>
      <c r="P2902" t="str">
        <f t="shared" si="1519"/>
        <v>0.118714619890204-0.472584467375656i</v>
      </c>
      <c r="Q2902" t="str">
        <f t="shared" si="1520"/>
        <v>-0.118714619890204+12.5467339906208i</v>
      </c>
      <c r="R2902" t="str">
        <f t="shared" si="1521"/>
        <v>-0.0377520808146298-0.00910459216331714i</v>
      </c>
      <c r="S2902" t="str">
        <f t="shared" si="1522"/>
        <v>1.34818089914724i</v>
      </c>
      <c r="T2902" t="str">
        <f t="shared" si="1523"/>
        <v>0.0122746372491098-0.0508966342573469i</v>
      </c>
      <c r="U2902" t="str">
        <f t="shared" si="1524"/>
        <v>0.00005-0.000146800235289898i</v>
      </c>
      <c r="V2902" t="str">
        <f t="shared" si="1525"/>
        <v>0.00002-0.00164416263524685i</v>
      </c>
      <c r="W2902" t="str">
        <f t="shared" si="1526"/>
        <v>0.0000422308920128651-0.000135859669763603i</v>
      </c>
      <c r="X2902" t="str">
        <f t="shared" si="1527"/>
        <v>0.0000423142074238021-0.00013580225054148i</v>
      </c>
      <c r="Y2902" t="str">
        <f t="shared" si="1528"/>
        <v>0.009+4.86569870187987i</v>
      </c>
      <c r="Z2902" t="str">
        <f t="shared" si="1529"/>
        <v>-0.000334735725027257-0.000104982154218309i</v>
      </c>
      <c r="AA2902" t="str">
        <f t="shared" si="1530"/>
        <v>0.00458345696064625-2.46630426992449i</v>
      </c>
      <c r="AB2902" t="str">
        <f t="shared" si="1531"/>
        <v>0.0369241094784113-0.153105371446902i</v>
      </c>
      <c r="AC2902" t="str">
        <f t="shared" si="1532"/>
        <v>0.962719252921963-0.0107507515968628i</v>
      </c>
      <c r="AD2902" t="str">
        <f t="shared" si="1533"/>
        <v>0.0401249173324864-0.158586210844369i</v>
      </c>
      <c r="AE2902" t="str">
        <f t="shared" si="1534"/>
        <v>-0.0000300799653387095+0.0000488720700069192i</v>
      </c>
      <c r="AF2902" t="str">
        <f t="shared" si="1535"/>
        <v>-4.17193535728446-0.101636965363433i</v>
      </c>
      <c r="AG2902" t="str">
        <f t="shared" si="1536"/>
        <v>0.998584804663988-0.000360867403430357i</v>
      </c>
      <c r="AH2902" t="str">
        <f t="shared" si="1537"/>
        <v>0.000130716429174935-0.000201071264267299i</v>
      </c>
      <c r="AI2902">
        <f t="shared" si="1538"/>
        <v>-72.402080164165866</v>
      </c>
      <c r="AJ2902">
        <f t="shared" si="1539"/>
        <v>-56.972104750401677</v>
      </c>
      <c r="AK2902"/>
      <c r="AL2902"/>
      <c r="AM2902"/>
      <c r="AN2902"/>
    </row>
    <row r="2903" spans="1:40" x14ac:dyDescent="0.35">
      <c r="A2903"/>
      <c r="B2903">
        <f t="shared" si="1505"/>
        <v>969000</v>
      </c>
      <c r="C2903" s="237" t="str">
        <f t="shared" si="1508"/>
        <v>-2.25279035153691E-08+0.000699511081589975i</v>
      </c>
      <c r="D2903" s="208" t="str">
        <f t="shared" si="1509"/>
        <v>-1.64874569242719+0.00536291829218981i</v>
      </c>
      <c r="E2903" t="str">
        <f t="shared" si="1510"/>
        <v>36500</v>
      </c>
      <c r="F2903" t="str">
        <f t="shared" si="1511"/>
        <v>0.21505376344086</v>
      </c>
      <c r="G2903" t="str">
        <f t="shared" si="1506"/>
        <v>0.21505376344086</v>
      </c>
      <c r="H2903" t="str">
        <f t="shared" si="1512"/>
        <v>2.52319972462764+0.106895454130223i</v>
      </c>
      <c r="I2903" t="str">
        <f t="shared" si="1513"/>
        <v>3805.25410166064i</v>
      </c>
      <c r="J2903" t="str">
        <f t="shared" si="1507"/>
        <v>-19599.0722021784+832.467829312095i</v>
      </c>
      <c r="K2903" t="str">
        <f t="shared" si="1514"/>
        <v>0.00823184691916275-0.193805161527107i</v>
      </c>
      <c r="L2903" t="str">
        <f t="shared" si="1515"/>
        <v>0.00260824591424082-0.0520588117477247i</v>
      </c>
      <c r="M2903" t="str">
        <f t="shared" si="1516"/>
        <v>0.0108400928334036-0.245863973274832i</v>
      </c>
      <c r="N2903" t="str">
        <f t="shared" si="1517"/>
        <v>-12.0866228182071i</v>
      </c>
      <c r="O2903" t="str">
        <f t="shared" si="1518"/>
        <v>0.887111357053568+0.461555457325094i</v>
      </c>
      <c r="P2903" t="str">
        <f t="shared" si="1519"/>
        <v>0.112888642946432-0.461555457325094i</v>
      </c>
      <c r="Q2903" t="str">
        <f t="shared" si="1520"/>
        <v>-0.112888642946432+12.5481782755322i</v>
      </c>
      <c r="R2903" t="str">
        <f t="shared" si="1521"/>
        <v>-0.0368606187340851-0.00866480339471937i</v>
      </c>
      <c r="S2903" t="str">
        <f t="shared" si="1522"/>
        <v>1.34957364800999i</v>
      </c>
      <c r="T2903" t="str">
        <f t="shared" si="1523"/>
        <v>0.0116937903267008-0.0497461196928646i</v>
      </c>
      <c r="U2903" t="str">
        <f t="shared" si="1524"/>
        <v>0.00005-0.000146648738659051i</v>
      </c>
      <c r="V2903" t="str">
        <f t="shared" si="1525"/>
        <v>0.00002-0.00164246587298138i</v>
      </c>
      <c r="W2903" t="str">
        <f t="shared" si="1526"/>
        <v>0.0000422308038989729-0.000135721715789656i</v>
      </c>
      <c r="X2903" t="str">
        <f t="shared" si="1527"/>
        <v>0.0000423139321373623-0.000135664355118413i</v>
      </c>
      <c r="Y2903" t="str">
        <f t="shared" si="1528"/>
        <v>0.009+4.87072525012562i</v>
      </c>
      <c r="Z2903" t="str">
        <f t="shared" si="1529"/>
        <v>-0.000334050723944351-0.000104871857537696i</v>
      </c>
      <c r="AA2903" t="str">
        <f t="shared" si="1530"/>
        <v>0.00457400103341977-2.46375894111563i</v>
      </c>
      <c r="AB2903" t="str">
        <f t="shared" si="1531"/>
        <v>0.03517682726404-0.149644436115511i</v>
      </c>
      <c r="AC2903" t="str">
        <f t="shared" si="1532"/>
        <v>0.963589144431296-0.0102708740978338i</v>
      </c>
      <c r="AD2903" t="str">
        <f t="shared" si="1533"/>
        <v>0.0381570368390974-0.154892290824092i</v>
      </c>
      <c r="AE2903" t="str">
        <f t="shared" si="1534"/>
        <v>-0.0000289902280366634+0.0000477402825517365i</v>
      </c>
      <c r="AF2903" t="str">
        <f t="shared" si="1535"/>
        <v>-4.17194541705483-0.101532535838033i</v>
      </c>
      <c r="AG2903" t="str">
        <f t="shared" si="1536"/>
        <v>0.998619177295311-0.000342879949801112i</v>
      </c>
      <c r="AH2903" t="str">
        <f t="shared" si="1537"/>
        <v>0.000126034232169323-0.000196454455795334i</v>
      </c>
      <c r="AI2903">
        <f t="shared" si="1538"/>
        <v>-72.637710252175069</v>
      </c>
      <c r="AJ2903">
        <f t="shared" si="1539"/>
        <v>-57.318030885700203</v>
      </c>
      <c r="AK2903"/>
      <c r="AL2903"/>
      <c r="AM2903"/>
      <c r="AN2903"/>
    </row>
    <row r="2904" spans="1:40" x14ac:dyDescent="0.35">
      <c r="A2904"/>
      <c r="B2904">
        <f t="shared" si="1505"/>
        <v>970000</v>
      </c>
      <c r="C2904" s="237" t="str">
        <f t="shared" si="1508"/>
        <v>-2.24814781727492E-08+0.000698789936146531i</v>
      </c>
      <c r="D2904" s="208" t="str">
        <f t="shared" si="1509"/>
        <v>-1.64874569207126+0.00535738951045674i</v>
      </c>
      <c r="E2904" t="str">
        <f t="shared" si="1510"/>
        <v>36500</v>
      </c>
      <c r="F2904" t="str">
        <f t="shared" si="1511"/>
        <v>0.21505376344086</v>
      </c>
      <c r="G2904" t="str">
        <f t="shared" si="1506"/>
        <v>0.21505376344086</v>
      </c>
      <c r="H2904" t="str">
        <f t="shared" si="1512"/>
        <v>2.52320975374327+0.106785709728275i</v>
      </c>
      <c r="I2904" t="str">
        <f t="shared" si="1513"/>
        <v>3809.18109247762i</v>
      </c>
      <c r="J2904" t="str">
        <f t="shared" si="1507"/>
        <v>-19639.5473017832+833.326929239145i</v>
      </c>
      <c r="K2904" t="str">
        <f t="shared" si="1514"/>
        <v>0.00821491155063542-0.193606060620141i</v>
      </c>
      <c r="L2904" t="str">
        <f t="shared" si="1515"/>
        <v>0.00260288429070837-0.0520054112202799i</v>
      </c>
      <c r="M2904" t="str">
        <f t="shared" si="1516"/>
        <v>0.0108177958413438-0.245611471840421i</v>
      </c>
      <c r="N2904" t="str">
        <f t="shared" si="1517"/>
        <v>-12.0990961131692i</v>
      </c>
      <c r="O2904" t="str">
        <f t="shared" si="1518"/>
        <v>0.892799316263206+0.450454637982508i</v>
      </c>
      <c r="P2904" t="str">
        <f t="shared" si="1519"/>
        <v>0.107200683736794-0.450454637982508i</v>
      </c>
      <c r="Q2904" t="str">
        <f t="shared" si="1520"/>
        <v>-0.107200683736794+12.5495507511517i</v>
      </c>
      <c r="R2904" t="str">
        <f t="shared" si="1521"/>
        <v>-0.0359644294992638-0.00823497783733692i</v>
      </c>
      <c r="S2904" t="str">
        <f t="shared" si="1522"/>
        <v>1.35096639687275i</v>
      </c>
      <c r="T2904" t="str">
        <f t="shared" si="1523"/>
        <v>0.011125178337234-0.0485867357362045i</v>
      </c>
      <c r="U2904" t="str">
        <f t="shared" si="1524"/>
        <v>0.00005-0.000146497554392393i</v>
      </c>
      <c r="V2904" t="str">
        <f t="shared" si="1525"/>
        <v>0.00002-0.0016407726091948i</v>
      </c>
      <c r="W2904" t="str">
        <f t="shared" si="1526"/>
        <v>0.0000422307156946574-0.00013558404856562i</v>
      </c>
      <c r="X2904" t="str">
        <f t="shared" si="1527"/>
        <v>0.000042313657339269-0.000135526746323296i</v>
      </c>
      <c r="Y2904" t="str">
        <f t="shared" si="1528"/>
        <v>0.009+4.87575179837136i</v>
      </c>
      <c r="Z2904" t="str">
        <f t="shared" si="1529"/>
        <v>-0.000333367840357625-0.000104761793420787i</v>
      </c>
      <c r="AA2904" t="str">
        <f t="shared" si="1530"/>
        <v>0.00456457433865777-2.46121886078773i</v>
      </c>
      <c r="AB2904" t="str">
        <f t="shared" si="1531"/>
        <v>0.0334663497221207-0.146156820206834i</v>
      </c>
      <c r="AC2904" t="str">
        <f t="shared" si="1532"/>
        <v>0.964464240408333-0.00980081405419385i</v>
      </c>
      <c r="AD2904" t="str">
        <f t="shared" si="1533"/>
        <v>0.0362356364575271-0.151173755711305i</v>
      </c>
      <c r="AE2904" t="str">
        <f t="shared" si="1534"/>
        <v>-0.0000279170296363021+0.0000466003581991947i</v>
      </c>
      <c r="AF2904" t="str">
        <f t="shared" si="1535"/>
        <v>-4.17195544581453-0.101428320217818i</v>
      </c>
      <c r="AG2904" t="str">
        <f t="shared" si="1536"/>
        <v>0.998653699199226-0.00032534343013504i</v>
      </c>
      <c r="AH2904" t="str">
        <f t="shared" si="1537"/>
        <v>0.000121421070602936-0.000191801760060115i</v>
      </c>
      <c r="AI2904">
        <f t="shared" si="1538"/>
        <v>-72.879315008552808</v>
      </c>
      <c r="AJ2904">
        <f t="shared" si="1539"/>
        <v>-57.663938270383802</v>
      </c>
      <c r="AK2904"/>
      <c r="AL2904"/>
      <c r="AM2904"/>
      <c r="AN2904"/>
    </row>
    <row r="2905" spans="1:40" x14ac:dyDescent="0.35">
      <c r="A2905"/>
      <c r="B2905">
        <f t="shared" ref="B2905:B2968" si="1540">B2904+1000</f>
        <v>971000</v>
      </c>
      <c r="C2905" s="237" t="str">
        <f t="shared" si="1508"/>
        <v>-2.24351961919186E-08+0.000698070276069597i</v>
      </c>
      <c r="D2905" s="208" t="str">
        <f t="shared" si="1509"/>
        <v>-1.64874569171643+0.00535187211653358i</v>
      </c>
      <c r="E2905" t="str">
        <f t="shared" si="1510"/>
        <v>36500</v>
      </c>
      <c r="F2905" t="str">
        <f t="shared" si="1511"/>
        <v>0.21505376344086</v>
      </c>
      <c r="G2905" t="str">
        <f t="shared" si="1506"/>
        <v>0.21505376344086</v>
      </c>
      <c r="H2905" t="str">
        <f t="shared" si="1512"/>
        <v>2.52321975197439+0.106676189964235i</v>
      </c>
      <c r="I2905" t="str">
        <f t="shared" si="1513"/>
        <v>3813.10808329461i</v>
      </c>
      <c r="J2905" t="str">
        <f t="shared" si="1507"/>
        <v>-19680.0641498146+834.186029166195i</v>
      </c>
      <c r="K2905" t="str">
        <f t="shared" si="1514"/>
        <v>0.00819802836060347-0.193407367658674i</v>
      </c>
      <c r="L2905" t="str">
        <f t="shared" si="1515"/>
        <v>0.00259753916883061-0.051952119858561i</v>
      </c>
      <c r="M2905" t="str">
        <f t="shared" si="1516"/>
        <v>0.0107955675294341-0.245359487517235i</v>
      </c>
      <c r="N2905" t="str">
        <f t="shared" si="1517"/>
        <v>-12.1115694081312i</v>
      </c>
      <c r="O2905" t="str">
        <f t="shared" si="1518"/>
        <v>0.898348372799838+0.439283736425426i</v>
      </c>
      <c r="P2905" t="str">
        <f t="shared" si="1519"/>
        <v>0.101651627200162-0.439283736425426i</v>
      </c>
      <c r="Q2905" t="str">
        <f t="shared" si="1520"/>
        <v>-0.101651627200162+12.5508531445566i</v>
      </c>
      <c r="R2905" t="str">
        <f t="shared" si="1521"/>
        <v>-0.0350636055225572-0.00781519419545043i</v>
      </c>
      <c r="S2905" t="str">
        <f t="shared" si="1522"/>
        <v>1.3523591457355i</v>
      </c>
      <c r="T2905" t="str">
        <f t="shared" si="1523"/>
        <v>0.0105689493459164-0.047418587610892i</v>
      </c>
      <c r="U2905" t="str">
        <f t="shared" si="1524"/>
        <v>0.00005-0.000146346681524841i</v>
      </c>
      <c r="V2905" t="str">
        <f t="shared" si="1525"/>
        <v>0.00002-0.00163908283307822i</v>
      </c>
      <c r="W2905" t="str">
        <f t="shared" si="1526"/>
        <v>0.0000422306273999203-0.000135446667205505i</v>
      </c>
      <c r="X2905" t="str">
        <f t="shared" si="1527"/>
        <v>0.0000423133830271414-0.000135389423270519i</v>
      </c>
      <c r="Y2905" t="str">
        <f t="shared" si="1528"/>
        <v>0.009+4.8807783466171i</v>
      </c>
      <c r="Z2905" t="str">
        <f t="shared" si="1529"/>
        <v>-0.000332687065548254-0.000104651961126969i</v>
      </c>
      <c r="AA2905" t="str">
        <f t="shared" si="1530"/>
        <v>0.00455517675598783-2.45868401272355i</v>
      </c>
      <c r="AB2905" t="str">
        <f t="shared" si="1531"/>
        <v>0.0317931222569288-0.142642840250387i</v>
      </c>
      <c r="AC2905" t="str">
        <f t="shared" si="1532"/>
        <v>0.965344450616458-0.00934065459804618i</v>
      </c>
      <c r="AD2905" t="str">
        <f t="shared" si="1533"/>
        <v>0.0343610263710305-0.14743119482433i</v>
      </c>
      <c r="AE2905" t="str">
        <f t="shared" si="1534"/>
        <v>-0.0000268604327022627+0.0000454525027803155i</v>
      </c>
      <c r="AF2905" t="str">
        <f t="shared" si="1535"/>
        <v>-4.17196544369082-0.101324317847701i</v>
      </c>
      <c r="AG2905" t="str">
        <f t="shared" si="1536"/>
        <v>0.998688364671864-0.000308259222490607i</v>
      </c>
      <c r="AH2905" t="str">
        <f t="shared" si="1537"/>
        <v>0.000116877220799406-0.000187114052828957i</v>
      </c>
      <c r="AI2905">
        <f t="shared" si="1538"/>
        <v>-73.127212224710462</v>
      </c>
      <c r="AJ2905">
        <f t="shared" si="1539"/>
        <v>-58.009826425753445</v>
      </c>
      <c r="AK2905"/>
      <c r="AL2905"/>
      <c r="AM2905"/>
      <c r="AN2905"/>
    </row>
    <row r="2906" spans="1:40" x14ac:dyDescent="0.35">
      <c r="A2906"/>
      <c r="B2906">
        <f t="shared" si="1540"/>
        <v>972000</v>
      </c>
      <c r="C2906" s="237" t="str">
        <f t="shared" si="1508"/>
        <v>-2.23890569832149E-08+0.000697352096774711i</v>
      </c>
      <c r="D2906" s="208" t="str">
        <f t="shared" si="1509"/>
        <v>-1.6487456913627+0.00534636607527279i</v>
      </c>
      <c r="E2906" t="str">
        <f t="shared" si="1510"/>
        <v>36500</v>
      </c>
      <c r="F2906" t="str">
        <f t="shared" si="1511"/>
        <v>0.21505376344086</v>
      </c>
      <c r="G2906" t="str">
        <f t="shared" si="1506"/>
        <v>0.21505376344086</v>
      </c>
      <c r="H2906" t="str">
        <f t="shared" si="1512"/>
        <v>2.52322971944761+0.106566894150535i</v>
      </c>
      <c r="I2906" t="str">
        <f t="shared" si="1513"/>
        <v>3817.0350741116i</v>
      </c>
      <c r="J2906" t="str">
        <f t="shared" si="1507"/>
        <v>-19720.6227462727+835.045129093246i</v>
      </c>
      <c r="K2906" t="str">
        <f t="shared" si="1514"/>
        <v>0.00818119713505574-0.19320908139242i</v>
      </c>
      <c r="L2906" t="str">
        <f t="shared" si="1515"/>
        <v>0.00259221048101635-0.051898937329013i</v>
      </c>
      <c r="M2906" t="str">
        <f t="shared" si="1516"/>
        <v>0.0107734076160721-0.245108018721433i</v>
      </c>
      <c r="N2906" t="str">
        <f t="shared" si="1517"/>
        <v>-12.1240427030932i</v>
      </c>
      <c r="O2906" t="str">
        <f t="shared" si="1518"/>
        <v>0.903757663335358+0.428044490634576i</v>
      </c>
      <c r="P2906" t="str">
        <f t="shared" si="1519"/>
        <v>0.096242336664642-0.428044490634576i</v>
      </c>
      <c r="Q2906" t="str">
        <f t="shared" si="1520"/>
        <v>-0.096242336664642+12.5520871937278i</v>
      </c>
      <c r="R2906" t="str">
        <f t="shared" si="1521"/>
        <v>-0.0341582407452503-0.00740553075550771i</v>
      </c>
      <c r="S2906" t="str">
        <f t="shared" si="1522"/>
        <v>1.35375189459826i</v>
      </c>
      <c r="T2906" t="str">
        <f t="shared" si="1523"/>
        <v>0.0100252512907742-0.0462417831250261i</v>
      </c>
      <c r="U2906" t="str">
        <f t="shared" si="1524"/>
        <v>0.00005-0.000146196119095289i</v>
      </c>
      <c r="V2906" t="str">
        <f t="shared" si="1525"/>
        <v>0.00002-0.00163739653386724i</v>
      </c>
      <c r="W2906" t="str">
        <f t="shared" si="1526"/>
        <v>0.0000422305390147635-0.000135309570826973i</v>
      </c>
      <c r="X2906" t="str">
        <f t="shared" si="1527"/>
        <v>0.0000423131091986104-0.000135252385078118i</v>
      </c>
      <c r="Y2906" t="str">
        <f t="shared" si="1528"/>
        <v>0.009+4.88580489486285i</v>
      </c>
      <c r="Z2906" t="str">
        <f t="shared" si="1529"/>
        <v>-0.000332008390842246-0.000104542359918787i</v>
      </c>
      <c r="AA2906" t="str">
        <f t="shared" si="1530"/>
        <v>0.00454580816565644-2.45615438077255i</v>
      </c>
      <c r="AB2906" t="str">
        <f t="shared" si="1531"/>
        <v>0.0301575898901596-0.139102820550501i</v>
      </c>
      <c r="AC2906" t="str">
        <f t="shared" si="1532"/>
        <v>0.966229683264909-0.00889047849372642i</v>
      </c>
      <c r="AD2906" t="str">
        <f t="shared" si="1533"/>
        <v>0.0325335091835199-0.143665201443331i</v>
      </c>
      <c r="AE2906" t="str">
        <f t="shared" si="1534"/>
        <v>-0.0000258204972295656+0.0000442969225247428i</v>
      </c>
      <c r="AF2906" t="str">
        <f t="shared" si="1535"/>
        <v>-4.17197541081031-0.101220528075262i</v>
      </c>
      <c r="AG2906" t="str">
        <f t="shared" si="1536"/>
        <v>0.998723167997472-0.00029162863188683i</v>
      </c>
      <c r="AH2906" t="str">
        <f t="shared" si="1537"/>
        <v>0.000112402947898863-0.000182392211477765i</v>
      </c>
      <c r="AI2906">
        <f t="shared" si="1538"/>
        <v>-73.381746216671772</v>
      </c>
      <c r="AJ2906">
        <f t="shared" si="1539"/>
        <v>-58.355694878075738</v>
      </c>
      <c r="AK2906"/>
      <c r="AL2906"/>
      <c r="AM2906"/>
      <c r="AN2906"/>
    </row>
    <row r="2907" spans="1:40" x14ac:dyDescent="0.35">
      <c r="A2907"/>
      <c r="B2907">
        <f t="shared" si="1540"/>
        <v>973000</v>
      </c>
      <c r="C2907" s="237" t="str">
        <f t="shared" si="1508"/>
        <v>-2.23430599600039E-08+0.000696635393696253i</v>
      </c>
      <c r="D2907" s="208" t="str">
        <f t="shared" si="1509"/>
        <v>-1.64874569101005+0.00534087135167128i</v>
      </c>
      <c r="E2907" t="str">
        <f t="shared" si="1510"/>
        <v>36500</v>
      </c>
      <c r="F2907" t="str">
        <f t="shared" si="1511"/>
        <v>0.21505376344086</v>
      </c>
      <c r="G2907" t="str">
        <f t="shared" si="1506"/>
        <v>0.21505376344086</v>
      </c>
      <c r="H2907" t="str">
        <f t="shared" si="1512"/>
        <v>2.52323965628883+0.1064578216024i</v>
      </c>
      <c r="I2907" t="str">
        <f t="shared" si="1513"/>
        <v>3820.96206492859i</v>
      </c>
      <c r="J2907" t="str">
        <f t="shared" si="1507"/>
        <v>-19761.2230911573+835.904229020297i</v>
      </c>
      <c r="K2907" t="str">
        <f t="shared" si="1514"/>
        <v>0.00816441766107675-0.19301120057619i</v>
      </c>
      <c r="L2907" t="str">
        <f t="shared" si="1515"/>
        <v>0.00258689816001985-0.051845863299435i</v>
      </c>
      <c r="M2907" t="str">
        <f t="shared" si="1516"/>
        <v>0.0107513158210966-0.244857063875625i</v>
      </c>
      <c r="N2907" t="str">
        <f t="shared" si="1517"/>
        <v>-12.1365159980553i</v>
      </c>
      <c r="O2907" t="str">
        <f t="shared" si="1518"/>
        <v>0.909026346286596+0.416738649223758i</v>
      </c>
      <c r="P2907" t="str">
        <f t="shared" si="1519"/>
        <v>0.090973653713404-0.416738649223758i</v>
      </c>
      <c r="Q2907" t="str">
        <f t="shared" si="1520"/>
        <v>-0.090973653713404+12.5532546472791i</v>
      </c>
      <c r="R2907" t="str">
        <f t="shared" si="1521"/>
        <v>-0.033248430651239-0.00700606535659554i</v>
      </c>
      <c r="S2907" t="str">
        <f t="shared" si="1522"/>
        <v>1.35514464346101i</v>
      </c>
      <c r="T2907" t="str">
        <f t="shared" si="1523"/>
        <v>0.0094942319397282-0.0450564327005114i</v>
      </c>
      <c r="U2907" t="str">
        <f t="shared" si="1524"/>
        <v>0.0000499999999999999-0.000146045866146578i</v>
      </c>
      <c r="V2907" t="str">
        <f t="shared" si="1525"/>
        <v>0.00002-0.00163571370084168i</v>
      </c>
      <c r="W2907" t="str">
        <f t="shared" si="1526"/>
        <v>0.0000422304505391885-0.00013517275855131i</v>
      </c>
      <c r="X2907" t="str">
        <f t="shared" si="1527"/>
        <v>0.0000423128358513196-0.000135115630867757i</v>
      </c>
      <c r="Y2907" t="str">
        <f t="shared" si="1528"/>
        <v>0.009+4.89083144310859i</v>
      </c>
      <c r="Z2907" t="str">
        <f t="shared" si="1529"/>
        <v>-0.000331331807610168-0.000104432989061933i</v>
      </c>
      <c r="AA2907" t="str">
        <f t="shared" si="1530"/>
        <v>0.00453646844852531-2.45362994885063i</v>
      </c>
      <c r="AB2907" t="str">
        <f t="shared" si="1531"/>
        <v>0.0285601971318034-0.135537093274264i</v>
      </c>
      <c r="AC2907" t="str">
        <f t="shared" si="1532"/>
        <v>0.967119844993904-0.00845036810866747i</v>
      </c>
      <c r="AD2907" t="str">
        <f t="shared" si="1533"/>
        <v>0.0307533798679286-0.139876372710196i</v>
      </c>
      <c r="AE2907" t="str">
        <f t="shared" si="1534"/>
        <v>-0.0000247972806430296+0.000043133824028658i</v>
      </c>
      <c r="AF2907" t="str">
        <f t="shared" si="1535"/>
        <v>-4.17198534729888-0.101116950250729i</v>
      </c>
      <c r="AG2907" t="str">
        <f t="shared" si="1536"/>
        <v>0.998758103449359-0.000275452890218241i</v>
      </c>
      <c r="AH2907" t="str">
        <f t="shared" si="1537"/>
        <v>0.000107998505862607-0.00017763711484701i</v>
      </c>
      <c r="AI2907">
        <f t="shared" si="1538"/>
        <v>-73.643290860632661</v>
      </c>
      <c r="AJ2907">
        <f t="shared" si="1539"/>
        <v>-58.701543158634927</v>
      </c>
      <c r="AK2907"/>
      <c r="AL2907"/>
      <c r="AM2907"/>
      <c r="AN2907"/>
    </row>
    <row r="2908" spans="1:40" x14ac:dyDescent="0.35">
      <c r="A2908"/>
      <c r="B2908">
        <f t="shared" si="1540"/>
        <v>974000</v>
      </c>
      <c r="C2908" s="237" t="str">
        <f t="shared" si="1508"/>
        <v>-2.22972045386615E-08+0.000695920162287357i</v>
      </c>
      <c r="D2908" s="208" t="str">
        <f t="shared" si="1509"/>
        <v>-1.6487456906585+0.00533538791086974i</v>
      </c>
      <c r="E2908" t="str">
        <f t="shared" si="1510"/>
        <v>36500</v>
      </c>
      <c r="F2908" t="str">
        <f t="shared" si="1511"/>
        <v>0.21505376344086</v>
      </c>
      <c r="G2908" t="str">
        <f t="shared" si="1506"/>
        <v>0.21505376344086</v>
      </c>
      <c r="H2908" t="str">
        <f t="shared" si="1512"/>
        <v>2.5232495626234+0.106348971637846i</v>
      </c>
      <c r="I2908" t="str">
        <f t="shared" si="1513"/>
        <v>3824.88905574557i</v>
      </c>
      <c r="J2908" t="str">
        <f t="shared" si="1507"/>
        <v>-19801.8651844686+836.763328947348i</v>
      </c>
      <c r="K2908" t="str">
        <f t="shared" si="1514"/>
        <v>0.00814768972683948-0.19281372396986i</v>
      </c>
      <c r="L2908" t="str">
        <f t="shared" si="1515"/>
        <v>0.00258160213893858-0.0517928974389725i</v>
      </c>
      <c r="M2908" t="str">
        <f t="shared" si="1516"/>
        <v>0.0107292918657781-0.244606621408832i</v>
      </c>
      <c r="N2908" t="str">
        <f t="shared" si="1517"/>
        <v>-12.1489892930173i</v>
      </c>
      <c r="O2908" t="str">
        <f t="shared" si="1518"/>
        <v>0.914153601946137+0.405367971168054i</v>
      </c>
      <c r="P2908" t="str">
        <f t="shared" si="1519"/>
        <v>0.085846398053863-0.405367971168054i</v>
      </c>
      <c r="Q2908" t="str">
        <f t="shared" si="1520"/>
        <v>-0.085846398053863+12.5543572641854i</v>
      </c>
      <c r="R2908" t="str">
        <f t="shared" si="1521"/>
        <v>-0.0323342722802815-0.00661687536022961i</v>
      </c>
      <c r="S2908" t="str">
        <f t="shared" si="1522"/>
        <v>1.35653739232377i</v>
      </c>
      <c r="T2908" t="str">
        <f t="shared" si="1523"/>
        <v>0.00897603884649728-0.0438626494017798i</v>
      </c>
      <c r="U2908" t="str">
        <f t="shared" si="1524"/>
        <v>0.0000499999999999999-0.000145895921725483i</v>
      </c>
      <c r="V2908" t="str">
        <f t="shared" si="1525"/>
        <v>0.00002-0.00163403432332541i</v>
      </c>
      <c r="W2908" t="str">
        <f t="shared" si="1526"/>
        <v>0.0000422303619731974-0.000135036229503415i</v>
      </c>
      <c r="X2908" t="str">
        <f t="shared" si="1527"/>
        <v>0.0000423125629829244-0.000134979159764707i</v>
      </c>
      <c r="Y2908" t="str">
        <f t="shared" si="1528"/>
        <v>0.009+4.89585799135433i</v>
      </c>
      <c r="Z2908" t="str">
        <f t="shared" si="1529"/>
        <v>-0.000330657307266864-0.000104323847825224i</v>
      </c>
      <c r="AA2908" t="str">
        <f t="shared" si="1530"/>
        <v>0.00452715748606743-2.45111070093973i</v>
      </c>
      <c r="AB2908" t="str">
        <f t="shared" si="1531"/>
        <v>0.0270013878474962-0.131945998537916i</v>
      </c>
      <c r="AC2908" t="str">
        <f t="shared" si="1532"/>
        <v>0.968014840860222-0.00802040538356037i</v>
      </c>
      <c r="AD2908" t="str">
        <f t="shared" si="1533"/>
        <v>0.0290209257159566-0.136065309527715i</v>
      </c>
      <c r="AE2908" t="str">
        <f t="shared" si="1534"/>
        <v>-0.0000237908377970913+0.000041963414222728i</v>
      </c>
      <c r="AF2908" t="str">
        <f t="shared" si="1535"/>
        <v>-4.1719952532819-0.101013583726976i</v>
      </c>
      <c r="AG2908" t="str">
        <f t="shared" si="1536"/>
        <v>0.99879316529085-0.000259733156182614i</v>
      </c>
      <c r="AH2908" t="str">
        <f t="shared" si="1537"/>
        <v>0.000103664137479673-0.000172849643098116i</v>
      </c>
      <c r="AI2908">
        <f t="shared" si="1538"/>
        <v>-73.912253075607282</v>
      </c>
      <c r="AJ2908">
        <f t="shared" si="1539"/>
        <v>-59.047370803786634</v>
      </c>
      <c r="AK2908"/>
      <c r="AL2908"/>
      <c r="AM2908"/>
      <c r="AN2908"/>
    </row>
    <row r="2909" spans="1:40" x14ac:dyDescent="0.35">
      <c r="A2909"/>
      <c r="B2909">
        <f t="shared" si="1540"/>
        <v>975000</v>
      </c>
      <c r="C2909" s="237" t="str">
        <f t="shared" si="1508"/>
        <v>-2.22514901385548E-08+0.000695206398019807i</v>
      </c>
      <c r="D2909" s="208" t="str">
        <f t="shared" si="1509"/>
        <v>-1.64874569030802+0.00532991571815186i</v>
      </c>
      <c r="E2909" t="str">
        <f t="shared" si="1510"/>
        <v>36500</v>
      </c>
      <c r="F2909" t="str">
        <f t="shared" si="1511"/>
        <v>0.21505376344086</v>
      </c>
      <c r="G2909" t="str">
        <f t="shared" si="1506"/>
        <v>0.21505376344086</v>
      </c>
      <c r="H2909" t="str">
        <f t="shared" si="1512"/>
        <v>2.52325943857595+0.106240343577649i</v>
      </c>
      <c r="I2909" t="str">
        <f t="shared" si="1513"/>
        <v>3828.81604656256i</v>
      </c>
      <c r="J2909" t="str">
        <f t="shared" si="1507"/>
        <v>-19842.5490262065+837.622428874398i</v>
      </c>
      <c r="K2909" t="str">
        <f t="shared" si="1514"/>
        <v>0.00813101312159925-0.192616650338353i</v>
      </c>
      <c r="L2909" t="str">
        <f t="shared" si="1515"/>
        <v>0.00257632235121132-0.051740039418112i</v>
      </c>
      <c r="M2909" t="str">
        <f t="shared" si="1516"/>
        <v>0.0107073354728106-0.244356689756465i</v>
      </c>
      <c r="N2909" t="str">
        <f t="shared" si="1517"/>
        <v>-12.1614625879793i</v>
      </c>
      <c r="O2909" t="str">
        <f t="shared" si="1518"/>
        <v>0.919138632610102+0.393934225529634i</v>
      </c>
      <c r="P2909" t="str">
        <f t="shared" si="1519"/>
        <v>0.080861367389898-0.393934225529634i</v>
      </c>
      <c r="Q2909" t="str">
        <f t="shared" si="1520"/>
        <v>-0.080861367389898+12.5553968135089i</v>
      </c>
      <c r="R2909" t="str">
        <f t="shared" si="1521"/>
        <v>-0.0314158642407047-0.00623803761943949i</v>
      </c>
      <c r="S2909" t="str">
        <f t="shared" si="1522"/>
        <v>1.35793014118653i</v>
      </c>
      <c r="T2909" t="str">
        <f t="shared" si="1523"/>
        <v>0.00847081930529235-0.042660548963877i</v>
      </c>
      <c r="U2909" t="str">
        <f t="shared" si="1524"/>
        <v>0.0000499999999999999-0.000145746284882688i</v>
      </c>
      <c r="V2909" t="str">
        <f t="shared" si="1525"/>
        <v>0.00002-0.00163235839068611i</v>
      </c>
      <c r="W2909" t="str">
        <f t="shared" si="1526"/>
        <v>0.0000422302733167914-0.00013489998281177i</v>
      </c>
      <c r="X2909" t="str">
        <f t="shared" si="1527"/>
        <v>0.0000423122905910918-0.000134842970897823i</v>
      </c>
      <c r="Y2909" t="str">
        <f t="shared" si="1528"/>
        <v>0.009+4.90088453960008i</v>
      </c>
      <c r="Z2909" t="str">
        <f t="shared" si="1529"/>
        <v>-0.000329984881271173-0.00010421493548059i</v>
      </c>
      <c r="AA2909" t="str">
        <f t="shared" si="1530"/>
        <v>0.00451787516036341-2.44859662108752i</v>
      </c>
      <c r="AB2909" t="str">
        <f t="shared" si="1531"/>
        <v>0.0254816051222319-0.128329884491337i</v>
      </c>
      <c r="AC2909" t="str">
        <f t="shared" si="1532"/>
        <v>0.968914574323297-0.00760067180178575i</v>
      </c>
      <c r="AD2909" t="str">
        <f t="shared" si="1533"/>
        <v>0.0273364262890955-0.132232616457815i</v>
      </c>
      <c r="AE2909" t="str">
        <f t="shared" si="1534"/>
        <v>-0.0000228012209759661+0.0000407859003400206i</v>
      </c>
      <c r="AF2909" t="str">
        <f t="shared" si="1535"/>
        <v>-4.17200512888397-0.100910427859497i</v>
      </c>
      <c r="AG2909" t="str">
        <f t="shared" si="1536"/>
        <v>0.998828347776233-0.000244470515220486i</v>
      </c>
      <c r="AH2909" t="str">
        <f t="shared" si="1537"/>
        <v>0.000099400074374996-0.000168030677569954i</v>
      </c>
      <c r="AI2909">
        <f t="shared" si="1538"/>
        <v>-74.189076834601352</v>
      </c>
      <c r="AJ2909">
        <f t="shared" si="1539"/>
        <v>-59.39317735503527</v>
      </c>
      <c r="AK2909"/>
      <c r="AL2909"/>
      <c r="AM2909"/>
      <c r="AN2909"/>
    </row>
    <row r="2910" spans="1:40" x14ac:dyDescent="0.35">
      <c r="A2910"/>
      <c r="B2910">
        <f t="shared" si="1540"/>
        <v>976000</v>
      </c>
      <c r="C2910" s="237" t="str">
        <f t="shared" si="1508"/>
        <v>-2.22059161820244E-08+0.000694494096383949i</v>
      </c>
      <c r="D2910" s="208" t="str">
        <f t="shared" si="1509"/>
        <v>-1.64874568995862+0.00532445473894361i</v>
      </c>
      <c r="E2910" t="str">
        <f t="shared" si="1510"/>
        <v>36500</v>
      </c>
      <c r="F2910" t="str">
        <f t="shared" si="1511"/>
        <v>0.21505376344086</v>
      </c>
      <c r="G2910" t="str">
        <f t="shared" si="1506"/>
        <v>0.21505376344086</v>
      </c>
      <c r="H2910" t="str">
        <f t="shared" si="1512"/>
        <v>2.52326928427052+0.106131936745346i</v>
      </c>
      <c r="I2910" t="str">
        <f t="shared" si="1513"/>
        <v>3832.74303737955i</v>
      </c>
      <c r="J2910" t="str">
        <f t="shared" si="1507"/>
        <v>-19883.274616371+838.481528801449i</v>
      </c>
      <c r="K2910" t="str">
        <f t="shared" si="1514"/>
        <v>0.00811438763568676-0.192419978451607i</v>
      </c>
      <c r="L2910" t="str">
        <f t="shared" si="1515"/>
        <v>0.00257105873061592-0.0516872889086731i</v>
      </c>
      <c r="M2910" t="str">
        <f t="shared" si="1516"/>
        <v>0.0106854463663027-0.24410726736028i</v>
      </c>
      <c r="N2910" t="str">
        <f t="shared" si="1517"/>
        <v>-12.1739358829414i</v>
      </c>
      <c r="O2910" t="str">
        <f t="shared" si="1518"/>
        <v>0.923980662702124+0.382439191182786i</v>
      </c>
      <c r="P2910" t="str">
        <f t="shared" si="1519"/>
        <v>0.076019337297876-0.382439191182786i</v>
      </c>
      <c r="Q2910" t="str">
        <f t="shared" si="1520"/>
        <v>-0.076019337297876+12.5563750741242i</v>
      </c>
      <c r="R2910" t="str">
        <f t="shared" si="1521"/>
        <v>-0.0304933067216641-0.00586962844720651i</v>
      </c>
      <c r="S2910" t="str">
        <f t="shared" si="1522"/>
        <v>1.35932289004928i</v>
      </c>
      <c r="T2910" t="str">
        <f t="shared" si="1523"/>
        <v>0.00797872030437222-0.0414502498200516i</v>
      </c>
      <c r="U2910" t="str">
        <f t="shared" si="1524"/>
        <v>0.0000499999999999999-0.000145596954672767i</v>
      </c>
      <c r="V2910" t="str">
        <f t="shared" si="1525"/>
        <v>0.00002-0.00163068589233499i</v>
      </c>
      <c r="W2910" t="str">
        <f t="shared" si="1526"/>
        <v>0.0000422301845699727-0.000134764017608436i</v>
      </c>
      <c r="X2910" t="str">
        <f t="shared" si="1527"/>
        <v>0.0000423120186735019-0.000134707063399537i</v>
      </c>
      <c r="Y2910" t="str">
        <f t="shared" si="1528"/>
        <v>0.009+4.90591108784582i</v>
      </c>
      <c r="Z2910" t="str">
        <f t="shared" si="1529"/>
        <v>-0.000329314521125687-0.000104106251303054i</v>
      </c>
      <c r="AA2910" t="str">
        <f t="shared" si="1530"/>
        <v>0.00450862135409776-2.44608769340707i</v>
      </c>
      <c r="AB2910" t="str">
        <f t="shared" si="1531"/>
        <v>0.0240012911206503-0.124689107401042i</v>
      </c>
      <c r="AC2910" t="str">
        <f t="shared" si="1532"/>
        <v>0.969818947231731-0.00719124835817649i</v>
      </c>
      <c r="AD2910" t="str">
        <f t="shared" si="1533"/>
        <v>0.025700153371194-0.128378901619414i</v>
      </c>
      <c r="AE2910" t="str">
        <f t="shared" si="1534"/>
        <v>-0.0000218284798942922+0.0000396014898840505i</v>
      </c>
      <c r="AF2910" t="str">
        <f t="shared" si="1535"/>
        <v>-4.17201497422914-0.100807482006402i</v>
      </c>
      <c r="AG2910" t="str">
        <f t="shared" si="1536"/>
        <v>0.998863645151716-0.000229665979468696i</v>
      </c>
      <c r="AH2910" t="str">
        <f t="shared" si="1537"/>
        <v>0.0000952065370197991-0.000163181100636152i</v>
      </c>
      <c r="AI2910">
        <f t="shared" si="1538"/>
        <v>-74.474247803540294</v>
      </c>
      <c r="AJ2910">
        <f t="shared" si="1539"/>
        <v>-59.738962359085001</v>
      </c>
      <c r="AK2910"/>
      <c r="AL2910"/>
      <c r="AM2910"/>
      <c r="AN2910"/>
    </row>
    <row r="2911" spans="1:40" x14ac:dyDescent="0.35">
      <c r="A2911"/>
      <c r="B2911">
        <f t="shared" si="1540"/>
        <v>977000</v>
      </c>
      <c r="C2911" s="237" t="str">
        <f t="shared" si="1508"/>
        <v>-2.21604820943652E-08+0.00069378325288859i</v>
      </c>
      <c r="D2911" s="208" t="str">
        <f t="shared" si="1509"/>
        <v>-1.64874568961029+0.00531900493881252i</v>
      </c>
      <c r="E2911" t="str">
        <f t="shared" si="1510"/>
        <v>36500</v>
      </c>
      <c r="F2911" t="str">
        <f t="shared" si="1511"/>
        <v>0.21505376344086</v>
      </c>
      <c r="G2911" t="str">
        <f t="shared" si="1506"/>
        <v>0.21505376344086</v>
      </c>
      <c r="H2911" t="str">
        <f t="shared" si="1512"/>
        <v>2.52327909983051+0.106023750467213i</v>
      </c>
      <c r="I2911" t="str">
        <f t="shared" si="1513"/>
        <v>3836.67002819653i</v>
      </c>
      <c r="J2911" t="str">
        <f t="shared" si="1507"/>
        <v>-19924.0419549621+839.340628728499i</v>
      </c>
      <c r="K2911" t="str">
        <f t="shared" si="1514"/>
        <v>0.00809781306050153-0.192223707084554i</v>
      </c>
      <c r="L2911" t="str">
        <f t="shared" si="1515"/>
        <v>0.00256581121126731-0.0516346455838028i</v>
      </c>
      <c r="M2911" t="str">
        <f t="shared" si="1516"/>
        <v>0.0106636242717688-0.243858352668357i</v>
      </c>
      <c r="N2911" t="str">
        <f t="shared" si="1517"/>
        <v>-12.1864091779034i</v>
      </c>
      <c r="O2911" t="str">
        <f t="shared" si="1518"/>
        <v>0.928678938893903+0.370884656537439i</v>
      </c>
      <c r="P2911" t="str">
        <f t="shared" si="1519"/>
        <v>0.071321061106097-0.370884656537439i</v>
      </c>
      <c r="Q2911" t="str">
        <f t="shared" si="1520"/>
        <v>-0.071321061106097+12.5572938344408i</v>
      </c>
      <c r="R2911" t="str">
        <f t="shared" si="1521"/>
        <v>-0.0295667015048807-0.00551172358422748i</v>
      </c>
      <c r="S2911" t="str">
        <f t="shared" si="1522"/>
        <v>1.36071563891204i</v>
      </c>
      <c r="T2911" t="str">
        <f t="shared" si="1523"/>
        <v>0.00749988847841866-0.0402318731287353i</v>
      </c>
      <c r="U2911" t="str">
        <f t="shared" si="1524"/>
        <v>0.0000500000000000001-0.000145447930154167i</v>
      </c>
      <c r="V2911" t="str">
        <f t="shared" si="1525"/>
        <v>0.00002-0.00162901681772667i</v>
      </c>
      <c r="W2911" t="str">
        <f t="shared" si="1526"/>
        <v>0.0000422300957327429-0.000134628333029023i</v>
      </c>
      <c r="X2911" t="str">
        <f t="shared" si="1527"/>
        <v>0.0000423117472278458-0.000134571436405827i</v>
      </c>
      <c r="Y2911" t="str">
        <f t="shared" si="1528"/>
        <v>0.009+4.91093763609156i</v>
      </c>
      <c r="Z2911" t="str">
        <f t="shared" si="1529"/>
        <v>-0.000328646218376449-0.000103997794570718i</v>
      </c>
      <c r="AA2911" t="str">
        <f t="shared" si="1530"/>
        <v>0.0044993959505551-2.44358390207647i</v>
      </c>
      <c r="AB2911" t="str">
        <f t="shared" si="1531"/>
        <v>0.0225608869437742-0.121024031731342i</v>
      </c>
      <c r="AC2911" t="str">
        <f t="shared" si="1532"/>
        <v>0.970727859810318-0.00679221552708348i</v>
      </c>
      <c r="AD2911" t="str">
        <f t="shared" si="1533"/>
        <v>0.0241123709224428-0.124504776585669i</v>
      </c>
      <c r="AE2911" t="str">
        <f t="shared" si="1534"/>
        <v>-0.0000208726616981805+0.0000384103905968795i</v>
      </c>
      <c r="AF2911" t="str">
        <f t="shared" si="1535"/>
        <v>-4.1720247894408-0.1007047455284i</v>
      </c>
      <c r="AG2911" t="str">
        <f t="shared" si="1536"/>
        <v>0.998899051656374-0.000215320487726752i</v>
      </c>
      <c r="AH2911" t="str">
        <f t="shared" si="1537"/>
        <v>0.0000910837347438519-0.000158301795562898i</v>
      </c>
      <c r="AI2911">
        <f t="shared" si="1538"/>
        <v>-74.768298729691736</v>
      </c>
      <c r="AJ2911">
        <f t="shared" si="1539"/>
        <v>-60.084725367889163</v>
      </c>
      <c r="AK2911"/>
      <c r="AL2911"/>
      <c r="AM2911"/>
      <c r="AN2911"/>
    </row>
    <row r="2912" spans="1:40" x14ac:dyDescent="0.35">
      <c r="A2912"/>
      <c r="B2912">
        <f t="shared" si="1540"/>
        <v>978000</v>
      </c>
      <c r="C2912" s="237" t="str">
        <f t="shared" si="1508"/>
        <v>-2.2115187303809E-08+0.000693073863060905i</v>
      </c>
      <c r="D2912" s="208" t="str">
        <f t="shared" si="1509"/>
        <v>-1.64874568926303+0.00531356628346694i</v>
      </c>
      <c r="E2912" t="str">
        <f t="shared" si="1510"/>
        <v>36500</v>
      </c>
      <c r="F2912" t="str">
        <f t="shared" si="1511"/>
        <v>0.21505376344086</v>
      </c>
      <c r="G2912" t="str">
        <f t="shared" si="1506"/>
        <v>0.21505376344086</v>
      </c>
      <c r="H2912" t="str">
        <f t="shared" si="1512"/>
        <v>2.52328888537868+0.105915784072251i</v>
      </c>
      <c r="I2912" t="str">
        <f t="shared" si="1513"/>
        <v>3840.59701901352i</v>
      </c>
      <c r="J2912" t="str">
        <f t="shared" si="1507"/>
        <v>-19964.8510419798+840.19972865555i</v>
      </c>
      <c r="K2912" t="str">
        <f t="shared" si="1514"/>
        <v>0.00808128918850554-0.192027835017094i</v>
      </c>
      <c r="L2912" t="str">
        <f t="shared" si="1515"/>
        <v>0.00256057972761546-0.0515821091179681i</v>
      </c>
      <c r="M2912" t="str">
        <f t="shared" si="1516"/>
        <v>0.010641868916121-0.243609944135062i</v>
      </c>
      <c r="N2912" t="str">
        <f t="shared" si="1517"/>
        <v>-12.1988824728654i</v>
      </c>
      <c r="O2912" t="str">
        <f t="shared" si="1518"/>
        <v>0.933232730222641+0.359272419260365i</v>
      </c>
      <c r="P2912" t="str">
        <f t="shared" si="1519"/>
        <v>0.066767269777359-0.359272419260365i</v>
      </c>
      <c r="Q2912" t="str">
        <f t="shared" si="1520"/>
        <v>-0.066767269777359+12.5581548921258i</v>
      </c>
      <c r="R2912" t="str">
        <f t="shared" si="1521"/>
        <v>-0.0286361519757522-0.00516439816598169i</v>
      </c>
      <c r="S2912" t="str">
        <f t="shared" si="1522"/>
        <v>1.36210838777479i</v>
      </c>
      <c r="T2912" t="str">
        <f t="shared" si="1523"/>
        <v>0.0070344700596924-0.0390055427997657i</v>
      </c>
      <c r="U2912" t="str">
        <f t="shared" si="1524"/>
        <v>0.0000500000000000001-0.000145299210389183i</v>
      </c>
      <c r="V2912" t="str">
        <f t="shared" si="1525"/>
        <v>0.00002-0.00162735115635885i</v>
      </c>
      <c r="W2912" t="str">
        <f t="shared" si="1526"/>
        <v>0.0000422300068051036-0.000134492928212679i</v>
      </c>
      <c r="X2912" t="str">
        <f t="shared" si="1527"/>
        <v>0.0000423114762518265-0.00013443608905621i</v>
      </c>
      <c r="Y2912" t="str">
        <f t="shared" si="1528"/>
        <v>0.009+4.91596418433731i</v>
      </c>
      <c r="Z2912" t="str">
        <f t="shared" si="1529"/>
        <v>-0.000327979964612716-0.000103889564564742i</v>
      </c>
      <c r="AA2912" t="str">
        <f t="shared" si="1530"/>
        <v>0.00449019883361649-2.44108523133856i</v>
      </c>
      <c r="AB2912" t="str">
        <f t="shared" si="1531"/>
        <v>0.0211608324820781-0.117335030223224i</v>
      </c>
      <c r="AC2912" t="str">
        <f t="shared" si="1532"/>
        <v>0.971641210647665-0.0064036532297151i</v>
      </c>
      <c r="AD2912" t="str">
        <f t="shared" si="1533"/>
        <v>0.0225733350346637-0.120610856280281i</v>
      </c>
      <c r="AE2912" t="str">
        <f t="shared" si="1534"/>
        <v>-0.000019933810966599+0.0000372128104271906i</v>
      </c>
      <c r="AF2912" t="str">
        <f t="shared" si="1535"/>
        <v>-4.17203457464171-0.100602217788784i</v>
      </c>
      <c r="AG2912" t="str">
        <f t="shared" si="1536"/>
        <v>0.998934561523103-0.000201434905434945i</v>
      </c>
      <c r="AH2912" t="str">
        <f t="shared" si="1537"/>
        <v>0.0000870318657492878-0.000153393646366909i</v>
      </c>
      <c r="AI2912">
        <f t="shared" si="1538"/>
        <v>-75.071815729782813</v>
      </c>
      <c r="AJ2912">
        <f t="shared" si="1539"/>
        <v>-60.43046593872625</v>
      </c>
      <c r="AK2912"/>
      <c r="AL2912"/>
      <c r="AM2912"/>
      <c r="AN2912"/>
    </row>
    <row r="2913" spans="1:40" x14ac:dyDescent="0.35">
      <c r="A2913"/>
      <c r="B2913">
        <f t="shared" si="1540"/>
        <v>979000</v>
      </c>
      <c r="C2913" s="237" t="str">
        <f t="shared" si="1508"/>
        <v>-2.20700312415062E-08+0.000692365922446348i</v>
      </c>
      <c r="D2913" s="208" t="str">
        <f t="shared" si="1509"/>
        <v>-1.64874568891683+0.00530813873875534i</v>
      </c>
      <c r="E2913" t="str">
        <f t="shared" si="1510"/>
        <v>36500</v>
      </c>
      <c r="F2913" t="str">
        <f t="shared" si="1511"/>
        <v>0.21505376344086</v>
      </c>
      <c r="G2913" t="str">
        <f t="shared" si="1506"/>
        <v>0.21505376344086</v>
      </c>
      <c r="H2913" t="str">
        <f t="shared" si="1512"/>
        <v>2.52329864103717+0.105808036892179i</v>
      </c>
      <c r="I2913" t="str">
        <f t="shared" si="1513"/>
        <v>3844.52400983051i</v>
      </c>
      <c r="J2913" t="str">
        <f t="shared" si="1507"/>
        <v>-20005.7018774242+841.058828582601i</v>
      </c>
      <c r="K2913" t="str">
        <f t="shared" si="1514"/>
        <v>0.00806481581321648-0.191832361034065i</v>
      </c>
      <c r="L2913" t="str">
        <f t="shared" si="1515"/>
        <v>0.00255536421444322-0.0515296791869492i</v>
      </c>
      <c r="M2913" t="str">
        <f t="shared" si="1516"/>
        <v>0.0106201800276597-0.243362040221014i</v>
      </c>
      <c r="N2913" t="str">
        <f t="shared" si="1517"/>
        <v>-12.2113557678274i</v>
      </c>
      <c r="O2913" t="str">
        <f t="shared" si="1518"/>
        <v>0.93764132820461+0.347604285995865i</v>
      </c>
      <c r="P2913" t="str">
        <f t="shared" si="1519"/>
        <v>0.06235867179539-0.347604285995865i</v>
      </c>
      <c r="Q2913" t="str">
        <f t="shared" si="1520"/>
        <v>-0.06235867179539+12.5589600538233i</v>
      </c>
      <c r="R2913" t="str">
        <f t="shared" si="1521"/>
        <v>-0.0277017631339691-0.00482772668916224i</v>
      </c>
      <c r="S2913" t="str">
        <f t="shared" si="1522"/>
        <v>1.36350113663755i</v>
      </c>
      <c r="T2913" t="str">
        <f t="shared" si="1523"/>
        <v>0.00658261082804815-0.0377713855200311i</v>
      </c>
      <c r="U2913" t="str">
        <f t="shared" si="1524"/>
        <v>0.0000500000000000001-0.000145150794443944i</v>
      </c>
      <c r="V2913" t="str">
        <f t="shared" si="1525"/>
        <v>0.00002-0.00162568889777217i</v>
      </c>
      <c r="W2913" t="str">
        <f t="shared" si="1526"/>
        <v>0.0000422299177870566-0.000134357802302066i</v>
      </c>
      <c r="X2913" t="str">
        <f t="shared" si="1527"/>
        <v>0.0000423112057431589-0.000134301020493713i</v>
      </c>
      <c r="Y2913" t="str">
        <f t="shared" si="1528"/>
        <v>0.009+4.92099073258305i</v>
      </c>
      <c r="Z2913" t="str">
        <f t="shared" si="1529"/>
        <v>-0.000327315751466665-0.000103781560569335i</v>
      </c>
      <c r="AA2913" t="str">
        <f t="shared" si="1530"/>
        <v>0.00448102988775586-2.43859166550055i</v>
      </c>
      <c r="AB2913" t="str">
        <f t="shared" si="1531"/>
        <v>0.0198015662651255-0.113622483971496i</v>
      </c>
      <c r="AC2913" t="str">
        <f t="shared" si="1532"/>
        <v>0.972558896684283-0.00602564080081971i</v>
      </c>
      <c r="AD2913" t="str">
        <f t="shared" si="1533"/>
        <v>0.0210832938881796-0.116697758873591i</v>
      </c>
      <c r="AE2913" t="str">
        <f t="shared" si="1534"/>
        <v>-0.0000190119697132473+0.0000360089574985279i</v>
      </c>
      <c r="AF2913" t="str">
        <f t="shared" si="1535"/>
        <v>-4.172044329954-0.100499898153424i</v>
      </c>
      <c r="AG2913" t="str">
        <f t="shared" si="1536"/>
        <v>0.998970168979568-0.000188010024666544i</v>
      </c>
      <c r="AH2913" t="str">
        <f t="shared" si="1537"/>
        <v>0.0000830511171266422-0.000148457537674345i</v>
      </c>
      <c r="AI2913">
        <f t="shared" si="1538"/>
        <v>-75.385445664268588</v>
      </c>
      <c r="AJ2913">
        <f t="shared" si="1539"/>
        <v>-60.776183634240944</v>
      </c>
      <c r="AK2913"/>
      <c r="AL2913"/>
      <c r="AM2913"/>
      <c r="AN2913"/>
    </row>
    <row r="2914" spans="1:40" x14ac:dyDescent="0.35">
      <c r="A2914"/>
      <c r="B2914">
        <f t="shared" si="1540"/>
        <v>980000</v>
      </c>
      <c r="C2914" s="237" t="str">
        <f t="shared" si="1508"/>
        <v>-2.2025013341508E-08+0.000691659426608551i</v>
      </c>
      <c r="D2914" s="208" t="str">
        <f t="shared" si="1509"/>
        <v>-1.64874568857169+0.00530272227066556i</v>
      </c>
      <c r="E2914" t="str">
        <f t="shared" si="1510"/>
        <v>36500</v>
      </c>
      <c r="F2914" t="str">
        <f t="shared" si="1511"/>
        <v>0.21505376344086</v>
      </c>
      <c r="G2914" t="str">
        <f t="shared" si="1506"/>
        <v>0.21505376344086</v>
      </c>
      <c r="H2914" t="str">
        <f t="shared" si="1512"/>
        <v>2.52330836692751+0.105700508261411i</v>
      </c>
      <c r="I2914" t="str">
        <f t="shared" si="1513"/>
        <v>3848.4510006475i</v>
      </c>
      <c r="J2914" t="str">
        <f t="shared" si="1507"/>
        <v>-20046.5944612951+841.917928509651i</v>
      </c>
      <c r="K2914" t="str">
        <f t="shared" si="1514"/>
        <v>0.00804839272920173-0.191637283925227i</v>
      </c>
      <c r="L2914" t="str">
        <f t="shared" si="1515"/>
        <v>0.00255016460686445-0.0514773554678337i</v>
      </c>
      <c r="M2914" t="str">
        <f t="shared" si="1516"/>
        <v>0.0105985573360662-0.243114639393061i</v>
      </c>
      <c r="N2914" t="str">
        <f t="shared" si="1517"/>
        <v>-12.2238290627895i</v>
      </c>
      <c r="O2914" t="str">
        <f t="shared" si="1518"/>
        <v>0.941904046945453+0.335882072084502i</v>
      </c>
      <c r="P2914" t="str">
        <f t="shared" si="1519"/>
        <v>0.058095953054547-0.335882072084502i</v>
      </c>
      <c r="Q2914" t="str">
        <f t="shared" si="1520"/>
        <v>-0.058095953054547+12.559711134874i</v>
      </c>
      <c r="R2914" t="str">
        <f t="shared" si="1521"/>
        <v>-0.0267636416034812-0.0045017829774275i</v>
      </c>
      <c r="S2914" t="str">
        <f t="shared" si="1522"/>
        <v>1.3648938855003i</v>
      </c>
      <c r="T2914" t="str">
        <f t="shared" si="1523"/>
        <v>0.00614445605974013-0.0365295307783129i</v>
      </c>
      <c r="U2914" t="str">
        <f t="shared" si="1524"/>
        <v>0.0000500000000000001-0.000145002681388389i</v>
      </c>
      <c r="V2914" t="str">
        <f t="shared" si="1525"/>
        <v>0.00002-0.00162403003154995i</v>
      </c>
      <c r="W2914" t="str">
        <f t="shared" si="1526"/>
        <v>0.0000422298286786034-0.000134222954443348i</v>
      </c>
      <c r="X2914" t="str">
        <f t="shared" si="1527"/>
        <v>0.0000423109356995691-0.000134166229864865i</v>
      </c>
      <c r="Y2914" t="str">
        <f t="shared" si="1528"/>
        <v>0.009+4.92601728082879i</v>
      </c>
      <c r="Z2914" t="str">
        <f t="shared" si="1529"/>
        <v>-0.00032665357061316-0.000103673781871731i</v>
      </c>
      <c r="AA2914" t="str">
        <f t="shared" si="1530"/>
        <v>0.00447188899803634-2.43610318893372i</v>
      </c>
      <c r="AB2914" t="str">
        <f t="shared" si="1531"/>
        <v>0.0184835253075675-0.109886782499519i</v>
      </c>
      <c r="AC2914" t="str">
        <f t="shared" si="1532"/>
        <v>0.973480813201311-0.00565825695465878i</v>
      </c>
      <c r="AD2914" t="str">
        <f t="shared" si="1533"/>
        <v>0.0196424877100426-0.112766105677859i</v>
      </c>
      <c r="AE2914" t="str">
        <f t="shared" si="1534"/>
        <v>-0.0000181071773887814+0.0000347990400775445i</v>
      </c>
      <c r="AF2914" t="str">
        <f t="shared" si="1535"/>
        <v>-4.1720540554992-0.100397785990745i</v>
      </c>
      <c r="AG2914" t="str">
        <f t="shared" si="1536"/>
        <v>0.999005868249153-0.000175046564132017i</v>
      </c>
      <c r="AH2914" t="str">
        <f t="shared" si="1537"/>
        <v>0.0000791416648725037-0.000143494354580063i</v>
      </c>
      <c r="AI2914">
        <f t="shared" si="1538"/>
        <v>-75.70990483101572</v>
      </c>
      <c r="AJ2914">
        <f t="shared" si="1539"/>
        <v>-61.121878022509129</v>
      </c>
      <c r="AK2914"/>
      <c r="AL2914"/>
      <c r="AM2914"/>
      <c r="AN2914"/>
    </row>
    <row r="2915" spans="1:40" x14ac:dyDescent="0.35">
      <c r="A2915"/>
      <c r="B2915">
        <f t="shared" si="1540"/>
        <v>981000</v>
      </c>
      <c r="C2915" s="237" t="str">
        <f t="shared" si="1508"/>
        <v>-2.19801330407487E-08+0.000690954371129235i</v>
      </c>
      <c r="D2915" s="208" t="str">
        <f t="shared" si="1509"/>
        <v>-1.64874568822761+0.00529731684532414i</v>
      </c>
      <c r="E2915" t="str">
        <f t="shared" si="1510"/>
        <v>36500</v>
      </c>
      <c r="F2915" t="str">
        <f t="shared" si="1511"/>
        <v>0.21505376344086</v>
      </c>
      <c r="G2915" t="str">
        <f t="shared" si="1506"/>
        <v>0.21505376344086</v>
      </c>
      <c r="H2915" t="str">
        <f t="shared" si="1512"/>
        <v>2.52331806317062+0.105593197517052i</v>
      </c>
      <c r="I2915" t="str">
        <f t="shared" si="1513"/>
        <v>3852.37799146448i</v>
      </c>
      <c r="J2915" t="str">
        <f t="shared" si="1507"/>
        <v>-20087.5287935927+842.777028436702i</v>
      </c>
      <c r="K2915" t="str">
        <f t="shared" si="1514"/>
        <v>0.00803201973207142-0.191442602485228i</v>
      </c>
      <c r="L2915" t="str">
        <f t="shared" si="1515"/>
        <v>0.00254498084032194-0.0514251376390097i</v>
      </c>
      <c r="M2915" t="str">
        <f t="shared" si="1516"/>
        <v>0.0105770005723934-0.242867740124238i</v>
      </c>
      <c r="N2915" t="str">
        <f t="shared" si="1517"/>
        <v>-12.2363023577515i</v>
      </c>
      <c r="O2915" t="str">
        <f t="shared" si="1518"/>
        <v>0.946020223246757+0.32410760128105i</v>
      </c>
      <c r="P2915" t="str">
        <f t="shared" si="1519"/>
        <v>0.0539797767532429-0.32410760128105i</v>
      </c>
      <c r="Q2915" t="str">
        <f t="shared" si="1520"/>
        <v>-0.0539797767532429+12.5604099590325i</v>
      </c>
      <c r="R2915" t="str">
        <f t="shared" si="1521"/>
        <v>-0.0258218956418909-0.00418664014651307i</v>
      </c>
      <c r="S2915" t="str">
        <f t="shared" si="1522"/>
        <v>1.36628663436306i</v>
      </c>
      <c r="T2915" t="str">
        <f t="shared" si="1523"/>
        <v>0.00572015047506861-0.0352801108894333i</v>
      </c>
      <c r="U2915" t="str">
        <f t="shared" si="1524"/>
        <v>0.0000500000000000001-0.00014485487029625i</v>
      </c>
      <c r="V2915" t="str">
        <f t="shared" si="1525"/>
        <v>0.00002-0.001622374547318i</v>
      </c>
      <c r="W2915" t="str">
        <f t="shared" si="1526"/>
        <v>0.0000422297394797462-0.000134088383786169i</v>
      </c>
      <c r="X2915" t="str">
        <f t="shared" si="1527"/>
        <v>0.0000423106661187961-0.000134031716319674i</v>
      </c>
      <c r="Y2915" t="str">
        <f t="shared" si="1528"/>
        <v>0.009+4.93104382907454i</v>
      </c>
      <c r="Z2915" t="str">
        <f t="shared" si="1529"/>
        <v>-0.000325993413769472-0.00010356622776218i</v>
      </c>
      <c r="AA2915" t="str">
        <f t="shared" si="1530"/>
        <v>0.00446277605010661-2.43361978607307i</v>
      </c>
      <c r="AB2915" t="str">
        <f t="shared" si="1531"/>
        <v>0.0172071449516553-0.106128323831843i</v>
      </c>
      <c r="AC2915" t="str">
        <f t="shared" si="1532"/>
        <v>0.97440685380979-0.00530157975031527i</v>
      </c>
      <c r="AD2915" t="str">
        <f t="shared" si="1533"/>
        <v>0.0182511487337959-0.10881652104224i</v>
      </c>
      <c r="AE2915" t="str">
        <f t="shared" si="1534"/>
        <v>-0.0000172194708834932+0.0000335832665423917i</v>
      </c>
      <c r="AF2915" t="str">
        <f t="shared" si="1535"/>
        <v>-4.17206375139823-0.100295880671728i</v>
      </c>
      <c r="AG2915" t="str">
        <f t="shared" si="1536"/>
        <v>0.999041653551909-0.000162545169196751i</v>
      </c>
      <c r="AH2915" t="str">
        <f t="shared" si="1537"/>
        <v>0.0000753036739092172-0.000138504982507708i</v>
      </c>
      <c r="AI2915">
        <f t="shared" si="1538"/>
        <v>-76.045989272197133</v>
      </c>
      <c r="AJ2915">
        <f t="shared" si="1539"/>
        <v>-61.46754867707584</v>
      </c>
      <c r="AK2915"/>
      <c r="AL2915"/>
      <c r="AM2915"/>
      <c r="AN2915"/>
    </row>
    <row r="2916" spans="1:40" x14ac:dyDescent="0.35">
      <c r="A2916"/>
      <c r="B2916">
        <f t="shared" si="1540"/>
        <v>982000</v>
      </c>
      <c r="C2916" s="237" t="str">
        <f t="shared" si="1508"/>
        <v>-2.19353897790282E-08+0.000690250751608123i</v>
      </c>
      <c r="D2916" s="208" t="str">
        <f t="shared" si="1509"/>
        <v>-1.64874568788458+0.00529192242899561i</v>
      </c>
      <c r="E2916" t="str">
        <f t="shared" si="1510"/>
        <v>36500</v>
      </c>
      <c r="F2916" t="str">
        <f t="shared" si="1511"/>
        <v>0.21505376344086</v>
      </c>
      <c r="G2916" t="str">
        <f t="shared" si="1506"/>
        <v>0.21505376344086</v>
      </c>
      <c r="H2916" t="str">
        <f t="shared" si="1512"/>
        <v>2.52332772988677+0.105486103998874i</v>
      </c>
      <c r="I2916" t="str">
        <f t="shared" si="1513"/>
        <v>3856.30498228147i</v>
      </c>
      <c r="J2916" t="str">
        <f t="shared" si="1507"/>
        <v>-20128.5048743169+843.636128363753i</v>
      </c>
      <c r="K2916" t="str">
        <f t="shared" si="1514"/>
        <v>0.00801569661847262-0.191248315513587i</v>
      </c>
      <c r="L2916" t="str">
        <f t="shared" si="1515"/>
        <v>0.00253981285058533-0.0513730253801583i</v>
      </c>
      <c r="M2916" t="str">
        <f t="shared" si="1516"/>
        <v>0.0105555094690579-0.242621340893745i</v>
      </c>
      <c r="N2916" t="str">
        <f t="shared" si="1517"/>
        <v>-12.2487756527135i</v>
      </c>
      <c r="O2916" t="str">
        <f t="shared" si="1518"/>
        <v>0.949989216709444+0.312282705470181i</v>
      </c>
      <c r="P2916" t="str">
        <f t="shared" si="1519"/>
        <v>0.050010783290556-0.312282705470181i</v>
      </c>
      <c r="Q2916" t="str">
        <f t="shared" si="1520"/>
        <v>-0.050010783290556+12.5610583581837i</v>
      </c>
      <c r="R2916" t="str">
        <f t="shared" si="1521"/>
        <v>-0.0248766351491203-0.00388237056866653i</v>
      </c>
      <c r="S2916" t="str">
        <f t="shared" si="1522"/>
        <v>1.36767938322581i</v>
      </c>
      <c r="T2916" t="str">
        <f t="shared" si="1523"/>
        <v>0.00530983818480788-0.0340232610174824i</v>
      </c>
      <c r="U2916" t="str">
        <f t="shared" si="1524"/>
        <v>0.00005-0.000144707360245031i</v>
      </c>
      <c r="V2916" t="str">
        <f t="shared" si="1525"/>
        <v>0.00002-0.00162072243474435i</v>
      </c>
      <c r="W2916" t="str">
        <f t="shared" si="1526"/>
        <v>0.0000422296501904863-0.000133954089483638i</v>
      </c>
      <c r="X2916" t="str">
        <f t="shared" si="1527"/>
        <v>0.0000423103969985886-0.000133897479011609i</v>
      </c>
      <c r="Y2916" t="str">
        <f t="shared" si="1528"/>
        <v>0.009+4.93607037732028i</v>
      </c>
      <c r="Z2916" t="str">
        <f t="shared" si="1529"/>
        <v>-0.000325335272695024-0.000103458897533926i</v>
      </c>
      <c r="AA2916" t="str">
        <f t="shared" si="1530"/>
        <v>0.00445369093019736-2.43114144141703i</v>
      </c>
      <c r="AB2916" t="str">
        <f t="shared" si="1531"/>
        <v>0.0159728587060863-0.102347514564082i</v>
      </c>
      <c r="AC2916" t="str">
        <f t="shared" si="1532"/>
        <v>0.97533691044064-0.0049556865562927i</v>
      </c>
      <c r="AD2916" t="str">
        <f t="shared" si="1533"/>
        <v>0.0169095011605717-0.104849632246878i</v>
      </c>
      <c r="AE2916" t="str">
        <f t="shared" si="1534"/>
        <v>-0.000016348884530311+0.0000323618453510896i</v>
      </c>
      <c r="AF2916" t="str">
        <f t="shared" si="1535"/>
        <v>-4.17207341777135-0.100194181569878i</v>
      </c>
      <c r="AG2916" t="str">
        <f t="shared" si="1536"/>
        <v>0.999077519105502-0.000150506411910406i</v>
      </c>
      <c r="AH2916" t="str">
        <f t="shared" si="1537"/>
        <v>0.0000715372981060559-0.00013349030707003i</v>
      </c>
      <c r="AI2916">
        <f t="shared" si="1538"/>
        <v>-76.394587067559357</v>
      </c>
      <c r="AJ2916">
        <f t="shared" si="1539"/>
        <v>-61.813195177029023</v>
      </c>
      <c r="AK2916"/>
      <c r="AL2916"/>
      <c r="AM2916"/>
      <c r="AN2916"/>
    </row>
    <row r="2917" spans="1:40" x14ac:dyDescent="0.35">
      <c r="A2917"/>
      <c r="B2917">
        <f t="shared" si="1540"/>
        <v>983000</v>
      </c>
      <c r="C2917" s="237" t="str">
        <f t="shared" si="1508"/>
        <v>-2.18907829989941E-08+0.000689548563662837i</v>
      </c>
      <c r="D2917" s="208" t="str">
        <f t="shared" si="1509"/>
        <v>-1.6487456875426+0.00528653898808175i</v>
      </c>
      <c r="E2917" t="str">
        <f t="shared" si="1510"/>
        <v>36500</v>
      </c>
      <c r="F2917" t="str">
        <f t="shared" si="1511"/>
        <v>0.21505376344086</v>
      </c>
      <c r="G2917" t="str">
        <f t="shared" si="1506"/>
        <v>0.21505376344086</v>
      </c>
      <c r="H2917" t="str">
        <f t="shared" si="1512"/>
        <v>2.52333736719567+0.105379227049313i</v>
      </c>
      <c r="I2917" t="str">
        <f t="shared" si="1513"/>
        <v>3860.23197309846i</v>
      </c>
      <c r="J2917" t="str">
        <f t="shared" si="1507"/>
        <v>-20169.5227034678+844.495228290804i</v>
      </c>
      <c r="K2917" t="str">
        <f t="shared" si="1514"/>
        <v>0.00799942318608263-0.191054421814662i</v>
      </c>
      <c r="L2917" t="str">
        <f t="shared" si="1515"/>
        <v>0.0025346605737493-0.0513210183722493i</v>
      </c>
      <c r="M2917" t="str">
        <f t="shared" si="1516"/>
        <v>0.0105340837598319-0.242375440186911i</v>
      </c>
      <c r="N2917" t="str">
        <f t="shared" si="1517"/>
        <v>-12.2612489476756i</v>
      </c>
      <c r="O2917" t="str">
        <f t="shared" si="1518"/>
        <v>0.953810409833296+0.300409224381743i</v>
      </c>
      <c r="P2917" t="str">
        <f t="shared" si="1519"/>
        <v>0.046189590166704-0.300409224381743i</v>
      </c>
      <c r="Q2917" t="str">
        <f t="shared" si="1520"/>
        <v>-0.046189590166704+12.5616581720573i</v>
      </c>
      <c r="R2917" t="str">
        <f t="shared" si="1521"/>
        <v>-0.0239279716754776-0.00358904583646296i</v>
      </c>
      <c r="S2917" t="str">
        <f t="shared" si="1522"/>
        <v>1.36907213208857i</v>
      </c>
      <c r="T2917" t="str">
        <f t="shared" si="1523"/>
        <v>0.00491366263548995-0.032759119198301i</v>
      </c>
      <c r="U2917" t="str">
        <f t="shared" si="1524"/>
        <v>0.00005-0.000144560150315993i</v>
      </c>
      <c r="V2917" t="str">
        <f t="shared" si="1525"/>
        <v>0.00002-0.00161907368353912i</v>
      </c>
      <c r="W2917" t="str">
        <f t="shared" si="1526"/>
        <v>0.0000422295608108258-0.000133820070692311i</v>
      </c>
      <c r="X2917" t="str">
        <f t="shared" si="1527"/>
        <v>0.0000423101283367085-0.000133763517097588i</v>
      </c>
      <c r="Y2917" t="str">
        <f t="shared" si="1528"/>
        <v>0.009+4.94109692556603i</v>
      </c>
      <c r="Z2917" t="str">
        <f t="shared" si="1529"/>
        <v>-0.000324679139191141-0.000103351790483196i</v>
      </c>
      <c r="AA2917" t="str">
        <f t="shared" si="1530"/>
        <v>0.00444463352511775-2.42866813952709i</v>
      </c>
      <c r="AB2917" t="str">
        <f t="shared" si="1531"/>
        <v>0.0147810980814091-0.0985447699305424i</v>
      </c>
      <c r="AC2917" t="str">
        <f t="shared" si="1532"/>
        <v>0.976270873335219-0.00462065401446913i</v>
      </c>
      <c r="AD2917" t="str">
        <f t="shared" si="1533"/>
        <v>0.01561776112177-0.100866069396814i</v>
      </c>
      <c r="AE2917" t="str">
        <f t="shared" si="1534"/>
        <v>-0.0000154954501082722+0.0000311349850100778i</v>
      </c>
      <c r="AF2917" t="str">
        <f t="shared" si="1535"/>
        <v>-4.17208305473827-0.100092688061231i</v>
      </c>
      <c r="AG2917" t="str">
        <f t="shared" si="1536"/>
        <v>0.999113459126159-0.000138930791050008i</v>
      </c>
      <c r="AH2917" t="str">
        <f t="shared" si="1537"/>
        <v>0.0000678426803025114-0.000128451213930222i</v>
      </c>
      <c r="AI2917">
        <f t="shared" si="1538"/>
        <v>-76.756693091861109</v>
      </c>
      <c r="AJ2917">
        <f t="shared" si="1539"/>
        <v>-62.158817107039681</v>
      </c>
      <c r="AK2917"/>
      <c r="AL2917"/>
      <c r="AM2917"/>
      <c r="AN2917"/>
    </row>
    <row r="2918" spans="1:40" x14ac:dyDescent="0.35">
      <c r="A2918"/>
      <c r="B2918">
        <f t="shared" si="1540"/>
        <v>984000</v>
      </c>
      <c r="C2918" s="237" t="str">
        <f t="shared" si="1508"/>
        <v>-2.18463121461248E-08+0.000688847802928817i</v>
      </c>
      <c r="D2918" s="208" t="str">
        <f t="shared" si="1509"/>
        <v>-1.64874568720165+0.00528116648912093i</v>
      </c>
      <c r="E2918" t="str">
        <f t="shared" si="1510"/>
        <v>36500</v>
      </c>
      <c r="F2918" t="str">
        <f t="shared" si="1511"/>
        <v>0.21505376344086</v>
      </c>
      <c r="G2918" t="str">
        <f t="shared" si="1506"/>
        <v>0.21505376344086</v>
      </c>
      <c r="H2918" t="str">
        <f t="shared" si="1512"/>
        <v>2.52334697521636+0.105272566013448i</v>
      </c>
      <c r="I2918" t="str">
        <f t="shared" si="1513"/>
        <v>3864.15896391545i</v>
      </c>
      <c r="J2918" t="str">
        <f t="shared" si="1507"/>
        <v>-20210.5822810452+845.354328217854i</v>
      </c>
      <c r="K2918" t="str">
        <f t="shared" si="1514"/>
        <v>0.00798319923360312-0.190860920197635i</v>
      </c>
      <c r="L2918" t="str">
        <f t="shared" si="1515"/>
        <v>0.00252952394623143-0.051269116297532i</v>
      </c>
      <c r="M2918" t="str">
        <f t="shared" si="1516"/>
        <v>0.0105127231798345-0.242130036495167i</v>
      </c>
      <c r="N2918" t="str">
        <f t="shared" si="1517"/>
        <v>-12.2737222426376i</v>
      </c>
      <c r="O2918" t="str">
        <f t="shared" si="1518"/>
        <v>0.957483208112934+0.28848900530482i</v>
      </c>
      <c r="P2918" t="str">
        <f t="shared" si="1519"/>
        <v>0.042516791887066-0.28848900530482i</v>
      </c>
      <c r="Q2918" t="str">
        <f t="shared" si="1520"/>
        <v>-0.042516791887066+12.5622112479424i</v>
      </c>
      <c r="R2918" t="str">
        <f t="shared" si="1521"/>
        <v>-0.0229760184290245-0.00330673672598283i</v>
      </c>
      <c r="S2918" t="str">
        <f t="shared" si="1522"/>
        <v>1.37046488095132i</v>
      </c>
      <c r="T2918" t="str">
        <f t="shared" si="1523"/>
        <v>0.00453176655351142-0.0314878263610684i</v>
      </c>
      <c r="U2918" t="str">
        <f t="shared" si="1524"/>
        <v>0.00005-0.000144413239594127i</v>
      </c>
      <c r="V2918" t="str">
        <f t="shared" si="1525"/>
        <v>0.00002-0.00161742828345422i</v>
      </c>
      <c r="W2918" t="str">
        <f t="shared" si="1526"/>
        <v>0.000042229471340766-0.000133686326572167i</v>
      </c>
      <c r="X2918" t="str">
        <f t="shared" si="1527"/>
        <v>0.0000423098601309274-0.000133629829737947i</v>
      </c>
      <c r="Y2918" t="str">
        <f t="shared" si="1528"/>
        <v>0.009+4.94612347381177i</v>
      </c>
      <c r="Z2918" t="str">
        <f t="shared" si="1529"/>
        <v>-0.000324025005100774-0.000103244905909179i</v>
      </c>
      <c r="AA2918" t="str">
        <f t="shared" si="1530"/>
        <v>0.00443560372225189-2.42619986502753i</v>
      </c>
      <c r="AB2918" t="str">
        <f t="shared" si="1531"/>
        <v>0.0136322924218876-0.0947205138691666i</v>
      </c>
      <c r="AC2918" t="str">
        <f t="shared" si="1532"/>
        <v>0.977208631036556-0.00429655800338266i</v>
      </c>
      <c r="AD2918" t="str">
        <f t="shared" si="1533"/>
        <v>0.014376136643202-0.0968664653154025i</v>
      </c>
      <c r="AE2918" t="str">
        <f t="shared" si="1534"/>
        <v>-0.0000146591968463865+0.0000299028940428524i</v>
      </c>
      <c r="AF2918" t="str">
        <f t="shared" si="1535"/>
        <v>-4.17209266241801-0.0999913995243271i</v>
      </c>
      <c r="AG2918" t="str">
        <f t="shared" si="1536"/>
        <v>0.999149467829612-0.000127818732175636i</v>
      </c>
      <c r="AH2918" t="str">
        <f t="shared" si="1537"/>
        <v>0.000064219952333331-0.000123388588663905i</v>
      </c>
      <c r="AI2918">
        <f t="shared" si="1538"/>
        <v>-77.133426854094409</v>
      </c>
      <c r="AJ2918">
        <f t="shared" si="1539"/>
        <v>-62.504414057403302</v>
      </c>
      <c r="AK2918"/>
      <c r="AL2918"/>
      <c r="AM2918"/>
      <c r="AN2918"/>
    </row>
    <row r="2919" spans="1:40" x14ac:dyDescent="0.35">
      <c r="A2919"/>
      <c r="B2919">
        <f t="shared" si="1540"/>
        <v>985000</v>
      </c>
      <c r="C2919" s="237" t="str">
        <f t="shared" si="1508"/>
        <v>-2.18019766687124E-08+0.000688148465059228i</v>
      </c>
      <c r="D2919" s="208" t="str">
        <f t="shared" si="1509"/>
        <v>-1.64874568686175+0.00527580489878742i</v>
      </c>
      <c r="E2919" t="str">
        <f t="shared" si="1510"/>
        <v>36500</v>
      </c>
      <c r="F2919" t="str">
        <f t="shared" si="1511"/>
        <v>0.21505376344086</v>
      </c>
      <c r="G2919" t="str">
        <f t="shared" si="1506"/>
        <v>0.21505376344086</v>
      </c>
      <c r="H2919" t="str">
        <f t="shared" si="1512"/>
        <v>2.52335655406736+0.105166120238992i</v>
      </c>
      <c r="I2919" t="str">
        <f t="shared" si="1513"/>
        <v>3868.08595473243i</v>
      </c>
      <c r="J2919" t="str">
        <f t="shared" si="1507"/>
        <v>-20251.6836070492+846.213428144905i</v>
      </c>
      <c r="K2919" t="str">
        <f t="shared" si="1514"/>
        <v>0.00796702456075348-0.190667809476478i</v>
      </c>
      <c r="L2919" t="str">
        <f t="shared" si="1515"/>
        <v>0.00252440290477038-0.0512173188395313i</v>
      </c>
      <c r="M2919" t="str">
        <f t="shared" si="1516"/>
        <v>0.0104914274655239-0.241885128316009i</v>
      </c>
      <c r="N2919" t="str">
        <f t="shared" si="1517"/>
        <v>-12.2861955375996i</v>
      </c>
      <c r="O2919" t="str">
        <f t="shared" si="1518"/>
        <v>0.961007040130504+0.276523902799755i</v>
      </c>
      <c r="P2919" t="str">
        <f t="shared" si="1519"/>
        <v>0.038992959869496-0.276523902799755i</v>
      </c>
      <c r="Q2919" t="str">
        <f t="shared" si="1520"/>
        <v>-0.038992959869496+12.5627194403994i</v>
      </c>
      <c r="R2919" t="str">
        <f t="shared" si="1521"/>
        <v>-0.0220208902821574-0.00303551315934035i</v>
      </c>
      <c r="S2919" t="str">
        <f t="shared" si="1522"/>
        <v>1.37185762981408i</v>
      </c>
      <c r="T2919" t="str">
        <f t="shared" si="1523"/>
        <v>0.0041642918880421-0.0302095263488764i</v>
      </c>
      <c r="U2919" t="str">
        <f t="shared" si="1524"/>
        <v>0.00005-0.000144266627168143i</v>
      </c>
      <c r="V2919" t="str">
        <f t="shared" si="1525"/>
        <v>0.00002-0.0016157862242832i</v>
      </c>
      <c r="W2919" t="str">
        <f t="shared" si="1526"/>
        <v>0.0000422293817803093-0.000133552856286604i</v>
      </c>
      <c r="X2919" t="str">
        <f t="shared" si="1527"/>
        <v>0.0000423095923790302-0.000133496416096443i</v>
      </c>
      <c r="Y2919" t="str">
        <f t="shared" si="1528"/>
        <v>0.009+4.95115002205751i</v>
      </c>
      <c r="Z2919" t="str">
        <f t="shared" si="1529"/>
        <v>-0.000323372862308281-0.000103138243114019i</v>
      </c>
      <c r="AA2919" t="str">
        <f t="shared" si="1530"/>
        <v>0.00442660140955531-2.42373660260506i</v>
      </c>
      <c r="AB2919" t="str">
        <f t="shared" si="1531"/>
        <v>0.0125268687337606-0.0908751790834193i</v>
      </c>
      <c r="AC2919" t="str">
        <f t="shared" si="1532"/>
        <v>0.978150070381357-0.00398347360083367i</v>
      </c>
      <c r="AD2919" t="str">
        <f t="shared" si="1533"/>
        <v>0.0131848276106188-0.0928514554369876i</v>
      </c>
      <c r="AE2919" t="str">
        <f t="shared" si="1534"/>
        <v>-0.0000138401514278376+0.0000286657809586281i</v>
      </c>
      <c r="AF2919" t="str">
        <f t="shared" si="1535"/>
        <v>-4.17210224092911-0.0998903153402046i</v>
      </c>
      <c r="AG2919" t="str">
        <f t="shared" si="1536"/>
        <v>0.99918553943204-0.000117170587697929i</v>
      </c>
      <c r="AH2919" t="str">
        <f t="shared" si="1537"/>
        <v>0.0000606692350550859-0.000118303316621513i</v>
      </c>
      <c r="AI2919">
        <f t="shared" si="1538"/>
        <v>-77.526054224576683</v>
      </c>
      <c r="AJ2919">
        <f t="shared" si="1539"/>
        <v>-62.849985624108371</v>
      </c>
      <c r="AK2919"/>
      <c r="AL2919"/>
      <c r="AM2919"/>
      <c r="AN2919"/>
    </row>
    <row r="2920" spans="1:40" x14ac:dyDescent="0.35">
      <c r="A2920"/>
      <c r="B2920">
        <f t="shared" si="1540"/>
        <v>986000</v>
      </c>
      <c r="C2920" s="237" t="str">
        <f t="shared" si="1508"/>
        <v>-2.17577760178447E-08+0.000687450545724868i</v>
      </c>
      <c r="D2920" s="208" t="str">
        <f t="shared" si="1509"/>
        <v>-1.64874568652288+0.00527045418389066i</v>
      </c>
      <c r="E2920" t="str">
        <f t="shared" si="1510"/>
        <v>36500</v>
      </c>
      <c r="F2920" t="str">
        <f t="shared" si="1511"/>
        <v>0.21505376344086</v>
      </c>
      <c r="G2920" t="str">
        <f t="shared" si="1506"/>
        <v>0.21505376344086</v>
      </c>
      <c r="H2920" t="str">
        <f t="shared" si="1512"/>
        <v>2.52336610386652+0.105059889076276i</v>
      </c>
      <c r="I2920" t="str">
        <f t="shared" si="1513"/>
        <v>3872.01294554942i</v>
      </c>
      <c r="J2920" t="str">
        <f t="shared" si="1507"/>
        <v>-20292.8266814799+847.072528071956i</v>
      </c>
      <c r="K2920" t="str">
        <f t="shared" si="1514"/>
        <v>0.00795089896826489-0.190475088469934i</v>
      </c>
      <c r="L2920" t="str">
        <f t="shared" si="1515"/>
        <v>0.00251929738642389-0.0511656256830402i</v>
      </c>
      <c r="M2920" t="str">
        <f t="shared" si="1516"/>
        <v>0.0104701963546888-0.241640714152974i</v>
      </c>
      <c r="N2920" t="str">
        <f t="shared" si="1517"/>
        <v>-12.2986688325617i</v>
      </c>
      <c r="O2920" t="str">
        <f t="shared" si="1518"/>
        <v>0.964381357644476+0.264515778409902i</v>
      </c>
      <c r="P2920" t="str">
        <f t="shared" si="1519"/>
        <v>0.035618642355524-0.264515778409902i</v>
      </c>
      <c r="Q2920" t="str">
        <f t="shared" si="1520"/>
        <v>-0.035618642355524+12.5631846109716i</v>
      </c>
      <c r="R2920" t="str">
        <f t="shared" si="1521"/>
        <v>-0.0210627037775087-0.00277544416661533i</v>
      </c>
      <c r="S2920" t="str">
        <f t="shared" si="1522"/>
        <v>1.37325037867683i</v>
      </c>
      <c r="T2920" t="str">
        <f t="shared" si="1523"/>
        <v>0.0038113797528009-0.0289243659384217i</v>
      </c>
      <c r="U2920" t="str">
        <f t="shared" si="1524"/>
        <v>0.00005-0.000144120312130447i</v>
      </c>
      <c r="V2920" t="str">
        <f t="shared" si="1525"/>
        <v>0.00002-0.00161414749586101i</v>
      </c>
      <c r="W2920" t="str">
        <f t="shared" si="1526"/>
        <v>0.0000422292921294567-0.000133419659002407i</v>
      </c>
      <c r="X2920" t="str">
        <f t="shared" si="1527"/>
        <v>0.0000423093250788107-0.000133363275340216i</v>
      </c>
      <c r="Y2920" t="str">
        <f t="shared" si="1528"/>
        <v>0.009+4.95617657030326i</v>
      </c>
      <c r="Z2920" t="str">
        <f t="shared" si="1529"/>
        <v>-0.000322722702739136-0.000103031801402785i</v>
      </c>
      <c r="AA2920" t="str">
        <f t="shared" si="1530"/>
        <v>0.00441762647555145-2.42127833700852i</v>
      </c>
      <c r="AB2920" t="str">
        <f t="shared" si="1531"/>
        <v>0.0114652515100947-0.0870092071015271i</v>
      </c>
      <c r="AC2920" t="str">
        <f t="shared" si="1532"/>
        <v>0.97909507649267-0.00368147504586152i</v>
      </c>
      <c r="AD2920" t="str">
        <f t="shared" si="1533"/>
        <v>0.0120440257368253-0.0888216776994245i</v>
      </c>
      <c r="AE2920" t="str">
        <f t="shared" si="1534"/>
        <v>-0.0000130383379946373+0.0000274238542211762i</v>
      </c>
      <c r="AF2920" t="str">
        <f t="shared" si="1535"/>
        <v>-4.1721117903894-0.0997894348923853i</v>
      </c>
      <c r="AG2920" t="str">
        <f t="shared" si="1536"/>
        <v>0.99922166815101-0.000106986636959081i</v>
      </c>
      <c r="AH2920" t="str">
        <f t="shared" si="1537"/>
        <v>0.000057190638374734-0.000113196282791688i</v>
      </c>
      <c r="AI2920">
        <f t="shared" si="1538"/>
        <v>-77.936014113165498</v>
      </c>
      <c r="AJ2920">
        <f t="shared" si="1539"/>
        <v>-63.195531408874132</v>
      </c>
      <c r="AK2920"/>
      <c r="AL2920"/>
      <c r="AM2920"/>
      <c r="AN2920"/>
    </row>
    <row r="2921" spans="1:40" x14ac:dyDescent="0.35">
      <c r="A2921"/>
      <c r="B2921">
        <f t="shared" si="1540"/>
        <v>987000</v>
      </c>
      <c r="C2921" s="237" t="str">
        <f t="shared" si="1508"/>
        <v>-2.17137096473891E-08+0.000686754040614077i</v>
      </c>
      <c r="D2921" s="208" t="str">
        <f t="shared" si="1509"/>
        <v>-1.64874568618504+0.00526511431137459i</v>
      </c>
      <c r="E2921" t="str">
        <f t="shared" si="1510"/>
        <v>36500</v>
      </c>
      <c r="F2921" t="str">
        <f t="shared" si="1511"/>
        <v>0.21505376344086</v>
      </c>
      <c r="G2921" t="str">
        <f t="shared" si="1506"/>
        <v>0.21505376344086</v>
      </c>
      <c r="H2921" t="str">
        <f t="shared" si="1512"/>
        <v>2.52337562473115+0.104953871878239i</v>
      </c>
      <c r="I2921" t="str">
        <f t="shared" si="1513"/>
        <v>3875.93993636641i</v>
      </c>
      <c r="J2921" t="str">
        <f t="shared" si="1507"/>
        <v>-20334.0115043372+847.931627999006i</v>
      </c>
      <c r="K2921" t="str">
        <f t="shared" si="1514"/>
        <v>0.00793482225787426-0.190282756001496i</v>
      </c>
      <c r="L2921" t="str">
        <f t="shared" si="1515"/>
        <v>0.00251420732856677-0.0511140365141127i</v>
      </c>
      <c r="M2921" t="str">
        <f t="shared" si="1516"/>
        <v>0.010449029586441-0.241396792515609i</v>
      </c>
      <c r="N2921" t="str">
        <f t="shared" si="1517"/>
        <v>-12.3111421275237i</v>
      </c>
      <c r="O2921" t="str">
        <f t="shared" si="1518"/>
        <v>0.967605635674868+0.252466500372298i</v>
      </c>
      <c r="P2921" t="str">
        <f t="shared" si="1519"/>
        <v>0.032394364325132-0.252466500372298i</v>
      </c>
      <c r="Q2921" t="str">
        <f t="shared" si="1520"/>
        <v>-0.032394364325132+12.563608627896i</v>
      </c>
      <c r="R2921" t="str">
        <f t="shared" si="1521"/>
        <v>-0.0201015771330785-0.00252659784717357i</v>
      </c>
      <c r="S2921" t="str">
        <f t="shared" si="1522"/>
        <v>1.37464312753959i</v>
      </c>
      <c r="T2921" t="str">
        <f t="shared" si="1523"/>
        <v>0.00347317036667347-0.0276324948586933i</v>
      </c>
      <c r="U2921" t="str">
        <f t="shared" si="1524"/>
        <v>0.00005-0.000143974293577123i</v>
      </c>
      <c r="V2921" t="str">
        <f t="shared" si="1525"/>
        <v>0.00002-0.00161251208806378i</v>
      </c>
      <c r="W2921" t="str">
        <f t="shared" si="1526"/>
        <v>0.0000422292023882107-0.000133286733889743i</v>
      </c>
      <c r="X2921" t="str">
        <f t="shared" si="1527"/>
        <v>0.000042309058228076-0.000133230406639786i</v>
      </c>
      <c r="Y2921" t="str">
        <f t="shared" si="1528"/>
        <v>0.009+4.961203118549i</v>
      </c>
      <c r="Z2921" t="str">
        <f t="shared" si="1529"/>
        <v>-0.000322074518359711-0.000102925580083473i</v>
      </c>
      <c r="AA2921" t="str">
        <f t="shared" si="1530"/>
        <v>0.00440867880932835-2.41882505304858i</v>
      </c>
      <c r="AB2921" t="str">
        <f t="shared" si="1531"/>
        <v>0.0104478625521521-0.083123048332693i</v>
      </c>
      <c r="AC2921" t="str">
        <f t="shared" si="1532"/>
        <v>0.98004353277329-0.00339063570007694i</v>
      </c>
      <c r="AD2921" t="str">
        <f t="shared" si="1533"/>
        <v>0.0109539145302749-0.0847777724362077i</v>
      </c>
      <c r="AE2921" t="str">
        <f t="shared" si="1534"/>
        <v>-0.000012253778152673+0.0000261773222177875i</v>
      </c>
      <c r="AF2921" t="str">
        <f t="shared" si="1535"/>
        <v>-4.17212131091619-0.0996887575668644i</v>
      </c>
      <c r="AG2921" t="str">
        <f t="shared" si="1536"/>
        <v>0.999257848206417-0.0000972670863263166i</v>
      </c>
      <c r="AH2921" t="str">
        <f t="shared" si="1537"/>
        <v>0.0000537842612799364-0.000108068371665487i</v>
      </c>
      <c r="AI2921">
        <f t="shared" si="1538"/>
        <v>-78.36495151744559</v>
      </c>
      <c r="AJ2921">
        <f t="shared" si="1539"/>
        <v>-63.541051019188622</v>
      </c>
      <c r="AK2921"/>
      <c r="AL2921"/>
      <c r="AM2921"/>
      <c r="AN2921"/>
    </row>
    <row r="2922" spans="1:40" x14ac:dyDescent="0.35">
      <c r="A2922"/>
      <c r="B2922">
        <f t="shared" si="1540"/>
        <v>988000</v>
      </c>
      <c r="C2922" s="237" t="str">
        <f t="shared" si="1508"/>
        <v>-2.16697770139756E-08+0.000686058945432657i</v>
      </c>
      <c r="D2922" s="208" t="str">
        <f t="shared" si="1509"/>
        <v>-1.64874568584822+0.00525978524831704i</v>
      </c>
      <c r="E2922" t="str">
        <f t="shared" si="1510"/>
        <v>36500</v>
      </c>
      <c r="F2922" t="str">
        <f t="shared" si="1511"/>
        <v>0.21505376344086</v>
      </c>
      <c r="G2922" t="str">
        <f t="shared" si="1506"/>
        <v>0.21505376344086</v>
      </c>
      <c r="H2922" t="str">
        <f t="shared" si="1512"/>
        <v>2.52338511677791+0.104848068000411i</v>
      </c>
      <c r="I2922" t="str">
        <f t="shared" si="1513"/>
        <v>3879.8669271834i</v>
      </c>
      <c r="J2922" t="str">
        <f t="shared" si="1507"/>
        <v>-20375.2380756211+848.790727926057i</v>
      </c>
      <c r="K2922" t="str">
        <f t="shared" si="1514"/>
        <v>0.00791879423231806-0.190090810899376i</v>
      </c>
      <c r="L2922" t="str">
        <f t="shared" si="1515"/>
        <v>0.00250913266888919-0.0510625510200594i</v>
      </c>
      <c r="M2922" t="str">
        <f t="shared" si="1516"/>
        <v>0.0104279269012073-0.241153361919435i</v>
      </c>
      <c r="N2922" t="str">
        <f t="shared" si="1517"/>
        <v>-12.3236154224857i</v>
      </c>
      <c r="O2922" t="str">
        <f t="shared" si="1518"/>
        <v>0.970679372585079+0.240377943326415i</v>
      </c>
      <c r="P2922" t="str">
        <f t="shared" si="1519"/>
        <v>0.029320627414921-0.240377943326415i</v>
      </c>
      <c r="Q2922" t="str">
        <f t="shared" si="1520"/>
        <v>-0.029320627414921+12.5639933658121i</v>
      </c>
      <c r="R2922" t="str">
        <f t="shared" si="1521"/>
        <v>-0.0191376302465007-0.00228904133037163i</v>
      </c>
      <c r="S2922" t="str">
        <f t="shared" si="1522"/>
        <v>1.37603587640235i</v>
      </c>
      <c r="T2922" t="str">
        <f t="shared" si="1523"/>
        <v>0.00314980299315913-0.0263340658085077i</v>
      </c>
      <c r="U2922" t="str">
        <f t="shared" si="1524"/>
        <v>0.00005-0.000143828570607916i</v>
      </c>
      <c r="V2922" t="str">
        <f t="shared" si="1525"/>
        <v>0.00002-0.00161087999080866i</v>
      </c>
      <c r="W2922" t="str">
        <f t="shared" si="1526"/>
        <v>0.0000422291125565723-0.000133154080122136i</v>
      </c>
      <c r="X2922" t="str">
        <f t="shared" si="1527"/>
        <v>0.0000423087918246426-0.000133097809169031i</v>
      </c>
      <c r="Y2922" t="str">
        <f t="shared" si="1528"/>
        <v>0.009+4.96622966679474i</v>
      </c>
      <c r="Z2922" t="str">
        <f t="shared" si="1529"/>
        <v>-0.000321428301177013-0.000102819578466975i</v>
      </c>
      <c r="AA2922" t="str">
        <f t="shared" si="1530"/>
        <v>0.00439975830053506-2.41637673559741i</v>
      </c>
      <c r="AB2922" t="str">
        <f t="shared" si="1531"/>
        <v>0.00947512078723711-0.0792171621198455i</v>
      </c>
      <c r="AC2922" t="str">
        <f t="shared" si="1532"/>
        <v>0.980995320900032-0.00311102800834179i</v>
      </c>
      <c r="AD2922" t="str">
        <f t="shared" si="1533"/>
        <v>0.00991466926508179-0.0807203822678965i</v>
      </c>
      <c r="AE2922" t="str">
        <f t="shared" si="1534"/>
        <v>-0.0000114864909770854+0.000024926393228254i</v>
      </c>
      <c r="AF2922" t="str">
        <f t="shared" si="1535"/>
        <v>-4.17213080262613-0.099588282752094i</v>
      </c>
      <c r="AG2922" t="str">
        <f t="shared" si="1536"/>
        <v>0.999294073821419-0.0000880120692971945i</v>
      </c>
      <c r="AH2922" t="str">
        <f t="shared" si="1537"/>
        <v>0.000050450191870829-0.00010292046710097i</v>
      </c>
      <c r="AI2922">
        <f t="shared" si="1538"/>
        <v>-78.814758858013491</v>
      </c>
      <c r="AJ2922">
        <f t="shared" si="1539"/>
        <v>-63.886544068372416</v>
      </c>
      <c r="AK2922"/>
      <c r="AL2922"/>
      <c r="AM2922"/>
      <c r="AN2922"/>
    </row>
    <row r="2923" spans="1:40" x14ac:dyDescent="0.35">
      <c r="A2923"/>
      <c r="B2923">
        <f t="shared" si="1540"/>
        <v>989000</v>
      </c>
      <c r="C2923" s="237" t="str">
        <f t="shared" si="1508"/>
        <v>-2.16259775769796E-08+0.000685365255903774i</v>
      </c>
      <c r="D2923" s="208" t="str">
        <f t="shared" si="1509"/>
        <v>-1.64874568551243+0.00525446696192894i</v>
      </c>
      <c r="E2923" t="str">
        <f t="shared" si="1510"/>
        <v>36500</v>
      </c>
      <c r="F2923" t="str">
        <f t="shared" si="1511"/>
        <v>0.21505376344086</v>
      </c>
      <c r="G2923" t="str">
        <f t="shared" si="1506"/>
        <v>0.21505376344086</v>
      </c>
      <c r="H2923" t="str">
        <f t="shared" si="1512"/>
        <v>2.52339458012294+0.104742476800906i</v>
      </c>
      <c r="I2923" t="str">
        <f t="shared" si="1513"/>
        <v>3883.79391800038i</v>
      </c>
      <c r="J2923" t="str">
        <f t="shared" si="1507"/>
        <v>-20416.5063953316+849.649827853107i</v>
      </c>
      <c r="K2923" t="str">
        <f t="shared" si="1514"/>
        <v>0.00790281469532621-0.189899251996486i</v>
      </c>
      <c r="L2923" t="str">
        <f t="shared" si="1515"/>
        <v>0.00250407334539455-0.0510111688894391i</v>
      </c>
      <c r="M2923" t="str">
        <f t="shared" si="1516"/>
        <v>0.0104068880407208-0.240910420885925i</v>
      </c>
      <c r="N2923" t="str">
        <f t="shared" si="1517"/>
        <v>-12.3360887174477i</v>
      </c>
      <c r="O2923" t="str">
        <f t="shared" si="1518"/>
        <v>0.973602090159833+0.228251988022895i</v>
      </c>
      <c r="P2923" t="str">
        <f t="shared" si="1519"/>
        <v>0.026397909840167-0.228251988022895i</v>
      </c>
      <c r="Q2923" t="str">
        <f t="shared" si="1520"/>
        <v>-0.026397909840167+12.5643407054706i</v>
      </c>
      <c r="R2923" t="str">
        <f t="shared" si="1521"/>
        <v>-0.018170984698564-0.00206284073569434i</v>
      </c>
      <c r="S2923" t="str">
        <f t="shared" si="1522"/>
        <v>1.3774286252651i</v>
      </c>
      <c r="T2923" t="str">
        <f t="shared" si="1523"/>
        <v>0.0028414158787083-0.0250292344730562i</v>
      </c>
      <c r="U2923" t="str">
        <f t="shared" si="1524"/>
        <v>0.00005-0.000143683142326209i</v>
      </c>
      <c r="V2923" t="str">
        <f t="shared" si="1525"/>
        <v>0.00002-0.00160925119405354i</v>
      </c>
      <c r="W2923" t="str">
        <f t="shared" si="1526"/>
        <v>0.0000422290226345438-0.000133021696876454i</v>
      </c>
      <c r="X2923" t="str">
        <f t="shared" si="1527"/>
        <v>0.0000423085258663396-0.000132965482105171i</v>
      </c>
      <c r="Y2923" t="str">
        <f t="shared" si="1528"/>
        <v>0.009+4.97125621504049i</v>
      </c>
      <c r="Z2923" t="str">
        <f t="shared" si="1529"/>
        <v>-0.000320784043238441-0.000102713795867075i</v>
      </c>
      <c r="AA2923" t="str">
        <f t="shared" si="1530"/>
        <v>0.0043908648393783-2.41393336958834i</v>
      </c>
      <c r="AB2923" t="str">
        <f t="shared" si="1531"/>
        <v>0.00854744208320538-0.0752920167894149i</v>
      </c>
      <c r="AC2923" t="str">
        <f t="shared" si="1532"/>
        <v>0.981950320818706-0.00284272345885059i</v>
      </c>
      <c r="AD2923" t="str">
        <f t="shared" si="1533"/>
        <v>0.00892645695262226-0.0766501519935116i</v>
      </c>
      <c r="AE2923" t="str">
        <f t="shared" si="1534"/>
        <v>-0.0000107364930180979+0.0000236712753940718i</v>
      </c>
      <c r="AF2923" t="str">
        <f t="shared" si="1535"/>
        <v>-4.17214026563537-0.0994880098389771i</v>
      </c>
      <c r="AG2923" t="str">
        <f t="shared" si="1536"/>
        <v>0.999330339223369-0.0000792216466181691i</v>
      </c>
      <c r="AH2923" t="str">
        <f t="shared" si="1537"/>
        <v>0.0000471885073937802-0.0000977534521889841i</v>
      </c>
      <c r="AI2923">
        <f t="shared" si="1538"/>
        <v>-79.287628226714901</v>
      </c>
      <c r="AJ2923">
        <f t="shared" si="1539"/>
        <v>-64.23201017561064</v>
      </c>
      <c r="AK2923"/>
      <c r="AL2923"/>
      <c r="AM2923"/>
      <c r="AN2923"/>
    </row>
    <row r="2924" spans="1:40" x14ac:dyDescent="0.35">
      <c r="A2924"/>
      <c r="B2924">
        <f t="shared" si="1540"/>
        <v>990000</v>
      </c>
      <c r="C2924" s="237" t="str">
        <f t="shared" si="1508"/>
        <v>-2.15823107985056E-08+0.000684672967767873i</v>
      </c>
      <c r="D2924" s="208" t="str">
        <f t="shared" si="1509"/>
        <v>-1.64874568517764+0.0052491594195537i</v>
      </c>
      <c r="E2924" t="str">
        <f t="shared" si="1510"/>
        <v>36500</v>
      </c>
      <c r="F2924" t="str">
        <f t="shared" si="1511"/>
        <v>0.21505376344086</v>
      </c>
      <c r="G2924" t="str">
        <f t="shared" si="1506"/>
        <v>0.21505376344086</v>
      </c>
      <c r="H2924" t="str">
        <f t="shared" si="1512"/>
        <v>2.52340401488173+0.1046370976404i</v>
      </c>
      <c r="I2924" t="str">
        <f t="shared" si="1513"/>
        <v>3887.72090881737i</v>
      </c>
      <c r="J2924" t="str">
        <f t="shared" si="1507"/>
        <v>-20457.8164634687+850.508927780158i</v>
      </c>
      <c r="K2924" t="str">
        <f t="shared" si="1514"/>
        <v>0.00788688345161625-0.189708078130415i</v>
      </c>
      <c r="L2924" t="str">
        <f t="shared" si="1515"/>
        <v>0.00249902929639777-0.0509598898120547i</v>
      </c>
      <c r="M2924" t="str">
        <f t="shared" si="1516"/>
        <v>0.010385912748014-0.24066796794247i</v>
      </c>
      <c r="N2924" t="str">
        <f t="shared" si="1517"/>
        <v>-12.3485620124098i</v>
      </c>
      <c r="O2924" t="str">
        <f t="shared" si="1518"/>
        <v>0.976373333679625+0.216090521030739i</v>
      </c>
      <c r="P2924" t="str">
        <f t="shared" si="1519"/>
        <v>0.023626666320375-0.216090521030739i</v>
      </c>
      <c r="Q2924" t="str">
        <f t="shared" si="1520"/>
        <v>-0.023626666320375+12.5646525334405i</v>
      </c>
      <c r="R2924" t="str">
        <f t="shared" si="1521"/>
        <v>-0.0172017637558393-0.00184806113230698i</v>
      </c>
      <c r="S2924" t="str">
        <f t="shared" si="1522"/>
        <v>1.37882137412786i</v>
      </c>
      <c r="T2924" t="str">
        <f t="shared" si="1523"/>
        <v>0.0025481461899198-0.0237181595392492i</v>
      </c>
      <c r="U2924" t="str">
        <f t="shared" si="1524"/>
        <v>0.0000499999999999999-0.000143538007839011i</v>
      </c>
      <c r="V2924" t="str">
        <f t="shared" si="1525"/>
        <v>0.00002-0.00160762568779692i</v>
      </c>
      <c r="W2924" t="str">
        <f t="shared" si="1526"/>
        <v>0.0000422289326221266-0.000132889583332888i</v>
      </c>
      <c r="X2924" t="str">
        <f t="shared" si="1527"/>
        <v>0.000042308260351006-0.000132833424628747i</v>
      </c>
      <c r="Y2924" t="str">
        <f t="shared" si="1528"/>
        <v>0.009+4.97628276328623i</v>
      </c>
      <c r="Z2924" t="str">
        <f t="shared" si="1529"/>
        <v>-0.000320141736631535-0.000102608231600429i</v>
      </c>
      <c r="AA2924" t="str">
        <f t="shared" si="1530"/>
        <v>0.00438199831661916-2.41149494001564i</v>
      </c>
      <c r="AB2924" t="str">
        <f t="shared" si="1531"/>
        <v>0.00766523905954279-0.071348089697492i</v>
      </c>
      <c r="AC2924" t="str">
        <f t="shared" si="1532"/>
        <v>0.982908410739993-0.00258579254258904i</v>
      </c>
      <c r="AD2924" t="str">
        <f t="shared" si="1533"/>
        <v>0.00798943631459055-0.0725677284813858i</v>
      </c>
      <c r="AE2924" t="str">
        <f t="shared" si="1534"/>
        <v>-0.0000100037983071952+0.0000224121766877122i</v>
      </c>
      <c r="AF2924" t="str">
        <f t="shared" si="1535"/>
        <v>-4.17214970005937-0.0993879382208463i</v>
      </c>
      <c r="AG2924" t="str">
        <f t="shared" si="1536"/>
        <v>0.999366638644752-0.0000708958064151362i</v>
      </c>
      <c r="AH2924" t="str">
        <f t="shared" si="1537"/>
        <v>0.0000439992742766716-0.000092568209119536i</v>
      </c>
      <c r="AI2924">
        <f t="shared" si="1538"/>
        <v>-79.78611819894607</v>
      </c>
      <c r="AJ2924">
        <f t="shared" si="1539"/>
        <v>-64.577448966002422</v>
      </c>
      <c r="AK2924"/>
      <c r="AL2924"/>
      <c r="AM2924"/>
      <c r="AN2924"/>
    </row>
    <row r="2925" spans="1:40" x14ac:dyDescent="0.35">
      <c r="A2925"/>
      <c r="B2925">
        <f t="shared" si="1540"/>
        <v>991000</v>
      </c>
      <c r="C2925" s="237" t="str">
        <f t="shared" si="1508"/>
        <v>-2.15387761433708E-08+0.000683982076782597i</v>
      </c>
      <c r="D2925" s="208" t="str">
        <f t="shared" si="1509"/>
        <v>-1.64874568484388+0.00524386258866658i</v>
      </c>
      <c r="E2925" t="str">
        <f t="shared" si="1510"/>
        <v>36500</v>
      </c>
      <c r="F2925" t="str">
        <f t="shared" si="1511"/>
        <v>0.21505376344086</v>
      </c>
      <c r="G2925" t="str">
        <f t="shared" si="1506"/>
        <v>0.21505376344086</v>
      </c>
      <c r="H2925" t="str">
        <f t="shared" si="1512"/>
        <v>2.52341342116927+0.10453192988213i</v>
      </c>
      <c r="I2925" t="str">
        <f t="shared" si="1513"/>
        <v>3891.64789963436i</v>
      </c>
      <c r="J2925" t="str">
        <f t="shared" si="1507"/>
        <v>-20499.1682800325+851.368027707209i</v>
      </c>
      <c r="K2925" t="str">
        <f t="shared" si="1514"/>
        <v>0.00787100030688714-0.189517288143402i</v>
      </c>
      <c r="L2925" t="str">
        <f t="shared" si="1515"/>
        <v>0.00249400046052333-0.0509087134789457i</v>
      </c>
      <c r="M2925" t="str">
        <f t="shared" si="1516"/>
        <v>0.0103650007674105-0.240426001622348i</v>
      </c>
      <c r="N2925" t="str">
        <f t="shared" si="1517"/>
        <v>-12.3610353073718i</v>
      </c>
      <c r="O2925" t="str">
        <f t="shared" si="1518"/>
        <v>0.978992671991376+0.203895434444193i</v>
      </c>
      <c r="P2925" t="str">
        <f t="shared" si="1519"/>
        <v>0.021007328008624-0.203895434444193i</v>
      </c>
      <c r="Q2925" t="str">
        <f t="shared" si="1520"/>
        <v>-0.021007328008624+12.564930741816i</v>
      </c>
      <c r="R2925" t="str">
        <f t="shared" si="1521"/>
        <v>-0.0162300923724822-0.00164476649805696i</v>
      </c>
      <c r="S2925" t="str">
        <f t="shared" si="1522"/>
        <v>1.38021412299061i</v>
      </c>
      <c r="T2925" t="str">
        <f t="shared" si="1523"/>
        <v>0.00227012994964002-0.0224010027099421i</v>
      </c>
      <c r="U2925" t="str">
        <f t="shared" si="1524"/>
        <v>0.0000499999999999999-0.000143393166256933i</v>
      </c>
      <c r="V2925" t="str">
        <f t="shared" si="1525"/>
        <v>0.00002-0.00160600346207765i</v>
      </c>
      <c r="W2925" t="str">
        <f t="shared" si="1526"/>
        <v>0.0000422288425193228-0.00013275773867494i</v>
      </c>
      <c r="X2925" t="str">
        <f t="shared" si="1527"/>
        <v>0.0000423079952764921-0.000132701635923609i</v>
      </c>
      <c r="Y2925" t="str">
        <f t="shared" si="1528"/>
        <v>0.009+4.98130931153198i</v>
      </c>
      <c r="Z2925" t="str">
        <f t="shared" si="1529"/>
        <v>-0.000319501373483737-0.000102502884986548i</v>
      </c>
      <c r="AA2925" t="str">
        <f t="shared" si="1530"/>
        <v>0.00437315862356955-2.40906143193409i</v>
      </c>
      <c r="AB2925" t="str">
        <f t="shared" si="1531"/>
        <v>0.00682892089514152-0.0673858672726216i</v>
      </c>
      <c r="AC2925" t="str">
        <f t="shared" si="1532"/>
        <v>0.983869467136108-0.00234030471220753i</v>
      </c>
      <c r="AD2925" t="str">
        <f t="shared" si="1533"/>
        <v>0.00710375775760864-0.0684737605598927i</v>
      </c>
      <c r="AE2925" t="str">
        <f t="shared" si="1534"/>
        <v>-9.28841836371881E-06+0.0000211493048820818i</v>
      </c>
      <c r="AF2925" t="str">
        <f t="shared" si="1535"/>
        <v>-4.17215910601315-0.0992880672934634i</v>
      </c>
      <c r="AG2925" t="str">
        <f t="shared" si="1536"/>
        <v>0.999402966324107-0.0000630344643367407i</v>
      </c>
      <c r="AH2925" t="str">
        <f t="shared" si="1537"/>
        <v>0.0000408825481660009-0.0000873656190492425i</v>
      </c>
      <c r="AI2925">
        <f t="shared" si="1538"/>
        <v>-80.313240370715675</v>
      </c>
      <c r="AJ2925">
        <f t="shared" si="1539"/>
        <v>-64.922860070590573</v>
      </c>
      <c r="AK2925"/>
      <c r="AL2925"/>
      <c r="AM2925"/>
      <c r="AN2925"/>
    </row>
    <row r="2926" spans="1:40" x14ac:dyDescent="0.35">
      <c r="A2926"/>
      <c r="B2926">
        <f t="shared" si="1540"/>
        <v>992000</v>
      </c>
      <c r="C2926" s="237" t="str">
        <f t="shared" si="1508"/>
        <v>-2.14953730790884E-08+0.00068329257872269i</v>
      </c>
      <c r="D2926" s="208" t="str">
        <f t="shared" si="1509"/>
        <v>-1.64874568451112+0.00523857643687396i</v>
      </c>
      <c r="E2926" t="str">
        <f t="shared" si="1510"/>
        <v>36500</v>
      </c>
      <c r="F2926" t="str">
        <f t="shared" si="1511"/>
        <v>0.21505376344086</v>
      </c>
      <c r="G2926" t="str">
        <f t="shared" si="1506"/>
        <v>0.21505376344086</v>
      </c>
      <c r="H2926" t="str">
        <f t="shared" si="1512"/>
        <v>2.52342279909988+0.104426972891869i</v>
      </c>
      <c r="I2926" t="str">
        <f t="shared" si="1513"/>
        <v>3895.57489045134i</v>
      </c>
      <c r="J2926" t="str">
        <f t="shared" si="1507"/>
        <v>-20540.5618450229+852.22712763426i</v>
      </c>
      <c r="K2926" t="str">
        <f t="shared" si="1514"/>
        <v>0.00785516506781367-0.189326880882316i</v>
      </c>
      <c r="L2926" t="str">
        <f t="shared" si="1515"/>
        <v>0.00248898677670339-0.0508576395823817i</v>
      </c>
      <c r="M2926" t="str">
        <f t="shared" si="1516"/>
        <v>0.0103441518445171-0.240184520464698i</v>
      </c>
      <c r="N2926" t="str">
        <f t="shared" si="1517"/>
        <v>-12.3735086023338i</v>
      </c>
      <c r="O2926" t="str">
        <f t="shared" si="1518"/>
        <v>0.981459697575653+0.191668625587779i</v>
      </c>
      <c r="P2926" t="str">
        <f t="shared" si="1519"/>
        <v>0.018540302424347-0.191668625587779i</v>
      </c>
      <c r="Q2926" t="str">
        <f t="shared" si="1520"/>
        <v>-0.018540302424347+12.5651772279216i</v>
      </c>
      <c r="R2926" t="str">
        <f t="shared" si="1521"/>
        <v>-0.0152560971910576-0.00145301967791102i</v>
      </c>
      <c r="S2926" t="str">
        <f t="shared" si="1522"/>
        <v>1.38160687185337i</v>
      </c>
      <c r="T2926" t="str">
        <f t="shared" si="1523"/>
        <v>0.00200750197194004-0.0210779287168281i</v>
      </c>
      <c r="U2926" t="str">
        <f t="shared" si="1524"/>
        <v>0.0000499999999999999-0.000143248616694174i</v>
      </c>
      <c r="V2926" t="str">
        <f t="shared" si="1525"/>
        <v>0.00002-0.00160438450697475i</v>
      </c>
      <c r="W2926" t="str">
        <f t="shared" si="1526"/>
        <v>0.0000422287523261339-0.000132626162089404i</v>
      </c>
      <c r="X2926" t="str">
        <f t="shared" si="1527"/>
        <v>0.0000423077306406587-0.000132570115176898i</v>
      </c>
      <c r="Y2926" t="str">
        <f t="shared" si="1528"/>
        <v>0.009+4.98633585977772i</v>
      </c>
      <c r="Z2926" t="str">
        <f t="shared" si="1529"/>
        <v>-0.000318862945962157-0.000102397755347787i</v>
      </c>
      <c r="AA2926" t="str">
        <f t="shared" si="1530"/>
        <v>0.00436434565208914-2.40663283045881i</v>
      </c>
      <c r="AB2926" t="str">
        <f t="shared" si="1531"/>
        <v>0.00603889313270063-0.0634058450545863i</v>
      </c>
      <c r="AC2926" t="str">
        <f t="shared" si="1532"/>
        <v>0.984833364738443-0.00210632834028982i</v>
      </c>
      <c r="AD2926" t="str">
        <f t="shared" si="1533"/>
        <v>0.00626956334927045-0.0643688989075412i</v>
      </c>
      <c r="AE2926" t="str">
        <f t="shared" si="1534"/>
        <v>-8.59036220178556E-06+0.0000198828675200228i</v>
      </c>
      <c r="AF2926" t="str">
        <f t="shared" si="1535"/>
        <v>-4.172168483611-0.099188396454995i</v>
      </c>
      <c r="AG2926" t="str">
        <f t="shared" si="1536"/>
        <v>0.999439316506956-0.0000556374637093223i</v>
      </c>
      <c r="AH2926" t="str">
        <f t="shared" si="1537"/>
        <v>0.0000378383739653775-0.0000821465619692373i</v>
      </c>
      <c r="AI2926">
        <f t="shared" si="1538"/>
        <v>-80.872573049393196</v>
      </c>
      <c r="AJ2926">
        <f t="shared" si="1539"/>
        <v>-65.268243126420884</v>
      </c>
      <c r="AK2926"/>
      <c r="AL2926"/>
      <c r="AM2926"/>
      <c r="AN2926"/>
    </row>
    <row r="2927" spans="1:40" x14ac:dyDescent="0.35">
      <c r="A2927"/>
      <c r="B2927">
        <f t="shared" si="1540"/>
        <v>993000</v>
      </c>
      <c r="C2927" s="237" t="str">
        <f t="shared" si="1508"/>
        <v>-2.14521010758514E-08+0.000682604469379917i</v>
      </c>
      <c r="D2927" s="208" t="str">
        <f t="shared" si="1509"/>
        <v>-1.64874568417937+0.0052333009319127i</v>
      </c>
      <c r="E2927" t="str">
        <f t="shared" si="1510"/>
        <v>36500</v>
      </c>
      <c r="F2927" t="str">
        <f t="shared" si="1511"/>
        <v>0.21505376344086</v>
      </c>
      <c r="G2927" t="str">
        <f t="shared" si="1506"/>
        <v>0.21505376344086</v>
      </c>
      <c r="H2927" t="str">
        <f t="shared" si="1512"/>
        <v>2.52343214878738+0.104322226037922i</v>
      </c>
      <c r="I2927" t="str">
        <f t="shared" si="1513"/>
        <v>3899.50188126833i</v>
      </c>
      <c r="J2927" t="str">
        <f t="shared" si="1507"/>
        <v>-20581.9971584398+853.08622756131i</v>
      </c>
      <c r="K2927" t="str">
        <f t="shared" si="1514"/>
        <v>0.00783937754204048-0.189136855198636i</v>
      </c>
      <c r="L2927" t="str">
        <f t="shared" si="1515"/>
        <v>0.00248398818417606-0.050806667815858i</v>
      </c>
      <c r="M2927" t="str">
        <f t="shared" si="1516"/>
        <v>0.0103233657262165-0.239943523014494i</v>
      </c>
      <c r="N2927" t="str">
        <f t="shared" si="1517"/>
        <v>-12.3859818972959i</v>
      </c>
      <c r="O2927" t="str">
        <f t="shared" si="1518"/>
        <v>0.983774026609993+0.179411996721403i</v>
      </c>
      <c r="P2927" t="str">
        <f t="shared" si="1519"/>
        <v>0.016225973390007-0.179411996721403i</v>
      </c>
      <c r="Q2927" t="str">
        <f t="shared" si="1520"/>
        <v>-0.016225973390007+12.5653938940173i</v>
      </c>
      <c r="R2927" t="str">
        <f t="shared" si="1521"/>
        <v>-0.0142799065425114-0.00127288234187801i</v>
      </c>
      <c r="S2927" t="str">
        <f t="shared" si="1522"/>
        <v>1.38299962071612i</v>
      </c>
      <c r="T2927" t="str">
        <f t="shared" si="1523"/>
        <v>0.00176039579603353-0.0197491053321549i</v>
      </c>
      <c r="U2927" t="str">
        <f t="shared" si="1524"/>
        <v>0.0000499999999999999-0.0001431043582685i</v>
      </c>
      <c r="V2927" t="str">
        <f t="shared" si="1525"/>
        <v>0.00002-0.0016027688126072i</v>
      </c>
      <c r="W2927" t="str">
        <f t="shared" si="1526"/>
        <v>0.0000422286620425615-0.000132494852766351i</v>
      </c>
      <c r="X2927" t="str">
        <f t="shared" si="1527"/>
        <v>0.0000423074664413775-0.000132438861579031i</v>
      </c>
      <c r="Y2927" t="str">
        <f t="shared" si="1528"/>
        <v>0.009+4.99136240802346i</v>
      </c>
      <c r="Z2927" t="str">
        <f t="shared" si="1529"/>
        <v>-0.000318226446273326-0.000102292842009325i</v>
      </c>
      <c r="AA2927" t="str">
        <f t="shared" si="1530"/>
        <v>0.00435555929458177-2.40420912076481i</v>
      </c>
      <c r="AB2927" t="str">
        <f t="shared" si="1531"/>
        <v>0.00529555747994028-0.0594085277296524i</v>
      </c>
      <c r="AC2927" t="str">
        <f t="shared" si="1532"/>
        <v>0.985799976536033-0.0018839306770719i</v>
      </c>
      <c r="AD2927" t="str">
        <f t="shared" si="1533"/>
        <v>0.00548698679577396-0.0602537959430881i</v>
      </c>
      <c r="AE2927" t="str">
        <f t="shared" si="1534"/>
        <v>-7.90963633763624E-06+0.0000186130718840397i</v>
      </c>
      <c r="AF2927" t="str">
        <f t="shared" si="1535"/>
        <v>-4.17217783296675-0.0990889251060093i</v>
      </c>
      <c r="AG2927" t="str">
        <f t="shared" si="1536"/>
        <v>0.999475683446728-0.0000487045757047479i</v>
      </c>
      <c r="AH2927" t="str">
        <f t="shared" si="1537"/>
        <v>0.0000348667858758821-0.0000769119165743228i</v>
      </c>
      <c r="AI2927">
        <f t="shared" si="1538"/>
        <v>-81.46841301106663</v>
      </c>
      <c r="AJ2927">
        <f t="shared" si="1539"/>
        <v>-65.613597776573044</v>
      </c>
      <c r="AK2927"/>
      <c r="AL2927"/>
      <c r="AM2927"/>
      <c r="AN2927"/>
    </row>
    <row r="2928" spans="1:40" x14ac:dyDescent="0.35">
      <c r="A2928"/>
      <c r="B2928">
        <f t="shared" si="1540"/>
        <v>994000</v>
      </c>
      <c r="C2928" s="237" t="str">
        <f t="shared" si="1508"/>
        <v>-2.14089596065166E-08+0.000681917744562983i</v>
      </c>
      <c r="D2928" s="208" t="str">
        <f t="shared" si="1509"/>
        <v>-1.64874568384862+0.00522803604164954i</v>
      </c>
      <c r="E2928" t="str">
        <f t="shared" si="1510"/>
        <v>36500</v>
      </c>
      <c r="F2928" t="str">
        <f t="shared" si="1511"/>
        <v>0.21505376344086</v>
      </c>
      <c r="G2928" t="str">
        <f t="shared" si="1506"/>
        <v>0.21505376344086</v>
      </c>
      <c r="H2928" t="str">
        <f t="shared" si="1512"/>
        <v>2.52344147034498+0.104217688691113i</v>
      </c>
      <c r="I2928" t="str">
        <f t="shared" si="1513"/>
        <v>3903.42887208532i</v>
      </c>
      <c r="J2928" t="str">
        <f t="shared" si="1507"/>
        <v>-20623.4742202834+853.945327488361i</v>
      </c>
      <c r="K2928" t="str">
        <f t="shared" si="1514"/>
        <v>0.0078236375381759-0.188947209948416i</v>
      </c>
      <c r="L2928" t="str">
        <f t="shared" si="1515"/>
        <v>0.00247900462248335-0.0507557978740873i</v>
      </c>
      <c r="M2928" t="str">
        <f t="shared" si="1516"/>
        <v>0.0103026421606592-0.239703007822503i</v>
      </c>
      <c r="N2928" t="str">
        <f t="shared" si="1517"/>
        <v>-12.3984551922579i</v>
      </c>
      <c r="O2928" t="str">
        <f t="shared" si="1518"/>
        <v>0.985935299028572+0.167127454744697i</v>
      </c>
      <c r="P2928" t="str">
        <f t="shared" si="1519"/>
        <v>0.014064700971428-0.167127454744697i</v>
      </c>
      <c r="Q2928" t="str">
        <f t="shared" si="1520"/>
        <v>-0.014064700971428+12.5655826470026i</v>
      </c>
      <c r="R2928" t="str">
        <f t="shared" si="1521"/>
        <v>-0.0133016504451929-0.00110441494241417i</v>
      </c>
      <c r="S2928" t="str">
        <f t="shared" si="1522"/>
        <v>1.38439236957888i</v>
      </c>
      <c r="T2928" t="str">
        <f t="shared" si="1523"/>
        <v>0.00152894361912708-0.0184147033791306i</v>
      </c>
      <c r="U2928" t="str">
        <f t="shared" si="1524"/>
        <v>0.0000500000000000001-0.000142960390101228i</v>
      </c>
      <c r="V2928" t="str">
        <f t="shared" si="1525"/>
        <v>0.00002-0.00160115636913376i</v>
      </c>
      <c r="W2928" t="str">
        <f t="shared" si="1526"/>
        <v>0.000042228571668608-0.000132363809899109i</v>
      </c>
      <c r="X2928" t="str">
        <f t="shared" si="1527"/>
        <v>0.000042307202676532-0.000132307874323681i</v>
      </c>
      <c r="Y2928" t="str">
        <f t="shared" si="1528"/>
        <v>0.009+4.99638895626921i</v>
      </c>
      <c r="Z2928" t="str">
        <f t="shared" si="1529"/>
        <v>-0.000317591866662958-0.000102188144299161i</v>
      </c>
      <c r="AA2928" t="str">
        <f t="shared" si="1530"/>
        <v>0.00434679944399236-2.40179028808683i</v>
      </c>
      <c r="AB2928" t="str">
        <f t="shared" si="1531"/>
        <v>0.00459931160760461-0.055394429161872i</v>
      </c>
      <c r="AC2928" t="str">
        <f t="shared" si="1532"/>
        <v>0.986769173774967-0.00167317780760453i</v>
      </c>
      <c r="AD2928" t="str">
        <f t="shared" si="1533"/>
        <v>0.00475615342106198-0.0561291057154053i</v>
      </c>
      <c r="AE2928" t="str">
        <f t="shared" si="1534"/>
        <v>-7.24624479735923E-06+0.0000173401249661777i</v>
      </c>
      <c r="AF2928" t="str">
        <f t="shared" si="1535"/>
        <v>-4.1721871541936-0.0989896526494635i</v>
      </c>
      <c r="AG2928" t="str">
        <f t="shared" si="1536"/>
        <v>0.999512061405673-0.0000422354995203607i</v>
      </c>
      <c r="AH2928" t="str">
        <f t="shared" si="1537"/>
        <v>0.0000319678074380338-0.0000716625601330363i</v>
      </c>
      <c r="AI2928">
        <f t="shared" si="1538"/>
        <v>-82.105981724116006</v>
      </c>
      <c r="AJ2928">
        <f t="shared" si="1539"/>
        <v>-65.958923670188753</v>
      </c>
      <c r="AK2928"/>
      <c r="AL2928"/>
      <c r="AM2928"/>
      <c r="AN2928"/>
    </row>
    <row r="2929" spans="1:40" x14ac:dyDescent="0.35">
      <c r="A2929"/>
      <c r="B2929">
        <f t="shared" si="1540"/>
        <v>995000</v>
      </c>
      <c r="C2929" s="237" t="str">
        <f t="shared" si="1508"/>
        <v>-2.13659481465883E-08+0.000681232400097434i</v>
      </c>
      <c r="D2929" s="208" t="str">
        <f t="shared" si="1509"/>
        <v>-1.64874568351886+0.00522278173408033i</v>
      </c>
      <c r="E2929" t="str">
        <f t="shared" si="1510"/>
        <v>36500</v>
      </c>
      <c r="F2929" t="str">
        <f t="shared" si="1511"/>
        <v>0.21505376344086</v>
      </c>
      <c r="G2929" t="str">
        <f t="shared" si="1506"/>
        <v>0.21505376344086</v>
      </c>
      <c r="H2929" t="str">
        <f t="shared" si="1512"/>
        <v>2.52345076388534+0.104113360224765i</v>
      </c>
      <c r="I2929" t="str">
        <f t="shared" si="1513"/>
        <v>3907.35586290231i</v>
      </c>
      <c r="J2929" t="str">
        <f t="shared" si="1507"/>
        <v>-20664.9930305537+854.804427415412i</v>
      </c>
      <c r="K2929" t="str">
        <f t="shared" si="1514"/>
        <v>0.0078079448657866-0.188757943992276i</v>
      </c>
      <c r="L2929" t="str">
        <f t="shared" si="1515"/>
        <v>0.00247403603146961-0.0507050294529958i</v>
      </c>
      <c r="M2929" t="str">
        <f t="shared" si="1516"/>
        <v>0.0102819808972562-0.239462973445272i</v>
      </c>
      <c r="N2929" t="str">
        <f t="shared" si="1517"/>
        <v>-12.4109284872199i</v>
      </c>
      <c r="O2929" t="str">
        <f t="shared" si="1518"/>
        <v>0.987943178578333+0.154816910899748i</v>
      </c>
      <c r="P2929" t="str">
        <f t="shared" si="1519"/>
        <v>0.012056821421667-0.154816910899748i</v>
      </c>
      <c r="Q2929" t="str">
        <f t="shared" si="1520"/>
        <v>-0.012056821421667+12.5657453981196i</v>
      </c>
      <c r="R2929" t="str">
        <f t="shared" si="1521"/>
        <v>-0.0123214606028313-0.000947676671318406i</v>
      </c>
      <c r="S2929" t="str">
        <f t="shared" si="1522"/>
        <v>1.38578511844163i</v>
      </c>
      <c r="T2929" t="str">
        <f t="shared" si="1523"/>
        <v>0.00131327622820735-0.0170748967408685i</v>
      </c>
      <c r="U2929" t="str">
        <f t="shared" si="1524"/>
        <v>0.0000499999999999999-0.000142816711317207i</v>
      </c>
      <c r="V2929" t="str">
        <f t="shared" si="1525"/>
        <v>0.00002-0.00159954716675272i</v>
      </c>
      <c r="W2929" t="str">
        <f t="shared" si="1526"/>
        <v>0.0000422284812042743-0.000132233032684251i</v>
      </c>
      <c r="X2929" t="str">
        <f t="shared" si="1527"/>
        <v>0.0000423069393440143-0.000132177152607763i</v>
      </c>
      <c r="Y2929" t="str">
        <f t="shared" si="1528"/>
        <v>0.009+5.00141550451495i</v>
      </c>
      <c r="Z2929" t="str">
        <f t="shared" si="1529"/>
        <v>-0.000316959199415718-0.000102083661548085i</v>
      </c>
      <c r="AA2929" t="str">
        <f t="shared" si="1530"/>
        <v>0.00433806599380363-2.39937631771894i</v>
      </c>
      <c r="AB2929" t="str">
        <f t="shared" si="1531"/>
        <v>0.00395054894426636-0.0513640724199911i</v>
      </c>
      <c r="AC2929" t="str">
        <f t="shared" si="1532"/>
        <v>0.987740825958829-0.00147413460836274i</v>
      </c>
      <c r="AD2929" t="str">
        <f t="shared" si="1533"/>
        <v>0.00407718014742843-0.0519954837928021i</v>
      </c>
      <c r="AE2929" t="str">
        <f t="shared" si="1534"/>
        <v>-6.60018912493593E-06+0.0000160642334379589i</v>
      </c>
      <c r="AF2929" t="str">
        <f t="shared" si="1535"/>
        <v>-4.1721964474042-0.0988905784906847i</v>
      </c>
      <c r="AG2929" t="str">
        <f t="shared" si="1536"/>
        <v>0.999548444655781-0.0000362298625705692i</v>
      </c>
      <c r="AH2929" t="str">
        <f t="shared" si="1537"/>
        <v>0.0000291414515751301-0.0000663993683582603i</v>
      </c>
      <c r="AI2929">
        <f t="shared" si="1538"/>
        <v>-82.791711323299765</v>
      </c>
      <c r="AJ2929">
        <f t="shared" si="1539"/>
        <v>-66.304220462528676</v>
      </c>
      <c r="AK2929"/>
      <c r="AL2929"/>
      <c r="AM2929"/>
      <c r="AN2929"/>
    </row>
    <row r="2930" spans="1:40" x14ac:dyDescent="0.35">
      <c r="A2930"/>
      <c r="B2930">
        <f t="shared" si="1540"/>
        <v>996000</v>
      </c>
      <c r="C2930" s="237" t="str">
        <f t="shared" si="1508"/>
        <v>-2.13230661742027E-08+0.000680548431825587i</v>
      </c>
      <c r="D2930" s="208" t="str">
        <f t="shared" si="1509"/>
        <v>-1.6487456831901+0.0052175379773295i</v>
      </c>
      <c r="E2930" t="str">
        <f t="shared" si="1510"/>
        <v>36500</v>
      </c>
      <c r="F2930" t="str">
        <f t="shared" si="1511"/>
        <v>0.21505376344086</v>
      </c>
      <c r="G2930" t="str">
        <f t="shared" si="1506"/>
        <v>0.21505376344086</v>
      </c>
      <c r="H2930" t="str">
        <f t="shared" si="1512"/>
        <v>2.52346002952056+0.104009240014697i</v>
      </c>
      <c r="I2930" t="str">
        <f t="shared" si="1513"/>
        <v>3911.28285371929i</v>
      </c>
      <c r="J2930" t="str">
        <f t="shared" si="1507"/>
        <v>-20706.5535892505+855.663527342462i</v>
      </c>
      <c r="K2930" t="str">
        <f t="shared" si="1514"/>
        <v>0.00779229933539178-0.188569056195372i</v>
      </c>
      <c r="L2930" t="str">
        <f t="shared" si="1515"/>
        <v>0.00246908235127954-0.0506543622497161i</v>
      </c>
      <c r="M2930" t="str">
        <f t="shared" si="1516"/>
        <v>0.0102613816866713-0.239223418445088i</v>
      </c>
      <c r="N2930" t="str">
        <f t="shared" si="1517"/>
        <v>-12.423401782182i</v>
      </c>
      <c r="O2930" t="str">
        <f t="shared" si="1518"/>
        <v>0.989797352871241+0.142482280474042i</v>
      </c>
      <c r="P2930" t="str">
        <f t="shared" si="1519"/>
        <v>0.010202647128759-0.142482280474042i</v>
      </c>
      <c r="Q2930" t="str">
        <f t="shared" si="1520"/>
        <v>-0.010202647128759+12.565884062656i</v>
      </c>
      <c r="R2930" t="str">
        <f t="shared" si="1521"/>
        <v>-0.0113394704015825-0.000802725416160859i</v>
      </c>
      <c r="S2930" t="str">
        <f t="shared" si="1522"/>
        <v>1.38717786730439i</v>
      </c>
      <c r="T2930" t="str">
        <f t="shared" si="1523"/>
        <v>0.00111352293082105-0.0157298623680285i</v>
      </c>
      <c r="U2930" t="str">
        <f t="shared" si="1524"/>
        <v>0.0000500000000000001-0.0001426733210448i</v>
      </c>
      <c r="V2930" t="str">
        <f t="shared" si="1525"/>
        <v>0.00002-0.00159794119570176i</v>
      </c>
      <c r="W2930" t="str">
        <f t="shared" si="1526"/>
        <v>0.0000422283906495629-0.000132102520321574i</v>
      </c>
      <c r="X2930" t="str">
        <f t="shared" si="1527"/>
        <v>0.0000423066764417287-0.000132046695631416i</v>
      </c>
      <c r="Y2930" t="str">
        <f t="shared" si="1528"/>
        <v>0.009+5.00644205276069i</v>
      </c>
      <c r="Z2930" t="str">
        <f t="shared" si="1529"/>
        <v>-0.000316328436854978-0.000101979393089672i</v>
      </c>
      <c r="AA2930" t="str">
        <f t="shared" si="1530"/>
        <v>0.00432935883803272-2.39696719501428i</v>
      </c>
      <c r="AB2930" t="str">
        <f t="shared" si="1531"/>
        <v>0.00334965846810175-0.0473179898004357i</v>
      </c>
      <c r="AC2930" t="str">
        <f t="shared" si="1532"/>
        <v>0.988714800850051-0.00128686470335113i</v>
      </c>
      <c r="AD2930" t="str">
        <f t="shared" si="1533"/>
        <v>0.00345017547770515-0.0478535871524479i</v>
      </c>
      <c r="AE2930" t="str">
        <f t="shared" si="1534"/>
        <v>-5.97146839070821E-06+0.0000147856036205681i</v>
      </c>
      <c r="AF2930" t="str">
        <f t="shared" si="1535"/>
        <v>-4.17220571271066-0.0987917020373675i</v>
      </c>
      <c r="AG2930" t="str">
        <f t="shared" si="1536"/>
        <v>0.999584827479696-0.0000306872206910106i</v>
      </c>
      <c r="AH2930" t="str">
        <f t="shared" si="1537"/>
        <v>0.0000263877206383888-0.000061123215279159i</v>
      </c>
      <c r="AI2930">
        <f t="shared" si="1538"/>
        <v>-83.533650469095221</v>
      </c>
      <c r="AJ2930">
        <f t="shared" si="1539"/>
        <v>-66.649487814997627</v>
      </c>
      <c r="AK2930"/>
      <c r="AL2930"/>
      <c r="AM2930"/>
      <c r="AN2930"/>
    </row>
    <row r="2931" spans="1:40" x14ac:dyDescent="0.35">
      <c r="A2931"/>
      <c r="B2931">
        <f t="shared" si="1540"/>
        <v>997000</v>
      </c>
      <c r="C2931" s="237" t="str">
        <f t="shared" si="1508"/>
        <v>-2.12803131701116E-08+0.000679865835606439i</v>
      </c>
      <c r="D2931" s="208" t="str">
        <f t="shared" si="1509"/>
        <v>-1.64874568286233+0.00521230473964937i</v>
      </c>
      <c r="E2931" t="str">
        <f t="shared" si="1510"/>
        <v>36500</v>
      </c>
      <c r="F2931" t="str">
        <f t="shared" si="1511"/>
        <v>0.21505376344086</v>
      </c>
      <c r="G2931" t="str">
        <f t="shared" si="1506"/>
        <v>0.21505376344086</v>
      </c>
      <c r="H2931" t="str">
        <f t="shared" si="1512"/>
        <v>2.52346926736217+0.103905327439206i</v>
      </c>
      <c r="I2931" t="str">
        <f t="shared" si="1513"/>
        <v>3915.20984453628i</v>
      </c>
      <c r="J2931" t="str">
        <f t="shared" si="1507"/>
        <v>-20748.1558963739+856.522627269513i</v>
      </c>
      <c r="K2931" t="str">
        <f t="shared" si="1514"/>
        <v>0.00777670075845727-0.188380545427377i</v>
      </c>
      <c r="L2931" t="str">
        <f t="shared" si="1515"/>
        <v>0.00246414352235641-0.0506037959625807i</v>
      </c>
      <c r="M2931" t="str">
        <f t="shared" si="1516"/>
        <v>0.0102408442808137-0.238984341389958i</v>
      </c>
      <c r="N2931" t="str">
        <f t="shared" si="1517"/>
        <v>-12.435875077144i</v>
      </c>
      <c r="O2931" t="str">
        <f t="shared" si="1518"/>
        <v>0.991497533432847+0.130125482502774i</v>
      </c>
      <c r="P2931" t="str">
        <f t="shared" si="1519"/>
        <v>0.00850246656715303-0.130125482502774i</v>
      </c>
      <c r="Q2931" t="str">
        <f t="shared" si="1520"/>
        <v>-0.00850246656715303+12.5660005596468i</v>
      </c>
      <c r="R2931" t="str">
        <f t="shared" si="1521"/>
        <v>-0.0103558149060497-0.000669617716249348i</v>
      </c>
      <c r="S2931" t="str">
        <f t="shared" si="1522"/>
        <v>1.38857061616714i</v>
      </c>
      <c r="T2931" t="str">
        <f t="shared" si="1523"/>
        <v>0.00092981148484879-0.0143797802850063i</v>
      </c>
      <c r="U2931" t="str">
        <f t="shared" si="1524"/>
        <v>0.0000500000000000001-0.000142530218415869i</v>
      </c>
      <c r="V2931" t="str">
        <f t="shared" si="1525"/>
        <v>0.00002-0.00159633844625773i</v>
      </c>
      <c r="W2931" t="str">
        <f t="shared" si="1526"/>
        <v>0.0000422283000044752-0.000131972272014087i</v>
      </c>
      <c r="X2931" t="str">
        <f t="shared" si="1527"/>
        <v>0.0000423064139675897-0.000131916502597991i</v>
      </c>
      <c r="Y2931" t="str">
        <f t="shared" si="1528"/>
        <v>0.009+5.01146860100644i</v>
      </c>
      <c r="Z2931" t="str">
        <f t="shared" si="1529"/>
        <v>-0.000315699571342602-0.000101875338260267i</v>
      </c>
      <c r="AA2931" t="str">
        <f t="shared" si="1530"/>
        <v>0.00432067787122814-2.39456290538477i</v>
      </c>
      <c r="AB2931" t="str">
        <f t="shared" si="1531"/>
        <v>0.00279702449563883-0.0432567228459301i</v>
      </c>
      <c r="AC2931" t="str">
        <f t="shared" si="1532"/>
        <v>0.989690964472287-0.00111143041970531i</v>
      </c>
      <c r="AD2931" t="str">
        <f t="shared" si="1533"/>
        <v>0.00287523947896416-0.0437040740695985i</v>
      </c>
      <c r="AE2931" t="str">
        <f t="shared" si="1534"/>
        <v>-5.36007920020844E-06+0.0000135044414551988i</v>
      </c>
      <c r="AF2931" t="str">
        <f t="shared" si="1535"/>
        <v>-4.1722149502245-0.0986930226995566i</v>
      </c>
      <c r="AG2931" t="str">
        <f t="shared" si="1536"/>
        <v>0.999621204171616-0.0000256070583546284i</v>
      </c>
      <c r="AH2931" t="str">
        <f t="shared" si="1537"/>
        <v>0.0000237066064536243-0.0000558349731140731i</v>
      </c>
      <c r="AI2931">
        <f t="shared" si="1538"/>
        <v>-84.342055966725539</v>
      </c>
      <c r="AJ2931">
        <f t="shared" si="1539"/>
        <v>-66.994725395172779</v>
      </c>
      <c r="AK2931"/>
      <c r="AL2931"/>
      <c r="AM2931"/>
      <c r="AN2931"/>
    </row>
    <row r="2932" spans="1:40" x14ac:dyDescent="0.35">
      <c r="A2932"/>
      <c r="B2932">
        <f t="shared" si="1540"/>
        <v>998000</v>
      </c>
      <c r="C2932" s="237" t="str">
        <f t="shared" si="1508"/>
        <v>-2.12376886176672E-08+0.000679184607315581i</v>
      </c>
      <c r="D2932" s="208" t="str">
        <f t="shared" si="1509"/>
        <v>-1.64874568253554+0.00520708198941946i</v>
      </c>
      <c r="E2932" t="str">
        <f t="shared" si="1510"/>
        <v>36500</v>
      </c>
      <c r="F2932" t="str">
        <f t="shared" si="1511"/>
        <v>0.21505376344086</v>
      </c>
      <c r="G2932" t="str">
        <f t="shared" si="1506"/>
        <v>0.21505376344086</v>
      </c>
      <c r="H2932" t="str">
        <f t="shared" si="1512"/>
        <v>2.52347847752114+0.103801621879055i</v>
      </c>
      <c r="I2932" t="str">
        <f t="shared" si="1513"/>
        <v>3919.13683535327i</v>
      </c>
      <c r="J2932" t="str">
        <f t="shared" si="1507"/>
        <v>-20789.799951924+857.381727196563i</v>
      </c>
      <c r="K2932" t="str">
        <f t="shared" si="1514"/>
        <v>0.00776114894738982-0.188192410562452i</v>
      </c>
      <c r="L2932" t="str">
        <f t="shared" si="1515"/>
        <v>0.00245921948544036-0.0505533302911175i</v>
      </c>
      <c r="M2932" t="str">
        <f t="shared" si="1516"/>
        <v>0.0102203684328302-0.23874574085357i</v>
      </c>
      <c r="N2932" t="str">
        <f t="shared" si="1517"/>
        <v>-12.448348372106i</v>
      </c>
      <c r="O2932" t="str">
        <f t="shared" si="1518"/>
        <v>0.993043455747255+0.1177484394697i</v>
      </c>
      <c r="P2932" t="str">
        <f t="shared" si="1519"/>
        <v>0.00695654425274495-0.1177484394697i</v>
      </c>
      <c r="Q2932" t="str">
        <f t="shared" si="1520"/>
        <v>-0.00695654425274495+12.5660968115757i</v>
      </c>
      <c r="R2932" t="str">
        <f t="shared" si="1521"/>
        <v>-0.00937063085418415-0.000548408718145754i</v>
      </c>
      <c r="S2932" t="str">
        <f t="shared" si="1522"/>
        <v>1.3899633650299i</v>
      </c>
      <c r="T2932" t="str">
        <f t="shared" si="1523"/>
        <v>0.000762268027285606-0.0130248335945348i</v>
      </c>
      <c r="U2932" t="str">
        <f t="shared" si="1524"/>
        <v>0.0000500000000000001-0.000142387402565752i</v>
      </c>
      <c r="V2932" t="str">
        <f t="shared" si="1525"/>
        <v>0.00002-0.00159473890873643i</v>
      </c>
      <c r="W2932" t="str">
        <f t="shared" si="1526"/>
        <v>0.0000422282092690131-0.000131842286967993i</v>
      </c>
      <c r="X2932" t="str">
        <f t="shared" si="1527"/>
        <v>0.0000423061519195214-0.000131786572714027i</v>
      </c>
      <c r="Y2932" t="str">
        <f t="shared" si="1528"/>
        <v>0.009+5.01649514925218i</v>
      </c>
      <c r="Z2932" t="str">
        <f t="shared" si="1529"/>
        <v>-0.000315072595278688-0.000101771496398968i</v>
      </c>
      <c r="AA2932" t="str">
        <f t="shared" si="1530"/>
        <v>0.0043120229884665-2.39216343430079i</v>
      </c>
      <c r="AB2932" t="str">
        <f t="shared" si="1531"/>
        <v>0.00229302646751761-0.0391808223593386i</v>
      </c>
      <c r="AC2932" t="str">
        <f t="shared" si="1532"/>
        <v>0.990669181113892-0.000947892742798048i</v>
      </c>
      <c r="AD2932" t="str">
        <f t="shared" si="1533"/>
        <v>0.00235246376770286-0.0395476040063684i</v>
      </c>
      <c r="AE2932" t="str">
        <f t="shared" si="1534"/>
        <v>-4.76601570331113E-06+0.0000122209524734768i</v>
      </c>
      <c r="AF2932" t="str">
        <f t="shared" si="1535"/>
        <v>-4.17222416005668-0.0985945398896355i</v>
      </c>
      <c r="AG2932" t="str">
        <f t="shared" si="1536"/>
        <v>0.999657569038208-0.0000209887888992943i</v>
      </c>
      <c r="AH2932" t="str">
        <f t="shared" si="1537"/>
        <v>0.0000210980903692732-0.0000505355121440328i</v>
      </c>
      <c r="AI2932">
        <f t="shared" si="1538"/>
        <v>-85.23028254465035</v>
      </c>
      <c r="AJ2932">
        <f t="shared" si="1539"/>
        <v>-67.339932876853439</v>
      </c>
      <c r="AK2932"/>
      <c r="AL2932"/>
      <c r="AM2932"/>
      <c r="AN2932"/>
    </row>
    <row r="2933" spans="1:40" x14ac:dyDescent="0.35">
      <c r="A2933"/>
      <c r="B2933">
        <f t="shared" si="1540"/>
        <v>999000</v>
      </c>
      <c r="C2933" s="237" t="str">
        <f t="shared" si="1508"/>
        <v>-2.1195192002806E-08+0.000678504742845121i</v>
      </c>
      <c r="D2933" s="208" t="str">
        <f t="shared" si="1509"/>
        <v>-1.64874568220973+0.00520186969514593i</v>
      </c>
      <c r="E2933" t="str">
        <f t="shared" si="1510"/>
        <v>36500</v>
      </c>
      <c r="F2933" t="str">
        <f t="shared" si="1511"/>
        <v>0.21505376344086</v>
      </c>
      <c r="G2933" t="str">
        <f t="shared" si="1506"/>
        <v>0.21505376344086</v>
      </c>
      <c r="H2933" t="str">
        <f t="shared" si="1512"/>
        <v>2.5234876601079+0.103698122717463i</v>
      </c>
      <c r="I2933" t="str">
        <f t="shared" si="1513"/>
        <v>3923.06382617025i</v>
      </c>
      <c r="J2933" t="str">
        <f t="shared" si="1507"/>
        <v>-20831.4857559007+858.240827123614i</v>
      </c>
      <c r="K2933" t="str">
        <f t="shared" si="1514"/>
        <v>0.00774564371553181-0.188004650479233i</v>
      </c>
      <c r="L2933" t="str">
        <f t="shared" si="1515"/>
        <v>0.00245431018156658-0.050502964936043i</v>
      </c>
      <c r="M2933" t="str">
        <f t="shared" si="1516"/>
        <v>0.0101999538970984-0.238507615415276i</v>
      </c>
      <c r="N2933" t="str">
        <f t="shared" si="1517"/>
        <v>-12.460821667068i</v>
      </c>
      <c r="O2933" t="str">
        <f t="shared" si="1518"/>
        <v>0.994434879298217+0.105353077008417i</v>
      </c>
      <c r="P2933" t="str">
        <f t="shared" si="1519"/>
        <v>0.00556512070178306-0.105353077008417i</v>
      </c>
      <c r="Q2933" t="str">
        <f t="shared" si="1520"/>
        <v>-0.00556512070178306+12.5661747440764i</v>
      </c>
      <c r="R2933" t="str">
        <f t="shared" si="1521"/>
        <v>-0.00838405665118536-0.00043915213077472i</v>
      </c>
      <c r="S2933" t="str">
        <f t="shared" si="1522"/>
        <v>1.39135611389265i</v>
      </c>
      <c r="T2933" t="str">
        <f t="shared" si="1523"/>
        <v>0.000611017002082391-0.0116652084808491i</v>
      </c>
      <c r="U2933" t="str">
        <f t="shared" si="1524"/>
        <v>0.0000500000000000001-0.000142244872633254i</v>
      </c>
      <c r="V2933" t="str">
        <f t="shared" si="1525"/>
        <v>0.00002-0.00159314257349245i</v>
      </c>
      <c r="W2933" t="str">
        <f t="shared" si="1526"/>
        <v>0.0000422281184431781-0.000131712564392675i</v>
      </c>
      <c r="X2933" t="str">
        <f t="shared" si="1527"/>
        <v>0.0000423058902954593-0.000131656905189246i</v>
      </c>
      <c r="Y2933" t="str">
        <f t="shared" si="1528"/>
        <v>0.009+5.02152169749793i</v>
      </c>
      <c r="Z2933" t="str">
        <f t="shared" si="1529"/>
        <v>-0.000314447501101372-0.000101667866847612i</v>
      </c>
      <c r="AA2933" t="str">
        <f t="shared" si="1530"/>
        <v>0.00430339408534936-2.38976876729094i</v>
      </c>
      <c r="AB2933" t="str">
        <f t="shared" si="1531"/>
        <v>0.00183803873142541-0.0350908484131864i</v>
      </c>
      <c r="AC2933" t="str">
        <f t="shared" si="1532"/>
        <v>0.991649313332394-0.000796311270897763i</v>
      </c>
      <c r="AD2933" t="str">
        <f t="shared" si="1533"/>
        <v>0.00188193149660412-0.0353848375006769i</v>
      </c>
      <c r="AE2933" t="str">
        <f t="shared" si="1534"/>
        <v>-4.18926960379435E-06+0.0000109353417681529i</v>
      </c>
      <c r="AF2933" t="str">
        <f t="shared" si="1535"/>
        <v>-4.17223334231763-0.0984962530223171i</v>
      </c>
      <c r="AG2933" t="str">
        <f t="shared" si="1536"/>
        <v>0.999693916399497-0.000016831754767701i</v>
      </c>
      <c r="AH2933" t="str">
        <f t="shared" si="1537"/>
        <v>0.0000185621433061478-0.0000452257005876792i</v>
      </c>
      <c r="AI2933">
        <f t="shared" si="1538"/>
        <v>-86.216171528382006</v>
      </c>
      <c r="AJ2933">
        <f t="shared" si="1539"/>
        <v>-67.685109940082171</v>
      </c>
      <c r="AK2933"/>
      <c r="AL2933"/>
      <c r="AM2933"/>
      <c r="AN2933"/>
    </row>
    <row r="2934" spans="1:40" x14ac:dyDescent="0.35">
      <c r="A2934"/>
      <c r="B2934">
        <f t="shared" si="1540"/>
        <v>1000000</v>
      </c>
      <c r="C2934" s="237" t="str">
        <f t="shared" si="1508"/>
        <v>-2.11528228140336E-08+0.000677826238103598i</v>
      </c>
      <c r="D2934" s="208" t="str">
        <f t="shared" si="1509"/>
        <v>-1.6487456818849+0.00519666782546092i</v>
      </c>
      <c r="E2934" t="str">
        <f t="shared" si="1510"/>
        <v>36500</v>
      </c>
      <c r="F2934" t="str">
        <f t="shared" si="1511"/>
        <v>0.21505376344086</v>
      </c>
      <c r="G2934" t="str">
        <f t="shared" si="1506"/>
        <v>0.21505376344086</v>
      </c>
      <c r="H2934" t="str">
        <f t="shared" si="1512"/>
        <v>2.52349681523233+0.103594829340094i</v>
      </c>
      <c r="I2934" t="str">
        <f t="shared" si="1513"/>
        <v>3926.99081698724i</v>
      </c>
      <c r="J2934" t="str">
        <f t="shared" si="1507"/>
        <v>-20873.213308304+859.099927050664i</v>
      </c>
      <c r="K2934" t="str">
        <f t="shared" si="1514"/>
        <v>0.00773018487715541-0.187817264060802i</v>
      </c>
      <c r="L2934" t="str">
        <f t="shared" si="1515"/>
        <v>0.00244941555206347-0.050452699599256i</v>
      </c>
      <c r="M2934" t="str">
        <f t="shared" si="1516"/>
        <v>0.0101796004292189-0.238269963660058i</v>
      </c>
      <c r="N2934" t="str">
        <f t="shared" si="1517"/>
        <v>-12.4732949620301i</v>
      </c>
      <c r="O2934" t="str">
        <f t="shared" si="1518"/>
        <v>0.995671587606576+0.0929413236025812i</v>
      </c>
      <c r="P2934" t="str">
        <f t="shared" si="1519"/>
        <v>0.00432841239342396-0.0929413236025812i</v>
      </c>
      <c r="Q2934" t="str">
        <f t="shared" si="1520"/>
        <v>-0.00432841239342396+12.5662362856327i</v>
      </c>
      <c r="R2934" t="str">
        <f t="shared" si="1521"/>
        <v>-0.00739623236225648-0.00034190018012909i</v>
      </c>
      <c r="S2934" t="str">
        <f t="shared" si="1522"/>
        <v>1.39274886275541i</v>
      </c>
      <c r="T2934" t="str">
        <f t="shared" si="1523"/>
        <v>0.00047618108705066-0.0103010942112075i</v>
      </c>
      <c r="U2934" t="str">
        <f t="shared" si="1524"/>
        <v>0.00005-0.000142102627760621i</v>
      </c>
      <c r="V2934" t="str">
        <f t="shared" si="1525"/>
        <v>0.00002-0.00159154943091895i</v>
      </c>
      <c r="W2934" t="str">
        <f t="shared" si="1526"/>
        <v>0.0000422280275269721-0.000131583103500675i</v>
      </c>
      <c r="X2934" t="str">
        <f t="shared" si="1527"/>
        <v>0.0000423056290933487-0.000131527499236525i</v>
      </c>
      <c r="Y2934" t="str">
        <f t="shared" si="1528"/>
        <v>0.009+5.02654824574367i</v>
      </c>
      <c r="Z2934" t="str">
        <f t="shared" si="1529"/>
        <v>-0.000313824281286565-0.000101564448950765i</v>
      </c>
      <c r="AA2934" t="str">
        <f t="shared" si="1530"/>
        <v>0.00429479105800006-2.38737888994167i</v>
      </c>
      <c r="AB2934" t="str">
        <f t="shared" si="1531"/>
        <v>0.00143243032221442-0.0309873703542351i</v>
      </c>
      <c r="AC2934" t="str">
        <f t="shared" si="1532"/>
        <v>0.992631221960098-0.000656744169377932i</v>
      </c>
      <c r="AD2934" t="str">
        <f t="shared" si="1533"/>
        <v>0.00146371734279444-0.0312164360548899i</v>
      </c>
      <c r="AE2934" t="str">
        <f t="shared" si="1534"/>
        <v>-3.62983016923083E-06+9.64781396391326E-06i</v>
      </c>
      <c r="AF2934" t="str">
        <f t="shared" si="1535"/>
        <v>-4.17224249711723-0.0983981615146331i</v>
      </c>
      <c r="AG2934" t="str">
        <f t="shared" si="1536"/>
        <v>0.999730240589771-0.0000131352277587657i</v>
      </c>
      <c r="AH2934" t="str">
        <f t="shared" si="1537"/>
        <v>0.0000160987258085588-0.0000399064044769632i</v>
      </c>
      <c r="AI2934">
        <f t="shared" si="1538"/>
        <v>-87.324316974909308</v>
      </c>
      <c r="AJ2934">
        <f t="shared" si="1539"/>
        <v>-68.030256271180932</v>
      </c>
      <c r="AK2934"/>
      <c r="AL2934"/>
      <c r="AM2934"/>
      <c r="AN2934"/>
    </row>
    <row r="2935" spans="1:40" x14ac:dyDescent="0.35">
      <c r="A2935"/>
      <c r="B2935">
        <f t="shared" si="1540"/>
        <v>1001000</v>
      </c>
      <c r="C2935" s="237" t="str">
        <f t="shared" si="1508"/>
        <v>-2.11105805424094E-08+0.0006771490890159i</v>
      </c>
      <c r="D2935" s="208" t="str">
        <f t="shared" si="1509"/>
        <v>-1.64874568156105+0.0051914763491219i</v>
      </c>
      <c r="E2935" t="str">
        <f t="shared" si="1510"/>
        <v>36500</v>
      </c>
      <c r="F2935" t="str">
        <f t="shared" si="1511"/>
        <v>0.21505376344086</v>
      </c>
      <c r="G2935" t="str">
        <f t="shared" si="1506"/>
        <v>0.21505376344086</v>
      </c>
      <c r="H2935" t="str">
        <f t="shared" si="1512"/>
        <v>2.52350594300376+0.103491741135038i</v>
      </c>
      <c r="I2935" t="str">
        <f t="shared" si="1513"/>
        <v>3930.91780780423i</v>
      </c>
      <c r="J2935" t="str">
        <f t="shared" si="1507"/>
        <v>-20914.9826091339+859.959026977716i</v>
      </c>
      <c r="K2935" t="str">
        <f t="shared" si="1514"/>
        <v>0.00771477224745706-0.187630250194669i</v>
      </c>
      <c r="L2935" t="str">
        <f t="shared" si="1515"/>
        <v>0.00244453553855108-0.0504025339838334i</v>
      </c>
      <c r="M2935" t="str">
        <f t="shared" si="1516"/>
        <v>0.0101593077860081-0.238032784178502i</v>
      </c>
      <c r="N2935" t="str">
        <f t="shared" si="1517"/>
        <v>-12.4857682569921i</v>
      </c>
      <c r="O2935" t="str">
        <f t="shared" si="1518"/>
        <v>0.996753388263913+0.0805151102862653i</v>
      </c>
      <c r="P2935" t="str">
        <f t="shared" si="1519"/>
        <v>0.00324661173608698-0.0805151102862653i</v>
      </c>
      <c r="Q2935" t="str">
        <f t="shared" si="1520"/>
        <v>-0.00324661173608698+12.5662833672784i</v>
      </c>
      <c r="R2935" t="str">
        <f t="shared" si="1521"/>
        <v>-0.00640729970428048-0.000256703563606578i</v>
      </c>
      <c r="S2935" t="str">
        <f t="shared" si="1522"/>
        <v>1.39414161161817i</v>
      </c>
      <c r="T2935" t="str">
        <f t="shared" si="1523"/>
        <v>0.000357881119874602-0.00893268313584621i</v>
      </c>
      <c r="U2935" t="str">
        <f t="shared" si="1524"/>
        <v>0.00005-0.000141960667093527i</v>
      </c>
      <c r="V2935" t="str">
        <f t="shared" si="1525"/>
        <v>0.00002-0.00158995947144751i</v>
      </c>
      <c r="W2935" t="str">
        <f t="shared" si="1526"/>
        <v>0.000042227936520397-0.000131453903507684i</v>
      </c>
      <c r="X2935" t="str">
        <f t="shared" si="1527"/>
        <v>0.0000423053683111457-0.000131398354071892i</v>
      </c>
      <c r="Y2935" t="str">
        <f t="shared" si="1528"/>
        <v>0.009+5.03157479398941i</v>
      </c>
      <c r="Z2935" t="str">
        <f t="shared" si="1529"/>
        <v>-0.00031320292834776-0.000101461242055701i</v>
      </c>
      <c r="AA2935" t="str">
        <f t="shared" si="1530"/>
        <v>0.00428621380306058-2.38499378789705i</v>
      </c>
      <c r="AB2935" t="str">
        <f t="shared" si="1531"/>
        <v>0.00107656473933391-0.026870966803346i</v>
      </c>
      <c r="AC2935" t="str">
        <f t="shared" si="1532"/>
        <v>0.99361476611077-0.000529248124514852i</v>
      </c>
      <c r="AD2935" t="str">
        <f t="shared" si="1533"/>
        <v>0.00109788749764809-0.0270430620245547i</v>
      </c>
      <c r="AE2935" t="str">
        <f t="shared" si="1534"/>
        <v>-3.08768424126047E-06+8.35857318843185E-06i</v>
      </c>
      <c r="AF2935" t="str">
        <f t="shared" si="1535"/>
        <v>-4.17225162456481-0.0983002647859161i</v>
      </c>
      <c r="AG2935" t="str">
        <f t="shared" si="1536"/>
        <v>0.999766535958464-9.89840929088647E-06i</v>
      </c>
      <c r="AH2935" t="str">
        <f t="shared" si="1537"/>
        <v>0.0000137077880970294-0.0000345784875341403i</v>
      </c>
      <c r="AI2935">
        <f t="shared" si="1538"/>
        <v>-88.589972139747871</v>
      </c>
      <c r="AJ2935">
        <f t="shared" si="1539"/>
        <v>-68.375371562773495</v>
      </c>
      <c r="AK2935"/>
      <c r="AL2935"/>
      <c r="AM2935"/>
      <c r="AN2935"/>
    </row>
    <row r="2936" spans="1:40" x14ac:dyDescent="0.35">
      <c r="A2936"/>
      <c r="B2936">
        <f t="shared" si="1540"/>
        <v>1002000</v>
      </c>
      <c r="C2936" s="237" t="str">
        <f t="shared" si="1508"/>
        <v>-2.1068464681531E-08+0.000676473291523185i</v>
      </c>
      <c r="D2936" s="208" t="str">
        <f t="shared" si="1509"/>
        <v>-1.64874568123816+0.00518629523501109i</v>
      </c>
      <c r="E2936" t="str">
        <f t="shared" si="1510"/>
        <v>36500</v>
      </c>
      <c r="F2936" t="str">
        <f t="shared" si="1511"/>
        <v>0.21505376344086</v>
      </c>
      <c r="G2936" t="str">
        <f t="shared" si="1506"/>
        <v>0.21505376344086</v>
      </c>
      <c r="H2936" t="str">
        <f t="shared" si="1512"/>
        <v>2.52351504353096+0.103388857492808i</v>
      </c>
      <c r="I2936" t="str">
        <f t="shared" si="1513"/>
        <v>3934.84479862122i</v>
      </c>
      <c r="J2936" t="str">
        <f t="shared" si="1507"/>
        <v>-20956.7936583904+860.818126904766i</v>
      </c>
      <c r="K2936" t="str">
        <f t="shared" si="1514"/>
        <v>0.00769940564255193-0.187443607772747i</v>
      </c>
      <c r="L2936" t="str">
        <f t="shared" si="1515"/>
        <v>0.00243967008293916-0.0503524677940223i</v>
      </c>
      <c r="M2936" t="str">
        <f t="shared" si="1516"/>
        <v>0.0101390757254911-0.237796075566769i</v>
      </c>
      <c r="N2936" t="str">
        <f t="shared" si="1517"/>
        <v>-12.4982415519541i</v>
      </c>
      <c r="O2936" t="str">
        <f t="shared" si="1518"/>
        <v>0.997680112962532+0.0680763703429381i</v>
      </c>
      <c r="P2936" t="str">
        <f t="shared" si="1519"/>
        <v>0.00231988703746799-0.0680763703429381i</v>
      </c>
      <c r="Q2936" t="str">
        <f t="shared" si="1520"/>
        <v>-0.00231988703746799+12.566317922297i</v>
      </c>
      <c r="R2936" t="str">
        <f t="shared" si="1521"/>
        <v>-0.0054174020362689-0.000183611403990768i</v>
      </c>
      <c r="S2936" t="str">
        <f t="shared" si="1522"/>
        <v>1.39553436048092i</v>
      </c>
      <c r="T2936" t="str">
        <f t="shared" si="1523"/>
        <v>0.00025623602324526-0.00756017068615255i</v>
      </c>
      <c r="U2936" t="str">
        <f t="shared" si="1524"/>
        <v>0.00005-0.000141818989781059i</v>
      </c>
      <c r="V2936" t="str">
        <f t="shared" si="1525"/>
        <v>0.00002-0.00158837268554786i</v>
      </c>
      <c r="W2936" t="str">
        <f t="shared" si="1526"/>
        <v>0.0000422278454234546-0.000131324963632524i</v>
      </c>
      <c r="X2936" t="str">
        <f t="shared" si="1527"/>
        <v>0.000042305107946816-0.000131269468914501i</v>
      </c>
      <c r="Y2936" t="str">
        <f t="shared" si="1528"/>
        <v>0.009+5.03660134223516i</v>
      </c>
      <c r="Z2936" t="str">
        <f t="shared" si="1529"/>
        <v>-0.00031258343483578-0.000101358245512394i</v>
      </c>
      <c r="AA2936" t="str">
        <f t="shared" si="1530"/>
        <v>0.0042776622176885-2.38261344685846i</v>
      </c>
      <c r="AB2936" t="str">
        <f t="shared" si="1531"/>
        <v>0.000770799721621662-0.0227422256499855i</v>
      </c>
      <c r="AC2936" t="str">
        <f t="shared" si="1532"/>
        <v>0.994599803187526-0.000413878296880998i</v>
      </c>
      <c r="AD2936" t="str">
        <f t="shared" si="1533"/>
        <v>0.000784499658088564-0.0228653785067312i</v>
      </c>
      <c r="AE2936" t="str">
        <f t="shared" si="1534"/>
        <v>-0.0000025628162461719+7.06782304350531E-06i</v>
      </c>
      <c r="AF2936" t="str">
        <f t="shared" si="1535"/>
        <v>-4.17226072476912-0.0982025622577969i</v>
      </c>
      <c r="AG2936" t="str">
        <f t="shared" si="1536"/>
        <v>0.999802796871047-7.12043067653962E-06i</v>
      </c>
      <c r="AH2936" t="str">
        <f t="shared" si="1537"/>
        <v>0.0000113892701222737-0.0000292428110493954i</v>
      </c>
      <c r="AI2936">
        <f t="shared" si="1538"/>
        <v>-90.066266158045067</v>
      </c>
      <c r="AJ2936">
        <f t="shared" si="1539"/>
        <v>-68.720455513825158</v>
      </c>
      <c r="AK2936"/>
      <c r="AL2936"/>
      <c r="AM2936"/>
      <c r="AN2936"/>
    </row>
    <row r="2937" spans="1:40" x14ac:dyDescent="0.35">
      <c r="A2937"/>
      <c r="B2937">
        <f t="shared" si="1540"/>
        <v>1003000</v>
      </c>
      <c r="C2937" s="237" t="str">
        <f t="shared" si="1508"/>
        <v>-2.1026474727519E-08+0.000675798841582792i</v>
      </c>
      <c r="D2937" s="208" t="str">
        <f t="shared" si="1509"/>
        <v>-1.64874568091624+0.00518112445213474i</v>
      </c>
      <c r="E2937" t="str">
        <f t="shared" si="1510"/>
        <v>36500</v>
      </c>
      <c r="F2937" t="str">
        <f t="shared" si="1511"/>
        <v>0.21505376344086</v>
      </c>
      <c r="G2937" t="str">
        <f t="shared" si="1506"/>
        <v>0.21505376344086</v>
      </c>
      <c r="H2937" t="str">
        <f t="shared" si="1512"/>
        <v>2.52352411692219+0.103286177806321i</v>
      </c>
      <c r="I2937" t="str">
        <f t="shared" si="1513"/>
        <v>3938.7717894382i</v>
      </c>
      <c r="J2937" t="str">
        <f t="shared" si="1507"/>
        <v>-20998.6464560736+861.677226831817i</v>
      </c>
      <c r="K2937" t="str">
        <f t="shared" si="1514"/>
        <v>0.00768408487946847-0.187257335691329i</v>
      </c>
      <c r="L2937" t="str">
        <f t="shared" si="1515"/>
        <v>0.00243481912742562-0.050302500735236i</v>
      </c>
      <c r="M2937" t="str">
        <f t="shared" si="1516"/>
        <v>0.0101189040068941-0.237559836426565i</v>
      </c>
      <c r="N2937" t="str">
        <f t="shared" si="1517"/>
        <v>-12.5107148469162i</v>
      </c>
      <c r="O2937" t="str">
        <f t="shared" si="1518"/>
        <v>0.99845161752162+0.0556270390049688i</v>
      </c>
      <c r="P2937" t="str">
        <f t="shared" si="1519"/>
        <v>0.00154838247837996-0.0556270390049688i</v>
      </c>
      <c r="Q2937" t="str">
        <f t="shared" si="1520"/>
        <v>-0.00154838247837996+12.5663418859212i</v>
      </c>
      <c r="R2937" t="str">
        <f t="shared" si="1521"/>
        <v>-0.00442668434870714-0.00012267120311474i</v>
      </c>
      <c r="S2937" t="str">
        <f t="shared" si="1522"/>
        <v>1.39692710934368i</v>
      </c>
      <c r="T2937" t="str">
        <f t="shared" si="1523"/>
        <v>0.000171362729166785-0.00618375537121638i</v>
      </c>
      <c r="U2937" t="str">
        <f t="shared" si="1524"/>
        <v>0.00005-0.000141677594975694i</v>
      </c>
      <c r="V2937" t="str">
        <f t="shared" si="1525"/>
        <v>0.00002-0.00158678906372777i</v>
      </c>
      <c r="W2937" t="str">
        <f t="shared" si="1526"/>
        <v>0.0000422277542361465-0.000131196283097133i</v>
      </c>
      <c r="X2937" t="str">
        <f t="shared" si="1527"/>
        <v>0.0000423048479983355-0.000131140842986621i</v>
      </c>
      <c r="Y2937" t="str">
        <f t="shared" si="1528"/>
        <v>0.009+5.0416278904809i</v>
      </c>
      <c r="Z2937" t="str">
        <f t="shared" si="1529"/>
        <v>-0.000311965793338568-0.000101255458673499i</v>
      </c>
      <c r="AA2937" t="str">
        <f t="shared" si="1530"/>
        <v>0.00426913619955389-2.38023785258434i</v>
      </c>
      <c r="AB2937" t="str">
        <f t="shared" si="1531"/>
        <v>0.000515487019604803-0.0186017440418507i</v>
      </c>
      <c r="AC2937" t="str">
        <f t="shared" si="1532"/>
        <v>0.995586188891837-0.000310688274377636i</v>
      </c>
      <c r="AD2937" t="str">
        <f t="shared" si="1533"/>
        <v>0.00052360301944149-0.0186840492285626i</v>
      </c>
      <c r="AE2937" t="str">
        <f t="shared" si="1534"/>
        <v>-2.05520820587088E-06+5.77576657646902E-06i</v>
      </c>
      <c r="AF2937" t="str">
        <f t="shared" si="1535"/>
        <v>-4.17226979783843-0.0981050533541863i</v>
      </c>
      <c r="AG2937" t="str">
        <f t="shared" si="1536"/>
        <v>0.999839017709912-4.80035340861513E-06i</v>
      </c>
      <c r="AH2937" t="str">
        <f t="shared" si="1537"/>
        <v>9.14310162077662E-06-0.0000239002337599207i</v>
      </c>
      <c r="AI2937">
        <f t="shared" si="1538"/>
        <v>-91.838797351670962</v>
      </c>
      <c r="AJ2937">
        <f t="shared" si="1539"/>
        <v>-69.065507829668931</v>
      </c>
      <c r="AK2937"/>
      <c r="AL2937"/>
      <c r="AM2937"/>
      <c r="AN2937"/>
    </row>
    <row r="2938" spans="1:40" x14ac:dyDescent="0.35">
      <c r="A2938"/>
      <c r="B2938">
        <f t="shared" si="1540"/>
        <v>1004000</v>
      </c>
      <c r="C2938" s="237" t="str">
        <f t="shared" si="1508"/>
        <v>-2.09846101790026E-08+0.000675125735168175i</v>
      </c>
      <c r="D2938" s="208" t="str">
        <f t="shared" si="1509"/>
        <v>-1.64874568059527+0.00517596396962268i</v>
      </c>
      <c r="E2938" t="str">
        <f t="shared" si="1510"/>
        <v>36500</v>
      </c>
      <c r="F2938" t="str">
        <f t="shared" si="1511"/>
        <v>0.21505376344086</v>
      </c>
      <c r="G2938" t="str">
        <f t="shared" si="1506"/>
        <v>0.21505376344086</v>
      </c>
      <c r="H2938" t="str">
        <f t="shared" si="1512"/>
        <v>2.52353316328514+0.103183701470892i</v>
      </c>
      <c r="I2938" t="str">
        <f t="shared" si="1513"/>
        <v>3942.69878025519i</v>
      </c>
      <c r="J2938" t="str">
        <f t="shared" si="1507"/>
        <v>-21040.5410021834+862.536326758867i</v>
      </c>
      <c r="K2938" t="str">
        <f t="shared" si="1514"/>
        <v>0.00766880977614316-0.187071432851076i</v>
      </c>
      <c r="L2938" t="str">
        <f t="shared" si="1515"/>
        <v>0.00242998261449473-0.0502526325140479i</v>
      </c>
      <c r="M2938" t="str">
        <f t="shared" si="1516"/>
        <v>0.0100987923906379-0.237324065365124i</v>
      </c>
      <c r="N2938" t="str">
        <f t="shared" si="1517"/>
        <v>-12.5231881418782i</v>
      </c>
      <c r="O2938" t="str">
        <f t="shared" si="1518"/>
        <v>0.999067781909659+0.043169053152847i</v>
      </c>
      <c r="P2938" t="str">
        <f t="shared" si="1519"/>
        <v>0.000932218090341053-0.043169053152847i</v>
      </c>
      <c r="Q2938" t="str">
        <f t="shared" si="1520"/>
        <v>-0.000932218090341053+12.566357195031i</v>
      </c>
      <c r="R2938" t="str">
        <f t="shared" si="1521"/>
        <v>-0.00343529325170522-0.0000739287952274299i</v>
      </c>
      <c r="S2938" t="str">
        <f t="shared" si="1522"/>
        <v>1.39831985820643i</v>
      </c>
      <c r="T2938" t="str">
        <f t="shared" si="1523"/>
        <v>0.000103376102459792-0.00480363877262195i</v>
      </c>
      <c r="U2938" t="str">
        <f t="shared" si="1524"/>
        <v>0.00005-0.000141536481833288i</v>
      </c>
      <c r="V2938" t="str">
        <f t="shared" si="1525"/>
        <v>0.00002-0.00158520859653282i</v>
      </c>
      <c r="W2938" t="str">
        <f t="shared" si="1526"/>
        <v>0.0000422276629584745-0.000131067861126544i</v>
      </c>
      <c r="X2938" t="str">
        <f t="shared" si="1527"/>
        <v>0.0000423045884636907-0.000131012475513619i</v>
      </c>
      <c r="Y2938" t="str">
        <f t="shared" si="1528"/>
        <v>0.009+5.04665443872664i</v>
      </c>
      <c r="Z2938" t="str">
        <f t="shared" si="1529"/>
        <v>-0.000311349996480962-0.000101152880894342i</v>
      </c>
      <c r="AA2938" t="str">
        <f t="shared" si="1530"/>
        <v>0.00426063564683616-2.37786699088982i</v>
      </c>
      <c r="AB2938" t="str">
        <f t="shared" si="1531"/>
        <v>0.00031097216538547-0.0144501283692027i</v>
      </c>
      <c r="AC2938" t="str">
        <f t="shared" si="1532"/>
        <v>0.99657377723371-0.00021973002492332i</v>
      </c>
      <c r="AD2938" t="str">
        <f t="shared" si="1533"/>
        <v>0.000315238269810185-0.0144997384358239i</v>
      </c>
      <c r="AE2938" t="str">
        <f t="shared" si="1534"/>
        <v>-1.56483974919407E-06+0.0000044826062518092i</v>
      </c>
      <c r="AF2938" t="str">
        <f t="shared" si="1535"/>
        <v>-4.17227884388041-0.0980077375012693i</v>
      </c>
      <c r="AG2938" t="str">
        <f t="shared" si="1536"/>
        <v>0.999875192875239-2.93716945815671E-06i</v>
      </c>
      <c r="AH2938" t="str">
        <f t="shared" si="1537"/>
        <v>6.96920217178672E-06-0.000018551611730091i</v>
      </c>
      <c r="AI2938">
        <f t="shared" si="1538"/>
        <v>-94.05903625944137</v>
      </c>
      <c r="AJ2938">
        <f t="shared" si="1539"/>
        <v>-69.410528222017234</v>
      </c>
      <c r="AK2938"/>
      <c r="AL2938"/>
      <c r="AM2938"/>
      <c r="AN2938"/>
    </row>
    <row r="2939" spans="1:40" x14ac:dyDescent="0.35">
      <c r="A2939"/>
      <c r="B2939">
        <f t="shared" si="1540"/>
        <v>1005000</v>
      </c>
      <c r="C2939" s="237" t="str">
        <f t="shared" si="1508"/>
        <v>-2.09428705371037E-08+0.000674453968268806i</v>
      </c>
      <c r="D2939" s="208" t="str">
        <f t="shared" si="1509"/>
        <v>-1.64874568027527+0.00517081375672751i</v>
      </c>
      <c r="E2939" t="str">
        <f t="shared" si="1510"/>
        <v>36500</v>
      </c>
      <c r="F2939" t="str">
        <f t="shared" si="1511"/>
        <v>0.21505376344086</v>
      </c>
      <c r="G2939" t="str">
        <f t="shared" si="1506"/>
        <v>0.21505376344086</v>
      </c>
      <c r="H2939" t="str">
        <f t="shared" si="1512"/>
        <v>2.52354218272701+0.103081427884216i</v>
      </c>
      <c r="I2939" t="str">
        <f t="shared" si="1513"/>
        <v>3946.62577107218i</v>
      </c>
      <c r="J2939" t="str">
        <f t="shared" si="1507"/>
        <v>-21082.4772967197+863.395426685919i</v>
      </c>
      <c r="K2939" t="str">
        <f t="shared" si="1514"/>
        <v>0.00765358015141494-0.186885898156984i</v>
      </c>
      <c r="L2939" t="str">
        <f t="shared" si="1515"/>
        <v>0.00242516048691537-0.0502028628381844i</v>
      </c>
      <c r="M2939" t="str">
        <f t="shared" si="1516"/>
        <v>0.0100787406383303-0.237088760995168i</v>
      </c>
      <c r="N2939" t="str">
        <f t="shared" si="1517"/>
        <v>-12.5356614368402i</v>
      </c>
      <c r="O2939" t="str">
        <f t="shared" si="1518"/>
        <v>0.999528510263142+0.030704351013241i</v>
      </c>
      <c r="P2939" t="str">
        <f t="shared" si="1519"/>
        <v>0.000471489736857955-0.030704351013241i</v>
      </c>
      <c r="Q2939" t="str">
        <f t="shared" si="1520"/>
        <v>-0.000471489736857955+12.5663657878534i</v>
      </c>
      <c r="R2939" t="str">
        <f t="shared" si="1521"/>
        <v>-0.00244337696185631-0.0000374283000859159i</v>
      </c>
      <c r="S2939" t="str">
        <f t="shared" si="1522"/>
        <v>1.39971260706919i</v>
      </c>
      <c r="T2939" t="str">
        <f t="shared" si="1523"/>
        <v>0.0000523888634914253-0.00342002553733269i</v>
      </c>
      <c r="U2939" t="str">
        <f t="shared" si="1524"/>
        <v>0.00005-0.000141395649513056i</v>
      </c>
      <c r="V2939" t="str">
        <f t="shared" si="1525"/>
        <v>0.00002-0.00158363127454622i</v>
      </c>
      <c r="W2939" t="str">
        <f t="shared" si="1526"/>
        <v>0.0000422275715904404-0.000130939696948881i</v>
      </c>
      <c r="X2939" t="str">
        <f t="shared" si="1527"/>
        <v>0.0000423043293408776-0.000130884365723945i</v>
      </c>
      <c r="Y2939" t="str">
        <f t="shared" si="1528"/>
        <v>0.009+5.05168098697239i</v>
      </c>
      <c r="Z2939" t="str">
        <f t="shared" si="1529"/>
        <v>-0.000310736036924476-0.000101050511532904i</v>
      </c>
      <c r="AA2939" t="str">
        <f t="shared" si="1530"/>
        <v>0.00425216045822117-2.37550084764653i</v>
      </c>
      <c r="AB2939" t="str">
        <f t="shared" si="1531"/>
        <v>0.000157594240200233-0.0102879942434627i</v>
      </c>
      <c r="AC2939" t="str">
        <f t="shared" si="1532"/>
        <v>0.997562420543165-0.000141053848817544i</v>
      </c>
      <c r="AD2939" t="str">
        <f t="shared" si="1533"/>
        <v>0.000159437585953364-0.0103131107811538i</v>
      </c>
      <c r="AE2939" t="str">
        <f t="shared" si="1534"/>
        <v>-1.09168812352705E-06+3.18854392288065E-06i</v>
      </c>
      <c r="AF2939" t="str">
        <f t="shared" si="1535"/>
        <v>-4.17228786300228-0.0979106141274885i</v>
      </c>
      <c r="AG2939" t="str">
        <f t="shared" si="1536"/>
        <v>0.999911316785877-1.52980158324659E-06i</v>
      </c>
      <c r="AH2939" t="str">
        <f t="shared" si="1537"/>
        <v>4.86748125553242E-06-0.0000131977982323605i</v>
      </c>
      <c r="AI2939">
        <f t="shared" si="1538"/>
        <v>-97.036107139358023</v>
      </c>
      <c r="AJ2939">
        <f t="shared" si="1539"/>
        <v>-69.755516409010028</v>
      </c>
      <c r="AK2939"/>
      <c r="AL2939"/>
      <c r="AM2939"/>
      <c r="AN2939"/>
    </row>
    <row r="2940" spans="1:40" x14ac:dyDescent="0.35">
      <c r="A2940"/>
      <c r="B2940">
        <f t="shared" si="1540"/>
        <v>1006000</v>
      </c>
      <c r="C2940" s="237" t="str">
        <f t="shared" si="1508"/>
        <v>-2.09012553054226E-08+0.000673783536890108i</v>
      </c>
      <c r="D2940" s="208" t="str">
        <f t="shared" si="1509"/>
        <v>-1.64874567995622+0.00516567378282416i</v>
      </c>
      <c r="E2940" t="str">
        <f t="shared" si="1510"/>
        <v>36500</v>
      </c>
      <c r="F2940" t="str">
        <f t="shared" si="1511"/>
        <v>0.21505376344086</v>
      </c>
      <c r="G2940" t="str">
        <f t="shared" si="1506"/>
        <v>0.21505376344086</v>
      </c>
      <c r="H2940" t="str">
        <f t="shared" si="1512"/>
        <v>2.52355117535443+0.102979356446362i</v>
      </c>
      <c r="I2940" t="str">
        <f t="shared" si="1513"/>
        <v>3950.55276188916i</v>
      </c>
      <c r="J2940" t="str">
        <f t="shared" si="1507"/>
        <v>-21124.4553396827+864.254526612969i</v>
      </c>
      <c r="K2940" t="str">
        <f t="shared" si="1514"/>
        <v>0.00763839582501957-0.186700730518364i</v>
      </c>
      <c r="L2940" t="str">
        <f t="shared" si="1515"/>
        <v>0.00242035268773948-0.0501531914165216i</v>
      </c>
      <c r="M2940" t="str">
        <f t="shared" si="1516"/>
        <v>0.010058748512759-0.236853921934886i</v>
      </c>
      <c r="N2940" t="str">
        <f t="shared" si="1517"/>
        <v>-12.5481347318023i</v>
      </c>
      <c r="O2940" t="str">
        <f t="shared" si="1518"/>
        <v>0.999833730901459+0.0182348718577517i</v>
      </c>
      <c r="P2940" t="str">
        <f t="shared" si="1519"/>
        <v>0.000166269098541005-0.0182348718577517i</v>
      </c>
      <c r="Q2940" t="str">
        <f t="shared" si="1520"/>
        <v>-0.000166269098541005+12.5663696036601i</v>
      </c>
      <c r="R2940" t="str">
        <f t="shared" si="1521"/>
        <v>-0.001451085287926-0.0000132120758130429i</v>
      </c>
      <c r="S2940" t="str">
        <f t="shared" si="1522"/>
        <v>1.40110535593194i</v>
      </c>
      <c r="T2940" t="str">
        <f t="shared" si="1523"/>
        <v>0.0000185115101846332-0.00203312336882716i</v>
      </c>
      <c r="U2940" t="str">
        <f t="shared" si="1524"/>
        <v>0.00005-0.000141255097177556i</v>
      </c>
      <c r="V2940" t="str">
        <f t="shared" si="1525"/>
        <v>0.00002-0.00158205708838862i</v>
      </c>
      <c r="W2940" t="str">
        <f t="shared" si="1526"/>
        <v>0.0000422274801320461-0.000130811789795333i</v>
      </c>
      <c r="X2940" t="str">
        <f t="shared" si="1527"/>
        <v>0.0000423040706279023-0.000130756512849118i</v>
      </c>
      <c r="Y2940" t="str">
        <f t="shared" si="1528"/>
        <v>0.009+5.05670753521813i</v>
      </c>
      <c r="Z2940" t="str">
        <f t="shared" si="1529"/>
        <v>-0.000310123907367084-0.000100948349949808i</v>
      </c>
      <c r="AA2940" t="str">
        <f t="shared" si="1530"/>
        <v>0.00424371053289813-2.3731394087823i</v>
      </c>
      <c r="AB2940" t="str">
        <f t="shared" si="1531"/>
        <v>0.0000556856398112859-0.00611596647054762i</v>
      </c>
      <c r="AC2940" t="str">
        <f t="shared" si="1532"/>
        <v>0.998551969482875-0.0000747083308244613i</v>
      </c>
      <c r="AD2940" t="str">
        <f t="shared" si="1533"/>
        <v>0.0000562246307088419-0.0061248312126074i</v>
      </c>
      <c r="AE2940" t="str">
        <f t="shared" si="1534"/>
        <v>-6.35728206799493E-07+1.89378080392108E-06i</v>
      </c>
      <c r="AF2940" t="str">
        <f t="shared" si="1535"/>
        <v>-4.17229685531065-0.0978136826635378i</v>
      </c>
      <c r="AG2940" t="str">
        <f t="shared" si="1536"/>
        <v>0.999947383880207-5.77103649342949E-07i</v>
      </c>
      <c r="AH2940" t="str">
        <f t="shared" si="1537"/>
        <v>2.83783831297842E-06-7.83964362966896E-06i</v>
      </c>
      <c r="AI2940">
        <f t="shared" si="1538"/>
        <v>-101.57931853042749</v>
      </c>
      <c r="AJ2940">
        <f t="shared" si="1539"/>
        <v>-70.100472115223283</v>
      </c>
      <c r="AK2940"/>
      <c r="AL2940"/>
      <c r="AM2940"/>
      <c r="AN2940"/>
    </row>
    <row r="2941" spans="1:40" x14ac:dyDescent="0.35">
      <c r="A2941"/>
      <c r="B2941">
        <f t="shared" si="1540"/>
        <v>1007000</v>
      </c>
      <c r="C2941" s="237" t="str">
        <f t="shared" si="1508"/>
        <v>-2.08597639900232E-08+0.00067311443705337i</v>
      </c>
      <c r="D2941" s="208" t="str">
        <f t="shared" si="1509"/>
        <v>-1.64874567963812+0.00516054401740917i</v>
      </c>
      <c r="E2941" t="str">
        <f t="shared" si="1510"/>
        <v>36500</v>
      </c>
      <c r="F2941" t="str">
        <f t="shared" si="1511"/>
        <v>0.21505376344086</v>
      </c>
      <c r="G2941" t="str">
        <f t="shared" si="1506"/>
        <v>0.21505376344086</v>
      </c>
      <c r="H2941" t="str">
        <f t="shared" si="1512"/>
        <v>2.52356014127352+0.102877486559757i</v>
      </c>
      <c r="I2941" t="str">
        <f t="shared" si="1513"/>
        <v>3954.47975270615i</v>
      </c>
      <c r="J2941" t="str">
        <f t="shared" si="1507"/>
        <v>-21166.4751310724+865.113626540019i</v>
      </c>
      <c r="K2941" t="str">
        <f t="shared" si="1514"/>
        <v>0.00762325661758486-0.186515928848832i</v>
      </c>
      <c r="L2941" t="str">
        <f t="shared" si="1515"/>
        <v>0.00241555916030023-0.0501036179590773i</v>
      </c>
      <c r="M2941" t="str">
        <f t="shared" si="1516"/>
        <v>0.0100388157778851-0.236619546807909i</v>
      </c>
      <c r="N2941" t="str">
        <f t="shared" si="1517"/>
        <v>-12.5606080267643i</v>
      </c>
      <c r="O2941" t="str">
        <f t="shared" si="1518"/>
        <v>0.999983396338053+0.00576255570148609i</v>
      </c>
      <c r="P2941" t="str">
        <f t="shared" si="1519"/>
        <v>0.0000166036619470011-0.00576255570148609i</v>
      </c>
      <c r="Q2941" t="str">
        <f t="shared" si="1520"/>
        <v>-0.0000166036619470011+12.5663705824658i</v>
      </c>
      <c r="R2941" t="str">
        <f t="shared" si="1521"/>
        <v>-0.000458569615275768-0.0000013206715418123i</v>
      </c>
      <c r="S2941" t="str">
        <f t="shared" si="1522"/>
        <v>1.4024981047947i</v>
      </c>
      <c r="T2941" t="str">
        <f t="shared" si="1523"/>
        <v>1.85223933444805E-06-0.000643143016340699i</v>
      </c>
      <c r="U2941" t="str">
        <f t="shared" si="1524"/>
        <v>0.00005-0.000141114823992672i</v>
      </c>
      <c r="V2941" t="str">
        <f t="shared" si="1525"/>
        <v>0.00002-0.00158048602871793i</v>
      </c>
      <c r="W2941" t="str">
        <f t="shared" si="1526"/>
        <v>0.0000422273885832934-0.000130684138900144i</v>
      </c>
      <c r="X2941" t="str">
        <f t="shared" si="1527"/>
        <v>0.0000423038123227814-0.000130628916123709i</v>
      </c>
      <c r="Y2941" t="str">
        <f t="shared" si="1528"/>
        <v>0.009+5.06173408346387i</v>
      </c>
      <c r="Z2941" t="str">
        <f t="shared" si="1529"/>
        <v>-0.000309513600542996-0.000100846395508306i</v>
      </c>
      <c r="AA2941" t="str">
        <f t="shared" si="1530"/>
        <v>0.00423528577055657-2.37078266028083i</v>
      </c>
      <c r="AB2941" t="str">
        <f t="shared" si="1531"/>
        <v>5.57183781299439E-06-0.0019346790185072i</v>
      </c>
      <c r="AC2941" t="str">
        <f t="shared" si="1532"/>
        <v>0.999542273062075-0.0000207402919943312i</v>
      </c>
      <c r="AD2941" t="str">
        <f t="shared" si="1533"/>
        <v>5.61455192507164E-06-0.0019355648622373i</v>
      </c>
      <c r="AE2941" t="str">
        <f t="shared" si="1534"/>
        <v>-1.96932519810928E-07+5.9851744227154E-07i</v>
      </c>
      <c r="AF2941" t="str">
        <f t="shared" si="1535"/>
        <v>-4.17230582091164-0.0977169425423478i</v>
      </c>
      <c r="AG2941" t="str">
        <f t="shared" si="1536"/>
        <v>0.999983388617001-7.78609606589894E-08i</v>
      </c>
      <c r="AH2941" t="str">
        <f t="shared" si="1537"/>
        <v>8.80162806911551E-07-0.0000024779952589816i</v>
      </c>
      <c r="AI2941">
        <f t="shared" si="1538"/>
        <v>-111.60198578953141</v>
      </c>
      <c r="AJ2941">
        <f t="shared" si="1539"/>
        <v>-70.445395071694435</v>
      </c>
      <c r="AK2941"/>
      <c r="AL2941"/>
      <c r="AM2941"/>
      <c r="AN2941"/>
    </row>
    <row r="2942" spans="1:40" x14ac:dyDescent="0.35">
      <c r="A2942"/>
      <c r="B2942">
        <f t="shared" si="1540"/>
        <v>1008000</v>
      </c>
      <c r="C2942" s="237" t="str">
        <f t="shared" si="1508"/>
        <v>-2.08183960994183E-08+0.000672446664795669i</v>
      </c>
      <c r="D2942" s="208" t="str">
        <f t="shared" si="1509"/>
        <v>-1.64874567932096+0.00515542443010013i</v>
      </c>
      <c r="E2942" t="str">
        <f t="shared" si="1510"/>
        <v>36500</v>
      </c>
      <c r="F2942" t="str">
        <f t="shared" si="1511"/>
        <v>0.21505376344086</v>
      </c>
      <c r="G2942" t="str">
        <f t="shared" si="1506"/>
        <v>0.21505376344086</v>
      </c>
      <c r="H2942" t="str">
        <f t="shared" si="1512"/>
        <v>2.52356908058986+0.102775817629178i</v>
      </c>
      <c r="I2942" t="str">
        <f t="shared" si="1513"/>
        <v>3958.40674352314i</v>
      </c>
      <c r="J2942" t="str">
        <f t="shared" si="1507"/>
        <v>-21208.5366708886+865.97272646707i</v>
      </c>
      <c r="K2942" t="str">
        <f t="shared" si="1514"/>
        <v>0.00760816235062521-0.186331492066274i</v>
      </c>
      <c r="L2942" t="str">
        <f t="shared" si="1515"/>
        <v>0.0024107798482105-0.0500541421770075i</v>
      </c>
      <c r="M2942" t="str">
        <f t="shared" si="1516"/>
        <v>0.0100189421988357-0.236385634243282i</v>
      </c>
      <c r="N2942" t="str">
        <f t="shared" si="1517"/>
        <v>-12.5730813217263i</v>
      </c>
      <c r="O2942" t="str">
        <f t="shared" si="1518"/>
        <v>0.999977483287817-0.00671065699936355i</v>
      </c>
      <c r="P2942" t="str">
        <f t="shared" si="1519"/>
        <v>0.0000225167121830072+0.00671065699936355i</v>
      </c>
      <c r="Q2942" t="str">
        <f t="shared" si="1520"/>
        <v>-0.0000225167121830072+12.5663706647269i</v>
      </c>
      <c r="R2942" t="str">
        <f t="shared" si="1521"/>
        <v>0.00053401711106871-1.79277988002016E-06i</v>
      </c>
      <c r="S2942" t="str">
        <f t="shared" si="1522"/>
        <v>1.40389085365745i</v>
      </c>
      <c r="T2942" t="str">
        <f t="shared" si="1523"/>
        <v>0.0000025168672761814+0.000749701737925937i</v>
      </c>
      <c r="U2942" t="str">
        <f t="shared" si="1524"/>
        <v>0.00005-0.0001409748291276i</v>
      </c>
      <c r="V2942" t="str">
        <f t="shared" si="1525"/>
        <v>0.00002-0.00157891808622912i</v>
      </c>
      <c r="W2942" t="str">
        <f t="shared" si="1526"/>
        <v>0.0000422272969441838-0.000130556743500596i</v>
      </c>
      <c r="X2942" t="str">
        <f t="shared" si="1527"/>
        <v>0.00004230355442354-0.000130501574785325i</v>
      </c>
      <c r="Y2942" t="str">
        <f t="shared" si="1528"/>
        <v>0.009+5.06676063170962i</v>
      </c>
      <c r="Z2942" t="str">
        <f t="shared" si="1529"/>
        <v>-0.000308905109222449-0.000100744647574264i</v>
      </c>
      <c r="AA2942" t="str">
        <f t="shared" si="1530"/>
        <v>0.00422688607138342-2.36843058818144i</v>
      </c>
      <c r="AB2942" t="str">
        <f t="shared" si="1531"/>
        <v>0.0000075711469888931+0.0022552250209545i</v>
      </c>
      <c r="AC2942" t="str">
        <f t="shared" si="1532"/>
        <v>1.00053317865182+0.0000208052587473926i</v>
      </c>
      <c r="AD2942" t="str">
        <f t="shared" si="1533"/>
        <v>7.61398290885244E-06+0.00225402306556435i</v>
      </c>
      <c r="AE2942" t="str">
        <f t="shared" si="1534"/>
        <v>2.24728761142466E-07-6.97046309282863E-07i</v>
      </c>
      <c r="AF2942" t="str">
        <f t="shared" si="1535"/>
        <v>-4.17231475991082-0.0976203931990779i</v>
      </c>
      <c r="AG2942" t="str">
        <f t="shared" si="1536"/>
        <v>1.00001932547628-3.07906025740774E-08i</v>
      </c>
      <c r="AH2942" t="str">
        <f t="shared" si="1537"/>
        <v>-0.0000010056657157834+2.88630268439726E-06i</v>
      </c>
      <c r="AI2942">
        <f t="shared" si="1538"/>
        <v>-110.2955517593569</v>
      </c>
      <c r="AJ2942">
        <f t="shared" si="1539"/>
        <v>109.20971498405328</v>
      </c>
      <c r="AK2942"/>
      <c r="AL2942"/>
      <c r="AM2942"/>
      <c r="AN2942"/>
    </row>
    <row r="2943" spans="1:40" x14ac:dyDescent="0.35">
      <c r="A2943"/>
      <c r="B2943">
        <f t="shared" si="1540"/>
        <v>1009000</v>
      </c>
      <c r="C2943" s="237" t="str">
        <f t="shared" si="1508"/>
        <v>-2.07771511445548E-08+0.000671780216169793i</v>
      </c>
      <c r="D2943" s="208" t="str">
        <f t="shared" si="1509"/>
        <v>-1.64874567900475+0.00515031499063508i</v>
      </c>
      <c r="E2943" t="str">
        <f t="shared" si="1510"/>
        <v>36500</v>
      </c>
      <c r="F2943" t="str">
        <f t="shared" si="1511"/>
        <v>0.21505376344086</v>
      </c>
      <c r="G2943" t="str">
        <f t="shared" si="1506"/>
        <v>0.21505376344086</v>
      </c>
      <c r="H2943" t="str">
        <f t="shared" si="1512"/>
        <v>2.52357799340855+0.102674349061738i</v>
      </c>
      <c r="I2943" t="str">
        <f t="shared" si="1513"/>
        <v>3962.33373434013i</v>
      </c>
      <c r="J2943" t="str">
        <f t="shared" si="1507"/>
        <v>-21250.6399591314+866.83182639412i</v>
      </c>
      <c r="K2943" t="str">
        <f t="shared" si="1514"/>
        <v>0.00759311284653604-0.186147419092834i</v>
      </c>
      <c r="L2943" t="str">
        <f t="shared" si="1515"/>
        <v>0.00240601469536116-0.0500047637825996i</v>
      </c>
      <c r="M2943" t="str">
        <f t="shared" si="1516"/>
        <v>0.0099991275418972-0.236152182875434i</v>
      </c>
      <c r="N2943" t="str">
        <f t="shared" si="1517"/>
        <v>-12.5855546166883i</v>
      </c>
      <c r="O2943" t="str">
        <f t="shared" si="1518"/>
        <v>0.999815992670711-0.0191828256490147i</v>
      </c>
      <c r="P2943" t="str">
        <f t="shared" si="1519"/>
        <v>0.000184007329289027+0.0191828256490147i</v>
      </c>
      <c r="Q2943" t="str">
        <f t="shared" si="1520"/>
        <v>-0.000184007329289027+12.5663717910393i</v>
      </c>
      <c r="R2943" t="str">
        <f t="shared" si="1521"/>
        <v>0.00152652040457621-0.00001466518922854i</v>
      </c>
      <c r="S2943" t="str">
        <f t="shared" si="1522"/>
        <v>1.40528360252021i</v>
      </c>
      <c r="T2943" t="str">
        <f t="shared" si="1523"/>
        <v>0.0000206087499507233+0.00214519409346346i</v>
      </c>
      <c r="U2943" t="str">
        <f t="shared" si="1524"/>
        <v>0.0000499999999999999-0.000140835111754827i</v>
      </c>
      <c r="V2943" t="str">
        <f t="shared" si="1525"/>
        <v>0.00002-0.00157735325165407i</v>
      </c>
      <c r="W2943" t="str">
        <f t="shared" si="1526"/>
        <v>0.0000422272052147192-0.000130429602836996i</v>
      </c>
      <c r="X2943" t="str">
        <f t="shared" si="1527"/>
        <v>0.0000423032969282141-0.000130374488074597i</v>
      </c>
      <c r="Y2943" t="str">
        <f t="shared" si="1528"/>
        <v>0.009+5.07178717995536i</v>
      </c>
      <c r="Z2943" t="str">
        <f t="shared" si="1529"/>
        <v>-0.000308298426211487-0.000100643105516149i</v>
      </c>
      <c r="AA2943" t="str">
        <f t="shared" si="1530"/>
        <v>0.00421851133606004-2.36608317857884i</v>
      </c>
      <c r="AB2943" t="str">
        <f t="shared" si="1531"/>
        <v>0.0000619944788550796+0.00645309347656938i</v>
      </c>
      <c r="AC2943" t="str">
        <f t="shared" si="1532"/>
        <v>1.00152453200149+0.0000498851732041501i</v>
      </c>
      <c r="AD2943" t="str">
        <f t="shared" si="1533"/>
        <v>0.0000622210443922519+0.00644326740530825i</v>
      </c>
      <c r="AE2943" t="str">
        <f t="shared" si="1534"/>
        <v>6.29287791277836E-07-0.0000019927113198524i</v>
      </c>
      <c r="AF2943" t="str">
        <f t="shared" si="1535"/>
        <v>-4.1723236724133-0.0975240340711029i</v>
      </c>
      <c r="AG2943" t="str">
        <f t="shared" si="1536"/>
        <v>1.00005518896015-4.34541795036391E-07i</v>
      </c>
      <c r="AH2943" t="str">
        <f t="shared" si="1537"/>
        <v>-2.81977756038567E-06+8.25240926091196E-06i</v>
      </c>
      <c r="AI2943">
        <f t="shared" si="1538"/>
        <v>-101.18881342444601</v>
      </c>
      <c r="AJ2943">
        <f t="shared" si="1539"/>
        <v>108.86485830799236</v>
      </c>
      <c r="AK2943"/>
      <c r="AL2943"/>
      <c r="AM2943"/>
      <c r="AN2943"/>
    </row>
    <row r="2944" spans="1:40" x14ac:dyDescent="0.35">
      <c r="A2944"/>
      <c r="B2944">
        <f t="shared" si="1540"/>
        <v>1010000</v>
      </c>
      <c r="C2944" s="237" t="str">
        <f t="shared" si="1508"/>
        <v>-2.07360286387997E-08+0.000671115087244163i</v>
      </c>
      <c r="D2944" s="208" t="str">
        <f t="shared" si="1509"/>
        <v>-1.64874567868948+0.00514521566887192i</v>
      </c>
      <c r="E2944" t="str">
        <f t="shared" si="1510"/>
        <v>36500</v>
      </c>
      <c r="F2944" t="str">
        <f t="shared" si="1511"/>
        <v>0.21505376344086</v>
      </c>
      <c r="G2944" t="str">
        <f t="shared" si="1506"/>
        <v>0.21505376344086</v>
      </c>
      <c r="H2944" t="str">
        <f t="shared" si="1512"/>
        <v>2.52358687983414+0.102573080266876i</v>
      </c>
      <c r="I2944" t="str">
        <f t="shared" si="1513"/>
        <v>3966.26072515711i</v>
      </c>
      <c r="J2944" t="str">
        <f t="shared" si="1507"/>
        <v>-21292.7849958009+867.690926321172i</v>
      </c>
      <c r="K2944" t="str">
        <f t="shared" si="1514"/>
        <v>0.00757810792858884-0.185963708854885i</v>
      </c>
      <c r="L2944" t="str">
        <f t="shared" si="1515"/>
        <v>0.00240126364591934-0.0499554824892668i</v>
      </c>
      <c r="M2944" t="str">
        <f t="shared" si="1516"/>
        <v>0.00997937157450818-0.235919191344152i</v>
      </c>
      <c r="N2944" t="str">
        <f t="shared" si="1517"/>
        <v>-12.5980279116504i</v>
      </c>
      <c r="O2944" t="str">
        <f t="shared" si="1518"/>
        <v>0.999498949611614-0.0316520098142244i</v>
      </c>
      <c r="P2944" t="str">
        <f t="shared" si="1519"/>
        <v>0.000501050388385993+0.0316520098142244i</v>
      </c>
      <c r="Q2944" t="str">
        <f t="shared" si="1520"/>
        <v>-0.000501050388385993+12.5663759018362i</v>
      </c>
      <c r="R2944" t="str">
        <f t="shared" si="1521"/>
        <v>0.00251878425674379-0.0000399727359852969i</v>
      </c>
      <c r="S2944" t="str">
        <f t="shared" si="1522"/>
        <v>1.40667635138296i</v>
      </c>
      <c r="T2944" t="str">
        <f t="shared" si="1523"/>
        <v>0.0000562287024105918+0.0035431142481972i</v>
      </c>
      <c r="U2944" t="str">
        <f t="shared" si="1524"/>
        <v>0.0000499999999999999-0.00014069567105012i</v>
      </c>
      <c r="V2944" t="str">
        <f t="shared" si="1525"/>
        <v>0.00002-0.00157579151576134i</v>
      </c>
      <c r="W2944" t="str">
        <f t="shared" si="1526"/>
        <v>0.0000422271133949016-0.000130302716152659i</v>
      </c>
      <c r="X2944" t="str">
        <f t="shared" si="1527"/>
        <v>0.0000423030398348496-0.000130247655235164i</v>
      </c>
      <c r="Y2944" t="str">
        <f t="shared" si="1528"/>
        <v>0.009+5.07681372820111i</v>
      </c>
      <c r="Z2944" t="str">
        <f t="shared" si="1529"/>
        <v>-0.000307693544351758-0.000100541768705017i</v>
      </c>
      <c r="AA2944" t="str">
        <f t="shared" si="1530"/>
        <v>0.00421016146575929-2.36374041762278i</v>
      </c>
      <c r="AB2944" t="str">
        <f t="shared" si="1531"/>
        <v>0.000169145101521291+0.0106582651478715i</v>
      </c>
      <c r="AC2944" t="str">
        <f t="shared" si="1532"/>
        <v>1.00251617725664+0.0000664582126795126i</v>
      </c>
      <c r="AD2944" t="str">
        <f t="shared" si="1533"/>
        <v>0.000169425348010826+0.0106315031417565i</v>
      </c>
      <c r="AE2944" t="str">
        <f t="shared" si="1534"/>
        <v>1.01677904403266E-06-3.28827920762637E-06i</v>
      </c>
      <c r="AF2944" t="str">
        <f t="shared" si="1535"/>
        <v>-4.17233255852362-0.0974278645980041i</v>
      </c>
      <c r="AG2944" t="str">
        <f t="shared" si="1536"/>
        <v>1.00009097359368-1.28769625680515E-06i</v>
      </c>
      <c r="AH2944" t="str">
        <f t="shared" si="1537"/>
        <v>-4.56231281941267E-06+0.0000136194868999272i</v>
      </c>
      <c r="AI2944">
        <f t="shared" si="1538"/>
        <v>-96.854899902065881</v>
      </c>
      <c r="AJ2944">
        <f t="shared" si="1539"/>
        <v>108.52003514956019</v>
      </c>
      <c r="AK2944"/>
      <c r="AL2944"/>
      <c r="AM2944"/>
      <c r="AN2944"/>
    </row>
    <row r="2945" spans="1:40" x14ac:dyDescent="0.35">
      <c r="A2945"/>
      <c r="B2945">
        <f t="shared" si="1540"/>
        <v>1011000</v>
      </c>
      <c r="C2945" s="237" t="str">
        <f t="shared" si="1508"/>
        <v>-2.06950280979253E-08+0.000670451274102754i</v>
      </c>
      <c r="D2945" s="208" t="str">
        <f t="shared" si="1509"/>
        <v>-1.64874567837514+0.00514012643478778i</v>
      </c>
      <c r="E2945" t="str">
        <f t="shared" si="1510"/>
        <v>36500</v>
      </c>
      <c r="F2945" t="str">
        <f t="shared" si="1511"/>
        <v>0.21505376344086</v>
      </c>
      <c r="G2945" t="str">
        <f t="shared" si="1506"/>
        <v>0.21505376344086</v>
      </c>
      <c r="H2945" t="str">
        <f t="shared" si="1512"/>
        <v>2.52359573997065+0.102472010656344i</v>
      </c>
      <c r="I2945" t="str">
        <f t="shared" si="1513"/>
        <v>3970.1877159741i</v>
      </c>
      <c r="J2945" t="str">
        <f t="shared" si="1507"/>
        <v>-21334.971780897+868.550026248222i</v>
      </c>
      <c r="K2945" t="str">
        <f t="shared" si="1514"/>
        <v>0.0075631474209261-0.185780360283021i</v>
      </c>
      <c r="L2945" t="str">
        <f t="shared" si="1515"/>
        <v>0.00239652664432698-0.0499062980115434i</v>
      </c>
      <c r="M2945" t="str">
        <f t="shared" si="1516"/>
        <v>0.00995967406525308-0.235686658294564i</v>
      </c>
      <c r="N2945" t="str">
        <f t="shared" si="1517"/>
        <v>-12.6105012066124i</v>
      </c>
      <c r="O2945" t="str">
        <f t="shared" si="1518"/>
        <v>0.99902640343643-0.0441162695257787i</v>
      </c>
      <c r="P2945" t="str">
        <f t="shared" si="1519"/>
        <v>0.000973596563569989+0.0441162695257787i</v>
      </c>
      <c r="Q2945" t="str">
        <f t="shared" si="1520"/>
        <v>-0.000973596563569989+12.5663849370866i</v>
      </c>
      <c r="R2945" t="str">
        <f t="shared" si="1521"/>
        <v>0.00351065115792729-0.0000777482566676612i</v>
      </c>
      <c r="S2945" t="str">
        <f t="shared" si="1522"/>
        <v>1.40806910024572i</v>
      </c>
      <c r="T2945" t="str">
        <f t="shared" si="1523"/>
        <v>0.000109474917811707+0.00494323941721927i</v>
      </c>
      <c r="U2945" t="str">
        <f t="shared" si="1524"/>
        <v>0.0000499999999999999-0.000140556506192503i</v>
      </c>
      <c r="V2945" t="str">
        <f t="shared" si="1525"/>
        <v>0.00002-0.00157423286935604i</v>
      </c>
      <c r="W2945" t="str">
        <f t="shared" si="1526"/>
        <v>0.0000422270214847326-0.000130176082693893i</v>
      </c>
      <c r="X2945" t="str">
        <f t="shared" si="1527"/>
        <v>0.0000423027831415011-0.000130121075513654i</v>
      </c>
      <c r="Y2945" t="str">
        <f t="shared" si="1528"/>
        <v>0.009+5.08184027644685i</v>
      </c>
      <c r="Z2945" t="str">
        <f t="shared" si="1529"/>
        <v>-0.000307090456520285-0.000100440636514497i</v>
      </c>
      <c r="AA2945" t="str">
        <f t="shared" si="1530"/>
        <v>0.00420183636214258-2.36140229151784i</v>
      </c>
      <c r="AB2945" t="str">
        <f t="shared" si="1531"/>
        <v>0.000329318396004958+0.0148700698615464i</v>
      </c>
      <c r="AC2945" t="str">
        <f t="shared" si="1532"/>
        <v>1.00350795697816+0.0000704850968792107i</v>
      </c>
      <c r="AD2945" t="str">
        <f t="shared" si="1533"/>
        <v>0.000329208001283396+0.0148180655209415i</v>
      </c>
      <c r="AE2945" t="str">
        <f t="shared" si="1534"/>
        <v>1.38723929743264E-06-4.58355236676799E-06i</v>
      </c>
      <c r="AF2945" t="str">
        <f t="shared" si="1535"/>
        <v>-4.17234141834579-0.0973318842215562i</v>
      </c>
      <c r="AG2945" t="str">
        <f t="shared" si="1536"/>
        <v>1.0001266739257-0.0000025887685803807i</v>
      </c>
      <c r="AH2945" t="str">
        <f t="shared" si="1537"/>
        <v>-6.23342130634972E-06+0.0000189867015114359i</v>
      </c>
      <c r="AI2945">
        <f t="shared" si="1538"/>
        <v>-93.986459029102619</v>
      </c>
      <c r="AJ2945">
        <f t="shared" si="1539"/>
        <v>108.17524575166739</v>
      </c>
      <c r="AK2945"/>
      <c r="AL2945"/>
      <c r="AM2945"/>
      <c r="AN2945"/>
    </row>
    <row r="2946" spans="1:40" x14ac:dyDescent="0.35">
      <c r="A2946"/>
      <c r="B2946">
        <f t="shared" si="1540"/>
        <v>1012000</v>
      </c>
      <c r="C2946" s="237" t="str">
        <f t="shared" si="1508"/>
        <v>-2.06541490400952E-08+0.000669788772845019i</v>
      </c>
      <c r="D2946" s="208" t="str">
        <f t="shared" si="1509"/>
        <v>-1.64874567806174+0.00513504725847848i</v>
      </c>
      <c r="E2946" t="str">
        <f t="shared" si="1510"/>
        <v>36500</v>
      </c>
      <c r="F2946" t="str">
        <f t="shared" si="1511"/>
        <v>0.21505376344086</v>
      </c>
      <c r="G2946" t="str">
        <f t="shared" si="1506"/>
        <v>0.21505376344086</v>
      </c>
      <c r="H2946" t="str">
        <f t="shared" si="1512"/>
        <v>2.52360457392163+0.102371139644197i</v>
      </c>
      <c r="I2946" t="str">
        <f t="shared" si="1513"/>
        <v>3974.11470679109i</v>
      </c>
      <c r="J2946" t="str">
        <f t="shared" si="1507"/>
        <v>-21377.2003144197+869.409126175273i</v>
      </c>
      <c r="K2946" t="str">
        <f t="shared" si="1514"/>
        <v>0.00754823114855596-0.185597372312023i</v>
      </c>
      <c r="L2946" t="str">
        <f t="shared" si="1515"/>
        <v>0.00239180363529911-0.049857210065079i</v>
      </c>
      <c r="M2946" t="str">
        <f t="shared" si="1516"/>
        <v>0.00994003478385507-0.235454582377102i</v>
      </c>
      <c r="N2946" t="str">
        <f t="shared" si="1517"/>
        <v>-12.6229745015744i</v>
      </c>
      <c r="O2946" t="str">
        <f t="shared" si="1518"/>
        <v>0.998398427664396-0.0565736655809155i</v>
      </c>
      <c r="P2946" t="str">
        <f t="shared" si="1519"/>
        <v>0.00160157233560398+0.0565736655809155i</v>
      </c>
      <c r="Q2946" t="str">
        <f t="shared" si="1520"/>
        <v>-0.00160157233560398+12.5664008359935i</v>
      </c>
      <c r="R2946" t="str">
        <f t="shared" si="1521"/>
        <v>0.00450196211961628-0.000128022539992733i</v>
      </c>
      <c r="S2946" t="str">
        <f t="shared" si="1522"/>
        <v>1.40946184910848i</v>
      </c>
      <c r="T2946" t="str">
        <f t="shared" si="1523"/>
        <v>0.000180442885945722+0.00634534385373069i</v>
      </c>
      <c r="U2946" t="str">
        <f t="shared" si="1524"/>
        <v>0.0000499999999999999-0.00014041761636425i</v>
      </c>
      <c r="V2946" t="str">
        <f t="shared" si="1525"/>
        <v>0.00002-0.0015726773032796i</v>
      </c>
      <c r="W2946" t="str">
        <f t="shared" si="1526"/>
        <v>0.0000422269294842139-0.000130049701709985i</v>
      </c>
      <c r="X2946" t="str">
        <f t="shared" si="1527"/>
        <v>0.0000423025268462334-0.000129994748159676i</v>
      </c>
      <c r="Y2946" t="str">
        <f t="shared" si="1528"/>
        <v>0.009+5.08686682469259i</v>
      </c>
      <c r="Z2946" t="str">
        <f t="shared" si="1529"/>
        <v>-0.000306489155629278-0.000100339708320781i</v>
      </c>
      <c r="AA2946" t="str">
        <f t="shared" si="1530"/>
        <v>0.00419353592735702-2.35906878652312i</v>
      </c>
      <c r="AB2946" t="str">
        <f t="shared" si="1531"/>
        <v>0.000542801611163175+0.0190878285344284i</v>
      </c>
      <c r="AC2946" t="str">
        <f t="shared" si="1532"/>
        <v>1.00449971216296+0.0000619285529104362i</v>
      </c>
      <c r="AD2946" t="str">
        <f t="shared" si="1533"/>
        <v>0.000541541614107107+0.0190022901613767i</v>
      </c>
      <c r="AE2946" t="str">
        <f t="shared" si="1534"/>
        <v>1.74070762017358E-06-5.87833399418595E-06i</v>
      </c>
      <c r="AF2946" t="str">
        <f t="shared" si="1535"/>
        <v>-4.17235025198337-0.0972360923857185i</v>
      </c>
      <c r="AG2946" t="str">
        <f t="shared" si="1536"/>
        <v>1.00016228452965-4.33620661765765E-06i</v>
      </c>
      <c r="AH2946" t="str">
        <f t="shared" si="1537"/>
        <v>-7.83326248827983E-06+0.0000243532225969931i</v>
      </c>
      <c r="AI2946">
        <f t="shared" si="1538"/>
        <v>-91.841305276444871</v>
      </c>
      <c r="AJ2946">
        <f t="shared" si="1539"/>
        <v>107.830490350652</v>
      </c>
      <c r="AK2946"/>
      <c r="AL2946"/>
      <c r="AM2946"/>
      <c r="AN2946"/>
    </row>
    <row r="2947" spans="1:40" x14ac:dyDescent="0.35">
      <c r="A2947"/>
      <c r="B2947">
        <f t="shared" si="1540"/>
        <v>1013000</v>
      </c>
      <c r="C2947" s="237" t="str">
        <f t="shared" si="1508"/>
        <v>-2.06133909858503E-08+0.000669127579585816i</v>
      </c>
      <c r="D2947" s="208" t="str">
        <f t="shared" si="1509"/>
        <v>-1.64874567774926+0.00512997811015792i</v>
      </c>
      <c r="E2947" t="str">
        <f t="shared" si="1510"/>
        <v>36500</v>
      </c>
      <c r="F2947" t="str">
        <f t="shared" si="1511"/>
        <v>0.21505376344086</v>
      </c>
      <c r="G2947" t="str">
        <f t="shared" si="1506"/>
        <v>0.21505376344086</v>
      </c>
      <c r="H2947" t="str">
        <f t="shared" si="1512"/>
        <v>2.52361338179007+0.102270466646783i</v>
      </c>
      <c r="I2947" t="str">
        <f t="shared" si="1513"/>
        <v>3978.04169760808i</v>
      </c>
      <c r="J2947" t="str">
        <f t="shared" si="1507"/>
        <v>-21419.470596369+870.268226102323i</v>
      </c>
      <c r="K2947" t="str">
        <f t="shared" si="1514"/>
        <v>0.00753335893734715-0.185414743880847i</v>
      </c>
      <c r="L2947" t="str">
        <f t="shared" si="1515"/>
        <v>0.00238709456382216-0.0498082183666324i</v>
      </c>
      <c r="M2947" t="str">
        <f t="shared" si="1516"/>
        <v>0.00992045350116931-0.235222962247479i</v>
      </c>
      <c r="N2947" t="str">
        <f t="shared" si="1517"/>
        <v>-12.6354477965365i</v>
      </c>
      <c r="O2947" t="str">
        <f t="shared" si="1518"/>
        <v>0.997615119996649-0.0690222598447223i</v>
      </c>
      <c r="P2947" t="str">
        <f t="shared" si="1519"/>
        <v>0.00238488000335102+0.0690222598447223i</v>
      </c>
      <c r="Q2947" t="str">
        <f t="shared" si="1520"/>
        <v>-0.00238488000335102+12.5664255366918i</v>
      </c>
      <c r="R2947" t="str">
        <f t="shared" si="1521"/>
        <v>0.00549255669801914-0.000190824278947558i</v>
      </c>
      <c r="S2947" t="str">
        <f t="shared" si="1522"/>
        <v>1.41085459797123i</v>
      </c>
      <c r="T2947" t="str">
        <f t="shared" si="1523"/>
        <v>0.000269225311357707+0.00774919887201798i</v>
      </c>
      <c r="U2947" t="str">
        <f t="shared" si="1524"/>
        <v>0.0000500000000000001-0.00014027900075086i</v>
      </c>
      <c r="V2947" t="str">
        <f t="shared" si="1525"/>
        <v>0.00002-0.00157112480840963i</v>
      </c>
      <c r="W2947" t="str">
        <f t="shared" si="1526"/>
        <v>0.0000422268373933476-0.000129923572453187i</v>
      </c>
      <c r="X2947" t="str">
        <f t="shared" si="1527"/>
        <v>0.000042302270947121-0.000129868672425801i</v>
      </c>
      <c r="Y2947" t="str">
        <f t="shared" si="1528"/>
        <v>0.009+5.09189337293834i</v>
      </c>
      <c r="Z2947" t="str">
        <f t="shared" si="1529"/>
        <v>-0.000305889634625911-0.000100238983502607i</v>
      </c>
      <c r="AA2947" t="str">
        <f t="shared" si="1530"/>
        <v>0.00418526006403248-2.35673988895199i</v>
      </c>
      <c r="AB2947" t="str">
        <f t="shared" si="1531"/>
        <v>0.000809873617377351+0.0233108532426182i</v>
      </c>
      <c r="AC2947" t="str">
        <f t="shared" si="1532"/>
        <v>1.00549128226581+0.0000407533643403938i</v>
      </c>
      <c r="AD2947" t="str">
        <f t="shared" si="1533"/>
        <v>0.000806390306745295+0.0231835131647992i</v>
      </c>
      <c r="AE2947" t="str">
        <f t="shared" si="1534"/>
        <v>0.0000020772253573626-7.17242811597995E-06i</v>
      </c>
      <c r="AF2947" t="str">
        <f t="shared" si="1535"/>
        <v>-4.17235905953933-0.0971404885366251i</v>
      </c>
      <c r="AG2947" t="str">
        <f t="shared" si="1536"/>
        <v>1.0001978000044-6.52839187604531E-06i</v>
      </c>
      <c r="AH2947" t="str">
        <f t="shared" si="1537"/>
        <v>-9.36200541717202E-06+0.0000297182233590374i</v>
      </c>
      <c r="AI2947">
        <f t="shared" si="1538"/>
        <v>-90.12861309868272</v>
      </c>
      <c r="AJ2947">
        <f t="shared" si="1539"/>
        <v>107.48576917627794</v>
      </c>
      <c r="AK2947"/>
      <c r="AL2947"/>
      <c r="AM2947"/>
      <c r="AN2947"/>
    </row>
    <row r="2948" spans="1:40" x14ac:dyDescent="0.35">
      <c r="A2948"/>
      <c r="B2948">
        <f t="shared" si="1540"/>
        <v>1014000</v>
      </c>
      <c r="C2948" s="237" t="str">
        <f t="shared" si="1508"/>
        <v>-2.05727534580942E-08+0.000668467690455326i</v>
      </c>
      <c r="D2948" s="208" t="str">
        <f t="shared" si="1509"/>
        <v>-1.6487456774377+0.0051249189601575i</v>
      </c>
      <c r="E2948" t="str">
        <f t="shared" si="1510"/>
        <v>36500</v>
      </c>
      <c r="F2948" t="str">
        <f t="shared" si="1511"/>
        <v>0.21505376344086</v>
      </c>
      <c r="G2948" t="str">
        <f t="shared" si="1506"/>
        <v>0.21505376344086</v>
      </c>
      <c r="H2948" t="str">
        <f t="shared" si="1512"/>
        <v>2.5236221636785+0.102169991082727i</v>
      </c>
      <c r="I2948" t="str">
        <f t="shared" si="1513"/>
        <v>3981.96868842506i</v>
      </c>
      <c r="J2948" t="str">
        <f t="shared" si="1507"/>
        <v>-21461.7826267449+871.127326029375i</v>
      </c>
      <c r="K2948" t="str">
        <f t="shared" si="1514"/>
        <v>0.00751853061402397-0.185232473932597i</v>
      </c>
      <c r="L2948" t="str">
        <f t="shared" si="1515"/>
        <v>0.00238239937515259-0.0497593226340676i</v>
      </c>
      <c r="M2948" t="str">
        <f t="shared" si="1516"/>
        <v>0.00990092998917656-0.234991796566665i</v>
      </c>
      <c r="N2948" t="str">
        <f t="shared" si="1517"/>
        <v>-12.6479210914985i</v>
      </c>
      <c r="O2948" t="str">
        <f t="shared" si="1518"/>
        <v>0.996676602301045-0.0814601155513863i</v>
      </c>
      <c r="P2948" t="str">
        <f t="shared" si="1519"/>
        <v>0.00332339769895496+0.0814601155513863i</v>
      </c>
      <c r="Q2948" t="str">
        <f t="shared" si="1520"/>
        <v>-0.00332339769895496+12.5664609759471i</v>
      </c>
      <c r="R2948" t="str">
        <f t="shared" si="1521"/>
        <v>0.00648227301904874-0.00026618002288734i</v>
      </c>
      <c r="S2948" t="str">
        <f t="shared" si="1522"/>
        <v>1.41224734683399i</v>
      </c>
      <c r="T2948" t="str">
        <f t="shared" si="1523"/>
        <v>0.000375912031102857+0.00915457287260514i</v>
      </c>
      <c r="U2948" t="str">
        <f t="shared" si="1524"/>
        <v>0.0000500000000000001-0.000140140658541046i</v>
      </c>
      <c r="V2948" t="str">
        <f t="shared" si="1525"/>
        <v>0.00002-0.00156957537565972i</v>
      </c>
      <c r="W2948" t="str">
        <f t="shared" si="1526"/>
        <v>0.0000422267452121351-0.000129797694178701i</v>
      </c>
      <c r="X2948" t="str">
        <f t="shared" si="1527"/>
        <v>0.0000423020154422472-0.000129742847567547i</v>
      </c>
      <c r="Y2948" t="str">
        <f t="shared" si="1528"/>
        <v>0.009+5.09691992118408i</v>
      </c>
      <c r="Z2948" t="str">
        <f t="shared" si="1529"/>
        <v>-0.000305291886492118-0.00010013846144125i</v>
      </c>
      <c r="AA2948" t="str">
        <f t="shared" si="1530"/>
        <v>0.00417700867527884-2.3544155851718i</v>
      </c>
      <c r="AB2948" t="str">
        <f t="shared" si="1531"/>
        <v>0.00113080465915198+0.0275384472971436i</v>
      </c>
      <c r="AC2948" t="str">
        <f t="shared" si="1532"/>
        <v>1.00648250522277+6.92642027956818E-06i</v>
      </c>
      <c r="AD2948" t="str">
        <f t="shared" si="1533"/>
        <v>0.00112370971930632+0.02736107122673i</v>
      </c>
      <c r="AE2948" t="str">
        <f t="shared" si="1534"/>
        <v>2.39683611595264E-06-8.46563961365152E-06i</v>
      </c>
      <c r="AF2948" t="str">
        <f t="shared" si="1535"/>
        <v>-4.1723678411162-0.0970450721225695i</v>
      </c>
      <c r="AG2948" t="str">
        <f t="shared" si="1536"/>
        <v>1.00023321497509-9.16363992496278E-06i</v>
      </c>
      <c r="AH2948" t="str">
        <f t="shared" si="1537"/>
        <v>-0.0000108198286599857+0.0000350808808089825i</v>
      </c>
      <c r="AI2948">
        <f t="shared" si="1538"/>
        <v>-88.703948838604916</v>
      </c>
      <c r="AJ2948">
        <f t="shared" si="1539"/>
        <v>107.14108245172453</v>
      </c>
      <c r="AK2948"/>
      <c r="AL2948"/>
      <c r="AM2948"/>
      <c r="AN2948"/>
    </row>
    <row r="2949" spans="1:40" x14ac:dyDescent="0.35">
      <c r="A2949"/>
      <c r="B2949">
        <f t="shared" si="1540"/>
        <v>1015000</v>
      </c>
      <c r="C2949" s="237" t="str">
        <f t="shared" si="1508"/>
        <v>-2.05322359820796E-08+0.000667809101598979i</v>
      </c>
      <c r="D2949" s="208" t="str">
        <f t="shared" si="1509"/>
        <v>-1.64874567712707+0.00511986977892551i</v>
      </c>
      <c r="E2949" t="str">
        <f t="shared" si="1510"/>
        <v>36500</v>
      </c>
      <c r="F2949" t="str">
        <f t="shared" si="1511"/>
        <v>0.21505376344086</v>
      </c>
      <c r="G2949" t="str">
        <f t="shared" ref="G2949:G3012" si="1541">IF($C$11=$C$7,$C$24,F2949)</f>
        <v>0.21505376344086</v>
      </c>
      <c r="H2949" t="str">
        <f t="shared" si="1512"/>
        <v>2.52363091968895+0.102069712372928i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0.00237771801481504-0.0497105225863468i</v>
      </c>
      <c r="M2949" t="str">
        <f t="shared" si="1516"/>
        <v>0.0098814640209762-0.234761084000861i</v>
      </c>
      <c r="N2949" t="str">
        <f t="shared" si="1517"/>
        <v>-12.6603943864605i</v>
      </c>
      <c r="O2949" t="str">
        <f t="shared" si="1518"/>
        <v>0.995583020593166-0.0938852976061068i</v>
      </c>
      <c r="P2949" t="str">
        <f t="shared" si="1519"/>
        <v>0.00441697940683405+0.0938852976061068i</v>
      </c>
      <c r="Q2949" t="str">
        <f t="shared" si="1520"/>
        <v>-0.00441697940683405+12.5665090888544i</v>
      </c>
      <c r="R2949" t="str">
        <f t="shared" si="1521"/>
        <v>0.00747094780479301-0.000354114129705613i</v>
      </c>
      <c r="S2949" t="str">
        <f t="shared" si="1522"/>
        <v>1.41364009569674i</v>
      </c>
      <c r="T2949" t="str">
        <f t="shared" si="1523"/>
        <v>0.000500589932204611+0.0105612313697129i</v>
      </c>
      <c r="U2949" t="str">
        <f t="shared" si="1524"/>
        <v>0.0000500000000000001-0.00014000258892672i</v>
      </c>
      <c r="V2949" t="str">
        <f t="shared" si="1525"/>
        <v>0.00002-0.00156802899597926i</v>
      </c>
      <c r="W2949" t="str">
        <f t="shared" si="1526"/>
        <v>0.0000422266529405785-0.000129672066144663i</v>
      </c>
      <c r="X2949" t="str">
        <f t="shared" si="1527"/>
        <v>0.0000423017603297055-0.000129617272843368i</v>
      </c>
      <c r="Y2949" t="str">
        <f t="shared" si="1528"/>
        <v>0.009+5.10194646942982i</v>
      </c>
      <c r="Z2949" t="str">
        <f t="shared" si="1529"/>
        <v>-0.000304695904244392-0.000100038141520506i</v>
      </c>
      <c r="AA2949" t="str">
        <f t="shared" si="1530"/>
        <v>0.00416878166468303-2.35209586160365i</v>
      </c>
      <c r="AB2949" t="str">
        <f t="shared" si="1531"/>
        <v>0.00150585610681522+0.0317699053265621i</v>
      </c>
      <c r="AC2949" t="str">
        <f t="shared" si="1532"/>
        <v>1.00747321747601-0.0000395832355510139i</v>
      </c>
      <c r="AD2949" t="str">
        <f t="shared" si="1533"/>
        <v>0.00149344702273146+0.0315343017471171i</v>
      </c>
      <c r="AE2949" t="str">
        <f t="shared" si="1534"/>
        <v>2.69958574989617E-06-0.0000097577742501667i</v>
      </c>
      <c r="AF2949" t="str">
        <f t="shared" si="1535"/>
        <v>-4.17237659681602-0.0969498425940025i</v>
      </c>
      <c r="AG2949" t="str">
        <f t="shared" si="1536"/>
        <v>1.0002685240939-0.0000122402008127876i</v>
      </c>
      <c r="AH2949" t="str">
        <f t="shared" si="1537"/>
        <v>-0.0000122069202277145+0.0000404403758744446i</v>
      </c>
      <c r="AI2949">
        <f t="shared" si="1538"/>
        <v>-87.484997776065754</v>
      </c>
      <c r="AJ2949">
        <f t="shared" si="1539"/>
        <v>106.79643039355969</v>
      </c>
      <c r="AK2949"/>
      <c r="AL2949"/>
      <c r="AM2949"/>
      <c r="AN2949"/>
    </row>
    <row r="2950" spans="1:40" x14ac:dyDescent="0.35">
      <c r="A2950"/>
      <c r="B2950">
        <f t="shared" si="1540"/>
        <v>1016000</v>
      </c>
      <c r="C2950" s="237" t="str">
        <f t="shared" ref="C2950:C3013" si="1543">IMPRODUCT(COMPLEX(-1,0),IMDIV(IMPRODUCT(G2950,COMPLEX($C$100+$C$101,0)),COMPLEX($C$100,2*PI()*B2950*$C$103*$C$102*(2*$C$100+$C$101))))</f>
        <v>-2.04918380853949E-08+0.000667151809177387i</v>
      </c>
      <c r="D2950" s="208" t="str">
        <f t="shared" ref="D2950:D3013" si="1544">IMPRODUCT(COMPLEX($C$106,0),IMSUB(C2950,G2950))</f>
        <v>-1.64874567681735+0.00511483053702664i</v>
      </c>
      <c r="E2950" t="str">
        <f t="shared" ref="E2950:E3013" si="1545">IMDIV(COMPLEX($C$20*10^3,0),COMPLEX(1,2*PI()*B2950*$C$20*1000*$C$29*10^-12))</f>
        <v>36500</v>
      </c>
      <c r="F2950" t="str">
        <f t="shared" ref="F2950:F3013" si="1546">IMDIV(COMPLEX($C$22*1000,0),IMSUM(COMPLEX($C$22*1000,0),E2950))</f>
        <v>0.21505376344086</v>
      </c>
      <c r="G2950" t="str">
        <f t="shared" si="1541"/>
        <v>0.21505376344086</v>
      </c>
      <c r="H2950" t="str">
        <f t="shared" ref="H2950:H3013" si="1547">IMPRODUCT(COMPLEX($C$108,0),IMPRODUCT(COMPLEX(-1,0),D2950),IMDIV(COMPLEX(0,2*PI()*B2950*$C$109*$C$110),COMPLEX(1,2*PI()*B2950*$C$109*$C$110)))</f>
        <v>2.52363964992289+0.101969629940538i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0.00237305042860094-0.0496618179435265i</v>
      </c>
      <c r="M2950" t="str">
        <f t="shared" ref="M2950:M3013" si="1551">IMSUM(K2950,L2950)</f>
        <v>0.00986205537078009-0.234530823221474i</v>
      </c>
      <c r="N2950" t="str">
        <f t="shared" ref="N2950:N3013" si="1552">COMPLEX(0,-2*PI()*B2950*$C$43)</f>
        <v>-12.6728676814226i</v>
      </c>
      <c r="O2950" t="str">
        <f t="shared" ref="O2950:O3013" si="1553">IMEXP(N2950)</f>
        <v>0.994334545013615-0.106295872885865i</v>
      </c>
      <c r="P2950" t="str">
        <f t="shared" ref="P2950:P3013" si="1554">IMSUB(COMPLEX(1,0),O2950)</f>
        <v>0.00566545498638504+0.106295872885865i</v>
      </c>
      <c r="Q2950" t="str">
        <f t="shared" ref="Q2950:Q3013" si="1555">IMSUM(COMPLEX(0,2*PI()*B2950*$C$43),O2950,COMPLEX(-1,0))</f>
        <v>-0.00566545498638504+12.5665718085367i</v>
      </c>
      <c r="R2950" t="str">
        <f t="shared" ref="R2950:R3013" si="1556">IMDIV(P2950,Q2950)</f>
        <v>0.00845841640134591-0.00045464871810797i</v>
      </c>
      <c r="S2950" t="str">
        <f t="shared" ref="S2950:S3013" si="1557">IMDIV(COMPLEX(0,2*PI()*B2950*$C$123),COMPLEX($C$124,0))</f>
        <v>1.4150328445595i</v>
      </c>
      <c r="T2950" t="str">
        <f t="shared" ref="T2950:T3013" si="1558">IMPRODUCT(R2950,S2950)</f>
        <v>0.000643342868859651+0.0119689370208652i</v>
      </c>
      <c r="U2950" t="str">
        <f t="shared" ref="U2950:U3013" si="1559">IMDIV(COMPLEX(1,2*PI()*B2950*$C$16*10^-3*$C$15*10^-6),COMPLEX(0,2*PI()*B2950*$C$15*10^-6))</f>
        <v>0.0000500000000000001-0.000139864791102973i</v>
      </c>
      <c r="V2950" t="str">
        <f t="shared" ref="V2950:V3013" si="1560">IMSUM(COMPLEX($C$18*10^-3,0),IMDIV(COMPLEX(1,0),COMPLEX(0,2*PI()*B2950*($C$17*1*10^-6))))</f>
        <v>0.00002-0.0015664856603533i</v>
      </c>
      <c r="W2950" t="str">
        <f t="shared" ref="W2950:W3013" si="1561">IMDIV(IMPRODUCT(U2950,V2950),IMSUM(U2950,V2950))</f>
        <v>0.0000422265605786796-0.000129546687612131i</v>
      </c>
      <c r="X2950" t="str">
        <f t="shared" ref="X2950:X3013" si="1562">IMDIV(IMPRODUCT(COMPLEX($C$19,0),W2950),IMSUM(COMPLEX($C$19,0),W2950))</f>
        <v>0.0000423015056075988-0.000129491947514638i</v>
      </c>
      <c r="Y2950" t="str">
        <f t="shared" ref="Y2950:Y3013" si="1563">COMPLEX($C$13*10^-3,2*PI()*B2950*$C$12*0.000001)</f>
        <v>0.009+5.10697301767557i</v>
      </c>
      <c r="Z2950" t="str">
        <f t="shared" ref="Z2950:Z3013" si="1564">IMPRODUCT(COMPLEX($C$6,0),IMDIV(X2950,IMSUM(X2950,Y2950)))</f>
        <v>-0.00030410168093358-0.0000999380231266805i</v>
      </c>
      <c r="AA2950" t="str">
        <f t="shared" ref="AA2950:AA3013" si="1565">IMDIV(COMPLEX($C$6,0),IMSUM(X2950,Y2950))</f>
        <v>0.00416057893630631-2.34978070472211i</v>
      </c>
      <c r="AB2950" t="str">
        <f t="shared" ref="AB2950:AB3013" si="1566">IMPRODUCT(COMPLEX($C$119,0),T2950)</f>
        <v>0.001935280207458+0.0360045133660213i</v>
      </c>
      <c r="AC2950" t="str">
        <f t="shared" ref="AC2950:AC3013" si="1567">IMSUM(COMPLEX(1,0),IMPRODUCT(AB2950,M2950))</f>
        <v>1.00846325399999-0.0000988043558056558i</v>
      </c>
      <c r="AD2950" t="str">
        <f t="shared" ref="AD2950:AD3013" si="1568">IMDIV(AB2950,AC2950)</f>
        <v>0.00191554093125357+0.0357025429404584i</v>
      </c>
      <c r="AE2950" t="str">
        <f t="shared" ref="AE2950:AE3013" si="1569">IMPRODUCT(AD2950,AA2950,X2950)</f>
        <v>2.98552234497355E-06-0.0000110486386956844i</v>
      </c>
      <c r="AF2950" t="str">
        <f t="shared" ref="AF2950:AF3013" si="1570">IMSUB(D2950,H2950)</f>
        <v>-4.17238532674024-0.0968547994035114i</v>
      </c>
      <c r="AG2950" t="str">
        <f t="shared" ref="AG2950:AG3013" si="1571">IMSUM(COMPLEX(1,0),IMPRODUCT(AD2950,AA2950,COMPLEX($C$127,0)))</f>
        <v>1.0003037220409-0.0000157562594938686i</v>
      </c>
      <c r="AH2950" t="str">
        <f t="shared" ref="AH2950:AH3013" si="1572">IMDIV(IMPRODUCT(AE2950,AF2950),AG2950)</f>
        <v>-0.0000135234775031696+0.00004579589350483i</v>
      </c>
      <c r="AI2950">
        <f t="shared" ref="AI2950:AI3013" si="1573">20*LOG10(IMABS(AH2950))</f>
        <v>-86.420369046461587</v>
      </c>
      <c r="AJ2950">
        <f t="shared" ref="AJ2950:AJ3013" si="1574">IMARGUMENT(AH2950)*180/PI()</f>
        <v>106.45181321173479</v>
      </c>
      <c r="AK2950"/>
      <c r="AL2950"/>
      <c r="AM2950"/>
      <c r="AN2950"/>
    </row>
    <row r="2951" spans="1:40" x14ac:dyDescent="0.35">
      <c r="A2951"/>
      <c r="B2951">
        <f t="shared" si="1540"/>
        <v>1017000</v>
      </c>
      <c r="C2951" s="237" t="str">
        <f t="shared" si="1543"/>
        <v>-2.04515592979492E-08+0.000666495809366256i</v>
      </c>
      <c r="D2951" s="208" t="str">
        <f t="shared" si="1544"/>
        <v>-1.64874567650855+0.0051098012051413i</v>
      </c>
      <c r="E2951" t="str">
        <f t="shared" si="1545"/>
        <v>36500</v>
      </c>
      <c r="F2951" t="str">
        <f t="shared" si="1546"/>
        <v>0.21505376344086</v>
      </c>
      <c r="G2951" t="str">
        <f t="shared" si="1541"/>
        <v>0.21505376344086</v>
      </c>
      <c r="H2951" t="str">
        <f t="shared" si="1547"/>
        <v>2.52364835448138+0.101869743210961i</v>
      </c>
      <c r="I2951" t="str">
        <f t="shared" si="1548"/>
        <v>3993.74966087602i</v>
      </c>
      <c r="J2951" t="str">
        <f t="shared" si="1542"/>
        <v>-21588.9692084324+873.704625810526i</v>
      </c>
      <c r="K2951" t="str">
        <f t="shared" si="1549"/>
        <v>0.00747430725133863-0.184687804478337i</v>
      </c>
      <c r="L2951" t="str">
        <f t="shared" si="1550"/>
        <v>0.00236839656256693-0.0496132084267518i</v>
      </c>
      <c r="M2951" t="str">
        <f t="shared" si="1551"/>
        <v>0.00984270381390556-0.234301012905089i</v>
      </c>
      <c r="N2951" t="str">
        <f t="shared" si="1552"/>
        <v>-12.6853409763846i</v>
      </c>
      <c r="O2951" t="str">
        <f t="shared" si="1553"/>
        <v>0.992931369801577-0.118689910539877i</v>
      </c>
      <c r="P2951" t="str">
        <f t="shared" si="1554"/>
        <v>0.00706863019842296+0.118689910539877i</v>
      </c>
      <c r="Q2951" t="str">
        <f t="shared" si="1555"/>
        <v>-0.00706863019842296+12.5666510658447i</v>
      </c>
      <c r="R2951" t="str">
        <f t="shared" si="1556"/>
        <v>0.00944451280808153-0.000567803620032155i</v>
      </c>
      <c r="S2951" t="str">
        <f t="shared" si="1557"/>
        <v>1.41642559342225i</v>
      </c>
      <c r="T2951" t="str">
        <f t="shared" si="1558"/>
        <v>0.000804251579451347+0.0133774496587709i</v>
      </c>
      <c r="U2951" t="str">
        <f t="shared" si="1559"/>
        <v>0.00005-0.000139727264268064i</v>
      </c>
      <c r="V2951" t="str">
        <f t="shared" si="1560"/>
        <v>0.00002-0.00156494535980231i</v>
      </c>
      <c r="W2951" t="str">
        <f t="shared" si="1561"/>
        <v>0.0000422264681264398-0.000129421557845069i</v>
      </c>
      <c r="X2951" t="str">
        <f t="shared" si="1562"/>
        <v>0.0000423012512740387-0.000129366870845634i</v>
      </c>
      <c r="Y2951" t="str">
        <f t="shared" si="1563"/>
        <v>0.009+5.11199956592131i</v>
      </c>
      <c r="Z2951" t="str">
        <f t="shared" si="1564"/>
        <v>-0.000303509209644676-0.0000998381056485761i</v>
      </c>
      <c r="AA2951" t="str">
        <f t="shared" si="1565"/>
        <v>0.00415240039468145-2.34747010105494i</v>
      </c>
      <c r="AB2951" t="str">
        <f t="shared" si="1566"/>
        <v>0.002419319835297+0.0402415489531648i</v>
      </c>
      <c r="AC2951" t="str">
        <f t="shared" si="1567"/>
        <v>1.00945244832917-0.000170763440592678i</v>
      </c>
      <c r="AD2951" t="str">
        <f t="shared" si="1568"/>
        <v>0.00238992171633038+0.039865133945663i</v>
      </c>
      <c r="AE2951" t="str">
        <f t="shared" si="1569"/>
        <v>3.25469620332566E-06-0.0000123380405530341i</v>
      </c>
      <c r="AF2951" t="str">
        <f t="shared" si="1570"/>
        <v>-4.17239403098993-0.0967599420058197i</v>
      </c>
      <c r="AG2951" t="str">
        <f t="shared" si="1571"/>
        <v>1.0003388035248-0.0000197099362655633i</v>
      </c>
      <c r="AH2951" t="str">
        <f t="shared" si="1572"/>
        <v>-0.000014769707167645+0.0000511466227756459i</v>
      </c>
      <c r="AI2951">
        <f t="shared" si="1573"/>
        <v>-85.475815703644685</v>
      </c>
      <c r="AJ2951">
        <f t="shared" si="1574"/>
        <v>106.10723110958</v>
      </c>
      <c r="AK2951"/>
      <c r="AL2951"/>
      <c r="AM2951"/>
      <c r="AN2951"/>
    </row>
    <row r="2952" spans="1:40" x14ac:dyDescent="0.35">
      <c r="A2952"/>
      <c r="B2952">
        <f t="shared" si="1540"/>
        <v>1018000</v>
      </c>
      <c r="C2952" s="237" t="str">
        <f t="shared" si="1543"/>
        <v>-2.04113991519599E-08+0.000665841098356322i</v>
      </c>
      <c r="D2952" s="208" t="str">
        <f t="shared" si="1544"/>
        <v>-1.64874567620065+0.00510478175406514i</v>
      </c>
      <c r="E2952" t="str">
        <f t="shared" si="1545"/>
        <v>36500</v>
      </c>
      <c r="F2952" t="str">
        <f t="shared" si="1546"/>
        <v>0.21505376344086</v>
      </c>
      <c r="G2952" t="str">
        <f t="shared" si="1541"/>
        <v>0.21505376344086</v>
      </c>
      <c r="H2952" t="str">
        <f t="shared" si="1547"/>
        <v>2.52365703346489+0.101770051611832i</v>
      </c>
      <c r="I2952" t="str">
        <f t="shared" si="1548"/>
        <v>3997.67665169301i</v>
      </c>
      <c r="J2952" t="str">
        <f t="shared" si="1542"/>
        <v>-21631.4482325148+874.563725737576i</v>
      </c>
      <c r="K2952" t="str">
        <f t="shared" si="1549"/>
        <v>0.00745965276373614-0.184506957975197i</v>
      </c>
      <c r="L2952" t="str">
        <f t="shared" si="1550"/>
        <v>0.00236375636303315-0.0495646937582499i</v>
      </c>
      <c r="M2952" t="str">
        <f t="shared" si="1551"/>
        <v>0.00982340912676929-0.234071651733447i</v>
      </c>
      <c r="N2952" t="str">
        <f t="shared" si="1552"/>
        <v>-12.6978142713466i</v>
      </c>
      <c r="O2952" t="str">
        <f t="shared" si="1553"/>
        <v>0.991373713264544-0.131065482290605i</v>
      </c>
      <c r="P2952" t="str">
        <f t="shared" si="1554"/>
        <v>0.00862628673545596+0.131065482290605i</v>
      </c>
      <c r="Q2952" t="str">
        <f t="shared" si="1555"/>
        <v>-0.00862628673545596+12.566748789056i</v>
      </c>
      <c r="R2952" t="str">
        <f t="shared" si="1556"/>
        <v>0.0104290697084588-0.000693596333264488i</v>
      </c>
      <c r="S2952" t="str">
        <f t="shared" si="1557"/>
        <v>1.41781834228501i</v>
      </c>
      <c r="T2952" t="str">
        <f t="shared" si="1558"/>
        <v>0.000983393603444018+0.0147865263256219i</v>
      </c>
      <c r="U2952" t="str">
        <f t="shared" si="1559"/>
        <v>0.00005-0.0001395900076234i</v>
      </c>
      <c r="V2952" t="str">
        <f t="shared" si="1560"/>
        <v>0.00002-0.00156340808538208i</v>
      </c>
      <c r="W2952" t="str">
        <f t="shared" si="1561"/>
        <v>0.0000422263755838612-0.000129296676110331i</v>
      </c>
      <c r="X2952" t="str">
        <f t="shared" si="1562"/>
        <v>0.0000423009973271461-0.000129242042103523i</v>
      </c>
      <c r="Y2952" t="str">
        <f t="shared" si="1563"/>
        <v>0.009+5.11702611416705i</v>
      </c>
      <c r="Z2952" t="str">
        <f t="shared" si="1564"/>
        <v>-0.000302918483496617-0.0000997383884774767i</v>
      </c>
      <c r="AA2952" t="str">
        <f t="shared" si="1565"/>
        <v>0.00414424594480986-2.34516403718283i</v>
      </c>
      <c r="AB2952" t="str">
        <f t="shared" si="1566"/>
        <v>0.00295820824167897+0.0444802812313064i</v>
      </c>
      <c r="AC2952" t="str">
        <f t="shared" si="1567"/>
        <v>1.01044063258722-0.000255484688692412i</v>
      </c>
      <c r="AD2952" t="str">
        <f t="shared" si="1568"/>
        <v>0.002916511222082+0.0440214149359522i</v>
      </c>
      <c r="AE2952" t="str">
        <f t="shared" si="1569"/>
        <v>3.50715982771624E-06-0.0000136257883830409i</v>
      </c>
      <c r="AF2952" t="str">
        <f t="shared" si="1570"/>
        <v>-4.17240270966554-0.0966652698577669i</v>
      </c>
      <c r="AG2952" t="str">
        <f t="shared" si="1571"/>
        <v>1.00037376328381-0.0000240992872154761i</v>
      </c>
      <c r="AH2952" t="str">
        <f t="shared" si="1572"/>
        <v>-0.0000159458251265795+0.0000564917569919275i</v>
      </c>
      <c r="AI2952">
        <f t="shared" si="1573"/>
        <v>-84.627366604466076</v>
      </c>
      <c r="AJ2952">
        <f t="shared" si="1574"/>
        <v>105.76268428378008</v>
      </c>
      <c r="AK2952"/>
      <c r="AL2952"/>
      <c r="AM2952"/>
      <c r="AN2952"/>
    </row>
    <row r="2953" spans="1:40" x14ac:dyDescent="0.35">
      <c r="A2953"/>
      <c r="B2953">
        <f t="shared" si="1540"/>
        <v>1019000</v>
      </c>
      <c r="C2953" s="237" t="str">
        <f t="shared" si="1543"/>
        <v>-2.03713571819383E-08+0.000665187672353273i</v>
      </c>
      <c r="D2953" s="208" t="str">
        <f t="shared" si="1544"/>
        <v>-1.64874567589366+0.00509977215470843i</v>
      </c>
      <c r="E2953" t="str">
        <f t="shared" si="1545"/>
        <v>36500</v>
      </c>
      <c r="F2953" t="str">
        <f t="shared" si="1546"/>
        <v>0.21505376344086</v>
      </c>
      <c r="G2953" t="str">
        <f t="shared" si="1541"/>
        <v>0.21505376344086</v>
      </c>
      <c r="H2953" t="str">
        <f t="shared" si="1547"/>
        <v>2.52366568697348+0.101670554573017i</v>
      </c>
      <c r="I2953" t="str">
        <f t="shared" si="1548"/>
        <v>4001.60364251i</v>
      </c>
      <c r="J2953" t="str">
        <f t="shared" si="1542"/>
        <v>-21673.9690050238+875.422825664628i</v>
      </c>
      <c r="K2953" t="str">
        <f t="shared" si="1549"/>
        <v>0.00744504131029882-0.184326464732091i</v>
      </c>
      <c r="L2953" t="str">
        <f t="shared" si="1550"/>
        <v>0.00235912977658194-0.0495162736613271i</v>
      </c>
      <c r="M2953" t="str">
        <f t="shared" si="1551"/>
        <v>0.00980417108688076-0.233842738393418i</v>
      </c>
      <c r="N2953" t="str">
        <f t="shared" si="1552"/>
        <v>-12.7102875663086i</v>
      </c>
      <c r="O2953" t="str">
        <f t="shared" si="1553"/>
        <v>0.989661817744388-0.143420662733351i</v>
      </c>
      <c r="P2953" t="str">
        <f t="shared" si="1554"/>
        <v>0.010338182255612+0.143420662733351i</v>
      </c>
      <c r="Q2953" t="str">
        <f t="shared" si="1555"/>
        <v>-0.010338182255612+12.5668669035752i</v>
      </c>
      <c r="R2953" t="str">
        <f t="shared" si="1556"/>
        <v>0.0114119185022145-0.000832041974280747i</v>
      </c>
      <c r="S2953" t="str">
        <f t="shared" si="1557"/>
        <v>1.41921109114776i</v>
      </c>
      <c r="T2953" t="str">
        <f t="shared" si="1558"/>
        <v>0.00118084319819972+0.0161959213096171i</v>
      </c>
      <c r="U2953" t="str">
        <f t="shared" si="1559"/>
        <v>0.00005-0.000139453020373524i</v>
      </c>
      <c r="V2953" t="str">
        <f t="shared" si="1560"/>
        <v>0.00002-0.00156187382818347i</v>
      </c>
      <c r="W2953" t="str">
        <f t="shared" si="1561"/>
        <v>0.0000422262829509459-0.00012917204167765i</v>
      </c>
      <c r="X2953" t="str">
        <f t="shared" si="1562"/>
        <v>0.0000423007437650524-0.00012911746055835i</v>
      </c>
      <c r="Y2953" t="str">
        <f t="shared" si="1563"/>
        <v>0.009+5.1220526624128i</v>
      </c>
      <c r="Z2953" t="str">
        <f t="shared" si="1564"/>
        <v>-0.000302329495642096-0.0000996388710071412i</v>
      </c>
      <c r="AA2953" t="str">
        <f t="shared" si="1565"/>
        <v>0.004136115492159-2.34286249973919i</v>
      </c>
      <c r="AB2953" t="str">
        <f t="shared" si="1566"/>
        <v>0.00355216880485213+0.0487199710593001i</v>
      </c>
      <c r="AC2953" t="str">
        <f t="shared" si="1567"/>
        <v>1.01142763751765-0.000352989948949039i</v>
      </c>
      <c r="AD2953" t="str">
        <f t="shared" si="1568"/>
        <v>0.00349522288216624+0.0481707272281223i</v>
      </c>
      <c r="AE2953" t="str">
        <f t="shared" si="1569"/>
        <v>3.74296790548103E-06-0.0000149116917294885i</v>
      </c>
      <c r="AF2953" t="str">
        <f t="shared" si="1570"/>
        <v>-4.17241136286714-0.0965707824183086i</v>
      </c>
      <c r="AG2953" t="str">
        <f t="shared" si="1571"/>
        <v>1.00040859608633-0.0000289223046782769i</v>
      </c>
      <c r="AH2953" t="str">
        <f t="shared" si="1572"/>
        <v>-0.0000170520564340304+0.0000618304937899409i</v>
      </c>
      <c r="AI2953">
        <f t="shared" si="1573"/>
        <v>-83.857586640392526</v>
      </c>
      <c r="AJ2953">
        <f t="shared" si="1574"/>
        <v>105.41817292437629</v>
      </c>
      <c r="AK2953"/>
      <c r="AL2953"/>
      <c r="AM2953"/>
      <c r="AN2953"/>
    </row>
    <row r="2954" spans="1:40" x14ac:dyDescent="0.35">
      <c r="A2954"/>
      <c r="B2954">
        <f t="shared" si="1540"/>
        <v>1020000</v>
      </c>
      <c r="C2954" s="237" t="str">
        <f t="shared" si="1543"/>
        <v>-2.03314329246767E-08+0.000664535527577678i</v>
      </c>
      <c r="D2954" s="208" t="str">
        <f t="shared" si="1544"/>
        <v>-1.64874567558758+0.00509477237809553i</v>
      </c>
      <c r="E2954" t="str">
        <f t="shared" si="1545"/>
        <v>36500</v>
      </c>
      <c r="F2954" t="str">
        <f t="shared" si="1546"/>
        <v>0.21505376344086</v>
      </c>
      <c r="G2954" t="str">
        <f t="shared" si="1541"/>
        <v>0.21505376344086</v>
      </c>
      <c r="H2954" t="str">
        <f t="shared" si="1547"/>
        <v>2.5236743151067+0.101571251526595i</v>
      </c>
      <c r="I2954" t="str">
        <f t="shared" si="1548"/>
        <v>4005.53063332699i</v>
      </c>
      <c r="J2954" t="str">
        <f t="shared" si="1542"/>
        <v>-21716.5315259595+876.281925591678i</v>
      </c>
      <c r="K2954" t="str">
        <f t="shared" si="1549"/>
        <v>0.00743047272277954-0.184146323716615i</v>
      </c>
      <c r="L2954" t="str">
        <f t="shared" si="1550"/>
        <v>0.00235451675005605-0.0494679478603613i</v>
      </c>
      <c r="M2954" t="str">
        <f t="shared" si="1551"/>
        <v>0.00978498947283559-0.233614271576976i</v>
      </c>
      <c r="N2954" t="str">
        <f t="shared" si="1552"/>
        <v>-12.7227608612707i</v>
      </c>
      <c r="O2954" t="str">
        <f t="shared" si="1553"/>
        <v>0.987795949579629-0.155753529636023i</v>
      </c>
      <c r="P2954" t="str">
        <f t="shared" si="1554"/>
        <v>0.012204050420371+0.155753529636023i</v>
      </c>
      <c r="Q2954" t="str">
        <f t="shared" si="1555"/>
        <v>-0.012204050420371+12.5670073316347i</v>
      </c>
      <c r="R2954" t="str">
        <f t="shared" si="1556"/>
        <v>0.0123928893390848-0.000983153231367782i</v>
      </c>
      <c r="S2954" t="str">
        <f t="shared" si="1557"/>
        <v>1.42060384001052i</v>
      </c>
      <c r="T2954" t="str">
        <f t="shared" si="1558"/>
        <v>0.00139667125579982+0.0176053861839293i</v>
      </c>
      <c r="U2954" t="str">
        <f t="shared" si="1559"/>
        <v>0.00005-0.000139316301726099i</v>
      </c>
      <c r="V2954" t="str">
        <f t="shared" si="1560"/>
        <v>0.00002-0.00156034257933231i</v>
      </c>
      <c r="W2954" t="str">
        <f t="shared" si="1561"/>
        <v>0.000042226190227695-0.000129047653819626i</v>
      </c>
      <c r="X2954" t="str">
        <f t="shared" si="1562"/>
        <v>0.0000423004905858961-0.000128993125483025i</v>
      </c>
      <c r="Y2954" t="str">
        <f t="shared" si="1563"/>
        <v>0.009+5.12707921065854i</v>
      </c>
      <c r="Z2954" t="str">
        <f t="shared" si="1564"/>
        <v>-0.000301742239267357-0.0000995395526337817i</v>
      </c>
      <c r="AA2954" t="str">
        <f t="shared" si="1565"/>
        <v>0.00412800894265951-2.34056547540981i</v>
      </c>
      <c r="AB2954" t="str">
        <f t="shared" si="1566"/>
        <v>0.00420141477975187+0.0529598711287586i</v>
      </c>
      <c r="AC2954" t="str">
        <f t="shared" si="1567"/>
        <v>1.01241329251595-0.000463298671886842i</v>
      </c>
      <c r="AD2954" t="str">
        <f t="shared" si="1568"/>
        <v>0.00412596173813916+0.0523124133917056i</v>
      </c>
      <c r="AE2954" t="str">
        <f t="shared" si="1569"/>
        <v>3.96217729220628E-06-0.0000161955611438914i</v>
      </c>
      <c r="AF2954" t="str">
        <f t="shared" si="1570"/>
        <v>-4.17241999069428-0.0964764791484995i</v>
      </c>
      <c r="AG2954" t="str">
        <f t="shared" si="1571"/>
        <v>1.00044329673183-0.0000341769177024235i</v>
      </c>
      <c r="AH2954" t="str">
        <f t="shared" si="1572"/>
        <v>-0.0000180886352161498+0.0000671620352378487i</v>
      </c>
      <c r="AI2954">
        <f t="shared" si="1573"/>
        <v>-83.153397284023285</v>
      </c>
      <c r="AJ2954">
        <f t="shared" si="1574"/>
        <v>105.07369721474954</v>
      </c>
      <c r="AK2954"/>
      <c r="AL2954"/>
      <c r="AM2954"/>
      <c r="AN2954"/>
    </row>
    <row r="2955" spans="1:40" x14ac:dyDescent="0.35">
      <c r="A2955"/>
      <c r="B2955">
        <f t="shared" si="1540"/>
        <v>1021000</v>
      </c>
      <c r="C2955" s="237" t="str">
        <f t="shared" si="1543"/>
        <v>-2.02916259192341E-08+0.00066388466026491i</v>
      </c>
      <c r="D2955" s="208" t="str">
        <f t="shared" si="1544"/>
        <v>-1.64874567528239+0.00508978239536431i</v>
      </c>
      <c r="E2955" t="str">
        <f t="shared" si="1545"/>
        <v>36500</v>
      </c>
      <c r="F2955" t="str">
        <f t="shared" si="1546"/>
        <v>0.21505376344086</v>
      </c>
      <c r="G2955" t="str">
        <f t="shared" si="1541"/>
        <v>0.21505376344086</v>
      </c>
      <c r="H2955" t="str">
        <f t="shared" si="1547"/>
        <v>2.52368291796357+0.101472141906845i</v>
      </c>
      <c r="I2955" t="str">
        <f t="shared" si="1548"/>
        <v>4009.45762414397i</v>
      </c>
      <c r="J2955" t="str">
        <f t="shared" si="1542"/>
        <v>-21759.1357953217+877.141025518729i</v>
      </c>
      <c r="K2955" t="str">
        <f t="shared" si="1549"/>
        <v>0.00741594683375244-0.18396653390038i</v>
      </c>
      <c r="L2955" t="str">
        <f t="shared" si="1550"/>
        <v>0.00234991723055733-0.0494197160807987i</v>
      </c>
      <c r="M2955" t="str">
        <f t="shared" si="1551"/>
        <v>0.00976586406430977-0.233386249981179i</v>
      </c>
      <c r="N2955" t="str">
        <f t="shared" si="1552"/>
        <v>-12.7352341562327i</v>
      </c>
      <c r="O2955" t="str">
        <f t="shared" si="1553"/>
        <v>0.985776399064063-0.168062164237791i</v>
      </c>
      <c r="P2955" t="str">
        <f t="shared" si="1554"/>
        <v>0.014223600935937+0.168062164237791i</v>
      </c>
      <c r="Q2955" t="str">
        <f t="shared" si="1555"/>
        <v>-0.014223600935937+12.5671719919949i</v>
      </c>
      <c r="R2955" t="str">
        <f t="shared" si="1556"/>
        <v>0.0133718111539694-0.00114694031805749i</v>
      </c>
      <c r="S2955" t="str">
        <f t="shared" si="1557"/>
        <v>1.42199658887327i</v>
      </c>
      <c r="T2955" t="str">
        <f t="shared" si="1558"/>
        <v>0.00163094521991897+0.019014669848002i</v>
      </c>
      <c r="U2955" t="str">
        <f t="shared" si="1559"/>
        <v>0.00005-0.000139179850891891i</v>
      </c>
      <c r="V2955" t="str">
        <f t="shared" si="1560"/>
        <v>0.00002-0.00155881432998918i</v>
      </c>
      <c r="W2955" t="str">
        <f t="shared" si="1561"/>
        <v>0.0000422260974141109-0.000128923511811704i</v>
      </c>
      <c r="X2955" t="str">
        <f t="shared" si="1562"/>
        <v>0.0000423002377878269-0.000128869036153302i</v>
      </c>
      <c r="Y2955" t="str">
        <f t="shared" si="1563"/>
        <v>0.009+5.13210575890429i</v>
      </c>
      <c r="Z2955" t="str">
        <f t="shared" si="1564"/>
        <v>-0.00030115670759199-0.0000994404327560612i</v>
      </c>
      <c r="AA2955" t="str">
        <f t="shared" si="1565"/>
        <v>0.00411992620270251-2.33827295093268i</v>
      </c>
      <c r="AB2955" t="str">
        <f t="shared" si="1566"/>
        <v>0.00490614904794413+0.0571992260882814i</v>
      </c>
      <c r="AC2955" t="str">
        <f t="shared" si="1567"/>
        <v>1.01339742566325-0.000586427861586535i</v>
      </c>
      <c r="AD2955" t="str">
        <f t="shared" si="1568"/>
        <v>0.00480862445924045+0.0564458173575905i</v>
      </c>
      <c r="AE2955" t="str">
        <f t="shared" si="1569"/>
        <v>4.16484699511722E-06-0.000017477208209939i</v>
      </c>
      <c r="AF2955" t="str">
        <f t="shared" si="1570"/>
        <v>-4.17242859324596-0.0963823595114807i</v>
      </c>
      <c r="AG2955" t="str">
        <f t="shared" si="1571"/>
        <v>1.00047786005154-0.0000398609925262201i</v>
      </c>
      <c r="AH2955" t="str">
        <f t="shared" si="1572"/>
        <v>-0.0000190558045935826+0.0000724855879347979i</v>
      </c>
      <c r="AI2955">
        <f t="shared" si="1573"/>
        <v>-82.504736070413401</v>
      </c>
      <c r="AJ2955">
        <f t="shared" si="1574"/>
        <v>104.72925733163035</v>
      </c>
      <c r="AK2955"/>
      <c r="AL2955"/>
      <c r="AM2955"/>
      <c r="AN2955"/>
    </row>
    <row r="2956" spans="1:40" x14ac:dyDescent="0.35">
      <c r="A2956"/>
      <c r="B2956">
        <f t="shared" si="1540"/>
        <v>1022000</v>
      </c>
      <c r="C2956" s="237" t="str">
        <f t="shared" si="1543"/>
        <v>-2.02519357069242E-08+0.00066323506666508i</v>
      </c>
      <c r="D2956" s="208" t="str">
        <f t="shared" si="1544"/>
        <v>-1.6487456749781+0.00508480217776561i</v>
      </c>
      <c r="E2956" t="str">
        <f t="shared" si="1545"/>
        <v>36500</v>
      </c>
      <c r="F2956" t="str">
        <f t="shared" si="1546"/>
        <v>0.21505376344086</v>
      </c>
      <c r="G2956" t="str">
        <f t="shared" si="1541"/>
        <v>0.21505376344086</v>
      </c>
      <c r="H2956" t="str">
        <f t="shared" si="1547"/>
        <v>2.5236914956427+0.101373225150245i</v>
      </c>
      <c r="I2956" t="str">
        <f t="shared" si="1548"/>
        <v>4013.38461496096i</v>
      </c>
      <c r="J2956" t="str">
        <f t="shared" si="1542"/>
        <v>-21801.7818131106+878.000125445779i</v>
      </c>
      <c r="K2956" t="str">
        <f t="shared" si="1549"/>
        <v>0.00740146347660758-0.183787094258987i</v>
      </c>
      <c r="L2956" t="str">
        <f t="shared" si="1550"/>
        <v>0.00234533116544514-0.0493715780491478i</v>
      </c>
      <c r="M2956" t="str">
        <f t="shared" si="1551"/>
        <v>0.00974679464205272-0.233158672308135i</v>
      </c>
      <c r="N2956" t="str">
        <f t="shared" si="1552"/>
        <v>-12.7477074511947i</v>
      </c>
      <c r="O2956" t="str">
        <f t="shared" si="1553"/>
        <v>0.983603480401505-0.180344651548212i</v>
      </c>
      <c r="P2956" t="str">
        <f t="shared" si="1554"/>
        <v>0.016396519598495+0.180344651548212i</v>
      </c>
      <c r="Q2956" t="str">
        <f t="shared" si="1555"/>
        <v>-0.016396519598495+12.5673627996465i</v>
      </c>
      <c r="R2956" t="str">
        <f t="shared" si="1556"/>
        <v>0.0143485117036713-0.00132341092693857i</v>
      </c>
      <c r="S2956" t="str">
        <f t="shared" si="1557"/>
        <v>1.42338933773603i</v>
      </c>
      <c r="T2956" t="str">
        <f t="shared" si="1558"/>
        <v>0.00188372900284772+0.0204235185713864i</v>
      </c>
      <c r="U2956" t="str">
        <f t="shared" si="1559"/>
        <v>0.00005-0.000139043667084756i</v>
      </c>
      <c r="V2956" t="str">
        <f t="shared" si="1560"/>
        <v>0.00002-0.00155728907134927i</v>
      </c>
      <c r="W2956" t="str">
        <f t="shared" si="1561"/>
        <v>0.0000422260045101951-0.000128799614932167i</v>
      </c>
      <c r="X2956" t="str">
        <f t="shared" si="1562"/>
        <v>0.0000422999853690021-0.000128745191847773i</v>
      </c>
      <c r="Y2956" t="str">
        <f t="shared" si="1563"/>
        <v>0.009+5.13713230715003i</v>
      </c>
      <c r="Z2956" t="str">
        <f t="shared" si="1564"/>
        <v>-0.00030057289386875-0.0000993415107750729i</v>
      </c>
      <c r="AA2956" t="str">
        <f t="shared" si="1565"/>
        <v>0.00411186717913697-2.3359849130977i</v>
      </c>
      <c r="AB2956" t="str">
        <f t="shared" si="1566"/>
        <v>0.0056665638680159+0.0614372726753232i</v>
      </c>
      <c r="AC2956" t="str">
        <f t="shared" si="1567"/>
        <v>1.01437986376156-0.000722392027881665i</v>
      </c>
      <c r="AD2956" t="str">
        <f t="shared" si="1568"/>
        <v>0.00554309936368082+0.0605702845266215i</v>
      </c>
      <c r="AE2956" t="str">
        <f t="shared" si="1569"/>
        <v>4.35103815620703E-06-0.0000187564455677846i</v>
      </c>
      <c r="AF2956" t="str">
        <f t="shared" si="1570"/>
        <v>-4.1724371706208-0.0962884229724794i</v>
      </c>
      <c r="AG2956" t="str">
        <f t="shared" si="1571"/>
        <v>1.00051228090923-0.0000459723330637895i</v>
      </c>
      <c r="AH2956" t="str">
        <f t="shared" si="1572"/>
        <v>-0.0000199538166029321+0.0000778003631091413i</v>
      </c>
      <c r="AI2956">
        <f t="shared" si="1573"/>
        <v>-81.903695047051755</v>
      </c>
      <c r="AJ2956">
        <f t="shared" si="1574"/>
        <v>104.38485344507212</v>
      </c>
      <c r="AK2956"/>
      <c r="AL2956"/>
      <c r="AM2956"/>
      <c r="AN2956"/>
    </row>
    <row r="2957" spans="1:40" x14ac:dyDescent="0.35">
      <c r="A2957"/>
      <c r="B2957">
        <f t="shared" si="1540"/>
        <v>1023000</v>
      </c>
      <c r="C2957" s="237" t="str">
        <f t="shared" si="1543"/>
        <v>-2.02123618313009E-08+0.000662586743042959i</v>
      </c>
      <c r="D2957" s="208" t="str">
        <f t="shared" si="1544"/>
        <v>-1.6487456746747+0.00507983169666269i</v>
      </c>
      <c r="E2957" t="str">
        <f t="shared" si="1545"/>
        <v>36500</v>
      </c>
      <c r="F2957" t="str">
        <f t="shared" si="1546"/>
        <v>0.21505376344086</v>
      </c>
      <c r="G2957" t="str">
        <f t="shared" si="1541"/>
        <v>0.21505376344086</v>
      </c>
      <c r="H2957" t="str">
        <f t="shared" si="1547"/>
        <v>2.52370004824215+0.101274500695451i</v>
      </c>
      <c r="I2957" t="str">
        <f t="shared" si="1548"/>
        <v>4017.31160577795i</v>
      </c>
      <c r="J2957" t="str">
        <f t="shared" si="1542"/>
        <v>-21844.4695793261+878.85922537283i</v>
      </c>
      <c r="K2957" t="str">
        <f t="shared" si="1549"/>
        <v>0.00738702248554664-0.183608003772011i</v>
      </c>
      <c r="L2957" t="str">
        <f t="shared" si="1550"/>
        <v>0.00234075850233477-0.0493235334929735i</v>
      </c>
      <c r="M2957" t="str">
        <f t="shared" si="1551"/>
        <v>0.00972778098788141-0.232931537264985i</v>
      </c>
      <c r="N2957" t="str">
        <f t="shared" si="1552"/>
        <v>-12.7601807461568i</v>
      </c>
      <c r="O2957" t="str">
        <f t="shared" si="1553"/>
        <v>0.981277531656948-0.192599080644868i</v>
      </c>
      <c r="P2957" t="str">
        <f t="shared" si="1554"/>
        <v>0.018722468343052+0.192599080644868i</v>
      </c>
      <c r="Q2957" t="str">
        <f t="shared" si="1555"/>
        <v>-0.018722468343052+12.5675816655119i</v>
      </c>
      <c r="R2957" t="str">
        <f t="shared" si="1556"/>
        <v>0.0153228176050718-0.00151257018386879i</v>
      </c>
      <c r="S2957" t="str">
        <f t="shared" si="1557"/>
        <v>1.42478208659878i</v>
      </c>
      <c r="T2957" t="str">
        <f t="shared" si="1558"/>
        <v>0.00215508290269967+0.0218316760399267i</v>
      </c>
      <c r="U2957" t="str">
        <f t="shared" si="1559"/>
        <v>0.00005-0.000138907749521624i</v>
      </c>
      <c r="V2957" t="str">
        <f t="shared" si="1560"/>
        <v>0.00002-0.00155576679464218i</v>
      </c>
      <c r="W2957" t="str">
        <f t="shared" si="1561"/>
        <v>0.0000422259115159497-0.000128675962462121i</v>
      </c>
      <c r="X2957" t="str">
        <f t="shared" si="1562"/>
        <v>0.0000422997333275887-0.00012862159184785i</v>
      </c>
      <c r="Y2957" t="str">
        <f t="shared" si="1563"/>
        <v>0.009+5.14215885539577i</v>
      </c>
      <c r="Z2957" t="str">
        <f t="shared" si="1564"/>
        <v>-0.000299990791383353-0.000099242786094332i</v>
      </c>
      <c r="AA2957" t="str">
        <f t="shared" si="1565"/>
        <v>0.00410383177926692-2.3337013487464i</v>
      </c>
      <c r="AB2957" t="str">
        <f t="shared" si="1566"/>
        <v>0.00648284062652084+0.0656732398551268i</v>
      </c>
      <c r="AC2957" t="str">
        <f t="shared" si="1567"/>
        <v>1.01536043237042-0.00087120313890412i</v>
      </c>
      <c r="AD2957" t="str">
        <f t="shared" si="1568"/>
        <v>0.00632926644132626+0.064685161877528i</v>
      </c>
      <c r="AE2957" t="str">
        <f t="shared" si="1569"/>
        <v>4.52081403507918E-06-0.0000200330869379704i</v>
      </c>
      <c r="AF2957" t="str">
        <f t="shared" si="1570"/>
        <v>-4.17244572291685-0.0961946689987883i</v>
      </c>
      <c r="AG2957" t="str">
        <f t="shared" si="1571"/>
        <v>1.00054655420202-0.000052508681400013i</v>
      </c>
      <c r="AH2957" t="str">
        <f t="shared" si="1572"/>
        <v>-0.000020782932117162+0.0000831055767149206i</v>
      </c>
      <c r="AI2957">
        <f t="shared" si="1573"/>
        <v>-81.343946455971235</v>
      </c>
      <c r="AJ2957">
        <f t="shared" si="1574"/>
        <v>104.04048571845777</v>
      </c>
      <c r="AK2957"/>
      <c r="AL2957"/>
      <c r="AM2957"/>
      <c r="AN2957"/>
    </row>
    <row r="2958" spans="1:40" x14ac:dyDescent="0.35">
      <c r="A2958"/>
      <c r="B2958">
        <f t="shared" si="1540"/>
        <v>1024000</v>
      </c>
      <c r="C2958" s="237" t="str">
        <f t="shared" si="1543"/>
        <v>-2.01729038381462E-08+0.000661939685677909i</v>
      </c>
      <c r="D2958" s="208" t="str">
        <f t="shared" si="1544"/>
        <v>-1.64874567437219+0.00507487092353064i</v>
      </c>
      <c r="E2958" t="str">
        <f t="shared" si="1545"/>
        <v>36500</v>
      </c>
      <c r="F2958" t="str">
        <f t="shared" si="1546"/>
        <v>0.21505376344086</v>
      </c>
      <c r="G2958" t="str">
        <f t="shared" si="1541"/>
        <v>0.21505376344086</v>
      </c>
      <c r="H2958" t="str">
        <f t="shared" si="1547"/>
        <v>2.52370857585955+0.101175967983295i</v>
      </c>
      <c r="I2958" t="str">
        <f t="shared" si="1548"/>
        <v>4021.23859659494i</v>
      </c>
      <c r="J2958" t="str">
        <f t="shared" si="1542"/>
        <v>-21887.1990939682+879.718325299881i</v>
      </c>
      <c r="K2958" t="str">
        <f t="shared" si="1549"/>
        <v>0.00737262369557794-0.183429261422984i</v>
      </c>
      <c r="L2958" t="str">
        <f t="shared" si="1550"/>
        <v>0.00233619918909608-0.0492755821408937i</v>
      </c>
      <c r="M2958" t="str">
        <f t="shared" si="1551"/>
        <v>0.00970882288467402-0.232704843563878i</v>
      </c>
      <c r="N2958" t="str">
        <f t="shared" si="1552"/>
        <v>-12.7726540411188i</v>
      </c>
      <c r="O2958" t="str">
        <f t="shared" si="1553"/>
        <v>0.978798914704022-0.204823544970368i</v>
      </c>
      <c r="P2958" t="str">
        <f t="shared" si="1554"/>
        <v>0.021201085295978+0.204823544970368i</v>
      </c>
      <c r="Q2958" t="str">
        <f t="shared" si="1555"/>
        <v>-0.021201085295978+12.5678304961484i</v>
      </c>
      <c r="R2958" t="str">
        <f t="shared" si="1556"/>
        <v>0.0162945543748142-0.00171442060264432i</v>
      </c>
      <c r="S2958" t="str">
        <f t="shared" si="1557"/>
        <v>1.42617483546154i</v>
      </c>
      <c r="T2958" t="str">
        <f t="shared" si="1558"/>
        <v>0.00244506352088814+0.0232388834044198i</v>
      </c>
      <c r="U2958" t="str">
        <f t="shared" si="1559"/>
        <v>0.00005-0.000138772097422481i</v>
      </c>
      <c r="V2958" t="str">
        <f t="shared" si="1560"/>
        <v>0.00002-0.00155424749113179i</v>
      </c>
      <c r="W2958" t="str">
        <f t="shared" si="1561"/>
        <v>0.0000422258184313762-0.000128552553685475i</v>
      </c>
      <c r="X2958" t="str">
        <f t="shared" si="1562"/>
        <v>0.0000422994816617623-0.000128498235437748i</v>
      </c>
      <c r="Y2958" t="str">
        <f t="shared" si="1563"/>
        <v>0.009+5.14718540364152i</v>
      </c>
      <c r="Z2958" t="str">
        <f t="shared" si="1564"/>
        <v>-0.000299410393454274-0.0000991442581197619i</v>
      </c>
      <c r="AA2958" t="str">
        <f t="shared" si="1565"/>
        <v>0.00409581991084884-2.33142224477174i</v>
      </c>
      <c r="AB2958" t="str">
        <f t="shared" si="1566"/>
        <v>0.00735514958973561+0.0699063489670998i</v>
      </c>
      <c r="AC2958" t="str">
        <f t="shared" si="1567"/>
        <v>1.01633895584517-0.00103287057403256i</v>
      </c>
      <c r="AD2958" t="str">
        <f t="shared" si="1568"/>
        <v>0.00716699737781233+0.0687897980744587i</v>
      </c>
      <c r="AE2958" t="str">
        <f t="shared" si="1569"/>
        <v>4.67423999152389E-06-0.0000213069471450832i</v>
      </c>
      <c r="AF2958" t="str">
        <f t="shared" si="1570"/>
        <v>-4.17245425023174-0.0961010970597644i</v>
      </c>
      <c r="AG2958" t="str">
        <f t="shared" si="1571"/>
        <v>1.00058067486103-0.0000594677182946534i</v>
      </c>
      <c r="AH2958" t="str">
        <f t="shared" si="1572"/>
        <v>-0.0000215434207650446+0.0000884004495270381i</v>
      </c>
      <c r="AI2958">
        <f t="shared" si="1573"/>
        <v>-80.820347884131905</v>
      </c>
      <c r="AJ2958">
        <f t="shared" si="1574"/>
        <v>103.69615430850349</v>
      </c>
      <c r="AK2958"/>
      <c r="AL2958"/>
      <c r="AM2958"/>
      <c r="AN2958"/>
    </row>
    <row r="2959" spans="1:40" x14ac:dyDescent="0.35">
      <c r="A2959"/>
      <c r="B2959">
        <f t="shared" si="1540"/>
        <v>1025000</v>
      </c>
      <c r="C2959" s="237" t="str">
        <f t="shared" si="1543"/>
        <v>-2.01335612754563E-08+0.00066129389086381i</v>
      </c>
      <c r="D2959" s="208" t="str">
        <f t="shared" si="1544"/>
        <v>-1.64874567407056+0.00506991982995588i</v>
      </c>
      <c r="E2959" t="str">
        <f t="shared" si="1545"/>
        <v>36500</v>
      </c>
      <c r="F2959" t="str">
        <f t="shared" si="1546"/>
        <v>0.21505376344086</v>
      </c>
      <c r="G2959" t="str">
        <f t="shared" si="1541"/>
        <v>0.21505376344086</v>
      </c>
      <c r="H2959" t="str">
        <f t="shared" si="1547"/>
        <v>2.52371707859204+0.101077626456767i</v>
      </c>
      <c r="I2959" t="str">
        <f t="shared" si="1548"/>
        <v>4025.16558741192i</v>
      </c>
      <c r="J2959" t="str">
        <f t="shared" si="1542"/>
        <v>-21929.9703570369+880.577425226931i</v>
      </c>
      <c r="K2959" t="str">
        <f t="shared" si="1549"/>
        <v>0.00735826694251176-0.183250866199371i</v>
      </c>
      <c r="L2959" t="str">
        <f t="shared" si="1550"/>
        <v>0.00233165317385196-0.0492277237225732i</v>
      </c>
      <c r="M2959" t="str">
        <f t="shared" si="1551"/>
        <v>0.00968992011636372-0.232478589921944i</v>
      </c>
      <c r="N2959" t="str">
        <f t="shared" si="1552"/>
        <v>-12.7851273360808i</v>
      </c>
      <c r="O2959" t="str">
        <f t="shared" si="1553"/>
        <v>0.976168015168588-0.217016142629572i</v>
      </c>
      <c r="P2959" t="str">
        <f t="shared" si="1554"/>
        <v>0.023831984831412+0.217016142629572i</v>
      </c>
      <c r="Q2959" t="str">
        <f t="shared" si="1555"/>
        <v>-0.023831984831412+12.5681111934512i</v>
      </c>
      <c r="R2959" t="str">
        <f t="shared" si="1556"/>
        <v>0.0172635464705743-0.00192896204018846i</v>
      </c>
      <c r="S2959" t="str">
        <f t="shared" si="1557"/>
        <v>1.4275675843243i</v>
      </c>
      <c r="T2959" t="str">
        <f t="shared" si="1558"/>
        <v>0.00275372367996511+0.024644879331868i</v>
      </c>
      <c r="U2959" t="str">
        <f t="shared" si="1559"/>
        <v>0.00005-0.000138636710010362i</v>
      </c>
      <c r="V2959" t="str">
        <f t="shared" si="1560"/>
        <v>0.00002-0.00155273115211605i</v>
      </c>
      <c r="W2959" t="str">
        <f t="shared" si="1561"/>
        <v>0.0000422257252564765-0.000128429387888941i</v>
      </c>
      <c r="X2959" t="str">
        <f t="shared" si="1562"/>
        <v>0.0000422992303697076-0.000128375121904482i</v>
      </c>
      <c r="Y2959" t="str">
        <f t="shared" si="1563"/>
        <v>0.009+5.15221195188726i</v>
      </c>
      <c r="Z2959" t="str">
        <f t="shared" si="1564"/>
        <v>-0.000298831693432584-0.0000990459262596832i</v>
      </c>
      <c r="AA2959" t="str">
        <f t="shared" si="1565"/>
        <v>0.00408783148208904-2.32914758811783i</v>
      </c>
      <c r="AB2959" t="str">
        <f t="shared" si="1566"/>
        <v>0.00828364965650609+0.0741358138789906i</v>
      </c>
      <c r="AC2959" t="str">
        <f t="shared" si="1567"/>
        <v>1.01731525737675-0.0012074010773029i</v>
      </c>
      <c r="AD2959" t="str">
        <f t="shared" si="1568"/>
        <v>0.00805615558013945+0.0728835435743967i</v>
      </c>
      <c r="AE2959" t="str">
        <f t="shared" si="1569"/>
        <v>4.81138346784467E-06-0.0000225778421412315i</v>
      </c>
      <c r="AF2959" t="str">
        <f t="shared" si="1570"/>
        <v>-4.1724627526626-0.0960077066268111i</v>
      </c>
      <c r="AG2959" t="str">
        <f t="shared" si="1571"/>
        <v>1.00061463785221-0.0000668470636960237i</v>
      </c>
      <c r="AH2959" t="str">
        <f t="shared" si="1572"/>
        <v>-0.0000222355608497253+0.0000936842072354609i</v>
      </c>
      <c r="AI2959">
        <f t="shared" si="1573"/>
        <v>-80.32866352425772</v>
      </c>
      <c r="AJ2959">
        <f t="shared" si="1574"/>
        <v>103.35185936524053</v>
      </c>
      <c r="AK2959"/>
      <c r="AL2959"/>
      <c r="AM2959"/>
      <c r="AN2959"/>
    </row>
    <row r="2960" spans="1:40" x14ac:dyDescent="0.35">
      <c r="A2960"/>
      <c r="B2960">
        <f t="shared" si="1540"/>
        <v>1026000</v>
      </c>
      <c r="C2960" s="237" t="str">
        <f t="shared" si="1543"/>
        <v>-2.00943336934294E-08+0.000660649354908996i</v>
      </c>
      <c r="D2960" s="208" t="str">
        <f t="shared" si="1544"/>
        <v>-1.64874567376982+0.00506497838763564i</v>
      </c>
      <c r="E2960" t="str">
        <f t="shared" si="1545"/>
        <v>36500</v>
      </c>
      <c r="F2960" t="str">
        <f t="shared" si="1546"/>
        <v>0.21505376344086</v>
      </c>
      <c r="G2960" t="str">
        <f t="shared" si="1541"/>
        <v>0.21505376344086</v>
      </c>
      <c r="H2960" t="str">
        <f t="shared" si="1547"/>
        <v>2.5237255565363+0.100979475561012i</v>
      </c>
      <c r="I2960" t="str">
        <f t="shared" si="1548"/>
        <v>4029.09257822891i</v>
      </c>
      <c r="J2960" t="str">
        <f t="shared" si="1542"/>
        <v>-21972.7833685322+881.436525153982i</v>
      </c>
      <c r="K2960" t="str">
        <f t="shared" si="1549"/>
        <v>0.00734395206295579-0.183072817092556i</v>
      </c>
      <c r="L2960" t="str">
        <f t="shared" si="1550"/>
        <v>0.0023271204049768-0.0491799579687184i</v>
      </c>
      <c r="M2960" t="str">
        <f t="shared" si="1551"/>
        <v>0.00967107246793259-0.232252775061274i</v>
      </c>
      <c r="N2960" t="str">
        <f t="shared" si="1552"/>
        <v>-12.7976006310429i</v>
      </c>
      <c r="O2960" t="str">
        <f t="shared" si="1553"/>
        <v>0.973385242368788-0.229174976685186i</v>
      </c>
      <c r="P2960" t="str">
        <f t="shared" si="1554"/>
        <v>0.026614757631212+0.229174976685186i</v>
      </c>
      <c r="Q2960" t="str">
        <f t="shared" si="1555"/>
        <v>-0.026614757631212+12.5684256543577i</v>
      </c>
      <c r="R2960" t="str">
        <f t="shared" si="1556"/>
        <v>0.018229617333776-0.00215619165228257i</v>
      </c>
      <c r="S2960" t="str">
        <f t="shared" si="1557"/>
        <v>1.42896033318705i</v>
      </c>
      <c r="T2960" t="str">
        <f t="shared" si="1558"/>
        <v>0.00308111234186084+0.026049400059145i</v>
      </c>
      <c r="U2960" t="str">
        <f t="shared" si="1559"/>
        <v>0.0000499999999999999-0.000138501586511326i</v>
      </c>
      <c r="V2960" t="str">
        <f t="shared" si="1560"/>
        <v>0.00002-0.00155121776892686i</v>
      </c>
      <c r="W2960" t="str">
        <f t="shared" si="1561"/>
        <v>0.0000422256319912524-0.000128306464362004i</v>
      </c>
      <c r="X2960" t="str">
        <f t="shared" si="1562"/>
        <v>0.0000422989794496181-0.000128252250537841i</v>
      </c>
      <c r="Y2960" t="str">
        <f t="shared" si="1563"/>
        <v>0.009+5.157238500133i</v>
      </c>
      <c r="Z2960" t="str">
        <f t="shared" si="1564"/>
        <v>-0.000298254684701729-0.000098947789924801i</v>
      </c>
      <c r="AA2960" t="str">
        <f t="shared" si="1565"/>
        <v>0.004079866401641-2.32687736577969i</v>
      </c>
      <c r="AB2960" t="str">
        <f t="shared" si="1566"/>
        <v>0.00926848811229877+0.0783608411483248i</v>
      </c>
      <c r="AC2960" t="str">
        <f t="shared" si="1567"/>
        <v>1.01828915903304-0.00139479871131022i</v>
      </c>
      <c r="AD2960" t="str">
        <f t="shared" si="1568"/>
        <v>0.00899659620363583+0.0769657507338471i</v>
      </c>
      <c r="AE2960" t="str">
        <f t="shared" si="1569"/>
        <v>4.93231397091312E-06-0.000023845589029151i</v>
      </c>
      <c r="AF2960" t="str">
        <f t="shared" si="1570"/>
        <v>-4.17247123030612-0.0959144971733764i</v>
      </c>
      <c r="AG2960" t="str">
        <f t="shared" si="1571"/>
        <v>1.000648438177-0.000074644277263189i</v>
      </c>
      <c r="AH2960" t="str">
        <f t="shared" si="1572"/>
        <v>-0.0000228596392663057+0.0000989560805376959i</v>
      </c>
      <c r="AI2960">
        <f t="shared" si="1573"/>
        <v>-79.865362839702286</v>
      </c>
      <c r="AJ2960">
        <f t="shared" si="1574"/>
        <v>103.00760103202221</v>
      </c>
      <c r="AK2960"/>
      <c r="AL2960"/>
      <c r="AM2960"/>
      <c r="AN2960"/>
    </row>
    <row r="2961" spans="1:40" x14ac:dyDescent="0.35">
      <c r="A2961"/>
      <c r="B2961">
        <f t="shared" si="1540"/>
        <v>1027000</v>
      </c>
      <c r="C2961" s="237" t="str">
        <f t="shared" si="1543"/>
        <v>-2.00552206444524E-08+0.000660006074136174i</v>
      </c>
      <c r="D2961" s="208" t="str">
        <f t="shared" si="1544"/>
        <v>-1.64874567346996+0.00506004656837734i</v>
      </c>
      <c r="E2961" t="str">
        <f t="shared" si="1545"/>
        <v>36500</v>
      </c>
      <c r="F2961" t="str">
        <f t="shared" si="1546"/>
        <v>0.21505376344086</v>
      </c>
      <c r="G2961" t="str">
        <f t="shared" si="1541"/>
        <v>0.21505376344086</v>
      </c>
      <c r="H2961" t="str">
        <f t="shared" si="1547"/>
        <v>2.52373400978852+0.100881514743314i</v>
      </c>
      <c r="I2961" t="str">
        <f t="shared" si="1548"/>
        <v>4033.0195690459i</v>
      </c>
      <c r="J2961" t="str">
        <f t="shared" si="1542"/>
        <v>-22015.6381284542+882.295625081032i</v>
      </c>
      <c r="K2961" t="str">
        <f t="shared" si="1549"/>
        <v>0.00732967889431025-0.182895113097815i</v>
      </c>
      <c r="L2961" t="str">
        <f t="shared" si="1550"/>
        <v>0.00232260083109516-0.0491322846110735i</v>
      </c>
      <c r="M2961" t="str">
        <f t="shared" si="1551"/>
        <v>0.00965227972540541-0.232027397708888i</v>
      </c>
      <c r="N2961" t="str">
        <f t="shared" si="1552"/>
        <v>-12.8100739260049i</v>
      </c>
      <c r="O2961" t="str">
        <f t="shared" si="1553"/>
        <v>0.970451029251436-0.241298155452602i</v>
      </c>
      <c r="P2961" t="str">
        <f t="shared" si="1554"/>
        <v>0.029548970748564+0.241298155452602i</v>
      </c>
      <c r="Q2961" t="str">
        <f t="shared" si="1555"/>
        <v>-0.029548970748564+12.5687757705523i</v>
      </c>
      <c r="R2961" t="str">
        <f t="shared" si="1556"/>
        <v>0.019192589433826-0.00239610384989866i</v>
      </c>
      <c r="S2961" t="str">
        <f t="shared" si="1557"/>
        <v>1.43035308204981i</v>
      </c>
      <c r="T2961" t="str">
        <f t="shared" si="1558"/>
        <v>0.00342727452661396+0.0274521794491896i</v>
      </c>
      <c r="U2961" t="str">
        <f t="shared" si="1559"/>
        <v>0.0000499999999999999-0.000138366726154451i</v>
      </c>
      <c r="V2961" t="str">
        <f t="shared" si="1560"/>
        <v>0.00002-0.00154970733292985i</v>
      </c>
      <c r="W2961" t="str">
        <f t="shared" si="1561"/>
        <v>0.0000422255386357059-0.000128183782396921i</v>
      </c>
      <c r="X2961" t="str">
        <f t="shared" si="1562"/>
        <v>0.0000422987288996963-0.000128129620630385i</v>
      </c>
      <c r="Y2961" t="str">
        <f t="shared" si="1563"/>
        <v>0.009+5.16226504837875i</v>
      </c>
      <c r="Z2961" t="str">
        <f t="shared" si="1564"/>
        <v>-0.000297679360677361-0.0000988498485281921i</v>
      </c>
      <c r="AA2961" t="str">
        <f t="shared" si="1565"/>
        <v>0.00407192457860269-2.32461156480298i</v>
      </c>
      <c r="AB2961" t="str">
        <f t="shared" si="1566"/>
        <v>0.0103098003847276+0.0825806301914447i</v>
      </c>
      <c r="AC2961" t="str">
        <f t="shared" si="1567"/>
        <v>1.01926048180171-0.00159506481165835i</v>
      </c>
      <c r="AD2961" t="str">
        <f t="shared" si="1568"/>
        <v>0.00998816618032163+0.0810357739150732i</v>
      </c>
      <c r="AE2961" t="str">
        <f t="shared" si="1569"/>
        <v>5.03710305397241E-06-0.0000251100060850334i</v>
      </c>
      <c r="AF2961" t="str">
        <f t="shared" si="1570"/>
        <v>-4.17247968325848-0.0958214681749367i</v>
      </c>
      <c r="AG2961" t="str">
        <f t="shared" si="1571"/>
        <v>1.00068207087312-0.0000828568588969236i</v>
      </c>
      <c r="AH2961" t="str">
        <f t="shared" si="1572"/>
        <v>-0.00002341595141854+0.000104215305229906i</v>
      </c>
      <c r="AI2961">
        <f t="shared" si="1573"/>
        <v>-79.427472191388574</v>
      </c>
      <c r="AJ2961">
        <f t="shared" si="1574"/>
        <v>102.66337944553217</v>
      </c>
      <c r="AK2961"/>
      <c r="AL2961"/>
      <c r="AM2961"/>
      <c r="AN2961"/>
    </row>
    <row r="2962" spans="1:40" x14ac:dyDescent="0.35">
      <c r="A2962"/>
      <c r="B2962">
        <f t="shared" si="1540"/>
        <v>1028000</v>
      </c>
      <c r="C2962" s="237" t="str">
        <f t="shared" si="1543"/>
        <v>-2.00162216830881E-08+0.000659364044882361i</v>
      </c>
      <c r="D2962" s="208" t="str">
        <f t="shared" si="1544"/>
        <v>-1.64874567317096+0.0050551243440981i</v>
      </c>
      <c r="E2962" t="str">
        <f t="shared" si="1545"/>
        <v>36500</v>
      </c>
      <c r="F2962" t="str">
        <f t="shared" si="1546"/>
        <v>0.21505376344086</v>
      </c>
      <c r="G2962" t="str">
        <f t="shared" si="1541"/>
        <v>0.21505376344086</v>
      </c>
      <c r="H2962" t="str">
        <f t="shared" si="1547"/>
        <v>2.52374243844442+0.100783743453085i</v>
      </c>
      <c r="I2962" t="str">
        <f t="shared" si="1548"/>
        <v>4036.94655986288i</v>
      </c>
      <c r="J2962" t="str">
        <f t="shared" si="1542"/>
        <v>-22058.5346368027+883.154725008084i</v>
      </c>
      <c r="K2962" t="str">
        <f t="shared" si="1549"/>
        <v>0.0073154472747637-0.18271775321431i</v>
      </c>
      <c r="L2962" t="str">
        <f t="shared" si="1550"/>
        <v>0.00231809440108017-0.0490847033824136i</v>
      </c>
      <c r="M2962" t="str">
        <f t="shared" si="1551"/>
        <v>0.00963354167584387-0.231802456596724i</v>
      </c>
      <c r="N2962" t="str">
        <f t="shared" si="1552"/>
        <v>-12.8225472209669i</v>
      </c>
      <c r="O2962" t="str">
        <f t="shared" si="1553"/>
        <v>0.967365832324527-0.253383792794792i</v>
      </c>
      <c r="P2962" t="str">
        <f t="shared" si="1554"/>
        <v>0.032634167675473+0.253383792794792i</v>
      </c>
      <c r="Q2962" t="str">
        <f t="shared" si="1555"/>
        <v>-0.032634167675473+12.5691634281721i</v>
      </c>
      <c r="R2962" t="str">
        <f t="shared" si="1556"/>
        <v>0.020152284313936-0.00264869025620262i</v>
      </c>
      <c r="S2962" t="str">
        <f t="shared" si="1557"/>
        <v>1.43174583091256i</v>
      </c>
      <c r="T2962" t="str">
        <f t="shared" si="1558"/>
        <v>0.00379225123169682+0.0288529490498424i</v>
      </c>
      <c r="U2962" t="str">
        <f t="shared" si="1559"/>
        <v>0.0000499999999999999-0.00013823212817181i</v>
      </c>
      <c r="V2962" t="str">
        <f t="shared" si="1560"/>
        <v>0.00002-0.00154819983552427i</v>
      </c>
      <c r="W2962" t="str">
        <f t="shared" si="1561"/>
        <v>0.0000422254451898386-0.000128061341288699i</v>
      </c>
      <c r="X2962" t="str">
        <f t="shared" si="1562"/>
        <v>0.0000422984787181532-0.00012800723147742i</v>
      </c>
      <c r="Y2962" t="str">
        <f t="shared" si="1563"/>
        <v>0.009+5.16729159662449i</v>
      </c>
      <c r="Z2962" t="str">
        <f t="shared" si="1564"/>
        <v>-0.000297105714807134-0.0000987521014852945i</v>
      </c>
      <c r="AA2962" t="str">
        <f t="shared" si="1565"/>
        <v>0.00406400592251414-2.3223501722838i</v>
      </c>
      <c r="AB2962" t="str">
        <f t="shared" si="1566"/>
        <v>0.0114077098008716+0.0867943734605002i</v>
      </c>
      <c r="AC2962" t="str">
        <f t="shared" si="1567"/>
        <v>1.02022904563471-0.00180819794202408i</v>
      </c>
      <c r="AD2962" t="str">
        <f t="shared" si="1568"/>
        <v>0.0110307042487435+0.0850929695921493i</v>
      </c>
      <c r="AE2962" t="str">
        <f t="shared" si="1569"/>
        <v>5.12582429819998E-06-0.0000263709127811635i</v>
      </c>
      <c r="AF2962" t="str">
        <f t="shared" si="1570"/>
        <v>-4.17248811161538-0.0957286191089869i</v>
      </c>
      <c r="AG2962" t="str">
        <f t="shared" si="1571"/>
        <v>1.00071553101521-0.0000914822492799414i</v>
      </c>
      <c r="AH2962" t="str">
        <f t="shared" si="1572"/>
        <v>-0.0000239048011347051+0.000109461122297049i</v>
      </c>
      <c r="AI2962">
        <f t="shared" si="1573"/>
        <v>-79.012463540831178</v>
      </c>
      <c r="AJ2962">
        <f t="shared" si="1574"/>
        <v>102.31919473577018</v>
      </c>
      <c r="AK2962"/>
      <c r="AL2962"/>
      <c r="AM2962"/>
      <c r="AN2962"/>
    </row>
    <row r="2963" spans="1:40" x14ac:dyDescent="0.35">
      <c r="A2963"/>
      <c r="B2963">
        <f t="shared" si="1540"/>
        <v>1029000</v>
      </c>
      <c r="C2963" s="237" t="str">
        <f t="shared" si="1543"/>
        <v>-1.99773363660629E-08+0.000658723263498815i</v>
      </c>
      <c r="D2963" s="208" t="str">
        <f t="shared" si="1544"/>
        <v>-1.64874567287284+0.00505021168682425i</v>
      </c>
      <c r="E2963" t="str">
        <f t="shared" si="1545"/>
        <v>36500</v>
      </c>
      <c r="F2963" t="str">
        <f t="shared" si="1546"/>
        <v>0.21505376344086</v>
      </c>
      <c r="G2963" t="str">
        <f t="shared" si="1541"/>
        <v>0.21505376344086</v>
      </c>
      <c r="H2963" t="str">
        <f t="shared" si="1547"/>
        <v>2.52375084259931+0.100686161141863i</v>
      </c>
      <c r="I2963" t="str">
        <f t="shared" si="1548"/>
        <v>4040.87355067987i</v>
      </c>
      <c r="J2963" t="str">
        <f t="shared" si="1542"/>
        <v>-22101.4728935779+884.013824935134i</v>
      </c>
      <c r="K2963" t="str">
        <f t="shared" si="1549"/>
        <v>0.00730125704328789-0.182540736445058i</v>
      </c>
      <c r="L2963" t="str">
        <f t="shared" si="1550"/>
        <v>0.00231360106405222-0.0490372140165421i</v>
      </c>
      <c r="M2963" t="str">
        <f t="shared" si="1551"/>
        <v>0.00961485810734011-0.2315779504616i</v>
      </c>
      <c r="N2963" t="str">
        <f t="shared" si="1552"/>
        <v>-12.8350205159289i</v>
      </c>
      <c r="O2963" t="str">
        <f t="shared" si="1553"/>
        <v>0.964130131586301-0.265430008415368i</v>
      </c>
      <c r="P2963" t="str">
        <f t="shared" si="1554"/>
        <v>0.035869868413699+0.265430008415368i</v>
      </c>
      <c r="Q2963" t="str">
        <f t="shared" si="1555"/>
        <v>-0.035869868413699+12.5695905075135i</v>
      </c>
      <c r="R2963" t="str">
        <f t="shared" si="1556"/>
        <v>0.0211085226383825-0.00291393966424375i</v>
      </c>
      <c r="S2963" t="str">
        <f t="shared" si="1557"/>
        <v>1.43313857977532i</v>
      </c>
      <c r="T2963" t="str">
        <f t="shared" si="1558"/>
        <v>0.00417607935196526+0.0302514381551267i</v>
      </c>
      <c r="U2963" t="str">
        <f t="shared" si="1559"/>
        <v>0.0000499999999999999-0.000138097791798465i</v>
      </c>
      <c r="V2963" t="str">
        <f t="shared" si="1560"/>
        <v>0.00002-0.00154669526814281i</v>
      </c>
      <c r="W2963" t="str">
        <f t="shared" si="1561"/>
        <v>0.0000422253516536522-0.00012793914033509i</v>
      </c>
      <c r="X2963" t="str">
        <f t="shared" si="1562"/>
        <v>0.0000422982289032083-0.000127885082376999i</v>
      </c>
      <c r="Y2963" t="str">
        <f t="shared" si="1563"/>
        <v>0.009+5.17231814487024i</v>
      </c>
      <c r="Z2963" t="str">
        <f t="shared" si="1564"/>
        <v>-0.000296533740570539-0.0000986545482138932i</v>
      </c>
      <c r="AA2963" t="str">
        <f t="shared" si="1565"/>
        <v>0.00405611034335469-2.32009317536838i</v>
      </c>
      <c r="AB2963" t="str">
        <f t="shared" si="1566"/>
        <v>0.0125623273464706+0.0910012566277912i</v>
      </c>
      <c r="AC2963" t="str">
        <f t="shared" si="1567"/>
        <v>1.02119466949423-0.00203419384985752i</v>
      </c>
      <c r="AD2963" t="str">
        <f t="shared" si="1568"/>
        <v>0.0121240409851285+0.0891366964562019i</v>
      </c>
      <c r="AE2963" t="str">
        <f t="shared" si="1569"/>
        <v>5.19855329401487E-06-0.0000276281298081728i</v>
      </c>
      <c r="AF2963" t="str">
        <f t="shared" si="1570"/>
        <v>-4.17249651547215-0.0956359494550388i</v>
      </c>
      <c r="AG2963" t="str">
        <f t="shared" si="1571"/>
        <v>1.00074881371561-0.000100517830425073i</v>
      </c>
      <c r="AH2963" t="str">
        <f t="shared" si="1572"/>
        <v>-0.0000243265005825661+0.000114692778001239i</v>
      </c>
      <c r="AI2963">
        <f t="shared" si="1573"/>
        <v>-78.618169638815189</v>
      </c>
      <c r="AJ2963">
        <f t="shared" si="1574"/>
        <v>101.97504702606305</v>
      </c>
      <c r="AK2963"/>
      <c r="AL2963"/>
      <c r="AM2963"/>
      <c r="AN2963"/>
    </row>
    <row r="2964" spans="1:40" x14ac:dyDescent="0.35">
      <c r="A2964"/>
      <c r="B2964">
        <f t="shared" si="1540"/>
        <v>1030000</v>
      </c>
      <c r="C2964" s="237" t="str">
        <f t="shared" si="1543"/>
        <v>-1.99385642522539E-08+0.000658083726350963i</v>
      </c>
      <c r="D2964" s="208" t="str">
        <f t="shared" si="1544"/>
        <v>-1.64874567257558+0.00504530856869072i</v>
      </c>
      <c r="E2964" t="str">
        <f t="shared" si="1545"/>
        <v>36500</v>
      </c>
      <c r="F2964" t="str">
        <f t="shared" si="1546"/>
        <v>0.21505376344086</v>
      </c>
      <c r="G2964" t="str">
        <f t="shared" si="1541"/>
        <v>0.21505376344086</v>
      </c>
      <c r="H2964" t="str">
        <f t="shared" si="1547"/>
        <v>2.52375922234796+0.100588767263292i</v>
      </c>
      <c r="I2964" t="str">
        <f t="shared" si="1548"/>
        <v>4044.80054149686i</v>
      </c>
      <c r="J2964" t="str">
        <f t="shared" si="1542"/>
        <v>-22144.4528987797+884.872924862185i</v>
      </c>
      <c r="K2964" t="str">
        <f t="shared" si="1549"/>
        <v>0.00728710803963376-0.18236406179692i</v>
      </c>
      <c r="L2964" t="str">
        <f t="shared" si="1550"/>
        <v>0.00230912076937748-0.0489898162482842i</v>
      </c>
      <c r="M2964" t="str">
        <f t="shared" si="1551"/>
        <v>0.00959622880901124-0.231353878045204i</v>
      </c>
      <c r="N2964" t="str">
        <f t="shared" si="1552"/>
        <v>-12.847493810891i</v>
      </c>
      <c r="O2964" t="str">
        <f t="shared" si="1553"/>
        <v>0.960744430450512-0.277434928151309i</v>
      </c>
      <c r="P2964" t="str">
        <f t="shared" si="1554"/>
        <v>0.0392555695494879+0.277434928151309i</v>
      </c>
      <c r="Q2964" t="str">
        <f t="shared" si="1555"/>
        <v>-0.0392555695494879+12.5700588827397i</v>
      </c>
      <c r="R2964" t="str">
        <f t="shared" si="1556"/>
        <v>0.0220611242413248-0.00319183799541108i</v>
      </c>
      <c r="S2964" t="str">
        <f t="shared" si="1557"/>
        <v>1.43453132863807i</v>
      </c>
      <c r="T2964" t="str">
        <f t="shared" si="1558"/>
        <v>0.00457879160035453+0.0316473738691572i</v>
      </c>
      <c r="U2964" t="str">
        <f t="shared" si="1559"/>
        <v>0.0000500000000000001-0.000137963716272447i</v>
      </c>
      <c r="V2964" t="str">
        <f t="shared" si="1560"/>
        <v>0.00002-0.00154519362225141i</v>
      </c>
      <c r="W2964" t="str">
        <f t="shared" si="1561"/>
        <v>0.0000422252580271492-0.000127817178836569i</v>
      </c>
      <c r="X2964" t="str">
        <f t="shared" si="1562"/>
        <v>0.0000422979794530909-0.000127763172629895i</v>
      </c>
      <c r="Y2964" t="str">
        <f t="shared" si="1563"/>
        <v>0.009+5.17734469311598i</v>
      </c>
      <c r="Z2964" t="str">
        <f t="shared" si="1564"/>
        <v>-0.000295963431478692-0.0000985571881341132i</v>
      </c>
      <c r="AA2964" t="str">
        <f t="shared" si="1565"/>
        <v>0.00404823775154056-2.31784056125291i</v>
      </c>
      <c r="AB2964" t="str">
        <f t="shared" si="1566"/>
        <v>0.0137737514273656+0.0952004587780156i</v>
      </c>
      <c r="AC2964" t="str">
        <f t="shared" si="1567"/>
        <v>1.02215717140023-0.00227304542279502i</v>
      </c>
      <c r="AD2964" t="str">
        <f t="shared" si="1568"/>
        <v>0.0132679988359669+0.0931663155203275i</v>
      </c>
      <c r="AE2964" t="str">
        <f t="shared" si="1569"/>
        <v>5.25536762215101E-06-0.0000288814790970623i</v>
      </c>
      <c r="AF2964" t="str">
        <f t="shared" si="1570"/>
        <v>-4.17250489492354-0.0955434586946013i</v>
      </c>
      <c r="AG2964" t="str">
        <f t="shared" si="1571"/>
        <v>1.00078191412499-0.000109960926232257i</v>
      </c>
      <c r="AH2964" t="str">
        <f t="shared" si="1572"/>
        <v>-0.000024681370183546+0.000119909523968954i</v>
      </c>
      <c r="AI2964">
        <f t="shared" si="1573"/>
        <v>-78.242718478644392</v>
      </c>
      <c r="AJ2964">
        <f t="shared" si="1574"/>
        <v>101.63093643306513</v>
      </c>
      <c r="AK2964"/>
      <c r="AL2964"/>
      <c r="AM2964"/>
      <c r="AN2964"/>
    </row>
    <row r="2965" spans="1:40" x14ac:dyDescent="0.35">
      <c r="A2965"/>
      <c r="B2965">
        <f t="shared" si="1540"/>
        <v>1031000</v>
      </c>
      <c r="C2965" s="237" t="str">
        <f t="shared" si="1543"/>
        <v>-1.98999049026764E-08+0.000657445429818329i</v>
      </c>
      <c r="D2965" s="208" t="str">
        <f t="shared" si="1544"/>
        <v>-1.6487456722792+0.00504041496194052i</v>
      </c>
      <c r="E2965" t="str">
        <f t="shared" si="1545"/>
        <v>36500</v>
      </c>
      <c r="F2965" t="str">
        <f t="shared" si="1546"/>
        <v>0.21505376344086</v>
      </c>
      <c r="G2965" t="str">
        <f t="shared" si="1541"/>
        <v>0.21505376344086</v>
      </c>
      <c r="H2965" t="str">
        <f t="shared" si="1547"/>
        <v>2.52376757778477+0.100491561273118i</v>
      </c>
      <c r="I2965" t="str">
        <f t="shared" si="1548"/>
        <v>4048.72753231385i</v>
      </c>
      <c r="J2965" t="str">
        <f t="shared" si="1542"/>
        <v>-22187.4746524081+885.732024789235i</v>
      </c>
      <c r="K2965" t="str">
        <f t="shared" si="1549"/>
        <v>0.0072730001043266-0.182187728280579i</v>
      </c>
      <c r="L2965" t="str">
        <f t="shared" si="1550"/>
        <v>0.00230465346666641-0.0489425098134818i</v>
      </c>
      <c r="M2965" t="str">
        <f t="shared" si="1551"/>
        <v>0.00957765357099301-0.231130238094061i</v>
      </c>
      <c r="N2965" t="str">
        <f t="shared" si="1552"/>
        <v>-12.859967105853i</v>
      </c>
      <c r="O2965" t="str">
        <f t="shared" si="1553"/>
        <v>0.95720925566822-0.289396684264163i</v>
      </c>
      <c r="P2965" t="str">
        <f t="shared" si="1554"/>
        <v>0.04279074433178+0.289396684264163i</v>
      </c>
      <c r="Q2965" t="str">
        <f t="shared" si="1555"/>
        <v>-0.04279074433178+12.5705704215888i</v>
      </c>
      <c r="R2965" t="str">
        <f t="shared" si="1556"/>
        <v>0.0230099081770848-0.00348236825868325i</v>
      </c>
      <c r="S2965" t="str">
        <f t="shared" si="1557"/>
        <v>1.43592407750083i</v>
      </c>
      <c r="T2965" t="str">
        <f t="shared" si="1558"/>
        <v>0.00500041642936792+0.0330404811725593i</v>
      </c>
      <c r="U2965" t="str">
        <f t="shared" si="1559"/>
        <v>0.0000500000000000001-0.000137829900834744i</v>
      </c>
      <c r="V2965" t="str">
        <f t="shared" si="1560"/>
        <v>0.00002-0.00154369488934913i</v>
      </c>
      <c r="W2965" t="str">
        <f t="shared" si="1561"/>
        <v>0.0000422251643103308-0.00012769545609633i</v>
      </c>
      <c r="X2965" t="str">
        <f t="shared" si="1562"/>
        <v>0.0000422977303660372-0.000127641501539599i</v>
      </c>
      <c r="Y2965" t="str">
        <f t="shared" si="1563"/>
        <v>0.009+5.18237124136172i</v>
      </c>
      <c r="Z2965" t="str">
        <f t="shared" si="1564"/>
        <v>-0.000295394781074179-0.0000984600206683997i</v>
      </c>
      <c r="AA2965" t="str">
        <f t="shared" si="1565"/>
        <v>0.00404038805792224-2.31559231718324i</v>
      </c>
      <c r="AB2965" t="str">
        <f t="shared" si="1566"/>
        <v>0.015042067633324+0.0993911526080695i</v>
      </c>
      <c r="AC2965" t="str">
        <f t="shared" si="1567"/>
        <v>1.02311636847953-0.00252474264581536i</v>
      </c>
      <c r="AD2965" t="str">
        <f t="shared" si="1568"/>
        <v>0.0144623921519157+0.0971811902238032i</v>
      </c>
      <c r="AE2965" t="str">
        <f t="shared" si="1569"/>
        <v>5.29634683449128E-06-0.0000301307838408807i</v>
      </c>
      <c r="AF2965" t="str">
        <f t="shared" si="1570"/>
        <v>-4.17251325006397-0.0954511463111775i</v>
      </c>
      <c r="AG2965" t="str">
        <f t="shared" si="1571"/>
        <v>1.0008148274331-0.000119808803053369i</v>
      </c>
      <c r="AH2965" t="str">
        <f t="shared" si="1572"/>
        <v>-0.0000249697385260724+0.00012511061727666i</v>
      </c>
      <c r="AI2965">
        <f t="shared" si="1573"/>
        <v>-77.884481990335487</v>
      </c>
      <c r="AJ2965">
        <f t="shared" si="1574"/>
        <v>101.28686306677159</v>
      </c>
      <c r="AK2965"/>
      <c r="AL2965"/>
      <c r="AM2965"/>
      <c r="AN2965"/>
    </row>
    <row r="2966" spans="1:40" x14ac:dyDescent="0.35">
      <c r="A2966"/>
      <c r="B2966">
        <f t="shared" si="1540"/>
        <v>1032000</v>
      </c>
      <c r="C2966" s="237" t="str">
        <f t="shared" si="1543"/>
        <v>-1.98613578804716E-08+0.000656808370294477i</v>
      </c>
      <c r="D2966" s="208" t="str">
        <f t="shared" si="1544"/>
        <v>-1.64874567198367+0.00503553083892433i</v>
      </c>
      <c r="E2966" t="str">
        <f t="shared" si="1545"/>
        <v>36500</v>
      </c>
      <c r="F2966" t="str">
        <f t="shared" si="1546"/>
        <v>0.21505376344086</v>
      </c>
      <c r="G2966" t="str">
        <f t="shared" si="1541"/>
        <v>0.21505376344086</v>
      </c>
      <c r="H2966" t="str">
        <f t="shared" si="1547"/>
        <v>2.52377590900359+0.100394542629176i</v>
      </c>
      <c r="I2966" t="str">
        <f t="shared" si="1548"/>
        <v>4052.65452313083i</v>
      </c>
      <c r="J2966" t="str">
        <f t="shared" si="1542"/>
        <v>-22230.5381544632+886.591124716286i</v>
      </c>
      <c r="K2966" t="str">
        <f t="shared" si="1549"/>
        <v>0.00725893307866158-0.182011734910521i</v>
      </c>
      <c r="L2966" t="str">
        <f t="shared" si="1550"/>
        <v>0.00230019910577246-0.0488952944489903i</v>
      </c>
      <c r="M2966" t="str">
        <f t="shared" si="1551"/>
        <v>0.00955913218443404-0.230907029359511i</v>
      </c>
      <c r="N2966" t="str">
        <f t="shared" si="1552"/>
        <v>-12.872440400815i</v>
      </c>
      <c r="O2966" t="str">
        <f t="shared" si="1553"/>
        <v>0.953525157245675-0.301313415731212i</v>
      </c>
      <c r="P2966" t="str">
        <f t="shared" si="1554"/>
        <v>0.046474842754325+0.301313415731212i</v>
      </c>
      <c r="Q2966" t="str">
        <f t="shared" si="1555"/>
        <v>-0.046474842754325+12.5711269850838i</v>
      </c>
      <c r="R2966" t="str">
        <f t="shared" si="1556"/>
        <v>0.0239546927719999-0.00378551051075988i</v>
      </c>
      <c r="S2966" t="str">
        <f t="shared" si="1557"/>
        <v>1.43731682636358i</v>
      </c>
      <c r="T2966" t="str">
        <f t="shared" si="1558"/>
        <v>0.00544097795349137+0.0344304829915655i</v>
      </c>
      <c r="U2966" t="str">
        <f t="shared" si="1559"/>
        <v>0.0000500000000000001-0.000137696344729284i</v>
      </c>
      <c r="V2966" t="str">
        <f t="shared" si="1560"/>
        <v>0.00002-0.00154219906096798i</v>
      </c>
      <c r="W2966" t="str">
        <f t="shared" si="1561"/>
        <v>0.0000422250705031988-0.00012757397142026i</v>
      </c>
      <c r="X2966" t="str">
        <f t="shared" si="1562"/>
        <v>0.0000422974816402927-0.000127520068412294i</v>
      </c>
      <c r="Y2966" t="str">
        <f t="shared" si="1563"/>
        <v>0.009+5.18739778960747i</v>
      </c>
      <c r="Z2966" t="str">
        <f t="shared" si="1564"/>
        <v>-0.000294827782930838-0.0000983630452415129i</v>
      </c>
      <c r="AA2966" t="str">
        <f t="shared" si="1565"/>
        <v>0.00403256117378194-2.31334843045465i</v>
      </c>
      <c r="AB2966" t="str">
        <f t="shared" si="1566"/>
        <v>0.0163673485046499+0.1035725046349i</v>
      </c>
      <c r="AC2966" t="str">
        <f t="shared" si="1567"/>
        <v>1.02407207701643-0.00278927255922263i</v>
      </c>
      <c r="AD2966" t="str">
        <f t="shared" si="1568"/>
        <v>0.0157070272231566+0.101180686536049i</v>
      </c>
      <c r="AE2966" t="str">
        <f t="shared" si="1569"/>
        <v>5.32157243467514E-06-0.0000313758685162045i</v>
      </c>
      <c r="AF2966" t="str">
        <f t="shared" si="1570"/>
        <v>-4.17252158098726-0.0953590117902517i</v>
      </c>
      <c r="AG2966" t="str">
        <f t="shared" si="1571"/>
        <v>1.00084754886942-0.000130058670265964i</v>
      </c>
      <c r="AH2966" t="str">
        <f t="shared" si="1572"/>
        <v>-0.0000251919422781695+0.000130295320535416i</v>
      </c>
      <c r="AI2966">
        <f t="shared" si="1573"/>
        <v>-77.542035416975736</v>
      </c>
      <c r="AJ2966">
        <f t="shared" si="1574"/>
        <v>100.94282703050973</v>
      </c>
      <c r="AK2966"/>
      <c r="AL2966"/>
      <c r="AM2966"/>
      <c r="AN2966"/>
    </row>
    <row r="2967" spans="1:40" x14ac:dyDescent="0.35">
      <c r="A2967"/>
      <c r="B2967">
        <f t="shared" si="1540"/>
        <v>1033000</v>
      </c>
      <c r="C2967" s="237" t="str">
        <f t="shared" si="1543"/>
        <v>-1.98229227508941E-08+0.000656172544186932i</v>
      </c>
      <c r="D2967" s="208" t="str">
        <f t="shared" si="1544"/>
        <v>-1.648745671689+0.00503065617209981i</v>
      </c>
      <c r="E2967" t="str">
        <f t="shared" si="1545"/>
        <v>36500</v>
      </c>
      <c r="F2967" t="str">
        <f t="shared" si="1546"/>
        <v>0.21505376344086</v>
      </c>
      <c r="G2967" t="str">
        <f t="shared" si="1541"/>
        <v>0.21505376344086</v>
      </c>
      <c r="H2967" t="str">
        <f t="shared" si="1547"/>
        <v>2.5237842160979+0.10029771079138i</v>
      </c>
      <c r="I2967" t="str">
        <f t="shared" si="1548"/>
        <v>4056.58151394782i</v>
      </c>
      <c r="J2967" t="str">
        <f t="shared" si="1542"/>
        <v>-22273.6434049447+887.450224643337i</v>
      </c>
      <c r="K2967" t="str">
        <f t="shared" si="1549"/>
        <v>0.00724490680469969-0.181836080705025i</v>
      </c>
      <c r="L2967" t="str">
        <f t="shared" si="1550"/>
        <v>0.00229575763679057-0.0488481698926716i</v>
      </c>
      <c r="M2967" t="str">
        <f t="shared" si="1551"/>
        <v>0.00954066444149026-0.230684250597697i</v>
      </c>
      <c r="N2967" t="str">
        <f t="shared" si="1552"/>
        <v>-12.8849136957771i</v>
      </c>
      <c r="O2967" t="str">
        <f t="shared" si="1553"/>
        <v>0.94969270835882-0.313183268534719i</v>
      </c>
      <c r="P2967" t="str">
        <f t="shared" si="1554"/>
        <v>0.05030729164118+0.313183268534719i</v>
      </c>
      <c r="Q2967" t="str">
        <f t="shared" si="1555"/>
        <v>-0.05030729164118+12.5717304272424i</v>
      </c>
      <c r="R2967" t="str">
        <f t="shared" si="1556"/>
        <v>0.0248952956776999-0.0041012418170854i</v>
      </c>
      <c r="S2967" t="str">
        <f t="shared" si="1557"/>
        <v>1.43870957522634i</v>
      </c>
      <c r="T2967" t="str">
        <f t="shared" si="1558"/>
        <v>0.00590049587255944+0.0358171002695978i</v>
      </c>
      <c r="U2967" t="str">
        <f t="shared" si="1559"/>
        <v>0.0000500000000000001-0.000137563047202924i</v>
      </c>
      <c r="V2967" t="str">
        <f t="shared" si="1560"/>
        <v>0.00002-0.00154070612867275i</v>
      </c>
      <c r="W2967" t="str">
        <f t="shared" si="1561"/>
        <v>0.0000422249766057552-0.00012745272411694i</v>
      </c>
      <c r="X2967" t="str">
        <f t="shared" si="1562"/>
        <v>0.0000422972332741117-0.000127398872556856i</v>
      </c>
      <c r="Y2967" t="str">
        <f t="shared" si="1563"/>
        <v>0.009+5.19242433785321i</v>
      </c>
      <c r="Z2967" t="str">
        <f t="shared" si="1564"/>
        <v>-0.000294262430653615-0.000098266261280516i</v>
      </c>
      <c r="AA2967" t="str">
        <f t="shared" si="1565"/>
        <v>0.00402475701083123-2.31110888841166i</v>
      </c>
      <c r="AB2967" t="str">
        <f t="shared" si="1566"/>
        <v>0.0177496533016566+0.107743675410838i</v>
      </c>
      <c r="AC2967" t="str">
        <f t="shared" si="1567"/>
        <v>1.02502411250489-0.00306661921747394i</v>
      </c>
      <c r="AD2967" t="str">
        <f t="shared" si="1568"/>
        <v>0.0170017023160308+0.105164173059759i</v>
      </c>
      <c r="AE2967" t="str">
        <f t="shared" si="1569"/>
        <v>5.33112785847527E-06-0.0000326165589042428i</v>
      </c>
      <c r="AF2967" t="str">
        <f t="shared" si="1570"/>
        <v>-4.1725298877869-0.0952670546192802i</v>
      </c>
      <c r="AG2967" t="str">
        <f t="shared" si="1571"/>
        <v>1.00088007370381-0.000140707680854388i</v>
      </c>
      <c r="AH2967" t="str">
        <f t="shared" si="1572"/>
        <v>-0.0000253483260992679+0.000135462901973791i</v>
      </c>
      <c r="AI2967">
        <f t="shared" si="1573"/>
        <v>-77.214124810729942</v>
      </c>
      <c r="AJ2967">
        <f t="shared" si="1574"/>
        <v>100.59882842095142</v>
      </c>
      <c r="AK2967"/>
      <c r="AL2967"/>
      <c r="AM2967"/>
      <c r="AN2967"/>
    </row>
    <row r="2968" spans="1:40" x14ac:dyDescent="0.35">
      <c r="A2968"/>
      <c r="B2968">
        <f t="shared" si="1540"/>
        <v>1034000</v>
      </c>
      <c r="C2968" s="237" t="str">
        <f t="shared" si="1543"/>
        <v>-1.97845990812997E-08+0.000655537947917114i</v>
      </c>
      <c r="D2968" s="208" t="str">
        <f t="shared" si="1544"/>
        <v>-1.64874567139519+0.00502579093403121i</v>
      </c>
      <c r="E2968" t="str">
        <f t="shared" si="1545"/>
        <v>36500</v>
      </c>
      <c r="F2968" t="str">
        <f t="shared" si="1546"/>
        <v>0.21505376344086</v>
      </c>
      <c r="G2968" t="str">
        <f t="shared" si="1541"/>
        <v>0.21505376344086</v>
      </c>
      <c r="H2968" t="str">
        <f t="shared" si="1547"/>
        <v>2.5237924991607+0.100201065221718i</v>
      </c>
      <c r="I2968" t="str">
        <f t="shared" si="1548"/>
        <v>4060.50850476481i</v>
      </c>
      <c r="J2968" t="str">
        <f t="shared" si="1542"/>
        <v>-22316.7904038531+888.309324570388i</v>
      </c>
      <c r="K2968" t="str">
        <f t="shared" si="1549"/>
        <v>0.00723092112526241-0.181660764686128i</v>
      </c>
      <c r="L2968" t="str">
        <f t="shared" si="1550"/>
        <v>0.00229132901005586-0.0488011358833911i</v>
      </c>
      <c r="M2968" t="str">
        <f t="shared" si="1551"/>
        <v>0.00952225013531827-0.230461900569519i</v>
      </c>
      <c r="N2968" t="str">
        <f t="shared" si="1552"/>
        <v>-12.8973869907391i</v>
      </c>
      <c r="O2968" t="str">
        <f t="shared" si="1553"/>
        <v>0.945712505264214-0.325004395950091i</v>
      </c>
      <c r="P2968" t="str">
        <f t="shared" si="1554"/>
        <v>0.054287494735786+0.325004395950091i</v>
      </c>
      <c r="Q2968" t="str">
        <f t="shared" si="1555"/>
        <v>-0.054287494735786+12.572382594789i</v>
      </c>
      <c r="R2968" t="str">
        <f t="shared" si="1556"/>
        <v>0.0258315339258613-0.00442953621383474i</v>
      </c>
      <c r="S2968" t="str">
        <f t="shared" si="1557"/>
        <v>1.44010232408909i</v>
      </c>
      <c r="T2968" t="str">
        <f t="shared" si="1558"/>
        <v>0.0063789853961802+0.037200052041419i</v>
      </c>
      <c r="U2968" t="str">
        <f t="shared" si="1559"/>
        <v>0.00005-0.000137430007505436i</v>
      </c>
      <c r="V2968" t="str">
        <f t="shared" si="1560"/>
        <v>0.00002-0.00153921608406088i</v>
      </c>
      <c r="W2968" t="str">
        <f t="shared" si="1561"/>
        <v>0.0000422248826180016-0.000127331713497625i</v>
      </c>
      <c r="X2968" t="str">
        <f t="shared" si="1562"/>
        <v>0.0000422969852657567-0.000127277913284835i</v>
      </c>
      <c r="Y2968" t="str">
        <f t="shared" si="1563"/>
        <v>0.009+5.19745088609896i</v>
      </c>
      <c r="Z2968" t="str">
        <f t="shared" si="1564"/>
        <v>-0.000293698717878362-0.0000981696682147602i</v>
      </c>
      <c r="AA2968" t="str">
        <f t="shared" si="1565"/>
        <v>0.00401697548120832-2.30887367844769i</v>
      </c>
      <c r="AB2968" t="str">
        <f t="shared" si="1566"/>
        <v>0.019189027777324+0.111903819746654i</v>
      </c>
      <c r="AC2968" t="str">
        <f t="shared" si="1567"/>
        <v>1.02597228970215-0.00335676364891818i</v>
      </c>
      <c r="AD2968" t="str">
        <f t="shared" si="1568"/>
        <v>0.0183462077110079+0.109131021133425i</v>
      </c>
      <c r="AE2968" t="str">
        <f t="shared" si="1569"/>
        <v>5.32509845395316E-06-0.000033852682111632i</v>
      </c>
      <c r="AF2968" t="str">
        <f t="shared" si="1570"/>
        <v>-4.17253817055589-0.0951752742876868i</v>
      </c>
      <c r="AG2968" t="str">
        <f t="shared" si="1571"/>
        <v>1.00091239724724-0.000151752931998676i</v>
      </c>
      <c r="AH2968" t="str">
        <f t="shared" si="1572"/>
        <v>-0.0000254392425512767+0.000140612635519295i</v>
      </c>
      <c r="AI2968">
        <f t="shared" si="1573"/>
        <v>-76.899640775620369</v>
      </c>
      <c r="AJ2968">
        <f t="shared" si="1574"/>
        <v>100.25486732813012</v>
      </c>
      <c r="AK2968"/>
      <c r="AL2968"/>
      <c r="AM2968"/>
      <c r="AN2968"/>
    </row>
    <row r="2969" spans="1:40" x14ac:dyDescent="0.35">
      <c r="A2969"/>
      <c r="B2969">
        <f t="shared" ref="B2969:B3032" si="1575">B2968+1000</f>
        <v>1035000</v>
      </c>
      <c r="C2969" s="237" t="str">
        <f t="shared" si="1543"/>
        <v>-1.97463864411336E-08+0.000654904577920279i</v>
      </c>
      <c r="D2969" s="208" t="str">
        <f t="shared" si="1544"/>
        <v>-1.64874567110222+0.00502093509738881i</v>
      </c>
      <c r="E2969" t="str">
        <f t="shared" si="1545"/>
        <v>36500</v>
      </c>
      <c r="F2969" t="str">
        <f t="shared" si="1546"/>
        <v>0.21505376344086</v>
      </c>
      <c r="G2969" t="str">
        <f t="shared" si="1541"/>
        <v>0.21505376344086</v>
      </c>
      <c r="H2969" t="str">
        <f t="shared" si="1547"/>
        <v>2.52380075828449+0.100104605384232i</v>
      </c>
      <c r="I2969" t="str">
        <f t="shared" si="1548"/>
        <v>4064.4354955818i</v>
      </c>
      <c r="J2969" t="str">
        <f t="shared" si="1542"/>
        <v>-22359.9791511879+889.168424497438i</v>
      </c>
      <c r="K2969" t="str">
        <f t="shared" si="1549"/>
        <v>0.00721697588392858-0.181485785879629i</v>
      </c>
      <c r="L2969" t="str">
        <f t="shared" si="1550"/>
        <v>0.00228691317614221-0.0487541921610124i</v>
      </c>
      <c r="M2969" t="str">
        <f t="shared" si="1551"/>
        <v>0.00950388906007079-0.230239978040641i</v>
      </c>
      <c r="N2969" t="str">
        <f t="shared" si="1552"/>
        <v>-12.9098602857011i</v>
      </c>
      <c r="O2969" t="str">
        <f t="shared" si="1553"/>
        <v>0.941585167206085-0.336774958833771i</v>
      </c>
      <c r="P2969" t="str">
        <f t="shared" si="1554"/>
        <v>0.058414832793915+0.336774958833771i</v>
      </c>
      <c r="Q2969" t="str">
        <f t="shared" si="1555"/>
        <v>-0.058414832793915+12.5730853268673i</v>
      </c>
      <c r="R2969" t="str">
        <f t="shared" si="1556"/>
        <v>0.0267632239844978-0.0047703646709395i</v>
      </c>
      <c r="S2969" t="str">
        <f t="shared" si="1557"/>
        <v>1.44149507295185i</v>
      </c>
      <c r="T2969" t="str">
        <f t="shared" si="1558"/>
        <v>0.00687645716934286+0.0385790555099604i</v>
      </c>
      <c r="U2969" t="str">
        <f t="shared" si="1559"/>
        <v>0.00005-0.000137297224889489i</v>
      </c>
      <c r="V2969" t="str">
        <f t="shared" si="1560"/>
        <v>0.00002-0.00153772891876227i</v>
      </c>
      <c r="W2969" t="str">
        <f t="shared" si="1561"/>
        <v>0.0000422247885399403-0.000127210938876229i</v>
      </c>
      <c r="X2969" t="str">
        <f t="shared" si="1562"/>
        <v>0.0000422967376134988-0.000127157189910436i</v>
      </c>
      <c r="Y2969" t="str">
        <f t="shared" si="1563"/>
        <v>0.009+5.2024774343447i</v>
      </c>
      <c r="Z2969" t="str">
        <f t="shared" si="1564"/>
        <v>-0.000293136638271656-0.0000980732654758771i</v>
      </c>
      <c r="AA2969" t="str">
        <f t="shared" si="1565"/>
        <v>0.00400921649747585-2.30664278800497i</v>
      </c>
      <c r="AB2969" t="str">
        <f t="shared" si="1566"/>
        <v>0.0206855039535149+0.116052086942675i</v>
      </c>
      <c r="AC2969" t="str">
        <f t="shared" si="1567"/>
        <v>1.02691642268398-0.00365968381652399i</v>
      </c>
      <c r="AD2969" t="str">
        <f t="shared" si="1568"/>
        <v>0.0197403257420834+0.113080604933574i</v>
      </c>
      <c r="AE2969" t="str">
        <f t="shared" si="1569"/>
        <v>5.30357146140142E-06-0.0000350840665910368i</v>
      </c>
      <c r="AF2969" t="str">
        <f t="shared" si="1570"/>
        <v>-4.17254642938671-0.0950836702868432i</v>
      </c>
      <c r="AG2969" t="str">
        <f t="shared" si="1571"/>
        <v>1.00094451485236-0.000163191465671985i</v>
      </c>
      <c r="AH2969" t="str">
        <f t="shared" si="1572"/>
        <v>-0.0000254650520089709+0.000145743800878888i</v>
      </c>
      <c r="AI2969">
        <f t="shared" si="1573"/>
        <v>-76.597597069572956</v>
      </c>
      <c r="AJ2969">
        <f t="shared" si="1574"/>
        <v>99.910943835434239</v>
      </c>
      <c r="AK2969"/>
      <c r="AL2969"/>
      <c r="AM2969"/>
      <c r="AN2969"/>
    </row>
    <row r="2970" spans="1:40" x14ac:dyDescent="0.35">
      <c r="A2970"/>
      <c r="B2970">
        <f t="shared" si="1575"/>
        <v>1036000</v>
      </c>
      <c r="C2970" s="237" t="str">
        <f t="shared" si="1543"/>
        <v>-1.97082844019175E-08+0.000654272430645442i</v>
      </c>
      <c r="D2970" s="208" t="str">
        <f t="shared" si="1544"/>
        <v>-1.6487456708101+0.00501608863494839i</v>
      </c>
      <c r="E2970" t="str">
        <f t="shared" si="1545"/>
        <v>36500</v>
      </c>
      <c r="F2970" t="str">
        <f t="shared" si="1546"/>
        <v>0.21505376344086</v>
      </c>
      <c r="G2970" t="str">
        <f t="shared" si="1541"/>
        <v>0.21505376344086</v>
      </c>
      <c r="H2970" t="str">
        <f t="shared" si="1547"/>
        <v>2.52380899356142+0.100008330745021i</v>
      </c>
      <c r="I2970" t="str">
        <f t="shared" si="1548"/>
        <v>4068.36248639878i</v>
      </c>
      <c r="J2970" t="str">
        <f t="shared" si="1542"/>
        <v>-22403.2096469494+890.027524424489i</v>
      </c>
      <c r="K2970" t="str">
        <f t="shared" si="1549"/>
        <v>0.00720307092502882-0.181311143315049i</v>
      </c>
      <c r="L2970" t="str">
        <f t="shared" si="1550"/>
        <v>0.00228251008586081-0.0487073384663916i</v>
      </c>
      <c r="M2970" t="str">
        <f t="shared" si="1551"/>
        <v>0.00948558101088963-0.230018481781441i</v>
      </c>
      <c r="N2970" t="str">
        <f t="shared" si="1552"/>
        <v>-12.9223335806632i</v>
      </c>
      <c r="O2970" t="str">
        <f t="shared" si="1553"/>
        <v>0.937311336320069-0.348493125909085i</v>
      </c>
      <c r="P2970" t="str">
        <f t="shared" si="1554"/>
        <v>0.062688663679931+0.348493125909085i</v>
      </c>
      <c r="Q2970" t="str">
        <f t="shared" si="1555"/>
        <v>-0.062688663679931+12.5738404547541i</v>
      </c>
      <c r="R2970" t="str">
        <f t="shared" si="1556"/>
        <v>0.0276901818156336-0.00512369505616312i</v>
      </c>
      <c r="S2970" t="str">
        <f t="shared" si="1557"/>
        <v>1.44288782181461i</v>
      </c>
      <c r="T2970" t="str">
        <f t="shared" si="1558"/>
        <v>0.00739291719922949+0.0399538261256101i</v>
      </c>
      <c r="U2970" t="str">
        <f t="shared" si="1559"/>
        <v>0.00005-0.000137164698610638i</v>
      </c>
      <c r="V2970" t="str">
        <f t="shared" si="1560"/>
        <v>0.00002-0.00153624462443914i</v>
      </c>
      <c r="W2970" t="str">
        <f t="shared" si="1561"/>
        <v>0.0000422246943715729-0.000127090399569317i</v>
      </c>
      <c r="X2970" t="str">
        <f t="shared" si="1562"/>
        <v>0.0000422964903156172-0.000127036701750517i</v>
      </c>
      <c r="Y2970" t="str">
        <f t="shared" si="1563"/>
        <v>0.009+5.20750398259044i</v>
      </c>
      <c r="Z2970" t="str">
        <f t="shared" si="1564"/>
        <v>-0.000292576185530633-0.0000979770524977636i</v>
      </c>
      <c r="AA2970" t="str">
        <f t="shared" si="1565"/>
        <v>0.00400147997261817-2.30441620457414i</v>
      </c>
      <c r="AB2970" t="str">
        <f t="shared" si="1566"/>
        <v>0.0222390999008119+0.120187621027288i</v>
      </c>
      <c r="AC2970" t="str">
        <f t="shared" si="1567"/>
        <v>1.02785632490134-0.00397535457961011i</v>
      </c>
      <c r="AD2970" t="str">
        <f t="shared" si="1568"/>
        <v>0.0211838308374089+0.117012301576065i</v>
      </c>
      <c r="AE2970" t="str">
        <f t="shared" si="1569"/>
        <v>5.26663599306697E-06-0.0000363105421613458i</v>
      </c>
      <c r="AF2970" t="str">
        <f t="shared" si="1570"/>
        <v>-4.17255466437152-0.0949922421100726i</v>
      </c>
      <c r="AG2970" t="str">
        <f t="shared" si="1571"/>
        <v>1.00097642191423-0.000175020269244861i</v>
      </c>
      <c r="AH2970" t="str">
        <f t="shared" si="1572"/>
        <v>-0.0000254261225696501+0.000150855683617635i</v>
      </c>
      <c r="AI2970">
        <f t="shared" si="1573"/>
        <v>-76.307113025053695</v>
      </c>
      <c r="AJ2970">
        <f t="shared" si="1574"/>
        <v>99.567058019623033</v>
      </c>
      <c r="AK2970"/>
      <c r="AL2970"/>
      <c r="AM2970"/>
      <c r="AN2970"/>
    </row>
    <row r="2971" spans="1:40" x14ac:dyDescent="0.35">
      <c r="A2971"/>
      <c r="B2971">
        <f t="shared" si="1575"/>
        <v>1037000</v>
      </c>
      <c r="C2971" s="237" t="str">
        <f t="shared" si="1543"/>
        <v>-1.96702925372383E-08+0.000653641502555316i</v>
      </c>
      <c r="D2971" s="208" t="str">
        <f t="shared" si="1544"/>
        <v>-1.64874567051884+0.00501125151959076i</v>
      </c>
      <c r="E2971" t="str">
        <f t="shared" si="1545"/>
        <v>36500</v>
      </c>
      <c r="F2971" t="str">
        <f t="shared" si="1546"/>
        <v>0.21505376344086</v>
      </c>
      <c r="G2971" t="str">
        <f t="shared" si="1541"/>
        <v>0.21505376344086</v>
      </c>
      <c r="H2971" t="str">
        <f t="shared" si="1547"/>
        <v>2.52381720508316+0.0999122407722208i</v>
      </c>
      <c r="I2971" t="str">
        <f t="shared" si="1548"/>
        <v>4072.28947721577i</v>
      </c>
      <c r="J2971" t="str">
        <f t="shared" si="1542"/>
        <v>-22446.4818911376+890.88662435154i</v>
      </c>
      <c r="K2971" t="str">
        <f t="shared" si="1549"/>
        <v>0.00718920609364198-0.181136836025629i</v>
      </c>
      <c r="L2971" t="str">
        <f t="shared" si="1550"/>
        <v>0.00227811969025894-0.0486605745413738i</v>
      </c>
      <c r="M2971" t="str">
        <f t="shared" si="1551"/>
        <v>0.00946732578390092-0.229797410567003i</v>
      </c>
      <c r="N2971" t="str">
        <f t="shared" si="1552"/>
        <v>-12.9348068756252i</v>
      </c>
      <c r="O2971" t="str">
        <f t="shared" si="1553"/>
        <v>0.932891677533417-0.360157074050875i</v>
      </c>
      <c r="P2971" t="str">
        <f t="shared" si="1554"/>
        <v>0.067108322466583+0.360157074050875i</v>
      </c>
      <c r="Q2971" t="str">
        <f t="shared" si="1555"/>
        <v>-0.067108322466583+12.5746498015743i</v>
      </c>
      <c r="R2971" t="str">
        <f t="shared" si="1556"/>
        <v>0.0286122229344141-0.00548949210029764i</v>
      </c>
      <c r="S2971" t="str">
        <f t="shared" si="1557"/>
        <v>1.44428057067736i</v>
      </c>
      <c r="T2971" t="str">
        <f t="shared" si="1558"/>
        <v>0.00792836678334674+0.0413240776680634i</v>
      </c>
      <c r="U2971" t="str">
        <f t="shared" si="1559"/>
        <v>0.00005-0.00013703242792731i</v>
      </c>
      <c r="V2971" t="str">
        <f t="shared" si="1560"/>
        <v>0.00002-0.00153476319278588i</v>
      </c>
      <c r="W2971" t="str">
        <f t="shared" si="1561"/>
        <v>0.0000422246001129012-0.00012697009489609i</v>
      </c>
      <c r="X2971" t="str">
        <f t="shared" si="1562"/>
        <v>0.0000422962433703995-0.000126916448124568i</v>
      </c>
      <c r="Y2971" t="str">
        <f t="shared" si="1563"/>
        <v>0.009+5.21253053083618i</v>
      </c>
      <c r="Z2971" t="str">
        <f t="shared" si="1564"/>
        <v>-0.000292017353382803-0.0000978810287165729i</v>
      </c>
      <c r="AA2971" t="str">
        <f t="shared" si="1565"/>
        <v>0.0039937658200391-2.30219391569414i</v>
      </c>
      <c r="AB2971" t="str">
        <f t="shared" si="1566"/>
        <v>0.0238498195223265+0.124309561003166i</v>
      </c>
      <c r="AC2971" t="str">
        <f t="shared" si="1567"/>
        <v>1.02879180923855-0.00430374765665031i</v>
      </c>
      <c r="AD2971" t="str">
        <f t="shared" si="1568"/>
        <v>0.0226764895612262+0.120925491216785i</v>
      </c>
      <c r="AE2971" t="str">
        <f t="shared" si="1569"/>
        <v>0.0000052143830126738-0.0000375319400275744i</v>
      </c>
      <c r="AF2971" t="str">
        <f t="shared" si="1570"/>
        <v>-4.172562875602-0.09490098925263i</v>
      </c>
      <c r="AG2971" t="str">
        <f t="shared" si="1571"/>
        <v>1.00100811387089-0.0001872362760969i</v>
      </c>
      <c r="AH2971" t="str">
        <f t="shared" si="1572"/>
        <v>-0.0000253228299621581+0.000155947575236024i</v>
      </c>
      <c r="AI2971">
        <f t="shared" si="1573"/>
        <v>-76.027398998634183</v>
      </c>
      <c r="AJ2971">
        <f t="shared" si="1574"/>
        <v>99.223209950847107</v>
      </c>
      <c r="AK2971"/>
      <c r="AL2971"/>
      <c r="AM2971"/>
      <c r="AN2971"/>
    </row>
    <row r="2972" spans="1:40" x14ac:dyDescent="0.35">
      <c r="A2972"/>
      <c r="B2972">
        <f t="shared" si="1575"/>
        <v>1038000</v>
      </c>
      <c r="C2972" s="237" t="str">
        <f t="shared" si="1543"/>
        <v>-1.9632410422736E-08+0.000653011790126248i</v>
      </c>
      <c r="D2972" s="208" t="str">
        <f t="shared" si="1544"/>
        <v>-1.6487456702284+0.00500642372430124i</v>
      </c>
      <c r="E2972" t="str">
        <f t="shared" si="1545"/>
        <v>36500</v>
      </c>
      <c r="F2972" t="str">
        <f t="shared" si="1546"/>
        <v>0.21505376344086</v>
      </c>
      <c r="G2972" t="str">
        <f t="shared" si="1541"/>
        <v>0.21505376344086</v>
      </c>
      <c r="H2972" t="str">
        <f t="shared" si="1547"/>
        <v>2.52382539294088+0.099816334935997i</v>
      </c>
      <c r="I2972" t="str">
        <f t="shared" si="1548"/>
        <v>4076.21646803276i</v>
      </c>
      <c r="J2972" t="str">
        <f t="shared" si="1542"/>
        <v>-22489.7958837523+891.74572427859i</v>
      </c>
      <c r="K2972" t="str">
        <f t="shared" si="1549"/>
        <v>0.00717538123559065-0.180962863048307i</v>
      </c>
      <c r="L2972" t="str">
        <f t="shared" si="1550"/>
        <v>0.00227374194061854-0.0486139001287882i</v>
      </c>
      <c r="M2972" t="str">
        <f t="shared" si="1551"/>
        <v>0.00944912317620919-0.229576763177095i</v>
      </c>
      <c r="N2972" t="str">
        <f t="shared" si="1552"/>
        <v>-12.9472801705872i</v>
      </c>
      <c r="O2972" t="str">
        <f t="shared" si="1553"/>
        <v>0.928326878461338-0.371764988569698i</v>
      </c>
      <c r="P2972" t="str">
        <f t="shared" si="1554"/>
        <v>0.071673121538662+0.371764988569698i</v>
      </c>
      <c r="Q2972" t="str">
        <f t="shared" si="1555"/>
        <v>-0.071673121538662+12.5755151820175i</v>
      </c>
      <c r="R2972" t="str">
        <f t="shared" si="1556"/>
        <v>0.0295291624696977-0.00586771736356406i</v>
      </c>
      <c r="S2972" t="str">
        <f t="shared" si="1557"/>
        <v>1.44567331954012i</v>
      </c>
      <c r="T2972" t="str">
        <f t="shared" si="1558"/>
        <v>0.00848280243910685+0.0426895223308074i</v>
      </c>
      <c r="U2972" t="str">
        <f t="shared" si="1559"/>
        <v>0.00005-0.000136900412100791i</v>
      </c>
      <c r="V2972" t="str">
        <f t="shared" si="1560"/>
        <v>0.00002-0.00153328461552886i</v>
      </c>
      <c r="W2972" t="str">
        <f t="shared" si="1561"/>
        <v>0.0000422245057639269-0.000126850024178374i</v>
      </c>
      <c r="X2972" t="str">
        <f t="shared" si="1562"/>
        <v>0.0000422959967761412-0.000126796428354706i</v>
      </c>
      <c r="Y2972" t="str">
        <f t="shared" si="1563"/>
        <v>0.009+5.21755707908193i</v>
      </c>
      <c r="Z2972" t="str">
        <f t="shared" si="1564"/>
        <v>-0.000291460135585884-0.0000977851935707021i</v>
      </c>
      <c r="AA2972" t="str">
        <f t="shared" si="1565"/>
        <v>0.00398607395355942-2.29997590895193i</v>
      </c>
      <c r="AB2972" t="str">
        <f t="shared" si="1566"/>
        <v>0.0255176523418671+0.128417041101409i</v>
      </c>
      <c r="AC2972" t="str">
        <f t="shared" si="1567"/>
        <v>1.02972268807299-0.00464483158923273i</v>
      </c>
      <c r="AD2972" t="str">
        <f t="shared" si="1568"/>
        <v>0.0242180606572068+0.124819557151944i</v>
      </c>
      <c r="AE2972" t="str">
        <f t="shared" si="1569"/>
        <v>5.14690531473553E-06-0.0000387480928005476i</v>
      </c>
      <c r="AF2972" t="str">
        <f t="shared" si="1570"/>
        <v>-4.17257106316928-0.0948099112116958i</v>
      </c>
      <c r="AG2972" t="str">
        <f t="shared" si="1571"/>
        <v>1.00103958620401-0.000199836366236583i</v>
      </c>
      <c r="AH2972" t="str">
        <f t="shared" si="1572"/>
        <v>-0.0000251555574552368+0.000161018773246212i</v>
      </c>
      <c r="AI2972">
        <f t="shared" si="1573"/>
        <v>-75.757744244016834</v>
      </c>
      <c r="AJ2972">
        <f t="shared" si="1574"/>
        <v>98.879399692642409</v>
      </c>
      <c r="AK2972"/>
      <c r="AL2972"/>
      <c r="AM2972"/>
      <c r="AN2972"/>
    </row>
    <row r="2973" spans="1:40" x14ac:dyDescent="0.35">
      <c r="A2973"/>
      <c r="B2973">
        <f t="shared" si="1575"/>
        <v>1039000</v>
      </c>
      <c r="C2973" s="237" t="str">
        <f t="shared" si="1543"/>
        <v>-1.95946376360915E-08+0.000652383289848147i</v>
      </c>
      <c r="D2973" s="208" t="str">
        <f t="shared" si="1544"/>
        <v>-1.64874566993882+0.00500160522216913i</v>
      </c>
      <c r="E2973" t="str">
        <f t="shared" si="1545"/>
        <v>36500</v>
      </c>
      <c r="F2973" t="str">
        <f t="shared" si="1546"/>
        <v>0.21505376344086</v>
      </c>
      <c r="G2973" t="str">
        <f t="shared" si="1541"/>
        <v>0.21505376344086</v>
      </c>
      <c r="H2973" t="str">
        <f t="shared" si="1547"/>
        <v>2.52383355722542+0.099720612708541i</v>
      </c>
      <c r="I2973" t="str">
        <f t="shared" si="1548"/>
        <v>4080.14345884974i</v>
      </c>
      <c r="J2973" t="str">
        <f t="shared" si="1542"/>
        <v>-22533.1516247936+892.604824205641i</v>
      </c>
      <c r="K2973" t="str">
        <f t="shared" si="1549"/>
        <v>0.00716159619743664-0.180789223423699i</v>
      </c>
      <c r="L2973" t="str">
        <f t="shared" si="1550"/>
        <v>0.00226937678845479-0.0485673149724424i</v>
      </c>
      <c r="M2973" t="str">
        <f t="shared" si="1551"/>
        <v>0.00943097298589143-0.229356538396141i</v>
      </c>
      <c r="N2973" t="str">
        <f t="shared" si="1552"/>
        <v>-12.9597534655492i</v>
      </c>
      <c r="O2973" t="str">
        <f t="shared" si="1553"/>
        <v>0.923617649300157-0.383315063493795i</v>
      </c>
      <c r="P2973" t="str">
        <f t="shared" si="1554"/>
        <v>0.076382350699843+0.383315063493795i</v>
      </c>
      <c r="Q2973" t="str">
        <f t="shared" si="1555"/>
        <v>-0.076382350699843+12.5764384020554i</v>
      </c>
      <c r="R2973" t="str">
        <f t="shared" si="1556"/>
        <v>0.030440815225973-0.00625832920321536i</v>
      </c>
      <c r="S2973" t="str">
        <f t="shared" si="1557"/>
        <v>1.44706606840287i</v>
      </c>
      <c r="T2973" t="str">
        <f t="shared" si="1558"/>
        <v>0.00905621583486772+0.044049870808027i</v>
      </c>
      <c r="U2973" t="str">
        <f t="shared" si="1559"/>
        <v>0.00005-0.000136768650395208i</v>
      </c>
      <c r="V2973" t="str">
        <f t="shared" si="1560"/>
        <v>0.00002-0.00153180888442633i</v>
      </c>
      <c r="W2973" t="str">
        <f t="shared" si="1561"/>
        <v>0.0000422244113246521-0.0001267301867406i</v>
      </c>
      <c r="X2973" t="str">
        <f t="shared" si="1562"/>
        <v>0.0000422957505311466-0.000126676641765648i</v>
      </c>
      <c r="Y2973" t="str">
        <f t="shared" si="1563"/>
        <v>0.009+5.22258362732767i</v>
      </c>
      <c r="Z2973" t="str">
        <f t="shared" si="1564"/>
        <v>-0.0002909045259276-0.0000976895465007824i</v>
      </c>
      <c r="AA2973" t="str">
        <f t="shared" si="1565"/>
        <v>0.00397840428741447-2.29776217198225i</v>
      </c>
      <c r="AB2973" t="str">
        <f t="shared" si="1566"/>
        <v>0.0272425732964963+0.132509191042971i</v>
      </c>
      <c r="AC2973" t="str">
        <f t="shared" si="1567"/>
        <v>1.03064877333611-0.00499857170717895i</v>
      </c>
      <c r="AD2973" t="str">
        <f t="shared" si="1568"/>
        <v>0.0258082950929668+0.128693885917407i</v>
      </c>
      <c r="AE2973" t="str">
        <f t="shared" si="1569"/>
        <v>5.06429750367581E-06-0.0000399588345161742i</v>
      </c>
      <c r="AF2973" t="str">
        <f t="shared" si="1570"/>
        <v>-4.17257922716424-0.0947190074863719i</v>
      </c>
      <c r="AG2973" t="str">
        <f t="shared" si="1571"/>
        <v>1.00107083443954-0.000212817366927325i</v>
      </c>
      <c r="AH2973" t="str">
        <f t="shared" si="1572"/>
        <v>-0.0000249246957652713+0.000166068581246469i</v>
      </c>
      <c r="AI2973">
        <f t="shared" si="1573"/>
        <v>-75.497506739758549</v>
      </c>
      <c r="AJ2973">
        <f t="shared" si="1574"/>
        <v>98.535627301956666</v>
      </c>
      <c r="AK2973"/>
      <c r="AL2973"/>
      <c r="AM2973"/>
      <c r="AN2973"/>
    </row>
    <row r="2974" spans="1:40" x14ac:dyDescent="0.35">
      <c r="A2974"/>
      <c r="B2974">
        <f t="shared" si="1575"/>
        <v>1040000</v>
      </c>
      <c r="C2974" s="237" t="str">
        <f t="shared" si="1543"/>
        <v>-1.95569737570153E-08+0.000651755998224422i</v>
      </c>
      <c r="D2974" s="208" t="str">
        <f t="shared" si="1544"/>
        <v>-1.64874566965006+0.00499679598638724i</v>
      </c>
      <c r="E2974" t="str">
        <f t="shared" si="1545"/>
        <v>36500</v>
      </c>
      <c r="F2974" t="str">
        <f t="shared" si="1546"/>
        <v>0.21505376344086</v>
      </c>
      <c r="G2974" t="str">
        <f t="shared" si="1541"/>
        <v>0.21505376344086</v>
      </c>
      <c r="H2974" t="str">
        <f t="shared" si="1547"/>
        <v>2.52384169802709+0.0996250735640496i</v>
      </c>
      <c r="I2974" t="str">
        <f t="shared" si="1548"/>
        <v>4084.07044966673i</v>
      </c>
      <c r="J2974" t="str">
        <f t="shared" si="1542"/>
        <v>-22576.5491142616+893.463924132691i</v>
      </c>
      <c r="K2974" t="str">
        <f t="shared" si="1549"/>
        <v>0.00714785082647695-0.180615916196081i</v>
      </c>
      <c r="L2974" t="str">
        <f t="shared" si="1550"/>
        <v>0.00226502418551492-0.0485208188171196i</v>
      </c>
      <c r="M2974" t="str">
        <f t="shared" si="1551"/>
        <v>0.00941287501199187-0.229136735013201i</v>
      </c>
      <c r="N2974" t="str">
        <f t="shared" si="1552"/>
        <v>-12.9722267605113i</v>
      </c>
      <c r="O2974" t="str">
        <f t="shared" si="1553"/>
        <v>0.918764722716747-0.39480550185024i</v>
      </c>
      <c r="P2974" t="str">
        <f t="shared" si="1554"/>
        <v>0.081235277283253+0.39480550185024i</v>
      </c>
      <c r="Q2974" t="str">
        <f t="shared" si="1555"/>
        <v>-0.081235277283253+12.5774212586611i</v>
      </c>
      <c r="R2974" t="str">
        <f t="shared" si="1556"/>
        <v>0.0313469957466914-0.00666128274244121i</v>
      </c>
      <c r="S2974" t="str">
        <f t="shared" si="1557"/>
        <v>1.44845881726563i</v>
      </c>
      <c r="T2974" t="str">
        <f t="shared" si="1558"/>
        <v>0.00964859372258835+0.0454048323840834i</v>
      </c>
      <c r="U2974" t="str">
        <f t="shared" si="1559"/>
        <v>0.00005-0.00013663714207752i</v>
      </c>
      <c r="V2974" t="str">
        <f t="shared" si="1560"/>
        <v>0.00002-0.00153033599126822i</v>
      </c>
      <c r="W2974" t="str">
        <f t="shared" si="1561"/>
        <v>0.0000422243167950785-0.000126610581909804i</v>
      </c>
      <c r="X2974" t="str">
        <f t="shared" si="1562"/>
        <v>0.0000422955046337281-0.000126557087684719i</v>
      </c>
      <c r="Y2974" t="str">
        <f t="shared" si="1563"/>
        <v>0.009+5.22761017557342i</v>
      </c>
      <c r="Z2974" t="str">
        <f t="shared" si="1564"/>
        <v>-0.000290350518225553-0.0000975940869496668i</v>
      </c>
      <c r="AA2974" t="str">
        <f t="shared" si="1565"/>
        <v>0.00397075673625175-2.29555269246741i</v>
      </c>
      <c r="AB2974" t="str">
        <f t="shared" si="1566"/>
        <v>0.0290245425339475+0.136585136307828i</v>
      </c>
      <c r="AC2974" t="str">
        <f t="shared" si="1567"/>
        <v>1.03156987657606-0.00536493009491905i</v>
      </c>
      <c r="AD2974" t="str">
        <f t="shared" si="1568"/>
        <v>0.0274469361059278+0.132547867387512i</v>
      </c>
      <c r="AE2974" t="str">
        <f t="shared" si="1569"/>
        <v>4.96665597274997E-06-0.0000411640006544799i</v>
      </c>
      <c r="AF2974" t="str">
        <f t="shared" si="1570"/>
        <v>-4.17258736767715-0.0946282775776624i</v>
      </c>
      <c r="AG2974" t="str">
        <f t="shared" si="1571"/>
        <v>1.00110185414827-0.000226176053321112i</v>
      </c>
      <c r="AH2974" t="str">
        <f t="shared" si="1572"/>
        <v>-0.0000246306429634164+0.00017109630899448i</v>
      </c>
      <c r="AI2974">
        <f t="shared" si="1573"/>
        <v>-75.246104605358596</v>
      </c>
      <c r="AJ2974">
        <f t="shared" si="1574"/>
        <v>98.19189282915454</v>
      </c>
      <c r="AK2974"/>
      <c r="AL2974"/>
      <c r="AM2974"/>
      <c r="AN2974"/>
    </row>
    <row r="2975" spans="1:40" x14ac:dyDescent="0.35">
      <c r="A2975"/>
      <c r="B2975">
        <f t="shared" si="1575"/>
        <v>1041000</v>
      </c>
      <c r="C2975" s="237" t="str">
        <f t="shared" si="1543"/>
        <v>-1.95194183672357E-08+0.000651129911771922i</v>
      </c>
      <c r="D2975" s="208" t="str">
        <f t="shared" si="1544"/>
        <v>-1.64874566936213+0.0049919959902514i</v>
      </c>
      <c r="E2975" t="str">
        <f t="shared" si="1545"/>
        <v>36500</v>
      </c>
      <c r="F2975" t="str">
        <f t="shared" si="1546"/>
        <v>0.21505376344086</v>
      </c>
      <c r="G2975" t="str">
        <f t="shared" si="1541"/>
        <v>0.21505376344086</v>
      </c>
      <c r="H2975" t="str">
        <f t="shared" si="1547"/>
        <v>2.52384981543582+0.0995297169787268i</v>
      </c>
      <c r="I2975" t="str">
        <f t="shared" si="1548"/>
        <v>4087.99744048372i</v>
      </c>
      <c r="J2975" t="str">
        <f t="shared" si="1542"/>
        <v>-22619.9883521562+894.323024059742i</v>
      </c>
      <c r="K2975" t="str">
        <f t="shared" si="1549"/>
        <v>0.00713414497073959-0.180442940413377i</v>
      </c>
      <c r="L2975" t="str">
        <f t="shared" si="1550"/>
        <v>0.00226068408377672-0.0484744114085716i</v>
      </c>
      <c r="M2975" t="str">
        <f t="shared" si="1551"/>
        <v>0.00939482905451631-0.228917351821949i</v>
      </c>
      <c r="N2975" t="str">
        <f t="shared" si="1552"/>
        <v>-12.9847000554733i</v>
      </c>
      <c r="O2975" t="str">
        <f t="shared" si="1553"/>
        <v>0.913768853734694-0.406234515944157i</v>
      </c>
      <c r="P2975" t="str">
        <f t="shared" si="1554"/>
        <v>0.086231146265306+0.406234515944157i</v>
      </c>
      <c r="Q2975" t="str">
        <f t="shared" si="1555"/>
        <v>-0.086231146265306+12.5784655395291i</v>
      </c>
      <c r="R2975" t="str">
        <f t="shared" si="1556"/>
        <v>0.0322475183789077-0.0070765298405916i</v>
      </c>
      <c r="S2975" t="str">
        <f t="shared" si="1557"/>
        <v>1.44985156612838i</v>
      </c>
      <c r="T2975" t="str">
        <f t="shared" si="1558"/>
        <v>0.0102599178721359+0.046754115025413i</v>
      </c>
      <c r="U2975" t="str">
        <f t="shared" si="1559"/>
        <v>0.00005-0.000136505886417503i</v>
      </c>
      <c r="V2975" t="str">
        <f t="shared" si="1560"/>
        <v>0.00002-0.00152886592787604i</v>
      </c>
      <c r="W2975" t="str">
        <f t="shared" si="1561"/>
        <v>0.000042224222175208-0.000126491209015605i</v>
      </c>
      <c r="X2975" t="str">
        <f t="shared" si="1562"/>
        <v>0.0000422952590822057-0.000126437765441824i</v>
      </c>
      <c r="Y2975" t="str">
        <f t="shared" si="1563"/>
        <v>0.009+5.23263672381916i</v>
      </c>
      <c r="Z2975" t="str">
        <f t="shared" si="1564"/>
        <v>-0.000289798106327018-0.0000974988143624191i</v>
      </c>
      <c r="AA2975" t="str">
        <f t="shared" si="1565"/>
        <v>0.00396313121512863-2.29334745813708i</v>
      </c>
      <c r="AB2975" t="str">
        <f t="shared" si="1566"/>
        <v>0.0308635052150098+0.140643998411422i</v>
      </c>
      <c r="AC2975" t="str">
        <f t="shared" si="1567"/>
        <v>1.03248580902151-0.00574386555914398i</v>
      </c>
      <c r="AD2975" t="str">
        <f t="shared" si="1568"/>
        <v>0.0291337192503697+0.136380894873007i</v>
      </c>
      <c r="AE2975" t="str">
        <f t="shared" si="1569"/>
        <v>4.85407888278378E-06-0.0000423634281582603i</v>
      </c>
      <c r="AF2975" t="str">
        <f t="shared" si="1570"/>
        <v>-4.17259548479795-0.0945377209884754i</v>
      </c>
      <c r="AG2975" t="str">
        <f t="shared" si="1571"/>
        <v>1.00113264094644-0.000239909149098413i</v>
      </c>
      <c r="AH2975" t="str">
        <f t="shared" si="1572"/>
        <v>-0.0000242738043821641+0.000176101272478958i</v>
      </c>
      <c r="AI2975">
        <f t="shared" si="1573"/>
        <v>-75.003008817104927</v>
      </c>
      <c r="AJ2975">
        <f t="shared" si="1574"/>
        <v>97.848196318045794</v>
      </c>
      <c r="AK2975"/>
      <c r="AL2975"/>
      <c r="AM2975"/>
      <c r="AN2975"/>
    </row>
    <row r="2976" spans="1:40" x14ac:dyDescent="0.35">
      <c r="A2976"/>
      <c r="B2976">
        <f t="shared" si="1575"/>
        <v>1042000</v>
      </c>
      <c r="C2976" s="237" t="str">
        <f t="shared" si="1543"/>
        <v>-1.94819710504869E-08+0.000650505027020864i</v>
      </c>
      <c r="D2976" s="208" t="str">
        <f t="shared" si="1544"/>
        <v>-1.64874566907504+0.00498720520715996i</v>
      </c>
      <c r="E2976" t="str">
        <f t="shared" si="1545"/>
        <v>36500</v>
      </c>
      <c r="F2976" t="str">
        <f t="shared" si="1546"/>
        <v>0.21505376344086</v>
      </c>
      <c r="G2976" t="str">
        <f t="shared" si="1541"/>
        <v>0.21505376344086</v>
      </c>
      <c r="H2976" t="str">
        <f t="shared" si="1547"/>
        <v>2.52385790954111+0.0994345424307672i</v>
      </c>
      <c r="I2976" t="str">
        <f t="shared" si="1548"/>
        <v>4091.92443130071i</v>
      </c>
      <c r="J2976" t="str">
        <f t="shared" si="1542"/>
        <v>-22663.4693384774+895.182123986793i</v>
      </c>
      <c r="K2976" t="str">
        <f t="shared" si="1549"/>
        <v>0.00712047847897926-0.180270295127135i</v>
      </c>
      <c r="L2976" t="str">
        <f t="shared" si="1550"/>
        <v>0.0022563564354474-0.0484280924935166i</v>
      </c>
      <c r="M2976" t="str">
        <f t="shared" si="1551"/>
        <v>0.00937683491442666-0.228698387620652i</v>
      </c>
      <c r="N2976" t="str">
        <f t="shared" si="1552"/>
        <v>-12.9971733504353i</v>
      </c>
      <c r="O2976" t="str">
        <f t="shared" si="1553"/>
        <v>0.908630819616604-0.417600327637393i</v>
      </c>
      <c r="P2976" t="str">
        <f t="shared" si="1554"/>
        <v>0.091369180383396+0.417600327637393i</v>
      </c>
      <c r="Q2976" t="str">
        <f t="shared" si="1555"/>
        <v>-0.091369180383396+12.5795730227979i</v>
      </c>
      <c r="R2976" t="str">
        <f t="shared" si="1556"/>
        <v>0.0331421973393124-0.00750401906482182i</v>
      </c>
      <c r="S2976" t="str">
        <f t="shared" si="1557"/>
        <v>1.45124431499114i</v>
      </c>
      <c r="T2976" t="str">
        <f t="shared" si="1558"/>
        <v>0.0108901650074078+0.0480974254749916i</v>
      </c>
      <c r="U2976" t="str">
        <f t="shared" si="1559"/>
        <v>0.00005-0.000136374882687736i</v>
      </c>
      <c r="V2976" t="str">
        <f t="shared" si="1560"/>
        <v>0.00002-0.00152739868610264i</v>
      </c>
      <c r="W2976" t="str">
        <f t="shared" si="1561"/>
        <v>0.0000422241274650421-0.000126372067390195i</v>
      </c>
      <c r="X2976" t="str">
        <f t="shared" si="1562"/>
        <v>0.0000422950138749074-0.000126318674369438i</v>
      </c>
      <c r="Y2976" t="str">
        <f t="shared" si="1563"/>
        <v>0.009+5.2376632720649i</v>
      </c>
      <c r="Z2976" t="str">
        <f t="shared" si="1564"/>
        <v>-0.000289247284108772-0.0000974037281863019i</v>
      </c>
      <c r="AA2976" t="str">
        <f t="shared" si="1565"/>
        <v>0.00395552763950984-2.29114645676799i</v>
      </c>
      <c r="AB2976" t="str">
        <f t="shared" si="1566"/>
        <v>0.032759391321373+0.144684895188827i</v>
      </c>
      <c r="AC2976" t="str">
        <f t="shared" si="1567"/>
        <v>1.03339638164707-0.00613533359783523i</v>
      </c>
      <c r="AD2976" t="str">
        <f t="shared" si="1568"/>
        <v>0.0308683724458617+0.14019236521856i</v>
      </c>
      <c r="AE2976" t="str">
        <f t="shared" si="1569"/>
        <v>0.0000047266661407198-0.0000435569554515237i</v>
      </c>
      <c r="AF2976" t="str">
        <f t="shared" si="1570"/>
        <v>-4.17260357861615-0.0944473372236072i</v>
      </c>
      <c r="AG2976" t="str">
        <f t="shared" si="1571"/>
        <v>1.00116319049636-0.000254013327115819i</v>
      </c>
      <c r="AH2976" t="str">
        <f t="shared" si="1572"/>
        <v>-0.0000238545925213245+0.000181082793990279i</v>
      </c>
      <c r="AI2976">
        <f t="shared" si="1573"/>
        <v>-74.767736994405965</v>
      </c>
      <c r="AJ2976">
        <f t="shared" si="1574"/>
        <v>97.504537805883757</v>
      </c>
      <c r="AK2976"/>
      <c r="AL2976"/>
      <c r="AM2976"/>
      <c r="AN2976"/>
    </row>
    <row r="2977" spans="1:40" x14ac:dyDescent="0.35">
      <c r="A2977"/>
      <c r="B2977">
        <f t="shared" si="1575"/>
        <v>1043000</v>
      </c>
      <c r="C2977" s="237" t="str">
        <f t="shared" si="1543"/>
        <v>-1.94446313924976E-08+0.00064988134051477i</v>
      </c>
      <c r="D2977" s="208" t="str">
        <f t="shared" si="1544"/>
        <v>-1.64874566878877+0.00498242361061324i</v>
      </c>
      <c r="E2977" t="str">
        <f t="shared" si="1545"/>
        <v>36500</v>
      </c>
      <c r="F2977" t="str">
        <f t="shared" si="1546"/>
        <v>0.21505376344086</v>
      </c>
      <c r="G2977" t="str">
        <f t="shared" si="1541"/>
        <v>0.21505376344086</v>
      </c>
      <c r="H2977" t="str">
        <f t="shared" si="1547"/>
        <v>2.52386598043201+0.099339549400348i</v>
      </c>
      <c r="I2977" t="str">
        <f t="shared" si="1548"/>
        <v>4095.85142211769i</v>
      </c>
      <c r="J2977" t="str">
        <f t="shared" si="1542"/>
        <v>-22706.9920732252+896.041223913844i</v>
      </c>
      <c r="K2977" t="str">
        <f t="shared" si="1549"/>
        <v>0.00710685120067321-0.180097979392513i</v>
      </c>
      <c r="L2977" t="str">
        <f t="shared" si="1550"/>
        <v>0.00225204119296212-0.0483818618196333i</v>
      </c>
      <c r="M2977" t="str">
        <f t="shared" si="1551"/>
        <v>0.00935889239363533-0.228479841212146i</v>
      </c>
      <c r="N2977" t="str">
        <f t="shared" si="1552"/>
        <v>-13.0096466453974i</v>
      </c>
      <c r="O2977" t="str">
        <f t="shared" si="1553"/>
        <v>0.90335141974328-0.428901168624894i</v>
      </c>
      <c r="P2977" t="str">
        <f t="shared" si="1554"/>
        <v>0.09664858025672+0.428901168624894i</v>
      </c>
      <c r="Q2977" t="str">
        <f t="shared" si="1555"/>
        <v>-0.09664858025672+12.5807454767725i</v>
      </c>
      <c r="R2977" t="str">
        <f t="shared" si="1556"/>
        <v>0.0340308467814972-0.00794369566315429i</v>
      </c>
      <c r="S2977" t="str">
        <f t="shared" si="1557"/>
        <v>1.45263706385389i</v>
      </c>
      <c r="T2977" t="str">
        <f t="shared" si="1558"/>
        <v>0.0115393067442733+0.0494344693491357i</v>
      </c>
      <c r="U2977" t="str">
        <f t="shared" si="1559"/>
        <v>0.0000499999999999999-0.000136244130163587i</v>
      </c>
      <c r="V2977" t="str">
        <f t="shared" si="1560"/>
        <v>0.00002-0.00152593425783217i</v>
      </c>
      <c r="W2977" t="str">
        <f t="shared" si="1561"/>
        <v>0.0000422240326645832-0.000126253156368328i</v>
      </c>
      <c r="X2977" t="str">
        <f t="shared" si="1562"/>
        <v>0.0000422947690101703-0.000126199813802599i</v>
      </c>
      <c r="Y2977" t="str">
        <f t="shared" si="1563"/>
        <v>0.009+5.24268982031065i</v>
      </c>
      <c r="Z2977" t="str">
        <f t="shared" si="1564"/>
        <v>-0.00028869804547694-0.000097308827870769i</v>
      </c>
      <c r="AA2977" t="str">
        <f t="shared" si="1565"/>
        <v>0.00394794592526523-2.2889496761838i</v>
      </c>
      <c r="AB2977" t="str">
        <f t="shared" si="1566"/>
        <v>0.0347121154689453+0.14870694108594i</v>
      </c>
      <c r="AC2977" t="str">
        <f t="shared" si="1567"/>
        <v>1.03430140523989-0.00653928637067232i</v>
      </c>
      <c r="AD2977" t="str">
        <f t="shared" si="1568"/>
        <v>0.0326506160268246+0.143981678899275i</v>
      </c>
      <c r="AE2977" t="str">
        <f t="shared" si="1569"/>
        <v>4.58451937799155E-06-0.0000447444224575381i</v>
      </c>
      <c r="AF2977" t="str">
        <f t="shared" si="1570"/>
        <v>-4.17261164922078-0.0943571257897348i</v>
      </c>
      <c r="AG2977" t="str">
        <f t="shared" si="1571"/>
        <v>1.00119349850698-0.000268485210059388i</v>
      </c>
      <c r="AH2977" t="str">
        <f t="shared" si="1572"/>
        <v>-0.0000233734269534932+0.000186040202189348i</v>
      </c>
      <c r="AI2977">
        <f t="shared" si="1573"/>
        <v>-74.539848073235376</v>
      </c>
      <c r="AJ2977">
        <f t="shared" si="1574"/>
        <v>97.160917323391132</v>
      </c>
      <c r="AK2977"/>
      <c r="AL2977"/>
      <c r="AM2977"/>
      <c r="AN2977"/>
    </row>
    <row r="2978" spans="1:40" x14ac:dyDescent="0.35">
      <c r="A2978"/>
      <c r="B2978">
        <f t="shared" si="1575"/>
        <v>1044000</v>
      </c>
      <c r="C2978" s="237" t="str">
        <f t="shared" si="1543"/>
        <v>-1.940739898098E-08+0.000649258848810409i</v>
      </c>
      <c r="D2978" s="208" t="str">
        <f t="shared" si="1544"/>
        <v>-1.64874566850332+0.00497765117421314i</v>
      </c>
      <c r="E2978" t="str">
        <f t="shared" si="1545"/>
        <v>36500</v>
      </c>
      <c r="F2978" t="str">
        <f t="shared" si="1546"/>
        <v>0.21505376344086</v>
      </c>
      <c r="G2978" t="str">
        <f t="shared" si="1541"/>
        <v>0.21505376344086</v>
      </c>
      <c r="H2978" t="str">
        <f t="shared" si="1547"/>
        <v>2.52387402819715+0.0992447373696198i</v>
      </c>
      <c r="I2978" t="str">
        <f t="shared" si="1548"/>
        <v>4099.77841293468i</v>
      </c>
      <c r="J2978" t="str">
        <f t="shared" si="1542"/>
        <v>-22750.5565563996+896.900323840894i</v>
      </c>
      <c r="K2978" t="str">
        <f t="shared" si="1549"/>
        <v>0.00709326298601716-0.179925992268263i</v>
      </c>
      <c r="L2978" t="str">
        <f t="shared" si="1550"/>
        <v>0.00224773830898273-0.048335719135556i</v>
      </c>
      <c r="M2978" t="str">
        <f t="shared" si="1551"/>
        <v>0.00934100129499989-0.228261711403819i</v>
      </c>
      <c r="N2978" t="str">
        <f t="shared" si="1552"/>
        <v>-13.0221199403594i</v>
      </c>
      <c r="O2978" t="str">
        <f t="shared" si="1553"/>
        <v>0.897931475489488-0.440135280709547i</v>
      </c>
      <c r="P2978" t="str">
        <f t="shared" si="1554"/>
        <v>0.102068524510512+0.440135280709547i</v>
      </c>
      <c r="Q2978" t="str">
        <f t="shared" si="1555"/>
        <v>-0.102068524510512+12.5819846596499i</v>
      </c>
      <c r="R2978" t="str">
        <f t="shared" si="1556"/>
        <v>0.0349132808644797-0.00839550153903222i</v>
      </c>
      <c r="S2978" t="str">
        <f t="shared" si="1557"/>
        <v>1.45402981271665i</v>
      </c>
      <c r="T2978" t="str">
        <f t="shared" si="1558"/>
        <v>0.0122073095304614+0.0507649512367032i</v>
      </c>
      <c r="U2978" t="str">
        <f t="shared" si="1559"/>
        <v>0.0000499999999999999-0.0001361136281232i</v>
      </c>
      <c r="V2978" t="str">
        <f t="shared" si="1560"/>
        <v>0.00002-0.00152447263497984i</v>
      </c>
      <c r="W2978" t="str">
        <f t="shared" si="1561"/>
        <v>0.0000422239377738329-0.000126134475287305i</v>
      </c>
      <c r="X2978" t="str">
        <f t="shared" si="1562"/>
        <v>0.0000422945244863387-0.000126081183078893i</v>
      </c>
      <c r="Y2978" t="str">
        <f t="shared" si="1563"/>
        <v>0.009+5.24771636855639i</v>
      </c>
      <c r="Z2978" t="str">
        <f t="shared" si="1564"/>
        <v>-0.000288150384366824-0.0000972141128674519i</v>
      </c>
      <c r="AA2978" t="str">
        <f t="shared" si="1565"/>
        <v>0.00394038598866748-2.28675710425479i</v>
      </c>
      <c r="AB2978" t="str">
        <f t="shared" si="1566"/>
        <v>0.0367215767270271+0.152709247457898i</v>
      </c>
      <c r="AC2978" t="str">
        <f t="shared" si="1567"/>
        <v>1.03520069046769-0.00695567267089517i</v>
      </c>
      <c r="AD2978" t="str">
        <f t="shared" si="1568"/>
        <v>0.0344801627933133+0.147748240116443i</v>
      </c>
      <c r="AE2978" t="str">
        <f t="shared" si="1569"/>
        <v>4.42774192872338E-06-0.0000459256706165521i</v>
      </c>
      <c r="AF2978" t="str">
        <f t="shared" si="1570"/>
        <v>-4.17261969670047-0.0942670861954067i</v>
      </c>
      <c r="AG2978" t="str">
        <f t="shared" si="1571"/>
        <v>1.00122356073442-0.000283321371104322i</v>
      </c>
      <c r="AH2978" t="str">
        <f t="shared" si="1572"/>
        <v>-0.000022830734229005+0.000190972832175042i</v>
      </c>
      <c r="AI2978">
        <f t="shared" si="1573"/>
        <v>-74.318937718905588</v>
      </c>
      <c r="AJ2978">
        <f t="shared" si="1574"/>
        <v>96.81733489478512</v>
      </c>
      <c r="AK2978"/>
      <c r="AL2978"/>
      <c r="AM2978"/>
      <c r="AN2978"/>
    </row>
    <row r="2979" spans="1:40" x14ac:dyDescent="0.35">
      <c r="A2979"/>
      <c r="B2979">
        <f t="shared" si="1575"/>
        <v>1045000</v>
      </c>
      <c r="C2979" s="237" t="str">
        <f t="shared" si="1543"/>
        <v>-1.93702734056177E-08+0.000648637548477728i</v>
      </c>
      <c r="D2979" s="208" t="str">
        <f t="shared" si="1544"/>
        <v>-1.64874566821869+0.00497288787166258i</v>
      </c>
      <c r="E2979" t="str">
        <f t="shared" si="1545"/>
        <v>36500</v>
      </c>
      <c r="F2979" t="str">
        <f t="shared" si="1546"/>
        <v>0.21505376344086</v>
      </c>
      <c r="G2979" t="str">
        <f t="shared" si="1541"/>
        <v>0.21505376344086</v>
      </c>
      <c r="H2979" t="str">
        <f t="shared" si="1547"/>
        <v>2.52388205292475+0.0991501058226996i</v>
      </c>
      <c r="I2979" t="str">
        <f t="shared" si="1548"/>
        <v>4103.70540375167i</v>
      </c>
      <c r="J2979" t="str">
        <f t="shared" si="1542"/>
        <v>-22794.1627880007+897.759423767944i</v>
      </c>
      <c r="K2979" t="str">
        <f t="shared" si="1549"/>
        <v>0.00707971368592107-0.17975433281671i</v>
      </c>
      <c r="L2979" t="str">
        <f t="shared" si="1550"/>
        <v>0.00224344773639657-0.0482896641908717i</v>
      </c>
      <c r="M2979" t="str">
        <f t="shared" si="1551"/>
        <v>0.00932316142231764-0.228043997007582i</v>
      </c>
      <c r="N2979" t="str">
        <f t="shared" si="1552"/>
        <v>-13.0345932353214i</v>
      </c>
      <c r="O2979" t="str">
        <f t="shared" si="1553"/>
        <v>0.892371830095911-0.451300916076264i</v>
      </c>
      <c r="P2979" t="str">
        <f t="shared" si="1554"/>
        <v>0.107628169904089+0.451300916076264i</v>
      </c>
      <c r="Q2979" t="str">
        <f t="shared" si="1555"/>
        <v>-0.107628169904089+12.5832923192451i</v>
      </c>
      <c r="R2979" t="str">
        <f t="shared" si="1556"/>
        <v>0.0357893138225257-0.00885937522745387i</v>
      </c>
      <c r="S2979" t="str">
        <f t="shared" si="1557"/>
        <v>1.4554225615794i</v>
      </c>
      <c r="T2979" t="str">
        <f t="shared" si="1558"/>
        <v>0.012894134587534+0.0520885748007494i</v>
      </c>
      <c r="U2979" t="str">
        <f t="shared" si="1559"/>
        <v>0.0000499999999999999-0.000135983375847484i</v>
      </c>
      <c r="V2979" t="str">
        <f t="shared" si="1560"/>
        <v>0.00002-0.00152301380949182i</v>
      </c>
      <c r="W2979" t="str">
        <f t="shared" si="1561"/>
        <v>0.0000422238427927931-0.000126016023486968i</v>
      </c>
      <c r="X2979" t="str">
        <f t="shared" si="1562"/>
        <v>0.0000422942803017647-0.000125962781538441i</v>
      </c>
      <c r="Y2979" t="str">
        <f t="shared" si="1563"/>
        <v>0.009+5.25274291680213i</v>
      </c>
      <c r="Z2979" t="str">
        <f t="shared" si="1564"/>
        <v>-0.000287604294742724-0.000097119582630148i</v>
      </c>
      <c r="AA2979" t="str">
        <f t="shared" si="1565"/>
        <v>0.00393284774638964-2.2845687288977i</v>
      </c>
      <c r="AB2979" t="str">
        <f t="shared" si="1566"/>
        <v>0.0387876584437559+0.156690922874871i</v>
      </c>
      <c r="AC2979" t="str">
        <f t="shared" si="1567"/>
        <v>1.03609404794806-0.00738443789870464i</v>
      </c>
      <c r="AD2979" t="str">
        <f t="shared" si="1568"/>
        <v>0.0363567180631416+0.151491456892799i</v>
      </c>
      <c r="AE2979" t="str">
        <f t="shared" si="1569"/>
        <v>4.25643880775178E-06-0.0000471005429032956i</v>
      </c>
      <c r="AF2979" t="str">
        <f t="shared" si="1570"/>
        <v>-4.17262772114344-0.094177217951037i</v>
      </c>
      <c r="AG2979" t="str">
        <f t="shared" si="1571"/>
        <v>1.00125337298259-0.000298518334581987i</v>
      </c>
      <c r="AH2979" t="str">
        <f t="shared" si="1572"/>
        <v>-0.0000222269477803636+0.000195880025550616i</v>
      </c>
      <c r="AI2979">
        <f t="shared" si="1573"/>
        <v>-74.104634358329577</v>
      </c>
      <c r="AJ2979">
        <f t="shared" si="1574"/>
        <v>96.473790537780317</v>
      </c>
      <c r="AK2979"/>
      <c r="AL2979"/>
      <c r="AM2979"/>
      <c r="AN2979"/>
    </row>
    <row r="2980" spans="1:40" x14ac:dyDescent="0.35">
      <c r="A2980"/>
      <c r="B2980">
        <f t="shared" si="1575"/>
        <v>1046000</v>
      </c>
      <c r="C2980" s="237" t="str">
        <f t="shared" si="1543"/>
        <v>-1.93332542580546E-08+0.00064801743609979i</v>
      </c>
      <c r="D2980" s="208" t="str">
        <f t="shared" si="1544"/>
        <v>-1.64874566793487+0.00496813367676506i</v>
      </c>
      <c r="E2980" t="str">
        <f t="shared" si="1545"/>
        <v>36500</v>
      </c>
      <c r="F2980" t="str">
        <f t="shared" si="1546"/>
        <v>0.21505376344086</v>
      </c>
      <c r="G2980" t="str">
        <f t="shared" si="1541"/>
        <v>0.21505376344086</v>
      </c>
      <c r="H2980" t="str">
        <f t="shared" si="1547"/>
        <v>2.52389005470259+0.0990556542456563i</v>
      </c>
      <c r="I2980" t="str">
        <f t="shared" si="1548"/>
        <v>4107.63239456866i</v>
      </c>
      <c r="J2980" t="str">
        <f t="shared" si="1542"/>
        <v>-22837.8107680283+898.618523694996i</v>
      </c>
      <c r="K2980" t="str">
        <f t="shared" si="1549"/>
        <v>0.00706620315200535-0.179583000103742i</v>
      </c>
      <c r="L2980" t="str">
        <f t="shared" si="1550"/>
        <v>0.00223916942831499-0.0482436967361135i</v>
      </c>
      <c r="M2980" t="str">
        <f t="shared" si="1551"/>
        <v>0.00930537258032034-0.227826696839856i</v>
      </c>
      <c r="N2980" t="str">
        <f t="shared" si="1552"/>
        <v>-13.0470665302835i</v>
      </c>
      <c r="O2980" t="str">
        <f t="shared" si="1553"/>
        <v>0.886673348538085-0.462396337563632i</v>
      </c>
      <c r="P2980" t="str">
        <f t="shared" si="1554"/>
        <v>0.113326651461915+0.462396337563632i</v>
      </c>
      <c r="Q2980" t="str">
        <f t="shared" si="1555"/>
        <v>-0.113326651461915+12.5846701927199i</v>
      </c>
      <c r="R2980" t="str">
        <f t="shared" si="1556"/>
        <v>0.0366587600360976-0.00933525187267231i</v>
      </c>
      <c r="S2980" t="str">
        <f t="shared" si="1557"/>
        <v>1.45681531044216i</v>
      </c>
      <c r="T2980" t="str">
        <f t="shared" si="1558"/>
        <v>0.0135997378549429+0.0534050428824122i</v>
      </c>
      <c r="U2980" t="str">
        <f t="shared" si="1559"/>
        <v>0.0000499999999999999-0.000135853372620096i</v>
      </c>
      <c r="V2980" t="str">
        <f t="shared" si="1560"/>
        <v>0.00002-0.00152155777334508i</v>
      </c>
      <c r="W2980" t="str">
        <f t="shared" si="1561"/>
        <v>0.0000422237477214653-0.000125897800309676i</v>
      </c>
      <c r="X2980" t="str">
        <f t="shared" si="1562"/>
        <v>0.0000422940364548084-0.000125844608523885i</v>
      </c>
      <c r="Y2980" t="str">
        <f t="shared" si="1563"/>
        <v>0.009+5.25776946504788i</v>
      </c>
      <c r="Z2980" t="str">
        <f t="shared" si="1564"/>
        <v>-0.000287059770597778-0.0000970252366148116i</v>
      </c>
      <c r="AA2980" t="str">
        <f t="shared" si="1565"/>
        <v>0.00392533111550298-2.28238453807546i</v>
      </c>
      <c r="AB2980" t="str">
        <f t="shared" si="1566"/>
        <v>0.0409102280778215+0.160651073434569i</v>
      </c>
      <c r="AC2980" t="str">
        <f t="shared" si="1567"/>
        <v>1.03698128831899-0.00782552403619814i</v>
      </c>
      <c r="AD2980" t="str">
        <f t="shared" si="1568"/>
        <v>0.0382799797250867+0.155210741166722i</v>
      </c>
      <c r="AE2980" t="str">
        <f t="shared" si="1569"/>
        <v>4.07071668849051E-06-0.0000482688838440671i</v>
      </c>
      <c r="AF2980" t="str">
        <f t="shared" si="1570"/>
        <v>-4.17263572263746-0.0940875205688912i</v>
      </c>
      <c r="AG2980" t="str">
        <f t="shared" si="1571"/>
        <v>1.00128293110371-0.000314072576652037i</v>
      </c>
      <c r="AH2980" t="str">
        <f t="shared" si="1572"/>
        <v>-0.0000215625078262279+0.000200761130488323i</v>
      </c>
      <c r="AI2980">
        <f t="shared" si="1573"/>
        <v>-73.896595734043657</v>
      </c>
      <c r="AJ2980">
        <f t="shared" si="1574"/>
        <v>96.130284263617142</v>
      </c>
      <c r="AK2980"/>
      <c r="AL2980"/>
      <c r="AM2980"/>
      <c r="AN2980"/>
    </row>
    <row r="2981" spans="1:40" x14ac:dyDescent="0.35">
      <c r="A2981"/>
      <c r="B2981">
        <f t="shared" si="1575"/>
        <v>1047000</v>
      </c>
      <c r="C2981" s="237" t="str">
        <f t="shared" si="1543"/>
        <v>-1.92963411318842E-08+0.000647398508272715i</v>
      </c>
      <c r="D2981" s="208" t="str">
        <f t="shared" si="1544"/>
        <v>-1.64874566765188+0.00496338856342415i</v>
      </c>
      <c r="E2981" t="str">
        <f t="shared" si="1545"/>
        <v>36500</v>
      </c>
      <c r="F2981" t="str">
        <f t="shared" si="1546"/>
        <v>0.21505376344086</v>
      </c>
      <c r="G2981" t="str">
        <f t="shared" si="1541"/>
        <v>0.21505376344086</v>
      </c>
      <c r="H2981" t="str">
        <f t="shared" si="1547"/>
        <v>2.52389803361809+0.0989613821265093i</v>
      </c>
      <c r="I2981" t="str">
        <f t="shared" si="1548"/>
        <v>4111.55938538564i</v>
      </c>
      <c r="J2981" t="str">
        <f t="shared" si="1542"/>
        <v>-22881.5004964826+899.477623622046i</v>
      </c>
      <c r="K2981" t="str">
        <f t="shared" si="1549"/>
        <v>0.0070527312365963-0.179411993198784i</v>
      </c>
      <c r="L2981" t="str">
        <f t="shared" si="1550"/>
        <v>0.00223490333807229-0.0481978165227581i</v>
      </c>
      <c r="M2981" t="str">
        <f t="shared" si="1551"/>
        <v>0.00928763457466859-0.227609809721542i</v>
      </c>
      <c r="N2981" t="str">
        <f t="shared" si="1552"/>
        <v>-13.0595398252455i</v>
      </c>
      <c r="O2981" t="str">
        <f t="shared" si="1553"/>
        <v>0.880836917391958-0.473419818933928i</v>
      </c>
      <c r="P2981" t="str">
        <f t="shared" si="1554"/>
        <v>0.119163082608042+0.473419818933928i</v>
      </c>
      <c r="Q2981" t="str">
        <f t="shared" si="1555"/>
        <v>-0.119163082608042+12.5861200063116i</v>
      </c>
      <c r="R2981" t="str">
        <f t="shared" si="1556"/>
        <v>0.0375214341039687-0.00982306320754499i</v>
      </c>
      <c r="S2981" t="str">
        <f t="shared" si="1557"/>
        <v>1.45820805930491i</v>
      </c>
      <c r="T2981" t="str">
        <f t="shared" si="1558"/>
        <v>0.0143240699363036+0.0547140576070853i</v>
      </c>
      <c r="U2981" t="str">
        <f t="shared" si="1559"/>
        <v>0.0000500000000000001-0.000135723617727432i</v>
      </c>
      <c r="V2981" t="str">
        <f t="shared" si="1560"/>
        <v>0.00002-0.00152010451854723i</v>
      </c>
      <c r="W2981" t="str">
        <f t="shared" si="1561"/>
        <v>0.0000422236525598521-0.00012577980510031i</v>
      </c>
      <c r="X2981" t="str">
        <f t="shared" si="1562"/>
        <v>0.0000422937929438381-0.000125726663380382i</v>
      </c>
      <c r="Y2981" t="str">
        <f t="shared" si="1563"/>
        <v>0.009+5.26279601329362i</v>
      </c>
      <c r="Z2981" t="str">
        <f t="shared" si="1564"/>
        <v>-0.000286516805953804-0.0000969310742795444i</v>
      </c>
      <c r="AA2981" t="str">
        <f t="shared" si="1565"/>
        <v>0.00391783601347468-2.28020451979702i</v>
      </c>
      <c r="AB2981" t="str">
        <f t="shared" si="1566"/>
        <v>0.0430891370368482+0.164588803081626i</v>
      </c>
      <c r="AC2981" t="str">
        <f t="shared" si="1567"/>
        <v>1.03786222231064-0.00827886962391824i</v>
      </c>
      <c r="AD2981" t="str">
        <f t="shared" si="1568"/>
        <v>0.0402496382932785+0.158905508885652i</v>
      </c>
      <c r="AE2981" t="str">
        <f t="shared" si="1569"/>
        <v>3.87068388063791E-06-0.0000494305395335114i</v>
      </c>
      <c r="AF2981" t="str">
        <f t="shared" si="1570"/>
        <v>-4.17264370126997-0.0939979935630851i</v>
      </c>
      <c r="AG2981" t="str">
        <f t="shared" si="1571"/>
        <v>1.00131223099885-0.000329980525980499i</v>
      </c>
      <c r="AH2981" t="str">
        <f t="shared" si="1572"/>
        <v>-0.0000208378612749584+0.000205615501792666i</v>
      </c>
      <c r="AI2981">
        <f t="shared" si="1573"/>
        <v>-73.694505899747767</v>
      </c>
      <c r="AJ2981">
        <f t="shared" si="1574"/>
        <v>95.78681607709062</v>
      </c>
      <c r="AK2981"/>
      <c r="AL2981"/>
      <c r="AM2981"/>
      <c r="AN2981"/>
    </row>
    <row r="2982" spans="1:40" x14ac:dyDescent="0.35">
      <c r="A2982"/>
      <c r="B2982">
        <f t="shared" si="1575"/>
        <v>1048000</v>
      </c>
      <c r="C2982" s="237" t="str">
        <f t="shared" si="1543"/>
        <v>-1.92595336226377E-08+0.000646780761605612i</v>
      </c>
      <c r="D2982" s="208" t="str">
        <f t="shared" si="1544"/>
        <v>-1.64874566736969+0.00495865250564303i</v>
      </c>
      <c r="E2982" t="str">
        <f t="shared" si="1545"/>
        <v>36500</v>
      </c>
      <c r="F2982" t="str">
        <f t="shared" si="1546"/>
        <v>0.21505376344086</v>
      </c>
      <c r="G2982" t="str">
        <f t="shared" si="1541"/>
        <v>0.21505376344086</v>
      </c>
      <c r="H2982" t="str">
        <f t="shared" si="1547"/>
        <v>2.52390598975817+0.0988672889552086i</v>
      </c>
      <c r="I2982" t="str">
        <f t="shared" si="1548"/>
        <v>4115.48637620263i</v>
      </c>
      <c r="J2982" t="str">
        <f t="shared" si="1542"/>
        <v>-22925.2319733635+900.336723549097i</v>
      </c>
      <c r="K2982" t="str">
        <f t="shared" si="1549"/>
        <v>0.00703929779272266-0.179241311174788i</v>
      </c>
      <c r="L2982" t="str">
        <f t="shared" si="1550"/>
        <v>0.00223064941922434-0.0481520233032204i</v>
      </c>
      <c r="M2982" t="str">
        <f t="shared" si="1551"/>
        <v>0.009269947211947-0.227393334478008i</v>
      </c>
      <c r="N2982" t="str">
        <f t="shared" si="1552"/>
        <v>-13.0720131202075i</v>
      </c>
      <c r="O2982" t="str">
        <f t="shared" si="1553"/>
        <v>0.874863444695688-0.484369645142215i</v>
      </c>
      <c r="P2982" t="str">
        <f t="shared" si="1554"/>
        <v>0.125136555304312+0.484369645142215i</v>
      </c>
      <c r="Q2982" t="str">
        <f t="shared" si="1555"/>
        <v>-0.125136555304312+12.5876434750653i</v>
      </c>
      <c r="R2982" t="str">
        <f t="shared" si="1556"/>
        <v>0.0383771509165115-0.0103227375346142i</v>
      </c>
      <c r="S2982" t="str">
        <f t="shared" si="1557"/>
        <v>1.45960080816767i</v>
      </c>
      <c r="T2982" t="str">
        <f t="shared" si="1558"/>
        <v>0.0150670760480256+0.0560153204929128i</v>
      </c>
      <c r="U2982" t="str">
        <f t="shared" si="1559"/>
        <v>0.0000500000000000001-0.000135594110458608i</v>
      </c>
      <c r="V2982" t="str">
        <f t="shared" si="1560"/>
        <v>0.00002-0.00151865403713641i</v>
      </c>
      <c r="W2982" t="str">
        <f t="shared" si="1561"/>
        <v>0.0000422235573079545-0.000125662037206242i</v>
      </c>
      <c r="X2982" t="str">
        <f t="shared" si="1562"/>
        <v>0.0000422935497672291-0.000125608945455586i</v>
      </c>
      <c r="Y2982" t="str">
        <f t="shared" si="1563"/>
        <v>0.009+5.26782256153937i</v>
      </c>
      <c r="Z2982" t="str">
        <f t="shared" si="1564"/>
        <v>-0.000285975394861122-0.000096837095084581i</v>
      </c>
      <c r="AA2982" t="str">
        <f t="shared" si="1565"/>
        <v>0.00391036235816544-2.27802866211707i</v>
      </c>
      <c r="AB2982" t="str">
        <f t="shared" si="1566"/>
        <v>0.0453242205228666+0.168503213933968i</v>
      </c>
      <c r="AC2982" t="str">
        <f t="shared" si="1567"/>
        <v>1.03873666081838-0.0087444097390999i</v>
      </c>
      <c r="AD2982" t="str">
        <f t="shared" si="1568"/>
        <v>0.0422653769629007+0.16257518009893i</v>
      </c>
      <c r="AE2982" t="str">
        <f t="shared" si="1569"/>
        <v>3.65645030771328E-06-0.0000505853576511515i</v>
      </c>
      <c r="AF2982" t="str">
        <f t="shared" si="1570"/>
        <v>-4.17265165712786-0.0939086364495656i</v>
      </c>
      <c r="AG2982" t="str">
        <f t="shared" si="1571"/>
        <v>1.00134126861849-0.000346238564424783i</v>
      </c>
      <c r="AH2982" t="str">
        <f t="shared" si="1572"/>
        <v>-0.0000200534616276726+0.000210442500962537i</v>
      </c>
      <c r="AI2982">
        <f t="shared" si="1573"/>
        <v>-73.498072591162241</v>
      </c>
      <c r="AJ2982">
        <f t="shared" si="1574"/>
        <v>95.443385976554538</v>
      </c>
      <c r="AK2982"/>
      <c r="AL2982"/>
      <c r="AM2982"/>
      <c r="AN2982"/>
    </row>
    <row r="2983" spans="1:40" x14ac:dyDescent="0.35">
      <c r="A2983"/>
      <c r="B2983">
        <f t="shared" si="1575"/>
        <v>1049000</v>
      </c>
      <c r="C2983" s="237" t="str">
        <f t="shared" si="1543"/>
        <v>-1.92228313277734E-08+0.000646164192720522i</v>
      </c>
      <c r="D2983" s="208" t="str">
        <f t="shared" si="1544"/>
        <v>-1.6487456670883+0.004953925477524i</v>
      </c>
      <c r="E2983" t="str">
        <f t="shared" si="1545"/>
        <v>36500</v>
      </c>
      <c r="F2983" t="str">
        <f t="shared" si="1546"/>
        <v>0.21505376344086</v>
      </c>
      <c r="G2983" t="str">
        <f t="shared" si="1541"/>
        <v>0.21505376344086</v>
      </c>
      <c r="H2983" t="str">
        <f t="shared" si="1547"/>
        <v>2.52391392320938+0.0987733742236354i</v>
      </c>
      <c r="I2983" t="str">
        <f t="shared" si="1548"/>
        <v>4119.41336701962i</v>
      </c>
      <c r="J2983" t="str">
        <f t="shared" si="1542"/>
        <v>-22969.005198671+901.195823476147i</v>
      </c>
      <c r="K2983" t="str">
        <f t="shared" si="1549"/>
        <v>0.00702590267411119-0.179070953108215i</v>
      </c>
      <c r="L2983" t="str">
        <f t="shared" si="1550"/>
        <v>0.00222640762554726-0.0481063168308485i</v>
      </c>
      <c r="M2983" t="str">
        <f t="shared" si="1551"/>
        <v>0.00925231029965845-0.227177269939064i</v>
      </c>
      <c r="N2983" t="str">
        <f t="shared" si="1552"/>
        <v>-13.0844864151695i</v>
      </c>
      <c r="O2983" t="str">
        <f t="shared" si="1553"/>
        <v>0.868753859808548-0.495244112602814i</v>
      </c>
      <c r="P2983" t="str">
        <f t="shared" si="1554"/>
        <v>0.131246140191452+0.495244112602814i</v>
      </c>
      <c r="Q2983" t="str">
        <f t="shared" si="1555"/>
        <v>-0.131246140191452+12.5892423025667i</v>
      </c>
      <c r="R2983" t="str">
        <f t="shared" si="1556"/>
        <v>0.039225725729997-0.0108341997088986i</v>
      </c>
      <c r="S2983" t="str">
        <f t="shared" si="1557"/>
        <v>1.46099355703043i</v>
      </c>
      <c r="T2983" t="str">
        <f t="shared" si="1558"/>
        <v>0.0158286959702818+0.0573085325613684i</v>
      </c>
      <c r="U2983" t="str">
        <f t="shared" si="1559"/>
        <v>0.0000500000000000001-0.000135464850105454i</v>
      </c>
      <c r="V2983" t="str">
        <f t="shared" si="1560"/>
        <v>0.00002-0.00151720632118108i</v>
      </c>
      <c r="W2983" t="str">
        <f t="shared" si="1561"/>
        <v>0.0000422234619657749-0.000125544495977339i</v>
      </c>
      <c r="X2983" t="str">
        <f t="shared" si="1562"/>
        <v>0.0000422933069233654-0.000125491454099638i</v>
      </c>
      <c r="Y2983" t="str">
        <f t="shared" si="1563"/>
        <v>0.009+5.27284910978511i</v>
      </c>
      <c r="Z2983" t="str">
        <f t="shared" si="1564"/>
        <v>-0.000285435531398401-0.0000967432984922828i</v>
      </c>
      <c r="AA2983" t="str">
        <f t="shared" si="1565"/>
        <v>0.00390291006782743-2.27585695313588i</v>
      </c>
      <c r="AB2983" t="str">
        <f t="shared" si="1566"/>
        <v>0.0476152973848217+0.172393406615461i</v>
      </c>
      <c r="AC2983" t="str">
        <f t="shared" si="1567"/>
        <v>1.03960441497681-0.00922207597559901i</v>
      </c>
      <c r="AD2983" t="str">
        <f t="shared" si="1568"/>
        <v>0.0443268716669051+0.166219179049551i</v>
      </c>
      <c r="AE2983" t="str">
        <f t="shared" si="1569"/>
        <v>3.42812748446116E-06-0.000051733187477515i</v>
      </c>
      <c r="AF2983" t="str">
        <f t="shared" si="1570"/>
        <v>-4.17265959029768-0.0938194487461114i</v>
      </c>
      <c r="AG2983" t="str">
        <f t="shared" si="1571"/>
        <v>1.001370039963-0.000362843027723164i</v>
      </c>
      <c r="AH2983" t="str">
        <f t="shared" si="1572"/>
        <v>-0.0000192097688809643+0.000215241496251634i</v>
      </c>
      <c r="AI2983">
        <f t="shared" si="1573"/>
        <v>-73.307024917331049</v>
      </c>
      <c r="AJ2983">
        <f t="shared" si="1574"/>
        <v>95.099993953957608</v>
      </c>
      <c r="AK2983"/>
      <c r="AL2983"/>
      <c r="AM2983"/>
      <c r="AN2983"/>
    </row>
    <row r="2984" spans="1:40" x14ac:dyDescent="0.35">
      <c r="A2984"/>
      <c r="B2984">
        <f t="shared" si="1575"/>
        <v>1050000</v>
      </c>
      <c r="C2984" s="237" t="str">
        <f t="shared" si="1543"/>
        <v>-1.91862338466656E-08+0.000645548798252351i</v>
      </c>
      <c r="D2984" s="208" t="str">
        <f t="shared" si="1544"/>
        <v>-1.64874566680772+0.00494920745326803i</v>
      </c>
      <c r="E2984" t="str">
        <f t="shared" si="1545"/>
        <v>36500</v>
      </c>
      <c r="F2984" t="str">
        <f t="shared" si="1546"/>
        <v>0.21505376344086</v>
      </c>
      <c r="G2984" t="str">
        <f t="shared" si="1541"/>
        <v>0.21505376344086</v>
      </c>
      <c r="H2984" t="str">
        <f t="shared" si="1547"/>
        <v>2.52392183405786+0.0986796374255902i</v>
      </c>
      <c r="I2984" t="str">
        <f t="shared" si="1548"/>
        <v>4123.3403578366i</v>
      </c>
      <c r="J2984" t="str">
        <f t="shared" si="1542"/>
        <v>-23012.8201724052+902.054923403198i</v>
      </c>
      <c r="K2984" t="str">
        <f t="shared" si="1549"/>
        <v>0.00701254573518279-0.178900918079016i</v>
      </c>
      <c r="L2984" t="str">
        <f t="shared" si="1550"/>
        <v>0.0022221779110363-0.0480606968599207i</v>
      </c>
      <c r="M2984" t="str">
        <f t="shared" si="1551"/>
        <v>0.00923472364621909-0.226961614938937i</v>
      </c>
      <c r="N2984" t="str">
        <f t="shared" si="1552"/>
        <v>-13.0969597101316i</v>
      </c>
      <c r="O2984" t="str">
        <f t="shared" si="1553"/>
        <v>0.862509113266245-0.506041529454526i</v>
      </c>
      <c r="P2984" t="str">
        <f t="shared" si="1554"/>
        <v>0.137490886733755+0.506041529454526i</v>
      </c>
      <c r="Q2984" t="str">
        <f t="shared" si="1555"/>
        <v>-0.137490886733755+12.5909181806771i</v>
      </c>
      <c r="R2984" t="str">
        <f t="shared" si="1556"/>
        <v>0.040066974241969-0.0113573711225031i</v>
      </c>
      <c r="S2984" t="str">
        <f t="shared" si="1557"/>
        <v>1.46238630589318i</v>
      </c>
      <c r="T2984" t="str">
        <f t="shared" si="1558"/>
        <v>0.0166088640004952+0.0585933944500302i</v>
      </c>
      <c r="U2984" t="str">
        <f t="shared" si="1559"/>
        <v>0.0000500000000000001-0.000135335835962496i</v>
      </c>
      <c r="V2984" t="str">
        <f t="shared" si="1560"/>
        <v>0.00002-0.00151576136277996i</v>
      </c>
      <c r="W2984" t="str">
        <f t="shared" si="1561"/>
        <v>0.0000422233665333148-0.000125427180765941i</v>
      </c>
      <c r="X2984" t="str">
        <f t="shared" si="1562"/>
        <v>0.0000422930644106382-0.000125374188665157i</v>
      </c>
      <c r="Y2984" t="str">
        <f t="shared" si="1563"/>
        <v>0.009+5.27787565803085i</v>
      </c>
      <c r="Z2984" t="str">
        <f t="shared" si="1564"/>
        <v>-0.000284897209672498-0.0000966496839671249i</v>
      </c>
      <c r="AA2984" t="str">
        <f t="shared" si="1565"/>
        <v>0.00389547906110191-2.27368938099905i</v>
      </c>
      <c r="AB2984" t="str">
        <f t="shared" si="1566"/>
        <v>0.0499621699786529+0.176258480595144i</v>
      </c>
      <c r="AC2984" t="str">
        <f t="shared" si="1567"/>
        <v>1.04046529623508-0.00971179642561011i</v>
      </c>
      <c r="AD2984" t="str">
        <f t="shared" si="1568"/>
        <v>0.0464337911339657+0.169836934265207i</v>
      </c>
      <c r="AE2984" t="str">
        <f t="shared" si="1569"/>
        <v>0.0000031858284940952-0.0000528738799099821i</v>
      </c>
      <c r="AF2984" t="str">
        <f t="shared" si="1570"/>
        <v>-4.17266750086558-0.0937304299723222i</v>
      </c>
      <c r="AG2984" t="str">
        <f t="shared" si="1571"/>
        <v>1.0013985410832-0.00037979020619053i</v>
      </c>
      <c r="AH2984" t="str">
        <f t="shared" si="1572"/>
        <v>-0.0000183072494291727+0.000220011862727631i</v>
      </c>
      <c r="AI2984">
        <f t="shared" si="1573"/>
        <v>-73.121111326600371</v>
      </c>
      <c r="AJ2984">
        <f t="shared" si="1574"/>
        <v>94.756639994858588</v>
      </c>
      <c r="AK2984"/>
      <c r="AL2984"/>
      <c r="AM2984"/>
      <c r="AN2984"/>
    </row>
    <row r="2985" spans="1:40" x14ac:dyDescent="0.35">
      <c r="A2985"/>
      <c r="B2985">
        <f t="shared" si="1575"/>
        <v>1051000</v>
      </c>
      <c r="C2985" s="237" t="str">
        <f t="shared" si="1543"/>
        <v>-1.91497407805935E-08+0.000644934574848818i</v>
      </c>
      <c r="D2985" s="208" t="str">
        <f t="shared" si="1544"/>
        <v>-1.64874566652794+0.00494449840717427i</v>
      </c>
      <c r="E2985" t="str">
        <f t="shared" si="1545"/>
        <v>36500</v>
      </c>
      <c r="F2985" t="str">
        <f t="shared" si="1546"/>
        <v>0.21505376344086</v>
      </c>
      <c r="G2985" t="str">
        <f t="shared" si="1541"/>
        <v>0.21505376344086</v>
      </c>
      <c r="H2985" t="str">
        <f t="shared" si="1547"/>
        <v>2.52392972238936+0.0985860780567796i</v>
      </c>
      <c r="I2985" t="str">
        <f t="shared" si="1548"/>
        <v>4127.26734865359i</v>
      </c>
      <c r="J2985" t="str">
        <f t="shared" si="1542"/>
        <v>-23056.6768945659+902.914023330249i</v>
      </c>
      <c r="K2985" t="str">
        <f t="shared" si="1549"/>
        <v>0.00699922683104883-0.178731205170621i</v>
      </c>
      <c r="L2985" t="str">
        <f t="shared" si="1550"/>
        <v>0.00221796022990454-0.0480151631456404i</v>
      </c>
      <c r="M2985" t="str">
        <f t="shared" si="1551"/>
        <v>0.00921718706095337-0.226746368316261i</v>
      </c>
      <c r="N2985" t="str">
        <f t="shared" si="1552"/>
        <v>-13.1094330050936i</v>
      </c>
      <c r="O2985" t="str">
        <f t="shared" si="1553"/>
        <v>0.856130176633225-0.516760215823512i</v>
      </c>
      <c r="P2985" t="str">
        <f t="shared" si="1554"/>
        <v>0.143869823366775+0.516760215823512i</v>
      </c>
      <c r="Q2985" t="str">
        <f t="shared" si="1555"/>
        <v>-0.143869823366775+12.5926727892701i</v>
      </c>
      <c r="R2985" t="str">
        <f t="shared" si="1556"/>
        <v>0.040900712667566-0.0118921696910472i</v>
      </c>
      <c r="S2985" t="str">
        <f t="shared" si="1557"/>
        <v>1.46377905475594i</v>
      </c>
      <c r="T2985" t="str">
        <f t="shared" si="1558"/>
        <v>0.0174075089093583+0.0598696065273741i</v>
      </c>
      <c r="U2985" t="str">
        <f t="shared" si="1559"/>
        <v>0.0000500000000000001-0.000135207067326947i</v>
      </c>
      <c r="V2985" t="str">
        <f t="shared" si="1560"/>
        <v>0.00002-0.0015143191540618i</v>
      </c>
      <c r="W2985" t="str">
        <f t="shared" si="1561"/>
        <v>0.0000422232710105763-0.000125310090926857i</v>
      </c>
      <c r="X2985" t="str">
        <f t="shared" si="1562"/>
        <v>0.000042292822227446-0.000125257148507225i</v>
      </c>
      <c r="Y2985" t="str">
        <f t="shared" si="1563"/>
        <v>0.009+5.2829022062766i</v>
      </c>
      <c r="Z2985" t="str">
        <f t="shared" si="1564"/>
        <v>-0.000284360423818291-0.0000965562509756839i</v>
      </c>
      <c r="AA2985" t="str">
        <f t="shared" si="1565"/>
        <v>0.00388806925701699-2.27152593389729i</v>
      </c>
      <c r="AB2985" t="str">
        <f t="shared" si="1566"/>
        <v>0.0523646240349938+0.180097534532557i</v>
      </c>
      <c r="AC2985" t="str">
        <f t="shared" si="1567"/>
        <v>1.04131911643308-0.0102134956631782i</v>
      </c>
      <c r="AD2985" t="str">
        <f t="shared" si="1568"/>
        <v>0.0485857969474778+0.173427878648359i</v>
      </c>
      <c r="AE2985" t="str">
        <f t="shared" si="1569"/>
        <v>0.0000029296679654172-0.0000540072874782688i</v>
      </c>
      <c r="AF2985" t="str">
        <f t="shared" si="1570"/>
        <v>-4.1726753889173-0.0936415796496053i</v>
      </c>
      <c r="AG2985" t="str">
        <f t="shared" si="1571"/>
        <v>1.00142676808081-0.000397076345418772i</v>
      </c>
      <c r="AH2985" t="str">
        <f t="shared" si="1572"/>
        <v>-0.0000173463759663502+0.000224752982329793i</v>
      </c>
      <c r="AI2985">
        <f t="shared" si="1573"/>
        <v>-72.940097808978152</v>
      </c>
      <c r="AJ2985">
        <f t="shared" si="1574"/>
        <v>94.413324078463987</v>
      </c>
      <c r="AK2985"/>
      <c r="AL2985"/>
      <c r="AM2985"/>
      <c r="AN2985"/>
    </row>
    <row r="2986" spans="1:40" x14ac:dyDescent="0.35">
      <c r="A2986"/>
      <c r="B2986">
        <f t="shared" si="1575"/>
        <v>1052000</v>
      </c>
      <c r="C2986" s="237" t="str">
        <f t="shared" si="1543"/>
        <v>-1.91133517327306E-08+0.000644321519170384i</v>
      </c>
      <c r="D2986" s="208" t="str">
        <f t="shared" si="1544"/>
        <v>-1.64874566624896+0.00493979831363961i</v>
      </c>
      <c r="E2986" t="str">
        <f t="shared" si="1545"/>
        <v>36500</v>
      </c>
      <c r="F2986" t="str">
        <f t="shared" si="1546"/>
        <v>0.21505376344086</v>
      </c>
      <c r="G2986" t="str">
        <f t="shared" si="1541"/>
        <v>0.21505376344086</v>
      </c>
      <c r="H2986" t="str">
        <f t="shared" si="1547"/>
        <v>2.52393758828918+0.098492695614814i</v>
      </c>
      <c r="I2986" t="str">
        <f t="shared" si="1548"/>
        <v>4131.19433947058i</v>
      </c>
      <c r="J2986" t="str">
        <f t="shared" si="1542"/>
        <v>-23100.5753651533+903.7731232573i</v>
      </c>
      <c r="K2986" t="str">
        <f t="shared" si="1549"/>
        <v>0.00698594581750671-0.178561813469914i</v>
      </c>
      <c r="L2986" t="str">
        <f t="shared" si="1550"/>
        <v>0.00221375453658159-0.0479697154441313i</v>
      </c>
      <c r="M2986" t="str">
        <f t="shared" si="1551"/>
        <v>0.0091997003540883-0.226531528914045i</v>
      </c>
      <c r="N2986" t="str">
        <f t="shared" si="1552"/>
        <v>-13.1219063000556i</v>
      </c>
      <c r="O2986" t="str">
        <f t="shared" si="1553"/>
        <v>0.849618042351227-0.527398504085164i</v>
      </c>
      <c r="P2986" t="str">
        <f t="shared" si="1554"/>
        <v>0.150381957648773+0.527398504085164i</v>
      </c>
      <c r="Q2986" t="str">
        <f t="shared" si="1555"/>
        <v>-0.150381957648773+12.5945077959704i</v>
      </c>
      <c r="R2986" t="str">
        <f t="shared" si="1556"/>
        <v>0.0417267578168501-0.0124385098420225i</v>
      </c>
      <c r="S2986" t="str">
        <f t="shared" si="1557"/>
        <v>1.46517180361869i</v>
      </c>
      <c r="T2986" t="str">
        <f t="shared" si="1558"/>
        <v>0.0182245538995649+0.0611368690096745i</v>
      </c>
      <c r="U2986" t="str">
        <f t="shared" si="1559"/>
        <v>0.00005-0.000135078543498689i</v>
      </c>
      <c r="V2986" t="str">
        <f t="shared" si="1560"/>
        <v>0.00002-0.00151287968718532i</v>
      </c>
      <c r="W2986" t="str">
        <f t="shared" si="1561"/>
        <v>0.0000422231753975613-0.000125193225817344i</v>
      </c>
      <c r="X2986" t="str">
        <f t="shared" si="1562"/>
        <v>0.0000422925803721961-0.000125140332983375i</v>
      </c>
      <c r="Y2986" t="str">
        <f t="shared" si="1563"/>
        <v>0.009+5.28792875452234i</v>
      </c>
      <c r="Z2986" t="str">
        <f t="shared" si="1564"/>
        <v>-0.000283825167998521-0.0000964629989866343i</v>
      </c>
      <c r="AA2986" t="str">
        <f t="shared" si="1565"/>
        <v>0.00388068057498561-2.26936660006623i</v>
      </c>
      <c r="AB2986" t="str">
        <f t="shared" si="1566"/>
        <v>0.0548224285350302+0.183909666629393i</v>
      </c>
      <c r="AC2986" t="str">
        <f t="shared" si="1567"/>
        <v>1.04216568787883-0.0107270947296107i</v>
      </c>
      <c r="AD2986" t="str">
        <f t="shared" si="1568"/>
        <v>0.0507825436058317+0.176991449565656i</v>
      </c>
      <c r="AE2986" t="str">
        <f t="shared" si="1569"/>
        <v>2.65976204977739E-06-0.0000551332643596621i</v>
      </c>
      <c r="AF2986" t="str">
        <f t="shared" si="1570"/>
        <v>-4.17268325453814-0.0935528973011744i</v>
      </c>
      <c r="AG2986" t="str">
        <f t="shared" si="1571"/>
        <v>1.001454717109-0.000414697646983672i</v>
      </c>
      <c r="AH2986" t="str">
        <f t="shared" si="1572"/>
        <v>-0.0000163276273877925+0.000229464243925497i</v>
      </c>
      <c r="AI2986">
        <f t="shared" si="1573"/>
        <v>-72.763766302641386</v>
      </c>
      <c r="AJ2986">
        <f t="shared" si="1574"/>
        <v>94.070046177636527</v>
      </c>
      <c r="AK2986"/>
      <c r="AL2986"/>
      <c r="AM2986"/>
      <c r="AN2986"/>
    </row>
    <row r="2987" spans="1:40" x14ac:dyDescent="0.35">
      <c r="A2987"/>
      <c r="B2987">
        <f t="shared" si="1575"/>
        <v>1053000</v>
      </c>
      <c r="C2987" s="237" t="str">
        <f t="shared" si="1543"/>
        <v>-1.90770663081335E-08+0.000643709627890195i</v>
      </c>
      <c r="D2987" s="208" t="str">
        <f t="shared" si="1544"/>
        <v>-1.64874566597077+0.00493510714715816i</v>
      </c>
      <c r="E2987" t="str">
        <f t="shared" si="1545"/>
        <v>36500</v>
      </c>
      <c r="F2987" t="str">
        <f t="shared" si="1546"/>
        <v>0.21505376344086</v>
      </c>
      <c r="G2987" t="str">
        <f t="shared" si="1541"/>
        <v>0.21505376344086</v>
      </c>
      <c r="H2987" t="str">
        <f t="shared" si="1547"/>
        <v>2.52394543184225+0.098399489599192i</v>
      </c>
      <c r="I2987" t="str">
        <f t="shared" si="1548"/>
        <v>4135.12133028757i</v>
      </c>
      <c r="J2987" t="str">
        <f t="shared" si="1542"/>
        <v>-23144.5155841672+904.63222318435i</v>
      </c>
      <c r="K2987" t="str">
        <f t="shared" si="1549"/>
        <v>0.0069727025510365-0.178392742067226i</v>
      </c>
      <c r="L2987" t="str">
        <f t="shared" si="1550"/>
        <v>0.00220956078571248-0.0479243535124341i</v>
      </c>
      <c r="M2987" t="str">
        <f t="shared" si="1551"/>
        <v>0.00918226333674898-0.22631709557966i</v>
      </c>
      <c r="N2987" t="str">
        <f t="shared" si="1552"/>
        <v>-13.1343795950177i</v>
      </c>
      <c r="O2987" t="str">
        <f t="shared" si="1553"/>
        <v>0.842973723585017-0.537954739123294i</v>
      </c>
      <c r="P2987" t="str">
        <f t="shared" si="1554"/>
        <v>0.157026276414983+0.537954739123294i</v>
      </c>
      <c r="Q2987" t="str">
        <f t="shared" si="1555"/>
        <v>-0.157026276414983+12.5964248558944i</v>
      </c>
      <c r="R2987" t="str">
        <f t="shared" si="1556"/>
        <v>0.0425449271729658-0.0129963025050473i</v>
      </c>
      <c r="S2987" t="str">
        <f t="shared" si="1557"/>
        <v>1.46656455248145i</v>
      </c>
      <c r="T2987" t="str">
        <f t="shared" si="1558"/>
        <v>0.0190599165672282+0.0623948820797765i</v>
      </c>
      <c r="U2987" t="str">
        <f t="shared" si="1559"/>
        <v>0.00005-0.000134950263780267i</v>
      </c>
      <c r="V2987" t="str">
        <f t="shared" si="1560"/>
        <v>0.00002-0.00151144295433899i</v>
      </c>
      <c r="W2987" t="str">
        <f t="shared" si="1561"/>
        <v>0.0000422230796942714-0.000125076584797105i</v>
      </c>
      <c r="X2987" t="str">
        <f t="shared" si="1562"/>
        <v>0.0000422923388433021-0.000125023741453582i</v>
      </c>
      <c r="Y2987" t="str">
        <f t="shared" si="1563"/>
        <v>0.009+5.29295530276808i</v>
      </c>
      <c r="Z2987" t="str">
        <f t="shared" si="1564"/>
        <v>-0.000283291436403637-0.0000963699274707297i</v>
      </c>
      <c r="AA2987" t="str">
        <f t="shared" si="1565"/>
        <v>0.00387331293480313-2.26721136778619i</v>
      </c>
      <c r="AB2987" t="str">
        <f t="shared" si="1566"/>
        <v>0.0573353355944396+0.187693974986781i</v>
      </c>
      <c r="AC2987" t="str">
        <f t="shared" si="1567"/>
        <v>1.04300482342674-0.0112525111207689i</v>
      </c>
      <c r="AD2987" t="str">
        <f t="shared" si="1568"/>
        <v>0.0530236785836579+0.18052708893626i</v>
      </c>
      <c r="AE2987" t="str">
        <f t="shared" si="1569"/>
        <v>2.37622839792008E-06-0.0000562516663938587i</v>
      </c>
      <c r="AF2987" t="str">
        <f t="shared" si="1570"/>
        <v>-4.17269109781302-0.0934643824520338i</v>
      </c>
      <c r="AG2987" t="str">
        <f t="shared" si="1571"/>
        <v>1.00148238437282-0.000432650269155745i</v>
      </c>
      <c r="AH2987" t="str">
        <f t="shared" si="1572"/>
        <v>-0.0000152514886913065+0.00023414504336508i</v>
      </c>
      <c r="AI2987">
        <f t="shared" si="1573"/>
        <v>-72.591913277407158</v>
      </c>
      <c r="AJ2987">
        <f t="shared" si="1574"/>
        <v>93.726806258928562</v>
      </c>
      <c r="AK2987"/>
      <c r="AL2987"/>
      <c r="AM2987"/>
      <c r="AN2987"/>
    </row>
    <row r="2988" spans="1:40" x14ac:dyDescent="0.35">
      <c r="A2988"/>
      <c r="B2988">
        <f t="shared" si="1575"/>
        <v>1054000</v>
      </c>
      <c r="C2988" s="237" t="str">
        <f t="shared" si="1543"/>
        <v>-1.90408841137317E-08+0.000643098897694027i</v>
      </c>
      <c r="D2988" s="208" t="str">
        <f t="shared" si="1544"/>
        <v>-1.64874566569337+0.00493042488232088i</v>
      </c>
      <c r="E2988" t="str">
        <f t="shared" si="1545"/>
        <v>36500</v>
      </c>
      <c r="F2988" t="str">
        <f t="shared" si="1546"/>
        <v>0.21505376344086</v>
      </c>
      <c r="G2988" t="str">
        <f t="shared" si="1541"/>
        <v>0.21505376344086</v>
      </c>
      <c r="H2988" t="str">
        <f t="shared" si="1547"/>
        <v>2.52395325313309+0.0983064595112975i</v>
      </c>
      <c r="I2988" t="str">
        <f t="shared" si="1548"/>
        <v>4139.04832110455i</v>
      </c>
      <c r="J2988" t="str">
        <f t="shared" si="1542"/>
        <v>-23188.4975516078+905.491323111401i</v>
      </c>
      <c r="K2988" t="str">
        <f t="shared" si="1549"/>
        <v>0.00695949688879658-0.17822399005631i</v>
      </c>
      <c r="L2988" t="str">
        <f t="shared" si="1550"/>
        <v>0.00220537893215634-0.0478790771085011i</v>
      </c>
      <c r="M2988" t="str">
        <f t="shared" si="1551"/>
        <v>0.00916487582095292-0.226103067164811i</v>
      </c>
      <c r="N2988" t="str">
        <f t="shared" si="1552"/>
        <v>-13.1468528899797i</v>
      </c>
      <c r="O2988" t="str">
        <f t="shared" si="1553"/>
        <v>0.836198254064925-0.54842727858739i</v>
      </c>
      <c r="P2988" t="str">
        <f t="shared" si="1554"/>
        <v>0.163801745935075+0.54842727858739i</v>
      </c>
      <c r="Q2988" t="str">
        <f t="shared" si="1555"/>
        <v>-0.163801745935075+12.5984256113923i</v>
      </c>
      <c r="R2988" t="str">
        <f t="shared" si="1556"/>
        <v>0.0433550389711411-0.0135654551040957i</v>
      </c>
      <c r="S2988" t="str">
        <f t="shared" si="1557"/>
        <v>1.4679573013442i</v>
      </c>
      <c r="T2988" t="str">
        <f t="shared" si="1558"/>
        <v>0.0199135088661142+0.0636433460077489i</v>
      </c>
      <c r="U2988" t="str">
        <f t="shared" si="1559"/>
        <v>0.00005-0.00013482222747687i</v>
      </c>
      <c r="V2988" t="str">
        <f t="shared" si="1560"/>
        <v>0.00002-0.00151000894774094i</v>
      </c>
      <c r="W2988" t="str">
        <f t="shared" si="1561"/>
        <v>0.0000422229839007088-0.000124960167228269i</v>
      </c>
      <c r="X2988" t="str">
        <f t="shared" si="1562"/>
        <v>0.0000422920976391857-0.000124907373280246i</v>
      </c>
      <c r="Y2988" t="str">
        <f t="shared" si="1563"/>
        <v>0.009+5.29798185101383i</v>
      </c>
      <c r="Z2988" t="str">
        <f t="shared" si="1564"/>
        <v>-0.000282759223251628-0.0000962770359007976i</v>
      </c>
      <c r="AA2988" t="str">
        <f t="shared" si="1565"/>
        <v>0.00386596625664526-2.26506022538196i</v>
      </c>
      <c r="AB2988" t="str">
        <f t="shared" si="1566"/>
        <v>0.0599030803557995+0.191449557968237i</v>
      </c>
      <c r="AC2988" t="str">
        <f t="shared" si="1567"/>
        <v>1.04383633655672-0.0117896587763112i</v>
      </c>
      <c r="AD2988" t="str">
        <f t="shared" si="1568"/>
        <v>0.0553088423941559+0.184034243319272i</v>
      </c>
      <c r="AE2988" t="str">
        <f t="shared" si="1569"/>
        <v>2.07918613670748E-06-0.0000573623510974719i</v>
      </c>
      <c r="AF2988" t="str">
        <f t="shared" si="1570"/>
        <v>-4.17269891882646-0.0933760346289766i</v>
      </c>
      <c r="AG2988" t="str">
        <f t="shared" si="1571"/>
        <v>1.0015097661297-0.000450930327615941i</v>
      </c>
      <c r="AH2988" t="str">
        <f t="shared" si="1572"/>
        <v>-0.0000141184508781881+0.000238794783535253i</v>
      </c>
      <c r="AI2988">
        <f t="shared" si="1573"/>
        <v>-72.424348472088866</v>
      </c>
      <c r="AJ2988">
        <f t="shared" si="1574"/>
        <v>93.383604282620098</v>
      </c>
      <c r="AK2988"/>
      <c r="AL2988"/>
      <c r="AM2988"/>
      <c r="AN2988"/>
    </row>
    <row r="2989" spans="1:40" x14ac:dyDescent="0.35">
      <c r="A2989"/>
      <c r="B2989">
        <f t="shared" si="1575"/>
        <v>1055000</v>
      </c>
      <c r="C2989" s="237" t="str">
        <f t="shared" si="1543"/>
        <v>-1.90048047583168E-08+0.000642489325280219i</v>
      </c>
      <c r="D2989" s="208" t="str">
        <f t="shared" si="1544"/>
        <v>-1.64874566541677+0.00492575149381501i</v>
      </c>
      <c r="E2989" t="str">
        <f t="shared" si="1545"/>
        <v>36500</v>
      </c>
      <c r="F2989" t="str">
        <f t="shared" si="1546"/>
        <v>0.21505376344086</v>
      </c>
      <c r="G2989" t="str">
        <f t="shared" si="1541"/>
        <v>0.21505376344086</v>
      </c>
      <c r="H2989" t="str">
        <f t="shared" si="1547"/>
        <v>2.52396105224582+0.0982136048543872i</v>
      </c>
      <c r="I2989" t="str">
        <f t="shared" si="1548"/>
        <v>4142.97531192154i</v>
      </c>
      <c r="J2989" t="str">
        <f t="shared" si="1542"/>
        <v>-23232.5212674751+906.350423038451i</v>
      </c>
      <c r="K2989" t="str">
        <f t="shared" si="1549"/>
        <v>0.00694632868862019-0.178055556534335i</v>
      </c>
      <c r="L2989" t="str">
        <f t="shared" si="1550"/>
        <v>0.00220120893098525-0.0478338859911932i</v>
      </c>
      <c r="M2989" t="str">
        <f t="shared" si="1551"/>
        <v>0.00914753761960544-0.225889442525528i</v>
      </c>
      <c r="N2989" t="str">
        <f t="shared" si="1552"/>
        <v>-13.1593261849417i</v>
      </c>
      <c r="O2989" t="str">
        <f t="shared" si="1553"/>
        <v>0.829292687925696-0.558814493148642i</v>
      </c>
      <c r="P2989" t="str">
        <f t="shared" si="1554"/>
        <v>0.170707312074304+0.558814493148642i</v>
      </c>
      <c r="Q2989" t="str">
        <f t="shared" si="1555"/>
        <v>-0.170707312074304+12.6005116917931i</v>
      </c>
      <c r="R2989" t="str">
        <f t="shared" si="1556"/>
        <v>0.0441569122785291-0.0141458715517852i</v>
      </c>
      <c r="S2989" t="str">
        <f t="shared" si="1557"/>
        <v>1.46935005020696i</v>
      </c>
      <c r="T2989" t="str">
        <f t="shared" si="1558"/>
        <v>0.0207852370748368+0.0648819612734411i</v>
      </c>
      <c r="U2989" t="str">
        <f t="shared" si="1559"/>
        <v>0.00005-0.000134694433896323i</v>
      </c>
      <c r="V2989" t="str">
        <f t="shared" si="1560"/>
        <v>0.00002-0.00150857765963882i</v>
      </c>
      <c r="W2989" t="str">
        <f t="shared" si="1561"/>
        <v>0.0000422228880168753-0.000124843972475387i</v>
      </c>
      <c r="X2989" t="str">
        <f t="shared" si="1562"/>
        <v>0.0000422918567582764-0.000124791227828191i</v>
      </c>
      <c r="Y2989" t="str">
        <f t="shared" si="1563"/>
        <v>0.009+5.30300839925957i</v>
      </c>
      <c r="Z2989" t="str">
        <f t="shared" si="1564"/>
        <v>-0.000282228522787884-0.0000961843237517299i</v>
      </c>
      <c r="AA2989" t="str">
        <f t="shared" si="1565"/>
        <v>0.00385864046106593-2.26291316122263i</v>
      </c>
      <c r="AB2989" t="str">
        <f t="shared" si="1566"/>
        <v>0.0625253808899051+0.195175514568329i</v>
      </c>
      <c r="AC2989" t="str">
        <f t="shared" si="1567"/>
        <v>1.04466004145434-0.0123384480709773i</v>
      </c>
      <c r="AD2989" t="str">
        <f t="shared" si="1568"/>
        <v>0.0576376686526598+0.18751236400047i</v>
      </c>
      <c r="AE2989" t="str">
        <f t="shared" si="1569"/>
        <v>1.76875584569571E-06-0.000058465177678299i</v>
      </c>
      <c r="AF2989" t="str">
        <f t="shared" si="1570"/>
        <v>-4.17270671766259-0.0932878533605722i</v>
      </c>
      <c r="AG2989" t="str">
        <f t="shared" si="1571"/>
        <v>1.00153685868993-0.00046953389617743i</v>
      </c>
      <c r="AH2989" t="str">
        <f t="shared" si="1572"/>
        <v>-0.0000129290108538117+0.000243412874411491i</v>
      </c>
      <c r="AI2989">
        <f t="shared" si="1573"/>
        <v>-72.260893766089168</v>
      </c>
      <c r="AJ2989">
        <f t="shared" si="1574"/>
        <v>93.040440202727382</v>
      </c>
      <c r="AK2989"/>
      <c r="AL2989"/>
      <c r="AM2989"/>
      <c r="AN2989"/>
    </row>
    <row r="2990" spans="1:40" x14ac:dyDescent="0.35">
      <c r="A2990"/>
      <c r="B2990">
        <f t="shared" si="1575"/>
        <v>1056000</v>
      </c>
      <c r="C2990" s="237" t="str">
        <f t="shared" si="1543"/>
        <v>-1.89688278525315E-08+0.000641880907359615i</v>
      </c>
      <c r="D2990" s="208" t="str">
        <f t="shared" si="1544"/>
        <v>-1.64874566514094+0.00492108695642372i</v>
      </c>
      <c r="E2990" t="str">
        <f t="shared" si="1545"/>
        <v>36500</v>
      </c>
      <c r="F2990" t="str">
        <f t="shared" si="1546"/>
        <v>0.21505376344086</v>
      </c>
      <c r="G2990" t="str">
        <f t="shared" si="1541"/>
        <v>0.21505376344086</v>
      </c>
      <c r="H2990" t="str">
        <f t="shared" si="1547"/>
        <v>2.52396882926415+0.0981209251335817i</v>
      </c>
      <c r="I2990" t="str">
        <f t="shared" si="1548"/>
        <v>4146.90230273853i</v>
      </c>
      <c r="J2990" t="str">
        <f t="shared" si="1542"/>
        <v>-23276.5867317689+907.209522965503i</v>
      </c>
      <c r="K2990" t="str">
        <f t="shared" si="1549"/>
        <v>0.00693319780901157-0.17788744060186i</v>
      </c>
      <c r="L2990" t="str">
        <f t="shared" si="1550"/>
        <v>0.00219705073748305-0.0477887799202746i</v>
      </c>
      <c r="M2990" t="str">
        <f t="shared" si="1551"/>
        <v>0.00913024854649462-0.225676220522135i</v>
      </c>
      <c r="N2990" t="str">
        <f t="shared" si="1552"/>
        <v>-13.1717994799038i</v>
      </c>
      <c r="O2990" t="str">
        <f t="shared" si="1553"/>
        <v>0.822258099542642-0.569114766753177i</v>
      </c>
      <c r="P2990" t="str">
        <f t="shared" si="1554"/>
        <v>0.177741900457358+0.569114766753177i</v>
      </c>
      <c r="Q2990" t="str">
        <f t="shared" si="1555"/>
        <v>-0.177741900457358+12.6026847131506i</v>
      </c>
      <c r="R2990" t="str">
        <f t="shared" si="1556"/>
        <v>0.0449503670747238-0.0147374522456845i</v>
      </c>
      <c r="S2990" t="str">
        <f t="shared" si="1557"/>
        <v>1.47074279906971i</v>
      </c>
      <c r="T2990" t="str">
        <f t="shared" si="1558"/>
        <v>0.0216750017669742+0.0661104286906902i</v>
      </c>
      <c r="U2990" t="str">
        <f t="shared" si="1559"/>
        <v>0.00005-0.000134566882349073i</v>
      </c>
      <c r="V2990" t="str">
        <f t="shared" si="1560"/>
        <v>0.00002-0.00150714908230962i</v>
      </c>
      <c r="W2990" t="str">
        <f t="shared" si="1561"/>
        <v>0.0000422227920427725-0.000124727999905414i</v>
      </c>
      <c r="X2990" t="str">
        <f t="shared" si="1562"/>
        <v>0.0000422916161990102-0.000124675304464641i</v>
      </c>
      <c r="Y2990" t="str">
        <f t="shared" si="1563"/>
        <v>0.009+5.30803494750531i</v>
      </c>
      <c r="Z2990" t="str">
        <f t="shared" si="1564"/>
        <v>-0.000281699329285024-0.0000960917905004678i</v>
      </c>
      <c r="AA2990" t="str">
        <f t="shared" si="1565"/>
        <v>0.00385133546899502-2.26077016372132i</v>
      </c>
      <c r="AB2990" t="str">
        <f t="shared" si="1566"/>
        <v>0.065201938105874+0.198870944786314i</v>
      </c>
      <c r="AC2990" t="str">
        <f t="shared" si="1567"/>
        <v>1.04547575309166-0.0128987858078766i</v>
      </c>
      <c r="AD2990" t="str">
        <f t="shared" si="1568"/>
        <v>0.0600097841411133+0.190960907077893i</v>
      </c>
      <c r="AE2990" t="str">
        <f t="shared" si="1569"/>
        <v>1.44505953361757E-06-0.0000595600070491683i</v>
      </c>
      <c r="AF2990" t="str">
        <f t="shared" si="1570"/>
        <v>-4.17271449440509-0.093199838177158i</v>
      </c>
      <c r="AG2990" t="str">
        <f t="shared" si="1571"/>
        <v>1.00156365841707-0.000488457007510734i</v>
      </c>
      <c r="AH2990" t="str">
        <f t="shared" si="1572"/>
        <v>-0.0000116836713280435+0.000247998733108662i</v>
      </c>
      <c r="AI2990">
        <f t="shared" si="1573"/>
        <v>-72.101382168483894</v>
      </c>
      <c r="AJ2990">
        <f t="shared" si="1574"/>
        <v>92.697313967042035</v>
      </c>
      <c r="AK2990"/>
      <c r="AL2990"/>
      <c r="AM2990"/>
      <c r="AN2990"/>
    </row>
    <row r="2991" spans="1:40" x14ac:dyDescent="0.35">
      <c r="A2991"/>
      <c r="B2991">
        <f t="shared" si="1575"/>
        <v>1057000</v>
      </c>
      <c r="C2991" s="237" t="str">
        <f t="shared" si="1543"/>
        <v>-1.89329530088597E-08+0.000641273640655509i</v>
      </c>
      <c r="D2991" s="208" t="str">
        <f t="shared" si="1544"/>
        <v>-1.6487456648659+0.00491643124502557i</v>
      </c>
      <c r="E2991" t="str">
        <f t="shared" si="1545"/>
        <v>36500</v>
      </c>
      <c r="F2991" t="str">
        <f t="shared" si="1546"/>
        <v>0.21505376344086</v>
      </c>
      <c r="G2991" t="str">
        <f t="shared" si="1541"/>
        <v>0.21505376344086</v>
      </c>
      <c r="H2991" t="str">
        <f t="shared" si="1547"/>
        <v>2.52397658427142+0.0980284198558597i</v>
      </c>
      <c r="I2991" t="str">
        <f t="shared" si="1548"/>
        <v>4150.82929355551i</v>
      </c>
      <c r="J2991" t="str">
        <f t="shared" si="1542"/>
        <v>-23320.6939444893+908.068622892553i</v>
      </c>
      <c r="K2991" t="str">
        <f t="shared" si="1549"/>
        <v>0.00692010410914182-0.177719641362825i</v>
      </c>
      <c r="L2991" t="str">
        <f t="shared" si="1550"/>
        <v>0.00219290430714403-0.0477437586564089i</v>
      </c>
      <c r="M2991" t="str">
        <f t="shared" si="1551"/>
        <v>0.00911300841628585-0.225463400019234i</v>
      </c>
      <c r="N2991" t="str">
        <f t="shared" si="1552"/>
        <v>-13.1842727748658i</v>
      </c>
      <c r="O2991" t="str">
        <f t="shared" si="1553"/>
        <v>0.815095583364664-0.579326496873238i</v>
      </c>
      <c r="P2991" t="str">
        <f t="shared" si="1554"/>
        <v>0.184904416635336+0.579326496873238i</v>
      </c>
      <c r="Q2991" t="str">
        <f t="shared" si="1555"/>
        <v>-0.184904416635336+12.6049462779926i</v>
      </c>
      <c r="R2991" t="str">
        <f t="shared" si="1556"/>
        <v>0.0457352243329441-0.0153400940667158i</v>
      </c>
      <c r="S2991" t="str">
        <f t="shared" si="1557"/>
        <v>1.47213554793247i</v>
      </c>
      <c r="T2991" t="str">
        <f t="shared" si="1558"/>
        <v>0.0225826977842403+0.0673284495331931i</v>
      </c>
      <c r="U2991" t="str">
        <f t="shared" si="1559"/>
        <v>0.00005-0.000134439572148175i</v>
      </c>
      <c r="V2991" t="str">
        <f t="shared" si="1560"/>
        <v>0.00002-0.00150572320805956i</v>
      </c>
      <c r="W2991" t="str">
        <f t="shared" si="1561"/>
        <v>0.0000422226959784022-0.000124612248887703i</v>
      </c>
      <c r="X2991" t="str">
        <f t="shared" si="1562"/>
        <v>0.0000422913759598313-0.000124559602559218i</v>
      </c>
      <c r="Y2991" t="str">
        <f t="shared" si="1563"/>
        <v>0.009+5.31306149575106i</v>
      </c>
      <c r="Z2991" t="str">
        <f t="shared" si="1564"/>
        <v>-0.000281171637042749-0.0000959994356259974i</v>
      </c>
      <c r="AA2991" t="str">
        <f t="shared" si="1565"/>
        <v>0.00384405120173637-2.25863122133501i</v>
      </c>
      <c r="AB2991" t="str">
        <f t="shared" si="1566"/>
        <v>0.0679324356704422+0.202534950004784i</v>
      </c>
      <c r="AC2991" t="str">
        <f t="shared" si="1567"/>
        <v>1.04628328730881-0.0134705752138602i</v>
      </c>
      <c r="AD2991" t="str">
        <f t="shared" si="1568"/>
        <v>0.0624248088735901+0.194379333546499i</v>
      </c>
      <c r="AE2991" t="str">
        <f t="shared" si="1569"/>
        <v>1.10822061475339E-06-0.000060646701841473i</v>
      </c>
      <c r="AF2991" t="str">
        <f t="shared" si="1570"/>
        <v>-4.17272224913732-0.0931119886108341i</v>
      </c>
      <c r="AG2991" t="str">
        <f t="shared" si="1571"/>
        <v>1.0015901617284-0.000507695653873318i</v>
      </c>
      <c r="AH2991" t="str">
        <f t="shared" si="1572"/>
        <v>-0.0000103829407154075+0.000252551783930331i</v>
      </c>
      <c r="AI2991">
        <f t="shared" si="1573"/>
        <v>-71.945656910203382</v>
      </c>
      <c r="AJ2991">
        <f t="shared" si="1574"/>
        <v>92.354225517168985</v>
      </c>
      <c r="AK2991"/>
      <c r="AL2991"/>
      <c r="AM2991"/>
      <c r="AN2991"/>
    </row>
    <row r="2992" spans="1:40" x14ac:dyDescent="0.35">
      <c r="A2992"/>
      <c r="B2992">
        <f t="shared" si="1575"/>
        <v>1058000</v>
      </c>
      <c r="C2992" s="237" t="str">
        <f t="shared" si="1543"/>
        <v>-1.88971798416157E-08+0.000640667521903582i</v>
      </c>
      <c r="D2992" s="208" t="str">
        <f t="shared" si="1544"/>
        <v>-1.64874566459164+0.00491178433459413i</v>
      </c>
      <c r="E2992" t="str">
        <f t="shared" si="1545"/>
        <v>36500</v>
      </c>
      <c r="F2992" t="str">
        <f t="shared" si="1546"/>
        <v>0.21505376344086</v>
      </c>
      <c r="G2992" t="str">
        <f t="shared" si="1541"/>
        <v>0.21505376344086</v>
      </c>
      <c r="H2992" t="str">
        <f t="shared" si="1547"/>
        <v>2.52398431735057+0.097936088530047i</v>
      </c>
      <c r="I2992" t="str">
        <f t="shared" si="1548"/>
        <v>4154.7562843725i</v>
      </c>
      <c r="J2992" t="str">
        <f t="shared" si="1542"/>
        <v>-23364.8429056364+908.927722819603i</v>
      </c>
      <c r="K2992" t="str">
        <f t="shared" si="1549"/>
        <v>0.00690704744884545-0.177552157924531i</v>
      </c>
      <c r="L2992" t="str">
        <f t="shared" si="1550"/>
        <v>0.00218876959567191-0.0476988219611552i</v>
      </c>
      <c r="M2992" t="str">
        <f t="shared" si="1551"/>
        <v>0.00909581704451736-0.225250979885686i</v>
      </c>
      <c r="N2992" t="str">
        <f t="shared" si="1552"/>
        <v>-13.1967460698278i</v>
      </c>
      <c r="O2992" t="str">
        <f t="shared" si="1553"/>
        <v>0.807806253743638-0.589448094757011i</v>
      </c>
      <c r="P2992" t="str">
        <f t="shared" si="1554"/>
        <v>0.192193746256362+0.589448094757011i</v>
      </c>
      <c r="Q2992" t="str">
        <f t="shared" si="1555"/>
        <v>-0.192193746256362+12.6072979750708i</v>
      </c>
      <c r="R2992" t="str">
        <f t="shared" si="1556"/>
        <v>0.0465113061018947-0.0159536903797367i</v>
      </c>
      <c r="S2992" t="str">
        <f t="shared" si="1557"/>
        <v>1.47352829679522i</v>
      </c>
      <c r="T2992" t="str">
        <f t="shared" si="1558"/>
        <v>0.0235082142128517+0.068535725662046i</v>
      </c>
      <c r="U2992" t="str">
        <f t="shared" si="1559"/>
        <v>0.00005-0.000134312502609282i</v>
      </c>
      <c r="V2992" t="str">
        <f t="shared" si="1560"/>
        <v>0.00002-0.00150430002922396i</v>
      </c>
      <c r="W2992" t="str">
        <f t="shared" si="1561"/>
        <v>0.0000422225998237669-0.000124496718793989i</v>
      </c>
      <c r="X2992" t="str">
        <f t="shared" si="1562"/>
        <v>0.0000422911360391912-0.000124444121483925i</v>
      </c>
      <c r="Y2992" t="str">
        <f t="shared" si="1563"/>
        <v>0.009+5.3180880439968i</v>
      </c>
      <c r="Z2992" t="str">
        <f t="shared" si="1564"/>
        <v>-0.000280645440387686-0.0000959072586093367i</v>
      </c>
      <c r="AA2992" t="str">
        <f t="shared" si="1565"/>
        <v>0.00383678758096556-2.25649632256434i</v>
      </c>
      <c r="AB2992" t="str">
        <f t="shared" si="1566"/>
        <v>0.0707165399368712+0.206166633373322i</v>
      </c>
      <c r="AC2992" t="str">
        <f t="shared" si="1567"/>
        <v>1.04708246089636-0.0140537159370577i</v>
      </c>
      <c r="AD2992" t="str">
        <f t="shared" si="1568"/>
        <v>0.0648823561630134+0.197767109382095i</v>
      </c>
      <c r="AE2992" t="str">
        <f t="shared" si="1569"/>
        <v>7.58363885169967E-07-0.0000617251264184471i</v>
      </c>
      <c r="AF2992" t="str">
        <f t="shared" si="1570"/>
        <v>-4.17272998194221-0.0930243041954529i</v>
      </c>
      <c r="AG2992" t="str">
        <f t="shared" si="1571"/>
        <v>1.0016163650954-0.000527245787844855i</v>
      </c>
      <c r="AH2992" t="str">
        <f t="shared" si="1572"/>
        <v>-9.02733303492658E-06+0.000257071458416956i</v>
      </c>
      <c r="AI2992">
        <f t="shared" si="1573"/>
        <v>-71.793570626938646</v>
      </c>
      <c r="AJ2992">
        <f t="shared" si="1574"/>
        <v>92.011174788540799</v>
      </c>
      <c r="AK2992"/>
      <c r="AL2992"/>
      <c r="AM2992"/>
      <c r="AN2992"/>
    </row>
    <row r="2993" spans="1:40" x14ac:dyDescent="0.35">
      <c r="A2993"/>
      <c r="B2993">
        <f t="shared" si="1575"/>
        <v>1059000</v>
      </c>
      <c r="C2993" s="237" t="str">
        <f t="shared" si="1543"/>
        <v>-1.8861507966934E-08+0.000640062547851843i</v>
      </c>
      <c r="D2993" s="208" t="str">
        <f t="shared" si="1544"/>
        <v>-1.64874566431816+0.00490714620019747i</v>
      </c>
      <c r="E2993" t="str">
        <f t="shared" si="1545"/>
        <v>36500</v>
      </c>
      <c r="F2993" t="str">
        <f t="shared" si="1546"/>
        <v>0.21505376344086</v>
      </c>
      <c r="G2993" t="str">
        <f t="shared" si="1541"/>
        <v>0.21505376344086</v>
      </c>
      <c r="H2993" t="str">
        <f t="shared" si="1547"/>
        <v>2.52399202858414+0.0978439306668072i</v>
      </c>
      <c r="I2993" t="str">
        <f t="shared" si="1548"/>
        <v>4158.68327518949i</v>
      </c>
      <c r="J2993" t="str">
        <f t="shared" si="1542"/>
        <v>-23409.0336152101+909.786822746654i</v>
      </c>
      <c r="K2993" t="str">
        <f t="shared" si="1549"/>
        <v>0.00689402768861663-0.177384989397627i</v>
      </c>
      <c r="L2993" t="str">
        <f t="shared" si="1550"/>
        <v>0.00218464655897851-0.0476539695969632i</v>
      </c>
      <c r="M2993" t="str">
        <f t="shared" si="1551"/>
        <v>0.00907867424759514-0.22503895899459i</v>
      </c>
      <c r="N2993" t="str">
        <f t="shared" si="1552"/>
        <v>-13.2092193647898i</v>
      </c>
      <c r="O2993" t="str">
        <f t="shared" si="1553"/>
        <v>0.800391244761265-0.599477985675465i</v>
      </c>
      <c r="P2993" t="str">
        <f t="shared" si="1554"/>
        <v>0.199608755238735+0.599477985675465i</v>
      </c>
      <c r="Q2993" t="str">
        <f t="shared" si="1555"/>
        <v>-0.199608755238735+12.6097413791143i</v>
      </c>
      <c r="R2993" t="str">
        <f t="shared" si="1556"/>
        <v>0.0472784355881064-0.0165781310362445i</v>
      </c>
      <c r="S2993" t="str">
        <f t="shared" si="1557"/>
        <v>1.47492104565798i</v>
      </c>
      <c r="T2993" t="str">
        <f t="shared" si="1558"/>
        <v>0.0244514343630328+0.0697319596546833i</v>
      </c>
      <c r="U2993" t="str">
        <f t="shared" si="1559"/>
        <v>0.00005-0.000134185673050634i</v>
      </c>
      <c r="V2993" t="str">
        <f t="shared" si="1560"/>
        <v>0.00002-0.0015028795381671i</v>
      </c>
      <c r="W2993" t="str">
        <f t="shared" si="1561"/>
        <v>0.0000422225035788679-0.000124381408998384i</v>
      </c>
      <c r="X2993" t="str">
        <f t="shared" si="1562"/>
        <v>0.0000422908964355485-0.000124328860613141i</v>
      </c>
      <c r="Y2993" t="str">
        <f t="shared" si="1563"/>
        <v>0.009+5.32311459224255i</v>
      </c>
      <c r="Z2993" t="str">
        <f t="shared" si="1564"/>
        <v>-0.000280120733673247-0.000095815258933526i</v>
      </c>
      <c r="AA2993" t="str">
        <f t="shared" si="1565"/>
        <v>0.00382954452872785-2.25436545595337i</v>
      </c>
      <c r="AB2993" t="str">
        <f t="shared" si="1566"/>
        <v>0.073553899883297+0.209765100196376i</v>
      </c>
      <c r="AC2993" t="str">
        <f t="shared" si="1567"/>
        <v>1.04787309167827-0.0146481040465324i</v>
      </c>
      <c r="AD2993" t="str">
        <f t="shared" si="1568"/>
        <v>0.0673820326887166+0.201123705624054i</v>
      </c>
      <c r="AE2993" t="str">
        <f t="shared" si="1569"/>
        <v>3.95615498881011E-07-0.0000627951468880288i</v>
      </c>
      <c r="AF2993" t="str">
        <f t="shared" si="1570"/>
        <v>-4.1727376929023-0.0929367844666097i</v>
      </c>
      <c r="AG2993" t="str">
        <f t="shared" si="1571"/>
        <v>1.00164226504411-0.000547103323065194i</v>
      </c>
      <c r="AH2993" t="str">
        <f t="shared" si="1572"/>
        <v>-7.61736780984752E-06+0.000261557195392393i</v>
      </c>
      <c r="AI2993">
        <f t="shared" si="1573"/>
        <v>-71.64498462212363</v>
      </c>
      <c r="AJ2993">
        <f t="shared" si="1574"/>
        <v>91.668161710458975</v>
      </c>
      <c r="AK2993"/>
      <c r="AL2993"/>
      <c r="AM2993"/>
      <c r="AN2993"/>
    </row>
    <row r="2994" spans="1:40" x14ac:dyDescent="0.35">
      <c r="A2994"/>
      <c r="B2994">
        <f t="shared" si="1575"/>
        <v>1060000</v>
      </c>
      <c r="C2994" s="237" t="str">
        <f t="shared" si="1543"/>
        <v>-1.88259370027587E-08+0.000639458715260578i</v>
      </c>
      <c r="D2994" s="208" t="str">
        <f t="shared" si="1544"/>
        <v>-1.64874566404544+0.00490251681699777i</v>
      </c>
      <c r="E2994" t="str">
        <f t="shared" si="1545"/>
        <v>36500</v>
      </c>
      <c r="F2994" t="str">
        <f t="shared" si="1546"/>
        <v>0.21505376344086</v>
      </c>
      <c r="G2994" t="str">
        <f t="shared" si="1541"/>
        <v>0.21505376344086</v>
      </c>
      <c r="H2994" t="str">
        <f t="shared" si="1547"/>
        <v>2.52399971805428+0.0977519457786351i</v>
      </c>
      <c r="I2994" t="str">
        <f t="shared" si="1548"/>
        <v>4162.61026600648i</v>
      </c>
      <c r="J2994" t="str">
        <f t="shared" si="1542"/>
        <v>-23453.2660732104+910.645922673704i</v>
      </c>
      <c r="K2994" t="str">
        <f t="shared" si="1549"/>
        <v>0.00688104468960533-0.177218134896093i</v>
      </c>
      <c r="L2994" t="str">
        <f t="shared" si="1550"/>
        <v>0.00218053515318267-0.0476092013271701i</v>
      </c>
      <c r="M2994" t="str">
        <f t="shared" si="1551"/>
        <v>0.009061579842788-0.224827336223263i</v>
      </c>
      <c r="N2994" t="str">
        <f t="shared" si="1552"/>
        <v>-13.2216926597519i</v>
      </c>
      <c r="O2994" t="str">
        <f t="shared" si="1553"/>
        <v>0.792851710052516-0.60941460916752i</v>
      </c>
      <c r="P2994" t="str">
        <f t="shared" si="1554"/>
        <v>0.207148289947484+0.60941460916752i</v>
      </c>
      <c r="Q2994" t="str">
        <f t="shared" si="1555"/>
        <v>-0.207148289947484+12.6122780505844i</v>
      </c>
      <c r="R2994" t="str">
        <f t="shared" si="1556"/>
        <v>0.0480364372388083-0.0172133023793123i</v>
      </c>
      <c r="S2994" t="str">
        <f t="shared" si="1557"/>
        <v>1.47631379452073i</v>
      </c>
      <c r="T2994" t="str">
        <f t="shared" si="1558"/>
        <v>0.0254122357518353+0.070916854935282i</v>
      </c>
      <c r="U2994" t="str">
        <f t="shared" si="1559"/>
        <v>0.0000499999999999999-0.000134059082793038i</v>
      </c>
      <c r="V2994" t="str">
        <f t="shared" si="1560"/>
        <v>0.00002-0.00150146172728203i</v>
      </c>
      <c r="W2994" t="str">
        <f t="shared" si="1561"/>
        <v>0.000042222407243707-0.000124266318877355i</v>
      </c>
      <c r="X2994" t="str">
        <f t="shared" si="1562"/>
        <v>0.0000422906571473687-0.000124213819323598i</v>
      </c>
      <c r="Y2994" t="str">
        <f t="shared" si="1563"/>
        <v>0.009+5.32814114048829i</v>
      </c>
      <c r="Z2994" t="str">
        <f t="shared" si="1564"/>
        <v>-0.000279597511279446-0.0000957234360836173i</v>
      </c>
      <c r="AA2994" t="str">
        <f t="shared" si="1565"/>
        <v>0.00382232196743608-2.25223861008941i</v>
      </c>
      <c r="AB2994" t="str">
        <f t="shared" si="1566"/>
        <v>0.0764441470610477+0.21332945832553i</v>
      </c>
      <c r="AC2994" t="str">
        <f t="shared" si="1567"/>
        <v>1.04865499859539-0.0152536320341592i</v>
      </c>
      <c r="AD2994" t="str">
        <f t="shared" si="1568"/>
        <v>0.0699234385651117+0.204448598457201i</v>
      </c>
      <c r="AE2994" t="str">
        <f t="shared" si="1569"/>
        <v>2.01029438965406E-08-0.0000638566311154383i</v>
      </c>
      <c r="AF2994" t="str">
        <f t="shared" si="1570"/>
        <v>-4.17274538209972-0.0928494289616373i</v>
      </c>
      <c r="AG2994" t="str">
        <f t="shared" si="1571"/>
        <v>1.00166785815557-0.000567264134977223i</v>
      </c>
      <c r="AH2994" t="str">
        <f t="shared" si="1572"/>
        <v>-6.15356996712345E-06+0.000266008441009197i</v>
      </c>
      <c r="AI2994">
        <f t="shared" si="1573"/>
        <v>-71.499768200742892</v>
      </c>
      <c r="AJ2994">
        <f t="shared" si="1574"/>
        <v>91.325186206122822</v>
      </c>
      <c r="AK2994"/>
      <c r="AL2994"/>
      <c r="AM2994"/>
      <c r="AN2994"/>
    </row>
    <row r="2995" spans="1:40" x14ac:dyDescent="0.35">
      <c r="A2995"/>
      <c r="B2995">
        <f t="shared" si="1575"/>
        <v>1061000</v>
      </c>
      <c r="C2995" s="237" t="str">
        <f t="shared" si="1543"/>
        <v>-1.87904665688339E-08+0.000638856020902281i</v>
      </c>
      <c r="D2995" s="208" t="str">
        <f t="shared" si="1544"/>
        <v>-1.64874566377351+0.00489789616025082i</v>
      </c>
      <c r="E2995" t="str">
        <f t="shared" si="1545"/>
        <v>36500</v>
      </c>
      <c r="F2995" t="str">
        <f t="shared" si="1546"/>
        <v>0.21505376344086</v>
      </c>
      <c r="G2995" t="str">
        <f t="shared" si="1541"/>
        <v>0.21505376344086</v>
      </c>
      <c r="H2995" t="str">
        <f t="shared" si="1547"/>
        <v>2.5240073858428+0.097660133379849i</v>
      </c>
      <c r="I2995" t="str">
        <f t="shared" si="1548"/>
        <v>4166.53725682346i</v>
      </c>
      <c r="J2995" t="str">
        <f t="shared" si="1542"/>
        <v>-23497.5402796373+911.505022600756i</v>
      </c>
      <c r="K2995" t="str">
        <f t="shared" si="1549"/>
        <v>0.0068680983136137-0.177051593537224i</v>
      </c>
      <c r="L2995" t="str">
        <f t="shared" si="1550"/>
        <v>0.00217643533460908-0.047564516915996i</v>
      </c>
      <c r="M2995" t="str">
        <f t="shared" si="1551"/>
        <v>0.00904453364822278-0.22461611045322i</v>
      </c>
      <c r="N2995" t="str">
        <f t="shared" si="1552"/>
        <v>-13.2341659547139i</v>
      </c>
      <c r="O2995" t="str">
        <f t="shared" si="1553"/>
        <v>0.785188822626392-0.619256419282498i</v>
      </c>
      <c r="P2995" t="str">
        <f t="shared" si="1554"/>
        <v>0.214811177373608+0.619256419282498i</v>
      </c>
      <c r="Q2995" t="str">
        <f t="shared" si="1555"/>
        <v>-0.214811177373608+12.6149095354314i</v>
      </c>
      <c r="R2995" t="str">
        <f t="shared" si="1556"/>
        <v>0.0487851368251849-0.0178590872507318i</v>
      </c>
      <c r="S2995" t="str">
        <f t="shared" si="1557"/>
        <v>1.47770654338349i</v>
      </c>
      <c r="T2995" t="str">
        <f t="shared" si="1558"/>
        <v>0.026390490089263+0.0720901159064346i</v>
      </c>
      <c r="U2995" t="str">
        <f t="shared" si="1559"/>
        <v>0.0000499999999999999-0.000133932731159869i</v>
      </c>
      <c r="V2995" t="str">
        <f t="shared" si="1560"/>
        <v>0.00002-0.00150004658899053i</v>
      </c>
      <c r="W2995" t="str">
        <f t="shared" si="1561"/>
        <v>0.0000422223108182866-0.000124151447809728i</v>
      </c>
      <c r="X2995" t="str">
        <f t="shared" si="1562"/>
        <v>0.0000422904181731259-0.000124098996994388i</v>
      </c>
      <c r="Y2995" t="str">
        <f t="shared" si="1563"/>
        <v>0.009+5.33316768873403i</v>
      </c>
      <c r="Z2995" t="str">
        <f t="shared" si="1564"/>
        <v>-0.000279075767612796-0.0000956317895466682i</v>
      </c>
      <c r="AA2995" t="str">
        <f t="shared" si="1565"/>
        <v>0.00381511981986857-2.2501157736028i</v>
      </c>
      <c r="AB2995" t="str">
        <f t="shared" si="1566"/>
        <v>0.0793868955529048+0.216858818555603i</v>
      </c>
      <c r="AC2995" t="str">
        <f t="shared" si="1567"/>
        <v>1.0494280017895-0.0158701888187095i</v>
      </c>
      <c r="AD2995" t="str">
        <f t="shared" si="1568"/>
        <v>0.0725061674112404+0.207741269292593i</v>
      </c>
      <c r="AE2995" t="str">
        <f t="shared" si="1569"/>
        <v>-3.68044981806837E-07-0.0000649094487353942i</v>
      </c>
      <c r="AF2995" t="str">
        <f t="shared" si="1570"/>
        <v>-4.17275304961631-0.0927622372195982i</v>
      </c>
      <c r="AG2995" t="str">
        <f t="shared" si="1571"/>
        <v>1.00169314106622-0.000587724061572717i</v>
      </c>
      <c r="AH2995" t="str">
        <f t="shared" si="1572"/>
        <v>-4.63646973677956E-06+0.000270424648792426i</v>
      </c>
      <c r="AI2995">
        <f t="shared" si="1573"/>
        <v>-71.35779806596048</v>
      </c>
      <c r="AJ2995">
        <f t="shared" si="1574"/>
        <v>90.982248192672543</v>
      </c>
      <c r="AK2995"/>
      <c r="AL2995"/>
      <c r="AM2995"/>
      <c r="AN2995"/>
    </row>
    <row r="2996" spans="1:40" x14ac:dyDescent="0.35">
      <c r="A2996"/>
      <c r="B2996">
        <f t="shared" si="1575"/>
        <v>1062000</v>
      </c>
      <c r="C2996" s="237" t="str">
        <f t="shared" si="1543"/>
        <v>-1.87550962866927E-08+0.000638254461561603i</v>
      </c>
      <c r="D2996" s="208" t="str">
        <f t="shared" si="1544"/>
        <v>-1.64874566350233+0.00489328420530562i</v>
      </c>
      <c r="E2996" t="str">
        <f t="shared" si="1545"/>
        <v>36500</v>
      </c>
      <c r="F2996" t="str">
        <f t="shared" si="1546"/>
        <v>0.21505376344086</v>
      </c>
      <c r="G2996" t="str">
        <f t="shared" si="1541"/>
        <v>0.21505376344086</v>
      </c>
      <c r="H2996" t="str">
        <f t="shared" si="1547"/>
        <v>2.52401503203103+0.0975684929865758i</v>
      </c>
      <c r="I2996" t="str">
        <f t="shared" si="1548"/>
        <v>4170.46424764045i</v>
      </c>
      <c r="J2996" t="str">
        <f t="shared" si="1542"/>
        <v>-23541.8562344908+912.364122527806i</v>
      </c>
      <c r="K2996" t="str">
        <f t="shared" si="1549"/>
        <v>0.00685518842309239-0.176885364441617i</v>
      </c>
      <c r="L2996" t="str">
        <f t="shared" si="1550"/>
        <v>0.00217234705978705-0.0475199161285388i</v>
      </c>
      <c r="M2996" t="str">
        <f t="shared" si="1551"/>
        <v>0.00902753548287944-0.224405280570156i</v>
      </c>
      <c r="N2996" t="str">
        <f t="shared" si="1552"/>
        <v>-13.2466392496759i</v>
      </c>
      <c r="O2996" t="str">
        <f t="shared" si="1553"/>
        <v>0.777403774683055-0.629001884821133i</v>
      </c>
      <c r="P2996" t="str">
        <f t="shared" si="1554"/>
        <v>0.222596225316945+0.629001884821133i</v>
      </c>
      <c r="Q2996" t="str">
        <f t="shared" si="1555"/>
        <v>-0.222596225316945+12.6176373648548i</v>
      </c>
      <c r="R2996" t="str">
        <f t="shared" si="1556"/>
        <v>0.0495243615260497-0.0185153650004716i</v>
      </c>
      <c r="S2996" t="str">
        <f t="shared" si="1557"/>
        <v>1.47909929224625i</v>
      </c>
      <c r="T2996" t="str">
        <f t="shared" si="1558"/>
        <v>0.0273860632678785+0.0732514480821275i</v>
      </c>
      <c r="U2996" t="str">
        <f t="shared" si="1559"/>
        <v>0.0000499999999999999-0.000133806617477044i</v>
      </c>
      <c r="V2996" t="str">
        <f t="shared" si="1560"/>
        <v>0.00002-0.00149863411574289i</v>
      </c>
      <c r="W2996" t="str">
        <f t="shared" si="1561"/>
        <v>0.0000422222143026083-0.000124036795176661i</v>
      </c>
      <c r="X2996" t="str">
        <f t="shared" si="1562"/>
        <v>0.0000422901795112996-0.000123984393006932i</v>
      </c>
      <c r="Y2996" t="str">
        <f t="shared" si="1563"/>
        <v>0.009+5.33819423697978i</v>
      </c>
      <c r="Z2996" t="str">
        <f t="shared" si="1564"/>
        <v>-0.00027855549710611-0.0000955403188117253i</v>
      </c>
      <c r="AA2996" t="str">
        <f t="shared" si="1565"/>
        <v>0.00380793800916708-2.24799693516669i</v>
      </c>
      <c r="AB2996" t="str">
        <f t="shared" si="1566"/>
        <v>0.0823817419418386+0.220352295024669i</v>
      </c>
      <c r="AC2996" t="str">
        <f t="shared" si="1567"/>
        <v>1.05019192268781-0.0164976597522474i</v>
      </c>
      <c r="AD2996" t="str">
        <f t="shared" si="1568"/>
        <v>0.0751298064214923+0.211001204847521i</v>
      </c>
      <c r="AE2996" t="str">
        <f t="shared" si="1569"/>
        <v>-7.68698194434298E-07-0.0000659534711640619i</v>
      </c>
      <c r="AF2996" t="str">
        <f t="shared" si="1570"/>
        <v>-4.17276069553336-0.0926752087812702i</v>
      </c>
      <c r="AG2996" t="str">
        <f t="shared" si="1571"/>
        <v>1.00171811046828-0.00060847890414349i</v>
      </c>
      <c r="AH2996" t="str">
        <f t="shared" si="1572"/>
        <v>-3.06660255100503E-06+0.000274805279682328i</v>
      </c>
      <c r="AI2996">
        <f t="shared" si="1573"/>
        <v>-71.218957771581273</v>
      </c>
      <c r="AJ2996">
        <f t="shared" si="1574"/>
        <v>90.63934758120655</v>
      </c>
      <c r="AK2996"/>
      <c r="AL2996"/>
      <c r="AM2996"/>
      <c r="AN2996"/>
    </row>
    <row r="2997" spans="1:40" x14ac:dyDescent="0.35">
      <c r="A2997"/>
      <c r="B2997">
        <f t="shared" si="1575"/>
        <v>1063000</v>
      </c>
      <c r="C2997" s="237" t="str">
        <f t="shared" si="1543"/>
        <v>-1.8719825779648E-08+0.0006376540340353i</v>
      </c>
      <c r="D2997" s="208" t="str">
        <f t="shared" si="1544"/>
        <v>-1.64874566323193+0.00488868092760397i</v>
      </c>
      <c r="E2997" t="str">
        <f t="shared" si="1545"/>
        <v>36500</v>
      </c>
      <c r="F2997" t="str">
        <f t="shared" si="1546"/>
        <v>0.21505376344086</v>
      </c>
      <c r="G2997" t="str">
        <f t="shared" si="1541"/>
        <v>0.21505376344086</v>
      </c>
      <c r="H2997" t="str">
        <f t="shared" si="1547"/>
        <v>2.52402265670004+0.0974770241167535i</v>
      </c>
      <c r="I2997" t="str">
        <f t="shared" si="1548"/>
        <v>4174.39123845744i</v>
      </c>
      <c r="J2997" t="str">
        <f t="shared" si="1542"/>
        <v>-23586.213937771+913.223222454857i</v>
      </c>
      <c r="K2997" t="str">
        <f t="shared" si="1549"/>
        <v>0.00684231488113686-0.176719446733151i</v>
      </c>
      <c r="L2997" t="str">
        <f t="shared" si="1550"/>
        <v>0.00216827028544946-0.0474753987307718i</v>
      </c>
      <c r="M2997" t="str">
        <f t="shared" si="1551"/>
        <v>0.00901058516658632-0.224194845463923i</v>
      </c>
      <c r="N2997" t="str">
        <f t="shared" si="1552"/>
        <v>-13.259112544638i</v>
      </c>
      <c r="O2997" t="str">
        <f t="shared" si="1553"/>
        <v>0.769497777428532-0.638649489573544i</v>
      </c>
      <c r="P2997" t="str">
        <f t="shared" si="1554"/>
        <v>0.230502222571468+0.638649489573544i</v>
      </c>
      <c r="Q2997" t="str">
        <f t="shared" si="1555"/>
        <v>-0.230502222571468+12.6204630550645i</v>
      </c>
      <c r="R2997" t="str">
        <f t="shared" si="1556"/>
        <v>0.0502539400117545-0.0191820114983819i</v>
      </c>
      <c r="S2997" t="str">
        <f t="shared" si="1557"/>
        <v>1.480492041109i</v>
      </c>
      <c r="T2997" t="str">
        <f t="shared" si="1558"/>
        <v>0.0283988153558157+0.0744005582217716i</v>
      </c>
      <c r="U2997" t="str">
        <f t="shared" si="1559"/>
        <v>0.0000499999999999999-0.000133680741073021i</v>
      </c>
      <c r="V2997" t="str">
        <f t="shared" si="1560"/>
        <v>0.00002-0.00149722430001783i</v>
      </c>
      <c r="W2997" t="str">
        <f t="shared" si="1561"/>
        <v>0.0000422221176966738-0.000123922360361646i</v>
      </c>
      <c r="X2997" t="str">
        <f t="shared" si="1562"/>
        <v>0.0000422899411603777-0.000123870006744986i</v>
      </c>
      <c r="Y2997" t="str">
        <f t="shared" si="1563"/>
        <v>0.009+5.34322078522552i</v>
      </c>
      <c r="Z2997" t="str">
        <f t="shared" si="1564"/>
        <v>-0.000278036694218393-0.0000954490233698214i</v>
      </c>
      <c r="AA2997" t="str">
        <f t="shared" si="1565"/>
        <v>0.00380077645883476-2.24588208349688i</v>
      </c>
      <c r="AB2997" t="str">
        <f t="shared" si="1566"/>
        <v>0.0854282652899885+0.223809005617241i</v>
      </c>
      <c r="AC2997" t="str">
        <f t="shared" si="1567"/>
        <v>1.05094658408782-0.0171359266287768i</v>
      </c>
      <c r="AD2997" t="str">
        <f t="shared" si="1568"/>
        <v>0.0777939364371005+0.214227897224296i</v>
      </c>
      <c r="AE2997" t="str">
        <f t="shared" si="1569"/>
        <v>-1.18172534857771E-06-0.0000669885716106163i</v>
      </c>
      <c r="AF2997" t="str">
        <f t="shared" si="1570"/>
        <v>-4.17276831993197-0.0925883431891495i</v>
      </c>
      <c r="AG2997" t="str">
        <f t="shared" si="1571"/>
        <v>1.00174276311016-0.000629524428034664i</v>
      </c>
      <c r="AH2997" t="str">
        <f t="shared" si="1572"/>
        <v>-1.44450894321804E-06+0.000279149802075471i</v>
      </c>
      <c r="AI2997">
        <f t="shared" si="1573"/>
        <v>-71.083137224270828</v>
      </c>
      <c r="AJ2997">
        <f t="shared" si="1574"/>
        <v>90.296484276825325</v>
      </c>
      <c r="AK2997"/>
      <c r="AL2997"/>
      <c r="AM2997"/>
      <c r="AN2997"/>
    </row>
    <row r="2998" spans="1:40" x14ac:dyDescent="0.35">
      <c r="A2998"/>
      <c r="B2998">
        <f t="shared" si="1575"/>
        <v>1064000</v>
      </c>
      <c r="C2998" s="237" t="str">
        <f t="shared" si="1543"/>
        <v>-1.86846546727816E-08+0.000637054735132163i</v>
      </c>
      <c r="D2998" s="208" t="str">
        <f t="shared" si="1544"/>
        <v>-1.64874566296228+0.00488408630267992i</v>
      </c>
      <c r="E2998" t="str">
        <f t="shared" si="1545"/>
        <v>36500</v>
      </c>
      <c r="F2998" t="str">
        <f t="shared" si="1546"/>
        <v>0.21505376344086</v>
      </c>
      <c r="G2998" t="str">
        <f t="shared" si="1541"/>
        <v>0.21505376344086</v>
      </c>
      <c r="H2998" t="str">
        <f t="shared" si="1547"/>
        <v>2.5240302599304+0.097385726290111i</v>
      </c>
      <c r="I2998" t="str">
        <f t="shared" si="1548"/>
        <v>4178.31822927442i</v>
      </c>
      <c r="J2998" t="str">
        <f t="shared" si="1542"/>
        <v>-23630.6133894777+914.082322381907i</v>
      </c>
      <c r="K2998" t="str">
        <f t="shared" si="1549"/>
        <v>0.0068294775514839-0.176553839538979i</v>
      </c>
      <c r="L2998" t="str">
        <f t="shared" si="1550"/>
        <v>0.00216420496853157-0.047430964489539i</v>
      </c>
      <c r="M2998" t="str">
        <f t="shared" si="1551"/>
        <v>0.00899368252001547-0.223984804028518i</v>
      </c>
      <c r="N2998" t="str">
        <f t="shared" si="1552"/>
        <v>-13.2715858396i</v>
      </c>
      <c r="O2998" t="str">
        <f t="shared" si="1553"/>
        <v>0.761472060886464-0.648197732554906i</v>
      </c>
      <c r="P2998" t="str">
        <f t="shared" si="1554"/>
        <v>0.238527939113536+0.648197732554906i</v>
      </c>
      <c r="Q2998" t="str">
        <f t="shared" si="1555"/>
        <v>-0.238527939113536+12.6233881070451i</v>
      </c>
      <c r="R2998" t="str">
        <f t="shared" si="1556"/>
        <v>0.0509737025283175-0.0198588991482163i</v>
      </c>
      <c r="S2998" t="str">
        <f t="shared" si="1557"/>
        <v>1.48188478997176i</v>
      </c>
      <c r="T2998" t="str">
        <f t="shared" si="1558"/>
        <v>0.0294286005933249+0.0755371544652587i</v>
      </c>
      <c r="U2998" t="str">
        <f t="shared" si="1559"/>
        <v>0.0000500000000000001-0.000133555101278779i</v>
      </c>
      <c r="V2998" t="str">
        <f t="shared" si="1560"/>
        <v>0.00002-0.00149581713432232i</v>
      </c>
      <c r="W2998" t="str">
        <f t="shared" si="1561"/>
        <v>0.0000422220210004854-0.000123808142750489i</v>
      </c>
      <c r="X2998" t="str">
        <f t="shared" si="1562"/>
        <v>0.0000422897031188552-0.000123755837594617i</v>
      </c>
      <c r="Y2998" t="str">
        <f t="shared" si="1563"/>
        <v>0.009+5.34824733347126i</v>
      </c>
      <c r="Z2998" t="str">
        <f t="shared" si="1564"/>
        <v>-0.000277519353434665-0.0000953579027139625i</v>
      </c>
      <c r="AA2998" t="str">
        <f t="shared" si="1565"/>
        <v>0.00379363509273408-2.24377120735156i</v>
      </c>
      <c r="AB2998" t="str">
        <f t="shared" si="1566"/>
        <v>0.08852602712827+0.227228072370542i</v>
      </c>
      <c r="AC2998" t="str">
        <f t="shared" si="1567"/>
        <v>1.05169181024244-0.0177848676952131i</v>
      </c>
      <c r="AD2998" t="str">
        <f t="shared" si="1568"/>
        <v>0.0804981320185858+0.217420843988024i</v>
      </c>
      <c r="AE2998" t="str">
        <f t="shared" si="1569"/>
        <v>-1.60699386149859E-06-0.0000680146250884595i</v>
      </c>
      <c r="AF2998" t="str">
        <f t="shared" si="1570"/>
        <v>-4.17277592289268-0.0925016399874311i</v>
      </c>
      <c r="AG2998" t="str">
        <f t="shared" si="1571"/>
        <v>1.00176709579677-0.000650856363401379i</v>
      </c>
      <c r="AH2998" t="str">
        <f t="shared" si="1572"/>
        <v>2.29265552984819E-07+0.000283457691864423i</v>
      </c>
      <c r="AI2998">
        <f t="shared" si="1573"/>
        <v>-70.950232230202104</v>
      </c>
      <c r="AJ2998">
        <f t="shared" si="1574"/>
        <v>89.953658178675937</v>
      </c>
      <c r="AK2998"/>
      <c r="AL2998"/>
      <c r="AM2998"/>
      <c r="AN2998"/>
    </row>
    <row r="2999" spans="1:40" x14ac:dyDescent="0.35">
      <c r="A2999"/>
      <c r="B2999">
        <f t="shared" si="1575"/>
        <v>1065000</v>
      </c>
      <c r="C2999" s="237" t="str">
        <f t="shared" si="1543"/>
        <v>-1.86495825929348E-08+0.000636456561672973i</v>
      </c>
      <c r="D2999" s="208" t="str">
        <f t="shared" si="1544"/>
        <v>-1.6487456626934+0.00487950030615946i</v>
      </c>
      <c r="E2999" t="str">
        <f t="shared" si="1545"/>
        <v>36500</v>
      </c>
      <c r="F2999" t="str">
        <f t="shared" si="1546"/>
        <v>0.21505376344086</v>
      </c>
      <c r="G2999" t="str">
        <f t="shared" si="1541"/>
        <v>0.21505376344086</v>
      </c>
      <c r="H2999" t="str">
        <f t="shared" si="1547"/>
        <v>2.52403784180242+0.09729459902817i</v>
      </c>
      <c r="I2999" t="str">
        <f t="shared" si="1548"/>
        <v>4182.24522009141i</v>
      </c>
      <c r="J2999" t="str">
        <f t="shared" si="1542"/>
        <v>-23675.0545896111+914.941422308959i</v>
      </c>
      <c r="K2999" t="str">
        <f t="shared" si="1549"/>
        <v>0.00681667629850783-0.176388541989505i</v>
      </c>
      <c r="L2999" t="str">
        <f t="shared" si="1550"/>
        <v>0.00216015106616983-0.0473866131725501i</v>
      </c>
      <c r="M2999" t="str">
        <f t="shared" si="1551"/>
        <v>0.00897682736467766-0.223775155162055i</v>
      </c>
      <c r="N2999" t="str">
        <f t="shared" si="1552"/>
        <v>-13.284059134562i</v>
      </c>
      <c r="O2999" t="str">
        <f t="shared" si="1553"/>
        <v>0.753327873706353-0.657645128239436i</v>
      </c>
      <c r="P2999" t="str">
        <f t="shared" si="1554"/>
        <v>0.246672126293647+0.657645128239436i</v>
      </c>
      <c r="Q2999" t="str">
        <f t="shared" si="1555"/>
        <v>-0.246672126293647+12.6264140063226i</v>
      </c>
      <c r="R2999" t="str">
        <f t="shared" si="1556"/>
        <v>0.0516834809817523-0.0205458969040434i</v>
      </c>
      <c r="S2999" t="str">
        <f t="shared" si="1557"/>
        <v>1.48327753883451i</v>
      </c>
      <c r="T2999" t="str">
        <f t="shared" si="1558"/>
        <v>0.0304752673929771+0.0766609464690138i</v>
      </c>
      <c r="U2999" t="str">
        <f t="shared" si="1559"/>
        <v>0.0000499999999999999-0.000133429697427813i</v>
      </c>
      <c r="V2999" t="str">
        <f t="shared" si="1560"/>
        <v>0.00002-0.00149441261119151i</v>
      </c>
      <c r="W2999" t="str">
        <f t="shared" si="1561"/>
        <v>0.0000422219242140445-0.000123694141731306i</v>
      </c>
      <c r="X2999" t="str">
        <f t="shared" si="1562"/>
        <v>0.0000422894653852328-0.000123641884944202i</v>
      </c>
      <c r="Y2999" t="str">
        <f t="shared" si="1563"/>
        <v>0.009+5.35327388171701i</v>
      </c>
      <c r="Z2999" t="str">
        <f t="shared" si="1564"/>
        <v>-0.000277003469265835-0.0000952669563391162i</v>
      </c>
      <c r="AA2999" t="str">
        <f t="shared" si="1565"/>
        <v>0.00378651383508486-2.2416642955312i</v>
      </c>
      <c r="AB2999" t="str">
        <f t="shared" si="1566"/>
        <v>0.0916745714569897+0.230608621883777i</v>
      </c>
      <c r="AC2999" t="str">
        <f t="shared" si="1567"/>
        <v>1.05242742694545-0.0184443576647459i</v>
      </c>
      <c r="AD2999" t="str">
        <f t="shared" si="1568"/>
        <v>0.083241961519308+0.220579548243555i</v>
      </c>
      <c r="AE2999" t="str">
        <f t="shared" si="1569"/>
        <v>-2.04436993752072E-06-0.0000690315084261976i</v>
      </c>
      <c r="AF2999" t="str">
        <f t="shared" si="1570"/>
        <v>-4.17278350449582-0.0924150987220105i</v>
      </c>
      <c r="AG2999" t="str">
        <f t="shared" si="1571"/>
        <v>1.00179110538995-0.000672470405970287i</v>
      </c>
      <c r="AH2999" t="str">
        <f t="shared" si="1572"/>
        <v>1.95417050511601E-06+0.000287728432476484i</v>
      </c>
      <c r="AI2999">
        <f t="shared" si="1573"/>
        <v>-70.820144081439565</v>
      </c>
      <c r="AJ2999">
        <f t="shared" si="1574"/>
        <v>89.610869179969342</v>
      </c>
      <c r="AK2999"/>
      <c r="AL2999"/>
      <c r="AM2999"/>
      <c r="AN2999"/>
    </row>
    <row r="3000" spans="1:40" x14ac:dyDescent="0.35">
      <c r="A3000"/>
      <c r="B3000">
        <f t="shared" si="1575"/>
        <v>1066000</v>
      </c>
      <c r="C3000" s="237" t="str">
        <f t="shared" si="1543"/>
        <v>-1.86146091686985E-08+0.000635859510490438i</v>
      </c>
      <c r="D3000" s="208" t="str">
        <f t="shared" si="1544"/>
        <v>-1.64874566242526+0.00487492291376003i</v>
      </c>
      <c r="E3000" t="str">
        <f t="shared" si="1545"/>
        <v>36500</v>
      </c>
      <c r="F3000" t="str">
        <f t="shared" si="1546"/>
        <v>0.21505376344086</v>
      </c>
      <c r="G3000" t="str">
        <f t="shared" si="1541"/>
        <v>0.21505376344086</v>
      </c>
      <c r="H3000" t="str">
        <f t="shared" si="1547"/>
        <v>2.52404540239591+0.0972036418542278i</v>
      </c>
      <c r="I3000" t="str">
        <f t="shared" si="1548"/>
        <v>4186.1722109084i</v>
      </c>
      <c r="J3000" t="str">
        <f t="shared" si="1542"/>
        <v>-23719.5375381711+915.800522236009i</v>
      </c>
      <c r="K3000" t="str">
        <f t="shared" si="1549"/>
        <v>0.00680391098721706-0.176223553218372i</v>
      </c>
      <c r="L3000" t="str">
        <f t="shared" si="1550"/>
        <v>0.00215610853570088-0.0473423445483784i</v>
      </c>
      <c r="M3000" t="str">
        <f t="shared" si="1551"/>
        <v>0.00896001952291794-0.22356589776675i</v>
      </c>
      <c r="N3000" t="str">
        <f t="shared" si="1552"/>
        <v>-13.2965324295241i</v>
      </c>
      <c r="O3000" t="str">
        <f t="shared" si="1553"/>
        <v>0.74506648296949-0.666990206791281i</v>
      </c>
      <c r="P3000" t="str">
        <f t="shared" si="1554"/>
        <v>0.25493351703051+0.666990206791281i</v>
      </c>
      <c r="Q3000" t="str">
        <f t="shared" si="1555"/>
        <v>-0.25493351703051+12.6295422227328i</v>
      </c>
      <c r="R3000" t="str">
        <f t="shared" si="1556"/>
        <v>0.0523831090224217-0.0212428702889705i</v>
      </c>
      <c r="S3000" t="str">
        <f t="shared" si="1557"/>
        <v>1.48467028769727i</v>
      </c>
      <c r="T3000" t="str">
        <f t="shared" si="1558"/>
        <v>0.0315386583434416+0.0777716455427963i</v>
      </c>
      <c r="U3000" t="str">
        <f t="shared" si="1559"/>
        <v>0.0000500000000000001-0.000133304528856117i</v>
      </c>
      <c r="V3000" t="str">
        <f t="shared" si="1560"/>
        <v>0.00002-0.00149301072318851i</v>
      </c>
      <c r="W3000" t="str">
        <f t="shared" si="1561"/>
        <v>0.0000422218273373533-0.000123580356694505i</v>
      </c>
      <c r="X3000" t="str">
        <f t="shared" si="1562"/>
        <v>0.0000422892279580202-0.000123528148184409i</v>
      </c>
      <c r="Y3000" t="str">
        <f t="shared" si="1563"/>
        <v>0.009+5.35830042996275i</v>
      </c>
      <c r="Z3000" t="str">
        <f t="shared" si="1564"/>
        <v>-0.00027648903624854-0.0000951761837422085i</v>
      </c>
      <c r="AA3000" t="str">
        <f t="shared" si="1565"/>
        <v>0.00377941261046226-2.23956133687826i</v>
      </c>
      <c r="AB3000" t="str">
        <f t="shared" si="1566"/>
        <v>0.0948734247572085+0.233949785729649i</v>
      </c>
      <c r="AC3000" t="str">
        <f t="shared" si="1567"/>
        <v>1.05315326161702-0.0191142677325314i</v>
      </c>
      <c r="AD3000" t="str">
        <f t="shared" si="1568"/>
        <v>0.0860249871597502+0.223703518711204i</v>
      </c>
      <c r="AE3000" t="str">
        <f t="shared" si="1569"/>
        <v>-2.49371859245622E-06-0.0000700391002782054i</v>
      </c>
      <c r="AF3000" t="str">
        <f t="shared" si="1570"/>
        <v>-4.17279106482117-0.0923287189404678i</v>
      </c>
      <c r="AG3000" t="str">
        <f t="shared" si="1571"/>
        <v>1.00181478880877-0.000694362217802668i</v>
      </c>
      <c r="AH3000" t="str">
        <f t="shared" si="1572"/>
        <v>3.72965068302346E-06+0.000291961514910717i</v>
      </c>
      <c r="AI3000">
        <f t="shared" si="1573"/>
        <v>-70.692779177974515</v>
      </c>
      <c r="AJ3000">
        <f t="shared" si="1574"/>
        <v>89.268117168029704</v>
      </c>
      <c r="AK3000"/>
      <c r="AL3000"/>
      <c r="AM3000"/>
      <c r="AN3000"/>
    </row>
    <row r="3001" spans="1:40" x14ac:dyDescent="0.35">
      <c r="A3001"/>
      <c r="B3001">
        <f t="shared" si="1575"/>
        <v>1067000</v>
      </c>
      <c r="C3001" s="237" t="str">
        <f t="shared" si="1543"/>
        <v>-1.8579734030403E-08+0.000635263578429144i</v>
      </c>
      <c r="D3001" s="208" t="str">
        <f t="shared" si="1544"/>
        <v>-1.64874566215789+0.00487035410129011i</v>
      </c>
      <c r="E3001" t="str">
        <f t="shared" si="1545"/>
        <v>36500</v>
      </c>
      <c r="F3001" t="str">
        <f t="shared" si="1546"/>
        <v>0.21505376344086</v>
      </c>
      <c r="G3001" t="str">
        <f t="shared" si="1541"/>
        <v>0.21505376344086</v>
      </c>
      <c r="H3001" t="str">
        <f t="shared" si="1547"/>
        <v>2.52405294179044+0.0971128542933582i</v>
      </c>
      <c r="I3001" t="str">
        <f t="shared" si="1548"/>
        <v>4190.09920172539i</v>
      </c>
      <c r="J3001" t="str">
        <f t="shared" si="1542"/>
        <v>-23764.0622351577+916.659622163059i</v>
      </c>
      <c r="K3001" t="str">
        <f t="shared" si="1549"/>
        <v>0.00679118148325054-0.176058872362449i</v>
      </c>
      <c r="L3001" t="str">
        <f t="shared" si="1550"/>
        <v>0.00215207733466031-0.0472981583864545i</v>
      </c>
      <c r="M3001" t="str">
        <f t="shared" si="1551"/>
        <v>0.00894325881791085-0.223357030748904i</v>
      </c>
      <c r="N3001" t="str">
        <f t="shared" si="1552"/>
        <v>-13.3090057244861i</v>
      </c>
      <c r="O3001" t="str">
        <f t="shared" si="1553"/>
        <v>0.736689173992017-0.676231514292967i</v>
      </c>
      <c r="P3001" t="str">
        <f t="shared" si="1554"/>
        <v>0.263310826007983+0.676231514292967i</v>
      </c>
      <c r="Q3001" t="str">
        <f t="shared" si="1555"/>
        <v>-0.263310826007983+12.6327742101931i</v>
      </c>
      <c r="R3001" t="str">
        <f t="shared" si="1556"/>
        <v>0.0530724221293903-0.0219496814162468i</v>
      </c>
      <c r="S3001" t="str">
        <f t="shared" si="1557"/>
        <v>1.48606303656002i</v>
      </c>
      <c r="T3001" t="str">
        <f t="shared" si="1558"/>
        <v>0.0326186102169528+0.0788689647871969i</v>
      </c>
      <c r="U3001" t="str">
        <f t="shared" si="1559"/>
        <v>0.0000500000000000001-0.000133179594902175i</v>
      </c>
      <c r="V3001" t="str">
        <f t="shared" si="1560"/>
        <v>0.00002-0.00149161146290436i</v>
      </c>
      <c r="W3001" t="str">
        <f t="shared" si="1561"/>
        <v>0.0000422217303704138-0.000123466787032785i</v>
      </c>
      <c r="X3001" t="str">
        <f t="shared" si="1562"/>
        <v>0.0000422889908357329-0.000123414626708195i</v>
      </c>
      <c r="Y3001" t="str">
        <f t="shared" si="1563"/>
        <v>0.009+5.3633269782085i</v>
      </c>
      <c r="Z3001" t="str">
        <f t="shared" si="1564"/>
        <v>-0.000275976048945016-0.0000950855844221076i</v>
      </c>
      <c r="AA3001" t="str">
        <f t="shared" si="1565"/>
        <v>0.00377233134379467-2.23746232027704i</v>
      </c>
      <c r="AB3001" t="str">
        <f t="shared" si="1566"/>
        <v>0.098122096013203+0.237250700867973i</v>
      </c>
      <c r="AC3001" t="str">
        <f t="shared" si="1567"/>
        <v>1.05386914338937-0.0197944655937749i</v>
      </c>
      <c r="AD3001" t="str">
        <f t="shared" si="1568"/>
        <v>0.088846765102687+0.226792269801385i</v>
      </c>
      <c r="AE3001" t="str">
        <f t="shared" si="1569"/>
        <v>-2.95490367810449E-06-0.0000710372811348609i</v>
      </c>
      <c r="AF3001" t="str">
        <f t="shared" si="1570"/>
        <v>-4.17279860394833-0.0922425001920681i</v>
      </c>
      <c r="AG3001" t="str">
        <f t="shared" si="1571"/>
        <v>1.00183814302988-0.000716527428060472i</v>
      </c>
      <c r="AH3001" t="str">
        <f t="shared" si="1572"/>
        <v>5.55514616021392E-06+0.000296156437773671i</v>
      </c>
      <c r="AI3001">
        <f t="shared" si="1573"/>
        <v>-70.568048681776602</v>
      </c>
      <c r="AJ3001">
        <f t="shared" si="1574"/>
        <v>88.925402024337075</v>
      </c>
      <c r="AK3001"/>
      <c r="AL3001"/>
      <c r="AM3001"/>
      <c r="AN3001"/>
    </row>
    <row r="3002" spans="1:40" x14ac:dyDescent="0.35">
      <c r="A3002"/>
      <c r="B3002">
        <f t="shared" si="1575"/>
        <v>1068000</v>
      </c>
      <c r="C3002" s="237" t="str">
        <f t="shared" si="1543"/>
        <v>-1.85449568101087E-08+0.000634668762345488i</v>
      </c>
      <c r="D3002" s="208" t="str">
        <f t="shared" si="1544"/>
        <v>-1.64874566189126+0.00486579384464874i</v>
      </c>
      <c r="E3002" t="str">
        <f t="shared" si="1545"/>
        <v>36500</v>
      </c>
      <c r="F3002" t="str">
        <f t="shared" si="1546"/>
        <v>0.21505376344086</v>
      </c>
      <c r="G3002" t="str">
        <f t="shared" si="1541"/>
        <v>0.21505376344086</v>
      </c>
      <c r="H3002" t="str">
        <f t="shared" si="1547"/>
        <v>2.52406046006511+0.097022235872393i</v>
      </c>
      <c r="I3002" t="str">
        <f t="shared" si="1548"/>
        <v>4194.02619254237i</v>
      </c>
      <c r="J3002" t="str">
        <f t="shared" si="1542"/>
        <v>-23808.6286805709+917.51872209011i</v>
      </c>
      <c r="K3002" t="str">
        <f t="shared" si="1549"/>
        <v>0.00677848765287413-0.175894498561812i</v>
      </c>
      <c r="L3002" t="str">
        <f t="shared" si="1550"/>
        <v>0.00214805742078162-0.0472540544570646i</v>
      </c>
      <c r="M3002" t="str">
        <f t="shared" si="1551"/>
        <v>0.00892654507365575-0.223148553018877i</v>
      </c>
      <c r="N3002" t="str">
        <f t="shared" si="1552"/>
        <v>-13.3214790194481i</v>
      </c>
      <c r="O3002" t="str">
        <f t="shared" si="1553"/>
        <v>0.728197250124565-0.685367612972061i</v>
      </c>
      <c r="P3002" t="str">
        <f t="shared" si="1554"/>
        <v>0.271802749875435+0.685367612972061i</v>
      </c>
      <c r="Q3002" t="str">
        <f t="shared" si="1555"/>
        <v>-0.271802749875435+12.636111406476i</v>
      </c>
      <c r="R3002" t="str">
        <f t="shared" si="1556"/>
        <v>0.0537512576947596-0.0226661890128119i</v>
      </c>
      <c r="S3002" t="str">
        <f t="shared" si="1557"/>
        <v>1.48745578542278i</v>
      </c>
      <c r="T3002" t="str">
        <f t="shared" si="1558"/>
        <v>0.0337149539805933+0.0799526192318209i</v>
      </c>
      <c r="U3002" t="str">
        <f t="shared" si="1559"/>
        <v>0.0000500000000000001-0.000133054894906948i</v>
      </c>
      <c r="V3002" t="str">
        <f t="shared" si="1560"/>
        <v>0.00002-0.00149021482295782i</v>
      </c>
      <c r="W3002" t="str">
        <f t="shared" si="1561"/>
        <v>0.0000422216333132273-0.000123353432141113i</v>
      </c>
      <c r="X3002" t="str">
        <f t="shared" si="1562"/>
        <v>0.0000422887540168931-0.000123301319910787i</v>
      </c>
      <c r="Y3002" t="str">
        <f t="shared" si="1563"/>
        <v>0.009+5.36835352645424i</v>
      </c>
      <c r="Z3002" t="str">
        <f t="shared" si="1564"/>
        <v>-0.000275464501942939-0.0000949951578796168i</v>
      </c>
      <c r="AA3002" t="str">
        <f t="shared" si="1565"/>
        <v>0.00376526996036189-2.23536723465348i</v>
      </c>
      <c r="AB3002" t="str">
        <f t="shared" si="1566"/>
        <v>0.101420076746407+0.240510510061353i</v>
      </c>
      <c r="AC3002" t="str">
        <f t="shared" si="1567"/>
        <v>1.05457490319247-0.0204848154642736i</v>
      </c>
      <c r="AD3002" t="str">
        <f t="shared" si="1568"/>
        <v>0.0917068455294368+0.229845321688445i</v>
      </c>
      <c r="AE3002" t="str">
        <f t="shared" si="1569"/>
        <v>-3.42778790683925E-06-0.0000720259333325326i</v>
      </c>
      <c r="AF3002" t="str">
        <f t="shared" si="1570"/>
        <v>-4.17280612195637-0.0921564420277443i</v>
      </c>
      <c r="AG3002" t="str">
        <f t="shared" si="1571"/>
        <v>1.00186116508786-0.000738961633776825i</v>
      </c>
      <c r="AH3002" t="str">
        <f t="shared" si="1572"/>
        <v>7.43009241532939E-06+0.00030031270731407i</v>
      </c>
      <c r="AI3002">
        <f t="shared" si="1573"/>
        <v>-70.44586819965339</v>
      </c>
      <c r="AJ3002">
        <f t="shared" si="1574"/>
        <v>88.582723624551875</v>
      </c>
      <c r="AK3002"/>
      <c r="AL3002"/>
      <c r="AM3002"/>
      <c r="AN3002"/>
    </row>
    <row r="3003" spans="1:40" x14ac:dyDescent="0.35">
      <c r="A3003"/>
      <c r="B3003">
        <f t="shared" si="1575"/>
        <v>1069000</v>
      </c>
      <c r="C3003" s="237" t="str">
        <f t="shared" si="1543"/>
        <v>-1.85102771415958E-08+0.000634075059107636i</v>
      </c>
      <c r="D3003" s="208" t="str">
        <f t="shared" si="1544"/>
        <v>-1.64874566162538+0.00486124211982521i</v>
      </c>
      <c r="E3003" t="str">
        <f t="shared" si="1545"/>
        <v>36500</v>
      </c>
      <c r="F3003" t="str">
        <f t="shared" si="1546"/>
        <v>0.21505376344086</v>
      </c>
      <c r="G3003" t="str">
        <f t="shared" si="1541"/>
        <v>0.21505376344086</v>
      </c>
      <c r="H3003" t="str">
        <f t="shared" si="1547"/>
        <v>2.52406795729868+0.0969317861199237i</v>
      </c>
      <c r="I3003" t="str">
        <f t="shared" si="1548"/>
        <v>4197.95318335936i</v>
      </c>
      <c r="J3003" t="str">
        <f t="shared" si="1542"/>
        <v>-23853.2368744108+918.37782201716i</v>
      </c>
      <c r="K3003" t="str">
        <f t="shared" si="1549"/>
        <v>0.00676582936297717-0.175730430959735i</v>
      </c>
      <c r="L3003" t="str">
        <f t="shared" si="1550"/>
        <v>0.00214404875199513-0.0472100325313452i</v>
      </c>
      <c r="M3003" t="str">
        <f t="shared" si="1551"/>
        <v>0.0089098781149723-0.22294046349108i</v>
      </c>
      <c r="N3003" t="str">
        <f t="shared" si="1552"/>
        <v>-13.3339523144101i</v>
      </c>
      <c r="O3003" t="str">
        <f t="shared" si="1553"/>
        <v>0.719592032549735-0.694397081424556i</v>
      </c>
      <c r="P3003" t="str">
        <f t="shared" si="1554"/>
        <v>0.280407967450265+0.694397081424556i</v>
      </c>
      <c r="Q3003" t="str">
        <f t="shared" si="1555"/>
        <v>-0.280407967450265+12.6395552329855i</v>
      </c>
      <c r="R3003" t="str">
        <f t="shared" si="1556"/>
        <v>0.0544194551077947-0.0233922484451975i</v>
      </c>
      <c r="S3003" t="str">
        <f t="shared" si="1557"/>
        <v>1.48884853428553i</v>
      </c>
      <c r="T3003" t="str">
        <f t="shared" si="1558"/>
        <v>0.0348275148112753+0.0810223259738573i</v>
      </c>
      <c r="U3003" t="str">
        <f t="shared" si="1559"/>
        <v>0.0000500000000000001-0.000132930428213864i</v>
      </c>
      <c r="V3003" t="str">
        <f t="shared" si="1560"/>
        <v>0.00002-0.00148882079599528i</v>
      </c>
      <c r="W3003" t="str">
        <f t="shared" si="1561"/>
        <v>0.0000422215361657963-0.000123240291416724i</v>
      </c>
      <c r="X3003" t="str">
        <f t="shared" si="1562"/>
        <v>0.000042288517500031-0.000123188227189675i</v>
      </c>
      <c r="Y3003" t="str">
        <f t="shared" si="1563"/>
        <v>0.009+5.37338007469998i</v>
      </c>
      <c r="Z3003" t="str">
        <f t="shared" si="1564"/>
        <v>-0.00027495438985529-0.0000949049036174681i</v>
      </c>
      <c r="AA3003" t="str">
        <f t="shared" si="1565"/>
        <v>0.00375822838579304-2.23327606897497i</v>
      </c>
      <c r="AB3003" t="str">
        <f t="shared" si="1566"/>
        <v>0.104766841060479+0.243728362292026i</v>
      </c>
      <c r="AC3003" t="str">
        <f t="shared" si="1567"/>
        <v>1.05527037383965-0.0211851781033357i</v>
      </c>
      <c r="AD3003" t="str">
        <f t="shared" si="1568"/>
        <v>0.0946047727167569+0.232862200383156i</v>
      </c>
      <c r="AE3003" t="str">
        <f t="shared" si="1569"/>
        <v>-3.91223287621939E-06-0.0000730049410631475i</v>
      </c>
      <c r="AF3003" t="str">
        <f t="shared" si="1570"/>
        <v>-4.17281361892406-0.0920705440000985i</v>
      </c>
      <c r="AG3003" t="str">
        <f t="shared" si="1571"/>
        <v>1.00188385207549-0.000761660400627442i</v>
      </c>
      <c r="AH3003" t="str">
        <f t="shared" si="1572"/>
        <v>9.35392043352934E-06+0.000304429837455871i</v>
      </c>
      <c r="AI3003">
        <f t="shared" si="1573"/>
        <v>-70.326157492103192</v>
      </c>
      <c r="AJ3003">
        <f t="shared" si="1574"/>
        <v>88.240081838565075</v>
      </c>
      <c r="AK3003"/>
      <c r="AL3003"/>
      <c r="AM3003"/>
      <c r="AN3003"/>
    </row>
    <row r="3004" spans="1:40" x14ac:dyDescent="0.35">
      <c r="A3004"/>
      <c r="B3004">
        <f t="shared" si="1575"/>
        <v>1070000</v>
      </c>
      <c r="C3004" s="237" t="str">
        <f t="shared" si="1543"/>
        <v>-1.84756946603553E-08+0.000633482465595461i</v>
      </c>
      <c r="D3004" s="208" t="str">
        <f t="shared" si="1544"/>
        <v>-1.64874566136026+0.00485669890289854i</v>
      </c>
      <c r="E3004" t="str">
        <f t="shared" si="1545"/>
        <v>36500</v>
      </c>
      <c r="F3004" t="str">
        <f t="shared" si="1546"/>
        <v>0.21505376344086</v>
      </c>
      <c r="G3004" t="str">
        <f t="shared" si="1541"/>
        <v>0.21505376344086</v>
      </c>
      <c r="H3004" t="str">
        <f t="shared" si="1547"/>
        <v>2.52407543356958+0.0968415045662871i</v>
      </c>
      <c r="I3004" t="str">
        <f t="shared" si="1548"/>
        <v>4201.88017417635i</v>
      </c>
      <c r="J3004" t="str">
        <f t="shared" si="1542"/>
        <v>-23897.8868166772+919.236921944212i</v>
      </c>
      <c r="K3004" t="str">
        <f t="shared" si="1549"/>
        <v>0.0067532064810691-0.175566668702669i</v>
      </c>
      <c r="L3004" t="str">
        <f t="shared" si="1550"/>
        <v>0.00214005128642677-0.0471660923812791i</v>
      </c>
      <c r="M3004" t="str">
        <f t="shared" si="1551"/>
        <v>0.00889325776749587-0.222732761083948i</v>
      </c>
      <c r="N3004" t="str">
        <f t="shared" si="1552"/>
        <v>-13.3464256093722i</v>
      </c>
      <c r="O3004" t="str">
        <f t="shared" si="1553"/>
        <v>0.710874860076414-0.703318514836158i</v>
      </c>
      <c r="P3004" t="str">
        <f t="shared" si="1554"/>
        <v>0.289125139923586+0.703318514836158i</v>
      </c>
      <c r="Q3004" t="str">
        <f t="shared" si="1555"/>
        <v>-0.289125139923586+12.643107094536i</v>
      </c>
      <c r="R3004" t="str">
        <f t="shared" si="1556"/>
        <v>0.0550768558388591-0.0241277117478805i</v>
      </c>
      <c r="S3004" t="str">
        <f t="shared" si="1557"/>
        <v>1.49024128314829i</v>
      </c>
      <c r="T3004" t="str">
        <f t="shared" si="1558"/>
        <v>0.0359561121145935+0.0820778043170748i</v>
      </c>
      <c r="U3004" t="str">
        <f t="shared" si="1559"/>
        <v>0.00005-0.000132806194168804i</v>
      </c>
      <c r="V3004" t="str">
        <f t="shared" si="1560"/>
        <v>0.00002-0.00148742937469061i</v>
      </c>
      <c r="W3004" t="str">
        <f t="shared" si="1561"/>
        <v>0.0000422214389281224-0.000123127364259106i</v>
      </c>
      <c r="X3004" t="str">
        <f t="shared" si="1562"/>
        <v>0.0000422882812836829-0.000123075347944605i</v>
      </c>
      <c r="Y3004" t="str">
        <f t="shared" si="1563"/>
        <v>0.009+5.37840662294573i</v>
      </c>
      <c r="Z3004" t="str">
        <f t="shared" si="1564"/>
        <v>-0.000274445707320218-0.0000948148211403079i</v>
      </c>
      <c r="AA3004" t="str">
        <f t="shared" si="1565"/>
        <v>0.00375120654606461-2.23118881225011i</v>
      </c>
      <c r="AB3004" t="str">
        <f t="shared" si="1566"/>
        <v>0.108161845698012+0.246903413179977i</v>
      </c>
      <c r="AC3004" t="str">
        <f t="shared" si="1567"/>
        <v>1.05595539011303-0.0218954108391701i</v>
      </c>
      <c r="AD3004" t="str">
        <f t="shared" si="1568"/>
        <v>0.0975400851147229+0.235842437804304i</v>
      </c>
      <c r="AE3004" t="str">
        <f t="shared" si="1569"/>
        <v>-0.0000044080990936752-0.0000739741903834899i</v>
      </c>
      <c r="AF3004" t="str">
        <f t="shared" si="1570"/>
        <v>-4.17282109492984-0.0919848056633886i</v>
      </c>
      <c r="AG3004" t="str">
        <f t="shared" si="1571"/>
        <v>1.00190620114411-0.00078461926370565i</v>
      </c>
      <c r="AH3004" t="str">
        <f t="shared" si="1572"/>
        <v>0.00001132605680798+0.0003085073498302i</v>
      </c>
      <c r="AI3004">
        <f t="shared" si="1573"/>
        <v>-70.208840205632384</v>
      </c>
      <c r="AJ3004">
        <f t="shared" si="1574"/>
        <v>87.897476530531961</v>
      </c>
      <c r="AK3004"/>
      <c r="AL3004"/>
      <c r="AM3004"/>
      <c r="AN3004"/>
    </row>
    <row r="3005" spans="1:40" x14ac:dyDescent="0.35">
      <c r="A3005"/>
      <c r="B3005">
        <f t="shared" si="1575"/>
        <v>1071000</v>
      </c>
      <c r="C3005" s="237" t="str">
        <f t="shared" si="1543"/>
        <v>-1.84412090035791E-08+0.000632890978700485i</v>
      </c>
      <c r="D3005" s="208" t="str">
        <f t="shared" si="1544"/>
        <v>-1.64874566109586+0.00485216417003705i</v>
      </c>
      <c r="E3005" t="str">
        <f t="shared" si="1545"/>
        <v>36500</v>
      </c>
      <c r="F3005" t="str">
        <f t="shared" si="1546"/>
        <v>0.21505376344086</v>
      </c>
      <c r="G3005" t="str">
        <f t="shared" si="1541"/>
        <v>0.21505376344086</v>
      </c>
      <c r="H3005" t="str">
        <f t="shared" si="1547"/>
        <v>2.5240828889558+0.0967513907435578i</v>
      </c>
      <c r="I3005" t="str">
        <f t="shared" si="1548"/>
        <v>4205.80716499334i</v>
      </c>
      <c r="J3005" t="str">
        <f t="shared" si="1542"/>
        <v>-23942.5785073703+920.096021871262i</v>
      </c>
      <c r="K3005" t="str">
        <f t="shared" si="1549"/>
        <v>0.00674061887527567-0.175403210940228i</v>
      </c>
      <c r="L3005" t="str">
        <f t="shared" si="1550"/>
        <v>0.00213606498239713-0.0471222337796925i</v>
      </c>
      <c r="M3005" t="str">
        <f t="shared" si="1551"/>
        <v>0.0088766838576728-0.222525444719921i</v>
      </c>
      <c r="N3005" t="str">
        <f t="shared" si="1552"/>
        <v>-13.3588989043342i</v>
      </c>
      <c r="O3005" t="str">
        <f t="shared" si="1553"/>
        <v>0.702047088931765-0.712130525200567i</v>
      </c>
      <c r="P3005" t="str">
        <f t="shared" si="1554"/>
        <v>0.297952911068235+0.712130525200567i</v>
      </c>
      <c r="Q3005" t="str">
        <f t="shared" si="1555"/>
        <v>-0.297952911068235+12.6467683791336i</v>
      </c>
      <c r="R3005" t="str">
        <f t="shared" si="1556"/>
        <v>0.0557233035230138-0.0248724276540285i</v>
      </c>
      <c r="S3005" t="str">
        <f t="shared" si="1557"/>
        <v>1.49163403201104i</v>
      </c>
      <c r="T3005" t="str">
        <f t="shared" si="1558"/>
        <v>0.0371005595474814+0.0831187759110081i</v>
      </c>
      <c r="U3005" t="str">
        <f t="shared" si="1559"/>
        <v>0.00005-0.000132682192120094i</v>
      </c>
      <c r="V3005" t="str">
        <f t="shared" si="1560"/>
        <v>0.00002-0.00148604055174505i</v>
      </c>
      <c r="W3005" t="str">
        <f t="shared" si="1561"/>
        <v>0.0000422213416002075-0.000123014650069988i</v>
      </c>
      <c r="X3005" t="str">
        <f t="shared" si="1562"/>
        <v>0.0000422880453663921-0.000122962681577559i</v>
      </c>
      <c r="Y3005" t="str">
        <f t="shared" si="1563"/>
        <v>0.009+5.38343317119147i</v>
      </c>
      <c r="Z3005" t="str">
        <f t="shared" si="1564"/>
        <v>-0.000273938449000884-0.0000947249099546917i</v>
      </c>
      <c r="AA3005" t="str">
        <f t="shared" si="1565"/>
        <v>0.00374420436749864-2.22910545352861i</v>
      </c>
      <c r="AB3005" t="str">
        <f t="shared" si="1566"/>
        <v>0.11160453010869+0.250034825401637i</v>
      </c>
      <c r="AC3005" t="str">
        <f t="shared" si="1567"/>
        <v>1.05662978884883-0.0226153675966953i</v>
      </c>
      <c r="AD3005" t="str">
        <f t="shared" si="1568"/>
        <v>0.100512315425296+0.238785571849018i</v>
      </c>
      <c r="AE3005" t="str">
        <f t="shared" si="1569"/>
        <v>-4.91524600121545E-06-0.0000749335692241081i</v>
      </c>
      <c r="AF3005" t="str">
        <f t="shared" si="1570"/>
        <v>-4.17282855005166-0.0918992265735208i</v>
      </c>
      <c r="AG3005" t="str">
        <f t="shared" si="1571"/>
        <v>1.00192820950388-0.000807833728298695i</v>
      </c>
      <c r="AH3005" t="str">
        <f t="shared" si="1572"/>
        <v>0.0000133459238412377+0.000312544773805735i</v>
      </c>
      <c r="AI3005">
        <f t="shared" si="1573"/>
        <v>-70.093843626316158</v>
      </c>
      <c r="AJ3005">
        <f t="shared" si="1574"/>
        <v>87.554907558925777</v>
      </c>
      <c r="AK3005"/>
      <c r="AL3005"/>
      <c r="AM3005"/>
      <c r="AN3005"/>
    </row>
    <row r="3006" spans="1:40" x14ac:dyDescent="0.35">
      <c r="A3006"/>
      <c r="B3006">
        <f t="shared" si="1575"/>
        <v>1072000</v>
      </c>
      <c r="C3006" s="237" t="str">
        <f t="shared" si="1543"/>
        <v>-1.84068198101504E-08+0.000632300595325832i</v>
      </c>
      <c r="D3006" s="208" t="str">
        <f t="shared" si="1544"/>
        <v>-1.64874566083221+0.00484763789749805i</v>
      </c>
      <c r="E3006" t="str">
        <f t="shared" si="1545"/>
        <v>36500</v>
      </c>
      <c r="F3006" t="str">
        <f t="shared" si="1546"/>
        <v>0.21505376344086</v>
      </c>
      <c r="G3006" t="str">
        <f t="shared" si="1541"/>
        <v>0.21505376344086</v>
      </c>
      <c r="H3006" t="str">
        <f t="shared" si="1547"/>
        <v>2.52409032353503+0.0966614441855437i</v>
      </c>
      <c r="I3006" t="str">
        <f t="shared" si="1548"/>
        <v>4209.73415581032i</v>
      </c>
      <c r="J3006" t="str">
        <f t="shared" si="1542"/>
        <v>-23987.31194649+920.955121798313i</v>
      </c>
      <c r="K3006" t="str">
        <f t="shared" si="1549"/>
        <v>0.00672806641433589-0.17524005682518i</v>
      </c>
      <c r="L3006" t="str">
        <f t="shared" si="1550"/>
        <v>0.00213208979842026-0.0470784565002498i</v>
      </c>
      <c r="M3006" t="str">
        <f t="shared" si="1551"/>
        <v>0.00886015621275615-0.22231851332543i</v>
      </c>
      <c r="N3006" t="str">
        <f t="shared" si="1552"/>
        <v>-13.3713721992962i</v>
      </c>
      <c r="O3006" t="str">
        <f t="shared" si="1553"/>
        <v>0.693110092549797-0.720831741535853i</v>
      </c>
      <c r="P3006" t="str">
        <f t="shared" si="1554"/>
        <v>0.306889907450203+0.720831741535853i</v>
      </c>
      <c r="Q3006" t="str">
        <f t="shared" si="1555"/>
        <v>-0.306889907450203+12.6505404577603i</v>
      </c>
      <c r="R3006" t="str">
        <f t="shared" si="1556"/>
        <v>0.056358644043287-0.025626241628736i</v>
      </c>
      <c r="S3006" t="str">
        <f t="shared" si="1557"/>
        <v>1.4930267808738i</v>
      </c>
      <c r="T3006" t="str">
        <f t="shared" si="1558"/>
        <v>0.0382606650448459+0.0841449648903611i</v>
      </c>
      <c r="U3006" t="str">
        <f t="shared" si="1559"/>
        <v>0.00005-0.00013255842141849i</v>
      </c>
      <c r="V3006" t="str">
        <f t="shared" si="1560"/>
        <v>0.00002-0.00148465431988708i</v>
      </c>
      <c r="W3006" t="str">
        <f t="shared" si="1561"/>
        <v>0.0000422212441820534-0.000122902148253333i</v>
      </c>
      <c r="X3006" t="str">
        <f t="shared" si="1562"/>
        <v>0.0000422878097467086-0.000122850227492755i</v>
      </c>
      <c r="Y3006" t="str">
        <f t="shared" si="1563"/>
        <v>0.009+5.38845971943721i</v>
      </c>
      <c r="Z3006" t="str">
        <f t="shared" si="1564"/>
        <v>-0.000273432609585336-0.0000946351695690719i</v>
      </c>
      <c r="AA3006" t="str">
        <f t="shared" si="1565"/>
        <v>0.00373722177676059-2.22702598190099i</v>
      </c>
      <c r="AB3006" t="str">
        <f t="shared" si="1566"/>
        <v>0.115094316529409+0.253121769109233i</v>
      </c>
      <c r="AC3006" t="str">
        <f t="shared" si="1567"/>
        <v>1.05729340902232-0.0233448989278677i</v>
      </c>
      <c r="AD3006" t="str">
        <f t="shared" si="1568"/>
        <v>0.10352099068195+0.241691146462279i</v>
      </c>
      <c r="AE3006" t="str">
        <f t="shared" si="1569"/>
        <v>-5.43353200022366E-06-0.0000758829673979972i</v>
      </c>
      <c r="AF3006" t="str">
        <f t="shared" si="1570"/>
        <v>-4.17283598436724-0.0918138062880457i</v>
      </c>
      <c r="AG3006" t="str">
        <f t="shared" si="1571"/>
        <v>1.00194987442408-0.000831299270668186i</v>
      </c>
      <c r="AH3006" t="str">
        <f t="shared" si="1572"/>
        <v>0.0000154129396467985+0.000316541646518242i</v>
      </c>
      <c r="AI3006">
        <f t="shared" si="1573"/>
        <v>-69.981098452592178</v>
      </c>
      <c r="AJ3006">
        <f t="shared" si="1574"/>
        <v>87.212374776560949</v>
      </c>
      <c r="AK3006"/>
      <c r="AL3006"/>
      <c r="AM3006"/>
      <c r="AN3006"/>
    </row>
    <row r="3007" spans="1:40" x14ac:dyDescent="0.35">
      <c r="A3007"/>
      <c r="B3007">
        <f t="shared" si="1575"/>
        <v>1073000</v>
      </c>
      <c r="C3007" s="237" t="str">
        <f t="shared" si="1543"/>
        <v>-1.83725267206344E-08+0.000631711312386172i</v>
      </c>
      <c r="D3007" s="208" t="str">
        <f t="shared" si="1544"/>
        <v>-1.6487456605693+0.00484312006162732i</v>
      </c>
      <c r="E3007" t="str">
        <f t="shared" si="1545"/>
        <v>36500</v>
      </c>
      <c r="F3007" t="str">
        <f t="shared" si="1546"/>
        <v>0.21505376344086</v>
      </c>
      <c r="G3007" t="str">
        <f t="shared" si="1541"/>
        <v>0.21505376344086</v>
      </c>
      <c r="H3007" t="str">
        <f t="shared" si="1547"/>
        <v>2.5240977373846+0.0965716644277756i</v>
      </c>
      <c r="I3007" t="str">
        <f t="shared" si="1548"/>
        <v>4213.66114662731i</v>
      </c>
      <c r="J3007" t="str">
        <f t="shared" si="1542"/>
        <v>-24032.0871340363+921.814221725363i</v>
      </c>
      <c r="K3007" t="str">
        <f t="shared" si="1549"/>
        <v>0.00671554896759839-0.175077205513428i</v>
      </c>
      <c r="L3007" t="str">
        <f t="shared" si="1550"/>
        <v>0.00212812569320269-0.0470347603174511i</v>
      </c>
      <c r="M3007" t="str">
        <f t="shared" si="1551"/>
        <v>0.00884367466080108-0.222111965830879i</v>
      </c>
      <c r="N3007" t="str">
        <f t="shared" si="1552"/>
        <v>-13.3838454942583i</v>
      </c>
      <c r="O3007" t="str">
        <f t="shared" si="1553"/>
        <v>0.6840652613579-0.729420810097538i</v>
      </c>
      <c r="P3007" t="str">
        <f t="shared" si="1554"/>
        <v>0.3159347386421+0.729420810097538i</v>
      </c>
      <c r="Q3007" t="str">
        <f t="shared" si="1555"/>
        <v>-0.3159347386421+12.6544246841608i</v>
      </c>
      <c r="R3007" t="str">
        <f t="shared" si="1556"/>
        <v>0.0569827256134322-0.02638899590464i</v>
      </c>
      <c r="S3007" t="str">
        <f t="shared" si="1557"/>
        <v>1.49441952973656i</v>
      </c>
      <c r="T3007" t="str">
        <f t="shared" si="1558"/>
        <v>0.0394362308500321+0.0851560980143328i</v>
      </c>
      <c r="U3007" t="str">
        <f t="shared" si="1559"/>
        <v>0.00005-0.000132434881417168i</v>
      </c>
      <c r="V3007" t="str">
        <f t="shared" si="1560"/>
        <v>0.00002-0.00148327067187228i</v>
      </c>
      <c r="W3007" t="str">
        <f t="shared" si="1561"/>
        <v>0.0000422211466736623-0.000122789858215325i</v>
      </c>
      <c r="X3007" t="str">
        <f t="shared" si="1562"/>
        <v>0.0000422875744231895-0.00012273798509663i</v>
      </c>
      <c r="Y3007" t="str">
        <f t="shared" si="1563"/>
        <v>0.009+5.39348626768296i</v>
      </c>
      <c r="Z3007" t="str">
        <f t="shared" si="1564"/>
        <v>-0.000272928183786362-0.0000945455994937915i</v>
      </c>
      <c r="AA3007" t="str">
        <f t="shared" si="1565"/>
        <v>0.00373025870085757-2.22495038649849i</v>
      </c>
      <c r="AB3007" t="str">
        <f t="shared" si="1566"/>
        <v>0.118630610075918+0.256163422349901i</v>
      </c>
      <c r="AC3007" t="str">
        <f t="shared" si="1567"/>
        <v>1.05794609183243-0.0240838520444187i</v>
      </c>
      <c r="AD3007" t="str">
        <f t="shared" si="1568"/>
        <v>0.106565632329872+0.244558711705071i</v>
      </c>
      <c r="AE3007" t="str">
        <f t="shared" si="1569"/>
        <v>-5.96281447625196E-06-0.0000768222766088604i</v>
      </c>
      <c r="AF3007" t="str">
        <f t="shared" si="1570"/>
        <v>-4.1728433979539-0.0917285443661483i</v>
      </c>
      <c r="AG3007" t="str">
        <f t="shared" si="1571"/>
        <v>1.00197119323338-0.000855011338830899i</v>
      </c>
      <c r="AH3007" t="str">
        <f t="shared" si="1572"/>
        <v>0.0000175265182504524+0.000320497512898397i</v>
      </c>
      <c r="AI3007">
        <f t="shared" si="1573"/>
        <v>-69.870538585536949</v>
      </c>
      <c r="AJ3007">
        <f t="shared" si="1574"/>
        <v>86.869878030645765</v>
      </c>
      <c r="AK3007"/>
      <c r="AL3007"/>
      <c r="AM3007"/>
      <c r="AN3007"/>
    </row>
    <row r="3008" spans="1:40" x14ac:dyDescent="0.35">
      <c r="A3008"/>
      <c r="B3008">
        <f t="shared" si="1575"/>
        <v>1074000</v>
      </c>
      <c r="C3008" s="237" t="str">
        <f t="shared" si="1543"/>
        <v>-1.83383293772689E-08+0.000631123126807663i</v>
      </c>
      <c r="D3008" s="208" t="str">
        <f t="shared" si="1544"/>
        <v>-1.64874566030712+0.00483861063885875i</v>
      </c>
      <c r="E3008" t="str">
        <f t="shared" si="1545"/>
        <v>36500</v>
      </c>
      <c r="F3008" t="str">
        <f t="shared" si="1546"/>
        <v>0.21505376344086</v>
      </c>
      <c r="G3008" t="str">
        <f t="shared" si="1541"/>
        <v>0.21505376344086</v>
      </c>
      <c r="H3008" t="str">
        <f t="shared" si="1547"/>
        <v>2.52410513058143+0.096482051007497i</v>
      </c>
      <c r="I3008" t="str">
        <f t="shared" si="1548"/>
        <v>4217.5881374443i</v>
      </c>
      <c r="J3008" t="str">
        <f t="shared" si="1542"/>
        <v>-24076.9040700093+922.673321652414i</v>
      </c>
      <c r="K3008" t="str">
        <f t="shared" si="1549"/>
        <v>0.00670306640501804-0.174914656163993i</v>
      </c>
      <c r="L3008" t="str">
        <f t="shared" si="1550"/>
        <v>0.00212417262564232-0.0469911450066275i</v>
      </c>
      <c r="M3008" t="str">
        <f t="shared" si="1551"/>
        <v>0.00882723903066036-0.22190580117062i</v>
      </c>
      <c r="N3008" t="str">
        <f t="shared" si="1552"/>
        <v>-13.3963187892203i</v>
      </c>
      <c r="O3008" t="str">
        <f t="shared" si="1553"/>
        <v>0.67491400256073-0.737896394589006i</v>
      </c>
      <c r="P3008" t="str">
        <f t="shared" si="1554"/>
        <v>0.32508599743927+0.737896394589006i</v>
      </c>
      <c r="Q3008" t="str">
        <f t="shared" si="1555"/>
        <v>-0.32508599743927+12.6584223946313i</v>
      </c>
      <c r="R3008" t="str">
        <f t="shared" si="1556"/>
        <v>0.0575953988601487-0.0271605295199701i</v>
      </c>
      <c r="S3008" t="str">
        <f t="shared" si="1557"/>
        <v>1.49581227859931i</v>
      </c>
      <c r="T3008" t="str">
        <f t="shared" si="1558"/>
        <v>0.0406270535492303+0.0861519048058351i</v>
      </c>
      <c r="U3008" t="str">
        <f t="shared" si="1559"/>
        <v>0.00005-0.000132311571471714i</v>
      </c>
      <c r="V3008" t="str">
        <f t="shared" si="1560"/>
        <v>0.00002-0.0014818896004832i</v>
      </c>
      <c r="W3008" t="str">
        <f t="shared" si="1561"/>
        <v>0.0000422210490750361-0.00012267777936436i</v>
      </c>
      <c r="X3008" t="str">
        <f t="shared" si="1562"/>
        <v>0.0000422873393943988-0.000122625953797834i</v>
      </c>
      <c r="Y3008" t="str">
        <f t="shared" si="1563"/>
        <v>0.009+5.3985128159287i</v>
      </c>
      <c r="Z3008" t="str">
        <f t="shared" si="1564"/>
        <v>-0.000272425166341361-0.0000944561992410737i</v>
      </c>
      <c r="AA3008" t="str">
        <f t="shared" si="1565"/>
        <v>0.0037233150671364-2.2228786564928i</v>
      </c>
      <c r="AB3008" t="str">
        <f t="shared" si="1566"/>
        <v>0.122212798846324+0.259158971484475i</v>
      </c>
      <c r="AC3008" t="str">
        <f t="shared" si="1567"/>
        <v>1.05858768078584-0.0248320708530638i</v>
      </c>
      <c r="AD3008" t="str">
        <f t="shared" si="1568"/>
        <v>0.109645756306969+0.247387823821471i</v>
      </c>
      <c r="AE3008" t="str">
        <f t="shared" si="1569"/>
        <v>-6.50294982385387E-06-0.0000777513904590608i</v>
      </c>
      <c r="AF3008" t="str">
        <f t="shared" si="1570"/>
        <v>-4.17285079088855-0.0916434403686383i</v>
      </c>
      <c r="AG3008" t="str">
        <f t="shared" si="1571"/>
        <v>1.00199216332011-0.00087896535334164i</v>
      </c>
      <c r="AH3008" t="str">
        <f t="shared" si="1572"/>
        <v>0.000019686069691607+0.000324411925698399i</v>
      </c>
      <c r="AI3008">
        <f t="shared" si="1573"/>
        <v>-69.762100935022573</v>
      </c>
      <c r="AJ3008">
        <f t="shared" si="1574"/>
        <v>86.527417162831966</v>
      </c>
      <c r="AK3008"/>
      <c r="AL3008"/>
      <c r="AM3008"/>
      <c r="AN3008"/>
    </row>
    <row r="3009" spans="1:40" x14ac:dyDescent="0.35">
      <c r="A3009"/>
      <c r="B3009">
        <f t="shared" si="1575"/>
        <v>1075000</v>
      </c>
      <c r="C3009" s="237" t="str">
        <f t="shared" si="1543"/>
        <v>-1.83042274239548E-08+0.000630536035527901i</v>
      </c>
      <c r="D3009" s="208" t="str">
        <f t="shared" si="1544"/>
        <v>-1.64874566004567+0.00483410960571391i</v>
      </c>
      <c r="E3009" t="str">
        <f t="shared" si="1545"/>
        <v>36500</v>
      </c>
      <c r="F3009" t="str">
        <f t="shared" si="1546"/>
        <v>0.21505376344086</v>
      </c>
      <c r="G3009" t="str">
        <f t="shared" si="1541"/>
        <v>0.21505376344086</v>
      </c>
      <c r="H3009" t="str">
        <f t="shared" si="1547"/>
        <v>2.52411250320213+0.0963926034636617i</v>
      </c>
      <c r="I3009" t="str">
        <f t="shared" si="1548"/>
        <v>4221.51512826129i</v>
      </c>
      <c r="J3009" t="str">
        <f t="shared" si="1542"/>
        <v>-24121.7627544088+923.532421579465i</v>
      </c>
      <c r="K3009" t="str">
        <f t="shared" si="1549"/>
        <v>0.00669061859715274-0.174752407939007i</v>
      </c>
      <c r="L3009" t="str">
        <f t="shared" si="1550"/>
        <v>0.0021202305548273-0.0469476103439372i</v>
      </c>
      <c r="M3009" t="str">
        <f t="shared" si="1551"/>
        <v>0.00881084915198004-0.221700018282944i</v>
      </c>
      <c r="N3009" t="str">
        <f t="shared" si="1552"/>
        <v>-13.4087920841823i</v>
      </c>
      <c r="O3009" t="str">
        <f t="shared" si="1553"/>
        <v>0.665657739920855-0.746257176369822i</v>
      </c>
      <c r="P3009" t="str">
        <f t="shared" si="1554"/>
        <v>0.334342260079145+0.746257176369822i</v>
      </c>
      <c r="Q3009" t="str">
        <f t="shared" si="1555"/>
        <v>-0.334342260079145+12.6625349078125i</v>
      </c>
      <c r="R3009" t="str">
        <f t="shared" si="1556"/>
        <v>0.0581965169047189-0.0279406783590793i</v>
      </c>
      <c r="S3009" t="str">
        <f t="shared" si="1557"/>
        <v>1.49720502746207i</v>
      </c>
      <c r="T3009" t="str">
        <f t="shared" si="1558"/>
        <v>0.0418329241099142+0.0871321176905265i</v>
      </c>
      <c r="U3009" t="str">
        <f t="shared" si="1559"/>
        <v>0.00005-0.000132188490940112i</v>
      </c>
      <c r="V3009" t="str">
        <f t="shared" si="1560"/>
        <v>0.00002-0.00148051109852926i</v>
      </c>
      <c r="W3009" t="str">
        <f t="shared" si="1561"/>
        <v>0.0000422209513861764-0.000122565911111033i</v>
      </c>
      <c r="X3009" t="str">
        <f t="shared" si="1562"/>
        <v>0.0000422871046589061-0.00012251413300721i</v>
      </c>
      <c r="Y3009" t="str">
        <f t="shared" si="1563"/>
        <v>0.009+5.40353936417444i</v>
      </c>
      <c r="Z3009" t="str">
        <f t="shared" si="1564"/>
        <v>-0.00027192355201218-0.0000943669683250102i</v>
      </c>
      <c r="AA3009" t="str">
        <f t="shared" si="1565"/>
        <v>0.00371639080328166-2.22081078109592i</v>
      </c>
      <c r="AB3009" t="str">
        <f t="shared" si="1566"/>
        <v>0.125840254036718+0.262107611605723i</v>
      </c>
      <c r="AC3009" t="str">
        <f t="shared" si="1567"/>
        <v>1.05921802178065-0.0255893959932269i</v>
      </c>
      <c r="AD3009" t="str">
        <f t="shared" si="1568"/>
        <v>0.112760873125832+0.250178045304783i</v>
      </c>
      <c r="AE3009" t="str">
        <f t="shared" si="1569"/>
        <v>-7.05379347148156E-06-0.0000786702044573065i</v>
      </c>
      <c r="AF3009" t="str">
        <f t="shared" si="1570"/>
        <v>-4.1728581632478-0.0915584938579478i</v>
      </c>
      <c r="AG3009" t="str">
        <f t="shared" si="1571"/>
        <v>1.00201278213252-0.000903156708079517i</v>
      </c>
      <c r="AH3009" t="str">
        <f t="shared" si="1572"/>
        <v>0.0000218910001246868+0.000328284445517566i</v>
      </c>
      <c r="AI3009">
        <f t="shared" si="1573"/>
        <v>-69.655725240327428</v>
      </c>
      <c r="AJ3009">
        <f t="shared" si="1574"/>
        <v>86.184992009243516</v>
      </c>
      <c r="AK3009"/>
      <c r="AL3009"/>
      <c r="AM3009"/>
      <c r="AN3009"/>
    </row>
    <row r="3010" spans="1:40" x14ac:dyDescent="0.35">
      <c r="A3010"/>
      <c r="B3010">
        <f t="shared" si="1575"/>
        <v>1076000</v>
      </c>
      <c r="C3010" s="237" t="str">
        <f t="shared" si="1543"/>
        <v>-1.82702205062473E-08+0.000629950035495869i</v>
      </c>
      <c r="D3010" s="208" t="str">
        <f t="shared" si="1544"/>
        <v>-1.64874565978495+0.00482961693880166i</v>
      </c>
      <c r="E3010" t="str">
        <f t="shared" si="1545"/>
        <v>36500</v>
      </c>
      <c r="F3010" t="str">
        <f t="shared" si="1546"/>
        <v>0.21505376344086</v>
      </c>
      <c r="G3010" t="str">
        <f t="shared" si="1541"/>
        <v>0.21505376344086</v>
      </c>
      <c r="H3010" t="str">
        <f t="shared" si="1547"/>
        <v>2.52411985532294+0.0963033213369206i</v>
      </c>
      <c r="I3010" t="str">
        <f t="shared" si="1548"/>
        <v>4225.44211907827i</v>
      </c>
      <c r="J3010" t="str">
        <f t="shared" si="1542"/>
        <v>-24166.663187235+924.391521506515i</v>
      </c>
      <c r="K3010" t="str">
        <f t="shared" si="1549"/>
        <v>0.00667820541515973-0.174590460003691i</v>
      </c>
      <c r="L3010" t="str">
        <f t="shared" si="1550"/>
        <v>0.00211629944003508-0.0469041561063622i</v>
      </c>
      <c r="M3010" t="str">
        <f t="shared" si="1551"/>
        <v>0.00879450485519481-0.221494616110053i</v>
      </c>
      <c r="N3010" t="str">
        <f t="shared" si="1552"/>
        <v>-13.4212653791444i</v>
      </c>
      <c r="O3010" t="str">
        <f t="shared" si="1553"/>
        <v>0.656297913537445-0.754501854660674i</v>
      </c>
      <c r="P3010" t="str">
        <f t="shared" si="1554"/>
        <v>0.343702086462555+0.754501854660674i</v>
      </c>
      <c r="Q3010" t="str">
        <f t="shared" si="1555"/>
        <v>-0.343702086462555+12.6667635244837i</v>
      </c>
      <c r="R3010" t="str">
        <f t="shared" si="1556"/>
        <v>0.0587859354439024-0.0287292751953471i</v>
      </c>
      <c r="S3010" t="str">
        <f t="shared" si="1557"/>
        <v>1.49859777632482i</v>
      </c>
      <c r="T3010" t="str">
        <f t="shared" si="1558"/>
        <v>0.043053627923171+0.0880964721354066i</v>
      </c>
      <c r="U3010" t="str">
        <f t="shared" si="1559"/>
        <v>0.00005-0.000132065639182733i</v>
      </c>
      <c r="V3010" t="str">
        <f t="shared" si="1560"/>
        <v>0.00002-0.00147913515884661i</v>
      </c>
      <c r="W3010" t="str">
        <f t="shared" si="1561"/>
        <v>0.0000422208536070852-0.000122454252868136i</v>
      </c>
      <c r="X3010" t="str">
        <f t="shared" si="1562"/>
        <v>0.0000422868702152887-0.000122402522137803i</v>
      </c>
      <c r="Y3010" t="str">
        <f t="shared" si="1563"/>
        <v>0.009+5.40856591242019i</v>
      </c>
      <c r="Z3010" t="str">
        <f t="shared" si="1564"/>
        <v>-0.000271423335585023-0.0000942779062615571i</v>
      </c>
      <c r="AA3010" t="str">
        <f t="shared" si="1565"/>
        <v>0.00370948583731385-2.21874674955995i</v>
      </c>
      <c r="AB3010" t="str">
        <f t="shared" si="1566"/>
        <v>0.129512330068511+0.265008546955265i</v>
      </c>
      <c r="AC3010" t="str">
        <f t="shared" si="1567"/>
        <v>1.05983696318933-0.0263556648771771i</v>
      </c>
      <c r="AD3010" t="str">
        <f t="shared" si="1568"/>
        <v>0.11591048795625+0.252928944962361i</v>
      </c>
      <c r="AE3010" t="str">
        <f t="shared" si="1569"/>
        <v>-7.61519990637696E-06-0.0000795786160259552i</v>
      </c>
      <c r="AF3010" t="str">
        <f t="shared" si="1570"/>
        <v>-4.17286551510789-0.0914737043981189i</v>
      </c>
      <c r="AG3010" t="str">
        <f t="shared" si="1571"/>
        <v>1.002033047179-0.000927580771034223i</v>
      </c>
      <c r="AH3010" t="str">
        <f t="shared" si="1572"/>
        <v>0.0000241407119203254+0.000332114640826429i</v>
      </c>
      <c r="AI3010">
        <f t="shared" si="1573"/>
        <v>-69.551353903939216</v>
      </c>
      <c r="AJ3010">
        <f t="shared" si="1574"/>
        <v>85.842602400527468</v>
      </c>
      <c r="AK3010"/>
      <c r="AL3010"/>
      <c r="AM3010"/>
      <c r="AN3010"/>
    </row>
    <row r="3011" spans="1:40" x14ac:dyDescent="0.35">
      <c r="A3011"/>
      <c r="B3011">
        <f t="shared" si="1575"/>
        <v>1077000</v>
      </c>
      <c r="C3011" s="237" t="str">
        <f t="shared" si="1543"/>
        <v>-1.82363082713459E-08+0.000629365123671879i</v>
      </c>
      <c r="D3011" s="208" t="str">
        <f t="shared" si="1544"/>
        <v>-1.64874565952496+0.00482513261481774i</v>
      </c>
      <c r="E3011" t="str">
        <f t="shared" si="1545"/>
        <v>36500</v>
      </c>
      <c r="F3011" t="str">
        <f t="shared" si="1546"/>
        <v>0.21505376344086</v>
      </c>
      <c r="G3011" t="str">
        <f t="shared" si="1541"/>
        <v>0.21505376344086</v>
      </c>
      <c r="H3011" t="str">
        <f t="shared" si="1547"/>
        <v>2.52412718701976+0.0962142041696171i</v>
      </c>
      <c r="I3011" t="str">
        <f t="shared" si="1548"/>
        <v>4229.36910989526i</v>
      </c>
      <c r="J3011" t="str">
        <f t="shared" si="1542"/>
        <v>-24211.6053684877+925.250621433566i</v>
      </c>
      <c r="K3011" t="str">
        <f t="shared" si="1549"/>
        <v>0.00666582673079275-0.174428811526347i</v>
      </c>
      <c r="L3011" t="str">
        <f t="shared" si="1550"/>
        <v>0.00211237924073132-0.0468607820717046i</v>
      </c>
      <c r="M3011" t="str">
        <f t="shared" si="1551"/>
        <v>0.00877820597152407-0.221289593598052i</v>
      </c>
      <c r="N3011" t="str">
        <f t="shared" si="1552"/>
        <v>-13.4337386741064i</v>
      </c>
      <c r="O3011" t="str">
        <f t="shared" si="1553"/>
        <v>0.646835979622451-0.762629146745562i</v>
      </c>
      <c r="P3011" t="str">
        <f t="shared" si="1554"/>
        <v>0.353164020377549+0.762629146745562i</v>
      </c>
      <c r="Q3011" t="str">
        <f t="shared" si="1555"/>
        <v>-0.353164020377549+12.6711095273608i</v>
      </c>
      <c r="R3011" t="str">
        <f t="shared" si="1556"/>
        <v>0.0593635128300422-0.0295261497364917i</v>
      </c>
      <c r="S3011" t="str">
        <f t="shared" si="1557"/>
        <v>1.49999052518758i</v>
      </c>
      <c r="T3011" t="str">
        <f t="shared" si="1558"/>
        <v>0.0442889448500073+0.0890447067869146i</v>
      </c>
      <c r="U3011" t="str">
        <f t="shared" si="1559"/>
        <v>0.00005-0.000131943015562322i</v>
      </c>
      <c r="V3011" t="str">
        <f t="shared" si="1560"/>
        <v>0.00002-0.00147776177429801i</v>
      </c>
      <c r="W3011" t="str">
        <f t="shared" si="1561"/>
        <v>0.0000422207557377645-0.000122342804050635i</v>
      </c>
      <c r="X3011" t="str">
        <f t="shared" si="1562"/>
        <v>0.0000422866360621301-0.000122291120604827i</v>
      </c>
      <c r="Y3011" t="str">
        <f t="shared" si="1563"/>
        <v>0.009+5.41359246066593i</v>
      </c>
      <c r="Z3011" t="str">
        <f t="shared" si="1564"/>
        <v>-0.000270924511870266-0.0000941890125685228i</v>
      </c>
      <c r="AA3011" t="str">
        <f t="shared" si="1565"/>
        <v>0.00370260009758756-2.21668655117693i</v>
      </c>
      <c r="AB3011" t="str">
        <f t="shared" si="1566"/>
        <v>0.133228364727731+0.267860991338992i</v>
      </c>
      <c r="AC3011" t="str">
        <f t="shared" si="1567"/>
        <v>1.06044435594101-0.0271307117326223i</v>
      </c>
      <c r="AD3011" t="str">
        <f t="shared" si="1568"/>
        <v>0.119094100708458+0.255640097979313i</v>
      </c>
      <c r="AE3011" t="str">
        <f t="shared" si="1569"/>
        <v>-8.18702269947537E-06-0.0000804765245079781i</v>
      </c>
      <c r="AF3011" t="str">
        <f t="shared" si="1570"/>
        <v>-4.17287284654472-0.0913890715547994i</v>
      </c>
      <c r="AG3011" t="str">
        <f t="shared" si="1571"/>
        <v>1.00205295602836-0.000952232885093872i</v>
      </c>
      <c r="AH3011" t="str">
        <f t="shared" si="1572"/>
        <v>0.0000264346037664299+0.00033590208798947i</v>
      </c>
      <c r="AI3011">
        <f t="shared" si="1573"/>
        <v>-69.448931837399883</v>
      </c>
      <c r="AJ3011">
        <f t="shared" si="1574"/>
        <v>85.500248161909965</v>
      </c>
      <c r="AK3011"/>
      <c r="AL3011"/>
      <c r="AM3011"/>
      <c r="AN3011"/>
    </row>
    <row r="3012" spans="1:40" x14ac:dyDescent="0.35">
      <c r="A3012"/>
      <c r="B3012">
        <f t="shared" si="1575"/>
        <v>1078000</v>
      </c>
      <c r="C3012" s="237" t="str">
        <f t="shared" si="1543"/>
        <v>-1.8202490368086E-08+0.000628781297027522i</v>
      </c>
      <c r="D3012" s="208" t="str">
        <f t="shared" si="1544"/>
        <v>-1.64874565926568+0.00482065661054434i</v>
      </c>
      <c r="E3012" t="str">
        <f t="shared" si="1545"/>
        <v>36500</v>
      </c>
      <c r="F3012" t="str">
        <f t="shared" si="1546"/>
        <v>0.21505376344086</v>
      </c>
      <c r="G3012" t="str">
        <f t="shared" si="1541"/>
        <v>0.21505376344086</v>
      </c>
      <c r="H3012" t="str">
        <f t="shared" si="1547"/>
        <v>2.52413449836809+0.0961252515057779i</v>
      </c>
      <c r="I3012" t="str">
        <f t="shared" si="1548"/>
        <v>4233.29610071225i</v>
      </c>
      <c r="J3012" t="str">
        <f t="shared" si="1542"/>
        <v>-24256.5892981671+926.109721360617i</v>
      </c>
      <c r="K3012" t="str">
        <f t="shared" si="1549"/>
        <v>0.00665348241639821-0.174267461678338i</v>
      </c>
      <c r="L3012" t="str">
        <f t="shared" si="1550"/>
        <v>0.00210846991656876-0.0468174880185819i</v>
      </c>
      <c r="M3012" t="str">
        <f t="shared" si="1551"/>
        <v>0.00876195233296697-0.22108494969692i</v>
      </c>
      <c r="N3012" t="str">
        <f t="shared" si="1552"/>
        <v>-13.4462119690684i</v>
      </c>
      <c r="O3012" t="str">
        <f t="shared" si="1553"/>
        <v>0.637273410273605-0.770637788171751i</v>
      </c>
      <c r="P3012" t="str">
        <f t="shared" si="1554"/>
        <v>0.362726589726395+0.770637788171751i</v>
      </c>
      <c r="Q3012" t="str">
        <f t="shared" si="1555"/>
        <v>-0.362726589726395+12.6755741808966i</v>
      </c>
      <c r="R3012" t="str">
        <f t="shared" si="1556"/>
        <v>0.0599291101503497-0.0303311286723403i</v>
      </c>
      <c r="S3012" t="str">
        <f t="shared" si="1557"/>
        <v>1.50138327405033i</v>
      </c>
      <c r="T3012" t="str">
        <f t="shared" si="1558"/>
        <v>0.0455386492717201+0.0899765636084549i</v>
      </c>
      <c r="U3012" t="str">
        <f t="shared" si="1559"/>
        <v>0.00005-0.00013182061944399i</v>
      </c>
      <c r="V3012" t="str">
        <f t="shared" si="1560"/>
        <v>0.00002-0.00147639093777268i</v>
      </c>
      <c r="W3012" t="str">
        <f t="shared" si="1561"/>
        <v>0.000042220657778216-0.00012223156407567i</v>
      </c>
      <c r="X3012" t="str">
        <f t="shared" si="1562"/>
        <v>0.0000422864021980206-0.000122179927825671i</v>
      </c>
      <c r="Y3012" t="str">
        <f t="shared" si="1563"/>
        <v>0.009+5.41861900891168i</v>
      </c>
      <c r="Z3012" t="str">
        <f t="shared" si="1564"/>
        <v>-0.000270427075702356-0.0000941002867655598i</v>
      </c>
      <c r="AA3012" t="str">
        <f t="shared" si="1565"/>
        <v>0.00369573351278949-2.21463017527861i</v>
      </c>
      <c r="AB3012" t="str">
        <f t="shared" si="1566"/>
        <v>0.136987679316545+0.270664168540766i</v>
      </c>
      <c r="AC3012" t="str">
        <f t="shared" si="1567"/>
        <v>1.06104005360297-0.0279143676477998i</v>
      </c>
      <c r="AD3012" t="str">
        <f t="shared" si="1568"/>
        <v>0.122311206117317+0.258311085981235i</v>
      </c>
      <c r="AE3012" t="str">
        <f t="shared" si="1569"/>
        <v>-8.76911453037669E-06-0.000081363831173686i</v>
      </c>
      <c r="AF3012" t="str">
        <f t="shared" si="1570"/>
        <v>-4.17288015763377-0.0913045948952336i</v>
      </c>
      <c r="AG3012" t="str">
        <f t="shared" si="1571"/>
        <v>1.00207250630999-0.000977108368835904i</v>
      </c>
      <c r="AH3012" t="str">
        <f t="shared" si="1572"/>
        <v>0.0000287720707693391+0.000339646371287004i</v>
      </c>
      <c r="AI3012">
        <f t="shared" si="1573"/>
        <v>-69.348406318148108</v>
      </c>
      <c r="AJ3012">
        <f t="shared" si="1574"/>
        <v>85.15792911322329</v>
      </c>
      <c r="AK3012"/>
      <c r="AL3012"/>
      <c r="AM3012"/>
      <c r="AN3012"/>
    </row>
    <row r="3013" spans="1:40" x14ac:dyDescent="0.35">
      <c r="A3013"/>
      <c r="B3013">
        <f t="shared" si="1575"/>
        <v>1079000</v>
      </c>
      <c r="C3013" s="237" t="str">
        <f t="shared" si="1543"/>
        <v>-1.81687664469296E-08+0.000628198552545617i</v>
      </c>
      <c r="D3013" s="208" t="str">
        <f t="shared" si="1544"/>
        <v>-1.64874565900713+0.00481618890284973i</v>
      </c>
      <c r="E3013" t="str">
        <f t="shared" si="1545"/>
        <v>36500</v>
      </c>
      <c r="F3013" t="str">
        <f t="shared" si="1546"/>
        <v>0.21505376344086</v>
      </c>
      <c r="G3013" t="str">
        <f t="shared" ref="G3013:G3076" si="1576">IF($C$11=$C$7,$C$24,F3013)</f>
        <v>0.21505376344086</v>
      </c>
      <c r="H3013" t="str">
        <f t="shared" si="1547"/>
        <v>2.52414178944315+0.0960364628911067i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0.00210457142738636-0.0467742737264246i</v>
      </c>
      <c r="M3013" t="str">
        <f t="shared" si="1551"/>
        <v>0.00874574377229864-0.220880683360505i</v>
      </c>
      <c r="N3013" t="str">
        <f t="shared" si="1552"/>
        <v>-13.4586852640304i</v>
      </c>
      <c r="O3013" t="str">
        <f t="shared" si="1553"/>
        <v>0.627611693245678-0.77852653294624i</v>
      </c>
      <c r="P3013" t="str">
        <f t="shared" si="1554"/>
        <v>0.372388306754322+0.77852653294624i</v>
      </c>
      <c r="Q3013" t="str">
        <f t="shared" si="1555"/>
        <v>-0.372388306754322+12.6801587310842i</v>
      </c>
      <c r="R3013" t="str">
        <f t="shared" si="1556"/>
        <v>0.060482591305193-0.0311440357249227i</v>
      </c>
      <c r="S3013" t="str">
        <f t="shared" si="1557"/>
        <v>1.50277602291309i</v>
      </c>
      <c r="T3013" t="str">
        <f t="shared" si="1558"/>
        <v>0.0468025101441625+0.0908917880170958i</v>
      </c>
      <c r="U3013" t="str">
        <f t="shared" si="1559"/>
        <v>0.0000499999999999999-0.0001316984501952i</v>
      </c>
      <c r="V3013" t="str">
        <f t="shared" si="1560"/>
        <v>0.00002-0.00147502264218624i</v>
      </c>
      <c r="W3013" t="str">
        <f t="shared" si="1561"/>
        <v>0.0000422205597284418-0.000122120532362543i</v>
      </c>
      <c r="X3013" t="str">
        <f t="shared" si="1562"/>
        <v>0.0000422861686215567-0.000122068943219884i</v>
      </c>
      <c r="Y3013" t="str">
        <f t="shared" si="1563"/>
        <v>0.009+5.42364555715742i</v>
      </c>
      <c r="Z3013" t="str">
        <f t="shared" si="1564"/>
        <v>-0.000269931021939666-0.0000940117283741558i</v>
      </c>
      <c r="AA3013" t="str">
        <f t="shared" si="1565"/>
        <v>0.00368888601193677-2.21257761123632i</v>
      </c>
      <c r="AB3013" t="str">
        <f t="shared" si="1566"/>
        <v>0.140789578816502+0.273417312733636i</v>
      </c>
      <c r="AC3013" t="str">
        <f t="shared" si="1567"/>
        <v>1.06162391246134-0.0287064606189478i</v>
      </c>
      <c r="AD3013" t="str">
        <f t="shared" si="1568"/>
        <v>0.125561293826953+0.260941497095594i</v>
      </c>
      <c r="AE3013" t="str">
        <f t="shared" si="1569"/>
        <v>-0.0000093613272122796-0.0000822404392270473i</v>
      </c>
      <c r="AF3013" t="str">
        <f t="shared" si="1570"/>
        <v>-4.17288744845028-0.091220273988257i</v>
      </c>
      <c r="AG3013" t="str">
        <f t="shared" si="1571"/>
        <v>1.00209169571413-0.00100220251731734i</v>
      </c>
      <c r="AH3013" t="str">
        <f t="shared" si="1572"/>
        <v>0.0000311525045546589+0.000343347082935432i</v>
      </c>
      <c r="AI3013">
        <f t="shared" si="1573"/>
        <v>-69.249726856450252</v>
      </c>
      <c r="AJ3013">
        <f t="shared" si="1574"/>
        <v>84.81564506896396</v>
      </c>
      <c r="AK3013"/>
      <c r="AL3013"/>
      <c r="AM3013"/>
      <c r="AN3013"/>
    </row>
    <row r="3014" spans="1:40" x14ac:dyDescent="0.35">
      <c r="A3014"/>
      <c r="B3014">
        <f t="shared" si="1575"/>
        <v>1080000</v>
      </c>
      <c r="C3014" s="237" t="str">
        <f t="shared" ref="C3014:C3077" si="1578">IMPRODUCT(COMPLEX(-1,0),IMDIV(IMPRODUCT(G3014,COMPLEX($C$100+$C$101,0)),COMPLEX($C$100,2*PI()*B3014*$C$103*$C$102*(2*$C$100+$C$101))))</f>
        <v>-1.81351361599558E-08+0.000627616887220158i</v>
      </c>
      <c r="D3014" s="208" t="str">
        <f t="shared" ref="D3014:D3077" si="1579">IMPRODUCT(COMPLEX($C$106,0),IMSUB(C3014,G3014))</f>
        <v>-1.6487456587493+0.00481172946868788i</v>
      </c>
      <c r="E3014" t="str">
        <f t="shared" ref="E3014:E3077" si="1580">IMDIV(COMPLEX($C$20*10^3,0),COMPLEX(1,2*PI()*B3014*$C$20*1000*$C$29*10^-12))</f>
        <v>36500</v>
      </c>
      <c r="F3014" t="str">
        <f t="shared" ref="F3014:F3077" si="1581">IMDIV(COMPLEX($C$22*1000,0),IMSUM(COMPLEX($C$22*1000,0),E3014))</f>
        <v>0.21505376344086</v>
      </c>
      <c r="G3014" t="str">
        <f t="shared" si="1576"/>
        <v>0.21505376344086</v>
      </c>
      <c r="H3014" t="str">
        <f t="shared" ref="H3014:H3077" si="1582">IMPRODUCT(COMPLEX($C$108,0),IMPRODUCT(COMPLEX(-1,0),D3014),IMDIV(COMPLEX(0,2*PI()*B3014*$C$109*$C$110),COMPLEX(1,2*PI()*B3014*$C$109*$C$110)))</f>
        <v>2.52414906031979+0.0959478378729754i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0.00210068373320809-0.0467311389754712i</v>
      </c>
      <c r="M3014" t="str">
        <f t="shared" ref="M3014:M3077" si="1586">IMSUM(K3014,L3014)</f>
        <v>0.00872958012306557-0.220676793546494i</v>
      </c>
      <c r="N3014" t="str">
        <f t="shared" ref="N3014:N3077" si="1587">COMPLEX(0,-2*PI()*B3014*$C$43)</f>
        <v>-13.4711585589925i</v>
      </c>
      <c r="O3014" t="str">
        <f t="shared" ref="O3014:O3077" si="1588">IMEXP(N3014)</f>
        <v>0.617852331718865-0.786294153729736i</v>
      </c>
      <c r="P3014" t="str">
        <f t="shared" ref="P3014:P3077" si="1589">IMSUB(COMPLEX(1,0),O3014)</f>
        <v>0.382147668281135+0.786294153729736i</v>
      </c>
      <c r="Q3014" t="str">
        <f t="shared" ref="Q3014:Q3077" si="1590">IMSUM(COMPLEX(0,2*PI()*B3014*$C$43),O3014,COMPLEX(-1,0))</f>
        <v>-0.382147668281135+12.6848644052628i</v>
      </c>
      <c r="R3014" t="str">
        <f t="shared" ref="R3014:R3077" si="1591">IMDIV(P3014,Q3014)</f>
        <v>0.0610238230853874-0.0319646917009686i</v>
      </c>
      <c r="S3014" t="str">
        <f t="shared" ref="S3014:S3077" si="1592">IMDIV(COMPLEX(0,2*PI()*B3014*$C$123),COMPLEX($C$124,0))</f>
        <v>1.50416877177584i</v>
      </c>
      <c r="T3014" t="str">
        <f t="shared" ref="T3014:T3077" si="1593">IMPRODUCT(R3014,S3014)</f>
        <v>0.0480802910560393+0.0917901290194133i</v>
      </c>
      <c r="U3014" t="str">
        <f t="shared" ref="U3014:U3077" si="1594">IMDIV(COMPLEX(1,2*PI()*B3014*$C$16*10^-3*$C$15*10^-6),COMPLEX(0,2*PI()*B3014*$C$15*10^-6))</f>
        <v>0.0000499999999999999-0.00013157650718576i</v>
      </c>
      <c r="V3014" t="str">
        <f t="shared" ref="V3014:V3077" si="1595">IMSUM(COMPLEX($C$18*10^-3,0),IMDIV(COMPLEX(1,0),COMPLEX(0,2*PI()*B3014*($C$17*1*10^-6))))</f>
        <v>0.00002-0.00147365688048051i</v>
      </c>
      <c r="W3014" t="str">
        <f t="shared" ref="W3014:W3077" si="1596">IMDIV(IMPRODUCT(U3014,V3014),IMSUM(U3014,V3014))</f>
        <v>0.0000422204615884439-0.000122009708332703i</v>
      </c>
      <c r="X3014" t="str">
        <f t="shared" ref="X3014:X3077" si="1597">IMDIV(IMPRODUCT(COMPLEX($C$19,0),W3014),IMSUM(COMPLEX($C$19,0),W3014))</f>
        <v>0.0000422859353313419-0.000121958166209162i</v>
      </c>
      <c r="Y3014" t="str">
        <f t="shared" ref="Y3014:Y3077" si="1598">COMPLEX($C$13*10^-3,2*PI()*B3014*$C$12*0.000001)</f>
        <v>0.009+5.42867210540316i</v>
      </c>
      <c r="Z3014" t="str">
        <f t="shared" ref="Z3014:Z3077" si="1599">IMPRODUCT(COMPLEX($C$6,0),IMDIV(X3014,IMSUM(X3014,Y3014)))</f>
        <v>-0.000269436345464359-0.0000939233369176256i</v>
      </c>
      <c r="AA3014" t="str">
        <f t="shared" ref="AA3014:AA3077" si="1600">IMDIV(COMPLEX($C$6,0),IMSUM(X3014,Y3014))</f>
        <v>0.00368205752437497-2.21052884846073i</v>
      </c>
      <c r="AB3014" t="str">
        <f t="shared" ref="AB3014:AB3077" si="1601">IMPRODUCT(COMPLEX($C$119,0),T3014)</f>
        <v>0.144633352063893+0.276119668888473i</v>
      </c>
      <c r="AC3014" t="str">
        <f t="shared" ref="AC3014:AC3077" si="1602">IMSUM(COMPLEX(1,0),IMPRODUCT(AB3014,M3014))</f>
        <v>1.06219579160074-0.0295068156002248i</v>
      </c>
      <c r="AD3014" t="str">
        <f t="shared" ref="AD3014:AD3077" si="1603">IMDIV(AB3014,AC3014)</f>
        <v>0.128843848476233+0.263530926012087i</v>
      </c>
      <c r="AE3014" t="str">
        <f t="shared" ref="AE3014:AE3077" si="1604">IMPRODUCT(AD3014,AA3014,X3014)</f>
        <v>-9.96351171695278E-06-0.0000831062538117319i</v>
      </c>
      <c r="AF3014" t="str">
        <f t="shared" ref="AF3014:AF3077" si="1605">IMSUB(D3014,H3014)</f>
        <v>-4.17289471906909-0.0911361084042875i</v>
      </c>
      <c r="AG3014" t="str">
        <f t="shared" ref="AG3014:AG3077" si="1606">IMSUM(COMPLEX(1,0),IMPRODUCT(AD3014,AA3014,COMPLEX($C$127,0)))</f>
        <v>1.00211052199204-0.00102751060286728i</v>
      </c>
      <c r="AH3014" t="str">
        <f t="shared" ref="AH3014:AH3077" si="1607">IMDIV(IMPRODUCT(AE3014,AF3014),AG3014)</f>
        <v>0.0000335752933680751+0.000347003823106457i</v>
      </c>
      <c r="AI3014">
        <f t="shared" ref="AI3014:AI3077" si="1608">20*LOG10(IMABS(AH3014))</f>
        <v>-69.152845071564755</v>
      </c>
      <c r="AJ3014">
        <f t="shared" ref="AJ3014:AJ3077" si="1609">IMARGUMENT(AH3014)*180/PI()</f>
        <v>84.47339583833481</v>
      </c>
      <c r="AK3014"/>
      <c r="AL3014"/>
      <c r="AM3014"/>
      <c r="AN3014"/>
    </row>
    <row r="3015" spans="1:40" x14ac:dyDescent="0.35">
      <c r="A3015"/>
      <c r="B3015">
        <f t="shared" si="1575"/>
        <v>1081000</v>
      </c>
      <c r="C3015" s="237" t="str">
        <f t="shared" si="1578"/>
        <v>-1.81015991608526E-08+0.00062703629805626i</v>
      </c>
      <c r="D3015" s="208" t="str">
        <f t="shared" si="1579"/>
        <v>-1.64874565849219+0.004807278285098i</v>
      </c>
      <c r="E3015" t="str">
        <f t="shared" si="1580"/>
        <v>36500</v>
      </c>
      <c r="F3015" t="str">
        <f t="shared" si="1581"/>
        <v>0.21505376344086</v>
      </c>
      <c r="G3015" t="str">
        <f t="shared" si="1576"/>
        <v>0.21505376344086</v>
      </c>
      <c r="H3015" t="str">
        <f t="shared" si="1582"/>
        <v>2.5241563110725+0.0958593760004155i</v>
      </c>
      <c r="I3015" t="str">
        <f t="shared" si="1583"/>
        <v>4245.07707316321i</v>
      </c>
      <c r="J3015" t="str">
        <f t="shared" si="1577"/>
        <v>-24391.791577765+928.687021141769i</v>
      </c>
      <c r="K3015" t="str">
        <f t="shared" si="1584"/>
        <v>0.00661665442533957-0.173785195669642i</v>
      </c>
      <c r="L3015" t="str">
        <f t="shared" si="1585"/>
        <v>0.00209680679424203-0.0466880835467654i</v>
      </c>
      <c r="M3015" t="str">
        <f t="shared" si="1586"/>
        <v>0.0087134612195816-0.220473279216407i</v>
      </c>
      <c r="N3015" t="str">
        <f t="shared" si="1587"/>
        <v>-13.4836318539545i</v>
      </c>
      <c r="O3015" t="str">
        <f t="shared" si="1588"/>
        <v>0.60799684406523-0.793939442027363i</v>
      </c>
      <c r="P3015" t="str">
        <f t="shared" si="1589"/>
        <v>0.39200315593477+0.793939442027363i</v>
      </c>
      <c r="Q3015" t="str">
        <f t="shared" si="1590"/>
        <v>-0.39200315593477+12.6896924119271i</v>
      </c>
      <c r="R3015" t="str">
        <f t="shared" si="1591"/>
        <v>0.0615526752483464-0.0327929145467092i</v>
      </c>
      <c r="S3015" t="str">
        <f t="shared" si="1592"/>
        <v>1.5055615206386i</v>
      </c>
      <c r="T3015" t="str">
        <f t="shared" si="1593"/>
        <v>0.0493717502911152+0.0926713393462743i</v>
      </c>
      <c r="U3015" t="str">
        <f t="shared" si="1594"/>
        <v>0.0000499999999999999-0.000131454789787808i</v>
      </c>
      <c r="V3015" t="str">
        <f t="shared" si="1595"/>
        <v>0.00002-0.00147229364562345i</v>
      </c>
      <c r="W3015" t="str">
        <f t="shared" si="1596"/>
        <v>0.0000422203633582239-0.000121899091409744i</v>
      </c>
      <c r="X3015" t="str">
        <f t="shared" si="1597"/>
        <v>0.0000422857023259854-0.000121847596217345i</v>
      </c>
      <c r="Y3015" t="str">
        <f t="shared" si="1598"/>
        <v>0.009+5.43369865364891i</v>
      </c>
      <c r="Z3015" t="str">
        <f t="shared" si="1599"/>
        <v>-0.000268943041182268-0.0000938351119211i</v>
      </c>
      <c r="AA3015" t="str">
        <f t="shared" si="1600"/>
        <v>0.00367524797977635-2.20848387640172i</v>
      </c>
      <c r="AB3015" t="str">
        <f t="shared" si="1601"/>
        <v>0.148518271936886+0.278770493179421i</v>
      </c>
      <c r="AC3015" t="str">
        <f t="shared" si="1602"/>
        <v>1.06275555298296-0.0303152545559968i</v>
      </c>
      <c r="AD3015" t="str">
        <f t="shared" si="1603"/>
        <v>0.132158349784755+0.26607897404172i</v>
      </c>
      <c r="AE3015" t="str">
        <f t="shared" si="1604"/>
        <v>-0.0000105755181996855-0.0000839611820167979i</v>
      </c>
      <c r="AF3015" t="str">
        <f t="shared" si="1605"/>
        <v>-4.17290196956469-0.0910520977153175i</v>
      </c>
      <c r="AG3015" t="str">
        <f t="shared" si="1606"/>
        <v>1.0021289829562-0.00105302787587925i</v>
      </c>
      <c r="AH3015" t="str">
        <f t="shared" si="1607"/>
        <v>0.0000360398221759139+0.000350616199944926i</v>
      </c>
      <c r="AI3015">
        <f t="shared" si="1608"/>
        <v>-69.057714576390069</v>
      </c>
      <c r="AJ3015">
        <f t="shared" si="1609"/>
        <v>84.131181225302726</v>
      </c>
      <c r="AK3015"/>
      <c r="AL3015"/>
      <c r="AM3015"/>
      <c r="AN3015"/>
    </row>
    <row r="3016" spans="1:40" x14ac:dyDescent="0.35">
      <c r="A3016"/>
      <c r="B3016">
        <f t="shared" si="1575"/>
        <v>1082000</v>
      </c>
      <c r="C3016" s="237" t="str">
        <f t="shared" si="1578"/>
        <v>-1.80681551049075E-08+0.000626456782070111i</v>
      </c>
      <c r="D3016" s="208" t="str">
        <f t="shared" si="1579"/>
        <v>-1.64874565823578+0.00480283532920419i</v>
      </c>
      <c r="E3016" t="str">
        <f t="shared" si="1580"/>
        <v>36500</v>
      </c>
      <c r="F3016" t="str">
        <f t="shared" si="1581"/>
        <v>0.21505376344086</v>
      </c>
      <c r="G3016" t="str">
        <f t="shared" si="1576"/>
        <v>0.21505376344086</v>
      </c>
      <c r="H3016" t="str">
        <f t="shared" si="1582"/>
        <v>2.5241635417754+0.0957710768241126i</v>
      </c>
      <c r="I3016" t="str">
        <f t="shared" si="1583"/>
        <v>4249.0040639802i</v>
      </c>
      <c r="J3016" t="str">
        <f t="shared" si="1577"/>
        <v>-24436.9425011509+929.54612106882i</v>
      </c>
      <c r="K3016" t="str">
        <f t="shared" si="1584"/>
        <v>0.00660444632604401-0.173625032113416i</v>
      </c>
      <c r="L3016" t="str">
        <f t="shared" si="1585"/>
        <v>0.00209294057087936-0.0466451072221525i</v>
      </c>
      <c r="M3016" t="str">
        <f t="shared" si="1586"/>
        <v>0.00869738689692337-0.220270139335569i</v>
      </c>
      <c r="N3016" t="str">
        <f t="shared" si="1587"/>
        <v>-13.4961051489165i</v>
      </c>
      <c r="O3016" t="str">
        <f t="shared" si="1588"/>
        <v>0.598046763612012-0.801461208377048i</v>
      </c>
      <c r="P3016" t="str">
        <f t="shared" si="1589"/>
        <v>0.401953236387988+0.801461208377048i</v>
      </c>
      <c r="Q3016" t="str">
        <f t="shared" si="1590"/>
        <v>-0.401953236387988+12.6946439405395i</v>
      </c>
      <c r="R3016" t="str">
        <f t="shared" si="1591"/>
        <v>0.0620690205930864-0.0336285194050641i</v>
      </c>
      <c r="S3016" t="str">
        <f t="shared" si="1592"/>
        <v>1.50695426950135i</v>
      </c>
      <c r="T3016" t="str">
        <f t="shared" si="1593"/>
        <v>0.0506766408944703+0.0935351755865188i</v>
      </c>
      <c r="U3016" t="str">
        <f t="shared" si="1594"/>
        <v>0.0000499999999999999-0.000131333297375805i</v>
      </c>
      <c r="V3016" t="str">
        <f t="shared" si="1595"/>
        <v>0.00002-0.00147093293060901i</v>
      </c>
      <c r="W3016" t="str">
        <f t="shared" si="1596"/>
        <v>0.0000422202650377839-0.000121788681019388i</v>
      </c>
      <c r="X3016" t="str">
        <f t="shared" si="1597"/>
        <v>0.0000422854696041036-0.000121737232670399i</v>
      </c>
      <c r="Y3016" t="str">
        <f t="shared" si="1598"/>
        <v>0.009+5.43872520189465i</v>
      </c>
      <c r="Z3016" t="str">
        <f t="shared" si="1599"/>
        <v>-0.000268451104022743-0.0000937470529115209i</v>
      </c>
      <c r="AA3016" t="str">
        <f t="shared" si="1600"/>
        <v>0.00366845730813806-2.20644268454818i</v>
      </c>
      <c r="AB3016" t="str">
        <f t="shared" si="1601"/>
        <v>0.152443595554831+0.281369053386039i</v>
      </c>
      <c r="AC3016" t="str">
        <f t="shared" si="1602"/>
        <v>1.06330306152456-0.0311315965155583i</v>
      </c>
      <c r="AD3016" t="str">
        <f t="shared" si="1603"/>
        <v>0.135504272639734+0.268585249174886i</v>
      </c>
      <c r="AE3016" t="str">
        <f t="shared" si="1604"/>
        <v>-0.0000111971960242834-0.0000848051328821164i</v>
      </c>
      <c r="AF3016" t="str">
        <f t="shared" si="1605"/>
        <v>-4.17290920001118-0.0909682414949084i</v>
      </c>
      <c r="AG3016" t="str">
        <f t="shared" si="1606"/>
        <v>1.00214707648049-0.00107874956560619i</v>
      </c>
      <c r="AH3016" t="str">
        <f t="shared" si="1607"/>
        <v>0.0000385454727657177+0.000354183829585686i</v>
      </c>
      <c r="AI3016">
        <f t="shared" si="1608"/>
        <v>-68.96429086989879</v>
      </c>
      <c r="AJ3016">
        <f t="shared" si="1609"/>
        <v>83.789001028631276</v>
      </c>
      <c r="AK3016"/>
      <c r="AL3016"/>
      <c r="AM3016"/>
      <c r="AN3016"/>
    </row>
    <row r="3017" spans="1:40" x14ac:dyDescent="0.35">
      <c r="A3017"/>
      <c r="B3017">
        <f t="shared" si="1575"/>
        <v>1083000</v>
      </c>
      <c r="C3017" s="237" t="str">
        <f t="shared" si="1578"/>
        <v>-1.80348036489985E-08+0.000625878336288921i</v>
      </c>
      <c r="D3017" s="208" t="str">
        <f t="shared" si="1579"/>
        <v>-1.64874565798009+0.00479840057821506i</v>
      </c>
      <c r="E3017" t="str">
        <f t="shared" si="1580"/>
        <v>36500</v>
      </c>
      <c r="F3017" t="str">
        <f t="shared" si="1581"/>
        <v>0.21505376344086</v>
      </c>
      <c r="G3017" t="str">
        <f t="shared" si="1576"/>
        <v>0.21505376344086</v>
      </c>
      <c r="H3017" t="str">
        <f t="shared" si="1582"/>
        <v>2.52417075250235+0.0956829398963978i</v>
      </c>
      <c r="I3017" t="str">
        <f t="shared" si="1583"/>
        <v>4252.93105479718i</v>
      </c>
      <c r="J3017" t="str">
        <f t="shared" si="1577"/>
        <v>-24482.1351729634+930.40522099587i</v>
      </c>
      <c r="K3017" t="str">
        <f t="shared" si="1584"/>
        <v>0.00659227196723312-0.17346516308882i</v>
      </c>
      <c r="L3017" t="str">
        <f t="shared" si="1585"/>
        <v>0.0020890850236932-0.0466022097842746i</v>
      </c>
      <c r="M3017" t="str">
        <f t="shared" si="1586"/>
        <v>0.00868135699092632-0.220067372873095i</v>
      </c>
      <c r="N3017" t="str">
        <f t="shared" si="1587"/>
        <v>-13.5085784438786i</v>
      </c>
      <c r="O3017" t="str">
        <f t="shared" si="1588"/>
        <v>0.588003638403294-0.808858282534393i</v>
      </c>
      <c r="P3017" t="str">
        <f t="shared" si="1589"/>
        <v>0.411996361596706+0.808858282534393i</v>
      </c>
      <c r="Q3017" t="str">
        <f t="shared" si="1590"/>
        <v>-0.411996361596706+12.6997201613442i</v>
      </c>
      <c r="R3017" t="str">
        <f t="shared" si="1591"/>
        <v>0.0625727350339281-0.0344713186750646i</v>
      </c>
      <c r="S3017" t="str">
        <f t="shared" si="1592"/>
        <v>1.50834701836411i</v>
      </c>
      <c r="T3017" t="str">
        <f t="shared" si="1593"/>
        <v>0.0519947107426127+0.0943813983193129i</v>
      </c>
      <c r="U3017" t="str">
        <f t="shared" si="1594"/>
        <v>0.0000500000000000001-0.00013121202932652i</v>
      </c>
      <c r="V3017" t="str">
        <f t="shared" si="1595"/>
        <v>0.00002-0.00146957472845702i</v>
      </c>
      <c r="W3017" t="str">
        <f t="shared" si="1596"/>
        <v>0.000042220166627126-0.00012167847658948i</v>
      </c>
      <c r="X3017" t="str">
        <f t="shared" si="1597"/>
        <v>0.0000422852371643193-0.000121627074996415i</v>
      </c>
      <c r="Y3017" t="str">
        <f t="shared" si="1598"/>
        <v>0.009+5.44375175014039i</v>
      </c>
      <c r="Z3017" t="str">
        <f t="shared" si="1599"/>
        <v>-0.000267960528938555-0.0000936591594176303i</v>
      </c>
      <c r="AA3017" t="str">
        <f t="shared" si="1600"/>
        <v>0.00366168543978034-2.20440526242779i</v>
      </c>
      <c r="AB3017" t="str">
        <f t="shared" si="1601"/>
        <v>0.15640856448917+0.283914629291435i</v>
      </c>
      <c r="AC3017" t="str">
        <f t="shared" si="1602"/>
        <v>1.06383818517317-0.0319556576301583i</v>
      </c>
      <c r="AD3017" t="str">
        <f t="shared" si="1603"/>
        <v>0.138881087183327+0.271049366138171i</v>
      </c>
      <c r="AE3017" t="str">
        <f t="shared" si="1604"/>
        <v>-0.0000118283937880233-0.0000856380174034412i</v>
      </c>
      <c r="AF3017" t="str">
        <f t="shared" si="1605"/>
        <v>-4.17291641048244-0.0908845393181827i</v>
      </c>
      <c r="AG3017" t="str">
        <f t="shared" si="1606"/>
        <v>1.00216480050037-0.00110467088095463i</v>
      </c>
      <c r="AH3017" t="str">
        <f t="shared" si="1607"/>
        <v>0.0000410916238464938+0.000357706336169089i</v>
      </c>
      <c r="AI3017">
        <f t="shared" si="1608"/>
        <v>-68.872531236745161</v>
      </c>
      <c r="AJ3017">
        <f t="shared" si="1609"/>
        <v>83.446855041937482</v>
      </c>
      <c r="AK3017"/>
      <c r="AL3017"/>
      <c r="AM3017"/>
      <c r="AN3017"/>
    </row>
    <row r="3018" spans="1:40" x14ac:dyDescent="0.35">
      <c r="A3018"/>
      <c r="B3018">
        <f t="shared" si="1575"/>
        <v>1084000</v>
      </c>
      <c r="C3018" s="237" t="str">
        <f t="shared" si="1578"/>
        <v>-1.80015444515858E-08+0.000625300957750866i</v>
      </c>
      <c r="D3018" s="208" t="str">
        <f t="shared" si="1579"/>
        <v>-1.6487456577251+0.00479397400942331i</v>
      </c>
      <c r="E3018" t="str">
        <f t="shared" si="1580"/>
        <v>36500</v>
      </c>
      <c r="F3018" t="str">
        <f t="shared" si="1581"/>
        <v>0.21505376344086</v>
      </c>
      <c r="G3018" t="str">
        <f t="shared" si="1576"/>
        <v>0.21505376344086</v>
      </c>
      <c r="H3018" t="str">
        <f t="shared" si="1582"/>
        <v>2.52417794332679+0.0955949647712399i</v>
      </c>
      <c r="I3018" t="str">
        <f t="shared" si="1583"/>
        <v>4256.85804561417i</v>
      </c>
      <c r="J3018" t="str">
        <f t="shared" si="1577"/>
        <v>-24527.3695932025+931.264320922921i</v>
      </c>
      <c r="K3018" t="str">
        <f t="shared" si="1584"/>
        <v>0.00658013122474274-0.173305587785313i</v>
      </c>
      <c r="L3018" t="str">
        <f t="shared" si="1585"/>
        <v>0.00208524011343783-0.0465593910165686i</v>
      </c>
      <c r="M3018" t="str">
        <f t="shared" si="1586"/>
        <v>0.00866537133818057-0.219864978801882i</v>
      </c>
      <c r="N3018" t="str">
        <f t="shared" si="1587"/>
        <v>-13.5210517388406i</v>
      </c>
      <c r="O3018" t="str">
        <f t="shared" si="1588"/>
        <v>0.577869030959404-0.816129513654567i</v>
      </c>
      <c r="P3018" t="str">
        <f t="shared" si="1589"/>
        <v>0.422130969040596+0.816129513654567i</v>
      </c>
      <c r="Q3018" t="str">
        <f t="shared" si="1590"/>
        <v>-0.422130969040596+12.704922225186i</v>
      </c>
      <c r="R3018" t="str">
        <f t="shared" si="1591"/>
        <v>0.0630636976728393-0.0353211220735312i</v>
      </c>
      <c r="S3018" t="str">
        <f t="shared" si="1592"/>
        <v>1.50973976722686i</v>
      </c>
      <c r="T3018" t="str">
        <f t="shared" si="1593"/>
        <v>0.0533257026174845+0.0952097722450575i</v>
      </c>
      <c r="U3018" t="str">
        <f t="shared" si="1594"/>
        <v>0.0000500000000000001-0.000131090985019023i</v>
      </c>
      <c r="V3018" t="str">
        <f t="shared" si="1595"/>
        <v>0.00002-0.00146821903221306i</v>
      </c>
      <c r="W3018" t="str">
        <f t="shared" si="1596"/>
        <v>0.0000422200681262519-0.000121568477549973i</v>
      </c>
      <c r="X3018" t="str">
        <f t="shared" si="1597"/>
        <v>0.000042285005005261-0.000121517122625586i</v>
      </c>
      <c r="Y3018" t="str">
        <f t="shared" si="1598"/>
        <v>0.009+5.44877829838614i</v>
      </c>
      <c r="Z3018" t="str">
        <f t="shared" si="1599"/>
        <v>-0.000267471310905718-0.0000935714309699602i</v>
      </c>
      <c r="AA3018" t="str">
        <f t="shared" si="1600"/>
        <v>0.00365493230534464-2.20237159960692i</v>
      </c>
      <c r="AB3018" t="str">
        <f t="shared" si="1601"/>
        <v>0.160412404986062+0.286406513076064i</v>
      </c>
      <c r="AC3018" t="str">
        <f t="shared" si="1602"/>
        <v>1.06436079498264-0.0327872512323419i</v>
      </c>
      <c r="AD3018" t="str">
        <f t="shared" si="1603"/>
        <v>0.14228825890053+0.273470946449879i</v>
      </c>
      <c r="AE3018" t="str">
        <f t="shared" si="1604"/>
        <v>-0.0000124689593465923-0.000086459748537123i</v>
      </c>
      <c r="AF3018" t="str">
        <f t="shared" si="1605"/>
        <v>-4.17292360105189-0.0908009907618166i</v>
      </c>
      <c r="AG3018" t="str">
        <f t="shared" si="1606"/>
        <v>1.00218215301303-0.00113078701127911i</v>
      </c>
      <c r="AH3018" t="str">
        <f t="shared" si="1607"/>
        <v>0.000043677651148739+0.000361183351855107i</v>
      </c>
      <c r="AI3018">
        <f t="shared" si="1608"/>
        <v>-68.782394653480537</v>
      </c>
      <c r="AJ3018">
        <f t="shared" si="1609"/>
        <v>83.104743053750354</v>
      </c>
      <c r="AK3018"/>
      <c r="AL3018"/>
      <c r="AM3018"/>
      <c r="AN3018"/>
    </row>
    <row r="3019" spans="1:40" x14ac:dyDescent="0.35">
      <c r="A3019"/>
      <c r="B3019">
        <f t="shared" si="1575"/>
        <v>1085000</v>
      </c>
      <c r="C3019" s="237" t="str">
        <f t="shared" si="1578"/>
        <v>-1.79683771727026E-08+0.000624724643505045i</v>
      </c>
      <c r="D3019" s="208" t="str">
        <f t="shared" si="1579"/>
        <v>-1.64874565747082+0.00478955560020535i</v>
      </c>
      <c r="E3019" t="str">
        <f t="shared" si="1580"/>
        <v>36500</v>
      </c>
      <c r="F3019" t="str">
        <f t="shared" si="1581"/>
        <v>0.21505376344086</v>
      </c>
      <c r="G3019" t="str">
        <f t="shared" si="1576"/>
        <v>0.21505376344086</v>
      </c>
      <c r="H3019" t="str">
        <f t="shared" si="1582"/>
        <v>2.52418511432188+0.0955071510042392i</v>
      </c>
      <c r="I3019" t="str">
        <f t="shared" si="1583"/>
        <v>4260.78503643115i</v>
      </c>
      <c r="J3019" t="str">
        <f t="shared" si="1577"/>
        <v>-24572.6457618682+932.123420849971i</v>
      </c>
      <c r="K3019" t="str">
        <f t="shared" si="1584"/>
        <v>0.006568023974979-0.173146305395317i</v>
      </c>
      <c r="L3019" t="str">
        <f t="shared" si="1585"/>
        <v>0.00208140580104748-0.0465166507032607i</v>
      </c>
      <c r="M3019" t="str">
        <f t="shared" si="1586"/>
        <v>0.00864942977602648-0.219662956098578i</v>
      </c>
      <c r="N3019" t="str">
        <f t="shared" si="1587"/>
        <v>-13.5335250338026i</v>
      </c>
      <c r="O3019" t="str">
        <f t="shared" si="1588"/>
        <v>0.567644518033329-0.823273770471712i</v>
      </c>
      <c r="P3019" t="str">
        <f t="shared" si="1589"/>
        <v>0.432355481966671+0.823273770471712i</v>
      </c>
      <c r="Q3019" t="str">
        <f t="shared" si="1590"/>
        <v>-0.432355481966671+12.7102512633309i</v>
      </c>
      <c r="R3019" t="str">
        <f t="shared" si="1591"/>
        <v>0.0635417908703941-0.0361777366990431i</v>
      </c>
      <c r="S3019" t="str">
        <f t="shared" si="1592"/>
        <v>1.51113251608962i</v>
      </c>
      <c r="T3019" t="str">
        <f t="shared" si="1593"/>
        <v>0.0546693542844528+0.0960200663148191i</v>
      </c>
      <c r="U3019" t="str">
        <f t="shared" si="1594"/>
        <v>0.0000500000000000001-0.000130970163834674i</v>
      </c>
      <c r="V3019" t="str">
        <f t="shared" si="1595"/>
        <v>0.00002-0.00146686583494834i</v>
      </c>
      <c r="W3019" t="str">
        <f t="shared" si="1596"/>
        <v>0.0000422199695351633-0.000121458683332924i</v>
      </c>
      <c r="X3019" t="str">
        <f t="shared" si="1597"/>
        <v>0.0000422847731255636-0.000121407374990213i</v>
      </c>
      <c r="Y3019" t="str">
        <f t="shared" si="1598"/>
        <v>0.009+5.45380484663188i</v>
      </c>
      <c r="Z3019" t="str">
        <f t="shared" si="1599"/>
        <v>-0.000266983444923407-0.0000934838671008268i</v>
      </c>
      <c r="AA3019" t="str">
        <f t="shared" si="1600"/>
        <v>0.00364819783579199-2.20034168569039i</v>
      </c>
      <c r="AB3019" t="str">
        <f t="shared" si="1601"/>
        <v>0.164454328200989+0.288844009707075i</v>
      </c>
      <c r="AC3019" t="str">
        <f t="shared" si="1602"/>
        <v>1.06487076518676-0.0336261878976477i</v>
      </c>
      <c r="AD3019" t="str">
        <f t="shared" si="1603"/>
        <v>0.145725248707951+0.275849618474635i</v>
      </c>
      <c r="AE3019" t="str">
        <f t="shared" si="1604"/>
        <v>-0.0000131187398390725-0.0000872702412046146i</v>
      </c>
      <c r="AF3019" t="str">
        <f t="shared" si="1605"/>
        <v>-4.1729307717927-0.0907175954040339i</v>
      </c>
      <c r="AG3019" t="str">
        <f t="shared" si="1606"/>
        <v>1.00219913207756-0.00115709312717906i</v>
      </c>
      <c r="AH3019" t="str">
        <f t="shared" si="1607"/>
        <v>0.0000463029275244903+0.000364614516836726i</v>
      </c>
      <c r="AI3019">
        <f t="shared" si="1608"/>
        <v>-68.693841700846122</v>
      </c>
      <c r="AJ3019">
        <f t="shared" si="1609"/>
        <v>82.76266484754241</v>
      </c>
      <c r="AK3019"/>
      <c r="AL3019"/>
      <c r="AM3019"/>
      <c r="AN3019"/>
    </row>
    <row r="3020" spans="1:40" x14ac:dyDescent="0.35">
      <c r="A3020"/>
      <c r="B3020">
        <f t="shared" si="1575"/>
        <v>1086000</v>
      </c>
      <c r="C3020" s="237" t="str">
        <f t="shared" si="1578"/>
        <v>-1.79353014739469E-08+0.000624149390611424i</v>
      </c>
      <c r="D3020" s="208" t="str">
        <f t="shared" si="1579"/>
        <v>-1.64874565721723+0.00478514532802092i</v>
      </c>
      <c r="E3020" t="str">
        <f t="shared" si="1580"/>
        <v>36500</v>
      </c>
      <c r="F3020" t="str">
        <f t="shared" si="1581"/>
        <v>0.21505376344086</v>
      </c>
      <c r="G3020" t="str">
        <f t="shared" si="1576"/>
        <v>0.21505376344086</v>
      </c>
      <c r="H3020" t="str">
        <f t="shared" si="1582"/>
        <v>2.5241922655604+0.0954194981526176i</v>
      </c>
      <c r="I3020" t="str">
        <f t="shared" si="1583"/>
        <v>4264.71202724814i</v>
      </c>
      <c r="J3020" t="str">
        <f t="shared" si="1577"/>
        <v>-24617.9636789605+932.982520777022i</v>
      </c>
      <c r="K3020" t="str">
        <f t="shared" si="1584"/>
        <v>0.00655595009491536-0.172987315114209i</v>
      </c>
      <c r="L3020" t="str">
        <f t="shared" si="1585"/>
        <v>0.0020775820476355-0.0464739886293648i</v>
      </c>
      <c r="M3020" t="str">
        <f t="shared" si="1586"/>
        <v>0.00863353214255086-0.219461303743574i</v>
      </c>
      <c r="N3020" t="str">
        <f t="shared" si="1587"/>
        <v>-13.5459983287647i</v>
      </c>
      <c r="O3020" t="str">
        <f t="shared" si="1588"/>
        <v>0.557331690365652-0.830289941474763i</v>
      </c>
      <c r="P3020" t="str">
        <f t="shared" si="1589"/>
        <v>0.442668309634348+0.830289941474763i</v>
      </c>
      <c r="Q3020" t="str">
        <f t="shared" si="1590"/>
        <v>-0.442668309634348+12.7157083872899i</v>
      </c>
      <c r="R3020" t="str">
        <f t="shared" si="1591"/>
        <v>0.0640069003151872-0.0370409670980345i</v>
      </c>
      <c r="S3020" t="str">
        <f t="shared" si="1592"/>
        <v>1.51252526495238i</v>
      </c>
      <c r="T3020" t="str">
        <f t="shared" si="1593"/>
        <v>0.056025398574047+0.0968120538580091i</v>
      </c>
      <c r="U3020" t="str">
        <f t="shared" si="1594"/>
        <v>0.0000500000000000001-0.000130849565157109i</v>
      </c>
      <c r="V3020" t="str">
        <f t="shared" si="1595"/>
        <v>0.00002-0.00146551512975963i</v>
      </c>
      <c r="W3020" t="str">
        <f t="shared" si="1596"/>
        <v>0.0000422198708538624-0.00012134909337248i</v>
      </c>
      <c r="X3020" t="str">
        <f t="shared" si="1597"/>
        <v>0.000042284541523869-0.000121297831524683i</v>
      </c>
      <c r="Y3020" t="str">
        <f t="shared" si="1598"/>
        <v>0.009+5.45883139487762i</v>
      </c>
      <c r="Z3020" t="str">
        <f t="shared" si="1599"/>
        <v>-0.000266496926013803-0.0000933964673443219i</v>
      </c>
      <c r="AA3020" t="str">
        <f t="shared" si="1600"/>
        <v>0.00364148196240116-2.1983155103213i</v>
      </c>
      <c r="AB3020" t="str">
        <f t="shared" si="1601"/>
        <v>0.168533530444638+0.291226437322392i</v>
      </c>
      <c r="AC3020" t="str">
        <f t="shared" si="1602"/>
        <v>1.06536797327156-0.0344722755085041i</v>
      </c>
      <c r="AD3020" t="str">
        <f t="shared" si="1603"/>
        <v>0.149191513042914+0.27818501747658i</v>
      </c>
      <c r="AE3020" t="str">
        <f t="shared" si="1604"/>
        <v>-0.0000137775817128538-0.0000880694122965671i</v>
      </c>
      <c r="AF3020" t="str">
        <f t="shared" si="1605"/>
        <v>-4.17293792277763-0.0906343528245967i</v>
      </c>
      <c r="AG3020" t="str">
        <f t="shared" si="1606"/>
        <v>1.00221573581504-0.00118358438129402i</v>
      </c>
      <c r="AH3020" t="str">
        <f t="shared" si="1607"/>
        <v>0.0000489668230469344+0.00036799947935176i</v>
      </c>
      <c r="AI3020">
        <f t="shared" si="1608"/>
        <v>-68.606834481696964</v>
      </c>
      <c r="AJ3020">
        <f t="shared" si="1609"/>
        <v>82.420620201791138</v>
      </c>
      <c r="AK3020"/>
      <c r="AL3020"/>
      <c r="AM3020"/>
      <c r="AN3020"/>
    </row>
    <row r="3021" spans="1:40" x14ac:dyDescent="0.35">
      <c r="A3021"/>
      <c r="B3021">
        <f t="shared" si="1575"/>
        <v>1087000</v>
      </c>
      <c r="C3021" s="237" t="str">
        <f t="shared" si="1578"/>
        <v>-1.79023170184722E-08+0.000623575196140787i</v>
      </c>
      <c r="D3021" s="208" t="str">
        <f t="shared" si="1579"/>
        <v>-1.64874565696436+0.0047807431704127i</v>
      </c>
      <c r="E3021" t="str">
        <f t="shared" si="1580"/>
        <v>36500</v>
      </c>
      <c r="F3021" t="str">
        <f t="shared" si="1581"/>
        <v>0.21505376344086</v>
      </c>
      <c r="G3021" t="str">
        <f t="shared" si="1576"/>
        <v>0.21505376344086</v>
      </c>
      <c r="H3021" t="str">
        <f t="shared" si="1582"/>
        <v>2.52419939711485+0.0953320057752152i</v>
      </c>
      <c r="I3021" t="str">
        <f t="shared" si="1583"/>
        <v>4268.63901806513i</v>
      </c>
      <c r="J3021" t="str">
        <f t="shared" si="1577"/>
        <v>-24663.3233444794+933.841620704072i</v>
      </c>
      <c r="K3021" t="str">
        <f t="shared" si="1584"/>
        <v>0.0065439094620893-0.172828616140307i</v>
      </c>
      <c r="L3021" t="str">
        <f t="shared" si="1585"/>
        <v>0.00207376881449333-0.0464314045806778i</v>
      </c>
      <c r="M3021" t="str">
        <f t="shared" si="1586"/>
        <v>0.00861767827658263-0.219260020720985i</v>
      </c>
      <c r="N3021" t="str">
        <f t="shared" si="1587"/>
        <v>-13.5584716237267i</v>
      </c>
      <c r="O3021" t="str">
        <f t="shared" si="1588"/>
        <v>0.546932152437301-0.837176935080214i</v>
      </c>
      <c r="P3021" t="str">
        <f t="shared" si="1589"/>
        <v>0.453067847562699+0.837176935080214i</v>
      </c>
      <c r="Q3021" t="str">
        <f t="shared" si="1590"/>
        <v>-0.453067847562699+12.7212946886465i</v>
      </c>
      <c r="R3021" t="str">
        <f t="shared" si="1591"/>
        <v>0.0644589150916637-0.0379106153330387i</v>
      </c>
      <c r="S3021" t="str">
        <f t="shared" si="1592"/>
        <v>1.51391801381513i</v>
      </c>
      <c r="T3021" t="str">
        <f t="shared" si="1593"/>
        <v>0.0573935634675034+0.0975855127082496i</v>
      </c>
      <c r="U3021" t="str">
        <f t="shared" si="1594"/>
        <v>0.00005-0.000130729188372236i</v>
      </c>
      <c r="V3021" t="str">
        <f t="shared" si="1595"/>
        <v>0.00002-0.00146416690976905i</v>
      </c>
      <c r="W3021" t="str">
        <f t="shared" si="1596"/>
        <v>0.0000422197720823509-0.000121239707104875i</v>
      </c>
      <c r="X3021" t="str">
        <f t="shared" si="1597"/>
        <v>0.0000422843101988247-0.000121188491665471i</v>
      </c>
      <c r="Y3021" t="str">
        <f t="shared" si="1598"/>
        <v>0.009+5.46385794312337i</v>
      </c>
      <c r="Z3021" t="str">
        <f t="shared" si="1599"/>
        <v>-0.000266011749221988-0.0000933092312363026i</v>
      </c>
      <c r="AA3021" t="str">
        <f t="shared" si="1600"/>
        <v>0.00363478461676688-2.19629306318089i</v>
      </c>
      <c r="AB3021" t="str">
        <f t="shared" si="1601"/>
        <v>0.172649193440233+0.293553127609341i</v>
      </c>
      <c r="AC3021" t="str">
        <f t="shared" si="1602"/>
        <v>1.06585230004611-0.0353253193203449i</v>
      </c>
      <c r="AD3021" t="str">
        <f t="shared" si="1603"/>
        <v>0.152686503953134+0.280476785671392i</v>
      </c>
      <c r="AE3021" t="str">
        <f t="shared" si="1604"/>
        <v>-0.0000144453307485363-0.0000888571806766331i</v>
      </c>
      <c r="AF3021" t="str">
        <f t="shared" si="1605"/>
        <v>-4.17294505407921-0.0905512626048025i</v>
      </c>
      <c r="AG3021" t="str">
        <f t="shared" si="1606"/>
        <v>1.00223196240874-0.00121025590909904i</v>
      </c>
      <c r="AH3021" t="str">
        <f t="shared" si="1607"/>
        <v>0.0000516687051098218+0.000371337895693549i</v>
      </c>
      <c r="AI3021">
        <f t="shared" si="1608"/>
        <v>-68.521336544118526</v>
      </c>
      <c r="AJ3021">
        <f t="shared" si="1609"/>
        <v>82.078608890035909</v>
      </c>
      <c r="AK3021"/>
      <c r="AL3021"/>
      <c r="AM3021"/>
      <c r="AN3021"/>
    </row>
    <row r="3022" spans="1:40" x14ac:dyDescent="0.35">
      <c r="A3022"/>
      <c r="B3022">
        <f t="shared" si="1575"/>
        <v>1088000</v>
      </c>
      <c r="C3022" s="237" t="str">
        <f t="shared" si="1578"/>
        <v>-1.78694234709796E-08+0.00062300205717469i</v>
      </c>
      <c r="D3022" s="208" t="str">
        <f t="shared" si="1579"/>
        <v>-1.64874565671217+0.00477634910500596i</v>
      </c>
      <c r="E3022" t="str">
        <f t="shared" si="1580"/>
        <v>36500</v>
      </c>
      <c r="F3022" t="str">
        <f t="shared" si="1581"/>
        <v>0.21505376344086</v>
      </c>
      <c r="G3022" t="str">
        <f t="shared" si="1576"/>
        <v>0.21505376344086</v>
      </c>
      <c r="H3022" t="str">
        <f t="shared" si="1582"/>
        <v>2.52420650905732+0.0952446734324778i</v>
      </c>
      <c r="I3022" t="str">
        <f t="shared" si="1583"/>
        <v>4272.56600888212i</v>
      </c>
      <c r="J3022" t="str">
        <f t="shared" si="1577"/>
        <v>-24708.724758425+934.700720631124i</v>
      </c>
      <c r="K3022" t="str">
        <f t="shared" si="1584"/>
        <v>0.0065319019545993-0.172670207674854i</v>
      </c>
      <c r="L3022" t="str">
        <f t="shared" si="1585"/>
        <v>0.00206996606308943-0.0463888983437756i</v>
      </c>
      <c r="M3022" t="str">
        <f t="shared" si="1586"/>
        <v>0.00860186801768873-0.21905910601863i</v>
      </c>
      <c r="N3022" t="str">
        <f t="shared" si="1587"/>
        <v>-13.5709449186887i</v>
      </c>
      <c r="O3022" t="str">
        <f t="shared" si="1588"/>
        <v>0.536447522219431-0.843933679802289i</v>
      </c>
      <c r="P3022" t="str">
        <f t="shared" si="1589"/>
        <v>0.463552477780569+0.843933679802289i</v>
      </c>
      <c r="Q3022" t="str">
        <f t="shared" si="1590"/>
        <v>-0.463552477780569+12.7270112388864i</v>
      </c>
      <c r="R3022" t="str">
        <f t="shared" si="1591"/>
        <v>0.0648977277463301-0.038786481053104i</v>
      </c>
      <c r="S3022" t="str">
        <f t="shared" si="1592"/>
        <v>1.51531076267789i</v>
      </c>
      <c r="T3022" t="str">
        <f t="shared" si="1593"/>
        <v>0.0587735721861706+0.0983402253273535i</v>
      </c>
      <c r="U3022" t="str">
        <f t="shared" si="1594"/>
        <v>0.00005-0.000130609032868218i</v>
      </c>
      <c r="V3022" t="str">
        <f t="shared" si="1595"/>
        <v>0.00002-0.00146282116812404i</v>
      </c>
      <c r="W3022" t="str">
        <f t="shared" si="1596"/>
        <v>0.0000422196732206311-0.000121130523968411i</v>
      </c>
      <c r="X3022" t="str">
        <f t="shared" si="1597"/>
        <v>0.0000422840791490848-0.000121079354851119i</v>
      </c>
      <c r="Y3022" t="str">
        <f t="shared" si="1598"/>
        <v>0.009+5.46888449136911i</v>
      </c>
      <c r="Z3022" t="str">
        <f t="shared" si="1599"/>
        <v>-0.000265527909615793-0.0000932221583143843i</v>
      </c>
      <c r="AA3022" t="str">
        <f t="shared" si="1600"/>
        <v>0.00362810573079813-2.19427433398833i</v>
      </c>
      <c r="AB3022" t="str">
        <f t="shared" si="1601"/>
        <v>0.176800484592476+0.295823426177598i</v>
      </c>
      <c r="AC3022" t="str">
        <f t="shared" si="1602"/>
        <v>1.06632362971176-0.0361851220299682i</v>
      </c>
      <c r="AD3022" t="str">
        <f t="shared" si="1603"/>
        <v>0.156209669187185+0.282724572277264i</v>
      </c>
      <c r="AE3022" t="str">
        <f t="shared" si="1604"/>
        <v>-0.0000151218320848501-0.0000896334671850066i</v>
      </c>
      <c r="AF3022" t="str">
        <f t="shared" si="1605"/>
        <v>-4.17295216576949-0.0904683243274718i</v>
      </c>
      <c r="AG3022" t="str">
        <f t="shared" si="1606"/>
        <v>1.00224781010419-0.00123710282970194i</v>
      </c>
      <c r="AH3022" t="str">
        <f t="shared" si="1607"/>
        <v>0.0000544079385268044+0.000374629430220713i</v>
      </c>
      <c r="AI3022">
        <f t="shared" si="1608"/>
        <v>-68.437312809342558</v>
      </c>
      <c r="AJ3022">
        <f t="shared" si="1609"/>
        <v>81.736630680915468</v>
      </c>
      <c r="AK3022"/>
      <c r="AL3022"/>
      <c r="AM3022"/>
      <c r="AN3022"/>
    </row>
    <row r="3023" spans="1:40" x14ac:dyDescent="0.35">
      <c r="A3023"/>
      <c r="B3023">
        <f t="shared" si="1575"/>
        <v>1089000</v>
      </c>
      <c r="C3023" s="237" t="str">
        <f t="shared" si="1578"/>
        <v>-1.78366204977087E-08+0.000622429970805405i</v>
      </c>
      <c r="D3023" s="208" t="str">
        <f t="shared" si="1579"/>
        <v>-1.64874565646068+0.00477196310950811i</v>
      </c>
      <c r="E3023" t="str">
        <f t="shared" si="1580"/>
        <v>36500</v>
      </c>
      <c r="F3023" t="str">
        <f t="shared" si="1581"/>
        <v>0.21505376344086</v>
      </c>
      <c r="G3023" t="str">
        <f t="shared" si="1576"/>
        <v>0.21505376344086</v>
      </c>
      <c r="H3023" t="str">
        <f t="shared" si="1582"/>
        <v>2.52421360145965+0.0951575006864545i</v>
      </c>
      <c r="I3023" t="str">
        <f t="shared" si="1583"/>
        <v>4276.49299969911i</v>
      </c>
      <c r="J3023" t="str">
        <f t="shared" si="1577"/>
        <v>-24754.1679207972+935.559820558174i</v>
      </c>
      <c r="K3023" t="str">
        <f t="shared" si="1584"/>
        <v>0.00651992745110185-0.172512088922009i</v>
      </c>
      <c r="L3023" t="str">
        <f t="shared" si="1585"/>
        <v>0.00206617375506847-0.046346469706011i</v>
      </c>
      <c r="M3023" t="str">
        <f t="shared" si="1586"/>
        <v>0.00858610120617032-0.21885855862802i</v>
      </c>
      <c r="N3023" t="str">
        <f t="shared" si="1587"/>
        <v>-13.5834182136507i</v>
      </c>
      <c r="O3023" t="str">
        <f t="shared" si="1588"/>
        <v>0.52587943092203-0.850559124419415i</v>
      </c>
      <c r="P3023" t="str">
        <f t="shared" si="1589"/>
        <v>0.47412056907797+0.850559124419415i</v>
      </c>
      <c r="Q3023" t="str">
        <f t="shared" si="1590"/>
        <v>-0.47412056907797+12.7328590892313i</v>
      </c>
      <c r="R3023" t="str">
        <f t="shared" si="1591"/>
        <v>0.0653232343521893-0.0396683615661953i</v>
      </c>
      <c r="S3023" t="str">
        <f t="shared" si="1592"/>
        <v>1.51670351154064i</v>
      </c>
      <c r="T3023" t="str">
        <f t="shared" si="1593"/>
        <v>0.0601651432845122+0.0990759789271577i</v>
      </c>
      <c r="U3023" t="str">
        <f t="shared" si="1594"/>
        <v>0.00005-0.000130489098035464i</v>
      </c>
      <c r="V3023" t="str">
        <f t="shared" si="1595"/>
        <v>0.00002-0.0014614778979972i</v>
      </c>
      <c r="W3023" t="str">
        <f t="shared" si="1596"/>
        <v>0.0000422195742687047-0.000121021543403452i</v>
      </c>
      <c r="X3023" t="str">
        <f t="shared" si="1597"/>
        <v>0.0000422838483733097-0.000120970420522228i</v>
      </c>
      <c r="Y3023" t="str">
        <f t="shared" si="1598"/>
        <v>0.009+5.47391103961486i</v>
      </c>
      <c r="Z3023" t="str">
        <f t="shared" si="1599"/>
        <v>-0.000265045402285679-0.0000931352481179326i</v>
      </c>
      <c r="AA3023" t="str">
        <f t="shared" si="1600"/>
        <v>0.00362144523671643-2.19225931250053i</v>
      </c>
      <c r="AB3023" t="str">
        <f t="shared" si="1601"/>
        <v>0.180986557267323+0.298036692925687i</v>
      </c>
      <c r="AC3023" t="str">
        <f t="shared" si="1602"/>
        <v>1.06678184992963-0.0370514838459617i</v>
      </c>
      <c r="AD3023" t="str">
        <f t="shared" si="1603"/>
        <v>0.159760452285243+0.284928033564508i</v>
      </c>
      <c r="AE3023" t="str">
        <f t="shared" si="1604"/>
        <v>-0.0000158069302434991-0.0000903981946415914i</v>
      </c>
      <c r="AF3023" t="str">
        <f t="shared" si="1605"/>
        <v>-4.17295925792033-0.0903855375769464i</v>
      </c>
      <c r="AG3023" t="str">
        <f t="shared" si="1606"/>
        <v>1.00226327720931-0.00126412024663841i</v>
      </c>
      <c r="AH3023" t="str">
        <f t="shared" si="1607"/>
        <v>0.000057183885630327+0.000377873755365504i</v>
      </c>
      <c r="AI3023">
        <f t="shared" si="1608"/>
        <v>-68.354729504118254</v>
      </c>
      <c r="AJ3023">
        <f t="shared" si="1609"/>
        <v>81.394685338230559</v>
      </c>
      <c r="AK3023"/>
      <c r="AL3023"/>
      <c r="AM3023"/>
      <c r="AN3023"/>
    </row>
    <row r="3024" spans="1:40" x14ac:dyDescent="0.35">
      <c r="A3024"/>
      <c r="B3024">
        <f t="shared" si="1575"/>
        <v>1090000</v>
      </c>
      <c r="C3024" s="237" t="str">
        <f t="shared" si="1578"/>
        <v>-1.78039077664297E-08+0.000621858934135878i</v>
      </c>
      <c r="D3024" s="208" t="str">
        <f t="shared" si="1579"/>
        <v>-1.64874565620989+0.0047675851617084i</v>
      </c>
      <c r="E3024" t="str">
        <f t="shared" si="1580"/>
        <v>36500</v>
      </c>
      <c r="F3024" t="str">
        <f t="shared" si="1581"/>
        <v>0.21505376344086</v>
      </c>
      <c r="G3024" t="str">
        <f t="shared" si="1576"/>
        <v>0.21505376344086</v>
      </c>
      <c r="H3024" t="str">
        <f t="shared" si="1582"/>
        <v>2.52422067439332+0.095070487100787i</v>
      </c>
      <c r="I3024" t="str">
        <f t="shared" si="1583"/>
        <v>4280.41999051609i</v>
      </c>
      <c r="J3024" t="str">
        <f t="shared" si="1577"/>
        <v>-24799.652831596+936.418920485225i</v>
      </c>
      <c r="K3024" t="str">
        <f t="shared" si="1584"/>
        <v>0.00650798583080826-0.172354259088828i</v>
      </c>
      <c r="L3024" t="str">
        <f t="shared" si="1585"/>
        <v>0.00206239185225023-0.0463041184555085i</v>
      </c>
      <c r="M3024" t="str">
        <f t="shared" si="1586"/>
        <v>0.00857037768305849-0.218658377544337i</v>
      </c>
      <c r="N3024" t="str">
        <f t="shared" si="1587"/>
        <v>-13.5958915086128i</v>
      </c>
      <c r="O3024" t="str">
        <f t="shared" si="1588"/>
        <v>0.515229522739968-0.857052238137877i</v>
      </c>
      <c r="P3024" t="str">
        <f t="shared" si="1589"/>
        <v>0.484770477260032+0.857052238137877i</v>
      </c>
      <c r="Q3024" t="str">
        <f t="shared" si="1590"/>
        <v>-0.484770477260032+12.7388392704749i</v>
      </c>
      <c r="R3024" t="str">
        <f t="shared" si="1591"/>
        <v>0.0657353345713966-0.0405560519136526i</v>
      </c>
      <c r="S3024" t="str">
        <f t="shared" si="1592"/>
        <v>1.5180962604034i</v>
      </c>
      <c r="T3024" t="str">
        <f t="shared" si="1593"/>
        <v>0.0615679907468422+0.0997925655892035i</v>
      </c>
      <c r="U3024" t="str">
        <f t="shared" si="1594"/>
        <v>0.00005-0.000130369383266625i</v>
      </c>
      <c r="V3024" t="str">
        <f t="shared" si="1595"/>
        <v>0.00002-0.0014601370925862i</v>
      </c>
      <c r="W3024" t="str">
        <f t="shared" si="1596"/>
        <v>0.0000422194752265733-0.000120912764852421i</v>
      </c>
      <c r="X3024" t="str">
        <f t="shared" si="1597"/>
        <v>0.0000422836178701649-0.00012086168812146i</v>
      </c>
      <c r="Y3024" t="str">
        <f t="shared" si="1598"/>
        <v>0.009+5.4789375878606i</v>
      </c>
      <c r="Z3024" t="str">
        <f t="shared" si="1599"/>
        <v>-0.000264564222344635-0.0000930485001880516i</v>
      </c>
      <c r="AA3024" t="str">
        <f t="shared" si="1600"/>
        <v>0.0036148030670541-2.19024798851205i</v>
      </c>
      <c r="AB3024" t="str">
        <f t="shared" si="1601"/>
        <v>0.185206551082973+0.300192302400995i</v>
      </c>
      <c r="AC3024" t="str">
        <f t="shared" si="1602"/>
        <v>1.06722685188646-0.0379242025612618i</v>
      </c>
      <c r="AD3024" t="str">
        <f t="shared" si="1603"/>
        <v>0.163338292670502+0.287086832904048i</v>
      </c>
      <c r="AE3024" t="str">
        <f t="shared" si="1604"/>
        <v>-0.0000165004691540123-0.0000911512878489109i</v>
      </c>
      <c r="AF3024" t="str">
        <f t="shared" si="1605"/>
        <v>-4.17296633060321-0.0903029019390786i</v>
      </c>
      <c r="AG3024" t="str">
        <f t="shared" si="1606"/>
        <v>1.00227836209449-0.00129130324866817i</v>
      </c>
      <c r="AH3024" t="str">
        <f t="shared" si="1607"/>
        <v>0.0000599959063704042+0.000381070551641207i</v>
      </c>
      <c r="AI3024">
        <f t="shared" si="1608"/>
        <v>-68.273554097202322</v>
      </c>
      <c r="AJ3024">
        <f t="shared" si="1609"/>
        <v>81.052772620988961</v>
      </c>
      <c r="AK3024"/>
      <c r="AL3024"/>
      <c r="AM3024"/>
      <c r="AN3024"/>
    </row>
    <row r="3025" spans="1:40" x14ac:dyDescent="0.35">
      <c r="A3025"/>
      <c r="B3025">
        <f t="shared" si="1575"/>
        <v>1091000</v>
      </c>
      <c r="C3025" s="237" t="str">
        <f t="shared" si="1578"/>
        <v>-1.77712849464343E-08+0.000621288944279675i</v>
      </c>
      <c r="D3025" s="208" t="str">
        <f t="shared" si="1579"/>
        <v>-1.64874565595978+0.00476321523947751i</v>
      </c>
      <c r="E3025" t="str">
        <f t="shared" si="1580"/>
        <v>36500</v>
      </c>
      <c r="F3025" t="str">
        <f t="shared" si="1581"/>
        <v>0.21505376344086</v>
      </c>
      <c r="G3025" t="str">
        <f t="shared" si="1576"/>
        <v>0.21505376344086</v>
      </c>
      <c r="H3025" t="str">
        <f t="shared" si="1582"/>
        <v>2.52422772792946+0.0949836322407037i</v>
      </c>
      <c r="I3025" t="str">
        <f t="shared" si="1583"/>
        <v>4284.34698133308i</v>
      </c>
      <c r="J3025" t="str">
        <f t="shared" si="1577"/>
        <v>-24845.1794908214+937.278020412275i</v>
      </c>
      <c r="K3025" t="str">
        <f t="shared" si="1584"/>
        <v>0.0064960769734817-0.172196717385256i</v>
      </c>
      <c r="L3025" t="str">
        <f t="shared" si="1585"/>
        <v>0.00205862031662872-0.0462618443811624i</v>
      </c>
      <c r="M3025" t="str">
        <f t="shared" si="1586"/>
        <v>0.00855469729011042-0.218458561766418i</v>
      </c>
      <c r="N3025" t="str">
        <f t="shared" si="1587"/>
        <v>-13.6083648035748i</v>
      </c>
      <c r="O3025" t="str">
        <f t="shared" si="1588"/>
        <v>0.504499454597524-0.863412010751994i</v>
      </c>
      <c r="P3025" t="str">
        <f t="shared" si="1589"/>
        <v>0.495500545402476+0.863412010751994i</v>
      </c>
      <c r="Q3025" t="str">
        <f t="shared" si="1590"/>
        <v>-0.495500545402476+12.7449527928228i</v>
      </c>
      <c r="R3025" t="str">
        <f t="shared" si="1591"/>
        <v>0.0661339317160165-0.0414493449465629i</v>
      </c>
      <c r="S3025" t="str">
        <f t="shared" si="1592"/>
        <v>1.51948900926615i</v>
      </c>
      <c r="T3025" t="str">
        <f t="shared" si="1593"/>
        <v>0.0629818240875838+0.100489782382045i</v>
      </c>
      <c r="U3025" t="str">
        <f t="shared" si="1594"/>
        <v>0.00005-0.000130249887956573i</v>
      </c>
      <c r="V3025" t="str">
        <f t="shared" si="1595"/>
        <v>0.00002-0.00145879874511361i</v>
      </c>
      <c r="W3025" t="str">
        <f t="shared" si="1596"/>
        <v>0.0000422193760942396-0.000120804187759781i</v>
      </c>
      <c r="X3025" t="str">
        <f t="shared" si="1597"/>
        <v>0.000042283387638324-0.000120753157093515i</v>
      </c>
      <c r="Y3025" t="str">
        <f t="shared" si="1598"/>
        <v>0.009+5.48396413610634i</v>
      </c>
      <c r="Z3025" t="str">
        <f t="shared" si="1599"/>
        <v>-0.000264084364928028-0.000092961914067583i</v>
      </c>
      <c r="AA3025" t="str">
        <f t="shared" si="1600"/>
        <v>0.00360817915465252-2.18824035185482i</v>
      </c>
      <c r="AB3025" t="str">
        <f t="shared" si="1601"/>
        <v>0.189459592211464+0.302289644152657i</v>
      </c>
      <c r="AC3025" t="str">
        <f t="shared" si="1602"/>
        <v>1.06765853035855-0.0388030736277073i</v>
      </c>
      <c r="AD3025" t="str">
        <f t="shared" si="1603"/>
        <v>0.166942625740926+0.289200640814617i</v>
      </c>
      <c r="AE3025" t="str">
        <f t="shared" si="1604"/>
        <v>-0.0000172022921785116-0.0000918926735946518i</v>
      </c>
      <c r="AF3025" t="str">
        <f t="shared" si="1605"/>
        <v>-4.17297338388924-0.0902204170012262i</v>
      </c>
      <c r="AG3025" t="str">
        <f t="shared" si="1606"/>
        <v>1.00229306319271-0.00131864691056923i</v>
      </c>
      <c r="AH3025" t="str">
        <f t="shared" si="1607"/>
        <v>0.0000628433584129243+0.000384219507648138i</v>
      </c>
      <c r="AI3025">
        <f t="shared" si="1608"/>
        <v>-68.193755239681209</v>
      </c>
      <c r="AJ3025">
        <f t="shared" si="1609"/>
        <v>80.710892283474394</v>
      </c>
      <c r="AK3025"/>
      <c r="AL3025"/>
      <c r="AM3025"/>
      <c r="AN3025"/>
    </row>
    <row r="3026" spans="1:40" x14ac:dyDescent="0.35">
      <c r="A3026"/>
      <c r="B3026">
        <f t="shared" si="1575"/>
        <v>1092000</v>
      </c>
      <c r="C3026" s="237" t="str">
        <f t="shared" si="1578"/>
        <v>-1.77387517085283E-08+0.000620719998360934i</v>
      </c>
      <c r="D3026" s="208" t="str">
        <f t="shared" si="1579"/>
        <v>-1.64874565571036+0.00475885332076716i</v>
      </c>
      <c r="E3026" t="str">
        <f t="shared" si="1580"/>
        <v>36500</v>
      </c>
      <c r="F3026" t="str">
        <f t="shared" si="1581"/>
        <v>0.21505376344086</v>
      </c>
      <c r="G3026" t="str">
        <f t="shared" si="1576"/>
        <v>0.21505376344086</v>
      </c>
      <c r="H3026" t="str">
        <f t="shared" si="1582"/>
        <v>2.52423476213891+0.094896935673013i</v>
      </c>
      <c r="I3026" t="str">
        <f t="shared" si="1583"/>
        <v>4288.27397215007i</v>
      </c>
      <c r="J3026" t="str">
        <f t="shared" si="1577"/>
        <v>-24890.7478984734+938.137120339326i</v>
      </c>
      <c r="K3026" t="str">
        <f t="shared" si="1584"/>
        <v>0.00648420075943412-0.172039463024112i</v>
      </c>
      <c r="L3026" t="str">
        <f t="shared" si="1585"/>
        <v>0.00205485911037121-0.0462196472726323i</v>
      </c>
      <c r="M3026" t="str">
        <f t="shared" si="1586"/>
        <v>0.00853905986980533-0.218259110296744i</v>
      </c>
      <c r="N3026" t="str">
        <f t="shared" si="1587"/>
        <v>-13.6208380985368i</v>
      </c>
      <c r="O3026" t="str">
        <f t="shared" si="1588"/>
        <v>0.493690895890097-0.869637452801588i</v>
      </c>
      <c r="P3026" t="str">
        <f t="shared" si="1589"/>
        <v>0.506309104109903+0.869637452801588i</v>
      </c>
      <c r="Q3026" t="str">
        <f t="shared" si="1590"/>
        <v>-0.506309104109903+12.7512006457352i</v>
      </c>
      <c r="R3026" t="str">
        <f t="shared" si="1591"/>
        <v>0.0665189328068683-0.0423480314041095i</v>
      </c>
      <c r="S3026" t="str">
        <f t="shared" si="1592"/>
        <v>1.52088175812891i</v>
      </c>
      <c r="T3026" t="str">
        <f t="shared" si="1593"/>
        <v>0.0644063484551803+0.101167431476169i</v>
      </c>
      <c r="U3026" t="str">
        <f t="shared" si="1594"/>
        <v>0.00005-0.0001301306115024i</v>
      </c>
      <c r="V3026" t="str">
        <f t="shared" si="1595"/>
        <v>0.00002-0.00145746284882688i</v>
      </c>
      <c r="W3026" t="str">
        <f t="shared" si="1596"/>
        <v>0.0000422192768717048-0.000120695811572031i</v>
      </c>
      <c r="X3026" t="str">
        <f t="shared" si="1597"/>
        <v>0.0000422831576764643-0.000120644826885126i</v>
      </c>
      <c r="Y3026" t="str">
        <f t="shared" si="1598"/>
        <v>0.009+5.48899068435209i</v>
      </c>
      <c r="Z3026" t="str">
        <f t="shared" si="1599"/>
        <v>-0.000263605825193486-0.0000928754893010878i</v>
      </c>
      <c r="AA3026" t="str">
        <f t="shared" si="1600"/>
        <v>0.00360157343266048-2.18623639239803i</v>
      </c>
      <c r="AB3026" t="str">
        <f t="shared" si="1601"/>
        <v>0.193744793691256+0.304328123077254i</v>
      </c>
      <c r="AC3026" t="str">
        <f t="shared" si="1602"/>
        <v>1.06807678377391-0.0396878902326576i</v>
      </c>
      <c r="AD3026" t="str">
        <f t="shared" si="1603"/>
        <v>0.17057288296178+0.291269135008895i</v>
      </c>
      <c r="AE3026" t="str">
        <f t="shared" si="1604"/>
        <v>-0.0000179122421365162-0.0000926222806539852i</v>
      </c>
      <c r="AF3026" t="str">
        <f t="shared" si="1605"/>
        <v>-4.17298041784927-0.0901380823522458i</v>
      </c>
      <c r="AG3026" t="str">
        <f t="shared" si="1606"/>
        <v>1.0023073789996-0.00134614629393419i</v>
      </c>
      <c r="AH3026" t="str">
        <f t="shared" si="1607"/>
        <v>0.0000657255972379722+0.000387320320078904i</v>
      </c>
      <c r="AI3026">
        <f t="shared" si="1608"/>
        <v>-68.11530270883614</v>
      </c>
      <c r="AJ3026">
        <f t="shared" si="1609"/>
        <v>80.369044075279618</v>
      </c>
      <c r="AK3026"/>
      <c r="AL3026"/>
      <c r="AM3026"/>
      <c r="AN3026"/>
    </row>
    <row r="3027" spans="1:40" x14ac:dyDescent="0.35">
      <c r="A3027"/>
      <c r="B3027">
        <f t="shared" si="1575"/>
        <v>1093000</v>
      </c>
      <c r="C3027" s="237" t="str">
        <f t="shared" si="1578"/>
        <v>-1.77063077250223E-08+0.000620152093514321i</v>
      </c>
      <c r="D3027" s="208" t="str">
        <f t="shared" si="1579"/>
        <v>-1.64874565546162+0.0047544993836098i</v>
      </c>
      <c r="E3027" t="str">
        <f t="shared" si="1580"/>
        <v>36500</v>
      </c>
      <c r="F3027" t="str">
        <f t="shared" si="1581"/>
        <v>0.21505376344086</v>
      </c>
      <c r="G3027" t="str">
        <f t="shared" si="1576"/>
        <v>0.21505376344086</v>
      </c>
      <c r="H3027" t="str">
        <f t="shared" si="1582"/>
        <v>2.52424177709216+0.0948103969660954i</v>
      </c>
      <c r="I3027" t="str">
        <f t="shared" si="1583"/>
        <v>4292.20096296705i</v>
      </c>
      <c r="J3027" t="str">
        <f t="shared" si="1577"/>
        <v>-24936.3580545521+938.996220266377i</v>
      </c>
      <c r="K3027" t="str">
        <f t="shared" si="1584"/>
        <v>0.00647235706952322-0.171882495221074i</v>
      </c>
      <c r="L3027" t="str">
        <f t="shared" si="1585"/>
        <v>0.00205110819581725-0.0461775269203396i</v>
      </c>
      <c r="M3027" t="str">
        <f t="shared" si="1586"/>
        <v>0.00852346526534047-0.218060022141414i</v>
      </c>
      <c r="N3027" t="str">
        <f t="shared" si="1587"/>
        <v>-13.6333113934989i</v>
      </c>
      <c r="O3027" t="str">
        <f t="shared" si="1588"/>
        <v>0.482805528224727-0.875727595725773i</v>
      </c>
      <c r="P3027" t="str">
        <f t="shared" si="1589"/>
        <v>0.517194471775273+0.875727595725773i</v>
      </c>
      <c r="Q3027" t="str">
        <f t="shared" si="1590"/>
        <v>-0.517194471775273+12.7575837977731i</v>
      </c>
      <c r="R3027" t="str">
        <f t="shared" si="1591"/>
        <v>0.0668902486303254-0.0432518999937017i</v>
      </c>
      <c r="S3027" t="str">
        <f t="shared" si="1592"/>
        <v>1.52227450699166i</v>
      </c>
      <c r="T3027" t="str">
        <f t="shared" si="1593"/>
        <v>0.0658412647393648+0.101825320256278i</v>
      </c>
      <c r="U3027" t="str">
        <f t="shared" si="1594"/>
        <v>0.00005-0.000130011553303404i</v>
      </c>
      <c r="V3027" t="str">
        <f t="shared" si="1595"/>
        <v>0.00002-0.00145612939699813i</v>
      </c>
      <c r="W3027" t="str">
        <f t="shared" si="1596"/>
        <v>0.0000422191775589714-0.000120587635737696i</v>
      </c>
      <c r="X3027" t="str">
        <f t="shared" si="1597"/>
        <v>0.0000422829279832714-0.000120536696945055i</v>
      </c>
      <c r="Y3027" t="str">
        <f t="shared" si="1598"/>
        <v>0.009+5.49401723259783i</v>
      </c>
      <c r="Z3027" t="str">
        <f t="shared" si="1599"/>
        <v>-0.000263128598320788-0.0000927892254348487i</v>
      </c>
      <c r="AA3027" t="str">
        <f t="shared" si="1600"/>
        <v>0.00359498583453249-2.18423610004797i</v>
      </c>
      <c r="AB3027" t="str">
        <f t="shared" si="1601"/>
        <v>0.198061255749915+0.306307159756576i</v>
      </c>
      <c r="AC3027" t="str">
        <f t="shared" si="1602"/>
        <v>1.06848151427239-0.0405784433774725i</v>
      </c>
      <c r="AD3027" t="str">
        <f t="shared" si="1603"/>
        <v>0.174228491958362+0.29329200043826i</v>
      </c>
      <c r="AE3027" t="str">
        <f t="shared" si="1604"/>
        <v>-0.0000186301613296451-0.0000933400397915176i</v>
      </c>
      <c r="AF3027" t="str">
        <f t="shared" si="1605"/>
        <v>-4.17298743255378-0.0900558975824856i</v>
      </c>
      <c r="AG3027" t="str">
        <f t="shared" si="1606"/>
        <v>1.00232130807351-0.0013737964479636i</v>
      </c>
      <c r="AH3027" t="str">
        <f t="shared" si="1607"/>
        <v>0.0000686419762376088+0.000390372693722241i</v>
      </c>
      <c r="AI3027">
        <f t="shared" si="1608"/>
        <v>-68.038167355317853</v>
      </c>
      <c r="AJ3027">
        <f t="shared" si="1609"/>
        <v>80.02722774136997</v>
      </c>
      <c r="AK3027"/>
      <c r="AL3027"/>
      <c r="AM3027"/>
      <c r="AN3027"/>
    </row>
    <row r="3028" spans="1:40" x14ac:dyDescent="0.35">
      <c r="A3028"/>
      <c r="B3028">
        <f t="shared" si="1575"/>
        <v>1094000</v>
      </c>
      <c r="C3028" s="237" t="str">
        <f t="shared" si="1578"/>
        <v>-1.76739526697238E-08+0.000619585226884975i</v>
      </c>
      <c r="D3028" s="208" t="str">
        <f t="shared" si="1579"/>
        <v>-1.64874565521357+0.00475015340611814i</v>
      </c>
      <c r="E3028" t="str">
        <f t="shared" si="1580"/>
        <v>36500</v>
      </c>
      <c r="F3028" t="str">
        <f t="shared" si="1581"/>
        <v>0.21505376344086</v>
      </c>
      <c r="G3028" t="str">
        <f t="shared" si="1576"/>
        <v>0.21505376344086</v>
      </c>
      <c r="H3028" t="str">
        <f t="shared" si="1582"/>
        <v>2.52424877285942+0.0947240156898967i</v>
      </c>
      <c r="I3028" t="str">
        <f t="shared" si="1583"/>
        <v>4296.12795378404i</v>
      </c>
      <c r="J3028" t="str">
        <f t="shared" si="1577"/>
        <v>-24982.0099590573+939.855320193428i</v>
      </c>
      <c r="K3028" t="str">
        <f t="shared" si="1584"/>
        <v>0.0064605457851497-0.171725813194672i</v>
      </c>
      <c r="L3028" t="str">
        <f t="shared" si="1585"/>
        <v>0.00204736753547777-0.046135483115465i</v>
      </c>
      <c r="M3028" t="str">
        <f t="shared" si="1586"/>
        <v>0.00850791332062747-0.217861296310137i</v>
      </c>
      <c r="N3028" t="str">
        <f t="shared" si="1587"/>
        <v>-13.6457846884609i</v>
      </c>
      <c r="O3028" t="str">
        <f t="shared" si="1588"/>
        <v>0.47184504515874-0.881681492013497i</v>
      </c>
      <c r="P3028" t="str">
        <f t="shared" si="1589"/>
        <v>0.52815495484126+0.881681492013497i</v>
      </c>
      <c r="Q3028" t="str">
        <f t="shared" si="1590"/>
        <v>-0.52815495484126+12.7641031964474i</v>
      </c>
      <c r="R3028" t="str">
        <f t="shared" si="1591"/>
        <v>0.0672477937930375-0.0441607374728905i</v>
      </c>
      <c r="S3028" t="str">
        <f t="shared" si="1592"/>
        <v>1.52366725585442i</v>
      </c>
      <c r="T3028" t="str">
        <f t="shared" si="1593"/>
        <v>0.0672862696818265+0.102463261430901i</v>
      </c>
      <c r="U3028" t="str">
        <f t="shared" si="1594"/>
        <v>0.00005-0.000129892712761079i</v>
      </c>
      <c r="V3028" t="str">
        <f t="shared" si="1595"/>
        <v>0.00002-0.00145479838292409i</v>
      </c>
      <c r="W3028" t="str">
        <f t="shared" si="1596"/>
        <v>0.0000422190781560407-0.000120479659707317i</v>
      </c>
      <c r="X3028" t="str">
        <f t="shared" si="1597"/>
        <v>0.0000422826985574349-0.000120428766724076i</v>
      </c>
      <c r="Y3028" t="str">
        <f t="shared" si="1598"/>
        <v>0.009+5.49904378084357i</v>
      </c>
      <c r="Z3028" t="str">
        <f t="shared" si="1599"/>
        <v>-0.000262652679511728-0.0000927031220168521i</v>
      </c>
      <c r="AA3028" t="str">
        <f t="shared" si="1600"/>
        <v>0.00358841629402704-2.18223946474781i</v>
      </c>
      <c r="AB3028" t="str">
        <f t="shared" si="1601"/>
        <v>0.202408066137014+0.308226190787353i</v>
      </c>
      <c r="AC3028" t="str">
        <f t="shared" si="1602"/>
        <v>1.06887262776376-0.0414745219578718i</v>
      </c>
      <c r="AD3028" t="str">
        <f t="shared" si="1603"/>
        <v>0.1779088766092+0.295268929336392i</v>
      </c>
      <c r="AE3028" t="str">
        <f t="shared" si="1604"/>
        <v>-0.0000193558915662709-0.000094045883762946i</v>
      </c>
      <c r="AF3028" t="str">
        <f t="shared" si="1605"/>
        <v>-4.17299442807299-0.0899738622837786i</v>
      </c>
      <c r="AG3028" t="str">
        <f t="shared" si="1606"/>
        <v>1.00233484903555-0.00140159241025879i</v>
      </c>
      <c r="AH3028" t="str">
        <f t="shared" si="1607"/>
        <v>0.0000715918468133307+0.000393376341465787i</v>
      </c>
      <c r="AI3028">
        <f t="shared" si="1608"/>
        <v>-67.962321053391804</v>
      </c>
      <c r="AJ3028">
        <f t="shared" si="1609"/>
        <v>79.685443022149002</v>
      </c>
      <c r="AK3028"/>
      <c r="AL3028"/>
      <c r="AM3028"/>
      <c r="AN3028"/>
    </row>
    <row r="3029" spans="1:40" x14ac:dyDescent="0.35">
      <c r="A3029"/>
      <c r="B3029">
        <f t="shared" si="1575"/>
        <v>1095000</v>
      </c>
      <c r="C3029" s="237" t="str">
        <f t="shared" si="1578"/>
        <v>-1.76416862179296E-08+0.000619019395628465i</v>
      </c>
      <c r="D3029" s="208" t="str">
        <f t="shared" si="1579"/>
        <v>-1.64874565496619+0.0047458153664849i</v>
      </c>
      <c r="E3029" t="str">
        <f t="shared" si="1580"/>
        <v>36500</v>
      </c>
      <c r="F3029" t="str">
        <f t="shared" si="1581"/>
        <v>0.21505376344086</v>
      </c>
      <c r="G3029" t="str">
        <f t="shared" si="1576"/>
        <v>0.21505376344086</v>
      </c>
      <c r="H3029" t="str">
        <f t="shared" si="1582"/>
        <v>2.52425574951052+0.0946377914159199i</v>
      </c>
      <c r="I3029" t="str">
        <f t="shared" si="1583"/>
        <v>4300.05494460103i</v>
      </c>
      <c r="J3029" t="str">
        <f t="shared" si="1577"/>
        <v>-25027.7036119892+940.714420120478i</v>
      </c>
      <c r="K3029" t="str">
        <f t="shared" si="1584"/>
        <v>0.00644876678825388-0.171569416166266i</v>
      </c>
      <c r="L3029" t="str">
        <f t="shared" si="1585"/>
        <v>0.00204363709203415-0.0460935156499441i</v>
      </c>
      <c r="M3029" t="str">
        <f t="shared" si="1586"/>
        <v>0.00849240388028803-0.21766293181621i</v>
      </c>
      <c r="N3029" t="str">
        <f t="shared" si="1587"/>
        <v>-13.6582579834229i</v>
      </c>
      <c r="O3029" t="str">
        <f t="shared" si="1588"/>
        <v>0.460811151935733-0.887498215351255i</v>
      </c>
      <c r="P3029" t="str">
        <f t="shared" si="1589"/>
        <v>0.539188848064267+0.887498215351255i</v>
      </c>
      <c r="Q3029" t="str">
        <f t="shared" si="1590"/>
        <v>-0.539188848064267+12.7707597680716i</v>
      </c>
      <c r="R3029" t="str">
        <f t="shared" si="1591"/>
        <v>0.0675914867745368-0.0450743287330744i</v>
      </c>
      <c r="S3029" t="str">
        <f t="shared" si="1592"/>
        <v>1.52506000471717i</v>
      </c>
      <c r="T3029" t="str">
        <f t="shared" si="1593"/>
        <v>0.0687410559902857+0.103081073139216i</v>
      </c>
      <c r="U3029" t="str">
        <f t="shared" si="1594"/>
        <v>0.00005-0.000129774089279106i</v>
      </c>
      <c r="V3029" t="str">
        <f t="shared" si="1595"/>
        <v>0.00002-0.00145346979992598i</v>
      </c>
      <c r="W3029" t="str">
        <f t="shared" si="1596"/>
        <v>0.000042218978662915-0.000120371882933442i</v>
      </c>
      <c r="X3029" t="str">
        <f t="shared" si="1597"/>
        <v>0.0000422824693976519-0.00012032103567497i</v>
      </c>
      <c r="Y3029" t="str">
        <f t="shared" si="1598"/>
        <v>0.009+5.50407032908932i</v>
      </c>
      <c r="Z3029" t="str">
        <f t="shared" si="1599"/>
        <v>-0.00026217806399-0.0000926171785967886i</v>
      </c>
      <c r="AA3029" t="str">
        <f t="shared" si="1600"/>
        <v>0.00358186474520505-2.18024647647749i</v>
      </c>
      <c r="AB3029" t="str">
        <f t="shared" si="1601"/>
        <v>0.20678430046729+0.310084669102589i</v>
      </c>
      <c r="AC3029" t="str">
        <f t="shared" si="1602"/>
        <v>1.0692500339838-0.0423759128461698i</v>
      </c>
      <c r="AD3029" t="str">
        <f t="shared" si="1603"/>
        <v>0.181613457139934+0.297199621261697i</v>
      </c>
      <c r="AE3029" t="str">
        <f t="shared" si="1604"/>
        <v>-0.0000200892741861862-0.0000947397473164625i</v>
      </c>
      <c r="AF3029" t="str">
        <f t="shared" si="1605"/>
        <v>-4.17300140447671-0.089891976049435i</v>
      </c>
      <c r="AG3029" t="str">
        <f t="shared" si="1606"/>
        <v>1.0023480005697-0.00142952920761567i</v>
      </c>
      <c r="AH3029" t="str">
        <f t="shared" si="1607"/>
        <v>0.0000745745584734541+0.000396330984297924i</v>
      </c>
      <c r="AI3029">
        <f t="shared" si="1608"/>
        <v>-67.887736654038804</v>
      </c>
      <c r="AJ3029">
        <f t="shared" si="1609"/>
        <v>79.343689653494124</v>
      </c>
      <c r="AK3029"/>
      <c r="AL3029"/>
      <c r="AM3029"/>
      <c r="AN3029"/>
    </row>
    <row r="3030" spans="1:40" x14ac:dyDescent="0.35">
      <c r="A3030"/>
      <c r="B3030">
        <f t="shared" si="1575"/>
        <v>1096000</v>
      </c>
      <c r="C3030" s="237" t="str">
        <f t="shared" si="1578"/>
        <v>-1.76095080464166E-08+0.000618454596910743i</v>
      </c>
      <c r="D3030" s="208" t="str">
        <f t="shared" si="1579"/>
        <v>-1.64874565471949+0.00474148524298236i</v>
      </c>
      <c r="E3030" t="str">
        <f t="shared" si="1580"/>
        <v>36500</v>
      </c>
      <c r="F3030" t="str">
        <f t="shared" si="1581"/>
        <v>0.21505376344086</v>
      </c>
      <c r="G3030" t="str">
        <f t="shared" si="1576"/>
        <v>0.21505376344086</v>
      </c>
      <c r="H3030" t="str">
        <f t="shared" si="1582"/>
        <v>2.52426270711503+0.0945517237172196i</v>
      </c>
      <c r="I3030" t="str">
        <f t="shared" si="1583"/>
        <v>4303.98193541802i</v>
      </c>
      <c r="J3030" t="str">
        <f t="shared" si="1577"/>
        <v>-25073.4390133477+941.573520047528i</v>
      </c>
      <c r="K3030" t="str">
        <f t="shared" si="1584"/>
        <v>0.00643701996131317-0.17141330336004i</v>
      </c>
      <c r="L3030" t="str">
        <f t="shared" si="1585"/>
        <v>0.00203991682833723-0.0460516243164642i</v>
      </c>
      <c r="M3030" t="str">
        <f t="shared" si="1586"/>
        <v>0.0084769367896504-0.217464927676504i</v>
      </c>
      <c r="N3030" t="str">
        <f t="shared" si="1587"/>
        <v>-13.670731278385i</v>
      </c>
      <c r="O3030" t="str">
        <f t="shared" si="1588"/>
        <v>0.449705565220528-0.893176860767052i</v>
      </c>
      <c r="P3030" t="str">
        <f t="shared" si="1589"/>
        <v>0.550294434779472+0.893176860767052i</v>
      </c>
      <c r="Q3030" t="str">
        <f t="shared" si="1590"/>
        <v>-0.550294434779472+12.7775544176179i</v>
      </c>
      <c r="R3030" t="str">
        <f t="shared" si="1591"/>
        <v>0.067921249977608-0.0459924568847952i</v>
      </c>
      <c r="S3030" t="str">
        <f t="shared" si="1592"/>
        <v>1.52645275357993i</v>
      </c>
      <c r="T3030" t="str">
        <f t="shared" si="1593"/>
        <v>0.0702053124557018+0.10367857905491i</v>
      </c>
      <c r="U3030" t="str">
        <f t="shared" si="1594"/>
        <v>0.0000499999999999999-0.00012965568226334i</v>
      </c>
      <c r="V3030" t="str">
        <f t="shared" si="1595"/>
        <v>0.00002-0.00145214364134941i</v>
      </c>
      <c r="W3030" t="str">
        <f t="shared" si="1596"/>
        <v>0.0000422188790795963-0.000120264304870618i</v>
      </c>
      <c r="X3030" t="str">
        <f t="shared" si="1597"/>
        <v>0.0000422822405026249-0.000120213503252518i</v>
      </c>
      <c r="Y3030" t="str">
        <f t="shared" si="1598"/>
        <v>0.009+5.50909687733506i</v>
      </c>
      <c r="Z3030" t="str">
        <f t="shared" si="1599"/>
        <v>-0.000261704747001086-0.0000925313947260396i</v>
      </c>
      <c r="AA3030" t="str">
        <f t="shared" si="1600"/>
        <v>0.0035753311224281-2.1782571252535i</v>
      </c>
      <c r="AB3030" t="str">
        <f t="shared" si="1601"/>
        <v>0.211189022573225+0.311882064283998i</v>
      </c>
      <c r="AC3030" t="str">
        <f t="shared" si="1602"/>
        <v>1.06961364654814-0.0432824009751968i</v>
      </c>
      <c r="AD3030" t="str">
        <f t="shared" si="1603"/>
        <v>0.185341650217368+0.299083783138431i</v>
      </c>
      <c r="AE3030" t="str">
        <f t="shared" si="1604"/>
        <v>-0.0000208301500851609-0.0000954215671938099i</v>
      </c>
      <c r="AF3030" t="str">
        <f t="shared" si="1605"/>
        <v>-4.17300836183452-0.0898102384742372i</v>
      </c>
      <c r="AG3030" t="str">
        <f t="shared" si="1606"/>
        <v>1.00236076142277-0.00145760185681564i</v>
      </c>
      <c r="AH3030" t="str">
        <f t="shared" si="1607"/>
        <v>0.0000775894589299522+0.000399236351308395i</v>
      </c>
      <c r="AI3030">
        <f t="shared" si="1608"/>
        <v>-67.814387940724359</v>
      </c>
      <c r="AJ3030">
        <f t="shared" si="1609"/>
        <v>79.001967366820921</v>
      </c>
      <c r="AK3030"/>
      <c r="AL3030"/>
      <c r="AM3030"/>
      <c r="AN3030"/>
    </row>
    <row r="3031" spans="1:40" x14ac:dyDescent="0.35">
      <c r="A3031"/>
      <c r="B3031">
        <f t="shared" si="1575"/>
        <v>1097000</v>
      </c>
      <c r="C3031" s="237" t="str">
        <f t="shared" si="1578"/>
        <v>-1.75774178334345E-08+0.00061789082790809i</v>
      </c>
      <c r="D3031" s="208" t="str">
        <f t="shared" si="1579"/>
        <v>-1.64874565447347+0.00473716301396203i</v>
      </c>
      <c r="E3031" t="str">
        <f t="shared" si="1580"/>
        <v>36500</v>
      </c>
      <c r="F3031" t="str">
        <f t="shared" si="1581"/>
        <v>0.21505376344086</v>
      </c>
      <c r="G3031" t="str">
        <f t="shared" si="1576"/>
        <v>0.21505376344086</v>
      </c>
      <c r="H3031" t="str">
        <f t="shared" si="1582"/>
        <v>2.52426964574218+0.0944658121683961i</v>
      </c>
      <c r="I3031" t="str">
        <f t="shared" si="1583"/>
        <v>4307.908926235i</v>
      </c>
      <c r="J3031" t="str">
        <f t="shared" si="1577"/>
        <v>-25119.2161631328+942.43261997458i</v>
      </c>
      <c r="K3031" t="str">
        <f t="shared" si="1584"/>
        <v>0.00642530518733892-0.171257474002988i</v>
      </c>
      <c r="L3031" t="str">
        <f t="shared" si="1585"/>
        <v>0.00203620670740649-0.0460098089084615i</v>
      </c>
      <c r="M3031" t="str">
        <f t="shared" si="1586"/>
        <v>0.00846151189474541-0.217267282911449i</v>
      </c>
      <c r="N3031" t="str">
        <f t="shared" si="1587"/>
        <v>-13.683204573347i</v>
      </c>
      <c r="O3031" t="str">
        <f t="shared" si="1588"/>
        <v>0.438530012832371-0.898716544771064i</v>
      </c>
      <c r="P3031" t="str">
        <f t="shared" si="1589"/>
        <v>0.561469987167629+0.898716544771064i</v>
      </c>
      <c r="Q3031" t="str">
        <f t="shared" si="1590"/>
        <v>-0.561469987167629+12.7844880285759i</v>
      </c>
      <c r="R3031" t="str">
        <f t="shared" si="1591"/>
        <v>0.0682370097763988-0.046914903344624i</v>
      </c>
      <c r="S3031" t="str">
        <f t="shared" si="1592"/>
        <v>1.52784550244268i</v>
      </c>
      <c r="T3031" t="str">
        <f t="shared" si="1593"/>
        <v>0.0716787240726168+0.104255608487008i</v>
      </c>
      <c r="U3031" t="str">
        <f t="shared" si="1594"/>
        <v>0.0000499999999999999-0.000129537491121806i</v>
      </c>
      <c r="V3031" t="str">
        <f t="shared" si="1595"/>
        <v>0.00002-0.00145081990056422i</v>
      </c>
      <c r="W3031" t="str">
        <f t="shared" si="1596"/>
        <v>0.0000422187794060864-0.000120156924975378i</v>
      </c>
      <c r="X3031" t="str">
        <f t="shared" si="1597"/>
        <v>0.0000422820118710624-0.000120106168913484i</v>
      </c>
      <c r="Y3031" t="str">
        <f t="shared" si="1598"/>
        <v>0.009+5.5141234255808i</v>
      </c>
      <c r="Z3031" t="str">
        <f t="shared" si="1599"/>
        <v>-0.000261232723812121-0.0000924457699576712i</v>
      </c>
      <c r="AA3031" t="str">
        <f t="shared" si="1600"/>
        <v>0.00356881536035686-2.17627140112875i</v>
      </c>
      <c r="AB3031" t="str">
        <f t="shared" si="1601"/>
        <v>0.215621284867061+0.313617862865304i</v>
      </c>
      <c r="AC3031" t="str">
        <f t="shared" si="1602"/>
        <v>1.0699633830039-0.0441937694239025i</v>
      </c>
      <c r="AD3031" t="str">
        <f t="shared" si="1603"/>
        <v>0.189092869043921+0.300921129296592i</v>
      </c>
      <c r="AE3031" t="str">
        <f t="shared" si="1604"/>
        <v>-0.0000215783597394369-0.0000960912821310388i</v>
      </c>
      <c r="AF3031" t="str">
        <f t="shared" si="1605"/>
        <v>-4.17301530021565-0.0897286491544341i</v>
      </c>
      <c r="AG3031" t="str">
        <f t="shared" si="1606"/>
        <v>1.00237313040449-0.00148580536541523i</v>
      </c>
      <c r="AH3031" t="str">
        <f t="shared" si="1607"/>
        <v>0.000080635894194913+0.000402092179687767i</v>
      </c>
      <c r="AI3031">
        <f t="shared" si="1608"/>
        <v>-67.742249587655152</v>
      </c>
      <c r="AJ3031">
        <f t="shared" si="1609"/>
        <v>78.660275889150682</v>
      </c>
      <c r="AK3031"/>
      <c r="AL3031"/>
      <c r="AM3031"/>
      <c r="AN3031"/>
    </row>
    <row r="3032" spans="1:40" x14ac:dyDescent="0.35">
      <c r="A3032"/>
      <c r="B3032">
        <f t="shared" si="1575"/>
        <v>1098000</v>
      </c>
      <c r="C3032" s="237" t="str">
        <f t="shared" si="1578"/>
        <v>-1.75454152586975E-08+0.00061732808580708i</v>
      </c>
      <c r="D3032" s="208" t="str">
        <f t="shared" si="1579"/>
        <v>-1.64874565422811+0.00473284865785428i</v>
      </c>
      <c r="E3032" t="str">
        <f t="shared" si="1580"/>
        <v>36500</v>
      </c>
      <c r="F3032" t="str">
        <f t="shared" si="1581"/>
        <v>0.21505376344086</v>
      </c>
      <c r="G3032" t="str">
        <f t="shared" si="1576"/>
        <v>0.21505376344086</v>
      </c>
      <c r="H3032" t="str">
        <f t="shared" si="1582"/>
        <v>2.52427656546086+0.0943800563455828i</v>
      </c>
      <c r="I3032" t="str">
        <f t="shared" si="1583"/>
        <v>4311.83591705199i</v>
      </c>
      <c r="J3032" t="str">
        <f t="shared" si="1577"/>
        <v>-25165.0350613445+943.29171990163i</v>
      </c>
      <c r="K3032" t="str">
        <f t="shared" si="1584"/>
        <v>0.00641362234987355-0.171101927324902i</v>
      </c>
      <c r="L3032" t="str">
        <f t="shared" si="1585"/>
        <v>0.002032506692429-0.0459680692201167i</v>
      </c>
      <c r="M3032" t="str">
        <f t="shared" si="1586"/>
        <v>0.00844612904230255-0.217069996545019i</v>
      </c>
      <c r="N3032" t="str">
        <f t="shared" si="1587"/>
        <v>-13.695677868309i</v>
      </c>
      <c r="O3032" t="str">
        <f t="shared" si="1588"/>
        <v>0.427286233475571-0.904116405493375i</v>
      </c>
      <c r="P3032" t="str">
        <f t="shared" si="1589"/>
        <v>0.572713766524429+0.904116405493375i</v>
      </c>
      <c r="Q3032" t="str">
        <f t="shared" si="1590"/>
        <v>-0.572713766524429+12.7915614628156i</v>
      </c>
      <c r="R3032" t="str">
        <f t="shared" si="1591"/>
        <v>0.0685386965622311-0.0478414479236342i</v>
      </c>
      <c r="S3032" t="str">
        <f t="shared" si="1592"/>
        <v>1.52923825130544i</v>
      </c>
      <c r="T3032" t="str">
        <f t="shared" si="1593"/>
        <v>0.0731609721626586+0.10481199647758i</v>
      </c>
      <c r="U3032" t="str">
        <f t="shared" si="1594"/>
        <v>0.0000499999999999999-0.000129419515264682i</v>
      </c>
      <c r="V3032" t="str">
        <f t="shared" si="1595"/>
        <v>0.00002-0.00144949857096444i</v>
      </c>
      <c r="W3032" t="str">
        <f t="shared" si="1596"/>
        <v>0.0000422186796423875-0.00012004974270624i</v>
      </c>
      <c r="X3032" t="str">
        <f t="shared" si="1597"/>
        <v>0.0000422817835016787-0.000119999032116616i</v>
      </c>
      <c r="Y3032" t="str">
        <f t="shared" si="1598"/>
        <v>0.009+5.51914997382655i</v>
      </c>
      <c r="Z3032" t="str">
        <f t="shared" si="1599"/>
        <v>-0.00026076198971179-0.0000923603038464258i</v>
      </c>
      <c r="AA3032" t="str">
        <f t="shared" si="1600"/>
        <v>0.00356231739394942-2.17428929419237i</v>
      </c>
      <c r="AB3032" t="str">
        <f t="shared" si="1601"/>
        <v>0.220080128712311+0.315291568626168i</v>
      </c>
      <c r="AC3032" t="str">
        <f t="shared" si="1602"/>
        <v>1.07029916487911-0.0451097995046421i</v>
      </c>
      <c r="AD3032" t="str">
        <f t="shared" si="1603"/>
        <v>0.192866523452727+0.302711381510676i</v>
      </c>
      <c r="AE3032" t="str">
        <f t="shared" si="1604"/>
        <v>-0.0000223337432302312-0.0000967488328590261i</v>
      </c>
      <c r="AF3032" t="str">
        <f t="shared" si="1605"/>
        <v>-4.17302221968897-0.0896472076877285i</v>
      </c>
      <c r="AG3032" t="str">
        <f t="shared" si="1606"/>
        <v>1.00238510638751-0.00151413473253662i</v>
      </c>
      <c r="AH3032" t="str">
        <f t="shared" si="1607"/>
        <v>0.0000837132086769313+0.00040489821472609i</v>
      </c>
      <c r="AI3032">
        <f t="shared" si="1608"/>
        <v>-67.671297120348555</v>
      </c>
      <c r="AJ3032">
        <f t="shared" si="1609"/>
        <v>78.318614943146102</v>
      </c>
      <c r="AK3032"/>
      <c r="AL3032"/>
      <c r="AM3032"/>
      <c r="AN3032"/>
    </row>
    <row r="3033" spans="1:40" x14ac:dyDescent="0.35">
      <c r="A3033"/>
      <c r="B3033">
        <f t="shared" ref="B3033:B3096" si="1610">B3032+1000</f>
        <v>1099000</v>
      </c>
      <c r="C3033" s="237" t="str">
        <f t="shared" si="1578"/>
        <v>-1.75135000033763E-08+0.000616766367804522i</v>
      </c>
      <c r="D3033" s="208" t="str">
        <f t="shared" si="1579"/>
        <v>-1.64874565398343+0.004728542153168i</v>
      </c>
      <c r="E3033" t="str">
        <f t="shared" si="1580"/>
        <v>36500</v>
      </c>
      <c r="F3033" t="str">
        <f t="shared" si="1581"/>
        <v>0.21505376344086</v>
      </c>
      <c r="G3033" t="str">
        <f t="shared" si="1576"/>
        <v>0.21505376344086</v>
      </c>
      <c r="H3033" t="str">
        <f t="shared" si="1582"/>
        <v>2.52428346633971+0.094294455826448i</v>
      </c>
      <c r="I3033" t="str">
        <f t="shared" si="1583"/>
        <v>4315.76290786898i</v>
      </c>
      <c r="J3033" t="str">
        <f t="shared" si="1577"/>
        <v>-25210.8957079829+944.150819828681i</v>
      </c>
      <c r="K3033" t="str">
        <f t="shared" si="1584"/>
        <v>0.00640197133298762-0.170946662558354i</v>
      </c>
      <c r="L3033" t="str">
        <f t="shared" si="1585"/>
        <v>0.00202881674675864-0.0459264050463529i</v>
      </c>
      <c r="M3033" t="str">
        <f t="shared" si="1586"/>
        <v>0.00843078807974626-0.216873067604707i</v>
      </c>
      <c r="N3033" t="str">
        <f t="shared" si="1587"/>
        <v>-13.708151163271i</v>
      </c>
      <c r="O3033" t="str">
        <f t="shared" si="1588"/>
        <v>0.415975976469351-0.909375602817873i</v>
      </c>
      <c r="P3033" t="str">
        <f t="shared" si="1589"/>
        <v>0.584024023530649+0.909375602817873i</v>
      </c>
      <c r="Q3033" t="str">
        <f t="shared" si="1590"/>
        <v>-0.584024023530649+12.7987755604531i</v>
      </c>
      <c r="R3033" t="str">
        <f t="shared" si="1591"/>
        <v>0.0688262447870075-0.0487718689172454i</v>
      </c>
      <c r="S3033" t="str">
        <f t="shared" si="1592"/>
        <v>1.5306310001682i</v>
      </c>
      <c r="T3033" t="str">
        <f t="shared" si="1593"/>
        <v>0.0746517345008757+0.105347583896159i</v>
      </c>
      <c r="U3033" t="str">
        <f t="shared" si="1594"/>
        <v>0.0000499999999999999-0.000129301754104296i</v>
      </c>
      <c r="V3033" t="str">
        <f t="shared" si="1595"/>
        <v>0.00002-0.00144817964596811i</v>
      </c>
      <c r="W3033" t="str">
        <f t="shared" si="1596"/>
        <v>0.000042218579788501-0.000119942757523686i</v>
      </c>
      <c r="X3033" t="str">
        <f t="shared" si="1597"/>
        <v>0.0000422815553931934-0.000119892092322626i</v>
      </c>
      <c r="Y3033" t="str">
        <f t="shared" si="1598"/>
        <v>0.009+5.52417652207229i</v>
      </c>
      <c r="Z3033" t="str">
        <f t="shared" si="1599"/>
        <v>-0.00026029254001019-0.0000922749959487127i</v>
      </c>
      <c r="AA3033" t="str">
        <f t="shared" si="1600"/>
        <v>0.00355583715845966-2.1723107945696i</v>
      </c>
      <c r="AB3033" t="str">
        <f t="shared" si="1601"/>
        <v>0.224564584803802+0.316902702876209i</v>
      </c>
      <c r="AC3033" t="str">
        <f t="shared" si="1602"/>
        <v>1.07062091772968-0.0460302708519298i</v>
      </c>
      <c r="AD3033" t="str">
        <f t="shared" si="1603"/>
        <v>0.196662020002825+0.304454269037107i</v>
      </c>
      <c r="AE3033" t="str">
        <f t="shared" si="1604"/>
        <v>-0.0000230961402681029-0.0000973941621036409i</v>
      </c>
      <c r="AF3033" t="str">
        <f t="shared" si="1605"/>
        <v>-4.17302912032314-0.08956591367328i</v>
      </c>
      <c r="AG3033" t="str">
        <f t="shared" si="1606"/>
        <v>1.00239668830739-0.0015425849496546i</v>
      </c>
      <c r="AH3033" t="str">
        <f t="shared" si="1607"/>
        <v>0.0000868207452768446+0.000407654209810276i</v>
      </c>
      <c r="AI3033">
        <f t="shared" si="1608"/>
        <v>-67.601506878374778</v>
      </c>
      <c r="AJ3033">
        <f t="shared" si="1609"/>
        <v>77.976984247183026</v>
      </c>
      <c r="AK3033"/>
      <c r="AL3033"/>
      <c r="AM3033"/>
      <c r="AN3033"/>
    </row>
    <row r="3034" spans="1:40" x14ac:dyDescent="0.35">
      <c r="A3034"/>
      <c r="B3034">
        <f t="shared" si="1610"/>
        <v>1100000</v>
      </c>
      <c r="C3034" s="237" t="str">
        <f t="shared" si="1578"/>
        <v>-1.748167175009E-08+0.000616205671107421i</v>
      </c>
      <c r="D3034" s="208" t="str">
        <f t="shared" si="1579"/>
        <v>-1.64874565373941+0.00472424347849023i</v>
      </c>
      <c r="E3034" t="str">
        <f t="shared" si="1580"/>
        <v>36500</v>
      </c>
      <c r="F3034" t="str">
        <f t="shared" si="1581"/>
        <v>0.21505376344086</v>
      </c>
      <c r="G3034" t="str">
        <f t="shared" si="1576"/>
        <v>0.21505376344086</v>
      </c>
      <c r="H3034" t="str">
        <f t="shared" si="1582"/>
        <v>2.524290348447+0.0942090101901793i</v>
      </c>
      <c r="I3034" t="str">
        <f t="shared" si="1583"/>
        <v>4319.68989868597i</v>
      </c>
      <c r="J3034" t="str">
        <f t="shared" si="1577"/>
        <v>-25256.7981030478+945.009919755731i</v>
      </c>
      <c r="K3034" t="str">
        <f t="shared" si="1584"/>
        <v>0.00639035202127717-0.170791678938693i</v>
      </c>
      <c r="L3034" t="str">
        <f t="shared" si="1585"/>
        <v>0.00202513683391516-0.0458848161828313i</v>
      </c>
      <c r="M3034" t="str">
        <f t="shared" si="1586"/>
        <v>0.00841548885519233-0.216676495121524i</v>
      </c>
      <c r="N3034" t="str">
        <f t="shared" si="1587"/>
        <v>-13.7206244582331i</v>
      </c>
      <c r="O3034" t="str">
        <f t="shared" si="1588"/>
        <v>0.404601001475506-0.914493318513054i</v>
      </c>
      <c r="P3034" t="str">
        <f t="shared" si="1589"/>
        <v>0.595398998524494+0.914493318513054i</v>
      </c>
      <c r="Q3034" t="str">
        <f t="shared" si="1590"/>
        <v>-0.595398998524494+12.80613113972i</v>
      </c>
      <c r="R3034" t="str">
        <f t="shared" si="1591"/>
        <v>0.0690995930042069-0.0497059431964841i</v>
      </c>
      <c r="S3034" t="str">
        <f t="shared" si="1592"/>
        <v>1.53202374903095i</v>
      </c>
      <c r="T3034" t="str">
        <f t="shared" si="1593"/>
        <v>0.076150685444997+0.105862217530818i</v>
      </c>
      <c r="U3034" t="str">
        <f t="shared" si="1594"/>
        <v>0.0000499999999999999-0.00012918420705511i</v>
      </c>
      <c r="V3034" t="str">
        <f t="shared" si="1595"/>
        <v>0.00002-0.00144686311901723i</v>
      </c>
      <c r="W3034" t="str">
        <f t="shared" si="1596"/>
        <v>0.0000422184798444294-0.000119835968890166i</v>
      </c>
      <c r="X3034" t="str">
        <f t="shared" si="1597"/>
        <v>0.0000422813275443337-0.000119785348994194i</v>
      </c>
      <c r="Y3034" t="str">
        <f t="shared" si="1598"/>
        <v>0.009+5.52920307031804i</v>
      </c>
      <c r="Z3034" t="str">
        <f t="shared" si="1599"/>
        <v>-0.000259824370038749-0.0000921898458226064i</v>
      </c>
      <c r="AA3034" t="str">
        <f t="shared" si="1600"/>
        <v>0.00354937458943568-2.17033589242156i</v>
      </c>
      <c r="AB3034" t="str">
        <f t="shared" si="1601"/>
        <v>0.229073673556508+0.318450804728979i</v>
      </c>
      <c r="AC3034" t="str">
        <f t="shared" si="1602"/>
        <v>1.07092857118414-0.0469549615127125i</v>
      </c>
      <c r="AD3034" t="str">
        <f t="shared" si="1603"/>
        <v>0.200478762074856+0.306149528650446i</v>
      </c>
      <c r="AE3034" t="str">
        <f t="shared" si="1604"/>
        <v>-0.0000238653902172994-0.0000980272145856499i</v>
      </c>
      <c r="AF3034" t="str">
        <f t="shared" si="1605"/>
        <v>-4.17303600218641-0.0894847667116891i</v>
      </c>
      <c r="AG3034" t="str">
        <f t="shared" si="1606"/>
        <v>1.00240787516262-0.00157115100138311i</v>
      </c>
      <c r="AH3034" t="str">
        <f t="shared" si="1607"/>
        <v>0.0000899578454832791+0.000410359926420499i</v>
      </c>
      <c r="AI3034">
        <f t="shared" si="1608"/>
        <v>-67.532855980122534</v>
      </c>
      <c r="AJ3034">
        <f t="shared" si="1609"/>
        <v>77.635383515399695</v>
      </c>
      <c r="AK3034"/>
      <c r="AL3034"/>
      <c r="AM3034"/>
      <c r="AN3034"/>
    </row>
    <row r="3035" spans="1:40" x14ac:dyDescent="0.35">
      <c r="A3035"/>
      <c r="B3035">
        <f t="shared" si="1610"/>
        <v>1101000</v>
      </c>
      <c r="C3035" s="237" t="str">
        <f t="shared" si="1578"/>
        <v>-1.74499301828985E-08+0.000615645992932928i</v>
      </c>
      <c r="D3035" s="208" t="str">
        <f t="shared" si="1579"/>
        <v>-1.64874565349606+0.00471995261248578i</v>
      </c>
      <c r="E3035" t="str">
        <f t="shared" si="1580"/>
        <v>36500</v>
      </c>
      <c r="F3035" t="str">
        <f t="shared" si="1581"/>
        <v>0.21505376344086</v>
      </c>
      <c r="G3035" t="str">
        <f t="shared" si="1576"/>
        <v>0.21505376344086</v>
      </c>
      <c r="H3035" t="str">
        <f t="shared" si="1582"/>
        <v>2.52429721185072+0.0941237190174836i</v>
      </c>
      <c r="I3035" t="str">
        <f t="shared" si="1583"/>
        <v>4323.61688950295i</v>
      </c>
      <c r="J3035" t="str">
        <f t="shared" si="1577"/>
        <v>-25302.7422465394+945.869019682782i</v>
      </c>
      <c r="K3035" t="str">
        <f t="shared" si="1584"/>
        <v>0.00637876429986048-0.170636975704021i</v>
      </c>
      <c r="L3035" t="str">
        <f t="shared" si="1585"/>
        <v>0.00202146691758317-0.0458433024259479i</v>
      </c>
      <c r="M3035" t="str">
        <f t="shared" si="1586"/>
        <v>0.00840023121744365-0.216480278129969i</v>
      </c>
      <c r="N3035" t="str">
        <f t="shared" si="1587"/>
        <v>-13.7330977531951i</v>
      </c>
      <c r="O3035" t="str">
        <f t="shared" si="1588"/>
        <v>0.393163078225003-0.919468756359149i</v>
      </c>
      <c r="P3035" t="str">
        <f t="shared" si="1589"/>
        <v>0.606836921774997+0.919468756359149i</v>
      </c>
      <c r="Q3035" t="str">
        <f t="shared" si="1590"/>
        <v>-0.606836921774997+12.813628996836i</v>
      </c>
      <c r="R3035" t="str">
        <f t="shared" si="1591"/>
        <v>0.0693586839073873-0.0506434463004943i</v>
      </c>
      <c r="S3035" t="str">
        <f t="shared" si="1592"/>
        <v>1.53341649789371i</v>
      </c>
      <c r="T3035" t="str">
        <f t="shared" si="1593"/>
        <v>0.0776574960673721+0.106355750175783i</v>
      </c>
      <c r="U3035" t="str">
        <f t="shared" si="1594"/>
        <v>0.0000500000000000001-0.000129066873533716i</v>
      </c>
      <c r="V3035" t="str">
        <f t="shared" si="1595"/>
        <v>0.00002-0.00144554898357762i</v>
      </c>
      <c r="W3035" t="str">
        <f t="shared" si="1596"/>
        <v>0.0000422183798101745-0.000119729376270079i</v>
      </c>
      <c r="X3035" t="str">
        <f t="shared" si="1597"/>
        <v>0.0000422810999538305-0.000119678801595947i</v>
      </c>
      <c r="Y3035" t="str">
        <f t="shared" si="1598"/>
        <v>0.009+5.53422961856378i</v>
      </c>
      <c r="Z3035" t="str">
        <f t="shared" si="1599"/>
        <v>-0.000259357475150069-0.0000921048530278297i</v>
      </c>
      <c r="AA3035" t="str">
        <f t="shared" si="1600"/>
        <v>0.00354292962271821-2.16836457794514i</v>
      </c>
      <c r="AB3035" t="str">
        <f t="shared" si="1601"/>
        <v>0.233606405502443+0.319935431365516i</v>
      </c>
      <c r="AC3035" t="str">
        <f t="shared" si="1602"/>
        <v>1.07122205898573-0.0478836480379883i</v>
      </c>
      <c r="AD3035" t="str">
        <f t="shared" si="1603"/>
        <v>0.204316149966957+0.307796904678382i</v>
      </c>
      <c r="AE3035" t="str">
        <f t="shared" si="1604"/>
        <v>-0.0000246413321199894-0.00009864793702031i</v>
      </c>
      <c r="AF3035" t="str">
        <f t="shared" si="1605"/>
        <v>-4.17304286534678-0.0894037664049978i</v>
      </c>
      <c r="AG3035" t="str">
        <f t="shared" si="1606"/>
        <v>1.00241866601463-0.00159982786625918i</v>
      </c>
      <c r="AH3035" t="str">
        <f t="shared" si="1607"/>
        <v>0.0000931238494676438+0.000413015134125501i</v>
      </c>
      <c r="AI3035">
        <f t="shared" si="1608"/>
        <v>-67.465322289461554</v>
      </c>
      <c r="AJ3035">
        <f t="shared" si="1609"/>
        <v>77.293812457768169</v>
      </c>
      <c r="AK3035"/>
      <c r="AL3035"/>
      <c r="AM3035"/>
      <c r="AN3035"/>
    </row>
    <row r="3036" spans="1:40" x14ac:dyDescent="0.35">
      <c r="A3036"/>
      <c r="B3036">
        <f t="shared" si="1610"/>
        <v>1102000</v>
      </c>
      <c r="C3036" s="237" t="str">
        <f t="shared" si="1578"/>
        <v>-1.74182749872947E-08+0.000615087330508295i</v>
      </c>
      <c r="D3036" s="208" t="str">
        <f t="shared" si="1579"/>
        <v>-1.64874565325337+0.00471566953389693i</v>
      </c>
      <c r="E3036" t="str">
        <f t="shared" si="1580"/>
        <v>36500</v>
      </c>
      <c r="F3036" t="str">
        <f t="shared" si="1581"/>
        <v>0.21505376344086</v>
      </c>
      <c r="G3036" t="str">
        <f t="shared" si="1576"/>
        <v>0.21505376344086</v>
      </c>
      <c r="H3036" t="str">
        <f t="shared" si="1582"/>
        <v>2.52430405661855+0.094038581890575i</v>
      </c>
      <c r="I3036" t="str">
        <f t="shared" si="1583"/>
        <v>4327.54388031994i</v>
      </c>
      <c r="J3036" t="str">
        <f t="shared" si="1577"/>
        <v>-25348.7281384576+946.728119609833i</v>
      </c>
      <c r="K3036" t="str">
        <f t="shared" si="1584"/>
        <v>0.00636720805437567-0.170482552095192i</v>
      </c>
      <c r="L3036" t="str">
        <f t="shared" si="1585"/>
        <v>0.00201780696161143-0.0458018635728313i</v>
      </c>
      <c r="M3036" t="str">
        <f t="shared" si="1586"/>
        <v>0.0083850150159871-0.216284415668023i</v>
      </c>
      <c r="N3036" t="str">
        <f t="shared" si="1587"/>
        <v>-13.7455710481571i</v>
      </c>
      <c r="O3036" t="str">
        <f t="shared" si="1588"/>
        <v>0.381663986242088-0.924301142272257i</v>
      </c>
      <c r="P3036" t="str">
        <f t="shared" si="1589"/>
        <v>0.618336013757912+0.924301142272257i</v>
      </c>
      <c r="Q3036" t="str">
        <f t="shared" si="1590"/>
        <v>-0.618336013757912+12.8212699058848i</v>
      </c>
      <c r="R3036" t="str">
        <f t="shared" si="1591"/>
        <v>0.0696034643661907-0.0515841525303419i</v>
      </c>
      <c r="S3036" t="str">
        <f t="shared" si="1592"/>
        <v>1.53480924675646i</v>
      </c>
      <c r="T3036" t="str">
        <f t="shared" si="1593"/>
        <v>0.0791718342896644+0.106828040715513i</v>
      </c>
      <c r="U3036" t="str">
        <f t="shared" si="1594"/>
        <v>0.0000500000000000001-0.000128949752958821i</v>
      </c>
      <c r="V3036" t="str">
        <f t="shared" si="1595"/>
        <v>0.00002-0.0014442372331388i</v>
      </c>
      <c r="W3036" t="str">
        <f t="shared" si="1596"/>
        <v>0.0000422182796857381-0.00011962297912977i</v>
      </c>
      <c r="X3036" t="str">
        <f t="shared" si="1597"/>
        <v>0.0000422808726204215-0.000119572449594456i</v>
      </c>
      <c r="Y3036" t="str">
        <f t="shared" si="1598"/>
        <v>0.009+5.53925616680952i</v>
      </c>
      <c r="Z3036" t="str">
        <f t="shared" si="1599"/>
        <v>-0.000258891850717834-0.0000920200171257522i</v>
      </c>
      <c r="AA3036" t="str">
        <f t="shared" si="1600"/>
        <v>0.00353650219443888-2.1663968413728i</v>
      </c>
      <c r="AB3036" t="str">
        <f t="shared" si="1601"/>
        <v>0.238161781695847+0.321356158287272i</v>
      </c>
      <c r="AC3036" t="str">
        <f t="shared" si="1602"/>
        <v>1.07150131903224-0.0488161055758228i</v>
      </c>
      <c r="AD3036" t="str">
        <f t="shared" si="1603"/>
        <v>0.208173580991239+0.309396149035503i</v>
      </c>
      <c r="AE3036" t="str">
        <f t="shared" si="1604"/>
        <v>-0.0000254238047204918-0.0000992562781167148i</v>
      </c>
      <c r="AF3036" t="str">
        <f t="shared" si="1605"/>
        <v>-4.17304970987192-0.0893229123566781i</v>
      </c>
      <c r="AG3036" t="str">
        <f t="shared" si="1606"/>
        <v>1.00242905998771-0.00162861051752715i</v>
      </c>
      <c r="AH3036" t="str">
        <f t="shared" si="1607"/>
        <v>0.0000963180961790221+0.00041561961057705i</v>
      </c>
      <c r="AI3036">
        <f t="shared" si="1608"/>
        <v>-67.398884384174039</v>
      </c>
      <c r="AJ3036">
        <f t="shared" si="1609"/>
        <v>76.952270780133432</v>
      </c>
      <c r="AK3036"/>
      <c r="AL3036"/>
      <c r="AM3036"/>
      <c r="AN3036"/>
    </row>
    <row r="3037" spans="1:40" x14ac:dyDescent="0.35">
      <c r="A3037"/>
      <c r="B3037">
        <f t="shared" si="1610"/>
        <v>1103000</v>
      </c>
      <c r="C3037" s="237" t="str">
        <f t="shared" si="1578"/>
        <v>-1.73867058501962E-08+0.000614529681070831i</v>
      </c>
      <c r="D3037" s="208" t="str">
        <f t="shared" si="1579"/>
        <v>-1.64874565301134+0.00471139422154304i</v>
      </c>
      <c r="E3037" t="str">
        <f t="shared" si="1580"/>
        <v>36500</v>
      </c>
      <c r="F3037" t="str">
        <f t="shared" si="1581"/>
        <v>0.21505376344086</v>
      </c>
      <c r="G3037" t="str">
        <f t="shared" si="1576"/>
        <v>0.21505376344086</v>
      </c>
      <c r="H3037" t="str">
        <f t="shared" si="1582"/>
        <v>2.52431088281786+0.0939535983931728i</v>
      </c>
      <c r="I3037" t="str">
        <f t="shared" si="1583"/>
        <v>4331.47087113693i</v>
      </c>
      <c r="J3037" t="str">
        <f t="shared" si="1577"/>
        <v>-25394.7557788024+947.587219536883i</v>
      </c>
      <c r="K3037" t="str">
        <f t="shared" si="1584"/>
        <v>0.00635568317097757-0.170328407355791i</v>
      </c>
      <c r="L3037" t="str">
        <f t="shared" si="1585"/>
        <v>0.00201415693001179-0.0457604994213376i</v>
      </c>
      <c r="M3037" t="str">
        <f t="shared" si="1586"/>
        <v>0.00836984010098936-0.216088906777129i</v>
      </c>
      <c r="N3037" t="str">
        <f t="shared" si="1587"/>
        <v>-13.7580443431192i</v>
      </c>
      <c r="O3037" t="str">
        <f t="shared" si="1588"/>
        <v>0.370105514567701-0.928989724424645i</v>
      </c>
      <c r="P3037" t="str">
        <f t="shared" si="1589"/>
        <v>0.629894485432299+0.928989724424645i</v>
      </c>
      <c r="Q3037" t="str">
        <f t="shared" si="1590"/>
        <v>-0.629894485432299+12.8290546186946i</v>
      </c>
      <c r="R3037" t="str">
        <f t="shared" si="1591"/>
        <v>0.069833885459751-0.0525278350438792i</v>
      </c>
      <c r="S3037" t="str">
        <f t="shared" si="1592"/>
        <v>1.53620199561922i</v>
      </c>
      <c r="T3037" t="str">
        <f t="shared" si="1593"/>
        <v>0.0806933650199644+0.107278954205114i</v>
      </c>
      <c r="U3037" t="str">
        <f t="shared" si="1594"/>
        <v>0.0000500000000000001-0.000128832844751243i</v>
      </c>
      <c r="V3037" t="str">
        <f t="shared" si="1595"/>
        <v>0.00002-0.00144292786121392i</v>
      </c>
      <c r="W3037" t="str">
        <f t="shared" si="1596"/>
        <v>0.0000422181794711221-0.000119516776937518i</v>
      </c>
      <c r="X3037" t="str">
        <f t="shared" si="1597"/>
        <v>0.0000422806455428501-0.000119466292458229i</v>
      </c>
      <c r="Y3037" t="str">
        <f t="shared" si="1598"/>
        <v>0.009+5.54428271505527i</v>
      </c>
      <c r="Z3037" t="str">
        <f t="shared" si="1599"/>
        <v>-0.000258427492136695-0.0000919353376793814i</v>
      </c>
      <c r="AA3037" t="str">
        <f t="shared" si="1600"/>
        <v>0.00353009224101882-2.16443267297244i</v>
      </c>
      <c r="AB3037" t="str">
        <f t="shared" si="1601"/>
        <v>0.242738794125639+0.322712579558013i</v>
      </c>
      <c r="AC3037" t="str">
        <f t="shared" si="1602"/>
        <v>1.07176629341306-0.0497521079655295i</v>
      </c>
      <c r="AD3037" t="str">
        <f t="shared" si="1603"/>
        <v>0.212050449570325+0.310947021255813i</v>
      </c>
      <c r="AE3037" t="str">
        <f t="shared" si="1604"/>
        <v>-0.000026212646489367-0.0000998521885768281i</v>
      </c>
      <c r="AF3037" t="str">
        <f t="shared" si="1605"/>
        <v>-4.1730565358292-0.0892422041716298i</v>
      </c>
      <c r="AG3037" t="str">
        <f t="shared" si="1606"/>
        <v>1.00243905626906-0.00165749392391908i</v>
      </c>
      <c r="AH3037" t="str">
        <f t="shared" si="1607"/>
        <v>0.0000995399234384041+0.000418173141503216i</v>
      </c>
      <c r="AI3037">
        <f t="shared" si="1608"/>
        <v>-67.333521526053005</v>
      </c>
      <c r="AJ3037">
        <f t="shared" si="1609"/>
        <v>76.610758184283569</v>
      </c>
      <c r="AK3037"/>
      <c r="AL3037"/>
      <c r="AM3037"/>
      <c r="AN3037"/>
    </row>
    <row r="3038" spans="1:40" x14ac:dyDescent="0.35">
      <c r="A3038"/>
      <c r="B3038">
        <f t="shared" si="1610"/>
        <v>1104000</v>
      </c>
      <c r="C3038" s="237" t="str">
        <f t="shared" si="1578"/>
        <v>-1.73552224599382E-08+0.000613973041867852i</v>
      </c>
      <c r="D3038" s="208" t="str">
        <f t="shared" si="1579"/>
        <v>-1.64874565276996+0.0047071266543202i</v>
      </c>
      <c r="E3038" t="str">
        <f t="shared" si="1580"/>
        <v>36500</v>
      </c>
      <c r="F3038" t="str">
        <f t="shared" si="1581"/>
        <v>0.21505376344086</v>
      </c>
      <c r="G3038" t="str">
        <f t="shared" si="1576"/>
        <v>0.21505376344086</v>
      </c>
      <c r="H3038" t="str">
        <f t="shared" si="1582"/>
        <v>2.5243176905157+0.0938687681104902i</v>
      </c>
      <c r="I3038" t="str">
        <f t="shared" si="1583"/>
        <v>4335.39786195391i</v>
      </c>
      <c r="J3038" t="str">
        <f t="shared" si="1577"/>
        <v>-25440.8251675738+948.446319463934i</v>
      </c>
      <c r="K3038" t="str">
        <f t="shared" si="1584"/>
        <v>0.00634418953633503-0.170174540732126i</v>
      </c>
      <c r="L3038" t="str">
        <f t="shared" si="1585"/>
        <v>0.00201051678695845-0.0457192097700491i</v>
      </c>
      <c r="M3038" t="str">
        <f t="shared" si="1586"/>
        <v>0.00835470632329348-0.215893750502175i</v>
      </c>
      <c r="N3038" t="str">
        <f t="shared" si="1587"/>
        <v>-13.7705176380812i</v>
      </c>
      <c r="O3038" t="str">
        <f t="shared" si="1588"/>
        <v>0.358489461481423-0.933533773361607i</v>
      </c>
      <c r="P3038" t="str">
        <f t="shared" si="1589"/>
        <v>0.641510538518577+0.933533773361607i</v>
      </c>
      <c r="Q3038" t="str">
        <f t="shared" si="1590"/>
        <v>-0.641510538518577+12.8369838647196i</v>
      </c>
      <c r="R3038" t="str">
        <f t="shared" si="1591"/>
        <v>0.0700499025075082-0.0534742659516723i</v>
      </c>
      <c r="S3038" t="str">
        <f t="shared" si="1592"/>
        <v>1.53759474448197i</v>
      </c>
      <c r="T3038" t="str">
        <f t="shared" si="1593"/>
        <v>0.0822217502923225+0.107708361947019i</v>
      </c>
      <c r="U3038" t="str">
        <f t="shared" si="1594"/>
        <v>0.0000500000000000001-0.000128716148333896i</v>
      </c>
      <c r="V3038" t="str">
        <f t="shared" si="1595"/>
        <v>0.00002-0.00144162086133963i</v>
      </c>
      <c r="W3038" t="str">
        <f t="shared" si="1596"/>
        <v>0.0000422180791663284-0.00011941076916353i</v>
      </c>
      <c r="X3038" t="str">
        <f t="shared" si="1597"/>
        <v>0.0000422804187198652-0.000119360329657697i</v>
      </c>
      <c r="Y3038" t="str">
        <f t="shared" si="1598"/>
        <v>0.009+5.54930926330101i</v>
      </c>
      <c r="Z3038" t="str">
        <f t="shared" si="1599"/>
        <v>-0.000257964394822151-0.0000918508142533541i</v>
      </c>
      <c r="AA3038" t="str">
        <f t="shared" si="1600"/>
        <v>0.00352369969916697-2.16247206304721i</v>
      </c>
      <c r="AB3038" t="str">
        <f t="shared" si="1601"/>
        <v>0.247336426135158+0.32400430803448i</v>
      </c>
      <c r="AC3038" t="str">
        <f t="shared" si="1602"/>
        <v>1.07201692844384-0.0506914278330134i</v>
      </c>
      <c r="AD3038" t="str">
        <f t="shared" si="1603"/>
        <v>0.215946147334182+0.312449288523931i</v>
      </c>
      <c r="AE3038" t="str">
        <f t="shared" si="1604"/>
        <v>-0.0000270076956474331-0.000100435621094207i</v>
      </c>
      <c r="AF3038" t="str">
        <f t="shared" si="1605"/>
        <v>-4.17306334328566-0.08916164145617i</v>
      </c>
      <c r="AG3038" t="str">
        <f t="shared" si="1606"/>
        <v>1.00244865410867-0.0016864730504333i</v>
      </c>
      <c r="AH3038" t="str">
        <f t="shared" si="1607"/>
        <v>0.000102788668032548+0.000420675520700583i</v>
      </c>
      <c r="AI3038">
        <f t="shared" si="1608"/>
        <v>-67.269213632559499</v>
      </c>
      <c r="AJ3038">
        <f t="shared" si="1609"/>
        <v>76.269274368013399</v>
      </c>
      <c r="AK3038"/>
      <c r="AL3038"/>
      <c r="AM3038"/>
      <c r="AN3038"/>
    </row>
    <row r="3039" spans="1:40" x14ac:dyDescent="0.35">
      <c r="A3039"/>
      <c r="B3039">
        <f t="shared" si="1610"/>
        <v>1105000</v>
      </c>
      <c r="C3039" s="237" t="str">
        <f t="shared" si="1578"/>
        <v>-1.73238245062653E-08+0.000613417410156642i</v>
      </c>
      <c r="D3039" s="208" t="str">
        <f t="shared" si="1579"/>
        <v>-1.64874565252925+0.00470286681120092i</v>
      </c>
      <c r="E3039" t="str">
        <f t="shared" si="1580"/>
        <v>36500</v>
      </c>
      <c r="F3039" t="str">
        <f t="shared" si="1581"/>
        <v>0.21505376344086</v>
      </c>
      <c r="G3039" t="str">
        <f t="shared" si="1576"/>
        <v>0.21505376344086</v>
      </c>
      <c r="H3039" t="str">
        <f t="shared" si="1582"/>
        <v>2.52432447977888+0.0937840906292317i</v>
      </c>
      <c r="I3039" t="str">
        <f t="shared" si="1583"/>
        <v>4339.3248527709i</v>
      </c>
      <c r="J3039" t="str">
        <f t="shared" si="1577"/>
        <v>-25486.9363047719+949.305419390984i</v>
      </c>
      <c r="K3039" t="str">
        <f t="shared" si="1584"/>
        <v>0.00633272703762813-0.170020951473215i</v>
      </c>
      <c r="L3039" t="str">
        <f t="shared" si="1585"/>
        <v>0.002006886496787-0.0456779944182697i</v>
      </c>
      <c r="M3039" t="str">
        <f t="shared" si="1586"/>
        <v>0.00833961353441513-0.215698945891485i</v>
      </c>
      <c r="N3039" t="str">
        <f t="shared" si="1587"/>
        <v>-13.7829909330432i</v>
      </c>
      <c r="O3039" t="str">
        <f t="shared" si="1588"/>
        <v>0.346817634221127-0.937932582115186i</v>
      </c>
      <c r="P3039" t="str">
        <f t="shared" si="1589"/>
        <v>0.653182365778873+0.937932582115186i</v>
      </c>
      <c r="Q3039" t="str">
        <f t="shared" si="1590"/>
        <v>-0.653182365778873+12.845058350928i</v>
      </c>
      <c r="R3039" t="str">
        <f t="shared" si="1591"/>
        <v>0.0702514750973809-0.0544232164139551i</v>
      </c>
      <c r="S3039" t="str">
        <f t="shared" si="1592"/>
        <v>1.53898749334473i</v>
      </c>
      <c r="T3039" t="str">
        <f t="shared" si="1593"/>
        <v>0.0837566494086705+0.108116141563888i</v>
      </c>
      <c r="U3039" t="str">
        <f t="shared" si="1594"/>
        <v>0.00005-0.000128599663131784i</v>
      </c>
      <c r="V3039" t="str">
        <f t="shared" si="1595"/>
        <v>0.00002-0.00144031622707598i</v>
      </c>
      <c r="W3039" t="str">
        <f t="shared" si="1596"/>
        <v>0.0000422179787713594-0.00011930495527993i</v>
      </c>
      <c r="X3039" t="str">
        <f t="shared" si="1597"/>
        <v>0.0000422801921502217-0.000119254560665209i</v>
      </c>
      <c r="Y3039" t="str">
        <f t="shared" si="1598"/>
        <v>0.009+5.55433581154675i</v>
      </c>
      <c r="Z3039" t="str">
        <f t="shared" si="1599"/>
        <v>-0.000257502554210434-0.0000917664464139299i</v>
      </c>
      <c r="AA3039" t="str">
        <f t="shared" si="1600"/>
        <v>0.00351732450587858-2.16051500193538i</v>
      </c>
      <c r="AB3039" t="str">
        <f t="shared" si="1601"/>
        <v>0.251953652849085+0.325230975585689i</v>
      </c>
      <c r="AC3039" t="str">
        <f t="shared" si="1602"/>
        <v>1.07225317469844-0.0516338366872513i</v>
      </c>
      <c r="AD3039" t="str">
        <f t="shared" si="1603"/>
        <v>0.219860063217477+0.313902725705214i</v>
      </c>
      <c r="AE3039" t="str">
        <f t="shared" si="1604"/>
        <v>-0.0000278087901897537-0.00010100653035252i</v>
      </c>
      <c r="AF3039" t="str">
        <f t="shared" si="1605"/>
        <v>-4.17307013230813-0.0890812238180308i</v>
      </c>
      <c r="AG3039" t="str">
        <f t="shared" si="1606"/>
        <v>1.00245785281935-0.00171554285911281i</v>
      </c>
      <c r="AH3039" t="str">
        <f t="shared" si="1607"/>
        <v>0.000106063665807635+0.000423126550025743i</v>
      </c>
      <c r="AI3039">
        <f t="shared" si="1608"/>
        <v>-67.205941249935449</v>
      </c>
      <c r="AJ3039">
        <f t="shared" si="1609"/>
        <v>75.927819025170592</v>
      </c>
      <c r="AK3039"/>
      <c r="AL3039"/>
      <c r="AM3039"/>
      <c r="AN3039"/>
    </row>
    <row r="3040" spans="1:40" x14ac:dyDescent="0.35">
      <c r="A3040"/>
      <c r="B3040">
        <f t="shared" si="1610"/>
        <v>1106000</v>
      </c>
      <c r="C3040" s="237" t="str">
        <f t="shared" si="1578"/>
        <v>-1.72925116803242E-08+0.000612862783204399i</v>
      </c>
      <c r="D3040" s="208" t="str">
        <f t="shared" si="1579"/>
        <v>-1.64874565228919+0.00469861467123373i</v>
      </c>
      <c r="E3040" t="str">
        <f t="shared" si="1580"/>
        <v>36500</v>
      </c>
      <c r="F3040" t="str">
        <f t="shared" si="1581"/>
        <v>0.21505376344086</v>
      </c>
      <c r="G3040" t="str">
        <f t="shared" si="1576"/>
        <v>0.21505376344086</v>
      </c>
      <c r="H3040" t="str">
        <f t="shared" si="1582"/>
        <v>2.52433125067382+0.0936995655375838i</v>
      </c>
      <c r="I3040" t="str">
        <f t="shared" si="1583"/>
        <v>4343.25184358789i</v>
      </c>
      <c r="J3040" t="str">
        <f t="shared" si="1577"/>
        <v>-25533.0891903965+950.164519318035i</v>
      </c>
      <c r="K3040" t="str">
        <f t="shared" si="1584"/>
        <v>0.00632129556254554-0.169867638830775i</v>
      </c>
      <c r="L3040" t="str">
        <f t="shared" si="1585"/>
        <v>0.00200326602399353-0.0456368531660219i</v>
      </c>
      <c r="M3040" t="str">
        <f t="shared" si="1586"/>
        <v>0.00832456158653907-0.215504491996797i</v>
      </c>
      <c r="N3040" t="str">
        <f t="shared" si="1587"/>
        <v>-13.7954642280053i</v>
      </c>
      <c r="O3040" t="str">
        <f t="shared" si="1588"/>
        <v>0.335091848702093-0.942185466314045i</v>
      </c>
      <c r="P3040" t="str">
        <f t="shared" si="1589"/>
        <v>0.664908151297907+0.942185466314045i</v>
      </c>
      <c r="Q3040" t="str">
        <f t="shared" si="1590"/>
        <v>-0.664908151297907+12.8532787616913i</v>
      </c>
      <c r="R3040" t="str">
        <f t="shared" si="1591"/>
        <v>0.0704385671112492-0.055374456738404i</v>
      </c>
      <c r="S3040" t="str">
        <f t="shared" si="1592"/>
        <v>1.54038024220748i</v>
      </c>
      <c r="T3040" t="str">
        <f t="shared" si="1593"/>
        <v>0.0852977190828104+0.108502177067574i</v>
      </c>
      <c r="U3040" t="str">
        <f t="shared" si="1594"/>
        <v>0.00005-0.00012848338857199i</v>
      </c>
      <c r="V3040" t="str">
        <f t="shared" si="1595"/>
        <v>0.00002-0.00143901395200629i</v>
      </c>
      <c r="W3040" t="str">
        <f t="shared" si="1596"/>
        <v>0.0000422178782862165-0.000119199334760749i</v>
      </c>
      <c r="X3040" t="str">
        <f t="shared" si="1597"/>
        <v>0.0000422799658326795-0.000119148984955021i</v>
      </c>
      <c r="Y3040" t="str">
        <f t="shared" si="1598"/>
        <v>0.009+5.5593623597925i</v>
      </c>
      <c r="Z3040" t="str">
        <f t="shared" si="1599"/>
        <v>-0.000257041965758394-0.0000916822337289811i</v>
      </c>
      <c r="AA3040" t="str">
        <f t="shared" si="1600"/>
        <v>0.00351096659843356-2.15856148001014i</v>
      </c>
      <c r="AB3040" t="str">
        <f t="shared" si="1601"/>
        <v>0.256589441606584+0.326392233300387i</v>
      </c>
      <c r="AC3040" t="str">
        <f t="shared" si="1602"/>
        <v>1.07247498703821-0.0525791050176916i</v>
      </c>
      <c r="AD3040" t="str">
        <f t="shared" si="1603"/>
        <v>0.223791583556934+0.315307115374482i</v>
      </c>
      <c r="AE3040" t="str">
        <f t="shared" si="1604"/>
        <v>-0.0000286157679094842-0.000101564873023711i</v>
      </c>
      <c r="AF3040" t="str">
        <f t="shared" si="1605"/>
        <v>-4.17307690296301-0.0890009508663501i</v>
      </c>
      <c r="AG3040" t="str">
        <f t="shared" si="1606"/>
        <v>1.00246665177659-0.00174469830981943i</v>
      </c>
      <c r="AH3040" t="str">
        <f t="shared" si="1607"/>
        <v>0.000109364251762283+0.000425526039385503i</v>
      </c>
      <c r="AI3040">
        <f t="shared" si="1608"/>
        <v>-67.143685527695709</v>
      </c>
      <c r="AJ3040">
        <f t="shared" si="1609"/>
        <v>75.586391845721465</v>
      </c>
      <c r="AK3040"/>
      <c r="AL3040"/>
      <c r="AM3040"/>
      <c r="AN3040"/>
    </row>
    <row r="3041" spans="1:40" x14ac:dyDescent="0.35">
      <c r="A3041"/>
      <c r="B3041">
        <f t="shared" si="1610"/>
        <v>1107000</v>
      </c>
      <c r="C3041" s="237" t="str">
        <f t="shared" si="1578"/>
        <v>-1.7261283674656E-08+0.000612309158288203i</v>
      </c>
      <c r="D3041" s="208" t="str">
        <f t="shared" si="1579"/>
        <v>-1.64874565204977+0.00469437021354289i</v>
      </c>
      <c r="E3041" t="str">
        <f t="shared" si="1580"/>
        <v>36500</v>
      </c>
      <c r="F3041" t="str">
        <f t="shared" si="1581"/>
        <v>0.21505376344086</v>
      </c>
      <c r="G3041" t="str">
        <f t="shared" si="1576"/>
        <v>0.21505376344086</v>
      </c>
      <c r="H3041" t="str">
        <f t="shared" si="1582"/>
        <v>2.52433800326669+0.0936151924252071i</v>
      </c>
      <c r="I3041" t="str">
        <f t="shared" si="1583"/>
        <v>4347.17883440488i</v>
      </c>
      <c r="J3041" t="str">
        <f t="shared" si="1577"/>
        <v>-25579.2838244478+951.023619245086i</v>
      </c>
      <c r="K3041" t="str">
        <f t="shared" si="1584"/>
        <v>0.00630989499928146-0.169714602059205i</v>
      </c>
      <c r="L3041" t="str">
        <f t="shared" si="1585"/>
        <v>0.00199965533323384-0.0455957858140442i</v>
      </c>
      <c r="M3041" t="str">
        <f t="shared" si="1586"/>
        <v>0.0083095503325153-0.215310387873249i</v>
      </c>
      <c r="N3041" t="str">
        <f t="shared" si="1587"/>
        <v>-13.8079375229673i</v>
      </c>
      <c r="O3041" t="str">
        <f t="shared" si="1588"/>
        <v>0.32331392923477-0.946291764289838i</v>
      </c>
      <c r="P3041" t="str">
        <f t="shared" si="1589"/>
        <v>0.67668607076523+0.946291764289838i</v>
      </c>
      <c r="Q3041" t="str">
        <f t="shared" si="1590"/>
        <v>-0.67668607076523+12.8616457586775i</v>
      </c>
      <c r="R3041" t="str">
        <f t="shared" si="1591"/>
        <v>0.0706111467477257-0.0563277564787066i</v>
      </c>
      <c r="S3041" t="str">
        <f t="shared" si="1592"/>
        <v>1.54177299107024i</v>
      </c>
      <c r="T3041" t="str">
        <f t="shared" si="1593"/>
        <v>0.0868446135864516+0.108866358924141i</v>
      </c>
      <c r="U3041" t="str">
        <f t="shared" si="1594"/>
        <v>0.00005-0.000128367324083668i</v>
      </c>
      <c r="V3041" t="str">
        <f t="shared" si="1595"/>
        <v>0.00002-0.00143771402973709i</v>
      </c>
      <c r="W3041" t="str">
        <f t="shared" si="1596"/>
        <v>0.000042217777710902-0.000119093907081922i</v>
      </c>
      <c r="X3041" t="str">
        <f t="shared" si="1597"/>
        <v>0.0000422797397660048-0.00011904360200329i</v>
      </c>
      <c r="Y3041" t="str">
        <f t="shared" si="1598"/>
        <v>0.009+5.56438890803824i</v>
      </c>
      <c r="Z3041" t="str">
        <f t="shared" si="1599"/>
        <v>-0.000256582624943405-0.0000915981757679898i</v>
      </c>
      <c r="AA3041" t="str">
        <f t="shared" si="1600"/>
        <v>0.00350462591439511-2.15661148767951i</v>
      </c>
      <c r="AB3041" t="str">
        <f t="shared" si="1601"/>
        <v>0.261242752400607+0.327487751682644i</v>
      </c>
      <c r="AC3041" t="str">
        <f t="shared" si="1602"/>
        <v>1.07268232463861-0.0535270023925606i</v>
      </c>
      <c r="AD3041" t="str">
        <f t="shared" si="1603"/>
        <v>0.227740092188947+0.316662247843566i</v>
      </c>
      <c r="AE3041" t="str">
        <f t="shared" si="1604"/>
        <v>-0.0000294284664216313-0.000102110607765923i</v>
      </c>
      <c r="AF3041" t="str">
        <f t="shared" si="1605"/>
        <v>-4.17308365531646-0.0889208222116642i</v>
      </c>
      <c r="AG3041" t="str">
        <f t="shared" si="1606"/>
        <v>1.00247505041858-0.00177393436100589i</v>
      </c>
      <c r="AH3041" t="str">
        <f t="shared" si="1607"/>
        <v>0.000112689760140129+0.000427873806726252i</v>
      </c>
      <c r="AI3041">
        <f t="shared" si="1608"/>
        <v>-67.082428194406717</v>
      </c>
      <c r="AJ3041">
        <f t="shared" si="1609"/>
        <v>75.244992515821366</v>
      </c>
      <c r="AK3041"/>
      <c r="AL3041"/>
      <c r="AM3041"/>
      <c r="AN3041"/>
    </row>
    <row r="3042" spans="1:40" x14ac:dyDescent="0.35">
      <c r="A3042"/>
      <c r="B3042">
        <f t="shared" si="1610"/>
        <v>1108000</v>
      </c>
      <c r="C3042" s="237" t="str">
        <f t="shared" si="1578"/>
        <v>-1.72301401831884E-08+0.000611756532694957i</v>
      </c>
      <c r="D3042" s="208" t="str">
        <f t="shared" si="1579"/>
        <v>-1.648745651811+0.00469013341732801i</v>
      </c>
      <c r="E3042" t="str">
        <f t="shared" si="1580"/>
        <v>36500</v>
      </c>
      <c r="F3042" t="str">
        <f t="shared" si="1581"/>
        <v>0.21505376344086</v>
      </c>
      <c r="G3042" t="str">
        <f t="shared" si="1576"/>
        <v>0.21505376344086</v>
      </c>
      <c r="H3042" t="str">
        <f t="shared" si="1582"/>
        <v>2.52434473762337+0.0935309708832351i</v>
      </c>
      <c r="I3042" t="str">
        <f t="shared" si="1583"/>
        <v>4351.10582522186i</v>
      </c>
      <c r="J3042" t="str">
        <f t="shared" si="1577"/>
        <v>-25625.5202069257+951.882719172137i</v>
      </c>
      <c r="K3042" t="str">
        <f t="shared" si="1584"/>
        <v>0.00629852523653322-0.169561840415579i</v>
      </c>
      <c r="L3042" t="str">
        <f t="shared" si="1585"/>
        <v>0.00199605438932256-0.0455547921637875i</v>
      </c>
      <c r="M3042" t="str">
        <f t="shared" si="1586"/>
        <v>0.00829457962585578-0.215116632579367i</v>
      </c>
      <c r="N3042" t="str">
        <f t="shared" si="1587"/>
        <v>-13.8204108179293i</v>
      </c>
      <c r="O3042" t="str">
        <f t="shared" si="1588"/>
        <v>0.311485708240376-0.950250837180369i</v>
      </c>
      <c r="P3042" t="str">
        <f t="shared" si="1589"/>
        <v>0.688514291759624+0.950250837180369i</v>
      </c>
      <c r="Q3042" t="str">
        <f t="shared" si="1590"/>
        <v>-0.688514291759624+12.8701599807489i</v>
      </c>
      <c r="R3042" t="str">
        <f t="shared" si="1591"/>
        <v>0.0707691865421987-0.0572828845339055i</v>
      </c>
      <c r="S3042" t="str">
        <f t="shared" si="1592"/>
        <v>1.54316573993299i</v>
      </c>
      <c r="T3042" t="str">
        <f t="shared" si="1593"/>
        <v>0.0883969848972603+0.109208584114848i</v>
      </c>
      <c r="U3042" t="str">
        <f t="shared" si="1594"/>
        <v>0.00005-0.000128251469098033i</v>
      </c>
      <c r="V3042" t="str">
        <f t="shared" si="1595"/>
        <v>0.00002-0.00143641645389797i</v>
      </c>
      <c r="W3042" t="str">
        <f t="shared" si="1596"/>
        <v>0.0000422176770454179-0.000118988671721276i</v>
      </c>
      <c r="X3042" t="str">
        <f t="shared" si="1597"/>
        <v>0.0000422795139489693-0.000118938411288067i</v>
      </c>
      <c r="Y3042" t="str">
        <f t="shared" si="1598"/>
        <v>0.009+5.56941545628399i</v>
      </c>
      <c r="Z3042" t="str">
        <f t="shared" si="1599"/>
        <v>-0.000256124527263238-0.000091514272102036i</v>
      </c>
      <c r="AA3042" t="str">
        <f t="shared" si="1600"/>
        <v>0.00349830239160802-2.1546650153861i</v>
      </c>
      <c r="AB3042" t="str">
        <f t="shared" si="1601"/>
        <v>0.265912538323251+0.328517220835294i</v>
      </c>
      <c r="AC3042" t="str">
        <f t="shared" si="1602"/>
        <v>1.07287515101306-0.0544772975580464i</v>
      </c>
      <c r="AD3042" t="str">
        <f t="shared" si="1603"/>
        <v>0.231704970547661+0.317967921187639i</v>
      </c>
      <c r="AE3042" t="str">
        <f t="shared" si="1604"/>
        <v>-0.0000302467231867777-0.000102643695221151i</v>
      </c>
      <c r="AF3042" t="str">
        <f t="shared" si="1605"/>
        <v>-4.17309038943437-0.0888408374659071i</v>
      </c>
      <c r="AG3042" t="str">
        <f t="shared" si="1606"/>
        <v>1.00248304824606-0.0018032459704873i</v>
      </c>
      <c r="AH3042" t="str">
        <f t="shared" si="1607"/>
        <v>0.000116039524522223+0.000430169678022419i</v>
      </c>
      <c r="AI3042">
        <f t="shared" si="1608"/>
        <v>-67.022151534674833</v>
      </c>
      <c r="AJ3042">
        <f t="shared" si="1609"/>
        <v>74.903620717855731</v>
      </c>
      <c r="AK3042"/>
      <c r="AL3042"/>
      <c r="AM3042"/>
      <c r="AN3042"/>
    </row>
    <row r="3043" spans="1:40" x14ac:dyDescent="0.35">
      <c r="A3043"/>
      <c r="B3043">
        <f t="shared" si="1610"/>
        <v>1109000</v>
      </c>
      <c r="C3043" s="237" t="str">
        <f t="shared" si="1578"/>
        <v>-1.71990809012287E-08+0.000611204903721355i</v>
      </c>
      <c r="D3043" s="208" t="str">
        <f t="shared" si="1579"/>
        <v>-1.64874565157288+0.00468590426186372i</v>
      </c>
      <c r="E3043" t="str">
        <f t="shared" si="1580"/>
        <v>36500</v>
      </c>
      <c r="F3043" t="str">
        <f t="shared" si="1581"/>
        <v>0.21505376344086</v>
      </c>
      <c r="G3043" t="str">
        <f t="shared" si="1576"/>
        <v>0.21505376344086</v>
      </c>
      <c r="H3043" t="str">
        <f t="shared" si="1582"/>
        <v>2.52435145380943+0.0934469005042625i</v>
      </c>
      <c r="I3043" t="str">
        <f t="shared" si="1583"/>
        <v>4355.03281603885i</v>
      </c>
      <c r="J3043" t="str">
        <f t="shared" si="1577"/>
        <v>-25671.7983378302+952.741819099187i</v>
      </c>
      <c r="K3043" t="str">
        <f t="shared" si="1584"/>
        <v>0.00628718616349842-0.169409353159636i</v>
      </c>
      <c r="L3043" t="str">
        <f t="shared" si="1585"/>
        <v>0.00199246315723221-0.0455138720174113i</v>
      </c>
      <c r="M3043" t="str">
        <f t="shared" si="1586"/>
        <v>0.00827964932073063-0.214923225177047i</v>
      </c>
      <c r="N3043" t="str">
        <f t="shared" si="1587"/>
        <v>-13.8328841128913i</v>
      </c>
      <c r="O3043" t="str">
        <f t="shared" si="1588"/>
        <v>0.29960902596619-0.95406206902884i</v>
      </c>
      <c r="P3043" t="str">
        <f t="shared" si="1589"/>
        <v>0.70039097403381+0.95406206902884i</v>
      </c>
      <c r="Q3043" t="str">
        <f t="shared" si="1590"/>
        <v>-0.70039097403381+12.8788220438625i</v>
      </c>
      <c r="R3043" t="str">
        <f t="shared" si="1591"/>
        <v>0.0709126633840952-0.0582396092482832i</v>
      </c>
      <c r="S3043" t="str">
        <f t="shared" si="1592"/>
        <v>1.54455848879575i</v>
      </c>
      <c r="T3043" t="str">
        <f t="shared" si="1593"/>
        <v>0.0899544828485833+0.10952875619302i</v>
      </c>
      <c r="U3043" t="str">
        <f t="shared" si="1594"/>
        <v>0.00005-0.000128135823048351i</v>
      </c>
      <c r="V3043" t="str">
        <f t="shared" si="1595"/>
        <v>0.00002-0.00143512121814153i</v>
      </c>
      <c r="W3043" t="str">
        <f t="shared" si="1596"/>
        <v>0.0000422175762897658-0.000118883628158517i</v>
      </c>
      <c r="X3043" t="str">
        <f t="shared" si="1597"/>
        <v>0.0000422792883803494-0.000118833412289278i</v>
      </c>
      <c r="Y3043" t="str">
        <f t="shared" si="1598"/>
        <v>0.009+5.57444200452973i</v>
      </c>
      <c r="Z3043" t="str">
        <f t="shared" si="1599"/>
        <v>-0.000255667668235943-0.0000914305223037908i</v>
      </c>
      <c r="AA3043" t="str">
        <f t="shared" si="1600"/>
        <v>0.00349199596819722-2.15272205360703i</v>
      </c>
      <c r="AB3043" t="str">
        <f t="shared" si="1601"/>
        <v>0.270597746016148+0.329480350631021i</v>
      </c>
      <c r="AC3043" t="str">
        <f t="shared" si="1602"/>
        <v>1.07305343403408-0.0554297585381337i</v>
      </c>
      <c r="AD3043" t="str">
        <f t="shared" si="1603"/>
        <v>0.235685597762986+0.319223941270253i</v>
      </c>
      <c r="AE3043" t="str">
        <f t="shared" si="1604"/>
        <v>-0.0000310703755346431-0.000103164098012604i</v>
      </c>
      <c r="AF3043" t="str">
        <f t="shared" si="1605"/>
        <v>-4.17309710538231-0.0887609962423988i</v>
      </c>
      <c r="AG3043" t="str">
        <f t="shared" si="1606"/>
        <v>1.00249064482228-0.00183262809620797i</v>
      </c>
      <c r="AH3043" t="str">
        <f t="shared" si="1607"/>
        <v>0.000119412877918672+0.00043241348726384i</v>
      </c>
      <c r="AI3043">
        <f t="shared" si="1608"/>
        <v>-66.962838367278749</v>
      </c>
      <c r="AJ3043">
        <f t="shared" si="1609"/>
        <v>74.562276130516082</v>
      </c>
      <c r="AK3043"/>
      <c r="AL3043"/>
      <c r="AM3043"/>
      <c r="AN3043"/>
    </row>
    <row r="3044" spans="1:40" x14ac:dyDescent="0.35">
      <c r="A3044"/>
      <c r="B3044">
        <f t="shared" si="1610"/>
        <v>1110000</v>
      </c>
      <c r="C3044" s="237" t="str">
        <f t="shared" si="1578"/>
        <v>-1.71681055254559E-08+0.000610654268673827i</v>
      </c>
      <c r="D3044" s="208" t="str">
        <f t="shared" si="1579"/>
        <v>-1.64874565133541+0.00468168272649934i</v>
      </c>
      <c r="E3044" t="str">
        <f t="shared" si="1580"/>
        <v>36500</v>
      </c>
      <c r="F3044" t="str">
        <f t="shared" si="1581"/>
        <v>0.21505376344086</v>
      </c>
      <c r="G3044" t="str">
        <f t="shared" si="1576"/>
        <v>0.21505376344086</v>
      </c>
      <c r="H3044" t="str">
        <f t="shared" si="1582"/>
        <v>2.52435815189016+0.0933629808823409i</v>
      </c>
      <c r="I3044" t="str">
        <f t="shared" si="1583"/>
        <v>4358.95980685584i</v>
      </c>
      <c r="J3044" t="str">
        <f t="shared" si="1577"/>
        <v>-25718.1182171613+953.600919026238i</v>
      </c>
      <c r="K3044" t="str">
        <f t="shared" si="1584"/>
        <v>0.00627587766987225-0.169257139553759i</v>
      </c>
      <c r="L3044" t="str">
        <f t="shared" si="1585"/>
        <v>0.00198888160209248-0.045473025177782i</v>
      </c>
      <c r="M3044" t="str">
        <f t="shared" si="1586"/>
        <v>0.00826475927196473-0.214730164731541i</v>
      </c>
      <c r="N3044" t="str">
        <f t="shared" si="1587"/>
        <v>-13.8453574078534i</v>
      </c>
      <c r="O3044" t="str">
        <f t="shared" si="1588"/>
        <v>0.287685730199053-0.957724866879752i</v>
      </c>
      <c r="P3044" t="str">
        <f t="shared" si="1589"/>
        <v>0.712314269800947+0.957724866879752i</v>
      </c>
      <c r="Q3044" t="str">
        <f t="shared" si="1590"/>
        <v>-0.712314269800947+12.8876325409736i</v>
      </c>
      <c r="R3044" t="str">
        <f t="shared" si="1591"/>
        <v>0.0710415585313731-0.0591976985118252i</v>
      </c>
      <c r="S3044" t="str">
        <f t="shared" si="1592"/>
        <v>1.5459512376585i</v>
      </c>
      <c r="T3044" t="str">
        <f t="shared" si="1593"/>
        <v>0.0915167552808909+0.109826785336765i</v>
      </c>
      <c r="U3044" t="str">
        <f t="shared" si="1594"/>
        <v>0.00005-0.000128020385369929i</v>
      </c>
      <c r="V3044" t="str">
        <f t="shared" si="1595"/>
        <v>0.00002-0.0014338283161432i</v>
      </c>
      <c r="W3044" t="str">
        <f t="shared" si="1596"/>
        <v>0.000042217475443948-0.000118778775875229i</v>
      </c>
      <c r="X3044" t="str">
        <f t="shared" si="1597"/>
        <v>0.0000422790630589283-0.00011872860448873i</v>
      </c>
      <c r="Y3044" t="str">
        <f t="shared" si="1598"/>
        <v>0.009+5.57946855277547i</v>
      </c>
      <c r="Z3044" t="str">
        <f t="shared" si="1599"/>
        <v>-0.000255212043399764-0.0000913469259475126i</v>
      </c>
      <c r="AA3044" t="str">
        <f t="shared" si="1600"/>
        <v>0.00348570658256626-2.15078259285371i</v>
      </c>
      <c r="AB3044" t="str">
        <f t="shared" si="1601"/>
        <v>0.275297316126035+0.330376870870932i</v>
      </c>
      <c r="AC3044" t="str">
        <f t="shared" si="1602"/>
        <v>1.07321714595161-0.0563841527351214i</v>
      </c>
      <c r="AD3044" t="str">
        <f t="shared" si="1603"/>
        <v>0.239681350758982+0.320430121767168i</v>
      </c>
      <c r="AE3044" t="str">
        <f t="shared" si="1604"/>
        <v>-0.0000318992606875975-0.000103671780741815i</v>
      </c>
      <c r="AF3044" t="str">
        <f t="shared" si="1605"/>
        <v>-4.17310380322557-0.0886812981558416i</v>
      </c>
      <c r="AG3044" t="str">
        <f t="shared" si="1606"/>
        <v>1.00249783977289-0.00186207569700698i</v>
      </c>
      <c r="AH3044" t="str">
        <f t="shared" si="1607"/>
        <v>0.000122809152860057+0.000434605076442296i</v>
      </c>
      <c r="AI3044">
        <f t="shared" si="1608"/>
        <v>-66.904472024371444</v>
      </c>
      <c r="AJ3044">
        <f t="shared" si="1609"/>
        <v>74.220958428851702</v>
      </c>
      <c r="AK3044"/>
      <c r="AL3044"/>
      <c r="AM3044"/>
      <c r="AN3044"/>
    </row>
    <row r="3045" spans="1:40" x14ac:dyDescent="0.35">
      <c r="A3045"/>
      <c r="B3045">
        <f t="shared" si="1610"/>
        <v>1111000</v>
      </c>
      <c r="C3045" s="237" t="str">
        <f t="shared" si="1578"/>
        <v>-1.71372137539136E-08+0.000610104624868508i</v>
      </c>
      <c r="D3045" s="208" t="str">
        <f t="shared" si="1579"/>
        <v>-1.64874565109857+0.00467746879065856i</v>
      </c>
      <c r="E3045" t="str">
        <f t="shared" si="1580"/>
        <v>36500</v>
      </c>
      <c r="F3045" t="str">
        <f t="shared" si="1581"/>
        <v>0.21505376344086</v>
      </c>
      <c r="G3045" t="str">
        <f t="shared" si="1576"/>
        <v>0.21505376344086</v>
      </c>
      <c r="H3045" t="str">
        <f t="shared" si="1582"/>
        <v>2.52436483193051+0.09327921161297i</v>
      </c>
      <c r="I3045" t="str">
        <f t="shared" si="1583"/>
        <v>4362.88679767283i</v>
      </c>
      <c r="J3045" t="str">
        <f t="shared" si="1577"/>
        <v>-25764.4798449191+954.460018953289i</v>
      </c>
      <c r="K3045" t="str">
        <f t="shared" si="1584"/>
        <v>0.00626459964584472-0.169105198862974i</v>
      </c>
      <c r="L3045" t="str">
        <f t="shared" si="1585"/>
        <v>0.00198530968918927-0.0454322514484683i</v>
      </c>
      <c r="M3045" t="str">
        <f t="shared" si="1586"/>
        <v>0.00824990933503399-0.214537450311442i</v>
      </c>
      <c r="N3045" t="str">
        <f t="shared" si="1587"/>
        <v>-13.8578307028154i</v>
      </c>
      <c r="O3045" t="str">
        <f t="shared" si="1588"/>
        <v>0.275717675978271-0.961238660871035i</v>
      </c>
      <c r="P3045" t="str">
        <f t="shared" si="1589"/>
        <v>0.724282324021729+0.961238660871035i</v>
      </c>
      <c r="Q3045" t="str">
        <f t="shared" si="1590"/>
        <v>-0.724282324021729+12.8965920419444i</v>
      </c>
      <c r="R3045" t="str">
        <f t="shared" si="1591"/>
        <v>0.0711558576221908-0.0601569198610643i</v>
      </c>
      <c r="S3045" t="str">
        <f t="shared" si="1592"/>
        <v>1.54734398652126i</v>
      </c>
      <c r="T3045" t="str">
        <f t="shared" si="1593"/>
        <v>0.0930834481946592+0.11010258839746i</v>
      </c>
      <c r="U3045" t="str">
        <f t="shared" si="1594"/>
        <v>0.00005-0.000127905155500109i</v>
      </c>
      <c r="V3045" t="str">
        <f t="shared" si="1595"/>
        <v>0.00002-0.00143253774160122i</v>
      </c>
      <c r="W3045" t="str">
        <f t="shared" si="1596"/>
        <v>0.0000422173745079663-0.000118674114354863i</v>
      </c>
      <c r="X3045" t="str">
        <f t="shared" si="1597"/>
        <v>0.0000422788379834937-0.000118623987370093i</v>
      </c>
      <c r="Y3045" t="str">
        <f t="shared" si="1598"/>
        <v>0.009+5.58449510102122i</v>
      </c>
      <c r="Z3045" t="str">
        <f t="shared" si="1599"/>
        <v>-0.00025475764831301-0.0000912634826090344i</v>
      </c>
      <c r="AA3045" t="str">
        <f t="shared" si="1600"/>
        <v>0.00347943417339578-2.14884662367173i</v>
      </c>
      <c r="AB3045" t="str">
        <f t="shared" si="1601"/>
        <v>0.280010183764647+0.331206531430418i</v>
      </c>
      <c r="AC3045" t="str">
        <f t="shared" si="1602"/>
        <v>1.07336626340852-0.0573402470306337i</v>
      </c>
      <c r="AD3045" t="str">
        <f t="shared" si="1603"/>
        <v>0.243691604352241+0.321586284188897i</v>
      </c>
      <c r="AE3045" t="str">
        <f t="shared" si="1604"/>
        <v>-0.0000327332157840242-0.000104166709985452i</v>
      </c>
      <c r="AF3045" t="str">
        <f t="shared" si="1605"/>
        <v>-4.17311048302908-0.0886017428223114i</v>
      </c>
      <c r="AG3045" t="str">
        <f t="shared" si="1606"/>
        <v>1.00250463278582-0.00189158373337966i</v>
      </c>
      <c r="AH3045" t="str">
        <f t="shared" si="1607"/>
        <v>0.00012622768148817+0.000436744295536967i</v>
      </c>
      <c r="AI3045">
        <f t="shared" si="1608"/>
        <v>-66.847036331696557</v>
      </c>
      <c r="AJ3045">
        <f t="shared" si="1609"/>
        <v>73.879667284343995</v>
      </c>
      <c r="AK3045"/>
      <c r="AL3045"/>
      <c r="AM3045"/>
      <c r="AN3045"/>
    </row>
    <row r="3046" spans="1:40" x14ac:dyDescent="0.35">
      <c r="A3046"/>
      <c r="B3046">
        <f t="shared" si="1610"/>
        <v>1112000</v>
      </c>
      <c r="C3046" s="237" t="str">
        <f t="shared" si="1578"/>
        <v>-1.71064052860022E-08+0.000609555969631182i</v>
      </c>
      <c r="D3046" s="208" t="str">
        <f t="shared" si="1579"/>
        <v>-1.64874565086237+0.00467326243383906i</v>
      </c>
      <c r="E3046" t="str">
        <f t="shared" si="1580"/>
        <v>36500</v>
      </c>
      <c r="F3046" t="str">
        <f t="shared" si="1581"/>
        <v>0.21505376344086</v>
      </c>
      <c r="G3046" t="str">
        <f t="shared" si="1576"/>
        <v>0.21505376344086</v>
      </c>
      <c r="H3046" t="str">
        <f t="shared" si="1582"/>
        <v>2.5243714939952+0.0931955922930959i</v>
      </c>
      <c r="I3046" t="str">
        <f t="shared" si="1583"/>
        <v>4366.81378848981i</v>
      </c>
      <c r="J3046" t="str">
        <f t="shared" si="1577"/>
        <v>-25810.8832211035+955.319118880339i</v>
      </c>
      <c r="K3046" t="str">
        <f t="shared" si="1584"/>
        <v>0.0062533519820982-0.168953530354928i</v>
      </c>
      <c r="L3046" t="str">
        <f t="shared" si="1585"/>
        <v>0.00198174738396396-0.0453915506337389i</v>
      </c>
      <c r="M3046" t="str">
        <f t="shared" si="1586"/>
        <v>0.00823509936606216-0.214345080988667i</v>
      </c>
      <c r="N3046" t="str">
        <f t="shared" si="1587"/>
        <v>-13.8703039977774i</v>
      </c>
      <c r="O3046" t="str">
        <f t="shared" si="1588"/>
        <v>0.26370672530643-0.964602904322892i</v>
      </c>
      <c r="P3046" t="str">
        <f t="shared" si="1589"/>
        <v>0.73629327469357+0.964602904322892i</v>
      </c>
      <c r="Q3046" t="str">
        <f t="shared" si="1590"/>
        <v>-0.73629327469357+12.9057010934545i</v>
      </c>
      <c r="R3046" t="str">
        <f t="shared" si="1591"/>
        <v>0.071255550683783-0.0611170405803578i</v>
      </c>
      <c r="S3046" t="str">
        <f t="shared" si="1592"/>
        <v>1.54873673538402i</v>
      </c>
      <c r="T3046" t="str">
        <f t="shared" si="1593"/>
        <v>0.094654205904756+0.110356088943993i</v>
      </c>
      <c r="U3046" t="str">
        <f t="shared" si="1594"/>
        <v>0.00005-0.000127790132878256i</v>
      </c>
      <c r="V3046" t="str">
        <f t="shared" si="1595"/>
        <v>0.00002-0.00143124948823647i</v>
      </c>
      <c r="W3046" t="str">
        <f t="shared" si="1596"/>
        <v>0.0000422172734818227-0.000118569643082726i</v>
      </c>
      <c r="X3046" t="str">
        <f t="shared" si="1597"/>
        <v>0.0000422786131528391-0.000118519560418892i</v>
      </c>
      <c r="Y3046" t="str">
        <f t="shared" si="1598"/>
        <v>0.009+5.58952164926696i</v>
      </c>
      <c r="Z3046" t="str">
        <f t="shared" si="1599"/>
        <v>-0.000254304478553953-0.0000911801918657609i</v>
      </c>
      <c r="AA3046" t="str">
        <f t="shared" si="1600"/>
        <v>0.00347317867964211-2.14691413664069i</v>
      </c>
      <c r="AB3046" t="str">
        <f t="shared" si="1601"/>
        <v>0.284735278973133+0.331969102392236i</v>
      </c>
      <c r="AC3046" t="str">
        <f t="shared" si="1602"/>
        <v>1.07350076745337-0.0582978078871644i</v>
      </c>
      <c r="AD3046" t="str">
        <f t="shared" si="1603"/>
        <v>0.24771573135073+0.322692257902085i</v>
      </c>
      <c r="AE3046" t="str">
        <f t="shared" si="1604"/>
        <v>-0.0000335720779016507-0.000104648854291914i</v>
      </c>
      <c r="AF3046" t="str">
        <f t="shared" si="1605"/>
        <v>-4.17311714485757-0.0885223298592568i</v>
      </c>
      <c r="AG3046" t="str">
        <f t="shared" si="1606"/>
        <v>1.0025110236112-0.00192114716823848i</v>
      </c>
      <c r="AH3046" t="str">
        <f t="shared" si="1607"/>
        <v>0.000129667795646583+0.000438831002499175i</v>
      </c>
      <c r="AI3046">
        <f t="shared" si="1608"/>
        <v>-66.790515589751394</v>
      </c>
      <c r="AJ3046">
        <f t="shared" si="1609"/>
        <v>73.538402364951921</v>
      </c>
      <c r="AK3046"/>
      <c r="AL3046"/>
      <c r="AM3046"/>
      <c r="AN3046"/>
    </row>
    <row r="3047" spans="1:40" x14ac:dyDescent="0.35">
      <c r="A3047"/>
      <c r="B3047">
        <f t="shared" si="1610"/>
        <v>1113000</v>
      </c>
      <c r="C3047" s="237" t="str">
        <f t="shared" si="1578"/>
        <v>-1.70756798224723E-08+0.000609008300297244i</v>
      </c>
      <c r="D3047" s="208" t="str">
        <f t="shared" si="1579"/>
        <v>-1.64874565062681+0.00466906363561221i</v>
      </c>
      <c r="E3047" t="str">
        <f t="shared" si="1580"/>
        <v>36500</v>
      </c>
      <c r="F3047" t="str">
        <f t="shared" si="1581"/>
        <v>0.21505376344086</v>
      </c>
      <c r="G3047" t="str">
        <f t="shared" si="1576"/>
        <v>0.21505376344086</v>
      </c>
      <c r="H3047" t="str">
        <f t="shared" si="1582"/>
        <v>2.52437813814863+0.0931121225210993i</v>
      </c>
      <c r="I3047" t="str">
        <f t="shared" si="1583"/>
        <v>4370.7407793068i</v>
      </c>
      <c r="J3047" t="str">
        <f t="shared" si="1577"/>
        <v>-25857.3283457144+956.17821880739i</v>
      </c>
      <c r="K3047" t="str">
        <f t="shared" si="1584"/>
        <v>0.00624213456980474-0.168802133299889i</v>
      </c>
      <c r="L3047" t="str">
        <f t="shared" si="1585"/>
        <v>0.00197819465201249-0.0453509225385596i</v>
      </c>
      <c r="M3047" t="str">
        <f t="shared" si="1586"/>
        <v>0.00822032922181723-0.214153055838449i</v>
      </c>
      <c r="N3047" t="str">
        <f t="shared" si="1587"/>
        <v>-13.8827772927395i</v>
      </c>
      <c r="O3047" t="str">
        <f t="shared" si="1588"/>
        <v>0.251654746859992-0.967817073822752i</v>
      </c>
      <c r="P3047" t="str">
        <f t="shared" si="1589"/>
        <v>0.748345253140008+0.967817073822752i</v>
      </c>
      <c r="Q3047" t="str">
        <f t="shared" si="1590"/>
        <v>-0.748345253140008+12.9149602189167i</v>
      </c>
      <c r="R3047" t="str">
        <f t="shared" si="1591"/>
        <v>0.0713406321384833-0.0620778278033363i</v>
      </c>
      <c r="S3047" t="str">
        <f t="shared" si="1592"/>
        <v>1.55012948424677i</v>
      </c>
      <c r="T3047" t="str">
        <f t="shared" si="1593"/>
        <v>0.0962286711959455+0.110587217302666i</v>
      </c>
      <c r="U3047" t="str">
        <f t="shared" si="1594"/>
        <v>0.00005-0.000127675316945751i</v>
      </c>
      <c r="V3047" t="str">
        <f t="shared" si="1595"/>
        <v>0.00002-0.00142996354979241i</v>
      </c>
      <c r="W3047" t="str">
        <f t="shared" si="1596"/>
        <v>0.0000422171723655193-0.000118465361545978i</v>
      </c>
      <c r="X3047" t="str">
        <f t="shared" si="1597"/>
        <v>0.0000422783885657636-0.000118415323122508i</v>
      </c>
      <c r="Y3047" t="str">
        <f t="shared" si="1598"/>
        <v>0.009+5.5945481975127i</v>
      </c>
      <c r="Z3047" t="str">
        <f t="shared" si="1599"/>
        <v>-0.000253852529720729-0.0000910970532966588i</v>
      </c>
      <c r="AA3047" t="str">
        <f t="shared" si="1600"/>
        <v>0.00346694004053562-2.14498512237406i</v>
      </c>
      <c r="AB3047" t="str">
        <f t="shared" si="1601"/>
        <v>0.289471527189842+0.332664374166547i</v>
      </c>
      <c r="AC3047" t="str">
        <f t="shared" si="1602"/>
        <v>1.07362064355019-0.0592566014499085i</v>
      </c>
      <c r="AD3047" t="str">
        <f t="shared" si="1603"/>
        <v>0.251753102652529+0.323747880149584i</v>
      </c>
      <c r="AE3047" t="str">
        <f t="shared" si="1604"/>
        <v>-0.0000344156840807198-0.000105118184177632i</v>
      </c>
      <c r="AF3047" t="str">
        <f t="shared" si="1605"/>
        <v>-4.17312378877544-0.0884430588854871i</v>
      </c>
      <c r="AG3047" t="str">
        <f t="shared" si="1606"/>
        <v>1.00251701206122-0.00195076096766909i</v>
      </c>
      <c r="AH3047" t="str">
        <f t="shared" si="1607"/>
        <v>0.000133128826970523+0.00044086506323608i</v>
      </c>
      <c r="AI3047">
        <f t="shared" si="1608"/>
        <v>-66.734894555851369</v>
      </c>
      <c r="AJ3047">
        <f t="shared" si="1609"/>
        <v>73.197163335180591</v>
      </c>
      <c r="AK3047"/>
      <c r="AL3047"/>
      <c r="AM3047"/>
      <c r="AN3047"/>
    </row>
    <row r="3048" spans="1:40" x14ac:dyDescent="0.35">
      <c r="A3048"/>
      <c r="B3048">
        <f t="shared" si="1610"/>
        <v>1114000</v>
      </c>
      <c r="C3048" s="237" t="str">
        <f t="shared" si="1578"/>
        <v>-1.70450370654169E-08+0.00060846161421166i</v>
      </c>
      <c r="D3048" s="208" t="str">
        <f t="shared" si="1579"/>
        <v>-1.64874565039188+0.00466487237562273i</v>
      </c>
      <c r="E3048" t="str">
        <f t="shared" si="1580"/>
        <v>36500</v>
      </c>
      <c r="F3048" t="str">
        <f t="shared" si="1581"/>
        <v>0.21505376344086</v>
      </c>
      <c r="G3048" t="str">
        <f t="shared" si="1576"/>
        <v>0.21505376344086</v>
      </c>
      <c r="H3048" t="str">
        <f t="shared" si="1582"/>
        <v>2.52438476445491+0.0930288018967933i</v>
      </c>
      <c r="I3048" t="str">
        <f t="shared" si="1583"/>
        <v>4374.66777012379i</v>
      </c>
      <c r="J3048" t="str">
        <f t="shared" si="1577"/>
        <v>-25903.815218752+957.03731873444i</v>
      </c>
      <c r="K3048" t="str">
        <f t="shared" si="1584"/>
        <v>0.00623094730062311-0.168651006970722i</v>
      </c>
      <c r="L3048" t="str">
        <f t="shared" si="1585"/>
        <v>0.00197465145908453-0.0453103669685889i</v>
      </c>
      <c r="M3048" t="str">
        <f t="shared" si="1586"/>
        <v>0.00820559875970764-0.213961373939311i</v>
      </c>
      <c r="N3048" t="str">
        <f t="shared" si="1587"/>
        <v>-13.8952505877015i</v>
      </c>
      <c r="O3048" t="str">
        <f t="shared" si="1588"/>
        <v>0.23956361569885-0.970880669306632i</v>
      </c>
      <c r="P3048" t="str">
        <f t="shared" si="1589"/>
        <v>0.76043638430115+0.970880669306632i</v>
      </c>
      <c r="Q3048" t="str">
        <f t="shared" si="1590"/>
        <v>-0.76043638430115+12.9243699183949i</v>
      </c>
      <c r="R3048" t="str">
        <f t="shared" si="1591"/>
        <v>0.07141110080692-0.0630390486145195i</v>
      </c>
      <c r="S3048" t="str">
        <f t="shared" si="1592"/>
        <v>1.55152223310953i</v>
      </c>
      <c r="T3048" t="str">
        <f t="shared" si="1593"/>
        <v>0.0978064854794995+0.110795910592762i</v>
      </c>
      <c r="U3048" t="str">
        <f t="shared" si="1594"/>
        <v>0.0000499999999999999-0.000127560707145979i</v>
      </c>
      <c r="V3048" t="str">
        <f t="shared" si="1595"/>
        <v>0.00002-0.00142867992003497i</v>
      </c>
      <c r="W3048" t="str">
        <f t="shared" si="1596"/>
        <v>0.0000422170711590577-0.000118361269233616i</v>
      </c>
      <c r="X3048" t="str">
        <f t="shared" si="1597"/>
        <v>0.0000422781642210713-0.000118311274970154i</v>
      </c>
      <c r="Y3048" t="str">
        <f t="shared" si="1598"/>
        <v>0.009+5.59957474575845i</v>
      </c>
      <c r="Z3048" t="str">
        <f t="shared" si="1599"/>
        <v>-0.000253401797431208-0.00009101406648225i</v>
      </c>
      <c r="AA3048" t="str">
        <f t="shared" si="1600"/>
        <v>0.0034607181955794-2.14305957151899i</v>
      </c>
      <c r="AB3048" t="str">
        <f t="shared" si="1601"/>
        <v>0.294217849721432+0.333292157597904i</v>
      </c>
      <c r="AC3048" t="str">
        <f t="shared" si="1602"/>
        <v>1.0737258815856-0.0602163936488617i</v>
      </c>
      <c r="AD3048" t="str">
        <f t="shared" si="1603"/>
        <v>0.255803087344673+0.324752996069273i</v>
      </c>
      <c r="AE3048" t="str">
        <f t="shared" si="1604"/>
        <v>-0.0000352638713470338-0.000105574672123077i</v>
      </c>
      <c r="AF3048" t="str">
        <f t="shared" si="1605"/>
        <v>-4.17313041484679-0.0883639295211706i</v>
      </c>
      <c r="AG3048" t="str">
        <f t="shared" si="1606"/>
        <v>1.00252259801-0.00198042010168307i</v>
      </c>
      <c r="AH3048" t="str">
        <f t="shared" si="1607"/>
        <v>0.000136610106976191+0.000442846351593327i</v>
      </c>
      <c r="AI3048">
        <f t="shared" si="1608"/>
        <v>-66.680158427044475</v>
      </c>
      <c r="AJ3048">
        <f t="shared" si="1609"/>
        <v>72.855949856153728</v>
      </c>
      <c r="AK3048"/>
      <c r="AL3048"/>
      <c r="AM3048"/>
      <c r="AN3048"/>
    </row>
    <row r="3049" spans="1:40" x14ac:dyDescent="0.35">
      <c r="A3049"/>
      <c r="B3049">
        <f t="shared" si="1610"/>
        <v>1115000</v>
      </c>
      <c r="C3049" s="237" t="str">
        <f t="shared" si="1578"/>
        <v>-1.70144767182641E-08+0.000607915908728918i</v>
      </c>
      <c r="D3049" s="208" t="str">
        <f t="shared" si="1579"/>
        <v>-1.64874565015758+0.00466068863358837i</v>
      </c>
      <c r="E3049" t="str">
        <f t="shared" si="1580"/>
        <v>36500</v>
      </c>
      <c r="F3049" t="str">
        <f t="shared" si="1581"/>
        <v>0.21505376344086</v>
      </c>
      <c r="G3049" t="str">
        <f t="shared" si="1576"/>
        <v>0.21505376344086</v>
      </c>
      <c r="H3049" t="str">
        <f t="shared" si="1582"/>
        <v>2.52439137297787+0.0929456300214134i</v>
      </c>
      <c r="I3049" t="str">
        <f t="shared" si="1583"/>
        <v>4378.59476094077i</v>
      </c>
      <c r="J3049" t="str">
        <f t="shared" si="1577"/>
        <v>-25950.3438402162+957.896418661491i</v>
      </c>
      <c r="K3049" t="str">
        <f t="shared" si="1584"/>
        <v>0.00621979006669667-0.168500150642884i</v>
      </c>
      <c r="L3049" t="str">
        <f t="shared" si="1585"/>
        <v>0.00197111777108276-0.0452698837301769i</v>
      </c>
      <c r="M3049" t="str">
        <f t="shared" si="1586"/>
        <v>0.00819090783777943-0.213770034373061i</v>
      </c>
      <c r="N3049" t="str">
        <f t="shared" si="1587"/>
        <v>-13.9077238826635i</v>
      </c>
      <c r="O3049" t="str">
        <f t="shared" si="1588"/>
        <v>0.227435212974035-0.973793214137096i</v>
      </c>
      <c r="P3049" t="str">
        <f t="shared" si="1589"/>
        <v>0.772564787025965+0.973793214137096i</v>
      </c>
      <c r="Q3049" t="str">
        <f t="shared" si="1590"/>
        <v>-0.772564787025965+12.9339306685264i</v>
      </c>
      <c r="R3049" t="str">
        <f t="shared" si="1591"/>
        <v>0.0714669599083749-0.0640004701510653i</v>
      </c>
      <c r="S3049" t="str">
        <f t="shared" si="1592"/>
        <v>1.55291498197228i</v>
      </c>
      <c r="T3049" t="str">
        <f t="shared" si="1593"/>
        <v>0.099387288950859+0.110982112757728i</v>
      </c>
      <c r="U3049" t="str">
        <f t="shared" si="1594"/>
        <v>0.0000499999999999999-0.000127446302924324i</v>
      </c>
      <c r="V3049" t="str">
        <f t="shared" si="1595"/>
        <v>0.00002-0.00142739859275242i</v>
      </c>
      <c r="W3049" t="str">
        <f t="shared" si="1596"/>
        <v>0.0000422169698624403-0.000118257365636474i</v>
      </c>
      <c r="X3049" t="str">
        <f t="shared" si="1597"/>
        <v>0.0000422779401175722-0.000118207415452882i</v>
      </c>
      <c r="Y3049" t="str">
        <f t="shared" si="1598"/>
        <v>0.009+5.60460129400419i</v>
      </c>
      <c r="Z3049" t="str">
        <f t="shared" si="1599"/>
        <v>-0.000252952277322919-0.0000909312310046057i</v>
      </c>
      <c r="AA3049" t="str">
        <f t="shared" si="1600"/>
        <v>0.00345451308454772-2.14113747475622i</v>
      </c>
      <c r="AB3049" t="str">
        <f t="shared" si="1601"/>
        <v>0.298973164217147+0.333852284059061i</v>
      </c>
      <c r="AC3049" t="str">
        <f t="shared" si="1602"/>
        <v>1.0738164758729-0.0611769503011624i</v>
      </c>
      <c r="AD3049" t="str">
        <f t="shared" si="1603"/>
        <v>0.259865052802421+0.325707458711745i</v>
      </c>
      <c r="AE3049" t="str">
        <f t="shared" si="1604"/>
        <v>-0.0000361164767349723-0.000106018292568598i</v>
      </c>
      <c r="AF3049" t="str">
        <f t="shared" si="1605"/>
        <v>-4.17313702313545-0.088284941387825i</v>
      </c>
      <c r="AG3049" t="str">
        <f t="shared" si="1606"/>
        <v>1.00252778139343-0.00201011954497003i</v>
      </c>
      <c r="AH3049" t="str">
        <f t="shared" si="1607"/>
        <v>0.000140110967149938+0.000444774749337195i</v>
      </c>
      <c r="AI3049">
        <f t="shared" si="1608"/>
        <v>-66.6262928238163</v>
      </c>
      <c r="AJ3049">
        <f t="shared" si="1609"/>
        <v>72.514761585659542</v>
      </c>
      <c r="AK3049"/>
      <c r="AL3049"/>
      <c r="AM3049"/>
      <c r="AN3049"/>
    </row>
    <row r="3050" spans="1:40" x14ac:dyDescent="0.35">
      <c r="A3050"/>
      <c r="B3050">
        <f t="shared" si="1610"/>
        <v>1116000</v>
      </c>
      <c r="C3050" s="237" t="str">
        <f t="shared" si="1578"/>
        <v>-1.69839984857703E-08+0.000607371181212987i</v>
      </c>
      <c r="D3050" s="208" t="str">
        <f t="shared" si="1579"/>
        <v>-1.64874564992391+0.00465651238929957i</v>
      </c>
      <c r="E3050" t="str">
        <f t="shared" si="1580"/>
        <v>36500</v>
      </c>
      <c r="F3050" t="str">
        <f t="shared" si="1581"/>
        <v>0.21505376344086</v>
      </c>
      <c r="G3050" t="str">
        <f t="shared" si="1576"/>
        <v>0.21505376344086</v>
      </c>
      <c r="H3050" t="str">
        <f t="shared" si="1582"/>
        <v>2.52439796378105+0.0928626064976155i</v>
      </c>
      <c r="I3050" t="str">
        <f t="shared" si="1583"/>
        <v>4382.52175175776i</v>
      </c>
      <c r="J3050" t="str">
        <f t="shared" si="1577"/>
        <v>-25996.9142101071+958.755518588542i</v>
      </c>
      <c r="K3050" t="str">
        <f t="shared" si="1584"/>
        <v>0.00620866276065045-0.168349563594413i</v>
      </c>
      <c r="L3050" t="str">
        <f t="shared" si="1585"/>
        <v>0.0019675935540619-0.0452294726303601i</v>
      </c>
      <c r="M3050" t="str">
        <f t="shared" si="1586"/>
        <v>0.00817625631471235-0.213579036224773i</v>
      </c>
      <c r="N3050" t="str">
        <f t="shared" si="1587"/>
        <v>-13.9201971776256i</v>
      </c>
      <c r="O3050" t="str">
        <f t="shared" si="1588"/>
        <v>0.215271425635322-0.976554255177323i</v>
      </c>
      <c r="P3050" t="str">
        <f t="shared" si="1589"/>
        <v>0.784728574364678+0.976554255177323i</v>
      </c>
      <c r="Q3050" t="str">
        <f t="shared" si="1590"/>
        <v>-0.784728574364678+12.9436429224483i</v>
      </c>
      <c r="R3050" t="str">
        <f t="shared" si="1591"/>
        <v>0.0715082170582872-0.0649618597044194i</v>
      </c>
      <c r="S3050" t="str">
        <f t="shared" si="1592"/>
        <v>1.55430773083504i</v>
      </c>
      <c r="T3050" t="str">
        <f t="shared" si="1593"/>
        <v>0.100970720748+0.111145774591926i</v>
      </c>
      <c r="U3050" t="str">
        <f t="shared" si="1594"/>
        <v>0.0000499999999999999-0.000127332103728155i</v>
      </c>
      <c r="V3050" t="str">
        <f t="shared" si="1595"/>
        <v>0.00002-0.00142611956175533i</v>
      </c>
      <c r="W3050" t="str">
        <f t="shared" si="1596"/>
        <v>0.0000422168684756689-0.000118153650247208i</v>
      </c>
      <c r="X3050" t="str">
        <f t="shared" si="1597"/>
        <v>0.0000422777162540809-0.000118103744063562i</v>
      </c>
      <c r="Y3050" t="str">
        <f t="shared" si="1598"/>
        <v>0.009+5.60962784224993i</v>
      </c>
      <c r="Z3050" t="str">
        <f t="shared" si="1599"/>
        <v>-0.000252503965052911-0.000090848546447336i</v>
      </c>
      <c r="AA3050" t="str">
        <f t="shared" si="1600"/>
        <v>0.00344832464748456-2.13921882279986i</v>
      </c>
      <c r="AB3050" t="str">
        <f t="shared" si="1601"/>
        <v>0.303736385145201+0.334344605531437i</v>
      </c>
      <c r="AC3050" t="str">
        <f t="shared" si="1602"/>
        <v>1.07389242515341-0.0621380372134421i</v>
      </c>
      <c r="AD3050" t="str">
        <f t="shared" si="1603"/>
        <v>0.263938364788322+0.326611129056622i</v>
      </c>
      <c r="AE3050" t="str">
        <f t="shared" si="1604"/>
        <v>-0.0000369733373103155-0.000106449021909911i</v>
      </c>
      <c r="AF3050" t="str">
        <f t="shared" si="1605"/>
        <v>-4.17314361370496-0.0882060941083159i</v>
      </c>
      <c r="AG3050" t="str">
        <f t="shared" si="1606"/>
        <v>1.00253256220906-0.00203985427764397i</v>
      </c>
      <c r="AH3050" t="str">
        <f t="shared" si="1607"/>
        <v>0.000143630739036631+0.000446650146135428i</v>
      </c>
      <c r="AI3050">
        <f t="shared" si="1608"/>
        <v>-66.573283774559627</v>
      </c>
      <c r="AJ3050">
        <f t="shared" si="1609"/>
        <v>72.173598178219677</v>
      </c>
      <c r="AK3050"/>
      <c r="AL3050"/>
      <c r="AM3050"/>
      <c r="AN3050"/>
    </row>
    <row r="3051" spans="1:40" x14ac:dyDescent="0.35">
      <c r="A3051"/>
      <c r="B3051">
        <f t="shared" si="1610"/>
        <v>1117000</v>
      </c>
      <c r="C3051" s="237" t="str">
        <f t="shared" si="1578"/>
        <v>-1.69536020740129E-08+0.000606827429037281i</v>
      </c>
      <c r="D3051" s="208" t="str">
        <f t="shared" si="1579"/>
        <v>-1.64874564969088+0.00465234362261916i</v>
      </c>
      <c r="E3051" t="str">
        <f t="shared" si="1580"/>
        <v>36500</v>
      </c>
      <c r="F3051" t="str">
        <f t="shared" si="1581"/>
        <v>0.21505376344086</v>
      </c>
      <c r="G3051" t="str">
        <f t="shared" si="1576"/>
        <v>0.21505376344086</v>
      </c>
      <c r="H3051" t="str">
        <f t="shared" si="1582"/>
        <v>2.52440453692774+0.0927797309294658i</v>
      </c>
      <c r="I3051" t="str">
        <f t="shared" si="1583"/>
        <v>4386.44874257475i</v>
      </c>
      <c r="J3051" t="str">
        <f t="shared" si="1577"/>
        <v>-26043.5263284245+959.614618515593i</v>
      </c>
      <c r="K3051" t="str">
        <f t="shared" si="1584"/>
        <v>0.00619756527558878-0.168199245105918i</v>
      </c>
      <c r="L3051" t="str">
        <f t="shared" si="1585"/>
        <v>0.00196407877422803-0.0451891334768603i</v>
      </c>
      <c r="M3051" t="str">
        <f t="shared" si="1586"/>
        <v>0.00816164404981681-0.213388378582778i</v>
      </c>
      <c r="N3051" t="str">
        <f t="shared" si="1587"/>
        <v>-13.9326704725876i</v>
      </c>
      <c r="O3051" t="str">
        <f t="shared" si="1588"/>
        <v>0.203074146137957-0.97916336286155i</v>
      </c>
      <c r="P3051" t="str">
        <f t="shared" si="1589"/>
        <v>0.796925853862043+0.97916336286155i</v>
      </c>
      <c r="Q3051" t="str">
        <f t="shared" si="1590"/>
        <v>-0.796925853862043+12.953507109726i</v>
      </c>
      <c r="R3051" t="str">
        <f t="shared" si="1591"/>
        <v>0.0715348842629278-0.0659229848218505i</v>
      </c>
      <c r="S3051" t="str">
        <f t="shared" si="1592"/>
        <v>1.55570047969779i</v>
      </c>
      <c r="T3051" t="str">
        <f t="shared" si="1593"/>
        <v>0.102556419110463+0.111286853762963i</v>
      </c>
      <c r="U3051" t="str">
        <f t="shared" si="1594"/>
        <v>0.0000499999999999999-0.000127218109006823i</v>
      </c>
      <c r="V3051" t="str">
        <f t="shared" si="1595"/>
        <v>0.00002-0.00142484282087641i</v>
      </c>
      <c r="W3051" t="str">
        <f t="shared" si="1596"/>
        <v>0.0000422167669987454-0.000118050122560292i</v>
      </c>
      <c r="X3051" t="str">
        <f t="shared" si="1597"/>
        <v>0.0000422774926294182-0.000118000260296886i</v>
      </c>
      <c r="Y3051" t="str">
        <f t="shared" si="1598"/>
        <v>0.009+5.61465439049568i</v>
      </c>
      <c r="Z3051" t="str">
        <f t="shared" si="1599"/>
        <v>-0.000252056856297679-0.0000907660123955875i</v>
      </c>
      <c r="AA3051" t="str">
        <f t="shared" si="1600"/>
        <v>0.00344215282470221-2.13730360639731i</v>
      </c>
      <c r="AB3051" t="str">
        <f t="shared" si="1601"/>
        <v>0.308506424271169+0.334768994672295i</v>
      </c>
      <c r="AC3051" t="str">
        <f t="shared" si="1602"/>
        <v>1.07395373259489-0.063099420284165i</v>
      </c>
      <c r="AD3051" t="str">
        <f t="shared" si="1603"/>
        <v>0.268022387551394+0.327463876027725i</v>
      </c>
      <c r="AE3051" t="str">
        <f t="shared" si="1604"/>
        <v>-0.0000378342901929631-0.000106866838493386i</v>
      </c>
      <c r="AF3051" t="str">
        <f t="shared" si="1605"/>
        <v>-4.17315018661862-0.0881273873068466i</v>
      </c>
      <c r="AG3051" t="str">
        <f t="shared" si="1606"/>
        <v>1.00253694051593-0.0020696192859867i</v>
      </c>
      <c r="AH3051" t="str">
        <f t="shared" si="1607"/>
        <v>0.000147168754327549+0.000448472439537441i</v>
      </c>
      <c r="AI3051">
        <f t="shared" si="1608"/>
        <v>-66.521117700753052</v>
      </c>
      <c r="AJ3051">
        <f t="shared" si="1609"/>
        <v>71.832459285163381</v>
      </c>
      <c r="AK3051"/>
      <c r="AL3051"/>
      <c r="AM3051"/>
      <c r="AN3051"/>
    </row>
    <row r="3052" spans="1:40" x14ac:dyDescent="0.35">
      <c r="A3052"/>
      <c r="B3052">
        <f t="shared" si="1610"/>
        <v>1118000</v>
      </c>
      <c r="C3052" s="237" t="str">
        <f t="shared" si="1578"/>
        <v>-1.69232871903833E-08+0.000606284649584605i</v>
      </c>
      <c r="D3052" s="208" t="str">
        <f t="shared" si="1579"/>
        <v>-1.64874564945846+0.00464818231348197i</v>
      </c>
      <c r="E3052" t="str">
        <f t="shared" si="1580"/>
        <v>36500</v>
      </c>
      <c r="F3052" t="str">
        <f t="shared" si="1581"/>
        <v>0.21505376344086</v>
      </c>
      <c r="G3052" t="str">
        <f t="shared" si="1576"/>
        <v>0.21505376344086</v>
      </c>
      <c r="H3052" t="str">
        <f t="shared" si="1582"/>
        <v>2.52441109248088+0.0926970029224343i</v>
      </c>
      <c r="I3052" t="str">
        <f t="shared" si="1583"/>
        <v>4390.37573339174i</v>
      </c>
      <c r="J3052" t="str">
        <f t="shared" si="1577"/>
        <v>-26090.1801951686+960.473718442643i</v>
      </c>
      <c r="K3052" t="str">
        <f t="shared" si="1584"/>
        <v>0.00618649750509245-0.168049194460558i</v>
      </c>
      <c r="L3052" t="str">
        <f t="shared" si="1585"/>
        <v>0.00196057339793773-0.0451488660780804i</v>
      </c>
      <c r="M3052" t="str">
        <f t="shared" si="1586"/>
        <v>0.00814707090303018-0.213198060538638i</v>
      </c>
      <c r="N3052" t="str">
        <f t="shared" si="1587"/>
        <v>-13.9451437675496i</v>
      </c>
      <c r="O3052" t="str">
        <f t="shared" si="1588"/>
        <v>0.190845272147634-0.981620131262035i</v>
      </c>
      <c r="P3052" t="str">
        <f t="shared" si="1589"/>
        <v>0.809154727852366+0.981620131262035i</v>
      </c>
      <c r="Q3052" t="str">
        <f t="shared" si="1590"/>
        <v>-0.809154727852366+12.9635236362876i</v>
      </c>
      <c r="R3052" t="str">
        <f t="shared" si="1591"/>
        <v>0.0715469779112345-0.0668836134078349i</v>
      </c>
      <c r="S3052" t="str">
        <f t="shared" si="1592"/>
        <v>1.55709322856055i</v>
      </c>
      <c r="T3052" t="str">
        <f t="shared" si="1593"/>
        <v>0.104144021539001+0.111405314829554i</v>
      </c>
      <c r="U3052" t="str">
        <f t="shared" si="1594"/>
        <v>0.0000500000000000001-0.000127104318211647i</v>
      </c>
      <c r="V3052" t="str">
        <f t="shared" si="1595"/>
        <v>0.00002-0.00142356836397044i</v>
      </c>
      <c r="W3052" t="str">
        <f t="shared" si="1596"/>
        <v>0.0000422166654316718-0.00011794678207201i</v>
      </c>
      <c r="X3052" t="str">
        <f t="shared" si="1597"/>
        <v>0.0000422772692424094-0.000117896963649351i</v>
      </c>
      <c r="Y3052" t="str">
        <f t="shared" si="1598"/>
        <v>0.009+5.61968093874142i</v>
      </c>
      <c r="Z3052" t="str">
        <f t="shared" si="1599"/>
        <v>-0.000251610946753043-0.0000906836284360315i</v>
      </c>
      <c r="AA3052" t="str">
        <f t="shared" si="1600"/>
        <v>0.00343599755677978-2.13539181632904i</v>
      </c>
      <c r="AB3052" t="str">
        <f t="shared" si="1601"/>
        <v>0.313282191138233+0.335125344868473i</v>
      </c>
      <c r="AC3052" t="str">
        <f t="shared" si="1602"/>
        <v>1.07400040578716-0.0640608656059203i</v>
      </c>
      <c r="AD3052" t="str">
        <f t="shared" si="1603"/>
        <v>0.272116483926624+0.32826557650698i</v>
      </c>
      <c r="AE3052" t="str">
        <f t="shared" si="1604"/>
        <v>-0.0000386991725795883-0.000107271722611076i</v>
      </c>
      <c r="AF3052" t="str">
        <f t="shared" si="1605"/>
        <v>-4.17315674193934-0.0880488206089523i</v>
      </c>
      <c r="AG3052" t="str">
        <f t="shared" si="1606"/>
        <v>1.00254091643437-0.00209940956318958i</v>
      </c>
      <c r="AH3052" t="str">
        <f t="shared" si="1607"/>
        <v>0.000150724344948022+0.000450241534953624i</v>
      </c>
      <c r="AI3052">
        <f t="shared" si="1608"/>
        <v>-66.469781402813638</v>
      </c>
      <c r="AJ3052">
        <f t="shared" si="1609"/>
        <v>71.49134455467204</v>
      </c>
      <c r="AK3052"/>
      <c r="AL3052"/>
      <c r="AM3052"/>
      <c r="AN3052"/>
    </row>
    <row r="3053" spans="1:40" x14ac:dyDescent="0.35">
      <c r="A3053"/>
      <c r="B3053">
        <f t="shared" si="1610"/>
        <v>1119000</v>
      </c>
      <c r="C3053" s="237" t="str">
        <f t="shared" si="1578"/>
        <v>-1.68930535435795E-08+0.000605742840247124i</v>
      </c>
      <c r="D3053" s="208" t="str">
        <f t="shared" si="1579"/>
        <v>-1.64874564922667+0.00464402844189462i</v>
      </c>
      <c r="E3053" t="str">
        <f t="shared" si="1580"/>
        <v>36500</v>
      </c>
      <c r="F3053" t="str">
        <f t="shared" si="1581"/>
        <v>0.21505376344086</v>
      </c>
      <c r="G3053" t="str">
        <f t="shared" si="1576"/>
        <v>0.21505376344086</v>
      </c>
      <c r="H3053" t="str">
        <f t="shared" si="1582"/>
        <v>2.52441763050319+0.0926144220833935i</v>
      </c>
      <c r="I3053" t="str">
        <f t="shared" si="1583"/>
        <v>4394.30272420872i</v>
      </c>
      <c r="J3053" t="str">
        <f t="shared" si="1577"/>
        <v>-26136.8758103392+961.332818369694i</v>
      </c>
      <c r="K3053" t="str">
        <f t="shared" si="1584"/>
        <v>0.00617545934321652-0.167899410944044i</v>
      </c>
      <c r="L3053" t="str">
        <f t="shared" si="1585"/>
        <v>0.00195707739169722-0.0451086702431013i</v>
      </c>
      <c r="M3053" t="str">
        <f t="shared" si="1586"/>
        <v>0.00813253673491374-0.213008081187145i</v>
      </c>
      <c r="N3053" t="str">
        <f t="shared" si="1587"/>
        <v>-13.9576170625117i</v>
      </c>
      <c r="O3053" t="str">
        <f t="shared" si="1588"/>
        <v>0.178586706245562-0.983924178152139i</v>
      </c>
      <c r="P3053" t="str">
        <f t="shared" si="1589"/>
        <v>0.821413293754438+0.983924178152139i</v>
      </c>
      <c r="Q3053" t="str">
        <f t="shared" si="1590"/>
        <v>-0.821413293754438+12.9736928843596i</v>
      </c>
      <c r="R3053" t="str">
        <f t="shared" si="1591"/>
        <v>0.0715445187638283-0.0678435138250737i</v>
      </c>
      <c r="S3053" t="str">
        <f t="shared" si="1592"/>
        <v>1.5584859774233i</v>
      </c>
      <c r="T3053" t="str">
        <f t="shared" si="1593"/>
        <v>0.105733164955501+0.111501129254925i</v>
      </c>
      <c r="U3053" t="str">
        <f t="shared" si="1594"/>
        <v>0.0000500000000000001-0.000126990730795908i</v>
      </c>
      <c r="V3053" t="str">
        <f t="shared" si="1595"/>
        <v>0.00002-0.00142229618491417i</v>
      </c>
      <c r="W3053" t="str">
        <f t="shared" si="1596"/>
        <v>0.0000422165637744501-0.000117843628280444i</v>
      </c>
      <c r="X3053" t="str">
        <f t="shared" si="1597"/>
        <v>0.0000422770460918857-0.000117793853619254i</v>
      </c>
      <c r="Y3053" t="str">
        <f t="shared" si="1598"/>
        <v>0.009+5.62470748698717i</v>
      </c>
      <c r="Z3053" t="str">
        <f t="shared" si="1599"/>
        <v>-0.000251166232134042-0.0000906013941568604i</v>
      </c>
      <c r="AA3053" t="str">
        <f t="shared" si="1600"/>
        <v>0.00342985878456182-2.13348344340852i</v>
      </c>
      <c r="AB3053" t="str">
        <f t="shared" si="1601"/>
        <v>0.318062593548251+0.335413570276704i</v>
      </c>
      <c r="AC3053" t="str">
        <f t="shared" si="1602"/>
        <v>1.0740324567348-0.0650221395674559i</v>
      </c>
      <c r="AD3053" t="str">
        <f t="shared" si="1603"/>
        <v>0.276220015434285+0.32901611534711i</v>
      </c>
      <c r="AE3053" t="str">
        <f t="shared" si="1604"/>
        <v>-0.0000395678217661136-0.000107663656495489i</v>
      </c>
      <c r="AF3053" t="str">
        <f t="shared" si="1605"/>
        <v>-4.17316327972986-0.0879703936414989i</v>
      </c>
      <c r="AG3053" t="str">
        <f t="shared" si="1606"/>
        <v>1.00254449014588-0.00212922011009006i</v>
      </c>
      <c r="AH3053" t="str">
        <f t="shared" si="1607"/>
        <v>0.000154296843144303+0.000451957345633749i</v>
      </c>
      <c r="AI3053">
        <f t="shared" si="1608"/>
        <v>-66.419262046589893</v>
      </c>
      <c r="AJ3053">
        <f t="shared" si="1609"/>
        <v>71.150253631852507</v>
      </c>
      <c r="AK3053"/>
      <c r="AL3053"/>
      <c r="AM3053"/>
      <c r="AN3053"/>
    </row>
    <row r="3054" spans="1:40" x14ac:dyDescent="0.35">
      <c r="A3054"/>
      <c r="B3054">
        <f t="shared" si="1610"/>
        <v>1120000</v>
      </c>
      <c r="C3054" s="237" t="str">
        <f t="shared" si="1578"/>
        <v>-1.68629008435997E-08+0.000605201998426315i</v>
      </c>
      <c r="D3054" s="208" t="str">
        <f t="shared" si="1579"/>
        <v>-1.6487456489955+0.00463988198793508i</v>
      </c>
      <c r="E3054" t="str">
        <f t="shared" si="1580"/>
        <v>36500</v>
      </c>
      <c r="F3054" t="str">
        <f t="shared" si="1581"/>
        <v>0.21505376344086</v>
      </c>
      <c r="G3054" t="str">
        <f t="shared" si="1576"/>
        <v>0.21505376344086</v>
      </c>
      <c r="H3054" t="str">
        <f t="shared" si="1582"/>
        <v>2.52442415105708+0.0925319880206067i</v>
      </c>
      <c r="I3054" t="str">
        <f t="shared" si="1583"/>
        <v>4398.22971502571i</v>
      </c>
      <c r="J3054" t="str">
        <f t="shared" si="1577"/>
        <v>-26183.6131739365+962.191918296745i</v>
      </c>
      <c r="K3054" t="str">
        <f t="shared" si="1584"/>
        <v>0.00616445068448744-0.167749893844617i</v>
      </c>
      <c r="L3054" t="str">
        <f t="shared" si="1585"/>
        <v>0.00195359072216169-0.04506854578168i</v>
      </c>
      <c r="M3054" t="str">
        <f t="shared" si="1586"/>
        <v>0.00811804140664913-0.212818439626297i</v>
      </c>
      <c r="N3054" t="str">
        <f t="shared" si="1587"/>
        <v>-13.9700903574737i</v>
      </c>
      <c r="O3054" t="str">
        <f t="shared" si="1588"/>
        <v>0.166300355632735-0.986075145065743i</v>
      </c>
      <c r="P3054" t="str">
        <f t="shared" si="1589"/>
        <v>0.833699644367265+0.986075145065743i</v>
      </c>
      <c r="Q3054" t="str">
        <f t="shared" si="1590"/>
        <v>-0.833699644367265+12.984015212408i</v>
      </c>
      <c r="R3054" t="str">
        <f t="shared" si="1591"/>
        <v>0.0715275319392122-0.0688024549951046i</v>
      </c>
      <c r="S3054" t="str">
        <f t="shared" si="1592"/>
        <v>1.55987872628606i</v>
      </c>
      <c r="T3054" t="str">
        <f t="shared" si="1593"/>
        <v>0.107323485863118+0.111574275415724i</v>
      </c>
      <c r="U3054" t="str">
        <f t="shared" si="1594"/>
        <v>0.0000500000000000001-0.00012687734621484i</v>
      </c>
      <c r="V3054" t="str">
        <f t="shared" si="1595"/>
        <v>0.00002-0.00142102627760621i</v>
      </c>
      <c r="W3054" t="str">
        <f t="shared" si="1596"/>
        <v>0.0000422164620270823-0.00011774066068547i</v>
      </c>
      <c r="X3054" t="str">
        <f t="shared" si="1597"/>
        <v>0.0000422768231766828-0.000117690929706683i</v>
      </c>
      <c r="Y3054" t="str">
        <f t="shared" si="1598"/>
        <v>0.009+5.62973403523291i</v>
      </c>
      <c r="Z3054" t="str">
        <f t="shared" si="1599"/>
        <v>-0.00025072270817484-0.0000905193091477783i</v>
      </c>
      <c r="AA3054" t="str">
        <f t="shared" si="1600"/>
        <v>0.00342373644915686-2.13157847848201i</v>
      </c>
      <c r="AB3054" t="str">
        <f t="shared" si="1601"/>
        <v>0.322846538043468+0.33563360585042i</v>
      </c>
      <c r="AC3054" t="str">
        <f t="shared" si="1602"/>
        <v>1.07404990184706-0.0659830089554061i</v>
      </c>
      <c r="AD3054" t="str">
        <f t="shared" si="1603"/>
        <v>0.280332342379263+0.329715385383041i</v>
      </c>
      <c r="AE3054" t="str">
        <f t="shared" si="1604"/>
        <v>-0.0000404400751700589-0.000108042624314096i</v>
      </c>
      <c r="AF3054" t="str">
        <f t="shared" si="1605"/>
        <v>-4.17316980005258-0.0878921060326716i</v>
      </c>
      <c r="AG3054" t="str">
        <f t="shared" si="1606"/>
        <v>1.00254766189291-0.0021590459359042i</v>
      </c>
      <c r="AH3054" t="str">
        <f t="shared" si="1607"/>
        <v>0.000157885581569923+0.000453619792644464i</v>
      </c>
      <c r="AI3054">
        <f t="shared" si="1608"/>
        <v>-66.369547150460107</v>
      </c>
      <c r="AJ3054">
        <f t="shared" si="1609"/>
        <v>70.809186158807648</v>
      </c>
      <c r="AK3054"/>
      <c r="AL3054"/>
      <c r="AM3054"/>
      <c r="AN3054"/>
    </row>
    <row r="3055" spans="1:40" x14ac:dyDescent="0.35">
      <c r="A3055"/>
      <c r="B3055">
        <f t="shared" si="1610"/>
        <v>1121000</v>
      </c>
      <c r="C3055" s="237" t="str">
        <f t="shared" si="1578"/>
        <v>-1.68328288017348E-08+0.000604662121532927i</v>
      </c>
      <c r="D3055" s="208" t="str">
        <f t="shared" si="1579"/>
        <v>-1.64874564876495+0.00463574293175244i</v>
      </c>
      <c r="E3055" t="str">
        <f t="shared" si="1580"/>
        <v>36500</v>
      </c>
      <c r="F3055" t="str">
        <f t="shared" si="1581"/>
        <v>0.21505376344086</v>
      </c>
      <c r="G3055" t="str">
        <f t="shared" si="1576"/>
        <v>0.21505376344086</v>
      </c>
      <c r="H3055" t="str">
        <f t="shared" si="1582"/>
        <v>2.52443065420471+0.0924497003437252i</v>
      </c>
      <c r="I3055" t="str">
        <f t="shared" si="1583"/>
        <v>4402.1567058427i</v>
      </c>
      <c r="J3055" t="str">
        <f t="shared" si="1577"/>
        <v>-26230.3922859604+963.051018223795i</v>
      </c>
      <c r="K3055" t="str">
        <f t="shared" si="1584"/>
        <v>0.00615347142390079-0.167600642453043i</v>
      </c>
      <c r="L3055" t="str">
        <f t="shared" si="1585"/>
        <v>0.00195011335613439-0.0450284925042455i</v>
      </c>
      <c r="M3055" t="str">
        <f t="shared" si="1586"/>
        <v>0.00810358478003518-0.212629134957288i</v>
      </c>
      <c r="N3055" t="str">
        <f t="shared" si="1587"/>
        <v>-13.9825636524357i</v>
      </c>
      <c r="O3055" t="str">
        <f t="shared" si="1588"/>
        <v>0.153988131832627-0.988072697353134i</v>
      </c>
      <c r="P3055" t="str">
        <f t="shared" si="1589"/>
        <v>0.846011868167373+0.988072697353134i</v>
      </c>
      <c r="Q3055" t="str">
        <f t="shared" si="1590"/>
        <v>-0.846011868167373+12.9944909550826i</v>
      </c>
      <c r="R3055" t="str">
        <f t="shared" si="1591"/>
        <v>0.0714960468971823-0.069760206498499i</v>
      </c>
      <c r="S3055" t="str">
        <f t="shared" si="1592"/>
        <v>1.56127147514881i</v>
      </c>
      <c r="T3055" t="str">
        <f t="shared" si="1593"/>
        <v>0.108914620506597+0.111624738606472i</v>
      </c>
      <c r="U3055" t="str">
        <f t="shared" si="1594"/>
        <v>0.0000500000000000001-0.000126764163925621i</v>
      </c>
      <c r="V3055" t="str">
        <f t="shared" si="1595"/>
        <v>0.00002-0.00141975863596695i</v>
      </c>
      <c r="W3055" t="str">
        <f t="shared" si="1596"/>
        <v>0.0000422163601895704-0.00011763787878875i</v>
      </c>
      <c r="X3055" t="str">
        <f t="shared" si="1597"/>
        <v>0.0000422766004956422-0.000117588191413512i</v>
      </c>
      <c r="Y3055" t="str">
        <f t="shared" si="1598"/>
        <v>0.009+5.63476058347865i</v>
      </c>
      <c r="Z3055" t="str">
        <f t="shared" si="1599"/>
        <v>-0.000250280370628621-0.0000904373729999957i</v>
      </c>
      <c r="AA3055" t="str">
        <f t="shared" si="1600"/>
        <v>0.00341763049193601-2.12967691242842i</v>
      </c>
      <c r="AB3055" t="str">
        <f t="shared" si="1601"/>
        <v>0.327632930388787+0.335785407353144i</v>
      </c>
      <c r="AC3055" t="str">
        <f t="shared" si="1602"/>
        <v>1.07405276192492-0.0669432410557043i</v>
      </c>
      <c r="AD3055" t="str">
        <f t="shared" si="1603"/>
        <v>0.284452823950699+0.330363287442163i</v>
      </c>
      <c r="AE3055" t="str">
        <f t="shared" si="1604"/>
        <v>-0.0000413157703528272-0.000108408612163646i</v>
      </c>
      <c r="AF3055" t="str">
        <f t="shared" si="1605"/>
        <v>-4.17317630296966-0.0878139574119728i</v>
      </c>
      <c r="AG3055" t="str">
        <f t="shared" si="1606"/>
        <v>1.00255043197866-0.00218888205895781i</v>
      </c>
      <c r="AH3055" t="str">
        <f t="shared" si="1607"/>
        <v>0.000161489893371791+0.00045522880484618i</v>
      </c>
      <c r="AI3055">
        <f t="shared" si="1608"/>
        <v>-66.320624572997119</v>
      </c>
      <c r="AJ3055">
        <f t="shared" si="1609"/>
        <v>70.46814177468579</v>
      </c>
      <c r="AK3055"/>
      <c r="AL3055"/>
      <c r="AM3055"/>
      <c r="AN3055"/>
    </row>
    <row r="3056" spans="1:40" x14ac:dyDescent="0.35">
      <c r="A3056"/>
      <c r="B3056">
        <f t="shared" si="1610"/>
        <v>1122000</v>
      </c>
      <c r="C3056" s="237" t="str">
        <f t="shared" si="1578"/>
        <v>-1.68028371305616E-08+0.00060412320698694i</v>
      </c>
      <c r="D3056" s="208" t="str">
        <f t="shared" si="1579"/>
        <v>-1.64874564853501+0.00463161125356654i</v>
      </c>
      <c r="E3056" t="str">
        <f t="shared" si="1580"/>
        <v>36500</v>
      </c>
      <c r="F3056" t="str">
        <f t="shared" si="1581"/>
        <v>0.21505376344086</v>
      </c>
      <c r="G3056" t="str">
        <f t="shared" si="1576"/>
        <v>0.21505376344086</v>
      </c>
      <c r="H3056" t="str">
        <f t="shared" si="1582"/>
        <v>2.52443714000792+0.0923675586637793i</v>
      </c>
      <c r="I3056" t="str">
        <f t="shared" si="1583"/>
        <v>4406.08369665969i</v>
      </c>
      <c r="J3056" t="str">
        <f t="shared" si="1577"/>
        <v>-26277.213146411+963.910118150846i</v>
      </c>
      <c r="K3056" t="str">
        <f t="shared" si="1584"/>
        <v>0.00614252145691864-0.167451656062599i</v>
      </c>
      <c r="L3056" t="str">
        <f t="shared" si="1585"/>
        <v>0.00194664526056588-0.0449885102218961i</v>
      </c>
      <c r="M3056" t="str">
        <f t="shared" si="1586"/>
        <v>0.00808916671748452-0.212440166284495i</v>
      </c>
      <c r="N3056" t="str">
        <f t="shared" si="1587"/>
        <v>-13.9950369473977i</v>
      </c>
      <c r="O3056" t="str">
        <f t="shared" si="1588"/>
        <v>0.141651950394196-0.989916524232988i</v>
      </c>
      <c r="P3056" t="str">
        <f t="shared" si="1589"/>
        <v>0.858348049605804+0.989916524232988i</v>
      </c>
      <c r="Q3056" t="str">
        <f t="shared" si="1590"/>
        <v>-0.858348049605804+13.0051204231647i</v>
      </c>
      <c r="R3056" t="str">
        <f t="shared" si="1591"/>
        <v>0.0714500974194613-0.070716538674399i</v>
      </c>
      <c r="S3056" t="str">
        <f t="shared" si="1592"/>
        <v>1.56266422401157i</v>
      </c>
      <c r="T3056" t="str">
        <f t="shared" si="1593"/>
        <v>0.110506205032414+0.111652511039534i</v>
      </c>
      <c r="U3056" t="str">
        <f t="shared" si="1594"/>
        <v>0.00005-0.000126651183387363i</v>
      </c>
      <c r="V3056" t="str">
        <f t="shared" si="1595"/>
        <v>0.00002-0.00141849325393846i</v>
      </c>
      <c r="W3056" t="str">
        <f t="shared" si="1596"/>
        <v>0.0000422162582619162-0.000117535282093719i</v>
      </c>
      <c r="X3056" t="str">
        <f t="shared" si="1597"/>
        <v>0.0000422763780476105-0.00011748563824339i</v>
      </c>
      <c r="Y3056" t="str">
        <f t="shared" si="1598"/>
        <v>0.009+5.6397871317244i</v>
      </c>
      <c r="Z3056" t="str">
        <f t="shared" si="1599"/>
        <v>-0.000249839215267488-0.0000903555853062221i</v>
      </c>
      <c r="AA3056" t="str">
        <f t="shared" si="1600"/>
        <v>0.00341154085453156-2.12777873615922i</v>
      </c>
      <c r="AB3056" t="str">
        <f t="shared" si="1601"/>
        <v>0.332420676053505+0.335868951358401i</v>
      </c>
      <c r="AC3056" t="str">
        <f t="shared" si="1602"/>
        <v>1.07404106214531-0.067902603754446i</v>
      </c>
      <c r="AD3056" t="str">
        <f t="shared" si="1603"/>
        <v>0.288580818321368+0.330959730353325i</v>
      </c>
      <c r="AE3056" t="str">
        <f t="shared" si="1604"/>
        <v>-0.0000421947450417962-0.00010876160806419i</v>
      </c>
      <c r="AF3056" t="str">
        <f t="shared" si="1605"/>
        <v>-4.17318278854293-0.0877359474102128i</v>
      </c>
      <c r="AG3056" t="str">
        <f t="shared" si="1606"/>
        <v>1.00255280076692-0.00221872350741171i</v>
      </c>
      <c r="AH3056" t="str">
        <f t="shared" si="1607"/>
        <v>0.000165109112275477+0.000456784318868872i</v>
      </c>
      <c r="AI3056">
        <f t="shared" si="1608"/>
        <v>-66.272482501181301</v>
      </c>
      <c r="AJ3056">
        <f t="shared" si="1609"/>
        <v>70.127120115753542</v>
      </c>
      <c r="AK3056"/>
      <c r="AL3056"/>
      <c r="AM3056"/>
      <c r="AN3056"/>
    </row>
    <row r="3057" spans="1:40" x14ac:dyDescent="0.35">
      <c r="A3057"/>
      <c r="B3057">
        <f t="shared" si="1610"/>
        <v>1123000</v>
      </c>
      <c r="C3057" s="237" t="str">
        <f t="shared" si="1578"/>
        <v>-1.67729255439365E-08+0.000603585252217525i</v>
      </c>
      <c r="D3057" s="208" t="str">
        <f t="shared" si="1579"/>
        <v>-1.64874564830569+0.00462748693366769i</v>
      </c>
      <c r="E3057" t="str">
        <f t="shared" si="1580"/>
        <v>36500</v>
      </c>
      <c r="F3057" t="str">
        <f t="shared" si="1581"/>
        <v>0.21505376344086</v>
      </c>
      <c r="G3057" t="str">
        <f t="shared" si="1576"/>
        <v>0.21505376344086</v>
      </c>
      <c r="H3057" t="str">
        <f t="shared" si="1582"/>
        <v>2.52444360852832+0.0922855625931768i</v>
      </c>
      <c r="I3057" t="str">
        <f t="shared" si="1583"/>
        <v>4410.01068747667i</v>
      </c>
      <c r="J3057" t="str">
        <f t="shared" si="1577"/>
        <v>-26324.0757552881+964.769218077896i</v>
      </c>
      <c r="K3057" t="str">
        <f t="shared" si="1584"/>
        <v>0.0061316006794672-0.167302933969063i</v>
      </c>
      <c r="L3057" t="str">
        <f t="shared" si="1585"/>
        <v>0.0019431864025533-0.0449485987463973i</v>
      </c>
      <c r="M3057" t="str">
        <f t="shared" si="1586"/>
        <v>0.0080747870820205-0.21225153271546i</v>
      </c>
      <c r="N3057" t="str">
        <f t="shared" si="1587"/>
        <v>-14.0075102423598i</v>
      </c>
      <c r="O3057" t="str">
        <f t="shared" si="1588"/>
        <v>0.129293730593651-0.99160633884076i</v>
      </c>
      <c r="P3057" t="str">
        <f t="shared" si="1589"/>
        <v>0.870706269406349+0.99160633884076i</v>
      </c>
      <c r="Q3057" t="str">
        <f t="shared" si="1590"/>
        <v>-0.870706269406349+13.015903903519i</v>
      </c>
      <c r="R3057" t="str">
        <f t="shared" si="1591"/>
        <v>0.0713897215875812-0.0716712227194316i</v>
      </c>
      <c r="S3057" t="str">
        <f t="shared" si="1592"/>
        <v>1.56405697287433i</v>
      </c>
      <c r="T3057" t="str">
        <f t="shared" si="1593"/>
        <v>0.112097875648756+0.111657591840613i</v>
      </c>
      <c r="U3057" t="str">
        <f t="shared" si="1594"/>
        <v>0.00005-0.000126538404061105i</v>
      </c>
      <c r="V3057" t="str">
        <f t="shared" si="1595"/>
        <v>0.00002-0.00141723012548438i</v>
      </c>
      <c r="W3057" t="str">
        <f t="shared" si="1596"/>
        <v>0.0000422161562441219-0.000117432870105583i</v>
      </c>
      <c r="X3057" t="str">
        <f t="shared" si="1597"/>
        <v>0.0000422761558314393-0.000117383269701731i</v>
      </c>
      <c r="Y3057" t="str">
        <f t="shared" si="1598"/>
        <v>0.009+5.64481367997014i</v>
      </c>
      <c r="Z3057" t="str">
        <f t="shared" si="1599"/>
        <v>-0.000249399237882353-0.0000902739456606588i</v>
      </c>
      <c r="AA3057" t="str">
        <f t="shared" si="1600"/>
        <v>0.00340546747883561-2.12588394061822i</v>
      </c>
      <c r="AB3057" t="str">
        <f t="shared" si="1601"/>
        <v>0.337208680692554+0.335884235236162i</v>
      </c>
      <c r="AC3057" t="str">
        <f t="shared" si="1602"/>
        <v>1.07401483204264-0.0688608656382134i</v>
      </c>
      <c r="AD3057" t="str">
        <f t="shared" si="1603"/>
        <v>0.292715682747169+0.331504630954554i</v>
      </c>
      <c r="AE3057" t="str">
        <f t="shared" si="1604"/>
        <v>-0.0000430768371523085-0.000109101601952877i</v>
      </c>
      <c r="AF3057" t="str">
        <f t="shared" si="1605"/>
        <v>-4.17318925683401-0.0876580756595091i</v>
      </c>
      <c r="AG3057" t="str">
        <f t="shared" si="1606"/>
        <v>1.00255476868183-0.00224856531998381i</v>
      </c>
      <c r="AH3057" t="str">
        <f t="shared" si="1607"/>
        <v>0.000168742572670114+0.000458286279087183i</v>
      </c>
      <c r="AI3057">
        <f t="shared" si="1608"/>
        <v>-66.225109439124253</v>
      </c>
      <c r="AJ3057">
        <f t="shared" si="1609"/>
        <v>69.786120815456172</v>
      </c>
      <c r="AK3057"/>
      <c r="AL3057"/>
      <c r="AM3057"/>
      <c r="AN3057"/>
    </row>
    <row r="3058" spans="1:40" x14ac:dyDescent="0.35">
      <c r="A3058"/>
      <c r="B3058">
        <f t="shared" si="1610"/>
        <v>1124000</v>
      </c>
      <c r="C3058" s="237" t="str">
        <f t="shared" si="1578"/>
        <v>-1.67430937569877E-08+0.000603048254663i</v>
      </c>
      <c r="D3058" s="208" t="str">
        <f t="shared" si="1579"/>
        <v>-1.64874564807698+0.00462336995241634i</v>
      </c>
      <c r="E3058" t="str">
        <f t="shared" si="1580"/>
        <v>36500</v>
      </c>
      <c r="F3058" t="str">
        <f t="shared" si="1581"/>
        <v>0.21505376344086</v>
      </c>
      <c r="G3058" t="str">
        <f t="shared" si="1576"/>
        <v>0.21505376344086</v>
      </c>
      <c r="H3058" t="str">
        <f t="shared" si="1582"/>
        <v>2.52445005982723+0.0922037117456914i</v>
      </c>
      <c r="I3058" t="str">
        <f t="shared" si="1583"/>
        <v>4413.93767829366i</v>
      </c>
      <c r="J3058" t="str">
        <f t="shared" si="1577"/>
        <v>-26370.9801125919+965.628318004947i</v>
      </c>
      <c r="K3058" t="str">
        <f t="shared" si="1584"/>
        <v>0.00612070898793416-0.167154475470703i</v>
      </c>
      <c r="L3058" t="str">
        <f t="shared" si="1585"/>
        <v>0.00193973674933947-0.0449087578901771i</v>
      </c>
      <c r="M3058" t="str">
        <f t="shared" si="1586"/>
        <v>0.00806044573727363-0.21206323336088i</v>
      </c>
      <c r="N3058" t="str">
        <f t="shared" si="1587"/>
        <v>-14.0199835373218i</v>
      </c>
      <c r="O3058" t="str">
        <f t="shared" si="1588"/>
        <v>0.116915395136248-0.993141878273258i</v>
      </c>
      <c r="P3058" t="str">
        <f t="shared" si="1589"/>
        <v>0.883084604863752+0.993141878273258i</v>
      </c>
      <c r="Q3058" t="str">
        <f t="shared" si="1590"/>
        <v>-0.883084604863752+13.0268416590485i</v>
      </c>
      <c r="R3058" t="str">
        <f t="shared" si="1591"/>
        <v>0.0713149617580449-0.0726240307858191i</v>
      </c>
      <c r="S3058" t="str">
        <f t="shared" si="1592"/>
        <v>1.56544972173708i</v>
      </c>
      <c r="T3058" t="str">
        <f t="shared" si="1593"/>
        <v>0.113689268785086+0.111639987039822i</v>
      </c>
      <c r="U3058" t="str">
        <f t="shared" si="1594"/>
        <v>0.00005-0.000126425825409805i</v>
      </c>
      <c r="V3058" t="str">
        <f t="shared" si="1595"/>
        <v>0.00002-0.00141596924458982i</v>
      </c>
      <c r="W3058" t="str">
        <f t="shared" si="1596"/>
        <v>0.0000422160541361891-0.000117330642331308i</v>
      </c>
      <c r="X3058" t="str">
        <f t="shared" si="1597"/>
        <v>0.0000422759338459849-0.000117281085295712i</v>
      </c>
      <c r="Y3058" t="str">
        <f t="shared" si="1598"/>
        <v>0.009+5.64984022821588i</v>
      </c>
      <c r="Z3058" t="str">
        <f t="shared" si="1599"/>
        <v>-0.000248960434282849-0.0000901924536589913i</v>
      </c>
      <c r="AA3058" t="str">
        <f t="shared" si="1600"/>
        <v>0.0033994103069986-2.12399251678149i</v>
      </c>
      <c r="AB3058" t="str">
        <f t="shared" si="1601"/>
        <v>0.341995850626501+0.335831277125991i</v>
      </c>
      <c r="AC3058" t="str">
        <f t="shared" si="1602"/>
        <v>1.0739741054874-0.069817796093707i</v>
      </c>
      <c r="AD3058" t="str">
        <f t="shared" si="1603"/>
        <v>0.296856773666499+0.331997914099669i</v>
      </c>
      <c r="AE3058" t="str">
        <f t="shared" si="1604"/>
        <v>-0.000043961884809501-0.000109428585677527i</v>
      </c>
      <c r="AF3058" t="str">
        <f t="shared" si="1605"/>
        <v>-4.17319570790421-0.0875803417932751i</v>
      </c>
      <c r="AG3058" t="str">
        <f t="shared" si="1606"/>
        <v>1.00255633620766-0.00227840254666666i</v>
      </c>
      <c r="AH3058" t="str">
        <f t="shared" si="1607"/>
        <v>0.000172389609692628+0.00045973463759472i</v>
      </c>
      <c r="AI3058">
        <f t="shared" si="1608"/>
        <v>-66.178494197280457</v>
      </c>
      <c r="AJ3058">
        <f t="shared" si="1609"/>
        <v>69.445143504493302</v>
      </c>
      <c r="AK3058"/>
      <c r="AL3058"/>
      <c r="AM3058"/>
      <c r="AN3058"/>
    </row>
    <row r="3059" spans="1:40" x14ac:dyDescent="0.35">
      <c r="A3059"/>
      <c r="B3059">
        <f t="shared" si="1610"/>
        <v>1125000</v>
      </c>
      <c r="C3059" s="237" t="str">
        <f t="shared" si="1578"/>
        <v>-1.67133414861093E-08+0.000602512211770791i</v>
      </c>
      <c r="D3059" s="208" t="str">
        <f t="shared" si="1579"/>
        <v>-1.64874564784888+0.00461926029024273i</v>
      </c>
      <c r="E3059" t="str">
        <f t="shared" si="1580"/>
        <v>36500</v>
      </c>
      <c r="F3059" t="str">
        <f t="shared" si="1581"/>
        <v>0.21505376344086</v>
      </c>
      <c r="G3059" t="str">
        <f t="shared" si="1576"/>
        <v>0.21505376344086</v>
      </c>
      <c r="H3059" t="str">
        <f t="shared" si="1582"/>
        <v>2.52445649396569+0.0921220057364612i</v>
      </c>
      <c r="I3059" t="str">
        <f t="shared" si="1583"/>
        <v>4417.86466911065i</v>
      </c>
      <c r="J3059" t="str">
        <f t="shared" si="1577"/>
        <v>-26417.9262183222+966.487417931998i</v>
      </c>
      <c r="K3059" t="str">
        <f t="shared" si="1584"/>
        <v>0.00610984627916645-0.167006279868267i</v>
      </c>
      <c r="L3059" t="str">
        <f t="shared" si="1585"/>
        <v>0.00193629626831224-0.0448689874663252i</v>
      </c>
      <c r="M3059" t="str">
        <f t="shared" si="1586"/>
        <v>0.00804614254747869-0.211875267334592i</v>
      </c>
      <c r="N3059" t="str">
        <f t="shared" si="1587"/>
        <v>-14.0324568322838i</v>
      </c>
      <c r="O3059" t="str">
        <f t="shared" si="1588"/>
        <v>0.104518869856563-0.994522903629628i</v>
      </c>
      <c r="P3059" t="str">
        <f t="shared" si="1589"/>
        <v>0.895481130143437+0.994522903629628i</v>
      </c>
      <c r="Q3059" t="str">
        <f t="shared" si="1590"/>
        <v>-0.895481130143437+13.0379339286542i</v>
      </c>
      <c r="R3059" t="str">
        <f t="shared" si="1591"/>
        <v>0.0712258645347889-0.0735747360787178i</v>
      </c>
      <c r="S3059" t="str">
        <f t="shared" si="1592"/>
        <v>1.56684247059984i</v>
      </c>
      <c r="T3059" t="str">
        <f t="shared" si="1593"/>
        <v>0.115280021251309+0.111599709558298i</v>
      </c>
      <c r="U3059" t="str">
        <f t="shared" si="1594"/>
        <v>0.00005-0.00012631344689833i</v>
      </c>
      <c r="V3059" t="str">
        <f t="shared" si="1595"/>
        <v>0.00002-0.00141471060526129i</v>
      </c>
      <c r="W3059" t="str">
        <f t="shared" si="1596"/>
        <v>0.0000422159519381204-0.000117228598279615i</v>
      </c>
      <c r="X3059" t="str">
        <f t="shared" si="1597"/>
        <v>0.0000422757120901099-0.000117179084534263i</v>
      </c>
      <c r="Y3059" t="str">
        <f t="shared" si="1598"/>
        <v>0.009+5.65486677646163i</v>
      </c>
      <c r="Z3059" t="str">
        <f t="shared" si="1599"/>
        <v>-0.000248522800297228-0.000090111108898385i</v>
      </c>
      <c r="AA3059" t="str">
        <f t="shared" si="1600"/>
        <v>0.00339336928142799-2.12210445565714i</v>
      </c>
      <c r="AB3059" t="str">
        <f t="shared" si="1601"/>
        <v>0.346781093320344+0.335710115896773i</v>
      </c>
      <c r="AC3059" t="str">
        <f t="shared" si="1602"/>
        <v>1.07391892066218-0.070773165406694i</v>
      </c>
      <c r="AD3059" t="str">
        <f t="shared" si="1603"/>
        <v>0.301003446799844+0.332439512663571i</v>
      </c>
      <c r="AE3059" t="str">
        <f t="shared" si="1604"/>
        <v>-0.0000448497263700615-0.000109742552989966i</v>
      </c>
      <c r="AF3059" t="str">
        <f t="shared" si="1605"/>
        <v>-4.17320214181457-0.0875027454462185i</v>
      </c>
      <c r="AG3059" t="str">
        <f t="shared" si="1606"/>
        <v>1.00255750388861-0.00230823024944268i</v>
      </c>
      <c r="AH3059" t="str">
        <f t="shared" si="1607"/>
        <v>0.000176049559311693+0.00046112935417756i</v>
      </c>
      <c r="AI3059">
        <f t="shared" si="1608"/>
        <v>-66.132625882119356</v>
      </c>
      <c r="AJ3059">
        <f t="shared" si="1609"/>
        <v>69.104187810865511</v>
      </c>
      <c r="AK3059"/>
      <c r="AL3059"/>
      <c r="AM3059"/>
      <c r="AN3059"/>
    </row>
    <row r="3060" spans="1:40" x14ac:dyDescent="0.35">
      <c r="A3060"/>
      <c r="B3060">
        <f t="shared" si="1610"/>
        <v>1126000</v>
      </c>
      <c r="C3060" s="237" t="str">
        <f t="shared" si="1578"/>
        <v>-1.6683668448954E-08+0.000601977120997394i</v>
      </c>
      <c r="D3060" s="208" t="str">
        <f t="shared" si="1579"/>
        <v>-1.64874564762138+0.00461515792764669i</v>
      </c>
      <c r="E3060" t="str">
        <f t="shared" si="1580"/>
        <v>36500</v>
      </c>
      <c r="F3060" t="str">
        <f t="shared" si="1581"/>
        <v>0.21505376344086</v>
      </c>
      <c r="G3060" t="str">
        <f t="shared" si="1576"/>
        <v>0.21505376344086</v>
      </c>
      <c r="H3060" t="str">
        <f t="shared" si="1582"/>
        <v>2.52446291100446+0.0920404441819785i</v>
      </c>
      <c r="I3060" t="str">
        <f t="shared" si="1583"/>
        <v>4421.79165992763i</v>
      </c>
      <c r="J3060" t="str">
        <f t="shared" si="1577"/>
        <v>-26464.9140724792+967.346517859049i</v>
      </c>
      <c r="K3060" t="str">
        <f t="shared" si="1584"/>
        <v>0.00609901245046752-0.166858346464966i</v>
      </c>
      <c r="L3060" t="str">
        <f t="shared" si="1585"/>
        <v>0.0019328649270037-0.0448292872885887i</v>
      </c>
      <c r="M3060" t="str">
        <f t="shared" si="1586"/>
        <v>0.00803187737747122-0.211687633753555i</v>
      </c>
      <c r="N3060" t="str">
        <f t="shared" si="1587"/>
        <v>-14.0449301272459i</v>
      </c>
      <c r="O3060" t="str">
        <f t="shared" si="1588"/>
        <v>0.0921060834191687-0.995749200048477i</v>
      </c>
      <c r="P3060" t="str">
        <f t="shared" si="1589"/>
        <v>0.907893916580831+0.995749200048477i</v>
      </c>
      <c r="Q3060" t="str">
        <f t="shared" si="1590"/>
        <v>-0.907893916580831+13.0491809271974i</v>
      </c>
      <c r="R3060" t="str">
        <f t="shared" si="1591"/>
        <v>0.0711224807389893-0.074523112952558i</v>
      </c>
      <c r="S3060" t="str">
        <f t="shared" si="1592"/>
        <v>1.56823521946259i</v>
      </c>
      <c r="T3060" t="str">
        <f t="shared" si="1593"/>
        <v>0.11686977039619+0.111536779190433i</v>
      </c>
      <c r="U3060" t="str">
        <f t="shared" si="1594"/>
        <v>0.00005-0.000126201267993447i</v>
      </c>
      <c r="V3060" t="str">
        <f t="shared" si="1595"/>
        <v>0.00002-0.0014134542015266i</v>
      </c>
      <c r="W3060" t="str">
        <f t="shared" si="1596"/>
        <v>0.0000422158496499173-0.000117126737460967i</v>
      </c>
      <c r="X3060" t="str">
        <f t="shared" si="1597"/>
        <v>0.0000422754905626806-0.000117077266928056i</v>
      </c>
      <c r="Y3060" t="str">
        <f t="shared" si="1598"/>
        <v>0.009+5.65989332470737i</v>
      </c>
      <c r="Z3060" t="str">
        <f t="shared" si="1599"/>
        <v>-0.000248086331772252-0.0000900299109774758i</v>
      </c>
      <c r="AA3060" t="str">
        <f t="shared" si="1600"/>
        <v>0.00338734434478699-2.12021974828529i</v>
      </c>
      <c r="AB3060" t="str">
        <f t="shared" si="1601"/>
        <v>0.351563317860059+0.335520811093266i</v>
      </c>
      <c r="AC3060" t="str">
        <f t="shared" si="1602"/>
        <v>1.07384932003488-0.071726744860054i</v>
      </c>
      <c r="AD3060" t="str">
        <f t="shared" si="1603"/>
        <v>0.305155057249077+0.332829367546386i</v>
      </c>
      <c r="AE3060" t="str">
        <f t="shared" si="1604"/>
        <v>-0.0000457402004437844-0.000110043499539122i</v>
      </c>
      <c r="AF3060" t="str">
        <f t="shared" si="1605"/>
        <v>-4.17320855862584-0.0874252862543318i</v>
      </c>
      <c r="AG3060" t="str">
        <f t="shared" si="1606"/>
        <v>1.00255827232856-0.00233804350299352i</v>
      </c>
      <c r="AH3060" t="str">
        <f t="shared" si="1607"/>
        <v>0.000179721758410878+0.000462470396286931i</v>
      </c>
      <c r="AI3060">
        <f t="shared" si="1608"/>
        <v>-66.087493886238391</v>
      </c>
      <c r="AJ3060">
        <f t="shared" si="1609"/>
        <v>68.763253359949033</v>
      </c>
      <c r="AK3060"/>
      <c r="AL3060"/>
      <c r="AM3060"/>
      <c r="AN3060"/>
    </row>
    <row r="3061" spans="1:40" x14ac:dyDescent="0.35">
      <c r="A3061"/>
      <c r="B3061">
        <f t="shared" si="1610"/>
        <v>1127000</v>
      </c>
      <c r="C3061" s="237" t="str">
        <f t="shared" si="1578"/>
        <v>-1.66540743644266E-08+0.000601442979808332i</v>
      </c>
      <c r="D3061" s="208" t="str">
        <f t="shared" si="1579"/>
        <v>-1.64874564739449+0.00461106284519721i</v>
      </c>
      <c r="E3061" t="str">
        <f t="shared" si="1580"/>
        <v>36500</v>
      </c>
      <c r="F3061" t="str">
        <f t="shared" si="1581"/>
        <v>0.21505376344086</v>
      </c>
      <c r="G3061" t="str">
        <f t="shared" si="1576"/>
        <v>0.21505376344086</v>
      </c>
      <c r="H3061" t="str">
        <f t="shared" si="1582"/>
        <v>2.52446931100408+0.0919590267000901i</v>
      </c>
      <c r="I3061" t="str">
        <f t="shared" si="1583"/>
        <v>4425.71865074462i</v>
      </c>
      <c r="J3061" t="str">
        <f t="shared" si="1577"/>
        <v>-26511.9436750628+968.205617786099i</v>
      </c>
      <c r="K3061" t="str">
        <f t="shared" si="1584"/>
        <v>0.00608820739959527-0.166710674566474i</v>
      </c>
      <c r="L3061" t="str">
        <f t="shared" si="1585"/>
        <v>0.00192944269308931-0.0447896571713692i</v>
      </c>
      <c r="M3061" t="str">
        <f t="shared" si="1586"/>
        <v>0.00801765009268458-0.211500331737843i</v>
      </c>
      <c r="N3061" t="str">
        <f t="shared" si="1587"/>
        <v>-14.0574034222079i</v>
      </c>
      <c r="O3061" t="str">
        <f t="shared" si="1588"/>
        <v>0.0796789670188575-0.996820576741275i</v>
      </c>
      <c r="P3061" t="str">
        <f t="shared" si="1589"/>
        <v>0.920321032981143+0.996820576741275i</v>
      </c>
      <c r="Q3061" t="str">
        <f t="shared" si="1590"/>
        <v>-0.920321032981143+13.0605828454666i</v>
      </c>
      <c r="R3061" t="str">
        <f t="shared" si="1591"/>
        <v>0.0710048653762404-0.075468937006362i</v>
      </c>
      <c r="S3061" t="str">
        <f t="shared" si="1592"/>
        <v>1.56962796832535i</v>
      </c>
      <c r="T3061" t="str">
        <f t="shared" si="1593"/>
        <v>0.11845815426497+0.111451222581723i</v>
      </c>
      <c r="U3061" t="str">
        <f t="shared" si="1594"/>
        <v>0.00005-0.000126089288163816i</v>
      </c>
      <c r="V3061" t="str">
        <f t="shared" si="1595"/>
        <v>0.00002-0.00141220002743474i</v>
      </c>
      <c r="W3061" t="str">
        <f t="shared" si="1596"/>
        <v>0.000042215747271582-0.000117025059387565i</v>
      </c>
      <c r="X3061" t="str">
        <f t="shared" si="1597"/>
        <v>0.0000422752692625691-0.000116975631989499i</v>
      </c>
      <c r="Y3061" t="str">
        <f t="shared" si="1598"/>
        <v>0.009+5.66491987295311i</v>
      </c>
      <c r="Z3061" t="str">
        <f t="shared" si="1599"/>
        <v>-0.000247651024573104-0.0000899488594963641i</v>
      </c>
      <c r="AA3061" t="str">
        <f t="shared" si="1600"/>
        <v>0.00338133543999296-2.11833838573782i</v>
      </c>
      <c r="AB3061" t="str">
        <f t="shared" si="1601"/>
        <v>0.356341435426737+0.335263442869464i</v>
      </c>
      <c r="AC3061" t="str">
        <f t="shared" si="1602"/>
        <v>1.07376535032924-0.0726783068308979i</v>
      </c>
      <c r="AD3061" t="str">
        <f t="shared" si="1603"/>
        <v>0.309310959596691+0.333167427676354i</v>
      </c>
      <c r="AE3061" t="str">
        <f t="shared" si="1604"/>
        <v>-0.0000466331459149851-0.000110331422863883i</v>
      </c>
      <c r="AF3061" t="str">
        <f t="shared" si="1605"/>
        <v>-4.17321495839857-0.0873479638548929i</v>
      </c>
      <c r="AG3061" t="str">
        <f t="shared" si="1606"/>
        <v>1.00255864219082-0.00236783739540495i</v>
      </c>
      <c r="AH3061" t="str">
        <f t="shared" si="1607"/>
        <v>0.000183405544871249+0.000463757739011095i</v>
      </c>
      <c r="AI3061">
        <f t="shared" si="1608"/>
        <v>-66.043087878892976</v>
      </c>
      <c r="AJ3061">
        <f t="shared" si="1609"/>
        <v>68.422339774568371</v>
      </c>
      <c r="AK3061"/>
      <c r="AL3061"/>
      <c r="AM3061"/>
      <c r="AN3061"/>
    </row>
    <row r="3062" spans="1:40" x14ac:dyDescent="0.35">
      <c r="A3062"/>
      <c r="B3062">
        <f t="shared" si="1610"/>
        <v>1128000</v>
      </c>
      <c r="C3062" s="237" t="str">
        <f t="shared" si="1578"/>
        <v>-1.66245589526775E-08+0.000600909785678113i</v>
      </c>
      <c r="D3062" s="208" t="str">
        <f t="shared" si="1579"/>
        <v>-1.64874564716821+0.0046069750235322i</v>
      </c>
      <c r="E3062" t="str">
        <f t="shared" si="1580"/>
        <v>36500</v>
      </c>
      <c r="F3062" t="str">
        <f t="shared" si="1581"/>
        <v>0.21505376344086</v>
      </c>
      <c r="G3062" t="str">
        <f t="shared" si="1576"/>
        <v>0.21505376344086</v>
      </c>
      <c r="H3062" t="str">
        <f t="shared" si="1582"/>
        <v>2.52447569402479+0.091877752909984i</v>
      </c>
      <c r="I3062" t="str">
        <f t="shared" si="1583"/>
        <v>4429.64564156161i</v>
      </c>
      <c r="J3062" t="str">
        <f t="shared" si="1577"/>
        <v>-26559.0150260731+969.06471771315i</v>
      </c>
      <c r="K3062" t="str">
        <f t="shared" si="1584"/>
        <v>0.00607743102475934-0.166563263480907i</v>
      </c>
      <c r="L3062" t="str">
        <f t="shared" si="1585"/>
        <v>0.00192602953438728-0.044750096929721i</v>
      </c>
      <c r="M3062" t="str">
        <f t="shared" si="1586"/>
        <v>0.00800346055914662-0.211313360410628i</v>
      </c>
      <c r="N3062" t="str">
        <f t="shared" si="1587"/>
        <v>-14.0698767171699i</v>
      </c>
      <c r="O3062" t="str">
        <f t="shared" si="1588"/>
        <v>0.0672394540795974-0.997736867022101i</v>
      </c>
      <c r="P3062" t="str">
        <f t="shared" si="1589"/>
        <v>0.932760545920403+0.997736867022101i</v>
      </c>
      <c r="Q3062" t="str">
        <f t="shared" si="1590"/>
        <v>-0.932760545920403+13.0721398501478i</v>
      </c>
      <c r="R3062" t="str">
        <f t="shared" si="1591"/>
        <v>0.0708730776011472-0.0764119851780361i</v>
      </c>
      <c r="S3062" t="str">
        <f t="shared" si="1592"/>
        <v>1.5710207171881i</v>
      </c>
      <c r="T3062" t="str">
        <f t="shared" si="1593"/>
        <v>0.120044811756165+0.111343073202282i</v>
      </c>
      <c r="U3062" t="str">
        <f t="shared" si="1594"/>
        <v>0.00005-0.000125977506879983i</v>
      </c>
      <c r="V3062" t="str">
        <f t="shared" si="1595"/>
        <v>0.00002-0.00141094807705581i</v>
      </c>
      <c r="W3062" t="str">
        <f t="shared" si="1596"/>
        <v>0.0000422156448031168-0.000116923563573344i</v>
      </c>
      <c r="X3062" t="str">
        <f t="shared" si="1597"/>
        <v>0.000042275048188653-0.000116874179232736i</v>
      </c>
      <c r="Y3062" t="str">
        <f t="shared" si="1598"/>
        <v>0.009+5.66994642119886i</v>
      </c>
      <c r="Z3062" t="str">
        <f t="shared" si="1599"/>
        <v>-0.000247216874583299-0.0000898679540566103i</v>
      </c>
      <c r="AA3062" t="str">
        <f t="shared" si="1600"/>
        <v>0.00337534251021628-2.11646035911829i</v>
      </c>
      <c r="AB3062" t="str">
        <f t="shared" si="1601"/>
        <v>0.361114359768259+0.334938111908927i</v>
      </c>
      <c r="AC3062" t="str">
        <f t="shared" si="1602"/>
        <v>1.07366706249281-0.0736276248867452i</v>
      </c>
      <c r="AD3062" t="str">
        <f t="shared" si="1603"/>
        <v>0.31347050800522+0.333453650011537i</v>
      </c>
      <c r="AE3062" t="str">
        <f t="shared" si="1604"/>
        <v>-0.0000475284019638437-0.000110606322385761i</v>
      </c>
      <c r="AF3062" t="str">
        <f t="shared" si="1605"/>
        <v>-4.173221341193-0.0872707778864518i</v>
      </c>
      <c r="AG3062" t="str">
        <f t="shared" si="1606"/>
        <v>1.00255861419791-0.00239760702886965i</v>
      </c>
      <c r="AH3062" t="str">
        <f t="shared" si="1607"/>
        <v>0.000187100257653682+0.000464991365046555i</v>
      </c>
      <c r="AI3062">
        <f t="shared" si="1608"/>
        <v>-65.999397796918927</v>
      </c>
      <c r="AJ3062">
        <f t="shared" si="1609"/>
        <v>68.081446675044504</v>
      </c>
      <c r="AK3062"/>
      <c r="AL3062"/>
      <c r="AM3062"/>
      <c r="AN3062"/>
    </row>
    <row r="3063" spans="1:40" x14ac:dyDescent="0.35">
      <c r="A3063"/>
      <c r="B3063">
        <f t="shared" si="1610"/>
        <v>1129000</v>
      </c>
      <c r="C3063" s="237" t="str">
        <f t="shared" si="1578"/>
        <v>-1.65951219350956E-08+0.000600377536090194i</v>
      </c>
      <c r="D3063" s="208" t="str">
        <f t="shared" si="1579"/>
        <v>-1.64874564694253+0.00460289444335816i</v>
      </c>
      <c r="E3063" t="str">
        <f t="shared" si="1580"/>
        <v>36500</v>
      </c>
      <c r="F3063" t="str">
        <f t="shared" si="1581"/>
        <v>0.21505376344086</v>
      </c>
      <c r="G3063" t="str">
        <f t="shared" si="1576"/>
        <v>0.21505376344086</v>
      </c>
      <c r="H3063" t="str">
        <f t="shared" si="1582"/>
        <v>2.52448206012655+0.0917966224321889i</v>
      </c>
      <c r="I3063" t="str">
        <f t="shared" si="1583"/>
        <v>4433.5726323786i</v>
      </c>
      <c r="J3063" t="str">
        <f t="shared" si="1577"/>
        <v>-26606.1281255099+969.9238176402i</v>
      </c>
      <c r="K3063" t="str">
        <f t="shared" si="1584"/>
        <v>0.00606668322461897-0.166416112518819i</v>
      </c>
      <c r="L3063" t="str">
        <f t="shared" si="1585"/>
        <v>0.00192262541885772-0.0447106063793469i</v>
      </c>
      <c r="M3063" t="str">
        <f t="shared" si="1586"/>
        <v>0.00798930864347669-0.211126718898166i</v>
      </c>
      <c r="N3063" t="str">
        <f t="shared" si="1587"/>
        <v>-14.082350012132i</v>
      </c>
      <c r="O3063" t="str">
        <f t="shared" si="1588"/>
        <v>0.0547894799540213-0.998497928333538i</v>
      </c>
      <c r="P3063" t="str">
        <f t="shared" si="1589"/>
        <v>0.945210520045979+0.998497928333538i</v>
      </c>
      <c r="Q3063" t="str">
        <f t="shared" si="1590"/>
        <v>-0.945210520045979+13.0838520837985i</v>
      </c>
      <c r="R3063" t="str">
        <f t="shared" si="1591"/>
        <v>0.070727180679376-0.0773520358374073i</v>
      </c>
      <c r="S3063" t="str">
        <f t="shared" si="1592"/>
        <v>1.57241346605086i</v>
      </c>
      <c r="T3063" t="str">
        <f t="shared" si="1593"/>
        <v>0.121629382777188+0.111212371316063i</v>
      </c>
      <c r="U3063" t="str">
        <f t="shared" si="1594"/>
        <v>0.00005-0.000125865923614368i</v>
      </c>
      <c r="V3063" t="str">
        <f t="shared" si="1595"/>
        <v>0.00002-0.00140969834448092i</v>
      </c>
      <c r="W3063" t="str">
        <f t="shared" si="1596"/>
        <v>0.0000422155422445229-0.000116822249533955i</v>
      </c>
      <c r="X3063" t="str">
        <f t="shared" si="1597"/>
        <v>0.0000422748273398129-0.000116772908173622i</v>
      </c>
      <c r="Y3063" t="str">
        <f t="shared" si="1598"/>
        <v>0.009+5.6749729694446i</v>
      </c>
      <c r="Z3063" t="str">
        <f t="shared" si="1599"/>
        <v>-0.000246783877704554-0.000089787194261222i</v>
      </c>
      <c r="AA3063" t="str">
        <f t="shared" si="1600"/>
        <v>0.00336936549887892-2.11458565956177i</v>
      </c>
      <c r="AB3063" t="str">
        <f t="shared" si="1601"/>
        <v>0.365881007667431+0.334544939332187i</v>
      </c>
      <c r="AC3063" t="str">
        <f t="shared" si="1602"/>
        <v>1.07355451166223-0.0745744738805414i</v>
      </c>
      <c r="AD3063" t="str">
        <f t="shared" si="1603"/>
        <v>0.317633056316332+0.333687999540312i</v>
      </c>
      <c r="AE3063" t="str">
        <f t="shared" si="1604"/>
        <v>-0.000048425808087529-0.000110868199401294i</v>
      </c>
      <c r="AF3063" t="str">
        <f t="shared" si="1605"/>
        <v>-4.17322770706908-0.0871937279888307i</v>
      </c>
      <c r="AG3063" t="str">
        <f t="shared" si="1606"/>
        <v>1.00255818913125-0.00242734752038363i</v>
      </c>
      <c r="AH3063" t="str">
        <f t="shared" si="1607"/>
        <v>0.000190805236880338+0.000466171264668405i</v>
      </c>
      <c r="AI3063">
        <f t="shared" si="1608"/>
        <v>-65.956413836034557</v>
      </c>
      <c r="AJ3063">
        <f t="shared" si="1609"/>
        <v>67.740573679269502</v>
      </c>
      <c r="AK3063"/>
      <c r="AL3063"/>
      <c r="AM3063"/>
      <c r="AN3063"/>
    </row>
    <row r="3064" spans="1:40" x14ac:dyDescent="0.35">
      <c r="A3064"/>
      <c r="B3064">
        <f t="shared" si="1610"/>
        <v>1130000</v>
      </c>
      <c r="C3064" s="237" t="str">
        <f t="shared" si="1578"/>
        <v>-1.65657630343025E-08+0.000599846228536943i</v>
      </c>
      <c r="D3064" s="208" t="str">
        <f t="shared" si="1579"/>
        <v>-1.64874564671744+0.0045988210854499i</v>
      </c>
      <c r="E3064" t="str">
        <f t="shared" si="1580"/>
        <v>36500</v>
      </c>
      <c r="F3064" t="str">
        <f t="shared" si="1581"/>
        <v>0.21505376344086</v>
      </c>
      <c r="G3064" t="str">
        <f t="shared" si="1576"/>
        <v>0.21505376344086</v>
      </c>
      <c r="H3064" t="str">
        <f t="shared" si="1582"/>
        <v>2.52448840936907+0.0917156348885644i</v>
      </c>
      <c r="I3064" t="str">
        <f t="shared" si="1583"/>
        <v>4437.49962319558i</v>
      </c>
      <c r="J3064" t="str">
        <f t="shared" si="1577"/>
        <v>-26653.2829733734+970.782917567252i</v>
      </c>
      <c r="K3064" t="str">
        <f t="shared" si="1584"/>
        <v>0.00605596389828031-0.166269220993185i</v>
      </c>
      <c r="L3064" t="str">
        <f t="shared" si="1585"/>
        <v>0.00191923031460193-0.0446711853365963i</v>
      </c>
      <c r="M3064" t="str">
        <f t="shared" si="1586"/>
        <v>0.00797519421288224-0.210940406329781i</v>
      </c>
      <c r="N3064" t="str">
        <f t="shared" si="1587"/>
        <v>-14.094823307094i</v>
      </c>
      <c r="O3064" t="str">
        <f t="shared" si="1588"/>
        <v>0.0423309816226278-0.999103642268841i</v>
      </c>
      <c r="P3064" t="str">
        <f t="shared" si="1589"/>
        <v>0.957669018377372+0.999103642268841i</v>
      </c>
      <c r="Q3064" t="str">
        <f t="shared" si="1590"/>
        <v>-0.957669018377372+13.0957196648252i</v>
      </c>
      <c r="R3064" t="str">
        <f t="shared" si="1591"/>
        <v>0.0705672419472112-0.0782888688780008i</v>
      </c>
      <c r="S3064" t="str">
        <f t="shared" si="1592"/>
        <v>1.57380621491361i</v>
      </c>
      <c r="T3064" t="str">
        <f t="shared" si="1593"/>
        <v>0.123211508398754+0.111059163945833i</v>
      </c>
      <c r="U3064" t="str">
        <f t="shared" si="1594"/>
        <v>0.00005-0.000125754537841257i</v>
      </c>
      <c r="V3064" t="str">
        <f t="shared" si="1595"/>
        <v>0.00002-0.00140845082382208i</v>
      </c>
      <c r="W3064" t="str">
        <f t="shared" si="1596"/>
        <v>0.0000422154395958028-0.000116721116786766i</v>
      </c>
      <c r="X3064" t="str">
        <f t="shared" si="1597"/>
        <v>0.0000422746067149367-0.000116671818329732i</v>
      </c>
      <c r="Y3064" t="str">
        <f t="shared" si="1598"/>
        <v>0.009+5.67999951769035i</v>
      </c>
      <c r="Z3064" t="str">
        <f t="shared" si="1599"/>
        <v>-0.000246352029856727-0.0000897065797146562i</v>
      </c>
      <c r="AA3064" t="str">
        <f t="shared" si="1600"/>
        <v>0.00336340434965308-2.11271427823472i</v>
      </c>
      <c r="AB3064" t="str">
        <f t="shared" si="1601"/>
        <v>0.370640299406463+0.334084066591391i</v>
      </c>
      <c r="AC3064" t="str">
        <f t="shared" si="1602"/>
        <v>1.07342775712598-0.0755186300444952i</v>
      </c>
      <c r="AD3064" t="str">
        <f t="shared" si="1603"/>
        <v>0.321797958149789+0.333870449280657i</v>
      </c>
      <c r="AE3064" t="str">
        <f t="shared" si="1604"/>
        <v>-0.0000493252041211873-0.000111117057074245i</v>
      </c>
      <c r="AF3064" t="str">
        <f t="shared" si="1605"/>
        <v>-4.17323405608651-0.0871168138031145i</v>
      </c>
      <c r="AG3064" t="str">
        <f t="shared" si="1606"/>
        <v>1.00255736783098-0.002457054002438i</v>
      </c>
      <c r="AH3064" t="str">
        <f t="shared" si="1607"/>
        <v>0.000194519823915585+0.000467297435699921i</v>
      </c>
      <c r="AI3064">
        <f t="shared" si="1608"/>
        <v>-65.914126442500503</v>
      </c>
      <c r="AJ3064">
        <f t="shared" si="1609"/>
        <v>67.399720402779025</v>
      </c>
      <c r="AK3064"/>
      <c r="AL3064"/>
      <c r="AM3064"/>
      <c r="AN3064"/>
    </row>
    <row r="3065" spans="1:40" x14ac:dyDescent="0.35">
      <c r="A3065"/>
      <c r="B3065">
        <f t="shared" si="1610"/>
        <v>1131000</v>
      </c>
      <c r="C3065" s="237" t="str">
        <f t="shared" si="1578"/>
        <v>-1.65364819741451E-08+0.000599315860519593i</v>
      </c>
      <c r="D3065" s="208" t="str">
        <f t="shared" si="1579"/>
        <v>-1.64874564649296+0.00459475493065021i</v>
      </c>
      <c r="E3065" t="str">
        <f t="shared" si="1580"/>
        <v>36500</v>
      </c>
      <c r="F3065" t="str">
        <f t="shared" si="1581"/>
        <v>0.21505376344086</v>
      </c>
      <c r="G3065" t="str">
        <f t="shared" si="1576"/>
        <v>0.21505376344086</v>
      </c>
      <c r="H3065" t="str">
        <f t="shared" si="1582"/>
        <v>2.52449474181181+0.0916347899023006i</v>
      </c>
      <c r="I3065" t="str">
        <f t="shared" si="1583"/>
        <v>4441.42661401257i</v>
      </c>
      <c r="J3065" t="str">
        <f t="shared" si="1577"/>
        <v>-26700.4795696634+971.642017494302i</v>
      </c>
      <c r="K3065" t="str">
        <f t="shared" si="1584"/>
        <v>0.00604527294529444-0.1661225882194i</v>
      </c>
      <c r="L3065" t="str">
        <f t="shared" si="1585"/>
        <v>0.00191584418986169-0.0446318336184623i</v>
      </c>
      <c r="M3065" t="str">
        <f t="shared" si="1586"/>
        <v>0.00796111713515613-0.210754421837862i</v>
      </c>
      <c r="N3065" t="str">
        <f t="shared" si="1587"/>
        <v>-14.107296602056i</v>
      </c>
      <c r="O3065" t="str">
        <f t="shared" si="1588"/>
        <v>0.0298658973918173-0.999553914590394i</v>
      </c>
      <c r="P3065" t="str">
        <f t="shared" si="1589"/>
        <v>0.970134102608183+0.999553914590394i</v>
      </c>
      <c r="Q3065" t="str">
        <f t="shared" si="1590"/>
        <v>-0.970134102608183+13.1077426874656i</v>
      </c>
      <c r="R3065" t="str">
        <f t="shared" si="1591"/>
        <v>0.07039333276865-0.0792222658075444i</v>
      </c>
      <c r="S3065" t="str">
        <f t="shared" si="1592"/>
        <v>1.57519896377637i</v>
      </c>
      <c r="T3065" t="str">
        <f t="shared" si="1593"/>
        <v>0.12479083100806+0.110883504833943i</v>
      </c>
      <c r="U3065" t="str">
        <f t="shared" si="1594"/>
        <v>0.00005-0.0001256433490368i</v>
      </c>
      <c r="V3065" t="str">
        <f t="shared" si="1595"/>
        <v>0.00002-0.00140720550921216i</v>
      </c>
      <c r="W3065" t="str">
        <f t="shared" si="1596"/>
        <v>0.0000422153368569586-0.000116620164850855i</v>
      </c>
      <c r="X3065" t="str">
        <f t="shared" si="1597"/>
        <v>0.0000422743863129159-0.000116570909220349i</v>
      </c>
      <c r="Y3065" t="str">
        <f t="shared" si="1598"/>
        <v>0.009+5.68502606593609i</v>
      </c>
      <c r="Z3065" t="str">
        <f t="shared" si="1599"/>
        <v>-0.000245921326977709-0.0000896261100228054i</v>
      </c>
      <c r="AA3065" t="str">
        <f t="shared" si="1600"/>
        <v>0.0033574590064599-2.11084620633485i</v>
      </c>
      <c r="AB3065" t="str">
        <f t="shared" si="1601"/>
        <v>0.375391159227757+0.333555655352291i</v>
      </c>
      <c r="AC3065" t="str">
        <f t="shared" si="1602"/>
        <v>1.07328686228464-0.0764598710827374i</v>
      </c>
      <c r="AD3065" t="str">
        <f t="shared" si="1603"/>
        <v>0.325964567002583+0.334000980278261i</v>
      </c>
      <c r="AE3065" t="str">
        <f t="shared" si="1604"/>
        <v>-0.0000502264302588453-0.000111352900427595i</v>
      </c>
      <c r="AF3065" t="str">
        <f t="shared" si="1605"/>
        <v>-4.17324038830477-0.0870400349716504i</v>
      </c>
      <c r="AG3065" t="str">
        <f t="shared" si="1606"/>
        <v>1.00255615119559-0.00248672162370845i</v>
      </c>
      <c r="AH3065" t="str">
        <f t="shared" si="1607"/>
        <v>0.000198243361446646+0.000468369883481576i</v>
      </c>
      <c r="AI3065">
        <f t="shared" si="1608"/>
        <v>-65.872526305115258</v>
      </c>
      <c r="AJ3065">
        <f t="shared" si="1609"/>
        <v>67.058886458801624</v>
      </c>
      <c r="AK3065"/>
      <c r="AL3065"/>
      <c r="AM3065"/>
      <c r="AN3065"/>
    </row>
    <row r="3066" spans="1:40" x14ac:dyDescent="0.35">
      <c r="A3066"/>
      <c r="B3066">
        <f t="shared" si="1610"/>
        <v>1132000</v>
      </c>
      <c r="C3066" s="237" t="str">
        <f t="shared" si="1578"/>
        <v>-1.65072784796896E-08+0.000598786429548207i</v>
      </c>
      <c r="D3066" s="208" t="str">
        <f t="shared" si="1579"/>
        <v>-1.64874564626906+0.00459069595986959i</v>
      </c>
      <c r="E3066" t="str">
        <f t="shared" si="1580"/>
        <v>36500</v>
      </c>
      <c r="F3066" t="str">
        <f t="shared" si="1581"/>
        <v>0.21505376344086</v>
      </c>
      <c r="G3066" t="str">
        <f t="shared" si="1576"/>
        <v>0.21505376344086</v>
      </c>
      <c r="H3066" t="str">
        <f t="shared" si="1582"/>
        <v>2.52450105751393+0.0915540870979047i</v>
      </c>
      <c r="I3066" t="str">
        <f t="shared" si="1583"/>
        <v>4445.35360482956i</v>
      </c>
      <c r="J3066" t="str">
        <f t="shared" si="1577"/>
        <v>-26747.7179143801+972.501117421352i</v>
      </c>
      <c r="K3066" t="str">
        <f t="shared" si="1584"/>
        <v>0.00603461026565462-0.165976213515257i</v>
      </c>
      <c r="L3066" t="str">
        <f t="shared" si="1585"/>
        <v>0.00191246701301839-0.0445925510425783i</v>
      </c>
      <c r="M3066" t="str">
        <f t="shared" si="1586"/>
        <v>0.00794707727867301-0.210568764557835i</v>
      </c>
      <c r="N3066" t="str">
        <f t="shared" si="1587"/>
        <v>-14.119769897018i</v>
      </c>
      <c r="O3066" t="str">
        <f t="shared" si="1588"/>
        <v>0.0173961665927329-0.999848675244348i</v>
      </c>
      <c r="P3066" t="str">
        <f t="shared" si="1589"/>
        <v>0.982603833407267+0.999848675244348i</v>
      </c>
      <c r="Q3066" t="str">
        <f t="shared" si="1590"/>
        <v>-0.982603833407267+13.1199212217737i</v>
      </c>
      <c r="R3066" t="str">
        <f t="shared" si="1591"/>
        <v>0.07020552849011-0.0801520098369818i</v>
      </c>
      <c r="S3066" t="str">
        <f t="shared" si="1592"/>
        <v>1.57659171263912i</v>
      </c>
      <c r="T3066" t="str">
        <f t="shared" si="1593"/>
        <v>0.126366994460355+0.110685454398957i</v>
      </c>
      <c r="U3066" t="str">
        <f t="shared" si="1594"/>
        <v>0.0000499999999999999-0.000125532356678994i</v>
      </c>
      <c r="V3066" t="str">
        <f t="shared" si="1595"/>
        <v>0.00002-0.00140596239480473i</v>
      </c>
      <c r="W3066" t="str">
        <f t="shared" si="1596"/>
        <v>0.0000422152340279919-0.000116519393246994i</v>
      </c>
      <c r="X3066" t="str">
        <f t="shared" si="1597"/>
        <v>0.0000422741661326471-0.000116470180366448i</v>
      </c>
      <c r="Y3066" t="str">
        <f t="shared" si="1598"/>
        <v>0.009+5.69005261418183i</v>
      </c>
      <c r="Z3066" t="str">
        <f t="shared" si="1599"/>
        <v>-0.000245491765023312-0.0000895457847929941i</v>
      </c>
      <c r="AA3066" t="str">
        <f t="shared" si="1600"/>
        <v>0.00335152941346815-2.10898143509097i</v>
      </c>
      <c r="AB3066" t="str">
        <f t="shared" si="1601"/>
        <v>0.380132515789852+0.332959887363774i</v>
      </c>
      <c r="AC3066" t="str">
        <f t="shared" si="1602"/>
        <v>1.07313189460862-0.0773979762625527i</v>
      </c>
      <c r="AD3066" t="str">
        <f t="shared" si="1603"/>
        <v>0.330132236347626+0.334079581603399i</v>
      </c>
      <c r="AE3066" t="str">
        <f t="shared" si="1604"/>
        <v>-0.0000511293270740804-0.000111575736335283i</v>
      </c>
      <c r="AF3066" t="str">
        <f t="shared" si="1605"/>
        <v>-4.17324670378299-0.0869633911380351i</v>
      </c>
      <c r="AG3066" t="str">
        <f t="shared" si="1606"/>
        <v>1.00255454018171-0.00251634554973765i</v>
      </c>
      <c r="AH3066" t="str">
        <f t="shared" si="1607"/>
        <v>0.000201975193563297+0.000469388620839058i</v>
      </c>
      <c r="AI3066">
        <f t="shared" si="1608"/>
        <v>-65.83160434754123</v>
      </c>
      <c r="AJ3066">
        <f t="shared" si="1609"/>
        <v>66.718071458336397</v>
      </c>
      <c r="AK3066"/>
      <c r="AL3066"/>
      <c r="AM3066"/>
      <c r="AN3066"/>
    </row>
    <row r="3067" spans="1:40" x14ac:dyDescent="0.35">
      <c r="A3067"/>
      <c r="B3067">
        <f t="shared" si="1610"/>
        <v>1133000</v>
      </c>
      <c r="C3067" s="237" t="str">
        <f t="shared" si="1578"/>
        <v>-1.64781522772153E-08+0.000598257933141641i</v>
      </c>
      <c r="D3067" s="208" t="str">
        <f t="shared" si="1579"/>
        <v>-1.64874564604576+0.00458664415408592i</v>
      </c>
      <c r="E3067" t="str">
        <f t="shared" si="1580"/>
        <v>36500</v>
      </c>
      <c r="F3067" t="str">
        <f t="shared" si="1581"/>
        <v>0.21505376344086</v>
      </c>
      <c r="G3067" t="str">
        <f t="shared" si="1576"/>
        <v>0.21505376344086</v>
      </c>
      <c r="H3067" t="str">
        <f t="shared" si="1582"/>
        <v>2.52450735653439+0.0914735261012025i</v>
      </c>
      <c r="I3067" t="str">
        <f t="shared" si="1583"/>
        <v>4449.28059564654i</v>
      </c>
      <c r="J3067" t="str">
        <f t="shared" si="1577"/>
        <v>-26794.9980075234+973.360217348403i</v>
      </c>
      <c r="K3067" t="str">
        <f t="shared" si="1584"/>
        <v>0.00602397575979426-0.165830096200943i</v>
      </c>
      <c r="L3067" t="str">
        <f t="shared" si="1585"/>
        <v>0.00190909875259246-0.0445533374272157i</v>
      </c>
      <c r="M3067" t="str">
        <f t="shared" si="1586"/>
        <v>0.00793307451238672-0.210383433628159i</v>
      </c>
      <c r="N3067" t="str">
        <f t="shared" si="1587"/>
        <v>-14.1322431919801i</v>
      </c>
      <c r="O3067" t="str">
        <f t="shared" si="1588"/>
        <v>0.00492372927933395-0.999987878371525i</v>
      </c>
      <c r="P3067" t="str">
        <f t="shared" si="1589"/>
        <v>0.995076270720666+0.999987878371525i</v>
      </c>
      <c r="Q3067" t="str">
        <f t="shared" si="1590"/>
        <v>-0.995076270720666+13.1322553136086i</v>
      </c>
      <c r="R3067" t="str">
        <f t="shared" si="1591"/>
        <v>0.0700039083927854-0.0810778859680465i</v>
      </c>
      <c r="S3067" t="str">
        <f t="shared" si="1592"/>
        <v>1.57798446150187i</v>
      </c>
      <c r="T3067" t="str">
        <f t="shared" si="1593"/>
        <v>0.127939644228998+0.110465079688216i</v>
      </c>
      <c r="U3067" t="str">
        <f t="shared" si="1594"/>
        <v>0.0000499999999999999-0.000125421560247679i</v>
      </c>
      <c r="V3067" t="str">
        <f t="shared" si="1595"/>
        <v>0.00002-0.00140472147477401i</v>
      </c>
      <c r="W3067" t="str">
        <f t="shared" si="1596"/>
        <v>0.0000422151311089051-0.000116418801497649i</v>
      </c>
      <c r="X3067" t="str">
        <f t="shared" si="1597"/>
        <v>0.0000422739461730321-0.000116369631290699i</v>
      </c>
      <c r="Y3067" t="str">
        <f t="shared" si="1598"/>
        <v>0.009+5.69507916242758i</v>
      </c>
      <c r="Z3067" t="str">
        <f t="shared" si="1599"/>
        <v>-0.000245063339967196-0.0000894656036339723i</v>
      </c>
      <c r="AA3067" t="str">
        <f t="shared" si="1600"/>
        <v>0.00334561551509283-2.10711995576285i</v>
      </c>
      <c r="AB3067" t="str">
        <f t="shared" si="1601"/>
        <v>0.38486330261883+0.332296964315171i</v>
      </c>
      <c r="AC3067" t="str">
        <f t="shared" si="1602"/>
        <v>1.0729629255936-0.0783327265042705i</v>
      </c>
      <c r="AD3067" t="str">
        <f t="shared" si="1603"/>
        <v>0.334300319732498+0.334106250346666i</v>
      </c>
      <c r="AE3067" t="str">
        <f t="shared" si="1604"/>
        <v>-0.0000520337355406-0.000111785573513768i</v>
      </c>
      <c r="AF3067" t="str">
        <f t="shared" si="1605"/>
        <v>-4.17325300258015-0.0868868819471166i</v>
      </c>
      <c r="AG3067" t="str">
        <f t="shared" si="1606"/>
        <v>1.00255253580379-0.00254592096361446i</v>
      </c>
      <c r="AH3067" t="str">
        <f t="shared" si="1607"/>
        <v>0.000205714665837271+0.000470353668050795i</v>
      </c>
      <c r="AI3067">
        <f t="shared" si="1608"/>
        <v>-65.791351720933676</v>
      </c>
      <c r="AJ3067">
        <f t="shared" si="1609"/>
        <v>66.377275010211449</v>
      </c>
      <c r="AK3067"/>
      <c r="AL3067"/>
      <c r="AM3067"/>
      <c r="AN3067"/>
    </row>
    <row r="3068" spans="1:40" x14ac:dyDescent="0.35">
      <c r="A3068"/>
      <c r="B3068">
        <f t="shared" si="1610"/>
        <v>1134000</v>
      </c>
      <c r="C3068" s="237" t="str">
        <f t="shared" si="1578"/>
        <v>-1.64491030942073E-08+0.000597730368827501i</v>
      </c>
      <c r="D3068" s="208" t="str">
        <f t="shared" si="1579"/>
        <v>-1.64874564582305+0.00458259949434418i</v>
      </c>
      <c r="E3068" t="str">
        <f t="shared" si="1580"/>
        <v>36500</v>
      </c>
      <c r="F3068" t="str">
        <f t="shared" si="1581"/>
        <v>0.21505376344086</v>
      </c>
      <c r="G3068" t="str">
        <f t="shared" si="1576"/>
        <v>0.21505376344086</v>
      </c>
      <c r="H3068" t="str">
        <f t="shared" si="1582"/>
        <v>2.52451363893184+0.0913931065393286i</v>
      </c>
      <c r="I3068" t="str">
        <f t="shared" si="1583"/>
        <v>4453.20758646353i</v>
      </c>
      <c r="J3068" t="str">
        <f t="shared" si="1577"/>
        <v>-26842.3198490934+974.219317275454i</v>
      </c>
      <c r="K3068" t="str">
        <f t="shared" si="1584"/>
        <v>0.00601336932858448-0.16568423559903i</v>
      </c>
      <c r="L3068" t="str">
        <f t="shared" si="1585"/>
        <v>0.00190573937724254-0.0445141925912813i</v>
      </c>
      <c r="M3068" t="str">
        <f t="shared" si="1586"/>
        <v>0.00791910870582702-0.210198428190311i</v>
      </c>
      <c r="N3068" t="str">
        <f t="shared" si="1587"/>
        <v>-14.1447164869421i</v>
      </c>
      <c r="O3068" t="str">
        <f t="shared" si="1588"/>
        <v>-0.00754947407303362-0.999971502314551i</v>
      </c>
      <c r="P3068" t="str">
        <f t="shared" si="1589"/>
        <v>1.00754947407303+0.999971502314551i</v>
      </c>
      <c r="Q3068" t="str">
        <f t="shared" si="1590"/>
        <v>-1.00754947407303+13.1447449846275i</v>
      </c>
      <c r="R3068" t="str">
        <f t="shared" si="1591"/>
        <v>0.0697885556427187-0.0819996810792227i</v>
      </c>
      <c r="S3068" t="str">
        <f t="shared" si="1592"/>
        <v>1.57937721036464i</v>
      </c>
      <c r="T3068" t="str">
        <f t="shared" si="1593"/>
        <v>0.129508427553693+0.110222454326375i</v>
      </c>
      <c r="U3068" t="str">
        <f t="shared" si="1594"/>
        <v>0.0000500000000000001-0.000125310959224533i</v>
      </c>
      <c r="V3068" t="str">
        <f t="shared" si="1595"/>
        <v>0.00002-0.00140348274331477i</v>
      </c>
      <c r="W3068" t="str">
        <f t="shared" si="1596"/>
        <v>0.0000422150280997002-0.000116318389126973i</v>
      </c>
      <c r="X3068" t="str">
        <f t="shared" si="1597"/>
        <v>0.0000422737264329774-0.000116269261517457i</v>
      </c>
      <c r="Y3068" t="str">
        <f t="shared" si="1598"/>
        <v>0.009+5.70010571067332i</v>
      </c>
      <c r="Z3068" t="str">
        <f t="shared" si="1599"/>
        <v>-0.000244636047800772-0.0000893855661559088i</v>
      </c>
      <c r="AA3068" t="str">
        <f t="shared" si="1600"/>
        <v>0.00333971725599406-2.10526175964112i</v>
      </c>
      <c r="AB3068" t="str">
        <f t="shared" si="1601"/>
        <v>0.389582458554224+0.331567107681444i</v>
      </c>
      <c r="AC3068" t="str">
        <f t="shared" si="1602"/>
        <v>1.07278003071342-0.0792639044696089i</v>
      </c>
      <c r="AD3068" t="str">
        <f t="shared" si="1603"/>
        <v>0.338468170877853+0.334080991613508i</v>
      </c>
      <c r="AE3068" t="str">
        <f t="shared" si="1604"/>
        <v>-0.0000529394970526134-0.000111982422513363i</v>
      </c>
      <c r="AF3068" t="str">
        <f t="shared" si="1605"/>
        <v>-4.17325928475489-0.0868105070449844i</v>
      </c>
      <c r="AG3068" t="str">
        <f t="shared" si="1606"/>
        <v>1.00255013913381-0.00257544306664707i</v>
      </c>
      <c r="AH3068" t="str">
        <f t="shared" si="1607"/>
        <v>0.000209461125400841+0.000471265052814647i</v>
      </c>
      <c r="AI3068">
        <f t="shared" si="1608"/>
        <v>-65.751759796866651</v>
      </c>
      <c r="AJ3068">
        <f t="shared" si="1609"/>
        <v>66.036496721162223</v>
      </c>
      <c r="AK3068"/>
      <c r="AL3068"/>
      <c r="AM3068"/>
      <c r="AN3068"/>
    </row>
    <row r="3069" spans="1:40" x14ac:dyDescent="0.35">
      <c r="A3069"/>
      <c r="B3069">
        <f t="shared" si="1610"/>
        <v>1135000</v>
      </c>
      <c r="C3069" s="237" t="str">
        <f t="shared" si="1578"/>
        <v>-1.64201306593512E-08+0.000597203734142106i</v>
      </c>
      <c r="D3069" s="208" t="str">
        <f t="shared" si="1579"/>
        <v>-1.64874564560093+0.00457856196175615i</v>
      </c>
      <c r="E3069" t="str">
        <f t="shared" si="1580"/>
        <v>36500</v>
      </c>
      <c r="F3069" t="str">
        <f t="shared" si="1581"/>
        <v>0.21505376344086</v>
      </c>
      <c r="G3069" t="str">
        <f t="shared" si="1576"/>
        <v>0.21505376344086</v>
      </c>
      <c r="H3069" t="str">
        <f t="shared" si="1582"/>
        <v>2.5245199047647+0.0913128280407214i</v>
      </c>
      <c r="I3069" t="str">
        <f t="shared" si="1583"/>
        <v>4457.13457728052i</v>
      </c>
      <c r="J3069" t="str">
        <f t="shared" si="1577"/>
        <v>-26889.6834390899+975.078417202505i</v>
      </c>
      <c r="K3069" t="str">
        <f t="shared" si="1584"/>
        <v>0.00600279087333185-0.165538631034461i</v>
      </c>
      <c r="L3069" t="str">
        <f t="shared" si="1585"/>
        <v>0.00190238885576474-0.0444751163543137i</v>
      </c>
      <c r="M3069" t="str">
        <f t="shared" si="1586"/>
        <v>0.00790517972909659-0.210013747388775i</v>
      </c>
      <c r="N3069" t="str">
        <f t="shared" si="1587"/>
        <v>-14.1571897819041i</v>
      </c>
      <c r="O3069" t="str">
        <f t="shared" si="1588"/>
        <v>-0.0200215028701466-0.999799549621233i</v>
      </c>
      <c r="P3069" t="str">
        <f t="shared" si="1589"/>
        <v>1.02002150287015+0.999799549621233i</v>
      </c>
      <c r="Q3069" t="str">
        <f t="shared" si="1590"/>
        <v>-1.02002150287015+13.1573902322829i</v>
      </c>
      <c r="R3069" t="str">
        <f t="shared" si="1591"/>
        <v>0.0695595572386266-0.0829171840101595i</v>
      </c>
      <c r="S3069" t="str">
        <f t="shared" si="1592"/>
        <v>1.5807699592274i</v>
      </c>
      <c r="T3069" t="str">
        <f t="shared" si="1593"/>
        <v>0.131072993586991+0.10995765845998i</v>
      </c>
      <c r="U3069" t="str">
        <f t="shared" si="1594"/>
        <v>0.0000499999999999999-0.000125200553093058i</v>
      </c>
      <c r="V3069" t="str">
        <f t="shared" si="1595"/>
        <v>0.00002-0.00140224619464225i</v>
      </c>
      <c r="W3069" t="str">
        <f t="shared" si="1596"/>
        <v>0.0000422149250003784-0.000116218155660792i</v>
      </c>
      <c r="X3069" t="str">
        <f t="shared" si="1597"/>
        <v>0.0000422735069113936-0.000116169070572751i</v>
      </c>
      <c r="Y3069" t="str">
        <f t="shared" si="1598"/>
        <v>0.009+5.70513225891906i</v>
      </c>
      <c r="Z3069" t="str">
        <f t="shared" si="1599"/>
        <v>-0.000244209884533093-0.0000893056719703824i</v>
      </c>
      <c r="AA3069" t="str">
        <f t="shared" si="1600"/>
        <v>0.00333383458107555-2.10340683804707i</v>
      </c>
      <c r="AB3069" t="str">
        <f t="shared" si="1601"/>
        <v>0.394288928189723+0.330770558556466i</v>
      </c>
      <c r="AC3069" t="str">
        <f t="shared" si="1602"/>
        <v>1.07258328937085-0.0801912946485448i</v>
      </c>
      <c r="AD3069" t="str">
        <f t="shared" si="1603"/>
        <v>0.342635143775934+0.334003818517522i</v>
      </c>
      <c r="AE3069" t="str">
        <f t="shared" si="1604"/>
        <v>-0.0000538464534451195-0.000112166295709354i</v>
      </c>
      <c r="AF3069" t="str">
        <f t="shared" si="1605"/>
        <v>-4.17326555036563-0.0867342660789652i</v>
      </c>
      <c r="AG3069" t="str">
        <f t="shared" si="1606"/>
        <v>1.00254735130099-0.00260490707903322i</v>
      </c>
      <c r="AH3069" t="str">
        <f t="shared" si="1607"/>
        <v>0.000213213921025125+0.00047212281021389i</v>
      </c>
      <c r="AI3069">
        <f t="shared" si="1608"/>
        <v>-65.712820160536907</v>
      </c>
      <c r="AJ3069">
        <f t="shared" si="1609"/>
        <v>65.695736195878709</v>
      </c>
      <c r="AK3069"/>
      <c r="AL3069"/>
      <c r="AM3069"/>
      <c r="AN3069"/>
    </row>
    <row r="3070" spans="1:40" x14ac:dyDescent="0.35">
      <c r="A3070"/>
      <c r="B3070">
        <f t="shared" si="1610"/>
        <v>1136000</v>
      </c>
      <c r="C3070" s="237" t="str">
        <f t="shared" si="1578"/>
        <v>-1.63912347025259E-08+0.000596678026630451i</v>
      </c>
      <c r="D3070" s="208" t="str">
        <f t="shared" si="1579"/>
        <v>-1.6487456453794+0.00457453153750013i</v>
      </c>
      <c r="E3070" t="str">
        <f t="shared" si="1580"/>
        <v>36500</v>
      </c>
      <c r="F3070" t="str">
        <f t="shared" si="1581"/>
        <v>0.21505376344086</v>
      </c>
      <c r="G3070" t="str">
        <f t="shared" si="1576"/>
        <v>0.21505376344086</v>
      </c>
      <c r="H3070" t="str">
        <f t="shared" si="1582"/>
        <v>2.52452615409111+0.0912326902351183i</v>
      </c>
      <c r="I3070" t="str">
        <f t="shared" si="1583"/>
        <v>4461.06156809751i</v>
      </c>
      <c r="J3070" t="str">
        <f t="shared" si="1577"/>
        <v>-26937.0887775131+975.937517129555i</v>
      </c>
      <c r="K3070" t="str">
        <f t="shared" si="1584"/>
        <v>0.00599224029577595-0.165393281834538i</v>
      </c>
      <c r="L3070" t="str">
        <f t="shared" si="1585"/>
        <v>0.00189904715709199-0.0444361085364816i</v>
      </c>
      <c r="M3070" t="str">
        <f t="shared" si="1586"/>
        <v>0.00789128745286794-0.20982939037102i</v>
      </c>
      <c r="N3070" t="str">
        <f t="shared" si="1587"/>
        <v>-14.1696630768662i</v>
      </c>
      <c r="O3070" t="str">
        <f t="shared" si="1588"/>
        <v>-0.0324904167005204-0.999472047044151i</v>
      </c>
      <c r="P3070" t="str">
        <f t="shared" si="1589"/>
        <v>1.03249041670052+0.999472047044151i</v>
      </c>
      <c r="Q3070" t="str">
        <f t="shared" si="1590"/>
        <v>-1.03249041670052+13.170191029822i</v>
      </c>
      <c r="R3070" t="str">
        <f t="shared" si="1591"/>
        <v>0.0693170039575733-0.0838301856443177i</v>
      </c>
      <c r="S3070" t="str">
        <f t="shared" si="1592"/>
        <v>1.58216270809015i</v>
      </c>
      <c r="T3070" t="str">
        <f t="shared" si="1593"/>
        <v>0.132632993538714+0.10967077869821i</v>
      </c>
      <c r="U3070" t="str">
        <f t="shared" si="1594"/>
        <v>0.0000500000000000001-0.000125090341338575i</v>
      </c>
      <c r="V3070" t="str">
        <f t="shared" si="1595"/>
        <v>0.00002-0.00140101182299204i</v>
      </c>
      <c r="W3070" t="str">
        <f t="shared" si="1596"/>
        <v>0.0000422148218109431-0.000116118100626604i</v>
      </c>
      <c r="X3070" t="str">
        <f t="shared" si="1597"/>
        <v>0.0000422732876071979-0.00011606905798428i</v>
      </c>
      <c r="Y3070" t="str">
        <f t="shared" si="1598"/>
        <v>0.009+5.71015880716481i</v>
      </c>
      <c r="Z3070" t="str">
        <f t="shared" si="1599"/>
        <v>-0.000243784846190778-0.0000892259206903816i</v>
      </c>
      <c r="AA3070" t="str">
        <f t="shared" si="1600"/>
        <v>0.00332796743548347-2.10155518233259i</v>
      </c>
      <c r="AB3070" t="str">
        <f t="shared" si="1601"/>
        <v>0.398981662307623+0.329907577474765i</v>
      </c>
      <c r="AC3070" t="str">
        <f t="shared" si="1602"/>
        <v>1.072372784846-0.081114683444492i</v>
      </c>
      <c r="AD3070" t="str">
        <f t="shared" si="1603"/>
        <v>0.346800592788669+0.333874752172675i</v>
      </c>
      <c r="AE3070" t="str">
        <f t="shared" si="1604"/>
        <v>-0.0000547544470139763-0.000112337207292939i</v>
      </c>
      <c r="AF3070" t="str">
        <f t="shared" si="1605"/>
        <v>-4.17327179947051-0.0866581586976182i</v>
      </c>
      <c r="AG3070" t="str">
        <f t="shared" si="1606"/>
        <v>1.00254417349146-0.00263430824052398i</v>
      </c>
      <c r="AH3070" t="str">
        <f t="shared" si="1607"/>
        <v>0.00021697240319755+0.000472926982682605i</v>
      </c>
      <c r="AI3070">
        <f t="shared" si="1608"/>
        <v>-65.674524604234477</v>
      </c>
      <c r="AJ3070">
        <f t="shared" si="1609"/>
        <v>65.354993037083574</v>
      </c>
      <c r="AK3070"/>
      <c r="AL3070"/>
      <c r="AM3070"/>
      <c r="AN3070"/>
    </row>
    <row r="3071" spans="1:40" x14ac:dyDescent="0.35">
      <c r="A3071"/>
      <c r="B3071">
        <f t="shared" si="1610"/>
        <v>1137000</v>
      </c>
      <c r="C3071" s="237" t="str">
        <f t="shared" si="1578"/>
        <v>-1.63624149547977E-08+0.000596153243846167i</v>
      </c>
      <c r="D3071" s="208" t="str">
        <f t="shared" si="1579"/>
        <v>-1.64874564515844+0.00457050820282062i</v>
      </c>
      <c r="E3071" t="str">
        <f t="shared" si="1580"/>
        <v>36500</v>
      </c>
      <c r="F3071" t="str">
        <f t="shared" si="1581"/>
        <v>0.21505376344086</v>
      </c>
      <c r="G3071" t="str">
        <f t="shared" si="1576"/>
        <v>0.21505376344086</v>
      </c>
      <c r="H3071" t="str">
        <f t="shared" si="1582"/>
        <v>2.52453238696895+0.0911526927535472i</v>
      </c>
      <c r="I3071" t="str">
        <f t="shared" si="1583"/>
        <v>4464.98855891449i</v>
      </c>
      <c r="J3071" t="str">
        <f t="shared" si="1577"/>
        <v>-26984.5358643628+976.796617056606i</v>
      </c>
      <c r="K3071" t="str">
        <f t="shared" si="1584"/>
        <v>0.00598171749808736-0.165248187328919i</v>
      </c>
      <c r="L3071" t="str">
        <f t="shared" si="1585"/>
        <v>0.00189571425029323-0.0443971689585799i</v>
      </c>
      <c r="M3071" t="str">
        <f t="shared" si="1586"/>
        <v>0.00787743174838059-0.209645356287499i</v>
      </c>
      <c r="N3071" t="str">
        <f t="shared" si="1587"/>
        <v>-14.1821363718282i</v>
      </c>
      <c r="O3071" t="str">
        <f t="shared" si="1588"/>
        <v>-0.0449542756369965-0.998989045536513i</v>
      </c>
      <c r="P3071" t="str">
        <f t="shared" si="1589"/>
        <v>1.044954275637+0.998989045536513i</v>
      </c>
      <c r="Q3071" t="str">
        <f t="shared" si="1590"/>
        <v>-1.044954275637+13.1831473262917i</v>
      </c>
      <c r="R3071" t="str">
        <f t="shared" si="1591"/>
        <v>0.0690609902985271-0.084738478989858i</v>
      </c>
      <c r="S3071" t="str">
        <f t="shared" si="1592"/>
        <v>1.58355545695291i</v>
      </c>
      <c r="T3071" t="str">
        <f t="shared" si="1593"/>
        <v>0.134188080818279+0.109361908049805i</v>
      </c>
      <c r="U3071" t="str">
        <f t="shared" si="1594"/>
        <v>0.0000500000000000001-0.000124980323448215i</v>
      </c>
      <c r="V3071" t="str">
        <f t="shared" si="1595"/>
        <v>0.00002-0.00139977962262001i</v>
      </c>
      <c r="W3071" t="str">
        <f t="shared" si="1596"/>
        <v>0.000042214718531395-0.000116018223553566i</v>
      </c>
      <c r="X3071" t="str">
        <f t="shared" si="1597"/>
        <v>0.0000422730685193101-0.000115969223281402i</v>
      </c>
      <c r="Y3071" t="str">
        <f t="shared" si="1598"/>
        <v>0.009+5.71518535541055i</v>
      </c>
      <c r="Z3071" t="str">
        <f t="shared" si="1599"/>
        <v>-0.000243360928817903-0.0000891463119302899i</v>
      </c>
      <c r="AA3071" t="str">
        <f t="shared" si="1600"/>
        <v>0.00332211576460516-2.09970678387996i</v>
      </c>
      <c r="AB3071" t="str">
        <f t="shared" si="1601"/>
        <v>0.403659618306958+0.328978444221788i</v>
      </c>
      <c r="AC3071" t="str">
        <f t="shared" si="1602"/>
        <v>1.07214860424257-0.0820338592577925i</v>
      </c>
      <c r="AD3071" t="str">
        <f t="shared" si="1603"/>
        <v>0.350963872745556+0.333693821684277i</v>
      </c>
      <c r="AE3071" t="str">
        <f t="shared" si="1604"/>
        <v>-0.0000556633205358098-0.000112495173261919i</v>
      </c>
      <c r="AF3071" t="str">
        <f t="shared" si="1605"/>
        <v>-4.17327803212739-0.0865821845507266i</v>
      </c>
      <c r="AG3071" t="str">
        <f t="shared" si="1606"/>
        <v>1.00254060694795-0.00266364181108211i</v>
      </c>
      <c r="AH3071" t="str">
        <f t="shared" si="1607"/>
        <v>0.000220735924198723+0.000473677619970188i</v>
      </c>
      <c r="AI3071">
        <f t="shared" si="1608"/>
        <v>-65.636865121070699</v>
      </c>
      <c r="AJ3071">
        <f t="shared" si="1609"/>
        <v>65.014266845601682</v>
      </c>
      <c r="AK3071"/>
      <c r="AL3071"/>
      <c r="AM3071"/>
      <c r="AN3071"/>
    </row>
    <row r="3072" spans="1:40" x14ac:dyDescent="0.35">
      <c r="A3072"/>
      <c r="B3072">
        <f t="shared" si="1610"/>
        <v>1138000</v>
      </c>
      <c r="C3072" s="237" t="str">
        <f t="shared" si="1578"/>
        <v>-1.63336711484141E-08+0.000595629383351483i</v>
      </c>
      <c r="D3072" s="208" t="str">
        <f t="shared" si="1579"/>
        <v>-1.64874564493807+0.00456649193902804i</v>
      </c>
      <c r="E3072" t="str">
        <f t="shared" si="1580"/>
        <v>36500</v>
      </c>
      <c r="F3072" t="str">
        <f t="shared" si="1581"/>
        <v>0.21505376344086</v>
      </c>
      <c r="G3072" t="str">
        <f t="shared" si="1576"/>
        <v>0.21505376344086</v>
      </c>
      <c r="H3072" t="str">
        <f t="shared" si="1582"/>
        <v>2.52453860345591+0.091072835228327i</v>
      </c>
      <c r="I3072" t="str">
        <f t="shared" si="1583"/>
        <v>4468.91554973148i</v>
      </c>
      <c r="J3072" t="str">
        <f t="shared" si="1577"/>
        <v>-27032.0246996392+977.655716983656i</v>
      </c>
      <c r="K3072" t="str">
        <f t="shared" si="1584"/>
        <v>0.00597122238286507-0.1651033468496i</v>
      </c>
      <c r="L3072" t="str">
        <f t="shared" si="1585"/>
        <v>0.00189239010457281-0.0443582974420284i</v>
      </c>
      <c r="M3072" t="str">
        <f t="shared" si="1586"/>
        <v>0.00786361248743788-0.209461644291628i</v>
      </c>
      <c r="N3072" t="str">
        <f t="shared" si="1587"/>
        <v>-14.1946096667902i</v>
      </c>
      <c r="O3072" t="str">
        <f t="shared" si="1588"/>
        <v>-0.0574111405391658-0.998350620244207i</v>
      </c>
      <c r="P3072" t="str">
        <f t="shared" si="1589"/>
        <v>1.05741114053917+0.998350620244207i</v>
      </c>
      <c r="Q3072" t="str">
        <f t="shared" si="1590"/>
        <v>-1.05741114053917+13.196259046546i</v>
      </c>
      <c r="R3072" t="str">
        <f t="shared" si="1591"/>
        <v>0.0687916144238693-0.0856418592587762i</v>
      </c>
      <c r="S3072" t="str">
        <f t="shared" si="1592"/>
        <v>1.58494820581566i</v>
      </c>
      <c r="T3072" t="str">
        <f t="shared" si="1593"/>
        <v>0.135737911174915+0.109031145856274i</v>
      </c>
      <c r="U3072" t="str">
        <f t="shared" si="1594"/>
        <v>0.0000500000000000001-0.000124870498910915i</v>
      </c>
      <c r="V3072" t="str">
        <f t="shared" si="1595"/>
        <v>0.00002-0.00139854958780224i</v>
      </c>
      <c r="W3072" t="str">
        <f t="shared" si="1596"/>
        <v>0.0000422146151617367-0.000115918523972496i</v>
      </c>
      <c r="X3072" t="str">
        <f t="shared" si="1597"/>
        <v>0.000042272849646656-0.000115869565995133i</v>
      </c>
      <c r="Y3072" t="str">
        <f t="shared" si="1598"/>
        <v>0.009+5.7202119036563i</v>
      </c>
      <c r="Z3072" t="str">
        <f t="shared" si="1599"/>
        <v>-0.00024293812847593-0.0000890668453058862i</v>
      </c>
      <c r="AA3072" t="str">
        <f t="shared" si="1600"/>
        <v>0.00331627951406776-2.09786163410178i</v>
      </c>
      <c r="AB3072" t="str">
        <f t="shared" si="1601"/>
        <v>0.408321760625302+0.327983457632987i</v>
      </c>
      <c r="AC3072" t="str">
        <f t="shared" si="1602"/>
        <v>1.071910838432-0.0829486125675125i</v>
      </c>
      <c r="AD3072" t="str">
        <f t="shared" si="1603"/>
        <v>0.355124339041611+0.333461064138796i</v>
      </c>
      <c r="AE3072" t="str">
        <f t="shared" si="1604"/>
        <v>-0.000056572917287834-0.000112640211411245i</v>
      </c>
      <c r="AF3072" t="str">
        <f t="shared" si="1605"/>
        <v>-4.17328424839398-0.086506343289299i</v>
      </c>
      <c r="AG3072" t="str">
        <f t="shared" si="1606"/>
        <v>1.00253665296947-0.00269290307153777i</v>
      </c>
      <c r="AH3072" t="str">
        <f t="shared" si="1607"/>
        <v>0.000224503838179006+0.00047437477910544i</v>
      </c>
      <c r="AI3072">
        <f t="shared" si="1608"/>
        <v>-65.599833898942734</v>
      </c>
      <c r="AJ3072">
        <f t="shared" si="1609"/>
        <v>64.673557220412235</v>
      </c>
      <c r="AK3072"/>
      <c r="AL3072"/>
      <c r="AM3072"/>
      <c r="AN3072"/>
    </row>
    <row r="3073" spans="1:40" x14ac:dyDescent="0.35">
      <c r="A3073"/>
      <c r="B3073">
        <f t="shared" si="1610"/>
        <v>1139000</v>
      </c>
      <c r="C3073" s="237" t="str">
        <f t="shared" si="1578"/>
        <v>-1.63050030167975E-08+0.000595106442717193i</v>
      </c>
      <c r="D3073" s="208" t="str">
        <f t="shared" si="1579"/>
        <v>-1.64874564471828+0.00456248272749848i</v>
      </c>
      <c r="E3073" t="str">
        <f t="shared" si="1580"/>
        <v>36500</v>
      </c>
      <c r="F3073" t="str">
        <f t="shared" si="1581"/>
        <v>0.21505376344086</v>
      </c>
      <c r="G3073" t="str">
        <f t="shared" si="1576"/>
        <v>0.21505376344086</v>
      </c>
      <c r="H3073" t="str">
        <f t="shared" si="1582"/>
        <v>2.52454480360936+0.0909931172930542i</v>
      </c>
      <c r="I3073" t="str">
        <f t="shared" si="1583"/>
        <v>4472.84254054847i</v>
      </c>
      <c r="J3073" t="str">
        <f t="shared" si="1577"/>
        <v>-27079.5552833422+978.514816910708i</v>
      </c>
      <c r="K3073" t="str">
        <f t="shared" si="1584"/>
        <v>0.00596075485313456-0.164958759730909i</v>
      </c>
      <c r="L3073" t="str">
        <f t="shared" si="1585"/>
        <v>0.00188907468926968-0.0443194938088679i</v>
      </c>
      <c r="M3073" t="str">
        <f t="shared" si="1586"/>
        <v>0.00784982954240424-0.209278253539777i</v>
      </c>
      <c r="N3073" t="str">
        <f t="shared" si="1587"/>
        <v>-14.2070829617523i</v>
      </c>
      <c r="O3073" t="str">
        <f t="shared" si="1588"/>
        <v>-0.0698590733547586-0.997556870494116i</v>
      </c>
      <c r="P3073" t="str">
        <f t="shared" si="1589"/>
        <v>1.06985907335476+0.997556870494116i</v>
      </c>
      <c r="Q3073" t="str">
        <f t="shared" si="1590"/>
        <v>-1.06985907335476+13.2095260912582i</v>
      </c>
      <c r="R3073" t="str">
        <f t="shared" si="1591"/>
        <v>0.0685089780989326-0.0865401239440893i</v>
      </c>
      <c r="S3073" t="str">
        <f t="shared" si="1592"/>
        <v>1.58634095467842i</v>
      </c>
      <c r="T3073" t="str">
        <f t="shared" si="1593"/>
        <v>0.137282142835455+0.108678597721504i</v>
      </c>
      <c r="U3073" t="str">
        <f t="shared" si="1594"/>
        <v>0.0000500000000000001-0.000124760867217402i</v>
      </c>
      <c r="V3073" t="str">
        <f t="shared" si="1595"/>
        <v>0.00002-0.0013973217128349i</v>
      </c>
      <c r="W3073" t="str">
        <f t="shared" si="1596"/>
        <v>0.0000422145117019705-0.000115819001415855i</v>
      </c>
      <c r="X3073" t="str">
        <f t="shared" si="1597"/>
        <v>0.0000422726309881666-0.000115770085658135i</v>
      </c>
      <c r="Y3073" t="str">
        <f t="shared" si="1598"/>
        <v>0.009+5.72523845190204i</v>
      </c>
      <c r="Z3073" t="str">
        <f t="shared" si="1599"/>
        <v>-0.000242516441243596-0.0000889875204343369i</v>
      </c>
      <c r="AA3073" t="str">
        <f t="shared" si="1600"/>
        <v>0.00331045862973706-2.0960197244408i</v>
      </c>
      <c r="AB3073" t="str">
        <f t="shared" si="1601"/>
        <v>0.412967061153262+0.326922935382067i</v>
      </c>
      <c r="AC3073" t="str">
        <f t="shared" si="1602"/>
        <v>1.07165958199554-0.0838587360113573i</v>
      </c>
      <c r="AD3073" t="str">
        <f t="shared" si="1603"/>
        <v>0.359281347734805+0.333176524592537i</v>
      </c>
      <c r="AE3073" t="str">
        <f t="shared" si="1604"/>
        <v>-0.0000574830810674279-0.000112772341323318i</v>
      </c>
      <c r="AF3073" t="str">
        <f t="shared" si="1605"/>
        <v>-4.17329044832764-0.0864306345655557i</v>
      </c>
      <c r="AG3073" t="str">
        <f t="shared" si="1606"/>
        <v>1.00253231291096-0.00272208732423664i</v>
      </c>
      <c r="AH3073" t="str">
        <f t="shared" si="1607"/>
        <v>0.000228275501234154+0.00047501852435975i</v>
      </c>
      <c r="AI3073">
        <f t="shared" si="1608"/>
        <v>-65.563423314735715</v>
      </c>
      <c r="AJ3073">
        <f t="shared" si="1609"/>
        <v>64.332863758724216</v>
      </c>
      <c r="AK3073"/>
      <c r="AL3073"/>
      <c r="AM3073"/>
      <c r="AN3073"/>
    </row>
    <row r="3074" spans="1:40" x14ac:dyDescent="0.35">
      <c r="A3074"/>
      <c r="B3074">
        <f t="shared" si="1610"/>
        <v>1140000</v>
      </c>
      <c r="C3074" s="237" t="str">
        <f t="shared" si="1578"/>
        <v>-1.62764102945388E-08+0.00059458441952261i</v>
      </c>
      <c r="D3074" s="208" t="str">
        <f t="shared" si="1579"/>
        <v>-1.64874564449907+0.00455848054967335i</v>
      </c>
      <c r="E3074" t="str">
        <f t="shared" si="1580"/>
        <v>36500</v>
      </c>
      <c r="F3074" t="str">
        <f t="shared" si="1581"/>
        <v>0.21505376344086</v>
      </c>
      <c r="G3074" t="str">
        <f t="shared" si="1576"/>
        <v>0.21505376344086</v>
      </c>
      <c r="H3074" t="str">
        <f t="shared" si="1582"/>
        <v>2.52455098748643+0.0909135385826041i</v>
      </c>
      <c r="I3074" t="str">
        <f t="shared" si="1583"/>
        <v>4476.76953136545i</v>
      </c>
      <c r="J3074" t="str">
        <f t="shared" si="1577"/>
        <v>-27127.1276154719+979.373916837758i</v>
      </c>
      <c r="K3074" t="str">
        <f t="shared" si="1584"/>
        <v>0.00595031481234523-0.164814425309493i</v>
      </c>
      <c r="L3074" t="str">
        <f t="shared" si="1585"/>
        <v>0.0018857679738567-0.0442807578817577i</v>
      </c>
      <c r="M3074" t="str">
        <f t="shared" si="1586"/>
        <v>0.00783608278620193-0.209095183191251i</v>
      </c>
      <c r="N3074" t="str">
        <f t="shared" si="1587"/>
        <v>-14.2195562567143i</v>
      </c>
      <c r="O3074" t="str">
        <f t="shared" si="1588"/>
        <v>-0.0822961374208655-0.996607919778689i</v>
      </c>
      <c r="P3074" t="str">
        <f t="shared" si="1589"/>
        <v>1.08229613742087+0.996607919778689i</v>
      </c>
      <c r="Q3074" t="str">
        <f t="shared" si="1590"/>
        <v>-1.08229613742087+13.2229483369356i</v>
      </c>
      <c r="R3074" t="str">
        <f t="shared" si="1591"/>
        <v>0.0682131866296415-0.08743307289509i</v>
      </c>
      <c r="S3074" t="str">
        <f t="shared" si="1592"/>
        <v>1.58773370354117i</v>
      </c>
      <c r="T3074" t="str">
        <f t="shared" si="1593"/>
        <v>0.138820436639706+0.108304375437826i</v>
      </c>
      <c r="U3074" t="str">
        <f t="shared" si="1594"/>
        <v>0.00005-0.000124651427860194i</v>
      </c>
      <c r="V3074" t="str">
        <f t="shared" si="1595"/>
        <v>0.00002-0.00139609599203417i</v>
      </c>
      <c r="W3074" t="str">
        <f t="shared" si="1596"/>
        <v>0.0000422144081520979-0.000115719655417745i</v>
      </c>
      <c r="X3074" t="str">
        <f t="shared" si="1597"/>
        <v>0.0000422724125427764-0.000115670781804708i</v>
      </c>
      <c r="Y3074" t="str">
        <f t="shared" si="1598"/>
        <v>0.009+5.73026500014778i</v>
      </c>
      <c r="Z3074" t="str">
        <f t="shared" si="1599"/>
        <v>-0.000242095863216829-0.0000889083369341864i</v>
      </c>
      <c r="AA3074" t="str">
        <f t="shared" si="1600"/>
        <v>0.00330465305771617-2.09418104636979i</v>
      </c>
      <c r="AB3074" t="str">
        <f t="shared" si="1601"/>
        <v>0.417594499641698+0.325797213758579i</v>
      </c>
      <c r="AC3074" t="str">
        <f t="shared" si="1602"/>
        <v>1.0713949331643-0.0847640244637135i</v>
      </c>
      <c r="AD3074" t="str">
        <f t="shared" si="1603"/>
        <v>0.36343425564332+0.332840256059149i</v>
      </c>
      <c r="AE3074" t="str">
        <f t="shared" si="1604"/>
        <v>-0.0000583936562115674-0.000112891584358111i</v>
      </c>
      <c r="AF3074" t="str">
        <f t="shared" si="1605"/>
        <v>-4.1732966319855-0.0863550580329308i</v>
      </c>
      <c r="AG3074" t="str">
        <f t="shared" si="1606"/>
        <v>1.00252758818299-0.00275118989368341i</v>
      </c>
      <c r="AH3074" t="str">
        <f t="shared" si="1607"/>
        <v>0.00023205027148044+0.000475608927209701i</v>
      </c>
      <c r="AI3074">
        <f t="shared" si="1608"/>
        <v>-65.527625928743831</v>
      </c>
      <c r="AJ3074">
        <f t="shared" si="1609"/>
        <v>63.992186056047132</v>
      </c>
      <c r="AK3074"/>
      <c r="AL3074"/>
      <c r="AM3074"/>
      <c r="AN3074"/>
    </row>
    <row r="3075" spans="1:40" x14ac:dyDescent="0.35">
      <c r="A3075"/>
      <c r="B3075">
        <f t="shared" si="1610"/>
        <v>1141000</v>
      </c>
      <c r="C3075" s="237" t="str">
        <f t="shared" si="1578"/>
        <v>-1.62478927173915E-08+0.000594063311355535i</v>
      </c>
      <c r="D3075" s="208" t="str">
        <f t="shared" si="1579"/>
        <v>-1.64874564428044+0.0045544853870591i</v>
      </c>
      <c r="E3075" t="str">
        <f t="shared" si="1580"/>
        <v>36500</v>
      </c>
      <c r="F3075" t="str">
        <f t="shared" si="1581"/>
        <v>0.21505376344086</v>
      </c>
      <c r="G3075" t="str">
        <f t="shared" si="1576"/>
        <v>0.21505376344086</v>
      </c>
      <c r="H3075" t="str">
        <f t="shared" si="1582"/>
        <v>2.52455715514405+0.0908340987331204i</v>
      </c>
      <c r="I3075" t="str">
        <f t="shared" si="1583"/>
        <v>4480.69652218244i</v>
      </c>
      <c r="J3075" t="str">
        <f t="shared" si="1577"/>
        <v>-27174.7416960281+980.233016764809i</v>
      </c>
      <c r="K3075" t="str">
        <f t="shared" si="1584"/>
        <v>0.0059399021643686-0.164670342924313i</v>
      </c>
      <c r="L3075" t="str">
        <f t="shared" si="1585"/>
        <v>0.00188246992794003-0.0442420894839738i</v>
      </c>
      <c r="M3075" t="str">
        <f t="shared" si="1586"/>
        <v>0.00782237209230863-0.208912432408287i</v>
      </c>
      <c r="N3075" t="str">
        <f t="shared" si="1587"/>
        <v>-14.2320295516763i</v>
      </c>
      <c r="O3075" t="str">
        <f t="shared" si="1588"/>
        <v>-0.0947203977658519-0.995503915736688i</v>
      </c>
      <c r="P3075" t="str">
        <f t="shared" si="1589"/>
        <v>1.09472039776585+0.995503915736688i</v>
      </c>
      <c r="Q3075" t="str">
        <f t="shared" si="1590"/>
        <v>-1.09472039776585+13.2365256359396i</v>
      </c>
      <c r="R3075" t="str">
        <f t="shared" si="1591"/>
        <v>0.0679043487982915-0.0883205083906718i</v>
      </c>
      <c r="S3075" t="str">
        <f t="shared" si="1592"/>
        <v>1.58912645240393i</v>
      </c>
      <c r="T3075" t="str">
        <f t="shared" si="1593"/>
        <v>0.14035245617338+0.107908596908628i</v>
      </c>
      <c r="U3075" t="str">
        <f t="shared" si="1594"/>
        <v>0.00005-0.000124542180333585i</v>
      </c>
      <c r="V3075" t="str">
        <f t="shared" si="1595"/>
        <v>0.00002-0.00139487241973616i</v>
      </c>
      <c r="W3075" t="str">
        <f t="shared" si="1596"/>
        <v>0.000042214304512121-0.000115620485513901i</v>
      </c>
      <c r="X3075" t="str">
        <f t="shared" si="1597"/>
        <v>0.0000422721943094249-0.000115571653970784i</v>
      </c>
      <c r="Y3075" t="str">
        <f t="shared" si="1598"/>
        <v>0.009+5.73529154839353i</v>
      </c>
      <c r="Z3075" t="str">
        <f t="shared" si="1599"/>
        <v>-0.000241676390508659-0.0000888292944253541i</v>
      </c>
      <c r="AA3075" t="str">
        <f t="shared" si="1600"/>
        <v>0.00329886274434433-2.09234559139144i</v>
      </c>
      <c r="AB3075" t="str">
        <f t="shared" si="1601"/>
        <v>0.422203064101601+0.324606647435133i</v>
      </c>
      <c r="AC3075" t="str">
        <f t="shared" si="1602"/>
        <v>1.07111699375749-0.0856642751118229i</v>
      </c>
      <c r="AD3075" t="str">
        <f t="shared" si="1603"/>
        <v>0.367582420442746+0.332452319495953i</v>
      </c>
      <c r="AE3075" t="str">
        <f t="shared" si="1604"/>
        <v>-0.0000593044876161409-0.000112997963643106i</v>
      </c>
      <c r="AF3075" t="str">
        <f t="shared" si="1605"/>
        <v>-4.17330279942449-0.0862796133460613i</v>
      </c>
      <c r="AG3075" t="str">
        <f t="shared" si="1606"/>
        <v>1.00252248025137-0.00278020612718145i</v>
      </c>
      <c r="AH3075" t="str">
        <f t="shared" si="1607"/>
        <v>0.000235827509129389+0.000476146066299081i</v>
      </c>
      <c r="AI3075">
        <f t="shared" si="1608"/>
        <v>-65.492434479300229</v>
      </c>
      <c r="AJ3075">
        <f t="shared" si="1609"/>
        <v>63.651523706244134</v>
      </c>
      <c r="AK3075"/>
      <c r="AL3075"/>
      <c r="AM3075"/>
      <c r="AN3075"/>
    </row>
    <row r="3076" spans="1:40" x14ac:dyDescent="0.35">
      <c r="A3076"/>
      <c r="B3076">
        <f t="shared" si="1610"/>
        <v>1142000</v>
      </c>
      <c r="C3076" s="237" t="str">
        <f t="shared" si="1578"/>
        <v>-1.62194500222657E-08+0.000593543115812218i</v>
      </c>
      <c r="D3076" s="208" t="str">
        <f t="shared" si="1579"/>
        <v>-1.64874564406238+0.00455049722122701i</v>
      </c>
      <c r="E3076" t="str">
        <f t="shared" si="1580"/>
        <v>36500</v>
      </c>
      <c r="F3076" t="str">
        <f t="shared" si="1581"/>
        <v>0.21505376344086</v>
      </c>
      <c r="G3076" t="str">
        <f t="shared" si="1576"/>
        <v>0.21505376344086</v>
      </c>
      <c r="H3076" t="str">
        <f t="shared" si="1582"/>
        <v>2.52456330663882+0.0907547973820124i</v>
      </c>
      <c r="I3076" t="str">
        <f t="shared" si="1583"/>
        <v>4484.62351299943i</v>
      </c>
      <c r="J3076" t="str">
        <f t="shared" si="1577"/>
        <v>-27222.397525011+981.092116691859i</v>
      </c>
      <c r="K3076" t="str">
        <f t="shared" si="1584"/>
        <v>0.00592951681349558-0.164526511916628i</v>
      </c>
      <c r="L3076" t="str">
        <f t="shared" si="1585"/>
        <v>0.00187918052125828-0.0442034884394046i</v>
      </c>
      <c r="M3076" t="str">
        <f t="shared" si="1586"/>
        <v>0.00780869733475386-0.208730000356033i</v>
      </c>
      <c r="N3076" t="str">
        <f t="shared" si="1587"/>
        <v>-14.2445028466383i</v>
      </c>
      <c r="O3076" t="str">
        <f t="shared" si="1588"/>
        <v>-0.107129921409999-0.994245030130243i</v>
      </c>
      <c r="P3076" t="str">
        <f t="shared" si="1589"/>
        <v>1.10712992141+0.994245030130243i</v>
      </c>
      <c r="Q3076" t="str">
        <f t="shared" si="1590"/>
        <v>-1.10712992141+13.2502578165081i</v>
      </c>
      <c r="R3076" t="str">
        <f t="shared" si="1591"/>
        <v>0.0675825767975872-0.0892022352105511i</v>
      </c>
      <c r="S3076" t="str">
        <f t="shared" si="1592"/>
        <v>1.59051920126668i</v>
      </c>
      <c r="T3076" t="str">
        <f t="shared" si="1593"/>
        <v>0.141877867898288+0.107491386067642i</v>
      </c>
      <c r="U3076" t="str">
        <f t="shared" si="1594"/>
        <v>0.00005-0.000124433124133643i</v>
      </c>
      <c r="V3076" t="str">
        <f t="shared" si="1595"/>
        <v>0.00002-0.00139365099029681i</v>
      </c>
      <c r="W3076" t="str">
        <f t="shared" si="1596"/>
        <v>0.000042214200782042-0.000115521491241686i</v>
      </c>
      <c r="X3076" t="str">
        <f t="shared" si="1597"/>
        <v>0.0000422719762870568-0.000115472701693923i</v>
      </c>
      <c r="Y3076" t="str">
        <f t="shared" si="1598"/>
        <v>0.009+5.74031809663927i</v>
      </c>
      <c r="Z3076" t="str">
        <f t="shared" si="1599"/>
        <v>-0.000241258019249128-0.0000887503925291284i</v>
      </c>
      <c r="AA3076" t="str">
        <f t="shared" si="1600"/>
        <v>0.00329308763619563-2.09051335103819i</v>
      </c>
      <c r="AB3076" t="str">
        <f t="shared" si="1601"/>
        <v>0.426791751195734+0.323351609224593i</v>
      </c>
      <c r="AC3076" t="str">
        <f t="shared" si="1602"/>
        <v>1.07082586911863-0.0865592875298971i</v>
      </c>
      <c r="AD3076" t="str">
        <f t="shared" si="1603"/>
        <v>0.371725200762803+0.332012783789166i</v>
      </c>
      <c r="AE3076" t="str">
        <f t="shared" si="1604"/>
        <v>-0.0000602154207550411-0.000113091504063031i</v>
      </c>
      <c r="AF3076" t="str">
        <f t="shared" si="1605"/>
        <v>-4.1733089507012-0.0862043001607854i</v>
      </c>
      <c r="AG3076" t="str">
        <f t="shared" si="1606"/>
        <v>1.00251699063682-0.00280913139546546i</v>
      </c>
      <c r="AH3076" t="str">
        <f t="shared" si="1607"/>
        <v>0.00023960657656165+0.00047663002740017i</v>
      </c>
      <c r="AI3076">
        <f t="shared" si="1608"/>
        <v>-65.457841877611656</v>
      </c>
      <c r="AJ3076">
        <f t="shared" si="1609"/>
        <v>63.310876301606839</v>
      </c>
      <c r="AK3076"/>
      <c r="AL3076"/>
      <c r="AM3076"/>
      <c r="AN3076"/>
    </row>
    <row r="3077" spans="1:40" x14ac:dyDescent="0.35">
      <c r="A3077"/>
      <c r="B3077">
        <f t="shared" si="1610"/>
        <v>1143000</v>
      </c>
      <c r="C3077" s="237" t="str">
        <f t="shared" si="1578"/>
        <v>-1.61910819472216E-08+0.000593023830497321i</v>
      </c>
      <c r="D3077" s="208" t="str">
        <f t="shared" si="1579"/>
        <v>-1.64874564384489+0.0045465160338128i</v>
      </c>
      <c r="E3077" t="str">
        <f t="shared" si="1580"/>
        <v>36500</v>
      </c>
      <c r="F3077" t="str">
        <f t="shared" si="1581"/>
        <v>0.21505376344086</v>
      </c>
      <c r="G3077" t="str">
        <f t="shared" ref="G3077:G3140" si="1611">IF($C$11=$C$7,$C$24,F3077)</f>
        <v>0.21505376344086</v>
      </c>
      <c r="H3077" t="str">
        <f t="shared" si="1582"/>
        <v>2.52456944202716+0.0906756341679482i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0.00187589972368196-0.04416495457255i</v>
      </c>
      <c r="M3077" t="str">
        <f t="shared" si="1586"/>
        <v>0.00779505838811676-0.208547886202541i</v>
      </c>
      <c r="N3077" t="str">
        <f t="shared" si="1587"/>
        <v>-14.2569761416004i</v>
      </c>
      <c r="O3077" t="str">
        <f t="shared" si="1588"/>
        <v>-0.119522777666439-0.992831458818111i</v>
      </c>
      <c r="P3077" t="str">
        <f t="shared" si="1589"/>
        <v>1.11952277766644+0.992831458818111i</v>
      </c>
      <c r="Q3077" t="str">
        <f t="shared" si="1590"/>
        <v>-1.11952277766644+13.2641446827823i</v>
      </c>
      <c r="R3077" t="str">
        <f t="shared" si="1591"/>
        <v>0.0672479861629774-0.0900780607044364i</v>
      </c>
      <c r="S3077" t="str">
        <f t="shared" si="1592"/>
        <v>1.59191195012943i</v>
      </c>
      <c r="T3077" t="str">
        <f t="shared" si="1593"/>
        <v>0.143396341279877+0.107052872794982i</v>
      </c>
      <c r="U3077" t="str">
        <f t="shared" si="1594"/>
        <v>0.00005-0.000124324258758198i</v>
      </c>
      <c r="V3077" t="str">
        <f t="shared" si="1595"/>
        <v>0.00002-0.00139243169809182i</v>
      </c>
      <c r="W3077" t="str">
        <f t="shared" si="1596"/>
        <v>0.0000422140969618625-0.000115422672140081i</v>
      </c>
      <c r="X3077" t="str">
        <f t="shared" si="1597"/>
        <v>0.0000422717584746206-0.000115373924513304i</v>
      </c>
      <c r="Y3077" t="str">
        <f t="shared" si="1598"/>
        <v>0.009+5.74534464488501i</v>
      </c>
      <c r="Z3077" t="str">
        <f t="shared" si="1599"/>
        <v>-0.000240840745585205-0.0000886716308681574i</v>
      </c>
      <c r="AA3077" t="str">
        <f t="shared" si="1600"/>
        <v>0.00328732768007777-2.08868431687211i</v>
      </c>
      <c r="AB3077" t="str">
        <f t="shared" si="1601"/>
        <v>0.431359566622289+0.322032489827512i</v>
      </c>
      <c r="AC3077" t="str">
        <f t="shared" si="1602"/>
        <v>1.07052166805016-0.0874488637512465i</v>
      </c>
      <c r="AD3077" t="str">
        <f t="shared" si="1603"/>
        <v>0.375861956283915+0.331521725737953i</v>
      </c>
      <c r="AE3077" t="str">
        <f t="shared" si="1604"/>
        <v>-0.0000611263016991217-0.000113172232249414i</v>
      </c>
      <c r="AF3077" t="str">
        <f t="shared" si="1605"/>
        <v>-4.17331508587205-0.0861291181341354i</v>
      </c>
      <c r="AG3077" t="str">
        <f t="shared" si="1606"/>
        <v>1.0025111209146-0.00283796109332974i</v>
      </c>
      <c r="AH3077" t="str">
        <f t="shared" si="1607"/>
        <v>0.000243386838400426+0.000477060903374448i</v>
      </c>
      <c r="AI3077">
        <f t="shared" si="1608"/>
        <v>-65.423841202783578</v>
      </c>
      <c r="AJ3077">
        <f t="shared" si="1609"/>
        <v>62.97024343291708</v>
      </c>
      <c r="AK3077"/>
      <c r="AL3077"/>
      <c r="AM3077"/>
      <c r="AN3077"/>
    </row>
    <row r="3078" spans="1:40" x14ac:dyDescent="0.35">
      <c r="A3078"/>
      <c r="B3078">
        <f t="shared" si="1610"/>
        <v>1144000</v>
      </c>
      <c r="C3078" s="237" t="str">
        <f t="shared" ref="C3078:C3141" si="1613">IMPRODUCT(COMPLEX(-1,0),IMDIV(IMPRODUCT(G3078,COMPLEX($C$100+$C$101,0)),COMPLEX($C$100,2*PI()*B3078*$C$103*$C$102*(2*$C$100+$C$101))))</f>
        <v>-1.6162788231464E-08+0.000592505453023882i</v>
      </c>
      <c r="D3078" s="208" t="str">
        <f t="shared" ref="D3078:D3141" si="1614">IMPRODUCT(COMPLEX($C$106,0),IMSUB(C3078,G3078))</f>
        <v>-1.64874564362797+0.00454254180651643i</v>
      </c>
      <c r="E3078" t="str">
        <f t="shared" ref="E3078:E3141" si="1615">IMDIV(COMPLEX($C$20*10^3,0),COMPLEX(1,2*PI()*B3078*$C$20*1000*$C$29*10^-12))</f>
        <v>36500</v>
      </c>
      <c r="F3078" t="str">
        <f t="shared" ref="F3078:F3141" si="1616">IMDIV(COMPLEX($C$22*1000,0),IMSUM(COMPLEX($C$22*1000,0),E3078))</f>
        <v>0.21505376344086</v>
      </c>
      <c r="G3078" t="str">
        <f t="shared" si="1611"/>
        <v>0.21505376344086</v>
      </c>
      <c r="H3078" t="str">
        <f t="shared" ref="H3078:H3141" si="1617">IMPRODUCT(COMPLEX($C$108,0),IMPRODUCT(COMPLEX(-1,0),D3078),IMDIV(COMPLEX(0,2*PI()*B3078*$C$109*$C$110),COMPLEX(1,2*PI()*B3078*$C$109*$C$110)))</f>
        <v>2.52457556136521+0.0905966087308507i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0.00187262750521274-0.044126487708518i</v>
      </c>
      <c r="M3078" t="str">
        <f t="shared" ref="M3078:M3141" si="1621">IMSUM(K3078,L3078)</f>
        <v>0.00778145512752264-0.208366089118748i</v>
      </c>
      <c r="N3078" t="str">
        <f t="shared" ref="N3078:N3141" si="1622">COMPLEX(0,-2*PI()*B3078*$C$43)</f>
        <v>-14.2694494365624i</v>
      </c>
      <c r="O3078" t="str">
        <f t="shared" ref="O3078:O3141" si="1623">IMEXP(N3078)</f>
        <v>-0.131897038441135-0.991263421725254i</v>
      </c>
      <c r="P3078" t="str">
        <f t="shared" ref="P3078:P3141" si="1624">IMSUB(COMPLEX(1,0),O3078)</f>
        <v>1.13189703844114+0.991263421725254i</v>
      </c>
      <c r="Q3078" t="str">
        <f t="shared" ref="Q3078:Q3141" si="1625">IMSUM(COMPLEX(0,2*PI()*B3078*$C$43),O3078,COMPLEX(-1,0))</f>
        <v>-1.13189703844114+13.2781860148371i</v>
      </c>
      <c r="R3078" t="str">
        <f t="shared" ref="R3078:R3141" si="1626">IMDIV(P3078,Q3078)</f>
        <v>0.0669006957033854-0.0909477948590306i</v>
      </c>
      <c r="S3078" t="str">
        <f t="shared" ref="S3078:S3141" si="1627">IMDIV(COMPLEX(0,2*PI()*B3078*$C$123),COMPLEX($C$124,0))</f>
        <v>1.59330469899219i</v>
      </c>
      <c r="T3078" t="str">
        <f t="shared" ref="T3078:T3141" si="1628">IMPRODUCT(R3078,S3078)</f>
        <v>0.144907548911871+0.106593192830051i</v>
      </c>
      <c r="U3078" t="str">
        <f t="shared" ref="U3078:U3141" si="1629">IMDIV(COMPLEX(1,2*PI()*B3078*$C$16*10^-3*$C$15*10^-6),COMPLEX(0,2*PI()*B3078*$C$15*10^-6))</f>
        <v>0.00005-0.000124215583706836i</v>
      </c>
      <c r="V3078" t="str">
        <f t="shared" ref="V3078:V3141" si="1630">IMSUM(COMPLEX($C$18*10^-3,0),IMDIV(COMPLEX(1,0),COMPLEX(0,2*PI()*B3078*($C$17*1*10^-6))))</f>
        <v>0.00002-0.00139121453751657i</v>
      </c>
      <c r="W3078" t="str">
        <f t="shared" ref="W3078:W3141" si="1631">IMDIV(IMPRODUCT(U3078,V3078),IMSUM(U3078,V3078))</f>
        <v>0.000042213993051585-0.000115324027749679i</v>
      </c>
      <c r="X3078" t="str">
        <f t="shared" ref="X3078:X3141" si="1632">IMDIV(IMPRODUCT(COMPLEX($C$19,0),W3078),IMSUM(COMPLEX($C$19,0),W3078))</f>
        <v>0.0000422715408710703-0.000115275321969713i</v>
      </c>
      <c r="Y3078" t="str">
        <f t="shared" ref="Y3078:Y3141" si="1633">COMPLEX($C$13*10^-3,2*PI()*B3078*$C$12*0.000001)</f>
        <v>0.009+5.75037119313076i</v>
      </c>
      <c r="Z3078" t="str">
        <f t="shared" ref="Z3078:Z3141" si="1634">IMPRODUCT(COMPLEX($C$6,0),IMDIV(X3078,IMSUM(X3078,Y3078)))</f>
        <v>-0.000240424565680682-0.000088593009066447i</v>
      </c>
      <c r="AA3078" t="str">
        <f t="shared" ref="AA3078:AA3141" si="1635">IMDIV(COMPLEX($C$6,0),IMSUM(X3078,Y3078))</f>
        <v>0.00328158282303087-2.08685848048477i</v>
      </c>
      <c r="AB3078" t="str">
        <f t="shared" ref="AB3078:AB3141" si="1636">IMPRODUCT(COMPLEX($C$119,0),T3078)</f>
        <v>0.435905525489823+0.320649697570138i</v>
      </c>
      <c r="AC3078" t="str">
        <f t="shared" ref="AC3078:AC3141" si="1637">IMSUM(COMPLEX(1,0),IMPRODUCT(AB3078,M3078))</f>
        <v>1.07020450274624-0.0883328083382714i</v>
      </c>
      <c r="AD3078" t="str">
        <f t="shared" ref="AD3078:AD3141" si="1638">IMDIV(AB3078,AC3078)</f>
        <v>0.379992047833321+0.33097923003736i</v>
      </c>
      <c r="AE3078" t="str">
        <f t="shared" ref="AE3078:AE3141" si="1639">IMPRODUCT(AD3078,AA3078,X3078)</f>
        <v>-0.0000620369771349339-0.000113240176569934i</v>
      </c>
      <c r="AF3078" t="str">
        <f t="shared" ref="AF3078:AF3141" si="1640">IMSUB(D3078,H3078)</f>
        <v>-4.17332120499318-0.0860540669243343i</v>
      </c>
      <c r="AG3078" t="str">
        <f t="shared" ref="AG3078:AG3141" si="1641">IMSUM(COMPLEX(1,0),IMPRODUCT(AD3078,AA3078,COMPLEX($C$127,0)))</f>
        <v>1.00250487271417-0.00286669064024964i</v>
      </c>
      <c r="AH3078" t="str">
        <f t="shared" ref="AH3078:AH3141" si="1642">IMDIV(IMPRODUCT(AE3078,AF3078),AG3078)</f>
        <v>0.000247167661584065+0.000477438794132556i</v>
      </c>
      <c r="AI3078">
        <f t="shared" ref="AI3078:AI3141" si="1643">20*LOG10(IMABS(AH3078))</f>
        <v>-65.390425697033066</v>
      </c>
      <c r="AJ3078">
        <f t="shared" ref="AJ3078:AJ3141" si="1644">IMARGUMENT(AH3078)*180/PI()</f>
        <v>62.629624689524803</v>
      </c>
      <c r="AK3078"/>
      <c r="AL3078"/>
      <c r="AM3078"/>
      <c r="AN3078"/>
    </row>
    <row r="3079" spans="1:40" x14ac:dyDescent="0.35">
      <c r="A3079"/>
      <c r="B3079">
        <f t="shared" si="1610"/>
        <v>1145000</v>
      </c>
      <c r="C3079" s="237" t="str">
        <f t="shared" si="1613"/>
        <v>-1.61345686153359E-08+0.000591987981013277i</v>
      </c>
      <c r="D3079" s="208" t="str">
        <f t="shared" si="1614"/>
        <v>-1.64874564341162+0.00453857452110179i</v>
      </c>
      <c r="E3079" t="str">
        <f t="shared" si="1615"/>
        <v>36500</v>
      </c>
      <c r="F3079" t="str">
        <f t="shared" si="1616"/>
        <v>0.21505376344086</v>
      </c>
      <c r="G3079" t="str">
        <f t="shared" si="1611"/>
        <v>0.21505376344086</v>
      </c>
      <c r="H3079" t="str">
        <f t="shared" si="1617"/>
        <v>2.5245816647089+0.090517720711891i</v>
      </c>
      <c r="I3079" t="str">
        <f t="shared" si="1618"/>
        <v>4496.40448545039i</v>
      </c>
      <c r="J3079" t="str">
        <f t="shared" si="1612"/>
        <v>-27365.6155025192+983.669416473011i</v>
      </c>
      <c r="K3079" t="str">
        <f t="shared" si="1619"/>
        <v>0.00589852359265789-0.164096520605449i</v>
      </c>
      <c r="L3079" t="str">
        <f t="shared" si="1620"/>
        <v>0.00186936383598268-0.0440880876730214i</v>
      </c>
      <c r="M3079" t="str">
        <f t="shared" si="1621"/>
        <v>0.00776788742864057-0.20818460827847i</v>
      </c>
      <c r="N3079" t="str">
        <f t="shared" si="1622"/>
        <v>-14.2819227315244i</v>
      </c>
      <c r="O3079" t="str">
        <f t="shared" si="1623"/>
        <v>-0.144250778533455-0.989541162808547i</v>
      </c>
      <c r="P3079" t="str">
        <f t="shared" si="1624"/>
        <v>1.14425077853346+0.989541162808547i</v>
      </c>
      <c r="Q3079" t="str">
        <f t="shared" si="1625"/>
        <v>-1.14425077853346+13.2923815687159i</v>
      </c>
      <c r="R3079" t="str">
        <f t="shared" si="1626"/>
        <v>0.0665408274303762-0.0918112503629267i</v>
      </c>
      <c r="S3079" t="str">
        <f t="shared" si="1627"/>
        <v>1.59469744785494i</v>
      </c>
      <c r="T3079" t="str">
        <f t="shared" si="1628"/>
        <v>0.14641116663813+0.106112487681377i</v>
      </c>
      <c r="U3079" t="str">
        <f t="shared" si="1629"/>
        <v>0.00005-0.000124107098480892i</v>
      </c>
      <c r="V3079" t="str">
        <f t="shared" si="1630"/>
        <v>0.00002-0.00138999950298598i</v>
      </c>
      <c r="W3079" t="str">
        <f t="shared" si="1631"/>
        <v>0.0000422138890512115-0.000115225557612678i</v>
      </c>
      <c r="X3079" t="str">
        <f t="shared" si="1632"/>
        <v>0.0000422713234753643-0.000115176893605546i</v>
      </c>
      <c r="Y3079" t="str">
        <f t="shared" si="1633"/>
        <v>0.009+5.7553977413765i</v>
      </c>
      <c r="Z3079" t="str">
        <f t="shared" si="1634"/>
        <v>-0.000240009475716112-0.0000885145267493524i</v>
      </c>
      <c r="AA3079" t="str">
        <f t="shared" si="1635"/>
        <v>0.00327585301232623-2.08503583349716i</v>
      </c>
      <c r="AB3079" t="str">
        <f t="shared" si="1636"/>
        <v>0.440428652683834+0.319203658133187i</v>
      </c>
      <c r="AC3079" t="str">
        <f t="shared" si="1637"/>
        <v>1.06987448872391-0.0892109284504094i</v>
      </c>
      <c r="AD3079" t="str">
        <f t="shared" si="1638"/>
        <v>0.384114837481225+0.330385389260068i</v>
      </c>
      <c r="AE3079" t="str">
        <f t="shared" si="1639"/>
        <v>-0.0000629472943833927-0.000113295367117627i</v>
      </c>
      <c r="AF3079" t="str">
        <f t="shared" si="1640"/>
        <v>-4.17332730812052-0.0859791461907892i</v>
      </c>
      <c r="AG3079" t="str">
        <f t="shared" si="1641"/>
        <v>1.00249824771877-0.00289531548100023i</v>
      </c>
      <c r="AH3079" t="str">
        <f t="shared" si="1642"/>
        <v>0.000250948415438478+0.000477763806593855i</v>
      </c>
      <c r="AI3079">
        <f t="shared" si="1643"/>
        <v>-65.35758876107144</v>
      </c>
      <c r="AJ3079">
        <f t="shared" si="1644"/>
        <v>62.289019659394995</v>
      </c>
      <c r="AK3079"/>
      <c r="AL3079"/>
      <c r="AM3079"/>
      <c r="AN3079"/>
    </row>
    <row r="3080" spans="1:40" x14ac:dyDescent="0.35">
      <c r="A3080"/>
      <c r="B3080">
        <f t="shared" si="1610"/>
        <v>1146000</v>
      </c>
      <c r="C3080" s="237" t="str">
        <f t="shared" si="1613"/>
        <v>-1.61064228403128E-08+0.000591471412095184i</v>
      </c>
      <c r="D3080" s="208" t="str">
        <f t="shared" si="1614"/>
        <v>-1.64874564319584+0.00453461415939641i</v>
      </c>
      <c r="E3080" t="str">
        <f t="shared" si="1615"/>
        <v>36500</v>
      </c>
      <c r="F3080" t="str">
        <f t="shared" si="1616"/>
        <v>0.21505376344086</v>
      </c>
      <c r="G3080" t="str">
        <f t="shared" si="1611"/>
        <v>0.21505376344086</v>
      </c>
      <c r="H3080" t="str">
        <f t="shared" si="1617"/>
        <v>2.52458775211387+0.0904389697534834i</v>
      </c>
      <c r="I3080" t="str">
        <f t="shared" si="1618"/>
        <v>4500.33147626738i</v>
      </c>
      <c r="J3080" t="str">
        <f t="shared" si="1612"/>
        <v>-27413.4383252086+984.528516400062i</v>
      </c>
      <c r="K3080" t="str">
        <f t="shared" si="1619"/>
        <v>0.00588824648142655-0.163953688566012i</v>
      </c>
      <c r="L3080" t="str">
        <f t="shared" si="1620"/>
        <v>0.00186610868625372-0.0440497542923763i</v>
      </c>
      <c r="M3080" t="str">
        <f t="shared" si="1621"/>
        <v>0.00775435516768027-0.208003442858388i</v>
      </c>
      <c r="N3080" t="str">
        <f t="shared" si="1622"/>
        <v>-14.2943960264865i</v>
      </c>
      <c r="O3080" t="str">
        <f t="shared" si="1623"/>
        <v>-0.156582075935395-0.987664950018862i</v>
      </c>
      <c r="P3080" t="str">
        <f t="shared" si="1624"/>
        <v>1.1565820759354+0.987664950018862i</v>
      </c>
      <c r="Q3080" t="str">
        <f t="shared" si="1625"/>
        <v>-1.1565820759354+13.3067310764676i</v>
      </c>
      <c r="R3080" t="str">
        <f t="shared" si="1626"/>
        <v>0.0661685064858862-0.0926682426692381i</v>
      </c>
      <c r="S3080" t="str">
        <f t="shared" si="1627"/>
        <v>1.5960901967177i</v>
      </c>
      <c r="T3080" t="str">
        <f t="shared" si="1628"/>
        <v>0.147906873671428+0.105610904533574i</v>
      </c>
      <c r="U3080" t="str">
        <f t="shared" si="1629"/>
        <v>0.00005-0.000123998802583439i</v>
      </c>
      <c r="V3080" t="str">
        <f t="shared" si="1630"/>
        <v>0.00002-0.00138878658893451i</v>
      </c>
      <c r="W3080" t="str">
        <f t="shared" si="1631"/>
        <v>0.0000422137849607438-0.000115127261272871i</v>
      </c>
      <c r="X3080" t="str">
        <f t="shared" si="1632"/>
        <v>0.0000422711062864647-0.000115078638964788i</v>
      </c>
      <c r="Y3080" t="str">
        <f t="shared" si="1633"/>
        <v>0.009+5.76042428962224i</v>
      </c>
      <c r="Z3080" t="str">
        <f t="shared" si="1634"/>
        <v>-0.00023959547188868-0.0000884361835435697i</v>
      </c>
      <c r="AA3080" t="str">
        <f t="shared" si="1635"/>
        <v>0.00327013819546511-2.08321636755946i</v>
      </c>
      <c r="AB3080" t="str">
        <f t="shared" si="1636"/>
        <v>0.444927983224061+0.317694814271969i</v>
      </c>
      <c r="AC3080" t="str">
        <f t="shared" si="1637"/>
        <v>1.06953174475278-0.0900830339098487i</v>
      </c>
      <c r="AD3080" t="str">
        <f t="shared" si="1638"/>
        <v>0.388229688636346+0.329740303837102i</v>
      </c>
      <c r="AE3080" t="str">
        <f t="shared" si="1639"/>
        <v>-0.0000638571014181703-0.000113337835699874i</v>
      </c>
      <c r="AF3080" t="str">
        <f t="shared" si="1640"/>
        <v>-4.17333339530971-0.085904355594087i</v>
      </c>
      <c r="AG3080" t="str">
        <f t="shared" si="1641"/>
        <v>1.00249124766509-0.00292383108626686i</v>
      </c>
      <c r="AH3080" t="str">
        <f t="shared" si="1642"/>
        <v>0.0002547284717485+0.000478036054645135i</v>
      </c>
      <c r="AI3080">
        <f t="shared" si="1643"/>
        <v>-65.325323949662106</v>
      </c>
      <c r="AJ3080">
        <f t="shared" si="1644"/>
        <v>61.948427929185414</v>
      </c>
      <c r="AK3080"/>
      <c r="AL3080"/>
      <c r="AM3080"/>
      <c r="AN3080"/>
    </row>
    <row r="3081" spans="1:40" x14ac:dyDescent="0.35">
      <c r="A3081"/>
      <c r="B3081">
        <f t="shared" si="1610"/>
        <v>1147000</v>
      </c>
      <c r="C3081" s="237" t="str">
        <f t="shared" si="1613"/>
        <v>-1.60783506489964E-08+0.000590955743907546i</v>
      </c>
      <c r="D3081" s="208" t="str">
        <f t="shared" si="1614"/>
        <v>-1.64874564298062+0.00453066070329119i</v>
      </c>
      <c r="E3081" t="str">
        <f t="shared" si="1615"/>
        <v>36500</v>
      </c>
      <c r="F3081" t="str">
        <f t="shared" si="1616"/>
        <v>0.21505376344086</v>
      </c>
      <c r="G3081" t="str">
        <f t="shared" si="1611"/>
        <v>0.21505376344086</v>
      </c>
      <c r="H3081" t="str">
        <f t="shared" si="1617"/>
        <v>2.52459382363556+0.0903603554992786i</v>
      </c>
      <c r="I3081" t="str">
        <f t="shared" si="1618"/>
        <v>4504.25846708437i</v>
      </c>
      <c r="J3081" t="str">
        <f t="shared" si="1612"/>
        <v>-27461.3028963245+985.387616327112i</v>
      </c>
      <c r="K3081" t="str">
        <f t="shared" si="1619"/>
        <v>0.00587799619497267-0.163811104644533i</v>
      </c>
      <c r="L3081" t="str">
        <f t="shared" si="1620"/>
        <v>0.00186286202641688-0.0440114873934991i</v>
      </c>
      <c r="M3081" t="str">
        <f t="shared" si="1621"/>
        <v>0.00774085822138955-0.207822592038032i</v>
      </c>
      <c r="N3081" t="str">
        <f t="shared" si="1622"/>
        <v>-14.3068693214485i</v>
      </c>
      <c r="O3081" t="str">
        <f t="shared" si="1623"/>
        <v>-0.168889012130312-0.985635075259423i</v>
      </c>
      <c r="P3081" t="str">
        <f t="shared" si="1624"/>
        <v>1.16888901213031+0.985635075259423i</v>
      </c>
      <c r="Q3081" t="str">
        <f t="shared" si="1625"/>
        <v>-1.16888901213031+13.3212342461891i</v>
      </c>
      <c r="R3081" t="str">
        <f t="shared" si="1626"/>
        <v>0.0657838610685628-0.0935185900559665i</v>
      </c>
      <c r="S3081" t="str">
        <f t="shared" si="1627"/>
        <v>1.59748294558045i</v>
      </c>
      <c r="T3081" t="str">
        <f t="shared" si="1628"/>
        <v>0.149394352709136+0.105088596151463i</v>
      </c>
      <c r="U3081" t="str">
        <f t="shared" si="1629"/>
        <v>0.00005-0.000123890695519286i</v>
      </c>
      <c r="V3081" t="str">
        <f t="shared" si="1630"/>
        <v>0.00002-0.001387575789816i</v>
      </c>
      <c r="W3081" t="str">
        <f t="shared" si="1631"/>
        <v>0.0000422136807801839-0.000115029138275647i</v>
      </c>
      <c r="X3081" t="str">
        <f t="shared" si="1632"/>
        <v>0.0000422708893033391-0.000114980557593023i</v>
      </c>
      <c r="Y3081" t="str">
        <f t="shared" si="1633"/>
        <v>0.009+5.76545083786799i</v>
      </c>
      <c r="Z3081" t="str">
        <f t="shared" si="1634"/>
        <v>-0.000239182550412169-0.0000883579790771353i</v>
      </c>
      <c r="AA3081" t="str">
        <f t="shared" si="1635"/>
        <v>0.00326443832017758-2.08140007435101i</v>
      </c>
      <c r="AB3081" t="str">
        <f t="shared" si="1636"/>
        <v>0.449402562612478+0.316123625527963i</v>
      </c>
      <c r="AC3081" t="str">
        <f t="shared" si="1637"/>
        <v>1.06917639278319-0.0909489372650155i</v>
      </c>
      <c r="AD3081" t="str">
        <f t="shared" si="1638"/>
        <v>0.392335966141091+0.329044082037339i</v>
      </c>
      <c r="AE3081" t="str">
        <f t="shared" si="1639"/>
        <v>-0.0000647662468839381-0.000113367615827224i</v>
      </c>
      <c r="AF3081" t="str">
        <f t="shared" si="1640"/>
        <v>-4.17333946661618-0.0858296947959874i</v>
      </c>
      <c r="AG3081" t="str">
        <f t="shared" si="1641"/>
        <v>1.00248387434283-0.00295223295325009i</v>
      </c>
      <c r="AH3081" t="str">
        <f t="shared" si="1642"/>
        <v>0.000258507204828766+0.000478255659098864i</v>
      </c>
      <c r="AI3081">
        <f t="shared" si="1643"/>
        <v>-65.293624967336726</v>
      </c>
      <c r="AJ3081">
        <f t="shared" si="1644"/>
        <v>61.60784908431858</v>
      </c>
      <c r="AK3081"/>
      <c r="AL3081"/>
      <c r="AM3081"/>
      <c r="AN3081"/>
    </row>
    <row r="3082" spans="1:40" x14ac:dyDescent="0.35">
      <c r="A3082"/>
      <c r="B3082">
        <f t="shared" si="1610"/>
        <v>1148000</v>
      </c>
      <c r="C3082" s="237" t="str">
        <f t="shared" si="1613"/>
        <v>-1.60503517851094E-08+0.000590440974096542i</v>
      </c>
      <c r="D3082" s="208" t="str">
        <f t="shared" si="1614"/>
        <v>-1.64874564276596+0.00452671413474016i</v>
      </c>
      <c r="E3082" t="str">
        <f t="shared" si="1615"/>
        <v>36500</v>
      </c>
      <c r="F3082" t="str">
        <f t="shared" si="1616"/>
        <v>0.21505376344086</v>
      </c>
      <c r="G3082" t="str">
        <f t="shared" si="1611"/>
        <v>0.21505376344086</v>
      </c>
      <c r="H3082" t="str">
        <f t="shared" si="1617"/>
        <v>2.52459987932913+0.0902818775941614i</v>
      </c>
      <c r="I3082" t="str">
        <f t="shared" si="1618"/>
        <v>4508.18545790135i</v>
      </c>
      <c r="J3082" t="str">
        <f t="shared" si="1612"/>
        <v>-27509.2092158671+986.246716254164i</v>
      </c>
      <c r="K3082" t="str">
        <f t="shared" si="1619"/>
        <v>0.00586777264005951-0.163668768195867i</v>
      </c>
      <c r="L3082" t="str">
        <f t="shared" si="1620"/>
        <v>0.0018596238269916-0.0439732868039034i</v>
      </c>
      <c r="M3082" t="str">
        <f t="shared" si="1621"/>
        <v>0.00772739646705111-0.20764205499977i</v>
      </c>
      <c r="N3082" t="str">
        <f t="shared" si="1622"/>
        <v>-14.3193426164105i</v>
      </c>
      <c r="O3082" t="str">
        <f t="shared" si="1623"/>
        <v>-0.181169672392002-0.9834518543403i</v>
      </c>
      <c r="P3082" t="str">
        <f t="shared" si="1624"/>
        <v>1.181169672392+0.9834518543403i</v>
      </c>
      <c r="Q3082" t="str">
        <f t="shared" si="1625"/>
        <v>-1.181169672392+13.3358907620702i</v>
      </c>
      <c r="R3082" t="str">
        <f t="shared" si="1626"/>
        <v>0.0653870223587811-0.0943621136841752i</v>
      </c>
      <c r="S3082" t="str">
        <f t="shared" si="1627"/>
        <v>1.59887569444321i</v>
      </c>
      <c r="T3082" t="str">
        <f t="shared" si="1628"/>
        <v>0.150873290045915+0.10454572078147i</v>
      </c>
      <c r="U3082" t="str">
        <f t="shared" si="1629"/>
        <v>0.00005-0.000123782776794966i</v>
      </c>
      <c r="V3082" t="str">
        <f t="shared" si="1630"/>
        <v>0.00002-0.00138636710010362i</v>
      </c>
      <c r="W3082" t="str">
        <f t="shared" si="1631"/>
        <v>0.000042213576509534-0.000114931188167976i</v>
      </c>
      <c r="X3082" t="str">
        <f t="shared" si="1632"/>
        <v>0.000042270672524959-0.000114882649037412i</v>
      </c>
      <c r="Y3082" t="str">
        <f t="shared" si="1633"/>
        <v>0.009+5.77047738611373i</v>
      </c>
      <c r="Z3082" t="str">
        <f t="shared" si="1634"/>
        <v>-0.000238770707516827-0.0000882799129794156i</v>
      </c>
      <c r="AA3082" t="str">
        <f t="shared" si="1635"/>
        <v>0.00325875333442127-2.07958694558014i</v>
      </c>
      <c r="AB3082" t="str">
        <f t="shared" si="1636"/>
        <v>0.453851447172297+0.314490567932211i</v>
      </c>
      <c r="AC3082" t="str">
        <f t="shared" si="1637"/>
        <v>1.06880855787293-0.091808453851915i</v>
      </c>
      <c r="AD3082" t="str">
        <f t="shared" si="1638"/>
        <v>0.396433036366803+0.328296839945946i</v>
      </c>
      <c r="AE3082" t="str">
        <f t="shared" si="1639"/>
        <v>-0.0000656745801145007-0.000113384742702059i</v>
      </c>
      <c r="AF3082" t="str">
        <f t="shared" si="1640"/>
        <v>-4.17334552209509-0.0857551634594212i</v>
      </c>
      <c r="AG3082" t="str">
        <f t="shared" si="1641"/>
        <v>1.00247612959438-0.00298051660626775i</v>
      </c>
      <c r="AH3082" t="str">
        <f t="shared" si="1642"/>
        <v>0.000262283991594199+0.000478422747650812i</v>
      </c>
      <c r="AI3082">
        <f t="shared" si="1643"/>
        <v>-65.262485664264432</v>
      </c>
      <c r="AJ3082">
        <f t="shared" si="1644"/>
        <v>61.267282709031129</v>
      </c>
      <c r="AK3082"/>
      <c r="AL3082"/>
      <c r="AM3082"/>
      <c r="AN3082"/>
    </row>
    <row r="3083" spans="1:40" x14ac:dyDescent="0.35">
      <c r="A3083"/>
      <c r="B3083">
        <f t="shared" si="1610"/>
        <v>1149000</v>
      </c>
      <c r="C3083" s="237" t="str">
        <f t="shared" si="1613"/>
        <v>-1.60224259934889E-08+0.000589927100316537i</v>
      </c>
      <c r="D3083" s="208" t="str">
        <f t="shared" si="1614"/>
        <v>-1.64874564255186+0.00452277443576012i</v>
      </c>
      <c r="E3083" t="str">
        <f t="shared" si="1615"/>
        <v>36500</v>
      </c>
      <c r="F3083" t="str">
        <f t="shared" si="1616"/>
        <v>0.21505376344086</v>
      </c>
      <c r="G3083" t="str">
        <f t="shared" si="1611"/>
        <v>0.21505376344086</v>
      </c>
      <c r="H3083" t="str">
        <f t="shared" si="1617"/>
        <v>2.52460591924954+0.0902035356842431i</v>
      </c>
      <c r="I3083" t="str">
        <f t="shared" si="1618"/>
        <v>4512.11244871834i</v>
      </c>
      <c r="J3083" t="str">
        <f t="shared" si="1612"/>
        <v>-27557.1572838362+987.105816181214i</v>
      </c>
      <c r="K3083" t="str">
        <f t="shared" si="1619"/>
        <v>0.00585757572385511-0.163526678577105i</v>
      </c>
      <c r="L3083" t="str">
        <f t="shared" si="1620"/>
        <v>0.00185639405862513-0.0439351523516985i</v>
      </c>
      <c r="M3083" t="str">
        <f t="shared" si="1621"/>
        <v>0.00771396978248024-0.207461830928804i</v>
      </c>
      <c r="N3083" t="str">
        <f t="shared" si="1622"/>
        <v>-14.3318159113726i</v>
      </c>
      <c r="O3083" t="str">
        <f t="shared" si="1623"/>
        <v>-0.1934221460823-0.981115626929323i</v>
      </c>
      <c r="P3083" t="str">
        <f t="shared" si="1624"/>
        <v>1.1934221460823+0.981115626929323i</v>
      </c>
      <c r="Q3083" t="str">
        <f t="shared" si="1625"/>
        <v>-1.1934221460823+13.3507002844433i</v>
      </c>
      <c r="R3083" t="str">
        <f t="shared" si="1626"/>
        <v>0.0649781244424529-0.095198637653771i</v>
      </c>
      <c r="S3083" t="str">
        <f t="shared" si="1627"/>
        <v>1.60026844330596i</v>
      </c>
      <c r="T3083" t="str">
        <f t="shared" si="1628"/>
        <v>0.152343375683048+0.103982442050465i</v>
      </c>
      <c r="U3083" t="str">
        <f t="shared" si="1629"/>
        <v>0.0000499999999999999-0.00012367504591873i</v>
      </c>
      <c r="V3083" t="str">
        <f t="shared" si="1630"/>
        <v>0.00002-0.00138516051428978i</v>
      </c>
      <c r="W3083" t="str">
        <f t="shared" si="1631"/>
        <v>0.0000422134721487961-0.000114833410498406i</v>
      </c>
      <c r="X3083" t="str">
        <f t="shared" si="1632"/>
        <v>0.0000422704559503009-0.000114784912846698i</v>
      </c>
      <c r="Y3083" t="str">
        <f t="shared" si="1633"/>
        <v>0.009+5.77550393435948i</v>
      </c>
      <c r="Z3083" t="str">
        <f t="shared" si="1634"/>
        <v>-0.000238359939449315-0.0000882019848811026i</v>
      </c>
      <c r="AA3083" t="str">
        <f t="shared" si="1635"/>
        <v>0.00325308318638017-2.07777697298403i</v>
      </c>
      <c r="AB3083" t="str">
        <f t="shared" si="1636"/>
        <v>0.458273704376849+0.312796133701008i</v>
      </c>
      <c r="AC3083" t="str">
        <f t="shared" si="1637"/>
        <v>1.06842836811273-0.0926614018531003i</v>
      </c>
      <c r="AD3083" t="str">
        <f t="shared" si="1638"/>
        <v>0.400520267308218+0.327498701441674i</v>
      </c>
      <c r="AE3083" t="str">
        <f t="shared" si="1639"/>
        <v>-0.0000665819511506711-0.000113389253207061i</v>
      </c>
      <c r="AF3083" t="str">
        <f t="shared" si="1640"/>
        <v>-4.1733515618014-0.085680761248483i</v>
      </c>
      <c r="AG3083" t="str">
        <f t="shared" si="1641"/>
        <v>1.00246801531435-0.00300867759734807i</v>
      </c>
      <c r="AH3083" t="str">
        <f t="shared" si="1642"/>
        <v>0.000266058211629589+0.000478537454837074i</v>
      </c>
      <c r="AI3083">
        <f t="shared" si="1643"/>
        <v>-65.231900032271184</v>
      </c>
      <c r="AJ3083">
        <f t="shared" si="1644"/>
        <v>60.926728386449632</v>
      </c>
      <c r="AK3083"/>
      <c r="AL3083"/>
      <c r="AM3083"/>
      <c r="AN3083"/>
    </row>
    <row r="3084" spans="1:40" x14ac:dyDescent="0.35">
      <c r="A3084"/>
      <c r="B3084">
        <f t="shared" si="1610"/>
        <v>1150000</v>
      </c>
      <c r="C3084" s="237" t="str">
        <f t="shared" si="1613"/>
        <v>-1.5994573020081E-08+0.000589414120230062i</v>
      </c>
      <c r="D3084" s="208" t="str">
        <f t="shared" si="1614"/>
        <v>-1.64874564233832+0.00451884158843048i</v>
      </c>
      <c r="E3084" t="str">
        <f t="shared" si="1615"/>
        <v>36500</v>
      </c>
      <c r="F3084" t="str">
        <f t="shared" si="1616"/>
        <v>0.21505376344086</v>
      </c>
      <c r="G3084" t="str">
        <f t="shared" si="1611"/>
        <v>0.21505376344086</v>
      </c>
      <c r="H3084" t="str">
        <f t="shared" si="1617"/>
        <v>2.52461194345149+0.0901253294168561i</v>
      </c>
      <c r="I3084" t="str">
        <f t="shared" si="1618"/>
        <v>4516.03943953533i</v>
      </c>
      <c r="J3084" t="str">
        <f t="shared" si="1612"/>
        <v>-27605.147100232+987.964916108265i</v>
      </c>
      <c r="K3084" t="str">
        <f t="shared" si="1619"/>
        <v>0.00584740535392979-0.163384835147554i</v>
      </c>
      <c r="L3084" t="str">
        <f t="shared" si="1620"/>
        <v>0.00185317269209179-0.0438970838655855i</v>
      </c>
      <c r="M3084" t="str">
        <f t="shared" si="1621"/>
        <v>0.00770057804602158-0.207281919013139i</v>
      </c>
      <c r="N3084" t="str">
        <f t="shared" si="1622"/>
        <v>-14.3442892063346i</v>
      </c>
      <c r="O3084" t="str">
        <f t="shared" si="1623"/>
        <v>-0.205644526948043-0.978626756499287i</v>
      </c>
      <c r="P3084" t="str">
        <f t="shared" si="1624"/>
        <v>1.20564452694804+0.978626756499287i</v>
      </c>
      <c r="Q3084" t="str">
        <f t="shared" si="1625"/>
        <v>-1.20564452694804+13.3656624498353i</v>
      </c>
      <c r="R3084" t="str">
        <f t="shared" si="1626"/>
        <v>0.0645573042336977-0.0960279890569684i</v>
      </c>
      <c r="S3084" t="str">
        <f t="shared" si="1627"/>
        <v>1.60166119216872i</v>
      </c>
      <c r="T3084" t="str">
        <f t="shared" si="1628"/>
        <v>0.153804303434549+0.103398928862143i</v>
      </c>
      <c r="U3084" t="str">
        <f t="shared" si="1629"/>
        <v>0.0000499999999999999-0.00012356750240054i</v>
      </c>
      <c r="V3084" t="str">
        <f t="shared" si="1630"/>
        <v>0.00002-0.00138395602688605i</v>
      </c>
      <c r="W3084" t="str">
        <f t="shared" si="1631"/>
        <v>0.0000422133676979721-0.000114735804817054i</v>
      </c>
      <c r="X3084" t="str">
        <f t="shared" si="1632"/>
        <v>0.0000422702395783453-0.000114687348571187i</v>
      </c>
      <c r="Y3084" t="str">
        <f t="shared" si="1633"/>
        <v>0.009+5.78053048260522i</v>
      </c>
      <c r="Z3084" t="str">
        <f t="shared" si="1634"/>
        <v>-0.00023795024247259-0.0000881241944142077i</v>
      </c>
      <c r="AA3084" t="str">
        <f t="shared" si="1635"/>
        <v>0.00324742782446352-2.07597014832862i</v>
      </c>
      <c r="AB3084" t="str">
        <f t="shared" si="1636"/>
        <v>0.462668413168784+0.311040830924198i</v>
      </c>
      <c r="AC3084" t="str">
        <f t="shared" si="1637"/>
        <v>1.06803595455044-0.0935076023543582i</v>
      </c>
      <c r="AD3084" t="str">
        <f t="shared" si="1638"/>
        <v>0.404597028677719+0.326649798173131i</v>
      </c>
      <c r="AE3084" t="str">
        <f t="shared" si="1639"/>
        <v>-0.0000674882107579818-0.000113381185893525i</v>
      </c>
      <c r="AF3084" t="str">
        <f t="shared" si="1640"/>
        <v>-4.17335758578981-0.0856064878284256i</v>
      </c>
      <c r="AG3084" t="str">
        <f t="shared" si="1641"/>
        <v>1.0024595334492-0.00303671150681814i</v>
      </c>
      <c r="AH3084" t="str">
        <f t="shared" si="1642"/>
        <v>0.000269829247258562+0.000478599921990509i</v>
      </c>
      <c r="AI3084">
        <f t="shared" si="1643"/>
        <v>-65.201862201000921</v>
      </c>
      <c r="AJ3084">
        <f t="shared" si="1644"/>
        <v>60.586185698664799</v>
      </c>
      <c r="AK3084"/>
      <c r="AL3084"/>
      <c r="AM3084"/>
      <c r="AN3084"/>
    </row>
    <row r="3085" spans="1:40" x14ac:dyDescent="0.35">
      <c r="A3085"/>
      <c r="B3085">
        <f t="shared" si="1610"/>
        <v>1151000</v>
      </c>
      <c r="C3085" s="237" t="str">
        <f t="shared" si="1613"/>
        <v>-1.5966792611935E-08+0.000588902031507765i</v>
      </c>
      <c r="D3085" s="208" t="str">
        <f t="shared" si="1614"/>
        <v>-1.64874564212534+0.00451491557489287i</v>
      </c>
      <c r="E3085" t="str">
        <f t="shared" si="1615"/>
        <v>36500</v>
      </c>
      <c r="F3085" t="str">
        <f t="shared" si="1616"/>
        <v>0.21505376344086</v>
      </c>
      <c r="G3085" t="str">
        <f t="shared" si="1611"/>
        <v>0.21505376344086</v>
      </c>
      <c r="H3085" t="str">
        <f t="shared" si="1617"/>
        <v>2.52461795198945+0.0900472584405505i</v>
      </c>
      <c r="I3085" t="str">
        <f t="shared" si="1618"/>
        <v>4519.96643035232i</v>
      </c>
      <c r="J3085" t="str">
        <f t="shared" si="1612"/>
        <v>-27653.1786650544+988.824016035315i</v>
      </c>
      <c r="K3085" t="str">
        <f t="shared" si="1619"/>
        <v>0.00583726143825435-0.163243237268739i</v>
      </c>
      <c r="L3085" t="str">
        <f t="shared" si="1620"/>
        <v>0.00184995969829239-0.043859081174856i</v>
      </c>
      <c r="M3085" t="str">
        <f t="shared" si="1621"/>
        <v>0.00768722113654674-0.207102318443595i</v>
      </c>
      <c r="N3085" t="str">
        <f t="shared" si="1622"/>
        <v>-14.3567625012966i</v>
      </c>
      <c r="O3085" t="str">
        <f t="shared" si="1623"/>
        <v>-0.217834913418234-0.975985630271302i</v>
      </c>
      <c r="P3085" t="str">
        <f t="shared" si="1624"/>
        <v>1.21783491341823+0.975985630271302i</v>
      </c>
      <c r="Q3085" t="str">
        <f t="shared" si="1625"/>
        <v>-1.21783491341823+13.3807768710253i</v>
      </c>
      <c r="R3085" t="str">
        <f t="shared" si="1626"/>
        <v>0.0641247013964149-0.0968499980294494i</v>
      </c>
      <c r="S3085" t="str">
        <f t="shared" si="1627"/>
        <v>1.60305394103147i</v>
      </c>
      <c r="T3085" t="str">
        <f t="shared" si="1628"/>
        <v>0.155255771029999+0.102795355290989i</v>
      </c>
      <c r="U3085" t="str">
        <f t="shared" si="1629"/>
        <v>0.0000499999999999999-0.00012346014575206i</v>
      </c>
      <c r="V3085" t="str">
        <f t="shared" si="1630"/>
        <v>0.00002-0.00138275363242307i</v>
      </c>
      <c r="W3085" t="str">
        <f t="shared" si="1631"/>
        <v>0.0000422132631570641-0.000114638370675601i</v>
      </c>
      <c r="X3085" t="str">
        <f t="shared" si="1632"/>
        <v>0.0000422700234080774-0.000114589955762753i</v>
      </c>
      <c r="Y3085" t="str">
        <f t="shared" si="1633"/>
        <v>0.009+5.78555703085096i</v>
      </c>
      <c r="Z3085" t="str">
        <f t="shared" si="1634"/>
        <v>-0.000237541612865848-0.0000880465412120561i</v>
      </c>
      <c r="AA3085" t="str">
        <f t="shared" si="1635"/>
        <v>0.00324178719730459-2.07416646340846i</v>
      </c>
      <c r="AB3085" t="str">
        <f t="shared" si="1636"/>
        <v>0.467034664269414+0.309225183246204i</v>
      </c>
      <c r="AC3085" t="str">
        <f t="shared" si="1637"/>
        <v>1.06763145111411-0.0943468793991189i</v>
      </c>
      <c r="AD3085" t="str">
        <f t="shared" si="1638"/>
        <v>0.408662691999362+0.325750269533804i</v>
      </c>
      <c r="AE3085" t="str">
        <f t="shared" si="1639"/>
        <v>-0.0000683932104442809-0.000113360580969496i</v>
      </c>
      <c r="AF3085" t="str">
        <f t="shared" si="1640"/>
        <v>-4.17336359411479-0.0855323428656576i</v>
      </c>
      <c r="AG3085" t="str">
        <f t="shared" si="1641"/>
        <v>1.00245068599683-0.00306461394388758i</v>
      </c>
      <c r="AH3085" t="str">
        <f t="shared" si="1642"/>
        <v>0.000273596483612213+0.000478610297196598i</v>
      </c>
      <c r="AI3085">
        <f t="shared" si="1643"/>
        <v>-65.172366434210034</v>
      </c>
      <c r="AJ3085">
        <f t="shared" si="1644"/>
        <v>60.245654226778903</v>
      </c>
      <c r="AK3085"/>
      <c r="AL3085"/>
      <c r="AM3085"/>
      <c r="AN3085"/>
    </row>
    <row r="3086" spans="1:40" x14ac:dyDescent="0.35">
      <c r="A3086"/>
      <c r="B3086">
        <f t="shared" si="1610"/>
        <v>1152000</v>
      </c>
      <c r="C3086" s="237" t="str">
        <f t="shared" si="1613"/>
        <v>-1.59390845171977E-08+0.000588390831828387i</v>
      </c>
      <c r="D3086" s="208" t="str">
        <f t="shared" si="1614"/>
        <v>-1.64874564191291+0.00451099637735097i</v>
      </c>
      <c r="E3086" t="str">
        <f t="shared" si="1615"/>
        <v>36500</v>
      </c>
      <c r="F3086" t="str">
        <f t="shared" si="1616"/>
        <v>0.21505376344086</v>
      </c>
      <c r="G3086" t="str">
        <f t="shared" si="1611"/>
        <v>0.21505376344086</v>
      </c>
      <c r="H3086" t="str">
        <f t="shared" si="1617"/>
        <v>2.52462394491764+0.0899693224050864i</v>
      </c>
      <c r="I3086" t="str">
        <f t="shared" si="1618"/>
        <v>4523.8934211693i</v>
      </c>
      <c r="J3086" t="str">
        <f t="shared" si="1612"/>
        <v>-27701.2519783035+989.683115962366i</v>
      </c>
      <c r="K3086" t="str">
        <f t="shared" si="1619"/>
        <v>0.00582714388519784-0.163101884304384i</v>
      </c>
      <c r="L3086" t="str">
        <f t="shared" si="1620"/>
        <v>0.00184675504825353-0.0438211441093891i</v>
      </c>
      <c r="M3086" t="str">
        <f t="shared" si="1621"/>
        <v>0.00767389893345137-0.206923028413773i</v>
      </c>
      <c r="N3086" t="str">
        <f t="shared" si="1622"/>
        <v>-14.3692357962586i</v>
      </c>
      <c r="O3086" t="str">
        <f t="shared" si="1623"/>
        <v>-0.229991408899502-0.973192659154611i</v>
      </c>
      <c r="P3086" t="str">
        <f t="shared" si="1624"/>
        <v>1.2299914088995+0.973192659154611i</v>
      </c>
      <c r="Q3086" t="str">
        <f t="shared" si="1625"/>
        <v>-1.2299914088995+13.396043137104i</v>
      </c>
      <c r="R3086" t="str">
        <f t="shared" si="1626"/>
        <v>0.0636804582649077-0.0976644977990834i</v>
      </c>
      <c r="S3086" t="str">
        <f t="shared" si="1627"/>
        <v>1.60444668989423i</v>
      </c>
      <c r="T3086" t="str">
        <f t="shared" si="1628"/>
        <v>0.156697480213922+0.102171900474079i</v>
      </c>
      <c r="U3086" t="str">
        <f t="shared" si="1629"/>
        <v>0.0000500000000000001-0.00012335297548665i</v>
      </c>
      <c r="V3086" t="str">
        <f t="shared" si="1630"/>
        <v>0.00002-0.00138155332545048i</v>
      </c>
      <c r="W3086" t="str">
        <f t="shared" si="1631"/>
        <v>0.0000422131585260743-0.000114541107627284i</v>
      </c>
      <c r="X3086" t="str">
        <f t="shared" si="1632"/>
        <v>0.0000422698074384867-0.000114492733974821i</v>
      </c>
      <c r="Y3086" t="str">
        <f t="shared" si="1633"/>
        <v>0.009+5.79058357909671i</v>
      </c>
      <c r="Z3086" t="str">
        <f t="shared" si="1634"/>
        <v>-0.000237134046924416-0.0000879690249092802i</v>
      </c>
      <c r="AA3086" t="str">
        <f t="shared" si="1635"/>
        <v>0.00323616125375948-2.0723659100466i</v>
      </c>
      <c r="AB3086" t="str">
        <f t="shared" si="1636"/>
        <v>0.471371560477655+0.307349729540548i</v>
      </c>
      <c r="AC3086" t="str">
        <f t="shared" si="1637"/>
        <v>1.06721499453389-0.0951790600404445i</v>
      </c>
      <c r="AD3086" t="str">
        <f t="shared" si="1638"/>
        <v>0.412716630702352+0.324800262636161i</v>
      </c>
      <c r="AE3086" t="str">
        <f t="shared" si="1639"/>
        <v>-0.0000692968024770775-0.000113327480287756i</v>
      </c>
      <c r="AF3086" t="str">
        <f t="shared" si="1640"/>
        <v>-4.17336958683055-0.0854583260277354i</v>
      </c>
      <c r="AG3086" t="str">
        <f t="shared" si="1641"/>
        <v>1.00244147500614-0.00309238054722513i</v>
      </c>
      <c r="AH3086" t="str">
        <f t="shared" si="1642"/>
        <v>0.000277359308696809+0.000478568735248801i</v>
      </c>
      <c r="AI3086">
        <f t="shared" si="1643"/>
        <v>-65.143407126193679</v>
      </c>
      <c r="AJ3086">
        <f t="shared" si="1644"/>
        <v>59.905133550984417</v>
      </c>
      <c r="AK3086"/>
      <c r="AL3086"/>
      <c r="AM3086"/>
      <c r="AN3086"/>
    </row>
    <row r="3087" spans="1:40" x14ac:dyDescent="0.35">
      <c r="A3087"/>
      <c r="B3087">
        <f t="shared" si="1610"/>
        <v>1153000</v>
      </c>
      <c r="C3087" s="237" t="str">
        <f t="shared" si="1613"/>
        <v>-1.59114484851074E-08+0.000587880518878721i</v>
      </c>
      <c r="D3087" s="208" t="str">
        <f t="shared" si="1614"/>
        <v>-1.64874564170103+0.0045070839780702i</v>
      </c>
      <c r="E3087" t="str">
        <f t="shared" si="1615"/>
        <v>36500</v>
      </c>
      <c r="F3087" t="str">
        <f t="shared" si="1616"/>
        <v>0.21505376344086</v>
      </c>
      <c r="G3087" t="str">
        <f t="shared" si="1611"/>
        <v>0.21505376344086</v>
      </c>
      <c r="H3087" t="str">
        <f t="shared" si="1617"/>
        <v>2.52462992229007+0.0898915209614306i</v>
      </c>
      <c r="I3087" t="str">
        <f t="shared" si="1618"/>
        <v>4527.82041198629i</v>
      </c>
      <c r="J3087" t="str">
        <f t="shared" si="1612"/>
        <v>-27749.3670399791+990.542215889417i</v>
      </c>
      <c r="K3087" t="str">
        <f t="shared" si="1619"/>
        <v>0.00581705260352566-0.162960775620411i</v>
      </c>
      <c r="L3087" t="str">
        <f t="shared" si="1620"/>
        <v>0.00184355871312691-0.0437832724996483i</v>
      </c>
      <c r="M3087" t="str">
        <f t="shared" si="1621"/>
        <v>0.00766061131665257-0.206744048120059i</v>
      </c>
      <c r="N3087" t="str">
        <f t="shared" si="1622"/>
        <v>-14.3817090912207i</v>
      </c>
      <c r="O3087" t="str">
        <f t="shared" si="1623"/>
        <v>-0.242112122071368-0.970248277682624i</v>
      </c>
      <c r="P3087" t="str">
        <f t="shared" si="1624"/>
        <v>1.24211212207137+0.970248277682624i</v>
      </c>
      <c r="Q3087" t="str">
        <f t="shared" si="1625"/>
        <v>-1.24211212207137+13.4114608135381i</v>
      </c>
      <c r="R3087" t="str">
        <f t="shared" si="1626"/>
        <v>0.063224719763583-0.0984713247322892i</v>
      </c>
      <c r="S3087" t="str">
        <f t="shared" si="1627"/>
        <v>1.60583943875698i</v>
      </c>
      <c r="T3087" t="str">
        <f t="shared" si="1628"/>
        <v>0.158129136841756+0.101528748500719i</v>
      </c>
      <c r="U3087" t="str">
        <f t="shared" si="1629"/>
        <v>0.0000500000000000001-0.000123245991119359i</v>
      </c>
      <c r="V3087" t="str">
        <f t="shared" si="1630"/>
        <v>0.00002-0.00138035510053682i</v>
      </c>
      <c r="W3087" t="str">
        <f t="shared" si="1631"/>
        <v>0.0000422130538050045-0.000114444015226893i</v>
      </c>
      <c r="X3087" t="str">
        <f t="shared" si="1632"/>
        <v>0.0000422695916685671-0.000114395682762373i</v>
      </c>
      <c r="Y3087" t="str">
        <f t="shared" si="1633"/>
        <v>0.009+5.79561012734245i</v>
      </c>
      <c r="Z3087" t="str">
        <f t="shared" si="1634"/>
        <v>-0.000236727540959702-0.0000878916451418148i</v>
      </c>
      <c r="AA3087" t="str">
        <f t="shared" si="1635"/>
        <v>0.00323054994290605-2.07056848009445i</v>
      </c>
      <c r="AB3087" t="str">
        <f t="shared" si="1636"/>
        <v>0.475678216958723+0.305415023577867i</v>
      </c>
      <c r="AC3087" t="str">
        <f t="shared" si="1637"/>
        <v>1.06678672426309-0.0960039743906818i</v>
      </c>
      <c r="AD3087" t="str">
        <f t="shared" si="1638"/>
        <v>0.416758220214156+0.32379993228452i</v>
      </c>
      <c r="AE3087" t="str">
        <f t="shared" si="1639"/>
        <v>-0.0000701988399007444-0.000113281927333629i</v>
      </c>
      <c r="AF3087" t="str">
        <f t="shared" si="1640"/>
        <v>-4.1733755639911-0.0853844369833604i</v>
      </c>
      <c r="AG3087" t="str">
        <f t="shared" si="1641"/>
        <v>1.00243190257664-0.00312000698552944i</v>
      </c>
      <c r="AH3087" t="str">
        <f t="shared" si="1642"/>
        <v>0.000281117113461028+0.000478475397603253i</v>
      </c>
      <c r="AI3087">
        <f t="shared" si="1643"/>
        <v>-65.114978798336708</v>
      </c>
      <c r="AJ3087">
        <f t="shared" si="1644"/>
        <v>59.564623250622496</v>
      </c>
      <c r="AK3087"/>
      <c r="AL3087"/>
      <c r="AM3087"/>
      <c r="AN3087"/>
    </row>
    <row r="3088" spans="1:40" x14ac:dyDescent="0.35">
      <c r="A3088"/>
      <c r="B3088">
        <f t="shared" si="1610"/>
        <v>1154000</v>
      </c>
      <c r="C3088" s="237" t="str">
        <f t="shared" si="1613"/>
        <v>-1.58838842659883E-08+0.000587371090353574i</v>
      </c>
      <c r="D3088" s="208" t="str">
        <f t="shared" si="1614"/>
        <v>-1.6487456414897+0.0045031783593774i</v>
      </c>
      <c r="E3088" t="str">
        <f t="shared" si="1615"/>
        <v>36500</v>
      </c>
      <c r="F3088" t="str">
        <f t="shared" si="1616"/>
        <v>0.21505376344086</v>
      </c>
      <c r="G3088" t="str">
        <f t="shared" si="1611"/>
        <v>0.21505376344086</v>
      </c>
      <c r="H3088" t="str">
        <f t="shared" si="1617"/>
        <v>2.5246358841605+0.0898138537617508i</v>
      </c>
      <c r="I3088" t="str">
        <f t="shared" si="1618"/>
        <v>4531.74740280328i</v>
      </c>
      <c r="J3088" t="str">
        <f t="shared" si="1612"/>
        <v>-27797.5238500814+991.401315816467i</v>
      </c>
      <c r="K3088" t="str">
        <f t="shared" si="1619"/>
        <v>0.00580698750239719-0.162819910584921i</v>
      </c>
      <c r="L3088" t="str">
        <f t="shared" si="1620"/>
        <v>0.0018403706641888-0.0437454661766801i</v>
      </c>
      <c r="M3088" t="str">
        <f t="shared" si="1621"/>
        <v>0.00764735816658599-0.206565376761601i</v>
      </c>
      <c r="N3088" t="str">
        <f t="shared" si="1622"/>
        <v>-14.3941823861827i</v>
      </c>
      <c r="O3088" t="str">
        <f t="shared" si="1623"/>
        <v>-0.254195167180117-0.96715294394541i</v>
      </c>
      <c r="P3088" t="str">
        <f t="shared" si="1624"/>
        <v>1.25419516718012+0.96715294394541i</v>
      </c>
      <c r="Q3088" t="str">
        <f t="shared" si="1625"/>
        <v>-1.25419516718012+13.4270294422373i</v>
      </c>
      <c r="R3088" t="str">
        <f t="shared" si="1626"/>
        <v>0.062757633325852-0.0992703183779545i</v>
      </c>
      <c r="S3088" t="str">
        <f t="shared" si="1627"/>
        <v>1.60723218761974i</v>
      </c>
      <c r="T3088" t="str">
        <f t="shared" si="1628"/>
        <v>0.159550450972308+0.100866088300147i</v>
      </c>
      <c r="U3088" t="str">
        <f t="shared" si="1629"/>
        <v>0.0000500000000000001-0.000123139192166916i</v>
      </c>
      <c r="V3088" t="str">
        <f t="shared" si="1630"/>
        <v>0.00002-0.00137915895226946i</v>
      </c>
      <c r="W3088" t="str">
        <f t="shared" si="1631"/>
        <v>0.0000422129489938567-0.000114347093030758i</v>
      </c>
      <c r="X3088" t="str">
        <f t="shared" si="1632"/>
        <v>0.0000422693760973168-0.000114298801681926i</v>
      </c>
      <c r="Y3088" t="str">
        <f t="shared" si="1633"/>
        <v>0.009+5.80063667558819i</v>
      </c>
      <c r="Z3088" t="str">
        <f t="shared" si="1634"/>
        <v>-0.000236322091299067-0.0000878144015468898i</v>
      </c>
      <c r="AA3088" t="str">
        <f t="shared" si="1635"/>
        <v>0.00322495321404269-2.06877416543168i</v>
      </c>
      <c r="AB3088" t="str">
        <f t="shared" si="1636"/>
        <v>0.479953761522252+0.303421633688102i</v>
      </c>
      <c r="AC3088" t="str">
        <f t="shared" si="1637"/>
        <v>1.06634678239816-0.096821455668688i</v>
      </c>
      <c r="AD3088" t="str">
        <f t="shared" si="1638"/>
        <v>0.420786838053184+0.322749440946997i</v>
      </c>
      <c r="AE3088" t="str">
        <f t="shared" si="1639"/>
        <v>-0.0000710991765534965-0.000113223967212647i</v>
      </c>
      <c r="AF3088" t="str">
        <f t="shared" si="1640"/>
        <v>-4.1733815256502-0.0853106754023734i</v>
      </c>
      <c r="AG3088" t="str">
        <f t="shared" si="1641"/>
        <v>1.002421970858-0.00314748895809374i</v>
      </c>
      <c r="AH3088" t="str">
        <f t="shared" si="1642"/>
        <v>0.000284869291862389+0.000478330452333008i</v>
      </c>
      <c r="AI3088">
        <f t="shared" si="1643"/>
        <v>-65.087076095784496</v>
      </c>
      <c r="AJ3088">
        <f t="shared" si="1644"/>
        <v>59.224122904262401</v>
      </c>
      <c r="AK3088"/>
      <c r="AL3088"/>
      <c r="AM3088"/>
      <c r="AN3088"/>
    </row>
    <row r="3089" spans="1:40" x14ac:dyDescent="0.35">
      <c r="A3089"/>
      <c r="B3089">
        <f t="shared" si="1610"/>
        <v>1155000</v>
      </c>
      <c r="C3089" s="237" t="str">
        <f t="shared" si="1613"/>
        <v>-1.58563916112454E-08+0.000586862543955743i</v>
      </c>
      <c r="D3089" s="208" t="str">
        <f t="shared" si="1614"/>
        <v>-1.64874564127893+0.0044992795036607i</v>
      </c>
      <c r="E3089" t="str">
        <f t="shared" si="1615"/>
        <v>36500</v>
      </c>
      <c r="F3089" t="str">
        <f t="shared" si="1616"/>
        <v>0.21505376344086</v>
      </c>
      <c r="G3089" t="str">
        <f t="shared" si="1611"/>
        <v>0.21505376344086</v>
      </c>
      <c r="H3089" t="str">
        <f t="shared" si="1617"/>
        <v>2.52464183058247+0.0897363204594115i</v>
      </c>
      <c r="I3089" t="str">
        <f t="shared" si="1618"/>
        <v>4535.67439362026i</v>
      </c>
      <c r="J3089" t="str">
        <f t="shared" si="1612"/>
        <v>-27845.7224086102+992.260415743518i</v>
      </c>
      <c r="K3089" t="str">
        <f t="shared" si="1619"/>
        <v>0.00579694849136415-0.162679288568196i</v>
      </c>
      <c r="L3089" t="str">
        <f t="shared" si="1620"/>
        <v>0.00183719087283923-0.0437077249721102i</v>
      </c>
      <c r="M3089" t="str">
        <f t="shared" si="1621"/>
        <v>0.00763413936420338-0.206387013540306i</v>
      </c>
      <c r="N3089" t="str">
        <f t="shared" si="1622"/>
        <v>-14.4066556811447i</v>
      </c>
      <c r="O3089" t="str">
        <f t="shared" si="1623"/>
        <v>-0.266238664332754-0.963907139518279i</v>
      </c>
      <c r="P3089" t="str">
        <f t="shared" si="1624"/>
        <v>1.26623866433275+0.963907139518279i</v>
      </c>
      <c r="Q3089" t="str">
        <f t="shared" si="1625"/>
        <v>-1.26623866433275+13.4427485416264i</v>
      </c>
      <c r="R3089" t="str">
        <f t="shared" si="1626"/>
        <v>0.062279348812253-0.100061321508998i</v>
      </c>
      <c r="S3089" t="str">
        <f t="shared" si="1627"/>
        <v>1.60862493648251i</v>
      </c>
      <c r="T3089" t="str">
        <f t="shared" si="1628"/>
        <v>0.160961136956768+0.100184113527283i</v>
      </c>
      <c r="U3089" t="str">
        <f t="shared" si="1629"/>
        <v>0.0000500000000000001-0.000123032578147724i</v>
      </c>
      <c r="V3089" t="str">
        <f t="shared" si="1630"/>
        <v>0.00002-0.00137796487525451i</v>
      </c>
      <c r="W3089" t="str">
        <f t="shared" si="1631"/>
        <v>0.0000422128440926332-0.000114250340596746i</v>
      </c>
      <c r="X3089" t="str">
        <f t="shared" si="1632"/>
        <v>0.0000422691607237387-0.000114202090291536i</v>
      </c>
      <c r="Y3089" t="str">
        <f t="shared" si="1633"/>
        <v>0.009+5.80566322383394i</v>
      </c>
      <c r="Z3089" t="str">
        <f t="shared" si="1634"/>
        <v>-0.000235917694285774-0.0000877372937630264i</v>
      </c>
      <c r="AA3089" t="str">
        <f t="shared" si="1635"/>
        <v>0.00321937101668719-2.06698295796607i</v>
      </c>
      <c r="AB3089" t="str">
        <f t="shared" si="1636"/>
        <v>0.484197334890063+0.301370142416817i</v>
      </c>
      <c r="AC3089" t="str">
        <f t="shared" si="1637"/>
        <v>1.06589531359795-0.0976313402447157i</v>
      </c>
      <c r="AD3089" t="str">
        <f t="shared" si="1638"/>
        <v>0.424801863921226+0.321648958726184i</v>
      </c>
      <c r="AE3089" t="str">
        <f t="shared" si="1639"/>
        <v>-0.0000719976670842639-0.000113153646638039i</v>
      </c>
      <c r="AF3089" t="str">
        <f t="shared" si="1640"/>
        <v>-4.1733874718614-0.0852370409557508i</v>
      </c>
      <c r="AG3089" t="str">
        <f t="shared" si="1641"/>
        <v>1.00241168204961-0.00317482219536569i</v>
      </c>
      <c r="AH3089" t="str">
        <f t="shared" si="1642"/>
        <v>0.000288615240933378+0.00047813407408167i</v>
      </c>
      <c r="AI3089">
        <f t="shared" si="1643"/>
        <v>-65.059693784226795</v>
      </c>
      <c r="AJ3089">
        <f t="shared" si="1644"/>
        <v>58.883632089748133</v>
      </c>
      <c r="AK3089"/>
      <c r="AL3089"/>
      <c r="AM3089"/>
      <c r="AN3089"/>
    </row>
    <row r="3090" spans="1:40" x14ac:dyDescent="0.35">
      <c r="A3090"/>
      <c r="B3090">
        <f t="shared" si="1610"/>
        <v>1156000</v>
      </c>
      <c r="C3090" s="237" t="str">
        <f t="shared" si="1613"/>
        <v>-1.58289702733582E-08+0.000586354877395968i</v>
      </c>
      <c r="D3090" s="208" t="str">
        <f t="shared" si="1614"/>
        <v>-1.6487456410687+0.00449538739336909i</v>
      </c>
      <c r="E3090" t="str">
        <f t="shared" si="1615"/>
        <v>36500</v>
      </c>
      <c r="F3090" t="str">
        <f t="shared" si="1616"/>
        <v>0.21505376344086</v>
      </c>
      <c r="G3090" t="str">
        <f t="shared" si="1611"/>
        <v>0.21505376344086</v>
      </c>
      <c r="H3090" t="str">
        <f t="shared" si="1617"/>
        <v>2.52464776160928+0.0896589207089653i</v>
      </c>
      <c r="I3090" t="str">
        <f t="shared" si="1618"/>
        <v>4539.60138443725i</v>
      </c>
      <c r="J3090" t="str">
        <f t="shared" si="1612"/>
        <v>-27893.9627155657+993.119515670568i</v>
      </c>
      <c r="K3090" t="str">
        <f t="shared" si="1619"/>
        <v>0.00578693548036818-0.162538908942677i</v>
      </c>
      <c r="L3090" t="str">
        <f t="shared" si="1620"/>
        <v>0.00183401931060153-0.0436700487181425i</v>
      </c>
      <c r="M3090" t="str">
        <f t="shared" si="1621"/>
        <v>0.00762095479096971-0.20620895766082i</v>
      </c>
      <c r="N3090" t="str">
        <f t="shared" si="1622"/>
        <v>-14.4191289761068i</v>
      </c>
      <c r="O3090" t="str">
        <f t="shared" si="1623"/>
        <v>-0.278240739789202-0.960511369386931i</v>
      </c>
      <c r="P3090" t="str">
        <f t="shared" si="1624"/>
        <v>1.2782407397892+0.960511369386931i</v>
      </c>
      <c r="Q3090" t="str">
        <f t="shared" si="1625"/>
        <v>-1.2782407397892+13.4586176067199i</v>
      </c>
      <c r="R3090" t="str">
        <f t="shared" si="1626"/>
        <v>0.0617900184279477-0.10084418016145i</v>
      </c>
      <c r="S3090" t="str">
        <f t="shared" si="1627"/>
        <v>1.61001768534526i</v>
      </c>
      <c r="T3090" t="str">
        <f t="shared" si="1628"/>
        <v>0.162360913524078+0.0994830224468053i</v>
      </c>
      <c r="U3090" t="str">
        <f t="shared" si="1629"/>
        <v>0.0000500000000000001-0.000122926148581852i</v>
      </c>
      <c r="V3090" t="str">
        <f t="shared" si="1630"/>
        <v>0.00002-0.00137677286411674i</v>
      </c>
      <c r="W3090" t="str">
        <f t="shared" si="1631"/>
        <v>0.0000422127391013358-0.000114153757484254i</v>
      </c>
      <c r="X3090" t="str">
        <f t="shared" si="1632"/>
        <v>0.0000422689455468396-0.000114105548150788i</v>
      </c>
      <c r="Y3090" t="str">
        <f t="shared" si="1633"/>
        <v>0.009+5.81068977207968i</v>
      </c>
      <c r="Z3090" t="str">
        <f t="shared" si="1634"/>
        <v>-0.000235514346278896-0.0000876603214300298i</v>
      </c>
      <c r="AA3090" t="str">
        <f t="shared" si="1635"/>
        <v>0.00321380330057565-2.06519484963342i</v>
      </c>
      <c r="AB3090" t="str">
        <f t="shared" si="1636"/>
        <v>0.488408090952969+0.299261146176478i</v>
      </c>
      <c r="AC3090" t="str">
        <f t="shared" si="1637"/>
        <v>1.06543246500213-0.098433467682818i</v>
      </c>
      <c r="AD3090" t="str">
        <f t="shared" si="1638"/>
        <v>0.428802679795272+0.320498663328913i</v>
      </c>
      <c r="AE3090" t="str">
        <f t="shared" si="1639"/>
        <v>-0.0000728941669693146-0.00011307101391808i</v>
      </c>
      <c r="AF3090" t="str">
        <f t="shared" si="1640"/>
        <v>-4.17339340267798-0.0851635333155962i</v>
      </c>
      <c r="AG3090" t="str">
        <f t="shared" si="1641"/>
        <v>1.00240103840017-0.00320200245949981i</v>
      </c>
      <c r="AH3090" t="str">
        <f t="shared" si="1642"/>
        <v>0.000292354360846652+0.000477886444016501i</v>
      </c>
      <c r="AI3090">
        <f t="shared" si="1643"/>
        <v>-65.032826746793944</v>
      </c>
      <c r="AJ3090">
        <f t="shared" si="1644"/>
        <v>58.543150384271598</v>
      </c>
      <c r="AK3090"/>
      <c r="AL3090"/>
      <c r="AM3090"/>
      <c r="AN3090"/>
    </row>
    <row r="3091" spans="1:40" x14ac:dyDescent="0.35">
      <c r="A3091"/>
      <c r="B3091">
        <f t="shared" si="1610"/>
        <v>1157000</v>
      </c>
      <c r="C3091" s="237" t="str">
        <f t="shared" si="1613"/>
        <v>-1.58016200058753E-08+0.000585848088392906i</v>
      </c>
      <c r="D3091" s="208" t="str">
        <f t="shared" si="1614"/>
        <v>-1.64874564085901+0.00449150201101228i</v>
      </c>
      <c r="E3091" t="str">
        <f t="shared" si="1615"/>
        <v>36500</v>
      </c>
      <c r="F3091" t="str">
        <f t="shared" si="1616"/>
        <v>0.21505376344086</v>
      </c>
      <c r="G3091" t="str">
        <f t="shared" si="1611"/>
        <v>0.21505376344086</v>
      </c>
      <c r="H3091" t="str">
        <f t="shared" si="1617"/>
        <v>2.52465367729398+0.0895816541661519i</v>
      </c>
      <c r="I3091" t="str">
        <f t="shared" si="1618"/>
        <v>4543.52837525424i</v>
      </c>
      <c r="J3091" t="str">
        <f t="shared" si="1612"/>
        <v>-27942.2447709478+993.97861559762i</v>
      </c>
      <c r="K3091" t="str">
        <f t="shared" si="1619"/>
        <v>0.00577694837973916-0.162398771082966i</v>
      </c>
      <c r="L3091" t="str">
        <f t="shared" si="1620"/>
        <v>0.00183085594912157-0.0436324372475556i</v>
      </c>
      <c r="M3091" t="str">
        <f t="shared" si="1621"/>
        <v>0.00760780432886073-0.206031208330522i</v>
      </c>
      <c r="N3091" t="str">
        <f t="shared" si="1622"/>
        <v>-14.4316022710688i</v>
      </c>
      <c r="O3091" t="str">
        <f t="shared" si="1623"/>
        <v>-0.290199526253528-0.95696616186897i</v>
      </c>
      <c r="P3091" t="str">
        <f t="shared" si="1624"/>
        <v>1.29019952625353+0.95696616186897i</v>
      </c>
      <c r="Q3091" t="str">
        <f t="shared" si="1625"/>
        <v>-1.29019952625353+13.4746361091998i</v>
      </c>
      <c r="R3091" t="str">
        <f t="shared" si="1626"/>
        <v>0.061289796639642-0.101618743671104i</v>
      </c>
      <c r="S3091" t="str">
        <f t="shared" si="1627"/>
        <v>1.61141043420802i</v>
      </c>
      <c r="T3091" t="str">
        <f t="shared" si="1628"/>
        <v>0.163749503862727+0.0987630178156068i</v>
      </c>
      <c r="U3091" t="str">
        <f t="shared" si="1629"/>
        <v>0.00005-0.000122819902991029i</v>
      </c>
      <c r="V3091" t="str">
        <f t="shared" si="1630"/>
        <v>0.00002-0.00137558291349953i</v>
      </c>
      <c r="W3091" t="str">
        <f t="shared" si="1631"/>
        <v>0.0000422126340199665-0.000114057343254202i</v>
      </c>
      <c r="X3091" t="str">
        <f t="shared" si="1632"/>
        <v>0.0000422687305656305-0.000114009174820789i</v>
      </c>
      <c r="Y3091" t="str">
        <f t="shared" si="1633"/>
        <v>0.009+5.81571632032543i</v>
      </c>
      <c r="Z3091" t="str">
        <f t="shared" si="1634"/>
        <v>-0.000235112043653231-0.0000875834841889828i</v>
      </c>
      <c r="AA3091" t="str">
        <f t="shared" si="1635"/>
        <v>0.00320825001566127-2.0634098323974i</v>
      </c>
      <c r="AB3091" t="str">
        <f t="shared" si="1636"/>
        <v>0.492585197016829+0.297095254892866i</v>
      </c>
      <c r="AC3091" t="str">
        <f t="shared" si="1637"/>
        <v>1.06495838614904-0.0992276807808476i</v>
      </c>
      <c r="AD3091" t="str">
        <f t="shared" si="1638"/>
        <v>0.432788670018895+0.319298740034975i</v>
      </c>
      <c r="AE3091" t="str">
        <f t="shared" si="1639"/>
        <v>-0.0000737885325286908-0.000112976118943295i</v>
      </c>
      <c r="AF3091" t="str">
        <f t="shared" si="1640"/>
        <v>-4.17339931815299-0.0850901521551396i</v>
      </c>
      <c r="AG3091" t="str">
        <f t="shared" si="1641"/>
        <v>1.00239004220718-0.00322902554490366i</v>
      </c>
      <c r="AH3091" t="str">
        <f t="shared" si="1642"/>
        <v>0.000296086054979631+0.000477587749781099i</v>
      </c>
      <c r="AI3091">
        <f t="shared" si="1643"/>
        <v>-65.006469981057094</v>
      </c>
      <c r="AJ3091">
        <f t="shared" si="1644"/>
        <v>58.202677364448689</v>
      </c>
      <c r="AK3091"/>
      <c r="AL3091"/>
      <c r="AM3091"/>
      <c r="AN3091"/>
    </row>
    <row r="3092" spans="1:40" x14ac:dyDescent="0.35">
      <c r="A3092"/>
      <c r="B3092">
        <f t="shared" si="1610"/>
        <v>1158000</v>
      </c>
      <c r="C3092" s="237" t="str">
        <f t="shared" si="1613"/>
        <v>-1.57743405634093E-08+0.000585342174673095i</v>
      </c>
      <c r="D3092" s="208" t="str">
        <f t="shared" si="1614"/>
        <v>-1.64874564064987+0.0044876233391604i</v>
      </c>
      <c r="E3092" t="str">
        <f t="shared" si="1615"/>
        <v>36500</v>
      </c>
      <c r="F3092" t="str">
        <f t="shared" si="1616"/>
        <v>0.21505376344086</v>
      </c>
      <c r="G3092" t="str">
        <f t="shared" si="1611"/>
        <v>0.21505376344086</v>
      </c>
      <c r="H3092" t="str">
        <f t="shared" si="1617"/>
        <v>2.52465957768944+0.0895045204878917i</v>
      </c>
      <c r="I3092" t="str">
        <f t="shared" si="1618"/>
        <v>4547.45536607123i</v>
      </c>
      <c r="J3092" t="str">
        <f t="shared" si="1612"/>
        <v>-27990.5685747566+994.83771552467i</v>
      </c>
      <c r="K3092" t="str">
        <f t="shared" si="1619"/>
        <v>0.00576698710019292-0.16225887436581i</v>
      </c>
      <c r="L3092" t="str">
        <f t="shared" si="1620"/>
        <v>0.00182770076016714-0.0435948903937001i</v>
      </c>
      <c r="M3092" t="str">
        <f t="shared" si="1621"/>
        <v>0.00759468786036006-0.20585376475951i</v>
      </c>
      <c r="N3092" t="str">
        <f t="shared" si="1622"/>
        <v>-14.4440755660308i</v>
      </c>
      <c r="O3092" t="str">
        <f t="shared" si="1623"/>
        <v>-0.302113163165035-0.953272068531548i</v>
      </c>
      <c r="P3092" t="str">
        <f t="shared" si="1624"/>
        <v>1.30211316316504+0.953272068531548i</v>
      </c>
      <c r="Q3092" t="str">
        <f t="shared" si="1625"/>
        <v>-1.30211316316504+13.4908034974993i</v>
      </c>
      <c r="R3092" t="str">
        <f t="shared" si="1626"/>
        <v>0.0607788400919684-0.102384864707779i</v>
      </c>
      <c r="S3092" t="str">
        <f t="shared" si="1627"/>
        <v>1.61280318307077i</v>
      </c>
      <c r="T3092" t="str">
        <f t="shared" si="1628"/>
        <v>0.165126635698976+0.098024306763676i</v>
      </c>
      <c r="U3092" t="str">
        <f t="shared" si="1629"/>
        <v>0.00005-0.000122713840898636i</v>
      </c>
      <c r="V3092" t="str">
        <f t="shared" si="1630"/>
        <v>0.00002-0.00137439501806473i</v>
      </c>
      <c r="W3092" t="str">
        <f t="shared" si="1631"/>
        <v>0.0000422125288485274-0.000113961097469028i</v>
      </c>
      <c r="X3092" t="str">
        <f t="shared" si="1632"/>
        <v>0.0000422685157791271-0.000113912969864162i</v>
      </c>
      <c r="Y3092" t="str">
        <f t="shared" si="1633"/>
        <v>0.009+5.82074286857117i</v>
      </c>
      <c r="Z3092" t="str">
        <f t="shared" si="1634"/>
        <v>-0.000234710782799226-0.0000875067816822427i</v>
      </c>
      <c r="AA3092" t="str">
        <f t="shared" si="1635"/>
        <v>0.00320271111211331-2.06162789824944i</v>
      </c>
      <c r="AB3092" t="str">
        <f t="shared" si="1636"/>
        <v>0.496727834037858+0.294873091646748i</v>
      </c>
      <c r="AC3092" t="str">
        <f t="shared" si="1637"/>
        <v>1.06447322889283-0.100013825608054i</v>
      </c>
      <c r="AD3092" t="str">
        <f t="shared" si="1638"/>
        <v>0.436759221393356+0.318049381664607i</v>
      </c>
      <c r="AE3092" t="str">
        <f t="shared" si="1639"/>
        <v>-0.0000746806209425178-0.000112869013173484i</v>
      </c>
      <c r="AF3092" t="str">
        <f t="shared" si="1640"/>
        <v>-4.17340521833931-0.0850168971487313i</v>
      </c>
      <c r="AG3092" t="str">
        <f t="shared" si="1641"/>
        <v>1.00237869581658-0.00325588727877927i</v>
      </c>
      <c r="AH3092" t="str">
        <f t="shared" si="1642"/>
        <v>0.000299809729978659+0.000477238185447356i</v>
      </c>
      <c r="AI3092">
        <f t="shared" si="1643"/>
        <v>-64.980618596131421</v>
      </c>
      <c r="AJ3092">
        <f t="shared" si="1644"/>
        <v>57.862212606366782</v>
      </c>
      <c r="AK3092"/>
      <c r="AL3092"/>
      <c r="AM3092"/>
      <c r="AN3092"/>
    </row>
    <row r="3093" spans="1:40" x14ac:dyDescent="0.35">
      <c r="A3093"/>
      <c r="B3093">
        <f t="shared" si="1610"/>
        <v>1159000</v>
      </c>
      <c r="C3093" s="237" t="str">
        <f t="shared" si="1613"/>
        <v>-1.57471317016306E-08+0.000584837133970917i</v>
      </c>
      <c r="D3093" s="208" t="str">
        <f t="shared" si="1614"/>
        <v>-1.64874564044127+0.0044837513604437i</v>
      </c>
      <c r="E3093" t="str">
        <f t="shared" si="1615"/>
        <v>36500</v>
      </c>
      <c r="F3093" t="str">
        <f t="shared" si="1616"/>
        <v>0.21505376344086</v>
      </c>
      <c r="G3093" t="str">
        <f t="shared" si="1611"/>
        <v>0.21505376344086</v>
      </c>
      <c r="H3093" t="str">
        <f t="shared" si="1617"/>
        <v>2.52466546284827+0.0894275193322802i</v>
      </c>
      <c r="I3093" t="str">
        <f t="shared" si="1618"/>
        <v>4551.38235688821i</v>
      </c>
      <c r="J3093" t="str">
        <f t="shared" si="1612"/>
        <v>-28038.9341269919+995.696815451721i</v>
      </c>
      <c r="K3093" t="str">
        <f t="shared" si="1619"/>
        <v>0.00575705155282956-0.162119218170093i</v>
      </c>
      <c r="L3093" t="str">
        <f t="shared" si="1620"/>
        <v>0.00182455371562738-0.0435574079904974i</v>
      </c>
      <c r="M3093" t="str">
        <f t="shared" si="1621"/>
        <v>0.00758160526845694-0.20567662616059i</v>
      </c>
      <c r="N3093" t="str">
        <f t="shared" si="1622"/>
        <v>-14.4565488609929i</v>
      </c>
      <c r="O3093" t="str">
        <f t="shared" si="1623"/>
        <v>-0.313979796987435-0.94942966410563i</v>
      </c>
      <c r="P3093" t="str">
        <f t="shared" si="1624"/>
        <v>1.31397979698743+0.94942966410563i</v>
      </c>
      <c r="Q3093" t="str">
        <f t="shared" si="1625"/>
        <v>-1.31397979698743+13.5071191968873i</v>
      </c>
      <c r="R3093" t="str">
        <f t="shared" si="1626"/>
        <v>0.0602573075234898-0.103142399307115i</v>
      </c>
      <c r="S3093" t="str">
        <f t="shared" si="1627"/>
        <v>1.61419593193353i</v>
      </c>
      <c r="T3093" t="str">
        <f t="shared" si="1628"/>
        <v>0.166492041371409+0.0972671006736849i</v>
      </c>
      <c r="U3093" t="str">
        <f t="shared" si="1629"/>
        <v>0.00005-0.000122607961829699i</v>
      </c>
      <c r="V3093" t="str">
        <f t="shared" si="1630"/>
        <v>0.00002-0.00137320917249263i</v>
      </c>
      <c r="W3093" t="str">
        <f t="shared" si="1631"/>
        <v>0.0000422124235870209-0.00011386501969268i</v>
      </c>
      <c r="X3093" t="str">
        <f t="shared" si="1632"/>
        <v>0.0000422683011863498-0.000113816932845042i</v>
      </c>
      <c r="Y3093" t="str">
        <f t="shared" si="1633"/>
        <v>0.009+5.82576941681691i</v>
      </c>
      <c r="Z3093" t="str">
        <f t="shared" si="1634"/>
        <v>-0.000234310560122897-0.0000874302135534353i</v>
      </c>
      <c r="AA3093" t="str">
        <f t="shared" si="1635"/>
        <v>0.00319718654031589-2.05984903920862i</v>
      </c>
      <c r="AB3093" t="str">
        <f t="shared" si="1636"/>
        <v>0.500835196846891+0.292595292311653i</v>
      </c>
      <c r="AC3093" t="str">
        <f t="shared" si="1637"/>
        <v>1.06397714732018-0.100791751540228i</v>
      </c>
      <c r="AD3093" t="str">
        <f t="shared" si="1638"/>
        <v>0.440713723268129+0.316750788545128i</v>
      </c>
      <c r="AE3093" t="str">
        <f t="shared" si="1639"/>
        <v>-0.000075570290267083-0.00011274974962464i</v>
      </c>
      <c r="AF3093" t="str">
        <f t="shared" si="1640"/>
        <v>-4.17341110328954-0.0849437679718365i</v>
      </c>
      <c r="AG3093" t="str">
        <f t="shared" si="1641"/>
        <v>1.0023670016222-0.00328258352165734i</v>
      </c>
      <c r="AH3093" t="str">
        <f t="shared" si="1642"/>
        <v>0.000303524795822384+0.000476837951467132i</v>
      </c>
      <c r="AI3093">
        <f t="shared" si="1643"/>
        <v>-64.955267809874456</v>
      </c>
      <c r="AJ3093">
        <f t="shared" si="1644"/>
        <v>57.521755685657276</v>
      </c>
      <c r="AK3093"/>
      <c r="AL3093"/>
      <c r="AM3093"/>
      <c r="AN3093"/>
    </row>
    <row r="3094" spans="1:40" x14ac:dyDescent="0.35">
      <c r="A3094"/>
      <c r="B3094">
        <f t="shared" si="1610"/>
        <v>1160000</v>
      </c>
      <c r="C3094" s="237" t="str">
        <f t="shared" si="1613"/>
        <v>-1.57199931772626E-08+0.000584332964028568i</v>
      </c>
      <c r="D3094" s="208" t="str">
        <f t="shared" si="1614"/>
        <v>-1.64874564023321+0.00447988605755236i</v>
      </c>
      <c r="E3094" t="str">
        <f t="shared" si="1615"/>
        <v>36500</v>
      </c>
      <c r="F3094" t="str">
        <f t="shared" si="1616"/>
        <v>0.21505376344086</v>
      </c>
      <c r="G3094" t="str">
        <f t="shared" si="1611"/>
        <v>0.21505376344086</v>
      </c>
      <c r="H3094" t="str">
        <f t="shared" si="1617"/>
        <v>2.52467133282285+0.0893506503585826i</v>
      </c>
      <c r="I3094" t="str">
        <f t="shared" si="1618"/>
        <v>4555.3093477052i</v>
      </c>
      <c r="J3094" t="str">
        <f t="shared" si="1612"/>
        <v>-28087.3414276539+996.555915378771i</v>
      </c>
      <c r="K3094" t="str">
        <f t="shared" si="1619"/>
        <v>0.00574714164913112-0.161979801876829i</v>
      </c>
      <c r="L3094" t="str">
        <f t="shared" si="1620"/>
        <v>0.00182141478751213-0.0435199898724364i</v>
      </c>
      <c r="M3094" t="str">
        <f t="shared" si="1621"/>
        <v>0.00756855643664325-0.205499791749265i</v>
      </c>
      <c r="N3094" t="str">
        <f t="shared" si="1622"/>
        <v>-14.4690221559549i</v>
      </c>
      <c r="O3094" t="str">
        <f t="shared" si="1623"/>
        <v>-0.325797581496952-0.945439546396668i</v>
      </c>
      <c r="P3094" t="str">
        <f t="shared" si="1624"/>
        <v>1.32579758149695+0.945439546396668i</v>
      </c>
      <c r="Q3094" t="str">
        <f t="shared" si="1625"/>
        <v>-1.32579758149695+13.5235826095582i</v>
      </c>
      <c r="R3094" t="str">
        <f t="shared" si="1626"/>
        <v>0.0597253596823581-0.103891206899926i</v>
      </c>
      <c r="S3094" t="str">
        <f t="shared" si="1627"/>
        <v>1.61558868079628i</v>
      </c>
      <c r="T3094" t="str">
        <f t="shared" si="1628"/>
        <v>0.167845457901785+0.0964916150593043i</v>
      </c>
      <c r="U3094" t="str">
        <f t="shared" si="1629"/>
        <v>0.00005-0.00012250226531088i</v>
      </c>
      <c r="V3094" t="str">
        <f t="shared" si="1630"/>
        <v>0.00002-0.00137202537148186i</v>
      </c>
      <c r="W3094" t="str">
        <f t="shared" si="1631"/>
        <v>0.0000422123182354486-0.000113769109490607i</v>
      </c>
      <c r="X3094" t="str">
        <f t="shared" si="1632"/>
        <v>0.0000422680867863219-0.000113721063329063i</v>
      </c>
      <c r="Y3094" t="str">
        <f t="shared" si="1633"/>
        <v>0.009+5.83079596506266i</v>
      </c>
      <c r="Z3094" t="str">
        <f t="shared" si="1634"/>
        <v>-0.000233911372045736-0.0000873537794474446i</v>
      </c>
      <c r="AA3094" t="str">
        <f t="shared" si="1635"/>
        <v>0.00319167625086693-2.05807324732153i</v>
      </c>
      <c r="AB3094" t="str">
        <f t="shared" si="1636"/>
        <v>0.504906494362516+0.29026250518783i</v>
      </c>
      <c r="AC3094" t="str">
        <f t="shared" si="1637"/>
        <v>1.06347029766653-0.101561311292393i</v>
      </c>
      <c r="AD3094" t="str">
        <f t="shared" si="1638"/>
        <v>0.444651567630851+0.315403168476469i</v>
      </c>
      <c r="AE3094" t="str">
        <f t="shared" si="1639"/>
        <v>-0.0000764573994507013-0.000112618382855689i</v>
      </c>
      <c r="AF3094" t="str">
        <f t="shared" si="1640"/>
        <v>-4.17341697305606-0.0848707643010302i</v>
      </c>
      <c r="AG3094" t="str">
        <f t="shared" si="1641"/>
        <v>1.00235496206538-0.00330911016792446i</v>
      </c>
      <c r="AH3094" t="str">
        <f t="shared" si="1642"/>
        <v>0.000307230665884354+0.000476387254623216i</v>
      </c>
      <c r="AI3094">
        <f t="shared" si="1643"/>
        <v>-64.930412946182429</v>
      </c>
      <c r="AJ3094">
        <f t="shared" si="1644"/>
        <v>57.181306177569276</v>
      </c>
      <c r="AK3094"/>
      <c r="AL3094"/>
      <c r="AM3094"/>
      <c r="AN3094"/>
    </row>
    <row r="3095" spans="1:40" x14ac:dyDescent="0.35">
      <c r="A3095"/>
      <c r="B3095">
        <f t="shared" si="1610"/>
        <v>1161000</v>
      </c>
      <c r="C3095" s="237" t="str">
        <f t="shared" si="1613"/>
        <v>-1.56929247480756E-08+0.000583829662596024i</v>
      </c>
      <c r="D3095" s="208" t="str">
        <f t="shared" si="1614"/>
        <v>-1.64874564002569+0.00447602741323619i</v>
      </c>
      <c r="E3095" t="str">
        <f t="shared" si="1615"/>
        <v>36500</v>
      </c>
      <c r="F3095" t="str">
        <f t="shared" si="1616"/>
        <v>0.21505376344086</v>
      </c>
      <c r="G3095" t="str">
        <f t="shared" si="1611"/>
        <v>0.21505376344086</v>
      </c>
      <c r="H3095" t="str">
        <f t="shared" si="1617"/>
        <v>2.52467718766536+0.0892739132272302i</v>
      </c>
      <c r="I3095" t="str">
        <f t="shared" si="1618"/>
        <v>4559.23633852219i</v>
      </c>
      <c r="J3095" t="str">
        <f t="shared" si="1612"/>
        <v>-28135.7904767424+997.415015305822i</v>
      </c>
      <c r="K3095" t="str">
        <f t="shared" si="1619"/>
        <v>0.00573725730095994-0.161840624869152i</v>
      </c>
      <c r="L3095" t="str">
        <f t="shared" si="1620"/>
        <v>0.00181828394795124-0.0434826358745707i</v>
      </c>
      <c r="M3095" t="str">
        <f t="shared" si="1621"/>
        <v>0.00755554124891118-0.205323260743723i</v>
      </c>
      <c r="N3095" t="str">
        <f t="shared" si="1622"/>
        <v>-14.4814954509169i</v>
      </c>
      <c r="O3095" t="str">
        <f t="shared" si="1623"/>
        <v>-0.337564678070122-0.941302336191415i</v>
      </c>
      <c r="P3095" t="str">
        <f t="shared" si="1624"/>
        <v>1.33756467807012+0.941302336191415i</v>
      </c>
      <c r="Q3095" t="str">
        <f t="shared" si="1625"/>
        <v>-1.33756467807012+13.5401931147255i</v>
      </c>
      <c r="R3095" t="str">
        <f t="shared" si="1626"/>
        <v>0.0591831592416788-0.104631150339181i</v>
      </c>
      <c r="S3095" t="str">
        <f t="shared" si="1627"/>
        <v>1.61698142965903i</v>
      </c>
      <c r="T3095" t="str">
        <f t="shared" si="1628"/>
        <v>0.169186627062318+0.0956980694423478i</v>
      </c>
      <c r="U3095" t="str">
        <f t="shared" si="1629"/>
        <v>0.00005-0.000122396750870474i</v>
      </c>
      <c r="V3095" t="str">
        <f t="shared" si="1630"/>
        <v>0.00002-0.00137084360974931i</v>
      </c>
      <c r="W3095" t="str">
        <f t="shared" si="1631"/>
        <v>0.0000422122127938129-0.000113673366429757i</v>
      </c>
      <c r="X3095" t="str">
        <f t="shared" si="1632"/>
        <v>0.0000422678725780719-0.000113625360883356i</v>
      </c>
      <c r="Y3095" t="str">
        <f t="shared" si="1633"/>
        <v>0.009+5.8358225133084i</v>
      </c>
      <c r="Z3095" t="str">
        <f t="shared" si="1634"/>
        <v>-0.000233513215004647-0.0000872774790104132i</v>
      </c>
      <c r="AA3095" t="str">
        <f t="shared" si="1635"/>
        <v>0.00318618019457705-2.05630051466219i</v>
      </c>
      <c r="AB3095" t="str">
        <f t="shared" si="1636"/>
        <v>0.508940949793464+0.287875390632674i</v>
      </c>
      <c r="AC3095" t="str">
        <f t="shared" si="1637"/>
        <v>1.062952838232-0.10232236094913i</v>
      </c>
      <c r="AD3095" t="str">
        <f t="shared" si="1638"/>
        <v>0.448572149197057+0.314006736695587i</v>
      </c>
      <c r="AE3095" t="str">
        <f t="shared" si="1639"/>
        <v>-0.0000773418083494714-0.000112474968955106i</v>
      </c>
      <c r="AF3095" t="str">
        <f t="shared" si="1640"/>
        <v>-4.17342282769105-0.084797885813994i</v>
      </c>
      <c r="AG3095" t="str">
        <f t="shared" si="1641"/>
        <v>1.00234257963442-0.00333546314634603i</v>
      </c>
      <c r="AH3095" t="str">
        <f t="shared" si="1642"/>
        <v>0.000310926756995352+0.000475886307979946i</v>
      </c>
      <c r="AI3095">
        <f t="shared" si="1643"/>
        <v>-64.906049432371276</v>
      </c>
      <c r="AJ3095">
        <f t="shared" si="1644"/>
        <v>56.840863657019106</v>
      </c>
      <c r="AK3095"/>
      <c r="AL3095"/>
      <c r="AM3095"/>
      <c r="AN3095"/>
    </row>
    <row r="3096" spans="1:40" x14ac:dyDescent="0.35">
      <c r="A3096"/>
      <c r="B3096">
        <f t="shared" si="1610"/>
        <v>1162000</v>
      </c>
      <c r="C3096" s="237" t="str">
        <f t="shared" si="1613"/>
        <v>-1.56659261728822E-08+0.000583327227431004i</v>
      </c>
      <c r="D3096" s="208" t="str">
        <f t="shared" si="1614"/>
        <v>-1.64874563981869+0.00447217541030437i</v>
      </c>
      <c r="E3096" t="str">
        <f t="shared" si="1615"/>
        <v>36500</v>
      </c>
      <c r="F3096" t="str">
        <f t="shared" si="1616"/>
        <v>0.21505376344086</v>
      </c>
      <c r="G3096" t="str">
        <f t="shared" si="1611"/>
        <v>0.21505376344086</v>
      </c>
      <c r="H3096" t="str">
        <f t="shared" si="1617"/>
        <v>2.52468302742771+0.0891973075998135i</v>
      </c>
      <c r="I3096" t="str">
        <f t="shared" si="1618"/>
        <v>4563.16332933918i</v>
      </c>
      <c r="J3096" t="str">
        <f t="shared" si="1612"/>
        <v>-28184.2812742576+998.274115232873i</v>
      </c>
      <c r="K3096" t="str">
        <f t="shared" si="1619"/>
        <v>0.00572739842055639-0.161701686532305i</v>
      </c>
      <c r="L3096" t="str">
        <f t="shared" si="1620"/>
        <v>0.00181516116919409-0.0434453458325173i</v>
      </c>
      <c r="M3096" t="str">
        <f t="shared" si="1621"/>
        <v>0.00754255958975048-0.205147032364822i</v>
      </c>
      <c r="N3096" t="str">
        <f t="shared" si="1622"/>
        <v>-14.4939687458789i</v>
      </c>
      <c r="O3096" t="str">
        <f t="shared" si="1623"/>
        <v>-0.34927925596947-0.937018677161461i</v>
      </c>
      <c r="P3096" t="str">
        <f t="shared" si="1624"/>
        <v>1.34927925596947+0.937018677161461i</v>
      </c>
      <c r="Q3096" t="str">
        <f t="shared" si="1625"/>
        <v>-1.34927925596947+13.5569500687174i</v>
      </c>
      <c r="R3096" t="str">
        <f t="shared" si="1626"/>
        <v>0.0586308707147304-0.105362095924531i</v>
      </c>
      <c r="S3096" t="str">
        <f t="shared" si="1627"/>
        <v>1.61837417852179i</v>
      </c>
      <c r="T3096" t="str">
        <f t="shared" si="1628"/>
        <v>0.170515295439197+0.0948866872289691i</v>
      </c>
      <c r="U3096" t="str">
        <f t="shared" si="1629"/>
        <v>0.00005-0.0001222914180384i</v>
      </c>
      <c r="V3096" t="str">
        <f t="shared" si="1630"/>
        <v>0.00002-0.00136966388203008i</v>
      </c>
      <c r="W3096" t="str">
        <f t="shared" si="1631"/>
        <v>0.0000422121072621154-0.000113577790078569i</v>
      </c>
      <c r="X3096" t="str">
        <f t="shared" si="1632"/>
        <v>0.000042267658560632-0.000113529825076546i</v>
      </c>
      <c r="Y3096" t="str">
        <f t="shared" si="1633"/>
        <v>0.009+5.84084906155414i</v>
      </c>
      <c r="Z3096" t="str">
        <f t="shared" si="1634"/>
        <v>-0.00023311608545186-0.0000872013118897337i</v>
      </c>
      <c r="AA3096" t="str">
        <f t="shared" si="1635"/>
        <v>0.00318069832246845-2.05453083333188i</v>
      </c>
      <c r="AB3096" t="str">
        <f t="shared" si="1636"/>
        <v>0.512937800829688+0.285434620688307i</v>
      </c>
      <c r="AC3096" t="str">
        <f t="shared" si="1637"/>
        <v>1.06242492929698-0.103074759992429i</v>
      </c>
      <c r="AD3096" t="str">
        <f t="shared" si="1638"/>
        <v>0.45247486549921+0.312561715839991i</v>
      </c>
      <c r="AE3096" t="str">
        <f t="shared" si="1639"/>
        <v>-0.0000782233777427794-0.000112319565527397i</v>
      </c>
      <c r="AF3096" t="str">
        <f t="shared" si="1640"/>
        <v>-4.1734286672464-0.0847251321895091i</v>
      </c>
      <c r="AG3096" t="str">
        <f t="shared" si="1641"/>
        <v>1.00232985686418-0.00336163842058111i</v>
      </c>
      <c r="AH3096" t="str">
        <f t="shared" si="1642"/>
        <v>0.000314612489504765+0.000475335330833251i</v>
      </c>
      <c r="AI3096">
        <f t="shared" si="1643"/>
        <v>-64.882172796648035</v>
      </c>
      <c r="AJ3096">
        <f t="shared" si="1644"/>
        <v>56.500427698663373</v>
      </c>
      <c r="AK3096"/>
      <c r="AL3096"/>
      <c r="AM3096"/>
      <c r="AN3096"/>
    </row>
    <row r="3097" spans="1:40" x14ac:dyDescent="0.35">
      <c r="A3097"/>
      <c r="B3097">
        <f t="shared" ref="B3097:B3160" si="1645">B3096+1000</f>
        <v>1163000</v>
      </c>
      <c r="C3097" s="237" t="str">
        <f t="shared" si="1613"/>
        <v>-1.56389972115311E-08+0.00058282565629894i</v>
      </c>
      <c r="D3097" s="208" t="str">
        <f t="shared" si="1614"/>
        <v>-1.64874563961224+0.00446833003162521i</v>
      </c>
      <c r="E3097" t="str">
        <f t="shared" si="1615"/>
        <v>36500</v>
      </c>
      <c r="F3097" t="str">
        <f t="shared" si="1616"/>
        <v>0.21505376344086</v>
      </c>
      <c r="G3097" t="str">
        <f t="shared" si="1611"/>
        <v>0.21505376344086</v>
      </c>
      <c r="H3097" t="str">
        <f t="shared" si="1617"/>
        <v>2.52468885216167+0.0891208331390818i</v>
      </c>
      <c r="I3097" t="str">
        <f t="shared" si="1618"/>
        <v>4567.09032015616i</v>
      </c>
      <c r="J3097" t="str">
        <f t="shared" si="1612"/>
        <v>-28232.8138201994+999.133215159923i</v>
      </c>
      <c r="K3097" t="str">
        <f t="shared" si="1619"/>
        <v>0.00571756492053718-0.161562986253632i</v>
      </c>
      <c r="L3097" t="str">
        <f t="shared" si="1620"/>
        <v>0.00181204642360882-0.0434081195824531i</v>
      </c>
      <c r="M3097" t="str">
        <f t="shared" si="1621"/>
        <v>0.007529611344146-0.204971105836085i</v>
      </c>
      <c r="N3097" t="str">
        <f t="shared" si="1622"/>
        <v>-14.506442040841i</v>
      </c>
      <c r="O3097" t="str">
        <f t="shared" si="1623"/>
        <v>-0.360939492628521-0.932589235763027i</v>
      </c>
      <c r="P3097" t="str">
        <f t="shared" si="1624"/>
        <v>1.36093949262852+0.932589235763027i</v>
      </c>
      <c r="Q3097" t="str">
        <f t="shared" si="1625"/>
        <v>-1.36093949262852+13.573852805078i</v>
      </c>
      <c r="R3097" t="str">
        <f t="shared" si="1626"/>
        <v>0.0580686603700486-0.106083913424452i</v>
      </c>
      <c r="S3097" t="str">
        <f t="shared" si="1627"/>
        <v>1.61976692738454i</v>
      </c>
      <c r="T3097" t="str">
        <f t="shared" si="1628"/>
        <v>0.171831214492452+0.09405769558493i</v>
      </c>
      <c r="U3097" t="str">
        <f t="shared" si="1629"/>
        <v>0.00005-0.000122186266346192i</v>
      </c>
      <c r="V3097" t="str">
        <f t="shared" si="1630"/>
        <v>0.00002-0.00136848618307735i</v>
      </c>
      <c r="W3097" t="str">
        <f t="shared" si="1631"/>
        <v>0.0000422120016403585-0.000113482380006967i</v>
      </c>
      <c r="X3097" t="str">
        <f t="shared" si="1632"/>
        <v>0.0000422674447330392-0.000113434455478738i</v>
      </c>
      <c r="Y3097" t="str">
        <f t="shared" si="1633"/>
        <v>0.009+5.84587560979989i</v>
      </c>
      <c r="Z3097" t="str">
        <f t="shared" si="1634"/>
        <v>-0.000232719979854848-0.000087125277734044i</v>
      </c>
      <c r="AA3097" t="str">
        <f t="shared" si="1635"/>
        <v>0.00317523058577378-2.05276419545906i</v>
      </c>
      <c r="AB3097" t="str">
        <f t="shared" si="1636"/>
        <v>0.51689629982245+0.282940878706368i</v>
      </c>
      <c r="AC3097" t="str">
        <f t="shared" si="1637"/>
        <v>1.06188673303757-0.103818371327158i</v>
      </c>
      <c r="AD3097" t="str">
        <f t="shared" si="1638"/>
        <v>0.456359116975299+0.311068335910132i</v>
      </c>
      <c r="AE3097" t="str">
        <f t="shared" si="1639"/>
        <v>-0.0000791019693486312-0.000112152231679423i</v>
      </c>
      <c r="AF3097" t="str">
        <f t="shared" si="1640"/>
        <v>-4.17343449177391-0.0846525031074566i</v>
      </c>
      <c r="AG3097" t="str">
        <f t="shared" si="1641"/>
        <v>1.00231679633556-0.00338763198969161i</v>
      </c>
      <c r="AH3097" t="str">
        <f t="shared" si="1642"/>
        <v>0.000318287287341449+0.000474734548660223i</v>
      </c>
      <c r="AI3097">
        <f t="shared" si="1643"/>
        <v>-64.858778665664261</v>
      </c>
      <c r="AJ3097">
        <f t="shared" si="1644"/>
        <v>56.159997876960553</v>
      </c>
      <c r="AK3097"/>
      <c r="AL3097"/>
      <c r="AM3097"/>
      <c r="AN3097"/>
    </row>
    <row r="3098" spans="1:40" x14ac:dyDescent="0.35">
      <c r="A3098"/>
      <c r="B3098">
        <f t="shared" si="1645"/>
        <v>1164000</v>
      </c>
      <c r="C3098" s="237" t="str">
        <f t="shared" si="1613"/>
        <v>-1.56121376249022E-08+0.000582324946972943i</v>
      </c>
      <c r="D3098" s="208" t="str">
        <f t="shared" si="1614"/>
        <v>-1.64874563940632+0.0044644912601259i</v>
      </c>
      <c r="E3098" t="str">
        <f t="shared" si="1615"/>
        <v>36500</v>
      </c>
      <c r="F3098" t="str">
        <f t="shared" si="1616"/>
        <v>0.21505376344086</v>
      </c>
      <c r="G3098" t="str">
        <f t="shared" si="1611"/>
        <v>0.21505376344086</v>
      </c>
      <c r="H3098" t="str">
        <f t="shared" si="1617"/>
        <v>2.52469466191871+0.0890444895089307i</v>
      </c>
      <c r="I3098" t="str">
        <f t="shared" si="1618"/>
        <v>4571.01731097315i</v>
      </c>
      <c r="J3098" t="str">
        <f t="shared" si="1612"/>
        <v>-28281.3881145678+999.992315086974i</v>
      </c>
      <c r="K3098" t="str">
        <f t="shared" si="1619"/>
        <v>0.00570775671389336-0.161424523422571i</v>
      </c>
      <c r="L3098" t="str">
        <f t="shared" si="1620"/>
        <v>0.00180893968368188-0.0433709569611136i</v>
      </c>
      <c r="M3098" t="str">
        <f t="shared" si="1621"/>
        <v>0.00751669639757524-0.204795480383685i</v>
      </c>
      <c r="N3098" t="str">
        <f t="shared" si="1622"/>
        <v>-14.518915335803i</v>
      </c>
      <c r="O3098" t="str">
        <f t="shared" si="1623"/>
        <v>-0.372543573934994-0.928014701133415i</v>
      </c>
      <c r="P3098" t="str">
        <f t="shared" si="1624"/>
        <v>1.37254357393499+0.928014701133415i</v>
      </c>
      <c r="Q3098" t="str">
        <f t="shared" si="1625"/>
        <v>-1.37254357393499+13.5909006346696i</v>
      </c>
      <c r="R3098" t="str">
        <f t="shared" si="1626"/>
        <v>0.0574966961465073-0.106796476095983i</v>
      </c>
      <c r="S3098" t="str">
        <f t="shared" si="1627"/>
        <v>1.6211596762473i</v>
      </c>
      <c r="T3098" t="str">
        <f t="shared" si="1628"/>
        <v>0.173134140612116+0.0932113253101612i</v>
      </c>
      <c r="U3098" t="str">
        <f t="shared" si="1629"/>
        <v>0.00005-0.000122081295326994i</v>
      </c>
      <c r="V3098" t="str">
        <f t="shared" si="1630"/>
        <v>0.00002-0.00136731050766233i</v>
      </c>
      <c r="W3098" t="str">
        <f t="shared" si="1631"/>
        <v>0.0000422118959285442-0.000113387135786349i</v>
      </c>
      <c r="X3098" t="str">
        <f t="shared" si="1632"/>
        <v>0.0000422672310943337-0.000113339251661513i</v>
      </c>
      <c r="Y3098" t="str">
        <f t="shared" si="1633"/>
        <v>0.009+5.85090215804563i</v>
      </c>
      <c r="Z3098" t="str">
        <f t="shared" si="1634"/>
        <v>-0.000232324894696252-0.0000870493761932203i</v>
      </c>
      <c r="AA3098" t="str">
        <f t="shared" si="1635"/>
        <v>0.00316977693593516-2.05100059319923i</v>
      </c>
      <c r="AB3098" t="str">
        <f t="shared" si="1636"/>
        <v>0.520815713953262+0.280394858970664i</v>
      </c>
      <c r="AC3098" t="str">
        <f t="shared" si="1637"/>
        <v>1.06133841344089-0.104553061304107i</v>
      </c>
      <c r="AD3098" t="str">
        <f t="shared" si="1638"/>
        <v>0.460224307056851+0.309526834230913i</v>
      </c>
      <c r="AE3098" t="str">
        <f t="shared" si="1639"/>
        <v>-0.0000799774458387749-0.000111973028006617i</v>
      </c>
      <c r="AF3098" t="str">
        <f t="shared" si="1640"/>
        <v>-4.17344030132503-0.0845799982488048i</v>
      </c>
      <c r="AG3098" t="str">
        <f t="shared" si="1641"/>
        <v>1.00230340067503-0.00341343988864435i</v>
      </c>
      <c r="AH3098" t="str">
        <f t="shared" si="1642"/>
        <v>0.000321950578073814+0.000474084193068234i</v>
      </c>
      <c r="AI3098">
        <f t="shared" si="1643"/>
        <v>-64.835862762150143</v>
      </c>
      <c r="AJ3098">
        <f t="shared" si="1644"/>
        <v>55.819573766245476</v>
      </c>
      <c r="AK3098"/>
      <c r="AL3098"/>
      <c r="AM3098"/>
      <c r="AN3098"/>
    </row>
    <row r="3099" spans="1:40" x14ac:dyDescent="0.35">
      <c r="A3099"/>
      <c r="B3099">
        <f t="shared" si="1645"/>
        <v>1165000</v>
      </c>
      <c r="C3099" s="237" t="str">
        <f t="shared" si="1613"/>
        <v>-1.55853471749015E-08+0.00058182509723377i</v>
      </c>
      <c r="D3099" s="208" t="str">
        <f t="shared" si="1614"/>
        <v>-1.64874563920092+0.00446065907879224i</v>
      </c>
      <c r="E3099" t="str">
        <f t="shared" si="1615"/>
        <v>36500</v>
      </c>
      <c r="F3099" t="str">
        <f t="shared" si="1616"/>
        <v>0.21505376344086</v>
      </c>
      <c r="G3099" t="str">
        <f t="shared" si="1611"/>
        <v>0.21505376344086</v>
      </c>
      <c r="H3099" t="str">
        <f t="shared" si="1617"/>
        <v>2.5247004567501+0.0889682763744032i</v>
      </c>
      <c r="I3099" t="str">
        <f t="shared" si="1618"/>
        <v>4574.94430179014i</v>
      </c>
      <c r="J3099" t="str">
        <f t="shared" si="1612"/>
        <v>-28330.0041573629+1000.85141501402i</v>
      </c>
      <c r="K3099" t="str">
        <f t="shared" si="1619"/>
        <v>0.00569797371398823-0.161286297430643i</v>
      </c>
      <c r="L3099" t="str">
        <f t="shared" si="1620"/>
        <v>0.0018058409220173-0.0433338578057896i</v>
      </c>
      <c r="M3099" t="str">
        <f t="shared" si="1621"/>
        <v>0.00750381463600553-0.204620155236433i</v>
      </c>
      <c r="N3099" t="str">
        <f t="shared" si="1622"/>
        <v>-14.531388630765i</v>
      </c>
      <c r="O3099" t="str">
        <f t="shared" si="1623"/>
        <v>-0.384089694513598-0.923295784983583i</v>
      </c>
      <c r="P3099" t="str">
        <f t="shared" si="1624"/>
        <v>1.3840896945136+0.923295784983583i</v>
      </c>
      <c r="Q3099" t="str">
        <f t="shared" si="1625"/>
        <v>-1.3840896945136+13.6080928457814i</v>
      </c>
      <c r="R3099" t="str">
        <f t="shared" si="1626"/>
        <v>0.056915147568393-0.107499660702141i</v>
      </c>
      <c r="S3099" t="str">
        <f t="shared" si="1627"/>
        <v>1.62255242511005i</v>
      </c>
      <c r="T3099" t="str">
        <f t="shared" si="1628"/>
        <v>0.174423835170766+0.0923478107125924i</v>
      </c>
      <c r="U3099" t="str">
        <f t="shared" si="1629"/>
        <v>0.00005-0.000121976504515554i</v>
      </c>
      <c r="V3099" t="str">
        <f t="shared" si="1630"/>
        <v>0.00002-0.00136613685057421i</v>
      </c>
      <c r="W3099" t="str">
        <f t="shared" si="1631"/>
        <v>0.0000422117901266745-0.000113292056989589i</v>
      </c>
      <c r="X3099" t="str">
        <f t="shared" si="1632"/>
        <v>0.000042267017643561-0.000113244213197928i</v>
      </c>
      <c r="Y3099" t="str">
        <f t="shared" si="1633"/>
        <v>0.009+5.85592870629137i</v>
      </c>
      <c r="Z3099" t="str">
        <f t="shared" si="1634"/>
        <v>-0.000231930826473808-0.0000869736069183752i</v>
      </c>
      <c r="AA3099" t="str">
        <f t="shared" si="1635"/>
        <v>0.00316433732460304-2.04924001873486i</v>
      </c>
      <c r="AB3099" t="str">
        <f t="shared" si="1636"/>
        <v>0.524695325391943+0.277797266317639i</v>
      </c>
      <c r="AC3099" t="str">
        <f t="shared" si="1637"/>
        <v>1.06078013622029-0.105278699740693i</v>
      </c>
      <c r="AD3099" t="str">
        <f t="shared" si="1638"/>
        <v>0.464069842256623+0.307937455412013i</v>
      </c>
      <c r="AE3099" t="str">
        <f t="shared" si="1639"/>
        <v>-0.0000808496708536989-0.000111782016579049i</v>
      </c>
      <c r="AF3099" t="str">
        <f t="shared" si="1640"/>
        <v>-4.17344609595102-0.084507617295611i</v>
      </c>
      <c r="AG3099" t="str">
        <f t="shared" si="1641"/>
        <v>1.00228967255412-0.00343905818880832i</v>
      </c>
      <c r="AH3099" t="str">
        <f t="shared" si="1642"/>
        <v>0.00032560179296959+0.00047338450174356i</v>
      </c>
      <c r="AI3099">
        <f t="shared" si="1643"/>
        <v>-64.81342090262342</v>
      </c>
      <c r="AJ3099">
        <f t="shared" si="1644"/>
        <v>55.479154940775274</v>
      </c>
      <c r="AK3099"/>
      <c r="AL3099"/>
      <c r="AM3099"/>
      <c r="AN3099"/>
    </row>
    <row r="3100" spans="1:40" x14ac:dyDescent="0.35">
      <c r="A3100"/>
      <c r="B3100">
        <f t="shared" si="1645"/>
        <v>1166000</v>
      </c>
      <c r="C3100" s="237" t="str">
        <f t="shared" si="1613"/>
        <v>-1.55586256244551E-08+0.00058132610486979i</v>
      </c>
      <c r="D3100" s="208" t="str">
        <f t="shared" si="1614"/>
        <v>-1.64874563899606+0.00445683347066839i</v>
      </c>
      <c r="E3100" t="str">
        <f t="shared" si="1615"/>
        <v>36500</v>
      </c>
      <c r="F3100" t="str">
        <f t="shared" si="1616"/>
        <v>0.21505376344086</v>
      </c>
      <c r="G3100" t="str">
        <f t="shared" si="1611"/>
        <v>0.21505376344086</v>
      </c>
      <c r="H3100" t="str">
        <f t="shared" si="1617"/>
        <v>2.52470623670691+0.0888921934016844i</v>
      </c>
      <c r="I3100" t="str">
        <f t="shared" si="1618"/>
        <v>4578.87129260712i</v>
      </c>
      <c r="J3100" t="str">
        <f t="shared" si="1612"/>
        <v>-28378.6619485845+1001.71051494108i</v>
      </c>
      <c r="K3100" t="str">
        <f t="shared" si="1619"/>
        <v>0.00568821583455584-0.161148307671444i</v>
      </c>
      <c r="L3100" t="str">
        <f t="shared" si="1620"/>
        <v>0.00180275011133611-0.0432968219543251i</v>
      </c>
      <c r="M3100" t="str">
        <f t="shared" si="1621"/>
        <v>0.00749096594589195-0.204445129625769i</v>
      </c>
      <c r="N3100" t="str">
        <f t="shared" si="1622"/>
        <v>-14.5438619257271i</v>
      </c>
      <c r="O3100" t="str">
        <f t="shared" si="1623"/>
        <v>-0.395576058006626-0.918433221487517i</v>
      </c>
      <c r="P3100" t="str">
        <f t="shared" si="1624"/>
        <v>1.39557605800663+0.918433221487517i</v>
      </c>
      <c r="Q3100" t="str">
        <f t="shared" si="1625"/>
        <v>-1.39557605800663+13.6254287042396i</v>
      </c>
      <c r="R3100" t="str">
        <f t="shared" si="1626"/>
        <v>0.0563241856606345-0.10819334752694i</v>
      </c>
      <c r="S3100" t="str">
        <f t="shared" si="1627"/>
        <v>1.62394517397281i</v>
      </c>
      <c r="T3100" t="str">
        <f t="shared" si="1628"/>
        <v>0.175700064572337+0.0914673894815359i</v>
      </c>
      <c r="U3100" t="str">
        <f t="shared" si="1629"/>
        <v>0.0000499999999999999-0.000121871893448217i</v>
      </c>
      <c r="V3100" t="str">
        <f t="shared" si="1630"/>
        <v>0.00002-0.00136496520662003i</v>
      </c>
      <c r="W3100" t="str">
        <f t="shared" si="1631"/>
        <v>0.0000422116842347511-0.000113197143191024i</v>
      </c>
      <c r="X3100" t="str">
        <f t="shared" si="1632"/>
        <v>0.0000422668043797693-0.0001131493396625i</v>
      </c>
      <c r="Y3100" t="str">
        <f t="shared" si="1633"/>
        <v>0.009+5.86095525453712i</v>
      </c>
      <c r="Z3100" t="str">
        <f t="shared" si="1634"/>
        <v>-0.000231537771700256-0.0000868979695618464i</v>
      </c>
      <c r="AA3100" t="str">
        <f t="shared" si="1635"/>
        <v>0.00315891170363505-2.0474824642752i</v>
      </c>
      <c r="AB3100" t="str">
        <f t="shared" si="1636"/>
        <v>0.528534431443455+0.275148815755484i</v>
      </c>
      <c r="AC3100" t="str">
        <f t="shared" si="1637"/>
        <v>1.06021206873068-0.105995159939262i</v>
      </c>
      <c r="AD3100" t="str">
        <f t="shared" si="1638"/>
        <v>0.467895132255542+0.306300451307356i</v>
      </c>
      <c r="AE3100" t="str">
        <f t="shared" si="1639"/>
        <v>-0.0000817185090173587-0.000111579260927366i</v>
      </c>
      <c r="AF3100" t="str">
        <f t="shared" si="1640"/>
        <v>-4.17345187570297-0.084435359931016i</v>
      </c>
      <c r="AG3100" t="str">
        <f t="shared" si="1641"/>
        <v>1.00227561468898-0.00346448299844359i</v>
      </c>
      <c r="AH3100" t="str">
        <f t="shared" si="1642"/>
        <v>0.00032924036705458+0.000472635718399508i</v>
      </c>
      <c r="AI3100">
        <f t="shared" si="1643"/>
        <v>-64.791448995175756</v>
      </c>
      <c r="AJ3100">
        <f t="shared" si="1644"/>
        <v>55.138740974804129</v>
      </c>
      <c r="AK3100"/>
      <c r="AL3100"/>
      <c r="AM3100"/>
      <c r="AN3100"/>
    </row>
    <row r="3101" spans="1:40" x14ac:dyDescent="0.35">
      <c r="A3101"/>
      <c r="B3101">
        <f t="shared" si="1645"/>
        <v>1167000</v>
      </c>
      <c r="C3101" s="237" t="str">
        <f t="shared" si="1613"/>
        <v>-1.55319727375048E-08+0.000580827967676955i</v>
      </c>
      <c r="D3101" s="208" t="str">
        <f t="shared" si="1614"/>
        <v>-1.64874563879172+0.00445301441885666i</v>
      </c>
      <c r="E3101" t="str">
        <f t="shared" si="1615"/>
        <v>36500</v>
      </c>
      <c r="F3101" t="str">
        <f t="shared" si="1616"/>
        <v>0.21505376344086</v>
      </c>
      <c r="G3101" t="str">
        <f t="shared" si="1611"/>
        <v>0.21505376344086</v>
      </c>
      <c r="H3101" t="str">
        <f t="shared" si="1617"/>
        <v>2.52471200183998+0.0888162402580926i</v>
      </c>
      <c r="I3101" t="str">
        <f t="shared" si="1618"/>
        <v>4582.79828342411i</v>
      </c>
      <c r="J3101" t="str">
        <f t="shared" si="1612"/>
        <v>-28427.3614882328+1002.56961486813i</v>
      </c>
      <c r="K3101" t="str">
        <f t="shared" si="1619"/>
        <v>0.00567848298969845-0.161010553540635i</v>
      </c>
      <c r="L3101" t="str">
        <f t="shared" si="1620"/>
        <v>0.00179966722447581-0.0432598492451156i</v>
      </c>
      <c r="M3101" t="str">
        <f t="shared" si="1621"/>
        <v>0.00747815021417426-0.204270402785751i</v>
      </c>
      <c r="N3101" t="str">
        <f t="shared" si="1622"/>
        <v>-14.5563352206891i</v>
      </c>
      <c r="O3101" t="str">
        <f t="shared" si="1623"/>
        <v>-0.407000877353173-0.913427767168126i</v>
      </c>
      <c r="P3101" t="str">
        <f t="shared" si="1624"/>
        <v>1.40700087735317+0.913427767168126i</v>
      </c>
      <c r="Q3101" t="str">
        <f t="shared" si="1625"/>
        <v>-1.40700087735317+13.642907453521i</v>
      </c>
      <c r="R3101" t="str">
        <f t="shared" si="1626"/>
        <v>0.0557239828642198-0.108877420388085i</v>
      </c>
      <c r="S3101" t="str">
        <f t="shared" si="1627"/>
        <v>1.62533792283556i</v>
      </c>
      <c r="T3101" t="str">
        <f t="shared" si="1628"/>
        <v>0.176962600297264+0.0905703025606553i</v>
      </c>
      <c r="U3101" t="str">
        <f t="shared" si="1629"/>
        <v>0.0000499999999999999-0.000121767461662914i</v>
      </c>
      <c r="V3101" t="str">
        <f t="shared" si="1630"/>
        <v>0.00002-0.00136379557062464i</v>
      </c>
      <c r="W3101" t="str">
        <f t="shared" si="1631"/>
        <v>0.000042211578252777-0.000113102393966451i</v>
      </c>
      <c r="X3101" t="str">
        <f t="shared" si="1632"/>
        <v>0.0000422665913020127-0.000113054630631207i</v>
      </c>
      <c r="Y3101" t="str">
        <f t="shared" si="1633"/>
        <v>0.009+5.86598180278286i</v>
      </c>
      <c r="Z3101" t="str">
        <f t="shared" si="1634"/>
        <v>-0.000231145726903283-0.0000868224637771993i</v>
      </c>
      <c r="AA3101" t="str">
        <f t="shared" si="1635"/>
        <v>0.00315350002509513-2.04572792205624i</v>
      </c>
      <c r="AB3101" t="str">
        <f t="shared" si="1636"/>
        <v>0.532332344683701+0.272450232082012i</v>
      </c>
      <c r="AC3101" t="str">
        <f t="shared" si="1637"/>
        <v>1.05963437988387-0.106702318703027i</v>
      </c>
      <c r="AD3101" t="str">
        <f t="shared" si="1638"/>
        <v>0.471699589989112+0.304616080973602i</v>
      </c>
      <c r="AE3101" t="str">
        <f t="shared" si="1639"/>
        <v>-0.000082583825951731-0.000111364826028622i</v>
      </c>
      <c r="AF3101" t="str">
        <f t="shared" si="1640"/>
        <v>-4.1734576406317-0.0843632258392359i</v>
      </c>
      <c r="AG3101" t="str">
        <f t="shared" si="1641"/>
        <v>1.00226122983983-0.00348971046318405i</v>
      </c>
      <c r="AH3101" t="str">
        <f t="shared" si="1642"/>
        <v>0.000332865739170871+0.00047183809272419i</v>
      </c>
      <c r="AI3101">
        <f t="shared" si="1643"/>
        <v>-64.769943037328432</v>
      </c>
      <c r="AJ3101">
        <f t="shared" si="1644"/>
        <v>54.798331442654884</v>
      </c>
      <c r="AK3101"/>
      <c r="AL3101"/>
      <c r="AM3101"/>
      <c r="AN3101"/>
    </row>
    <row r="3102" spans="1:40" x14ac:dyDescent="0.35">
      <c r="A3102"/>
      <c r="B3102">
        <f t="shared" si="1645"/>
        <v>1168000</v>
      </c>
      <c r="C3102" s="237" t="str">
        <f t="shared" si="1613"/>
        <v>-1.55053882790022E-08+0.000580330683458764i</v>
      </c>
      <c r="D3102" s="208" t="str">
        <f t="shared" si="1614"/>
        <v>-1.6487456385879+0.00444920190651719i</v>
      </c>
      <c r="E3102" t="str">
        <f t="shared" si="1615"/>
        <v>36500</v>
      </c>
      <c r="F3102" t="str">
        <f t="shared" si="1616"/>
        <v>0.21505376344086</v>
      </c>
      <c r="G3102" t="str">
        <f t="shared" si="1611"/>
        <v>0.21505376344086</v>
      </c>
      <c r="H3102" t="str">
        <f t="shared" si="1617"/>
        <v>2.52471775219992+0.08874041661208i</v>
      </c>
      <c r="I3102" t="str">
        <f t="shared" si="1618"/>
        <v>4586.7252742411i</v>
      </c>
      <c r="J3102" t="str">
        <f t="shared" si="1612"/>
        <v>-28476.1027763077+1003.42871479518i</v>
      </c>
      <c r="K3102" t="str">
        <f t="shared" si="1619"/>
        <v>0.0056687750938853-0.160873034435935i</v>
      </c>
      <c r="L3102" t="str">
        <f t="shared" si="1620"/>
        <v>0.00179659223438969-0.0432229395171044i</v>
      </c>
      <c r="M3102" t="str">
        <f t="shared" si="1621"/>
        <v>0.00746536732827499-0.204095973953039i</v>
      </c>
      <c r="N3102" t="str">
        <f t="shared" si="1622"/>
        <v>-14.5688085156511i</v>
      </c>
      <c r="O3102" t="str">
        <f t="shared" si="1623"/>
        <v>-0.418362375067712-0.908280200779309i</v>
      </c>
      <c r="P3102" t="str">
        <f t="shared" si="1624"/>
        <v>1.41836237506771+0.908280200779309i</v>
      </c>
      <c r="Q3102" t="str">
        <f t="shared" si="1625"/>
        <v>-1.41836237506771+13.6605283148718i</v>
      </c>
      <c r="R3102" t="str">
        <f t="shared" si="1626"/>
        <v>0.0551147129518237-0.109551766647414i</v>
      </c>
      <c r="S3102" t="str">
        <f t="shared" si="1627"/>
        <v>1.62673067169832i</v>
      </c>
      <c r="T3102" t="str">
        <f t="shared" si="1628"/>
        <v>0.178211218944085+0.0896567940205803i</v>
      </c>
      <c r="U3102" t="str">
        <f t="shared" si="1629"/>
        <v>0.0000499999999999999-0.000121663208699162i</v>
      </c>
      <c r="V3102" t="str">
        <f t="shared" si="1630"/>
        <v>0.00002-0.00136262793743061i</v>
      </c>
      <c r="W3102" t="str">
        <f t="shared" si="1631"/>
        <v>0.0000422114721807533-0.000113007808893119i</v>
      </c>
      <c r="X3102" t="str">
        <f t="shared" si="1632"/>
        <v>0.0000422663784093474-0.000112960085681478i</v>
      </c>
      <c r="Y3102" t="str">
        <f t="shared" si="1633"/>
        <v>0.009+5.87100835102861i</v>
      </c>
      <c r="Z3102" t="str">
        <f t="shared" si="1634"/>
        <v>-0.000230754688625423-0.000086747089219212i</v>
      </c>
      <c r="AA3102" t="str">
        <f t="shared" si="1635"/>
        <v>0.00314810224125226-2.04397638434052i</v>
      </c>
      <c r="AB3102" t="str">
        <f t="shared" si="1636"/>
        <v>0.536088393084671+0.269702249501456i</v>
      </c>
      <c r="AC3102" t="str">
        <f t="shared" si="1637"/>
        <v>1.05904724006413-0.107400056349745i</v>
      </c>
      <c r="AD3102" t="str">
        <f t="shared" si="1638"/>
        <v>0.475482631733513+0.302884610627507i</v>
      </c>
      <c r="AE3102" t="str">
        <f t="shared" si="1639"/>
        <v>-0.0000834454882912327-0.000111138778291956i</v>
      </c>
      <c r="AF3102" t="str">
        <f t="shared" si="1640"/>
        <v>-4.17346339078782-0.0842912147055628i</v>
      </c>
      <c r="AG3102" t="str">
        <f t="shared" si="1641"/>
        <v>1.00224652081045-0.00351473676651508i</v>
      </c>
      <c r="AH3102" t="str">
        <f t="shared" si="1642"/>
        <v>0.000336477352034643+0.000470991880327716i</v>
      </c>
      <c r="AI3102">
        <f t="shared" si="1643"/>
        <v>-64.748899113956142</v>
      </c>
      <c r="AJ3102">
        <f t="shared" si="1644"/>
        <v>54.457925918763344</v>
      </c>
      <c r="AK3102"/>
      <c r="AL3102"/>
      <c r="AM3102"/>
      <c r="AN3102"/>
    </row>
    <row r="3103" spans="1:40" x14ac:dyDescent="0.35">
      <c r="A3103"/>
      <c r="B3103">
        <f t="shared" si="1645"/>
        <v>1169000</v>
      </c>
      <c r="C3103" s="237" t="str">
        <f t="shared" si="1613"/>
        <v>-1.54788720149041E-08+0.000579834250026231i</v>
      </c>
      <c r="D3103" s="208" t="str">
        <f t="shared" si="1614"/>
        <v>-1.64874563838461+0.00444539591686777i</v>
      </c>
      <c r="E3103" t="str">
        <f t="shared" si="1615"/>
        <v>36500</v>
      </c>
      <c r="F3103" t="str">
        <f t="shared" si="1616"/>
        <v>0.21505376344086</v>
      </c>
      <c r="G3103" t="str">
        <f t="shared" si="1611"/>
        <v>0.21505376344086</v>
      </c>
      <c r="H3103" t="str">
        <f t="shared" si="1617"/>
        <v>2.52472348783716+0.0886647221332231i</v>
      </c>
      <c r="I3103" t="str">
        <f t="shared" si="1618"/>
        <v>4590.65226505809i</v>
      </c>
      <c r="J3103" t="str">
        <f t="shared" si="1612"/>
        <v>-28524.8858128092+1004.28781472223i</v>
      </c>
      <c r="K3103" t="str">
        <f t="shared" si="1619"/>
        <v>0.00565909206195035-0.160735749757112i</v>
      </c>
      <c r="L3103" t="str">
        <f t="shared" si="1620"/>
        <v>0.00179352511414629-0.0431860926097818i</v>
      </c>
      <c r="M3103" t="str">
        <f t="shared" si="1621"/>
        <v>0.00745261717609664-0.203921842366894i</v>
      </c>
      <c r="N3103" t="str">
        <f t="shared" si="1622"/>
        <v>-14.5812818106132i</v>
      </c>
      <c r="O3103" t="str">
        <f t="shared" si="1623"/>
        <v>-0.429658783516364-0.902991323184912i</v>
      </c>
      <c r="P3103" t="str">
        <f t="shared" si="1624"/>
        <v>1.42965878351636+0.902991323184912i</v>
      </c>
      <c r="Q3103" t="str">
        <f t="shared" si="1625"/>
        <v>-1.42965878351636+13.6782904874283i</v>
      </c>
      <c r="R3103" t="str">
        <f t="shared" si="1626"/>
        <v>0.0544965509438038-0.110216277219008i</v>
      </c>
      <c r="S3103" t="str">
        <f t="shared" si="1627"/>
        <v>1.62812342056107i</v>
      </c>
      <c r="T3103" t="str">
        <f t="shared" si="1628"/>
        <v>0.179445702267318+0.0887271109314064i</v>
      </c>
      <c r="U3103" t="str">
        <f t="shared" si="1629"/>
        <v>0.0000499999999999999-0.00012155913409805i</v>
      </c>
      <c r="V3103" t="str">
        <f t="shared" si="1630"/>
        <v>0.00002-0.00136146230189816i</v>
      </c>
      <c r="W3103" t="str">
        <f t="shared" si="1631"/>
        <v>0.0000422113660186826-0.000112913387549722i</v>
      </c>
      <c r="X3103" t="str">
        <f t="shared" si="1632"/>
        <v>0.000042266165700835-0.000112865704392186i</v>
      </c>
      <c r="Y3103" t="str">
        <f t="shared" si="1633"/>
        <v>0.009+5.87603489927435i</v>
      </c>
      <c r="Z3103" t="str">
        <f t="shared" si="1634"/>
        <v>-0.000230364653423994-0.0000866718455438788i</v>
      </c>
      <c r="AA3103" t="str">
        <f t="shared" si="1635"/>
        <v>0.00314271830457956-2.0422278434171i</v>
      </c>
      <c r="AB3103" t="str">
        <f t="shared" si="1636"/>
        <v>0.539801920128383+0.266905611240934i</v>
      </c>
      <c r="AC3103" t="str">
        <f t="shared" si="1637"/>
        <v>1.05845082104395-0.108088256723036i</v>
      </c>
      <c r="AD3103" t="str">
        <f t="shared" si="1638"/>
        <v>0.479243677190866+0.301106313602452i</v>
      </c>
      <c r="AE3103" t="str">
        <f t="shared" si="1639"/>
        <v>-0.0000843033636968757-0.000110901185544172i</v>
      </c>
      <c r="AF3103" t="str">
        <f t="shared" si="1640"/>
        <v>-4.17346912622177-0.0842193262163553i</v>
      </c>
      <c r="AG3103" t="str">
        <f t="shared" si="1641"/>
        <v>1.00223149044775-0.00353955813024299i</v>
      </c>
      <c r="AH3103" t="str">
        <f t="shared" si="1642"/>
        <v>0.000340074652292997+0.000470097342689007i</v>
      </c>
      <c r="AI3103">
        <f t="shared" si="1643"/>
        <v>-64.728313395279116</v>
      </c>
      <c r="AJ3103">
        <f t="shared" si="1644"/>
        <v>54.117523977753208</v>
      </c>
      <c r="AK3103"/>
      <c r="AL3103"/>
      <c r="AM3103"/>
      <c r="AN3103"/>
    </row>
    <row r="3104" spans="1:40" x14ac:dyDescent="0.35">
      <c r="A3104"/>
      <c r="B3104">
        <f t="shared" si="1645"/>
        <v>1170000</v>
      </c>
      <c r="C3104" s="237" t="str">
        <f t="shared" si="1613"/>
        <v>-1.54524237121668E-08+0.000579338665197854i</v>
      </c>
      <c r="D3104" s="208" t="str">
        <f t="shared" si="1614"/>
        <v>-1.64874563818184+0.00444159643318355i</v>
      </c>
      <c r="E3104" t="str">
        <f t="shared" si="1615"/>
        <v>36500</v>
      </c>
      <c r="F3104" t="str">
        <f t="shared" si="1616"/>
        <v>0.21505376344086</v>
      </c>
      <c r="G3104" t="str">
        <f t="shared" si="1611"/>
        <v>0.21505376344086</v>
      </c>
      <c r="H3104" t="str">
        <f t="shared" si="1617"/>
        <v>2.52472920880187+0.0885891564922214i</v>
      </c>
      <c r="I3104" t="str">
        <f t="shared" si="1618"/>
        <v>4594.57925587507i</v>
      </c>
      <c r="J3104" t="str">
        <f t="shared" si="1612"/>
        <v>-28573.7105977373+1005.14691464928i</v>
      </c>
      <c r="K3104" t="str">
        <f t="shared" si="1619"/>
        <v>0.00564943380909051-0.16059869890597i</v>
      </c>
      <c r="L3104" t="str">
        <f t="shared" si="1620"/>
        <v>0.00179046583692881-0.0431493083631821i</v>
      </c>
      <c r="M3104" t="str">
        <f t="shared" si="1621"/>
        <v>0.00743989964601932-0.203748007269152i</v>
      </c>
      <c r="N3104" t="str">
        <f t="shared" si="1622"/>
        <v>-14.5937551055752i</v>
      </c>
      <c r="O3104" t="str">
        <f t="shared" si="1623"/>
        <v>-0.44088834519163-0.897561957234255i</v>
      </c>
      <c r="P3104" t="str">
        <f t="shared" si="1624"/>
        <v>1.44088834519163+0.897561957234255i</v>
      </c>
      <c r="Q3104" t="str">
        <f t="shared" si="1625"/>
        <v>-1.44088834519163+13.6961931483409i</v>
      </c>
      <c r="R3104" t="str">
        <f t="shared" si="1626"/>
        <v>0.053869673024588-0.110870846575056i</v>
      </c>
      <c r="S3104" t="str">
        <f t="shared" si="1627"/>
        <v>1.62951616942383i</v>
      </c>
      <c r="T3104" t="str">
        <f t="shared" si="1628"/>
        <v>0.180665837211762+0.0877815032351409i</v>
      </c>
      <c r="U3104" t="str">
        <f t="shared" si="1629"/>
        <v>0.0000499999999999999-0.00012145523740224i</v>
      </c>
      <c r="V3104" t="str">
        <f t="shared" si="1630"/>
        <v>0.00002-0.00136029865890509i</v>
      </c>
      <c r="W3104" t="str">
        <f t="shared" si="1631"/>
        <v>0.0000422112597665669-0.000112819129516399i</v>
      </c>
      <c r="X3104" t="str">
        <f t="shared" si="1632"/>
        <v>0.0000422659531755407-0.00011277148634365i</v>
      </c>
      <c r="Y3104" t="str">
        <f t="shared" si="1633"/>
        <v>0.009+5.88106144752009i</v>
      </c>
      <c r="Z3104" t="str">
        <f t="shared" si="1634"/>
        <v>-0.000229975617871032-0.0000865967324083992i</v>
      </c>
      <c r="AA3104" t="str">
        <f t="shared" si="1635"/>
        <v>0.00313734816775315-2.04048229160139i</v>
      </c>
      <c r="AB3104" t="str">
        <f t="shared" si="1636"/>
        <v>0.543472284910068+0.264061069166742i</v>
      </c>
      <c r="AC3104" t="str">
        <f t="shared" si="1637"/>
        <v>1.05784529590021-0.108766807201418i</v>
      </c>
      <c r="AD3104" t="str">
        <f t="shared" si="1638"/>
        <v>0.482982149573933+0.299281470303992i</v>
      </c>
      <c r="AE3104" t="str">
        <f t="shared" si="1639"/>
        <v>-0.0000851573208702374-0.000110652117015199i</v>
      </c>
      <c r="AF3104" t="str">
        <f t="shared" si="1640"/>
        <v>-4.17347484698371-0.0841475600590379i</v>
      </c>
      <c r="AG3104" t="str">
        <f t="shared" si="1641"/>
        <v>1.00221614164115-0.00356417081495751i</v>
      </c>
      <c r="AH3104" t="str">
        <f t="shared" si="1642"/>
        <v>0.000343657090580229+0.000469154747102229i</v>
      </c>
      <c r="AI3104">
        <f t="shared" si="1643"/>
        <v>-64.708182134917422</v>
      </c>
      <c r="AJ3104">
        <f t="shared" si="1644"/>
        <v>53.777125194506496</v>
      </c>
      <c r="AK3104"/>
      <c r="AL3104"/>
      <c r="AM3104"/>
      <c r="AN3104"/>
    </row>
    <row r="3105" spans="1:40" x14ac:dyDescent="0.35">
      <c r="A3105"/>
      <c r="B3105">
        <f t="shared" si="1645"/>
        <v>1171000</v>
      </c>
      <c r="C3105" s="237" t="str">
        <f t="shared" si="1613"/>
        <v>-1.54260431387413E-08+0.000578843926799584i</v>
      </c>
      <c r="D3105" s="208" t="str">
        <f t="shared" si="1614"/>
        <v>-1.64874563797959+0.00443780343879681i</v>
      </c>
      <c r="E3105" t="str">
        <f t="shared" si="1615"/>
        <v>36500</v>
      </c>
      <c r="F3105" t="str">
        <f t="shared" si="1616"/>
        <v>0.21505376344086</v>
      </c>
      <c r="G3105" t="str">
        <f t="shared" si="1611"/>
        <v>0.21505376344086</v>
      </c>
      <c r="H3105" t="str">
        <f t="shared" si="1617"/>
        <v>2.52473491514405+0.0885137193608894i</v>
      </c>
      <c r="I3105" t="str">
        <f t="shared" si="1618"/>
        <v>4598.50624669206i</v>
      </c>
      <c r="J3105" t="str">
        <f t="shared" si="1612"/>
        <v>-28622.5771310921+1006.00601457633i</v>
      </c>
      <c r="K3105" t="str">
        <f t="shared" si="1619"/>
        <v>0.00563980025086376-0.160461881286349i</v>
      </c>
      <c r="L3105" t="str">
        <f t="shared" si="1620"/>
        <v>0.00178741437603447-0.0431125866178807i</v>
      </c>
      <c r="M3105" t="str">
        <f t="shared" si="1621"/>
        <v>0.00742721462689823-0.20357446790423i</v>
      </c>
      <c r="N3105" t="str">
        <f t="shared" si="1622"/>
        <v>-14.6062284005372i</v>
      </c>
      <c r="O3105" t="str">
        <f t="shared" si="1623"/>
        <v>-0.45204931298638-0.89199294763386i</v>
      </c>
      <c r="P3105" t="str">
        <f t="shared" si="1624"/>
        <v>1.45204931298638+0.89199294763386i</v>
      </c>
      <c r="Q3105" t="str">
        <f t="shared" si="1625"/>
        <v>-1.45204931298638+13.7142354529033i</v>
      </c>
      <c r="R3105" t="str">
        <f t="shared" si="1626"/>
        <v>0.0532342564594726-0.111515372749557i</v>
      </c>
      <c r="S3105" t="str">
        <f t="shared" si="1627"/>
        <v>1.63090891828658i</v>
      </c>
      <c r="T3105" t="str">
        <f t="shared" si="1628"/>
        <v>0.181871415943305+0.0868202236181088i</v>
      </c>
      <c r="U3105" t="str">
        <f t="shared" si="1629"/>
        <v>0.0000500000000000001-0.000121351518155953i</v>
      </c>
      <c r="V3105" t="str">
        <f t="shared" si="1630"/>
        <v>0.00002-0.00135913700334667i</v>
      </c>
      <c r="W3105" t="str">
        <f t="shared" si="1631"/>
        <v>0.0000422111534244082-0.000112725034374719i</v>
      </c>
      <c r="X3105" t="str">
        <f t="shared" si="1632"/>
        <v>0.0000422657408325338-0.000112677431117616i</v>
      </c>
      <c r="Y3105" t="str">
        <f t="shared" si="1633"/>
        <v>0.009+5.88608799576584i</v>
      </c>
      <c r="Z3105" t="str">
        <f t="shared" si="1634"/>
        <v>-0.000229587578553191-0.0000865217494711753i</v>
      </c>
      <c r="AA3105" t="str">
        <f t="shared" si="1635"/>
        <v>0.00313199178365118-2.03873972123503i</v>
      </c>
      <c r="AB3105" t="str">
        <f t="shared" si="1636"/>
        <v>0.547098862230841+0.261169383400531i</v>
      </c>
      <c r="AC3105" t="str">
        <f t="shared" si="1637"/>
        <v>1.05723083893056-0.109435598705163i</v>
      </c>
      <c r="AD3105" t="str">
        <f t="shared" si="1638"/>
        <v>0.486697475690502+0.297410368164322i</v>
      </c>
      <c r="AE3105" t="str">
        <f t="shared" si="1639"/>
        <v>-0.0000860072295672891-0.000110391643323407i</v>
      </c>
      <c r="AF3105" t="str">
        <f t="shared" si="1640"/>
        <v>-4.17348055312364-0.0840759159220926i</v>
      </c>
      <c r="AG3105" t="str">
        <f t="shared" si="1641"/>
        <v>1.00220047732215-0.00358857112048981i</v>
      </c>
      <c r="AH3105" t="str">
        <f t="shared" si="1642"/>
        <v>0.00034722412157363+0.000468164366622617i</v>
      </c>
      <c r="AI3105">
        <f t="shared" si="1643"/>
        <v>-64.688501668007362</v>
      </c>
      <c r="AJ3105">
        <f t="shared" si="1644"/>
        <v>53.436729144209274</v>
      </c>
      <c r="AK3105"/>
      <c r="AL3105"/>
      <c r="AM3105"/>
      <c r="AN3105"/>
    </row>
    <row r="3106" spans="1:40" x14ac:dyDescent="0.35">
      <c r="A3106"/>
      <c r="B3106">
        <f t="shared" si="1645"/>
        <v>1172000</v>
      </c>
      <c r="C3106" s="237" t="str">
        <f t="shared" si="1613"/>
        <v>-1.53997300635683E-08+0.00057835003266479i</v>
      </c>
      <c r="D3106" s="208" t="str">
        <f t="shared" si="1614"/>
        <v>-1.64874563777786+0.00443401691709672i</v>
      </c>
      <c r="E3106" t="str">
        <f t="shared" si="1615"/>
        <v>36500</v>
      </c>
      <c r="F3106" t="str">
        <f t="shared" si="1616"/>
        <v>0.21505376344086</v>
      </c>
      <c r="G3106" t="str">
        <f t="shared" si="1611"/>
        <v>0.21505376344086</v>
      </c>
      <c r="H3106" t="str">
        <f t="shared" si="1617"/>
        <v>2.52474060691346+0.0884384104121558i</v>
      </c>
      <c r="I3106" t="str">
        <f t="shared" si="1618"/>
        <v>4602.43323750905i</v>
      </c>
      <c r="J3106" t="str">
        <f t="shared" si="1612"/>
        <v>-28671.4854128734+1006.86511450338i</v>
      </c>
      <c r="K3106" t="str">
        <f t="shared" si="1619"/>
        <v>0.00563019130318746-0.16032529630411i</v>
      </c>
      <c r="L3106" t="str">
        <f t="shared" si="1620"/>
        <v>0.00178437070487401-0.0430759272149928i</v>
      </c>
      <c r="M3106" t="str">
        <f t="shared" si="1621"/>
        <v>0.00741456200806147-0.203401223519103i</v>
      </c>
      <c r="N3106" t="str">
        <f t="shared" si="1622"/>
        <v>-14.6187016954992i</v>
      </c>
      <c r="O3106" t="str">
        <f t="shared" si="1623"/>
        <v>-0.463139950465303-0.886285160816199i</v>
      </c>
      <c r="P3106" t="str">
        <f t="shared" si="1624"/>
        <v>1.4631399504653+0.886285160816199i</v>
      </c>
      <c r="Q3106" t="str">
        <f t="shared" si="1625"/>
        <v>-1.4631399504653+13.732416534683i</v>
      </c>
      <c r="R3106" t="str">
        <f t="shared" si="1626"/>
        <v>0.0525904795119918-0.112149757339776i</v>
      </c>
      <c r="S3106" t="str">
        <f t="shared" si="1627"/>
        <v>1.63230166714934i</v>
      </c>
      <c r="T3106" t="str">
        <f t="shared" si="1628"/>
        <v>0.18306223587611+0.0858435273836074i</v>
      </c>
      <c r="U3106" t="str">
        <f t="shared" si="1629"/>
        <v>0.0000500000000000001-0.000121247975904967i</v>
      </c>
      <c r="V3106" t="str">
        <f t="shared" si="1630"/>
        <v>0.00002-0.00135797733013563i</v>
      </c>
      <c r="W3106" t="str">
        <f t="shared" si="1631"/>
        <v>0.0000422110469922083-0.000112631101707678i</v>
      </c>
      <c r="X3106" t="str">
        <f t="shared" si="1632"/>
        <v>0.0000422655286708868-0.000112583538297258i</v>
      </c>
      <c r="Y3106" t="str">
        <f t="shared" si="1633"/>
        <v>0.009+5.89111454401158i</v>
      </c>
      <c r="Z3106" t="str">
        <f t="shared" si="1634"/>
        <v>-0.000229200532071682-0.0000864468963918037i</v>
      </c>
      <c r="AA3106" t="str">
        <f t="shared" si="1635"/>
        <v>0.00312664910535274-2.03700012468584i</v>
      </c>
      <c r="AB3106" t="str">
        <f t="shared" si="1636"/>
        <v>0.550681042679485+0.25823132193623i</v>
      </c>
      <c r="AC3106" t="str">
        <f t="shared" si="1637"/>
        <v>1.0566076255704-0.110094525700863i</v>
      </c>
      <c r="AD3106" t="str">
        <f t="shared" si="1638"/>
        <v>0.490389086026878+0.295493301595935i</v>
      </c>
      <c r="AE3106" t="str">
        <f t="shared" si="1639"/>
        <v>-0.0000868529606119702-0.000110119836460843i</v>
      </c>
      <c r="AF3106" t="str">
        <f t="shared" si="1640"/>
        <v>-4.17348624469132-0.0840043934950591i</v>
      </c>
      <c r="AG3106" t="str">
        <f t="shared" si="1641"/>
        <v>1.00218450046379-0.0036127553863616i</v>
      </c>
      <c r="AH3106" t="str">
        <f t="shared" si="1642"/>
        <v>0.000350775204048401+0.000467126480012038i</v>
      </c>
      <c r="AI3106">
        <f t="shared" si="1643"/>
        <v>-64.669268409377167</v>
      </c>
      <c r="AJ3106">
        <f t="shared" si="1644"/>
        <v>53.096335402425666</v>
      </c>
      <c r="AK3106"/>
      <c r="AL3106"/>
      <c r="AM3106"/>
      <c r="AN3106"/>
    </row>
    <row r="3107" spans="1:40" x14ac:dyDescent="0.35">
      <c r="A3107"/>
      <c r="B3107">
        <f t="shared" si="1645"/>
        <v>1173000</v>
      </c>
      <c r="C3107" s="237" t="str">
        <f t="shared" si="1613"/>
        <v>-1.53734842565728E-08+0.000577856980634231i</v>
      </c>
      <c r="D3107" s="208" t="str">
        <f t="shared" si="1614"/>
        <v>-1.64874563757664+0.00443023685152911i</v>
      </c>
      <c r="E3107" t="str">
        <f t="shared" si="1615"/>
        <v>36500</v>
      </c>
      <c r="F3107" t="str">
        <f t="shared" si="1616"/>
        <v>0.21505376344086</v>
      </c>
      <c r="G3107" t="str">
        <f t="shared" si="1611"/>
        <v>0.21505376344086</v>
      </c>
      <c r="H3107" t="str">
        <f t="shared" si="1617"/>
        <v>2.52474628415965+0.0883632293200545i</v>
      </c>
      <c r="I3107" t="str">
        <f t="shared" si="1618"/>
        <v>4606.36022832603i</v>
      </c>
      <c r="J3107" t="str">
        <f t="shared" si="1612"/>
        <v>-28720.4354430814+1007.72421443043i</v>
      </c>
      <c r="K3107" t="str">
        <f t="shared" si="1619"/>
        <v>0.00562060688233619-0.160188943367124i</v>
      </c>
      <c r="L3107" t="str">
        <f t="shared" si="1620"/>
        <v>0.00178133479697108-0.0430393299961711i</v>
      </c>
      <c r="M3107" t="str">
        <f t="shared" si="1621"/>
        <v>0.00740194167930727-0.203228273363295i</v>
      </c>
      <c r="N3107" t="str">
        <f t="shared" si="1622"/>
        <v>-14.6311749904613i</v>
      </c>
      <c r="O3107" t="str">
        <f t="shared" si="1623"/>
        <v>-0.474158532135242-0.880439484804806i</v>
      </c>
      <c r="P3107" t="str">
        <f t="shared" si="1624"/>
        <v>1.47415853213524+0.880439484804806i</v>
      </c>
      <c r="Q3107" t="str">
        <f t="shared" si="1625"/>
        <v>-1.47415853213524+13.7507355056565i</v>
      </c>
      <c r="R3107" t="str">
        <f t="shared" si="1626"/>
        <v>0.0519385213618381-0.112773905505591i</v>
      </c>
      <c r="S3107" t="str">
        <f t="shared" si="1627"/>
        <v>1.63369441601209i</v>
      </c>
      <c r="T3107" t="str">
        <f t="shared" si="1628"/>
        <v>0.184238099696359+0.0848516723247596i</v>
      </c>
      <c r="U3107" t="str">
        <f t="shared" si="1629"/>
        <v>0.0000500000000000001-0.000121144610196608i</v>
      </c>
      <c r="V3107" t="str">
        <f t="shared" si="1630"/>
        <v>0.00002-0.00135681963420201i</v>
      </c>
      <c r="W3107" t="str">
        <f t="shared" si="1631"/>
        <v>0.0000422109404699697-0.0001125373310997i</v>
      </c>
      <c r="X3107" t="str">
        <f t="shared" si="1632"/>
        <v>0.0000422653166896774-0.000112489807467176i</v>
      </c>
      <c r="Y3107" t="str">
        <f t="shared" si="1633"/>
        <v>0.009+5.89614109225732i</v>
      </c>
      <c r="Z3107" t="str">
        <f t="shared" si="1634"/>
        <v>-0.000228814475042206-0.0000863721728310749i</v>
      </c>
      <c r="AA3107" t="str">
        <f t="shared" si="1635"/>
        <v>0.00312132008613687-2.03526349434763i</v>
      </c>
      <c r="AB3107" t="str">
        <f t="shared" si="1636"/>
        <v>0.554218232703877+0.255247660257571i</v>
      </c>
      <c r="AC3107" t="str">
        <f t="shared" si="1637"/>
        <v>1.05597583231025-0.11074348620386i</v>
      </c>
      <c r="AD3107" t="str">
        <f t="shared" si="1638"/>
        <v>0.494056414830976+0.293530571944251i</v>
      </c>
      <c r="AE3107" t="str">
        <f t="shared" si="1639"/>
        <v>-0.0000876943859096111-0.000109836769778345i</v>
      </c>
      <c r="AF3107" t="str">
        <f t="shared" si="1640"/>
        <v>-4.17349192173629-0.0839329924685254i</v>
      </c>
      <c r="AG3107" t="str">
        <f t="shared" si="1641"/>
        <v>1.00216821408007-0.00363671999222881i</v>
      </c>
      <c r="AH3107" t="str">
        <f t="shared" si="1642"/>
        <v>0.000354309800932117+0.000466041371684127i</v>
      </c>
      <c r="AI3107">
        <f t="shared" si="1643"/>
        <v>-64.650478851778018</v>
      </c>
      <c r="AJ3107">
        <f t="shared" si="1644"/>
        <v>52.755943545155304</v>
      </c>
      <c r="AK3107"/>
      <c r="AL3107"/>
      <c r="AM3107"/>
      <c r="AN3107"/>
    </row>
    <row r="3108" spans="1:40" x14ac:dyDescent="0.35">
      <c r="A3108"/>
      <c r="B3108">
        <f t="shared" si="1645"/>
        <v>1174000</v>
      </c>
      <c r="C3108" s="237" t="str">
        <f t="shared" si="1613"/>
        <v>-1.53473054886594E-08+0.000577364768556022i</v>
      </c>
      <c r="D3108" s="208" t="str">
        <f t="shared" si="1614"/>
        <v>-1.64874563737593+0.00442646322559617i</v>
      </c>
      <c r="E3108" t="str">
        <f t="shared" si="1615"/>
        <v>36500</v>
      </c>
      <c r="F3108" t="str">
        <f t="shared" si="1616"/>
        <v>0.21505376344086</v>
      </c>
      <c r="G3108" t="str">
        <f t="shared" si="1611"/>
        <v>0.21505376344086</v>
      </c>
      <c r="H3108" t="str">
        <f t="shared" si="1617"/>
        <v>2.52475194693196+0.0882881757597238i</v>
      </c>
      <c r="I3108" t="str">
        <f t="shared" si="1618"/>
        <v>4610.28721914302i</v>
      </c>
      <c r="J3108" t="str">
        <f t="shared" si="1612"/>
        <v>-28769.427221716+1008.58331435748i</v>
      </c>
      <c r="K3108" t="str">
        <f t="shared" si="1619"/>
        <v>0.00561104690494033-0.160052821885272i</v>
      </c>
      <c r="L3108" t="str">
        <f t="shared" si="1620"/>
        <v>0.00177830662596159-0.0430027948036022i</v>
      </c>
      <c r="M3108" t="str">
        <f t="shared" si="1621"/>
        <v>0.00738935353090192-0.203055616688874i</v>
      </c>
      <c r="N3108" t="str">
        <f t="shared" si="1622"/>
        <v>-14.6436482854233i</v>
      </c>
      <c r="O3108" t="str">
        <f t="shared" si="1623"/>
        <v>-0.48510334371329-0.874456829076305i</v>
      </c>
      <c r="P3108" t="str">
        <f t="shared" si="1624"/>
        <v>1.48510334371329+0.874456829076305i</v>
      </c>
      <c r="Q3108" t="str">
        <f t="shared" si="1625"/>
        <v>-1.48510334371329+13.769191456347i</v>
      </c>
      <c r="R3108" t="str">
        <f t="shared" si="1626"/>
        <v>0.051278562023456-0.113387725966688i</v>
      </c>
      <c r="S3108" t="str">
        <f t="shared" si="1627"/>
        <v>1.63508716487485i</v>
      </c>
      <c r="T3108" t="str">
        <f t="shared" si="1628"/>
        <v>0.185398815382478+0.0838449185977918i</v>
      </c>
      <c r="U3108" t="str">
        <f t="shared" si="1629"/>
        <v>0.0000500000000000001-0.000121041420579745i</v>
      </c>
      <c r="V3108" t="str">
        <f t="shared" si="1630"/>
        <v>0.00002-0.00135566391049315i</v>
      </c>
      <c r="W3108" t="str">
        <f t="shared" si="1631"/>
        <v>0.0000422108338576941-0.000112443722136617i</v>
      </c>
      <c r="X3108" t="str">
        <f t="shared" si="1632"/>
        <v>0.0000422651048879863-0.000112396238213379i</v>
      </c>
      <c r="Y3108" t="str">
        <f t="shared" si="1633"/>
        <v>0.009+5.90116764050307i</v>
      </c>
      <c r="Z3108" t="str">
        <f t="shared" si="1634"/>
        <v>-0.000228429404094863-0.000086297578450963i</v>
      </c>
      <c r="AA3108" t="str">
        <f t="shared" si="1635"/>
        <v>0.00311600467948148-2.03352982264015i</v>
      </c>
      <c r="AB3108" t="str">
        <f t="shared" si="1636"/>
        <v>0.557709854671824+0.252219180956885i</v>
      </c>
      <c r="AC3108" t="str">
        <f t="shared" si="1637"/>
        <v>1.0553356366138-0.111382381778485i</v>
      </c>
      <c r="AD3108" t="str">
        <f t="shared" si="1638"/>
        <v>0.497698900194581+0.291522487439393i</v>
      </c>
      <c r="AE3108" t="str">
        <f t="shared" si="1639"/>
        <v>-0.0000885313784600958-0.000109542517970533i</v>
      </c>
      <c r="AF3108" t="str">
        <f t="shared" si="1640"/>
        <v>-4.17349758430789-0.0838617125341276i</v>
      </c>
      <c r="AG3108" t="str">
        <f t="shared" si="1641"/>
        <v>1.00215162122549-0.00366046135831717i</v>
      </c>
      <c r="AH3108" t="str">
        <f t="shared" si="1642"/>
        <v>0.000357827379358238+0.000464909331648879i</v>
      </c>
      <c r="AI3108">
        <f t="shared" si="1643"/>
        <v>-64.632129564174562</v>
      </c>
      <c r="AJ3108">
        <f t="shared" si="1644"/>
        <v>52.415553148906433</v>
      </c>
      <c r="AK3108"/>
      <c r="AL3108"/>
      <c r="AM3108"/>
      <c r="AN3108"/>
    </row>
    <row r="3109" spans="1:40" x14ac:dyDescent="0.35">
      <c r="A3109"/>
      <c r="B3109">
        <f t="shared" si="1645"/>
        <v>1175000</v>
      </c>
      <c r="C3109" s="237" t="str">
        <f t="shared" si="1613"/>
        <v>-1.53211935317069E-08+0.000576873394285604i</v>
      </c>
      <c r="D3109" s="208" t="str">
        <f t="shared" si="1614"/>
        <v>-1.64874563717575+0.0044226960228563i</v>
      </c>
      <c r="E3109" t="str">
        <f t="shared" si="1615"/>
        <v>36500</v>
      </c>
      <c r="F3109" t="str">
        <f t="shared" si="1616"/>
        <v>0.21505376344086</v>
      </c>
      <c r="G3109" t="str">
        <f t="shared" si="1611"/>
        <v>0.21505376344086</v>
      </c>
      <c r="H3109" t="str">
        <f t="shared" si="1617"/>
        <v>2.52475759527955+0.0882132494073998i</v>
      </c>
      <c r="I3109" t="str">
        <f t="shared" si="1618"/>
        <v>4614.21420996001i</v>
      </c>
      <c r="J3109" t="str">
        <f t="shared" si="1612"/>
        <v>-28818.4607487772+1009.44241428453i</v>
      </c>
      <c r="K3109" t="str">
        <f t="shared" si="1619"/>
        <v>0.00560151128798393-0.159916931270431i</v>
      </c>
      <c r="L3109" t="str">
        <f t="shared" si="1620"/>
        <v>0.00177528616559329-0.0429663214800065i</v>
      </c>
      <c r="M3109" t="str">
        <f t="shared" si="1621"/>
        <v>0.00737679745357722-0.202883252750438i</v>
      </c>
      <c r="N3109" t="str">
        <f t="shared" si="1622"/>
        <v>-14.6561215803853i</v>
      </c>
      <c r="O3109" t="str">
        <f t="shared" si="1623"/>
        <v>-0.495972682394041-0.868338124418627i</v>
      </c>
      <c r="P3109" t="str">
        <f t="shared" si="1624"/>
        <v>1.49597268239404+0.868338124418627i</v>
      </c>
      <c r="Q3109" t="str">
        <f t="shared" si="1625"/>
        <v>-1.49597268239404+13.7877834559667i</v>
      </c>
      <c r="R3109" t="str">
        <f t="shared" si="1626"/>
        <v>0.050610782265284-0.113991130997735i</v>
      </c>
      <c r="S3109" t="str">
        <f t="shared" si="1627"/>
        <v>1.6364799137376i</v>
      </c>
      <c r="T3109" t="str">
        <f t="shared" si="1628"/>
        <v>0.186544196222025+0.0828235285956844i</v>
      </c>
      <c r="U3109" t="str">
        <f t="shared" si="1629"/>
        <v>0.00005-0.000120938406604784i</v>
      </c>
      <c r="V3109" t="str">
        <f t="shared" si="1630"/>
        <v>0.00002-0.00135451015397358i</v>
      </c>
      <c r="W3109" t="str">
        <f t="shared" si="1631"/>
        <v>0.000042210727155384-0.000112350274405678i</v>
      </c>
      <c r="X3109" t="str">
        <f t="shared" si="1632"/>
        <v>0.0000422648932648992-0.000112302830123292i</v>
      </c>
      <c r="Y3109" t="str">
        <f t="shared" si="1633"/>
        <v>0.009+5.90619418874881i</v>
      </c>
      <c r="Z3109" t="str">
        <f t="shared" si="1634"/>
        <v>-0.000228045315874097-0.0000862231129146256i</v>
      </c>
      <c r="AA3109" t="str">
        <f t="shared" si="1635"/>
        <v>0.00311070283906247-2.03179910200895i</v>
      </c>
      <c r="AB3109" t="str">
        <f t="shared" si="1636"/>
        <v>0.561155346921867+0.249146673355025i</v>
      </c>
      <c r="AC3109" t="str">
        <f t="shared" si="1637"/>
        <v>1.05468721683645-0.112011117536236i</v>
      </c>
      <c r="AD3109" t="str">
        <f t="shared" si="1638"/>
        <v>0.501315984135298+0.289469363146875i</v>
      </c>
      <c r="AE3109" t="str">
        <f t="shared" si="1639"/>
        <v>-0.0000893638123709298-0.000109237157060707i</v>
      </c>
      <c r="AF3109" t="str">
        <f t="shared" si="1640"/>
        <v>-4.1735032324553-0.0837905533845435i</v>
      </c>
      <c r="AG3109" t="str">
        <f t="shared" si="1641"/>
        <v>1.0021347249945-0.00368397594585303i</v>
      </c>
      <c r="AH3109" t="str">
        <f t="shared" si="1642"/>
        <v>0.000361327410719414+0.000463730655456949i</v>
      </c>
      <c r="AI3109">
        <f t="shared" si="1643"/>
        <v>-64.614217190082968</v>
      </c>
      <c r="AJ3109">
        <f t="shared" si="1644"/>
        <v>52.075163790740561</v>
      </c>
      <c r="AK3109"/>
      <c r="AL3109"/>
      <c r="AM3109"/>
      <c r="AN3109"/>
    </row>
    <row r="3110" spans="1:40" x14ac:dyDescent="0.35">
      <c r="A3110"/>
      <c r="B3110">
        <f t="shared" si="1645"/>
        <v>1176000</v>
      </c>
      <c r="C3110" s="237" t="str">
        <f t="shared" si="1613"/>
        <v>-1.5295148158564E-08+0.000576382855685712i</v>
      </c>
      <c r="D3110" s="208" t="str">
        <f t="shared" si="1614"/>
        <v>-1.64874563697606+0.00441893522692379i</v>
      </c>
      <c r="E3110" t="str">
        <f t="shared" si="1615"/>
        <v>36500</v>
      </c>
      <c r="F3110" t="str">
        <f t="shared" si="1616"/>
        <v>0.21505376344086</v>
      </c>
      <c r="G3110" t="str">
        <f t="shared" si="1611"/>
        <v>0.21505376344086</v>
      </c>
      <c r="H3110" t="str">
        <f t="shared" si="1617"/>
        <v>2.52476322925131+0.0881384499404104i</v>
      </c>
      <c r="I3110" t="str">
        <f t="shared" si="1618"/>
        <v>4618.141200777i</v>
      </c>
      <c r="J3110" t="str">
        <f t="shared" si="1612"/>
        <v>-28867.536024265+1010.30151421158i</v>
      </c>
      <c r="K3110" t="str">
        <f t="shared" si="1619"/>
        <v>0.0055919999488031-0.159781270936465i</v>
      </c>
      <c r="L3110" t="str">
        <f t="shared" si="1620"/>
        <v>0.00177227338972505-0.0429299098686336i</v>
      </c>
      <c r="M3110" t="str">
        <f t="shared" si="1621"/>
        <v>0.00736427333852815-0.202711180805099i</v>
      </c>
      <c r="N3110" t="str">
        <f t="shared" si="1622"/>
        <v>-14.6685948753474i</v>
      </c>
      <c r="O3110" t="str">
        <f t="shared" si="1623"/>
        <v>-0.50676485711424-0.862084322786341i</v>
      </c>
      <c r="P3110" t="str">
        <f t="shared" si="1624"/>
        <v>1.50676485711424+0.862084322786341i</v>
      </c>
      <c r="Q3110" t="str">
        <f t="shared" si="1625"/>
        <v>-1.50676485711424+13.8065105525611i</v>
      </c>
      <c r="R3110" t="str">
        <f t="shared" si="1626"/>
        <v>0.0499353635298002-0.114584036421477i</v>
      </c>
      <c r="S3110" t="str">
        <f t="shared" si="1627"/>
        <v>1.63787266260035i</v>
      </c>
      <c r="T3110" t="str">
        <f t="shared" si="1628"/>
        <v>0.18767406082514+0.0817877668224703i</v>
      </c>
      <c r="U3110" t="str">
        <f t="shared" si="1629"/>
        <v>0.00005-0.000120835567823657i</v>
      </c>
      <c r="V3110" t="str">
        <f t="shared" si="1630"/>
        <v>0.00002-0.00135335835962496i</v>
      </c>
      <c r="W3110" t="str">
        <f t="shared" si="1631"/>
        <v>0.0000422106203630409-0.000112256987495531i</v>
      </c>
      <c r="X3110" t="str">
        <f t="shared" si="1632"/>
        <v>0.000042264681819504-0.000112209582785738i</v>
      </c>
      <c r="Y3110" t="str">
        <f t="shared" si="1633"/>
        <v>0.009+5.91122073699456i</v>
      </c>
      <c r="Z3110" t="str">
        <f t="shared" si="1634"/>
        <v>-0.000227662207038604-0.0000861487758863922i</v>
      </c>
      <c r="AA3110" t="str">
        <f t="shared" si="1635"/>
        <v>0.00310541451875254-2.03007132492529i</v>
      </c>
      <c r="AB3110" t="str">
        <f t="shared" si="1636"/>
        <v>0.564554163803745+0.246030933123232i</v>
      </c>
      <c r="AC3110" t="str">
        <f t="shared" si="1637"/>
        <v>1.05403075214465-0.11262960213184i</v>
      </c>
      <c r="AD3110" t="str">
        <f t="shared" si="1638"/>
        <v>0.504907112677627+0.287371520917523i</v>
      </c>
      <c r="AE3110" t="str">
        <f t="shared" si="1639"/>
        <v>-0.0000901915628700225-0.000108920764385634i</v>
      </c>
      <c r="AF3110" t="str">
        <f t="shared" si="1640"/>
        <v>-4.17350886622737-0.0837195147134866i</v>
      </c>
      <c r="AG3110" t="str">
        <f t="shared" si="1641"/>
        <v>1.00211752852094-0.00370726025748571i</v>
      </c>
      <c r="AH3110" t="str">
        <f t="shared" si="1642"/>
        <v>0.000364809370719754+0.000462505644143493i</v>
      </c>
      <c r="AI3110">
        <f t="shared" si="1643"/>
        <v>-64.596738445964505</v>
      </c>
      <c r="AJ3110">
        <f t="shared" si="1644"/>
        <v>51.734775048343437</v>
      </c>
      <c r="AK3110"/>
      <c r="AL3110"/>
      <c r="AM3110"/>
      <c r="AN3110"/>
    </row>
    <row r="3111" spans="1:40" x14ac:dyDescent="0.35">
      <c r="A3111"/>
      <c r="B3111">
        <f t="shared" si="1645"/>
        <v>1177000</v>
      </c>
      <c r="C3111" s="237" t="str">
        <f t="shared" si="1613"/>
        <v>-1.52691691430437E-08+0.000575893150626345i</v>
      </c>
      <c r="D3111" s="208" t="str">
        <f t="shared" si="1614"/>
        <v>-1.64874563677689+0.00441518082146865i</v>
      </c>
      <c r="E3111" t="str">
        <f t="shared" si="1615"/>
        <v>36500</v>
      </c>
      <c r="F3111" t="str">
        <f t="shared" si="1616"/>
        <v>0.21505376344086</v>
      </c>
      <c r="G3111" t="str">
        <f t="shared" si="1611"/>
        <v>0.21505376344086</v>
      </c>
      <c r="H3111" t="str">
        <f t="shared" si="1617"/>
        <v>2.52476884889599+0.0880637770371748i</v>
      </c>
      <c r="I3111" t="str">
        <f t="shared" si="1618"/>
        <v>4622.06819159398i</v>
      </c>
      <c r="J3111" t="str">
        <f t="shared" si="1612"/>
        <v>-28916.6530481795+1011.16061413863i</v>
      </c>
      <c r="K3111" t="str">
        <f t="shared" si="1619"/>
        <v>0.00558251280508405-0.159645840299218i</v>
      </c>
      <c r="L3111" t="str">
        <f t="shared" si="1620"/>
        <v>0.00176926827232641-0.042893559813262i</v>
      </c>
      <c r="M3111" t="str">
        <f t="shared" si="1621"/>
        <v>0.00735178107741046-0.20253940011248i</v>
      </c>
      <c r="N3111" t="str">
        <f t="shared" si="1622"/>
        <v>-14.6810681703094i</v>
      </c>
      <c r="O3111" t="str">
        <f t="shared" si="1623"/>
        <v>-0.51747818881562-0.855696397152697i</v>
      </c>
      <c r="P3111" t="str">
        <f t="shared" si="1624"/>
        <v>1.51747818881562+0.855696397152697i</v>
      </c>
      <c r="Q3111" t="str">
        <f t="shared" si="1625"/>
        <v>-1.51747818881562+13.8253717731567i</v>
      </c>
      <c r="R3111" t="str">
        <f t="shared" si="1626"/>
        <v>0.0492524878543802-0.115166361599837i</v>
      </c>
      <c r="S3111" t="str">
        <f t="shared" si="1627"/>
        <v>1.63926541146313i</v>
      </c>
      <c r="T3111" t="str">
        <f t="shared" si="1628"/>
        <v>0.188788233134668+0.0807378997681934i</v>
      </c>
      <c r="U3111" t="str">
        <f t="shared" si="1629"/>
        <v>0.00005-0.000120732903789822i</v>
      </c>
      <c r="V3111" t="str">
        <f t="shared" si="1630"/>
        <v>0.00002-0.00135220852244601i</v>
      </c>
      <c r="W3111" t="str">
        <f t="shared" si="1631"/>
        <v>0.0000422105134806675-0.000112163860996225i</v>
      </c>
      <c r="X3111" t="str">
        <f t="shared" si="1632"/>
        <v>0.0000422644705508941-0.00011211649579094i</v>
      </c>
      <c r="Y3111" t="str">
        <f t="shared" si="1633"/>
        <v>0.009+5.9162472852403i</v>
      </c>
      <c r="Z3111" t="str">
        <f t="shared" si="1634"/>
        <v>-0.000227280074261274-0.0000860745670317658i</v>
      </c>
      <c r="AA3111" t="str">
        <f t="shared" si="1635"/>
        <v>0.00310013967262031-2.02834648388599i</v>
      </c>
      <c r="AB3111" t="str">
        <f t="shared" si="1636"/>
        <v>0.567905775708839+0.242872761906994i</v>
      </c>
      <c r="AC3111" t="str">
        <f t="shared" si="1637"/>
        <v>1.05336642243591-0.113237747757275i</v>
      </c>
      <c r="AD3111" t="str">
        <f t="shared" si="1638"/>
        <v>0.508471735933422+0.2852292893365i</v>
      </c>
      <c r="AE3111" t="str">
        <f t="shared" si="1639"/>
        <v>-0.0000910145063182898-0.00010859341858025i</v>
      </c>
      <c r="AF3111" t="str">
        <f t="shared" si="1640"/>
        <v>-4.17351448567288-0.0836485962157062i</v>
      </c>
      <c r="AG3111" t="str">
        <f t="shared" si="1641"/>
        <v>1.00210003497749-0.00373031083770307i</v>
      </c>
      <c r="AH3111" t="str">
        <f t="shared" si="1642"/>
        <v>0.000368272739426529+0.000461234604171726i</v>
      </c>
      <c r="AI3111">
        <f t="shared" si="1643"/>
        <v>-64.579690119666509</v>
      </c>
      <c r="AJ3111">
        <f t="shared" si="1644"/>
        <v>51.394386500095294</v>
      </c>
      <c r="AK3111"/>
      <c r="AL3111"/>
      <c r="AM3111"/>
      <c r="AN3111"/>
    </row>
    <row r="3112" spans="1:40" x14ac:dyDescent="0.35">
      <c r="A3112"/>
      <c r="B3112">
        <f t="shared" si="1645"/>
        <v>1178000</v>
      </c>
      <c r="C3112" s="237" t="str">
        <f t="shared" si="1613"/>
        <v>-1.52432562599186E-08+0.000575404276984734i</v>
      </c>
      <c r="D3112" s="208" t="str">
        <f t="shared" si="1614"/>
        <v>-1.64874563657822+0.0044114327902163i</v>
      </c>
      <c r="E3112" t="str">
        <f t="shared" si="1615"/>
        <v>36500</v>
      </c>
      <c r="F3112" t="str">
        <f t="shared" si="1616"/>
        <v>0.21505376344086</v>
      </c>
      <c r="G3112" t="str">
        <f t="shared" si="1611"/>
        <v>0.21505376344086</v>
      </c>
      <c r="H3112" t="str">
        <f t="shared" si="1617"/>
        <v>2.52477445426209+0.0879892303771941i</v>
      </c>
      <c r="I3112" t="str">
        <f t="shared" si="1618"/>
        <v>4625.99518241097i</v>
      </c>
      <c r="J3112" t="str">
        <f t="shared" si="1612"/>
        <v>-28965.8118205205+1012.01971406568i</v>
      </c>
      <c r="K3112" t="str">
        <f t="shared" si="1619"/>
        <v>0.0055730497748616-0.159510638776508i</v>
      </c>
      <c r="L3112" t="str">
        <f t="shared" si="1620"/>
        <v>0.00176627078747698-0.0428572711581963i</v>
      </c>
      <c r="M3112" t="str">
        <f t="shared" si="1621"/>
        <v>0.00733932056233858-0.202367909934704i</v>
      </c>
      <c r="N3112" t="str">
        <f t="shared" si="1622"/>
        <v>-14.6935414652714i</v>
      </c>
      <c r="O3112" t="str">
        <f t="shared" si="1623"/>
        <v>-0.528111010706659-0.84917534135795i</v>
      </c>
      <c r="P3112" t="str">
        <f t="shared" si="1624"/>
        <v>1.52811101070666+0.84917534135795i</v>
      </c>
      <c r="Q3112" t="str">
        <f t="shared" si="1625"/>
        <v>-1.52811101070666+13.8443661239134i</v>
      </c>
      <c r="R3112" t="str">
        <f t="shared" si="1626"/>
        <v>0.0485623377929683-0.115738029423107i</v>
      </c>
      <c r="S3112" t="str">
        <f t="shared" si="1627"/>
        <v>1.64065816032588i</v>
      </c>
      <c r="T3112" t="str">
        <f t="shared" si="1628"/>
        <v>0.189886542433057+0.0796741957845353i</v>
      </c>
      <c r="U3112" t="str">
        <f t="shared" si="1629"/>
        <v>0.00005-0.000120630414058252i</v>
      </c>
      <c r="V3112" t="str">
        <f t="shared" si="1630"/>
        <v>0.00002-0.00135106063745242i</v>
      </c>
      <c r="W3112" t="str">
        <f t="shared" si="1631"/>
        <v>0.0000422104065082654-0.0001120708944992i</v>
      </c>
      <c r="X3112" t="str">
        <f t="shared" si="1632"/>
        <v>0.0000422642594581661-0.000112023568730513i</v>
      </c>
      <c r="Y3112" t="str">
        <f t="shared" si="1633"/>
        <v>0.009+5.92127383348604i</v>
      </c>
      <c r="Z3112" t="str">
        <f t="shared" si="1634"/>
        <v>-0.000226898914229116-0.0000860004860174136i</v>
      </c>
      <c r="AA3112" t="str">
        <f t="shared" si="1635"/>
        <v>0.00309487825492931-2.02662457141338i</v>
      </c>
      <c r="AB3112" t="str">
        <f t="shared" si="1636"/>
        <v>0.571209669090928+0.239672966951908i</v>
      </c>
      <c r="AC3112" t="str">
        <f t="shared" si="1637"/>
        <v>1.05269440825967-0.113835470133838i</v>
      </c>
      <c r="AD3112" t="str">
        <f t="shared" si="1638"/>
        <v>0.512009308181839+0.283043003671196i</v>
      </c>
      <c r="AE3112" t="str">
        <f t="shared" si="1639"/>
        <v>-0.0000918325202221084-0.00010825519956222i</v>
      </c>
      <c r="AF3112" t="str">
        <f t="shared" si="1640"/>
        <v>-4.17352009084031-0.0835777975869778i</v>
      </c>
      <c r="AG3112" t="str">
        <f t="shared" si="1641"/>
        <v>1.00208224757518-0.0037531242732414i</v>
      </c>
      <c r="AH3112" t="str">
        <f t="shared" si="1642"/>
        <v>0.000371717001321381+0.000459917847375833i</v>
      </c>
      <c r="AI3112">
        <f t="shared" si="1643"/>
        <v>-64.563069068912412</v>
      </c>
      <c r="AJ3112">
        <f t="shared" si="1644"/>
        <v>51.053997725113057</v>
      </c>
      <c r="AK3112"/>
      <c r="AL3112"/>
      <c r="AM3112"/>
      <c r="AN3112"/>
    </row>
    <row r="3113" spans="1:40" x14ac:dyDescent="0.35">
      <c r="A3113"/>
      <c r="B3113">
        <f t="shared" si="1645"/>
        <v>1179000</v>
      </c>
      <c r="C3113" s="237" t="str">
        <f t="shared" si="1613"/>
        <v>-1.5217409284916E-08+0.000574916232645312i</v>
      </c>
      <c r="D3113" s="208" t="str">
        <f t="shared" si="1614"/>
        <v>-1.64874563638006+0.00440769111694739i</v>
      </c>
      <c r="E3113" t="str">
        <f t="shared" si="1615"/>
        <v>36500</v>
      </c>
      <c r="F3113" t="str">
        <f t="shared" si="1616"/>
        <v>0.21505376344086</v>
      </c>
      <c r="G3113" t="str">
        <f t="shared" si="1611"/>
        <v>0.21505376344086</v>
      </c>
      <c r="H3113" t="str">
        <f t="shared" si="1617"/>
        <v>2.52478004539793+0.0879148096410513i</v>
      </c>
      <c r="I3113" t="str">
        <f t="shared" si="1618"/>
        <v>4629.92217322796i</v>
      </c>
      <c r="J3113" t="str">
        <f t="shared" si="1612"/>
        <v>-29015.0123412882+1012.87881399273i</v>
      </c>
      <c r="K3113" t="str">
        <f t="shared" si="1619"/>
        <v>0.00556361077651703-0.159375665788113i</v>
      </c>
      <c r="L3113" t="str">
        <f t="shared" si="1620"/>
        <v>0.00176328090936582-0.042821043748264i</v>
      </c>
      <c r="M3113" t="str">
        <f t="shared" si="1621"/>
        <v>0.00732689168588285-0.202196709536377i</v>
      </c>
      <c r="N3113" t="str">
        <f t="shared" si="1622"/>
        <v>-14.7060147602335i</v>
      </c>
      <c r="O3113" t="str">
        <f t="shared" si="1623"/>
        <v>-0.538661668521635-0.842522169954885i</v>
      </c>
      <c r="P3113" t="str">
        <f t="shared" si="1624"/>
        <v>1.53866166852163+0.842522169954885i</v>
      </c>
      <c r="Q3113" t="str">
        <f t="shared" si="1625"/>
        <v>-1.53866166852163+13.8634925902786i</v>
      </c>
      <c r="R3113" t="str">
        <f t="shared" si="1626"/>
        <v>0.0478650963387128-0.116298966297186i</v>
      </c>
      <c r="S3113" t="str">
        <f t="shared" si="1627"/>
        <v>1.64205090918863i</v>
      </c>
      <c r="T3113" t="str">
        <f t="shared" si="1628"/>
        <v>0.190968823345992+0.0785969249613847i</v>
      </c>
      <c r="U3113" t="str">
        <f t="shared" si="1629"/>
        <v>0.00005-0.000120528098185429i</v>
      </c>
      <c r="V3113" t="str">
        <f t="shared" si="1630"/>
        <v>0.00002-0.00134991469967681i</v>
      </c>
      <c r="W3113" t="str">
        <f t="shared" si="1631"/>
        <v>0.000042210299445837-0.000111978087597281i</v>
      </c>
      <c r="X3113" t="str">
        <f t="shared" si="1632"/>
        <v>0.0000422640485404202-0.000111930801197454i</v>
      </c>
      <c r="Y3113" t="str">
        <f t="shared" si="1633"/>
        <v>0.009+5.92630038173179i</v>
      </c>
      <c r="Z3113" t="str">
        <f t="shared" si="1634"/>
        <v>-0.000226518723643172-0.0000859265325111624i</v>
      </c>
      <c r="AA3113" t="str">
        <f t="shared" si="1635"/>
        <v>0.00308963022013692-2.02490558005515i</v>
      </c>
      <c r="AB3113" t="str">
        <f t="shared" si="1636"/>
        <v>0.574465346477117+0.236432360732381i</v>
      </c>
      <c r="AC3113" t="str">
        <f t="shared" si="1637"/>
        <v>1.05201489073894-0.114422688502224i</v>
      </c>
      <c r="AD3113" t="str">
        <f t="shared" si="1638"/>
        <v>0.515519287948518+0.280813005818481i</v>
      </c>
      <c r="AE3113" t="str">
        <f t="shared" si="1639"/>
        <v>-0.0000926454832455164-0.000107906188516445i</v>
      </c>
      <c r="AF3113" t="str">
        <f t="shared" si="1640"/>
        <v>-4.17352568177799-0.0835071185241039i</v>
      </c>
      <c r="AG3113" t="str">
        <f t="shared" si="1641"/>
        <v>1.00206416956279-0.00377569719348738i</v>
      </c>
      <c r="AH3113" t="str">
        <f t="shared" si="1642"/>
        <v>0.000375141645350697+0.00045855569090377i</v>
      </c>
      <c r="AI3113">
        <f t="shared" si="1643"/>
        <v>-64.546872219836629</v>
      </c>
      <c r="AJ3113">
        <f t="shared" si="1644"/>
        <v>50.713608303322403</v>
      </c>
      <c r="AK3113"/>
      <c r="AL3113"/>
      <c r="AM3113"/>
      <c r="AN3113"/>
    </row>
    <row r="3114" spans="1:40" x14ac:dyDescent="0.35">
      <c r="A3114"/>
      <c r="B3114">
        <f t="shared" si="1645"/>
        <v>1180000</v>
      </c>
      <c r="C3114" s="237" t="str">
        <f t="shared" si="1613"/>
        <v>-1.51916279947135E-08+0.000574429015499685i</v>
      </c>
      <c r="D3114" s="208" t="str">
        <f t="shared" si="1614"/>
        <v>-1.64874563618241+0.00440395578549759i</v>
      </c>
      <c r="E3114" t="str">
        <f t="shared" si="1615"/>
        <v>36500</v>
      </c>
      <c r="F3114" t="str">
        <f t="shared" si="1616"/>
        <v>0.21505376344086</v>
      </c>
      <c r="G3114" t="str">
        <f t="shared" si="1611"/>
        <v>0.21505376344086</v>
      </c>
      <c r="H3114" t="str">
        <f t="shared" si="1617"/>
        <v>2.52478562235161+0.0878405145104025i</v>
      </c>
      <c r="I3114" t="str">
        <f t="shared" si="1618"/>
        <v>4633.84916404494i</v>
      </c>
      <c r="J3114" t="str">
        <f t="shared" si="1612"/>
        <v>-29064.2546104825+1013.73791391978i</v>
      </c>
      <c r="K3114" t="str">
        <f t="shared" si="1619"/>
        <v>0.00555419572877664-0.159240920755769i</v>
      </c>
      <c r="L3114" t="str">
        <f t="shared" si="1620"/>
        <v>0.00176029861229101-0.0427848774288149i</v>
      </c>
      <c r="M3114" t="str">
        <f t="shared" si="1621"/>
        <v>0.00731449434106765-0.202025798184584i</v>
      </c>
      <c r="N3114" t="str">
        <f t="shared" si="1622"/>
        <v>-14.7184880551955i</v>
      </c>
      <c r="O3114" t="str">
        <f t="shared" si="1623"/>
        <v>-0.549128520777744-0.835737918051135i</v>
      </c>
      <c r="P3114" t="str">
        <f t="shared" si="1624"/>
        <v>1.54912852077774+0.835737918051135i</v>
      </c>
      <c r="Q3114" t="str">
        <f t="shared" si="1625"/>
        <v>-1.54912852077774+13.8827501371444i</v>
      </c>
      <c r="R3114" t="str">
        <f t="shared" si="1626"/>
        <v>0.0471609468475636-0.116849102128972i</v>
      </c>
      <c r="S3114" t="str">
        <f t="shared" si="1627"/>
        <v>1.64344365805139i</v>
      </c>
      <c r="T3114" t="str">
        <f t="shared" si="1628"/>
        <v>0.192034915842858+0.0775063590043271i</v>
      </c>
      <c r="U3114" t="str">
        <f t="shared" si="1629"/>
        <v>0.00005-0.00012042595572934i</v>
      </c>
      <c r="V3114" t="str">
        <f t="shared" si="1630"/>
        <v>0.00002-0.0013487707041686i</v>
      </c>
      <c r="W3114" t="str">
        <f t="shared" si="1631"/>
        <v>0.000042210192293384-0.000111885439884675i</v>
      </c>
      <c r="X3114" t="str">
        <f t="shared" si="1632"/>
        <v>0.0000422638377967607-0.000111838192786143i</v>
      </c>
      <c r="Y3114" t="str">
        <f t="shared" si="1633"/>
        <v>0.009+5.93132692997753i</v>
      </c>
      <c r="Z3114" t="str">
        <f t="shared" si="1634"/>
        <v>-0.00022613949921847-0.0000858527061819949i</v>
      </c>
      <c r="AA3114" t="str">
        <f t="shared" si="1635"/>
        <v>0.00308439552289348-2.02318950238425i</v>
      </c>
      <c r="AB3114" t="str">
        <f t="shared" si="1636"/>
        <v>0.577672326469235+0.233151760583098i</v>
      </c>
      <c r="AC3114" t="str">
        <f t="shared" si="1637"/>
        <v>1.05132805149289-0.114999325610698i</v>
      </c>
      <c r="AD3114" t="str">
        <f t="shared" si="1638"/>
        <v>0.519001138084076+0.278539644251024i</v>
      </c>
      <c r="AE3114" t="str">
        <f t="shared" si="1639"/>
        <v>-0.0000934532752222283-0.000107546467879471i</v>
      </c>
      <c r="AF3114" t="str">
        <f t="shared" si="1640"/>
        <v>-4.17353125853402-0.0834365587249049i</v>
      </c>
      <c r="AG3114" t="str">
        <f t="shared" si="1641"/>
        <v>1.0020458042263-0.00379802627087313i</v>
      </c>
      <c r="AH3114" t="str">
        <f t="shared" si="1642"/>
        <v>0.000378546164975333+0.000457148457159622i</v>
      </c>
      <c r="AI3114">
        <f t="shared" si="1643"/>
        <v>-64.531096565564553</v>
      </c>
      <c r="AJ3114">
        <f t="shared" si="1644"/>
        <v>50.373217815525045</v>
      </c>
      <c r="AK3114"/>
      <c r="AL3114"/>
      <c r="AM3114"/>
      <c r="AN3114"/>
    </row>
    <row r="3115" spans="1:40" x14ac:dyDescent="0.35">
      <c r="A3115"/>
      <c r="B3115">
        <f t="shared" si="1645"/>
        <v>1181000</v>
      </c>
      <c r="C3115" s="237" t="str">
        <f t="shared" si="1613"/>
        <v>-1.51659121669334E-08+0.000573942623446597i</v>
      </c>
      <c r="D3115" s="208" t="str">
        <f t="shared" si="1614"/>
        <v>-1.64874563598525+0.00440022677975725i</v>
      </c>
      <c r="E3115" t="str">
        <f t="shared" si="1615"/>
        <v>36500</v>
      </c>
      <c r="F3115" t="str">
        <f t="shared" si="1616"/>
        <v>0.21505376344086</v>
      </c>
      <c r="G3115" t="str">
        <f t="shared" si="1611"/>
        <v>0.21505376344086</v>
      </c>
      <c r="H3115" t="str">
        <f t="shared" si="1617"/>
        <v>2.52479118517102+0.0877663446679751i</v>
      </c>
      <c r="I3115" t="str">
        <f t="shared" si="1618"/>
        <v>4637.77615486193i</v>
      </c>
      <c r="J3115" t="str">
        <f t="shared" si="1612"/>
        <v>-29113.5386281034+1014.59701384684i</v>
      </c>
      <c r="K3115" t="str">
        <f t="shared" si="1619"/>
        <v>0.00554480455070992-0.159106403103159i</v>
      </c>
      <c r="L3115" t="str">
        <f t="shared" si="1620"/>
        <v>0.00175732387065898-0.0427487720457175i</v>
      </c>
      <c r="M3115" t="str">
        <f t="shared" si="1621"/>
        <v>0.0073021284213689-0.201855175148876i</v>
      </c>
      <c r="N3115" t="str">
        <f t="shared" si="1622"/>
        <v>-14.7309613501575i</v>
      </c>
      <c r="O3115" t="str">
        <f t="shared" si="1623"/>
        <v>-0.559509939030999-0.828823641147818i</v>
      </c>
      <c r="P3115" t="str">
        <f t="shared" si="1624"/>
        <v>1.559509939031+0.828823641147818i</v>
      </c>
      <c r="Q3115" t="str">
        <f t="shared" si="1625"/>
        <v>-1.559509939031+13.9021377090097i</v>
      </c>
      <c r="R3115" t="str">
        <f t="shared" si="1626"/>
        <v>0.0464500729628284-0.117388370309957i</v>
      </c>
      <c r="S3115" t="str">
        <f t="shared" si="1627"/>
        <v>1.64483640691414i</v>
      </c>
      <c r="T3115" t="str">
        <f t="shared" si="1628"/>
        <v>0.193084665234136+0.0764027711130783i</v>
      </c>
      <c r="U3115" t="str">
        <f t="shared" si="1629"/>
        <v>0.00005-0.000120323986249467i</v>
      </c>
      <c r="V3115" t="str">
        <f t="shared" si="1630"/>
        <v>0.00002-0.00134762864599403i</v>
      </c>
      <c r="W3115" t="str">
        <f t="shared" si="1631"/>
        <v>0.0000422100850509088-0.00011179295095696i</v>
      </c>
      <c r="X3115" t="str">
        <f t="shared" si="1632"/>
        <v>0.0000422636272262957-0.000111745743092331i</v>
      </c>
      <c r="Y3115" t="str">
        <f t="shared" si="1633"/>
        <v>0.009+5.93635347822327i</v>
      </c>
      <c r="Z3115" t="str">
        <f t="shared" si="1634"/>
        <v>-0.000225761237683927-0.0000857790067000435i</v>
      </c>
      <c r="AA3115" t="str">
        <f t="shared" si="1635"/>
        <v>0.00307917411804122-2.02147633099878i</v>
      </c>
      <c r="AB3115" t="str">
        <f t="shared" si="1636"/>
        <v>0.580830143735994+0.229831988333333i</v>
      </c>
      <c r="AC3115" t="str">
        <f t="shared" si="1637"/>
        <v>1.0506340725604-0.115565307701427i</v>
      </c>
      <c r="AD3115" t="str">
        <f t="shared" si="1638"/>
        <v>0.522454325842039+0.27622327396252i</v>
      </c>
      <c r="AE3115" t="str">
        <f t="shared" si="1639"/>
        <v>-0.0000942557771674819-0.000107176121323756i</v>
      </c>
      <c r="AF3115" t="str">
        <f t="shared" si="1640"/>
        <v>-4.17353682115627-0.0833661178882178i</v>
      </c>
      <c r="AG3115" t="str">
        <f t="shared" si="1641"/>
        <v>1.00202715488837-0.00382010822126507i</v>
      </c>
      <c r="AH3115" t="str">
        <f t="shared" si="1642"/>
        <v>0.000381930058219816+0.000455696473745385i</v>
      </c>
      <c r="AI3115">
        <f t="shared" si="1643"/>
        <v>-64.515739164836617</v>
      </c>
      <c r="AJ3115">
        <f t="shared" si="1644"/>
        <v>50.032825843442915</v>
      </c>
      <c r="AK3115"/>
      <c r="AL3115"/>
      <c r="AM3115"/>
      <c r="AN3115"/>
    </row>
    <row r="3116" spans="1:40" x14ac:dyDescent="0.35">
      <c r="A3116"/>
      <c r="B3116">
        <f t="shared" si="1645"/>
        <v>1182000</v>
      </c>
      <c r="C3116" s="237" t="str">
        <f t="shared" si="1613"/>
        <v>-1.51402615801382E-08+0.000573457054391904i</v>
      </c>
      <c r="D3116" s="208" t="str">
        <f t="shared" si="1614"/>
        <v>-1.6487456357886+0.00439650408367127i</v>
      </c>
      <c r="E3116" t="str">
        <f t="shared" si="1615"/>
        <v>36500</v>
      </c>
      <c r="F3116" t="str">
        <f t="shared" si="1616"/>
        <v>0.21505376344086</v>
      </c>
      <c r="G3116" t="str">
        <f t="shared" si="1611"/>
        <v>0.21505376344086</v>
      </c>
      <c r="H3116" t="str">
        <f t="shared" si="1617"/>
        <v>2.52479673390389+0.0876922997975632i</v>
      </c>
      <c r="I3116" t="str">
        <f t="shared" si="1618"/>
        <v>4641.70314567892i</v>
      </c>
      <c r="J3116" t="str">
        <f t="shared" si="1612"/>
        <v>-29162.8643941509+1015.45611377389i</v>
      </c>
      <c r="K3116" t="str">
        <f t="shared" si="1619"/>
        <v>0.00553543716172761-0.158972112255903i</v>
      </c>
      <c r="L3116" t="str">
        <f t="shared" si="1620"/>
        <v>0.00175435665898402-0.042712727445358i</v>
      </c>
      <c r="M3116" t="str">
        <f t="shared" si="1621"/>
        <v>0.00728979382071163-0.201684839701261i</v>
      </c>
      <c r="N3116" t="str">
        <f t="shared" si="1622"/>
        <v>-14.7434346451195i</v>
      </c>
      <c r="O3116" t="str">
        <f t="shared" si="1623"/>
        <v>-0.569804308129239-0.821780414975533i</v>
      </c>
      <c r="P3116" t="str">
        <f t="shared" si="1624"/>
        <v>1.56980430812924+0.821780414975533i</v>
      </c>
      <c r="Q3116" t="str">
        <f t="shared" si="1625"/>
        <v>-1.56980430812924+13.921654230144i</v>
      </c>
      <c r="R3116" t="str">
        <f t="shared" si="1626"/>
        <v>0.0457326585408359-0.117916707698024i</v>
      </c>
      <c r="S3116" t="str">
        <f t="shared" si="1627"/>
        <v>1.6462291557769i</v>
      </c>
      <c r="T3116" t="str">
        <f t="shared" si="1628"/>
        <v>0.19411792216571+0.0752864358611135i</v>
      </c>
      <c r="U3116" t="str">
        <f t="shared" si="1629"/>
        <v>0.00005-0.000120222189306786i</v>
      </c>
      <c r="V3116" t="str">
        <f t="shared" si="1630"/>
        <v>0.00002-0.001346488520236i</v>
      </c>
      <c r="W3116" t="str">
        <f t="shared" si="1631"/>
        <v>0.0000422099777184135-0.000111700620411087i</v>
      </c>
      <c r="X3116" t="str">
        <f t="shared" si="1632"/>
        <v>0.0000422634168281375-0.00011165345171314i</v>
      </c>
      <c r="Y3116" t="str">
        <f t="shared" si="1633"/>
        <v>0.009+5.94138002646902i</v>
      </c>
      <c r="Z3116" t="str">
        <f t="shared" si="1634"/>
        <v>-0.000225383935782306-0.000085705433736587i</v>
      </c>
      <c r="AA3116" t="str">
        <f t="shared" si="1635"/>
        <v>0.00307396596061334-2.01976605852191i</v>
      </c>
      <c r="AB3116" t="str">
        <f t="shared" si="1636"/>
        <v>0.583938348995871+0.226473869944853i</v>
      </c>
      <c r="AC3116" t="str">
        <f t="shared" si="1637"/>
        <v>1.04993313632454-0.116120564494975i</v>
      </c>
      <c r="AD3116" t="str">
        <f t="shared" si="1638"/>
        <v>0.525878322955994+0.273864256412319i</v>
      </c>
      <c r="AE3116" t="str">
        <f t="shared" si="1639"/>
        <v>-0.000095052871289655-0.000106795233741916i</v>
      </c>
      <c r="AF3116" t="str">
        <f t="shared" si="1640"/>
        <v>-4.17354236969249-0.0832957957138919i</v>
      </c>
      <c r="AG3116" t="str">
        <f t="shared" si="1641"/>
        <v>1.00200822490775-0.00384193980434518i</v>
      </c>
      <c r="AH3116" t="str">
        <f t="shared" si="1642"/>
        <v>0.000385292827720769+0.000454200073402701i</v>
      </c>
      <c r="AI3116">
        <f t="shared" si="1643"/>
        <v>-64.500797140671565</v>
      </c>
      <c r="AJ3116">
        <f t="shared" si="1644"/>
        <v>49.69243196979059</v>
      </c>
      <c r="AK3116"/>
      <c r="AL3116"/>
      <c r="AM3116"/>
      <c r="AN3116"/>
    </row>
    <row r="3117" spans="1:40" x14ac:dyDescent="0.35">
      <c r="A3117"/>
      <c r="B3117">
        <f t="shared" si="1645"/>
        <v>1183000</v>
      </c>
      <c r="C3117" s="237" t="str">
        <f t="shared" si="1613"/>
        <v>-1.51146760138265E-08+0.000572972306248546i</v>
      </c>
      <c r="D3117" s="208" t="str">
        <f t="shared" si="1614"/>
        <v>-1.64874563559244+0.00439278768123885i</v>
      </c>
      <c r="E3117" t="str">
        <f t="shared" si="1615"/>
        <v>36500</v>
      </c>
      <c r="F3117" t="str">
        <f t="shared" si="1616"/>
        <v>0.21505376344086</v>
      </c>
      <c r="G3117" t="str">
        <f t="shared" si="1611"/>
        <v>0.21505376344086</v>
      </c>
      <c r="H3117" t="str">
        <f t="shared" si="1617"/>
        <v>2.52480226859768+0.0876183795840222i</v>
      </c>
      <c r="I3117" t="str">
        <f t="shared" si="1618"/>
        <v>4645.63013649591i</v>
      </c>
      <c r="J3117" t="str">
        <f t="shared" si="1612"/>
        <v>-29212.231908625+1016.31521370094i</v>
      </c>
      <c r="K3117" t="str">
        <f t="shared" si="1619"/>
        <v>0.00552609348158028-0.158838047641552i</v>
      </c>
      <c r="L3117" t="str">
        <f t="shared" si="1620"/>
        <v>0.00175139695188777-0.0426767434746376i</v>
      </c>
      <c r="M3117" t="str">
        <f t="shared" si="1621"/>
        <v>0.00727749043346805-0.20151479111619i</v>
      </c>
      <c r="N3117" t="str">
        <f t="shared" si="1622"/>
        <v>-14.7559079400816i</v>
      </c>
      <c r="O3117" t="str">
        <f t="shared" si="1623"/>
        <v>-0.580010026463586-0.814609335326885i</v>
      </c>
      <c r="P3117" t="str">
        <f t="shared" si="1624"/>
        <v>1.58001002646359+0.814609335326885i</v>
      </c>
      <c r="Q3117" t="str">
        <f t="shared" si="1625"/>
        <v>-1.58001002646359+13.9412986047547i</v>
      </c>
      <c r="R3117" t="str">
        <f t="shared" si="1626"/>
        <v>0.0450088875776619-0.11843405459755i</v>
      </c>
      <c r="S3117" t="str">
        <f t="shared" si="1627"/>
        <v>1.64762190463965i</v>
      </c>
      <c r="T3117" t="str">
        <f t="shared" si="1628"/>
        <v>0.195134542610212+0.0741576290764192i</v>
      </c>
      <c r="U3117" t="str">
        <f t="shared" si="1629"/>
        <v>0.00005-0.000120120564463754i</v>
      </c>
      <c r="V3117" t="str">
        <f t="shared" si="1630"/>
        <v>0.00002-0.00134535032199404i</v>
      </c>
      <c r="W3117" t="str">
        <f t="shared" si="1631"/>
        <v>0.0000422098702959003-0.000111608447845368i</v>
      </c>
      <c r="X3117" t="str">
        <f t="shared" si="1632"/>
        <v>0.0000422632066014013-0.000111561318247053i</v>
      </c>
      <c r="Y3117" t="str">
        <f t="shared" si="1633"/>
        <v>0.009+5.94640657471476i</v>
      </c>
      <c r="Z3117" t="str">
        <f t="shared" si="1634"/>
        <v>-0.000225007590270124-0.0000856319869640425i</v>
      </c>
      <c r="AA3117" t="str">
        <f t="shared" si="1635"/>
        <v>0.00306877100583307-2.01805867760175i</v>
      </c>
      <c r="AB3117" t="str">
        <f t="shared" si="1636"/>
        <v>0.586996508991068+0.223078235153198i</v>
      </c>
      <c r="AC3117" t="str">
        <f t="shared" si="1637"/>
        <v>1.04922542543813-0.116665029173025i</v>
      </c>
      <c r="AD3117" t="str">
        <f t="shared" si="1638"/>
        <v>0.529272605716099+0.271462959468995i</v>
      </c>
      <c r="AE3117" t="str">
        <f t="shared" si="1639"/>
        <v>-0.0000958444410016994-0.000106403891230821i</v>
      </c>
      <c r="AF3117" t="str">
        <f t="shared" si="1640"/>
        <v>-4.17354790419012-0.0832255919027833i</v>
      </c>
      <c r="AG3117" t="str">
        <f t="shared" si="1641"/>
        <v>1.0019890176787-0.00386351782398558i</v>
      </c>
      <c r="AH3117" t="str">
        <f t="shared" si="1642"/>
        <v>0.000388633980774728+0.000452659593953946i</v>
      </c>
      <c r="AI3117">
        <f t="shared" si="1643"/>
        <v>-64.486267679072512</v>
      </c>
      <c r="AJ3117">
        <f t="shared" si="1644"/>
        <v>49.352035778325835</v>
      </c>
      <c r="AK3117"/>
      <c r="AL3117"/>
      <c r="AM3117"/>
      <c r="AN3117"/>
    </row>
    <row r="3118" spans="1:40" x14ac:dyDescent="0.35">
      <c r="A3118"/>
      <c r="B3118">
        <f t="shared" si="1645"/>
        <v>1184000</v>
      </c>
      <c r="C3118" s="237" t="str">
        <f t="shared" si="1613"/>
        <v>-1.5089155248427E-08+0.000572488376936509i</v>
      </c>
      <c r="D3118" s="208" t="str">
        <f t="shared" si="1614"/>
        <v>-1.64874563539678+0.00438907755651324i</v>
      </c>
      <c r="E3118" t="str">
        <f t="shared" si="1615"/>
        <v>36500</v>
      </c>
      <c r="F3118" t="str">
        <f t="shared" si="1616"/>
        <v>0.21505376344086</v>
      </c>
      <c r="G3118" t="str">
        <f t="shared" si="1611"/>
        <v>0.21505376344086</v>
      </c>
      <c r="H3118" t="str">
        <f t="shared" si="1617"/>
        <v>2.52480778929972+0.0875445837132642i</v>
      </c>
      <c r="I3118" t="str">
        <f t="shared" si="1618"/>
        <v>4649.55712731289i</v>
      </c>
      <c r="J3118" t="str">
        <f t="shared" si="1612"/>
        <v>-29261.6411715258+1017.17431362799i</v>
      </c>
      <c r="K3118" t="str">
        <f t="shared" si="1619"/>
        <v>0.0055167734303564-0.15870420868958i</v>
      </c>
      <c r="L3118" t="str">
        <f t="shared" si="1620"/>
        <v>0.00174844472409858-0.0426408199809697i</v>
      </c>
      <c r="M3118" t="str">
        <f t="shared" si="1621"/>
        <v>0.00726521815445498-0.20134502867055i</v>
      </c>
      <c r="N3118" t="str">
        <f t="shared" si="1622"/>
        <v>-14.7683812350436i</v>
      </c>
      <c r="O3118" t="str">
        <f t="shared" si="1623"/>
        <v>-0.590125506217296-0.807311517886237i</v>
      </c>
      <c r="P3118" t="str">
        <f t="shared" si="1624"/>
        <v>1.5901255062173+0.807311517886237i</v>
      </c>
      <c r="Q3118" t="str">
        <f t="shared" si="1625"/>
        <v>-1.5901255062173+13.9610697171574i</v>
      </c>
      <c r="R3118" t="str">
        <f t="shared" si="1626"/>
        <v>0.0442789441370245-0.118940354737807i</v>
      </c>
      <c r="S3118" t="str">
        <f t="shared" si="1627"/>
        <v>1.64901465350241i</v>
      </c>
      <c r="T3118" t="str">
        <f t="shared" si="1628"/>
        <v>0.196134387855419+0.073016627723568i</v>
      </c>
      <c r="U3118" t="str">
        <f t="shared" si="1629"/>
        <v>0.0000499999999999999-0.000120019111284308i</v>
      </c>
      <c r="V3118" t="str">
        <f t="shared" si="1630"/>
        <v>0.00002-0.00134421404638425i</v>
      </c>
      <c r="W3118" t="str">
        <f t="shared" si="1631"/>
        <v>0.0000422097627833706-0.000111516432859471i</v>
      </c>
      <c r="X3118" t="str">
        <f t="shared" si="1632"/>
        <v>0.0000422629965452063-0.000111469342293909i</v>
      </c>
      <c r="Y3118" t="str">
        <f t="shared" si="1633"/>
        <v>0.009+5.9514331229605i</v>
      </c>
      <c r="Z3118" t="str">
        <f t="shared" si="1634"/>
        <v>-0.000224632197917588-0.0000855586660559624i</v>
      </c>
      <c r="AA3118" t="str">
        <f t="shared" si="1635"/>
        <v>0.0030635892091126-2.01635418091124i</v>
      </c>
      <c r="AB3118" t="str">
        <f t="shared" si="1636"/>
        <v>0.59000420645261+0.219645917112944i</v>
      </c>
      <c r="AC3118" t="str">
        <f t="shared" si="1637"/>
        <v>1.0485111227504-0.117198638359385i</v>
      </c>
      <c r="AD3118" t="str">
        <f t="shared" si="1638"/>
        <v>0.532636655044797+0.269019757353246i</v>
      </c>
      <c r="AE3118" t="str">
        <f t="shared" si="1639"/>
        <v>-0.0000966303709323429-0.000106002181075659i</v>
      </c>
      <c r="AF3118" t="str">
        <f t="shared" si="1640"/>
        <v>-4.1735534246965-0.083155506156751i</v>
      </c>
      <c r="AG3118" t="str">
        <f t="shared" si="1641"/>
        <v>1.00196953663047-0.00388483912861537i</v>
      </c>
      <c r="AH3118" t="str">
        <f t="shared" si="1642"/>
        <v>0.000391953029385155+0.000451075378243191i</v>
      </c>
      <c r="AI3118">
        <f t="shared" si="1643"/>
        <v>-64.472148027770714</v>
      </c>
      <c r="AJ3118">
        <f t="shared" si="1644"/>
        <v>49.011636853924522</v>
      </c>
      <c r="AK3118"/>
      <c r="AL3118"/>
      <c r="AM3118"/>
      <c r="AN3118"/>
    </row>
    <row r="3119" spans="1:40" x14ac:dyDescent="0.35">
      <c r="A3119"/>
      <c r="B3119">
        <f t="shared" si="1645"/>
        <v>1185000</v>
      </c>
      <c r="C3119" s="237" t="str">
        <f t="shared" si="1613"/>
        <v>-1.50636990652948E-08+0.000572005264382802i</v>
      </c>
      <c r="D3119" s="208" t="str">
        <f t="shared" si="1614"/>
        <v>-1.64874563520162+0.00438537369360148i</v>
      </c>
      <c r="E3119" t="str">
        <f t="shared" si="1615"/>
        <v>36500</v>
      </c>
      <c r="F3119" t="str">
        <f t="shared" si="1616"/>
        <v>0.21505376344086</v>
      </c>
      <c r="G3119" t="str">
        <f t="shared" si="1611"/>
        <v>0.21505376344086</v>
      </c>
      <c r="H3119" t="str">
        <f t="shared" si="1617"/>
        <v>2.5248132960571+0.0874709118722558i</v>
      </c>
      <c r="I3119" t="str">
        <f t="shared" si="1618"/>
        <v>4653.48411812988i</v>
      </c>
      <c r="J3119" t="str">
        <f t="shared" si="1612"/>
        <v>-29311.0921828532+1018.03341355504i</v>
      </c>
      <c r="K3119" t="str">
        <f t="shared" si="1619"/>
        <v>0.0055074769284808-0.158570594831375i</v>
      </c>
      <c r="L3119" t="str">
        <f t="shared" si="1620"/>
        <v>0.00174549995045106-0.0426049568122791i</v>
      </c>
      <c r="M3119" t="str">
        <f t="shared" si="1621"/>
        <v>0.00725297687893186-0.201175551643654i</v>
      </c>
      <c r="N3119" t="str">
        <f t="shared" si="1622"/>
        <v>-14.7808545300056i</v>
      </c>
      <c r="O3119" t="str">
        <f t="shared" si="1623"/>
        <v>-0.600149173613289-0.799888098055776i</v>
      </c>
      <c r="P3119" t="str">
        <f t="shared" si="1624"/>
        <v>1.60014917361329+0.799888098055776i</v>
      </c>
      <c r="Q3119" t="str">
        <f t="shared" si="1625"/>
        <v>-1.60014917361329+13.9809664319498i</v>
      </c>
      <c r="R3119" t="str">
        <f t="shared" si="1626"/>
        <v>0.0435430122792932-0.119435555249792i</v>
      </c>
      <c r="S3119" t="str">
        <f t="shared" si="1627"/>
        <v>1.65040740236516i</v>
      </c>
      <c r="T3119" t="str">
        <f t="shared" si="1628"/>
        <v>0.19711732448985+0.0718637097870226i</v>
      </c>
      <c r="U3119" t="str">
        <f t="shared" si="1629"/>
        <v>0.0000499999999999999-0.000119917829333857i</v>
      </c>
      <c r="V3119" t="str">
        <f t="shared" si="1630"/>
        <v>0.00002-0.0013430796885392i</v>
      </c>
      <c r="W3119" t="str">
        <f t="shared" si="1631"/>
        <v>0.0000422096551808271-0.000111424575054417i</v>
      </c>
      <c r="X3119" t="str">
        <f t="shared" si="1632"/>
        <v>0.0000422627866586757-0.000111377523454897i</v>
      </c>
      <c r="Y3119" t="str">
        <f t="shared" si="1633"/>
        <v>0.009+5.95645967120625i</v>
      </c>
      <c r="Z3119" t="str">
        <f t="shared" si="1634"/>
        <v>-0.00022425775550853-0.0000854854706870301i</v>
      </c>
      <c r="AA3119" t="str">
        <f t="shared" si="1635"/>
        <v>0.00305842052605223-2.01465256114805i</v>
      </c>
      <c r="AB3119" t="str">
        <f t="shared" si="1636"/>
        <v>0.592961040057016+0.216177752046664i</v>
      </c>
      <c r="AC3119" t="str">
        <f t="shared" si="1637"/>
        <v>1.04779041123471-0.117721332099331i</v>
      </c>
      <c r="AD3119" t="str">
        <f t="shared" si="1638"/>
        <v>0.535969956572014+0.266535030579683i</v>
      </c>
      <c r="AE3119" t="str">
        <f t="shared" si="1639"/>
        <v>-0.0000974105469371581-0.000105590191733863i</v>
      </c>
      <c r="AF3119" t="str">
        <f t="shared" si="1640"/>
        <v>-4.17355893125872-0.0830855381786543i</v>
      </c>
      <c r="AG3119" t="str">
        <f t="shared" si="1641"/>
        <v>1.0019497852267-0.00390590061158196i</v>
      </c>
      <c r="AH3119" t="str">
        <f t="shared" si="1642"/>
        <v>0.000395249490309073+0.000449447774076593i</v>
      </c>
      <c r="AI3119">
        <f t="shared" si="1643"/>
        <v>-64.458435495006896</v>
      </c>
      <c r="AJ3119">
        <f t="shared" si="1644"/>
        <v>48.671234782620587</v>
      </c>
      <c r="AK3119"/>
      <c r="AL3119"/>
      <c r="AM3119"/>
      <c r="AN3119"/>
    </row>
    <row r="3120" spans="1:40" x14ac:dyDescent="0.35">
      <c r="A3120"/>
      <c r="B3120">
        <f t="shared" si="1645"/>
        <v>1186000</v>
      </c>
      <c r="C3120" s="237" t="str">
        <f t="shared" si="1613"/>
        <v>-1.50383072467065E-08+0.000571522966521427i</v>
      </c>
      <c r="D3120" s="208" t="str">
        <f t="shared" si="1614"/>
        <v>-1.64874563500695+0.00438167607666428i</v>
      </c>
      <c r="E3120" t="str">
        <f t="shared" si="1615"/>
        <v>36500</v>
      </c>
      <c r="F3120" t="str">
        <f t="shared" si="1616"/>
        <v>0.21505376344086</v>
      </c>
      <c r="G3120" t="str">
        <f t="shared" si="1611"/>
        <v>0.21505376344086</v>
      </c>
      <c r="H3120" t="str">
        <f t="shared" si="1617"/>
        <v>2.52481878891672+0.0873973637490089i</v>
      </c>
      <c r="I3120" t="str">
        <f t="shared" si="1618"/>
        <v>4657.41110894687i</v>
      </c>
      <c r="J3120" t="str">
        <f t="shared" si="1612"/>
        <v>-29360.5849426072+1018.89251348209i</v>
      </c>
      <c r="K3120" t="str">
        <f t="shared" si="1619"/>
        <v>0.00549820389671283-0.158437205500233i</v>
      </c>
      <c r="L3120" t="str">
        <f t="shared" si="1620"/>
        <v>0.00174256260588552-0.0425691538169991i</v>
      </c>
      <c r="M3120" t="str">
        <f t="shared" si="1621"/>
        <v>0.00724076650259835-0.201006359317232i</v>
      </c>
      <c r="N3120" t="str">
        <f t="shared" si="1622"/>
        <v>-14.7933278249677i</v>
      </c>
      <c r="O3120" t="str">
        <f t="shared" si="1623"/>
        <v>-0.610079469158742-0.792340230779043i</v>
      </c>
      <c r="P3120" t="str">
        <f t="shared" si="1624"/>
        <v>1.61007946915874+0.792340230779043i</v>
      </c>
      <c r="Q3120" t="str">
        <f t="shared" si="1625"/>
        <v>-1.61007946915874+14.0009875941887i</v>
      </c>
      <c r="R3120" t="str">
        <f t="shared" si="1626"/>
        <v>0.0428012759917587-0.119919606641446i</v>
      </c>
      <c r="S3120" t="str">
        <f t="shared" si="1627"/>
        <v>1.65180015122792i</v>
      </c>
      <c r="T3120" t="str">
        <f t="shared" si="1628"/>
        <v>0.198083224385533+0.070699154155935i</v>
      </c>
      <c r="U3120" t="str">
        <f t="shared" si="1629"/>
        <v>0.0000499999999999999-0.000119816718179276i</v>
      </c>
      <c r="V3120" t="str">
        <f t="shared" si="1630"/>
        <v>0.00002-0.00134194724360789i</v>
      </c>
      <c r="W3120" t="str">
        <f t="shared" si="1631"/>
        <v>0.0000422095474882719-0.00011133287403257i</v>
      </c>
      <c r="X3120" t="str">
        <f t="shared" si="1632"/>
        <v>0.0000422625769409368-0.000111285861332552i</v>
      </c>
      <c r="Y3120" t="str">
        <f t="shared" si="1633"/>
        <v>0.009+5.96148621945199i</v>
      </c>
      <c r="Z3120" t="str">
        <f t="shared" si="1634"/>
        <v>-0.000223884259840336-0.0000854124005330554i</v>
      </c>
      <c r="AA3120" t="str">
        <f t="shared" si="1635"/>
        <v>0.00305326491243939-2.01295381103451i</v>
      </c>
      <c r="AB3120" t="str">
        <f t="shared" si="1636"/>
        <v>0.595866624374465+0.212674578898382i</v>
      </c>
      <c r="AC3120" t="str">
        <f t="shared" si="1637"/>
        <v>1.04706347391748-0.118233053837318i</v>
      </c>
      <c r="AD3120" t="str">
        <f t="shared" si="1638"/>
        <v>0.539272000709483+0.264009165898008i</v>
      </c>
      <c r="AE3120" t="str">
        <f t="shared" si="1639"/>
        <v>-0.000098184856109381-0.000105168012819i</v>
      </c>
      <c r="AF3120" t="str">
        <f t="shared" si="1640"/>
        <v>-4.17356442392367-0.0830156876723446i</v>
      </c>
      <c r="AG3120" t="str">
        <f t="shared" si="1641"/>
        <v>1.00192976696485-0.00392669921150421i</v>
      </c>
      <c r="AH3120" t="str">
        <f t="shared" si="1642"/>
        <v>0.00039852288510282+0.000447777134162634i</v>
      </c>
      <c r="AI3120">
        <f t="shared" si="1643"/>
        <v>-64.445127448348558</v>
      </c>
      <c r="AJ3120">
        <f t="shared" si="1644"/>
        <v>48.330829151673846</v>
      </c>
      <c r="AK3120"/>
      <c r="AL3120"/>
      <c r="AM3120"/>
      <c r="AN3120"/>
    </row>
    <row r="3121" spans="1:40" x14ac:dyDescent="0.35">
      <c r="A3121"/>
      <c r="B3121">
        <f t="shared" si="1645"/>
        <v>1187000</v>
      </c>
      <c r="C3121" s="237" t="str">
        <f t="shared" si="1613"/>
        <v>-1.50129795758552E-08+0.000571041481293347i</v>
      </c>
      <c r="D3121" s="208" t="str">
        <f t="shared" si="1614"/>
        <v>-1.64874563481277+0.00437798468991566i</v>
      </c>
      <c r="E3121" t="str">
        <f t="shared" si="1615"/>
        <v>36500</v>
      </c>
      <c r="F3121" t="str">
        <f t="shared" si="1616"/>
        <v>0.21505376344086</v>
      </c>
      <c r="G3121" t="str">
        <f t="shared" si="1611"/>
        <v>0.21505376344086</v>
      </c>
      <c r="H3121" t="str">
        <f t="shared" si="1617"/>
        <v>2.52482426792528+0.0873239390325824i</v>
      </c>
      <c r="I3121" t="str">
        <f t="shared" si="1618"/>
        <v>4661.33809976386i</v>
      </c>
      <c r="J3121" t="str">
        <f t="shared" si="1612"/>
        <v>-29410.1194507878+1019.75161340914i</v>
      </c>
      <c r="K3121" t="str">
        <f t="shared" si="1619"/>
        <v>0.00548895425614473-0.158304040131347i</v>
      </c>
      <c r="L3121" t="str">
        <f t="shared" si="1620"/>
        <v>0.00173963266544739-0.0425334108440688i</v>
      </c>
      <c r="M3121" t="str">
        <f t="shared" si="1621"/>
        <v>0.00722858692159212-0.200837450975416i</v>
      </c>
      <c r="N3121" t="str">
        <f t="shared" si="1622"/>
        <v>-14.8058011199297i</v>
      </c>
      <c r="O3121" t="str">
        <f t="shared" si="1623"/>
        <v>-0.619914847887494-0.784669090361424i</v>
      </c>
      <c r="P3121" t="str">
        <f t="shared" si="1624"/>
        <v>1.61991484788749+0.784669090361424i</v>
      </c>
      <c r="Q3121" t="str">
        <f t="shared" si="1625"/>
        <v>-1.61991484788749+14.0211320295683i</v>
      </c>
      <c r="R3121" t="str">
        <f t="shared" si="1626"/>
        <v>0.0420539191201466-0.120392462771356i</v>
      </c>
      <c r="S3121" t="str">
        <f t="shared" si="1627"/>
        <v>1.65319290009067i</v>
      </c>
      <c r="T3121" t="str">
        <f t="shared" si="1628"/>
        <v>0.199031964678036+0.0695232405104136i</v>
      </c>
      <c r="U3121" t="str">
        <f t="shared" si="1629"/>
        <v>0.0000499999999999999-0.000119715777388897i</v>
      </c>
      <c r="V3121" t="str">
        <f t="shared" si="1630"/>
        <v>0.00002-0.00134081670675565i</v>
      </c>
      <c r="W3121" t="str">
        <f t="shared" si="1631"/>
        <v>0.0000422094397057069-0.000111241329397637i</v>
      </c>
      <c r="X3121" t="str">
        <f t="shared" si="1632"/>
        <v>0.0000422623673911195-0.00011119435553075i</v>
      </c>
      <c r="Y3121" t="str">
        <f t="shared" si="1633"/>
        <v>0.009+5.96651276769774i</v>
      </c>
      <c r="Z3121" t="str">
        <f t="shared" si="1634"/>
        <v>-0.000223511707723878-0.0000853394552709658i</v>
      </c>
      <c r="AA3121" t="str">
        <f t="shared" si="1635"/>
        <v>0.00304812232424763-2.01125792331745i</v>
      </c>
      <c r="AB3121" t="str">
        <f t="shared" si="1636"/>
        <v>0.598720589808719+0.20913723899145i</v>
      </c>
      <c r="AC3121" t="str">
        <f t="shared" si="1637"/>
        <v>1.04633049380826-0.118733750393089i</v>
      </c>
      <c r="AD3121" t="str">
        <f t="shared" si="1638"/>
        <v>0.5425422827243+0.261442556233349i</v>
      </c>
      <c r="AE3121" t="str">
        <f t="shared" si="1639"/>
        <v>-0.0000989531867905165-0.00010473573508457i</v>
      </c>
      <c r="AF3121" t="str">
        <f t="shared" si="1640"/>
        <v>-4.17356990273805-0.0829459543426667i</v>
      </c>
      <c r="AG3121" t="str">
        <f t="shared" si="1641"/>
        <v>1.00190948537562-0.00394723191261799i</v>
      </c>
      <c r="AH3121" t="str">
        <f t="shared" si="1642"/>
        <v>0.00040177274016709+0.000446063816051958i</v>
      </c>
      <c r="AI3121">
        <f t="shared" si="1643"/>
        <v>-64.432221313543977</v>
      </c>
      <c r="AJ3121">
        <f t="shared" si="1644"/>
        <v>47.990419549636876</v>
      </c>
      <c r="AK3121"/>
      <c r="AL3121"/>
      <c r="AM3121"/>
      <c r="AN3121"/>
    </row>
    <row r="3122" spans="1:40" x14ac:dyDescent="0.35">
      <c r="A3122"/>
      <c r="B3122">
        <f t="shared" si="1645"/>
        <v>1188000</v>
      </c>
      <c r="C3122" s="237" t="str">
        <f t="shared" si="1613"/>
        <v>-1.4987715836846E-08+0.000570560806646457i</v>
      </c>
      <c r="D3122" s="208" t="str">
        <f t="shared" si="1614"/>
        <v>-1.64874563461908+0.00437429951762284i</v>
      </c>
      <c r="E3122" t="str">
        <f t="shared" si="1615"/>
        <v>36500</v>
      </c>
      <c r="F3122" t="str">
        <f t="shared" si="1616"/>
        <v>0.21505376344086</v>
      </c>
      <c r="G3122" t="str">
        <f t="shared" si="1611"/>
        <v>0.21505376344086</v>
      </c>
      <c r="H3122" t="str">
        <f t="shared" si="1617"/>
        <v>2.5248297331293+0.0872506374130733i</v>
      </c>
      <c r="I3122" t="str">
        <f t="shared" si="1618"/>
        <v>4665.26509058084i</v>
      </c>
      <c r="J3122" t="str">
        <f t="shared" si="1612"/>
        <v>-29459.695707395+1020.61071333619i</v>
      </c>
      <c r="K3122" t="str">
        <f t="shared" si="1619"/>
        <v>0.00547972792819993-0.158171098161801i</v>
      </c>
      <c r="L3122" t="str">
        <f t="shared" si="1620"/>
        <v>0.0017367101042868-0.0424977277429327i</v>
      </c>
      <c r="M3122" t="str">
        <f t="shared" si="1621"/>
        <v>0.00721643803248673-0.200668825904734i</v>
      </c>
      <c r="N3122" t="str">
        <f t="shared" si="1622"/>
        <v>-14.8182744148917i</v>
      </c>
      <c r="O3122" t="str">
        <f t="shared" si="1623"/>
        <v>-0.629653779600873-0.776875870287097i</v>
      </c>
      <c r="P3122" t="str">
        <f t="shared" si="1624"/>
        <v>1.62965377960087+0.776875870287097i</v>
      </c>
      <c r="Q3122" t="str">
        <f t="shared" si="1625"/>
        <v>-1.62965377960087+14.0413985446046i</v>
      </c>
      <c r="R3122" t="str">
        <f t="shared" si="1626"/>
        <v>0.0413011253013502-0.120854080821033i</v>
      </c>
      <c r="S3122" t="str">
        <f t="shared" si="1627"/>
        <v>1.65458564895343i</v>
      </c>
      <c r="T3122" t="str">
        <f t="shared" si="1628"/>
        <v>0.199963427743939+0.0683362492092415i</v>
      </c>
      <c r="U3122" t="str">
        <f t="shared" si="1629"/>
        <v>0.0000500000000000001-0.000119615006532509i</v>
      </c>
      <c r="V3122" t="str">
        <f t="shared" si="1630"/>
        <v>0.00002-0.0013396880731641i</v>
      </c>
      <c r="W3122" t="str">
        <f t="shared" si="1631"/>
        <v>0.0000422093318331345-0.000111149940754657i</v>
      </c>
      <c r="X3122" t="str">
        <f t="shared" si="1632"/>
        <v>0.0000422621580083586-0.000111103005654696i</v>
      </c>
      <c r="Y3122" t="str">
        <f t="shared" si="1633"/>
        <v>0.009+5.97153931594348i</v>
      </c>
      <c r="Z3122" t="str">
        <f t="shared" si="1634"/>
        <v>-0.000223140095983439-0.000085266634578807i</v>
      </c>
      <c r="AA3122" t="str">
        <f t="shared" si="1635"/>
        <v>0.0030429927176358-2.00956489076812i</v>
      </c>
      <c r="AB3122" t="str">
        <f t="shared" si="1636"/>
        <v>0.601522582529358+0.205566575690783i</v>
      </c>
      <c r="AC3122" t="str">
        <f t="shared" si="1637"/>
        <v>1.04559165383109-0.119223371936327i</v>
      </c>
      <c r="AD3122" t="str">
        <f t="shared" si="1638"/>
        <v>0.545780302811981+0.258835600625574i</v>
      </c>
      <c r="AE3122" t="str">
        <f t="shared" si="1639"/>
        <v>-0.0000997154285808084-0.000104293450407701i</v>
      </c>
      <c r="AF3122" t="str">
        <f t="shared" si="1640"/>
        <v>-4.17357536774838-0.0828763378954505i</v>
      </c>
      <c r="AG3122" t="str">
        <f t="shared" si="1641"/>
        <v>1.00188894402237-0.00396749574511665i</v>
      </c>
      <c r="AH3122" t="str">
        <f t="shared" si="1642"/>
        <v>0.000404998586791566+0.000444308182076771i</v>
      </c>
      <c r="AI3122">
        <f t="shared" si="1643"/>
        <v>-64.419714573408683</v>
      </c>
      <c r="AJ3122">
        <f t="shared" si="1644"/>
        <v>47.65000556639658</v>
      </c>
      <c r="AK3122"/>
      <c r="AL3122"/>
      <c r="AM3122"/>
      <c r="AN3122"/>
    </row>
    <row r="3123" spans="1:40" x14ac:dyDescent="0.35">
      <c r="A3123"/>
      <c r="B3123">
        <f t="shared" si="1645"/>
        <v>1189000</v>
      </c>
      <c r="C3123" s="237" t="str">
        <f t="shared" si="1613"/>
        <v>-1.4962515814692E-08+0.000570080940535557i</v>
      </c>
      <c r="D3123" s="208" t="str">
        <f t="shared" si="1614"/>
        <v>-1.64874563442588+0.00437062054410594i</v>
      </c>
      <c r="E3123" t="str">
        <f t="shared" si="1615"/>
        <v>36500</v>
      </c>
      <c r="F3123" t="str">
        <f t="shared" si="1616"/>
        <v>0.21505376344086</v>
      </c>
      <c r="G3123" t="str">
        <f t="shared" si="1611"/>
        <v>0.21505376344086</v>
      </c>
      <c r="H3123" t="str">
        <f t="shared" si="1617"/>
        <v>2.52483518457509+0.0871774585816147i</v>
      </c>
      <c r="I3123" t="str">
        <f t="shared" si="1618"/>
        <v>4669.19208139783i</v>
      </c>
      <c r="J3123" t="str">
        <f t="shared" si="1612"/>
        <v>-29509.3137124288+1021.46981326324i</v>
      </c>
      <c r="K3123" t="str">
        <f t="shared" si="1619"/>
        <v>0.00547052483463145-0.158038379030561i</v>
      </c>
      <c r="L3123" t="str">
        <f t="shared" si="1620"/>
        <v>0.00173379489765792-0.0424621043635364i</v>
      </c>
      <c r="M3123" t="str">
        <f t="shared" si="1621"/>
        <v>0.00720431973228937-0.200500483394097i</v>
      </c>
      <c r="N3123" t="str">
        <f t="shared" si="1622"/>
        <v>-14.8307477098538i</v>
      </c>
      <c r="O3123" t="str">
        <f t="shared" si="1623"/>
        <v>-0.639294749105541-0.768961783033516i</v>
      </c>
      <c r="P3123" t="str">
        <f t="shared" si="1624"/>
        <v>1.63929474910554+0.768961783033516i</v>
      </c>
      <c r="Q3123" t="str">
        <f t="shared" si="1625"/>
        <v>-1.63929474910554+14.0617859268203i</v>
      </c>
      <c r="R3123" t="str">
        <f t="shared" si="1626"/>
        <v>0.0405430778975195-0.12130442126573i</v>
      </c>
      <c r="S3123" t="str">
        <f t="shared" si="1627"/>
        <v>1.65597839781618i</v>
      </c>
      <c r="T3123" t="str">
        <f t="shared" si="1628"/>
        <v>0.200877501175643+0.0671384611792709i</v>
      </c>
      <c r="U3123" t="str">
        <f t="shared" si="1629"/>
        <v>0.0000499999999999999-0.000119514405181346i</v>
      </c>
      <c r="V3123" t="str">
        <f t="shared" si="1630"/>
        <v>0.00002-0.00133856133803108i</v>
      </c>
      <c r="W3123" t="str">
        <f t="shared" si="1631"/>
        <v>0.000042209223870556-0.00011105870771i</v>
      </c>
      <c r="X3123" t="str">
        <f t="shared" si="1632"/>
        <v>0.0000422619487917908-0.00011101181131093i</v>
      </c>
      <c r="Y3123" t="str">
        <f t="shared" si="1633"/>
        <v>0.009+5.97656586418922i</v>
      </c>
      <c r="Z3123" t="str">
        <f t="shared" si="1634"/>
        <v>-0.000222769421456662-0.0000851939381357324i</v>
      </c>
      <c r="AA3123" t="str">
        <f t="shared" si="1635"/>
        <v>0.00303787604894702-2.00787470618212i</v>
      </c>
      <c r="AB3123" t="str">
        <f t="shared" si="1636"/>
        <v>0.604272264396005+0.201963434070139i</v>
      </c>
      <c r="AC3123" t="str">
        <f t="shared" si="1637"/>
        <v>1.04484713675706-0.119701871959772i</v>
      </c>
      <c r="AD3123" t="str">
        <f t="shared" si="1638"/>
        <v>0.548985566168538+0.256188704167973i</v>
      </c>
      <c r="AE3123" t="str">
        <f t="shared" si="1639"/>
        <v>-0.000100471472349464-0.000103841251772804i</v>
      </c>
      <c r="AF3123" t="str">
        <f t="shared" si="1640"/>
        <v>-4.17358081900097-0.0828068380375088i</v>
      </c>
      <c r="AG3123" t="str">
        <f t="shared" si="1641"/>
        <v>1.00186814650054-0.00398748778548252i</v>
      </c>
      <c r="AH3123" t="str">
        <f t="shared" si="1642"/>
        <v>0.000408199961198697+0.000442510599290056i</v>
      </c>
      <c r="AI3123">
        <f t="shared" si="1643"/>
        <v>-64.407604766745408</v>
      </c>
      <c r="AJ3123">
        <f t="shared" si="1644"/>
        <v>47.309586793238267</v>
      </c>
      <c r="AK3123"/>
      <c r="AL3123"/>
      <c r="AM3123"/>
      <c r="AN3123"/>
    </row>
    <row r="3124" spans="1:40" x14ac:dyDescent="0.35">
      <c r="A3124"/>
      <c r="B3124">
        <f t="shared" si="1645"/>
        <v>1190000</v>
      </c>
      <c r="C3124" s="237" t="str">
        <f t="shared" si="1613"/>
        <v>-1.49373792953087E-08+0.000569601880922322i</v>
      </c>
      <c r="D3124" s="208" t="str">
        <f t="shared" si="1614"/>
        <v>-1.64874563423317+0.0043669477537378i</v>
      </c>
      <c r="E3124" t="str">
        <f t="shared" si="1615"/>
        <v>36500</v>
      </c>
      <c r="F3124" t="str">
        <f t="shared" si="1616"/>
        <v>0.21505376344086</v>
      </c>
      <c r="G3124" t="str">
        <f t="shared" si="1611"/>
        <v>0.21505376344086</v>
      </c>
      <c r="H3124" t="str">
        <f t="shared" si="1617"/>
        <v>2.52484062230878+0.08710440223037i</v>
      </c>
      <c r="I3124" t="str">
        <f t="shared" si="1618"/>
        <v>4673.11907221482i</v>
      </c>
      <c r="J3124" t="str">
        <f t="shared" si="1612"/>
        <v>-29558.9734658893+1022.32891319029i</v>
      </c>
      <c r="K3124" t="str">
        <f t="shared" si="1619"/>
        <v>0.00546134489752013-0.157905882178468i</v>
      </c>
      <c r="L3124" t="str">
        <f t="shared" si="1620"/>
        <v>0.00173088702091853-0.0424265405563265i</v>
      </c>
      <c r="M3124" t="str">
        <f t="shared" si="1621"/>
        <v>0.00719223191843866-0.200332422734794i</v>
      </c>
      <c r="N3124" t="str">
        <f t="shared" si="1622"/>
        <v>-14.8432210048158i</v>
      </c>
      <c r="O3124" t="str">
        <f t="shared" si="1623"/>
        <v>-0.648836256448993-0.760928059882968i</v>
      </c>
      <c r="P3124" t="str">
        <f t="shared" si="1624"/>
        <v>1.64883625644899+0.760928059882968i</v>
      </c>
      <c r="Q3124" t="str">
        <f t="shared" si="1625"/>
        <v>-1.64883625644899+14.0822929449328i</v>
      </c>
      <c r="R3124" t="str">
        <f t="shared" si="1626"/>
        <v>0.0397799599314821-0.121743447843911i</v>
      </c>
      <c r="S3124" t="str">
        <f t="shared" si="1627"/>
        <v>1.65737114667894i</v>
      </c>
      <c r="T3124" t="str">
        <f t="shared" si="1628"/>
        <v>0.201774077753711+0.0659301578064828i</v>
      </c>
      <c r="U3124" t="str">
        <f t="shared" si="1629"/>
        <v>0.0000500000000000001-0.000119413972908085i</v>
      </c>
      <c r="V3124" t="str">
        <f t="shared" si="1630"/>
        <v>0.00002-0.00133743649657055i</v>
      </c>
      <c r="W3124" t="str">
        <f t="shared" si="1631"/>
        <v>0.0000422091158179744-0.000110967629871357i</v>
      </c>
      <c r="X3124" t="str">
        <f t="shared" si="1632"/>
        <v>0.0000422617397405588-0.000110920772107308i</v>
      </c>
      <c r="Y3124" t="str">
        <f t="shared" si="1633"/>
        <v>0.009+5.98159241243497i</v>
      </c>
      <c r="Z3124" t="str">
        <f t="shared" si="1634"/>
        <v>-0.000222399680994462-0.0000851213656220053i</v>
      </c>
      <c r="AA3124" t="str">
        <f t="shared" si="1635"/>
        <v>0.00303277227470776-2.00618736237923i</v>
      </c>
      <c r="AB3124" t="str">
        <f t="shared" si="1636"/>
        <v>0.606969312875117+0.198328660584414i</v>
      </c>
      <c r="AC3124" t="str">
        <f t="shared" si="1637"/>
        <v>1.0440971251382-0.120169207250949i</v>
      </c>
      <c r="AD3124" t="str">
        <f t="shared" si="1638"/>
        <v>0.552157583061849+0.253502277945189i</v>
      </c>
      <c r="AE3124" t="str">
        <f t="shared" si="1639"/>
        <v>-0.000101221210244645-0.00010337923325515i</v>
      </c>
      <c r="AF3124" t="str">
        <f t="shared" si="1640"/>
        <v>-4.17358625654195-0.0827374544766322i</v>
      </c>
      <c r="AG3124" t="str">
        <f t="shared" si="1641"/>
        <v>1.0018470964371-0.0040072051568115i</v>
      </c>
      <c r="AH3124" t="str">
        <f t="shared" si="1642"/>
        <v>0.000411376404586656+0.00044067143940442i</v>
      </c>
      <c r="AI3124">
        <f t="shared" si="1643"/>
        <v>-64.395889487297808</v>
      </c>
      <c r="AJ3124">
        <f t="shared" si="1644"/>
        <v>46.969162822917035</v>
      </c>
      <c r="AK3124"/>
      <c r="AL3124"/>
      <c r="AM3124"/>
      <c r="AN3124"/>
    </row>
    <row r="3125" spans="1:40" x14ac:dyDescent="0.35">
      <c r="A3125"/>
      <c r="B3125">
        <f t="shared" si="1645"/>
        <v>1191000</v>
      </c>
      <c r="C3125" s="237" t="str">
        <f t="shared" si="1613"/>
        <v>-1.49123060655103E-08+0.000569123625775268i</v>
      </c>
      <c r="D3125" s="208" t="str">
        <f t="shared" si="1614"/>
        <v>-1.64874563404094+0.00436328113094372i</v>
      </c>
      <c r="E3125" t="str">
        <f t="shared" si="1615"/>
        <v>36500</v>
      </c>
      <c r="F3125" t="str">
        <f t="shared" si="1616"/>
        <v>0.21505376344086</v>
      </c>
      <c r="G3125" t="str">
        <f t="shared" si="1611"/>
        <v>0.21505376344086</v>
      </c>
      <c r="H3125" t="str">
        <f t="shared" si="1617"/>
        <v>2.52484604637627+0.0870314680525296i</v>
      </c>
      <c r="I3125" t="str">
        <f t="shared" si="1618"/>
        <v>4677.0460630318i</v>
      </c>
      <c r="J3125" t="str">
        <f t="shared" si="1612"/>
        <v>-29608.6749677764+1023.18801311734i</v>
      </c>
      <c r="K3125" t="str">
        <f t="shared" si="1619"/>
        <v>0.00545218803927311-0.157773607048231i</v>
      </c>
      <c r="L3125" t="str">
        <f t="shared" si="1620"/>
        <v>0.0017279864495295-0.0423910361722476i</v>
      </c>
      <c r="M3125" t="str">
        <f t="shared" si="1621"/>
        <v>0.00718017448880261-0.200164643220479i</v>
      </c>
      <c r="N3125" t="str">
        <f t="shared" si="1622"/>
        <v>-14.8556942997778i</v>
      </c>
      <c r="O3125" t="str">
        <f t="shared" si="1623"/>
        <v>-0.658276817153381-0.752775950730637i</v>
      </c>
      <c r="P3125" t="str">
        <f t="shared" si="1624"/>
        <v>1.65827681715338+0.752775950730637i</v>
      </c>
      <c r="Q3125" t="str">
        <f t="shared" si="1625"/>
        <v>-1.65827681715338+14.1029183490472i</v>
      </c>
      <c r="R3125" t="str">
        <f t="shared" si="1626"/>
        <v>0.0390119540234648-0.122171127525442i</v>
      </c>
      <c r="S3125" t="str">
        <f t="shared" si="1627"/>
        <v>1.65876389554169i</v>
      </c>
      <c r="T3125" t="str">
        <f t="shared" si="1628"/>
        <v>0.202653055416823+0.0647116208286558i</v>
      </c>
      <c r="U3125" t="str">
        <f t="shared" si="1629"/>
        <v>0.0000500000000000001-0.000119313709286835i</v>
      </c>
      <c r="V3125" t="str">
        <f t="shared" si="1630"/>
        <v>0.00002-0.00133631354401255i</v>
      </c>
      <c r="W3125" t="str">
        <f t="shared" si="1631"/>
        <v>0.0000422090076753914-0.000110876706847736i</v>
      </c>
      <c r="X3125" t="str">
        <f t="shared" si="1632"/>
        <v>0.0000422615308538069-0.000110829887653006i</v>
      </c>
      <c r="Y3125" t="str">
        <f t="shared" si="1633"/>
        <v>0.009+5.98661896068071i</v>
      </c>
      <c r="Z3125" t="str">
        <f t="shared" si="1634"/>
        <v>-0.000222030871460972-0.0000850489167189868i</v>
      </c>
      <c r="AA3125" t="str">
        <f t="shared" si="1635"/>
        <v>0.00302768135162696-2.00450285220338i</v>
      </c>
      <c r="AB3125" t="str">
        <f t="shared" si="1636"/>
        <v>0.609613420949609+0.194663102746765i</v>
      </c>
      <c r="AC3125" t="str">
        <f t="shared" si="1637"/>
        <v>1.04334180124263-0.120625337862541i</v>
      </c>
      <c r="AD3125" t="str">
        <f t="shared" si="1638"/>
        <v>0.555295868902453+0.25077673897008i</v>
      </c>
      <c r="AE3125" t="str">
        <f t="shared" si="1639"/>
        <v>-0.000101964535703365-0.00010290749000435i</v>
      </c>
      <c r="AF3125" t="str">
        <f t="shared" si="1640"/>
        <v>-4.17359168041721-0.0826681869215859i</v>
      </c>
      <c r="AG3125" t="str">
        <f t="shared" si="1641"/>
        <v>1.00182579748987-0.0040266450291321i</v>
      </c>
      <c r="AH3125" t="str">
        <f t="shared" si="1642"/>
        <v>0.000414527463172117+0.000438791078730568i</v>
      </c>
      <c r="AI3125">
        <f t="shared" si="1643"/>
        <v>-64.384566382731037</v>
      </c>
      <c r="AJ3125">
        <f t="shared" si="1644"/>
        <v>46.628733249691138</v>
      </c>
      <c r="AK3125"/>
      <c r="AL3125"/>
      <c r="AM3125"/>
      <c r="AN3125"/>
    </row>
    <row r="3126" spans="1:40" x14ac:dyDescent="0.35">
      <c r="A3126"/>
      <c r="B3126">
        <f t="shared" si="1645"/>
        <v>1192000</v>
      </c>
      <c r="C3126" s="237" t="str">
        <f t="shared" si="1613"/>
        <v>-1.48872959130046E-08+0.000568646173069736i</v>
      </c>
      <c r="D3126" s="208" t="str">
        <f t="shared" si="1614"/>
        <v>-1.6487456338492+0.00435962066020131i</v>
      </c>
      <c r="E3126" t="str">
        <f t="shared" si="1615"/>
        <v>36500</v>
      </c>
      <c r="F3126" t="str">
        <f t="shared" si="1616"/>
        <v>0.21505376344086</v>
      </c>
      <c r="G3126" t="str">
        <f t="shared" si="1611"/>
        <v>0.21505376344086</v>
      </c>
      <c r="H3126" t="str">
        <f t="shared" si="1617"/>
        <v>2.52485145682333+0.0869586557423072i</v>
      </c>
      <c r="I3126" t="str">
        <f t="shared" si="1618"/>
        <v>4680.97305384879i</v>
      </c>
      <c r="J3126" t="str">
        <f t="shared" si="1612"/>
        <v>-29658.41821809+1024.04711304439i</v>
      </c>
      <c r="K3126" t="str">
        <f t="shared" si="1619"/>
        <v>0.0054430541826222-0.157641553084419i</v>
      </c>
      <c r="L3126" t="str">
        <f t="shared" si="1620"/>
        <v>0.00172509315905419-0.0423555910627398i</v>
      </c>
      <c r="M3126" t="str">
        <f t="shared" si="1621"/>
        <v>0.00716814734167639-0.199997144147159i</v>
      </c>
      <c r="N3126" t="str">
        <f t="shared" si="1622"/>
        <v>-14.8681675947398i</v>
      </c>
      <c r="O3126" t="str">
        <f t="shared" si="1623"/>
        <v>-0.667614962446171-0.744506723890388i</v>
      </c>
      <c r="P3126" t="str">
        <f t="shared" si="1624"/>
        <v>1.66761496244617+0.744506723890388i</v>
      </c>
      <c r="Q3126" t="str">
        <f t="shared" si="1625"/>
        <v>-1.66761496244617+14.1236608708494i</v>
      </c>
      <c r="R3126" t="str">
        <f t="shared" si="1626"/>
        <v>0.0382392423292549-0.122587430478491i</v>
      </c>
      <c r="S3126" t="str">
        <f t="shared" si="1627"/>
        <v>1.66015664440445i</v>
      </c>
      <c r="T3126" t="str">
        <f t="shared" si="1628"/>
        <v>0.203514337229335+0.0634831322299044i</v>
      </c>
      <c r="U3126" t="str">
        <f t="shared" si="1629"/>
        <v>0.0000500000000000001-0.000119213613893138i</v>
      </c>
      <c r="V3126" t="str">
        <f t="shared" si="1630"/>
        <v>0.00002-0.00133519247560315i</v>
      </c>
      <c r="W3126" t="str">
        <f t="shared" si="1631"/>
        <v>0.0000422088994428092-0.000110785938249459i</v>
      </c>
      <c r="X3126" t="str">
        <f t="shared" si="1632"/>
        <v>0.0000422613221306839-0.00011073915755851i</v>
      </c>
      <c r="Y3126" t="str">
        <f t="shared" si="1633"/>
        <v>0.009+5.99164550892645i</v>
      </c>
      <c r="Z3126" t="str">
        <f t="shared" si="1634"/>
        <v>-0.000221662989733476-0.0000849765911091359i</v>
      </c>
      <c r="AA3126" t="str">
        <f t="shared" si="1635"/>
        <v>0.00302260323659509-2.00282116852249i</v>
      </c>
      <c r="AB3126" t="str">
        <f t="shared" si="1636"/>
        <v>0.612204297021263+0.190967608811368i</v>
      </c>
      <c r="AC3126" t="str">
        <f t="shared" si="1637"/>
        <v>1.04258134699114-0.121070227081424i</v>
      </c>
      <c r="AD3126" t="str">
        <f t="shared" si="1638"/>
        <v>0.558399944313352+0.248012510120074i</v>
      </c>
      <c r="AE3126" t="str">
        <f t="shared" si="1639"/>
        <v>-0.00010270134346108-0.0001024261182278i</v>
      </c>
      <c r="AF3126" t="str">
        <f t="shared" si="1640"/>
        <v>-4.17359709067253-0.0825990350821059i</v>
      </c>
      <c r="AG3126" t="str">
        <f t="shared" si="1641"/>
        <v>1.00180425334704-0.00404580461971546i</v>
      </c>
      <c r="AH3126" t="str">
        <f t="shared" si="1642"/>
        <v>0.000417652688231849+0.000436869898115537i</v>
      </c>
      <c r="AI3126">
        <f t="shared" si="1643"/>
        <v>-64.373633153646523</v>
      </c>
      <c r="AJ3126">
        <f t="shared" si="1644"/>
        <v>46.288297669395661</v>
      </c>
      <c r="AK3126"/>
      <c r="AL3126"/>
      <c r="AM3126"/>
      <c r="AN3126"/>
    </row>
    <row r="3127" spans="1:40" x14ac:dyDescent="0.35">
      <c r="A3127"/>
      <c r="B3127">
        <f t="shared" si="1645"/>
        <v>1193000</v>
      </c>
      <c r="C3127" s="237" t="str">
        <f t="shared" si="1613"/>
        <v>-1.48623486263892E-08+0.000568169520787849i</v>
      </c>
      <c r="D3127" s="208" t="str">
        <f t="shared" si="1614"/>
        <v>-1.64874563365794+0.00435596632604018i</v>
      </c>
      <c r="E3127" t="str">
        <f t="shared" si="1615"/>
        <v>36500</v>
      </c>
      <c r="F3127" t="str">
        <f t="shared" si="1616"/>
        <v>0.21505376344086</v>
      </c>
      <c r="G3127" t="str">
        <f t="shared" si="1611"/>
        <v>0.21505376344086</v>
      </c>
      <c r="H3127" t="str">
        <f t="shared" si="1617"/>
        <v>2.52485685369549+0.0868859649949323i</v>
      </c>
      <c r="I3127" t="str">
        <f t="shared" si="1618"/>
        <v>4684.90004466578i</v>
      </c>
      <c r="J3127" t="str">
        <f t="shared" si="1612"/>
        <v>-29708.2032168303+1024.90621297144i</v>
      </c>
      <c r="K3127" t="str">
        <f t="shared" si="1619"/>
        <v>0.00543394325062201-0.157509719733449i</v>
      </c>
      <c r="L3127" t="str">
        <f t="shared" si="1620"/>
        <v>0.00172220712515807-0.0423202050797377i</v>
      </c>
      <c r="M3127" t="str">
        <f t="shared" si="1621"/>
        <v>0.00715615037578008-0.199829924813187i</v>
      </c>
      <c r="N3127" t="str">
        <f t="shared" si="1622"/>
        <v>-14.8806408897019i</v>
      </c>
      <c r="O3127" t="str">
        <f t="shared" si="1623"/>
        <v>-0.676849239488799-0.736121665897312i</v>
      </c>
      <c r="P3127" t="str">
        <f t="shared" si="1624"/>
        <v>1.6768492394888+0.736121665897312i</v>
      </c>
      <c r="Q3127" t="str">
        <f t="shared" si="1625"/>
        <v>-1.6768492394888+14.1445192238046i</v>
      </c>
      <c r="R3127" t="str">
        <f t="shared" si="1626"/>
        <v>0.0374620064797245-0.122992330035246i</v>
      </c>
      <c r="S3127" t="str">
        <f t="shared" si="1627"/>
        <v>1.6615493932672i</v>
      </c>
      <c r="T3127" t="str">
        <f t="shared" si="1628"/>
        <v>0.204357831346582+0.0622449741369582i</v>
      </c>
      <c r="U3127" t="str">
        <f t="shared" si="1629"/>
        <v>0.00005-0.000119113686303957i</v>
      </c>
      <c r="V3127" t="str">
        <f t="shared" si="1630"/>
        <v>0.00002-0.00133407328660432i</v>
      </c>
      <c r="W3127" t="str">
        <f t="shared" si="1631"/>
        <v>0.0000422087911202295-0.000110695323688155i</v>
      </c>
      <c r="X3127" t="str">
        <f t="shared" si="1632"/>
        <v>0.0000422611135703418-0.000110648581435617i</v>
      </c>
      <c r="Y3127" t="str">
        <f t="shared" si="1633"/>
        <v>0.009+5.9966720571722i</v>
      </c>
      <c r="Z3127" t="str">
        <f t="shared" si="1634"/>
        <v>-0.000221296032702344-0.0000849043884760024i</v>
      </c>
      <c r="AA3127" t="str">
        <f t="shared" si="1635"/>
        <v>0.00301753788668323-2.00114230422842i</v>
      </c>
      <c r="AB3127" t="str">
        <f t="shared" si="1636"/>
        <v>0.614741664806359+0.187243027461411i</v>
      </c>
      <c r="AC3127" t="str">
        <f t="shared" si="1637"/>
        <v>1.04181594389502-0.121503841396458i</v>
      </c>
      <c r="AD3127" t="str">
        <f t="shared" si="1638"/>
        <v>0.561469335199176+0.245210020072575i</v>
      </c>
      <c r="AE3127" t="str">
        <f t="shared" si="1639"/>
        <v>-0.00010343152956115-0.000101935215174037i</v>
      </c>
      <c r="AF3127" t="str">
        <f t="shared" si="1640"/>
        <v>-4.17360248735343-0.0825299986688921i</v>
      </c>
      <c r="AG3127" t="str">
        <f t="shared" si="1641"/>
        <v>1.00178246772648-0.0040646811933793i</v>
      </c>
      <c r="AH3127" t="str">
        <f t="shared" si="1642"/>
        <v>0.000420751636143999+0.000434908282880576i</v>
      </c>
      <c r="AI3127">
        <f t="shared" si="1643"/>
        <v>-64.363087552622829</v>
      </c>
      <c r="AJ3127">
        <f t="shared" si="1644"/>
        <v>45.947855679487972</v>
      </c>
      <c r="AK3127"/>
      <c r="AL3127"/>
      <c r="AM3127"/>
      <c r="AN3127"/>
    </row>
    <row r="3128" spans="1:40" x14ac:dyDescent="0.35">
      <c r="A3128"/>
      <c r="B3128">
        <f t="shared" si="1645"/>
        <v>1194000</v>
      </c>
      <c r="C3128" s="237" t="str">
        <f t="shared" si="1613"/>
        <v>-1.4837463995146E-08+0.000567693666918492i</v>
      </c>
      <c r="D3128" s="208" t="str">
        <f t="shared" si="1614"/>
        <v>-1.64874563346715+0.00435231811304177i</v>
      </c>
      <c r="E3128" t="str">
        <f t="shared" si="1615"/>
        <v>36500</v>
      </c>
      <c r="F3128" t="str">
        <f t="shared" si="1616"/>
        <v>0.21505376344086</v>
      </c>
      <c r="G3128" t="str">
        <f t="shared" si="1611"/>
        <v>0.21505376344086</v>
      </c>
      <c r="H3128" t="str">
        <f t="shared" si="1617"/>
        <v>2.52486223703808+0.0868133955066504i</v>
      </c>
      <c r="I3128" t="str">
        <f t="shared" si="1618"/>
        <v>4688.82703548277i</v>
      </c>
      <c r="J3128" t="str">
        <f t="shared" si="1612"/>
        <v>-29758.0299639973+1025.76531289849i</v>
      </c>
      <c r="K3128" t="str">
        <f t="shared" si="1619"/>
        <v>0.0054248551666486-0.157378106443584i</v>
      </c>
      <c r="L3128" t="str">
        <f t="shared" si="1620"/>
        <v>0.00171932832360806-0.0422848780756673i</v>
      </c>
      <c r="M3128" t="str">
        <f t="shared" si="1621"/>
        <v>0.00714418349025666-0.199662984519251i</v>
      </c>
      <c r="N3128" t="str">
        <f t="shared" si="1622"/>
        <v>-14.8931141846639i</v>
      </c>
      <c r="O3128" t="str">
        <f t="shared" si="1623"/>
        <v>-0.685978211602415-0.727622081307839i</v>
      </c>
      <c r="P3128" t="str">
        <f t="shared" si="1624"/>
        <v>1.68597821160242+0.727622081307839i</v>
      </c>
      <c r="Q3128" t="str">
        <f t="shared" si="1625"/>
        <v>-1.68597821160242+14.1654921033561i</v>
      </c>
      <c r="R3128" t="str">
        <f t="shared" si="1626"/>
        <v>0.0366804275218123-0.123385802656468i</v>
      </c>
      <c r="S3128" t="str">
        <f t="shared" si="1627"/>
        <v>1.66294214212995i</v>
      </c>
      <c r="T3128" t="str">
        <f t="shared" si="1628"/>
        <v>0.20518345097797+0.0609974287173649i</v>
      </c>
      <c r="U3128" t="str">
        <f t="shared" si="1629"/>
        <v>0.00005-0.000119013926097672i</v>
      </c>
      <c r="V3128" t="str">
        <f t="shared" si="1630"/>
        <v>0.00002-0.00133295597229393i</v>
      </c>
      <c r="W3128" t="str">
        <f t="shared" si="1631"/>
        <v>0.0000422086827076552-0.000110604862776751i</v>
      </c>
      <c r="X3128" t="str">
        <f t="shared" si="1632"/>
        <v>0.0000422609051719369-0.000110558158897416i</v>
      </c>
      <c r="Y3128" t="str">
        <f t="shared" si="1633"/>
        <v>0.009+6.00169860541794i</v>
      </c>
      <c r="Z3128" t="str">
        <f t="shared" si="1634"/>
        <v>-0.00022092999727095-0.0000848323085042245i</v>
      </c>
      <c r="AA3128" t="str">
        <f t="shared" si="1635"/>
        <v>0.00301248525914216-1.99946625223682i</v>
      </c>
      <c r="AB3128" t="str">
        <f t="shared" si="1636"/>
        <v>0.617225263224642+0.183490207502866i</v>
      </c>
      <c r="AC3128" t="str">
        <f t="shared" si="1637"/>
        <v>1.04104577299538-0.121926150465047i</v>
      </c>
      <c r="AD3128" t="str">
        <f t="shared" si="1638"/>
        <v>0.56450357281444+0.242369703239759i</v>
      </c>
      <c r="AE3128" t="str">
        <f t="shared" si="1639"/>
        <v>-0.000104154991364024-0.000101434879116053i</v>
      </c>
      <c r="AF3128" t="str">
        <f t="shared" si="1640"/>
        <v>-4.17360787050523-0.0824610773936086i</v>
      </c>
      <c r="AG3128" t="str">
        <f t="shared" si="1641"/>
        <v>1.0017604443752-0.00408327206278374i</v>
      </c>
      <c r="AH3128" t="str">
        <f t="shared" si="1642"/>
        <v>0.00042382386842834+0.000432906622758777i</v>
      </c>
      <c r="AI3128">
        <f t="shared" si="1643"/>
        <v>-64.352927383287664</v>
      </c>
      <c r="AJ3128">
        <f t="shared" si="1644"/>
        <v>45.607406879121079</v>
      </c>
      <c r="AK3128"/>
      <c r="AL3128"/>
      <c r="AM3128"/>
      <c r="AN3128"/>
    </row>
    <row r="3129" spans="1:40" x14ac:dyDescent="0.35">
      <c r="A3129"/>
      <c r="B3129">
        <f t="shared" si="1645"/>
        <v>1195000</v>
      </c>
      <c r="C3129" s="237" t="str">
        <f t="shared" si="1613"/>
        <v>-1.48126418096379E-08+0.000567218609457284i</v>
      </c>
      <c r="D3129" s="208" t="str">
        <f t="shared" si="1614"/>
        <v>-1.64874563327685+0.00434867600583918i</v>
      </c>
      <c r="E3129" t="str">
        <f t="shared" si="1615"/>
        <v>36500</v>
      </c>
      <c r="F3129" t="str">
        <f t="shared" si="1616"/>
        <v>0.21505376344086</v>
      </c>
      <c r="G3129" t="str">
        <f t="shared" si="1611"/>
        <v>0.21505376344086</v>
      </c>
      <c r="H3129" t="str">
        <f t="shared" si="1617"/>
        <v>2.5248676068963+0.0867409469747171i</v>
      </c>
      <c r="I3129" t="str">
        <f t="shared" si="1618"/>
        <v>4692.75402629975i</v>
      </c>
      <c r="J3129" t="str">
        <f t="shared" si="1612"/>
        <v>-29807.8984595908+1026.62441282554i</v>
      </c>
      <c r="K3129" t="str">
        <f t="shared" si="1619"/>
        <v>0.00541578985439786-0.157246712664924i</v>
      </c>
      <c r="L3129" t="str">
        <f t="shared" si="1620"/>
        <v>0.00171645673027215-0.0422496099034448i</v>
      </c>
      <c r="M3129" t="str">
        <f t="shared" si="1621"/>
        <v>0.00713224658467001-0.199496322568369i</v>
      </c>
      <c r="N3129" t="str">
        <f t="shared" si="1622"/>
        <v>-14.9055874796259i</v>
      </c>
      <c r="O3129" t="str">
        <f t="shared" si="1623"/>
        <v>-0.695000458491842-0.719009292496369i</v>
      </c>
      <c r="P3129" t="str">
        <f t="shared" si="1624"/>
        <v>1.69500045849184+0.719009292496369i</v>
      </c>
      <c r="Q3129" t="str">
        <f t="shared" si="1625"/>
        <v>-1.69500045849184+14.1865781871295i</v>
      </c>
      <c r="R3129" t="str">
        <f t="shared" si="1626"/>
        <v>0.0358946858608798-0.123767827894989i</v>
      </c>
      <c r="S3129" t="str">
        <f t="shared" si="1627"/>
        <v>1.66433489099271i</v>
      </c>
      <c r="T3129" t="str">
        <f t="shared" si="1628"/>
        <v>0.205991114348011+0.059740778079485i</v>
      </c>
      <c r="U3129" t="str">
        <f t="shared" si="1629"/>
        <v>0.00005-0.000118914332854076i</v>
      </c>
      <c r="V3129" t="str">
        <f t="shared" si="1630"/>
        <v>0.00002-0.00133184052796565i</v>
      </c>
      <c r="W3129" t="str">
        <f t="shared" si="1631"/>
        <v>0.0000422085742050875-0.000110514555129472i</v>
      </c>
      <c r="X3129" t="str">
        <f t="shared" si="1632"/>
        <v>0.000042260696934628-0.000110467889558298i</v>
      </c>
      <c r="Y3129" t="str">
        <f t="shared" si="1633"/>
        <v>0.009+6.00672515366368i</v>
      </c>
      <c r="Z3129" t="str">
        <f t="shared" si="1634"/>
        <v>-0.000220564880355634-0.0000847603508795213i</v>
      </c>
      <c r="AA3129" t="str">
        <f t="shared" si="1635"/>
        <v>0.00300744531140148-1.99779300548707i</v>
      </c>
      <c r="AB3129" t="str">
        <f t="shared" si="1636"/>
        <v>0.619654846282118+0.179709997563664i</v>
      </c>
      <c r="AC3129" t="str">
        <f t="shared" si="1637"/>
        <v>1.04027101480379-0.122337127078596i</v>
      </c>
      <c r="AD3129" t="str">
        <f t="shared" si="1638"/>
        <v>0.567502193831259+0.239491999702377i</v>
      </c>
      <c r="AE3129" t="str">
        <f t="shared" si="1639"/>
        <v>-0.000104871627556339-0.000100925209334522i</v>
      </c>
      <c r="AF3129" t="str">
        <f t="shared" si="1640"/>
        <v>-4.17361324017315-0.0823922709688779i</v>
      </c>
      <c r="AG3129" t="str">
        <f t="shared" si="1641"/>
        <v>1.00173818706875-0.00410157458872178i</v>
      </c>
      <c r="AH3129" t="str">
        <f t="shared" si="1642"/>
        <v>0.000426868951786344+0.000430865311832338i</v>
      </c>
      <c r="AI3129">
        <f t="shared" si="1643"/>
        <v>-64.343150499413056</v>
      </c>
      <c r="AJ3129">
        <f t="shared" si="1644"/>
        <v>45.26695086917826</v>
      </c>
      <c r="AK3129"/>
      <c r="AL3129"/>
      <c r="AM3129"/>
      <c r="AN3129"/>
    </row>
    <row r="3130" spans="1:40" x14ac:dyDescent="0.35">
      <c r="A3130"/>
      <c r="B3130">
        <f t="shared" si="1645"/>
        <v>1196000</v>
      </c>
      <c r="C3130" s="237" t="str">
        <f t="shared" si="1613"/>
        <v>-1.47878818611035E-08+0.000566744346406545i</v>
      </c>
      <c r="D3130" s="208" t="str">
        <f t="shared" si="1614"/>
        <v>-1.64874563308702+0.00434503998911685i</v>
      </c>
      <c r="E3130" t="str">
        <f t="shared" si="1615"/>
        <v>36500</v>
      </c>
      <c r="F3130" t="str">
        <f t="shared" si="1616"/>
        <v>0.21505376344086</v>
      </c>
      <c r="G3130" t="str">
        <f t="shared" si="1611"/>
        <v>0.21505376344086</v>
      </c>
      <c r="H3130" t="str">
        <f t="shared" si="1617"/>
        <v>2.52487296331511+0.0866686190973921i</v>
      </c>
      <c r="I3130" t="str">
        <f t="shared" si="1618"/>
        <v>4696.68101711674i</v>
      </c>
      <c r="J3130" t="str">
        <f t="shared" si="1612"/>
        <v>-29857.808703611+1027.4835127526i</v>
      </c>
      <c r="K3130" t="str">
        <f t="shared" si="1619"/>
        <v>0.00540674723788376-0.157115537849395i</v>
      </c>
      <c r="L3130" t="str">
        <f t="shared" si="1620"/>
        <v>0.00171359232111882-0.0422144004164745i</v>
      </c>
      <c r="M3130" t="str">
        <f t="shared" si="1621"/>
        <v>0.00712033955900258-0.19932993826587i</v>
      </c>
      <c r="N3130" t="str">
        <f t="shared" si="1622"/>
        <v>-14.918060774588i</v>
      </c>
      <c r="O3130" t="str">
        <f t="shared" si="1623"/>
        <v>-0.703914576466326-0.71028463944973i</v>
      </c>
      <c r="P3130" t="str">
        <f t="shared" si="1624"/>
        <v>1.70391457646633+0.71028463944973i</v>
      </c>
      <c r="Q3130" t="str">
        <f t="shared" si="1625"/>
        <v>-1.70391457646633+14.2077761351383i</v>
      </c>
      <c r="R3130" t="str">
        <f t="shared" si="1626"/>
        <v>0.0351049612045727-0.124138388358124i</v>
      </c>
      <c r="S3130" t="str">
        <f t="shared" si="1627"/>
        <v>1.66572763985546i</v>
      </c>
      <c r="T3130" t="str">
        <f t="shared" si="1628"/>
        <v>0.206780744655238+0.0584753041745104i</v>
      </c>
      <c r="U3130" t="str">
        <f t="shared" si="1629"/>
        <v>0.00005-0.000118814906154365i</v>
      </c>
      <c r="V3130" t="str">
        <f t="shared" si="1630"/>
        <v>0.00002-0.00133072694892889i</v>
      </c>
      <c r="W3130" t="str">
        <f t="shared" si="1631"/>
        <v>0.0000422084656125291-0.000110424400361833i</v>
      </c>
      <c r="X3130" t="str">
        <f t="shared" si="1632"/>
        <v>0.0000422604888575782-0.00011037777303394i</v>
      </c>
      <c r="Y3130" t="str">
        <f t="shared" si="1633"/>
        <v>0.009+6.01175170190943i</v>
      </c>
      <c r="Z3130" t="str">
        <f t="shared" si="1634"/>
        <v>-0.000220200678885611-0.0000846885152886899i</v>
      </c>
      <c r="AA3130" t="str">
        <f t="shared" si="1635"/>
        <v>0.00300241800106868-1.99612255694217i</v>
      </c>
      <c r="AB3130" t="str">
        <f t="shared" si="1636"/>
        <v>0.622030182947455+0.175903245798943i</v>
      </c>
      <c r="AC3130" t="str">
        <f t="shared" si="1637"/>
        <v>1.0394918492444-0.122736747126805i</v>
      </c>
      <c r="AD3130" t="str">
        <f t="shared" si="1638"/>
        <v>0.570464740405985+0.236577355142966i</v>
      </c>
      <c r="AE3130" t="str">
        <f t="shared" si="1639"/>
        <v>-0.000105581338159719-0.000100406306100974i</v>
      </c>
      <c r="AF3130" t="str">
        <f t="shared" si="1640"/>
        <v>-4.17361859640213-0.0823235791082752i</v>
      </c>
      <c r="AG3130" t="str">
        <f t="shared" si="1641"/>
        <v>1.00171569961058-0.00411958618040045i</v>
      </c>
      <c r="AH3130" t="str">
        <f t="shared" si="1642"/>
        <v>0.000429886458140166+0.000428784748469543i</v>
      </c>
      <c r="AI3130">
        <f t="shared" si="1643"/>
        <v>-64.333754804041064</v>
      </c>
      <c r="AJ3130">
        <f t="shared" si="1644"/>
        <v>44.926487252336074</v>
      </c>
      <c r="AK3130"/>
      <c r="AL3130"/>
      <c r="AM3130"/>
      <c r="AN3130"/>
    </row>
    <row r="3131" spans="1:40" x14ac:dyDescent="0.35">
      <c r="A3131"/>
      <c r="B3131">
        <f t="shared" si="1645"/>
        <v>1197000</v>
      </c>
      <c r="C3131" s="237" t="str">
        <f t="shared" si="1613"/>
        <v>-1.47631839416533E-08+0.000566270875775271i</v>
      </c>
      <c r="D3131" s="208" t="str">
        <f t="shared" si="1614"/>
        <v>-1.64874563289767+0.00434141004761041i</v>
      </c>
      <c r="E3131" t="str">
        <f t="shared" si="1615"/>
        <v>36500</v>
      </c>
      <c r="F3131" t="str">
        <f t="shared" si="1616"/>
        <v>0.21505376344086</v>
      </c>
      <c r="G3131" t="str">
        <f t="shared" si="1611"/>
        <v>0.21505376344086</v>
      </c>
      <c r="H3131" t="str">
        <f t="shared" si="1617"/>
        <v>2.52487830633931+0.0865964115739372i</v>
      </c>
      <c r="I3131" t="str">
        <f t="shared" si="1618"/>
        <v>4700.60800793373i</v>
      </c>
      <c r="J3131" t="str">
        <f t="shared" si="1612"/>
        <v>-29907.7606960577+1028.34261267965i</v>
      </c>
      <c r="K3131" t="str">
        <f t="shared" si="1619"/>
        <v>0.00539772724143679-0.156984581450748i</v>
      </c>
      <c r="L3131" t="str">
        <f t="shared" si="1620"/>
        <v>0.00171073507221655-0.0421792494686459i</v>
      </c>
      <c r="M3131" t="str">
        <f t="shared" si="1621"/>
        <v>0.00710846231365334-0.199163830919394i</v>
      </c>
      <c r="N3131" t="str">
        <f t="shared" si="1622"/>
        <v>-14.93053406955i</v>
      </c>
      <c r="O3131" t="str">
        <f t="shared" si="1623"/>
        <v>-0.712719178657711-0.701449479558918i</v>
      </c>
      <c r="P3131" t="str">
        <f t="shared" si="1624"/>
        <v>1.71271917865771+0.701449479558918i</v>
      </c>
      <c r="Q3131" t="str">
        <f t="shared" si="1625"/>
        <v>-1.71271917865771+14.2290845899911i</v>
      </c>
      <c r="R3131" t="str">
        <f t="shared" si="1626"/>
        <v>0.0343114325081526-0.124497469669112i</v>
      </c>
      <c r="S3131" t="str">
        <f t="shared" si="1627"/>
        <v>1.66712038871822i</v>
      </c>
      <c r="T3131" t="str">
        <f t="shared" si="1628"/>
        <v>0.207552270029205+0.0572012887004703i</v>
      </c>
      <c r="U3131" t="str">
        <f t="shared" si="1629"/>
        <v>0.00005-0.000118715645581137i</v>
      </c>
      <c r="V3131" t="str">
        <f t="shared" si="1630"/>
        <v>0.00002-0.00132961523050873i</v>
      </c>
      <c r="W3131" t="str">
        <f t="shared" si="1631"/>
        <v>0.0000422083569299822-0.000110334398090633i</v>
      </c>
      <c r="X3131" t="str">
        <f t="shared" si="1632"/>
        <v>0.0000422602809399542-0.000110287808941306i</v>
      </c>
      <c r="Y3131" t="str">
        <f t="shared" si="1633"/>
        <v>0.009+6.01677825015517i</v>
      </c>
      <c r="Z3131" t="str">
        <f t="shared" si="1634"/>
        <v>-0.000219837389802928-0.0000846168014196018i</v>
      </c>
      <c r="AA3131" t="str">
        <f t="shared" si="1635"/>
        <v>0.00299740328592832-1.99445489958862i</v>
      </c>
      <c r="AB3131" t="str">
        <f t="shared" si="1636"/>
        <v>0.624351057022638+0.17207079960229i</v>
      </c>
      <c r="AC3131" t="str">
        <f t="shared" si="1637"/>
        <v>1.03870845559749-0.123124989560949i</v>
      </c>
      <c r="AD3131" t="str">
        <f t="shared" si="1638"/>
        <v>0.573390760245171+0.233626220778411i</v>
      </c>
      <c r="AE3131" t="str">
        <f t="shared" si="1639"/>
        <v>-0.000106284024539396-0.0000998782706609485i</v>
      </c>
      <c r="AF3131" t="str">
        <f t="shared" si="1640"/>
        <v>-4.17362393923698-0.0822550015263268i</v>
      </c>
      <c r="AG3131" t="str">
        <f t="shared" si="1641"/>
        <v>1.00169298583147-0.00413730429571571i</v>
      </c>
      <c r="AH3131" t="str">
        <f t="shared" si="1642"/>
        <v>0.000432875964671028+0.000426665335261605i</v>
      </c>
      <c r="AI3131">
        <f t="shared" si="1643"/>
        <v>-64.324738248632883</v>
      </c>
      <c r="AJ3131">
        <f t="shared" si="1644"/>
        <v>44.586015633131979</v>
      </c>
      <c r="AK3131"/>
      <c r="AL3131"/>
      <c r="AM3131"/>
      <c r="AN3131"/>
    </row>
    <row r="3132" spans="1:40" x14ac:dyDescent="0.35">
      <c r="A3132"/>
      <c r="B3132">
        <f t="shared" si="1645"/>
        <v>1198000</v>
      </c>
      <c r="C3132" s="237" t="str">
        <f t="shared" si="1613"/>
        <v>-1.47385478442649E-08+0.000565798195579104i</v>
      </c>
      <c r="D3132" s="208" t="str">
        <f t="shared" si="1614"/>
        <v>-1.6487456327088+0.00433778616610647i</v>
      </c>
      <c r="E3132" t="str">
        <f t="shared" si="1615"/>
        <v>36500</v>
      </c>
      <c r="F3132" t="str">
        <f t="shared" si="1616"/>
        <v>0.21505376344086</v>
      </c>
      <c r="G3132" t="str">
        <f t="shared" si="1611"/>
        <v>0.21505376344086</v>
      </c>
      <c r="H3132" t="str">
        <f t="shared" si="1617"/>
        <v>2.5248836360135+0.0865243241046122i</v>
      </c>
      <c r="I3132" t="str">
        <f t="shared" si="1618"/>
        <v>4704.53499875072i</v>
      </c>
      <c r="J3132" t="str">
        <f t="shared" si="1612"/>
        <v>-29957.7544369311+1029.2017126067i</v>
      </c>
      <c r="K3132" t="str">
        <f t="shared" si="1619"/>
        <v>0.00538872978970243-0.156853842924542i</v>
      </c>
      <c r="L3132" t="str">
        <f t="shared" si="1620"/>
        <v>0.00170788495973334-0.0421441569143325i</v>
      </c>
      <c r="M3132" t="str">
        <f t="shared" si="1621"/>
        <v>0.00709661474943577-0.198997999838875i</v>
      </c>
      <c r="N3132" t="str">
        <f t="shared" si="1622"/>
        <v>-14.943007364512i</v>
      </c>
      <c r="O3132" t="str">
        <f t="shared" si="1623"/>
        <v>-0.721412895236641-0.692505187407493i</v>
      </c>
      <c r="P3132" t="str">
        <f t="shared" si="1624"/>
        <v>1.72141289523664+0.692505187407493i</v>
      </c>
      <c r="Q3132" t="str">
        <f t="shared" si="1625"/>
        <v>-1.72141289523664+14.2505021771045i</v>
      </c>
      <c r="R3132" t="str">
        <f t="shared" si="1626"/>
        <v>0.0335142779212429-0.124845060427639i</v>
      </c>
      <c r="S3132" t="str">
        <f t="shared" si="1627"/>
        <v>1.66851313758099i</v>
      </c>
      <c r="T3132" t="str">
        <f t="shared" si="1628"/>
        <v>0.208305623485608+0.0559190130081343i</v>
      </c>
      <c r="U3132" t="str">
        <f t="shared" si="1629"/>
        <v>0.00005-0.000118616550718381i</v>
      </c>
      <c r="V3132" t="str">
        <f t="shared" si="1630"/>
        <v>0.00002-0.00132850536804587i</v>
      </c>
      <c r="W3132" t="str">
        <f t="shared" si="1631"/>
        <v>0.0000422082481574486-0.00011024454793395i</v>
      </c>
      <c r="X3132" t="str">
        <f t="shared" si="1632"/>
        <v>0.0000422600731809254-0.000110197996898635i</v>
      </c>
      <c r="Y3132" t="str">
        <f t="shared" si="1633"/>
        <v>0.009+6.02180479840092i</v>
      </c>
      <c r="Z3132" t="str">
        <f t="shared" si="1634"/>
        <v>-0.00021947501006238-0.0000845452089611942i</v>
      </c>
      <c r="AA3132" t="str">
        <f t="shared" si="1635"/>
        <v>0.00299240112394103-1.99279002643636i</v>
      </c>
      <c r="AB3132" t="str">
        <f t="shared" si="1636"/>
        <v>0.626617267007962+0.168213505322677i</v>
      </c>
      <c r="AC3132" t="str">
        <f t="shared" si="1637"/>
        <v>1.0379210124444-0.12350183635616i</v>
      </c>
      <c r="AD3132" t="str">
        <f t="shared" si="1638"/>
        <v>0.5762798066708+0.230639053291464i</v>
      </c>
      <c r="AE3132" t="str">
        <f t="shared" si="1639"/>
        <v>-0.000106979589412682-0.0000993412052170214i</v>
      </c>
      <c r="AF3132" t="str">
        <f t="shared" si="1640"/>
        <v>-4.1736292687223-0.0821865379385057i</v>
      </c>
      <c r="AG3132" t="str">
        <f t="shared" si="1641"/>
        <v>1.00167004958892-0.00415472644152078i</v>
      </c>
      <c r="AH3132" t="str">
        <f t="shared" si="1642"/>
        <v>0.000435837053857154+0.000424507478958946i</v>
      </c>
      <c r="AI3132">
        <f t="shared" si="1643"/>
        <v>-64.316098832243611</v>
      </c>
      <c r="AJ3132">
        <f t="shared" si="1644"/>
        <v>44.245535617997547</v>
      </c>
      <c r="AK3132"/>
      <c r="AL3132"/>
      <c r="AM3132"/>
      <c r="AN3132"/>
    </row>
    <row r="3133" spans="1:40" x14ac:dyDescent="0.35">
      <c r="A3133"/>
      <c r="B3133">
        <f t="shared" si="1645"/>
        <v>1199000</v>
      </c>
      <c r="C3133" s="237" t="str">
        <f t="shared" si="1613"/>
        <v>-1.47139733627789E-08+0.000565326303840312i</v>
      </c>
      <c r="D3133" s="208" t="str">
        <f t="shared" si="1614"/>
        <v>-1.64874563252039+0.00433416832944239i</v>
      </c>
      <c r="E3133" t="str">
        <f t="shared" si="1615"/>
        <v>36500</v>
      </c>
      <c r="F3133" t="str">
        <f t="shared" si="1616"/>
        <v>0.21505376344086</v>
      </c>
      <c r="G3133" t="str">
        <f t="shared" si="1611"/>
        <v>0.21505376344086</v>
      </c>
      <c r="H3133" t="str">
        <f t="shared" si="1617"/>
        <v>2.52488895238208+0.0864523563906674i</v>
      </c>
      <c r="I3133" t="str">
        <f t="shared" si="1618"/>
        <v>4708.4619895677i</v>
      </c>
      <c r="J3133" t="str">
        <f t="shared" si="1612"/>
        <v>-30007.7899262311+1030.06081253375i</v>
      </c>
      <c r="K3133" t="str">
        <f t="shared" si="1619"/>
        <v>0.00537975480763962-0.156723321728145i</v>
      </c>
      <c r="L3133" t="str">
        <f t="shared" si="1620"/>
        <v>0.00170504195993623-0.0421091226083902i</v>
      </c>
      <c r="M3133" t="str">
        <f t="shared" si="1621"/>
        <v>0.00708479676757585-0.198832444336535i</v>
      </c>
      <c r="N3133" t="str">
        <f t="shared" si="1622"/>
        <v>-14.9554806594741i</v>
      </c>
      <c r="O3133" t="str">
        <f t="shared" si="1623"/>
        <v>-0.729994373625452-0.683453154557929i</v>
      </c>
      <c r="P3133" t="str">
        <f t="shared" si="1624"/>
        <v>1.72999437362545+0.683453154557929i</v>
      </c>
      <c r="Q3133" t="str">
        <f t="shared" si="1625"/>
        <v>-1.72999437362545+14.2720275049162i</v>
      </c>
      <c r="R3133" t="str">
        <f t="shared" si="1626"/>
        <v>0.0327136747361224-0.125181152169454i</v>
      </c>
      <c r="S3133" t="str">
        <f t="shared" si="1627"/>
        <v>1.66990588644374i</v>
      </c>
      <c r="T3133" t="str">
        <f t="shared" si="1628"/>
        <v>0.209040742879581+0.0546287580090567i</v>
      </c>
      <c r="U3133" t="str">
        <f t="shared" si="1629"/>
        <v>0.00005-0.000118517621151477i</v>
      </c>
      <c r="V3133" t="str">
        <f t="shared" si="1630"/>
        <v>0.00002-0.00132739735689654i</v>
      </c>
      <c r="W3133" t="str">
        <f t="shared" si="1631"/>
        <v>0.0000422081392949303-0.000110154849511139i</v>
      </c>
      <c r="X3133" t="str">
        <f t="shared" si="1632"/>
        <v>0.0000422598655796648-0.000110108336525445i</v>
      </c>
      <c r="Y3133" t="str">
        <f t="shared" si="1633"/>
        <v>0.009+6.02683134664666i</v>
      </c>
      <c r="Z3133" t="str">
        <f t="shared" si="1634"/>
        <v>-0.000219113536631468-0.0000844737376034693i</v>
      </c>
      <c r="AA3133" t="str">
        <f t="shared" si="1635"/>
        <v>0.00298741147324273-1.99112793051863i</v>
      </c>
      <c r="AB3133" t="str">
        <f t="shared" si="1636"/>
        <v>0.628828625961542+0.164332207987844i</v>
      </c>
      <c r="AC3133" t="str">
        <f t="shared" si="1637"/>
        <v>1.03712969761401-0.123867272472757i</v>
      </c>
      <c r="AD3133" t="str">
        <f t="shared" si="1638"/>
        <v>0.579131438684572+0.227616314761805i</v>
      </c>
      <c r="AE3133" t="str">
        <f t="shared" si="1639"/>
        <v>-0.000107667936857189-0.0000987952129118406i</v>
      </c>
      <c r="AF3133" t="str">
        <f t="shared" si="1640"/>
        <v>-4.17363458490247-0.082118188061225i</v>
      </c>
      <c r="AG3133" t="str">
        <f t="shared" si="1641"/>
        <v>1.00164689476652-0.00417185017388618i</v>
      </c>
      <c r="AH3133" t="str">
        <f t="shared" si="1642"/>
        <v>0.00043876931351081+0.000422311590407447i</v>
      </c>
      <c r="AI3133">
        <f t="shared" si="1643"/>
        <v>-64.307834600720753</v>
      </c>
      <c r="AJ3133">
        <f t="shared" si="1644"/>
        <v>43.905046815322592</v>
      </c>
      <c r="AK3133"/>
      <c r="AL3133"/>
      <c r="AM3133"/>
      <c r="AN3133"/>
    </row>
    <row r="3134" spans="1:40" x14ac:dyDescent="0.35">
      <c r="A3134"/>
      <c r="B3134">
        <f t="shared" si="1645"/>
        <v>1200000</v>
      </c>
      <c r="C3134" s="237" t="str">
        <f t="shared" si="1613"/>
        <v>-1.46894602918945E-08+0.00056485519858775i</v>
      </c>
      <c r="D3134" s="208" t="str">
        <f t="shared" si="1614"/>
        <v>-1.64874563233245+0.00433055652250609i</v>
      </c>
      <c r="E3134" t="str">
        <f t="shared" si="1615"/>
        <v>36500</v>
      </c>
      <c r="F3134" t="str">
        <f t="shared" si="1616"/>
        <v>0.21505376344086</v>
      </c>
      <c r="G3134" t="str">
        <f t="shared" si="1611"/>
        <v>0.21505376344086</v>
      </c>
      <c r="H3134" t="str">
        <f t="shared" si="1617"/>
        <v>2.5248942554893+0.0863805081343455i</v>
      </c>
      <c r="I3134" t="str">
        <f t="shared" si="1618"/>
        <v>4712.38898038469i</v>
      </c>
      <c r="J3134" t="str">
        <f t="shared" si="1612"/>
        <v>-30057.8671639577+1030.9199124608i</v>
      </c>
      <c r="K3134" t="str">
        <f t="shared" si="1619"/>
        <v>0.00537080222051916-0.156593017320725i</v>
      </c>
      <c r="L3134" t="str">
        <f t="shared" si="1620"/>
        <v>0.00170220604919074-0.0420741464061538i</v>
      </c>
      <c r="M3134" t="str">
        <f t="shared" si="1621"/>
        <v>0.0070730082697099-0.198667163726879i</v>
      </c>
      <c r="N3134" t="str">
        <f t="shared" si="1622"/>
        <v>-14.9679539544361i</v>
      </c>
      <c r="O3134" t="str">
        <f t="shared" si="1623"/>
        <v>-0.738462278708419-0.674294789335324i</v>
      </c>
      <c r="P3134" t="str">
        <f t="shared" si="1624"/>
        <v>1.73846227870842+0.674294789335324i</v>
      </c>
      <c r="Q3134" t="str">
        <f t="shared" si="1625"/>
        <v>-1.73846227870842+14.2936591651008i</v>
      </c>
      <c r="R3134" t="str">
        <f t="shared" si="1626"/>
        <v>0.0319097993375095-0.125505739325161i</v>
      </c>
      <c r="S3134" t="str">
        <f t="shared" si="1627"/>
        <v>1.6712986353065i</v>
      </c>
      <c r="T3134" t="str">
        <f t="shared" si="1628"/>
        <v>0.209757570857275+0.0533308040856839i</v>
      </c>
      <c r="U3134" t="str">
        <f t="shared" si="1629"/>
        <v>0.00005-0.000118418856467184i</v>
      </c>
      <c r="V3134" t="str">
        <f t="shared" si="1630"/>
        <v>0.00002-0.00132629119243246i</v>
      </c>
      <c r="W3134" t="str">
        <f t="shared" si="1631"/>
        <v>0.0000422080303424298-0.00011006530244282i</v>
      </c>
      <c r="X3134" t="str">
        <f t="shared" si="1632"/>
        <v>0.00004225965813535-0.000110018827442517i</v>
      </c>
      <c r="Y3134" t="str">
        <f t="shared" si="1633"/>
        <v>0.009+6.0318578948924i</v>
      </c>
      <c r="Z3134" t="str">
        <f t="shared" si="1634"/>
        <v>-0.000218752966490311-0.0000844023870374899i</v>
      </c>
      <c r="AA3134" t="str">
        <f t="shared" si="1635"/>
        <v>0.00298243429214368-1.98946860489191i</v>
      </c>
      <c r="AB3134" t="str">
        <f t="shared" si="1636"/>
        <v>0.630984961353651+0.16042775103389i</v>
      </c>
      <c r="AC3134" t="str">
        <f t="shared" si="1637"/>
        <v>1.0363346881307-0.124221285816691i</v>
      </c>
      <c r="AD3134" t="str">
        <f t="shared" si="1638"/>
        <v>0.581945221031369+0.224558472596389i</v>
      </c>
      <c r="AE3134" t="str">
        <f t="shared" si="1639"/>
        <v>-0.000108348972318844-0.0000982403978111004i</v>
      </c>
      <c r="AF3134" t="str">
        <f t="shared" si="1640"/>
        <v>-4.17363988782175-0.0820499516118394i</v>
      </c>
      <c r="AG3134" t="str">
        <f t="shared" si="1641"/>
        <v>1.00162352527337-0.0041886730983527i</v>
      </c>
      <c r="AH3134" t="str">
        <f t="shared" si="1642"/>
        <v>0.000441672336814639+0.000420078084484392i</v>
      </c>
      <c r="AI3134">
        <f t="shared" si="1643"/>
        <v>-64.299943645927044</v>
      </c>
      <c r="AJ3134">
        <f t="shared" si="1644"/>
        <v>43.564548835518231</v>
      </c>
      <c r="AK3134"/>
      <c r="AL3134"/>
      <c r="AM3134"/>
      <c r="AN3134"/>
    </row>
    <row r="3135" spans="1:40" x14ac:dyDescent="0.35">
      <c r="A3135"/>
      <c r="B3135">
        <f t="shared" si="1645"/>
        <v>1201000</v>
      </c>
      <c r="C3135" s="237" t="str">
        <f t="shared" si="1613"/>
        <v>-1.46650084271655E-08+0.000564384877856838i</v>
      </c>
      <c r="D3135" s="208" t="str">
        <f t="shared" si="1614"/>
        <v>-1.64874563214499+0.00432695073023576i</v>
      </c>
      <c r="E3135" t="str">
        <f t="shared" si="1615"/>
        <v>36500</v>
      </c>
      <c r="F3135" t="str">
        <f t="shared" si="1616"/>
        <v>0.21505376344086</v>
      </c>
      <c r="G3135" t="str">
        <f t="shared" si="1611"/>
        <v>0.21505376344086</v>
      </c>
      <c r="H3135" t="str">
        <f t="shared" si="1617"/>
        <v>2.52489954537921+0.0863087790388723i</v>
      </c>
      <c r="I3135" t="str">
        <f t="shared" si="1618"/>
        <v>4716.31597120168i</v>
      </c>
      <c r="J3135" t="str">
        <f t="shared" si="1612"/>
        <v>-30107.986150111+1031.77901238785i</v>
      </c>
      <c r="K3135" t="str">
        <f t="shared" si="1619"/>
        <v>0.00536187195392206-0.156462929163236i</v>
      </c>
      <c r="L3135" t="str">
        <f t="shared" si="1620"/>
        <v>0.00169937720396047-0.0420392281634367i</v>
      </c>
      <c r="M3135" t="str">
        <f t="shared" si="1621"/>
        <v>0.00706124915788253-0.198502157326673i</v>
      </c>
      <c r="N3135" t="str">
        <f t="shared" si="1622"/>
        <v>-14.9804272493981i</v>
      </c>
      <c r="O3135" t="str">
        <f t="shared" si="1623"/>
        <v>-0.746815293039877-0.665031516607869i</v>
      </c>
      <c r="P3135" t="str">
        <f t="shared" si="1624"/>
        <v>1.74681529303988+0.665031516607869i</v>
      </c>
      <c r="Q3135" t="str">
        <f t="shared" si="1625"/>
        <v>-1.74681529303988+14.3153957327902i</v>
      </c>
      <c r="R3135" t="str">
        <f t="shared" si="1626"/>
        <v>0.0311028271537915-0.125818819178241i</v>
      </c>
      <c r="S3135" t="str">
        <f t="shared" si="1627"/>
        <v>1.67269138416925i</v>
      </c>
      <c r="T3135" t="str">
        <f t="shared" si="1628"/>
        <v>0.210456054805793+0.0520254310034524i</v>
      </c>
      <c r="U3135" t="str">
        <f t="shared" si="1629"/>
        <v>0.00005-0.000118320256253639i</v>
      </c>
      <c r="V3135" t="str">
        <f t="shared" si="1630"/>
        <v>0.00002-0.00132518687004076i</v>
      </c>
      <c r="W3135" t="str">
        <f t="shared" si="1631"/>
        <v>0.0000422079212999489-0.000109975906350878i</v>
      </c>
      <c r="X3135" t="str">
        <f t="shared" si="1632"/>
        <v>0.0000422594508471604-0.000109929469271896i</v>
      </c>
      <c r="Y3135" t="str">
        <f t="shared" si="1633"/>
        <v>0.009+6.03688444313815i</v>
      </c>
      <c r="Z3135" t="str">
        <f t="shared" si="1634"/>
        <v>-0.0002183932966316-0.000084331156955371i</v>
      </c>
      <c r="AA3135" t="str">
        <f t="shared" si="1635"/>
        <v>0.00297746953912768-1.98781204263581i</v>
      </c>
      <c r="AB3135" t="str">
        <f t="shared" si="1636"/>
        <v>0.633086114916121+0.156500976040846i</v>
      </c>
      <c r="AC3135" t="str">
        <f t="shared" si="1637"/>
        <v>1.03553616016366-0.124563867199136i</v>
      </c>
      <c r="AD3135" t="str">
        <f t="shared" si="1638"/>
        <v>0.584720724262021+0.221465999458829i</v>
      </c>
      <c r="AE3135" t="str">
        <f t="shared" si="1639"/>
        <v>-0.000109022602619759-0.0000976768648864246i</v>
      </c>
      <c r="AF3135" t="str">
        <f t="shared" si="1640"/>
        <v>-4.1736451775242-0.0819818283086365i</v>
      </c>
      <c r="AG3135" t="str">
        <f t="shared" si="1641"/>
        <v>1.00159994504343-0.00420519287017796i</v>
      </c>
      <c r="AH3135" t="str">
        <f t="shared" si="1642"/>
        <v>0.000444545722357559+0.000417807380033975i</v>
      </c>
      <c r="AI3135">
        <f t="shared" si="1643"/>
        <v>-64.292424104985244</v>
      </c>
      <c r="AJ3135">
        <f t="shared" si="1644"/>
        <v>43.224041291052316</v>
      </c>
      <c r="AK3135"/>
      <c r="AL3135"/>
      <c r="AM3135"/>
      <c r="AN3135"/>
    </row>
    <row r="3136" spans="1:40" x14ac:dyDescent="0.35">
      <c r="A3136"/>
      <c r="B3136">
        <f t="shared" si="1645"/>
        <v>1202000</v>
      </c>
      <c r="C3136" s="237" t="str">
        <f t="shared" si="1613"/>
        <v>-1.46406175649954E-08+0.000563915339689537i</v>
      </c>
      <c r="D3136" s="208" t="str">
        <f t="shared" si="1614"/>
        <v>-1.648745631958+0.00432335093761979i</v>
      </c>
      <c r="E3136" t="str">
        <f t="shared" si="1615"/>
        <v>36500</v>
      </c>
      <c r="F3136" t="str">
        <f t="shared" si="1616"/>
        <v>0.21505376344086</v>
      </c>
      <c r="G3136" t="str">
        <f t="shared" si="1611"/>
        <v>0.21505376344086</v>
      </c>
      <c r="H3136" t="str">
        <f t="shared" si="1617"/>
        <v>2.52490482209569+0.0862371688084551i</v>
      </c>
      <c r="I3136" t="str">
        <f t="shared" si="1618"/>
        <v>4720.24296201866i</v>
      </c>
      <c r="J3136" t="str">
        <f t="shared" si="1612"/>
        <v>-30158.1468846908+1032.6381123149i</v>
      </c>
      <c r="K3136" t="str">
        <f t="shared" si="1619"/>
        <v>0.00535296393373818-0.156333056718421i</v>
      </c>
      <c r="L3136" t="str">
        <f t="shared" si="1620"/>
        <v>0.0016965554008065-0.0420043677365276i</v>
      </c>
      <c r="M3136" t="str">
        <f t="shared" si="1621"/>
        <v>0.00704951933454468-0.198337424454949i</v>
      </c>
      <c r="N3136" t="str">
        <f t="shared" si="1622"/>
        <v>-14.9929005443601i</v>
      </c>
      <c r="O3136" t="str">
        <f t="shared" si="1623"/>
        <v>-0.75505211704892-0.655664777565445i</v>
      </c>
      <c r="P3136" t="str">
        <f t="shared" si="1624"/>
        <v>1.75505211704892+0.655664777565445i</v>
      </c>
      <c r="Q3136" t="str">
        <f t="shared" si="1625"/>
        <v>-1.75505211704892+14.3372357667947i</v>
      </c>
      <c r="R3136" t="str">
        <f t="shared" si="1626"/>
        <v>0.0302929326098197-0.126120391822339i</v>
      </c>
      <c r="S3136" t="str">
        <f t="shared" si="1627"/>
        <v>1.67408413303201i</v>
      </c>
      <c r="T3136" t="str">
        <f t="shared" si="1628"/>
        <v>0.211136146801558+0.0507129178251071i</v>
      </c>
      <c r="U3136" t="str">
        <f t="shared" si="1629"/>
        <v>0.00005-0.00011822182010035i</v>
      </c>
      <c r="V3136" t="str">
        <f t="shared" si="1630"/>
        <v>0.00002-0.00132408438512392i</v>
      </c>
      <c r="W3136" t="str">
        <f t="shared" si="1631"/>
        <v>0.0000422078121674898-0.000109886660858457i</v>
      </c>
      <c r="X3136" t="str">
        <f t="shared" si="1632"/>
        <v>0.0000422592437142802-0.000109840261636888i</v>
      </c>
      <c r="Y3136" t="str">
        <f t="shared" si="1633"/>
        <v>0.009+6.04191099138389i</v>
      </c>
      <c r="Z3136" t="str">
        <f t="shared" si="1634"/>
        <v>-0.000218034524060537-0.0000842600470502802i</v>
      </c>
      <c r="AA3136" t="str">
        <f t="shared" si="1635"/>
        <v>0.00297251717285117-1.98615823685295i</v>
      </c>
      <c r="AB3136" t="str">
        <f t="shared" si="1636"/>
        <v>0.63513194248702+0.152552722474934i</v>
      </c>
      <c r="AC3136" t="str">
        <f t="shared" si="1637"/>
        <v>1.03473428897782-0.12489501029532i</v>
      </c>
      <c r="AD3136" t="str">
        <f t="shared" si="1638"/>
        <v>0.587457524795107+0.218339373198374i</v>
      </c>
      <c r="AE3136" t="str">
        <f t="shared" si="1639"/>
        <v>-0.000109688735965858-0.0000971047199982599i</v>
      </c>
      <c r="AF3136" t="str">
        <f t="shared" si="1640"/>
        <v>-4.17365045405369-0.0819138178708353i</v>
      </c>
      <c r="AG3136" t="str">
        <f t="shared" si="1641"/>
        <v>1.00157615803496-0.00422140719457488i</v>
      </c>
      <c r="AH3136" t="str">
        <f t="shared" si="1642"/>
        <v>0.000447389074169764+0.000415499899802758i</v>
      </c>
      <c r="AI3136">
        <f t="shared" si="1643"/>
        <v>-64.285274159545338</v>
      </c>
      <c r="AJ3136">
        <f t="shared" si="1644"/>
        <v>42.88352379651301</v>
      </c>
      <c r="AK3136"/>
      <c r="AL3136"/>
      <c r="AM3136"/>
      <c r="AN3136"/>
    </row>
    <row r="3137" spans="1:40" x14ac:dyDescent="0.35">
      <c r="A3137"/>
      <c r="B3137">
        <f t="shared" si="1645"/>
        <v>1203000</v>
      </c>
      <c r="C3137" s="237" t="str">
        <f t="shared" si="1613"/>
        <v>-1.4616287502634E-08+0.000563446582134317i</v>
      </c>
      <c r="D3137" s="208" t="str">
        <f t="shared" si="1614"/>
        <v>-1.64874563177147+0.00431975712969643i</v>
      </c>
      <c r="E3137" t="str">
        <f t="shared" si="1615"/>
        <v>36500</v>
      </c>
      <c r="F3137" t="str">
        <f t="shared" si="1616"/>
        <v>0.21505376344086</v>
      </c>
      <c r="G3137" t="str">
        <f t="shared" si="1611"/>
        <v>0.21505376344086</v>
      </c>
      <c r="H3137" t="str">
        <f t="shared" si="1617"/>
        <v>2.5249100856824+0.0861656771482767i</v>
      </c>
      <c r="I3137" t="str">
        <f t="shared" si="1618"/>
        <v>4724.16995283565i</v>
      </c>
      <c r="J3137" t="str">
        <f t="shared" si="1612"/>
        <v>-30208.3493676973+1033.49721224195i</v>
      </c>
      <c r="K3137" t="str">
        <f t="shared" si="1619"/>
        <v>0.0053440780861645-0.156203399450795i</v>
      </c>
      <c r="L3137" t="str">
        <f t="shared" si="1620"/>
        <v>0.00169374061638704-0.0419695649821896i</v>
      </c>
      <c r="M3137" t="str">
        <f t="shared" si="1621"/>
        <v>0.00703781870255154-0.198172964432985i</v>
      </c>
      <c r="N3137" t="str">
        <f t="shared" si="1622"/>
        <v>-15.0053738393222i</v>
      </c>
      <c r="O3137" t="str">
        <f t="shared" si="1623"/>
        <v>-0.763171469241715-0.646196029495263i</v>
      </c>
      <c r="P3137" t="str">
        <f t="shared" si="1624"/>
        <v>1.76317146924172+0.646196029495263i</v>
      </c>
      <c r="Q3137" t="str">
        <f t="shared" si="1625"/>
        <v>-1.76317146924172+14.3591778098269i</v>
      </c>
      <c r="R3137" t="str">
        <f t="shared" si="1626"/>
        <v>0.0294802890811758-0.126410460117878i</v>
      </c>
      <c r="S3137" t="str">
        <f t="shared" si="1627"/>
        <v>1.67547688189476i</v>
      </c>
      <c r="T3137" t="str">
        <f t="shared" si="1628"/>
        <v>0.211797803557184+0.0493935428270846i</v>
      </c>
      <c r="U3137" t="str">
        <f t="shared" si="1629"/>
        <v>0.0000499999999999999-0.000118123547598189i</v>
      </c>
      <c r="V3137" t="str">
        <f t="shared" si="1630"/>
        <v>0.00002-0.00132298373309971i</v>
      </c>
      <c r="W3137" t="str">
        <f t="shared" si="1631"/>
        <v>0.0000422077029450546-0.000109797565589953i</v>
      </c>
      <c r="X3137" t="str">
        <f t="shared" si="1632"/>
        <v>0.0000422590367358959-0.000109751204162048i</v>
      </c>
      <c r="Y3137" t="str">
        <f t="shared" si="1633"/>
        <v>0.009+6.04693753962963i</v>
      </c>
      <c r="Z3137" t="str">
        <f t="shared" si="1634"/>
        <v>-0.000217676645794756-0.0000841890570164282i</v>
      </c>
      <c r="AA3137" t="str">
        <f t="shared" si="1635"/>
        <v>0.00296757715214233-1.98450718066891i</v>
      </c>
      <c r="AB3137" t="str">
        <f t="shared" si="1636"/>
        <v>0.637122313850837+0.14858382743703i</v>
      </c>
      <c r="AC3137" t="str">
        <f t="shared" si="1637"/>
        <v>1.03392924888623-0.12521471160259i</v>
      </c>
      <c r="AD3137" t="str">
        <f t="shared" si="1638"/>
        <v>0.590155204977966+0.215179076778003i</v>
      </c>
      <c r="AE3137" t="str">
        <f t="shared" si="1639"/>
        <v>-0.000110347281954314-0.0000965240698786795i</v>
      </c>
      <c r="AF3137" t="str">
        <f t="shared" si="1640"/>
        <v>-4.17365571745387-0.0818459200185803i</v>
      </c>
      <c r="AG3137" t="str">
        <f t="shared" si="1641"/>
        <v>1.00155216822984-0.00423731382694327i</v>
      </c>
      <c r="AH3137" t="str">
        <f t="shared" si="1642"/>
        <v>0.000450202001757137+0.00041315607037473i</v>
      </c>
      <c r="AI3137">
        <f t="shared" si="1643"/>
        <v>-64.278492035073612</v>
      </c>
      <c r="AJ3137">
        <f t="shared" si="1644"/>
        <v>42.542995968656363</v>
      </c>
      <c r="AK3137"/>
      <c r="AL3137"/>
      <c r="AM3137"/>
      <c r="AN3137"/>
    </row>
    <row r="3138" spans="1:40" x14ac:dyDescent="0.35">
      <c r="A3138"/>
      <c r="B3138">
        <f t="shared" si="1645"/>
        <v>1204000</v>
      </c>
      <c r="C3138" s="237" t="str">
        <f t="shared" si="1613"/>
        <v>-1.45920180381722E-08+0.000562978603246129i</v>
      </c>
      <c r="D3138" s="208" t="str">
        <f t="shared" si="1614"/>
        <v>-1.6487456315854+0.00431616929155366i</v>
      </c>
      <c r="E3138" t="str">
        <f t="shared" si="1615"/>
        <v>36500</v>
      </c>
      <c r="F3138" t="str">
        <f t="shared" si="1616"/>
        <v>0.21505376344086</v>
      </c>
      <c r="G3138" t="str">
        <f t="shared" si="1611"/>
        <v>0.21505376344086</v>
      </c>
      <c r="H3138" t="str">
        <f t="shared" si="1617"/>
        <v>2.52491533618284+0.0860943037644945i</v>
      </c>
      <c r="I3138" t="str">
        <f t="shared" si="1618"/>
        <v>4728.09694365264i</v>
      </c>
      <c r="J3138" t="str">
        <f t="shared" si="1612"/>
        <v>-30258.5935991303+1034.356312169i</v>
      </c>
      <c r="K3138" t="str">
        <f t="shared" si="1619"/>
        <v>0.0053352143377038-0.156073956826645i</v>
      </c>
      <c r="L3138" t="str">
        <f t="shared" si="1620"/>
        <v>0.00169093282745684-0.0419348197576578i</v>
      </c>
      <c r="M3138" t="str">
        <f t="shared" si="1621"/>
        <v>0.00702614716516064-0.198008776584303i</v>
      </c>
      <c r="N3138" t="str">
        <f t="shared" si="1622"/>
        <v>-15.0178471342842i</v>
      </c>
      <c r="O3138" t="str">
        <f t="shared" si="1623"/>
        <v>-0.771172086400633-0.636626745555428i</v>
      </c>
      <c r="P3138" t="str">
        <f t="shared" si="1624"/>
        <v>1.77117208640063+0.636626745555428i</v>
      </c>
      <c r="Q3138" t="str">
        <f t="shared" si="1625"/>
        <v>-1.77117208640063+14.3812203887288i</v>
      </c>
      <c r="R3138" t="str">
        <f t="shared" si="1626"/>
        <v>0.028665068849981-0.126689029648027i</v>
      </c>
      <c r="S3138" t="str">
        <f t="shared" si="1627"/>
        <v>1.67686963075752i</v>
      </c>
      <c r="T3138" t="str">
        <f t="shared" si="1628"/>
        <v>0.212440986366916+0.0480675834181065i</v>
      </c>
      <c r="U3138" t="str">
        <f t="shared" si="1629"/>
        <v>0.0000499999999999999-0.000118025438339386i</v>
      </c>
      <c r="V3138" t="str">
        <f t="shared" si="1630"/>
        <v>0.00002-0.00132188490940112i</v>
      </c>
      <c r="W3138" t="str">
        <f t="shared" si="1631"/>
        <v>0.0000422075936326456-0.000109708620171011i</v>
      </c>
      <c r="X3138" t="str">
        <f t="shared" si="1632"/>
        <v>0.0000422588299111984-0.000109662296473181i</v>
      </c>
      <c r="Y3138" t="str">
        <f t="shared" si="1633"/>
        <v>0.009+6.05196408787538i</v>
      </c>
      <c r="Z3138" t="str">
        <f t="shared" si="1634"/>
        <v>-0.00021731965886428-0.0000841181865490697i</v>
      </c>
      <c r="AA3138" t="str">
        <f t="shared" si="1635"/>
        <v>0.00296264943600029-1.9828588672321i</v>
      </c>
      <c r="AB3138" t="str">
        <f t="shared" si="1636"/>
        <v>0.639057112574351+0.144595125417784i</v>
      </c>
      <c r="AC3138" t="str">
        <f t="shared" si="1637"/>
        <v>1.03312121320392-0.125522970397794i</v>
      </c>
      <c r="AD3138" t="str">
        <f t="shared" si="1638"/>
        <v>0.592813353146774+0.211985598202033i</v>
      </c>
      <c r="AE3138" t="str">
        <f t="shared" si="1639"/>
        <v>-0.000110998151580772-0.000095935022114186i</v>
      </c>
      <c r="AF3138" t="str">
        <f t="shared" si="1640"/>
        <v>-4.17366096776824-0.0817781344729408i</v>
      </c>
      <c r="AG3138" t="str">
        <f t="shared" si="1641"/>
        <v>1.00152797963299-0.00425291057309355i</v>
      </c>
      <c r="AH3138" t="str">
        <f t="shared" si="1642"/>
        <v>0.000452984120134876+0.000410776322106253i</v>
      </c>
      <c r="AI3138">
        <f t="shared" si="1643"/>
        <v>-64.272076000162571</v>
      </c>
      <c r="AJ3138">
        <f t="shared" si="1644"/>
        <v>42.202457426469586</v>
      </c>
      <c r="AK3138"/>
      <c r="AL3138"/>
      <c r="AM3138"/>
      <c r="AN3138"/>
    </row>
    <row r="3139" spans="1:40" x14ac:dyDescent="0.35">
      <c r="A3139"/>
      <c r="B3139">
        <f t="shared" si="1645"/>
        <v>1205000</v>
      </c>
      <c r="C3139" s="237" t="str">
        <f t="shared" si="1613"/>
        <v>-1.45678089705388E-08+0.000562511401086386i</v>
      </c>
      <c r="D3139" s="208" t="str">
        <f t="shared" si="1614"/>
        <v>-1.6487456313998+0.00431258740832896i</v>
      </c>
      <c r="E3139" t="str">
        <f t="shared" si="1615"/>
        <v>36500</v>
      </c>
      <c r="F3139" t="str">
        <f t="shared" si="1616"/>
        <v>0.21505376344086</v>
      </c>
      <c r="G3139" t="str">
        <f t="shared" si="1611"/>
        <v>0.21505376344086</v>
      </c>
      <c r="H3139" t="str">
        <f t="shared" si="1617"/>
        <v>2.52492057364036+0.086023048364234i</v>
      </c>
      <c r="I3139" t="str">
        <f t="shared" si="1618"/>
        <v>4732.02393446963i</v>
      </c>
      <c r="J3139" t="str">
        <f t="shared" si="1612"/>
        <v>-30308.8795789901+1035.21541209605i</v>
      </c>
      <c r="K3139" t="str">
        <f t="shared" si="1619"/>
        <v>0.00532637261516283-0.155944728314016i</v>
      </c>
      <c r="L3139" t="str">
        <f t="shared" si="1620"/>
        <v>0.00168813201086675-0.0419001319206367i</v>
      </c>
      <c r="M3139" t="str">
        <f t="shared" si="1621"/>
        <v>0.00701450462602958-0.197844860234653i</v>
      </c>
      <c r="N3139" t="str">
        <f t="shared" si="1622"/>
        <v>-15.0303204292462i</v>
      </c>
      <c r="O3139" t="str">
        <f t="shared" si="1623"/>
        <v>-0.77905272378116-0.6269584145453i</v>
      </c>
      <c r="P3139" t="str">
        <f t="shared" si="1624"/>
        <v>1.77905272378116+0.6269584145453i</v>
      </c>
      <c r="Q3139" t="str">
        <f t="shared" si="1625"/>
        <v>-1.77905272378116+14.4033620147009i</v>
      </c>
      <c r="R3139" t="str">
        <f t="shared" si="1626"/>
        <v>0.0278474430621509-0.126956108674131i</v>
      </c>
      <c r="S3139" t="str">
        <f t="shared" si="1627"/>
        <v>1.67826237962027i</v>
      </c>
      <c r="T3139" t="str">
        <f t="shared" si="1628"/>
        <v>0.213065661050777+0.0467353160598253i</v>
      </c>
      <c r="U3139" t="str">
        <f t="shared" si="1629"/>
        <v>0.0000499999999999999-0.000117927491917528i</v>
      </c>
      <c r="V3139" t="str">
        <f t="shared" si="1630"/>
        <v>0.00002-0.00132078790947631i</v>
      </c>
      <c r="W3139" t="str">
        <f t="shared" si="1631"/>
        <v>0.0000422074842302648-0.000109619824228518i</v>
      </c>
      <c r="X3139" t="str">
        <f t="shared" si="1632"/>
        <v>0.0000422586232393815-0.000109573538197332i</v>
      </c>
      <c r="Y3139" t="str">
        <f t="shared" si="1633"/>
        <v>0.009+6.05699063612112i</v>
      </c>
      <c r="Z3139" t="str">
        <f t="shared" si="1634"/>
        <v>-0.000216963560311448-0.0000840474353444948i</v>
      </c>
      <c r="AA3139" t="str">
        <f t="shared" si="1635"/>
        <v>0.00295773398359425-1.98121328971368i</v>
      </c>
      <c r="AB3139" t="str">
        <f t="shared" si="1636"/>
        <v>0.640936235838621+0.140587448058906i</v>
      </c>
      <c r="AC3139" t="str">
        <f t="shared" si="1637"/>
        <v>1.03231035420324-0.125819788694046i</v>
      </c>
      <c r="AD3139" t="str">
        <f t="shared" si="1638"/>
        <v>0.595431563685941+0.208759430442764i</v>
      </c>
      <c r="AE3139" t="str">
        <f t="shared" si="1639"/>
        <v>-0.000111641257246423-0.0000953376851284179i</v>
      </c>
      <c r="AF3139" t="str">
        <f t="shared" si="1640"/>
        <v>-4.17366620504016-0.081710460955905i</v>
      </c>
      <c r="AG3139" t="str">
        <f t="shared" si="1641"/>
        <v>1.00150359627174-0.00426819528946452i</v>
      </c>
      <c r="AH3139" t="str">
        <f t="shared" si="1642"/>
        <v>0.000455735049860678+0.000408361089060564i</v>
      </c>
      <c r="AI3139">
        <f t="shared" si="1643"/>
        <v>-64.266024365860574</v>
      </c>
      <c r="AJ3139">
        <f t="shared" si="1644"/>
        <v>41.861907791204992</v>
      </c>
      <c r="AK3139"/>
      <c r="AL3139"/>
      <c r="AM3139"/>
      <c r="AN3139"/>
    </row>
    <row r="3140" spans="1:40" x14ac:dyDescent="0.35">
      <c r="A3140"/>
      <c r="B3140">
        <f t="shared" si="1645"/>
        <v>1206000</v>
      </c>
      <c r="C3140" s="237" t="str">
        <f t="shared" si="1613"/>
        <v>-1.45436600994957E-08+0.000562044973722927i</v>
      </c>
      <c r="D3140" s="208" t="str">
        <f t="shared" si="1614"/>
        <v>-1.64874563121465+0.00430901146520911i</v>
      </c>
      <c r="E3140" t="str">
        <f t="shared" si="1615"/>
        <v>36500</v>
      </c>
      <c r="F3140" t="str">
        <f t="shared" si="1616"/>
        <v>0.21505376344086</v>
      </c>
      <c r="G3140" t="str">
        <f t="shared" si="1611"/>
        <v>0.21505376344086</v>
      </c>
      <c r="H3140" t="str">
        <f t="shared" si="1617"/>
        <v>2.52492579809808+0.0859519106555845i</v>
      </c>
      <c r="I3140" t="str">
        <f t="shared" si="1618"/>
        <v>4735.95092528661i</v>
      </c>
      <c r="J3140" t="str">
        <f t="shared" si="1612"/>
        <v>-30359.2073072764+1036.0745120231i</v>
      </c>
      <c r="K3140" t="str">
        <f t="shared" si="1619"/>
        <v>0.00531755284565125-0.155815713382711i</v>
      </c>
      <c r="L3140" t="str">
        <f t="shared" si="1620"/>
        <v>0.00168533814356328-0.0418655013292998i</v>
      </c>
      <c r="M3140" t="str">
        <f t="shared" si="1621"/>
        <v>0.00700289098921453-0.197681214712011i</v>
      </c>
      <c r="N3140" t="str">
        <f t="shared" si="1622"/>
        <v>-15.0427937242083i</v>
      </c>
      <c r="O3140" t="str">
        <f t="shared" si="1623"/>
        <v>-0.786812155305362-0.617192540674084i</v>
      </c>
      <c r="P3140" t="str">
        <f t="shared" si="1624"/>
        <v>1.78681215530536+0.617192540674084i</v>
      </c>
      <c r="Q3140" t="str">
        <f t="shared" si="1625"/>
        <v>-1.78681215530536+14.4256011835342i</v>
      </c>
      <c r="R3140" t="str">
        <f t="shared" si="1626"/>
        <v>0.0270275816862121-0.127211708090574i</v>
      </c>
      <c r="S3140" t="str">
        <f t="shared" si="1627"/>
        <v>1.67965512848303i</v>
      </c>
      <c r="T3140" t="str">
        <f t="shared" si="1628"/>
        <v>0.213671797897419+0.0453970161897402i</v>
      </c>
      <c r="U3140" t="str">
        <f t="shared" si="1629"/>
        <v>0.0000500000000000001-0.000117829707927546i</v>
      </c>
      <c r="V3140" t="str">
        <f t="shared" si="1630"/>
        <v>0.00002-0.00131969272878852i</v>
      </c>
      <c r="W3140" t="str">
        <f t="shared" si="1631"/>
        <v>0.0000422073747379145-0.000109531177390597i</v>
      </c>
      <c r="X3140" t="str">
        <f t="shared" si="1632"/>
        <v>0.000042258416719642-0.000109484928962783i</v>
      </c>
      <c r="Y3140" t="str">
        <f t="shared" si="1633"/>
        <v>0.009+6.06201718436686i</v>
      </c>
      <c r="Z3140" t="str">
        <f t="shared" si="1634"/>
        <v>-0.000216608347190854-0.0000839768031000251i</v>
      </c>
      <c r="AA3140" t="str">
        <f t="shared" si="1635"/>
        <v>0.00295283075426262-1.97957044130744i</v>
      </c>
      <c r="AB3140" t="str">
        <f t="shared" si="1636"/>
        <v>0.642759594267069+0.136561623921289i</v>
      </c>
      <c r="AC3140" t="str">
        <f t="shared" si="1637"/>
        <v>1.03149684307073-0.126105171196883i</v>
      </c>
      <c r="AD3140" t="str">
        <f t="shared" si="1638"/>
        <v>0.598009437086496+0.205501071366728i</v>
      </c>
      <c r="AE3140" t="str">
        <f t="shared" si="1639"/>
        <v>-0.000112276512764831-0.0000947321681648661i</v>
      </c>
      <c r="AF3140" t="str">
        <f t="shared" si="1640"/>
        <v>-4.17367142931273-0.0816428991903754i</v>
      </c>
      <c r="AG3140" t="str">
        <f t="shared" si="1641"/>
        <v>1.00147902219523-0.00428316588333266i</v>
      </c>
      <c r="AH3140" t="str">
        <f t="shared" si="1642"/>
        <v>0.00045845441706699+0.000405910808942192i</v>
      </c>
      <c r="AI3140">
        <f t="shared" si="1643"/>
        <v>-64.260335485022438</v>
      </c>
      <c r="AJ3140">
        <f t="shared" si="1644"/>
        <v>41.521346686440211</v>
      </c>
      <c r="AK3140"/>
      <c r="AL3140"/>
      <c r="AM3140"/>
      <c r="AN3140"/>
    </row>
    <row r="3141" spans="1:40" x14ac:dyDescent="0.35">
      <c r="A3141"/>
      <c r="B3141">
        <f t="shared" si="1645"/>
        <v>1207000</v>
      </c>
      <c r="C3141" s="237" t="str">
        <f t="shared" si="1613"/>
        <v>-1.45195712256339E-08+0.000561579319229992i</v>
      </c>
      <c r="D3141" s="208" t="str">
        <f t="shared" si="1614"/>
        <v>-1.64874563102997+0.00430544144742994i</v>
      </c>
      <c r="E3141" t="str">
        <f t="shared" si="1615"/>
        <v>36500</v>
      </c>
      <c r="F3141" t="str">
        <f t="shared" si="1616"/>
        <v>0.21505376344086</v>
      </c>
      <c r="G3141" t="str">
        <f t="shared" ref="G3141:G3204" si="1646">IF($C$11=$C$7,$C$24,F3141)</f>
        <v>0.21505376344086</v>
      </c>
      <c r="H3141" t="str">
        <f t="shared" si="1617"/>
        <v>2.52493100959899+0.0858808903475985i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0.00168255120258802-0.0418309278422859i</v>
      </c>
      <c r="M3141" t="str">
        <f t="shared" si="1621"/>
        <v>0.00699130615916772-0.197517839346564i</v>
      </c>
      <c r="N3141" t="str">
        <f t="shared" si="1622"/>
        <v>-15.0552670191703i</v>
      </c>
      <c r="O3141" t="str">
        <f t="shared" si="1623"/>
        <v>-0.794449173752454-0.607330643327045i</v>
      </c>
      <c r="P3141" t="str">
        <f t="shared" si="1624"/>
        <v>1.79444917375245+0.607330643327045i</v>
      </c>
      <c r="Q3141" t="str">
        <f t="shared" si="1625"/>
        <v>-1.79444917375245+14.4479363758433i</v>
      </c>
      <c r="R3141" t="str">
        <f t="shared" si="1626"/>
        <v>0.0262056534736207-0.127455841379171i</v>
      </c>
      <c r="S3141" t="str">
        <f t="shared" si="1627"/>
        <v>1.68104787734578i</v>
      </c>
      <c r="T3141" t="str">
        <f t="shared" si="1628"/>
        <v>0.214259371605776+0.0440529581462891i</v>
      </c>
      <c r="U3141" t="str">
        <f t="shared" si="1629"/>
        <v>0.00005-0.000117732085965717i</v>
      </c>
      <c r="V3141" t="str">
        <f t="shared" si="1630"/>
        <v>0.00002-0.00131859936281603i</v>
      </c>
      <c r="W3141" t="str">
        <f t="shared" si="1631"/>
        <v>0.0000422072651555965-0.000109442679286606i</v>
      </c>
      <c r="X3141" t="str">
        <f t="shared" si="1632"/>
        <v>0.0000422582103511804-0.000109396468399048i</v>
      </c>
      <c r="Y3141" t="str">
        <f t="shared" si="1633"/>
        <v>0.009+6.06704373261261i</v>
      </c>
      <c r="Z3141" t="str">
        <f t="shared" si="1634"/>
        <v>-0.000216254016569288-0.0000839062895140109i</v>
      </c>
      <c r="AA3141" t="str">
        <f t="shared" si="1635"/>
        <v>0.00294793970751222-1.97793031522976i</v>
      </c>
      <c r="AB3141" t="str">
        <f t="shared" si="1636"/>
        <v>0.644527111749965+0.132518478259666i</v>
      </c>
      <c r="AC3141" t="str">
        <f t="shared" si="1637"/>
        <v>1.03068084986547-0.126379125259874i</v>
      </c>
      <c r="AD3141" t="str">
        <f t="shared" si="1638"/>
        <v>0.600546580003567+0.202211023660262i</v>
      </c>
      <c r="AE3141" t="str">
        <f t="shared" si="1639"/>
        <v>-0.000112903833368559-0.0000941185812695476i</v>
      </c>
      <c r="AF3141" t="str">
        <f t="shared" si="1640"/>
        <v>-4.17367664062896-0.0815754489001686i</v>
      </c>
      <c r="AG3141" t="str">
        <f t="shared" si="1641"/>
        <v>1.00145426147375-0.00429782031301421i</v>
      </c>
      <c r="AH3141" t="str">
        <f t="shared" si="1642"/>
        <v>0.000461141853492641+0.000403425923031184i</v>
      </c>
      <c r="AI3141">
        <f t="shared" si="1643"/>
        <v>-64.255007751678107</v>
      </c>
      <c r="AJ3141">
        <f t="shared" si="1644"/>
        <v>41.180773738136757</v>
      </c>
      <c r="AK3141"/>
      <c r="AL3141"/>
      <c r="AM3141"/>
      <c r="AN3141"/>
    </row>
    <row r="3142" spans="1:40" x14ac:dyDescent="0.35">
      <c r="A3142"/>
      <c r="B3142">
        <f t="shared" si="1645"/>
        <v>1208000</v>
      </c>
      <c r="C3142" s="237" t="str">
        <f t="shared" ref="C3142:C3205" si="1648">IMPRODUCT(COMPLEX(-1,0),IMDIV(IMPRODUCT(G3142,COMPLEX($C$100+$C$101,0)),COMPLEX($C$100,2*PI()*B3142*$C$103*$C$102*(2*$C$100+$C$101))))</f>
        <v>-1.44955421503696E-08+0.000561114435688204i</v>
      </c>
      <c r="D3142" s="208" t="str">
        <f t="shared" ref="D3142:D3205" si="1649">IMPRODUCT(COMPLEX($C$106,0),IMSUB(C3142,G3142))</f>
        <v>-1.64874563084575+0.00430187734027623i</v>
      </c>
      <c r="E3142" t="str">
        <f t="shared" ref="E3142:E3205" si="1650">IMDIV(COMPLEX($C$20*10^3,0),COMPLEX(1,2*PI()*B3142*$C$20*1000*$C$29*10^-12))</f>
        <v>36500</v>
      </c>
      <c r="F3142" t="str">
        <f t="shared" ref="F3142:F3205" si="1651">IMDIV(COMPLEX($C$22*1000,0),IMSUM(COMPLEX($C$22*1000,0),E3142))</f>
        <v>0.21505376344086</v>
      </c>
      <c r="G3142" t="str">
        <f t="shared" si="1646"/>
        <v>0.21505376344086</v>
      </c>
      <c r="H3142" t="str">
        <f t="shared" ref="H3142:H3205" si="1652">IMPRODUCT(COMPLEX($C$108,0),IMPRODUCT(COMPLEX(-1,0),D3142),IMDIV(COMPLEX(0,2*PI()*B3142*$C$109*$C$110),COMPLEX(1,2*PI()*B3142*$C$109*$C$110)))</f>
        <v>2.52493620818588+0.0858099871502836i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0.0016797711650773-0.0417964113186986i</v>
      </c>
      <c r="M3142" t="str">
        <f t="shared" ref="M3142:M3205" si="1656">IMSUM(K3142,L3142)</f>
        <v>0.00697975004073592-0.197354733470705i</v>
      </c>
      <c r="N3142" t="str">
        <f t="shared" ref="N3142:N3205" si="1657">COMPLEX(0,-2*PI()*B3142*$C$43)</f>
        <v>-15.0677403141323i</v>
      </c>
      <c r="O3142" t="str">
        <f t="shared" ref="O3142:O3205" si="1658">IMEXP(N3142)</f>
        <v>-0.801962590946998-0.597374256828647i</v>
      </c>
      <c r="P3142" t="str">
        <f t="shared" ref="P3142:P3205" si="1659">IMSUB(COMPLEX(1,0),O3142)</f>
        <v>1.801962590947+0.597374256828647i</v>
      </c>
      <c r="Q3142" t="str">
        <f t="shared" ref="Q3142:Q3205" si="1660">IMSUM(COMPLEX(0,2*PI()*B3142*$C$43),O3142,COMPLEX(-1,0))</f>
        <v>-1.801962590947+14.4703660573037i</v>
      </c>
      <c r="R3142" t="str">
        <f t="shared" ref="R3142:R3205" si="1661">IMDIV(P3142,Q3142)</f>
        <v>0.0253818259205173-0.127688524563143i</v>
      </c>
      <c r="S3142" t="str">
        <f t="shared" ref="S3142:S3205" si="1662">IMDIV(COMPLEX(0,2*PI()*B3142*$C$123),COMPLEX($C$124,0))</f>
        <v>1.68244062620854i</v>
      </c>
      <c r="T3142" t="str">
        <f t="shared" ref="T3142:T3205" si="1663">IMPRODUCT(R3142,S3142)</f>
        <v>0.214828361225659+0.0427034150960313i</v>
      </c>
      <c r="U3142" t="str">
        <f t="shared" ref="U3142:U3205" si="1664">IMDIV(COMPLEX(1,2*PI()*B3142*$C$16*10^-3*$C$15*10^-6),COMPLEX(0,2*PI()*B3142*$C$15*10^-6))</f>
        <v>0.0000500000000000001-0.000117634625629653i</v>
      </c>
      <c r="V3142" t="str">
        <f t="shared" ref="V3142:V3205" si="1665">IMSUM(COMPLEX($C$18*10^-3,0),IMDIV(COMPLEX(1,0),COMPLEX(0,2*PI()*B3142*($C$17*1*10^-6))))</f>
        <v>0.00002-0.00131750780705211i</v>
      </c>
      <c r="W3142" t="str">
        <f t="shared" ref="W3142:W3205" si="1666">IMDIV(IMPRODUCT(U3142,V3142),IMSUM(U3142,V3142))</f>
        <v>0.0000422071554833133-0.000109354329547131i</v>
      </c>
      <c r="X3142" t="str">
        <f t="shared" ref="X3142:X3205" si="1667">IMDIV(IMPRODUCT(COMPLEX($C$19,0),W3142),IMSUM(COMPLEX($C$19,0),W3142))</f>
        <v>0.000042258004133201-0.000109308156136873i</v>
      </c>
      <c r="Y3142" t="str">
        <f t="shared" ref="Y3142:Y3205" si="1668">COMPLEX($C$13*10^-3,2*PI()*B3142*$C$12*0.000001)</f>
        <v>0.009+6.07207028085835i</v>
      </c>
      <c r="Z3142" t="str">
        <f t="shared" ref="Z3142:Z3205" si="1669">IMPRODUCT(COMPLEX($C$6,0),IMDIV(X3142,IMSUM(X3142,Y3142)))</f>
        <v>-0.000215900565525691-0.0000838358942858276i</v>
      </c>
      <c r="AA3142" t="str">
        <f t="shared" ref="AA3142:AA3205" si="1670">IMDIV(COMPLEX($C$6,0),IMSUM(X3142,Y3142))</f>
        <v>0.0029430608030174-1.97629290471947i</v>
      </c>
      <c r="AB3142" t="str">
        <f t="shared" ref="AB3142:AB3205" si="1671">IMPRODUCT(COMPLEX($C$119,0),T3142)</f>
        <v>0.646238725265726+0.128458832803573i</v>
      </c>
      <c r="AC3142" t="str">
        <f t="shared" ref="AC3142:AC3205" si="1672">IMSUM(COMPLEX(1,0),IMPRODUCT(AB3142,M3142))</f>
        <v>1.02986254347891-0.126641660839772i</v>
      </c>
      <c r="AD3142" t="str">
        <f t="shared" ref="AD3142:AD3205" si="1673">IMDIV(AB3142,AC3142)</f>
        <v>0.603042605313171+0.198889794754217i</v>
      </c>
      <c r="AE3142" t="str">
        <f t="shared" ref="AE3142:AE3205" si="1674">IMPRODUCT(AD3142,AA3142,X3142)</f>
        <v>-0.000113523135715656-0.0000934970352736094i</v>
      </c>
      <c r="AF3142" t="str">
        <f t="shared" ref="AF3142:AF3205" si="1675">IMSUB(D3142,H3142)</f>
        <v>-4.17368183903163-0.0815081098100074i</v>
      </c>
      <c r="AG3142" t="str">
        <f t="shared" ref="AG3142:AG3205" si="1676">IMSUM(COMPLEX(1,0),IMPRODUCT(AD3142,AA3142,COMPLEX($C$127,0)))</f>
        <v>1.00142931819812-0.00431215658806095i</v>
      </c>
      <c r="AH3142" t="str">
        <f t="shared" ref="AH3142:AH3205" si="1677">IMDIV(IMPRODUCT(AE3142,AF3142),AG3142)</f>
        <v>0.000463796996513968+0.000400906876116906i</v>
      </c>
      <c r="AI3142">
        <f t="shared" ref="AI3142:AI3205" si="1678">20*LOG10(IMABS(AH3142))</f>
        <v>-64.250039600420166</v>
      </c>
      <c r="AJ3142">
        <f t="shared" ref="AJ3142:AJ3205" si="1679">IMARGUMENT(AH3142)*180/PI()</f>
        <v>40.840188574673718</v>
      </c>
      <c r="AK3142"/>
      <c r="AL3142"/>
      <c r="AM3142"/>
      <c r="AN3142"/>
    </row>
    <row r="3143" spans="1:40" x14ac:dyDescent="0.35">
      <c r="A3143"/>
      <c r="B3143">
        <f t="shared" si="1645"/>
        <v>1209000</v>
      </c>
      <c r="C3143" s="237" t="str">
        <f t="shared" si="1648"/>
        <v>-1.44715726759398E-08+0.000560650321184532i</v>
      </c>
      <c r="D3143" s="208" t="str">
        <f t="shared" si="1649"/>
        <v>-1.64874563066199+0.00429831912908141i</v>
      </c>
      <c r="E3143" t="str">
        <f t="shared" si="1650"/>
        <v>36500</v>
      </c>
      <c r="F3143" t="str">
        <f t="shared" si="1651"/>
        <v>0.21505376344086</v>
      </c>
      <c r="G3143" t="str">
        <f t="shared" si="1646"/>
        <v>0.21505376344086</v>
      </c>
      <c r="H3143" t="str">
        <f t="shared" si="1652"/>
        <v>2.52494139390136+0.0857392007746011i</v>
      </c>
      <c r="I3143" t="str">
        <f t="shared" si="1653"/>
        <v>4747.73189773758i</v>
      </c>
      <c r="J3143" t="str">
        <f t="shared" si="1647"/>
        <v>-30510.4409826951+1038.65181180425i</v>
      </c>
      <c r="K3143" t="str">
        <f t="shared" si="1654"/>
        <v>0.00529122453089649-0.155429944800916i</v>
      </c>
      <c r="L3143" t="str">
        <f t="shared" si="1655"/>
        <v>0.00167699800826167-0.0417619516181041i</v>
      </c>
      <c r="M3143" t="str">
        <f t="shared" si="1656"/>
        <v>0.00696822253915816-0.19719189641902i</v>
      </c>
      <c r="N3143" t="str">
        <f t="shared" si="1657"/>
        <v>-15.0802136090944i</v>
      </c>
      <c r="O3143" t="str">
        <f t="shared" si="1658"/>
        <v>-0.809351237943566-0.587324930204072i</v>
      </c>
      <c r="P3143" t="str">
        <f t="shared" si="1659"/>
        <v>1.80935123794357+0.587324930204072i</v>
      </c>
      <c r="Q3143" t="str">
        <f t="shared" si="1660"/>
        <v>-1.80935123794357+14.4928886788903i</v>
      </c>
      <c r="R3143" t="str">
        <f t="shared" si="1661"/>
        <v>0.0245562652310318-0.127909776160687i</v>
      </c>
      <c r="S3143" t="str">
        <f t="shared" si="1662"/>
        <v>1.68383337507129i</v>
      </c>
      <c r="T3143" t="str">
        <f t="shared" si="1663"/>
        <v>0.215378750097263+0.041348658963114i</v>
      </c>
      <c r="U3143" t="str">
        <f t="shared" si="1664"/>
        <v>0.0000500000000000001-0.000117537326518297i</v>
      </c>
      <c r="V3143" t="str">
        <f t="shared" si="1665"/>
        <v>0.00002-0.00131641805700492i</v>
      </c>
      <c r="W3143" t="str">
        <f t="shared" si="1666"/>
        <v>0.0000422070457210665-0.000109266127803973i</v>
      </c>
      <c r="X3143" t="str">
        <f t="shared" si="1667"/>
        <v>0.0000422577980649099-0.000109219991808213i</v>
      </c>
      <c r="Y3143" t="str">
        <f t="shared" si="1668"/>
        <v>0.009+6.0770968291041i</v>
      </c>
      <c r="Z3143" t="str">
        <f t="shared" si="1669"/>
        <v>-0.000215547991151051-0.000083765617115866i</v>
      </c>
      <c r="AA3143" t="str">
        <f t="shared" si="1670"/>
        <v>0.00293819400061921-1.97465820303776i</v>
      </c>
      <c r="AB3143" t="str">
        <f t="shared" si="1671"/>
        <v>0.647894384698943+0.124383505545163i</v>
      </c>
      <c r="AC3143" t="str">
        <f t="shared" si="1672"/>
        <v>1.02904209159615-0.126892790451179i</v>
      </c>
      <c r="AD3143" t="str">
        <f t="shared" si="1673"/>
        <v>0.605497132167973+0.195537896748262i</v>
      </c>
      <c r="AE3143" t="str">
        <f t="shared" si="1674"/>
        <v>-0.000114134337895872-0.0000928676417759269i</v>
      </c>
      <c r="AF3143" t="str">
        <f t="shared" si="1675"/>
        <v>-4.17368702456335-0.0814408816455197i</v>
      </c>
      <c r="AG3143" t="str">
        <f t="shared" si="1676"/>
        <v>1.00140419647909-0.00432617276944787i</v>
      </c>
      <c r="AH3143" t="str">
        <f t="shared" si="1677"/>
        <v>0.000466419489174975+0.000398354116431735i</v>
      </c>
      <c r="AI3143">
        <f t="shared" si="1678"/>
        <v>-64.245429505811373</v>
      </c>
      <c r="AJ3143">
        <f t="shared" si="1679"/>
        <v>40.499590826906271</v>
      </c>
      <c r="AK3143"/>
      <c r="AL3143"/>
      <c r="AM3143"/>
      <c r="AN3143"/>
    </row>
    <row r="3144" spans="1:40" x14ac:dyDescent="0.35">
      <c r="A3144"/>
      <c r="B3144">
        <f t="shared" si="1645"/>
        <v>1210000</v>
      </c>
      <c r="C3144" s="237" t="str">
        <f t="shared" si="1648"/>
        <v>-1.44476626053982E-08+0.000560186973812268i</v>
      </c>
      <c r="D3144" s="208" t="str">
        <f t="shared" si="1649"/>
        <v>-1.64874563047868+0.00429476679922739i</v>
      </c>
      <c r="E3144" t="str">
        <f t="shared" si="1650"/>
        <v>36500</v>
      </c>
      <c r="F3144" t="str">
        <f t="shared" si="1651"/>
        <v>0.21505376344086</v>
      </c>
      <c r="G3144" t="str">
        <f t="shared" si="1646"/>
        <v>0.21505376344086</v>
      </c>
      <c r="H3144" t="str">
        <f t="shared" si="1652"/>
        <v>2.52494656678784+0.08566853093246i</v>
      </c>
      <c r="I3144" t="str">
        <f t="shared" si="1653"/>
        <v>4751.65888855456i</v>
      </c>
      <c r="J3144" t="str">
        <f t="shared" si="1647"/>
        <v>-30560.9357046879+1039.5109117313i</v>
      </c>
      <c r="K3144" t="str">
        <f t="shared" si="1654"/>
        <v>0.00528249185059861-0.155301778927754i</v>
      </c>
      <c r="L3144" t="str">
        <f t="shared" si="1655"/>
        <v>0.00167423170946538-0.0417275486005284i</v>
      </c>
      <c r="M3144" t="str">
        <f t="shared" si="1656"/>
        <v>0.00695672356006399-0.197029327528282i</v>
      </c>
      <c r="N3144" t="str">
        <f t="shared" si="1657"/>
        <v>-15.0926869040564i</v>
      </c>
      <c r="O3144" t="str">
        <f t="shared" si="1658"/>
        <v>-0.816613965208432-0.577184226938473i</v>
      </c>
      <c r="P3144" t="str">
        <f t="shared" si="1659"/>
        <v>1.81661396520843+0.577184226938473i</v>
      </c>
      <c r="Q3144" t="str">
        <f t="shared" si="1660"/>
        <v>-1.81661396520843+14.5155026771179i</v>
      </c>
      <c r="R3144" t="str">
        <f t="shared" si="1661"/>
        <v>0.0237291362820693-0.128119617138194i</v>
      </c>
      <c r="S3144" t="str">
        <f t="shared" si="1662"/>
        <v>1.68522612393405i</v>
      </c>
      <c r="T3144" t="str">
        <f t="shared" si="1663"/>
        <v>0.215910525789713+0.0399889603609345i</v>
      </c>
      <c r="U3144" t="str">
        <f t="shared" si="1664"/>
        <v>0.0000500000000000001-0.000117440188231918i</v>
      </c>
      <c r="V3144" t="str">
        <f t="shared" si="1665"/>
        <v>0.00002-0.00131533010819748i</v>
      </c>
      <c r="W3144" t="str">
        <f t="shared" si="1666"/>
        <v>0.0000422069358688587-0.00010917807369016i</v>
      </c>
      <c r="X3144" t="str">
        <f t="shared" si="1667"/>
        <v>0.0000422575921455181-0.000109131975046254i</v>
      </c>
      <c r="Y3144" t="str">
        <f t="shared" si="1668"/>
        <v>0.009+6.08212337734984i</v>
      </c>
      <c r="Z3144" t="str">
        <f t="shared" si="1669"/>
        <v>-0.0002151962905484-0.0000836954577055355i</v>
      </c>
      <c r="AA3144" t="str">
        <f t="shared" si="1670"/>
        <v>0.00293333926032464-1.97302620346811i</v>
      </c>
      <c r="AB3144" t="str">
        <f t="shared" si="1671"/>
        <v>0.649494052655518+0.120293310533644i</v>
      </c>
      <c r="AC3144" t="str">
        <f t="shared" si="1672"/>
        <v>1.02821966065882-0.127132529120828i</v>
      </c>
      <c r="AD3144" t="str">
        <f t="shared" si="1673"/>
        <v>0.607909786052084+0.192155846334577i</v>
      </c>
      <c r="AE3144" t="str">
        <f t="shared" si="1674"/>
        <v>-0.000114737359436713-0.0000922305131256925i</v>
      </c>
      <c r="AF3144" t="str">
        <f t="shared" si="1675"/>
        <v>-4.17369219726652-0.0813737641332326i</v>
      </c>
      <c r="AG3144" t="str">
        <f t="shared" si="1676"/>
        <v>1.00137890044671-0.00433986696975303i</v>
      </c>
      <c r="AH3144" t="str">
        <f t="shared" si="1677"/>
        <v>0.000469008980216954+0.000395768095584629i</v>
      </c>
      <c r="AI3144">
        <f t="shared" si="1678"/>
        <v>-64.241175981807515</v>
      </c>
      <c r="AJ3144">
        <f t="shared" si="1679"/>
        <v>40.158980128221536</v>
      </c>
      <c r="AK3144"/>
      <c r="AL3144"/>
      <c r="AM3144"/>
      <c r="AN3144"/>
    </row>
    <row r="3145" spans="1:40" x14ac:dyDescent="0.35">
      <c r="A3145"/>
      <c r="B3145">
        <f t="shared" si="1645"/>
        <v>1211000</v>
      </c>
      <c r="C3145" s="237" t="str">
        <f t="shared" si="1648"/>
        <v>-1.44238117426118E-08+0.000559724391671007i</v>
      </c>
      <c r="D3145" s="208" t="str">
        <f t="shared" si="1649"/>
        <v>-1.64874563029582+0.00429122033614439i</v>
      </c>
      <c r="E3145" t="str">
        <f t="shared" si="1650"/>
        <v>36500</v>
      </c>
      <c r="F3145" t="str">
        <f t="shared" si="1651"/>
        <v>0.21505376344086</v>
      </c>
      <c r="G3145" t="str">
        <f t="shared" si="1646"/>
        <v>0.21505376344086</v>
      </c>
      <c r="H3145" t="str">
        <f t="shared" si="1652"/>
        <v>2.52495172688761+0.0855979773367168i</v>
      </c>
      <c r="I3145" t="str">
        <f t="shared" si="1653"/>
        <v>4755.58587937155i</v>
      </c>
      <c r="J3145" t="str">
        <f t="shared" si="1647"/>
        <v>-30611.4721751073+1040.37001165836i</v>
      </c>
      <c r="K3145" t="str">
        <f t="shared" si="1654"/>
        <v>0.00527378076336557-0.155173824010986i</v>
      </c>
      <c r="L3145" t="str">
        <f t="shared" si="1655"/>
        <v>0.00167147224610598-0.0416932021264566i</v>
      </c>
      <c r="M3145" t="str">
        <f t="shared" si="1656"/>
        <v>0.00694525300947155-0.196867026137443i</v>
      </c>
      <c r="N3145" t="str">
        <f t="shared" si="1657"/>
        <v>-15.1051601990184i</v>
      </c>
      <c r="O3145" t="str">
        <f t="shared" si="1658"/>
        <v>-0.823749642798777-0.566953724733234i</v>
      </c>
      <c r="P3145" t="str">
        <f t="shared" si="1659"/>
        <v>1.82374964279878+0.566953724733234i</v>
      </c>
      <c r="Q3145" t="str">
        <f t="shared" si="1660"/>
        <v>-1.82374964279878+14.5382064742852i</v>
      </c>
      <c r="R3145" t="str">
        <f t="shared" si="1661"/>
        <v>0.0229006025895089-0.128318070863208i</v>
      </c>
      <c r="S3145" t="str">
        <f t="shared" si="1662"/>
        <v>1.6866188727968i</v>
      </c>
      <c r="T3145" t="str">
        <f t="shared" si="1663"/>
        <v>0.216423680038764+0.038624588525885i</v>
      </c>
      <c r="U3145" t="str">
        <f t="shared" si="1664"/>
        <v>0.00005-0.000117343210372106i</v>
      </c>
      <c r="V3145" t="str">
        <f t="shared" si="1665"/>
        <v>0.00002-0.00131424395616759i</v>
      </c>
      <c r="W3145" t="str">
        <f t="shared" si="1666"/>
        <v>0.0000422068259266917-0.000109090166839924i</v>
      </c>
      <c r="X3145" t="str">
        <f t="shared" si="1667"/>
        <v>0.0000422573863742391-0.000109044105485382i</v>
      </c>
      <c r="Y3145" t="str">
        <f t="shared" si="1668"/>
        <v>0.009+6.08714992559558i</v>
      </c>
      <c r="Z3145" t="str">
        <f t="shared" si="1669"/>
        <v>-0.000214845460832707-0.0000836254157572543i</v>
      </c>
      <c r="AA3145" t="str">
        <f t="shared" si="1670"/>
        <v>0.0029284965423057-1.9713968993162i</v>
      </c>
      <c r="AB3145" t="str">
        <f t="shared" si="1671"/>
        <v>0.651037704275255+0.116189057675965i</v>
      </c>
      <c r="AC3145" t="str">
        <f t="shared" si="1672"/>
        <v>1.02739541582928-0.127360894341526i</v>
      </c>
      <c r="AD3145" t="str">
        <f t="shared" si="1673"/>
        <v>0.61028019883522+0.18874416472067i</v>
      </c>
      <c r="AE3145" t="str">
        <f t="shared" si="1674"/>
        <v>-0.000115332121309307-0.0000915857624049118i</v>
      </c>
      <c r="AF3145" t="str">
        <f t="shared" si="1675"/>
        <v>-4.17369735718343-0.0813067570005724i</v>
      </c>
      <c r="AG3145" t="str">
        <f t="shared" si="1676"/>
        <v>1.00135343424966-0.0043532373533319i</v>
      </c>
      <c r="AH3145" t="str">
        <f t="shared" si="1677"/>
        <v>0.000471565124107489+0.00039314926849425i</v>
      </c>
      <c r="AI3145">
        <f t="shared" si="1678"/>
        <v>-64.237277581198995</v>
      </c>
      <c r="AJ3145">
        <f t="shared" si="1679"/>
        <v>39.818356114573348</v>
      </c>
      <c r="AK3145"/>
      <c r="AL3145"/>
      <c r="AM3145"/>
      <c r="AN3145"/>
    </row>
    <row r="3146" spans="1:40" x14ac:dyDescent="0.35">
      <c r="A3146"/>
      <c r="B3146">
        <f t="shared" si="1645"/>
        <v>1212000</v>
      </c>
      <c r="C3146" s="237" t="str">
        <f t="shared" si="1648"/>
        <v>-1.44000198922559E-08+0.00055926257286661i</v>
      </c>
      <c r="D3146" s="208" t="str">
        <f t="shared" si="1649"/>
        <v>-1.64874563011341+0.00428767972531068i</v>
      </c>
      <c r="E3146" t="str">
        <f t="shared" si="1650"/>
        <v>36500</v>
      </c>
      <c r="F3146" t="str">
        <f t="shared" si="1651"/>
        <v>0.21505376344086</v>
      </c>
      <c r="G3146" t="str">
        <f t="shared" si="1646"/>
        <v>0.21505376344086</v>
      </c>
      <c r="H3146" t="str">
        <f t="shared" si="1652"/>
        <v>2.52495687424276+0.0855275397011672i</v>
      </c>
      <c r="I3146" t="str">
        <f t="shared" si="1653"/>
        <v>4759.51287018854i</v>
      </c>
      <c r="J3146" t="str">
        <f t="shared" si="1647"/>
        <v>-30662.0503939533+1041.22911158541i</v>
      </c>
      <c r="K3146" t="str">
        <f t="shared" si="1654"/>
        <v>0.00526509119809158-0.155046079530789i</v>
      </c>
      <c r="L3146" t="str">
        <f t="shared" si="1655"/>
        <v>0.00166871959569388-0.0416589120568305i</v>
      </c>
      <c r="M3146" t="str">
        <f t="shared" si="1656"/>
        <v>0.00693381079378546-0.19670499158762i</v>
      </c>
      <c r="N3146" t="str">
        <f t="shared" si="1657"/>
        <v>-15.1176334939804i</v>
      </c>
      <c r="O3146" t="str">
        <f t="shared" si="1658"/>
        <v>-0.830757160538247-0.556635015260835i</v>
      </c>
      <c r="P3146" t="str">
        <f t="shared" si="1659"/>
        <v>1.83075716053825+0.556635015260835i</v>
      </c>
      <c r="Q3146" t="str">
        <f t="shared" si="1660"/>
        <v>-1.83075716053825+14.5609984787196i</v>
      </c>
      <c r="R3146" t="str">
        <f t="shared" si="1661"/>
        <v>0.0220708262759321-0.12850516305709i</v>
      </c>
      <c r="S3146" t="str">
        <f t="shared" si="1662"/>
        <v>1.68801162165955i</v>
      </c>
      <c r="T3146" t="str">
        <f t="shared" si="1663"/>
        <v>0.216918208683623+0.0372558112534023i</v>
      </c>
      <c r="U3146" t="str">
        <f t="shared" si="1664"/>
        <v>0.00005-0.000117246392541766i</v>
      </c>
      <c r="V3146" t="str">
        <f t="shared" si="1665"/>
        <v>0.00002-0.00131315959646778i</v>
      </c>
      <c r="W3146" t="str">
        <f t="shared" si="1666"/>
        <v>0.0000422067158945679-0.000109002406888711i</v>
      </c>
      <c r="X3146" t="str">
        <f t="shared" si="1667"/>
        <v>0.0000422571807502899-0.0001089563827612i</v>
      </c>
      <c r="Y3146" t="str">
        <f t="shared" si="1668"/>
        <v>0.009+6.09217647384133i</v>
      </c>
      <c r="Z3146" t="str">
        <f t="shared" si="1669"/>
        <v>-0.000214495499130856-0.0000835554909744473i</v>
      </c>
      <c r="AA3146" t="str">
        <f t="shared" si="1670"/>
        <v>0.00292366580689867-1.96977028390977i</v>
      </c>
      <c r="AB3146" t="str">
        <f t="shared" si="1671"/>
        <v>0.65252532704181+0.112071552544448i</v>
      </c>
      <c r="AC3146" t="str">
        <f t="shared" si="1672"/>
        <v>1.02656952095633-0.127577906025759i</v>
      </c>
      <c r="AD3146" t="str">
        <f t="shared" si="1673"/>
        <v>0.612608008825727+0.1853033775519i</v>
      </c>
      <c r="AE3146" t="str">
        <f t="shared" si="1674"/>
        <v>-0.000115918545934061-0.0000909335034109402i</v>
      </c>
      <c r="AF3146" t="str">
        <f t="shared" si="1675"/>
        <v>-4.17370250435617-0.0812398599758565i</v>
      </c>
      <c r="AG3146" t="str">
        <f t="shared" si="1676"/>
        <v>1.00132780205467-0.00436628213648274i</v>
      </c>
      <c r="AH3146" t="str">
        <f t="shared" si="1677"/>
        <v>0.000474087581068658+0.0003904980933221i</v>
      </c>
      <c r="AI3146">
        <f t="shared" si="1678"/>
        <v>-64.2337328950683</v>
      </c>
      <c r="AJ3146">
        <f t="shared" si="1679"/>
        <v>39.477718424539098</v>
      </c>
      <c r="AK3146"/>
      <c r="AL3146"/>
      <c r="AM3146"/>
      <c r="AN3146"/>
    </row>
    <row r="3147" spans="1:40" x14ac:dyDescent="0.35">
      <c r="A3147"/>
      <c r="B3147">
        <f t="shared" si="1645"/>
        <v>1213000</v>
      </c>
      <c r="C3147" s="237" t="str">
        <f t="shared" si="1648"/>
        <v>-1.43762868598109E-08+0.000558801515511189i</v>
      </c>
      <c r="D3147" s="208" t="str">
        <f t="shared" si="1649"/>
        <v>-1.64874562993146+0.00428414495225245i</v>
      </c>
      <c r="E3147" t="str">
        <f t="shared" si="1650"/>
        <v>36500</v>
      </c>
      <c r="F3147" t="str">
        <f t="shared" si="1651"/>
        <v>0.21505376344086</v>
      </c>
      <c r="G3147" t="str">
        <f t="shared" si="1646"/>
        <v>0.21505376344086</v>
      </c>
      <c r="H3147" t="str">
        <f t="shared" si="1652"/>
        <v>2.5249620088952+0.0854572177405469i</v>
      </c>
      <c r="I3147" t="str">
        <f t="shared" si="1653"/>
        <v>4763.43986100552i</v>
      </c>
      <c r="J3147" t="str">
        <f t="shared" si="1647"/>
        <v>-30712.6703612259+1042.08821151246i</v>
      </c>
      <c r="K3147" t="str">
        <f t="shared" si="1654"/>
        <v>0.00525642308396331-0.154918544969044i</v>
      </c>
      <c r="L3147" t="str">
        <f t="shared" si="1655"/>
        <v>0.00166597373583179-0.0416246782530465i</v>
      </c>
      <c r="M3147" t="str">
        <f t="shared" si="1656"/>
        <v>0.0069223968197951-0.196543223222091i</v>
      </c>
      <c r="N3147" t="str">
        <f t="shared" si="1657"/>
        <v>-15.1301067889425i</v>
      </c>
      <c r="O3147" t="str">
        <f t="shared" si="1658"/>
        <v>-0.837635428189788-0.546229703917053i</v>
      </c>
      <c r="P3147" t="str">
        <f t="shared" si="1659"/>
        <v>1.83763542818979+0.546229703917053i</v>
      </c>
      <c r="Q3147" t="str">
        <f t="shared" si="1660"/>
        <v>-1.83763542818979+14.5838770850254i</v>
      </c>
      <c r="R3147" t="str">
        <f t="shared" si="1661"/>
        <v>0.0212399680397604-0.128680921747497i</v>
      </c>
      <c r="S3147" t="str">
        <f t="shared" si="1662"/>
        <v>1.68940437052231i</v>
      </c>
      <c r="T3147" t="str">
        <f t="shared" si="1663"/>
        <v>0.217394111603061+0.0358828948361254i</v>
      </c>
      <c r="U3147" t="str">
        <f t="shared" si="1664"/>
        <v>0.00005-0.000117149734345112i</v>
      </c>
      <c r="V3147" t="str">
        <f t="shared" si="1665"/>
        <v>0.00002-0.00131207702466525i</v>
      </c>
      <c r="W3147" t="str">
        <f t="shared" si="1666"/>
        <v>0.0000422066057724896-0.000108914793473164i</v>
      </c>
      <c r="X3147" t="str">
        <f t="shared" si="1667"/>
        <v>0.0000422569752728911-0.000108868806510504i</v>
      </c>
      <c r="Y3147" t="str">
        <f t="shared" si="1668"/>
        <v>0.009+6.09720302208707i</v>
      </c>
      <c r="Z3147" t="str">
        <f t="shared" si="1669"/>
        <v>-0.000214146402581552-0.0000834856830615427i</v>
      </c>
      <c r="AA3147" t="str">
        <f t="shared" si="1670"/>
        <v>0.00291884701460329-1.9681463505986i</v>
      </c>
      <c r="AB3147" t="str">
        <f t="shared" si="1671"/>
        <v>0.653956920590507+0.107941596190755i</v>
      </c>
      <c r="AC3147" t="str">
        <f t="shared" si="1672"/>
        <v>1.02574213854245-0.127783586459057i</v>
      </c>
      <c r="AD3147" t="str">
        <f t="shared" si="1673"/>
        <v>0.614892860822808+0.181834014833197i</v>
      </c>
      <c r="AE3147" t="str">
        <f t="shared" si="1674"/>
        <v>-0.000116496557186111-0.0000902738506389479i</v>
      </c>
      <c r="AF3147" t="str">
        <f t="shared" si="1675"/>
        <v>-4.17370763882666-0.0811730727882945i</v>
      </c>
      <c r="AG3147" t="str">
        <f t="shared" si="1676"/>
        <v>1.00130200804586-0.00437899958760562i</v>
      </c>
      <c r="AH3147" t="str">
        <f t="shared" si="1677"/>
        <v>0.000476576017104558+0.000387815031405296i</v>
      </c>
      <c r="AI3147">
        <f t="shared" si="1678"/>
        <v>-64.23054055226541</v>
      </c>
      <c r="AJ3147">
        <f t="shared" si="1679"/>
        <v>39.13706669936429</v>
      </c>
      <c r="AK3147"/>
      <c r="AL3147"/>
      <c r="AM3147"/>
      <c r="AN3147"/>
    </row>
    <row r="3148" spans="1:40" x14ac:dyDescent="0.35">
      <c r="A3148"/>
      <c r="B3148">
        <f t="shared" si="1645"/>
        <v>1214000</v>
      </c>
      <c r="C3148" s="237" t="str">
        <f t="shared" si="1648"/>
        <v>-1.43526124515578E-08+0.000558341217723073i</v>
      </c>
      <c r="D3148" s="208" t="str">
        <f t="shared" si="1649"/>
        <v>-1.64874562974995+0.00428061600254356i</v>
      </c>
      <c r="E3148" t="str">
        <f t="shared" si="1650"/>
        <v>36500</v>
      </c>
      <c r="F3148" t="str">
        <f t="shared" si="1651"/>
        <v>0.21505376344086</v>
      </c>
      <c r="G3148" t="str">
        <f t="shared" si="1646"/>
        <v>0.21505376344086</v>
      </c>
      <c r="H3148" t="str">
        <f t="shared" si="1652"/>
        <v>2.52496713088667+0.0853870111705216i</v>
      </c>
      <c r="I3148" t="str">
        <f t="shared" si="1653"/>
        <v>4767.36685182251i</v>
      </c>
      <c r="J3148" t="str">
        <f t="shared" si="1647"/>
        <v>-30763.3320769252+1042.94731143951i</v>
      </c>
      <c r="K3148" t="str">
        <f t="shared" si="1654"/>
        <v>0.00524777635045831-0.154791219809331i</v>
      </c>
      <c r="L3148" t="str">
        <f t="shared" si="1655"/>
        <v>0.00166323464421441-0.0415905005769543i</v>
      </c>
      <c r="M3148" t="str">
        <f t="shared" si="1656"/>
        <v>0.00691101099467272-0.196381720386285i</v>
      </c>
      <c r="N3148" t="str">
        <f t="shared" si="1657"/>
        <v>-15.1425800839045i</v>
      </c>
      <c r="O3148" t="str">
        <f t="shared" si="1658"/>
        <v>-0.844383375625047-0.535739409571529i</v>
      </c>
      <c r="P3148" t="str">
        <f t="shared" si="1659"/>
        <v>1.84438337562505+0.535739409571529i</v>
      </c>
      <c r="Q3148" t="str">
        <f t="shared" si="1660"/>
        <v>-1.84438337562505+14.606840674333i</v>
      </c>
      <c r="R3148" t="str">
        <f t="shared" si="1661"/>
        <v>0.0204081871258721-0.128845377220669i</v>
      </c>
      <c r="S3148" t="str">
        <f t="shared" si="1662"/>
        <v>1.69079711938506i</v>
      </c>
      <c r="T3148" t="str">
        <f t="shared" si="1663"/>
        <v>0.217851392650789+0.0345061040042958i</v>
      </c>
      <c r="U3148" t="str">
        <f t="shared" si="1664"/>
        <v>0.00005-0.000117053235387661i</v>
      </c>
      <c r="V3148" t="str">
        <f t="shared" si="1665"/>
        <v>0.00002-0.00131099623634181i</v>
      </c>
      <c r="W3148" t="str">
        <f t="shared" si="1666"/>
        <v>0.0000422064955604585-0.000108827326231125i</v>
      </c>
      <c r="X3148" t="str">
        <f t="shared" si="1667"/>
        <v>0.0000422567699412651-0.000108781376371292i</v>
      </c>
      <c r="Y3148" t="str">
        <f t="shared" si="1668"/>
        <v>0.009+6.10222957033281i</v>
      </c>
      <c r="Z3148" t="str">
        <f t="shared" si="1669"/>
        <v>-0.000213798168335296-0.0000834159917239628i</v>
      </c>
      <c r="AA3148" t="str">
        <f t="shared" si="1670"/>
        <v>0.0029140401260819-1.96652509275437i</v>
      </c>
      <c r="AB3148" t="str">
        <f t="shared" si="1671"/>
        <v>0.655332496513937+0.1037999849666i</v>
      </c>
      <c r="AC3148" t="str">
        <f t="shared" si="1672"/>
        <v>1.02491342971239-0.127977960253095i</v>
      </c>
      <c r="AD3148" t="str">
        <f t="shared" si="1673"/>
        <v>0.617134406167699+0.17833661085038i</v>
      </c>
      <c r="AE3148" t="str">
        <f t="shared" si="1674"/>
        <v>-0.00011706608040057-0.0000896069192643931i</v>
      </c>
      <c r="AF3148" t="str">
        <f t="shared" si="1675"/>
        <v>-4.17371276063662-0.081106395167978i</v>
      </c>
      <c r="AG3148" t="str">
        <f t="shared" si="1676"/>
        <v>1.00127605642411-0.00439138802735299i</v>
      </c>
      <c r="AH3148" t="str">
        <f t="shared" si="1677"/>
        <v>0.000479030104028088+0.000385100547189269i</v>
      </c>
      <c r="AI3148">
        <f t="shared" si="1678"/>
        <v>-64.227699218898394</v>
      </c>
      <c r="AJ3148">
        <f t="shared" si="1679"/>
        <v>38.796400583018276</v>
      </c>
      <c r="AK3148"/>
      <c r="AL3148"/>
      <c r="AM3148"/>
      <c r="AN3148"/>
    </row>
    <row r="3149" spans="1:40" x14ac:dyDescent="0.35">
      <c r="A3149"/>
      <c r="B3149">
        <f t="shared" si="1645"/>
        <v>1215000</v>
      </c>
      <c r="C3149" s="237" t="str">
        <f t="shared" si="1648"/>
        <v>-1.43289964745748E-08+0.000557881677626789i</v>
      </c>
      <c r="D3149" s="208" t="str">
        <f t="shared" si="1649"/>
        <v>-1.6487456295689+0.00427709286180538i</v>
      </c>
      <c r="E3149" t="str">
        <f t="shared" si="1650"/>
        <v>36500</v>
      </c>
      <c r="F3149" t="str">
        <f t="shared" si="1651"/>
        <v>0.21505376344086</v>
      </c>
      <c r="G3149" t="str">
        <f t="shared" si="1646"/>
        <v>0.21505376344086</v>
      </c>
      <c r="H3149" t="str">
        <f t="shared" si="1652"/>
        <v>2.52497224025876+0.0853169197076915i</v>
      </c>
      <c r="I3149" t="str">
        <f t="shared" si="1653"/>
        <v>4771.2938426395i</v>
      </c>
      <c r="J3149" t="str">
        <f t="shared" si="1647"/>
        <v>-30814.0355410511+1043.80641136656i</v>
      </c>
      <c r="K3149" t="str">
        <f t="shared" si="1654"/>
        <v>0.00523915092734362-0.154664103536919i</v>
      </c>
      <c r="L3149" t="str">
        <f t="shared" si="1655"/>
        <v>0.00166050229862783-0.0415563788908544i</v>
      </c>
      <c r="M3149" t="str">
        <f t="shared" si="1656"/>
        <v>0.00689965322597145-0.196220482427773i</v>
      </c>
      <c r="N3149" t="str">
        <f t="shared" si="1657"/>
        <v>-15.1550533788665i</v>
      </c>
      <c r="O3149" t="str">
        <f t="shared" si="1658"/>
        <v>-0.850999952991199-0.525165764315399i</v>
      </c>
      <c r="P3149" t="str">
        <f t="shared" si="1659"/>
        <v>1.8509999529912+0.525165764315399i</v>
      </c>
      <c r="Q3149" t="str">
        <f t="shared" si="1660"/>
        <v>-1.8509999529912+14.6298876145511i</v>
      </c>
      <c r="R3149" t="str">
        <f t="shared" si="1661"/>
        <v>0.0195756412975754-0.128998561973621i</v>
      </c>
      <c r="S3149" t="str">
        <f t="shared" si="1662"/>
        <v>1.69218986824782i</v>
      </c>
      <c r="T3149" t="str">
        <f t="shared" si="1663"/>
        <v>0.2182900595903+0.0331257018682107i</v>
      </c>
      <c r="U3149" t="str">
        <f t="shared" si="1664"/>
        <v>0.00005-0.000116956895276231i</v>
      </c>
      <c r="V3149" t="str">
        <f t="shared" si="1665"/>
        <v>0.00002-0.00130991722709379i</v>
      </c>
      <c r="W3149" t="str">
        <f t="shared" si="1666"/>
        <v>0.000042206385258477-0.000108740004801626i</v>
      </c>
      <c r="X3149" t="str">
        <f t="shared" si="1667"/>
        <v>0.000042256564754639-0.000108694091982747i</v>
      </c>
      <c r="Y3149" t="str">
        <f t="shared" si="1668"/>
        <v>0.009+6.10725611857856i</v>
      </c>
      <c r="Z3149" t="str">
        <f t="shared" si="1669"/>
        <v>-0.00021345079355429-0.0000833464166681269i</v>
      </c>
      <c r="AA3149" t="str">
        <f t="shared" si="1670"/>
        <v>0.00290924510215867-1.96490650377057i</v>
      </c>
      <c r="AB3149" t="str">
        <f t="shared" si="1671"/>
        <v>0.656652078165952+0.0996475103506404i</v>
      </c>
      <c r="AC3149" t="str">
        <f t="shared" si="1672"/>
        <v>1.02408355418319-0.128161054298672i</v>
      </c>
      <c r="AD3149" t="str">
        <f t="shared" si="1673"/>
        <v>0.619332302794203+0.174811704090647i</v>
      </c>
      <c r="AE3149" t="str">
        <f t="shared" si="1674"/>
        <v>-0.000117627042377624-0.0000889328251254424i</v>
      </c>
      <c r="AF3149" t="str">
        <f t="shared" si="1675"/>
        <v>-4.17371786982766-0.0810398268458861i</v>
      </c>
      <c r="AG3149" t="str">
        <f t="shared" si="1676"/>
        <v>1.00124995140645-0.00440344582877502i</v>
      </c>
      <c r="AH3149" t="str">
        <f t="shared" si="1677"/>
        <v>0.000481449519487227+0.000382355108160138i</v>
      </c>
      <c r="AI3149">
        <f t="shared" si="1678"/>
        <v>-64.225207597839045</v>
      </c>
      <c r="AJ3149">
        <f t="shared" si="1679"/>
        <v>38.455719722229084</v>
      </c>
      <c r="AK3149"/>
      <c r="AL3149"/>
      <c r="AM3149"/>
      <c r="AN3149"/>
    </row>
    <row r="3150" spans="1:40" x14ac:dyDescent="0.35">
      <c r="A3150"/>
      <c r="B3150">
        <f t="shared" si="1645"/>
        <v>1216000</v>
      </c>
      <c r="C3150" s="237" t="str">
        <f t="shared" si="1648"/>
        <v>-1.43054387367326E-08+0.000557422893353029i</v>
      </c>
      <c r="D3150" s="208" t="str">
        <f t="shared" si="1649"/>
        <v>-1.64874562938829+0.00427357551570656i</v>
      </c>
      <c r="E3150" t="str">
        <f t="shared" si="1650"/>
        <v>36500</v>
      </c>
      <c r="F3150" t="str">
        <f t="shared" si="1651"/>
        <v>0.21505376344086</v>
      </c>
      <c r="G3150" t="str">
        <f t="shared" si="1646"/>
        <v>0.21505376344086</v>
      </c>
      <c r="H3150" t="str">
        <f t="shared" si="1652"/>
        <v>2.52497733705286+0.085246943069578i</v>
      </c>
      <c r="I3150" t="str">
        <f t="shared" si="1653"/>
        <v>4775.22083345649i</v>
      </c>
      <c r="J3150" t="str">
        <f t="shared" si="1647"/>
        <v>-30864.7807536035+1044.66551129361i</v>
      </c>
      <c r="K3150" t="str">
        <f t="shared" si="1654"/>
        <v>0.00523054674467434-0.154537195638762i</v>
      </c>
      <c r="L3150" t="str">
        <f t="shared" si="1655"/>
        <v>0.00165777667694919-0.0415223130574969i</v>
      </c>
      <c r="M3150" t="str">
        <f t="shared" si="1656"/>
        <v>0.00688832342162353-0.196059508696259i</v>
      </c>
      <c r="N3150" t="str">
        <f t="shared" si="1657"/>
        <v>-15.1675266738286i</v>
      </c>
      <c r="O3150" t="str">
        <f t="shared" si="1658"/>
        <v>-0.857484130874109-0.514510413207619i</v>
      </c>
      <c r="P3150" t="str">
        <f t="shared" si="1659"/>
        <v>1.85748413087411+0.514510413207619i</v>
      </c>
      <c r="Q3150" t="str">
        <f t="shared" si="1660"/>
        <v>-1.85748413087411+14.653016260621i</v>
      </c>
      <c r="R3150" t="str">
        <f t="shared" si="1661"/>
        <v>0.018742486810051-0.129140510666212i</v>
      </c>
      <c r="S3150" t="str">
        <f t="shared" si="1662"/>
        <v>1.69358261711057i</v>
      </c>
      <c r="T3150" t="str">
        <f t="shared" si="1663"/>
        <v>0.218710124029079+0.0317419498629265i</v>
      </c>
      <c r="U3150" t="str">
        <f t="shared" si="1664"/>
        <v>0.00005-0.000116860713618932i</v>
      </c>
      <c r="V3150" t="str">
        <f t="shared" si="1665"/>
        <v>0.00002-0.00130883999253203i</v>
      </c>
      <c r="W3150" t="str">
        <f t="shared" si="1666"/>
        <v>0.000042206274866547-0.000108652828824893i</v>
      </c>
      <c r="X3150" t="str">
        <f t="shared" si="1667"/>
        <v>0.000042256359712242-0.000108606952985249i</v>
      </c>
      <c r="Y3150" t="str">
        <f t="shared" si="1668"/>
        <v>0.009+6.1122826668243i</v>
      </c>
      <c r="Z3150" t="str">
        <f t="shared" si="1669"/>
        <v>-0.000213104275412425-0.0000832769576014415i</v>
      </c>
      <c r="AA3150" t="str">
        <f t="shared" si="1670"/>
        <v>0.00290446190381885-1.96329057706245i</v>
      </c>
      <c r="AB3150" t="str">
        <f t="shared" si="1671"/>
        <v>0.657915700463759+0.0954849587821376i</v>
      </c>
      <c r="AC3150" t="str">
        <f t="shared" si="1672"/>
        <v>1.02325267023567-0.128332897718488i</v>
      </c>
      <c r="AD3150" t="str">
        <f t="shared" si="1673"/>
        <v>0.621486215277999+0.1712598371627i</v>
      </c>
      <c r="AE3150" t="str">
        <f t="shared" si="1674"/>
        <v>-0.000118179371387401-0.0000882516847053935i</v>
      </c>
      <c r="AF3150" t="str">
        <f t="shared" si="1675"/>
        <v>-4.17372296644115-0.0809733675538714i</v>
      </c>
      <c r="AG3150" t="str">
        <f t="shared" si="1676"/>
        <v>1.00122369722539-0.00441517141745564i</v>
      </c>
      <c r="AH3150" t="str">
        <f t="shared" si="1677"/>
        <v>0.000483833946990505+0.000379579184776981i</v>
      </c>
      <c r="AI3150">
        <f t="shared" si="1678"/>
        <v>-64.223064428243987</v>
      </c>
      <c r="AJ3150">
        <f t="shared" si="1679"/>
        <v>38.115023766530754</v>
      </c>
      <c r="AK3150"/>
      <c r="AL3150"/>
      <c r="AM3150"/>
      <c r="AN3150"/>
    </row>
    <row r="3151" spans="1:40" x14ac:dyDescent="0.35">
      <c r="A3151"/>
      <c r="B3151">
        <f t="shared" si="1645"/>
        <v>1217000</v>
      </c>
      <c r="C3151" s="237" t="str">
        <f t="shared" si="1648"/>
        <v>-1.42819390466913E-08+0.000556964863038633i</v>
      </c>
      <c r="D3151" s="208" t="str">
        <f t="shared" si="1649"/>
        <v>-1.64874562920813+0.00427006394996286i</v>
      </c>
      <c r="E3151" t="str">
        <f t="shared" si="1650"/>
        <v>36500</v>
      </c>
      <c r="F3151" t="str">
        <f t="shared" si="1651"/>
        <v>0.21505376344086</v>
      </c>
      <c r="G3151" t="str">
        <f t="shared" si="1646"/>
        <v>0.21505376344086</v>
      </c>
      <c r="H3151" t="str">
        <f t="shared" si="1652"/>
        <v>2.5249824213102+0.0851770809746289i</v>
      </c>
      <c r="I3151" t="str">
        <f t="shared" si="1653"/>
        <v>4779.14782427347i</v>
      </c>
      <c r="J3151" t="str">
        <f t="shared" si="1647"/>
        <v>-30915.5677145827+1045.52461122066i</v>
      </c>
      <c r="K3151" t="str">
        <f t="shared" si="1654"/>
        <v>0.00522196373279203-0.154410495603489i</v>
      </c>
      <c r="L3151" t="str">
        <f t="shared" si="1655"/>
        <v>0.00165505775714622-0.0414883029400797i</v>
      </c>
      <c r="M3151" t="str">
        <f t="shared" si="1656"/>
        <v>0.00687702148993825-0.195898798543569i</v>
      </c>
      <c r="N3151" t="str">
        <f t="shared" si="1657"/>
        <v>-15.1799999687906i</v>
      </c>
      <c r="O3151" t="str">
        <f t="shared" si="1658"/>
        <v>-0.863834900458337-0.503775014019289i</v>
      </c>
      <c r="P3151" t="str">
        <f t="shared" si="1659"/>
        <v>1.86383490045834+0.503775014019289i</v>
      </c>
      <c r="Q3151" t="str">
        <f t="shared" si="1660"/>
        <v>-1.86383490045834+14.6762249547713i</v>
      </c>
      <c r="R3151" t="str">
        <f t="shared" si="1661"/>
        <v>0.0179088783851887-0.129271260073179i</v>
      </c>
      <c r="S3151" t="str">
        <f t="shared" si="1662"/>
        <v>1.69497536597333i</v>
      </c>
      <c r="T3151" t="str">
        <f t="shared" si="1663"/>
        <v>0.21911160135237+0.0303551076951071i</v>
      </c>
      <c r="U3151" t="str">
        <f t="shared" si="1664"/>
        <v>0.00005-0.000116764690025161i</v>
      </c>
      <c r="V3151" t="str">
        <f t="shared" si="1665"/>
        <v>0.00002-0.0013077645282818i</v>
      </c>
      <c r="W3151" t="str">
        <f t="shared" si="1666"/>
        <v>0.000042206164384671-0.000108565797942325i</v>
      </c>
      <c r="X3151" t="str">
        <f t="shared" si="1667"/>
        <v>0.0000422561548133079-0.000108519959020351i</v>
      </c>
      <c r="Y3151" t="str">
        <f t="shared" si="1668"/>
        <v>0.009+6.11730921507004i</v>
      </c>
      <c r="Z3151" t="str">
        <f t="shared" si="1669"/>
        <v>-0.00021275861109518-0.0000832076142323008i</v>
      </c>
      <c r="AA3151" t="str">
        <f t="shared" si="1670"/>
        <v>0.00289969049220787-1.96167730606687i</v>
      </c>
      <c r="AB3151" t="str">
        <f t="shared" si="1671"/>
        <v>0.659123409688679+0.0913131115010658i</v>
      </c>
      <c r="AC3151" t="str">
        <f t="shared" si="1672"/>
        <v>1.02242093468728-0.128493521819847i</v>
      </c>
      <c r="AD3151" t="str">
        <f t="shared" si="1673"/>
        <v>0.623595814885156+0.167681556716378i</v>
      </c>
      <c r="AE3151" t="str">
        <f t="shared" si="1674"/>
        <v>-0.000118722997174605-0.0000875636151150954i</v>
      </c>
      <c r="AF3151" t="str">
        <f t="shared" si="1675"/>
        <v>-4.17372805051833-0.080907017024666i</v>
      </c>
      <c r="AG3151" t="str">
        <f t="shared" si="1676"/>
        <v>1.00119729812831-0.00442656327164199i</v>
      </c>
      <c r="AH3151" t="str">
        <f t="shared" si="1677"/>
        <v>0.000486183075931595+0.000376773250403997i</v>
      </c>
      <c r="AI3151">
        <f t="shared" si="1678"/>
        <v>-64.221268485092139</v>
      </c>
      <c r="AJ3151">
        <f t="shared" si="1679"/>
        <v>37.774312368326243</v>
      </c>
      <c r="AK3151"/>
      <c r="AL3151"/>
      <c r="AM3151"/>
      <c r="AN3151"/>
    </row>
    <row r="3152" spans="1:40" x14ac:dyDescent="0.35">
      <c r="A3152"/>
      <c r="B3152">
        <f t="shared" si="1645"/>
        <v>1218000</v>
      </c>
      <c r="C3152" s="237" t="str">
        <f t="shared" si="1648"/>
        <v>-1.4258497213896E-08+0.000556507584826559i</v>
      </c>
      <c r="D3152" s="208" t="str">
        <f t="shared" si="1649"/>
        <v>-1.6487456290284+0.00426655815033695i</v>
      </c>
      <c r="E3152" t="str">
        <f t="shared" si="1650"/>
        <v>36500</v>
      </c>
      <c r="F3152" t="str">
        <f t="shared" si="1651"/>
        <v>0.21505376344086</v>
      </c>
      <c r="G3152" t="str">
        <f t="shared" si="1646"/>
        <v>0.21505376344086</v>
      </c>
      <c r="H3152" t="str">
        <f t="shared" si="1652"/>
        <v>2.52498749307184+0.0851073331422063i</v>
      </c>
      <c r="I3152" t="str">
        <f t="shared" si="1653"/>
        <v>4783.07481509046i</v>
      </c>
      <c r="J3152" t="str">
        <f t="shared" si="1647"/>
        <v>-30966.3964239884+1046.38371114771i</v>
      </c>
      <c r="K3152" t="str">
        <f t="shared" si="1654"/>
        <v>0.00521340182232374-0.154284002921402i</v>
      </c>
      <c r="L3152" t="str">
        <f t="shared" si="1655"/>
        <v>0.00165234551727669-0.0414543484022456i</v>
      </c>
      <c r="M3152" t="str">
        <f t="shared" si="1656"/>
        <v>0.00686574733960043-0.195738351323648i</v>
      </c>
      <c r="N3152" t="str">
        <f t="shared" si="1657"/>
        <v>-15.1924732637526i</v>
      </c>
      <c r="O3152" t="str">
        <f t="shared" si="1658"/>
        <v>-0.87005127368441-0.492961236975216i</v>
      </c>
      <c r="P3152" t="str">
        <f t="shared" si="1659"/>
        <v>1.87005127368441+0.492961236975216i</v>
      </c>
      <c r="Q3152" t="str">
        <f t="shared" si="1660"/>
        <v>-1.87005127368441+14.6995120267774i</v>
      </c>
      <c r="R3152" t="str">
        <f t="shared" si="1661"/>
        <v>0.0170749691877392-0.129390849036166i</v>
      </c>
      <c r="S3152" t="str">
        <f t="shared" si="1662"/>
        <v>1.69636811483608i</v>
      </c>
      <c r="T3152" t="str">
        <f t="shared" si="1663"/>
        <v>0.219494510656521+0.0289654332918893i</v>
      </c>
      <c r="U3152" t="str">
        <f t="shared" si="1664"/>
        <v>0.00005-0.0001166688241056i</v>
      </c>
      <c r="V3152" t="str">
        <f t="shared" si="1665"/>
        <v>0.00002-0.00130669082998272i</v>
      </c>
      <c r="W3152" t="str">
        <f t="shared" si="1666"/>
        <v>0.0000422060538128509-0.000108478911796507i</v>
      </c>
      <c r="X3152" t="str">
        <f t="shared" si="1667"/>
        <v>0.0000422559500570723-0.000108433109730789i</v>
      </c>
      <c r="Y3152" t="str">
        <f t="shared" si="1668"/>
        <v>0.009+6.12233576331579i</v>
      </c>
      <c r="Z3152" t="str">
        <f t="shared" si="1669"/>
        <v>-0.000212413797799594-0.0000831383862700772i</v>
      </c>
      <c r="AA3152" t="str">
        <f t="shared" si="1670"/>
        <v>0.00289493082863062-1.96006668424228i</v>
      </c>
      <c r="AB3152" t="str">
        <f t="shared" si="1671"/>
        <v>0.66027526328564+0.087132744394292i</v>
      </c>
      <c r="AC3152" t="str">
        <f t="shared" si="1672"/>
        <v>1.02158850286635-0.128642960047302i</v>
      </c>
      <c r="AD3152" t="str">
        <f t="shared" si="1673"/>
        <v>0.625660779619738+0.164077413361421i</v>
      </c>
      <c r="AE3152" t="str">
        <f t="shared" si="1674"/>
        <v>-0.000119257850963046-0.0000868687340752965i</v>
      </c>
      <c r="AF3152" t="str">
        <f t="shared" si="1675"/>
        <v>-4.17373312210024-0.0808407749918693i</v>
      </c>
      <c r="AG3152" t="str">
        <f t="shared" si="1676"/>
        <v>1.00117075837681-0.00443761992236707i</v>
      </c>
      <c r="AH3152" t="str">
        <f t="shared" si="1677"/>
        <v>0.0004884966016136+0.000373937781242234i</v>
      </c>
      <c r="AI3152">
        <f t="shared" si="1678"/>
        <v>-64.219818578734674</v>
      </c>
      <c r="AJ3152">
        <f t="shared" si="1679"/>
        <v>37.43358518290858</v>
      </c>
      <c r="AK3152"/>
      <c r="AL3152"/>
      <c r="AM3152"/>
      <c r="AN3152"/>
    </row>
    <row r="3153" spans="1:40" x14ac:dyDescent="0.35">
      <c r="A3153"/>
      <c r="B3153">
        <f t="shared" si="1645"/>
        <v>1219000</v>
      </c>
      <c r="C3153" s="237" t="str">
        <f t="shared" si="1648"/>
        <v>-1.4235113048573E-08+0.000556051056865856i</v>
      </c>
      <c r="D3153" s="208" t="str">
        <f t="shared" si="1649"/>
        <v>-1.64874562884913+0.00426305810263823i</v>
      </c>
      <c r="E3153" t="str">
        <f t="shared" si="1650"/>
        <v>36500</v>
      </c>
      <c r="F3153" t="str">
        <f t="shared" si="1651"/>
        <v>0.21505376344086</v>
      </c>
      <c r="G3153" t="str">
        <f t="shared" si="1646"/>
        <v>0.21505376344086</v>
      </c>
      <c r="H3153" t="str">
        <f t="shared" si="1652"/>
        <v>2.52499255237871+0.0850376992925925i</v>
      </c>
      <c r="I3153" t="str">
        <f t="shared" si="1653"/>
        <v>4787.00180590745i</v>
      </c>
      <c r="J3153" t="str">
        <f t="shared" si="1647"/>
        <v>-31017.2668818207+1047.24281107476i</v>
      </c>
      <c r="K3153" t="str">
        <f t="shared" si="1654"/>
        <v>0.00520486094418015-0.154157717084463i</v>
      </c>
      <c r="L3153" t="str">
        <f t="shared" si="1655"/>
        <v>0.00164963993548813-0.0414204493080819i</v>
      </c>
      <c r="M3153" t="str">
        <f t="shared" si="1656"/>
        <v>0.00685450087966828-0.195578166392545i</v>
      </c>
      <c r="N3153" t="str">
        <f t="shared" si="1657"/>
        <v>-15.2049465587147i</v>
      </c>
      <c r="O3153" t="str">
        <f t="shared" si="1658"/>
        <v>-0.876132283402379-0.482070764494316i</v>
      </c>
      <c r="P3153" t="str">
        <f t="shared" si="1659"/>
        <v>1.87613228340238+0.482070764494316i</v>
      </c>
      <c r="Q3153" t="str">
        <f t="shared" si="1660"/>
        <v>-1.87613228340238+14.7228757942204i</v>
      </c>
      <c r="R3153" t="str">
        <f t="shared" si="1661"/>
        <v>0.0162409108028852-0.129499318415767i</v>
      </c>
      <c r="S3153" t="str">
        <f t="shared" si="1662"/>
        <v>1.69776086369884i</v>
      </c>
      <c r="T3153" t="str">
        <f t="shared" si="1663"/>
        <v>0.219858874681964+0.0275731827519622i</v>
      </c>
      <c r="U3153" t="str">
        <f t="shared" si="1664"/>
        <v>0.0000499999999999999-0.000116573115472207i</v>
      </c>
      <c r="V3153" t="str">
        <f t="shared" si="1665"/>
        <v>0.00002-0.00130561889328872i</v>
      </c>
      <c r="W3153" t="str">
        <f t="shared" si="1666"/>
        <v>0.0000422059431510888-0.000108392170031192i</v>
      </c>
      <c r="X3153" t="str">
        <f t="shared" si="1667"/>
        <v>0.0000422557454427743-0.000108346404760468i</v>
      </c>
      <c r="Y3153" t="str">
        <f t="shared" si="1668"/>
        <v>0.009+6.12736231156153i</v>
      </c>
      <c r="Z3153" t="str">
        <f t="shared" si="1669"/>
        <v>-0.000212069832734194-0.0000830692734251215i</v>
      </c>
      <c r="AA3153" t="str">
        <f t="shared" si="1670"/>
        <v>0.00289018287455068-1.95845870506859i</v>
      </c>
      <c r="AB3153" t="str">
        <f t="shared" si="1671"/>
        <v>0.661371329661567+0.0829446278484141i</v>
      </c>
      <c r="AC3153" t="str">
        <f t="shared" si="1672"/>
        <v>1.02075552858766-0.128781247935258i</v>
      </c>
      <c r="AD3153" t="str">
        <f t="shared" si="1673"/>
        <v>0.627680794270445+0.160447961586025i</v>
      </c>
      <c r="AE3153" t="str">
        <f t="shared" si="1674"/>
        <v>-0.000119783865459906-0.0000861671598990397i</v>
      </c>
      <c r="AF3153" t="str">
        <f t="shared" si="1675"/>
        <v>-4.17373818122784-0.0807746411899543i</v>
      </c>
      <c r="AG3153" t="str">
        <f t="shared" si="1676"/>
        <v>1.00114408224609-0.0044483399535648i</v>
      </c>
      <c r="AH3153" t="str">
        <f t="shared" si="1677"/>
        <v>0.000490774225272366+0.000371073256261427i</v>
      </c>
      <c r="AI3153">
        <f t="shared" si="1678"/>
        <v>-64.218713554459555</v>
      </c>
      <c r="AJ3153">
        <f t="shared" si="1679"/>
        <v>37.092841868518306</v>
      </c>
      <c r="AK3153"/>
      <c r="AL3153"/>
      <c r="AM3153"/>
      <c r="AN3153"/>
    </row>
    <row r="3154" spans="1:40" x14ac:dyDescent="0.35">
      <c r="A3154"/>
      <c r="B3154">
        <f t="shared" si="1645"/>
        <v>1220000</v>
      </c>
      <c r="C3154" s="237" t="str">
        <f t="shared" si="1648"/>
        <v>-1.42117863617262E-08+0.000555595277311644i</v>
      </c>
      <c r="D3154" s="208" t="str">
        <f t="shared" si="1649"/>
        <v>-1.64874562867029+0.00425956379272261i</v>
      </c>
      <c r="E3154" t="str">
        <f t="shared" si="1650"/>
        <v>36500</v>
      </c>
      <c r="F3154" t="str">
        <f t="shared" si="1651"/>
        <v>0.21505376344086</v>
      </c>
      <c r="G3154" t="str">
        <f t="shared" si="1646"/>
        <v>0.21505376344086</v>
      </c>
      <c r="H3154" t="str">
        <f t="shared" si="1652"/>
        <v>2.5249975992715+0.0849681791469757i</v>
      </c>
      <c r="I3154" t="str">
        <f t="shared" si="1653"/>
        <v>4790.92879672443i</v>
      </c>
      <c r="J3154" t="str">
        <f t="shared" si="1647"/>
        <v>-31068.1790880797+1048.10191100181i</v>
      </c>
      <c r="K3154" t="str">
        <f t="shared" si="1654"/>
        <v>0.00519634102955438-0.154031637586293i</v>
      </c>
      <c r="L3154" t="str">
        <f t="shared" si="1655"/>
        <v>0.00164694099001725-0.0413866055221177i</v>
      </c>
      <c r="M3154" t="str">
        <f t="shared" si="1656"/>
        <v>0.00684328201957163-0.195418243108411i</v>
      </c>
      <c r="N3154" t="str">
        <f t="shared" si="1657"/>
        <v>-15.2174198536767i</v>
      </c>
      <c r="O3154" t="str">
        <f t="shared" si="1658"/>
        <v>-0.882076983522145-0.471105290928126i</v>
      </c>
      <c r="P3154" t="str">
        <f t="shared" si="1659"/>
        <v>1.88207698352215+0.471105290928126i</v>
      </c>
      <c r="Q3154" t="str">
        <f t="shared" si="1660"/>
        <v>-1.88207698352215+14.7463145627486i</v>
      </c>
      <c r="R3154" t="str">
        <f t="shared" si="1661"/>
        <v>0.0154068532151538-0.129596711043623i</v>
      </c>
      <c r="S3154" t="str">
        <f t="shared" si="1662"/>
        <v>1.69915361256161i</v>
      </c>
      <c r="T3154" t="str">
        <f t="shared" si="1663"/>
        <v>0.220204719745875+0.026178610298735i</v>
      </c>
      <c r="U3154" t="str">
        <f t="shared" si="1664"/>
        <v>0.0000499999999999999-0.000116477563738214i</v>
      </c>
      <c r="V3154" t="str">
        <f t="shared" si="1665"/>
        <v>0.00002-0.001304548713868i</v>
      </c>
      <c r="W3154" t="str">
        <f t="shared" si="1666"/>
        <v>0.0000422058323993873-0.000108305572291304i</v>
      </c>
      <c r="X3154" t="str">
        <f t="shared" si="1667"/>
        <v>0.0000422555409696568-0.000108259843754463i</v>
      </c>
      <c r="Y3154" t="str">
        <f t="shared" si="1668"/>
        <v>0.009+6.13238885980728i</v>
      </c>
      <c r="Z3154" t="str">
        <f t="shared" si="1669"/>
        <v>-0.000211726713118943-0.0000830002754087573i</v>
      </c>
      <c r="AA3154" t="str">
        <f t="shared" si="1670"/>
        <v>0.00288544659158949-1.95685336204706i</v>
      </c>
      <c r="AB3154" t="str">
        <f t="shared" si="1671"/>
        <v>0.662411687982815+0.0787495266088828i</v>
      </c>
      <c r="AC3154" t="str">
        <f t="shared" si="1672"/>
        <v>1.01992216412945-0.128908423060586i</v>
      </c>
      <c r="AD3154" t="str">
        <f t="shared" si="1673"/>
        <v>0.629655550456186+0.15679375967482i</v>
      </c>
      <c r="AE3154" t="str">
        <f t="shared" si="1674"/>
        <v>-0.000120300974859803-0.0000854590114740275i</v>
      </c>
      <c r="AF3154" t="str">
        <f t="shared" si="1675"/>
        <v>-4.17374322794179-0.0807086153542531i</v>
      </c>
      <c r="AG3154" t="str">
        <f t="shared" si="1676"/>
        <v>1.00111727402429-0.00445872200217688i</v>
      </c>
      <c r="AH3154" t="str">
        <f t="shared" si="1677"/>
        <v>0.000493015654099025+0.00036818015713155i</v>
      </c>
      <c r="AI3154">
        <f t="shared" si="1678"/>
        <v>-64.217952292072027</v>
      </c>
      <c r="AJ3154">
        <f t="shared" si="1679"/>
        <v>36.752082086395724</v>
      </c>
      <c r="AK3154"/>
      <c r="AL3154"/>
      <c r="AM3154"/>
      <c r="AN3154"/>
    </row>
    <row r="3155" spans="1:40" x14ac:dyDescent="0.35">
      <c r="A3155"/>
      <c r="B3155">
        <f t="shared" si="1645"/>
        <v>1221000</v>
      </c>
      <c r="C3155" s="237" t="str">
        <f t="shared" si="1648"/>
        <v>-1.41885169651331E-08+0.000555140244325088i</v>
      </c>
      <c r="D3155" s="208" t="str">
        <f t="shared" si="1649"/>
        <v>-1.64874562849189+0.00425607520649234i</v>
      </c>
      <c r="E3155" t="str">
        <f t="shared" si="1650"/>
        <v>36500</v>
      </c>
      <c r="F3155" t="str">
        <f t="shared" si="1651"/>
        <v>0.21505376344086</v>
      </c>
      <c r="G3155" t="str">
        <f t="shared" si="1646"/>
        <v>0.21505376344086</v>
      </c>
      <c r="H3155" t="str">
        <f t="shared" si="1652"/>
        <v>2.52500263379078+0.084898772427454i</v>
      </c>
      <c r="I3155" t="str">
        <f t="shared" si="1653"/>
        <v>4794.85578754142i</v>
      </c>
      <c r="J3155" t="str">
        <f t="shared" si="1647"/>
        <v>-31119.1330427652+1048.96101092886i</v>
      </c>
      <c r="K3155" t="str">
        <f t="shared" si="1654"/>
        <v>0.00518784200992071-0.153905763922161i</v>
      </c>
      <c r="L3155" t="str">
        <f t="shared" si="1655"/>
        <v>0.00164424865918961-0.0413528169093223i</v>
      </c>
      <c r="M3155" t="str">
        <f t="shared" si="1656"/>
        <v>0.00683209066911032-0.195258580831483i</v>
      </c>
      <c r="N3155" t="str">
        <f t="shared" si="1657"/>
        <v>-15.2298931486387i</v>
      </c>
      <c r="O3155" t="str">
        <f t="shared" si="1658"/>
        <v>-0.887884449160953-0.460066522296669i</v>
      </c>
      <c r="P3155" t="str">
        <f t="shared" si="1659"/>
        <v>1.88788444916095+0.460066522296669i</v>
      </c>
      <c r="Q3155" t="str">
        <f t="shared" si="1660"/>
        <v>-1.88788444916095+14.769826626342i</v>
      </c>
      <c r="R3155" t="str">
        <f t="shared" si="1661"/>
        <v>0.0145729447885884-0.129683071674633i</v>
      </c>
      <c r="S3155" t="str">
        <f t="shared" si="1662"/>
        <v>1.70054636142436i</v>
      </c>
      <c r="T3155" t="str">
        <f t="shared" si="1663"/>
        <v>0.220532075674632+0.0247819682354721i</v>
      </c>
      <c r="U3155" t="str">
        <f t="shared" si="1664"/>
        <v>0.0000499999999999999-0.000116382168518117i</v>
      </c>
      <c r="V3155" t="str">
        <f t="shared" si="1665"/>
        <v>0.00002-0.00130348028740291i</v>
      </c>
      <c r="W3155" t="str">
        <f t="shared" si="1666"/>
        <v>0.0000422057215577478-0.000108219118222926i</v>
      </c>
      <c r="X3155" t="str">
        <f t="shared" si="1667"/>
        <v>0.0000422553366369642-0.000108173426359006i</v>
      </c>
      <c r="Y3155" t="str">
        <f t="shared" si="1668"/>
        <v>0.009+6.13741540805302i</v>
      </c>
      <c r="Z3155" t="str">
        <f t="shared" si="1669"/>
        <v>-0.000211384436185181-0.000082931391933275i</v>
      </c>
      <c r="AA3155" t="str">
        <f t="shared" si="1670"/>
        <v>0.00288072194152562-1.95525064870027i</v>
      </c>
      <c r="AB3155" t="str">
        <f t="shared" si="1671"/>
        <v>0.663396427971991+0.0745481996450401i</v>
      </c>
      <c r="AC3155" t="str">
        <f t="shared" si="1672"/>
        <v>1.0190885602117-0.129024524995292i</v>
      </c>
      <c r="AD3155" t="str">
        <f t="shared" si="1673"/>
        <v>0.631584746670889+0.153115369626079i</v>
      </c>
      <c r="AE3155" t="str">
        <f t="shared" si="1674"/>
        <v>-0.000120809114848717-0.0000847444082449359i</v>
      </c>
      <c r="AF3155" t="str">
        <f t="shared" si="1675"/>
        <v>-4.17374826228267-0.0806426972209617i</v>
      </c>
      <c r="AG3155" t="str">
        <f t="shared" si="1676"/>
        <v>1.00109033801189-0.00446876475825396i</v>
      </c>
      <c r="AH3155" t="str">
        <f t="shared" si="1677"/>
        <v>0.000495220601262124+0.000365258968154071i</v>
      </c>
      <c r="AI3155">
        <f t="shared" si="1678"/>
        <v>-64.217533705486389</v>
      </c>
      <c r="AJ3155">
        <f t="shared" si="1679"/>
        <v>36.411305500806492</v>
      </c>
      <c r="AK3155"/>
      <c r="AL3155"/>
      <c r="AM3155"/>
      <c r="AN3155"/>
    </row>
    <row r="3156" spans="1:40" x14ac:dyDescent="0.35">
      <c r="A3156"/>
      <c r="B3156">
        <f t="shared" si="1645"/>
        <v>1222000</v>
      </c>
      <c r="C3156" s="237" t="str">
        <f t="shared" si="1648"/>
        <v>-1.41653046713409E-08+0.000554685956073369i</v>
      </c>
      <c r="D3156" s="208" t="str">
        <f t="shared" si="1649"/>
        <v>-1.64874562831393+0.00425259232989583i</v>
      </c>
      <c r="E3156" t="str">
        <f t="shared" si="1650"/>
        <v>36500</v>
      </c>
      <c r="F3156" t="str">
        <f t="shared" si="1651"/>
        <v>0.21505376344086</v>
      </c>
      <c r="G3156" t="str">
        <f t="shared" si="1646"/>
        <v>0.21505376344086</v>
      </c>
      <c r="H3156" t="str">
        <f t="shared" si="1652"/>
        <v>2.52500765597697+0.0848294788570292i</v>
      </c>
      <c r="I3156" t="str">
        <f t="shared" si="1653"/>
        <v>4798.78277835841i</v>
      </c>
      <c r="J3156" t="str">
        <f t="shared" si="1647"/>
        <v>-31170.1287458774+1049.82011085591i</v>
      </c>
      <c r="K3156" t="str">
        <f t="shared" si="1654"/>
        <v>0.00517936381703294-0.15378009558898i</v>
      </c>
      <c r="L3156" t="str">
        <f t="shared" si="1655"/>
        <v>0.00164156292141911-0.041319083335104i</v>
      </c>
      <c r="M3156" t="str">
        <f t="shared" si="1656"/>
        <v>0.00682092673845205-0.195099178924084i</v>
      </c>
      <c r="N3156" t="str">
        <f t="shared" si="1657"/>
        <v>-15.2423664436007i</v>
      </c>
      <c r="O3156" t="str">
        <f t="shared" si="1658"/>
        <v>-0.893553776787084-0.448956176023383i</v>
      </c>
      <c r="P3156" t="str">
        <f t="shared" si="1659"/>
        <v>1.89355377678708+0.448956176023383i</v>
      </c>
      <c r="Q3156" t="str">
        <f t="shared" si="1660"/>
        <v>-1.89355377678708+14.7934102675773i</v>
      </c>
      <c r="R3156" t="str">
        <f t="shared" si="1661"/>
        <v>0.0137393322482889-0.129758446939275i</v>
      </c>
      <c r="S3156" t="str">
        <f t="shared" si="1662"/>
        <v>1.70193911028712i</v>
      </c>
      <c r="T3156" t="str">
        <f t="shared" si="1663"/>
        <v>0.220840975736068+0.0233835069025919i</v>
      </c>
      <c r="U3156" t="str">
        <f t="shared" si="1664"/>
        <v>0.0000499999999999999-0.000116286929427677i</v>
      </c>
      <c r="V3156" t="str">
        <f t="shared" si="1665"/>
        <v>0.00002-0.00130241360958998i</v>
      </c>
      <c r="W3156" t="str">
        <f t="shared" si="1666"/>
        <v>0.0000422056106261731-0.000108132807473303i</v>
      </c>
      <c r="X3156" t="str">
        <f t="shared" si="1667"/>
        <v>0.0000422551324439462-0.000108087152221495i</v>
      </c>
      <c r="Y3156" t="str">
        <f t="shared" si="1668"/>
        <v>0.009+6.14244195629876i</v>
      </c>
      <c r="Z3156" t="str">
        <f t="shared" si="1669"/>
        <v>-0.000211042999175581-0.0000828626227119328i</v>
      </c>
      <c r="AA3156" t="str">
        <f t="shared" si="1670"/>
        <v>0.00287600888629394-1.95365055857201i</v>
      </c>
      <c r="AB3156" t="str">
        <f t="shared" si="1671"/>
        <v>0.664325649704159+0.0703414000216672i</v>
      </c>
      <c r="AC3156" t="str">
        <f t="shared" si="1672"/>
        <v>1.0182548659757-0.129129595259262i</v>
      </c>
      <c r="AD3156" t="str">
        <f t="shared" si="1673"/>
        <v>0.633468088327247+0.149413357068753i</v>
      </c>
      <c r="AE3156" t="str">
        <f t="shared" si="1674"/>
        <v>-0.000121308222607693-0.0000840234701957918i</v>
      </c>
      <c r="AF3156" t="str">
        <f t="shared" si="1675"/>
        <v>-4.1737532842909-0.0805768865271334i</v>
      </c>
      <c r="AG3156" t="str">
        <f t="shared" si="1676"/>
        <v>1.00106327852101-0.00447846696504858i</v>
      </c>
      <c r="AH3156" t="str">
        <f t="shared" si="1677"/>
        <v>0.000497388785928916+0.000362310176193352i</v>
      </c>
      <c r="AI3156">
        <f t="shared" si="1678"/>
        <v>-64.217456742330015</v>
      </c>
      <c r="AJ3156">
        <f t="shared" si="1679"/>
        <v>36.070511779097039</v>
      </c>
      <c r="AK3156"/>
      <c r="AL3156"/>
      <c r="AM3156"/>
      <c r="AN3156"/>
    </row>
    <row r="3157" spans="1:40" x14ac:dyDescent="0.35">
      <c r="A3157"/>
      <c r="B3157">
        <f t="shared" si="1645"/>
        <v>1223000</v>
      </c>
      <c r="C3157" s="237" t="str">
        <f t="shared" si="1648"/>
        <v>-1.41421492936629E-08+0.000554232410729664i</v>
      </c>
      <c r="D3157" s="208" t="str">
        <f t="shared" si="1649"/>
        <v>-1.6487456281364+0.00424911514892743i</v>
      </c>
      <c r="E3157" t="str">
        <f t="shared" si="1650"/>
        <v>36500</v>
      </c>
      <c r="F3157" t="str">
        <f t="shared" si="1651"/>
        <v>0.21505376344086</v>
      </c>
      <c r="G3157" t="str">
        <f t="shared" si="1646"/>
        <v>0.21505376344086</v>
      </c>
      <c r="H3157" t="str">
        <f t="shared" si="1652"/>
        <v>2.52501266587028+0.084760298159602i</v>
      </c>
      <c r="I3157" t="str">
        <f t="shared" si="1653"/>
        <v>4802.7097691754i</v>
      </c>
      <c r="J3157" t="str">
        <f t="shared" si="1647"/>
        <v>-31221.1661974162+1050.67921078296i</v>
      </c>
      <c r="K3157" t="str">
        <f t="shared" si="1654"/>
        <v>0.00517090638292328-0.153654632085299i</v>
      </c>
      <c r="L3157" t="str">
        <f t="shared" si="1655"/>
        <v>0.00163888375520757-0.0412854046653069i</v>
      </c>
      <c r="M3157" t="str">
        <f t="shared" si="1656"/>
        <v>0.00680979013813085-0.194940036750606i</v>
      </c>
      <c r="N3157" t="str">
        <f t="shared" si="1657"/>
        <v>-15.2548397385628i</v>
      </c>
      <c r="O3157" t="str">
        <f t="shared" si="1658"/>
        <v>-0.899084084360524-0.437775980667736i</v>
      </c>
      <c r="P3157" t="str">
        <f t="shared" si="1659"/>
        <v>1.89908408436052+0.437775980667736i</v>
      </c>
      <c r="Q3157" t="str">
        <f t="shared" si="1660"/>
        <v>-1.89908408436052+14.8170637578951i</v>
      </c>
      <c r="R3157" t="str">
        <f t="shared" si="1661"/>
        <v>0.0129061606631921-0.129822885296098i</v>
      </c>
      <c r="S3157" t="str">
        <f t="shared" si="1662"/>
        <v>1.70333185914987i</v>
      </c>
      <c r="T3157" t="str">
        <f t="shared" si="1663"/>
        <v>0.221131456571603+0.0219834746369219i</v>
      </c>
      <c r="U3157" t="str">
        <f t="shared" si="1664"/>
        <v>0.0000499999999999999-0.000116191846083909i</v>
      </c>
      <c r="V3157" t="str">
        <f t="shared" si="1665"/>
        <v>0.00002-0.00130134867613978i</v>
      </c>
      <c r="W3157" t="str">
        <f t="shared" si="1666"/>
        <v>0.0000422054996046651-0.000108046639690833i</v>
      </c>
      <c r="X3157" t="str">
        <f t="shared" si="1667"/>
        <v>0.0000422549283898538-0.000108001020990475i</v>
      </c>
      <c r="Y3157" t="str">
        <f t="shared" si="1668"/>
        <v>0.009+6.14746850454451i</v>
      </c>
      <c r="Z3157" t="str">
        <f t="shared" si="1669"/>
        <v>-0.000210702399344075-0.0000827939674589464i</v>
      </c>
      <c r="AA3157" t="str">
        <f t="shared" si="1670"/>
        <v>0.00287130738798493-1.95205308522715i</v>
      </c>
      <c r="AB3157" t="str">
        <f t="shared" si="1671"/>
        <v>0.665199463402682+0.0661298747764176i</v>
      </c>
      <c r="AC3157" t="str">
        <f t="shared" si="1672"/>
        <v>1.017421228965-0.129223677273114i</v>
      </c>
      <c r="AD3157" t="str">
        <f t="shared" si="1673"/>
        <v>0.635305287799494+0.145688291178777i</v>
      </c>
      <c r="AE3157" t="str">
        <f t="shared" si="1674"/>
        <v>-0.000121798236816326-0.0000832963178322743i</v>
      </c>
      <c r="AF3157" t="str">
        <f t="shared" si="1675"/>
        <v>-4.17375829400668-0.0805111830106746i</v>
      </c>
      <c r="AG3157" t="str">
        <f t="shared" si="1676"/>
        <v>1.00103609987486-0.00448782741910082i</v>
      </c>
      <c r="AH3157" t="str">
        <f t="shared" si="1677"/>
        <v>0.000499519933285798+0.000359334270607546i</v>
      </c>
      <c r="AI3157">
        <f t="shared" si="1678"/>
        <v>-64.217720383565094</v>
      </c>
      <c r="AJ3157">
        <f t="shared" si="1679"/>
        <v>35.729700591731685</v>
      </c>
      <c r="AK3157"/>
      <c r="AL3157"/>
      <c r="AM3157"/>
      <c r="AN3157"/>
    </row>
    <row r="3158" spans="1:40" x14ac:dyDescent="0.35">
      <c r="A3158"/>
      <c r="B3158">
        <f t="shared" si="1645"/>
        <v>1224000</v>
      </c>
      <c r="C3158" s="237" t="str">
        <f t="shared" si="1648"/>
        <v>-1.41190506461748E-08+0.000553779606473121i</v>
      </c>
      <c r="D3158" s="208" t="str">
        <f t="shared" si="1649"/>
        <v>-1.64874562795932+0.00424564364962726i</v>
      </c>
      <c r="E3158" t="str">
        <f t="shared" si="1650"/>
        <v>36500</v>
      </c>
      <c r="F3158" t="str">
        <f t="shared" si="1651"/>
        <v>0.21505376344086</v>
      </c>
      <c r="G3158" t="str">
        <f t="shared" si="1646"/>
        <v>0.21505376344086</v>
      </c>
      <c r="H3158" t="str">
        <f t="shared" si="1652"/>
        <v>2.5250176635108+0.0846912300599716i</v>
      </c>
      <c r="I3158" t="str">
        <f t="shared" si="1653"/>
        <v>4806.63675999238i</v>
      </c>
      <c r="J3158" t="str">
        <f t="shared" si="1647"/>
        <v>-31272.2453973816+1051.53831071001i</v>
      </c>
      <c r="K3158" t="str">
        <f t="shared" si="1654"/>
        <v>0.00516246963990083-0.153529372911296i</v>
      </c>
      <c r="L3158" t="str">
        <f t="shared" si="1655"/>
        <v>0.00163621113914438-0.0412517807662111i</v>
      </c>
      <c r="M3158" t="str">
        <f t="shared" si="1656"/>
        <v>0.00679868077904521-0.194781153677507i</v>
      </c>
      <c r="N3158" t="str">
        <f t="shared" si="1657"/>
        <v>-15.2673130335248i</v>
      </c>
      <c r="O3158" t="str">
        <f t="shared" si="1658"/>
        <v>-0.904474511470014-0.426527675656667i</v>
      </c>
      <c r="P3158" t="str">
        <f t="shared" si="1659"/>
        <v>1.90447451147001+0.426527675656667i</v>
      </c>
      <c r="Q3158" t="str">
        <f t="shared" si="1660"/>
        <v>-1.90447451147001+14.8407853578681i</v>
      </c>
      <c r="R3158" t="str">
        <f t="shared" si="1661"/>
        <v>0.012073573430152-0.129876436984396i</v>
      </c>
      <c r="S3158" t="str">
        <f t="shared" si="1662"/>
        <v>1.70472460801263i</v>
      </c>
      <c r="T3158" t="str">
        <f t="shared" si="1663"/>
        <v>0.221403558128301+0.0205821177330276i</v>
      </c>
      <c r="U3158" t="str">
        <f t="shared" si="1664"/>
        <v>0.0000500000000000001-0.000116096918105082i</v>
      </c>
      <c r="V3158" t="str">
        <f t="shared" si="1665"/>
        <v>0.00002-0.00130028548277692i</v>
      </c>
      <c r="W3158" t="str">
        <f t="shared" si="1666"/>
        <v>0.0000422053884932263-0.000107960614525063i</v>
      </c>
      <c r="X3158" t="str">
        <f t="shared" si="1667"/>
        <v>0.0000422547244739423-0.000107915032315643i</v>
      </c>
      <c r="Y3158" t="str">
        <f t="shared" si="1668"/>
        <v>0.009+6.15249505279025i</v>
      </c>
      <c r="Z3158" t="str">
        <f t="shared" si="1669"/>
        <v>-0.000210362633955815-0.0000827254258894903i</v>
      </c>
      <c r="AA3158" t="str">
        <f t="shared" si="1670"/>
        <v>0.00286661740884386-1.95045822225164i</v>
      </c>
      <c r="AB3158" t="str">
        <f t="shared" si="1671"/>
        <v>0.66601798923484+0.0619143648034876i</v>
      </c>
      <c r="AC3158" t="str">
        <f t="shared" si="1672"/>
        <v>1.01658779510754-0.129306816311199i</v>
      </c>
      <c r="AD3158" t="str">
        <f t="shared" si="1673"/>
        <v>0.637096064465234+0.141940744595126i</v>
      </c>
      <c r="AE3158" t="str">
        <f t="shared" si="1674"/>
        <v>-0.000122279097656087-0.0000825630721640849i</v>
      </c>
      <c r="AF3158" t="str">
        <f t="shared" si="1675"/>
        <v>-4.17376329147012-0.0804455864103443i</v>
      </c>
      <c r="AG3158" t="str">
        <f t="shared" si="1676"/>
        <v>1.001008806407-0.00449684497031704i</v>
      </c>
      <c r="AH3158" t="str">
        <f t="shared" si="1677"/>
        <v>0.000501613774558291+0.000356331743179755i</v>
      </c>
      <c r="AI3158">
        <f t="shared" si="1678"/>
        <v>-64.218323643116705</v>
      </c>
      <c r="AJ3158">
        <f t="shared" si="1679"/>
        <v>35.388871612346186</v>
      </c>
      <c r="AK3158"/>
      <c r="AL3158"/>
      <c r="AM3158"/>
      <c r="AN3158"/>
    </row>
    <row r="3159" spans="1:40" x14ac:dyDescent="0.35">
      <c r="A3159"/>
      <c r="B3159">
        <f t="shared" si="1645"/>
        <v>1225000</v>
      </c>
      <c r="C3159" s="237" t="str">
        <f t="shared" si="1648"/>
        <v>-1.40960085437108E-08+0.000553327541488832i</v>
      </c>
      <c r="D3159" s="208" t="str">
        <f t="shared" si="1649"/>
        <v>-1.64874562778266+0.00424217781808105i</v>
      </c>
      <c r="E3159" t="str">
        <f t="shared" si="1650"/>
        <v>36500</v>
      </c>
      <c r="F3159" t="str">
        <f t="shared" si="1651"/>
        <v>0.21505376344086</v>
      </c>
      <c r="G3159" t="str">
        <f t="shared" si="1646"/>
        <v>0.21505376344086</v>
      </c>
      <c r="H3159" t="str">
        <f t="shared" si="1652"/>
        <v>2.52502264893841+0.0846222742838264i</v>
      </c>
      <c r="I3159" t="str">
        <f t="shared" si="1653"/>
        <v>4810.56375080937i</v>
      </c>
      <c r="J3159" t="str">
        <f t="shared" si="1647"/>
        <v>-31323.3663457737+1052.39741063706i</v>
      </c>
      <c r="K3159" t="str">
        <f t="shared" si="1654"/>
        <v>0.00515405352055028-0.153404317568772i</v>
      </c>
      <c r="L3159" t="str">
        <f t="shared" si="1655"/>
        <v>0.00163354505190593-0.0412182115045289i</v>
      </c>
      <c r="M3159" t="str">
        <f t="shared" si="1656"/>
        <v>0.00678759857245621-0.194622529073301i</v>
      </c>
      <c r="N3159" t="str">
        <f t="shared" si="1657"/>
        <v>-15.2797863284868i</v>
      </c>
      <c r="O3159" t="str">
        <f t="shared" si="1658"/>
        <v>-0.909724219467182-0.415213011013416i</v>
      </c>
      <c r="P3159" t="str">
        <f t="shared" si="1659"/>
        <v>1.90972421946718+0.415213011013416i</v>
      </c>
      <c r="Q3159" t="str">
        <f t="shared" si="1660"/>
        <v>-1.90972421946718+14.8645733174734i</v>
      </c>
      <c r="R3159" t="str">
        <f t="shared" si="1661"/>
        <v>0.0112417122591885-0.129919153977108i</v>
      </c>
      <c r="S3159" t="str">
        <f t="shared" si="1662"/>
        <v>1.70611735687538i</v>
      </c>
      <c r="T3159" t="str">
        <f t="shared" si="1663"/>
        <v>0.221657323590909+0.0191796804064002i</v>
      </c>
      <c r="U3159" t="str">
        <f t="shared" si="1664"/>
        <v>0.0000500000000000001-0.000116002145110711i</v>
      </c>
      <c r="V3159" t="str">
        <f t="shared" si="1665"/>
        <v>0.00002-0.00129922402523996i</v>
      </c>
      <c r="W3159" t="str">
        <f t="shared" si="1666"/>
        <v>0.0000422052772918581-0.000107874731626684i</v>
      </c>
      <c r="X3159" t="str">
        <f t="shared" si="1667"/>
        <v>0.0000422545206954684-0.000107829185847839i</v>
      </c>
      <c r="Y3159" t="str">
        <f t="shared" si="1668"/>
        <v>0.009+6.15752160103599i</v>
      </c>
      <c r="Z3159" t="str">
        <f t="shared" si="1669"/>
        <v>-0.000210023700287108-0.0000826569977196884i</v>
      </c>
      <c r="AA3159" t="str">
        <f t="shared" si="1670"/>
        <v>0.00286193891127005-1.94886596325234i</v>
      </c>
      <c r="AB3159" t="str">
        <f t="shared" si="1671"/>
        <v>0.666781357107391+0.0576956047428792i</v>
      </c>
      <c r="AC3159" t="str">
        <f t="shared" si="1672"/>
        <v>1.01575470869912-0.129379059454779i</v>
      </c>
      <c r="AD3159" t="str">
        <f t="shared" si="1673"/>
        <v>0.638840144746273+0.138171293335033i</v>
      </c>
      <c r="AE3159" t="str">
        <f t="shared" si="1674"/>
        <v>-0.000122750746813444-0.0000818238546872173i</v>
      </c>
      <c r="AF3159" t="str">
        <f t="shared" si="1675"/>
        <v>-4.17376827672107-0.0803800964657454i</v>
      </c>
      <c r="AG3159" t="str">
        <f t="shared" si="1676"/>
        <v>1.00098140246077-0.00450551852204091i</v>
      </c>
      <c r="AH3159" t="str">
        <f t="shared" si="1677"/>
        <v>0.000503670047030147+0.000353303088048532i</v>
      </c>
      <c r="AI3159">
        <f t="shared" si="1678"/>
        <v>-64.219265567519543</v>
      </c>
      <c r="AJ3159">
        <f t="shared" si="1679"/>
        <v>35.048024517771367</v>
      </c>
      <c r="AK3159"/>
      <c r="AL3159"/>
      <c r="AM3159"/>
      <c r="AN3159"/>
    </row>
    <row r="3160" spans="1:40" x14ac:dyDescent="0.35">
      <c r="A3160"/>
      <c r="B3160">
        <f t="shared" si="1645"/>
        <v>1226000</v>
      </c>
      <c r="C3160" s="237" t="str">
        <f t="shared" si="1648"/>
        <v>-1.40730228018599E-08+0.000552876213967811i</v>
      </c>
      <c r="D3160" s="208" t="str">
        <f t="shared" si="1649"/>
        <v>-1.64874562760644+0.00423871764041989i</v>
      </c>
      <c r="E3160" t="str">
        <f t="shared" si="1650"/>
        <v>36500</v>
      </c>
      <c r="F3160" t="str">
        <f t="shared" si="1651"/>
        <v>0.21505376344086</v>
      </c>
      <c r="G3160" t="str">
        <f t="shared" si="1646"/>
        <v>0.21505376344086</v>
      </c>
      <c r="H3160" t="str">
        <f t="shared" si="1652"/>
        <v>2.52502762219287+0.084553430557748i</v>
      </c>
      <c r="I3160" t="str">
        <f t="shared" si="1653"/>
        <v>4814.49074162636i</v>
      </c>
      <c r="J3160" t="str">
        <f t="shared" si="1647"/>
        <v>-31374.5290425923+1053.25651056412i</v>
      </c>
      <c r="K3160" t="str">
        <f t="shared" si="1654"/>
        <v>0.00514565795773068-0.153279465561147i</v>
      </c>
      <c r="L3160" t="str">
        <f t="shared" si="1655"/>
        <v>0.00163088547225532-0.0411846967474047i</v>
      </c>
      <c r="M3160" t="str">
        <f t="shared" si="1656"/>
        <v>0.006776543429986-0.194464162308552i</v>
      </c>
      <c r="N3160" t="str">
        <f t="shared" si="1657"/>
        <v>-15.2922596234489i</v>
      </c>
      <c r="O3160" t="str">
        <f t="shared" si="1658"/>
        <v>-0.914832391596879-0.403833747085524i</v>
      </c>
      <c r="P3160" t="str">
        <f t="shared" si="1659"/>
        <v>1.91483239159688+0.403833747085524i</v>
      </c>
      <c r="Q3160" t="str">
        <f t="shared" si="1660"/>
        <v>-1.91483239159688+14.8884258763634i</v>
      </c>
      <c r="R3160" t="str">
        <f t="shared" si="1661"/>
        <v>0.0104107171600124-0.129951089933975i</v>
      </c>
      <c r="S3160" t="str">
        <f t="shared" si="1662"/>
        <v>1.70751010573814i</v>
      </c>
      <c r="T3160" t="str">
        <f t="shared" si="1663"/>
        <v>0.221892799313948+0.0177764047587026i</v>
      </c>
      <c r="U3160" t="str">
        <f t="shared" si="1664"/>
        <v>0.0000500000000000001-0.00011590752672155i</v>
      </c>
      <c r="V3160" t="str">
        <f t="shared" si="1665"/>
        <v>0.00002-0.00129816429928137i</v>
      </c>
      <c r="W3160" t="str">
        <f t="shared" si="1666"/>
        <v>0.0000422051660005633-0.000107788990647525i</v>
      </c>
      <c r="X3160" t="str">
        <f t="shared" si="1667"/>
        <v>0.0000422543170536938-0.00010774348123904i</v>
      </c>
      <c r="Y3160" t="str">
        <f t="shared" si="1668"/>
        <v>0.009+6.16254814928174i</v>
      </c>
      <c r="Z3160" t="str">
        <f t="shared" si="1669"/>
        <v>-0.000209685595625365-0.0000825886826666165i</v>
      </c>
      <c r="AA3160" t="str">
        <f t="shared" si="1670"/>
        <v>0.0028572718578161-1.94727630185698i</v>
      </c>
      <c r="AB3160" t="str">
        <f t="shared" si="1671"/>
        <v>0.667489706462287+0.0534743228758543i</v>
      </c>
      <c r="AC3160" t="str">
        <f t="shared" si="1672"/>
        <v>1.01492211238798-0.129440455545413i</v>
      </c>
      <c r="AD3160" t="str">
        <f t="shared" si="1673"/>
        <v>0.640537262148565+0.134380516709088i</v>
      </c>
      <c r="AE3160" t="str">
        <f t="shared" si="1674"/>
        <v>-0.0001232131274828-0.0000810787873663208i</v>
      </c>
      <c r="AF3160" t="str">
        <f t="shared" si="1675"/>
        <v>-4.17377324979931-0.0803147129173281i</v>
      </c>
      <c r="AG3160" t="str">
        <f t="shared" si="1676"/>
        <v>1.00095389238866-0.00451384703111803i</v>
      </c>
      <c r="AH3160" t="str">
        <f t="shared" si="1677"/>
        <v>0.000505688494061864+0.000350248801638714i</v>
      </c>
      <c r="AI3160">
        <f t="shared" si="1678"/>
        <v>-64.220545235571763</v>
      </c>
      <c r="AJ3160">
        <f t="shared" si="1679"/>
        <v>34.707158988085162</v>
      </c>
      <c r="AK3160"/>
      <c r="AL3160"/>
      <c r="AM3160"/>
      <c r="AN3160"/>
    </row>
    <row r="3161" spans="1:40" x14ac:dyDescent="0.35">
      <c r="A3161"/>
      <c r="B3161">
        <f t="shared" ref="B3161:B3224" si="1680">B3160+1000</f>
        <v>1227000</v>
      </c>
      <c r="C3161" s="237" t="str">
        <f t="shared" si="1648"/>
        <v>-1.40500932369624E-08+0.00055242562210697i</v>
      </c>
      <c r="D3161" s="208" t="str">
        <f t="shared" si="1649"/>
        <v>-1.64874562743064+0.00423526310282011i</v>
      </c>
      <c r="E3161" t="str">
        <f t="shared" si="1650"/>
        <v>36500</v>
      </c>
      <c r="F3161" t="str">
        <f t="shared" si="1651"/>
        <v>0.21505376344086</v>
      </c>
      <c r="G3161" t="str">
        <f t="shared" si="1646"/>
        <v>0.21505376344086</v>
      </c>
      <c r="H3161" t="str">
        <f t="shared" si="1652"/>
        <v>2.52503258331376+0.0844846986091996i</v>
      </c>
      <c r="I3161" t="str">
        <f t="shared" si="1653"/>
        <v>4818.41773244334i</v>
      </c>
      <c r="J3161" t="str">
        <f t="shared" si="1647"/>
        <v>-31425.7334878376+1054.11561049117i</v>
      </c>
      <c r="K3161" t="str">
        <f t="shared" si="1654"/>
        <v>0.0051372828845737-0.153154816393448i</v>
      </c>
      <c r="L3161" t="str">
        <f t="shared" si="1655"/>
        <v>0.00162823237904188-0.0411512363624125i</v>
      </c>
      <c r="M3161" t="str">
        <f t="shared" si="1656"/>
        <v>0.00676551526361558-0.19430605275586i</v>
      </c>
      <c r="N3161" t="str">
        <f t="shared" si="1657"/>
        <v>-15.3047329184109i</v>
      </c>
      <c r="O3161" t="str">
        <f t="shared" si="1658"/>
        <v>-0.919798233124139-0.392391654271229i</v>
      </c>
      <c r="P3161" t="str">
        <f t="shared" si="1659"/>
        <v>1.91979823312414+0.392391654271229i</v>
      </c>
      <c r="Q3161" t="str">
        <f t="shared" si="1660"/>
        <v>-1.91979823312414+14.9123412641397i</v>
      </c>
      <c r="R3161" t="str">
        <f t="shared" si="1661"/>
        <v>0.00958072642974037-0.129972300154963i</v>
      </c>
      <c r="S3161" t="str">
        <f t="shared" si="1662"/>
        <v>1.70890285460089i</v>
      </c>
      <c r="T3161" t="str">
        <f t="shared" si="1663"/>
        <v>0.22211003475386+0.0163725307449335i</v>
      </c>
      <c r="U3161" t="str">
        <f t="shared" si="1664"/>
        <v>0.00005-0.000115813062559593i</v>
      </c>
      <c r="V3161" t="str">
        <f t="shared" si="1665"/>
        <v>0.00002-0.00129710630066744i</v>
      </c>
      <c r="W3161" t="str">
        <f t="shared" si="1666"/>
        <v>0.0000422050546193437-0.000107703391240553i</v>
      </c>
      <c r="X3161" t="str">
        <f t="shared" si="1667"/>
        <v>0.000042254113547882-0.000107657918142361i</v>
      </c>
      <c r="Y3161" t="str">
        <f t="shared" si="1668"/>
        <v>0.009+6.16757469752748i</v>
      </c>
      <c r="Z3161" t="str">
        <f t="shared" si="1669"/>
        <v>-0.00020934831726905-0.000082520480448293i</v>
      </c>
      <c r="AA3161" t="str">
        <f t="shared" si="1670"/>
        <v>0.0028526162111872-1.94568923171407i</v>
      </c>
      <c r="AB3161" t="str">
        <f t="shared" si="1671"/>
        <v>0.668143186072569+0.0492512410261592i</v>
      </c>
      <c r="AC3161" t="str">
        <f t="shared" si="1672"/>
        <v>1.01409014716078-0.12949105513857i</v>
      </c>
      <c r="AD3161" t="str">
        <f t="shared" si="1673"/>
        <v>0.642187157300984+0.130568997235814i</v>
      </c>
      <c r="AE3161" t="str">
        <f t="shared" si="1674"/>
        <v>-0.000123666184369205-0.0000803279926170258i</v>
      </c>
      <c r="AF3161" t="str">
        <f t="shared" si="1675"/>
        <v>-4.1737782107444-0.0802494355063795i</v>
      </c>
      <c r="AG3161" t="str">
        <f t="shared" si="1676"/>
        <v>1.00092628055159-0.00452182950795199i</v>
      </c>
      <c r="AH3161" t="str">
        <f t="shared" si="1677"/>
        <v>0.000507668865108352+0.000347169382591949i</v>
      </c>
      <c r="AI3161">
        <f t="shared" si="1678"/>
        <v>-64.222161758003452</v>
      </c>
      <c r="AJ3161">
        <f t="shared" si="1679"/>
        <v>34.366274706658793</v>
      </c>
      <c r="AK3161"/>
      <c r="AL3161"/>
      <c r="AM3161"/>
      <c r="AN3161"/>
    </row>
    <row r="3162" spans="1:40" x14ac:dyDescent="0.35">
      <c r="A3162"/>
      <c r="B3162">
        <f t="shared" si="1680"/>
        <v>1228000</v>
      </c>
      <c r="C3162" s="237" t="str">
        <f t="shared" si="1648"/>
        <v>-1.40272196661059E-08+0.000551975764109093i</v>
      </c>
      <c r="D3162" s="208" t="str">
        <f t="shared" si="1649"/>
        <v>-1.64874562725528+0.00423181419150305i</v>
      </c>
      <c r="E3162" t="str">
        <f t="shared" si="1650"/>
        <v>36500</v>
      </c>
      <c r="F3162" t="str">
        <f t="shared" si="1651"/>
        <v>0.21505376344086</v>
      </c>
      <c r="G3162" t="str">
        <f t="shared" si="1646"/>
        <v>0.21505376344086</v>
      </c>
      <c r="H3162" t="str">
        <f t="shared" si="1652"/>
        <v>2.5250375323405+0.0844160781665303i</v>
      </c>
      <c r="I3162" t="str">
        <f t="shared" si="1653"/>
        <v>4822.34472326033i</v>
      </c>
      <c r="J3162" t="str">
        <f t="shared" si="1647"/>
        <v>-31476.9796815095+1054.97471041822i</v>
      </c>
      <c r="K3162" t="str">
        <f t="shared" si="1654"/>
        <v>0.00512892823448288-0.153030369572307i</v>
      </c>
      <c r="L3162" t="str">
        <f t="shared" si="1655"/>
        <v>0.00162558575120073-0.0411178302175539i</v>
      </c>
      <c r="M3162" t="str">
        <f t="shared" si="1656"/>
        <v>0.00675451398568361-0.194148199789861i</v>
      </c>
      <c r="N3162" t="str">
        <f t="shared" si="1657"/>
        <v>-15.3172062133729i</v>
      </c>
      <c r="O3162" t="str">
        <f t="shared" si="1658"/>
        <v>-0.924620971458064-0.380888512743488i</v>
      </c>
      <c r="P3162" t="str">
        <f t="shared" si="1659"/>
        <v>1.92462097145806+0.380888512743488i</v>
      </c>
      <c r="Q3162" t="str">
        <f t="shared" si="1660"/>
        <v>-1.92462097145806+14.9363177006294i</v>
      </c>
      <c r="R3162" t="str">
        <f t="shared" si="1661"/>
        <v>0.00875187664172016-0.129982841533996i</v>
      </c>
      <c r="S3162" t="str">
        <f t="shared" si="1662"/>
        <v>1.71029560346365i</v>
      </c>
      <c r="T3162" t="str">
        <f t="shared" si="1663"/>
        <v>0.222309082401306+0.0149682961423902i</v>
      </c>
      <c r="U3162" t="str">
        <f t="shared" si="1664"/>
        <v>0.00005-0.000115718752248063i</v>
      </c>
      <c r="V3162" t="str">
        <f t="shared" si="1665"/>
        <v>0.00002-0.0012960500251783i</v>
      </c>
      <c r="W3162" t="str">
        <f t="shared" si="1666"/>
        <v>0.0000422049431482017-0.000107617933059865i</v>
      </c>
      <c r="X3162" t="str">
        <f t="shared" si="1667"/>
        <v>0.0000422539101772998-0.000107572496212046i</v>
      </c>
      <c r="Y3162" t="str">
        <f t="shared" si="1668"/>
        <v>0.009+6.17260124577323i</v>
      </c>
      <c r="Z3162" t="str">
        <f t="shared" si="1669"/>
        <v>-0.000209011862527621-0.0000824523907836771i</v>
      </c>
      <c r="AA3162" t="str">
        <f t="shared" si="1670"/>
        <v>0.0028479719342403-1.9441047464928i</v>
      </c>
      <c r="AB3162" t="str">
        <f t="shared" si="1671"/>
        <v>0.6687419538387+0.0450270744666593i</v>
      </c>
      <c r="AC3162" t="str">
        <f t="shared" si="1672"/>
        <v>1.01325895232952-0.129530910457518i</v>
      </c>
      <c r="AD3162" t="str">
        <f t="shared" si="1673"/>
        <v>0.643789577993334+0.12673732055558i</v>
      </c>
      <c r="AE3162" t="str">
        <f t="shared" si="1674"/>
        <v>-0.000124109863690933-0.0000795715932882468i</v>
      </c>
      <c r="AF3162" t="str">
        <f t="shared" si="1675"/>
        <v>-4.17378315959578-0.0801842639750272i</v>
      </c>
      <c r="AG3162" t="str">
        <f t="shared" si="1676"/>
        <v>1.00089857131838-0.00452946501655466i</v>
      </c>
      <c r="AH3162" t="str">
        <f t="shared" si="1677"/>
        <v>0.000509610915736061+0.000344065331696957i</v>
      </c>
      <c r="AI3162">
        <f t="shared" si="1678"/>
        <v>-64.224114277156417</v>
      </c>
      <c r="AJ3162">
        <f t="shared" si="1679"/>
        <v>34.025371360182312</v>
      </c>
      <c r="AK3162"/>
      <c r="AL3162"/>
      <c r="AM3162"/>
      <c r="AN3162"/>
    </row>
    <row r="3163" spans="1:40" x14ac:dyDescent="0.35">
      <c r="A3163"/>
      <c r="B3163">
        <f t="shared" si="1680"/>
        <v>1229000</v>
      </c>
      <c r="C3163" s="237" t="str">
        <f t="shared" si="1648"/>
        <v>-1.4004401907122E-08+0.000551526638182813i</v>
      </c>
      <c r="D3163" s="208" t="str">
        <f t="shared" si="1649"/>
        <v>-1.64874562708034+0.0042283708927349i</v>
      </c>
      <c r="E3163" t="str">
        <f t="shared" si="1650"/>
        <v>36500</v>
      </c>
      <c r="F3163" t="str">
        <f t="shared" si="1651"/>
        <v>0.21505376344086</v>
      </c>
      <c r="G3163" t="str">
        <f t="shared" si="1646"/>
        <v>0.21505376344086</v>
      </c>
      <c r="H3163" t="str">
        <f t="shared" si="1652"/>
        <v>2.52504246931235+0.084347568958964i</v>
      </c>
      <c r="I3163" t="str">
        <f t="shared" si="1653"/>
        <v>4826.27171407732i</v>
      </c>
      <c r="J3163" t="str">
        <f t="shared" si="1647"/>
        <v>-31528.267623608+1055.83381034527i</v>
      </c>
      <c r="K3163" t="str">
        <f t="shared" si="1654"/>
        <v>0.00512059394113188-0.152906124605953i</v>
      </c>
      <c r="L3163" t="str">
        <f t="shared" si="1655"/>
        <v>0.00162294556775239-0.0410844781812572i</v>
      </c>
      <c r="M3163" t="str">
        <f t="shared" si="1656"/>
        <v>0.00674353950888427-0.19399060278721i</v>
      </c>
      <c r="N3163" t="str">
        <f t="shared" si="1657"/>
        <v>-15.329679508335i</v>
      </c>
      <c r="O3163" t="str">
        <f t="shared" si="1658"/>
        <v>-0.9292998562719-0.369326112173274i</v>
      </c>
      <c r="P3163" t="str">
        <f t="shared" si="1659"/>
        <v>1.9292998562719+0.369326112173274i</v>
      </c>
      <c r="Q3163" t="str">
        <f t="shared" si="1660"/>
        <v>-1.9292998562719+14.9603533961617i</v>
      </c>
      <c r="R3163" t="str">
        <f t="shared" si="1661"/>
        <v>0.00792430263555733-0.129982772513024i</v>
      </c>
      <c r="S3163" t="str">
        <f t="shared" si="1662"/>
        <v>1.7116883523264i</v>
      </c>
      <c r="T3163" t="str">
        <f t="shared" si="1663"/>
        <v>0.222489997713635+0.0135639365215929i</v>
      </c>
      <c r="U3163" t="str">
        <f t="shared" si="1664"/>
        <v>0.00005-0.000115624595411408i</v>
      </c>
      <c r="V3163" t="str">
        <f t="shared" si="1665"/>
        <v>0.00002-0.00129499546860777i</v>
      </c>
      <c r="W3163" t="str">
        <f t="shared" si="1666"/>
        <v>0.0000422048315871393-0.00010753261576068i</v>
      </c>
      <c r="X3163" t="str">
        <f t="shared" si="1667"/>
        <v>0.0000422537069412169-0.000107487215103459i</v>
      </c>
      <c r="Y3163" t="str">
        <f t="shared" si="1668"/>
        <v>0.009+6.17762779401897i</v>
      </c>
      <c r="Z3163" t="str">
        <f t="shared" si="1669"/>
        <v>-0.000208676228721468-0.0000823844133926646i</v>
      </c>
      <c r="AA3163" t="str">
        <f t="shared" si="1670"/>
        <v>0.00284333898998344-1.94252283988299i</v>
      </c>
      <c r="AB3163" t="str">
        <f t="shared" si="1671"/>
        <v>0.669286176585425+0.0408025318318747i</v>
      </c>
      <c r="AC3163" t="str">
        <f t="shared" si="1672"/>
        <v>1.01242866551986-0.129560075347483i</v>
      </c>
      <c r="AD3163" t="str">
        <f t="shared" si="1673"/>
        <v>0.645344279213166+0.122886075344297i</v>
      </c>
      <c r="AE3163" t="str">
        <f t="shared" si="1674"/>
        <v>-0.000124544113181811-0.0000788097126445187i</v>
      </c>
      <c r="AF3163" t="str">
        <f t="shared" si="1675"/>
        <v>-4.17378809639269-0.0801191980662291i</v>
      </c>
      <c r="AG3163" t="str">
        <f t="shared" si="1676"/>
        <v>1.00087076906501-0.00453675267458797i</v>
      </c>
      <c r="AH3163" t="str">
        <f t="shared" si="1677"/>
        <v>0.000511514407639254+0.000340937151819847i</v>
      </c>
      <c r="AI3163">
        <f t="shared" si="1678"/>
        <v>-64.226401966675212</v>
      </c>
      <c r="AJ3163">
        <f t="shared" si="1679"/>
        <v>33.684448638710862</v>
      </c>
      <c r="AK3163"/>
      <c r="AL3163"/>
      <c r="AM3163"/>
      <c r="AN3163"/>
    </row>
    <row r="3164" spans="1:40" x14ac:dyDescent="0.35">
      <c r="A3164"/>
      <c r="B3164">
        <f t="shared" si="1680"/>
        <v>1230000</v>
      </c>
      <c r="C3164" s="237" t="str">
        <f t="shared" si="1648"/>
        <v>-1.39816397785825E-08+0.000551078242542592i</v>
      </c>
      <c r="D3164" s="208" t="str">
        <f t="shared" si="1649"/>
        <v>-1.64874562690583+0.00422493319282654i</v>
      </c>
      <c r="E3164" t="str">
        <f t="shared" si="1650"/>
        <v>36500</v>
      </c>
      <c r="F3164" t="str">
        <f t="shared" si="1651"/>
        <v>0.21505376344086</v>
      </c>
      <c r="G3164" t="str">
        <f t="shared" si="1646"/>
        <v>0.21505376344086</v>
      </c>
      <c r="H3164" t="str">
        <f t="shared" si="1652"/>
        <v>2.52504739426842+0.0842791707166023i</v>
      </c>
      <c r="I3164" t="str">
        <f t="shared" si="1653"/>
        <v>4830.19870489431i</v>
      </c>
      <c r="J3164" t="str">
        <f t="shared" si="1647"/>
        <v>-31579.5973141331+1056.69291027232i</v>
      </c>
      <c r="K3164" t="str">
        <f t="shared" si="1654"/>
        <v>0.00511227993846333-0.152782081004203i</v>
      </c>
      <c r="L3164" t="str">
        <f t="shared" si="1655"/>
        <v>0.00162031180780241-0.041051180122375i</v>
      </c>
      <c r="M3164" t="str">
        <f t="shared" si="1656"/>
        <v>0.00673259174626574-0.193833261126578i</v>
      </c>
      <c r="N3164" t="str">
        <f t="shared" si="1657"/>
        <v>-15.342152803297i</v>
      </c>
      <c r="O3164" t="str">
        <f t="shared" si="1658"/>
        <v>-0.933834159619667-0.357706251451424i</v>
      </c>
      <c r="P3164" t="str">
        <f t="shared" si="1659"/>
        <v>1.93383415961967+0.357706251451424i</v>
      </c>
      <c r="Q3164" t="str">
        <f t="shared" si="1660"/>
        <v>-1.93383415961967+14.9844465518456i</v>
      </c>
      <c r="R3164" t="str">
        <f t="shared" si="1661"/>
        <v>0.00709813750826459-0.12997215303644i</v>
      </c>
      <c r="S3164" t="str">
        <f t="shared" si="1662"/>
        <v>1.71308110118915i</v>
      </c>
      <c r="T3164" t="str">
        <f t="shared" si="1663"/>
        <v>0.222652839047589+0.0121596852190499i</v>
      </c>
      <c r="U3164" t="str">
        <f t="shared" si="1664"/>
        <v>0.00005-0.000115530591675301i</v>
      </c>
      <c r="V3164" t="str">
        <f t="shared" si="1665"/>
        <v>0.00002-0.00129394262676338i</v>
      </c>
      <c r="W3164" t="str">
        <f t="shared" si="1666"/>
        <v>0.0000422047199361589-0.000107447438999343i</v>
      </c>
      <c r="X3164" t="str">
        <f t="shared" si="1667"/>
        <v>0.0000422535038389065-0.000107402074473093i</v>
      </c>
      <c r="Y3164" t="str">
        <f t="shared" si="1668"/>
        <v>0.009+6.18265434226471i</v>
      </c>
      <c r="Z3164" t="str">
        <f t="shared" si="1669"/>
        <v>-0.000208341413181886-0.0000823165479960847i</v>
      </c>
      <c r="AA3164" t="str">
        <f t="shared" si="1670"/>
        <v>0.00283871734157497-1.94094350559495i</v>
      </c>
      <c r="AB3164" t="str">
        <f t="shared" si="1671"/>
        <v>0.669776029859334+0.0365783150360537i</v>
      </c>
      <c r="AC3164" t="str">
        <f t="shared" si="1672"/>
        <v>1.01159942266043-0.129578605230143i</v>
      </c>
      <c r="AD3164" t="str">
        <f t="shared" si="1673"/>
        <v>0.646851023181718+0.119015853226763i</v>
      </c>
      <c r="AE3164" t="str">
        <f t="shared" si="1674"/>
        <v>-0.000124968882093392-0.0000780424743483661i</v>
      </c>
      <c r="AF3164" t="str">
        <f t="shared" si="1675"/>
        <v>-4.17379302117425-0.0800542375237758i</v>
      </c>
      <c r="AG3164" t="str">
        <f t="shared" si="1676"/>
        <v>1.00084287817405-0.00454369165339921i</v>
      </c>
      <c r="AH3164" t="str">
        <f t="shared" si="1677"/>
        <v>0.000513379108655625+0.000337785347834391i</v>
      </c>
      <c r="AI3164">
        <f t="shared" si="1678"/>
        <v>-64.22902403120851</v>
      </c>
      <c r="AJ3164">
        <f t="shared" si="1679"/>
        <v>33.343506235712951</v>
      </c>
      <c r="AK3164"/>
      <c r="AL3164"/>
      <c r="AM3164"/>
      <c r="AN3164"/>
    </row>
    <row r="3165" spans="1:40" x14ac:dyDescent="0.35">
      <c r="A3165"/>
      <c r="B3165">
        <f t="shared" si="1680"/>
        <v>1231000</v>
      </c>
      <c r="C3165" s="237" t="str">
        <f t="shared" si="1648"/>
        <v>-1.39589330997957E-08+0.00055063057540869i</v>
      </c>
      <c r="D3165" s="208" t="str">
        <f t="shared" si="1649"/>
        <v>-1.64874562673175+0.00422150107813329i</v>
      </c>
      <c r="E3165" t="str">
        <f t="shared" si="1650"/>
        <v>36500</v>
      </c>
      <c r="F3165" t="str">
        <f t="shared" si="1651"/>
        <v>0.21505376344086</v>
      </c>
      <c r="G3165" t="str">
        <f t="shared" si="1646"/>
        <v>0.21505376344086</v>
      </c>
      <c r="H3165" t="str">
        <f t="shared" si="1652"/>
        <v>2.52505230724766+0.0842108831704157i</v>
      </c>
      <c r="I3165" t="str">
        <f t="shared" si="1653"/>
        <v>4834.12569571129i</v>
      </c>
      <c r="J3165" t="str">
        <f t="shared" si="1647"/>
        <v>-31630.9687530848+1057.55201019937i</v>
      </c>
      <c r="K3165" t="str">
        <f t="shared" si="1654"/>
        <v>0.00510398616068747-0.152658238278463i</v>
      </c>
      <c r="L3165" t="str">
        <f t="shared" si="1655"/>
        <v>0.00161768445054083-0.0410179359101826i</v>
      </c>
      <c r="M3165" t="str">
        <f t="shared" si="1656"/>
        <v>0.0067216706112283-0.193676174188646i</v>
      </c>
      <c r="N3165" t="str">
        <f t="shared" si="1657"/>
        <v>-15.354626098259i</v>
      </c>
      <c r="O3165" t="str">
        <f t="shared" si="1658"/>
        <v>-0.938223176049637-0.346030738408211i</v>
      </c>
      <c r="P3165" t="str">
        <f t="shared" si="1659"/>
        <v>1.93822317604964+0.346030738408211i</v>
      </c>
      <c r="Q3165" t="str">
        <f t="shared" si="1660"/>
        <v>-1.93822317604964+15.0085953598508i</v>
      </c>
      <c r="R3165" t="str">
        <f t="shared" si="1661"/>
        <v>0.00627351260644522-0.129951044505878i</v>
      </c>
      <c r="S3165" t="str">
        <f t="shared" si="1662"/>
        <v>1.71447385005191i</v>
      </c>
      <c r="T3165" t="str">
        <f t="shared" si="1663"/>
        <v>0.22279766759226+0.0107557733117213i</v>
      </c>
      <c r="U3165" t="str">
        <f t="shared" si="1664"/>
        <v>0.00005-0.000115436740666629i</v>
      </c>
      <c r="V3165" t="str">
        <f t="shared" si="1665"/>
        <v>0.00002-0.00129289149546625i</v>
      </c>
      <c r="W3165" t="str">
        <f t="shared" si="1666"/>
        <v>0.0000422046081952624-0.000107362402433313i</v>
      </c>
      <c r="X3165" t="str">
        <f t="shared" si="1667"/>
        <v>0.0000422533008696439-0.000107317073978553i</v>
      </c>
      <c r="Y3165" t="str">
        <f t="shared" si="1668"/>
        <v>0.009+6.18768089051046i</v>
      </c>
      <c r="Z3165" t="str">
        <f t="shared" si="1669"/>
        <v>-0.000208007413250995-0.000082248794315694i</v>
      </c>
      <c r="AA3165" t="str">
        <f t="shared" si="1670"/>
        <v>0.00283410695232282-1.93936673735945i</v>
      </c>
      <c r="AB3165" t="str">
        <f t="shared" si="1671"/>
        <v>0.670211697727191+0.0323551191963554i</v>
      </c>
      <c r="AC3165" t="str">
        <f t="shared" si="1672"/>
        <v>1.01077135797328-0.129586557058455i</v>
      </c>
      <c r="AD3165" t="str">
        <f t="shared" si="1673"/>
        <v>0.648309579388834+0.115127248689259i</v>
      </c>
      <c r="AE3165" t="str">
        <f t="shared" si="1674"/>
        <v>-0.000125384121196938-0.0000772700024426032i</v>
      </c>
      <c r="AF3165" t="str">
        <f t="shared" si="1675"/>
        <v>-4.17379793397941-0.0799893820922824i</v>
      </c>
      <c r="AG3165" t="str">
        <f t="shared" si="1676"/>
        <v>1.000814903034-0.00455028117804908i</v>
      </c>
      <c r="AH3165" t="str">
        <f t="shared" si="1677"/>
        <v>0.000515204792781264+0.000334610426551876i</v>
      </c>
      <c r="AI3165">
        <f t="shared" si="1678"/>
        <v>-64.231979706123056</v>
      </c>
      <c r="AJ3165">
        <f t="shared" si="1679"/>
        <v>33.002543848091001</v>
      </c>
      <c r="AK3165"/>
      <c r="AL3165"/>
      <c r="AM3165"/>
      <c r="AN3165"/>
    </row>
    <row r="3166" spans="1:40" x14ac:dyDescent="0.35">
      <c r="A3166"/>
      <c r="B3166">
        <f t="shared" si="1680"/>
        <v>1232000</v>
      </c>
      <c r="C3166" s="237" t="str">
        <f t="shared" si="1648"/>
        <v>-1.39362816908031E-08+0.000550183635007145i</v>
      </c>
      <c r="D3166" s="208" t="str">
        <f t="shared" si="1649"/>
        <v>-1.64874562655809+0.00421807453505478i</v>
      </c>
      <c r="E3166" t="str">
        <f t="shared" si="1650"/>
        <v>36500</v>
      </c>
      <c r="F3166" t="str">
        <f t="shared" si="1651"/>
        <v>0.21505376344086</v>
      </c>
      <c r="G3166" t="str">
        <f t="shared" si="1646"/>
        <v>0.21505376344086</v>
      </c>
      <c r="H3166" t="str">
        <f t="shared" si="1652"/>
        <v>2.52505720828883+0.0841427060522446i</v>
      </c>
      <c r="I3166" t="str">
        <f t="shared" si="1653"/>
        <v>4838.05268652828i</v>
      </c>
      <c r="J3166" t="str">
        <f t="shared" si="1647"/>
        <v>-31682.3819404632+1058.41111012642i</v>
      </c>
      <c r="K3166" t="str">
        <f t="shared" si="1654"/>
        <v>0.00509571254228087-0.152534595941711i</v>
      </c>
      <c r="L3166" t="str">
        <f t="shared" si="1655"/>
        <v>0.00161506347524192-0.0409847454143768i</v>
      </c>
      <c r="M3166" t="str">
        <f t="shared" si="1656"/>
        <v>0.00671077601752279-0.193519341356088i</v>
      </c>
      <c r="N3166" t="str">
        <f t="shared" si="1657"/>
        <v>-15.367099393221i</v>
      </c>
      <c r="O3166" t="str">
        <f t="shared" si="1658"/>
        <v>-0.942466222713936-0.334301389532449i</v>
      </c>
      <c r="P3166" t="str">
        <f t="shared" si="1659"/>
        <v>1.94246622271394+0.334301389532449i</v>
      </c>
      <c r="Q3166" t="str">
        <f t="shared" si="1660"/>
        <v>-1.94246622271394+15.0327980036886i</v>
      </c>
      <c r="R3166" t="str">
        <f t="shared" si="1661"/>
        <v>0.00545055751961446-0.129919509735415i</v>
      </c>
      <c r="S3166" t="str">
        <f t="shared" si="1662"/>
        <v>1.71586659891466i</v>
      </c>
      <c r="T3166" t="str">
        <f t="shared" si="1663"/>
        <v>0.222924547302367+0.00935242959336959i</v>
      </c>
      <c r="U3166" t="str">
        <f t="shared" si="1664"/>
        <v>0.00005-0.000115343042013491i</v>
      </c>
      <c r="V3166" t="str">
        <f t="shared" si="1665"/>
        <v>0.00002-0.0012918420705511i</v>
      </c>
      <c r="W3166" t="str">
        <f t="shared" si="1666"/>
        <v>0.0000422044963644521-0.000107277505721163i</v>
      </c>
      <c r="X3166" t="str">
        <f t="shared" si="1667"/>
        <v>0.0000422530980327081-0.000107232213278556i</v>
      </c>
      <c r="Y3166" t="str">
        <f t="shared" si="1668"/>
        <v>0.009+6.1927074387562i</v>
      </c>
      <c r="Z3166" t="str">
        <f t="shared" si="1669"/>
        <v>-0.000207674226281705-0.0000821811520741756i</v>
      </c>
      <c r="AA3166" t="str">
        <f t="shared" si="1670"/>
        <v>0.00282950778568381-1.93779252892761i</v>
      </c>
      <c r="AB3166" t="str">
        <f t="shared" si="1671"/>
        <v>0.670593372575213+0.0281336325617082i</v>
      </c>
      <c r="AC3166" t="str">
        <f t="shared" si="1672"/>
        <v>1.00994460396548-0.129583989271832i</v>
      </c>
      <c r="AD3166" t="str">
        <f t="shared" si="1673"/>
        <v>0.649719724626806+0.111220858992069i</v>
      </c>
      <c r="AE3166" t="str">
        <f t="shared" si="1674"/>
        <v>-0.000125789782785187-0.0000764924213327115i</v>
      </c>
      <c r="AF3166" t="str">
        <f t="shared" si="1675"/>
        <v>-4.17380283484692-0.0799246315171898i</v>
      </c>
      <c r="AG3166" t="str">
        <f t="shared" si="1676"/>
        <v>1.00078684803862-0.00455652052733205i</v>
      </c>
      <c r="AH3166" t="str">
        <f t="shared" si="1677"/>
        <v>0.00051699124018478+0.000331412896651159i</v>
      </c>
      <c r="AI3166">
        <f t="shared" si="1678"/>
        <v>-64.235268257227673</v>
      </c>
      <c r="AJ3166">
        <f t="shared" si="1679"/>
        <v>32.661561176231579</v>
      </c>
      <c r="AK3166"/>
      <c r="AL3166"/>
      <c r="AM3166"/>
      <c r="AN3166"/>
    </row>
    <row r="3167" spans="1:40" x14ac:dyDescent="0.35">
      <c r="A3167"/>
      <c r="B3167">
        <f t="shared" si="1680"/>
        <v>1233000</v>
      </c>
      <c r="C3167" s="237" t="str">
        <f t="shared" si="1648"/>
        <v>-1.39136853723757E-08+0.000549737419569755i</v>
      </c>
      <c r="D3167" s="208" t="str">
        <f t="shared" si="1649"/>
        <v>-1.64874562638485+0.00421465355003479i</v>
      </c>
      <c r="E3167" t="str">
        <f t="shared" si="1650"/>
        <v>36500</v>
      </c>
      <c r="F3167" t="str">
        <f t="shared" si="1651"/>
        <v>0.21505376344086</v>
      </c>
      <c r="G3167" t="str">
        <f t="shared" si="1646"/>
        <v>0.21505376344086</v>
      </c>
      <c r="H3167" t="str">
        <f t="shared" si="1652"/>
        <v>2.52506209743059+0.0840746390947919i</v>
      </c>
      <c r="I3167" t="str">
        <f t="shared" si="1653"/>
        <v>4841.97967734527i</v>
      </c>
      <c r="J3167" t="str">
        <f t="shared" si="1647"/>
        <v>-31733.8368762682+1059.27021005347i</v>
      </c>
      <c r="K3167" t="str">
        <f t="shared" si="1654"/>
        <v>0.00508745901798519-0.152411153508501i</v>
      </c>
      <c r="L3167" t="str">
        <f t="shared" si="1655"/>
        <v>0.00161244886126365-0.0409516085050731i</v>
      </c>
      <c r="M3167" t="str">
        <f t="shared" si="1656"/>
        <v>0.00669990787924884-0.193362762013574i</v>
      </c>
      <c r="N3167" t="str">
        <f t="shared" si="1657"/>
        <v>-15.3795726881831i</v>
      </c>
      <c r="O3167" t="str">
        <f t="shared" si="1658"/>
        <v>-0.946562639474856-0.322520029688691i</v>
      </c>
      <c r="P3167" t="str">
        <f t="shared" si="1659"/>
        <v>1.94656263947486+0.322520029688691i</v>
      </c>
      <c r="Q3167" t="str">
        <f t="shared" si="1660"/>
        <v>-1.94656263947486+15.0570526584944i</v>
      </c>
      <c r="R3167" t="str">
        <f t="shared" si="1661"/>
        <v>0.00462940007452605-0.12987761290719i</v>
      </c>
      <c r="S3167" t="str">
        <f t="shared" si="1662"/>
        <v>1.71725934777742i</v>
      </c>
      <c r="T3167" t="str">
        <f t="shared" si="1663"/>
        <v>0.223033544831889+0.00794988055258134i</v>
      </c>
      <c r="U3167" t="str">
        <f t="shared" si="1664"/>
        <v>0.00005-0.000115249495345191i</v>
      </c>
      <c r="V3167" t="str">
        <f t="shared" si="1665"/>
        <v>0.00002-0.00129079434786614i</v>
      </c>
      <c r="W3167" t="str">
        <f t="shared" si="1666"/>
        <v>0.0000422043844437302-0.000107192748522569i</v>
      </c>
      <c r="X3167" t="str">
        <f t="shared" si="1667"/>
        <v>0.0000422528953273804-0.000107147492032923i</v>
      </c>
      <c r="Y3167" t="str">
        <f t="shared" si="1668"/>
        <v>0.009+6.19773398700194i</v>
      </c>
      <c r="Z3167" t="str">
        <f t="shared" si="1669"/>
        <v>-0.000207341849637643-0.0000821136209951318i</v>
      </c>
      <c r="AA3167" t="str">
        <f t="shared" si="1670"/>
        <v>0.00282491980526287-1.93622087407083i</v>
      </c>
      <c r="AB3167" t="str">
        <f t="shared" si="1671"/>
        <v>0.670921254909433+0.0239145364466958i</v>
      </c>
      <c r="AC3167" t="str">
        <f t="shared" si="1672"/>
        <v>1.00911929142173-0.129570961751733i</v>
      </c>
      <c r="AD3167" t="str">
        <f t="shared" si="1673"/>
        <v>0.6510812430233+0.10729728408144i</v>
      </c>
      <c r="AE3167" t="str">
        <f t="shared" si="1674"/>
        <v>-0.000126185820673957-0.000075709855769196i</v>
      </c>
      <c r="AF3167" t="str">
        <f t="shared" si="1675"/>
        <v>-4.17380772381544-0.0798599855447571i</v>
      </c>
      <c r="AG3167" t="str">
        <f t="shared" si="1676"/>
        <v>1.00075871758635-0.00456240903379013i</v>
      </c>
      <c r="AH3167" t="str">
        <f t="shared" si="1677"/>
        <v>0.000518738237220808+0.000328193268608453i</v>
      </c>
      <c r="AI3167">
        <f t="shared" si="1678"/>
        <v>-64.238888980507994</v>
      </c>
      <c r="AJ3167">
        <f t="shared" si="1679"/>
        <v>32.32055792403677</v>
      </c>
      <c r="AK3167"/>
      <c r="AL3167"/>
      <c r="AM3167"/>
      <c r="AN3167"/>
    </row>
    <row r="3168" spans="1:40" x14ac:dyDescent="0.35">
      <c r="A3168"/>
      <c r="B3168">
        <f t="shared" si="1680"/>
        <v>1234000</v>
      </c>
      <c r="C3168" s="237" t="str">
        <f t="shared" si="1648"/>
        <v>-1.389114396601E-08+0.000549291927334046i</v>
      </c>
      <c r="D3168" s="208" t="str">
        <f t="shared" si="1649"/>
        <v>-1.64874562621203+0.00421123810956102i</v>
      </c>
      <c r="E3168" t="str">
        <f t="shared" si="1650"/>
        <v>36500</v>
      </c>
      <c r="F3168" t="str">
        <f t="shared" si="1651"/>
        <v>0.21505376344086</v>
      </c>
      <c r="G3168" t="str">
        <f t="shared" si="1646"/>
        <v>0.21505376344086</v>
      </c>
      <c r="H3168" t="str">
        <f t="shared" si="1652"/>
        <v>2.52506697471139+0.0840066820316226i</v>
      </c>
      <c r="I3168" t="str">
        <f t="shared" si="1653"/>
        <v>4845.90666816226i</v>
      </c>
      <c r="J3168" t="str">
        <f t="shared" si="1647"/>
        <v>-31785.3335604997+1060.12930998052i</v>
      </c>
      <c r="K3168" t="str">
        <f t="shared" si="1654"/>
        <v>0.00507922552280585-0.152287910494951i</v>
      </c>
      <c r="L3168" t="str">
        <f t="shared" si="1655"/>
        <v>0.00160984058804736-0.0409185250528056i</v>
      </c>
      <c r="M3168" t="str">
        <f t="shared" si="1656"/>
        <v>0.00668906611085321-0.193206435547757i</v>
      </c>
      <c r="N3168" t="str">
        <f t="shared" si="1657"/>
        <v>-15.3920459831451i</v>
      </c>
      <c r="O3168" t="str">
        <f t="shared" si="1658"/>
        <v>-0.950511789007429-0.310688491833697i</v>
      </c>
      <c r="P3168" t="str">
        <f t="shared" si="1659"/>
        <v>1.95051178900743+0.310688491833697i</v>
      </c>
      <c r="Q3168" t="str">
        <f t="shared" si="1660"/>
        <v>-1.95051178900743+15.0813574913114i</v>
      </c>
      <c r="R3168" t="str">
        <f t="shared" si="1661"/>
        <v>0.00381016633055976-0.129825419527471i</v>
      </c>
      <c r="S3168" t="str">
        <f t="shared" si="1662"/>
        <v>1.71865209664017i</v>
      </c>
      <c r="T3168" t="str">
        <f t="shared" si="1663"/>
        <v>0.223124729468078+0.00654835035256431i</v>
      </c>
      <c r="U3168" t="str">
        <f t="shared" si="1664"/>
        <v>0.00005-0.000115156100292237i</v>
      </c>
      <c r="V3168" t="str">
        <f t="shared" si="1665"/>
        <v>0.00002-0.00128974832327306i</v>
      </c>
      <c r="W3168" t="str">
        <f t="shared" si="1666"/>
        <v>0.0000422042724330988-0.000107108130498316i</v>
      </c>
      <c r="X3168" t="str">
        <f t="shared" si="1667"/>
        <v>0.0000422526927529458-0.000107062909902585i</v>
      </c>
      <c r="Y3168" t="str">
        <f t="shared" si="1668"/>
        <v>0.009+6.20276053524769i</v>
      </c>
      <c r="Z3168" t="str">
        <f t="shared" si="1669"/>
        <v>-0.000207010280693132-0.0000820462008030844i</v>
      </c>
      <c r="AA3168" t="str">
        <f t="shared" si="1670"/>
        <v>0.00282034297481238-1.93465176658069i</v>
      </c>
      <c r="AB3168" t="str">
        <f t="shared" si="1671"/>
        <v>0.671195553157199+0.0196985051707832i</v>
      </c>
      <c r="AC3168" t="str">
        <f t="shared" si="1672"/>
        <v>1.00829554939805-0.129547535777635i</v>
      </c>
      <c r="AD3168" t="str">
        <f t="shared" si="1673"/>
        <v>0.652393926073167+0.103357126501326i</v>
      </c>
      <c r="AE3168" t="str">
        <f t="shared" si="1674"/>
        <v>-0.000126572190203544-0.0000749224308299868i</v>
      </c>
      <c r="AF3168" t="str">
        <f t="shared" si="1675"/>
        <v>-4.17381260092342-0.0797954439220616i</v>
      </c>
      <c r="AG3168" t="str">
        <f t="shared" si="1676"/>
        <v>1.00073051607964-0.00456794608371879i</v>
      </c>
      <c r="AH3168" t="str">
        <f t="shared" si="1677"/>
        <v>0.00052044557644273+0.000324952054627175i</v>
      </c>
      <c r="AI3168">
        <f t="shared" si="1678"/>
        <v>-64.2428412018713</v>
      </c>
      <c r="AJ3168">
        <f t="shared" si="1679"/>
        <v>31.979533798970468</v>
      </c>
      <c r="AK3168"/>
      <c r="AL3168"/>
      <c r="AM3168"/>
      <c r="AN3168"/>
    </row>
    <row r="3169" spans="1:40" x14ac:dyDescent="0.35">
      <c r="A3169"/>
      <c r="B3169">
        <f t="shared" si="1680"/>
        <v>1235000</v>
      </c>
      <c r="C3169" s="237" t="str">
        <f t="shared" si="1648"/>
        <v>-1.38686572939255E-08+0.00054884715654325i</v>
      </c>
      <c r="D3169" s="208" t="str">
        <f t="shared" si="1649"/>
        <v>-1.64874562603963+0.00420782820016492i</v>
      </c>
      <c r="E3169" t="str">
        <f t="shared" si="1650"/>
        <v>36500</v>
      </c>
      <c r="F3169" t="str">
        <f t="shared" si="1651"/>
        <v>0.21505376344086</v>
      </c>
      <c r="G3169" t="str">
        <f t="shared" si="1646"/>
        <v>0.21505376344086</v>
      </c>
      <c r="H3169" t="str">
        <f t="shared" si="1652"/>
        <v>2.52507184016955+0.0839388345971591i</v>
      </c>
      <c r="I3169" t="str">
        <f t="shared" si="1653"/>
        <v>4849.83365897924i</v>
      </c>
      <c r="J3169" t="str">
        <f t="shared" si="1647"/>
        <v>-31836.871993158+1060.98840990757i</v>
      </c>
      <c r="K3169" t="str">
        <f t="shared" si="1654"/>
        <v>0.00507101199201059-0.152164866418734i</v>
      </c>
      <c r="L3169" t="str">
        <f t="shared" si="1655"/>
        <v>0.00160723863511736-0.0408854949285241i</v>
      </c>
      <c r="M3169" t="str">
        <f t="shared" si="1656"/>
        <v>0.00667825062712795-0.193050361347258i</v>
      </c>
      <c r="N3169" t="str">
        <f t="shared" si="1657"/>
        <v>-15.4045192781071i</v>
      </c>
      <c r="O3169" t="str">
        <f t="shared" si="1658"/>
        <v>-0.954313056898778-0.298808616730693i</v>
      </c>
      <c r="P3169" t="str">
        <f t="shared" si="1659"/>
        <v>1.95431305689878+0.298808616730693i</v>
      </c>
      <c r="Q3169" t="str">
        <f t="shared" si="1660"/>
        <v>-1.95431305689878+15.1057106613764i</v>
      </c>
      <c r="R3169" t="str">
        <f t="shared" si="1661"/>
        <v>0.00299298057603683-0.129762996383182i</v>
      </c>
      <c r="S3169" t="str">
        <f t="shared" si="1662"/>
        <v>1.72004484550293i</v>
      </c>
      <c r="T3169" t="str">
        <f t="shared" si="1663"/>
        <v>0.223198173065908+0.00514806081250254i</v>
      </c>
      <c r="U3169" t="str">
        <f t="shared" si="1664"/>
        <v>0.00005-0.000115062856486333i</v>
      </c>
      <c r="V3169" t="str">
        <f t="shared" si="1665"/>
        <v>0.00002-0.00128870399264693i</v>
      </c>
      <c r="W3169" t="str">
        <f t="shared" si="1666"/>
        <v>0.0000422041603325603-0.000107023651310286i</v>
      </c>
      <c r="X3169" t="str">
        <f t="shared" si="1667"/>
        <v>0.0000422524903086916-0.000106978466549565i</v>
      </c>
      <c r="Y3169" t="str">
        <f t="shared" si="1668"/>
        <v>0.009+6.20778708349343i</v>
      </c>
      <c r="Z3169" t="str">
        <f t="shared" si="1669"/>
        <v>-0.00020667951683311-0.000081978891223467i</v>
      </c>
      <c r="AA3169" t="str">
        <f t="shared" si="1670"/>
        <v>0.0028157772582314-1.93308520026889i</v>
      </c>
      <c r="AB3169" t="str">
        <f t="shared" si="1671"/>
        <v>0.671416483469984+0.0154862060022302i</v>
      </c>
      <c r="AC3169" t="str">
        <f t="shared" si="1672"/>
        <v>1.00747350521643-0.129513773983439i</v>
      </c>
      <c r="AD3169" t="str">
        <f t="shared" si="1673"/>
        <v>0.653657572669345+0.0994009913044589i</v>
      </c>
      <c r="AE3169" t="str">
        <f t="shared" si="1674"/>
        <v>-0.000126948848239951-0.0000741302719027935i</v>
      </c>
      <c r="AF3169" t="str">
        <f t="shared" si="1675"/>
        <v>-4.17381746620918-0.0797310063969942i</v>
      </c>
      <c r="AG3169" t="str">
        <f t="shared" si="1676"/>
        <v>1.0007022479243-0.00457313111716653i</v>
      </c>
      <c r="AH3169" t="str">
        <f t="shared" si="1677"/>
        <v>0.000522113056614786+0.000321689768567465i</v>
      </c>
      <c r="AI3169">
        <f t="shared" si="1678"/>
        <v>-64.247124276902213</v>
      </c>
      <c r="AJ3169">
        <f t="shared" si="1679"/>
        <v>31.638488512079864</v>
      </c>
      <c r="AK3169"/>
      <c r="AL3169"/>
      <c r="AM3169"/>
      <c r="AN3169"/>
    </row>
    <row r="3170" spans="1:40" x14ac:dyDescent="0.35">
      <c r="A3170"/>
      <c r="B3170">
        <f t="shared" si="1680"/>
        <v>1236000</v>
      </c>
      <c r="C3170" s="237" t="str">
        <f t="shared" si="1648"/>
        <v>-1.384622517906E-08+0.000548403105446289i</v>
      </c>
      <c r="D3170" s="208" t="str">
        <f t="shared" si="1649"/>
        <v>-1.64874562586765+0.00420442380842155i</v>
      </c>
      <c r="E3170" t="str">
        <f t="shared" si="1650"/>
        <v>36500</v>
      </c>
      <c r="F3170" t="str">
        <f t="shared" si="1651"/>
        <v>0.21505376344086</v>
      </c>
      <c r="G3170" t="str">
        <f t="shared" si="1646"/>
        <v>0.21505376344086</v>
      </c>
      <c r="H3170" t="str">
        <f t="shared" si="1652"/>
        <v>2.52507669384326+0.0838710965266767i</v>
      </c>
      <c r="I3170" t="str">
        <f t="shared" si="1653"/>
        <v>4853.76064979623i</v>
      </c>
      <c r="J3170" t="str">
        <f t="shared" si="1647"/>
        <v>-31888.4521742428+1061.84750983462i</v>
      </c>
      <c r="K3170" t="str">
        <f t="shared" si="1654"/>
        <v>0.0050628183611286-0.152042020799081i</v>
      </c>
      <c r="L3170" t="str">
        <f t="shared" si="1655"/>
        <v>0.00160464298208043-0.0408525180035924i</v>
      </c>
      <c r="M3170" t="str">
        <f t="shared" si="1656"/>
        <v>0.00666746134320903-0.192894538802673i</v>
      </c>
      <c r="N3170" t="str">
        <f t="shared" si="1657"/>
        <v>-15.4169925730692i</v>
      </c>
      <c r="O3170" t="str">
        <f t="shared" si="1658"/>
        <v>-0.957965851743605-0.286882252663265i</v>
      </c>
      <c r="P3170" t="str">
        <f t="shared" si="1659"/>
        <v>1.95796585174361+0.286882252663265i</v>
      </c>
      <c r="Q3170" t="str">
        <f t="shared" si="1660"/>
        <v>-1.95796585174361+15.1301103204059i</v>
      </c>
      <c r="R3170" t="str">
        <f t="shared" si="1661"/>
        <v>0.00217796532556532-0.12969041149891i</v>
      </c>
      <c r="S3170" t="str">
        <f t="shared" si="1662"/>
        <v>1.72143759436568i</v>
      </c>
      <c r="T3170" t="str">
        <f t="shared" si="1663"/>
        <v>0.223253949982979+0.00374923139065303i</v>
      </c>
      <c r="U3170" t="str">
        <f t="shared" si="1664"/>
        <v>0.0000499999999999999-0.000114969763560373i</v>
      </c>
      <c r="V3170" t="str">
        <f t="shared" si="1665"/>
        <v>0.00002-0.00128766135187618i</v>
      </c>
      <c r="W3170" t="str">
        <f t="shared" si="1666"/>
        <v>0.0000422040481421165-0.000106939310621452i</v>
      </c>
      <c r="X3170" t="str">
        <f t="shared" si="1667"/>
        <v>0.0000422522879939081-0.000106894161636982i</v>
      </c>
      <c r="Y3170" t="str">
        <f t="shared" si="1668"/>
        <v>0.009+6.21281363173917i</v>
      </c>
      <c r="Z3170" t="str">
        <f t="shared" si="1669"/>
        <v>-0.00020634955545309-0.0000819116919826234i</v>
      </c>
      <c r="AA3170" t="str">
        <f t="shared" si="1670"/>
        <v>0.00281122261956501-1.93152116896715i</v>
      </c>
      <c r="AB3170" t="str">
        <f t="shared" si="1671"/>
        <v>0.671584269527567+0.0112782991072432i</v>
      </c>
      <c r="AC3170" t="str">
        <f t="shared" si="1672"/>
        <v>1.00665328446055-0.129469740314335i</v>
      </c>
      <c r="AD3170" t="str">
        <f t="shared" si="1673"/>
        <v>0.654871989132618+0.0954294859633371i</v>
      </c>
      <c r="AE3170" t="str">
        <f t="shared" si="1674"/>
        <v>-0.000127315753175908-0.0000733335046675304i</v>
      </c>
      <c r="AF3170" t="str">
        <f t="shared" si="1675"/>
        <v>-4.17382231971091-0.0796666727182551i</v>
      </c>
      <c r="AG3170" t="str">
        <f t="shared" si="1676"/>
        <v>1.00067391752889-0.00457796362792642i</v>
      </c>
      <c r="AH3170" t="str">
        <f t="shared" si="1677"/>
        <v>0.000523740482723343+0.000318406925875818i</v>
      </c>
      <c r="AI3170">
        <f t="shared" si="1678"/>
        <v>-64.251737590628409</v>
      </c>
      <c r="AJ3170">
        <f t="shared" si="1679"/>
        <v>31.297421778037545</v>
      </c>
      <c r="AK3170"/>
      <c r="AL3170"/>
      <c r="AM3170"/>
      <c r="AN3170"/>
    </row>
    <row r="3171" spans="1:40" x14ac:dyDescent="0.35">
      <c r="A3171"/>
      <c r="B3171">
        <f t="shared" si="1680"/>
        <v>1237000</v>
      </c>
      <c r="C3171" s="237" t="str">
        <f t="shared" si="1648"/>
        <v>-1.38238474450673E-08+0.000547959772297746i</v>
      </c>
      <c r="D3171" s="208" t="str">
        <f t="shared" si="1649"/>
        <v>-1.64874562569609+0.00420102492094939i</v>
      </c>
      <c r="E3171" t="str">
        <f t="shared" si="1650"/>
        <v>36500</v>
      </c>
      <c r="F3171" t="str">
        <f t="shared" si="1651"/>
        <v>0.21505376344086</v>
      </c>
      <c r="G3171" t="str">
        <f t="shared" si="1646"/>
        <v>0.21505376344086</v>
      </c>
      <c r="H3171" t="str">
        <f t="shared" si="1652"/>
        <v>2.52508153577051+0.0838034675563027i</v>
      </c>
      <c r="I3171" t="str">
        <f t="shared" si="1653"/>
        <v>4857.68764061322i</v>
      </c>
      <c r="J3171" t="str">
        <f t="shared" si="1647"/>
        <v>-31940.0741037542+1062.70660976167i</v>
      </c>
      <c r="K3171" t="str">
        <f t="shared" si="1654"/>
        <v>0.00505464456594885-0.151919373156766i</v>
      </c>
      <c r="L3171" t="str">
        <f t="shared" si="1655"/>
        <v>0.00160205360862557-0.0408195941497879i</v>
      </c>
      <c r="M3171" t="str">
        <f t="shared" si="1656"/>
        <v>0.00665669817457442-0.192738967306554i</v>
      </c>
      <c r="N3171" t="str">
        <f t="shared" si="1657"/>
        <v>-15.4294658680312i</v>
      </c>
      <c r="O3171" t="str">
        <f t="shared" si="1658"/>
        <v>-0.961469605236122-0.274911255148086i</v>
      </c>
      <c r="P3171" t="str">
        <f t="shared" si="1659"/>
        <v>1.96146960523612+0.274911255148086i</v>
      </c>
      <c r="Q3171" t="str">
        <f t="shared" si="1660"/>
        <v>-1.96146960523612+15.1545546128831i</v>
      </c>
      <c r="R3171" t="str">
        <f t="shared" si="1661"/>
        <v>0.00136524131832806-0.129607734094414i</v>
      </c>
      <c r="S3171" t="str">
        <f t="shared" si="1662"/>
        <v>1.72283034322844i</v>
      </c>
      <c r="T3171" t="str">
        <f t="shared" si="1663"/>
        <v>0.22329213701494+0.00235207916904478i</v>
      </c>
      <c r="U3171" t="str">
        <f t="shared" si="1664"/>
        <v>0.0000499999999999999-0.00011487682114844i</v>
      </c>
      <c r="V3171" t="str">
        <f t="shared" si="1665"/>
        <v>0.00002-0.00128662039686253i</v>
      </c>
      <c r="W3171" t="str">
        <f t="shared" si="1666"/>
        <v>0.0000422039358617697-0.000106855108095879i</v>
      </c>
      <c r="X3171" t="str">
        <f t="shared" si="1667"/>
        <v>0.0000422520858078882-0.000106809994829042i</v>
      </c>
      <c r="Y3171" t="str">
        <f t="shared" si="1668"/>
        <v>0.009+6.21784017998492i</v>
      </c>
      <c r="Z3171" t="str">
        <f t="shared" si="1669"/>
        <v>-0.000206020393959108-0.0000818446028078018i</v>
      </c>
      <c r="AA3171" t="str">
        <f t="shared" si="1670"/>
        <v>0.00280667902300351-1.92995966652714i</v>
      </c>
      <c r="AB3171" t="str">
        <f t="shared" si="1671"/>
        <v>0.671699142343779+0.00707543750394731i</v>
      </c>
      <c r="AC3171" t="str">
        <f t="shared" si="1672"/>
        <v>1.00583501097246-0.129415499984121i</v>
      </c>
      <c r="AD3171" t="str">
        <f t="shared" si="1673"/>
        <v>0.656036989240414+0.0914432202808769i</v>
      </c>
      <c r="AE3171" t="str">
        <f t="shared" si="1674"/>
        <v>-0.000127672864931703-0.0000725322550787636i</v>
      </c>
      <c r="AF3171" t="str">
        <f t="shared" si="1675"/>
        <v>-4.1738271614666-0.0796024426353533i</v>
      </c>
      <c r="AG3171" t="str">
        <f t="shared" si="1676"/>
        <v>1.00064552930408-0.00458244316352098i</v>
      </c>
      <c r="AH3171" t="str">
        <f t="shared" si="1677"/>
        <v>0.000525327665987439+0.000315104043514674i</v>
      </c>
      <c r="AI3171">
        <f t="shared" si="1678"/>
        <v>-64.256680557296306</v>
      </c>
      <c r="AJ3171">
        <f t="shared" si="1679"/>
        <v>30.956333315185972</v>
      </c>
      <c r="AK3171"/>
      <c r="AL3171"/>
      <c r="AM3171"/>
      <c r="AN3171"/>
    </row>
    <row r="3172" spans="1:40" x14ac:dyDescent="0.35">
      <c r="A3172"/>
      <c r="B3172">
        <f t="shared" si="1680"/>
        <v>1238000</v>
      </c>
      <c r="C3172" s="237" t="str">
        <f t="shared" si="1648"/>
        <v>-1.38015239163125E-08+0.000547517155357843i</v>
      </c>
      <c r="D3172" s="208" t="str">
        <f t="shared" si="1649"/>
        <v>-1.64874562552494+0.00419763152441013i</v>
      </c>
      <c r="E3172" t="str">
        <f t="shared" si="1650"/>
        <v>36500</v>
      </c>
      <c r="F3172" t="str">
        <f t="shared" si="1651"/>
        <v>0.21505376344086</v>
      </c>
      <c r="G3172" t="str">
        <f t="shared" si="1646"/>
        <v>0.21505376344086</v>
      </c>
      <c r="H3172" t="str">
        <f t="shared" si="1652"/>
        <v>2.52508636598915+0.0837359474230098i</v>
      </c>
      <c r="I3172" t="str">
        <f t="shared" si="1653"/>
        <v>4861.6146314302i</v>
      </c>
      <c r="J3172" t="str">
        <f t="shared" si="1647"/>
        <v>-31991.7377816923+1063.56570968872i</v>
      </c>
      <c r="K3172" t="str">
        <f t="shared" si="1654"/>
        <v>0.00504649054251901-0.151796923014103i</v>
      </c>
      <c r="L3172" t="str">
        <f t="shared" si="1655"/>
        <v>0.00159947049452346-0.040786723239298i</v>
      </c>
      <c r="M3172" t="str">
        <f t="shared" si="1656"/>
        <v>0.00664596103704247-0.192583646253401i</v>
      </c>
      <c r="N3172" t="str">
        <f t="shared" si="1657"/>
        <v>-15.4419391629932i</v>
      </c>
      <c r="O3172" t="str">
        <f t="shared" si="1658"/>
        <v>-0.964823772258641-0.262897486645661i</v>
      </c>
      <c r="P3172" t="str">
        <f t="shared" si="1659"/>
        <v>1.96482377225864+0.262897486645661i</v>
      </c>
      <c r="Q3172" t="str">
        <f t="shared" si="1660"/>
        <v>-1.96482377225864+15.1790416763475i</v>
      </c>
      <c r="R3172" t="str">
        <f t="shared" si="1661"/>
        <v>0.000554927517229327-0.129515034542644i</v>
      </c>
      <c r="S3172" t="str">
        <f t="shared" si="1662"/>
        <v>1.72422309209119i</v>
      </c>
      <c r="T3172" t="str">
        <f t="shared" si="1663"/>
        <v>0.223312813331415+0.000956818839643637i</v>
      </c>
      <c r="U3172" t="str">
        <f t="shared" si="1664"/>
        <v>0.0000499999999999999-0.0001147840288858i</v>
      </c>
      <c r="V3172" t="str">
        <f t="shared" si="1665"/>
        <v>0.00002-0.00128558112352096i</v>
      </c>
      <c r="W3172" t="str">
        <f t="shared" si="1666"/>
        <v>0.0000422038234915223-0.000106771043398719i</v>
      </c>
      <c r="X3172" t="str">
        <f t="shared" si="1667"/>
        <v>0.0000422518837499286-0.00010672596579104i</v>
      </c>
      <c r="Y3172" t="str">
        <f t="shared" si="1668"/>
        <v>0.009+6.22286672823066i</v>
      </c>
      <c r="Z3172" t="str">
        <f t="shared" si="1669"/>
        <v>-0.00020569202976768-0.0000817776234271555i</v>
      </c>
      <c r="AA3172" t="str">
        <f t="shared" si="1670"/>
        <v>0.00280214643288187-1.92840068682041i</v>
      </c>
      <c r="AB3172" t="str">
        <f t="shared" si="1671"/>
        <v>0.671761340073752+0.0028782670207684i</v>
      </c>
      <c r="AC3172" t="str">
        <f t="shared" si="1672"/>
        <v>1.00501880685007-0.129351119433i</v>
      </c>
      <c r="AD3172" t="str">
        <f t="shared" si="1673"/>
        <v>0.657152394254604+0.0874428063004276i</v>
      </c>
      <c r="AE3172" t="str">
        <f t="shared" si="1674"/>
        <v>-0.000128020144955871-0.0000717266493481238i</v>
      </c>
      <c r="AF3172" t="str">
        <f t="shared" si="1675"/>
        <v>-4.17383199151409-0.0795383158985997i</v>
      </c>
      <c r="AG3172" t="str">
        <f t="shared" si="1676"/>
        <v>1.00061708766197-0.00458656932518017i</v>
      </c>
      <c r="AH3172" t="str">
        <f t="shared" si="1677"/>
        <v>0.000526874423868827+0.00031178163989173i</v>
      </c>
      <c r="AI3172">
        <f t="shared" si="1678"/>
        <v>-64.261952620155171</v>
      </c>
      <c r="AJ3172">
        <f t="shared" si="1679"/>
        <v>30.615222845554005</v>
      </c>
      <c r="AK3172"/>
      <c r="AL3172"/>
      <c r="AM3172"/>
      <c r="AN3172"/>
    </row>
    <row r="3173" spans="1:40" x14ac:dyDescent="0.35">
      <c r="A3173"/>
      <c r="B3173">
        <f t="shared" si="1680"/>
        <v>1239000</v>
      </c>
      <c r="C3173" s="237" t="str">
        <f t="shared" si="1648"/>
        <v>-1.37792544178697E-08+0.000547075252892416i</v>
      </c>
      <c r="D3173" s="208" t="str">
        <f t="shared" si="1649"/>
        <v>-1.64874562535421+0.00419424360550852i</v>
      </c>
      <c r="E3173" t="str">
        <f t="shared" si="1650"/>
        <v>36500</v>
      </c>
      <c r="F3173" t="str">
        <f t="shared" si="1651"/>
        <v>0.21505376344086</v>
      </c>
      <c r="G3173" t="str">
        <f t="shared" si="1646"/>
        <v>0.21505376344086</v>
      </c>
      <c r="H3173" t="str">
        <f t="shared" si="1652"/>
        <v>2.5250911845369+0.0836685358646166i</v>
      </c>
      <c r="I3173" t="str">
        <f t="shared" si="1653"/>
        <v>4865.54162224719i</v>
      </c>
      <c r="J3173" t="str">
        <f t="shared" si="1647"/>
        <v>-32043.4432080569+1064.42480961577i</v>
      </c>
      <c r="K3173" t="str">
        <f t="shared" si="1654"/>
        <v>0.00503835622714429-0.151674669894942i</v>
      </c>
      <c r="L3173" t="str">
        <f t="shared" si="1655"/>
        <v>0.00159689361962618-0.0407539051447205i</v>
      </c>
      <c r="M3173" t="str">
        <f t="shared" si="1656"/>
        <v>0.00663524984677047-0.192428575039662i</v>
      </c>
      <c r="N3173" t="str">
        <f t="shared" si="1657"/>
        <v>-15.4544124579553i</v>
      </c>
      <c r="O3173" t="str">
        <f t="shared" si="1658"/>
        <v>-0.968027830966292-0.250842816270858i</v>
      </c>
      <c r="P3173" t="str">
        <f t="shared" si="1659"/>
        <v>1.96802783096629+0.250842816270858i</v>
      </c>
      <c r="Q3173" t="str">
        <f t="shared" si="1660"/>
        <v>-1.96802783096629+15.2035696416844i</v>
      </c>
      <c r="R3173" t="str">
        <f t="shared" si="1661"/>
        <v>-0.000252858891004742-0.129412384328284i</v>
      </c>
      <c r="S3173" t="str">
        <f t="shared" si="1662"/>
        <v>1.72561584095395i</v>
      </c>
      <c r="T3173" t="str">
        <f t="shared" si="1663"/>
        <v>0.223316060412508-0.000436337307843831i</v>
      </c>
      <c r="U3173" t="str">
        <f t="shared" si="1664"/>
        <v>0.0000499999999999999-0.000114691386408895i</v>
      </c>
      <c r="V3173" t="str">
        <f t="shared" si="1665"/>
        <v>0.00002-0.00128454352777962i</v>
      </c>
      <c r="W3173" t="str">
        <f t="shared" si="1666"/>
        <v>0.0000422037110313761-0.000106687116196203i</v>
      </c>
      <c r="X3173" t="str">
        <f t="shared" si="1667"/>
        <v>0.0000422516818193279-0.00010664207418935i</v>
      </c>
      <c r="Y3173" t="str">
        <f t="shared" si="1668"/>
        <v>0.009+6.22789327647641i</v>
      </c>
      <c r="Z3173" t="str">
        <f t="shared" si="1669"/>
        <v>-0.00020536446030574-0.0000817107535697335i</v>
      </c>
      <c r="AA3173" t="str">
        <f t="shared" si="1670"/>
        <v>0.00279762481367887-1.92684422373827i</v>
      </c>
      <c r="AB3173" t="str">
        <f t="shared" si="1671"/>
        <v>0.671771107822919-0.00131257374025528i</v>
      </c>
      <c r="AC3173" t="str">
        <f t="shared" si="1672"/>
        <v>1.00420479244578-0.129276666285888i</v>
      </c>
      <c r="AD3173" t="str">
        <f t="shared" si="1673"/>
        <v>0.658218032948133+0.0834288582157485i</v>
      </c>
      <c r="AE3173" t="str">
        <f t="shared" si="1674"/>
        <v>-0.000128357556225628-0.0000709168139267809i</v>
      </c>
      <c r="AF3173" t="str">
        <f t="shared" si="1675"/>
        <v>-4.17383680989111-0.0794742922591081i</v>
      </c>
      <c r="AG3173" t="str">
        <f t="shared" si="1676"/>
        <v>1.00058859701555-0.00459034176781125i</v>
      </c>
      <c r="AH3173" t="str">
        <f t="shared" si="1677"/>
        <v>0.000528380580080955+0.00030844023478931i</v>
      </c>
      <c r="AI3173">
        <f t="shared" si="1678"/>
        <v>-64.267553251254313</v>
      </c>
      <c r="AJ3173">
        <f t="shared" si="1679"/>
        <v>30.274090094898938</v>
      </c>
      <c r="AK3173"/>
      <c r="AL3173"/>
      <c r="AM3173"/>
      <c r="AN3173"/>
    </row>
    <row r="3174" spans="1:40" x14ac:dyDescent="0.35">
      <c r="A3174"/>
      <c r="B3174">
        <f t="shared" si="1680"/>
        <v>1240000</v>
      </c>
      <c r="C3174" s="237" t="str">
        <f t="shared" si="1648"/>
        <v>-1.37570387755178E-08+0.000546634063172901i</v>
      </c>
      <c r="D3174" s="208" t="str">
        <f t="shared" si="1649"/>
        <v>-1.64874562518389+0.00419086115099224i</v>
      </c>
      <c r="E3174" t="str">
        <f t="shared" si="1650"/>
        <v>36500</v>
      </c>
      <c r="F3174" t="str">
        <f t="shared" si="1651"/>
        <v>0.21505376344086</v>
      </c>
      <c r="G3174" t="str">
        <f t="shared" si="1646"/>
        <v>0.21505376344086</v>
      </c>
      <c r="H3174" t="str">
        <f t="shared" si="1652"/>
        <v>2.52509599145131+0.0836012326197793i</v>
      </c>
      <c r="I3174" t="str">
        <f t="shared" si="1653"/>
        <v>4869.46861306418i</v>
      </c>
      <c r="J3174" t="str">
        <f t="shared" si="1647"/>
        <v>-32095.1903828482+1065.28390954282i</v>
      </c>
      <c r="K3174" t="str">
        <f t="shared" si="1654"/>
        <v>0.00503024155638596-0.151552613324657i</v>
      </c>
      <c r="L3174" t="str">
        <f t="shared" si="1655"/>
        <v>0.00159432296386677-0.0407211397390607i</v>
      </c>
      <c r="M3174" t="str">
        <f t="shared" si="1656"/>
        <v>0.00662456452025273-0.192273753063718i</v>
      </c>
      <c r="N3174" t="str">
        <f t="shared" si="1657"/>
        <v>-15.4668857529173i</v>
      </c>
      <c r="O3174" t="str">
        <f t="shared" si="1658"/>
        <v>-0.971081282868142-0.238749119502382i</v>
      </c>
      <c r="P3174" t="str">
        <f t="shared" si="1659"/>
        <v>1.97108128286814+0.238749119502382i</v>
      </c>
      <c r="Q3174" t="str">
        <f t="shared" si="1660"/>
        <v>-1.97108128286814+15.2281366334149i</v>
      </c>
      <c r="R3174" t="str">
        <f t="shared" si="1661"/>
        <v>-0.00105800249486374-0.129299856006857i</v>
      </c>
      <c r="S3174" t="str">
        <f t="shared" si="1662"/>
        <v>1.7270085898167i</v>
      </c>
      <c r="T3174" t="str">
        <f t="shared" si="1663"/>
        <v>0.223301961985904-0.00182717939667718i</v>
      </c>
      <c r="U3174" t="str">
        <f t="shared" si="1664"/>
        <v>0.0000499999999999999-0.000114598893355339i</v>
      </c>
      <c r="V3174" t="str">
        <f t="shared" si="1665"/>
        <v>0.00002-0.0012835076055798i</v>
      </c>
      <c r="W3174" t="str">
        <f t="shared" si="1666"/>
        <v>0.0000422035984813339-0.000106603326155638i</v>
      </c>
      <c r="X3174" t="str">
        <f t="shared" si="1667"/>
        <v>0.0000422514800153882-0.000106558319691419i</v>
      </c>
      <c r="Y3174" t="str">
        <f t="shared" si="1668"/>
        <v>0.009+6.23291982472215i</v>
      </c>
      <c r="Z3174" t="str">
        <f t="shared" si="1669"/>
        <v>-0.000205037683010586-0.0000816439929654811i</v>
      </c>
      <c r="AA3174" t="str">
        <f t="shared" si="1670"/>
        <v>0.00279311413001649-1.92529027119177i</v>
      </c>
      <c r="AB3174" t="str">
        <f t="shared" si="1671"/>
        <v>0.671728697457803-0.00549645343568085i</v>
      </c>
      <c r="AC3174" t="str">
        <f t="shared" si="1672"/>
        <v>1.0033930863658-0.129192209311232i</v>
      </c>
      <c r="AD3174" t="str">
        <f t="shared" si="1673"/>
        <v>0.659233741630746+0.0794019922806802i</v>
      </c>
      <c r="AE3174" t="str">
        <f t="shared" si="1674"/>
        <v>-0.000128685063247159-0.0000701028754879637i</v>
      </c>
      <c r="AF3174" t="str">
        <f t="shared" si="1675"/>
        <v>-4.1738416166352-0.0794103714687871i</v>
      </c>
      <c r="AG3174" t="str">
        <f t="shared" si="1676"/>
        <v>1.00056006177795-0.00459376019996269i</v>
      </c>
      <c r="AH3174" t="str">
        <f t="shared" si="1677"/>
        <v>0.000529845964597447+0.000305080349293836i</v>
      </c>
      <c r="AI3174">
        <f t="shared" si="1678"/>
        <v>-64.273481951245813</v>
      </c>
      <c r="AJ3174">
        <f t="shared" si="1679"/>
        <v>29.932934792749972</v>
      </c>
      <c r="AK3174"/>
      <c r="AL3174"/>
      <c r="AM3174"/>
      <c r="AN3174"/>
    </row>
    <row r="3175" spans="1:40" x14ac:dyDescent="0.35">
      <c r="A3175"/>
      <c r="B3175">
        <f t="shared" si="1680"/>
        <v>1241000</v>
      </c>
      <c r="C3175" s="237" t="str">
        <f t="shared" si="1648"/>
        <v>-1.37348768157375E-08+0.000546193584476301i</v>
      </c>
      <c r="D3175" s="208" t="str">
        <f t="shared" si="1649"/>
        <v>-1.64874562501398+0.00418748414765164i</v>
      </c>
      <c r="E3175" t="str">
        <f t="shared" si="1650"/>
        <v>36500</v>
      </c>
      <c r="F3175" t="str">
        <f t="shared" si="1651"/>
        <v>0.21505376344086</v>
      </c>
      <c r="G3175" t="str">
        <f t="shared" si="1646"/>
        <v>0.21505376344086</v>
      </c>
      <c r="H3175" t="str">
        <f t="shared" si="1652"/>
        <v>2.52510078676978+0.0835340374279933i</v>
      </c>
      <c r="I3175" t="str">
        <f t="shared" si="1653"/>
        <v>4873.39560388117i</v>
      </c>
      <c r="J3175" t="str">
        <f t="shared" si="1647"/>
        <v>-32146.9793060661+1066.14300946987i</v>
      </c>
      <c r="K3175" t="str">
        <f t="shared" si="1654"/>
        <v>0.00502214646706035-0.151430752830148i</v>
      </c>
      <c r="L3175" t="str">
        <f t="shared" si="1655"/>
        <v>0.00159175850725879-0.0406884268957298i</v>
      </c>
      <c r="M3175" t="str">
        <f t="shared" si="1656"/>
        <v>0.00661390497431914-0.192119179725878i</v>
      </c>
      <c r="N3175" t="str">
        <f t="shared" si="1657"/>
        <v>-15.4793590478793i</v>
      </c>
      <c r="O3175" t="str">
        <f t="shared" si="1658"/>
        <v>-0.973983652904904-0.226618277890422i</v>
      </c>
      <c r="P3175" t="str">
        <f t="shared" si="1659"/>
        <v>1.9739836529049+0.226618277890422i</v>
      </c>
      <c r="Q3175" t="str">
        <f t="shared" si="1660"/>
        <v>-1.9739836529049+15.2527407699889i</v>
      </c>
      <c r="R3175" t="str">
        <f t="shared" si="1661"/>
        <v>-0.00186038965630454-0.129177523164367i</v>
      </c>
      <c r="S3175" t="str">
        <f t="shared" si="1662"/>
        <v>1.72840133867946i</v>
      </c>
      <c r="T3175" t="str">
        <f t="shared" si="1663"/>
        <v>0.223270603964589-0.00321549997242219i</v>
      </c>
      <c r="U3175" t="str">
        <f t="shared" si="1664"/>
        <v>0.0000500000000000001-0.000114506549363917i</v>
      </c>
      <c r="V3175" t="str">
        <f t="shared" si="1665"/>
        <v>0.00002-0.00128247335287587i</v>
      </c>
      <c r="W3175" t="str">
        <f t="shared" si="1666"/>
        <v>0.0000422034858413973-0.000106519672945405i</v>
      </c>
      <c r="X3175" t="str">
        <f t="shared" si="1667"/>
        <v>0.0000422512783374137-0.000106474701965771i</v>
      </c>
      <c r="Y3175" t="str">
        <f t="shared" si="1668"/>
        <v>0.009+6.23794637296789i</v>
      </c>
      <c r="Z3175" t="str">
        <f t="shared" si="1669"/>
        <v>-0.000204711695329849-0.0000815773413452328i</v>
      </c>
      <c r="AA3175" t="str">
        <f t="shared" si="1670"/>
        <v>0.00278861434665924-1.92373882311155i</v>
      </c>
      <c r="AB3175" t="str">
        <f t="shared" si="1671"/>
        <v>0.671634367418669-0.00967274800875733i</v>
      </c>
      <c r="AC3175" t="str">
        <f t="shared" si="1672"/>
        <v>1.00258380547046-0.129097818380354i</v>
      </c>
      <c r="AD3175" t="str">
        <f t="shared" si="1673"/>
        <v>0.660199364173625+0.0753628267182107i</v>
      </c>
      <c r="AE3175" t="str">
        <f t="shared" si="1674"/>
        <v>-0.000129002632055738-0.000069284960909432i</v>
      </c>
      <c r="AF3175" t="str">
        <f t="shared" si="1675"/>
        <v>-4.17384641178376-0.0793465532803417i</v>
      </c>
      <c r="AG3175" t="str">
        <f t="shared" si="1676"/>
        <v>1.00053148636193-0.00459682438378035i</v>
      </c>
      <c r="AH3175" t="str">
        <f t="shared" si="1677"/>
        <v>0.000531270413659855+0.000301702505724866i</v>
      </c>
      <c r="AI3175">
        <f t="shared" si="1678"/>
        <v>-64.279738249199497</v>
      </c>
      <c r="AJ3175">
        <f t="shared" si="1679"/>
        <v>29.59175667242042</v>
      </c>
      <c r="AK3175"/>
      <c r="AL3175"/>
      <c r="AM3175"/>
      <c r="AN3175"/>
    </row>
    <row r="3176" spans="1:40" x14ac:dyDescent="0.35">
      <c r="A3176"/>
      <c r="B3176">
        <f t="shared" si="1680"/>
        <v>1242000</v>
      </c>
      <c r="C3176" s="237" t="str">
        <f t="shared" si="1648"/>
        <v>-1.37127683657075E-08+0.000545753815085168i</v>
      </c>
      <c r="D3176" s="208" t="str">
        <f t="shared" si="1649"/>
        <v>-1.64874562484448+0.00418411258231962i</v>
      </c>
      <c r="E3176" t="str">
        <f t="shared" si="1650"/>
        <v>36500</v>
      </c>
      <c r="F3176" t="str">
        <f t="shared" si="1651"/>
        <v>0.21505376344086</v>
      </c>
      <c r="G3176" t="str">
        <f t="shared" si="1646"/>
        <v>0.21505376344086</v>
      </c>
      <c r="H3176" t="str">
        <f t="shared" si="1652"/>
        <v>2.52510557052956+0.0834669500295868i</v>
      </c>
      <c r="I3176" t="str">
        <f t="shared" si="1653"/>
        <v>4877.32259469815i</v>
      </c>
      <c r="J3176" t="str">
        <f t="shared" si="1647"/>
        <v>-32198.8099777106+1067.00210939693i</v>
      </c>
      <c r="K3176" t="str">
        <f t="shared" si="1654"/>
        <v>0.00501407089623753-0.151309087939827i</v>
      </c>
      <c r="L3176" t="str">
        <f t="shared" si="1655"/>
        <v>0.00158920022989603-0.0406557664885438i</v>
      </c>
      <c r="M3176" t="str">
        <f t="shared" si="1656"/>
        <v>0.00660327112613356-0.191964854428371i</v>
      </c>
      <c r="N3176" t="str">
        <f t="shared" si="1657"/>
        <v>-15.4918323428413i</v>
      </c>
      <c r="O3176" t="str">
        <f t="shared" si="1658"/>
        <v>-0.97673448952274-0.214452178764294i</v>
      </c>
      <c r="P3176" t="str">
        <f t="shared" si="1659"/>
        <v>1.97673448952274+0.214452178764294i</v>
      </c>
      <c r="Q3176" t="str">
        <f t="shared" si="1660"/>
        <v>-1.97673448952274+15.277380164077i</v>
      </c>
      <c r="R3176" t="str">
        <f t="shared" si="1661"/>
        <v>-0.00265990850812547-0.129045460377523i</v>
      </c>
      <c r="S3176" t="str">
        <f t="shared" si="1662"/>
        <v>1.72979408754223i</v>
      </c>
      <c r="T3176" t="str">
        <f t="shared" si="1663"/>
        <v>0.223222074385204-0.00460109401075871i</v>
      </c>
      <c r="U3176" t="str">
        <f t="shared" si="1664"/>
        <v>0.0000500000000000001-0.000114414354074574i</v>
      </c>
      <c r="V3176" t="str">
        <f t="shared" si="1665"/>
        <v>0.00002-0.00128144076563523i</v>
      </c>
      <c r="W3176" t="str">
        <f t="shared" si="1666"/>
        <v>0.0000422033731115689-0.000106436156234953i</v>
      </c>
      <c r="X3176" t="str">
        <f t="shared" si="1667"/>
        <v>0.0000422510767847119-0.000106391220681993i</v>
      </c>
      <c r="Y3176" t="str">
        <f t="shared" si="1668"/>
        <v>0.009+6.24297292121364i</v>
      </c>
      <c r="Z3176" t="str">
        <f t="shared" si="1669"/>
        <v>-0.000204386494721422-0.0000815107984407112i</v>
      </c>
      <c r="AA3176" t="str">
        <f t="shared" si="1670"/>
        <v>0.00278412542851335-1.92218987344783i</v>
      </c>
      <c r="AB3176" t="str">
        <f t="shared" si="1671"/>
        <v>0.671488382534082-0.013840840712913i</v>
      </c>
      <c r="AC3176" t="str">
        <f t="shared" si="1672"/>
        <v>1.0017770648753-0.128993564427338i</v>
      </c>
      <c r="AD3176" t="str">
        <f t="shared" si="1673"/>
        <v>0.661114752032927+0.071311981629568i</v>
      </c>
      <c r="AE3176" t="str">
        <f t="shared" si="1674"/>
        <v>-0.000129310230215617-0.0000684631972560425i</v>
      </c>
      <c r="AF3176" t="str">
        <f t="shared" si="1675"/>
        <v>-4.17385119537404-0.0792828374472672i</v>
      </c>
      <c r="AG3176" t="str">
        <f t="shared" si="1676"/>
        <v>1.00050287517912-0.00459953413495658i</v>
      </c>
      <c r="AH3176" t="str">
        <f t="shared" si="1677"/>
        <v>0.000532653769784598+0.000298307227564458i</v>
      </c>
      <c r="AI3176">
        <f t="shared" si="1678"/>
        <v>-64.286321702425596</v>
      </c>
      <c r="AJ3176">
        <f t="shared" si="1679"/>
        <v>29.250555471053609</v>
      </c>
      <c r="AK3176"/>
      <c r="AL3176"/>
      <c r="AM3176"/>
      <c r="AN3176"/>
    </row>
    <row r="3177" spans="1:40" x14ac:dyDescent="0.35">
      <c r="A3177"/>
      <c r="B3177">
        <f t="shared" si="1680"/>
        <v>1243000</v>
      </c>
      <c r="C3177" s="237" t="str">
        <f t="shared" si="1648"/>
        <v>-1.36907132533018E-08+0.000545314753287584i</v>
      </c>
      <c r="D3177" s="208" t="str">
        <f t="shared" si="1649"/>
        <v>-1.64874562467539+0.00418074644187148i</v>
      </c>
      <c r="E3177" t="str">
        <f t="shared" si="1650"/>
        <v>36500</v>
      </c>
      <c r="F3177" t="str">
        <f t="shared" si="1651"/>
        <v>0.21505376344086</v>
      </c>
      <c r="G3177" t="str">
        <f t="shared" si="1646"/>
        <v>0.21505376344086</v>
      </c>
      <c r="H3177" t="str">
        <f t="shared" si="1652"/>
        <v>2.52511034276775+0.0833999701657189i</v>
      </c>
      <c r="I3177" t="str">
        <f t="shared" si="1653"/>
        <v>4881.24958551514i</v>
      </c>
      <c r="J3177" t="str">
        <f t="shared" si="1647"/>
        <v>-32250.6823977818+1067.86120932398i</v>
      </c>
      <c r="K3177" t="str">
        <f t="shared" si="1654"/>
        <v>0.00500601478123993-0.151187618183618i</v>
      </c>
      <c r="L3177" t="str">
        <f t="shared" si="1655"/>
        <v>0.00158664811195207-0.0406231583917218i</v>
      </c>
      <c r="M3177" t="str">
        <f t="shared" si="1656"/>
        <v>0.006592662893192-0.19181077657534i</v>
      </c>
      <c r="N3177" t="str">
        <f t="shared" si="1657"/>
        <v>-15.5043056378034i</v>
      </c>
      <c r="O3177" t="str">
        <f t="shared" si="1658"/>
        <v>-0.979333364743566-0.202252714938625i</v>
      </c>
      <c r="P3177" t="str">
        <f t="shared" si="1659"/>
        <v>1.97933336474357+0.202252714938625i</v>
      </c>
      <c r="Q3177" t="str">
        <f t="shared" si="1660"/>
        <v>-1.97933336474357+15.3020529228648i</v>
      </c>
      <c r="R3177" t="str">
        <f t="shared" si="1661"/>
        <v>-0.00345644895058764-0.128903743174537i</v>
      </c>
      <c r="S3177" t="str">
        <f t="shared" si="1662"/>
        <v>1.73118683640498i</v>
      </c>
      <c r="T3177" t="str">
        <f t="shared" si="1663"/>
        <v>0.223156463347087-0.00598375892396313i</v>
      </c>
      <c r="U3177" t="str">
        <f t="shared" si="1664"/>
        <v>0.0000500000000000001-0.000114322307128416i</v>
      </c>
      <c r="V3177" t="str">
        <f t="shared" si="1665"/>
        <v>0.00002-0.00128040983983826i</v>
      </c>
      <c r="W3177" t="str">
        <f t="shared" si="1666"/>
        <v>0.0000422032602918502-0.000106352775694793i</v>
      </c>
      <c r="X3177" t="str">
        <f t="shared" si="1667"/>
        <v>0.0000422508753565929-0.000106307875510738i</v>
      </c>
      <c r="Y3177" t="str">
        <f t="shared" si="1668"/>
        <v>0.009+6.24799946945938i</v>
      </c>
      <c r="Z3177" t="str">
        <f t="shared" si="1669"/>
        <v>-0.000204062078653426-0.0000814443639845225i</v>
      </c>
      <c r="AA3177" t="str">
        <f t="shared" si="1670"/>
        <v>0.00277964734062626-1.92064341617028i</v>
      </c>
      <c r="AB3177" t="str">
        <f t="shared" si="1671"/>
        <v>0.671291013837537-0.0180001221312555i</v>
      </c>
      <c r="AC3177" t="str">
        <f t="shared" si="1672"/>
        <v>1.00097297795301-0.128879519409473i</v>
      </c>
      <c r="AD3177" t="str">
        <f t="shared" si="1673"/>
        <v>0.661979764272313+0.0672500789028458i</v>
      </c>
      <c r="AE3177" t="str">
        <f t="shared" si="1674"/>
        <v>-0.000129607826819761-0.0000676377117623041i</v>
      </c>
      <c r="AF3177" t="str">
        <f t="shared" si="1675"/>
        <v>-4.17385596744314-0.0792192237238474i</v>
      </c>
      <c r="AG3177" t="str">
        <f t="shared" si="1676"/>
        <v>1.00047423263949-0.00460188932267223i</v>
      </c>
      <c r="AH3177" t="str">
        <f t="shared" si="1677"/>
        <v>0.00053399588176918+0.000294895039386252i</v>
      </c>
      <c r="AI3177">
        <f t="shared" si="1678"/>
        <v>-64.293231896308114</v>
      </c>
      <c r="AJ3177">
        <f t="shared" si="1679"/>
        <v>28.90933092964795</v>
      </c>
      <c r="AK3177"/>
      <c r="AL3177"/>
      <c r="AM3177"/>
      <c r="AN3177"/>
    </row>
    <row r="3178" spans="1:40" x14ac:dyDescent="0.35">
      <c r="A3178"/>
      <c r="B3178">
        <f t="shared" si="1680"/>
        <v>1244000</v>
      </c>
      <c r="C3178" s="237" t="str">
        <f t="shared" si="1648"/>
        <v>-1.36687113070857E-08+0.000544876397377133i</v>
      </c>
      <c r="D3178" s="208" t="str">
        <f t="shared" si="1649"/>
        <v>-1.64874562450671+0.00417738571322469i</v>
      </c>
      <c r="E3178" t="str">
        <f t="shared" si="1650"/>
        <v>36500</v>
      </c>
      <c r="F3178" t="str">
        <f t="shared" si="1651"/>
        <v>0.21505376344086</v>
      </c>
      <c r="G3178" t="str">
        <f t="shared" si="1646"/>
        <v>0.21505376344086</v>
      </c>
      <c r="H3178" t="str">
        <f t="shared" si="1652"/>
        <v>2.52511510352132+0.0833330975783743i</v>
      </c>
      <c r="I3178" t="str">
        <f t="shared" si="1653"/>
        <v>4885.17657633213i</v>
      </c>
      <c r="J3178" t="str">
        <f t="shared" si="1647"/>
        <v>-32302.5965662795+1068.72030925103i</v>
      </c>
      <c r="K3178" t="str">
        <f t="shared" si="1654"/>
        <v>0.00499797805964149-0.151066343092946i</v>
      </c>
      <c r="L3178" t="str">
        <f t="shared" si="1655"/>
        <v>0.00158410213367987-0.0405906024798837i</v>
      </c>
      <c r="M3178" t="str">
        <f t="shared" si="1656"/>
        <v>0.00658208019332136-0.19165694557283i</v>
      </c>
      <c r="N3178" t="str">
        <f t="shared" si="1657"/>
        <v>-15.5167789327654i</v>
      </c>
      <c r="O3178" t="str">
        <f t="shared" si="1658"/>
        <v>-0.981779874231554-0.190021784419243i</v>
      </c>
      <c r="P3178" t="str">
        <f t="shared" si="1659"/>
        <v>1.98177987423155+0.190021784419243i</v>
      </c>
      <c r="Q3178" t="str">
        <f t="shared" si="1660"/>
        <v>-1.98177987423155+15.3267571483462i</v>
      </c>
      <c r="R3178" t="str">
        <f t="shared" si="1661"/>
        <v>-0.00424990264723696-0.128752447996525i</v>
      </c>
      <c r="S3178" t="str">
        <f t="shared" si="1662"/>
        <v>1.73257958526774i</v>
      </c>
      <c r="T3178" t="str">
        <f t="shared" si="1663"/>
        <v>0.223073862952026-0.00736329456597808i</v>
      </c>
      <c r="U3178" t="str">
        <f t="shared" si="1664"/>
        <v>0.0000500000000000001-0.000114230408167702i</v>
      </c>
      <c r="V3178" t="str">
        <f t="shared" si="1665"/>
        <v>0.00002-0.00127938057147826i</v>
      </c>
      <c r="W3178" t="str">
        <f t="shared" si="1666"/>
        <v>0.0000422031473822443-0.000106269530996498i</v>
      </c>
      <c r="X3178" t="str">
        <f t="shared" si="1667"/>
        <v>0.0000422506740523703-0.000106224666123719i</v>
      </c>
      <c r="Y3178" t="str">
        <f t="shared" si="1668"/>
        <v>0.009+6.25302601770512i</v>
      </c>
      <c r="Z3178" t="str">
        <f t="shared" si="1669"/>
        <v>-0.000203738444604154-0.000081378037710154i</v>
      </c>
      <c r="AA3178" t="str">
        <f t="shared" si="1670"/>
        <v>0.00277518004818581-1.91909944526798i</v>
      </c>
      <c r="AB3178" t="str">
        <f t="shared" si="1671"/>
        <v>0.671042538386223-0.0221499901918228i</v>
      </c>
      <c r="AC3178" t="str">
        <f t="shared" si="1672"/>
        <v>1.00017165633616-0.128755756268266i</v>
      </c>
      <c r="AD3178" t="str">
        <f t="shared" si="1673"/>
        <v>0.662794267584441+0.0631777421215439i</v>
      </c>
      <c r="AE3178" t="str">
        <f t="shared" si="1674"/>
        <v>-0.000129895392489393-0.0000668086318150061i</v>
      </c>
      <c r="AF3178" t="str">
        <f t="shared" si="1675"/>
        <v>-4.17386072802803-0.0791557118651496i</v>
      </c>
      <c r="AG3178" t="str">
        <f t="shared" si="1676"/>
        <v>1.0004455631507-0.00460388986953199i</v>
      </c>
      <c r="AH3178" t="str">
        <f t="shared" si="1677"/>
        <v>0.000535296604697724+0.000291466466784738i</v>
      </c>
      <c r="AI3178">
        <f t="shared" si="1678"/>
        <v>-64.300468444145253</v>
      </c>
      <c r="AJ3178">
        <f t="shared" si="1679"/>
        <v>28.568082793097432</v>
      </c>
      <c r="AK3178"/>
      <c r="AL3178"/>
      <c r="AM3178"/>
      <c r="AN3178"/>
    </row>
    <row r="3179" spans="1:40" x14ac:dyDescent="0.35">
      <c r="A3179"/>
      <c r="B3179">
        <f t="shared" si="1680"/>
        <v>1245000</v>
      </c>
      <c r="C3179" s="237" t="str">
        <f t="shared" si="1648"/>
        <v>-1.36467623563127E-08+0.000544438745652882i</v>
      </c>
      <c r="D3179" s="208" t="str">
        <f t="shared" si="1649"/>
        <v>-1.64874562433844+0.00417403038333876i</v>
      </c>
      <c r="E3179" t="str">
        <f t="shared" si="1650"/>
        <v>36500</v>
      </c>
      <c r="F3179" t="str">
        <f t="shared" si="1651"/>
        <v>0.21505376344086</v>
      </c>
      <c r="G3179" t="str">
        <f t="shared" si="1646"/>
        <v>0.21505376344086</v>
      </c>
      <c r="H3179" t="str">
        <f t="shared" si="1652"/>
        <v>2.52511985282706+0.0832663320103634i</v>
      </c>
      <c r="I3179" t="str">
        <f t="shared" si="1653"/>
        <v>4889.10356714912i</v>
      </c>
      <c r="J3179" t="str">
        <f t="shared" si="1647"/>
        <v>-32354.5524832039+1069.57940917808i</v>
      </c>
      <c r="K3179" t="str">
        <f t="shared" si="1654"/>
        <v>0.00498996066926609-0.150945262200735i</v>
      </c>
      <c r="L3179" t="str">
        <f t="shared" si="1655"/>
        <v>0.00158156227541148-0.04055809862805i</v>
      </c>
      <c r="M3179" t="str">
        <f t="shared" si="1656"/>
        <v>0.00657152294467757-0.191503360828785i</v>
      </c>
      <c r="N3179" t="str">
        <f t="shared" si="1657"/>
        <v>-15.5292522277274i</v>
      </c>
      <c r="O3179" t="str">
        <f t="shared" si="1658"/>
        <v>-0.984073637356161-0.17776129010731i</v>
      </c>
      <c r="P3179" t="str">
        <f t="shared" si="1659"/>
        <v>1.98407363735616+0.17776129010731i</v>
      </c>
      <c r="Q3179" t="str">
        <f t="shared" si="1660"/>
        <v>-1.98407363735616+15.3514909376201i</v>
      </c>
      <c r="R3179" t="str">
        <f t="shared" si="1661"/>
        <v>-0.00504016302004962-0.128591652159496i</v>
      </c>
      <c r="S3179" t="str">
        <f t="shared" si="1662"/>
        <v>1.73397233413049i</v>
      </c>
      <c r="T3179" t="str">
        <f t="shared" si="1663"/>
        <v>0.222974367244697-0.00873950323627362i</v>
      </c>
      <c r="U3179" t="str">
        <f t="shared" si="1664"/>
        <v>0.0000500000000000001-0.00011413865683584i</v>
      </c>
      <c r="V3179" t="str">
        <f t="shared" si="1665"/>
        <v>0.00002-0.00127835295656141i</v>
      </c>
      <c r="W3179" t="str">
        <f t="shared" si="1666"/>
        <v>0.0000422030343827527-0.000106186421812692i</v>
      </c>
      <c r="X3179" t="str">
        <f t="shared" si="1667"/>
        <v>0.000042250472871359-0.000106141592193697i</v>
      </c>
      <c r="Y3179" t="str">
        <f t="shared" si="1668"/>
        <v>0.009+6.25805256595087i</v>
      </c>
      <c r="Z3179" t="str">
        <f t="shared" si="1669"/>
        <v>-0.000203415590062012-0.0000813118193519662i</v>
      </c>
      <c r="AA3179" t="str">
        <f t="shared" si="1670"/>
        <v>0.00277072351651957-1.91755795474931i</v>
      </c>
      <c r="AB3179" t="str">
        <f t="shared" si="1671"/>
        <v>0.670743239081853-0.0262898501791978i</v>
      </c>
      <c r="AC3179" t="str">
        <f t="shared" si="1672"/>
        <v>0.999373209920612-0.128622348891025i</v>
      </c>
      <c r="AD3179" t="str">
        <f t="shared" si="1673"/>
        <v>0.663558136311378+0.059095596472527i</v>
      </c>
      <c r="AE3179" t="str">
        <f t="shared" si="1674"/>
        <v>-0.000130172899373357-0.0000659760849358038i</v>
      </c>
      <c r="AF3179" t="str">
        <f t="shared" si="1675"/>
        <v>-4.1738654771655-0.0790923016270246i</v>
      </c>
      <c r="AG3179" t="str">
        <f t="shared" si="1676"/>
        <v>1.00041687111741-0.00460553575149238i</v>
      </c>
      <c r="AH3179" t="str">
        <f t="shared" si="1677"/>
        <v>0.000536555799945788+0.0002880220363042i</v>
      </c>
      <c r="AI3179">
        <f t="shared" si="1678"/>
        <v>-64.308030987000691</v>
      </c>
      <c r="AJ3179">
        <f t="shared" si="1679"/>
        <v>28.226810810206491</v>
      </c>
      <c r="AK3179"/>
      <c r="AL3179"/>
      <c r="AM3179"/>
      <c r="AN3179"/>
    </row>
    <row r="3180" spans="1:40" x14ac:dyDescent="0.35">
      <c r="A3180"/>
      <c r="B3180">
        <f t="shared" si="1680"/>
        <v>1246000</v>
      </c>
      <c r="C3180" s="237" t="str">
        <f t="shared" si="1648"/>
        <v>-1.36248662309212E-08+0.000544001796419359i</v>
      </c>
      <c r="D3180" s="208" t="str">
        <f t="shared" si="1649"/>
        <v>-1.64874562417057+0.00417068043921509i</v>
      </c>
      <c r="E3180" t="str">
        <f t="shared" si="1650"/>
        <v>36500</v>
      </c>
      <c r="F3180" t="str">
        <f t="shared" si="1651"/>
        <v>0.21505376344086</v>
      </c>
      <c r="G3180" t="str">
        <f t="shared" si="1646"/>
        <v>0.21505376344086</v>
      </c>
      <c r="H3180" t="str">
        <f t="shared" si="1652"/>
        <v>2.52512459072164+0.0831996732053153i</v>
      </c>
      <c r="I3180" t="str">
        <f t="shared" si="1653"/>
        <v>4893.0305579661i</v>
      </c>
      <c r="J3180" t="str">
        <f t="shared" si="1647"/>
        <v>-32406.5501485549+1070.43850910513i</v>
      </c>
      <c r="K3180" t="str">
        <f t="shared" si="1654"/>
        <v>0.00498196254818655-0.150824375041401i</v>
      </c>
      <c r="L3180" t="str">
        <f t="shared" si="1655"/>
        <v>0.00157902851755755-0.0405256467116384i</v>
      </c>
      <c r="M3180" t="str">
        <f t="shared" si="1656"/>
        <v>0.0065609910657441-0.191350021753039i</v>
      </c>
      <c r="N3180" t="str">
        <f t="shared" si="1657"/>
        <v>-15.5417255226895i</v>
      </c>
      <c r="O3180" t="str">
        <f t="shared" si="1658"/>
        <v>-0.986214297251282-0.165473139503549i</v>
      </c>
      <c r="P3180" t="str">
        <f t="shared" si="1659"/>
        <v>1.98621429725128+0.165473139503549i</v>
      </c>
      <c r="Q3180" t="str">
        <f t="shared" si="1660"/>
        <v>-1.98621429725128+15.376252383186i</v>
      </c>
      <c r="R3180" t="str">
        <f t="shared" si="1661"/>
        <v>-0.00582712524380639-0.128421433816958i</v>
      </c>
      <c r="S3180" t="str">
        <f t="shared" si="1662"/>
        <v>1.73536508299325i</v>
      </c>
      <c r="T3180" t="str">
        <f t="shared" si="1663"/>
        <v>0.222858072153878-0.0101121896823301i</v>
      </c>
      <c r="U3180" t="str">
        <f t="shared" si="1664"/>
        <v>0.00005-0.000114047052777384i</v>
      </c>
      <c r="V3180" t="str">
        <f t="shared" si="1665"/>
        <v>0.00002-0.0012773269911067i</v>
      </c>
      <c r="W3180" t="str">
        <f t="shared" si="1666"/>
        <v>0.000042202921293378-0.000106103447817055i</v>
      </c>
      <c r="X3180" t="str">
        <f t="shared" si="1667"/>
        <v>0.0000422502718128783-0.000106058653394494i</v>
      </c>
      <c r="Y3180" t="str">
        <f t="shared" si="1668"/>
        <v>0.009+6.26307911419661i</v>
      </c>
      <c r="Z3180" t="str">
        <f t="shared" si="1669"/>
        <v>-0.000203093512525502-0.0000812457086451959i</v>
      </c>
      <c r="AA3180" t="str">
        <f t="shared" si="1670"/>
        <v>0.00276627771109427-1.91601893864188i</v>
      </c>
      <c r="AB3180" t="str">
        <f t="shared" si="1671"/>
        <v>0.670393404493828-0.0304191147419771i</v>
      </c>
      <c r="AC3180" t="str">
        <f t="shared" si="1672"/>
        <v>0.998577746869832-0.128479372073038i</v>
      </c>
      <c r="AD3180" t="str">
        <f t="shared" si="1673"/>
        <v>0.66427125246392+0.0550042686540236i</v>
      </c>
      <c r="AE3180" t="str">
        <f t="shared" si="1674"/>
        <v>-0.000130440321147305-0.000065140198763905i</v>
      </c>
      <c r="AF3180" t="str">
        <f t="shared" si="1675"/>
        <v>-4.17387021489221-0.0790289927661002i</v>
      </c>
      <c r="AG3180" t="str">
        <f t="shared" si="1676"/>
        <v>1.00038816094073-0.0046068269977825i</v>
      </c>
      <c r="AH3180" t="str">
        <f t="shared" si="1677"/>
        <v>0.000537773335184416+0.000284562275367892i</v>
      </c>
      <c r="AI3180">
        <f t="shared" si="1678"/>
        <v>-64.31591919356228</v>
      </c>
      <c r="AJ3180">
        <f t="shared" si="1679"/>
        <v>27.885514733726716</v>
      </c>
      <c r="AK3180"/>
      <c r="AL3180"/>
      <c r="AM3180"/>
      <c r="AN3180"/>
    </row>
    <row r="3181" spans="1:40" x14ac:dyDescent="0.35">
      <c r="A3181"/>
      <c r="B3181">
        <f t="shared" si="1680"/>
        <v>1247000</v>
      </c>
      <c r="C3181" s="237" t="str">
        <f t="shared" si="1648"/>
        <v>-1.36030227615314E-08+0.000543565547986531i</v>
      </c>
      <c r="D3181" s="208" t="str">
        <f t="shared" si="1649"/>
        <v>-1.6487456240031+0.00416733586789674i</v>
      </c>
      <c r="E3181" t="str">
        <f t="shared" si="1650"/>
        <v>36500</v>
      </c>
      <c r="F3181" t="str">
        <f t="shared" si="1651"/>
        <v>0.21505376344086</v>
      </c>
      <c r="G3181" t="str">
        <f t="shared" si="1646"/>
        <v>0.21505376344086</v>
      </c>
      <c r="H3181" t="str">
        <f t="shared" si="1652"/>
        <v>2.52512931724155+0.0831331209076761i</v>
      </c>
      <c r="I3181" t="str">
        <f t="shared" si="1653"/>
        <v>4896.95754878309i</v>
      </c>
      <c r="J3181" t="str">
        <f t="shared" si="1647"/>
        <v>-32458.5895623325+1071.29760903218i</v>
      </c>
      <c r="K3181" t="str">
        <f t="shared" si="1654"/>
        <v>0.00497398363472342-0.150703681150843i</v>
      </c>
      <c r="L3181" t="str">
        <f t="shared" si="1655"/>
        <v>0.00157650084060702-0.0404932466064638i</v>
      </c>
      <c r="M3181" t="str">
        <f t="shared" si="1656"/>
        <v>0.00655048447533044-0.191196927757307i</v>
      </c>
      <c r="N3181" t="str">
        <f t="shared" si="1657"/>
        <v>-15.5541988176515i</v>
      </c>
      <c r="O3181" t="str">
        <f t="shared" si="1658"/>
        <v>-0.988201520870724-0.153159244411781i</v>
      </c>
      <c r="P3181" t="str">
        <f t="shared" si="1659"/>
        <v>1.98820152087072+0.153159244411781i</v>
      </c>
      <c r="Q3181" t="str">
        <f t="shared" si="1660"/>
        <v>-1.98820152087072+15.4010395732397i</v>
      </c>
      <c r="R3181" t="str">
        <f t="shared" si="1661"/>
        <v>-0.00661068623978087-0.128241871923151i</v>
      </c>
      <c r="S3181" t="str">
        <f t="shared" si="1662"/>
        <v>1.736757831856i</v>
      </c>
      <c r="T3181" t="str">
        <f t="shared" si="1663"/>
        <v>0.222725075434407-0.0114811611008821i</v>
      </c>
      <c r="U3181" t="str">
        <f t="shared" si="1664"/>
        <v>0.00005-0.000113955595638028i</v>
      </c>
      <c r="V3181" t="str">
        <f t="shared" si="1665"/>
        <v>0.00002-0.00127630267114591i</v>
      </c>
      <c r="W3181" t="str">
        <f t="shared" si="1666"/>
        <v>0.000042202808114122-0.00010602060868431i</v>
      </c>
      <c r="X3181" t="str">
        <f t="shared" si="1667"/>
        <v>0.0000422500708762487-0.000105975849400969i</v>
      </c>
      <c r="Y3181" t="str">
        <f t="shared" si="1668"/>
        <v>0.009+6.26810566244236i</v>
      </c>
      <c r="Z3181" t="str">
        <f t="shared" si="1669"/>
        <v>-0.000202772209503132-0.0000811797053259456i</v>
      </c>
      <c r="AA3181" t="str">
        <f t="shared" si="1670"/>
        <v>0.00276184259751499-1.91448239099248i</v>
      </c>
      <c r="AB3181" t="str">
        <f t="shared" si="1671"/>
        <v>0.669993328684632-0.0345372038965137i</v>
      </c>
      <c r="AC3181" t="str">
        <f t="shared" si="1672"/>
        <v>0.997785373619782-0.128326901480339i</v>
      </c>
      <c r="AD3181" t="str">
        <f t="shared" si="1673"/>
        <v>0.664933505739866+0.0509043867833818i</v>
      </c>
      <c r="AE3181" t="str">
        <f t="shared" si="1674"/>
        <v>-0.000130697633012663-0.0000643011010387788i</v>
      </c>
      <c r="AF3181" t="str">
        <f t="shared" si="1675"/>
        <v>-4.17387494124465-0.0789657850397794i</v>
      </c>
      <c r="AG3181" t="str">
        <f t="shared" si="1676"/>
        <v>1.00035943701756-0.00460776369081811i</v>
      </c>
      <c r="AH3181" t="str">
        <f t="shared" si="1677"/>
        <v>0.000538949084383343+0.000281087712207158i</v>
      </c>
      <c r="AI3181">
        <f t="shared" si="1678"/>
        <v>-64.324132760011395</v>
      </c>
      <c r="AJ3181">
        <f t="shared" si="1679"/>
        <v>27.544194320394528</v>
      </c>
      <c r="AK3181"/>
      <c r="AL3181"/>
      <c r="AM3181"/>
      <c r="AN3181"/>
    </row>
    <row r="3182" spans="1:40" x14ac:dyDescent="0.35">
      <c r="A3182"/>
      <c r="B3182">
        <f t="shared" si="1680"/>
        <v>1248000</v>
      </c>
      <c r="C3182" s="237" t="str">
        <f t="shared" si="1648"/>
        <v>-1.35812317794416E-08+0.000543129998669778i</v>
      </c>
      <c r="D3182" s="208" t="str">
        <f t="shared" si="1649"/>
        <v>-1.64874562383604+0.0041639966564683i</v>
      </c>
      <c r="E3182" t="str">
        <f t="shared" si="1650"/>
        <v>36500</v>
      </c>
      <c r="F3182" t="str">
        <f t="shared" si="1651"/>
        <v>0.21505376344086</v>
      </c>
      <c r="G3182" t="str">
        <f t="shared" si="1646"/>
        <v>0.21505376344086</v>
      </c>
      <c r="H3182" t="str">
        <f t="shared" si="1652"/>
        <v>2.52513403242319+0.0830666748627088i</v>
      </c>
      <c r="I3182" t="str">
        <f t="shared" si="1653"/>
        <v>4900.88453960008i</v>
      </c>
      <c r="J3182" t="str">
        <f t="shared" si="1647"/>
        <v>-32510.6707245367+1072.15670895923i</v>
      </c>
      <c r="K3182" t="str">
        <f t="shared" si="1654"/>
        <v>0.00496602386744371-0.150583180066443i</v>
      </c>
      <c r="L3182" t="str">
        <f t="shared" si="1655"/>
        <v>0.00157397922512677-0.040460898188736i</v>
      </c>
      <c r="M3182" t="str">
        <f t="shared" si="1656"/>
        <v>0.00654000309257048-0.191044078255179i</v>
      </c>
      <c r="N3182" t="str">
        <f t="shared" si="1657"/>
        <v>-15.5666721126135i</v>
      </c>
      <c r="O3182" t="str">
        <f t="shared" si="1658"/>
        <v>-0.99003499904013-0.140821520640879i</v>
      </c>
      <c r="P3182" t="str">
        <f t="shared" si="1659"/>
        <v>1.99003499904013+0.140821520640879i</v>
      </c>
      <c r="Q3182" t="str">
        <f t="shared" si="1660"/>
        <v>-1.99003499904013+15.4258505919726i</v>
      </c>
      <c r="R3182" t="str">
        <f t="shared" si="1661"/>
        <v>-0.00739074466882012-0.128053046196891i</v>
      </c>
      <c r="S3182" t="str">
        <f t="shared" si="1662"/>
        <v>1.73815058071875i</v>
      </c>
      <c r="T3182" t="str">
        <f t="shared" si="1663"/>
        <v>0.222575476609931-0.0128462271380537i</v>
      </c>
      <c r="U3182" t="str">
        <f t="shared" si="1664"/>
        <v>0.00005-0.0001138642850646i</v>
      </c>
      <c r="V3182" t="str">
        <f t="shared" si="1665"/>
        <v>0.00002-0.00127527999272352i</v>
      </c>
      <c r="W3182" t="str">
        <f t="shared" si="1666"/>
        <v>0.0000422026948449873-0.000105937904090224i</v>
      </c>
      <c r="X3182" t="str">
        <f t="shared" si="1667"/>
        <v>0.0000422498700607947-0.000105893179889027i</v>
      </c>
      <c r="Y3182" t="str">
        <f t="shared" si="1668"/>
        <v>0.009+6.2731322106881i</v>
      </c>
      <c r="Z3182" t="str">
        <f t="shared" si="1669"/>
        <v>-0.000202451678513396-0.000081113809131186i</v>
      </c>
      <c r="AA3182" t="str">
        <f t="shared" si="1670"/>
        <v>0.00275741814152462-1.91294830586696i</v>
      </c>
      <c r="AB3182" t="str">
        <f t="shared" si="1671"/>
        <v>0.669543311037618-0.0386435450273232i</v>
      </c>
      <c r="AC3182" t="str">
        <f t="shared" si="1672"/>
        <v>0.996996194884538-0.128165013613089i</v>
      </c>
      <c r="AD3182" t="str">
        <f t="shared" si="1673"/>
        <v>0.665544793541277+0.0467965803043193i</v>
      </c>
      <c r="AE3182" t="str">
        <f t="shared" si="1674"/>
        <v>-0.000130944811695487-0.0000634589195828583i</v>
      </c>
      <c r="AF3182" t="str">
        <f t="shared" si="1675"/>
        <v>-4.17387965625923-0.0789026782062405i</v>
      </c>
      <c r="AG3182" t="str">
        <f t="shared" si="1676"/>
        <v>1.00033070373997-0.00460834596610881i</v>
      </c>
      <c r="AH3182" t="str">
        <f t="shared" si="1677"/>
        <v>0.00054008292781376+0.000277598875790388i</v>
      </c>
      <c r="AI3182">
        <f t="shared" si="1678"/>
        <v>-64.332671409898168</v>
      </c>
      <c r="AJ3182">
        <f t="shared" si="1679"/>
        <v>27.202849330942311</v>
      </c>
      <c r="AK3182"/>
      <c r="AL3182"/>
      <c r="AM3182"/>
      <c r="AN3182"/>
    </row>
    <row r="3183" spans="1:40" x14ac:dyDescent="0.35">
      <c r="A3183"/>
      <c r="B3183">
        <f t="shared" si="1680"/>
        <v>1249000</v>
      </c>
      <c r="C3183" s="237" t="str">
        <f t="shared" si="1648"/>
        <v>-1.35594931166253E-08+0.000542695146789881i</v>
      </c>
      <c r="D3183" s="208" t="str">
        <f t="shared" si="1649"/>
        <v>-1.64874562366937+0.00416066279205576i</v>
      </c>
      <c r="E3183" t="str">
        <f t="shared" si="1650"/>
        <v>36500</v>
      </c>
      <c r="F3183" t="str">
        <f t="shared" si="1651"/>
        <v>0.21505376344086</v>
      </c>
      <c r="G3183" t="str">
        <f t="shared" si="1646"/>
        <v>0.21505376344086</v>
      </c>
      <c r="H3183" t="str">
        <f t="shared" si="1652"/>
        <v>2.52513873630274+0.0830003348164822i</v>
      </c>
      <c r="I3183" t="str">
        <f t="shared" si="1653"/>
        <v>4904.81153041707i</v>
      </c>
      <c r="J3183" t="str">
        <f t="shared" si="1647"/>
        <v>-32562.7936351675+1073.01580888628i</v>
      </c>
      <c r="K3183" t="str">
        <f t="shared" si="1654"/>
        <v>0.00495808318515975-0.150462871327054i</v>
      </c>
      <c r="L3183" t="str">
        <f t="shared" si="1655"/>
        <v>0.00157146365176115-0.0404286013350581i</v>
      </c>
      <c r="M3183" t="str">
        <f t="shared" si="1656"/>
        <v>0.0065295468369209-0.190891472662112i</v>
      </c>
      <c r="N3183" t="str">
        <f t="shared" si="1657"/>
        <v>-15.5791454075756i</v>
      </c>
      <c r="O3183" t="str">
        <f t="shared" si="1658"/>
        <v>-0.991714446505017-0.128461887707011i</v>
      </c>
      <c r="P3183" t="str">
        <f t="shared" si="1659"/>
        <v>1.99171444650502+0.128461887707011i</v>
      </c>
      <c r="Q3183" t="str">
        <f t="shared" si="1660"/>
        <v>-1.99171444650502+15.4506835198686i</v>
      </c>
      <c r="R3183" t="str">
        <f t="shared" si="1661"/>
        <v>-0.00816720092372946-0.127855037086056i</v>
      </c>
      <c r="S3183" t="str">
        <f t="shared" si="1662"/>
        <v>1.73954332958151i</v>
      </c>
      <c r="T3183" t="str">
        <f t="shared" si="1663"/>
        <v>0.222409376916445-0.0142071998882255i</v>
      </c>
      <c r="U3183" t="str">
        <f t="shared" si="1664"/>
        <v>0.00005-0.000113773120705061i</v>
      </c>
      <c r="V3183" t="str">
        <f t="shared" si="1665"/>
        <v>0.00002-0.00127425895189668i</v>
      </c>
      <c r="W3183" t="str">
        <f t="shared" si="1666"/>
        <v>0.000042202581485976-0.000105855333711602i</v>
      </c>
      <c r="X3183" t="str">
        <f t="shared" si="1667"/>
        <v>0.0000422496693658429-0.000105810644535612i</v>
      </c>
      <c r="Y3183" t="str">
        <f t="shared" si="1668"/>
        <v>0.009+6.27815875893384i</v>
      </c>
      <c r="Z3183" t="str">
        <f t="shared" si="1669"/>
        <v>-0.000202131917084723-0.0000810480197987485i</v>
      </c>
      <c r="AA3183" t="str">
        <f t="shared" si="1670"/>
        <v>0.00275300430900311-1.91141667735019i</v>
      </c>
      <c r="AB3183" t="str">
        <f t="shared" si="1671"/>
        <v>0.669043656087159-0.0427375728836757i</v>
      </c>
      <c r="AC3183" t="str">
        <f t="shared" si="1672"/>
        <v>0.996210313662597-0.127993785769562i</v>
      </c>
      <c r="AD3183" t="str">
        <f t="shared" si="1673"/>
        <v>0.666105020990572+0.0426814798942365i</v>
      </c>
      <c r="AE3183" t="str">
        <f t="shared" si="1674"/>
        <v>-0.000131181835445076-0.0000626137822843248i</v>
      </c>
      <c r="AF3183" t="str">
        <f t="shared" si="1675"/>
        <v>-4.17388435997211-0.0788396720244264i</v>
      </c>
      <c r="AG3183" t="str">
        <f t="shared" si="1676"/>
        <v>1.00030196549457-0.00460857401215785i</v>
      </c>
      <c r="AH3183" t="str">
        <f t="shared" si="1677"/>
        <v>0.000541174752050049+0.000274096295752121i</v>
      </c>
      <c r="AI3183">
        <f t="shared" si="1678"/>
        <v>-64.341534894028186</v>
      </c>
      <c r="AJ3183">
        <f t="shared" si="1679"/>
        <v>26.861479530134403</v>
      </c>
      <c r="AK3183"/>
      <c r="AL3183"/>
      <c r="AM3183"/>
      <c r="AN3183"/>
    </row>
    <row r="3184" spans="1:40" x14ac:dyDescent="0.35">
      <c r="A3184"/>
      <c r="B3184">
        <f t="shared" si="1680"/>
        <v>1250000</v>
      </c>
      <c r="C3184" s="237" t="str">
        <f t="shared" si="1648"/>
        <v>-1.35378066057278E-08+0.000542260990672991i</v>
      </c>
      <c r="D3184" s="208" t="str">
        <f t="shared" si="1649"/>
        <v>-1.64874562350311+0.00415733426182627i</v>
      </c>
      <c r="E3184" t="str">
        <f t="shared" si="1650"/>
        <v>36500</v>
      </c>
      <c r="F3184" t="str">
        <f t="shared" si="1651"/>
        <v>0.21505376344086</v>
      </c>
      <c r="G3184" t="str">
        <f t="shared" si="1646"/>
        <v>0.21505376344086</v>
      </c>
      <c r="H3184" t="str">
        <f t="shared" si="1652"/>
        <v>2.52514342891632+0.0829341005158779i</v>
      </c>
      <c r="I3184" t="str">
        <f t="shared" si="1653"/>
        <v>4908.73852123405i</v>
      </c>
      <c r="J3184" t="str">
        <f t="shared" si="1647"/>
        <v>-32614.958294225+1073.87490881333i</v>
      </c>
      <c r="K3184" t="str">
        <f t="shared" si="1654"/>
        <v>0.00495016152692802-0.150342754472997i</v>
      </c>
      <c r="L3184" t="str">
        <f t="shared" si="1655"/>
        <v>0.00156895410123169-0.0403963559224251i</v>
      </c>
      <c r="M3184" t="str">
        <f t="shared" si="1656"/>
        <v>0.00651911562815971-0.190739110395422i</v>
      </c>
      <c r="N3184" t="str">
        <f t="shared" si="1657"/>
        <v>-15.5916187025376i</v>
      </c>
      <c r="O3184" t="str">
        <f t="shared" si="1658"/>
        <v>-0.993239601975123-0.116082268535293i</v>
      </c>
      <c r="P3184" t="str">
        <f t="shared" si="1659"/>
        <v>1.99323960197512+0.116082268535293i</v>
      </c>
      <c r="Q3184" t="str">
        <f t="shared" si="1660"/>
        <v>-1.99323960197512+15.4755364340023i</v>
      </c>
      <c r="R3184" t="str">
        <f t="shared" si="1661"/>
        <v>-0.00893995712104429-0.127647925732718i</v>
      </c>
      <c r="S3184" t="str">
        <f t="shared" si="1662"/>
        <v>1.74093607844426i</v>
      </c>
      <c r="T3184" t="str">
        <f t="shared" si="1663"/>
        <v>0.222226879246662-0.0155638938917707i</v>
      </c>
      <c r="U3184" t="str">
        <f t="shared" si="1664"/>
        <v>0.00005-0.000113682102208497i</v>
      </c>
      <c r="V3184" t="str">
        <f t="shared" si="1665"/>
        <v>0.00002-0.00127323954473516i</v>
      </c>
      <c r="W3184" t="str">
        <f t="shared" si="1666"/>
        <v>0.00004220246803709-0.000105772897226283i</v>
      </c>
      <c r="X3184" t="str">
        <f t="shared" si="1667"/>
        <v>0.0000422494687907226-0.000105728243018699i</v>
      </c>
      <c r="Y3184" t="str">
        <f t="shared" si="1668"/>
        <v>0.009+6.28318530717959i</v>
      </c>
      <c r="Z3184" t="str">
        <f t="shared" si="1669"/>
        <v>-0.000201812922755417-0.0000809823370673224i</v>
      </c>
      <c r="AA3184" t="str">
        <f t="shared" si="1670"/>
        <v>0.00274860106596684-1.90988749954596i</v>
      </c>
      <c r="AB3184" t="str">
        <f t="shared" si="1671"/>
        <v>0.668494673351306-0.046818729572786i</v>
      </c>
      <c r="AC3184" t="str">
        <f t="shared" si="1672"/>
        <v>0.995427831243829-0.127813296010755i</v>
      </c>
      <c r="AD3184" t="str">
        <f t="shared" si="1673"/>
        <v>0.6666141009456+0.0385597173713292i</v>
      </c>
      <c r="AE3184" t="str">
        <f t="shared" si="1674"/>
        <v>-0.00013140868403242-0.0000617658170799373i</v>
      </c>
      <c r="AF3184" t="str">
        <f t="shared" si="1675"/>
        <v>-4.17388905241943-0.0787767662540516i</v>
      </c>
      <c r="AG3184" t="str">
        <f t="shared" si="1676"/>
        <v>1.00027322666189-0.00460844807035522i</v>
      </c>
      <c r="AH3184" t="str">
        <f t="shared" si="1677"/>
        <v>0.000542224449970902+0.000270580502322212i</v>
      </c>
      <c r="AI3184">
        <f t="shared" si="1678"/>
        <v>-64.350722990355706</v>
      </c>
      <c r="AJ3184">
        <f t="shared" si="1679"/>
        <v>26.520084686802193</v>
      </c>
      <c r="AK3184"/>
      <c r="AL3184"/>
      <c r="AM3184"/>
      <c r="AN3184"/>
    </row>
    <row r="3185" spans="1:40" x14ac:dyDescent="0.35">
      <c r="A3185"/>
      <c r="B3185">
        <f t="shared" si="1680"/>
        <v>1251000</v>
      </c>
      <c r="C3185" s="237" t="str">
        <f t="shared" si="1648"/>
        <v>-1.3516172080063E-08+0.00054182752865061i</v>
      </c>
      <c r="D3185" s="208" t="str">
        <f t="shared" si="1649"/>
        <v>-1.64874562333725+0.00415401105298801i</v>
      </c>
      <c r="E3185" t="str">
        <f t="shared" si="1650"/>
        <v>36500</v>
      </c>
      <c r="F3185" t="str">
        <f t="shared" si="1651"/>
        <v>0.21505376344086</v>
      </c>
      <c r="G3185" t="str">
        <f t="shared" si="1646"/>
        <v>0.21505376344086</v>
      </c>
      <c r="H3185" t="str">
        <f t="shared" si="1652"/>
        <v>2.52514811029985+0.0828679717085775i</v>
      </c>
      <c r="I3185" t="str">
        <f t="shared" si="1653"/>
        <v>4912.66551205104i</v>
      </c>
      <c r="J3185" t="str">
        <f t="shared" si="1647"/>
        <v>-32667.1647017091+1074.73400874038i</v>
      </c>
      <c r="K3185" t="str">
        <f t="shared" si="1654"/>
        <v>0.00494225883204804-0.150222829046057i</v>
      </c>
      <c r="L3185" t="str">
        <f t="shared" si="1655"/>
        <v>0.00156645055433675-0.0403641618282225i</v>
      </c>
      <c r="M3185" t="str">
        <f t="shared" si="1656"/>
        <v>0.00650870938638479-0.190586990874279i</v>
      </c>
      <c r="N3185" t="str">
        <f t="shared" si="1657"/>
        <v>-15.6040919974996i</v>
      </c>
      <c r="O3185" t="str">
        <f t="shared" si="1658"/>
        <v>-0.994610228165143-0.103684589160023i</v>
      </c>
      <c r="P3185" t="str">
        <f t="shared" si="1659"/>
        <v>1.99461022816514+0.103684589160023i</v>
      </c>
      <c r="Q3185" t="str">
        <f t="shared" si="1660"/>
        <v>-1.99461022816514+15.5004074083396i</v>
      </c>
      <c r="R3185" t="str">
        <f t="shared" si="1661"/>
        <v>-0.0097089170922673-0.127431793938898i</v>
      </c>
      <c r="S3185" t="str">
        <f t="shared" si="1662"/>
        <v>1.74232882730702i</v>
      </c>
      <c r="T3185" t="str">
        <f t="shared" si="1663"/>
        <v>0.22202808809519-0.0169161261317912i</v>
      </c>
      <c r="U3185" t="str">
        <f t="shared" si="1664"/>
        <v>0.00005-0.000113591229225117i</v>
      </c>
      <c r="V3185" t="str">
        <f t="shared" si="1665"/>
        <v>0.00002-0.00127222176732131i</v>
      </c>
      <c r="W3185" t="str">
        <f t="shared" si="1666"/>
        <v>0.000042202354498332-0.000105690594313137i</v>
      </c>
      <c r="X3185" t="str">
        <f t="shared" si="1667"/>
        <v>0.0000422492683347661-0.000105645975017294i</v>
      </c>
      <c r="Y3185" t="str">
        <f t="shared" si="1668"/>
        <v>0.009+6.28821185542533i</v>
      </c>
      <c r="Z3185" t="str">
        <f t="shared" si="1669"/>
        <v>-0.000201494693073618-0.0000809167606764534i</v>
      </c>
      <c r="AA3185" t="str">
        <f t="shared" si="1670"/>
        <v>0.00274420837856801-1.90836076657694i</v>
      </c>
      <c r="AB3185" t="str">
        <f t="shared" si="1671"/>
        <v>0.667896677166871-0.0508864645499948i</v>
      </c>
      <c r="AC3185" t="str">
        <f t="shared" si="1672"/>
        <v>0.994648847216997-0.12762362312562i</v>
      </c>
      <c r="AD3185" t="str">
        <f t="shared" si="1673"/>
        <v>0.667071954013635+0.0344319256012174i</v>
      </c>
      <c r="AE3185" t="str">
        <f t="shared" si="1674"/>
        <v>-0.000131625338748493-0.0000609151519378465i</v>
      </c>
      <c r="AF3185" t="str">
        <f t="shared" si="1675"/>
        <v>-4.1738937336371-0.0787139606555895i</v>
      </c>
      <c r="AG3185" t="str">
        <f t="shared" si="1676"/>
        <v>1.00024449161578-0.00460796843486386i</v>
      </c>
      <c r="AH3185" t="str">
        <f t="shared" si="1677"/>
        <v>0.000543231920759733+0.000267052026254732i</v>
      </c>
      <c r="AI3185">
        <f t="shared" si="1678"/>
        <v>-64.360235503886884</v>
      </c>
      <c r="AJ3185">
        <f t="shared" si="1679"/>
        <v>26.178664573853929</v>
      </c>
      <c r="AK3185"/>
      <c r="AL3185"/>
      <c r="AM3185"/>
      <c r="AN3185"/>
    </row>
    <row r="3186" spans="1:40" x14ac:dyDescent="0.35">
      <c r="A3186"/>
      <c r="B3186">
        <f t="shared" si="1680"/>
        <v>1252000</v>
      </c>
      <c r="C3186" s="237" t="str">
        <f t="shared" si="1648"/>
        <v>-1.34945893736104E-08+0.000541394759059574i</v>
      </c>
      <c r="D3186" s="208" t="str">
        <f t="shared" si="1649"/>
        <v>-1.64874562317178+0.00415069315279007i</v>
      </c>
      <c r="E3186" t="str">
        <f t="shared" si="1650"/>
        <v>36500</v>
      </c>
      <c r="F3186" t="str">
        <f t="shared" si="1651"/>
        <v>0.21505376344086</v>
      </c>
      <c r="G3186" t="str">
        <f t="shared" si="1646"/>
        <v>0.21505376344086</v>
      </c>
      <c r="H3186" t="str">
        <f t="shared" si="1652"/>
        <v>2.5251527804891+0.0828019481430658i</v>
      </c>
      <c r="I3186" t="str">
        <f t="shared" si="1653"/>
        <v>4916.59250286803i</v>
      </c>
      <c r="J3186" t="str">
        <f t="shared" si="1647"/>
        <v>-32719.4128576197+1075.59310866743i</v>
      </c>
      <c r="K3186" t="str">
        <f t="shared" si="1654"/>
        <v>0.00493437504006114-0.150103094589475i</v>
      </c>
      <c r="L3186" t="str">
        <f t="shared" si="1655"/>
        <v>0.00156395299195104-0.0403320189302243i</v>
      </c>
      <c r="M3186" t="str">
        <f t="shared" si="1656"/>
        <v>0.00649832803201218-0.190435113519699i</v>
      </c>
      <c r="N3186" t="str">
        <f t="shared" si="1657"/>
        <v>-15.6165652924617i</v>
      </c>
      <c r="O3186" t="str">
        <f t="shared" si="1658"/>
        <v>-0.995826111831597-0.091270778425324i</v>
      </c>
      <c r="P3186" t="str">
        <f t="shared" si="1659"/>
        <v>1.9958261118316+0.091270778425324i</v>
      </c>
      <c r="Q3186" t="str">
        <f t="shared" si="1660"/>
        <v>-1.9958261118316+15.5252945140364i</v>
      </c>
      <c r="R3186" t="str">
        <f t="shared" si="1661"/>
        <v>-0.0104739863744831-0.127206724132989i</v>
      </c>
      <c r="S3186" t="str">
        <f t="shared" si="1662"/>
        <v>1.74372157616977i</v>
      </c>
      <c r="T3186" t="str">
        <f t="shared" si="1663"/>
        <v>0.221813109504569-0.0182637160296944i</v>
      </c>
      <c r="U3186" t="str">
        <f t="shared" si="1664"/>
        <v>0.00005-0.000113500501406247i</v>
      </c>
      <c r="V3186" t="str">
        <f t="shared" si="1665"/>
        <v>0.00002-0.00127120561574996i</v>
      </c>
      <c r="W3186" t="str">
        <f t="shared" si="1666"/>
        <v>0.0000422022408697039-0.000105608424652059i</v>
      </c>
      <c r="X3186" t="str">
        <f t="shared" si="1667"/>
        <v>0.0000422490679973079-0.000105563840211429i</v>
      </c>
      <c r="Y3186" t="str">
        <f t="shared" si="1668"/>
        <v>0.009+6.29323840367107i</v>
      </c>
      <c r="Z3186" t="str">
        <f t="shared" si="1669"/>
        <v>-0.00020117722559726-0.0000808512903665369i</v>
      </c>
      <c r="AA3186" t="str">
        <f t="shared" si="1670"/>
        <v>0.00273982621309392-1.90683647258454i</v>
      </c>
      <c r="AB3186" t="str">
        <f t="shared" si="1671"/>
        <v>0.667249986527098-0.0549402346054633i</v>
      </c>
      <c r="AC3186" t="str">
        <f t="shared" si="1672"/>
        <v>0.993873459477918-0.127424846596928i</v>
      </c>
      <c r="AD3186" t="str">
        <f t="shared" si="1673"/>
        <v>0.667478508564266+0.0302987384036827i</v>
      </c>
      <c r="AE3186" t="str">
        <f t="shared" si="1674"/>
        <v>-0.000131831782402341-0.0000600619148405027i</v>
      </c>
      <c r="AF3186" t="str">
        <f t="shared" si="1675"/>
        <v>-4.17389840366088-0.0786512549902757i</v>
      </c>
      <c r="AG3186" t="str">
        <f t="shared" si="1676"/>
        <v>1.00021576472276-0.00460713545249868i</v>
      </c>
      <c r="AH3186" t="str">
        <f t="shared" si="1677"/>
        <v>0.000544197069904309+0.000263511398757144i</v>
      </c>
      <c r="AI3186">
        <f t="shared" si="1678"/>
        <v>-64.370072266590213</v>
      </c>
      <c r="AJ3186">
        <f t="shared" si="1679"/>
        <v>25.837218968307617</v>
      </c>
      <c r="AK3186"/>
      <c r="AL3186"/>
      <c r="AM3186"/>
      <c r="AN3186"/>
    </row>
    <row r="3187" spans="1:40" x14ac:dyDescent="0.35">
      <c r="A3187"/>
      <c r="B3187">
        <f t="shared" si="1680"/>
        <v>1253000</v>
      </c>
      <c r="C3187" s="237" t="str">
        <f t="shared" si="1648"/>
        <v>-1.34730583210114E-08+0.000540962680242027i</v>
      </c>
      <c r="D3187" s="208" t="str">
        <f t="shared" si="1649"/>
        <v>-1.64874562300671+0.00414738054852221i</v>
      </c>
      <c r="E3187" t="str">
        <f t="shared" si="1650"/>
        <v>36500</v>
      </c>
      <c r="F3187" t="str">
        <f t="shared" si="1651"/>
        <v>0.21505376344086</v>
      </c>
      <c r="G3187" t="str">
        <f t="shared" si="1646"/>
        <v>0.21505376344086</v>
      </c>
      <c r="H3187" t="str">
        <f t="shared" si="1652"/>
        <v>2.52515743951973+0.0827360295686248i</v>
      </c>
      <c r="I3187" t="str">
        <f t="shared" si="1653"/>
        <v>4920.51949368501i</v>
      </c>
      <c r="J3187" t="str">
        <f t="shared" si="1647"/>
        <v>-32771.702761957+1076.45220859448i</v>
      </c>
      <c r="K3187" t="str">
        <f t="shared" si="1654"/>
        <v>0.00492651009074922-0.149983550647938i</v>
      </c>
      <c r="L3187" t="str">
        <f t="shared" si="1655"/>
        <v>0.00156146139502538-0.040299927106592i</v>
      </c>
      <c r="M3187" t="str">
        <f t="shared" si="1656"/>
        <v>0.0064879714857746-0.19028347775453i</v>
      </c>
      <c r="N3187" t="str">
        <f t="shared" si="1657"/>
        <v>-15.6290385874237i</v>
      </c>
      <c r="O3187" t="str">
        <f t="shared" si="1658"/>
        <v>-0.996887063805983-0.0788427676853543i</v>
      </c>
      <c r="P3187" t="str">
        <f t="shared" si="1659"/>
        <v>1.99688706380598+0.0788427676853543i</v>
      </c>
      <c r="Q3187" t="str">
        <f t="shared" si="1660"/>
        <v>-1.99688706380598+15.5501958197383i</v>
      </c>
      <c r="R3187" t="str">
        <f t="shared" si="1661"/>
        <v>-0.0112350722004304-0.126972799336828i</v>
      </c>
      <c r="S3187" t="str">
        <f t="shared" si="1662"/>
        <v>1.74511432503253i</v>
      </c>
      <c r="T3187" t="str">
        <f t="shared" si="1663"/>
        <v>0.221582051012179-0.0196064854397458i</v>
      </c>
      <c r="U3187" t="str">
        <f t="shared" si="1664"/>
        <v>0.00005-0.000113409918404326i</v>
      </c>
      <c r="V3187" t="str">
        <f t="shared" si="1665"/>
        <v>0.00002-0.00127019108612845i</v>
      </c>
      <c r="W3187" t="str">
        <f t="shared" si="1666"/>
        <v>0.0000422021271512079-0.000105526387923966i</v>
      </c>
      <c r="X3187" t="str">
        <f t="shared" si="1667"/>
        <v>0.0000422488677776857-0.000105481838282157i</v>
      </c>
      <c r="Y3187" t="str">
        <f t="shared" si="1668"/>
        <v>0.009+6.29826495191682i</v>
      </c>
      <c r="Z3187" t="str">
        <f t="shared" si="1669"/>
        <v>-0.000200860517894016-0.0000807859258788174i</v>
      </c>
      <c r="AA3187" t="str">
        <f t="shared" si="1670"/>
        <v>0.00273545453596636-1.90531461172889i</v>
      </c>
      <c r="AB3187" t="str">
        <f t="shared" si="1671"/>
        <v>0.666554924921955-0.0589795038477861i</v>
      </c>
      <c r="AC3187" t="str">
        <f t="shared" si="1672"/>
        <v>0.993101764238203-0.127217046567769i</v>
      </c>
      <c r="AD3187" t="str">
        <f t="shared" si="1673"/>
        <v>0.667833700741239+0.0261607904592404i</v>
      </c>
      <c r="AE3187" t="str">
        <f t="shared" si="1674"/>
        <v>-0.000132027999318991-0.0000592062337676179i</v>
      </c>
      <c r="AF3187" t="str">
        <f t="shared" si="1675"/>
        <v>-4.17390306252644-0.0785886490201026i</v>
      </c>
      <c r="AG3187" t="str">
        <f t="shared" si="1676"/>
        <v>1.00018705034145-0.00460594952259909i</v>
      </c>
      <c r="AH3187" t="str">
        <f t="shared" si="1677"/>
        <v>0.000545119809195593+0.000259959151419511i</v>
      </c>
      <c r="AI3187">
        <f t="shared" si="1678"/>
        <v>-64.380233137315955</v>
      </c>
      <c r="AJ3187">
        <f t="shared" si="1679"/>
        <v>25.495747651325924</v>
      </c>
      <c r="AK3187"/>
      <c r="AL3187"/>
      <c r="AM3187"/>
      <c r="AN3187"/>
    </row>
    <row r="3188" spans="1:40" x14ac:dyDescent="0.35">
      <c r="A3188"/>
      <c r="B3188">
        <f t="shared" si="1680"/>
        <v>1254000</v>
      </c>
      <c r="C3188" s="237" t="str">
        <f t="shared" si="1648"/>
        <v>-1.34515787575666E-08+0.000540531290545398i</v>
      </c>
      <c r="D3188" s="208" t="str">
        <f t="shared" si="1649"/>
        <v>-1.64874562284203+0.00414407322751472i</v>
      </c>
      <c r="E3188" t="str">
        <f t="shared" si="1650"/>
        <v>36500</v>
      </c>
      <c r="F3188" t="str">
        <f t="shared" si="1651"/>
        <v>0.21505376344086</v>
      </c>
      <c r="G3188" t="str">
        <f t="shared" si="1646"/>
        <v>0.21505376344086</v>
      </c>
      <c r="H3188" t="str">
        <f t="shared" si="1652"/>
        <v>2.52516208742725+0.0826702157353316i</v>
      </c>
      <c r="I3188" t="str">
        <f t="shared" si="1653"/>
        <v>4924.446484502i</v>
      </c>
      <c r="J3188" t="str">
        <f t="shared" si="1647"/>
        <v>-32824.034414721+1077.31130852153i</v>
      </c>
      <c r="K3188" t="str">
        <f t="shared" si="1654"/>
        <v>0.0049186639241338-0.149864196767585i</v>
      </c>
      <c r="L3188" t="str">
        <f t="shared" si="1655"/>
        <v>0.00155897574458627-0.0402678862358724i</v>
      </c>
      <c r="M3188" t="str">
        <f t="shared" si="1656"/>
        <v>0.00647763966872007-0.190132083003457i</v>
      </c>
      <c r="N3188" t="str">
        <f t="shared" si="1657"/>
        <v>-15.6415118823857i</v>
      </c>
      <c r="O3188" t="str">
        <f t="shared" si="1658"/>
        <v>-0.997792919024268-0.0664024905032229i</v>
      </c>
      <c r="P3188" t="str">
        <f t="shared" si="1659"/>
        <v>1.99779291902427+0.0664024905032229i</v>
      </c>
      <c r="Q3188" t="str">
        <f t="shared" si="1660"/>
        <v>-1.99779291902427+15.5751093918825i</v>
      </c>
      <c r="R3188" t="str">
        <f t="shared" si="1661"/>
        <v>-0.0119920834881108-0.126730103133408i</v>
      </c>
      <c r="S3188" t="str">
        <f t="shared" si="1662"/>
        <v>1.74650707389528i</v>
      </c>
      <c r="T3188" t="str">
        <f t="shared" si="1663"/>
        <v>0.221335021597975-0.0209442586427283i</v>
      </c>
      <c r="U3188" t="str">
        <f t="shared" si="1664"/>
        <v>0.00005-0.000113319479872903i</v>
      </c>
      <c r="V3188" t="str">
        <f t="shared" si="1665"/>
        <v>0.00002-0.00126917817457652i</v>
      </c>
      <c r="W3188" t="str">
        <f t="shared" si="1666"/>
        <v>0.0000422020133428466-0.000105444483810793i</v>
      </c>
      <c r="X3188" t="str">
        <f t="shared" si="1667"/>
        <v>0.0000422486676752396-0.000105399968911548i</v>
      </c>
      <c r="Y3188" t="str">
        <f t="shared" si="1668"/>
        <v>0.009+6.30329150016256i</v>
      </c>
      <c r="Z3188" t="str">
        <f t="shared" si="1669"/>
        <v>-0.000200544567541248-0.0000807206669553835i</v>
      </c>
      <c r="AA3188" t="str">
        <f t="shared" si="1670"/>
        <v>0.00273109331374097-1.90379517818877i</v>
      </c>
      <c r="AB3188" t="str">
        <f t="shared" si="1671"/>
        <v>0.665811820180907-0.063003743684918i</v>
      </c>
      <c r="AC3188" t="str">
        <f t="shared" si="1672"/>
        <v>0.992333856034477-0.12700030380869i</v>
      </c>
      <c r="AD3188" t="str">
        <f t="shared" si="1673"/>
        <v>0.668137474473165+0.022018717215253i</v>
      </c>
      <c r="AE3188" t="str">
        <f t="shared" si="1674"/>
        <v>-0.000132213975337206-0.0000583482366791055i</v>
      </c>
      <c r="AF3188" t="str">
        <f t="shared" si="1675"/>
        <v>-4.17390771026928-0.0785261425078169i</v>
      </c>
      <c r="AG3188" t="str">
        <f t="shared" si="1676"/>
        <v>1.0001583528219-0.00460441109689429i</v>
      </c>
      <c r="AH3188" t="str">
        <f t="shared" si="1677"/>
        <v>0.000546000056725985+0.000256395816143474i</v>
      </c>
      <c r="AI3188">
        <f t="shared" si="1678"/>
        <v>-64.390718001723812</v>
      </c>
      <c r="AJ3188">
        <f t="shared" si="1679"/>
        <v>25.15425040822274</v>
      </c>
      <c r="AK3188"/>
      <c r="AL3188"/>
      <c r="AM3188"/>
      <c r="AN3188"/>
    </row>
    <row r="3189" spans="1:40" x14ac:dyDescent="0.35">
      <c r="A3189"/>
      <c r="B3189">
        <f t="shared" si="1680"/>
        <v>1255000</v>
      </c>
      <c r="C3189" s="237" t="str">
        <f t="shared" si="1648"/>
        <v>-1.34301505192327E-08+0.000540100588322389i</v>
      </c>
      <c r="D3189" s="208" t="str">
        <f t="shared" si="1649"/>
        <v>-1.64874562267775+0.00414077117713832i</v>
      </c>
      <c r="E3189" t="str">
        <f t="shared" si="1650"/>
        <v>36500</v>
      </c>
      <c r="F3189" t="str">
        <f t="shared" si="1651"/>
        <v>0.21505376344086</v>
      </c>
      <c r="G3189" t="str">
        <f t="shared" si="1646"/>
        <v>0.21505376344086</v>
      </c>
      <c r="H3189" t="str">
        <f t="shared" si="1652"/>
        <v>2.52516672424703+0.0826045063940549i</v>
      </c>
      <c r="I3189" t="str">
        <f t="shared" si="1653"/>
        <v>4928.37347531899i</v>
      </c>
      <c r="J3189" t="str">
        <f t="shared" si="1647"/>
        <v>-32876.4078159115+1078.17040844858i</v>
      </c>
      <c r="K3189" t="str">
        <f t="shared" si="1654"/>
        <v>0.0049108364804748-0.149745032495988i</v>
      </c>
      <c r="L3189" t="str">
        <f t="shared" si="1655"/>
        <v>0.00155649602173554-0.040235896196997i</v>
      </c>
      <c r="M3189" t="str">
        <f t="shared" si="1656"/>
        <v>0.00646733250221034-0.189980928692985i</v>
      </c>
      <c r="N3189" t="str">
        <f t="shared" si="1657"/>
        <v>-15.6539851773477i</v>
      </c>
      <c r="O3189" t="str">
        <f t="shared" si="1658"/>
        <v>-0.998543536552528-0.0539518823505653i</v>
      </c>
      <c r="P3189" t="str">
        <f t="shared" si="1659"/>
        <v>1.99854353655253+0.0539518823505653i</v>
      </c>
      <c r="Q3189" t="str">
        <f t="shared" si="1660"/>
        <v>-1.99854353655253+15.6000332949971i</v>
      </c>
      <c r="R3189" t="str">
        <f t="shared" si="1661"/>
        <v>-0.0127449308298397-0.126478719635265i</v>
      </c>
      <c r="S3189" t="str">
        <f t="shared" si="1662"/>
        <v>1.74789982275804i</v>
      </c>
      <c r="T3189" t="str">
        <f t="shared" si="1663"/>
        <v>0.221072131633144-0.0222768623385403i</v>
      </c>
      <c r="U3189" t="str">
        <f t="shared" si="1664"/>
        <v>0.0000499999999999999-0.00011322918546663i</v>
      </c>
      <c r="V3189" t="str">
        <f t="shared" si="1665"/>
        <v>0.00002-0.00126816687722626i</v>
      </c>
      <c r="W3189" t="str">
        <f t="shared" si="1666"/>
        <v>0.0000422018994446214-0.000105362711995488i</v>
      </c>
      <c r="X3189" t="str">
        <f t="shared" si="1667"/>
        <v>0.0000422484676893117-0.000105318231782684i</v>
      </c>
      <c r="Y3189" t="str">
        <f t="shared" si="1668"/>
        <v>0.009+6.3083180484083i</v>
      </c>
      <c r="Z3189" t="str">
        <f t="shared" si="1669"/>
        <v>-0.000200229372125971-0.0000806555133391634i</v>
      </c>
      <c r="AA3189" t="str">
        <f t="shared" si="1670"/>
        <v>0.00272674251310658-1.90227816616148i</v>
      </c>
      <c r="AB3189" t="str">
        <f t="shared" si="1671"/>
        <v>0.665021004318475-0.0670124328019073i</v>
      </c>
      <c r="AC3189" t="str">
        <f t="shared" si="1672"/>
        <v>0.991569827738199-0.126774699685477i</v>
      </c>
      <c r="AD3189" t="str">
        <f t="shared" si="1673"/>
        <v>0.668389781483189+0.0178731547922259i</v>
      </c>
      <c r="AE3189" t="str">
        <f t="shared" si="1674"/>
        <v>-0.000132389697807037-0.0000574880514981356i</v>
      </c>
      <c r="AF3189" t="str">
        <f t="shared" si="1675"/>
        <v>-4.17391234692478-0.0784637352169166i</v>
      </c>
      <c r="AG3189" t="str">
        <f t="shared" si="1676"/>
        <v>1.00012967650501-0.00460252067936183i</v>
      </c>
      <c r="AH3189" t="str">
        <f t="shared" si="1677"/>
        <v>0.000546837736886681+0.000252821925071538i</v>
      </c>
      <c r="AI3189">
        <f t="shared" si="1678"/>
        <v>-64.401526772218887</v>
      </c>
      <c r="AJ3189">
        <f t="shared" si="1679"/>
        <v>24.812727028497836</v>
      </c>
      <c r="AK3189"/>
      <c r="AL3189"/>
      <c r="AM3189"/>
      <c r="AN3189"/>
    </row>
    <row r="3190" spans="1:40" x14ac:dyDescent="0.35">
      <c r="A3190"/>
      <c r="B3190">
        <f t="shared" si="1680"/>
        <v>1256000</v>
      </c>
      <c r="C3190" s="237" t="str">
        <f t="shared" si="1648"/>
        <v>-1.3408773442619E-08+0.000539670571930944i</v>
      </c>
      <c r="D3190" s="208" t="str">
        <f t="shared" si="1649"/>
        <v>-1.64874562251385+0.00413747438480391i</v>
      </c>
      <c r="E3190" t="str">
        <f t="shared" si="1650"/>
        <v>36500</v>
      </c>
      <c r="F3190" t="str">
        <f t="shared" si="1651"/>
        <v>0.21505376344086</v>
      </c>
      <c r="G3190" t="str">
        <f t="shared" si="1646"/>
        <v>0.21505376344086</v>
      </c>
      <c r="H3190" t="str">
        <f t="shared" si="1652"/>
        <v>2.52517135001426+0.0825389012964511i</v>
      </c>
      <c r="I3190" t="str">
        <f t="shared" si="1653"/>
        <v>4932.30046613598i</v>
      </c>
      <c r="J3190" t="str">
        <f t="shared" si="1647"/>
        <v>-32928.8229655286+1079.02950837564i</v>
      </c>
      <c r="K3190" t="str">
        <f t="shared" si="1654"/>
        <v>0.00490302770026934-0.149626057382155i</v>
      </c>
      <c r="L3190" t="str">
        <f t="shared" si="1655"/>
        <v>0.00155402220765003-0.0402039568692799i</v>
      </c>
      <c r="M3190" t="str">
        <f t="shared" si="1656"/>
        <v>0.00645704990791937-0.189830014251435i</v>
      </c>
      <c r="N3190" t="str">
        <f t="shared" si="1657"/>
        <v>-15.6664584723098i</v>
      </c>
      <c r="O3190" t="str">
        <f t="shared" si="1658"/>
        <v>-0.99913879960889-0.0414928803062195i</v>
      </c>
      <c r="P3190" t="str">
        <f t="shared" si="1659"/>
        <v>1.99913879960889+0.0414928803062195i</v>
      </c>
      <c r="Q3190" t="str">
        <f t="shared" si="1660"/>
        <v>-1.99913879960889+15.6249655920036i</v>
      </c>
      <c r="R3190" t="str">
        <f t="shared" si="1661"/>
        <v>-0.013493526480858-0.126218733453516i</v>
      </c>
      <c r="S3190" t="str">
        <f t="shared" si="1662"/>
        <v>1.74929257162079i</v>
      </c>
      <c r="T3190" t="str">
        <f t="shared" si="1663"/>
        <v>0.22079349282962-0.0236041256379333i</v>
      </c>
      <c r="U3190" t="str">
        <f t="shared" si="1664"/>
        <v>0.0000499999999999999-0.000113139034841259i</v>
      </c>
      <c r="V3190" t="str">
        <f t="shared" si="1665"/>
        <v>0.00002-0.0012671571902221i</v>
      </c>
      <c r="W3190" t="str">
        <f t="shared" si="1666"/>
        <v>0.0000422017854565352-0.000105281072162011i</v>
      </c>
      <c r="X3190" t="str">
        <f t="shared" si="1667"/>
        <v>0.0000422482678192481-0.00010523662657966i</v>
      </c>
      <c r="Y3190" t="str">
        <f t="shared" si="1668"/>
        <v>0.009+6.31334459665405i</v>
      </c>
      <c r="Z3190" t="str">
        <f t="shared" si="1669"/>
        <v>-0.000199914929244806-0.0000805904647739252i</v>
      </c>
      <c r="AA3190" t="str">
        <f t="shared" si="1670"/>
        <v>0.00272240210088459-1.90076356986283i</v>
      </c>
      <c r="AB3190" t="str">
        <f t="shared" si="1671"/>
        <v>0.664182813382364-0.0710050571360414i</v>
      </c>
      <c r="AC3190" t="str">
        <f t="shared" si="1672"/>
        <v>0.990809770565934-0.126540316127574i</v>
      </c>
      <c r="AD3190" t="str">
        <f t="shared" si="1673"/>
        <v>0.668590581297523+0.0137247398897755i</v>
      </c>
      <c r="AE3190" t="str">
        <f t="shared" si="1674"/>
        <v>-0.00013255515558722-0.0000566258060942042i</v>
      </c>
      <c r="AF3190" t="str">
        <f t="shared" si="1675"/>
        <v>-4.17391697252811-0.0784014269116472i</v>
      </c>
      <c r="AG3190" t="str">
        <f t="shared" si="1676"/>
        <v>1.00010102572193-0.00460027882607938i</v>
      </c>
      <c r="AH3190" t="str">
        <f t="shared" si="1677"/>
        <v>0.000547632780364373+0.00024923801051625i</v>
      </c>
      <c r="AI3190">
        <f t="shared" si="1678"/>
        <v>-64.412659387895843</v>
      </c>
      <c r="AJ3190">
        <f t="shared" si="1679"/>
        <v>24.47117730585456</v>
      </c>
      <c r="AK3190"/>
      <c r="AL3190"/>
      <c r="AM3190"/>
      <c r="AN3190"/>
    </row>
    <row r="3191" spans="1:40" x14ac:dyDescent="0.35">
      <c r="A3191"/>
      <c r="B3191">
        <f t="shared" si="1680"/>
        <v>1257000</v>
      </c>
      <c r="C3191" s="237" t="str">
        <f t="shared" si="1648"/>
        <v>-1.33874473649843E-08+0.000539241239734233i</v>
      </c>
      <c r="D3191" s="208" t="str">
        <f t="shared" si="1649"/>
        <v>-1.64874562235035+0.00413418283796245i</v>
      </c>
      <c r="E3191" t="str">
        <f t="shared" si="1650"/>
        <v>36500</v>
      </c>
      <c r="F3191" t="str">
        <f t="shared" si="1651"/>
        <v>0.21505376344086</v>
      </c>
      <c r="G3191" t="str">
        <f t="shared" si="1646"/>
        <v>0.21505376344086</v>
      </c>
      <c r="H3191" t="str">
        <f t="shared" si="1652"/>
        <v>2.52517596476407+0.0824734001949632i</v>
      </c>
      <c r="I3191" t="str">
        <f t="shared" si="1653"/>
        <v>4936.22745695296i</v>
      </c>
      <c r="J3191" t="str">
        <f t="shared" si="1647"/>
        <v>-32981.2798635724+1079.88860830269i</v>
      </c>
      <c r="K3191" t="str">
        <f t="shared" si="1654"/>
        <v>0.00489523752425053-0.149507270976521i</v>
      </c>
      <c r="L3191" t="str">
        <f t="shared" si="1655"/>
        <v>0.00155155428358114-0.0401720681324158i</v>
      </c>
      <c r="M3191" t="str">
        <f t="shared" si="1656"/>
        <v>0.00644679180783167-0.189679339108937i</v>
      </c>
      <c r="N3191" t="str">
        <f t="shared" si="1657"/>
        <v>-15.6789317672718i</v>
      </c>
      <c r="O3191" t="str">
        <f t="shared" si="1658"/>
        <v>-0.99957861558168-0.0290274227552575i</v>
      </c>
      <c r="P3191" t="str">
        <f t="shared" si="1659"/>
        <v>1.99957861558168+0.0290274227552575i</v>
      </c>
      <c r="Q3191" t="str">
        <f t="shared" si="1660"/>
        <v>-1.99957861558168+15.6499043445165i</v>
      </c>
      <c r="R3191" t="str">
        <f t="shared" si="1661"/>
        <v>-0.0142377843474599-0.125950229667562i</v>
      </c>
      <c r="S3191" t="str">
        <f t="shared" si="1662"/>
        <v>1.75068532048355i</v>
      </c>
      <c r="T3191" t="str">
        <f t="shared" si="1663"/>
        <v>0.220499218190533-0.0249258800533085i</v>
      </c>
      <c r="U3191" t="str">
        <f t="shared" si="1664"/>
        <v>0.0000499999999999999-0.000113049027653636i</v>
      </c>
      <c r="V3191" t="str">
        <f t="shared" si="1665"/>
        <v>0.00002-0.00126614910972073i</v>
      </c>
      <c r="W3191" t="str">
        <f t="shared" si="1666"/>
        <v>0.0000422016713785899-0.000105199563995324i</v>
      </c>
      <c r="X3191" t="str">
        <f t="shared" si="1667"/>
        <v>0.0000422480680643964-0.000105155152987573i</v>
      </c>
      <c r="Y3191" t="str">
        <f t="shared" si="1668"/>
        <v>0.009+6.31837114489979i</v>
      </c>
      <c r="Z3191" t="str">
        <f t="shared" si="1669"/>
        <v>-0.000199601236503923-0.0000805255210042696i</v>
      </c>
      <c r="AA3191" t="str">
        <f t="shared" si="1670"/>
        <v>0.00271807204402834-1.89925138352702i</v>
      </c>
      <c r="AB3191" t="str">
        <f t="shared" si="1671"/>
        <v>0.663297587304407-0.0749811098491615i</v>
      </c>
      <c r="AC3191" t="str">
        <f t="shared" si="1672"/>
        <v>0.990053774090145-0.12629723559717i</v>
      </c>
      <c r="AD3191" t="str">
        <f t="shared" si="1673"/>
        <v>0.668739841252942+0.00957410969266433i</v>
      </c>
      <c r="AE3191" t="str">
        <f t="shared" si="1674"/>
        <v>-0.000132710339042371-0.0000557616282662857i</v>
      </c>
      <c r="AF3191" t="str">
        <f t="shared" si="1675"/>
        <v>-4.17392158711442-0.0783392173570008i</v>
      </c>
      <c r="AG3191" t="str">
        <f t="shared" si="1676"/>
        <v>1.00007240479341-0.00459768614506978i</v>
      </c>
      <c r="AH3191" t="str">
        <f t="shared" si="1677"/>
        <v>0.000548385124137159+0.0002456446048896i</v>
      </c>
      <c r="AI3191">
        <f t="shared" si="1678"/>
        <v>-64.424115814490818</v>
      </c>
      <c r="AJ3191">
        <f t="shared" si="1679"/>
        <v>24.129601038233695</v>
      </c>
      <c r="AK3191"/>
      <c r="AL3191"/>
      <c r="AM3191"/>
      <c r="AN3191"/>
    </row>
    <row r="3192" spans="1:40" x14ac:dyDescent="0.35">
      <c r="A3192"/>
      <c r="B3192">
        <f t="shared" si="1680"/>
        <v>1258000</v>
      </c>
      <c r="C3192" s="237" t="str">
        <f t="shared" si="1648"/>
        <v>-1.33661721242343E-08+0.000538812590100632i</v>
      </c>
      <c r="D3192" s="208" t="str">
        <f t="shared" si="1649"/>
        <v>-1.64874562218725+0.00413089652410485i</v>
      </c>
      <c r="E3192" t="str">
        <f t="shared" si="1650"/>
        <v>36500</v>
      </c>
      <c r="F3192" t="str">
        <f t="shared" si="1651"/>
        <v>0.21505376344086</v>
      </c>
      <c r="G3192" t="str">
        <f t="shared" si="1646"/>
        <v>0.21505376344086</v>
      </c>
      <c r="H3192" t="str">
        <f t="shared" si="1652"/>
        <v>2.52518056853141+0.0824080028428166i</v>
      </c>
      <c r="I3192" t="str">
        <f t="shared" si="1653"/>
        <v>4940.15444776995i</v>
      </c>
      <c r="J3192" t="str">
        <f t="shared" si="1647"/>
        <v>-33033.7785100428+1080.74770822974i</v>
      </c>
      <c r="K3192" t="str">
        <f t="shared" si="1654"/>
        <v>0.00488746589338668-0.149388672830943i</v>
      </c>
      <c r="L3192" t="str">
        <f t="shared" si="1655"/>
        <v>0.00154909223085459-0.0401402298664798i</v>
      </c>
      <c r="M3192" t="str">
        <f t="shared" si="1656"/>
        <v>0.00643655812424127-0.189528902697423i</v>
      </c>
      <c r="N3192" t="str">
        <f t="shared" si="1657"/>
        <v>-15.6914050622338i</v>
      </c>
      <c r="O3192" t="str">
        <f t="shared" si="1658"/>
        <v>-0.999862916043863-0.0165574490868027i</v>
      </c>
      <c r="P3192" t="str">
        <f t="shared" si="1659"/>
        <v>1.99986291604386+0.0165574490868027i</v>
      </c>
      <c r="Q3192" t="str">
        <f t="shared" si="1660"/>
        <v>-1.99986291604386+15.674847613147i</v>
      </c>
      <c r="R3192" t="str">
        <f t="shared" si="1661"/>
        <v>-0.0149776199747467-0.125673293795439i</v>
      </c>
      <c r="S3192" t="str">
        <f t="shared" si="1662"/>
        <v>1.7520780693463i</v>
      </c>
      <c r="T3192" t="str">
        <f t="shared" si="1663"/>
        <v>0.220189421961503-0.0262419594887568i</v>
      </c>
      <c r="U3192" t="str">
        <f t="shared" si="1664"/>
        <v>0.0000500000000000001-0.000112959163561702i</v>
      </c>
      <c r="V3192" t="str">
        <f t="shared" si="1665"/>
        <v>0.00002-0.00126514263189106i</v>
      </c>
      <c r="W3192" t="str">
        <f t="shared" si="1666"/>
        <v>0.0000422015572107882-0.000105118187181395i</v>
      </c>
      <c r="X3192" t="str">
        <f t="shared" si="1667"/>
        <v>0.0000422478684241077-0.000105073810692523i</v>
      </c>
      <c r="Y3192" t="str">
        <f t="shared" si="1668"/>
        <v>0.009+6.32339769314554i</v>
      </c>
      <c r="Z3192" t="str">
        <f t="shared" si="1669"/>
        <v>-0.000199288291519008-0.0000804606817756285i</v>
      </c>
      <c r="AA3192" t="str">
        <f t="shared" si="1670"/>
        <v>0.00271375230962244-1.89774160140659i</v>
      </c>
      <c r="AB3192" t="str">
        <f t="shared" si="1671"/>
        <v>0.662365669754051-0.078940091297701i</v>
      </c>
      <c r="AC3192" t="str">
        <f t="shared" si="1672"/>
        <v>0.989301926250386-0.1260455410589i</v>
      </c>
      <c r="AD3192" t="str">
        <f t="shared" si="1673"/>
        <v>0.668837536503097+0.0054219017764007i</v>
      </c>
      <c r="AE3192" t="str">
        <f t="shared" si="1674"/>
        <v>-0.000132855240040035-0.0000548956457259739i</v>
      </c>
      <c r="AF3192" t="str">
        <f t="shared" si="1675"/>
        <v>-4.17392619071866-0.0782771063187118i</v>
      </c>
      <c r="AG3192" t="str">
        <f t="shared" si="1676"/>
        <v>1.00004381802925-0.00459474329613884i</v>
      </c>
      <c r="AH3192" t="str">
        <f t="shared" si="1677"/>
        <v>0.000549094711469735+0.000242042240632158i</v>
      </c>
      <c r="AI3192">
        <f t="shared" si="1678"/>
        <v>-64.435896044343195</v>
      </c>
      <c r="AJ3192">
        <f t="shared" si="1679"/>
        <v>23.787998027817778</v>
      </c>
      <c r="AK3192"/>
      <c r="AL3192"/>
      <c r="AM3192"/>
      <c r="AN3192"/>
    </row>
    <row r="3193" spans="1:40" x14ac:dyDescent="0.35">
      <c r="A3193"/>
      <c r="B3193">
        <f t="shared" si="1680"/>
        <v>1259000</v>
      </c>
      <c r="C3193" s="237" t="str">
        <f t="shared" si="1648"/>
        <v>-1.33449475589181E-08+0.000538384621403699i</v>
      </c>
      <c r="D3193" s="208" t="str">
        <f t="shared" si="1649"/>
        <v>-1.64874562202453+0.00412761543076169i</v>
      </c>
      <c r="E3193" t="str">
        <f t="shared" si="1650"/>
        <v>36500</v>
      </c>
      <c r="F3193" t="str">
        <f t="shared" si="1651"/>
        <v>0.21505376344086</v>
      </c>
      <c r="G3193" t="str">
        <f t="shared" si="1646"/>
        <v>0.21505376344086</v>
      </c>
      <c r="H3193" t="str">
        <f t="shared" si="1652"/>
        <v>2.52518516135104+0.0823427089940134i</v>
      </c>
      <c r="I3193" t="str">
        <f t="shared" si="1653"/>
        <v>4944.08143858694i</v>
      </c>
      <c r="J3193" t="str">
        <f t="shared" si="1647"/>
        <v>-33086.3189049398+1081.60680815679i</v>
      </c>
      <c r="K3193" t="str">
        <f t="shared" si="1654"/>
        <v>0.00487971274887987-0.149270262498695i</v>
      </c>
      <c r="L3193" t="str">
        <f t="shared" si="1655"/>
        <v>0.00154663603086997-0.0401084419519246i</v>
      </c>
      <c r="M3193" t="str">
        <f t="shared" si="1656"/>
        <v>0.00642634877974984-0.18937870445062i</v>
      </c>
      <c r="N3193" t="str">
        <f t="shared" si="1657"/>
        <v>-15.7038783571959i</v>
      </c>
      <c r="O3193" t="str">
        <f t="shared" si="1658"/>
        <v>-0.999991656763671-0.00408489939260041i</v>
      </c>
      <c r="P3193" t="str">
        <f t="shared" si="1659"/>
        <v>1.99999165676367+0.00408489939260041i</v>
      </c>
      <c r="Q3193" t="str">
        <f t="shared" si="1660"/>
        <v>-1.99999165676367+15.6997934578033i</v>
      </c>
      <c r="R3193" t="str">
        <f t="shared" si="1661"/>
        <v>-0.0157129505339233-0.125388011764845i</v>
      </c>
      <c r="S3193" t="str">
        <f t="shared" si="1662"/>
        <v>1.75347081820906i</v>
      </c>
      <c r="T3193" t="str">
        <f t="shared" si="1663"/>
        <v>0.21986421958291-0.027552200229197i</v>
      </c>
      <c r="U3193" t="str">
        <f t="shared" si="1664"/>
        <v>0.00005-0.00011286944222448i</v>
      </c>
      <c r="V3193" t="str">
        <f t="shared" si="1665"/>
        <v>0.00002-0.00126413775291418i</v>
      </c>
      <c r="W3193" t="str">
        <f t="shared" si="1666"/>
        <v>0.0000422014429531315-0.000105036941407184i</v>
      </c>
      <c r="X3193" t="str">
        <f t="shared" si="1667"/>
        <v>0.0000422476688977342-0.000104992599381605i</v>
      </c>
      <c r="Y3193" t="str">
        <f t="shared" si="1668"/>
        <v>0.009+6.32842424139128i</v>
      </c>
      <c r="Z3193" t="str">
        <f t="shared" si="1669"/>
        <v>-0.00019897609191521-0.0000803959468342598i</v>
      </c>
      <c r="AA3193" t="str">
        <f t="shared" si="1670"/>
        <v>0.00270944286488223-1.89623421777234i</v>
      </c>
      <c r="AB3193" t="str">
        <f t="shared" si="1671"/>
        <v>0.661387407994773-0.0828815090000121i</v>
      </c>
      <c r="AC3193" t="str">
        <f t="shared" si="1672"/>
        <v>0.988554313364974-0.12578531595023i</v>
      </c>
      <c r="AD3193" t="str">
        <f t="shared" si="1673"/>
        <v>0.668883650023846+0.00126875401303054i</v>
      </c>
      <c r="AE3193" t="str">
        <f t="shared" si="1674"/>
        <v>-0.000132989851947548-0.0000540279860807373i</v>
      </c>
      <c r="AF3193" t="str">
        <f t="shared" si="1675"/>
        <v>-4.17393078337557-0.0782150935632517i</v>
      </c>
      <c r="AG3193" t="str">
        <f t="shared" si="1676"/>
        <v>1.00001526972764-0.00459145099070715i</v>
      </c>
      <c r="AH3193" t="str">
        <f t="shared" si="1677"/>
        <v>0.00054976149190787+0.000238431450142586i</v>
      </c>
      <c r="AI3193">
        <f t="shared" si="1678"/>
        <v>-64.448000096363188</v>
      </c>
      <c r="AJ3193">
        <f t="shared" si="1679"/>
        <v>23.446368081060545</v>
      </c>
      <c r="AK3193"/>
      <c r="AL3193"/>
      <c r="AM3193"/>
      <c r="AN3193"/>
    </row>
    <row r="3194" spans="1:40" x14ac:dyDescent="0.35">
      <c r="A3194"/>
      <c r="B3194">
        <f t="shared" si="1680"/>
        <v>1260000</v>
      </c>
      <c r="C3194" s="237" t="str">
        <f t="shared" si="1648"/>
        <v>-1.3323773508225E-08+0.000537957332022157i</v>
      </c>
      <c r="D3194" s="208" t="str">
        <f t="shared" si="1649"/>
        <v>-1.64874562186219+0.00412433954550321i</v>
      </c>
      <c r="E3194" t="str">
        <f t="shared" si="1650"/>
        <v>36500</v>
      </c>
      <c r="F3194" t="str">
        <f t="shared" si="1651"/>
        <v>0.21505376344086</v>
      </c>
      <c r="G3194" t="str">
        <f t="shared" si="1646"/>
        <v>0.21505376344086</v>
      </c>
      <c r="H3194" t="str">
        <f t="shared" si="1652"/>
        <v>2.52518974325764+0.082277518403334i</v>
      </c>
      <c r="I3194" t="str">
        <f t="shared" si="1653"/>
        <v>4948.00842940392i</v>
      </c>
      <c r="J3194" t="str">
        <f t="shared" si="1647"/>
        <v>-33138.9010482634+1082.46590808384i</v>
      </c>
      <c r="K3194" t="str">
        <f t="shared" si="1654"/>
        <v>0.00487197803216494-0.149152039534461i</v>
      </c>
      <c r="L3194" t="str">
        <f t="shared" si="1655"/>
        <v>0.00154418566510048-0.0400767042695799i</v>
      </c>
      <c r="M3194" t="str">
        <f t="shared" si="1656"/>
        <v>0.00641616369726542-0.189228743804041i</v>
      </c>
      <c r="N3194" t="str">
        <f t="shared" si="1657"/>
        <v>-15.7163516521579i</v>
      </c>
      <c r="O3194" t="str">
        <f t="shared" si="1658"/>
        <v>-0.999964817711482+0.00838828583451912i</v>
      </c>
      <c r="P3194" t="str">
        <f t="shared" si="1659"/>
        <v>1.99996481771148-0.00838828583451912i</v>
      </c>
      <c r="Q3194" t="str">
        <f t="shared" si="1660"/>
        <v>-1.99996481771148+15.7247399379924i</v>
      </c>
      <c r="R3194" t="str">
        <f t="shared" si="1661"/>
        <v>-0.0164436948092032-0.125094469884825i</v>
      </c>
      <c r="S3194" t="str">
        <f t="shared" si="1662"/>
        <v>1.75486356707181i</v>
      </c>
      <c r="T3194" t="str">
        <f t="shared" si="1663"/>
        <v>0.219523727643041-0.0288564409287185i</v>
      </c>
      <c r="U3194" t="str">
        <f t="shared" si="1664"/>
        <v>0.0000500000000000001-0.00011277986330208i</v>
      </c>
      <c r="V3194" t="str">
        <f t="shared" si="1665"/>
        <v>0.00002-0.0012631344689833i</v>
      </c>
      <c r="W3194" t="str">
        <f t="shared" si="1666"/>
        <v>0.0000422013286056226-0.000104955826360651i</v>
      </c>
      <c r="X3194" t="str">
        <f t="shared" si="1667"/>
        <v>0.0000422474694846322-0.000104911518742909i</v>
      </c>
      <c r="Y3194" t="str">
        <f t="shared" si="1668"/>
        <v>0.009+6.33345078963702i</v>
      </c>
      <c r="Z3194" t="str">
        <f t="shared" si="1669"/>
        <v>-0.000198664635327097-0.0000803313159272473i</v>
      </c>
      <c r="AA3194" t="str">
        <f t="shared" si="1670"/>
        <v>0.00270514367715307-1.89472922691328i</v>
      </c>
      <c r="AB3194" t="str">
        <f t="shared" si="1671"/>
        <v>0.660363152743144-0.086804877601298i</v>
      </c>
      <c r="AC3194" t="str">
        <f t="shared" si="1672"/>
        <v>0.987811020143085-0.125516644152472i</v>
      </c>
      <c r="AD3194" t="str">
        <f t="shared" si="1673"/>
        <v>0.668878172617375-0.00288469552315223i</v>
      </c>
      <c r="AE3194" t="str">
        <f t="shared" si="1674"/>
        <v>-0.000133114169628711-0.0000531587768172296i</v>
      </c>
      <c r="AF3194" t="str">
        <f t="shared" si="1675"/>
        <v>-4.17393536511983-0.0781531788578308i</v>
      </c>
      <c r="AG3194" t="str">
        <f t="shared" si="1676"/>
        <v>0.9999867641746-0.0045878099916344i</v>
      </c>
      <c r="AH3194" t="str">
        <f t="shared" si="1677"/>
        <v>0.00055038542127204+0.000234812765707181i</v>
      </c>
      <c r="AI3194">
        <f t="shared" si="1678"/>
        <v>-64.460428016009303</v>
      </c>
      <c r="AJ3194">
        <f t="shared" si="1679"/>
        <v>23.104711008716148</v>
      </c>
      <c r="AK3194"/>
      <c r="AL3194"/>
      <c r="AM3194"/>
      <c r="AN3194"/>
    </row>
    <row r="3195" spans="1:40" x14ac:dyDescent="0.35">
      <c r="A3195"/>
      <c r="B3195">
        <f t="shared" si="1680"/>
        <v>1261000</v>
      </c>
      <c r="C3195" s="237" t="str">
        <f t="shared" si="1648"/>
        <v>-1.3302649811982E-08+0.000537530720339871i</v>
      </c>
      <c r="D3195" s="208" t="str">
        <f t="shared" si="1649"/>
        <v>-1.64874562170024+0.00412106885593901i</v>
      </c>
      <c r="E3195" t="str">
        <f t="shared" si="1650"/>
        <v>36500</v>
      </c>
      <c r="F3195" t="str">
        <f t="shared" si="1651"/>
        <v>0.21505376344086</v>
      </c>
      <c r="G3195" t="str">
        <f t="shared" si="1646"/>
        <v>0.21505376344086</v>
      </c>
      <c r="H3195" t="str">
        <f t="shared" si="1652"/>
        <v>2.52519431428577+0.082212430826332i</v>
      </c>
      <c r="I3195" t="str">
        <f t="shared" si="1653"/>
        <v>4951.93542022091i</v>
      </c>
      <c r="J3195" t="str">
        <f t="shared" si="1647"/>
        <v>-33191.5249400137+1083.32500801089i</v>
      </c>
      <c r="K3195" t="str">
        <f t="shared" si="1654"/>
        <v>0.00486426168490839-0.14903400349433i</v>
      </c>
      <c r="L3195" t="str">
        <f t="shared" si="1655"/>
        <v>0.0015417411150925-0.0400450167006507i</v>
      </c>
      <c r="M3195" t="str">
        <f t="shared" si="1656"/>
        <v>0.00640600280000089-0.189079020194981i</v>
      </c>
      <c r="N3195" t="str">
        <f t="shared" si="1657"/>
        <v>-15.7288249471199i</v>
      </c>
      <c r="O3195" t="str">
        <f t="shared" si="1658"/>
        <v>-0.999782403062947+0.0208601660031527i</v>
      </c>
      <c r="P3195" t="str">
        <f t="shared" si="1659"/>
        <v>1.99978240306295-0.0208601660031527i</v>
      </c>
      <c r="Q3195" t="str">
        <f t="shared" si="1660"/>
        <v>-1.99978240306295+15.7496851131231i</v>
      </c>
      <c r="R3195" t="str">
        <f t="shared" si="1661"/>
        <v>-0.0171697731844055-0.124792754818096i</v>
      </c>
      <c r="S3195" t="str">
        <f t="shared" si="1662"/>
        <v>1.75625631593457i</v>
      </c>
      <c r="T3195" t="str">
        <f t="shared" si="1663"/>
        <v>0.219168063832155-0.0301545225982762i</v>
      </c>
      <c r="U3195" t="str">
        <f t="shared" si="1664"/>
        <v>0.00005-0.000112690426455687i</v>
      </c>
      <c r="V3195" t="str">
        <f t="shared" si="1665"/>
        <v>0.00002-0.00126213277630369i</v>
      </c>
      <c r="W3195" t="str">
        <f t="shared" si="1666"/>
        <v>0.0000422012141682633-0.000104874841730742i</v>
      </c>
      <c r="X3195" t="str">
        <f t="shared" si="1667"/>
        <v>0.0000422472701841598-0.000104830568465516i</v>
      </c>
      <c r="Y3195" t="str">
        <f t="shared" si="1668"/>
        <v>0.009+6.33847733788277i</v>
      </c>
      <c r="Z3195" t="str">
        <f t="shared" si="1669"/>
        <v>-0.000198353919398621-0.0000802667888024938i</v>
      </c>
      <c r="AA3195" t="str">
        <f t="shared" si="1670"/>
        <v>0.00270085471390977-1.89322662313649i</v>
      </c>
      <c r="AB3195" t="str">
        <f t="shared" si="1671"/>
        <v>0.659293258030646-0.0907097188365975i</v>
      </c>
      <c r="AC3195" t="str">
        <f t="shared" si="1672"/>
        <v>0.98707212969718-0.125239609962446i</v>
      </c>
      <c r="AD3195" t="str">
        <f t="shared" si="1673"/>
        <v>0.668821102915276-0.00703780865028235i</v>
      </c>
      <c r="AE3195" t="str">
        <f t="shared" si="1674"/>
        <v>-0.000133228189440318-0.0000522881452845903i</v>
      </c>
      <c r="AF3195" t="str">
        <f t="shared" si="1675"/>
        <v>-4.17393993598601-0.078091361970393i</v>
      </c>
      <c r="AG3195" t="str">
        <f t="shared" si="1676"/>
        <v>0.999958305643362-0.00458382111303723i</v>
      </c>
      <c r="AH3195" t="str">
        <f t="shared" si="1677"/>
        <v>0.000550966461650448+0.000231186719429253i</v>
      </c>
      <c r="AI3195">
        <f t="shared" si="1678"/>
        <v>-64.473179875273431</v>
      </c>
      <c r="AJ3195">
        <f t="shared" si="1679"/>
        <v>22.763026625841182</v>
      </c>
      <c r="AK3195"/>
      <c r="AL3195"/>
      <c r="AM3195"/>
      <c r="AN3195"/>
    </row>
    <row r="3196" spans="1:40" x14ac:dyDescent="0.35">
      <c r="A3196"/>
      <c r="B3196">
        <f t="shared" si="1680"/>
        <v>1262000</v>
      </c>
      <c r="C3196" s="237" t="str">
        <f t="shared" si="1648"/>
        <v>-1.32815763106502E-08+0.000537104784745828i</v>
      </c>
      <c r="D3196" s="208" t="str">
        <f t="shared" si="1649"/>
        <v>-1.64874562153868+0.00411780334971802i</v>
      </c>
      <c r="E3196" t="str">
        <f t="shared" si="1650"/>
        <v>36500</v>
      </c>
      <c r="F3196" t="str">
        <f t="shared" si="1651"/>
        <v>0.21505376344086</v>
      </c>
      <c r="G3196" t="str">
        <f t="shared" si="1646"/>
        <v>0.21505376344086</v>
      </c>
      <c r="H3196" t="str">
        <f t="shared" si="1652"/>
        <v>2.52519887446981+0.0821474460193302i</v>
      </c>
      <c r="I3196" t="str">
        <f t="shared" si="1653"/>
        <v>4955.8624110379i</v>
      </c>
      <c r="J3196" t="str">
        <f t="shared" si="1647"/>
        <v>-33244.1905801905+1084.18410793794i</v>
      </c>
      <c r="K3196" t="str">
        <f t="shared" si="1654"/>
        <v>0.00485656364900735-0.148916153935792i</v>
      </c>
      <c r="L3196" t="str">
        <f t="shared" si="1655"/>
        <v>0.00153930236246528-0.0400133791267153i</v>
      </c>
      <c r="M3196" t="str">
        <f t="shared" si="1656"/>
        <v>0.00639586601147263-0.188929533062507i</v>
      </c>
      <c r="N3196" t="str">
        <f t="shared" si="1657"/>
        <v>-15.741298242082i</v>
      </c>
      <c r="O3196" t="str">
        <f t="shared" si="1658"/>
        <v>-0.999444441198328+0.0333288007249376i</v>
      </c>
      <c r="P3196" t="str">
        <f t="shared" si="1659"/>
        <v>1.99944444119833-0.0333288007249376i</v>
      </c>
      <c r="Q3196" t="str">
        <f t="shared" si="1660"/>
        <v>-1.99944444119833+15.7746270428069i</v>
      </c>
      <c r="R3196" t="str">
        <f t="shared" si="1661"/>
        <v>-0.0178911076291496-0.12448295355406i</v>
      </c>
      <c r="S3196" t="str">
        <f t="shared" si="1662"/>
        <v>1.75764906479732i</v>
      </c>
      <c r="T3196" t="str">
        <f t="shared" si="1663"/>
        <v>0.218797346897502-0.031446288592563i</v>
      </c>
      <c r="U3196" t="str">
        <f t="shared" si="1664"/>
        <v>0.0000500000000000001-0.00011260113134756i</v>
      </c>
      <c r="V3196" t="str">
        <f t="shared" si="1665"/>
        <v>0.00002-0.00126113267109267i</v>
      </c>
      <c r="W3196" t="str">
        <f t="shared" si="1666"/>
        <v>0.0000422010996410565-0.000104793987207389i</v>
      </c>
      <c r="X3196" t="str">
        <f t="shared" si="1667"/>
        <v>0.0000422470709956783-0.000104749748239488i</v>
      </c>
      <c r="Y3196" t="str">
        <f t="shared" si="1668"/>
        <v>0.009+6.34350388612851i</v>
      </c>
      <c r="Z3196" t="str">
        <f t="shared" si="1669"/>
        <v>-0.000198043941783053-0.000080202365208721i</v>
      </c>
      <c r="AA3196" t="str">
        <f t="shared" si="1670"/>
        <v>0.00269657594275596-1.89172640076715i</v>
      </c>
      <c r="AB3196" t="str">
        <f t="shared" si="1671"/>
        <v>0.658178081068359-0.0945955614912955i</v>
      </c>
      <c r="AC3196" t="str">
        <f t="shared" si="1672"/>
        <v>0.986337723555865-0.1249542980648i</v>
      </c>
      <c r="AD3196" t="str">
        <f t="shared" si="1673"/>
        <v>0.668712447380533-0.011189947173344i</v>
      </c>
      <c r="AE3196" t="str">
        <f t="shared" si="1674"/>
        <v>-0.000133331909228496-0.000051416218677878i</v>
      </c>
      <c r="AF3196" t="str">
        <f t="shared" si="1675"/>
        <v>-4.17394449600849-0.0780296426696122i</v>
      </c>
      <c r="AG3196" t="str">
        <f t="shared" si="1676"/>
        <v>0.999929898393774-0.00457948522010085i</v>
      </c>
      <c r="AH3196" t="str">
        <f t="shared" si="1677"/>
        <v>0.0005515045813912+0.000227553843158862i</v>
      </c>
      <c r="AI3196">
        <f t="shared" si="1678"/>
        <v>-64.486255772673942</v>
      </c>
      <c r="AJ3196">
        <f t="shared" si="1679"/>
        <v>22.421314751823775</v>
      </c>
      <c r="AK3196"/>
      <c r="AL3196"/>
      <c r="AM3196"/>
      <c r="AN3196"/>
    </row>
    <row r="3197" spans="1:40" x14ac:dyDescent="0.35">
      <c r="A3197"/>
      <c r="B3197">
        <f t="shared" si="1680"/>
        <v>1263000</v>
      </c>
      <c r="C3197" s="237" t="str">
        <f t="shared" si="1648"/>
        <v>-1.32605528453222E-08+0.000536679523634118i</v>
      </c>
      <c r="D3197" s="208" t="str">
        <f t="shared" si="1649"/>
        <v>-1.6487456213775+0.00411454301452824i</v>
      </c>
      <c r="E3197" t="str">
        <f t="shared" si="1650"/>
        <v>36500</v>
      </c>
      <c r="F3197" t="str">
        <f t="shared" si="1651"/>
        <v>0.21505376344086</v>
      </c>
      <c r="G3197" t="str">
        <f t="shared" si="1646"/>
        <v>0.21505376344086</v>
      </c>
      <c r="H3197" t="str">
        <f t="shared" si="1652"/>
        <v>2.52520342384402+0.0820825637394184i</v>
      </c>
      <c r="I3197" t="str">
        <f t="shared" si="1653"/>
        <v>4959.78940185489i</v>
      </c>
      <c r="J3197" t="str">
        <f t="shared" si="1647"/>
        <v>-33296.897968794+1085.04320786499i</v>
      </c>
      <c r="K3197" t="str">
        <f t="shared" si="1654"/>
        <v>0.00484888386658829-0.14879849041773i</v>
      </c>
      <c r="L3197" t="str">
        <f t="shared" si="1655"/>
        <v>0.00153686938891062-0.0399817914297246i</v>
      </c>
      <c r="M3197" t="str">
        <f t="shared" si="1656"/>
        <v>0.00638575325549891-0.188780281847455i</v>
      </c>
      <c r="N3197" t="str">
        <f t="shared" si="1657"/>
        <v>-15.753771537044i</v>
      </c>
      <c r="O3197" t="str">
        <f t="shared" si="1658"/>
        <v>-0.998950984698098+0.0457922501161447i</v>
      </c>
      <c r="P3197" t="str">
        <f t="shared" si="1659"/>
        <v>1.9989509846981-0.0457922501161447i</v>
      </c>
      <c r="Q3197" t="str">
        <f t="shared" si="1660"/>
        <v>-1.9989509846981+15.7995637871601i</v>
      </c>
      <c r="R3197" t="str">
        <f t="shared" si="1661"/>
        <v>-0.0186076216847267-0.124165153382449i</v>
      </c>
      <c r="S3197" t="str">
        <f t="shared" si="1662"/>
        <v>1.75904181366009i</v>
      </c>
      <c r="T3197" t="str">
        <f t="shared" si="1663"/>
        <v>0.218411696599246-0.0327315845962025i</v>
      </c>
      <c r="U3197" t="str">
        <f t="shared" si="1664"/>
        <v>0.00005-0.00011251197764103i</v>
      </c>
      <c r="V3197" t="str">
        <f t="shared" si="1665"/>
        <v>0.00002-0.00126013414957954i</v>
      </c>
      <c r="W3197" t="str">
        <f t="shared" si="1666"/>
        <v>0.0000422009850240038-0.000104713262481508i</v>
      </c>
      <c r="X3197" t="str">
        <f t="shared" si="1667"/>
        <v>0.0000422468719185505-0.000104669057755873i</v>
      </c>
      <c r="Y3197" t="str">
        <f t="shared" si="1668"/>
        <v>0.009+6.34853043437425i</v>
      </c>
      <c r="Z3197" t="str">
        <f t="shared" si="1669"/>
        <v>-0.00019773470014296-0.0000801380448954624i</v>
      </c>
      <c r="AA3197" t="str">
        <f t="shared" si="1670"/>
        <v>0.00269230733142347-1.89022855414837i</v>
      </c>
      <c r="AB3197" t="str">
        <f t="shared" si="1671"/>
        <v>0.657017982114379-0.0984619413595878i</v>
      </c>
      <c r="AC3197" t="str">
        <f t="shared" si="1672"/>
        <v>0.985607881677098-0.124660793504978i</v>
      </c>
      <c r="AD3197" t="str">
        <f t="shared" si="1673"/>
        <v>0.668552220308359-0.0153404729786713i</v>
      </c>
      <c r="AE3197" t="str">
        <f t="shared" si="1674"/>
        <v>-0.000133425328324866-0.0000505431240215436i</v>
      </c>
      <c r="AF3197" t="str">
        <f t="shared" si="1675"/>
        <v>-4.17394904522152-0.0779680207248902i</v>
      </c>
      <c r="AG3197" t="str">
        <f t="shared" si="1676"/>
        <v>0.999901546671708-0.00457480322888315i</v>
      </c>
      <c r="AH3197" t="str">
        <f t="shared" si="1677"/>
        <v>0.000551999755093741+0.000223914668422598i</v>
      </c>
      <c r="AI3197">
        <f t="shared" si="1678"/>
        <v>-64.499655833257151</v>
      </c>
      <c r="AJ3197">
        <f t="shared" si="1679"/>
        <v>22.079575210407501</v>
      </c>
      <c r="AK3197"/>
      <c r="AL3197"/>
      <c r="AM3197"/>
      <c r="AN3197"/>
    </row>
    <row r="3198" spans="1:40" x14ac:dyDescent="0.35">
      <c r="A3198"/>
      <c r="B3198">
        <f t="shared" si="1680"/>
        <v>1264000</v>
      </c>
      <c r="C3198" s="237" t="str">
        <f t="shared" si="1648"/>
        <v>-1.32395792577187E-08+0.000536254935403912i</v>
      </c>
      <c r="D3198" s="208" t="str">
        <f t="shared" si="1649"/>
        <v>-1.6487456212167+0.00411128783809666i</v>
      </c>
      <c r="E3198" t="str">
        <f t="shared" si="1650"/>
        <v>36500</v>
      </c>
      <c r="F3198" t="str">
        <f t="shared" si="1651"/>
        <v>0.21505376344086</v>
      </c>
      <c r="G3198" t="str">
        <f t="shared" si="1646"/>
        <v>0.21505376344086</v>
      </c>
      <c r="H3198" t="str">
        <f t="shared" si="1652"/>
        <v>2.52520796244253+0.0820177837444502i</v>
      </c>
      <c r="I3198" t="str">
        <f t="shared" si="1653"/>
        <v>4963.71639267187i</v>
      </c>
      <c r="J3198" t="str">
        <f t="shared" si="1647"/>
        <v>-33349.6471058241+1085.90230779204i</v>
      </c>
      <c r="K3198" t="str">
        <f t="shared" si="1654"/>
        <v>0.00484122228000615-0.148681012500415i</v>
      </c>
      <c r="L3198" t="str">
        <f t="shared" si="1655"/>
        <v>0.00153444217619245-0.039950253492i</v>
      </c>
      <c r="M3198" t="str">
        <f t="shared" si="1656"/>
        <v>0.0063756644561986-0.188631265992415i</v>
      </c>
      <c r="N3198" t="str">
        <f t="shared" si="1657"/>
        <v>-15.766244832006i</v>
      </c>
      <c r="O3198" t="str">
        <f t="shared" si="1658"/>
        <v>-0.998302110334748+0.0582485751000772i</v>
      </c>
      <c r="P3198" t="str">
        <f t="shared" si="1659"/>
        <v>1.99830211033475-0.0582485751000772i</v>
      </c>
      <c r="Q3198" t="str">
        <f t="shared" si="1660"/>
        <v>-1.99830211033475+15.8244934071061i</v>
      </c>
      <c r="R3198" t="str">
        <f t="shared" si="1661"/>
        <v>-0.0193192404497168-0.12383944186763i</v>
      </c>
      <c r="S3198" t="str">
        <f t="shared" si="1662"/>
        <v>1.76043456252285i</v>
      </c>
      <c r="T3198" t="str">
        <f t="shared" si="1663"/>
        <v>0.218011233667315-0.0340102586093709i</v>
      </c>
      <c r="U3198" t="str">
        <f t="shared" si="1664"/>
        <v>0.00005-0.000112422965000491i</v>
      </c>
      <c r="V3198" t="str">
        <f t="shared" si="1665"/>
        <v>0.00002-0.0012591372080055i</v>
      </c>
      <c r="W3198" t="str">
        <f t="shared" si="1666"/>
        <v>0.0000422008703171077-0.000104632667244989i</v>
      </c>
      <c r="X3198" t="str">
        <f t="shared" si="1667"/>
        <v>0.0000422466729521426-0.000104588496706692i</v>
      </c>
      <c r="Y3198" t="str">
        <f t="shared" si="1668"/>
        <v>0.009+6.35355698262i</v>
      </c>
      <c r="Z3198" t="str">
        <f t="shared" si="1669"/>
        <v>-0.000197426192150144-0.0000800738276130636i</v>
      </c>
      <c r="AA3198" t="str">
        <f t="shared" si="1670"/>
        <v>0.00268804884777173-1.88873307764119i</v>
      </c>
      <c r="AB3198" t="str">
        <f t="shared" si="1671"/>
        <v>0.655813324344004-0.10230840120123i</v>
      </c>
      <c r="AC3198" t="str">
        <f t="shared" si="1672"/>
        <v>0.984882682461674-0.124359181662813i</v>
      </c>
      <c r="AD3198" t="str">
        <f t="shared" si="1673"/>
        <v>0.668340443825952-0.0194887481287603i</v>
      </c>
      <c r="AE3198" t="str">
        <f t="shared" si="1674"/>
        <v>-0.000133508447542552-0.0000496689881529234i</v>
      </c>
      <c r="AF3198" t="str">
        <f t="shared" si="1675"/>
        <v>-4.17395358365923-0.0779064959063535i</v>
      </c>
      <c r="AG3198" t="str">
        <f t="shared" si="1676"/>
        <v>0.999873254708469-0.00456977610611284i</v>
      </c>
      <c r="AH3198" t="str">
        <f t="shared" si="1677"/>
        <v>0.000552451963599601+0.000220269726353275i</v>
      </c>
      <c r="AI3198">
        <f t="shared" si="1678"/>
        <v>-64.513380208607018</v>
      </c>
      <c r="AJ3198">
        <f t="shared" si="1679"/>
        <v>21.73780782969585</v>
      </c>
      <c r="AK3198"/>
      <c r="AL3198"/>
      <c r="AM3198"/>
      <c r="AN3198"/>
    </row>
    <row r="3199" spans="1:40" x14ac:dyDescent="0.35">
      <c r="A3199"/>
      <c r="B3199">
        <f t="shared" si="1680"/>
        <v>1265000</v>
      </c>
      <c r="C3199" s="237" t="str">
        <f t="shared" si="1648"/>
        <v>-1.32186553901861E-08+0.000535831018459445i</v>
      </c>
      <c r="D3199" s="208" t="str">
        <f t="shared" si="1649"/>
        <v>-1.64874562105628+0.00410803780818908i</v>
      </c>
      <c r="E3199" t="str">
        <f t="shared" si="1650"/>
        <v>36500</v>
      </c>
      <c r="F3199" t="str">
        <f t="shared" si="1651"/>
        <v>0.21505376344086</v>
      </c>
      <c r="G3199" t="str">
        <f t="shared" si="1646"/>
        <v>0.21505376344086</v>
      </c>
      <c r="H3199" t="str">
        <f t="shared" si="1652"/>
        <v>2.52521249029931+0.081953105793041i</v>
      </c>
      <c r="I3199" t="str">
        <f t="shared" si="1653"/>
        <v>4967.64338348886i</v>
      </c>
      <c r="J3199" t="str">
        <f t="shared" si="1647"/>
        <v>-33402.4379912808+1086.76140771909i</v>
      </c>
      <c r="K3199" t="str">
        <f t="shared" si="1654"/>
        <v>0.00483357883184318-0.148563719745505i</v>
      </c>
      <c r="L3199" t="str">
        <f t="shared" si="1655"/>
        <v>0.00153202070614658-0.0399187651962327i</v>
      </c>
      <c r="M3199" t="str">
        <f t="shared" si="1656"/>
        <v>0.00636559953798976-0.188482484941738i</v>
      </c>
      <c r="N3199" t="str">
        <f t="shared" si="1657"/>
        <v>-15.778718126968i</v>
      </c>
      <c r="O3199" t="str">
        <f t="shared" si="1658"/>
        <v>-0.997497919060843+0.0706958377083671i</v>
      </c>
      <c r="P3199" t="str">
        <f t="shared" si="1659"/>
        <v>1.99749791906084-0.0706958377083671i</v>
      </c>
      <c r="Q3199" t="str">
        <f t="shared" si="1660"/>
        <v>-1.99749791906084+15.8494139646764i</v>
      </c>
      <c r="R3199" t="str">
        <f t="shared" si="1661"/>
        <v>-0.0200258905652626-0.123505906823562i</v>
      </c>
      <c r="S3199" t="str">
        <f t="shared" si="1662"/>
        <v>1.7618273113856i</v>
      </c>
      <c r="T3199" t="str">
        <f t="shared" si="1663"/>
        <v>0.217596079759197-0.0352821609326989i</v>
      </c>
      <c r="U3199" t="str">
        <f t="shared" si="1664"/>
        <v>0.00005-0.0001123340930914i</v>
      </c>
      <c r="V3199" t="str">
        <f t="shared" si="1665"/>
        <v>0.00002-0.00125814184262368i</v>
      </c>
      <c r="W3199" t="str">
        <f t="shared" si="1666"/>
        <v>0.0000422007555203703-0.000104552201190703i</v>
      </c>
      <c r="X3199" t="str">
        <f t="shared" si="1667"/>
        <v>0.000042246474095823-0.000104508064784947i</v>
      </c>
      <c r="Y3199" t="str">
        <f t="shared" si="1668"/>
        <v>0.009+6.35858353086574i</v>
      </c>
      <c r="Z3199" t="str">
        <f t="shared" si="1669"/>
        <v>-0.00019711841548562-0.0000800097131126772i</v>
      </c>
      <c r="AA3199" t="str">
        <f t="shared" si="1670"/>
        <v>0.00268380045978721-1.88723996562447i</v>
      </c>
      <c r="AB3199" t="str">
        <f t="shared" si="1671"/>
        <v>0.654564473722789-0.106134490696121i</v>
      </c>
      <c r="AC3199" t="str">
        <f t="shared" si="1672"/>
        <v>0.984162202767084-0.124049548226792i</v>
      </c>
      <c r="AD3199" t="str">
        <f t="shared" si="1673"/>
        <v>0.668077147891156-0.0236341349568006i</v>
      </c>
      <c r="AE3199" t="str">
        <f t="shared" si="1674"/>
        <v>-0.000133581269172017-0.0000487939377058493i</v>
      </c>
      <c r="AF3199" t="str">
        <f t="shared" si="1675"/>
        <v>-4.17395811135559-0.0778450679848519i</v>
      </c>
      <c r="AG3199" t="str">
        <f t="shared" si="1676"/>
        <v>0.999845026720202-0.00456440486898076i</v>
      </c>
      <c r="AH3199" t="str">
        <f t="shared" si="1677"/>
        <v>0.000552861193982385+0.000216619547619955i</v>
      </c>
      <c r="AI3199">
        <f t="shared" si="1678"/>
        <v>-64.527429076862205</v>
      </c>
      <c r="AJ3199">
        <f t="shared" si="1679"/>
        <v>21.396012442176268</v>
      </c>
      <c r="AK3199"/>
      <c r="AL3199"/>
      <c r="AM3199"/>
      <c r="AN3199"/>
    </row>
    <row r="3200" spans="1:40" x14ac:dyDescent="0.35">
      <c r="A3200"/>
      <c r="B3200">
        <f t="shared" si="1680"/>
        <v>1266000</v>
      </c>
      <c r="C3200" s="237" t="str">
        <f t="shared" si="1648"/>
        <v>-1.31977810856929E-08+0.000535407771209992i</v>
      </c>
      <c r="D3200" s="208" t="str">
        <f t="shared" si="1649"/>
        <v>-1.64874562089625+0.00410479291260994i</v>
      </c>
      <c r="E3200" t="str">
        <f t="shared" si="1650"/>
        <v>36500</v>
      </c>
      <c r="F3200" t="str">
        <f t="shared" si="1651"/>
        <v>0.21505376344086</v>
      </c>
      <c r="G3200" t="str">
        <f t="shared" si="1646"/>
        <v>0.21505376344086</v>
      </c>
      <c r="H3200" t="str">
        <f t="shared" si="1652"/>
        <v>2.52521700744826+0.0818885296445638i</v>
      </c>
      <c r="I3200" t="str">
        <f t="shared" si="1653"/>
        <v>4971.57037430585i</v>
      </c>
      <c r="J3200" t="str">
        <f t="shared" si="1647"/>
        <v>-33455.2706251641+1087.62050764614i</v>
      </c>
      <c r="K3200" t="str">
        <f t="shared" si="1654"/>
        <v>0.0048259534649078-0.148446611716031i</v>
      </c>
      <c r="L3200" t="str">
        <f t="shared" si="1655"/>
        <v>0.00152960496068031-0.0398873264254816i</v>
      </c>
      <c r="M3200" t="str">
        <f t="shared" si="1656"/>
        <v>0.00635555842558811-0.188333938141513i</v>
      </c>
      <c r="N3200" t="str">
        <f t="shared" si="1657"/>
        <v>-15.7911914219301i</v>
      </c>
      <c r="O3200" t="str">
        <f t="shared" si="1658"/>
        <v>-0.996538535993315+0.0831321013826777i</v>
      </c>
      <c r="P3200" t="str">
        <f t="shared" si="1659"/>
        <v>1.99653853599331-0.0831321013826777i</v>
      </c>
      <c r="Q3200" t="str">
        <f t="shared" si="1660"/>
        <v>-1.99653853599331+15.8743235233128i</v>
      </c>
      <c r="R3200" t="str">
        <f t="shared" si="1661"/>
        <v>-0.0207275002001084-0.123164636289393i</v>
      </c>
      <c r="S3200" t="str">
        <f t="shared" si="1662"/>
        <v>1.76322006024835i</v>
      </c>
      <c r="T3200" t="str">
        <f t="shared" si="1663"/>
        <v>0.21716635741865-0.0365471441516328i</v>
      </c>
      <c r="U3200" t="str">
        <f t="shared" si="1664"/>
        <v>0.00005-0.000112245361580269i</v>
      </c>
      <c r="V3200" t="str">
        <f t="shared" si="1665"/>
        <v>0.00002-0.00125714804969901i</v>
      </c>
      <c r="W3200" t="str">
        <f t="shared" si="1666"/>
        <v>0.0000422006406337939-0.000104471864012484i</v>
      </c>
      <c r="X3200" t="str">
        <f t="shared" si="1667"/>
        <v>0.0000422462753489625-0.000104427761684602i</v>
      </c>
      <c r="Y3200" t="str">
        <f t="shared" si="1668"/>
        <v>0.009+6.36361007911149i</v>
      </c>
      <c r="Z3200" t="str">
        <f t="shared" si="1669"/>
        <v>-0.00019681136783954-0.0000799457011462592i</v>
      </c>
      <c r="AA3200" t="str">
        <f t="shared" si="1670"/>
        <v>0.00267956213558271-1.88574921249482i</v>
      </c>
      <c r="AB3200" t="str">
        <f t="shared" si="1671"/>
        <v>0.653271798882331-0.109939766397254i</v>
      </c>
      <c r="AC3200" t="str">
        <f t="shared" si="1672"/>
        <v>0.983446517921633-0.123731979168933i</v>
      </c>
      <c r="AD3200" t="str">
        <f t="shared" si="1673"/>
        <v>0.667762370289973-0.0277759961614043i</v>
      </c>
      <c r="AE3200" t="str">
        <f t="shared" si="1674"/>
        <v>-0.000133643796976703-0.000047918099094288i</v>
      </c>
      <c r="AF3200" t="str">
        <f t="shared" si="1675"/>
        <v>-4.17396262834451-0.0777837367319539i</v>
      </c>
      <c r="AG3200" t="str">
        <f t="shared" si="1676"/>
        <v>0.999816866907309-0.00455869058492441i</v>
      </c>
      <c r="AH3200" t="str">
        <f t="shared" si="1677"/>
        <v>0.000553227439536925+0.000212964662357952i</v>
      </c>
      <c r="AI3200">
        <f t="shared" si="1678"/>
        <v>-64.541802642743022</v>
      </c>
      <c r="AJ3200">
        <f t="shared" si="1679"/>
        <v>21.054188884734696</v>
      </c>
      <c r="AK3200"/>
      <c r="AL3200"/>
      <c r="AM3200"/>
      <c r="AN3200"/>
    </row>
    <row r="3201" spans="1:40" x14ac:dyDescent="0.35">
      <c r="A3201"/>
      <c r="B3201">
        <f t="shared" si="1680"/>
        <v>1267000</v>
      </c>
      <c r="C3201" s="237" t="str">
        <f t="shared" si="1648"/>
        <v>-1.31769561878273E-08+0.00053498519206985i</v>
      </c>
      <c r="D3201" s="208" t="str">
        <f t="shared" si="1649"/>
        <v>-1.64874562073659+0.00410155313920219i</v>
      </c>
      <c r="E3201" t="str">
        <f t="shared" si="1650"/>
        <v>36500</v>
      </c>
      <c r="F3201" t="str">
        <f t="shared" si="1651"/>
        <v>0.21505376344086</v>
      </c>
      <c r="G3201" t="str">
        <f t="shared" si="1646"/>
        <v>0.21505376344086</v>
      </c>
      <c r="H3201" t="str">
        <f t="shared" si="1652"/>
        <v>2.52522151392306+0.0818240550591462i</v>
      </c>
      <c r="I3201" t="str">
        <f t="shared" si="1653"/>
        <v>4975.49736512284i</v>
      </c>
      <c r="J3201" t="str">
        <f t="shared" si="1647"/>
        <v>-33508.145007474+1088.47960757319i</v>
      </c>
      <c r="K3201" t="str">
        <f t="shared" si="1654"/>
        <v>0.00481834612223364-0.148329687976399i</v>
      </c>
      <c r="L3201" t="str">
        <f t="shared" si="1655"/>
        <v>0.00152719492177208-0.0398559370631717i</v>
      </c>
      <c r="M3201" t="str">
        <f t="shared" si="1656"/>
        <v>0.00634554104400572-0.188185625039571i</v>
      </c>
      <c r="N3201" t="str">
        <f t="shared" si="1657"/>
        <v>-15.8036647168921i</v>
      </c>
      <c r="O3201" t="str">
        <f t="shared" si="1658"/>
        <v>-0.995424110394024+0.0955554312756027i</v>
      </c>
      <c r="P3201" t="str">
        <f t="shared" si="1659"/>
        <v>1.99542411039402-0.0955554312756027i</v>
      </c>
      <c r="Q3201" t="str">
        <f t="shared" si="1660"/>
        <v>-1.99542411039402+15.8992201481677i</v>
      </c>
      <c r="R3201" t="str">
        <f t="shared" si="1661"/>
        <v>-0.0214239990353573-0.122815718505718i</v>
      </c>
      <c r="S3201" t="str">
        <f t="shared" si="1662"/>
        <v>1.76461280911111i</v>
      </c>
      <c r="T3201" t="str">
        <f t="shared" si="1663"/>
        <v>0.216722190035374-0.0378050631201756i</v>
      </c>
      <c r="U3201" t="str">
        <f t="shared" si="1664"/>
        <v>0.00005-0.000112156770134665i</v>
      </c>
      <c r="V3201" t="str">
        <f t="shared" si="1665"/>
        <v>0.00002-0.00125615582550825i</v>
      </c>
      <c r="W3201" t="str">
        <f t="shared" si="1666"/>
        <v>0.0000422005256573809-0.000104391655405139i</v>
      </c>
      <c r="X3201" t="str">
        <f t="shared" si="1667"/>
        <v>0.000042246076710935-0.000104347587100594i</v>
      </c>
      <c r="Y3201" t="str">
        <f t="shared" si="1668"/>
        <v>0.009+6.36863662735723i</v>
      </c>
      <c r="Z3201" t="str">
        <f t="shared" si="1669"/>
        <v>-0.000196505046911188-0.0000798817914665683i</v>
      </c>
      <c r="AA3201" t="str">
        <f t="shared" si="1670"/>
        <v>0.00267533384339689-1.88426081266659i</v>
      </c>
      <c r="AB3201" t="str">
        <f t="shared" si="1671"/>
        <v>0.651935670998958-0.113723791681815i</v>
      </c>
      <c r="AC3201" t="str">
        <f t="shared" si="1672"/>
        <v>0.982735701738863-0.123406560720328i</v>
      </c>
      <c r="AD3201" t="str">
        <f t="shared" si="1673"/>
        <v>0.667396156633037-0.0319136949011551i</v>
      </c>
      <c r="AE3201" t="str">
        <f t="shared" si="1674"/>
        <v>-0.000133696036188543-0.0000470415984960887i</v>
      </c>
      <c r="AF3201" t="str">
        <f t="shared" si="1675"/>
        <v>-4.17396713465965-0.077722501919944i</v>
      </c>
      <c r="AG3201" t="str">
        <f t="shared" si="1676"/>
        <v>0.999788779453863-0.00455263437140658i</v>
      </c>
      <c r="AH3201" t="str">
        <f t="shared" si="1677"/>
        <v>0.000553550699767796+0.000209305600099124i</v>
      </c>
      <c r="AI3201">
        <f t="shared" si="1678"/>
        <v>-64.55650113758432</v>
      </c>
      <c r="AJ3201">
        <f t="shared" si="1679"/>
        <v>20.712336998680325</v>
      </c>
      <c r="AK3201"/>
      <c r="AL3201"/>
      <c r="AM3201"/>
      <c r="AN3201"/>
    </row>
    <row r="3202" spans="1:40" x14ac:dyDescent="0.35">
      <c r="A3202"/>
      <c r="B3202">
        <f t="shared" si="1680"/>
        <v>1268000</v>
      </c>
      <c r="C3202" s="237" t="str">
        <f t="shared" si="1648"/>
        <v>-1.31561805407938E-08+0.000534563279458319i</v>
      </c>
      <c r="D3202" s="208" t="str">
        <f t="shared" si="1649"/>
        <v>-1.64874562057731+0.00409831847584711i</v>
      </c>
      <c r="E3202" t="str">
        <f t="shared" si="1650"/>
        <v>36500</v>
      </c>
      <c r="F3202" t="str">
        <f t="shared" si="1651"/>
        <v>0.21505376344086</v>
      </c>
      <c r="G3202" t="str">
        <f t="shared" si="1646"/>
        <v>0.21505376344086</v>
      </c>
      <c r="H3202" t="str">
        <f t="shared" si="1652"/>
        <v>2.52522600975733+0.0817596817976684i</v>
      </c>
      <c r="I3202" t="str">
        <f t="shared" si="1653"/>
        <v>4979.42435593982i</v>
      </c>
      <c r="J3202" t="str">
        <f t="shared" si="1647"/>
        <v>-33561.0611382106+1089.33870750024i</v>
      </c>
      <c r="K3202" t="str">
        <f t="shared" si="1654"/>
        <v>0.00481075674707834-0.148212948092382i</v>
      </c>
      <c r="L3202" t="str">
        <f t="shared" si="1655"/>
        <v>0.0015247905714712-0.0398245969930936i</v>
      </c>
      <c r="M3202" t="str">
        <f t="shared" si="1656"/>
        <v>0.00633554731854954-0.188037545085476i</v>
      </c>
      <c r="N3202" t="str">
        <f t="shared" si="1657"/>
        <v>-15.8161380118541i</v>
      </c>
      <c r="O3202" t="str">
        <f t="shared" si="1658"/>
        <v>-0.994154815646489+0.107963894552279i</v>
      </c>
      <c r="P3202" t="str">
        <f t="shared" si="1659"/>
        <v>1.99415481564649-0.107963894552279i</v>
      </c>
      <c r="Q3202" t="str">
        <f t="shared" si="1660"/>
        <v>-1.99415481564649+15.9241019064064i</v>
      </c>
      <c r="R3202" t="str">
        <f t="shared" si="1661"/>
        <v>-0.0221153182490522-0.122459241891442i</v>
      </c>
      <c r="S3202" t="str">
        <f t="shared" si="1662"/>
        <v>1.76600555797386i</v>
      </c>
      <c r="T3202" t="str">
        <f t="shared" si="1663"/>
        <v>0.216263701805552-0.0390557749441869i</v>
      </c>
      <c r="U3202" t="str">
        <f t="shared" si="1664"/>
        <v>0.00005-0.000112068318423203i</v>
      </c>
      <c r="V3202" t="str">
        <f t="shared" si="1665"/>
        <v>0.00002-0.00125516516633987i</v>
      </c>
      <c r="W3202" t="str">
        <f t="shared" si="1666"/>
        <v>0.0000422004105911332-0.000104311575064432i</v>
      </c>
      <c r="X3202" t="str">
        <f t="shared" si="1667"/>
        <v>0.0000422458781811157-0.000104267540728816i</v>
      </c>
      <c r="Y3202" t="str">
        <f t="shared" si="1668"/>
        <v>0.009+6.37366317560297i</v>
      </c>
      <c r="Z3202" t="str">
        <f t="shared" si="1669"/>
        <v>-0.000196199450408894-0.0000798179838271578i</v>
      </c>
      <c r="AA3202" t="str">
        <f t="shared" si="1670"/>
        <v>0.00267111555159357-1.88277476057168i</v>
      </c>
      <c r="AB3202" t="str">
        <f t="shared" si="1671"/>
        <v>0.650556463675032-0.117486136700939i</v>
      </c>
      <c r="AC3202" t="str">
        <f t="shared" si="1672"/>
        <v>0.98202982653218-0.123073379347284i</v>
      </c>
      <c r="AD3202" t="str">
        <f t="shared" si="1673"/>
        <v>0.666978560350862-0.0360465948894598i</v>
      </c>
      <c r="AE3202" t="str">
        <f t="shared" si="1674"/>
        <v>-0.000133737993503266-0.0000461645618367219i</v>
      </c>
      <c r="AF3202" t="str">
        <f t="shared" si="1675"/>
        <v>-4.17397163033464-0.0776613633218213i</v>
      </c>
      <c r="AG3202" t="str">
        <f t="shared" si="1676"/>
        <v>0.999760768527029-0.00454623739568625i</v>
      </c>
      <c r="AH3202" t="str">
        <f t="shared" si="1677"/>
        <v>0.000553830980377008+0.000205642889701984i</v>
      </c>
      <c r="AI3202">
        <f t="shared" si="1678"/>
        <v>-64.571524819379277</v>
      </c>
      <c r="AJ3202">
        <f t="shared" si="1679"/>
        <v>20.370456629744357</v>
      </c>
      <c r="AK3202"/>
      <c r="AL3202"/>
      <c r="AM3202"/>
      <c r="AN3202"/>
    </row>
    <row r="3203" spans="1:40" x14ac:dyDescent="0.35">
      <c r="A3203"/>
      <c r="B3203">
        <f t="shared" si="1680"/>
        <v>1269000</v>
      </c>
      <c r="C3203" s="237" t="str">
        <f t="shared" si="1648"/>
        <v>-1.31354539894108E-08+0.000534142031799681i</v>
      </c>
      <c r="D3203" s="208" t="str">
        <f t="shared" si="1649"/>
        <v>-1.64874562041841+0.00409508891046422i</v>
      </c>
      <c r="E3203" t="str">
        <f t="shared" si="1650"/>
        <v>36500</v>
      </c>
      <c r="F3203" t="str">
        <f t="shared" si="1651"/>
        <v>0.21505376344086</v>
      </c>
      <c r="G3203" t="str">
        <f t="shared" si="1646"/>
        <v>0.21505376344086</v>
      </c>
      <c r="H3203" t="str">
        <f t="shared" si="1652"/>
        <v>2.52523049498452+0.0816954096217597i</v>
      </c>
      <c r="I3203" t="str">
        <f t="shared" si="1653"/>
        <v>4983.35134675681i</v>
      </c>
      <c r="J3203" t="str">
        <f t="shared" si="1647"/>
        <v>-33614.0190173737+1090.19780742729i</v>
      </c>
      <c r="K3203" t="str">
        <f t="shared" si="1654"/>
        <v>0.00480318528292273-0.148096391631114i</v>
      </c>
      <c r="L3203" t="str">
        <f t="shared" si="1655"/>
        <v>0.00152239189189743-0.0397933060994013i</v>
      </c>
      <c r="M3203" t="str">
        <f t="shared" si="1656"/>
        <v>0.00632557717482016-0.187889697730515i</v>
      </c>
      <c r="N3203" t="str">
        <f t="shared" si="1657"/>
        <v>-15.8286113068162i</v>
      </c>
      <c r="O3203" t="str">
        <f t="shared" si="1658"/>
        <v>-0.992730849228934+0.120355560690814i</v>
      </c>
      <c r="P3203" t="str">
        <f t="shared" si="1659"/>
        <v>1.99273084922893-0.120355560690814i</v>
      </c>
      <c r="Q3203" t="str">
        <f t="shared" si="1660"/>
        <v>-1.99273084922893+15.948966867507i</v>
      </c>
      <c r="R3203" t="str">
        <f t="shared" si="1661"/>
        <v>-0.0228013905004945-0.122095295021305i</v>
      </c>
      <c r="S3203" t="str">
        <f t="shared" si="1662"/>
        <v>1.76739830683662i</v>
      </c>
      <c r="T3203" t="str">
        <f t="shared" si="1663"/>
        <v>0.215791017693372-0.0402991389640946i</v>
      </c>
      <c r="U3203" t="str">
        <f t="shared" si="1664"/>
        <v>0.00005-0.00011198000611554i</v>
      </c>
      <c r="V3203" t="str">
        <f t="shared" si="1665"/>
        <v>0.00002-0.00125417606849405i</v>
      </c>
      <c r="W3203" t="str">
        <f t="shared" si="1666"/>
        <v>0.000042200295435053-0.000104231622687089i</v>
      </c>
      <c r="X3203" t="str">
        <f t="shared" si="1667"/>
        <v>0.0000422456797588832-0.000104187622266124i</v>
      </c>
      <c r="Y3203" t="str">
        <f t="shared" si="1668"/>
        <v>0.009+6.37868972384872i</v>
      </c>
      <c r="Z3203" t="str">
        <f t="shared" si="1669"/>
        <v>-0.000195894576050034-0.0000797542779823772i</v>
      </c>
      <c r="AA3203" t="str">
        <f t="shared" si="1670"/>
        <v>0.00266690722866117-1.88129105065961i</v>
      </c>
      <c r="AB3203" t="str">
        <f t="shared" si="1671"/>
        <v>0.649134552823197-0.121226378327706i</v>
      </c>
      <c r="AC3203" t="str">
        <f t="shared" si="1672"/>
        <v>0.981328963129768-0.122732521728119i</v>
      </c>
      <c r="AD3203" t="str">
        <f t="shared" si="1673"/>
        <v>0.666509642688078-0.0401740604891098i</v>
      </c>
      <c r="AE3203" t="str">
        <f t="shared" si="1674"/>
        <v>-0.00013376967707557-0.0000452871147731574i</v>
      </c>
      <c r="AF3203" t="str">
        <f t="shared" si="1675"/>
        <v>-4.17397611540293-0.0776003207112955i</v>
      </c>
      <c r="AG3203" t="str">
        <f t="shared" si="1676"/>
        <v>0.99973283827648-0.00453950087458425i</v>
      </c>
      <c r="AH3203" t="str">
        <f t="shared" si="1677"/>
        <v>0.000554068293251021+0.000201977059282243i</v>
      </c>
      <c r="AI3203">
        <f t="shared" si="1678"/>
        <v>-64.586873972828897</v>
      </c>
      <c r="AJ3203">
        <f t="shared" si="1679"/>
        <v>20.02854762810221</v>
      </c>
      <c r="AK3203"/>
      <c r="AL3203"/>
      <c r="AM3203"/>
      <c r="AN3203"/>
    </row>
    <row r="3204" spans="1:40" x14ac:dyDescent="0.35">
      <c r="A3204"/>
      <c r="B3204">
        <f t="shared" si="1680"/>
        <v>1270000</v>
      </c>
      <c r="C3204" s="237" t="str">
        <f t="shared" si="1648"/>
        <v>-1.3114776379107E-08+0.000533721447523181i</v>
      </c>
      <c r="D3204" s="208" t="str">
        <f t="shared" si="1649"/>
        <v>-1.64874562025988+0.00409186443101106i</v>
      </c>
      <c r="E3204" t="str">
        <f t="shared" si="1650"/>
        <v>36500</v>
      </c>
      <c r="F3204" t="str">
        <f t="shared" si="1651"/>
        <v>0.21505376344086</v>
      </c>
      <c r="G3204" t="str">
        <f t="shared" si="1646"/>
        <v>0.21505376344086</v>
      </c>
      <c r="H3204" t="str">
        <f t="shared" si="1652"/>
        <v>2.52523496963794+0.0816312382937948i</v>
      </c>
      <c r="I3204" t="str">
        <f t="shared" si="1653"/>
        <v>4987.2783375738i</v>
      </c>
      <c r="J3204" t="str">
        <f t="shared" si="1647"/>
        <v>-33667.0186449635+1091.05690735434i</v>
      </c>
      <c r="K3204" t="str">
        <f t="shared" si="1654"/>
        <v>0.00479563167346946-0.147980018161086i</v>
      </c>
      <c r="L3204" t="str">
        <f t="shared" si="1655"/>
        <v>0.00151999886524071-0.0397620642666107i</v>
      </c>
      <c r="M3204" t="str">
        <f t="shared" si="1656"/>
        <v>0.00631563053871017-0.187742082427697i</v>
      </c>
      <c r="N3204" t="str">
        <f t="shared" si="1657"/>
        <v>-15.8410846017782i</v>
      </c>
      <c r="O3204" t="str">
        <f t="shared" si="1658"/>
        <v>-0.9911524326836+0.132728501782332i</v>
      </c>
      <c r="P3204" t="str">
        <f t="shared" si="1659"/>
        <v>1.9911524326836-0.132728501782332i</v>
      </c>
      <c r="Q3204" t="str">
        <f t="shared" si="1660"/>
        <v>-1.9911524326836+15.9738131035605i</v>
      </c>
      <c r="R3204" t="str">
        <f t="shared" si="1661"/>
        <v>-0.0234821499143655-0.12172396660404i</v>
      </c>
      <c r="S3204" t="str">
        <f t="shared" si="1662"/>
        <v>1.76879105569937i</v>
      </c>
      <c r="T3204" t="str">
        <f t="shared" si="1663"/>
        <v>0.215304263393475-0.0415350167371214i</v>
      </c>
      <c r="U3204" t="str">
        <f t="shared" si="1664"/>
        <v>0.00005-0.000111891832882379i</v>
      </c>
      <c r="V3204" t="str">
        <f t="shared" si="1665"/>
        <v>0.00002-0.00125318852828264i</v>
      </c>
      <c r="W3204" t="str">
        <f t="shared" si="1666"/>
        <v>0.0000422001801891429-0.000104151797970793i</v>
      </c>
      <c r="X3204" t="str">
        <f t="shared" si="1667"/>
        <v>0.0000422454814436186-0.000104107831410328i</v>
      </c>
      <c r="Y3204" t="str">
        <f t="shared" si="1668"/>
        <v>0.009+6.38371627209446i</v>
      </c>
      <c r="Z3204" t="str">
        <f t="shared" si="1669"/>
        <v>-0.000195590421560959-0.0000796906736873675i</v>
      </c>
      <c r="AA3204" t="str">
        <f t="shared" si="1670"/>
        <v>0.00266270884321217-1.87980967739733i</v>
      </c>
      <c r="AB3204" t="str">
        <f t="shared" si="1671"/>
        <v>0.647670316553422-0.124944100103678i</v>
      </c>
      <c r="AC3204" t="str">
        <f t="shared" si="1672"/>
        <v>0.980633180889722-0.122384074730592i</v>
      </c>
      <c r="AD3204" t="str">
        <f t="shared" si="1673"/>
        <v>0.665989472696552-0.0442954568067796i</v>
      </c>
      <c r="AE3204" t="str">
        <f t="shared" si="1674"/>
        <v>-0.000133791096514101-0.0000444093826778096i</v>
      </c>
      <c r="AF3204" t="str">
        <f t="shared" si="1675"/>
        <v>-4.17398058989782-0.0775393738627837i</v>
      </c>
      <c r="AG3204" t="str">
        <f t="shared" si="1676"/>
        <v>0.999704992833832-0.00453242607424188i</v>
      </c>
      <c r="AH3204" t="str">
        <f t="shared" si="1677"/>
        <v>0.00055426265644692+0.000198308636143474i</v>
      </c>
      <c r="AI3204">
        <f t="shared" si="1678"/>
        <v>-64.602548909401307</v>
      </c>
      <c r="AJ3204">
        <f t="shared" si="1679"/>
        <v>19.686609848396081</v>
      </c>
      <c r="AK3204"/>
      <c r="AL3204"/>
      <c r="AM3204"/>
      <c r="AN3204"/>
    </row>
    <row r="3205" spans="1:40" x14ac:dyDescent="0.35">
      <c r="A3205"/>
      <c r="B3205">
        <f t="shared" si="1680"/>
        <v>1271000</v>
      </c>
      <c r="C3205" s="237" t="str">
        <f t="shared" si="1648"/>
        <v>-1.30941475559192E-08+0.000533301525063009i</v>
      </c>
      <c r="D3205" s="208" t="str">
        <f t="shared" si="1649"/>
        <v>-1.64874562010173+0.00408864502548307i</v>
      </c>
      <c r="E3205" t="str">
        <f t="shared" si="1650"/>
        <v>36500</v>
      </c>
      <c r="F3205" t="str">
        <f t="shared" si="1651"/>
        <v>0.21505376344086</v>
      </c>
      <c r="G3205" t="str">
        <f t="shared" ref="G3205:G3268" si="1681">IF($C$11=$C$7,$C$24,F3205)</f>
        <v>0.21505376344086</v>
      </c>
      <c r="H3205" t="str">
        <f t="shared" si="1652"/>
        <v>2.52523943375082+0.0815671675768936i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0.00151761147376082-0.039730871379599i</v>
      </c>
      <c r="M3205" t="str">
        <f t="shared" si="1656"/>
        <v>0.0063057073364031-0.187594698631739i</v>
      </c>
      <c r="N3205" t="str">
        <f t="shared" si="1657"/>
        <v>-15.8535578967402i</v>
      </c>
      <c r="O3205" t="str">
        <f t="shared" si="1658"/>
        <v>-0.989419811582211+0.145080792831519i</v>
      </c>
      <c r="P3205" t="str">
        <f t="shared" si="1659"/>
        <v>1.98941981158221-0.145080792831519i</v>
      </c>
      <c r="Q3205" t="str">
        <f t="shared" si="1660"/>
        <v>-1.98941981158221+15.9986386895717i</v>
      </c>
      <c r="R3205" t="str">
        <f t="shared" si="1661"/>
        <v>-0.0241575320647176-0.121345345461121i</v>
      </c>
      <c r="S3205" t="str">
        <f t="shared" si="1662"/>
        <v>1.77018380456213i</v>
      </c>
      <c r="T3205" t="str">
        <f t="shared" si="1663"/>
        <v>0.214803565294273-0.0427632720191535i</v>
      </c>
      <c r="U3205" t="str">
        <f t="shared" si="1664"/>
        <v>0.00005-0.000111803798395453i</v>
      </c>
      <c r="V3205" t="str">
        <f t="shared" si="1665"/>
        <v>0.00002-0.00125220254202908i</v>
      </c>
      <c r="W3205" t="str">
        <f t="shared" si="1666"/>
        <v>0.0000422000648534052-0.000104072100614173i</v>
      </c>
      <c r="X3205" t="str">
        <f t="shared" si="1667"/>
        <v>0.0000422452832347053-0.000104028167860185i</v>
      </c>
      <c r="Y3205" t="str">
        <f t="shared" si="1668"/>
        <v>0.009+6.3887428203402i</v>
      </c>
      <c r="Z3205" t="str">
        <f t="shared" si="1669"/>
        <v>-0.000195286984676954-0.000079627170698057i</v>
      </c>
      <c r="AA3205" t="str">
        <f t="shared" si="1670"/>
        <v>0.00265852036398247-1.87833063526924i</v>
      </c>
      <c r="AB3205" t="str">
        <f t="shared" si="1671"/>
        <v>0.646164135062648-0.128638892184355i</v>
      </c>
      <c r="AC3205" t="str">
        <f t="shared" si="1672"/>
        <v>0.97994254771534-0.122028125389909i</v>
      </c>
      <c r="AD3205" t="str">
        <f t="shared" si="1673"/>
        <v>0.665418127227308-0.0484101497878048i</v>
      </c>
      <c r="AE3205" t="str">
        <f t="shared" si="1674"/>
        <v>-0.000133802262876279-0.0000435314906224902i</v>
      </c>
      <c r="AF3205" t="str">
        <f t="shared" si="1675"/>
        <v>-4.17398505385255-0.0774785225514105i</v>
      </c>
      <c r="AG3205" t="str">
        <f t="shared" si="1676"/>
        <v>0.999677236312059-0.00452501430987293i</v>
      </c>
      <c r="AH3205" t="str">
        <f t="shared" si="1677"/>
        <v>0.000554414094177931+0.000194638146707682i</v>
      </c>
      <c r="AI3205">
        <f t="shared" si="1678"/>
        <v>-64.618549967399346</v>
      </c>
      <c r="AJ3205">
        <f t="shared" si="1679"/>
        <v>19.34464314973139</v>
      </c>
      <c r="AK3205"/>
      <c r="AL3205"/>
      <c r="AM3205"/>
      <c r="AN3205"/>
    </row>
    <row r="3206" spans="1:40" x14ac:dyDescent="0.35">
      <c r="A3206"/>
      <c r="B3206">
        <f t="shared" si="1680"/>
        <v>1272000</v>
      </c>
      <c r="C3206" s="237" t="str">
        <f t="shared" ref="C3206:C3269" si="1683">IMPRODUCT(COMPLEX(-1,0),IMDIV(IMPRODUCT(G3206,COMPLEX($C$100+$C$101,0)),COMPLEX($C$100,2*PI()*B3206*$C$103*$C$102*(2*$C$100+$C$101))))</f>
        <v>-1.30735673664893E-08+0.000532882262858275i</v>
      </c>
      <c r="D3206" s="208" t="str">
        <f t="shared" ref="D3206:D3269" si="1684">IMPRODUCT(COMPLEX($C$106,0),IMSUB(C3206,G3206))</f>
        <v>-1.64874561994394+0.00408543068191344i</v>
      </c>
      <c r="E3206" t="str">
        <f t="shared" ref="E3206:E3269" si="1685">IMDIV(COMPLEX($C$20*10^3,0),COMPLEX(1,2*PI()*B3206*$C$20*1000*$C$29*10^-12))</f>
        <v>36500</v>
      </c>
      <c r="F3206" t="str">
        <f t="shared" ref="F3206:F3269" si="1686">IMDIV(COMPLEX($C$22*1000,0),IMSUM(COMPLEX($C$22*1000,0),E3206))</f>
        <v>0.21505376344086</v>
      </c>
      <c r="G3206" t="str">
        <f t="shared" si="1681"/>
        <v>0.21505376344086</v>
      </c>
      <c r="H3206" t="str">
        <f t="shared" ref="H3206:H3269" si="1687">IMPRODUCT(COMPLEX($C$108,0),IMPRODUCT(COMPLEX(-1,0),D3206),IMDIV(COMPLEX(0,2*PI()*B3206*$C$109*$C$110),COMPLEX(1,2*PI()*B3206*$C$109*$C$110)))</f>
        <v>2.52524388735618+0.0815031972349133i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0.00151522969978701-0.0396997273236021i</v>
      </c>
      <c r="M3206" t="str">
        <f t="shared" ref="M3206:M3269" si="1691">IMSUM(K3206,L3206)</f>
        <v>0.0062958074943717-0.187447545799065i</v>
      </c>
      <c r="N3206" t="str">
        <f t="shared" ref="N3206:N3269" si="1692">COMPLEX(0,-2*PI()*B3206*$C$43)</f>
        <v>-15.8660311917023i</v>
      </c>
      <c r="O3206" t="str">
        <f t="shared" ref="O3206:O3269" si="1693">IMEXP(N3206)</f>
        <v>-0.987533255487797+0.157410512055811i</v>
      </c>
      <c r="P3206" t="str">
        <f t="shared" ref="P3206:P3269" si="1694">IMSUB(COMPLEX(1,0),O3206)</f>
        <v>1.9875332554878-0.157410512055811i</v>
      </c>
      <c r="Q3206" t="str">
        <f t="shared" ref="Q3206:Q3269" si="1695">IMSUM(COMPLEX(0,2*PI()*B3206*$C$43),O3206,COMPLEX(-1,0))</f>
        <v>-1.9875332554878+16.0234417037581i</v>
      </c>
      <c r="R3206" t="str">
        <f t="shared" ref="R3206:R3269" si="1696">IMDIV(P3206,Q3206)</f>
        <v>-0.024827473958754-0.120959520506162i</v>
      </c>
      <c r="S3206" t="str">
        <f t="shared" ref="S3206:S3269" si="1697">IMDIV(COMPLEX(0,2*PI()*B3206*$C$123),COMPLEX($C$124,0))</f>
        <v>1.77157655342488i</v>
      </c>
      <c r="T3206" t="str">
        <f t="shared" ref="T3206:T3269" si="1698">IMPRODUCT(R3206,S3206)</f>
        <v>0.214289050442233-0.0439837707460954i</v>
      </c>
      <c r="U3206" t="str">
        <f t="shared" ref="U3206:U3269" si="1699">IMDIV(COMPLEX(1,2*PI()*B3206*$C$16*10^-3*$C$15*10^-6),COMPLEX(0,2*PI()*B3206*$C$15*10^-6))</f>
        <v>0.0000499999999999999-0.000111715902327532i</v>
      </c>
      <c r="V3206" t="str">
        <f t="shared" ref="V3206:V3269" si="1700">IMSUM(COMPLEX($C$18*10^-3,0),IMDIV(COMPLEX(1,0),COMPLEX(0,2*PI()*B3206*($C$17*1*10^-6))))</f>
        <v>0.00002-0.00125121810606836i</v>
      </c>
      <c r="W3206" t="str">
        <f t="shared" ref="W3206:W3269" si="1701">IMDIV(IMPRODUCT(U3206,V3206),IMSUM(U3206,V3206))</f>
        <v>0.0000421999494278415-0.00010399253031681i</v>
      </c>
      <c r="X3206" t="str">
        <f t="shared" ref="X3206:X3269" si="1702">IMDIV(IMPRODUCT(COMPLEX($C$19,0),W3206),IMSUM(COMPLEX($C$19,0),W3206))</f>
        <v>0.0000422450851315281-0.000103948631315405i</v>
      </c>
      <c r="Y3206" t="str">
        <f t="shared" ref="Y3206:Y3269" si="1703">COMPLEX($C$13*10^-3,2*PI()*B3206*$C$12*0.000001)</f>
        <v>0.009+6.39376936858595i</v>
      </c>
      <c r="Z3206" t="str">
        <f t="shared" ref="Z3206:Z3269" si="1704">IMPRODUCT(COMPLEX($C$6,0),IMDIV(X3206,IMSUM(X3206,Y3206)))</f>
        <v>-0.000194984263142218-0.0000795637687711571i</v>
      </c>
      <c r="AA3206" t="str">
        <f t="shared" ref="AA3206:AA3269" si="1705">IMDIV(COMPLEX($C$6,0),IMSUM(X3206,Y3206))</f>
        <v>0.00265434175983081-1.87685391877707i</v>
      </c>
      <c r="AB3206" t="str">
        <f t="shared" ref="AB3206:AB3269" si="1706">IMPRODUCT(COMPLEX($C$119,0),T3206)</f>
        <v>0.644616390527357-0.132310351283086i</v>
      </c>
      <c r="AC3206" t="str">
        <f t="shared" ref="AC3206:AC3269" si="1707">IMSUM(COMPLEX(1,0),IMPRODUCT(AB3206,M3206))</f>
        <v>0.97925713007065-0.121664760887396i</v>
      </c>
      <c r="AD3206" t="str">
        <f t="shared" ref="AD3206:AD3269" si="1708">IMDIV(AB3206,AC3206)</f>
        <v>0.664795690921411-0.0525175063105754i</v>
      </c>
      <c r="AE3206" t="str">
        <f t="shared" ref="AE3206:AE3269" si="1709">IMPRODUCT(AD3206,AA3206,X3206)</f>
        <v>-0.000133803188662966-0.0000426535633624985i</v>
      </c>
      <c r="AF3206" t="str">
        <f t="shared" ref="AF3206:AF3269" si="1710">IMSUB(D3206,H3206)</f>
        <v>-4.17398950730012-0.0774177665529999i</v>
      </c>
      <c r="AG3206" t="str">
        <f t="shared" ref="AG3206:AG3269" si="1711">IMSUM(COMPLEX(1,0),IMPRODUCT(AD3206,AA3206,COMPLEX($C$127,0)))</f>
        <v>0.999649572804936-0.00451726694550954i</v>
      </c>
      <c r="AH3206" t="str">
        <f t="shared" ref="AH3206:AH3269" si="1712">IMDIV(IMPRODUCT(AE3206,AF3206),AG3206)</f>
        <v>0.000554522636798145+0.00019096611644627i</v>
      </c>
      <c r="AI3206">
        <f t="shared" ref="AI3206:AI3269" si="1713">20*LOG10(IMABS(AH3206))</f>
        <v>-64.634877512036098</v>
      </c>
      <c r="AJ3206">
        <f t="shared" ref="AJ3206:AJ3269" si="1714">IMARGUMENT(AH3206)*180/PI()</f>
        <v>19.002647395695426</v>
      </c>
      <c r="AK3206"/>
      <c r="AL3206"/>
      <c r="AM3206"/>
      <c r="AN3206"/>
    </row>
    <row r="3207" spans="1:40" x14ac:dyDescent="0.35">
      <c r="A3207"/>
      <c r="B3207">
        <f t="shared" si="1680"/>
        <v>1273000</v>
      </c>
      <c r="C3207" s="237" t="str">
        <f t="shared" si="1683"/>
        <v>-1.30530356580609E-08+0.000532463659352998i</v>
      </c>
      <c r="D3207" s="208" t="str">
        <f t="shared" si="1684"/>
        <v>-1.64874561978654+0.00408222138837299i</v>
      </c>
      <c r="E3207" t="str">
        <f t="shared" si="1685"/>
        <v>36500</v>
      </c>
      <c r="F3207" t="str">
        <f t="shared" si="1686"/>
        <v>0.21505376344086</v>
      </c>
      <c r="G3207" t="str">
        <f t="shared" si="1681"/>
        <v>0.21505376344086</v>
      </c>
      <c r="H3207" t="str">
        <f t="shared" si="1687"/>
        <v>2.52524833048702+0.0814393270324526i</v>
      </c>
      <c r="I3207" t="str">
        <f t="shared" si="1688"/>
        <v>4999.05931002476i</v>
      </c>
      <c r="J3207" t="str">
        <f t="shared" si="1682"/>
        <v>-33826.2680182926+1093.6342071355i</v>
      </c>
      <c r="K3207" t="str">
        <f t="shared" si="1689"/>
        <v>0.00477307741365914-0.147631991403583i</v>
      </c>
      <c r="L3207" t="str">
        <f t="shared" si="1690"/>
        <v>0.00151285352571775-0.0396686319842145i</v>
      </c>
      <c r="M3207" t="str">
        <f t="shared" si="1691"/>
        <v>0.00628593093937689-0.187300623387797i</v>
      </c>
      <c r="N3207" t="str">
        <f t="shared" si="1692"/>
        <v>-15.8785044866643i</v>
      </c>
      <c r="O3207" t="str">
        <f t="shared" si="1693"/>
        <v>-0.985493057912805+0.169715741184102i</v>
      </c>
      <c r="P3207" t="str">
        <f t="shared" si="1694"/>
        <v>1.9854930579128-0.169715741184102i</v>
      </c>
      <c r="Q3207" t="str">
        <f t="shared" si="1695"/>
        <v>-1.9854930579128+16.0482202278484i</v>
      </c>
      <c r="R3207" t="str">
        <f t="shared" si="1696"/>
        <v>-0.0254919140204604-0.120566580724925i</v>
      </c>
      <c r="S3207" t="str">
        <f t="shared" si="1697"/>
        <v>1.77296930228764i</v>
      </c>
      <c r="T3207" t="str">
        <f t="shared" si="1698"/>
        <v>0.213760846507077-0.0451963810148322i</v>
      </c>
      <c r="U3207" t="str">
        <f t="shared" si="1699"/>
        <v>0.0000499999999999999-0.000111628144352412i</v>
      </c>
      <c r="V3207" t="str">
        <f t="shared" si="1700"/>
        <v>0.00002-0.00125023521674702i</v>
      </c>
      <c r="W3207" t="str">
        <f t="shared" si="1701"/>
        <v>0.0000421998339124546-0.000103913086779228i</v>
      </c>
      <c r="X3207" t="str">
        <f t="shared" si="1702"/>
        <v>0.0000422448871334762-0.00010386922147664i</v>
      </c>
      <c r="Y3207" t="str">
        <f t="shared" si="1703"/>
        <v>0.009+6.39879591683169i</v>
      </c>
      <c r="Z3207" t="str">
        <f t="shared" si="1704"/>
        <v>-0.000194682254709799-0.0000795004676641642i</v>
      </c>
      <c r="AA3207" t="str">
        <f t="shared" si="1705"/>
        <v>0.00265017299973823-1.87537952243983i</v>
      </c>
      <c r="AB3207" t="str">
        <f t="shared" si="1706"/>
        <v>0.64302746699888-0.135958080613802i</v>
      </c>
      <c r="AC3207" t="str">
        <f t="shared" si="1707"/>
        <v>0.978576992996104-0.121294068529755i</v>
      </c>
      <c r="AD3207" t="str">
        <f t="shared" si="1708"/>
        <v>0.664122256199739-0.0566168942808938i</v>
      </c>
      <c r="AE3207" t="str">
        <f t="shared" si="1709"/>
        <v>-0.000133793887812948-0.0000417757253207884i</v>
      </c>
      <c r="AF3207" t="str">
        <f t="shared" si="1710"/>
        <v>-4.17399395027356-0.0773571056440796i</v>
      </c>
      <c r="AG3207" t="str">
        <f t="shared" si="1711"/>
        <v>0.999622006386462-0.00450918539374185i</v>
      </c>
      <c r="AH3207" t="str">
        <f t="shared" si="1712"/>
        <v>0.000554588320786484+0.000187293069811218i</v>
      </c>
      <c r="AI3207">
        <f t="shared" si="1713"/>
        <v>-64.651531935518676</v>
      </c>
      <c r="AJ3207">
        <f t="shared" si="1714"/>
        <v>18.660622454379929</v>
      </c>
      <c r="AK3207"/>
      <c r="AL3207"/>
      <c r="AM3207"/>
      <c r="AN3207"/>
    </row>
    <row r="3208" spans="1:40" x14ac:dyDescent="0.35">
      <c r="A3208"/>
      <c r="B3208">
        <f t="shared" si="1680"/>
        <v>1274000</v>
      </c>
      <c r="C3208" s="237" t="str">
        <f t="shared" si="1683"/>
        <v>-1.30325522784772E-08+0.00053204571299608i</v>
      </c>
      <c r="D3208" s="208" t="str">
        <f t="shared" si="1684"/>
        <v>-1.64874561962949+0.00407901713296995i</v>
      </c>
      <c r="E3208" t="str">
        <f t="shared" si="1685"/>
        <v>36500</v>
      </c>
      <c r="F3208" t="str">
        <f t="shared" si="1686"/>
        <v>0.21505376344086</v>
      </c>
      <c r="G3208" t="str">
        <f t="shared" si="1681"/>
        <v>0.21505376344086</v>
      </c>
      <c r="H3208" t="str">
        <f t="shared" si="1687"/>
        <v>2.52525276317608+0.0813755567348403i</v>
      </c>
      <c r="I3208" t="str">
        <f t="shared" si="1688"/>
        <v>5002.98630084175i</v>
      </c>
      <c r="J3208" t="str">
        <f t="shared" si="1682"/>
        <v>-33879.4346395888+1094.49330706255i</v>
      </c>
      <c r="K3208" t="str">
        <f t="shared" si="1689"/>
        <v>0.00476559466444596-0.147516345610365i</v>
      </c>
      <c r="L3208" t="str">
        <f t="shared" si="1690"/>
        <v>0.00151048293402034-0.0396375852473873i</v>
      </c>
      <c r="M3208" t="str">
        <f t="shared" si="1691"/>
        <v>0.0062760775984663-0.187153930857752i</v>
      </c>
      <c r="N3208" t="str">
        <f t="shared" si="1692"/>
        <v>-15.8909777816263i</v>
      </c>
      <c r="O3208" t="str">
        <f t="shared" si="1693"/>
        <v>-0.98329953627334+0.181994565755777i</v>
      </c>
      <c r="P3208" t="str">
        <f t="shared" si="1694"/>
        <v>1.98329953627334-0.181994565755777i</v>
      </c>
      <c r="Q3208" t="str">
        <f t="shared" si="1695"/>
        <v>-1.98329953627334+16.0729723473821i</v>
      </c>
      <c r="R3208" t="str">
        <f t="shared" si="1696"/>
        <v>-0.0261507920741552-0.120166615155912i</v>
      </c>
      <c r="S3208" t="str">
        <f t="shared" si="1697"/>
        <v>1.77436205115039i</v>
      </c>
      <c r="T3208" t="str">
        <f t="shared" si="1698"/>
        <v>0.213219081747844-0.0464009730639054i</v>
      </c>
      <c r="U3208" t="str">
        <f t="shared" si="1699"/>
        <v>0.0000499999999999999-0.000111540524144914i</v>
      </c>
      <c r="V3208" t="str">
        <f t="shared" si="1700"/>
        <v>0.00002-0.00124925387042304i</v>
      </c>
      <c r="W3208" t="str">
        <f t="shared" si="1701"/>
        <v>0.0000421997183072467-0.000103833769702892i</v>
      </c>
      <c r="X3208" t="str">
        <f t="shared" si="1702"/>
        <v>0.0000422446892399397-0.00010378993804548i</v>
      </c>
      <c r="Y3208" t="str">
        <f t="shared" si="1703"/>
        <v>0.009+6.40382246507743i</v>
      </c>
      <c r="Z3208" t="str">
        <f t="shared" si="1704"/>
        <v>-0.00019438095714156-0.0000794372671353504i</v>
      </c>
      <c r="AA3208" t="str">
        <f t="shared" si="1705"/>
        <v>0.00264601405280746-1.87390744079373i</v>
      </c>
      <c r="AB3208" t="str">
        <f t="shared" si="1706"/>
        <v>0.641397750301312-0.139581689832888i</v>
      </c>
      <c r="AC3208" t="str">
        <f t="shared" si="1707"/>
        <v>0.97790220012438-0.120916135728926i</v>
      </c>
      <c r="AD3208" t="str">
        <f t="shared" si="1708"/>
        <v>0.663397923251575-0.0607076827265161i</v>
      </c>
      <c r="AE3208" t="str">
        <f t="shared" si="1709"/>
        <v>-0.000133774375697279-0.0000408981005721456i</v>
      </c>
      <c r="AF3208" t="str">
        <f t="shared" si="1710"/>
        <v>-4.17399838280557-0.0772965396018704i</v>
      </c>
      <c r="AG3208" t="str">
        <f t="shared" si="1711"/>
        <v>0.999594541110308-0.00450077111545083i</v>
      </c>
      <c r="AH3208" t="str">
        <f t="shared" si="1712"/>
        <v>0.00055461118872994+0.000183619530166124i</v>
      </c>
      <c r="AI3208">
        <f t="shared" si="1713"/>
        <v>-64.668513657141901</v>
      </c>
      <c r="AJ3208">
        <f t="shared" si="1714"/>
        <v>18.318568198373367</v>
      </c>
      <c r="AK3208"/>
      <c r="AL3208"/>
      <c r="AM3208"/>
      <c r="AN3208"/>
    </row>
    <row r="3209" spans="1:40" x14ac:dyDescent="0.35">
      <c r="A3209"/>
      <c r="B3209">
        <f t="shared" si="1680"/>
        <v>1275000</v>
      </c>
      <c r="C3209" s="237" t="str">
        <f t="shared" si="1683"/>
        <v>-1.30121170761779E-08+0.000531628422241289i</v>
      </c>
      <c r="D3209" s="208" t="str">
        <f t="shared" si="1684"/>
        <v>-1.64874561947282+0.00407581790384988i</v>
      </c>
      <c r="E3209" t="str">
        <f t="shared" si="1685"/>
        <v>36500</v>
      </c>
      <c r="F3209" t="str">
        <f t="shared" si="1686"/>
        <v>0.21505376344086</v>
      </c>
      <c r="G3209" t="str">
        <f t="shared" si="1681"/>
        <v>0.21505376344086</v>
      </c>
      <c r="H3209" t="str">
        <f t="shared" si="1687"/>
        <v>2.52525718545609+0.0813118861081412i</v>
      </c>
      <c r="I3209" t="str">
        <f t="shared" si="1688"/>
        <v>5006.91329165873i</v>
      </c>
      <c r="J3209" t="str">
        <f t="shared" si="1682"/>
        <v>-33932.6430093117+1095.3524069896i</v>
      </c>
      <c r="K3209" t="str">
        <f t="shared" si="1689"/>
        <v>0.00475812949174221-0.147400880671i</v>
      </c>
      <c r="L3209" t="str">
        <f t="shared" si="1690"/>
        <v>0.00150811790723059-0.039606586999426i</v>
      </c>
      <c r="M3209" t="str">
        <f t="shared" si="1691"/>
        <v>0.0062662473989728-0.187007467670426i</v>
      </c>
      <c r="N3209" t="str">
        <f t="shared" si="1692"/>
        <v>-15.9034510765883i</v>
      </c>
      <c r="O3209" t="str">
        <f t="shared" si="1693"/>
        <v>-0.980953031839848+0.19424507541817i</v>
      </c>
      <c r="P3209" t="str">
        <f t="shared" si="1694"/>
        <v>1.98095303183985-0.19424507541817i</v>
      </c>
      <c r="Q3209" t="str">
        <f t="shared" si="1695"/>
        <v>-1.98095303183985+16.0976961520065i</v>
      </c>
      <c r="R3209" t="str">
        <f t="shared" si="1696"/>
        <v>-0.0268040493278669-0.119759712871579i</v>
      </c>
      <c r="S3209" t="str">
        <f t="shared" si="1697"/>
        <v>1.77575480001315i</v>
      </c>
      <c r="T3209" t="str">
        <f t="shared" si="1698"/>
        <v>0.212663884979903-0.0475974192537489i</v>
      </c>
      <c r="U3209" t="str">
        <f t="shared" si="1699"/>
        <v>0.0000500000000000001-0.000111453041380879i</v>
      </c>
      <c r="V3209" t="str">
        <f t="shared" si="1700"/>
        <v>0.00002-0.00124827406346585i</v>
      </c>
      <c r="W3209" t="str">
        <f t="shared" si="1701"/>
        <v>0.0000421996026122198-0.000103754578790201i</v>
      </c>
      <c r="X3209" t="str">
        <f t="shared" si="1702"/>
        <v>0.0000422444914503114-0.000103710780724452i</v>
      </c>
      <c r="Y3209" t="str">
        <f t="shared" si="1703"/>
        <v>0.009+6.40884901332318i</v>
      </c>
      <c r="Z3209" t="str">
        <f t="shared" si="1704"/>
        <v>-0.000194080368208138-0.0000793741669437635i</v>
      </c>
      <c r="AA3209" t="str">
        <f t="shared" si="1705"/>
        <v>0.00264186488826232-1.87243766839215i</v>
      </c>
      <c r="AB3209" t="str">
        <f t="shared" si="1706"/>
        <v>0.639727627932279-0.143180794979723i</v>
      </c>
      <c r="AC3209" t="str">
        <f t="shared" si="1707"/>
        <v>0.977232813696385-0.120531049982549i</v>
      </c>
      <c r="AD3209" t="str">
        <f t="shared" si="1708"/>
        <v>0.662622800022136-0.0647892418912872i</v>
      </c>
      <c r="AE3209" t="str">
        <f t="shared" si="1709"/>
        <v>-0.000133744669113442-0.0000400208128275139i</v>
      </c>
      <c r="AF3209" t="str">
        <f t="shared" si="1710"/>
        <v>-4.17400280492891-0.0772360682042913i</v>
      </c>
      <c r="AG3209" t="str">
        <f t="shared" si="1711"/>
        <v>0.999567181009246-0.00449202561953518i</v>
      </c>
      <c r="AH3209" t="str">
        <f t="shared" si="1712"/>
        <v>0.000554591289306072+0.000179946019717762i</v>
      </c>
      <c r="AI3209">
        <f t="shared" si="1713"/>
        <v>-64.685823123388928</v>
      </c>
      <c r="AJ3209">
        <f t="shared" si="1714"/>
        <v>17.976484504783048</v>
      </c>
      <c r="AK3209"/>
      <c r="AL3209"/>
      <c r="AM3209"/>
      <c r="AN3209"/>
    </row>
    <row r="3210" spans="1:40" x14ac:dyDescent="0.35">
      <c r="A3210"/>
      <c r="B3210">
        <f t="shared" si="1680"/>
        <v>1276000</v>
      </c>
      <c r="C3210" s="237" t="str">
        <f t="shared" si="1683"/>
        <v>-1.2991729900196E-08+0.000531211785547241i</v>
      </c>
      <c r="D3210" s="208" t="str">
        <f t="shared" si="1684"/>
        <v>-1.64874561931652+0.00407262368919552i</v>
      </c>
      <c r="E3210" t="str">
        <f t="shared" si="1685"/>
        <v>36500</v>
      </c>
      <c r="F3210" t="str">
        <f t="shared" si="1686"/>
        <v>0.21505376344086</v>
      </c>
      <c r="G3210" t="str">
        <f t="shared" si="1681"/>
        <v>0.21505376344086</v>
      </c>
      <c r="H3210" t="str">
        <f t="shared" si="1687"/>
        <v>2.52526159735959+0.0812483149191467i</v>
      </c>
      <c r="I3210" t="str">
        <f t="shared" si="1688"/>
        <v>5010.84028247572i</v>
      </c>
      <c r="J3210" t="str">
        <f t="shared" si="1682"/>
        <v>-33985.8931274611+1096.21150691664i</v>
      </c>
      <c r="K3210" t="str">
        <f t="shared" si="1689"/>
        <v>0.00475068184056083-0.147285596162008i</v>
      </c>
      <c r="L3210" t="str">
        <f t="shared" si="1690"/>
        <v>0.00150575842795258-0.0395756371269908i</v>
      </c>
      <c r="M3210" t="str">
        <f t="shared" si="1691"/>
        <v>0.00625644026851341-0.186861233288999i</v>
      </c>
      <c r="N3210" t="str">
        <f t="shared" si="1692"/>
        <v>-15.9159243715504i</v>
      </c>
      <c r="O3210" t="str">
        <f t="shared" si="1693"/>
        <v>-0.978453909683978+0.206465364223975i</v>
      </c>
      <c r="P3210" t="str">
        <f t="shared" si="1694"/>
        <v>1.97845390968398-0.206465364223975i</v>
      </c>
      <c r="Q3210" t="str">
        <f t="shared" si="1695"/>
        <v>-1.97845390968398+16.1223897357744i</v>
      </c>
      <c r="R3210" t="str">
        <f t="shared" si="1696"/>
        <v>-0.0274516283566441-0.119345962960135i</v>
      </c>
      <c r="S3210" t="str">
        <f t="shared" si="1697"/>
        <v>1.7771475488759i</v>
      </c>
      <c r="T3210" t="str">
        <f t="shared" si="1698"/>
        <v>0.212095385542838-0.0487855940466622i</v>
      </c>
      <c r="U3210" t="str">
        <f t="shared" si="1699"/>
        <v>0.00005-0.000111365695737164i</v>
      </c>
      <c r="V3210" t="str">
        <f t="shared" si="1700"/>
        <v>0.00002-0.00124729579225623i</v>
      </c>
      <c r="W3210" t="str">
        <f t="shared" si="1701"/>
        <v>0.0000421994868273762-0.00010367551374449i</v>
      </c>
      <c r="X3210" t="str">
        <f t="shared" si="1702"/>
        <v>0.0000422442937639867-0.000103631749217017i</v>
      </c>
      <c r="Y3210" t="str">
        <f t="shared" si="1703"/>
        <v>0.009+6.41387556156892i</v>
      </c>
      <c r="Z3210" t="str">
        <f t="shared" si="1704"/>
        <v>-0.000193780485688906-0.0000793111668492246i</v>
      </c>
      <c r="AA3210" t="str">
        <f t="shared" si="1705"/>
        <v>0.00263772547544727-1.87097019980553i</v>
      </c>
      <c r="AB3210" t="str">
        <f t="shared" si="1706"/>
        <v>0.638017488966329-0.146755018416445i</v>
      </c>
      <c r="AC3210" t="str">
        <f t="shared" si="1707"/>
        <v>0.976568894577338-0.120138898855026i</v>
      </c>
      <c r="AD3210" t="str">
        <f t="shared" si="1708"/>
        <v>0.661797002198962-0.0688609433293586i</v>
      </c>
      <c r="AE3210" t="str">
        <f t="shared" si="1709"/>
        <v>-0.000133704786279366-0.0000391439854183592i</v>
      </c>
      <c r="AF3210" t="str">
        <f t="shared" si="1710"/>
        <v>-4.17400721667611-0.0771756912299512i</v>
      </c>
      <c r="AG3210" t="str">
        <f t="shared" si="1711"/>
        <v>0.999539930094603-0.00448295046263174i</v>
      </c>
      <c r="AH3210" t="str">
        <f t="shared" si="1712"/>
        <v>0.000554528677264743+0.00017627305944763i</v>
      </c>
      <c r="AI3210">
        <f t="shared" si="1713"/>
        <v>-64.703460808041569</v>
      </c>
      <c r="AJ3210">
        <f t="shared" si="1714"/>
        <v>17.634371255238399</v>
      </c>
      <c r="AK3210"/>
      <c r="AL3210"/>
      <c r="AM3210"/>
      <c r="AN3210"/>
    </row>
    <row r="3211" spans="1:40" x14ac:dyDescent="0.35">
      <c r="A3211"/>
      <c r="B3211">
        <f t="shared" si="1680"/>
        <v>1277000</v>
      </c>
      <c r="C3211" s="237" t="str">
        <f t="shared" si="1683"/>
        <v>-1.29713906001557E-08+0.00053079580137738i</v>
      </c>
      <c r="D3211" s="208" t="str">
        <f t="shared" si="1684"/>
        <v>-1.64874561916059+0.00406943447722658i</v>
      </c>
      <c r="E3211" t="str">
        <f t="shared" si="1685"/>
        <v>36500</v>
      </c>
      <c r="F3211" t="str">
        <f t="shared" si="1686"/>
        <v>0.21505376344086</v>
      </c>
      <c r="G3211" t="str">
        <f t="shared" si="1681"/>
        <v>0.21505376344086</v>
      </c>
      <c r="H3211" t="str">
        <f t="shared" si="1687"/>
        <v>2.525265998919+0.0811848429353742i</v>
      </c>
      <c r="I3211" t="str">
        <f t="shared" si="1688"/>
        <v>5014.76727329271i</v>
      </c>
      <c r="J3211" t="str">
        <f t="shared" si="1682"/>
        <v>-34039.1849940373+1097.0706068437i</v>
      </c>
      <c r="K3211" t="str">
        <f t="shared" si="1689"/>
        <v>0.00474325165612954-0.147170491661226i</v>
      </c>
      <c r="L3211" t="str">
        <f t="shared" si="1690"/>
        <v>0.00150340447885819-0.0395447355170938i</v>
      </c>
      <c r="M3211" t="str">
        <f t="shared" si="1691"/>
        <v>0.00624665613498773-0.18671522717832i</v>
      </c>
      <c r="N3211" t="str">
        <f t="shared" si="1692"/>
        <v>-15.9283976665124i</v>
      </c>
      <c r="O3211" t="str">
        <f t="shared" si="1693"/>
        <v>-0.975802558621869+0.218653530927389i</v>
      </c>
      <c r="P3211" t="str">
        <f t="shared" si="1694"/>
        <v>1.97580255862187-0.218653530927389i</v>
      </c>
      <c r="Q3211" t="str">
        <f t="shared" si="1695"/>
        <v>-1.97580255862187+16.1470511974398i</v>
      </c>
      <c r="R3211" t="str">
        <f t="shared" si="1696"/>
        <v>-0.0280934730857463-0.118925454507938i</v>
      </c>
      <c r="S3211" t="str">
        <f t="shared" si="1697"/>
        <v>1.77854029773866i</v>
      </c>
      <c r="T3211" t="str">
        <f t="shared" si="1698"/>
        <v>0.211513713269254-0.0499653739864363i</v>
      </c>
      <c r="U3211" t="str">
        <f t="shared" si="1699"/>
        <v>0.0000500000000000001-0.000111278486891637i</v>
      </c>
      <c r="V3211" t="str">
        <f t="shared" si="1700"/>
        <v>0.00002-0.00124631905318634i</v>
      </c>
      <c r="W3211" t="str">
        <f t="shared" si="1701"/>
        <v>0.0000421993709527183-0.00010359657427002i</v>
      </c>
      <c r="X3211" t="str">
        <f t="shared" si="1702"/>
        <v>0.0000422440961803633-0.00010355284322756i</v>
      </c>
      <c r="Y3211" t="str">
        <f t="shared" si="1703"/>
        <v>0.009+6.41890210981467i</v>
      </c>
      <c r="Z3211" t="str">
        <f t="shared" si="1704"/>
        <v>-0.000193481307371917-0.0000792482666123227i</v>
      </c>
      <c r="AA3211" t="str">
        <f t="shared" si="1705"/>
        <v>0.00263359578382667-1.8695050296213i</v>
      </c>
      <c r="AB3211" t="str">
        <f t="shared" si="1706"/>
        <v>0.6362677239611-0.150303988766653i</v>
      </c>
      <c r="AC3211" t="str">
        <f t="shared" si="1707"/>
        <v>0.975910502273003-0.119739769959172i</v>
      </c>
      <c r="AD3211" t="str">
        <f t="shared" si="1708"/>
        <v>0.660920653197238-0.072922159999096i</v>
      </c>
      <c r="AE3211" t="str">
        <f t="shared" si="1709"/>
        <v>-0.000133654746827258-0.0000382677412811558i</v>
      </c>
      <c r="AF3211" t="str">
        <f t="shared" si="1710"/>
        <v>-4.17401161807959-0.0771154084581476i</v>
      </c>
      <c r="AG3211" t="str">
        <f t="shared" si="1711"/>
        <v>0.999512792355703-0.00447354724882995i</v>
      </c>
      <c r="AH3211" t="str">
        <f t="shared" si="1712"/>
        <v>0.000554423413409063+0.000172601169043879i</v>
      </c>
      <c r="AI3211">
        <f t="shared" si="1713"/>
        <v>-64.721427212299261</v>
      </c>
      <c r="AJ3211">
        <f t="shared" si="1714"/>
        <v>17.292228335911837</v>
      </c>
      <c r="AK3211"/>
      <c r="AL3211"/>
      <c r="AM3211"/>
      <c r="AN3211"/>
    </row>
    <row r="3212" spans="1:40" x14ac:dyDescent="0.35">
      <c r="A3212"/>
      <c r="B3212">
        <f t="shared" si="1680"/>
        <v>1278000</v>
      </c>
      <c r="C3212" s="237" t="str">
        <f t="shared" si="1683"/>
        <v>-1.29510990262692E-08+0.000530380468199959i</v>
      </c>
      <c r="D3212" s="208" t="str">
        <f t="shared" si="1684"/>
        <v>-1.64874561900502+0.00406625025619969i</v>
      </c>
      <c r="E3212" t="str">
        <f t="shared" si="1685"/>
        <v>36500</v>
      </c>
      <c r="F3212" t="str">
        <f t="shared" si="1686"/>
        <v>0.21505376344086</v>
      </c>
      <c r="G3212" t="str">
        <f t="shared" si="1681"/>
        <v>0.21505376344086</v>
      </c>
      <c r="H3212" t="str">
        <f t="shared" si="1687"/>
        <v>2.52527039016662+0.0811214699250655i</v>
      </c>
      <c r="I3212" t="str">
        <f t="shared" si="1688"/>
        <v>5018.6942641097i</v>
      </c>
      <c r="J3212" t="str">
        <f t="shared" si="1682"/>
        <v>-34092.51860904+1097.92970677075i</v>
      </c>
      <c r="K3212" t="str">
        <f t="shared" si="1689"/>
        <v>0.0047358388838898-0.147055566747809i</v>
      </c>
      <c r="L3212" t="str">
        <f t="shared" si="1690"/>
        <v>0.00150105604268694-0.0395138820570983i</v>
      </c>
      <c r="M3212" t="str">
        <f t="shared" si="1691"/>
        <v>0.00623689492657674-0.186569448804907i</v>
      </c>
      <c r="N3212" t="str">
        <f t="shared" si="1692"/>
        <v>-15.9408709614744i</v>
      </c>
      <c r="O3212" t="str">
        <f t="shared" si="1693"/>
        <v>-0.972999391153537+0.230807679280494i</v>
      </c>
      <c r="P3212" t="str">
        <f t="shared" si="1694"/>
        <v>1.97299939115354-0.230807679280494i</v>
      </c>
      <c r="Q3212" t="str">
        <f t="shared" si="1695"/>
        <v>-1.97299939115354+16.1716786407549i</v>
      </c>
      <c r="R3212" t="str">
        <f t="shared" si="1696"/>
        <v>-0.0287295287738122-0.11849827658245i</v>
      </c>
      <c r="S3212" t="str">
        <f t="shared" si="1697"/>
        <v>1.77993304660141i</v>
      </c>
      <c r="T3212" t="str">
        <f t="shared" si="1698"/>
        <v>0.210918998454417-0.0511366376777944i</v>
      </c>
      <c r="U3212" t="str">
        <f t="shared" si="1699"/>
        <v>0.0000500000000000001-0.000111191414523178i</v>
      </c>
      <c r="V3212" t="str">
        <f t="shared" si="1700"/>
        <v>0.00002-0.00124534384265959i</v>
      </c>
      <c r="W3212" t="str">
        <f t="shared" si="1701"/>
        <v>0.0000421992549882482-0.00010351776007198i</v>
      </c>
      <c r="X3212" t="str">
        <f t="shared" si="1702"/>
        <v>0.0000422438986988416-0.000103474062461398i</v>
      </c>
      <c r="Y3212" t="str">
        <f t="shared" si="1703"/>
        <v>0.009+6.42392865806041i</v>
      </c>
      <c r="Z3212" t="str">
        <f t="shared" si="1704"/>
        <v>-0.000193182831053893-0.000079185465994414i</v>
      </c>
      <c r="AA3212" t="str">
        <f t="shared" si="1705"/>
        <v>0.00262947578298438-1.86804215244387i</v>
      </c>
      <c r="AB3212" t="str">
        <f t="shared" si="1706"/>
        <v>0.634478724865989-0.153827340853569i</v>
      </c>
      <c r="AC3212" t="str">
        <f t="shared" si="1707"/>
        <v>0.975257694945963-0.119333750938426i</v>
      </c>
      <c r="AD3212" t="str">
        <f t="shared" si="1708"/>
        <v>0.659993884143908-0.076972266357165i</v>
      </c>
      <c r="AE3212" t="str">
        <f t="shared" si="1709"/>
        <v>-0.000133594571797314-0.0000373922029418872i</v>
      </c>
      <c r="AF3212" t="str">
        <f t="shared" si="1710"/>
        <v>-4.17401600917164-0.0770552196688658i</v>
      </c>
      <c r="AG3212" t="str">
        <f t="shared" si="1711"/>
        <v>0.999485771759316-0.00446381762937969i</v>
      </c>
      <c r="AH3212" t="str">
        <f t="shared" si="1712"/>
        <v>0.000554275564575739+0.000168930866833178i</v>
      </c>
      <c r="AI3212">
        <f t="shared" si="1713"/>
        <v>-64.739722864906085</v>
      </c>
      <c r="AJ3212">
        <f t="shared" si="1714"/>
        <v>16.95005563750901</v>
      </c>
      <c r="AK3212"/>
      <c r="AL3212"/>
      <c r="AM3212"/>
      <c r="AN3212"/>
    </row>
    <row r="3213" spans="1:40" x14ac:dyDescent="0.35">
      <c r="A3213"/>
      <c r="B3213">
        <f t="shared" si="1680"/>
        <v>1279000</v>
      </c>
      <c r="C3213" s="237" t="str">
        <f t="shared" si="1683"/>
        <v>-1.2930855029334E-08+0.000529965784488021i</v>
      </c>
      <c r="D3213" s="208" t="str">
        <f t="shared" si="1684"/>
        <v>-1.64874561884982+0.00406307101440816i</v>
      </c>
      <c r="E3213" t="str">
        <f t="shared" si="1685"/>
        <v>36500</v>
      </c>
      <c r="F3213" t="str">
        <f t="shared" si="1686"/>
        <v>0.21505376344086</v>
      </c>
      <c r="G3213" t="str">
        <f t="shared" si="1681"/>
        <v>0.21505376344086</v>
      </c>
      <c r="H3213" t="str">
        <f t="shared" si="1687"/>
        <v>2.52527477113462+0.0810581956571816i</v>
      </c>
      <c r="I3213" t="str">
        <f t="shared" si="1688"/>
        <v>5022.62125492668i</v>
      </c>
      <c r="J3213" t="str">
        <f t="shared" si="1682"/>
        <v>-34145.8939724693+1098.7888066978i</v>
      </c>
      <c r="K3213" t="str">
        <f t="shared" si="1689"/>
        <v>0.00472844346949588-0.146940821002217i</v>
      </c>
      <c r="L3213" t="str">
        <f t="shared" si="1690"/>
        <v>0.0014987131022456-0.0394830766347177i</v>
      </c>
      <c r="M3213" t="str">
        <f t="shared" si="1691"/>
        <v>0.00622715657174148-0.186423897636935i</v>
      </c>
      <c r="N3213" t="str">
        <f t="shared" si="1692"/>
        <v>-15.9533442564365i</v>
      </c>
      <c r="O3213" t="str">
        <f t="shared" si="1693"/>
        <v>-0.970044843398752+0.242925918327977i</v>
      </c>
      <c r="P3213" t="str">
        <f t="shared" si="1694"/>
        <v>1.97004484339875-0.242925918327977i</v>
      </c>
      <c r="Q3213" t="str">
        <f t="shared" si="1695"/>
        <v>-1.97004484339875+16.1962701747645i</v>
      </c>
      <c r="R3213" t="str">
        <f t="shared" si="1696"/>
        <v>-0.0293597419959219-0.118064518215779i</v>
      </c>
      <c r="S3213" t="str">
        <f t="shared" si="1697"/>
        <v>1.78132579546417i</v>
      </c>
      <c r="T3213" t="str">
        <f t="shared" si="1698"/>
        <v>0.210311371826817-0.0522992657655084i</v>
      </c>
      <c r="U3213" t="str">
        <f t="shared" si="1699"/>
        <v>0.0000500000000000001-0.000111104478311666i</v>
      </c>
      <c r="V3213" t="str">
        <f t="shared" si="1700"/>
        <v>0.00002-0.00124437015709066i</v>
      </c>
      <c r="W3213" t="str">
        <f t="shared" si="1701"/>
        <v>0.0000421991389339682-0.000103439070856479i</v>
      </c>
      <c r="X3213" t="str">
        <f t="shared" si="1702"/>
        <v>0.0000422437013188235-0.000103395406624763i</v>
      </c>
      <c r="Y3213" t="str">
        <f t="shared" si="1703"/>
        <v>0.009+6.42895520630615i</v>
      </c>
      <c r="Z3213" t="str">
        <f t="shared" si="1704"/>
        <v>-0.00019288505454015-0.0000791227647576158i</v>
      </c>
      <c r="AA3213" t="str">
        <f t="shared" si="1705"/>
        <v>0.00262536544262308-1.86658156289448i</v>
      </c>
      <c r="AB3213" t="str">
        <f t="shared" si="1706"/>
        <v>0.632650884933601-0.157324715637214i</v>
      </c>
      <c r="AC3213" t="str">
        <f t="shared" si="1707"/>
        <v>0.97461052943202-0.118920929449656i</v>
      </c>
      <c r="AD3213" t="str">
        <f t="shared" si="1708"/>
        <v>0.659016833860757-0.0810106384521986i</v>
      </c>
      <c r="AE3213" t="str">
        <f t="shared" si="1709"/>
        <v>-0.000133524283631226-0.0000365174925006888i</v>
      </c>
      <c r="AF3213" t="str">
        <f t="shared" si="1710"/>
        <v>-4.17402038998444-0.0769951246427734i</v>
      </c>
      <c r="AG3213" t="str">
        <f t="shared" si="1711"/>
        <v>0.999458872249117-0.00445376330239318i</v>
      </c>
      <c r="AH3213" t="str">
        <f t="shared" si="1712"/>
        <v>0.000554085203614477+0.000165262669713026i</v>
      </c>
      <c r="AI3213">
        <f t="shared" si="1713"/>
        <v>-64.758348322288384</v>
      </c>
      <c r="AJ3213">
        <f t="shared" si="1714"/>
        <v>16.60785305528599</v>
      </c>
      <c r="AK3213"/>
      <c r="AL3213"/>
      <c r="AM3213"/>
      <c r="AN3213"/>
    </row>
    <row r="3214" spans="1:40" x14ac:dyDescent="0.35">
      <c r="A3214"/>
      <c r="B3214">
        <f t="shared" si="1680"/>
        <v>1280000</v>
      </c>
      <c r="C3214" s="237" t="str">
        <f t="shared" si="1683"/>
        <v>-1.29106584607302E-08+0.000529551748719383i</v>
      </c>
      <c r="D3214" s="208" t="str">
        <f t="shared" si="1684"/>
        <v>-1.64874561869497+0.00405989674018194i</v>
      </c>
      <c r="E3214" t="str">
        <f t="shared" si="1685"/>
        <v>36500</v>
      </c>
      <c r="F3214" t="str">
        <f t="shared" si="1686"/>
        <v>0.21505376344086</v>
      </c>
      <c r="G3214" t="str">
        <f t="shared" si="1681"/>
        <v>0.21505376344086</v>
      </c>
      <c r="H3214" t="str">
        <f t="shared" si="1687"/>
        <v>2.52527914185504+0.080995019901402i</v>
      </c>
      <c r="I3214" t="str">
        <f t="shared" si="1688"/>
        <v>5026.54824574367i</v>
      </c>
      <c r="J3214" t="str">
        <f t="shared" si="1682"/>
        <v>-34199.3110843253+1099.64790662485i</v>
      </c>
      <c r="K3214" t="str">
        <f t="shared" si="1689"/>
        <v>0.00472106535881383-0.146826254006218i</v>
      </c>
      <c r="L3214" t="str">
        <f t="shared" si="1690"/>
        <v>0.00149637564040784-0.0394523191380131i</v>
      </c>
      <c r="M3214" t="str">
        <f t="shared" si="1691"/>
        <v>0.00621744099922167-0.186278573144231i</v>
      </c>
      <c r="N3214" t="str">
        <f t="shared" si="1692"/>
        <v>-15.9658175513985i</v>
      </c>
      <c r="O3214" t="str">
        <f t="shared" si="1693"/>
        <v>-0.966939375029263+0.255006362701047i</v>
      </c>
      <c r="P3214" t="str">
        <f t="shared" si="1694"/>
        <v>1.96693937502926-0.255006362701047i</v>
      </c>
      <c r="Q3214" t="str">
        <f t="shared" si="1695"/>
        <v>-1.96693937502926+16.2208239140995i</v>
      </c>
      <c r="R3214" t="str">
        <f t="shared" si="1696"/>
        <v>-0.0299840606266139-0.1176242683888i</v>
      </c>
      <c r="S3214" t="str">
        <f t="shared" si="1697"/>
        <v>1.78271854432692i</v>
      </c>
      <c r="T3214" t="str">
        <f t="shared" si="1698"/>
        <v>0.2096909645196-0.0534531409132872i</v>
      </c>
      <c r="U3214" t="str">
        <f t="shared" si="1699"/>
        <v>0.0000500000000000001-0.000111017677937985i</v>
      </c>
      <c r="V3214" t="str">
        <f t="shared" si="1700"/>
        <v>0.00002-0.00124339799290543i</v>
      </c>
      <c r="W3214" t="str">
        <f t="shared" si="1701"/>
        <v>0.0000421990227898809-0.000103360506330548i</v>
      </c>
      <c r="X3214" t="str">
        <f t="shared" si="1702"/>
        <v>0.0000422435040397144-0.000103316875424811i</v>
      </c>
      <c r="Y3214" t="str">
        <f t="shared" si="1703"/>
        <v>0.009+6.4339817545519i</v>
      </c>
      <c r="Z3214" t="str">
        <f t="shared" si="1704"/>
        <v>-0.000192587975644583-0.0000790601626648076i</v>
      </c>
      <c r="AA3214" t="str">
        <f t="shared" si="1705"/>
        <v>0.00262126473256379-1.86512325561122i</v>
      </c>
      <c r="AB3214" t="str">
        <f t="shared" si="1706"/>
        <v>0.630784598633812-0.1607957601509i</v>
      </c>
      <c r="AC3214" t="str">
        <f t="shared" si="1707"/>
        <v>0.973969061256672-0.118501393146526i</v>
      </c>
      <c r="AD3214" t="str">
        <f t="shared" si="1708"/>
        <v>0.657989648846363-0.0850366540183005i</v>
      </c>
      <c r="AE3214" t="str">
        <f t="shared" si="1709"/>
        <v>-0.000133443906165569-0.0000356437316165798i</v>
      </c>
      <c r="AF3214" t="str">
        <f t="shared" si="1710"/>
        <v>-4.17402476055001-0.0769351231612201i</v>
      </c>
      <c r="AG3214" t="str">
        <f t="shared" si="1711"/>
        <v>0.999432097745141-0.00444338601254101i</v>
      </c>
      <c r="AH3214" t="str">
        <f t="shared" si="1712"/>
        <v>0.00055385240936681+0.0001615970930843i</v>
      </c>
      <c r="AI3214">
        <f t="shared" si="1713"/>
        <v>-64.777304168698961</v>
      </c>
      <c r="AJ3214">
        <f t="shared" si="1714"/>
        <v>16.265620489062023</v>
      </c>
      <c r="AK3214"/>
      <c r="AL3214"/>
      <c r="AM3214"/>
      <c r="AN3214"/>
    </row>
    <row r="3215" spans="1:40" x14ac:dyDescent="0.35">
      <c r="A3215"/>
      <c r="B3215">
        <f t="shared" si="1680"/>
        <v>1281000</v>
      </c>
      <c r="C3215" s="237" t="str">
        <f t="shared" si="1683"/>
        <v>-1.28905091724179E-08+0.000529138359376611i</v>
      </c>
      <c r="D3215" s="208" t="str">
        <f t="shared" si="1684"/>
        <v>-1.6487456185405+0.00405672742188735i</v>
      </c>
      <c r="E3215" t="str">
        <f t="shared" si="1685"/>
        <v>36500</v>
      </c>
      <c r="F3215" t="str">
        <f t="shared" si="1686"/>
        <v>0.21505376344086</v>
      </c>
      <c r="G3215" t="str">
        <f t="shared" si="1681"/>
        <v>0.21505376344086</v>
      </c>
      <c r="H3215" t="str">
        <f t="shared" si="1687"/>
        <v>2.52528350235983+0.0809319424281216i</v>
      </c>
      <c r="I3215" t="str">
        <f t="shared" si="1688"/>
        <v>5030.47523656066i</v>
      </c>
      <c r="J3215" t="str">
        <f t="shared" si="1682"/>
        <v>-34252.7699446078+1100.5070065519i</v>
      </c>
      <c r="K3215" t="str">
        <f t="shared" si="1689"/>
        <v>0.00471370449792057-0.146711865342878i</v>
      </c>
      <c r="L3215" t="str">
        <f t="shared" si="1690"/>
        <v>0.001494043640114-0.0394216094553929i</v>
      </c>
      <c r="M3215" t="str">
        <f t="shared" si="1691"/>
        <v>0.00620774813803457-0.186133474798271i</v>
      </c>
      <c r="N3215" t="str">
        <f t="shared" si="1692"/>
        <v>-15.9782908463605i</v>
      </c>
      <c r="O3215" t="str">
        <f t="shared" si="1693"/>
        <v>-0.963683469197139+0.267047132911341i</v>
      </c>
      <c r="P3215" t="str">
        <f t="shared" si="1694"/>
        <v>1.96368346919714-0.267047132911341i</v>
      </c>
      <c r="Q3215" t="str">
        <f t="shared" si="1695"/>
        <v>-1.96368346919714+16.2453379792718i</v>
      </c>
      <c r="R3215" t="str">
        <f t="shared" si="1696"/>
        <v>-0.0306024338229108-0.117177616015793i</v>
      </c>
      <c r="S3215" t="str">
        <f t="shared" si="1697"/>
        <v>1.78411129318967i</v>
      </c>
      <c r="T3215" t="str">
        <f t="shared" si="1698"/>
        <v>0.209057908042819-0.0545981477825447i</v>
      </c>
      <c r="U3215" t="str">
        <f t="shared" si="1699"/>
        <v>0.00005-0.000110931013084013i</v>
      </c>
      <c r="V3215" t="str">
        <f t="shared" si="1700"/>
        <v>0.00002-0.00124242734654095i</v>
      </c>
      <c r="W3215" t="str">
        <f t="shared" si="1701"/>
        <v>0.0000421989065559879-0.000103282066202129i</v>
      </c>
      <c r="X3215" t="str">
        <f t="shared" si="1702"/>
        <v>0.0000422433068609208-0.000103238468569609i</v>
      </c>
      <c r="Y3215" t="str">
        <f t="shared" si="1703"/>
        <v>0.009+6.43900830279764i</v>
      </c>
      <c r="Z3215" t="str">
        <f t="shared" si="1704"/>
        <v>-0.000192291592189616-0.0000789976594796236i</v>
      </c>
      <c r="AA3215" t="str">
        <f t="shared" si="1705"/>
        <v>0.00261717362274528-1.86366722524891i</v>
      </c>
      <c r="AB3215" t="str">
        <f t="shared" si="1706"/>
        <v>0.628880261570297-0.16424012743736i</v>
      </c>
      <c r="AC3215" t="str">
        <f t="shared" si="1707"/>
        <v>0.973333344651583-0.118075229663415i</v>
      </c>
      <c r="AD3215" t="str">
        <f t="shared" si="1708"/>
        <v>0.656912483256881-0.0890496925686502i</v>
      </c>
      <c r="AE3215" t="str">
        <f t="shared" si="1709"/>
        <v>-0.000133353464625004-0.0000347710414922194i</v>
      </c>
      <c r="AF3215" t="str">
        <f t="shared" si="1710"/>
        <v>-4.17402912090033-0.0768752150062342i</v>
      </c>
      <c r="AG3215" t="str">
        <f t="shared" si="1711"/>
        <v>0.999405452143245-0.0044326875507414i</v>
      </c>
      <c r="AH3215" t="str">
        <f t="shared" si="1712"/>
        <v>0.000553577266644085+0.000157934650783789i</v>
      </c>
      <c r="AI3215">
        <f t="shared" si="1713"/>
        <v>-64.7965910163731</v>
      </c>
      <c r="AJ3215">
        <f t="shared" si="1714"/>
        <v>15.923357843211198</v>
      </c>
      <c r="AK3215"/>
      <c r="AL3215"/>
      <c r="AM3215"/>
      <c r="AN3215"/>
    </row>
    <row r="3216" spans="1:40" x14ac:dyDescent="0.35">
      <c r="A3216"/>
      <c r="B3216">
        <f t="shared" si="1680"/>
        <v>1282000</v>
      </c>
      <c r="C3216" s="237" t="str">
        <f t="shared" si="1683"/>
        <v>-1.28704070169341E-08+0.00052872561494701i</v>
      </c>
      <c r="D3216" s="208" t="str">
        <f t="shared" si="1684"/>
        <v>-1.64874561838638+0.00405356304792708i</v>
      </c>
      <c r="E3216" t="str">
        <f t="shared" si="1685"/>
        <v>36500</v>
      </c>
      <c r="F3216" t="str">
        <f t="shared" si="1686"/>
        <v>0.21505376344086</v>
      </c>
      <c r="G3216" t="str">
        <f t="shared" si="1681"/>
        <v>0.21505376344086</v>
      </c>
      <c r="H3216" t="str">
        <f t="shared" si="1687"/>
        <v>2.52528785268076+0.0808689630084457i</v>
      </c>
      <c r="I3216" t="str">
        <f t="shared" si="1688"/>
        <v>5034.40222737764i</v>
      </c>
      <c r="J3216" t="str">
        <f t="shared" si="1682"/>
        <v>-34306.270553317+1101.36610647895i</v>
      </c>
      <c r="K3216" t="str">
        <f t="shared" si="1689"/>
        <v>0.00470636083310271-0.146597654596557i</v>
      </c>
      <c r="L3216" t="str">
        <f t="shared" si="1690"/>
        <v>0.00149171708437074-0.0393909474756116i</v>
      </c>
      <c r="M3216" t="str">
        <f t="shared" si="1691"/>
        <v>0.00619807791747345-0.185988602072169i</v>
      </c>
      <c r="N3216" t="str">
        <f t="shared" si="1692"/>
        <v>-15.9907641413226i</v>
      </c>
      <c r="O3216" t="str">
        <f t="shared" si="1693"/>
        <v>-0.960277632459664+0.279046355643041i</v>
      </c>
      <c r="P3216" t="str">
        <f t="shared" si="1694"/>
        <v>1.96027763245966-0.279046355643041i</v>
      </c>
      <c r="Q3216" t="str">
        <f t="shared" si="1695"/>
        <v>-1.96027763245966+16.2698104969656i</v>
      </c>
      <c r="R3216" t="str">
        <f t="shared" si="1696"/>
        <v>-0.0312148120072801-0.116724649929668i</v>
      </c>
      <c r="S3216" t="str">
        <f t="shared" si="1697"/>
        <v>1.78550404205243i</v>
      </c>
      <c r="T3216" t="str">
        <f t="shared" si="1698"/>
        <v>0.208412334256577-0.0557341730109053i</v>
      </c>
      <c r="U3216" t="str">
        <f t="shared" si="1699"/>
        <v>0.00005-0.000110844483432622i</v>
      </c>
      <c r="V3216" t="str">
        <f t="shared" si="1700"/>
        <v>0.00002-0.00124145821444536i</v>
      </c>
      <c r="W3216" t="str">
        <f t="shared" si="1701"/>
        <v>0.0000421987902322918-0.000103203750180076i</v>
      </c>
      <c r="X3216" t="str">
        <f t="shared" si="1702"/>
        <v>0.0000422431097818524-0.000103160185768135i</v>
      </c>
      <c r="Y3216" t="str">
        <f t="shared" si="1703"/>
        <v>0.009+6.44403485104338i</v>
      </c>
      <c r="Z3216" t="str">
        <f t="shared" si="1704"/>
        <v>-0.00019199590200616-0.0000789352549664527i</v>
      </c>
      <c r="AA3216" t="str">
        <f t="shared" si="1705"/>
        <v>0.00261309208322351-1.86221346647904i</v>
      </c>
      <c r="AB3216" t="str">
        <f t="shared" si="1706"/>
        <v>0.626938270399738-0.167657476484092i</v>
      </c>
      <c r="AC3216" t="str">
        <f t="shared" si="1707"/>
        <v>0.97270343257116-0.117642526599886i</v>
      </c>
      <c r="AD3216" t="str">
        <f t="shared" si="1708"/>
        <v>0.65578549888575-0.0930491354886673i</v>
      </c>
      <c r="AE3216" t="str">
        <f t="shared" si="1709"/>
        <v>-0.000133252985615334-0.000033899542858809i</v>
      </c>
      <c r="AF3216" t="str">
        <f t="shared" si="1710"/>
        <v>-4.17403347106714-0.0768153999605186i</v>
      </c>
      <c r="AG3216" t="str">
        <f t="shared" si="1711"/>
        <v>0.999378939314574-0.00442166975384378i</v>
      </c>
      <c r="AH3216" t="str">
        <f t="shared" si="1712"/>
        <v>0.0005532598662047+0.000154275855017194i</v>
      </c>
      <c r="AI3216">
        <f t="shared" si="1713"/>
        <v>-64.816209505692697</v>
      </c>
      <c r="AJ3216">
        <f t="shared" si="1714"/>
        <v>15.581065026674857</v>
      </c>
      <c r="AK3216"/>
      <c r="AL3216"/>
      <c r="AM3216"/>
      <c r="AN3216"/>
    </row>
    <row r="3217" spans="1:40" x14ac:dyDescent="0.35">
      <c r="A3217"/>
      <c r="B3217">
        <f t="shared" si="1680"/>
        <v>1283000</v>
      </c>
      <c r="C3217" s="237" t="str">
        <f t="shared" si="1683"/>
        <v>-1.28503518473905E-08+0.000528313513922597i</v>
      </c>
      <c r="D3217" s="208" t="str">
        <f t="shared" si="1684"/>
        <v>-1.64874561823263+0.00405040360673991i</v>
      </c>
      <c r="E3217" t="str">
        <f t="shared" si="1685"/>
        <v>36500</v>
      </c>
      <c r="F3217" t="str">
        <f t="shared" si="1686"/>
        <v>0.21505376344086</v>
      </c>
      <c r="G3217" t="str">
        <f t="shared" si="1681"/>
        <v>0.21505376344086</v>
      </c>
      <c r="H3217" t="str">
        <f t="shared" si="1687"/>
        <v>2.52529219284953+0.0808060814141911i</v>
      </c>
      <c r="I3217" t="str">
        <f t="shared" si="1688"/>
        <v>5038.32921819463i</v>
      </c>
      <c r="J3217" t="str">
        <f t="shared" si="1682"/>
        <v>-34359.8129104528+1102.22520640601i</v>
      </c>
      <c r="K3217" t="str">
        <f t="shared" si="1689"/>
        <v>0.00469903431085586-0.146483621352905i</v>
      </c>
      <c r="L3217" t="str">
        <f t="shared" si="1690"/>
        <v>0.00148939595625068-0.0393603330877671i</v>
      </c>
      <c r="M3217" t="str">
        <f t="shared" si="1691"/>
        <v>0.00618843026710654-0.185843954440672i</v>
      </c>
      <c r="N3217" t="str">
        <f t="shared" si="1692"/>
        <v>-16.0032374362846i</v>
      </c>
      <c r="O3217" t="str">
        <f t="shared" si="1693"/>
        <v>-0.956722394700618+0.291002164044041i</v>
      </c>
      <c r="P3217" t="str">
        <f t="shared" si="1694"/>
        <v>1.95672239470062-0.291002164044041i</v>
      </c>
      <c r="Q3217" t="str">
        <f t="shared" si="1695"/>
        <v>-1.95672239470062+16.2942396003286i</v>
      </c>
      <c r="R3217" t="str">
        <f t="shared" si="1696"/>
        <v>-0.0318211468505855-0.116265458867735i</v>
      </c>
      <c r="S3217" t="str">
        <f t="shared" si="1697"/>
        <v>1.78689679091518i</v>
      </c>
      <c r="T3217" t="str">
        <f t="shared" si="1698"/>
        <v>0.207754375345037-0.0568611051905519i</v>
      </c>
      <c r="U3217" t="str">
        <f t="shared" si="1699"/>
        <v>0.00005-0.00011075808866767i</v>
      </c>
      <c r="V3217" t="str">
        <f t="shared" si="1700"/>
        <v>0.00002-0.00124049059307791i</v>
      </c>
      <c r="W3217" t="str">
        <f t="shared" si="1701"/>
        <v>0.0000421986738187949-0.000103125557974152i</v>
      </c>
      <c r="X3217" t="str">
        <f t="shared" si="1702"/>
        <v>0.0000422429128019208-0.000103082026730273i</v>
      </c>
      <c r="Y3217" t="str">
        <f t="shared" si="1703"/>
        <v>0.009+6.44906139928913i</v>
      </c>
      <c r="Z3217" t="str">
        <f t="shared" si="1704"/>
        <v>-0.00019170090293357-0.0000788729488904342i</v>
      </c>
      <c r="AA3217" t="str">
        <f t="shared" si="1705"/>
        <v>0.00260902008417111-1.86076197398972i</v>
      </c>
      <c r="AB3217" t="str">
        <f t="shared" si="1706"/>
        <v>0.62495902275364-0.171047472158223i</v>
      </c>
      <c r="AC3217" t="str">
        <f t="shared" si="1707"/>
        <v>0.972079376709145-0.11720337150573i</v>
      </c>
      <c r="AD3217" t="str">
        <f t="shared" si="1708"/>
        <v>0.654608865142369-0.097034366128951i</v>
      </c>
      <c r="AE3217" t="str">
        <f t="shared" si="1709"/>
        <v>-0.000133142497116416-0.0000330293559610926i</v>
      </c>
      <c r="AF3217" t="str">
        <f t="shared" si="1710"/>
        <v>-4.17403781108216-0.0767556778074512i</v>
      </c>
      <c r="AG3217" t="str">
        <f t="shared" si="1711"/>
        <v>0.999352563105029-0.00441033450430692i</v>
      </c>
      <c r="AH3217" t="str">
        <f t="shared" si="1712"/>
        <v>0.000552900304730709+0.000150621216292429i</v>
      </c>
      <c r="AI3217">
        <f t="shared" si="1713"/>
        <v>-64.836160305358163</v>
      </c>
      <c r="AJ3217">
        <f t="shared" si="1714"/>
        <v>15.238741952975468</v>
      </c>
      <c r="AK3217"/>
      <c r="AL3217"/>
      <c r="AM3217"/>
      <c r="AN3217"/>
    </row>
    <row r="3218" spans="1:40" x14ac:dyDescent="0.35">
      <c r="A3218"/>
      <c r="B3218">
        <f t="shared" si="1680"/>
        <v>1284000</v>
      </c>
      <c r="C3218" s="237" t="str">
        <f t="shared" si="1683"/>
        <v>-1.28303435174704E-08+0.000527902054800091i</v>
      </c>
      <c r="D3218" s="208" t="str">
        <f t="shared" si="1684"/>
        <v>-1.64874561807923+0.0040472490868007i</v>
      </c>
      <c r="E3218" t="str">
        <f t="shared" si="1685"/>
        <v>36500</v>
      </c>
      <c r="F3218" t="str">
        <f t="shared" si="1686"/>
        <v>0.21505376344086</v>
      </c>
      <c r="G3218" t="str">
        <f t="shared" si="1681"/>
        <v>0.21505376344086</v>
      </c>
      <c r="H3218" t="str">
        <f t="shared" si="1687"/>
        <v>2.52529652289767+0.0807432974178792i</v>
      </c>
      <c r="I3218" t="str">
        <f t="shared" si="1688"/>
        <v>5042.25620901162i</v>
      </c>
      <c r="J3218" t="str">
        <f t="shared" si="1682"/>
        <v>-34413.3970160152+1103.08430633305i</v>
      </c>
      <c r="K3218" t="str">
        <f t="shared" si="1689"/>
        <v>0.00469172487788328-0.146369765198857i</v>
      </c>
      <c r="L3218" t="str">
        <f t="shared" si="1690"/>
        <v>0.00148708023889222-0.0393297661813013i</v>
      </c>
      <c r="M3218" t="str">
        <f t="shared" si="1691"/>
        <v>0.0061788051167755-0.185699531380158i</v>
      </c>
      <c r="N3218" t="str">
        <f t="shared" si="1692"/>
        <v>-16.0157107312466i</v>
      </c>
      <c r="O3218" t="str">
        <f t="shared" si="1693"/>
        <v>-0.953018309047669+0.302912698016973i</v>
      </c>
      <c r="P3218" t="str">
        <f t="shared" si="1694"/>
        <v>1.95301830904767-0.302912698016973i</v>
      </c>
      <c r="Q3218" t="str">
        <f t="shared" si="1695"/>
        <v>-1.95301830904767+16.3186234292636i</v>
      </c>
      <c r="R3218" t="str">
        <f t="shared" si="1696"/>
        <v>-0.0324213912550818-0.115800131457962i</v>
      </c>
      <c r="S3218" t="str">
        <f t="shared" si="1697"/>
        <v>1.78828953977794i</v>
      </c>
      <c r="T3218" t="str">
        <f t="shared" si="1698"/>
        <v>0.207084163791184-0.0579788348465108i</v>
      </c>
      <c r="U3218" t="str">
        <f t="shared" si="1699"/>
        <v>0.00005-0.000110671828474004i</v>
      </c>
      <c r="V3218" t="str">
        <f t="shared" si="1700"/>
        <v>0.00002-0.00123952447890884i</v>
      </c>
      <c r="W3218" t="str">
        <f t="shared" si="1701"/>
        <v>0.0000421985573154994-0.000103047489295023i</v>
      </c>
      <c r="X3218" t="str">
        <f t="shared" si="1702"/>
        <v>0.0000422427159205402-0.000103003991166815i</v>
      </c>
      <c r="Y3218" t="str">
        <f t="shared" si="1703"/>
        <v>0.009+6.45408794753487i</v>
      </c>
      <c r="Z3218" t="str">
        <f t="shared" si="1704"/>
        <v>-0.000191406592819628-0.0000788107410174563i</v>
      </c>
      <c r="AA3218" t="str">
        <f t="shared" si="1705"/>
        <v>0.00260495759587683-1.85931274248562i</v>
      </c>
      <c r="AB3218" t="str">
        <f t="shared" si="1706"/>
        <v>0.622942917162417-0.17440978514119i</v>
      </c>
      <c r="AC3218" t="str">
        <f t="shared" si="1707"/>
        <v>0.971461227515189-0.116757851866496i</v>
      </c>
      <c r="AD3218" t="str">
        <f t="shared" si="1708"/>
        <v>0.653382759029454-0.101004769898315i</v>
      </c>
      <c r="AE3218" t="str">
        <f t="shared" si="1709"/>
        <v>-0.000133022028474899-0.0000321606005423743i</v>
      </c>
      <c r="AF3218" t="str">
        <f t="shared" si="1710"/>
        <v>-4.1740421409769-0.0766960483310785i</v>
      </c>
      <c r="AG3218" t="str">
        <f t="shared" si="1711"/>
        <v>0.99932632733474-0.00439868372986972i</v>
      </c>
      <c r="AH3218" t="str">
        <f t="shared" si="1712"/>
        <v>0.000552498684803552+0.00014697124335285i</v>
      </c>
      <c r="AI3218">
        <f t="shared" si="1713"/>
        <v>-64.856444112573129</v>
      </c>
      <c r="AJ3218">
        <f t="shared" si="1714"/>
        <v>14.89638854020208</v>
      </c>
      <c r="AK3218"/>
      <c r="AL3218"/>
      <c r="AM3218"/>
      <c r="AN3218"/>
    </row>
    <row r="3219" spans="1:40" x14ac:dyDescent="0.35">
      <c r="A3219"/>
      <c r="B3219">
        <f t="shared" si="1680"/>
        <v>1285000</v>
      </c>
      <c r="C3219" s="237" t="str">
        <f t="shared" si="1683"/>
        <v>-1.28103818814263E-08+0.000527491236080887i</v>
      </c>
      <c r="D3219" s="208" t="str">
        <f t="shared" si="1684"/>
        <v>-1.64874561792619+0.00404409947662014i</v>
      </c>
      <c r="E3219" t="str">
        <f t="shared" si="1685"/>
        <v>36500</v>
      </c>
      <c r="F3219" t="str">
        <f t="shared" si="1686"/>
        <v>0.21505376344086</v>
      </c>
      <c r="G3219" t="str">
        <f t="shared" si="1681"/>
        <v>0.21505376344086</v>
      </c>
      <c r="H3219" t="str">
        <f t="shared" si="1687"/>
        <v>2.52530084285661+0.080680610792736i</v>
      </c>
      <c r="I3219" t="str">
        <f t="shared" si="1688"/>
        <v>5046.18319982861i</v>
      </c>
      <c r="J3219" t="str">
        <f t="shared" si="1682"/>
        <v>-34467.0228700043+1103.9434062601i</v>
      </c>
      <c r="K3219" t="str">
        <f t="shared" si="1689"/>
        <v>0.00468443248109534-0.146256085722625i</v>
      </c>
      <c r="L3219" t="str">
        <f t="shared" si="1690"/>
        <v>0.00148476991549907-0.0392992466459969i</v>
      </c>
      <c r="M3219" t="str">
        <f t="shared" si="1691"/>
        <v>0.00616920239659441-0.185555332368622i</v>
      </c>
      <c r="N3219" t="str">
        <f t="shared" si="1692"/>
        <v>-16.0281840262086i</v>
      </c>
      <c r="O3219" t="str">
        <f t="shared" si="1693"/>
        <v>-0.949165951786426+0.314776104508217i</v>
      </c>
      <c r="P3219" t="str">
        <f t="shared" si="1694"/>
        <v>1.94916595178643-0.314776104508217i</v>
      </c>
      <c r="Q3219" t="str">
        <f t="shared" si="1695"/>
        <v>-1.94916595178643+16.3429601307168i</v>
      </c>
      <c r="R3219" t="str">
        <f t="shared" si="1696"/>
        <v>-0.0330154993373776-0.115328756205815i</v>
      </c>
      <c r="S3219" t="str">
        <f t="shared" si="1697"/>
        <v>1.78968228864071i</v>
      </c>
      <c r="T3219" t="str">
        <f t="shared" si="1698"/>
        <v>0.206401832352509-0.0590872544147338i</v>
      </c>
      <c r="U3219" t="str">
        <f t="shared" si="1699"/>
        <v>0.00005-0.000110585702537448i</v>
      </c>
      <c r="V3219" t="str">
        <f t="shared" si="1700"/>
        <v>0.00002-0.00123855986841942i</v>
      </c>
      <c r="W3219" t="str">
        <f t="shared" si="1701"/>
        <v>0.0000421984407224074-0.000102969543854257i</v>
      </c>
      <c r="X3219" t="str">
        <f t="shared" si="1702"/>
        <v>0.0000422425191371269-0.00010292607878945i</v>
      </c>
      <c r="Y3219" t="str">
        <f t="shared" si="1703"/>
        <v>0.009+6.45911449578062i</v>
      </c>
      <c r="Z3219" t="str">
        <f t="shared" si="1704"/>
        <v>-0.000191112969520474-0.0000787486311141505i</v>
      </c>
      <c r="AA3219" t="str">
        <f t="shared" si="1705"/>
        <v>0.00260090458874498-1.85786576668787i</v>
      </c>
      <c r="AB3219" t="str">
        <f t="shared" si="1706"/>
        <v>0.62089035298224-0.177744091862804i</v>
      </c>
      <c r="AC3219" t="str">
        <f t="shared" si="1707"/>
        <v>0.970849034211479-0.116306055089591i</v>
      </c>
      <c r="AD3219" t="str">
        <f t="shared" si="1708"/>
        <v>0.652107365119512-0.104959734356278i</v>
      </c>
      <c r="AE3219" t="str">
        <f t="shared" si="1709"/>
        <v>-0.000132891610396823-0.0000312933958297086i</v>
      </c>
      <c r="AF3219" t="str">
        <f t="shared" si="1710"/>
        <v>-4.1740464607828-0.0766365113161159i</v>
      </c>
      <c r="AG3219" t="str">
        <f t="shared" si="1711"/>
        <v>0.999300235797544-0.00438671940321735i</v>
      </c>
      <c r="AH3219" t="str">
        <f t="shared" si="1712"/>
        <v>0.000552055114879148+0.000143326443111103i</v>
      </c>
      <c r="AI3219">
        <f t="shared" si="1713"/>
        <v>-64.877061653235742</v>
      </c>
      <c r="AJ3219">
        <f t="shared" si="1714"/>
        <v>14.554004711026112</v>
      </c>
      <c r="AK3219"/>
      <c r="AL3219"/>
      <c r="AM3219"/>
      <c r="AN3219"/>
    </row>
    <row r="3220" spans="1:40" x14ac:dyDescent="0.35">
      <c r="A3220"/>
      <c r="B3220">
        <f t="shared" si="1680"/>
        <v>1286000</v>
      </c>
      <c r="C3220" s="237" t="str">
        <f t="shared" si="1683"/>
        <v>-1.27904667940771E-08+0.000527081056271042i</v>
      </c>
      <c r="D3220" s="208" t="str">
        <f t="shared" si="1684"/>
        <v>-1.64874561777351+0.00404095476474466i</v>
      </c>
      <c r="E3220" t="str">
        <f t="shared" si="1685"/>
        <v>36500</v>
      </c>
      <c r="F3220" t="str">
        <f t="shared" si="1686"/>
        <v>0.21505376344086</v>
      </c>
      <c r="G3220" t="str">
        <f t="shared" si="1681"/>
        <v>0.21505376344086</v>
      </c>
      <c r="H3220" t="str">
        <f t="shared" si="1687"/>
        <v>2.52530515275768+0.08061802131269i</v>
      </c>
      <c r="I3220" t="str">
        <f t="shared" si="1688"/>
        <v>5050.11019064559i</v>
      </c>
      <c r="J3220" t="str">
        <f t="shared" si="1682"/>
        <v>-34520.6904724199+1104.80250618716i</v>
      </c>
      <c r="K3220" t="str">
        <f t="shared" si="1689"/>
        <v>0.00467715706760832-0.146142582513698i</v>
      </c>
      <c r="L3220" t="str">
        <f t="shared" si="1690"/>
        <v>0.00148246496934009-0.0392687743719775i</v>
      </c>
      <c r="M3220" t="str">
        <f t="shared" si="1691"/>
        <v>0.00615962203694841-0.185411356885676i</v>
      </c>
      <c r="N3220" t="str">
        <f t="shared" si="1692"/>
        <v>-16.0406573211707i</v>
      </c>
      <c r="O3220" t="str">
        <f t="shared" si="1693"/>
        <v>-0.945165922270721+0.326590537796392i</v>
      </c>
      <c r="P3220" t="str">
        <f t="shared" si="1694"/>
        <v>1.94516592227072-0.326590537796392i</v>
      </c>
      <c r="Q3220" t="str">
        <f t="shared" si="1695"/>
        <v>-1.94516592227072+16.3672478589671i</v>
      </c>
      <c r="R3220" t="str">
        <f t="shared" si="1696"/>
        <v>-0.0336034264114463-0.114851421481575i</v>
      </c>
      <c r="S3220" t="str">
        <f t="shared" si="1697"/>
        <v>1.79107503750346i</v>
      </c>
      <c r="T3220" t="str">
        <f t="shared" si="1698"/>
        <v>0.205707514037438-0.0601862582201259i</v>
      </c>
      <c r="U3220" t="str">
        <f t="shared" si="1699"/>
        <v>0.00005-0.000110499710544806i</v>
      </c>
      <c r="V3220" t="str">
        <f t="shared" si="1700"/>
        <v>0.00002-0.00123759675810183i</v>
      </c>
      <c r="W3220" t="str">
        <f t="shared" si="1701"/>
        <v>0.0000421983240395214-0.000102891721364317i</v>
      </c>
      <c r="X3220" t="str">
        <f t="shared" si="1702"/>
        <v>0.0000422423224510992-0.000102848289310763i</v>
      </c>
      <c r="Y3220" t="str">
        <f t="shared" si="1703"/>
        <v>0.009+6.46414104402636i</v>
      </c>
      <c r="Z3220" t="str">
        <f t="shared" si="1704"/>
        <v>-0.000190820030900584-0.0000786866189478905i</v>
      </c>
      <c r="AA3220" t="str">
        <f t="shared" si="1705"/>
        <v>0.00259686103329491-1.85642104133405i</v>
      </c>
      <c r="AB3220" t="str">
        <f t="shared" si="1706"/>
        <v>0.618801730324132-0.181050074435155i</v>
      </c>
      <c r="AC3220" t="str">
        <f t="shared" si="1707"/>
        <v>0.970242844809332-0.115848068490883i</v>
      </c>
      <c r="AD3220" t="str">
        <f t="shared" si="1708"/>
        <v>0.650782875530016-0.108898649305498i</v>
      </c>
      <c r="AE3220" t="str">
        <f t="shared" si="1709"/>
        <v>-0.00013275127494005-0.0000304278605191359i</v>
      </c>
      <c r="AF3220" t="str">
        <f t="shared" si="1710"/>
        <v>-4.17405077053119-0.0765770665479453i</v>
      </c>
      <c r="AG3220" t="str">
        <f t="shared" si="1711"/>
        <v>0.999274292260464-0.00437444354164059i</v>
      </c>
      <c r="AH3220" t="str">
        <f t="shared" si="1712"/>
        <v>0.00055156970926216+0.000139687320583033i</v>
      </c>
      <c r="AI3220">
        <f t="shared" si="1713"/>
        <v>-64.898013682142036</v>
      </c>
      <c r="AJ3220">
        <f t="shared" si="1714"/>
        <v>14.211590392698541</v>
      </c>
      <c r="AK3220"/>
      <c r="AL3220"/>
      <c r="AM3220"/>
      <c r="AN3220"/>
    </row>
    <row r="3221" spans="1:40" x14ac:dyDescent="0.35">
      <c r="A3221"/>
      <c r="B3221">
        <f t="shared" si="1680"/>
        <v>1287000</v>
      </c>
      <c r="C3221" s="237" t="str">
        <f t="shared" si="1683"/>
        <v>-1.27705981108055E-08+0.000526671513881259i</v>
      </c>
      <c r="D3221" s="208" t="str">
        <f t="shared" si="1684"/>
        <v>-1.64874561762118+0.00403781493975632i</v>
      </c>
      <c r="E3221" t="str">
        <f t="shared" si="1685"/>
        <v>36500</v>
      </c>
      <c r="F3221" t="str">
        <f t="shared" si="1686"/>
        <v>0.21505376344086</v>
      </c>
      <c r="G3221" t="str">
        <f t="shared" si="1681"/>
        <v>0.21505376344086</v>
      </c>
      <c r="H3221" t="str">
        <f t="shared" si="1687"/>
        <v>2.52530945263203+0.0805555287523661i</v>
      </c>
      <c r="I3221" t="str">
        <f t="shared" si="1688"/>
        <v>5054.03718146258i</v>
      </c>
      <c r="J3221" t="str">
        <f t="shared" si="1682"/>
        <v>-34574.3998232622+1105.66160611421i</v>
      </c>
      <c r="K3221" t="str">
        <f t="shared" si="1689"/>
        <v>0.00466989858474328-0.146029255162834i</v>
      </c>
      <c r="L3221" t="str">
        <f t="shared" si="1690"/>
        <v>0.00148016538374894-0.039238349249706i</v>
      </c>
      <c r="M3221" t="str">
        <f t="shared" si="1691"/>
        <v>0.00615006396849222-0.18526760441254i</v>
      </c>
      <c r="N3221" t="str">
        <f t="shared" si="1692"/>
        <v>-16.0531306161327i</v>
      </c>
      <c r="O3221" t="str">
        <f t="shared" si="1693"/>
        <v>-0.94101884282949+0.338354159779139i</v>
      </c>
      <c r="P3221" t="str">
        <f t="shared" si="1694"/>
        <v>1.94101884282949-0.338354159779139i</v>
      </c>
      <c r="Q3221" t="str">
        <f t="shared" si="1695"/>
        <v>-1.94101884282949+16.3914847759118i</v>
      </c>
      <c r="R3221" t="str">
        <f t="shared" si="1696"/>
        <v>-0.0341851289716481-0.114368215508206i</v>
      </c>
      <c r="S3221" t="str">
        <f t="shared" si="1697"/>
        <v>1.79246778636622i</v>
      </c>
      <c r="T3221" t="str">
        <f t="shared" si="1698"/>
        <v>0.205001342082649-0.0612757424544538i</v>
      </c>
      <c r="U3221" t="str">
        <f t="shared" si="1699"/>
        <v>0.00005-0.000110413852183855i</v>
      </c>
      <c r="V3221" t="str">
        <f t="shared" si="1700"/>
        <v>0.00002-0.00123663514445917i</v>
      </c>
      <c r="W3221" t="str">
        <f t="shared" si="1701"/>
        <v>0.0000421982072668439-0.000102814021538562i</v>
      </c>
      <c r="X3221" t="str">
        <f t="shared" si="1702"/>
        <v>0.0000422421258618789-0.000102770622444237i</v>
      </c>
      <c r="Y3221" t="str">
        <f t="shared" si="1703"/>
        <v>0.009+6.4691675922721i</v>
      </c>
      <c r="Z3221" t="str">
        <f t="shared" si="1704"/>
        <v>-0.000190527774832732-0.0000786247042867909i</v>
      </c>
      <c r="AA3221" t="str">
        <f t="shared" si="1705"/>
        <v>0.00259282690016047-1.85497856117807i</v>
      </c>
      <c r="AB3221" t="str">
        <f t="shared" si="1706"/>
        <v>0.616677449985737-0.184327420586158i</v>
      </c>
      <c r="AC3221" t="str">
        <f t="shared" si="1707"/>
        <v>0.969642706125799-0.115383979281843i</v>
      </c>
      <c r="AD3221" t="str">
        <f t="shared" si="1708"/>
        <v>0.649409489897695-0.112820906883795i</v>
      </c>
      <c r="AE3221" t="str">
        <f t="shared" si="1709"/>
        <v>-0.000132601055506572-0.0000295641127610617i</v>
      </c>
      <c r="AF3221" t="str">
        <f t="shared" si="1710"/>
        <v>-4.17405507025321-0.0765177138126098i</v>
      </c>
      <c r="AG3221" t="str">
        <f t="shared" si="1711"/>
        <v>0.999248500463199-0.00436185820669045i</v>
      </c>
      <c r="AH3221" t="str">
        <f t="shared" si="1712"/>
        <v>0.000551042588079638+0.000136054378822065i</v>
      </c>
      <c r="AI3221">
        <f t="shared" si="1713"/>
        <v>-64.919300983196763</v>
      </c>
      <c r="AJ3221">
        <f t="shared" si="1714"/>
        <v>13.869145517061842</v>
      </c>
      <c r="AK3221"/>
      <c r="AL3221"/>
      <c r="AM3221"/>
      <c r="AN3221"/>
    </row>
    <row r="3222" spans="1:40" x14ac:dyDescent="0.35">
      <c r="A3222"/>
      <c r="B3222">
        <f t="shared" si="1680"/>
        <v>1288000</v>
      </c>
      <c r="C3222" s="237" t="str">
        <f t="shared" si="1683"/>
        <v>-1.27507756875555E-08+0.000526262607426863i</v>
      </c>
      <c r="D3222" s="208" t="str">
        <f t="shared" si="1684"/>
        <v>-1.64874561746921+0.00403467999027262i</v>
      </c>
      <c r="E3222" t="str">
        <f t="shared" si="1685"/>
        <v>36500</v>
      </c>
      <c r="F3222" t="str">
        <f t="shared" si="1686"/>
        <v>0.21505376344086</v>
      </c>
      <c r="G3222" t="str">
        <f t="shared" si="1681"/>
        <v>0.21505376344086</v>
      </c>
      <c r="H3222" t="str">
        <f t="shared" si="1687"/>
        <v>2.52531374251077+0.0804931328870864i</v>
      </c>
      <c r="I3222" t="str">
        <f t="shared" si="1688"/>
        <v>5057.96417227957i</v>
      </c>
      <c r="J3222" t="str">
        <f t="shared" si="1682"/>
        <v>-34628.1509225311+1106.52070604125i</v>
      </c>
      <c r="K3222" t="str">
        <f t="shared" si="1689"/>
        <v>0.00466265698002546-0.145916103262053i</v>
      </c>
      <c r="L3222" t="str">
        <f t="shared" si="1690"/>
        <v>0.00147787114212371-0.0392079711699821i</v>
      </c>
      <c r="M3222" t="str">
        <f t="shared" si="1691"/>
        <v>0.00614052812214917-0.185124074432035i</v>
      </c>
      <c r="N3222" t="str">
        <f t="shared" si="1692"/>
        <v>-16.0656039110947i</v>
      </c>
      <c r="O3222" t="str">
        <f t="shared" si="1693"/>
        <v>-0.936725358669761+0.35006514025965i</v>
      </c>
      <c r="P3222" t="str">
        <f t="shared" si="1694"/>
        <v>1.93672535866976-0.35006514025965i</v>
      </c>
      <c r="Q3222" t="str">
        <f t="shared" si="1695"/>
        <v>-1.93672535866976+16.4156690513544i</v>
      </c>
      <c r="R3222" t="str">
        <f t="shared" si="1696"/>
        <v>-0.034760564675837-0.113879226349665i</v>
      </c>
      <c r="S3222" t="str">
        <f t="shared" si="1697"/>
        <v>1.79386053522897i</v>
      </c>
      <c r="T3222" t="str">
        <f t="shared" si="1698"/>
        <v>0.204283449931071-0.0623556051542582i</v>
      </c>
      <c r="U3222" t="str">
        <f t="shared" si="1699"/>
        <v>0.00005-0.000110328127143339i</v>
      </c>
      <c r="V3222" t="str">
        <f t="shared" si="1700"/>
        <v>0.00002-0.0012356750240054i</v>
      </c>
      <c r="W3222" t="str">
        <f t="shared" si="1701"/>
        <v>0.0000421980904043765-0.000102736444091238i</v>
      </c>
      <c r="X3222" t="str">
        <f t="shared" si="1702"/>
        <v>0.0000422419293688881-0.000102693077904237i</v>
      </c>
      <c r="Y3222" t="str">
        <f t="shared" si="1703"/>
        <v>0.009+6.47419414051785i</v>
      </c>
      <c r="Z3222" t="str">
        <f t="shared" si="1704"/>
        <v>-0.000190236199197934-0.0000785628868996982i</v>
      </c>
      <c r="AA3222" t="str">
        <f t="shared" si="1705"/>
        <v>0.00258880216008945-1.85353832099015i</v>
      </c>
      <c r="AB3222" t="str">
        <f t="shared" si="1706"/>
        <v>0.614517913385136-0.187575823593108i</v>
      </c>
      <c r="AC3222" t="str">
        <f t="shared" si="1707"/>
        <v>0.969048663800205-0.114913874557138i</v>
      </c>
      <c r="AD3222" t="str">
        <f t="shared" si="1708"/>
        <v>0.647987415351403-0.116725901656198i</v>
      </c>
      <c r="AE3222" t="str">
        <f t="shared" si="1709"/>
        <v>-0.000132440986834625-0.0000287022701456531i</v>
      </c>
      <c r="AF3222" t="str">
        <f t="shared" si="1710"/>
        <v>-4.17405935997998-0.0764584528968138i</v>
      </c>
      <c r="AG3222" t="str">
        <f t="shared" si="1711"/>
        <v>0.999222864117604-0.00434896550382511i</v>
      </c>
      <c r="AH3222" t="str">
        <f t="shared" si="1712"/>
        <v>0.000550473877253794+0.000132428118853573i</v>
      </c>
      <c r="AI3222">
        <f t="shared" si="1713"/>
        <v>-64.940924369637486</v>
      </c>
      <c r="AJ3222">
        <f t="shared" si="1714"/>
        <v>13.526670020535221</v>
      </c>
      <c r="AK3222"/>
      <c r="AL3222"/>
      <c r="AM3222"/>
      <c r="AN3222"/>
    </row>
    <row r="3223" spans="1:40" x14ac:dyDescent="0.35">
      <c r="A3223"/>
      <c r="B3223">
        <f t="shared" si="1680"/>
        <v>1289000</v>
      </c>
      <c r="C3223" s="237" t="str">
        <f t="shared" si="1683"/>
        <v>-1.27309993808296E-08+0.000525854335427786i</v>
      </c>
      <c r="D3223" s="208" t="str">
        <f t="shared" si="1684"/>
        <v>-1.64874561731759+0.00403154990494636i</v>
      </c>
      <c r="E3223" t="str">
        <f t="shared" si="1685"/>
        <v>36500</v>
      </c>
      <c r="F3223" t="str">
        <f t="shared" si="1686"/>
        <v>0.21505376344086</v>
      </c>
      <c r="G3223" t="str">
        <f t="shared" si="1681"/>
        <v>0.21505376344086</v>
      </c>
      <c r="H3223" t="str">
        <f t="shared" si="1687"/>
        <v>2.52531802242481+0.0804308334928651i</v>
      </c>
      <c r="I3223" t="str">
        <f t="shared" si="1688"/>
        <v>5061.89116309655i</v>
      </c>
      <c r="J3223" t="str">
        <f t="shared" si="1682"/>
        <v>-34681.9437702266+1107.37980596831i</v>
      </c>
      <c r="K3223" t="str">
        <f t="shared" si="1689"/>
        <v>0.00465543220118329-0.145803126404638i</v>
      </c>
      <c r="L3223" t="str">
        <f t="shared" si="1690"/>
        <v>0.00147558222792675-0.0391776400239431i</v>
      </c>
      <c r="M3223" t="str">
        <f t="shared" si="1691"/>
        <v>0.00613101442911004-0.184980766428581i</v>
      </c>
      <c r="N3223" t="str">
        <f t="shared" si="1692"/>
        <v>-16.0780772060568i</v>
      </c>
      <c r="O3223" t="str">
        <f t="shared" si="1693"/>
        <v>-0.932286137776355+0.361721657231146i</v>
      </c>
      <c r="P3223" t="str">
        <f t="shared" si="1694"/>
        <v>1.93228613777636-0.361721657231146i</v>
      </c>
      <c r="Q3223" t="str">
        <f t="shared" si="1695"/>
        <v>-1.93228613777636+16.4397988632879i</v>
      </c>
      <c r="R3223" t="str">
        <f t="shared" si="1696"/>
        <v>-0.0353296923284874-0.113384541899762i</v>
      </c>
      <c r="S3223" t="str">
        <f t="shared" si="1697"/>
        <v>1.79525328409173i</v>
      </c>
      <c r="T3223" t="str">
        <f t="shared" si="1698"/>
        <v>0.203553971210784-0.0634257461786674i</v>
      </c>
      <c r="U3223" t="str">
        <f t="shared" si="1699"/>
        <v>0.0000499999999999999-0.000110242535112972i</v>
      </c>
      <c r="V3223" t="str">
        <f t="shared" si="1700"/>
        <v>0.00002-0.00123471639326529i</v>
      </c>
      <c r="W3223" t="str">
        <f t="shared" si="1701"/>
        <v>0.0000421979734521219-0.000102658988737482i</v>
      </c>
      <c r="X3223" t="str">
        <f t="shared" si="1702"/>
        <v>0.0000422417329715525-0.000102615655406022i</v>
      </c>
      <c r="Y3223" t="str">
        <f t="shared" si="1703"/>
        <v>0.009+6.47922068876359i</v>
      </c>
      <c r="Z3223" t="str">
        <f t="shared" si="1704"/>
        <v>-0.00018994530188544-0.0000785011665561953i</v>
      </c>
      <c r="AA3223" t="str">
        <f t="shared" si="1705"/>
        <v>0.00258478678394311-1.85210031555675i</v>
      </c>
      <c r="AB3223" t="str">
        <f t="shared" si="1706"/>
        <v>0.612323522497372-0.190794982215942i</v>
      </c>
      <c r="AC3223" t="str">
        <f t="shared" si="1707"/>
        <v>0.968460762310682-0.11443784128278i</v>
      </c>
      <c r="AD3223" t="str">
        <f t="shared" si="1708"/>
        <v>0.646516866484191-0.120613030706464i</v>
      </c>
      <c r="AE3223" t="str">
        <f t="shared" si="1709"/>
        <v>-0.000132271104990704-0.0000278424496884079i</v>
      </c>
      <c r="AF3223" t="str">
        <f t="shared" si="1710"/>
        <v>-4.1740636397424-0.0763992835879187i</v>
      </c>
      <c r="AG3223" t="str">
        <f t="shared" si="1711"/>
        <v>0.999197386907194-0.00433576758205306i</v>
      </c>
      <c r="AH3223" t="str">
        <f t="shared" si="1712"/>
        <v>0.000549863708474185+0.000128809039609825i</v>
      </c>
      <c r="AI3223">
        <f t="shared" si="1713"/>
        <v>-64.962884684265575</v>
      </c>
      <c r="AJ3223">
        <f t="shared" si="1714"/>
        <v>13.184163844122587</v>
      </c>
      <c r="AK3223"/>
      <c r="AL3223"/>
      <c r="AM3223"/>
      <c r="AN3223"/>
    </row>
    <row r="3224" spans="1:40" x14ac:dyDescent="0.35">
      <c r="A3224"/>
      <c r="B3224">
        <f t="shared" si="1680"/>
        <v>1290000</v>
      </c>
      <c r="C3224" s="237" t="str">
        <f t="shared" si="1683"/>
        <v>-1.27112690476862E-08+0.000525446696408552i</v>
      </c>
      <c r="D3224" s="208" t="str">
        <f t="shared" si="1684"/>
        <v>-1.64874561716632+0.00402842467246557i</v>
      </c>
      <c r="E3224" t="str">
        <f t="shared" si="1685"/>
        <v>36500</v>
      </c>
      <c r="F3224" t="str">
        <f t="shared" si="1686"/>
        <v>0.21505376344086</v>
      </c>
      <c r="G3224" t="str">
        <f t="shared" si="1681"/>
        <v>0.21505376344086</v>
      </c>
      <c r="H3224" t="str">
        <f t="shared" si="1687"/>
        <v>2.52532229240498+0.0803686303464076i</v>
      </c>
      <c r="I3224" t="str">
        <f t="shared" si="1688"/>
        <v>5065.81815391354i</v>
      </c>
      <c r="J3224" t="str">
        <f t="shared" si="1682"/>
        <v>-34735.7783663487+1108.23890589536i</v>
      </c>
      <c r="K3224" t="str">
        <f t="shared" si="1689"/>
        <v>0.0046482241961471-0.145690324185127i</v>
      </c>
      <c r="L3224" t="str">
        <f t="shared" si="1690"/>
        <v>0.00147329862468425-0.0391473557030603i</v>
      </c>
      <c r="M3224" t="str">
        <f t="shared" si="1691"/>
        <v>0.00612152282083135-0.184837679888187i</v>
      </c>
      <c r="N3224" t="str">
        <f t="shared" si="1692"/>
        <v>-16.0905505010188i</v>
      </c>
      <c r="O3224" t="str">
        <f t="shared" si="1693"/>
        <v>-0.927701870808081+0.373321897160059i</v>
      </c>
      <c r="P3224" t="str">
        <f t="shared" si="1694"/>
        <v>1.92770187080808-0.373321897160059i</v>
      </c>
      <c r="Q3224" t="str">
        <f t="shared" si="1695"/>
        <v>-1.92770187080808+16.4638723981789i</v>
      </c>
      <c r="R3224" t="str">
        <f t="shared" si="1696"/>
        <v>-0.0358924718638756-0.112884249871478i</v>
      </c>
      <c r="S3224" t="str">
        <f t="shared" si="1697"/>
        <v>1.79664603295448i</v>
      </c>
      <c r="T3224" t="str">
        <f t="shared" si="1698"/>
        <v>0.202813039714633-0.0644860671871624i</v>
      </c>
      <c r="U3224" t="str">
        <f t="shared" si="1699"/>
        <v>0.0000499999999999999-0.000110157075783427i</v>
      </c>
      <c r="V3224" t="str">
        <f t="shared" si="1700"/>
        <v>0.00002-0.00123375924877438i</v>
      </c>
      <c r="W3224" t="str">
        <f t="shared" si="1701"/>
        <v>0.0000421978564100821-0.000102581655193309i</v>
      </c>
      <c r="X3224" t="str">
        <f t="shared" si="1702"/>
        <v>0.0000422415366692996-0.000102538354665728i</v>
      </c>
      <c r="Y3224" t="str">
        <f t="shared" si="1703"/>
        <v>0.009+6.48424723700933i</v>
      </c>
      <c r="Z3224" t="str">
        <f t="shared" si="1704"/>
        <v>-0.000189655080792662-0.0000784395430265933i</v>
      </c>
      <c r="AA3224" t="str">
        <f t="shared" si="1705"/>
        <v>0.00258078074269558-1.85066453968045i</v>
      </c>
      <c r="AB3224" t="str">
        <f t="shared" si="1706"/>
        <v>0.610094679793131-0.193984600630349i</v>
      </c>
      <c r="AC3224" t="str">
        <f t="shared" si="1707"/>
        <v>0.967879044990671-0.113955966284737i</v>
      </c>
      <c r="AD3224" t="str">
        <f t="shared" si="1708"/>
        <v>0.644998065324078-0.124481693728289i</v>
      </c>
      <c r="AE3224" t="str">
        <f t="shared" si="1709"/>
        <v>-0.000132091447361372-0.0000269847678158113i</v>
      </c>
      <c r="AF3224" t="str">
        <f t="shared" si="1710"/>
        <v>-4.1740679095713-0.076340205673942i</v>
      </c>
      <c r="AG3224" t="str">
        <f t="shared" si="1711"/>
        <v>0.999172072486633-0.00432226663356904i</v>
      </c>
      <c r="AH3224" t="str">
        <f t="shared" si="1712"/>
        <v>0.000549212219168988+0.000125197637865206i</v>
      </c>
      <c r="AI3224">
        <f t="shared" si="1713"/>
        <v>-64.985182799690676</v>
      </c>
      <c r="AJ3224">
        <f t="shared" si="1714"/>
        <v>12.841626933421429</v>
      </c>
      <c r="AK3224"/>
      <c r="AL3224"/>
      <c r="AM3224"/>
      <c r="AN3224"/>
    </row>
    <row r="3225" spans="1:40" x14ac:dyDescent="0.35">
      <c r="A3225"/>
      <c r="B3225">
        <f t="shared" ref="B3225:B3288" si="1715">B3224+1000</f>
        <v>1291000</v>
      </c>
      <c r="C3225" s="237" t="str">
        <f t="shared" si="1683"/>
        <v>-1.26915845457372E-08+0.000525039688898255i</v>
      </c>
      <c r="D3225" s="208" t="str">
        <f t="shared" si="1684"/>
        <v>-1.64874561701541+0.00402530428155329i</v>
      </c>
      <c r="E3225" t="str">
        <f t="shared" si="1685"/>
        <v>36500</v>
      </c>
      <c r="F3225" t="str">
        <f t="shared" si="1686"/>
        <v>0.21505376344086</v>
      </c>
      <c r="G3225" t="str">
        <f t="shared" si="1681"/>
        <v>0.21505376344086</v>
      </c>
      <c r="H3225" t="str">
        <f t="shared" si="1687"/>
        <v>2.52532655248202+0.0803065232251077i</v>
      </c>
      <c r="I3225" t="str">
        <f t="shared" si="1688"/>
        <v>5069.74514473053i</v>
      </c>
      <c r="J3225" t="str">
        <f t="shared" si="1682"/>
        <v>-34789.6547108974+1109.09800582241i</v>
      </c>
      <c r="K3225" t="str">
        <f t="shared" si="1689"/>
        <v>0.00464103291304854-0.145577696199304i</v>
      </c>
      <c r="L3225" t="str">
        <f t="shared" si="1690"/>
        <v>0.00147102031598601-0.0391171180991398i</v>
      </c>
      <c r="M3225" t="str">
        <f t="shared" si="1691"/>
        <v>0.00611205322903455-0.184694814298444i</v>
      </c>
      <c r="N3225" t="str">
        <f t="shared" si="1692"/>
        <v>-16.1030237959808i</v>
      </c>
      <c r="O3225" t="str">
        <f t="shared" si="1693"/>
        <v>-0.922973270990065+0.384864055268741i</v>
      </c>
      <c r="P3225" t="str">
        <f t="shared" si="1694"/>
        <v>1.92297327099006-0.384864055268741i</v>
      </c>
      <c r="Q3225" t="str">
        <f t="shared" si="1695"/>
        <v>-1.92297327099006+16.4878878512495i</v>
      </c>
      <c r="R3225" t="str">
        <f t="shared" si="1696"/>
        <v>-0.0364488643293844-0.11237843778676i</v>
      </c>
      <c r="S3225" t="str">
        <f t="shared" si="1697"/>
        <v>1.79803878181724i</v>
      </c>
      <c r="T3225" t="str">
        <f t="shared" si="1698"/>
        <v>0.20206078938063-0.0655364716174282i</v>
      </c>
      <c r="U3225" t="str">
        <f t="shared" si="1699"/>
        <v>0.0000499999999999999-0.000110071748846337i</v>
      </c>
      <c r="V3225" t="str">
        <f t="shared" si="1700"/>
        <v>0.00002-0.00123280358707897i</v>
      </c>
      <c r="W3225" t="str">
        <f t="shared" si="1701"/>
        <v>0.0000421977392782597-0.00010250444317562i</v>
      </c>
      <c r="X3225" t="str">
        <f t="shared" si="1702"/>
        <v>0.0000422413404615596-0.000102461175400377i</v>
      </c>
      <c r="Y3225" t="str">
        <f t="shared" si="1703"/>
        <v>0.009+6.48927378525508i</v>
      </c>
      <c r="Z3225" t="str">
        <f t="shared" si="1704"/>
        <v>-0.000189365533825169-0.0000783780160819318i</v>
      </c>
      <c r="AA3225" t="str">
        <f t="shared" si="1705"/>
        <v>0.00257678400743336-1.84923098817999i</v>
      </c>
      <c r="AB3225" t="str">
        <f t="shared" si="1706"/>
        <v>0.607831788179783-0.197144388361148i</v>
      </c>
      <c r="AC3225" t="str">
        <f t="shared" si="1707"/>
        <v>0.967303554045312-0.113468336238025i</v>
      </c>
      <c r="AD3225" t="str">
        <f t="shared" si="1708"/>
        <v>0.643431241303837-0.128331293116514i</v>
      </c>
      <c r="AE3225" t="str">
        <f t="shared" si="1709"/>
        <v>-0.000131902052644993-0.0000261293403510466i</v>
      </c>
      <c r="AF3225" t="str">
        <f t="shared" si="1710"/>
        <v>-4.17407216949743-0.0762812189435544i</v>
      </c>
      <c r="AG3225" t="str">
        <f t="shared" si="1711"/>
        <v>0.999146924481241-0.00430846489338546i</v>
      </c>
      <c r="AH3225" t="str">
        <f t="shared" si="1712"/>
        <v>0.00054851955247582+0.000121594408171554i</v>
      </c>
      <c r="AI3225">
        <f t="shared" si="1713"/>
        <v>-65.007819618582189</v>
      </c>
      <c r="AJ3225">
        <f t="shared" si="1714"/>
        <v>12.499059238604522</v>
      </c>
      <c r="AK3225"/>
      <c r="AL3225"/>
      <c r="AM3225"/>
      <c r="AN3225"/>
    </row>
    <row r="3226" spans="1:40" x14ac:dyDescent="0.35">
      <c r="A3226"/>
      <c r="B3226">
        <f t="shared" si="1715"/>
        <v>1292000</v>
      </c>
      <c r="C3226" s="237" t="str">
        <f t="shared" si="1683"/>
        <v>-1.26719457331452E-08+0.000524633311430541i</v>
      </c>
      <c r="D3226" s="208" t="str">
        <f t="shared" si="1684"/>
        <v>-1.64874561686485+0.00402218872096748i</v>
      </c>
      <c r="E3226" t="str">
        <f t="shared" si="1685"/>
        <v>36500</v>
      </c>
      <c r="F3226" t="str">
        <f t="shared" si="1686"/>
        <v>0.21505376344086</v>
      </c>
      <c r="G3226" t="str">
        <f t="shared" si="1681"/>
        <v>0.21505376344086</v>
      </c>
      <c r="H3226" t="str">
        <f t="shared" si="1687"/>
        <v>2.52533080268649+0.0802445119070419i</v>
      </c>
      <c r="I3226" t="str">
        <f t="shared" si="1688"/>
        <v>5073.67213554752i</v>
      </c>
      <c r="J3226" t="str">
        <f t="shared" si="1682"/>
        <v>-34843.5728038728+1109.95710574946i</v>
      </c>
      <c r="K3226" t="str">
        <f t="shared" si="1689"/>
        <v>0.00463385830021949-0.145465242044203i</v>
      </c>
      <c r="L3226" t="str">
        <f t="shared" si="1690"/>
        <v>0.00146874728548516-0.0390869271043201i</v>
      </c>
      <c r="M3226" t="str">
        <f t="shared" si="1691"/>
        <v>0.00610260558570465-0.184552169148523i</v>
      </c>
      <c r="N3226" t="str">
        <f t="shared" si="1692"/>
        <v>-16.1154970909429i</v>
      </c>
      <c r="O3226" t="str">
        <f t="shared" si="1693"/>
        <v>-0.918101074002885+0.396346335815974i</v>
      </c>
      <c r="P3226" t="str">
        <f t="shared" si="1694"/>
        <v>1.91810107400288-0.396346335815974i</v>
      </c>
      <c r="Q3226" t="str">
        <f t="shared" si="1695"/>
        <v>-1.91810107400288+16.5118434267589i</v>
      </c>
      <c r="R3226" t="str">
        <f t="shared" si="1696"/>
        <v>-0.0369988318688381-0.111867192966775i</v>
      </c>
      <c r="S3226" t="str">
        <f t="shared" si="1697"/>
        <v>1.79943153067999i</v>
      </c>
      <c r="T3226" t="str">
        <f t="shared" si="1698"/>
        <v>0.201297354273078-0.0665768646631149i</v>
      </c>
      <c r="U3226" t="str">
        <f t="shared" si="1699"/>
        <v>0.0000499999999999999-0.000109986553994289i</v>
      </c>
      <c r="V3226" t="str">
        <f t="shared" si="1700"/>
        <v>0.00002-0.00123184940473603i</v>
      </c>
      <c r="W3226" t="str">
        <f t="shared" si="1701"/>
        <v>0.000042197622056657-0.000102427352402188i</v>
      </c>
      <c r="X3226" t="str">
        <f t="shared" si="1702"/>
        <v>0.0000422411443477644-0.00010238411732786i</v>
      </c>
      <c r="Y3226" t="str">
        <f t="shared" si="1703"/>
        <v>0.009+6.49430033350082i</v>
      </c>
      <c r="Z3226" t="str">
        <f t="shared" si="1704"/>
        <v>-0.000189076658896615-0.0000783165854939742i</v>
      </c>
      <c r="AA3226" t="str">
        <f t="shared" si="1705"/>
        <v>0.00257279654935487-1.84779965589013i</v>
      </c>
      <c r="AB3226" t="str">
        <f t="shared" si="1706"/>
        <v>0.605535250944603-0.200274060215385i</v>
      </c>
      <c r="AC3226" t="str">
        <f t="shared" si="1707"/>
        <v>0.966734330567824-0.112975037656264i</v>
      </c>
      <c r="AD3226" t="str">
        <f t="shared" si="1708"/>
        <v>0.641816631229527-0.132161234057725i</v>
      </c>
      <c r="AE3226" t="str">
        <f t="shared" si="1709"/>
        <v>-0.000131702960843231-0.0000252762824998535i</v>
      </c>
      <c r="AF3226" t="str">
        <f t="shared" si="1710"/>
        <v>-4.17407641955134-0.0762223231860744i</v>
      </c>
      <c r="AG3226" t="str">
        <f t="shared" si="1711"/>
        <v>0.999121946486497-0.00429436463895668i</v>
      </c>
      <c r="AH3226" t="str">
        <f t="shared" si="1712"/>
        <v>0.000547785857211453+0.000117999842794i</v>
      </c>
      <c r="AI3226">
        <f t="shared" si="1713"/>
        <v>-65.0307960739365</v>
      </c>
      <c r="AJ3226">
        <f t="shared" si="1714"/>
        <v>12.156460714427309</v>
      </c>
      <c r="AK3226"/>
      <c r="AL3226"/>
      <c r="AM3226"/>
      <c r="AN3226"/>
    </row>
    <row r="3227" spans="1:40" x14ac:dyDescent="0.35">
      <c r="A3227"/>
      <c r="B3227">
        <f t="shared" si="1715"/>
        <v>1293000</v>
      </c>
      <c r="C3227" s="237" t="str">
        <f t="shared" si="1683"/>
        <v>-1.26523524686213E-08+0.000524227562543597i</v>
      </c>
      <c r="D3227" s="208" t="str">
        <f t="shared" si="1684"/>
        <v>-1.64874561671463+0.00401907797950091i</v>
      </c>
      <c r="E3227" t="str">
        <f t="shared" si="1685"/>
        <v>36500</v>
      </c>
      <c r="F3227" t="str">
        <f t="shared" si="1686"/>
        <v>0.21505376344086</v>
      </c>
      <c r="G3227" t="str">
        <f t="shared" si="1681"/>
        <v>0.21505376344086</v>
      </c>
      <c r="H3227" t="str">
        <f t="shared" si="1687"/>
        <v>2.52533504304884+0.0801825961709715i</v>
      </c>
      <c r="I3227" t="str">
        <f t="shared" si="1688"/>
        <v>5077.5991263645i</v>
      </c>
      <c r="J3227" t="str">
        <f t="shared" si="1682"/>
        <v>-34897.5326452747+1110.81620567651i</v>
      </c>
      <c r="K3227" t="str">
        <f t="shared" si="1689"/>
        <v>0.00462670030619123-0.145352961318095i</v>
      </c>
      <c r="L3227" t="str">
        <f t="shared" si="1690"/>
        <v>0.00146647951689781-0.0390567826110704i</v>
      </c>
      <c r="M3227" t="str">
        <f t="shared" si="1691"/>
        <v>0.00609317982308904-0.184409743929165i</v>
      </c>
      <c r="N3227" t="str">
        <f t="shared" si="1692"/>
        <v>-16.1279703859049i</v>
      </c>
      <c r="O3227" t="str">
        <f t="shared" si="1693"/>
        <v>-0.913086037868241+0.40776695237608i</v>
      </c>
      <c r="P3227" t="str">
        <f t="shared" si="1694"/>
        <v>1.91308603786824-0.40776695237608i</v>
      </c>
      <c r="Q3227" t="str">
        <f t="shared" si="1695"/>
        <v>-1.91308603786824+16.535737338281i</v>
      </c>
      <c r="R3227" t="str">
        <f t="shared" si="1696"/>
        <v>-0.0375423377059361-0.111350602522663i</v>
      </c>
      <c r="S3227" t="str">
        <f t="shared" si="1697"/>
        <v>1.80082427954275i</v>
      </c>
      <c r="T3227" t="str">
        <f t="shared" si="1698"/>
        <v>0.200522868564526-0.067607153251643i</v>
      </c>
      <c r="U3227" t="str">
        <f t="shared" si="1699"/>
        <v>0.0000500000000000001-0.00010990149092082i</v>
      </c>
      <c r="V3227" t="str">
        <f t="shared" si="1700"/>
        <v>0.00002-0.00123089669831319i</v>
      </c>
      <c r="W3227" t="str">
        <f t="shared" si="1701"/>
        <v>0.0000421975047452762-0.000102350382591658i</v>
      </c>
      <c r="X3227" t="str">
        <f t="shared" si="1702"/>
        <v>0.0000422409483273486-0.000102307180166944i</v>
      </c>
      <c r="Y3227" t="str">
        <f t="shared" si="1703"/>
        <v>0.009+6.49932688174656i</v>
      </c>
      <c r="Z3227" t="str">
        <f t="shared" si="1704"/>
        <v>-0.00018878845392873-0.0000782552510352054i</v>
      </c>
      <c r="AA3227" t="str">
        <f t="shared" si="1705"/>
        <v>0.00256881833976983-1.8463705376616i</v>
      </c>
      <c r="AB3227" t="str">
        <f t="shared" si="1706"/>
        <v>0.603205471700486-0.203373336215572i</v>
      </c>
      <c r="AC3227" t="str">
        <f t="shared" si="1707"/>
        <v>0.966171414555809-0.112476156881741i</v>
      </c>
      <c r="AD3227" t="str">
        <f t="shared" si="1708"/>
        <v>0.640154479248192-0.135970924620555i</v>
      </c>
      <c r="AE3227" t="str">
        <f t="shared" si="1709"/>
        <v>-0.000131494213252488-0.000024425708836504i</v>
      </c>
      <c r="AF3227" t="str">
        <f t="shared" si="1710"/>
        <v>-4.17408065976347-0.0761635181914706i</v>
      </c>
      <c r="AG3227" t="str">
        <f t="shared" si="1711"/>
        <v>0.999097142067554-0.00427996818979972i</v>
      </c>
      <c r="AH3227" t="str">
        <f t="shared" si="1712"/>
        <v>0.000547011287841176+0.000114414431647215i</v>
      </c>
      <c r="AI3227">
        <f t="shared" si="1713"/>
        <v>-65.054113129349616</v>
      </c>
      <c r="AJ3227">
        <f t="shared" si="1714"/>
        <v>11.813831320233595</v>
      </c>
      <c r="AK3227"/>
      <c r="AL3227"/>
      <c r="AM3227"/>
      <c r="AN3227"/>
    </row>
    <row r="3228" spans="1:40" x14ac:dyDescent="0.35">
      <c r="A3228"/>
      <c r="B3228">
        <f t="shared" si="1715"/>
        <v>1294000</v>
      </c>
      <c r="C3228" s="237" t="str">
        <f t="shared" si="1683"/>
        <v>-1.2632804611422E-08+0.000523822440780124i</v>
      </c>
      <c r="D3228" s="208" t="str">
        <f t="shared" si="1684"/>
        <v>-1.64874561656477+0.00401597204598095i</v>
      </c>
      <c r="E3228" t="str">
        <f t="shared" si="1685"/>
        <v>36500</v>
      </c>
      <c r="F3228" t="str">
        <f t="shared" si="1686"/>
        <v>0.21505376344086</v>
      </c>
      <c r="G3228" t="str">
        <f t="shared" si="1681"/>
        <v>0.21505376344086</v>
      </c>
      <c r="H3228" t="str">
        <f t="shared" si="1687"/>
        <v>2.52533927359948+0.080120775796337i</v>
      </c>
      <c r="I3228" t="str">
        <f t="shared" si="1688"/>
        <v>5081.52611718149i</v>
      </c>
      <c r="J3228" t="str">
        <f t="shared" si="1682"/>
        <v>-34951.5342351033+1111.67530560356i</v>
      </c>
      <c r="K3228" t="str">
        <f t="shared" si="1689"/>
        <v>0.00461955887969339-0.145240853620489i</v>
      </c>
      <c r="L3228" t="str">
        <f t="shared" si="1690"/>
        <v>0.0014642169940028-0.0390266845121907i</v>
      </c>
      <c r="M3228" t="str">
        <f t="shared" si="1691"/>
        <v>0.00608377587369619-0.18426753813268i</v>
      </c>
      <c r="N3228" t="str">
        <f t="shared" si="1692"/>
        <v>-16.1404436808669i</v>
      </c>
      <c r="O3228" t="str">
        <f t="shared" si="1693"/>
        <v>-0.907928942830783+0.419124128117407i</v>
      </c>
      <c r="P3228" t="str">
        <f t="shared" si="1694"/>
        <v>1.90792894283078-0.419124128117407i</v>
      </c>
      <c r="Q3228" t="str">
        <f t="shared" si="1695"/>
        <v>-1.90792894283078+16.5595678089843i</v>
      </c>
      <c r="R3228" t="str">
        <f t="shared" si="1696"/>
        <v>-0.0380793461278177-0.110828753346674i</v>
      </c>
      <c r="S3228" t="str">
        <f t="shared" si="1697"/>
        <v>1.8022170284055i</v>
      </c>
      <c r="T3228" t="str">
        <f t="shared" si="1698"/>
        <v>0.199737466518329-0.0686272460221001i</v>
      </c>
      <c r="U3228" t="str">
        <f t="shared" si="1699"/>
        <v>0.0000499999999999999-0.000109816559320418i</v>
      </c>
      <c r="V3228" t="str">
        <f t="shared" si="1700"/>
        <v>0.00002-0.00122994546438868i</v>
      </c>
      <c r="W3228" t="str">
        <f t="shared" si="1701"/>
        <v>0.000042197387344119-0.000102273533463551i</v>
      </c>
      <c r="X3228" t="str">
        <f t="shared" si="1702"/>
        <v>0.0000422407523997477-0.000102230363637267i</v>
      </c>
      <c r="Y3228" t="str">
        <f t="shared" si="1703"/>
        <v>0.009+6.50435342999231i</v>
      </c>
      <c r="Z3228" t="str">
        <f t="shared" si="1704"/>
        <v>-0.00018850091685127-0.000078194012478827i</v>
      </c>
      <c r="AA3228" t="str">
        <f t="shared" si="1705"/>
        <v>0.00256484935009875-1.84494362836106i</v>
      </c>
      <c r="AB3228" t="str">
        <f t="shared" si="1706"/>
        <v>0.600842854333488-0.206441941533194i</v>
      </c>
      <c r="AC3228" t="str">
        <f t="shared" si="1707"/>
        <v>0.965614844927424-0.111971780075863i</v>
      </c>
      <c r="AD3228" t="str">
        <f t="shared" si="1708"/>
        <v>0.638445036814126-0.139759775845886i</v>
      </c>
      <c r="AE3228" t="str">
        <f t="shared" si="1709"/>
        <v>-0.000131275852455137-0.0000235777332898115i</v>
      </c>
      <c r="AF3228" t="str">
        <f t="shared" si="1710"/>
        <v>-4.17408489016425-0.0761048037503561i</v>
      </c>
      <c r="AG3228" t="str">
        <f t="shared" si="1711"/>
        <v>0.999072514758751-0.00426527790710715i</v>
      </c>
      <c r="AH3228" t="str">
        <f t="shared" si="1712"/>
        <v>0.000546196004447204+0.000110838662231683i</v>
      </c>
      <c r="AI3228">
        <f t="shared" si="1713"/>
        <v>-65.077771779305195</v>
      </c>
      <c r="AJ3228">
        <f t="shared" si="1714"/>
        <v>11.471171019934284</v>
      </c>
      <c r="AK3228"/>
      <c r="AL3228"/>
      <c r="AM3228"/>
      <c r="AN3228"/>
    </row>
    <row r="3229" spans="1:40" x14ac:dyDescent="0.35">
      <c r="A3229"/>
      <c r="B3229">
        <f t="shared" si="1715"/>
        <v>1295000</v>
      </c>
      <c r="C3229" s="237" t="str">
        <f t="shared" si="1683"/>
        <v>-1.26133020213473E-08+0.000523417944687328i</v>
      </c>
      <c r="D3229" s="208" t="str">
        <f t="shared" si="1684"/>
        <v>-1.64874561641524+0.00401287090926952i</v>
      </c>
      <c r="E3229" t="str">
        <f t="shared" si="1685"/>
        <v>36500</v>
      </c>
      <c r="F3229" t="str">
        <f t="shared" si="1686"/>
        <v>0.21505376344086</v>
      </c>
      <c r="G3229" t="str">
        <f t="shared" si="1681"/>
        <v>0.21505376344086</v>
      </c>
      <c r="H3229" t="str">
        <f t="shared" si="1687"/>
        <v>2.52534349436857+0.0800590505632554i</v>
      </c>
      <c r="I3229" t="str">
        <f t="shared" si="1688"/>
        <v>5085.45310799848i</v>
      </c>
      <c r="J3229" t="str">
        <f t="shared" si="1682"/>
        <v>-35005.5775733585+1112.53440553062i</v>
      </c>
      <c r="K3229" t="str">
        <f t="shared" si="1689"/>
        <v>0.0046124339696532-0.145128918552124i</v>
      </c>
      <c r="L3229" t="str">
        <f t="shared" si="1690"/>
        <v>0.00146195970064141-0.0389966327008095i</v>
      </c>
      <c r="M3229" t="str">
        <f t="shared" si="1691"/>
        <v>0.00607439367029461-0.184125551252934i</v>
      </c>
      <c r="N3229" t="str">
        <f t="shared" si="1692"/>
        <v>-16.1529169758289i</v>
      </c>
      <c r="O3229" t="str">
        <f t="shared" si="1693"/>
        <v>-0.902630591236873+0.430416096078402i</v>
      </c>
      <c r="P3229" t="str">
        <f t="shared" si="1694"/>
        <v>1.90263059123687-0.430416096078402i</v>
      </c>
      <c r="Q3229" t="str">
        <f t="shared" si="1695"/>
        <v>-1.90263059123687+16.5833330719073i</v>
      </c>
      <c r="R3229" t="str">
        <f t="shared" si="1696"/>
        <v>-0.0386098224686913-0.110301732103806i</v>
      </c>
      <c r="S3229" t="str">
        <f t="shared" si="1697"/>
        <v>1.80360977726826i</v>
      </c>
      <c r="T3229" t="str">
        <f t="shared" si="1698"/>
        <v>0.198941282472049-0.0696370533031234i</v>
      </c>
      <c r="U3229" t="str">
        <f t="shared" si="1699"/>
        <v>0.0000500000000000001-0.00010973175888851i</v>
      </c>
      <c r="V3229" t="str">
        <f t="shared" si="1700"/>
        <v>0.00002-0.00122899569955132i</v>
      </c>
      <c r="W3229" t="str">
        <f t="shared" si="1701"/>
        <v>0.0000421972698531888-0.000102196804738246i</v>
      </c>
      <c r="X3229" t="str">
        <f t="shared" si="1702"/>
        <v>0.0000422405565644015-0.000102153667459328i</v>
      </c>
      <c r="Y3229" t="str">
        <f t="shared" si="1703"/>
        <v>0.009+6.50937997823805i</v>
      </c>
      <c r="Z3229" t="str">
        <f t="shared" si="1704"/>
        <v>-0.000188214045601974-0.0000781328695987602i</v>
      </c>
      <c r="AA3229" t="str">
        <f t="shared" si="1705"/>
        <v>0.00256088955187252-1.84351892287103i</v>
      </c>
      <c r="AB3229" t="str">
        <f t="shared" si="1706"/>
        <v>0.598447802952891-0.209479606422175i</v>
      </c>
      <c r="AC3229" t="str">
        <f t="shared" si="1707"/>
        <v>0.965064659537528-0.111461993210115i</v>
      </c>
      <c r="AD3229" t="str">
        <f t="shared" si="1708"/>
        <v>0.63668856265434-0.14352720183642i</v>
      </c>
      <c r="AE3229" t="str">
        <f t="shared" si="1709"/>
        <v>-0.00013104792231064-0.0000227324691293299i</v>
      </c>
      <c r="AF3229" t="str">
        <f t="shared" si="1710"/>
        <v>-4.17408911078381-0.0760461796539859i</v>
      </c>
      <c r="AG3229" t="str">
        <f t="shared" si="1711"/>
        <v>0.999048068063132-0.00425029619335634i</v>
      </c>
      <c r="AH3229" t="str">
        <f t="shared" si="1712"/>
        <v>0.000545340172696413+0.000107273019570671i</v>
      </c>
      <c r="AI3229">
        <f t="shared" si="1713"/>
        <v>-65.101773049472285</v>
      </c>
      <c r="AJ3229">
        <f t="shared" si="1714"/>
        <v>11.128479782018875</v>
      </c>
      <c r="AK3229"/>
      <c r="AL3229"/>
      <c r="AM3229"/>
      <c r="AN3229"/>
    </row>
    <row r="3230" spans="1:40" x14ac:dyDescent="0.35">
      <c r="A3230"/>
      <c r="B3230">
        <f t="shared" si="1715"/>
        <v>1296000</v>
      </c>
      <c r="C3230" s="237" t="str">
        <f t="shared" si="1683"/>
        <v>-1.25938445587378E-08+0.000523014072816896i</v>
      </c>
      <c r="D3230" s="208" t="str">
        <f t="shared" si="1684"/>
        <v>-1.64874561626607+0.00400977455826287i</v>
      </c>
      <c r="E3230" t="str">
        <f t="shared" si="1685"/>
        <v>36500</v>
      </c>
      <c r="F3230" t="str">
        <f t="shared" si="1686"/>
        <v>0.21505376344086</v>
      </c>
      <c r="G3230" t="str">
        <f t="shared" si="1681"/>
        <v>0.21505376344086</v>
      </c>
      <c r="H3230" t="str">
        <f t="shared" si="1687"/>
        <v>2.52534770538631+0.0799974202525202i</v>
      </c>
      <c r="I3230" t="str">
        <f t="shared" si="1688"/>
        <v>5089.38009881547i</v>
      </c>
      <c r="J3230" t="str">
        <f t="shared" si="1682"/>
        <v>-35059.6626600403+1113.39350545766i</v>
      </c>
      <c r="K3230" t="str">
        <f t="shared" si="1689"/>
        <v>0.00460532552519427-0.145017155714965i</v>
      </c>
      <c r="L3230" t="str">
        <f t="shared" si="1690"/>
        <v>0.00145970762071703-0.0389666270703825i</v>
      </c>
      <c r="M3230" t="str">
        <f t="shared" si="1691"/>
        <v>0.0060650331459113-0.183983782785348i</v>
      </c>
      <c r="N3230" t="str">
        <f t="shared" si="1692"/>
        <v>-16.165390270791i</v>
      </c>
      <c r="O3230" t="str">
        <f t="shared" si="1693"/>
        <v>-0.897191807409681+0.441641099442692i</v>
      </c>
      <c r="P3230" t="str">
        <f t="shared" si="1694"/>
        <v>1.89719180740968-0.441641099442692i</v>
      </c>
      <c r="Q3230" t="str">
        <f t="shared" si="1695"/>
        <v>-1.89719180740968+16.6070313702337i</v>
      </c>
      <c r="R3230" t="str">
        <f t="shared" si="1696"/>
        <v>-0.0391337330936017-0.109769625223842i</v>
      </c>
      <c r="S3230" t="str">
        <f t="shared" si="1697"/>
        <v>1.80500252613101i</v>
      </c>
      <c r="T3230" t="str">
        <f t="shared" si="1698"/>
        <v>0.198134450821489-0.0706364870908878i</v>
      </c>
      <c r="U3230" t="str">
        <f t="shared" si="1699"/>
        <v>0.0000500000000000001-0.000109647089321467i</v>
      </c>
      <c r="V3230" t="str">
        <f t="shared" si="1700"/>
        <v>0.00002-0.00122804740040043i</v>
      </c>
      <c r="W3230" t="str">
        <f t="shared" si="1701"/>
        <v>0.0000421971522724867-0.000102120196136993i</v>
      </c>
      <c r="X3230" t="str">
        <f t="shared" si="1702"/>
        <v>0.0000422403608207497-0.000102077091354496i</v>
      </c>
      <c r="Y3230" t="str">
        <f t="shared" si="1703"/>
        <v>0.009+6.5144065264838i</v>
      </c>
      <c r="Z3230" t="str">
        <f t="shared" si="1704"/>
        <v>-0.00018792783812655-0.0000780718221696344i</v>
      </c>
      <c r="AA3230" t="str">
        <f t="shared" si="1705"/>
        <v>0.00255693891673178-1.84209641608981i</v>
      </c>
      <c r="AB3230" t="str">
        <f t="shared" si="1706"/>
        <v>0.596020721843176-0.212486066152666i</v>
      </c>
      <c r="AC3230" t="str">
        <f t="shared" si="1707"/>
        <v>0.964520895193684-0.110946882057421i</v>
      </c>
      <c r="AD3230" t="str">
        <f t="shared" si="1708"/>
        <v>0.634885322732752-0.147272619846067i</v>
      </c>
      <c r="AE3230" t="str">
        <f t="shared" si="1709"/>
        <v>-0.000130810467946521-0.0000218900289515979i</v>
      </c>
      <c r="AF3230" t="str">
        <f t="shared" si="1710"/>
        <v>-4.17409332165238-0.0759876456942573i</v>
      </c>
      <c r="AG3230" t="str">
        <f t="shared" si="1711"/>
        <v>0.999023805451974-0.00423502549191202i</v>
      </c>
      <c r="AH3230" t="str">
        <f t="shared" si="1712"/>
        <v>0.000544443963807456+0.000103717986147313i</v>
      </c>
      <c r="AI3230">
        <f t="shared" si="1713"/>
        <v>-65.126117997014006</v>
      </c>
      <c r="AJ3230">
        <f t="shared" si="1714"/>
        <v>10.785757579539778</v>
      </c>
      <c r="AK3230"/>
      <c r="AL3230"/>
      <c r="AM3230"/>
      <c r="AN3230"/>
    </row>
    <row r="3231" spans="1:40" x14ac:dyDescent="0.35">
      <c r="A3231"/>
      <c r="B3231">
        <f t="shared" si="1715"/>
        <v>1297000</v>
      </c>
      <c r="C3231" s="237" t="str">
        <f t="shared" si="1683"/>
        <v>-1.25744320844722E-08+0.000522610823724983i</v>
      </c>
      <c r="D3231" s="208" t="str">
        <f t="shared" si="1684"/>
        <v>-1.64874561611724+0.00400668298189154i</v>
      </c>
      <c r="E3231" t="str">
        <f t="shared" si="1685"/>
        <v>36500</v>
      </c>
      <c r="F3231" t="str">
        <f t="shared" si="1686"/>
        <v>0.21505376344086</v>
      </c>
      <c r="G3231" t="str">
        <f t="shared" si="1681"/>
        <v>0.21505376344086</v>
      </c>
      <c r="H3231" t="str">
        <f t="shared" si="1687"/>
        <v>2.52535190668265+0.0799358846455952i</v>
      </c>
      <c r="I3231" t="str">
        <f t="shared" si="1688"/>
        <v>5093.30708963245i</v>
      </c>
      <c r="J3231" t="str">
        <f t="shared" si="1682"/>
        <v>-35113.7894951487+1114.25260538471i</v>
      </c>
      <c r="K3231" t="str">
        <f t="shared" si="1689"/>
        <v>0.00459823349563614-0.144905564712198i</v>
      </c>
      <c r="L3231" t="str">
        <f t="shared" si="1690"/>
        <v>0.00145746073819495-0.0389366675146924i</v>
      </c>
      <c r="M3231" t="str">
        <f t="shared" si="1691"/>
        <v>0.00605569423383109-0.18384223222689i</v>
      </c>
      <c r="N3231" t="str">
        <f t="shared" si="1692"/>
        <v>-16.177863565753i</v>
      </c>
      <c r="O3231" t="str">
        <f t="shared" si="1693"/>
        <v>-0.8916134375211+0.452797391812065i</v>
      </c>
      <c r="P3231" t="str">
        <f t="shared" si="1694"/>
        <v>1.8916134375211-0.452797391812065i</v>
      </c>
      <c r="Q3231" t="str">
        <f t="shared" si="1695"/>
        <v>-1.8916134375211+16.6306609575651i</v>
      </c>
      <c r="R3231" t="str">
        <f t="shared" si="1696"/>
        <v>-0.0396510453822917-0.109232518893835i</v>
      </c>
      <c r="S3231" t="str">
        <f t="shared" si="1697"/>
        <v>1.80639527499377i</v>
      </c>
      <c r="T3231" t="str">
        <f t="shared" si="1698"/>
        <v>0.197317106005491-0.0716254610271353i</v>
      </c>
      <c r="U3231" t="str">
        <f t="shared" si="1699"/>
        <v>0.00005-0.000109562550316593i</v>
      </c>
      <c r="V3231" t="str">
        <f t="shared" si="1700"/>
        <v>0.00002-0.00122710056354584i</v>
      </c>
      <c r="W3231" t="str">
        <f t="shared" si="1701"/>
        <v>0.0000421970346020158-0.000102043707381896i</v>
      </c>
      <c r="X3231" t="str">
        <f t="shared" si="1702"/>
        <v>0.0000422401651682363-0.000102000635044993i</v>
      </c>
      <c r="Y3231" t="str">
        <f t="shared" si="1703"/>
        <v>0.009+6.51943307472954i</v>
      </c>
      <c r="Z3231" t="str">
        <f t="shared" si="1704"/>
        <v>-0.000187642292378608-0.000078010869966794i</v>
      </c>
      <c r="AA3231" t="str">
        <f t="shared" si="1705"/>
        <v>0.00255299741642649-1.84067610293146i</v>
      </c>
      <c r="AB3231" t="str">
        <f t="shared" si="1706"/>
        <v>0.59356201541829-0.215461060944952i</v>
      </c>
      <c r="AC3231" t="str">
        <f t="shared" si="1707"/>
        <v>0.963983587672096-0.11042653218397i</v>
      </c>
      <c r="AD3231" t="str">
        <f t="shared" si="1708"/>
        <v>0.633035590213435-0.150995450368769i</v>
      </c>
      <c r="AE3231" t="str">
        <f t="shared" si="1709"/>
        <v>-0.00013056353574919-0.0000210505246665569i</v>
      </c>
      <c r="AF3231" t="str">
        <f t="shared" si="1710"/>
        <v>-4.17409752279989-0.0759292016637037i</v>
      </c>
      <c r="AG3231" t="str">
        <f t="shared" si="1711"/>
        <v>0.998999730364314-0.00421946828662451i</v>
      </c>
      <c r="AH3231" t="str">
        <f t="shared" si="1712"/>
        <v>0.000543507554517008+0.000100174041842304i</v>
      </c>
      <c r="AI3231">
        <f t="shared" si="1713"/>
        <v>-65.15080771090949</v>
      </c>
      <c r="AJ3231">
        <f t="shared" si="1714"/>
        <v>10.44300439012358</v>
      </c>
      <c r="AK3231"/>
      <c r="AL3231"/>
      <c r="AM3231"/>
      <c r="AN3231"/>
    </row>
    <row r="3232" spans="1:40" x14ac:dyDescent="0.35">
      <c r="A3232"/>
      <c r="B3232">
        <f t="shared" si="1715"/>
        <v>1298000</v>
      </c>
      <c r="C3232" s="237" t="str">
        <f t="shared" si="1683"/>
        <v>-1.25550644599649E-08+0.000522208195972193i</v>
      </c>
      <c r="D3232" s="208" t="str">
        <f t="shared" si="1684"/>
        <v>-1.64874561596875+0.00400359616912015i</v>
      </c>
      <c r="E3232" t="str">
        <f t="shared" si="1685"/>
        <v>36500</v>
      </c>
      <c r="F3232" t="str">
        <f t="shared" si="1686"/>
        <v>0.21505376344086</v>
      </c>
      <c r="G3232" t="str">
        <f t="shared" si="1681"/>
        <v>0.21505376344086</v>
      </c>
      <c r="H3232" t="str">
        <f t="shared" si="1687"/>
        <v>2.52535609828749+0.079874443524614i</v>
      </c>
      <c r="I3232" t="str">
        <f t="shared" si="1688"/>
        <v>5097.23408044944i</v>
      </c>
      <c r="J3232" t="str">
        <f t="shared" si="1682"/>
        <v>-35167.9580786838+1115.11170531177i</v>
      </c>
      <c r="K3232" t="str">
        <f t="shared" si="1689"/>
        <v>0.00459115783049304-0.144794145148228i</v>
      </c>
      <c r="L3232" t="str">
        <f t="shared" si="1690"/>
        <v>0.00145521903710199-0.0389067539278461i</v>
      </c>
      <c r="M3232" t="str">
        <f t="shared" si="1691"/>
        <v>0.00604637686759503-0.183700899076074i</v>
      </c>
      <c r="N3232" t="str">
        <f t="shared" si="1692"/>
        <v>-16.190336860715i</v>
      </c>
      <c r="O3232" t="str">
        <f t="shared" si="1693"/>
        <v>-0.885896349459842+0.463883237478706i</v>
      </c>
      <c r="P3232" t="str">
        <f t="shared" si="1694"/>
        <v>1.88589634945984-0.463883237478706i</v>
      </c>
      <c r="Q3232" t="str">
        <f t="shared" si="1695"/>
        <v>-1.88589634945984+16.6542200981937i</v>
      </c>
      <c r="R3232" t="str">
        <f t="shared" si="1696"/>
        <v>-0.040161727713233-0.108690499050975i</v>
      </c>
      <c r="S3232" t="str">
        <f t="shared" si="1697"/>
        <v>1.80778802385652i</v>
      </c>
      <c r="T3232" t="str">
        <f t="shared" si="1698"/>
        <v>0.196489382491341-0.0726038903773691i</v>
      </c>
      <c r="U3232" t="str">
        <f t="shared" si="1699"/>
        <v>0.00005-0.000109478141572127i</v>
      </c>
      <c r="V3232" t="str">
        <f t="shared" si="1700"/>
        <v>0.00002-0.00122615518560782i</v>
      </c>
      <c r="W3232" t="str">
        <f t="shared" si="1701"/>
        <v>0.0000421969168417778-0.000101967338195917i</v>
      </c>
      <c r="X3232" t="str">
        <f t="shared" si="1702"/>
        <v>0.0000422399696063056-0.000101924298253898i</v>
      </c>
      <c r="Y3232" t="str">
        <f t="shared" si="1703"/>
        <v>0.009+6.52445962297528i</v>
      </c>
      <c r="Z3232" t="str">
        <f t="shared" si="1704"/>
        <v>-0.000187357406319641-0.0000779500127662862i</v>
      </c>
      <c r="AA3232" t="str">
        <f t="shared" si="1705"/>
        <v>0.00254906502281538-1.83925797832569i</v>
      </c>
      <c r="AB3232" t="str">
        <f t="shared" si="1706"/>
        <v>0.591072088177748-0.218404335903855i</v>
      </c>
      <c r="AC3232" t="str">
        <f t="shared" si="1707"/>
        <v>0.963452771733388-0.109901028941416i</v>
      </c>
      <c r="AD3232" t="str">
        <f t="shared" si="1708"/>
        <v>0.631139645422601-0.154695117227224i</v>
      </c>
      <c r="AE3232" t="str">
        <f t="shared" si="1709"/>
        <v>-0.000130307173354621-0.0000202140674839956i</v>
      </c>
      <c r="AF3232" t="str">
        <f t="shared" si="1710"/>
        <v>-4.17410171425624-0.0758708473554938i</v>
      </c>
      <c r="AG3232" t="str">
        <f t="shared" si="1711"/>
        <v>0.998975846206484-0.00420362710142116i</v>
      </c>
      <c r="AH3232" t="str">
        <f t="shared" si="1712"/>
        <v>0.000542531127045384+0.0000966416638716301i</v>
      </c>
      <c r="AI3232">
        <f t="shared" si="1713"/>
        <v>-65.175843312287881</v>
      </c>
      <c r="AJ3232">
        <f t="shared" si="1714"/>
        <v>10.100220195945349</v>
      </c>
      <c r="AK3232"/>
      <c r="AL3232"/>
      <c r="AM3232"/>
      <c r="AN3232"/>
    </row>
    <row r="3233" spans="1:40" x14ac:dyDescent="0.35">
      <c r="A3233"/>
      <c r="B3233">
        <f t="shared" si="1715"/>
        <v>1299000</v>
      </c>
      <c r="C3233" s="237" t="str">
        <f t="shared" si="1683"/>
        <v>-1.25357415471637E-08+0.000521806188123564i</v>
      </c>
      <c r="D3233" s="208" t="str">
        <f t="shared" si="1684"/>
        <v>-1.64874561582062+0.00400051410894733i</v>
      </c>
      <c r="E3233" t="str">
        <f t="shared" si="1685"/>
        <v>36500</v>
      </c>
      <c r="F3233" t="str">
        <f t="shared" si="1686"/>
        <v>0.21505376344086</v>
      </c>
      <c r="G3233" t="str">
        <f t="shared" si="1681"/>
        <v>0.21505376344086</v>
      </c>
      <c r="H3233" t="str">
        <f t="shared" si="1687"/>
        <v>2.52536028023063+0.0798130966723795i</v>
      </c>
      <c r="I3233" t="str">
        <f t="shared" si="1688"/>
        <v>5101.16107126643i</v>
      </c>
      <c r="J3233" t="str">
        <f t="shared" si="1682"/>
        <v>-35222.1684106455+1115.97080523882i</v>
      </c>
      <c r="K3233" t="str">
        <f t="shared" si="1689"/>
        <v>0.00458409847947297-0.144682896628669i</v>
      </c>
      <c r="L3233" t="str">
        <f t="shared" si="1690"/>
        <v>0.00145298250152628-0.0388768862042748i</v>
      </c>
      <c r="M3233" t="str">
        <f t="shared" si="1691"/>
        <v>0.00603708098099925-0.183559782832944i</v>
      </c>
      <c r="N3233" t="str">
        <f t="shared" si="1692"/>
        <v>-16.2028101556771i</v>
      </c>
      <c r="O3233" t="str">
        <f t="shared" si="1693"/>
        <v>-0.88004143269654+0.474896911694971i</v>
      </c>
      <c r="P3233" t="str">
        <f t="shared" si="1694"/>
        <v>1.88004143269654-0.474896911694971i</v>
      </c>
      <c r="Q3233" t="str">
        <f t="shared" si="1695"/>
        <v>-1.88004143269654+16.6777070673721i</v>
      </c>
      <c r="R3233" t="str">
        <f t="shared" si="1696"/>
        <v>-0.0406657494477507-0.10814365137589i</v>
      </c>
      <c r="S3233" t="str">
        <f t="shared" si="1697"/>
        <v>1.80918077271928i</v>
      </c>
      <c r="T3233" t="str">
        <f t="shared" si="1698"/>
        <v>0.195651414760917-0.0735716920090902i</v>
      </c>
      <c r="U3233" t="str">
        <f t="shared" si="1699"/>
        <v>0.0000500000000000001-0.000109393862787237i</v>
      </c>
      <c r="V3233" t="str">
        <f t="shared" si="1700"/>
        <v>0.00002-0.00122521126321705i</v>
      </c>
      <c r="W3233" t="str">
        <f t="shared" si="1701"/>
        <v>0.0000421967989917756-0.000101891088302871i</v>
      </c>
      <c r="X3233" t="str">
        <f t="shared" si="1702"/>
        <v>0.0000422397741344055-0.000101848080705144i</v>
      </c>
      <c r="Y3233" t="str">
        <f t="shared" si="1703"/>
        <v>0.009+6.52948617122103i</v>
      </c>
      <c r="Z3233" t="str">
        <f t="shared" si="1704"/>
        <v>-0.000187073177918988-0.0000778892503448658i</v>
      </c>
      <c r="AA3233" t="str">
        <f t="shared" si="1705"/>
        <v>0.00254514170786546-1.83784203721784i</v>
      </c>
      <c r="AB3233" t="str">
        <f t="shared" si="1706"/>
        <v>0.588551344664958-0.221315640953269i</v>
      </c>
      <c r="AC3233" t="str">
        <f t="shared" si="1707"/>
        <v>0.962928481138303-0.109370457459533i</v>
      </c>
      <c r="AD3233" t="str">
        <f t="shared" si="1708"/>
        <v>0.629197775809647-0.158371047660957i</v>
      </c>
      <c r="AE3233" t="str">
        <f t="shared" si="1709"/>
        <v>-0.000130041429638913-0.0000193807679001756i</v>
      </c>
      <c r="AF3233" t="str">
        <f t="shared" si="1710"/>
        <v>-4.17410589605125-0.0758125825634322i</v>
      </c>
      <c r="AG3233" t="str">
        <f t="shared" si="1711"/>
        <v>0.998952156351648-0.00418750449989367i</v>
      </c>
      <c r="AH3233" t="str">
        <f t="shared" si="1712"/>
        <v>0.000541514869061483+0.0000931213267249798i</v>
      </c>
      <c r="AI3233">
        <f t="shared" si="1713"/>
        <v>-65.201225954773008</v>
      </c>
      <c r="AJ3233">
        <f t="shared" si="1714"/>
        <v>9.7574049837315879</v>
      </c>
      <c r="AK3233"/>
      <c r="AL3233"/>
      <c r="AM3233"/>
      <c r="AN3233"/>
    </row>
    <row r="3234" spans="1:40" x14ac:dyDescent="0.35">
      <c r="A3234"/>
      <c r="B3234">
        <f t="shared" si="1715"/>
        <v>1300000</v>
      </c>
      <c r="C3234" s="237" t="str">
        <f t="shared" si="1683"/>
        <v>-1.25164632085469E-08+0.000521404798748547i</v>
      </c>
      <c r="D3234" s="208" t="str">
        <f t="shared" si="1684"/>
        <v>-1.64874561567281+0.00399743679040553i</v>
      </c>
      <c r="E3234" t="str">
        <f t="shared" si="1685"/>
        <v>36500</v>
      </c>
      <c r="F3234" t="str">
        <f t="shared" si="1686"/>
        <v>0.21505376344086</v>
      </c>
      <c r="G3234" t="str">
        <f t="shared" si="1681"/>
        <v>0.21505376344086</v>
      </c>
      <c r="H3234" t="str">
        <f t="shared" si="1687"/>
        <v>2.52536445254169+0.079751843872354i</v>
      </c>
      <c r="I3234" t="str">
        <f t="shared" si="1688"/>
        <v>5105.08806208341i</v>
      </c>
      <c r="J3234" t="str">
        <f t="shared" si="1682"/>
        <v>-35276.4204910336+1116.82990516586i</v>
      </c>
      <c r="K3234" t="str">
        <f t="shared" si="1689"/>
        <v>0.00457705539247707-0.144571818760347i</v>
      </c>
      <c r="L3234" t="str">
        <f t="shared" si="1690"/>
        <v>0.00145075111561695-0.0388470642387324i</v>
      </c>
      <c r="M3234" t="str">
        <f t="shared" si="1691"/>
        <v>0.00602780650809402-0.183418882999079i</v>
      </c>
      <c r="N3234" t="str">
        <f t="shared" si="1692"/>
        <v>-16.2152834506391i</v>
      </c>
      <c r="O3234" t="str">
        <f t="shared" si="1693"/>
        <v>-0.874049598145501+0.485836700941467i</v>
      </c>
      <c r="P3234" t="str">
        <f t="shared" si="1694"/>
        <v>1.8740495981455-0.485836700941467i</v>
      </c>
      <c r="Q3234" t="str">
        <f t="shared" si="1695"/>
        <v>-1.8740495981455+16.7011201515806i</v>
      </c>
      <c r="R3234" t="str">
        <f t="shared" si="1696"/>
        <v>-0.0411630809142909-0.107592061286355i</v>
      </c>
      <c r="S3234" t="str">
        <f t="shared" si="1697"/>
        <v>1.81057352158203i</v>
      </c>
      <c r="T3234" t="str">
        <f t="shared" si="1698"/>
        <v>0.194803337297505-0.0745287843701537i</v>
      </c>
      <c r="U3234" t="str">
        <f t="shared" si="1699"/>
        <v>0.00005-0.000109309713662016i</v>
      </c>
      <c r="V3234" t="str">
        <f t="shared" si="1700"/>
        <v>0.00002-0.00122426879301458i</v>
      </c>
      <c r="W3234" t="str">
        <f t="shared" si="1701"/>
        <v>0.000042196681052011-0.000101814957427425i</v>
      </c>
      <c r="X3234" t="str">
        <f t="shared" si="1702"/>
        <v>0.0000422395787519852-0.000101771982123515i</v>
      </c>
      <c r="Y3234" t="str">
        <f t="shared" si="1703"/>
        <v>0.009+6.53451271946677i</v>
      </c>
      <c r="Z3234" t="str">
        <f t="shared" si="1704"/>
        <v>-0.0001867896051538-0.0000778285824799877i</v>
      </c>
      <c r="AA3234" t="str">
        <f t="shared" si="1705"/>
        <v>0.00254122744365155-1.83642827456879i</v>
      </c>
      <c r="AB3234" t="str">
        <f t="shared" si="1706"/>
        <v>0.586000189427562-0.224194730771049i</v>
      </c>
      <c r="AC3234" t="str">
        <f t="shared" si="1707"/>
        <v>0.962410748663271-0.108834902639274i</v>
      </c>
      <c r="AD3234" t="str">
        <f t="shared" si="1708"/>
        <v>0.627210275907143-0.16202267241396i</v>
      </c>
      <c r="AE3234" t="str">
        <f t="shared" si="1709"/>
        <v>-0.000129766354708699-0.000018550735684568i</v>
      </c>
      <c r="AF3234" t="str">
        <f t="shared" si="1710"/>
        <v>-4.1741100682145-0.0757544070819485i</v>
      </c>
      <c r="AG3234" t="str">
        <f t="shared" si="1711"/>
        <v>0.99892866413935-0.00417110308488012i</v>
      </c>
      <c r="AH3234" t="str">
        <f t="shared" si="1712"/>
        <v>0.000540458973646959+0.0000896135021045176i</v>
      </c>
      <c r="AI3234">
        <f t="shared" si="1713"/>
        <v>-65.226956824841949</v>
      </c>
      <c r="AJ3234">
        <f t="shared" si="1714"/>
        <v>9.4145587447607912</v>
      </c>
      <c r="AK3234"/>
      <c r="AL3234"/>
      <c r="AM3234"/>
      <c r="AN3234"/>
    </row>
    <row r="3235" spans="1:40" x14ac:dyDescent="0.35">
      <c r="A3235"/>
      <c r="B3235">
        <f t="shared" si="1715"/>
        <v>1301000</v>
      </c>
      <c r="C3235" s="237" t="str">
        <f t="shared" si="1683"/>
        <v>-1.24972293071215E-08+0.000521004026420993i</v>
      </c>
      <c r="D3235" s="208" t="str">
        <f t="shared" si="1684"/>
        <v>-1.64874561552535+0.00399436420256095i</v>
      </c>
      <c r="E3235" t="str">
        <f t="shared" si="1685"/>
        <v>36500</v>
      </c>
      <c r="F3235" t="str">
        <f t="shared" si="1686"/>
        <v>0.21505376344086</v>
      </c>
      <c r="G3235" t="str">
        <f t="shared" si="1681"/>
        <v>0.21505376344086</v>
      </c>
      <c r="H3235" t="str">
        <f t="shared" si="1687"/>
        <v>2.52536861525023+0.0796906849086673i</v>
      </c>
      <c r="I3235" t="str">
        <f t="shared" si="1688"/>
        <v>5109.0150529004i</v>
      </c>
      <c r="J3235" t="str">
        <f t="shared" si="1682"/>
        <v>-35330.7143198486+1117.68900509291i</v>
      </c>
      <c r="K3235" t="str">
        <f t="shared" si="1689"/>
        <v>0.0045700285195985-0.144460911151285i</v>
      </c>
      <c r="L3235" t="str">
        <f t="shared" si="1690"/>
        <v>0.00144852486358385-0.0388172879262934i</v>
      </c>
      <c r="M3235" t="str">
        <f t="shared" si="1691"/>
        <v>0.00601855338318235-0.183278199077578i</v>
      </c>
      <c r="N3235" t="str">
        <f t="shared" si="1692"/>
        <v>-16.2277567456011i</v>
      </c>
      <c r="O3235" t="str">
        <f t="shared" si="1693"/>
        <v>-0.867921778022711+0.496700903194162i</v>
      </c>
      <c r="P3235" t="str">
        <f t="shared" si="1694"/>
        <v>1.86792177802271-0.496700903194162i</v>
      </c>
      <c r="Q3235" t="str">
        <f t="shared" si="1695"/>
        <v>-1.86792177802271+16.7244576487953i</v>
      </c>
      <c r="R3235" t="str">
        <f t="shared" si="1696"/>
        <v>-0.0416536933928668-0.107035813931344i</v>
      </c>
      <c r="S3235" t="str">
        <f t="shared" si="1697"/>
        <v>1.81196627044478i</v>
      </c>
      <c r="T3235" t="str">
        <f t="shared" si="1698"/>
        <v>0.193945284573199-0.0754750874673232i</v>
      </c>
      <c r="U3235" t="str">
        <f t="shared" si="1699"/>
        <v>0.00005-0.000109225693897479i</v>
      </c>
      <c r="V3235" t="str">
        <f t="shared" si="1700"/>
        <v>0.00002-0.00122332777165177i</v>
      </c>
      <c r="W3235" t="str">
        <f t="shared" si="1701"/>
        <v>0.0000421965630224867-0.000101738945295088i</v>
      </c>
      <c r="X3235" t="str">
        <f t="shared" si="1702"/>
        <v>0.0000422393834584965-0.000101696002234636i</v>
      </c>
      <c r="Y3235" t="str">
        <f t="shared" si="1703"/>
        <v>0.009+6.53953926771251i</v>
      </c>
      <c r="Z3235" t="str">
        <f t="shared" si="1704"/>
        <v>-0.000186506686008985-0.0000777680089498067i</v>
      </c>
      <c r="AA3235" t="str">
        <f t="shared" si="1705"/>
        <v>0.00253732220235574-1.83501668535492i</v>
      </c>
      <c r="AB3235" t="str">
        <f t="shared" si="1706"/>
        <v>0.583419026979538-0.227041364724503i</v>
      </c>
      <c r="AC3235" t="str">
        <f t="shared" si="1707"/>
        <v>0.961899606115818-0.108294449146188i</v>
      </c>
      <c r="AD3235" t="str">
        <f t="shared" si="1708"/>
        <v>0.625177447289572-0.165649425822172i</v>
      </c>
      <c r="AE3235" t="str">
        <f t="shared" si="1709"/>
        <v>-0.000129481999891404-0.0000177240798666481i</v>
      </c>
      <c r="AF3235" t="str">
        <f t="shared" si="1710"/>
        <v>-4.17411423077558-0.0756963207061064i</v>
      </c>
      <c r="AG3235" t="str">
        <f t="shared" si="1711"/>
        <v>0.998905372875058-0.00415442549804066i</v>
      </c>
      <c r="AH3235" t="str">
        <f t="shared" si="1712"/>
        <v>0.000539363639259685+0.0000861186588638389i</v>
      </c>
      <c r="AI3235">
        <f t="shared" si="1713"/>
        <v>-65.253037142197016</v>
      </c>
      <c r="AJ3235">
        <f t="shared" si="1714"/>
        <v>9.0716814748405117</v>
      </c>
      <c r="AK3235"/>
      <c r="AL3235"/>
      <c r="AM3235"/>
      <c r="AN3235"/>
    </row>
    <row r="3236" spans="1:40" x14ac:dyDescent="0.35">
      <c r="A3236"/>
      <c r="B3236">
        <f t="shared" si="1715"/>
        <v>1302000</v>
      </c>
      <c r="C3236" s="237" t="str">
        <f t="shared" si="1683"/>
        <v>-1.24780397064198E-08+0.000520603869719132i</v>
      </c>
      <c r="D3236" s="208" t="str">
        <f t="shared" si="1684"/>
        <v>-1.64874561537823+0.00399129633451335i</v>
      </c>
      <c r="E3236" t="str">
        <f t="shared" si="1685"/>
        <v>36500</v>
      </c>
      <c r="F3236" t="str">
        <f t="shared" si="1686"/>
        <v>0.21505376344086</v>
      </c>
      <c r="G3236" t="str">
        <f t="shared" si="1681"/>
        <v>0.21505376344086</v>
      </c>
      <c r="H3236" t="str">
        <f t="shared" si="1687"/>
        <v>2.5253727683857+0.0796296195661051i</v>
      </c>
      <c r="I3236" t="str">
        <f t="shared" si="1688"/>
        <v>5112.94204371739i</v>
      </c>
      <c r="J3236" t="str">
        <f t="shared" si="1682"/>
        <v>-35385.0498970902+1118.54810501997i</v>
      </c>
      <c r="K3236" t="str">
        <f t="shared" si="1689"/>
        <v>0.00456301781112172-0.14435017341071i</v>
      </c>
      <c r="L3236" t="str">
        <f t="shared" si="1690"/>
        <v>0.0014463037296973-0.0387875571623533i</v>
      </c>
      <c r="M3236" t="str">
        <f t="shared" si="1691"/>
        <v>0.00600932154081902-0.183137730573063i</v>
      </c>
      <c r="N3236" t="str">
        <f t="shared" si="1692"/>
        <v>-16.2402300405632i</v>
      </c>
      <c r="O3236" t="str">
        <f t="shared" si="1693"/>
        <v>-0.861658925700928+0.507487828188936i</v>
      </c>
      <c r="P3236" t="str">
        <f t="shared" si="1694"/>
        <v>1.86165892570093-0.507487828188936i</v>
      </c>
      <c r="Q3236" t="str">
        <f t="shared" si="1695"/>
        <v>-1.86165892570093+16.7477178687521i</v>
      </c>
      <c r="R3236" t="str">
        <f t="shared" si="1696"/>
        <v>-0.042137559099622-0.106474994185506i</v>
      </c>
      <c r="S3236" t="str">
        <f t="shared" si="1697"/>
        <v>1.81335901930754i</v>
      </c>
      <c r="T3236" t="str">
        <f t="shared" si="1698"/>
        <v>0.193077391037005-0.0764105228449041i</v>
      </c>
      <c r="U3236" t="str">
        <f t="shared" si="1699"/>
        <v>0.00005-0.000109141803195561i</v>
      </c>
      <c r="V3236" t="str">
        <f t="shared" si="1700"/>
        <v>0.00002-0.00122238819579029i</v>
      </c>
      <c r="W3236" t="str">
        <f t="shared" si="1701"/>
        <v>0.0000421964449032046-0.000101663051632218i</v>
      </c>
      <c r="X3236" t="str">
        <f t="shared" si="1702"/>
        <v>0.0000422391882533925-0.000101620140764982i</v>
      </c>
      <c r="Y3236" t="str">
        <f t="shared" si="1703"/>
        <v>0.009+6.54456581595826i</v>
      </c>
      <c r="Z3236" t="str">
        <f t="shared" si="1704"/>
        <v>-0.000186224418477208-0.0000777075295331721i</v>
      </c>
      <c r="AA3236" t="str">
        <f t="shared" si="1705"/>
        <v>0.0025334259562669-1.83360726456806i</v>
      </c>
      <c r="AB3236" t="str">
        <f t="shared" si="1706"/>
        <v>0.580808261765408-0.229855306806114i</v>
      </c>
      <c r="AC3236" t="str">
        <f t="shared" si="1707"/>
        <v>0.961395084349866-0.107749181404264i</v>
      </c>
      <c r="AD3236" t="str">
        <f t="shared" si="1708"/>
        <v>0.623099598531149-0.169250745900259i</v>
      </c>
      <c r="AE3236" t="str">
        <f t="shared" si="1709"/>
        <v>-0.0001291884177254-0.0000169009087228575i</v>
      </c>
      <c r="AF3236" t="str">
        <f t="shared" si="1710"/>
        <v>-4.17411838376393-0.0756383232315918i</v>
      </c>
      <c r="AG3236" t="str">
        <f t="shared" si="1711"/>
        <v>0.998882285829717-0.00413747441942915i</v>
      </c>
      <c r="AH3236" t="str">
        <f t="shared" si="1712"/>
        <v>0.0005382290696966+0.0000826372629475401i</v>
      </c>
      <c r="AI3236">
        <f t="shared" si="1713"/>
        <v>-65.279468160149094</v>
      </c>
      <c r="AJ3236">
        <f t="shared" si="1714"/>
        <v>8.7287731743031909</v>
      </c>
      <c r="AK3236"/>
      <c r="AL3236"/>
      <c r="AM3236"/>
      <c r="AN3236"/>
    </row>
    <row r="3237" spans="1:40" x14ac:dyDescent="0.35">
      <c r="A3237"/>
      <c r="B3237">
        <f t="shared" si="1715"/>
        <v>1303000</v>
      </c>
      <c r="C3237" s="237" t="str">
        <f t="shared" si="1683"/>
        <v>-1.24588942704983E-08+0.000520204327225563i</v>
      </c>
      <c r="D3237" s="208" t="str">
        <f t="shared" si="1684"/>
        <v>-1.64874561523145+0.00398823317539598i</v>
      </c>
      <c r="E3237" t="str">
        <f t="shared" si="1685"/>
        <v>36500</v>
      </c>
      <c r="F3237" t="str">
        <f t="shared" si="1686"/>
        <v>0.21505376344086</v>
      </c>
      <c r="G3237" t="str">
        <f t="shared" si="1681"/>
        <v>0.21505376344086</v>
      </c>
      <c r="H3237" t="str">
        <f t="shared" si="1687"/>
        <v>2.52537691197741+0.0795686476301109i</v>
      </c>
      <c r="I3237" t="str">
        <f t="shared" si="1688"/>
        <v>5116.86903453438i</v>
      </c>
      <c r="J3237" t="str">
        <f t="shared" si="1682"/>
        <v>-35439.4272227582+1119.40720494702i</v>
      </c>
      <c r="K3237" t="str">
        <f t="shared" si="1689"/>
        <v>0.00455602321752147-0.14423960514904i</v>
      </c>
      <c r="L3237" t="str">
        <f t="shared" si="1690"/>
        <v>0.00144408769828774-0.0387578718426255i</v>
      </c>
      <c r="M3237" t="str">
        <f t="shared" si="1691"/>
        <v>0.00600011091580921-0.182997476991665i</v>
      </c>
      <c r="N3237" t="str">
        <f t="shared" si="1692"/>
        <v>-16.2527033355252i</v>
      </c>
      <c r="O3237" t="str">
        <f t="shared" si="1693"/>
        <v>-0.855262015561522+0.518195797684275i</v>
      </c>
      <c r="P3237" t="str">
        <f t="shared" si="1694"/>
        <v>1.85526201556152-0.518195797684275i</v>
      </c>
      <c r="Q3237" t="str">
        <f t="shared" si="1695"/>
        <v>-1.85526201556152+16.7708991332095i</v>
      </c>
      <c r="R3237" t="str">
        <f t="shared" si="1696"/>
        <v>-0.0426146511715476-0.105909686644012i</v>
      </c>
      <c r="S3237" t="str">
        <f t="shared" si="1697"/>
        <v>1.81475176817029i</v>
      </c>
      <c r="T3237" t="str">
        <f t="shared" si="1698"/>
        <v>0.192199791103582-0.0773350135635261i</v>
      </c>
      <c r="U3237" t="str">
        <f t="shared" si="1699"/>
        <v>0.00005-0.00010905804125911i</v>
      </c>
      <c r="V3237" t="str">
        <f t="shared" si="1700"/>
        <v>0.00002-0.00122145006210204i</v>
      </c>
      <c r="W3237" t="str">
        <f t="shared" si="1701"/>
        <v>0.0000421963266941671-0.000101587276166007i</v>
      </c>
      <c r="X3237" t="str">
        <f t="shared" si="1702"/>
        <v>0.0000422389931361293-0.000101544397441862i</v>
      </c>
      <c r="Y3237" t="str">
        <f t="shared" si="1703"/>
        <v>0.009+6.549592364204i</v>
      </c>
      <c r="Z3237" t="str">
        <f t="shared" si="1704"/>
        <v>-0.000185942800558814-0.0000776471440096282i</v>
      </c>
      <c r="AA3237" t="str">
        <f t="shared" si="1705"/>
        <v>0.00252953867778024-1.83220000721539i</v>
      </c>
      <c r="AB3237" t="str">
        <f t="shared" si="1706"/>
        <v>0.578168298126376-0.232636325569715i</v>
      </c>
      <c r="AC3237" t="str">
        <f t="shared" si="1707"/>
        <v>0.960897213280894-0.107199183590156i</v>
      </c>
      <c r="AD3237" t="str">
        <f t="shared" si="1708"/>
        <v>0.620977045162593-0.172826074427913i</v>
      </c>
      <c r="AE3237" t="str">
        <f t="shared" si="1709"/>
        <v>-0.000128885661949992-0.000016081329763701i</v>
      </c>
      <c r="AF3237" t="str">
        <f t="shared" si="1710"/>
        <v>-4.17412252720886-0.0755804144547149i</v>
      </c>
      <c r="AG3237" t="str">
        <f t="shared" si="1711"/>
        <v>0.998859406239317-0.00412025256705958i</v>
      </c>
      <c r="AH3237" t="str">
        <f t="shared" si="1712"/>
        <v>0.00053705547405573+0.0000791697773312795i</v>
      </c>
      <c r="AI3237">
        <f t="shared" si="1713"/>
        <v>-65.306251166016239</v>
      </c>
      <c r="AJ3237">
        <f t="shared" si="1714"/>
        <v>8.3858338480109804</v>
      </c>
      <c r="AK3237"/>
      <c r="AL3237"/>
      <c r="AM3237"/>
      <c r="AN3237"/>
    </row>
    <row r="3238" spans="1:40" x14ac:dyDescent="0.35">
      <c r="A3238"/>
      <c r="B3238">
        <f t="shared" si="1715"/>
        <v>1304000</v>
      </c>
      <c r="C3238" s="237" t="str">
        <f t="shared" si="1683"/>
        <v>-1.24397928639339E-08+0.000519805397527227i</v>
      </c>
      <c r="D3238" s="208" t="str">
        <f t="shared" si="1684"/>
        <v>-1.64874561508501+0.00398517471437541i</v>
      </c>
      <c r="E3238" t="str">
        <f t="shared" si="1685"/>
        <v>36500</v>
      </c>
      <c r="F3238" t="str">
        <f t="shared" si="1686"/>
        <v>0.21505376344086</v>
      </c>
      <c r="G3238" t="str">
        <f t="shared" si="1681"/>
        <v>0.21505376344086</v>
      </c>
      <c r="H3238" t="str">
        <f t="shared" si="1687"/>
        <v>2.52538104605456+0.0795077688867828i</v>
      </c>
      <c r="I3238" t="str">
        <f t="shared" si="1688"/>
        <v>5120.79602535136i</v>
      </c>
      <c r="J3238" t="str">
        <f t="shared" si="1682"/>
        <v>-35493.846296853+1120.26630487406i</v>
      </c>
      <c r="K3238" t="str">
        <f t="shared" si="1689"/>
        <v>0.00454904468946183-0.144129205977881i</v>
      </c>
      <c r="L3238" t="str">
        <f t="shared" si="1690"/>
        <v>0.00144187675374554-0.038728231863142i</v>
      </c>
      <c r="M3238" t="str">
        <f t="shared" si="1691"/>
        <v>0.00599092144320737-0.182857437841023i</v>
      </c>
      <c r="N3238" t="str">
        <f t="shared" si="1692"/>
        <v>-16.2651766304872i</v>
      </c>
      <c r="O3238" t="str">
        <f t="shared" si="1693"/>
        <v>-0.848732042842567+0.528823145722919i</v>
      </c>
      <c r="P3238" t="str">
        <f t="shared" si="1694"/>
        <v>1.84873204284257-0.528823145722919i</v>
      </c>
      <c r="Q3238" t="str">
        <f t="shared" si="1695"/>
        <v>-1.84873204284257+16.7939997762101i</v>
      </c>
      <c r="R3238" t="str">
        <f t="shared" si="1696"/>
        <v>-0.0430849436514022-0.105339975617731i</v>
      </c>
      <c r="S3238" t="str">
        <f t="shared" si="1697"/>
        <v>1.81614451703305i</v>
      </c>
      <c r="T3238" t="str">
        <f t="shared" si="1698"/>
        <v>0.191312619142537-0.078248484179172i</v>
      </c>
      <c r="U3238" t="str">
        <f t="shared" si="1699"/>
        <v>0.00005-0.000108974407791887i</v>
      </c>
      <c r="V3238" t="str">
        <f t="shared" si="1700"/>
        <v>0.00002-0.00122051336726914i</v>
      </c>
      <c r="W3238" t="str">
        <f t="shared" si="1701"/>
        <v>0.0000421962083953765-0.000101511618624486i</v>
      </c>
      <c r="X3238" t="str">
        <f t="shared" si="1702"/>
        <v>0.0000422387981061647-0.00010146877199342i</v>
      </c>
      <c r="Y3238" t="str">
        <f t="shared" si="1703"/>
        <v>0.009+6.55461891244974i</v>
      </c>
      <c r="Z3238" t="str">
        <f t="shared" si="1704"/>
        <v>-0.000185661830261818-0.0000775868521594097i</v>
      </c>
      <c r="AA3238" t="str">
        <f t="shared" si="1705"/>
        <v>0.00252566033939676-1.83079490831943i</v>
      </c>
      <c r="AB3238" t="str">
        <f t="shared" si="1706"/>
        <v>0.57549954026812-0.235384194067407i</v>
      </c>
      <c r="AC3238" t="str">
        <f t="shared" si="1707"/>
        <v>0.960406021900908-0.106644539627746i</v>
      </c>
      <c r="AD3238" t="str">
        <f t="shared" si="1708"/>
        <v>0.618810109626688-0.176374857035987i</v>
      </c>
      <c r="AE3238" t="str">
        <f t="shared" si="1709"/>
        <v>-0.000128573787495295-0.0000152654497208862i</v>
      </c>
      <c r="AF3238" t="str">
        <f t="shared" si="1710"/>
        <v>-4.17412666113957-0.0755225941724074i</v>
      </c>
      <c r="AG3238" t="str">
        <f t="shared" si="1711"/>
        <v>0.998836737304443-0.00410276269646673i</v>
      </c>
      <c r="AH3238" t="str">
        <f t="shared" si="1712"/>
        <v>0.000535843066697639+0.000075716661961953i</v>
      </c>
      <c r="AI3238">
        <f t="shared" si="1713"/>
        <v>-65.333387481534913</v>
      </c>
      <c r="AJ3238">
        <f t="shared" si="1714"/>
        <v>8.0428635053251725</v>
      </c>
      <c r="AK3238"/>
      <c r="AL3238"/>
      <c r="AM3238"/>
      <c r="AN3238"/>
    </row>
    <row r="3239" spans="1:40" x14ac:dyDescent="0.35">
      <c r="A3239"/>
      <c r="B3239">
        <f t="shared" si="1715"/>
        <v>1305000</v>
      </c>
      <c r="C3239" s="237" t="str">
        <f t="shared" si="1683"/>
        <v>-1.24207353518225E-08+0.000519407079215401i</v>
      </c>
      <c r="D3239" s="208" t="str">
        <f t="shared" si="1684"/>
        <v>-1.6487456149389+0.00398212094065141i</v>
      </c>
      <c r="E3239" t="str">
        <f t="shared" si="1685"/>
        <v>36500</v>
      </c>
      <c r="F3239" t="str">
        <f t="shared" si="1686"/>
        <v>0.21505376344086</v>
      </c>
      <c r="G3239" t="str">
        <f t="shared" si="1681"/>
        <v>0.21505376344086</v>
      </c>
      <c r="H3239" t="str">
        <f t="shared" si="1687"/>
        <v>2.52538517064625+0.0794469831228703i</v>
      </c>
      <c r="I3239" t="str">
        <f t="shared" si="1688"/>
        <v>5124.72301616835i</v>
      </c>
      <c r="J3239" t="str">
        <f t="shared" si="1682"/>
        <v>-35548.3071193744+1121.12540480112i</v>
      </c>
      <c r="K3239" t="str">
        <f t="shared" si="1689"/>
        <v>0.00454208217779581-0.144018975510028i</v>
      </c>
      <c r="L3239" t="str">
        <f t="shared" si="1690"/>
        <v>0.0014396708805207-0.0386986371202508i</v>
      </c>
      <c r="M3239" t="str">
        <f t="shared" si="1691"/>
        <v>0.00598175305831651-0.182717612630279i</v>
      </c>
      <c r="N3239" t="str">
        <f t="shared" si="1692"/>
        <v>-16.2776499254492i</v>
      </c>
      <c r="O3239" t="str">
        <f t="shared" si="1693"/>
        <v>-0.842070023484205+0.539368218890686i</v>
      </c>
      <c r="P3239" t="str">
        <f t="shared" si="1694"/>
        <v>1.8420700234842-0.539368218890686i</v>
      </c>
      <c r="Q3239" t="str">
        <f t="shared" si="1695"/>
        <v>-1.8420700234842+16.8170181443399i</v>
      </c>
      <c r="R3239" t="str">
        <f t="shared" si="1696"/>
        <v>-0.043548411472751-0.104765945128797i</v>
      </c>
      <c r="S3239" t="str">
        <f t="shared" si="1697"/>
        <v>1.8175372658958i</v>
      </c>
      <c r="T3239" t="str">
        <f t="shared" si="1698"/>
        <v>0.190416009468383-0.0791508607222891i</v>
      </c>
      <c r="U3239" t="str">
        <f t="shared" si="1699"/>
        <v>0.00005-0.00010889090249856i</v>
      </c>
      <c r="V3239" t="str">
        <f t="shared" si="1700"/>
        <v>0.00002-0.00121957810798387i</v>
      </c>
      <c r="W3239" t="str">
        <f t="shared" si="1701"/>
        <v>0.0000421960900068353-0.000101436078736524i</v>
      </c>
      <c r="X3239" t="str">
        <f t="shared" si="1702"/>
        <v>0.0000422386031629588-0.000101393264148643i</v>
      </c>
      <c r="Y3239" t="str">
        <f t="shared" si="1703"/>
        <v>0.009+6.55964546069549i</v>
      </c>
      <c r="Z3239" t="str">
        <f t="shared" si="1704"/>
        <v>-0.000185381505601877-0.0000775266537634392i</v>
      </c>
      <c r="AA3239" t="str">
        <f t="shared" si="1705"/>
        <v>0.00252179091372278-1.82939196291793i</v>
      </c>
      <c r="AB3239" t="str">
        <f t="shared" si="1706"/>
        <v>0.572802392230588-0.238098689786718i</v>
      </c>
      <c r="AC3239" t="str">
        <f t="shared" si="1707"/>
        <v>0.95992153829331-0.106085333183099i</v>
      </c>
      <c r="AD3239" t="str">
        <f t="shared" si="1708"/>
        <v>0.616599121232899-0.179896543291806i</v>
      </c>
      <c r="AE3239" t="str">
        <f t="shared" si="1709"/>
        <v>-0.000128252850471973-0.0000144533745346556i</v>
      </c>
      <c r="AF3239" t="str">
        <f t="shared" si="1710"/>
        <v>-4.17413078558515-0.0754648621822189i</v>
      </c>
      <c r="AG3239" t="str">
        <f t="shared" si="1711"/>
        <v>0.998814282189856-0.00408500760026231i</v>
      </c>
      <c r="AH3239" t="str">
        <f t="shared" si="1712"/>
        <v>0.000534592067206141+0.0000722783736986022i</v>
      </c>
      <c r="AI3239">
        <f t="shared" si="1713"/>
        <v>-65.360878463285303</v>
      </c>
      <c r="AJ3239">
        <f t="shared" si="1714"/>
        <v>7.6998621601063757</v>
      </c>
      <c r="AK3239"/>
      <c r="AL3239"/>
      <c r="AM3239"/>
      <c r="AN3239"/>
    </row>
    <row r="3240" spans="1:40" x14ac:dyDescent="0.35">
      <c r="A3240"/>
      <c r="B3240">
        <f t="shared" si="1715"/>
        <v>1306000</v>
      </c>
      <c r="C3240" s="237" t="str">
        <f t="shared" si="1683"/>
        <v>-1.24017215997763E-08+0.000519009370885676i</v>
      </c>
      <c r="D3240" s="208" t="str">
        <f t="shared" si="1684"/>
        <v>-1.64874561479313+0.00397907184345685i</v>
      </c>
      <c r="E3240" t="str">
        <f t="shared" si="1685"/>
        <v>36500</v>
      </c>
      <c r="F3240" t="str">
        <f t="shared" si="1686"/>
        <v>0.21505376344086</v>
      </c>
      <c r="G3240" t="str">
        <f t="shared" si="1681"/>
        <v>0.21505376344086</v>
      </c>
      <c r="H3240" t="str">
        <f t="shared" si="1687"/>
        <v>2.52538928578147+0.0793862901257725i</v>
      </c>
      <c r="I3240" t="str">
        <f t="shared" si="1688"/>
        <v>5128.65000698534i</v>
      </c>
      <c r="J3240" t="str">
        <f t="shared" si="1682"/>
        <v>-35602.8096903224+1121.98450472817i</v>
      </c>
      <c r="K3240" t="str">
        <f t="shared" si="1689"/>
        <v>0.00453513563356384-0.143908913359451i</v>
      </c>
      <c r="L3240" t="str">
        <f t="shared" si="1690"/>
        <v>0.00143747006312253-0.038669087510615i</v>
      </c>
      <c r="M3240" t="str">
        <f t="shared" si="1691"/>
        <v>0.00597260569668637-0.182578000870066i</v>
      </c>
      <c r="N3240" t="str">
        <f t="shared" si="1692"/>
        <v>-16.2901232204113i</v>
      </c>
      <c r="O3240" t="str">
        <f t="shared" si="1693"/>
        <v>-0.835276993970482+0.549829376573893i</v>
      </c>
      <c r="P3240" t="str">
        <f t="shared" si="1694"/>
        <v>1.83527699397048-0.549829376573893i</v>
      </c>
      <c r="Q3240" t="str">
        <f t="shared" si="1695"/>
        <v>-1.83527699397048+16.8399525969852i</v>
      </c>
      <c r="R3240" t="str">
        <f t="shared" si="1696"/>
        <v>-0.0440050304452073-0.104187678906503i</v>
      </c>
      <c r="S3240" t="str">
        <f t="shared" si="1697"/>
        <v>1.81893001475857i</v>
      </c>
      <c r="T3240" t="str">
        <f t="shared" si="1698"/>
        <v>0.189510096331067-0.0800420706771522i</v>
      </c>
      <c r="U3240" t="str">
        <f t="shared" si="1699"/>
        <v>0.00005-0.000108807525084702i</v>
      </c>
      <c r="V3240" t="str">
        <f t="shared" si="1700"/>
        <v>0.00002-0.00121864428094866i</v>
      </c>
      <c r="W3240" t="str">
        <f t="shared" si="1701"/>
        <v>0.0000421959715285455-0.000101360656231814i</v>
      </c>
      <c r="X3240" t="str">
        <f t="shared" si="1702"/>
        <v>0.0000422384083059734-0.000101317873637337i</v>
      </c>
      <c r="Y3240" t="str">
        <f t="shared" si="1703"/>
        <v>0.009+6.56467200894123i</v>
      </c>
      <c r="Z3240" t="str">
        <f t="shared" si="1704"/>
        <v>-0.000185101824602226-0.0000774665486033244i</v>
      </c>
      <c r="AA3240" t="str">
        <f t="shared" si="1705"/>
        <v>0.00251793037346948-1.82799116606386i</v>
      </c>
      <c r="AB3240" t="str">
        <f t="shared" si="1706"/>
        <v>0.570077257859499-0.240779594588528i</v>
      </c>
      <c r="AC3240" t="str">
        <f t="shared" si="1707"/>
        <v>0.959443789647565-0.105521647659762i</v>
      </c>
      <c r="AD3240" t="str">
        <f t="shared" si="1708"/>
        <v>0.614344416110897-0.183390586784209i</v>
      </c>
      <c r="AE3240" t="str">
        <f t="shared" si="1709"/>
        <v>-0.000127922908160827-0.0000136452093412059i</v>
      </c>
      <c r="AF3240" t="str">
        <f t="shared" si="1710"/>
        <v>-4.1741349005746-0.0754072182823157i</v>
      </c>
      <c r="AG3240" t="str">
        <f t="shared" si="1711"/>
        <v>0.998792044024061-0.00406699010768619i</v>
      </c>
      <c r="AH3240" t="str">
        <f t="shared" si="1712"/>
        <v>0.000533302700348262+0.0000688553662536264i</v>
      </c>
      <c r="AI3240">
        <f t="shared" si="1713"/>
        <v>-65.38872550313242</v>
      </c>
      <c r="AJ3240">
        <f t="shared" si="1714"/>
        <v>7.3568298307001152</v>
      </c>
      <c r="AK3240"/>
      <c r="AL3240"/>
      <c r="AM3240"/>
      <c r="AN3240"/>
    </row>
    <row r="3241" spans="1:40" x14ac:dyDescent="0.35">
      <c r="A3241"/>
      <c r="B3241">
        <f t="shared" si="1715"/>
        <v>1307000</v>
      </c>
      <c r="C3241" s="237" t="str">
        <f t="shared" si="1683"/>
        <v>-1.23827514739213E-08+0.000518612271137938i</v>
      </c>
      <c r="D3241" s="208" t="str">
        <f t="shared" si="1684"/>
        <v>-1.64874561464768+0.00397602741205753i</v>
      </c>
      <c r="E3241" t="str">
        <f t="shared" si="1685"/>
        <v>36500</v>
      </c>
      <c r="F3241" t="str">
        <f t="shared" si="1686"/>
        <v>0.21505376344086</v>
      </c>
      <c r="G3241" t="str">
        <f t="shared" si="1681"/>
        <v>0.21505376344086</v>
      </c>
      <c r="H3241" t="str">
        <f t="shared" si="1687"/>
        <v>2.52539339148908+0.0793256896835345i</v>
      </c>
      <c r="I3241" t="str">
        <f t="shared" si="1688"/>
        <v>5132.57699780233i</v>
      </c>
      <c r="J3241" t="str">
        <f t="shared" si="1682"/>
        <v>-35657.354009697+1122.84360465522i</v>
      </c>
      <c r="K3241" t="str">
        <f t="shared" si="1689"/>
        <v>0.00452820500799337-0.1437990191413i</v>
      </c>
      <c r="L3241" t="str">
        <f t="shared" si="1690"/>
        <v>0.00143527428611943-0.038639582931212i</v>
      </c>
      <c r="M3241" t="str">
        <f t="shared" si="1691"/>
        <v>0.0059634792941128-0.182438602072512i</v>
      </c>
      <c r="N3241" t="str">
        <f t="shared" si="1692"/>
        <v>-16.3025965153733i</v>
      </c>
      <c r="O3241" t="str">
        <f t="shared" si="1693"/>
        <v>-0.828354011168307+0.560204991214267i</v>
      </c>
      <c r="P3241" t="str">
        <f t="shared" si="1694"/>
        <v>1.82835401116831-0.560204991214267i</v>
      </c>
      <c r="Q3241" t="str">
        <f t="shared" si="1695"/>
        <v>-1.82835401116831+16.8628015065876i</v>
      </c>
      <c r="R3241" t="str">
        <f t="shared" si="1696"/>
        <v>-0.0444547772398219-0.10360526038356i</v>
      </c>
      <c r="S3241" t="str">
        <f t="shared" si="1697"/>
        <v>1.82032276362133i</v>
      </c>
      <c r="T3241" t="str">
        <f t="shared" si="1698"/>
        <v>0.188595013907109-0.0809220429613632i</v>
      </c>
      <c r="U3241" t="str">
        <f t="shared" si="1699"/>
        <v>0.0000499999999999999-0.000108724275256787i</v>
      </c>
      <c r="V3241" t="str">
        <f t="shared" si="1700"/>
        <v>0.00002-0.00121771188287602i</v>
      </c>
      <c r="W3241" t="str">
        <f t="shared" si="1701"/>
        <v>0.0000421958529605095-0.000101285350840879i</v>
      </c>
      <c r="X3241" t="str">
        <f t="shared" si="1702"/>
        <v>0.0000422382135346728-0.00010124260019014i</v>
      </c>
      <c r="Y3241" t="str">
        <f t="shared" si="1703"/>
        <v>0.009+6.56969855718698i</v>
      </c>
      <c r="Z3241" t="str">
        <f t="shared" si="1704"/>
        <v>-0.000184822785293665-0.0000774065364613559i</v>
      </c>
      <c r="AA3241" t="str">
        <f t="shared" si="1705"/>
        <v>0.00251407869145238-1.82659251282532i</v>
      </c>
      <c r="AB3241" t="str">
        <f t="shared" si="1706"/>
        <v>0.567324540779698-0.243426694645398i</v>
      </c>
      <c r="AC3241" t="str">
        <f t="shared" si="1707"/>
        <v>0.958972802273743-0.10495356619443i</v>
      </c>
      <c r="AD3241" t="str">
        <f t="shared" si="1708"/>
        <v>0.612046337163099-0.186856445207861i</v>
      </c>
      <c r="AE3241" t="str">
        <f t="shared" si="1709"/>
        <v>-0.000127584019002291-0.0000128410584602647i</v>
      </c>
      <c r="AF3241" t="str">
        <f t="shared" si="1710"/>
        <v>-4.17413900613676-0.075349662271477i</v>
      </c>
      <c r="AG3241" t="str">
        <f t="shared" si="1711"/>
        <v>0.99877002589889-0.00404871308415296i</v>
      </c>
      <c r="AH3241" t="str">
        <f t="shared" si="1712"/>
        <v>0.000531975196033661+0.0000654480901345927i</v>
      </c>
      <c r="AI3241">
        <f t="shared" si="1713"/>
        <v>-65.416930028679388</v>
      </c>
      <c r="AJ3241">
        <f t="shared" si="1714"/>
        <v>7.0137665399347124</v>
      </c>
      <c r="AK3241"/>
      <c r="AL3241"/>
      <c r="AM3241"/>
      <c r="AN3241"/>
    </row>
    <row r="3242" spans="1:40" x14ac:dyDescent="0.35">
      <c r="A3242"/>
      <c r="B3242">
        <f t="shared" si="1715"/>
        <v>1308000</v>
      </c>
      <c r="C3242" s="237" t="str">
        <f t="shared" si="1683"/>
        <v>-1.2363824840895E-08+0.000518215778576357i</v>
      </c>
      <c r="D3242" s="208" t="str">
        <f t="shared" si="1684"/>
        <v>-1.64874561450259+0.00397298763575207i</v>
      </c>
      <c r="E3242" t="str">
        <f t="shared" si="1685"/>
        <v>36500</v>
      </c>
      <c r="F3242" t="str">
        <f t="shared" si="1686"/>
        <v>0.21505376344086</v>
      </c>
      <c r="G3242" t="str">
        <f t="shared" si="1681"/>
        <v>0.21505376344086</v>
      </c>
      <c r="H3242" t="str">
        <f t="shared" si="1687"/>
        <v>2.52539748779789+0.079265181584849i</v>
      </c>
      <c r="I3242" t="str">
        <f t="shared" si="1688"/>
        <v>5136.50398861931i</v>
      </c>
      <c r="J3242" t="str">
        <f t="shared" si="1682"/>
        <v>-35711.9400774982+1123.70270458227i</v>
      </c>
      <c r="K3242" t="str">
        <f t="shared" si="1689"/>
        <v>0.00452129025249784-0.143689292471894i</v>
      </c>
      <c r="L3242" t="str">
        <f t="shared" si="1690"/>
        <v>0.00143308353413862-0.0386101232793324i</v>
      </c>
      <c r="M3242" t="str">
        <f t="shared" si="1691"/>
        <v>0.00595437378663646-0.182299415751226i</v>
      </c>
      <c r="N3242" t="str">
        <f t="shared" si="1692"/>
        <v>-16.3150698103353i</v>
      </c>
      <c r="O3242" t="str">
        <f t="shared" si="1693"/>
        <v>-0.821302152162698+0.570493448562664i</v>
      </c>
      <c r="P3242" t="str">
        <f t="shared" si="1694"/>
        <v>1.8213021521627-0.570493448562664i</v>
      </c>
      <c r="Q3242" t="str">
        <f t="shared" si="1695"/>
        <v>-1.8213021521627+16.885563258898i</v>
      </c>
      <c r="R3242" t="str">
        <f t="shared" si="1696"/>
        <v>-0.0448976293746924-0.103018772692638i</v>
      </c>
      <c r="S3242" t="str">
        <f t="shared" si="1697"/>
        <v>1.82171551248408i</v>
      </c>
      <c r="T3242" t="str">
        <f t="shared" si="1698"/>
        <v>0.18767089629125-0.081790707905638i</v>
      </c>
      <c r="U3242" t="str">
        <f t="shared" si="1699"/>
        <v>0.0000499999999999999-0.000108641152722187i</v>
      </c>
      <c r="V3242" t="str">
        <f t="shared" si="1700"/>
        <v>0.00002-0.0012167809104885i</v>
      </c>
      <c r="W3242" t="str">
        <f t="shared" si="1701"/>
        <v>0.0000421957343027297-0.000101210162295065i</v>
      </c>
      <c r="X3242" t="str">
        <f t="shared" si="1702"/>
        <v>0.0000422380188485232-0.000101167443538513i</v>
      </c>
      <c r="Y3242" t="str">
        <f t="shared" si="1703"/>
        <v>0.009+6.57472510543272i</v>
      </c>
      <c r="Z3242" t="str">
        <f t="shared" si="1704"/>
        <v>-0.000184544385714521-0.0000773466171205043i</v>
      </c>
      <c r="AA3242" t="str">
        <f t="shared" si="1705"/>
        <v>0.00251023584059093-1.82519599828552i</v>
      </c>
      <c r="AB3242" t="str">
        <f t="shared" si="1706"/>
        <v>0.564544644370019-0.246039780380765i</v>
      </c>
      <c r="AC3242" t="str">
        <f t="shared" si="1707"/>
        <v>0.958508601616849-0.104381171652907i</v>
      </c>
      <c r="AD3242" t="str">
        <f t="shared" si="1708"/>
        <v>0.609705234015991-0.190293580447364i</v>
      </c>
      <c r="AE3242" t="str">
        <f t="shared" si="1709"/>
        <v>-0.000127236242585762-0.0000120410253827267i</v>
      </c>
      <c r="AF3242" t="str">
        <f t="shared" si="1710"/>
        <v>-4.17414310230048-0.0752921939490969i</v>
      </c>
      <c r="AG3242" t="str">
        <f t="shared" si="1711"/>
        <v>0.998748230869083-0.00403017943079266i</v>
      </c>
      <c r="AH3242" t="str">
        <f t="shared" si="1712"/>
        <v>0.000530609789273244+0.0000620569925862385i</v>
      </c>
      <c r="AI3242">
        <f t="shared" si="1713"/>
        <v>-65.445493503738462</v>
      </c>
      <c r="AJ3242">
        <f t="shared" si="1714"/>
        <v>6.670672315091756</v>
      </c>
      <c r="AK3242"/>
      <c r="AL3242"/>
      <c r="AM3242"/>
      <c r="AN3242"/>
    </row>
    <row r="3243" spans="1:40" x14ac:dyDescent="0.35">
      <c r="A3243"/>
      <c r="B3243">
        <f t="shared" si="1715"/>
        <v>1309000</v>
      </c>
      <c r="C3243" s="237" t="str">
        <f t="shared" si="1683"/>
        <v>-1.23449415678443E-08+0.000517819891809369i</v>
      </c>
      <c r="D3243" s="208" t="str">
        <f t="shared" si="1684"/>
        <v>-1.64874561435782+0.00396995250387183i</v>
      </c>
      <c r="E3243" t="str">
        <f t="shared" si="1685"/>
        <v>36500</v>
      </c>
      <c r="F3243" t="str">
        <f t="shared" si="1686"/>
        <v>0.21505376344086</v>
      </c>
      <c r="G3243" t="str">
        <f t="shared" si="1681"/>
        <v>0.21505376344086</v>
      </c>
      <c r="H3243" t="str">
        <f t="shared" si="1687"/>
        <v>2.5254015747365+0.0792047656190464i</v>
      </c>
      <c r="I3243" t="str">
        <f t="shared" si="1688"/>
        <v>5140.4309794363i</v>
      </c>
      <c r="J3243" t="str">
        <f t="shared" si="1682"/>
        <v>-35766.567893726+1124.56180450932i</v>
      </c>
      <c r="K3243" t="str">
        <f t="shared" si="1689"/>
        <v>0.00451439131867588-0.143579732968718i</v>
      </c>
      <c r="L3243" t="str">
        <f t="shared" si="1690"/>
        <v>0.00143089779186581-0.0385807084525776i</v>
      </c>
      <c r="M3243" t="str">
        <f t="shared" si="1691"/>
        <v>0.00594528911054169-0.182160441421296i</v>
      </c>
      <c r="N3243" t="str">
        <f t="shared" si="1692"/>
        <v>-16.3275431052974i</v>
      </c>
      <c r="O3243" t="str">
        <f t="shared" si="1693"/>
        <v>-0.814122514089366+0.580693147929963i</v>
      </c>
      <c r="P3243" t="str">
        <f t="shared" si="1694"/>
        <v>1.81412251408937-0.580693147929963i</v>
      </c>
      <c r="Q3243" t="str">
        <f t="shared" si="1695"/>
        <v>-1.81412251408937+16.9082362532274i</v>
      </c>
      <c r="R3243" t="str">
        <f t="shared" si="1696"/>
        <v>-0.0453335652007212-0.102428298663276i</v>
      </c>
      <c r="S3243" t="str">
        <f t="shared" si="1697"/>
        <v>1.82310826134684i</v>
      </c>
      <c r="T3243" t="str">
        <f t="shared" si="1698"/>
        <v>0.18673787748872-0.0826479972337404i</v>
      </c>
      <c r="U3243" t="str">
        <f t="shared" si="1699"/>
        <v>0.0000499999999999999-0.000108558157189168i</v>
      </c>
      <c r="V3243" t="str">
        <f t="shared" si="1700"/>
        <v>0.00002-0.00121585136051868i</v>
      </c>
      <c r="W3243" t="str">
        <f t="shared" si="1701"/>
        <v>0.0000421956155552083-0.000101135090326542i</v>
      </c>
      <c r="X3243" t="str">
        <f t="shared" si="1702"/>
        <v>0.0000422378242469927-0.00010109240341474i</v>
      </c>
      <c r="Y3243" t="str">
        <f t="shared" si="1703"/>
        <v>0.009+6.57975165367846i</v>
      </c>
      <c r="Z3243" t="str">
        <f t="shared" si="1704"/>
        <v>-0.000184266623910614-0.0000772867903644169i</v>
      </c>
      <c r="AA3243" t="str">
        <f t="shared" si="1705"/>
        <v>0.00250640179390792-1.82380161754266i</v>
      </c>
      <c r="AB3243" t="str">
        <f t="shared" si="1706"/>
        <v>0.561737971740037-0.248618646408584i</v>
      </c>
      <c r="AC3243" t="str">
        <f t="shared" si="1707"/>
        <v>0.958051212271011-0.103804546626439i</v>
      </c>
      <c r="AD3243" t="str">
        <f t="shared" si="1708"/>
        <v>0.607321462970589-0.193701458660564i</v>
      </c>
      <c r="AE3243" t="str">
        <f t="shared" si="1709"/>
        <v>-0.000126879639638827-0.0000112452127584754i</v>
      </c>
      <c r="AF3243" t="str">
        <f t="shared" si="1710"/>
        <v>-4.17414718909432-0.0752348131151746i</v>
      </c>
      <c r="AG3243" t="str">
        <f t="shared" si="1711"/>
        <v>0.998726661951883-0.00401139208398773i</v>
      </c>
      <c r="AH3243" t="str">
        <f t="shared" si="1712"/>
        <v>0.000529206720137155+0.0000586825175331911i</v>
      </c>
      <c r="AI3243">
        <f t="shared" si="1713"/>
        <v>-65.47441742881621</v>
      </c>
      <c r="AJ3243">
        <f t="shared" si="1714"/>
        <v>6.3275471879007874</v>
      </c>
      <c r="AK3243"/>
      <c r="AL3243"/>
      <c r="AM3243"/>
      <c r="AN3243"/>
    </row>
    <row r="3244" spans="1:40" x14ac:dyDescent="0.35">
      <c r="A3244"/>
      <c r="B3244">
        <f t="shared" si="1715"/>
        <v>1310000</v>
      </c>
      <c r="C3244" s="237" t="str">
        <f t="shared" si="1683"/>
        <v>-1.23261015224228E-08+0.000517424609449658i</v>
      </c>
      <c r="D3244" s="208" t="str">
        <f t="shared" si="1684"/>
        <v>-1.64874561421338+0.00396692200578071i</v>
      </c>
      <c r="E3244" t="str">
        <f t="shared" si="1685"/>
        <v>36500</v>
      </c>
      <c r="F3244" t="str">
        <f t="shared" si="1686"/>
        <v>0.21505376344086</v>
      </c>
      <c r="G3244" t="str">
        <f t="shared" si="1681"/>
        <v>0.21505376344086</v>
      </c>
      <c r="H3244" t="str">
        <f t="shared" si="1687"/>
        <v>2.52540565233348+0.0791444415760993i</v>
      </c>
      <c r="I3244" t="str">
        <f t="shared" si="1688"/>
        <v>5144.35797025329i</v>
      </c>
      <c r="J3244" t="str">
        <f t="shared" si="1682"/>
        <v>-35821.2374583805+1125.42090443637i</v>
      </c>
      <c r="K3244" t="str">
        <f t="shared" si="1689"/>
        <v>0.00450750815831038-0.143470340250422i</v>
      </c>
      <c r="L3244" t="str">
        <f t="shared" si="1690"/>
        <v>0.00142871704404505-0.0385513383488605i</v>
      </c>
      <c r="M3244" t="str">
        <f t="shared" si="1691"/>
        <v>0.00593622520235543-0.182021678599282i</v>
      </c>
      <c r="N3244" t="str">
        <f t="shared" si="1692"/>
        <v>-16.3400164002594i</v>
      </c>
      <c r="O3244" t="str">
        <f t="shared" si="1693"/>
        <v>-0.806816213964203+0.590802502435855i</v>
      </c>
      <c r="P3244" t="str">
        <f t="shared" si="1694"/>
        <v>1.8068162139642-0.590802502435855i</v>
      </c>
      <c r="Q3244" t="str">
        <f t="shared" si="1695"/>
        <v>-1.8068162139642+16.9308189026953i</v>
      </c>
      <c r="R3244" t="str">
        <f t="shared" si="1696"/>
        <v>-0.0457625638875628-0.101833920819099i</v>
      </c>
      <c r="S3244" t="str">
        <f t="shared" si="1697"/>
        <v>1.82450101020959i</v>
      </c>
      <c r="T3244" t="str">
        <f t="shared" si="1698"/>
        <v>0.18579609140805-0.0834938440426392i</v>
      </c>
      <c r="U3244" t="str">
        <f t="shared" si="1699"/>
        <v>0.0000499999999999999-0.000108475288366886i</v>
      </c>
      <c r="V3244" t="str">
        <f t="shared" si="1700"/>
        <v>0.00002-0.00121492322970912i</v>
      </c>
      <c r="W3244" t="str">
        <f t="shared" si="1701"/>
        <v>0.0000421954967179477-0.000101060134668293i</v>
      </c>
      <c r="X3244" t="str">
        <f t="shared" si="1702"/>
        <v>0.0000422376297295514-0.000101017479551916i</v>
      </c>
      <c r="Y3244" t="str">
        <f t="shared" si="1703"/>
        <v>0.009+6.58477820192421i</v>
      </c>
      <c r="Z3244" t="str">
        <f t="shared" si="1704"/>
        <v>-0.000183989497935209-0.000077227055977416i</v>
      </c>
      <c r="AA3244" t="str">
        <f t="shared" si="1705"/>
        <v>0.00250257652452913-1.82240936570992i</v>
      </c>
      <c r="AB3244" t="str">
        <f t="shared" si="1706"/>
        <v>0.558904925708439-0.251163091473631i</v>
      </c>
      <c r="AC3244" t="str">
        <f t="shared" si="1707"/>
        <v>0.957600657993496-0.103223773428364i</v>
      </c>
      <c r="AD3244" t="str">
        <f t="shared" si="1708"/>
        <v>0.604895386951826-0.19707955036131i</v>
      </c>
      <c r="AE3244" t="str">
        <f t="shared" si="1709"/>
        <v>-0.000126514272016347-0.0000104537223843352i</v>
      </c>
      <c r="AF3244" t="str">
        <f t="shared" si="1710"/>
        <v>-4.17415126654686-0.0751775195703186i</v>
      </c>
      <c r="AG3244" t="str">
        <f t="shared" si="1711"/>
        <v>0.998705322126629-0.0039923540149052i</v>
      </c>
      <c r="AH3244" t="str">
        <f t="shared" si="1712"/>
        <v>0.000527766233712097+0.0000553251055231903i</v>
      </c>
      <c r="AI3244">
        <f t="shared" si="1713"/>
        <v>-65.503703341614511</v>
      </c>
      <c r="AJ3244">
        <f t="shared" si="1714"/>
        <v>5.9843911945358625</v>
      </c>
      <c r="AK3244"/>
      <c r="AL3244"/>
      <c r="AM3244"/>
      <c r="AN3244"/>
    </row>
    <row r="3245" spans="1:40" x14ac:dyDescent="0.35">
      <c r="A3245"/>
      <c r="B3245">
        <f t="shared" si="1715"/>
        <v>1311000</v>
      </c>
      <c r="C3245" s="237" t="str">
        <f t="shared" si="1683"/>
        <v>-1.23073045727887E-08+0.000517029930114141i</v>
      </c>
      <c r="D3245" s="208" t="str">
        <f t="shared" si="1684"/>
        <v>-1.64874561406927+0.00396389613087508i</v>
      </c>
      <c r="E3245" t="str">
        <f t="shared" si="1685"/>
        <v>36500</v>
      </c>
      <c r="F3245" t="str">
        <f t="shared" si="1686"/>
        <v>0.21505376344086</v>
      </c>
      <c r="G3245" t="str">
        <f t="shared" si="1681"/>
        <v>0.21505376344086</v>
      </c>
      <c r="H3245" t="str">
        <f t="shared" si="1687"/>
        <v>2.52540972061726+0.0790842092466169i</v>
      </c>
      <c r="I3245" t="str">
        <f t="shared" si="1688"/>
        <v>5148.28496107027i</v>
      </c>
      <c r="J3245" t="str">
        <f t="shared" si="1682"/>
        <v>-35875.9487714615+1126.28000436342i</v>
      </c>
      <c r="K3245" t="str">
        <f t="shared" si="1689"/>
        <v>0.00450064072336782-0.143361113936812i</v>
      </c>
      <c r="L3245" t="str">
        <f t="shared" si="1690"/>
        <v>0.00142654127547832-0.0385220128664025i</v>
      </c>
      <c r="M3245" t="str">
        <f t="shared" si="1691"/>
        <v>0.00592718199884614-0.181883126803215i</v>
      </c>
      <c r="N3245" t="str">
        <f t="shared" si="1692"/>
        <v>-16.3524896952214i</v>
      </c>
      <c r="O3245" t="str">
        <f t="shared" si="1693"/>
        <v>-0.799384388509143+0.600819939256233i</v>
      </c>
      <c r="P3245" t="str">
        <f t="shared" si="1694"/>
        <v>1.79938438850914-0.600819939256233i</v>
      </c>
      <c r="Q3245" t="str">
        <f t="shared" si="1695"/>
        <v>-1.79938438850914+16.9533096344776i</v>
      </c>
      <c r="R3245" t="str">
        <f t="shared" si="1696"/>
        <v>-0.046184605409795-0.101235721375308i</v>
      </c>
      <c r="S3245" t="str">
        <f t="shared" si="1697"/>
        <v>1.82589375907235i</v>
      </c>
      <c r="T3245" t="str">
        <f t="shared" si="1698"/>
        <v>0.184845671854362-0.0843281827829638i</v>
      </c>
      <c r="U3245" t="str">
        <f t="shared" si="1699"/>
        <v>0.0000499999999999999-0.000108392545965386i</v>
      </c>
      <c r="V3245" t="str">
        <f t="shared" si="1700"/>
        <v>0.00002-0.00121399651481232i</v>
      </c>
      <c r="W3245" t="str">
        <f t="shared" si="1701"/>
        <v>0.0000421953777909501-0.000100985295054121i</v>
      </c>
      <c r="X3245" t="str">
        <f t="shared" si="1702"/>
        <v>0.0000422374352956718-0.000100942671683958i</v>
      </c>
      <c r="Y3245" t="str">
        <f t="shared" si="1703"/>
        <v>0.009+6.58980475016995i</v>
      </c>
      <c r="Z3245" t="str">
        <f t="shared" si="1704"/>
        <v>-0.000183713005849007-0.0000771674137444961i</v>
      </c>
      <c r="AA3245" t="str">
        <f t="shared" si="1705"/>
        <v>0.00249876000568279-1.8210192379154i</v>
      </c>
      <c r="AB3245" t="str">
        <f t="shared" si="1706"/>
        <v>0.556045908782839-0.253672918392717i</v>
      </c>
      <c r="AC3245" t="str">
        <f t="shared" si="1707"/>
        <v>0.957156961718506-0.10263893409105i</v>
      </c>
      <c r="AD3245" t="str">
        <f t="shared" si="1708"/>
        <v>0.602427375456785-0.200427330501915i</v>
      </c>
      <c r="AE3245" t="str">
        <f t="shared" si="1709"/>
        <v>-0.00012614020268944-9.66665519208551E-06i</v>
      </c>
      <c r="AF3245" t="str">
        <f t="shared" si="1710"/>
        <v>-4.17415533468653-0.0751203131157418i</v>
      </c>
      <c r="AG3245" t="str">
        <f t="shared" si="1711"/>
        <v>0.998684214334358-0.00397306822902332i</v>
      </c>
      <c r="AH3245" t="str">
        <f t="shared" si="1712"/>
        <v>0.000526288580058035+0.0000519851936705165i</v>
      </c>
      <c r="AI3245">
        <f t="shared" si="1713"/>
        <v>-65.533352817547708</v>
      </c>
      <c r="AJ3245">
        <f t="shared" si="1714"/>
        <v>5.641204375580477</v>
      </c>
      <c r="AK3245"/>
      <c r="AL3245"/>
      <c r="AM3245"/>
      <c r="AN3245"/>
    </row>
    <row r="3246" spans="1:40" x14ac:dyDescent="0.35">
      <c r="A3246"/>
      <c r="B3246">
        <f t="shared" si="1715"/>
        <v>1312000</v>
      </c>
      <c r="C3246" s="237" t="str">
        <f t="shared" si="1683"/>
        <v>-1.22885505876026E-08+0.000516635852423951i</v>
      </c>
      <c r="D3246" s="208" t="str">
        <f t="shared" si="1684"/>
        <v>-1.64874561392549+0.00396087486858363i</v>
      </c>
      <c r="E3246" t="str">
        <f t="shared" si="1685"/>
        <v>36500</v>
      </c>
      <c r="F3246" t="str">
        <f t="shared" si="1686"/>
        <v>0.21505376344086</v>
      </c>
      <c r="G3246" t="str">
        <f t="shared" si="1681"/>
        <v>0.21505376344086</v>
      </c>
      <c r="H3246" t="str">
        <f t="shared" si="1687"/>
        <v>2.52541377961618+0.0790240684218435i</v>
      </c>
      <c r="I3246" t="str">
        <f t="shared" si="1688"/>
        <v>5152.21195188726i</v>
      </c>
      <c r="J3246" t="str">
        <f t="shared" si="1682"/>
        <v>-35930.7018329692+1127.13910429047i</v>
      </c>
      <c r="K3246" t="str">
        <f t="shared" si="1689"/>
        <v>0.00449378896599721-0.143252053648848i</v>
      </c>
      <c r="L3246" t="str">
        <f t="shared" si="1690"/>
        <v>0.00142437047102538-0.0384927319037336i</v>
      </c>
      <c r="M3246" t="str">
        <f t="shared" si="1691"/>
        <v>0.00591815943702259-0.181744785552582i</v>
      </c>
      <c r="N3246" t="str">
        <f t="shared" si="1692"/>
        <v>-16.3649629901835i</v>
      </c>
      <c r="O3246" t="str">
        <f t="shared" si="1693"/>
        <v>-0.79182819397548+0.610743899867637i</v>
      </c>
      <c r="P3246" t="str">
        <f t="shared" si="1694"/>
        <v>1.79182819397548-0.610743899867637i</v>
      </c>
      <c r="Q3246" t="str">
        <f t="shared" si="1695"/>
        <v>-1.79182819397548+16.9757068900511i</v>
      </c>
      <c r="R3246" t="str">
        <f t="shared" si="1696"/>
        <v>-0.0465996705332489-0.100633782236499i</v>
      </c>
      <c r="S3246" t="str">
        <f t="shared" si="1697"/>
        <v>1.8272865079351i</v>
      </c>
      <c r="T3246" t="str">
        <f t="shared" si="1698"/>
        <v>0.183886752523234-0.0851509492396266i</v>
      </c>
      <c r="U3246" t="str">
        <f t="shared" si="1699"/>
        <v>0.0000500000000000001-0.000108309929695595i</v>
      </c>
      <c r="V3246" t="str">
        <f t="shared" si="1700"/>
        <v>0.00002-0.00121307121259067i</v>
      </c>
      <c r="W3246" t="str">
        <f t="shared" si="1701"/>
        <v>0.0000421952587742183-0.000100910571218637i</v>
      </c>
      <c r="X3246" t="str">
        <f t="shared" si="1702"/>
        <v>0.0000422372409448285-0.00010086797954559i</v>
      </c>
      <c r="Y3246" t="str">
        <f t="shared" si="1703"/>
        <v>0.009+6.59483129841569i</v>
      </c>
      <c r="Z3246" t="str">
        <f t="shared" si="1704"/>
        <v>-0.000183437145720088-0.0000771078634513216i</v>
      </c>
      <c r="AA3246" t="str">
        <f t="shared" si="1705"/>
        <v>0.0024949522106991-1.81963122930206i</v>
      </c>
      <c r="AB3246" t="str">
        <f t="shared" si="1706"/>
        <v>0.553161323141328-0.256147933996391i</v>
      </c>
      <c r="AC3246" t="str">
        <f t="shared" si="1707"/>
        <v>0.956720145570834-0.102050110363158i</v>
      </c>
      <c r="AD3246" t="str">
        <f t="shared" si="1708"/>
        <v>0.599917804502016-0.203744278554762i</v>
      </c>
      <c r="AE3246" t="str">
        <f t="shared" si="1709"/>
        <v>-0.0001257574957343-8.88411123667406E-06i</v>
      </c>
      <c r="AF3246" t="str">
        <f t="shared" si="1710"/>
        <v>-4.17415939354167-0.0750631935532599i</v>
      </c>
      <c r="AG3246" t="str">
        <f t="shared" si="1711"/>
        <v>0.998663341477414-0.00395353776565431i</v>
      </c>
      <c r="AH3246" t="str">
        <f t="shared" si="1712"/>
        <v>0.000524774014164089+0.0000486632156002093i</v>
      </c>
      <c r="AI3246">
        <f t="shared" si="1713"/>
        <v>-65.563367470278095</v>
      </c>
      <c r="AJ3246">
        <f t="shared" si="1714"/>
        <v>5.2979867760245956</v>
      </c>
      <c r="AK3246"/>
      <c r="AL3246"/>
      <c r="AM3246"/>
      <c r="AN3246"/>
    </row>
    <row r="3247" spans="1:40" x14ac:dyDescent="0.35">
      <c r="A3247"/>
      <c r="B3247">
        <f t="shared" si="1715"/>
        <v>1313000</v>
      </c>
      <c r="C3247" s="237" t="str">
        <f t="shared" si="1683"/>
        <v>-1.2269839436025E-08+0.000516242375004424i</v>
      </c>
      <c r="D3247" s="208" t="str">
        <f t="shared" si="1684"/>
        <v>-1.64874561378203+0.00395785820836725i</v>
      </c>
      <c r="E3247" t="str">
        <f t="shared" si="1685"/>
        <v>36500</v>
      </c>
      <c r="F3247" t="str">
        <f t="shared" si="1686"/>
        <v>0.21505376344086</v>
      </c>
      <c r="G3247" t="str">
        <f t="shared" si="1681"/>
        <v>0.21505376344086</v>
      </c>
      <c r="H3247" t="str">
        <f t="shared" si="1687"/>
        <v>2.52541782935844+0.0789640188936541i</v>
      </c>
      <c r="I3247" t="str">
        <f t="shared" si="1688"/>
        <v>5156.13894270425i</v>
      </c>
      <c r="J3247" t="str">
        <f t="shared" si="1682"/>
        <v>-35985.4966429035+1127.99820421752i</v>
      </c>
      <c r="K3247" t="str">
        <f t="shared" si="1689"/>
        <v>0.00448695283852945-0.143143159008639i</v>
      </c>
      <c r="L3247" t="str">
        <f t="shared" si="1690"/>
        <v>0.00142220461560347-0.038463495359691i</v>
      </c>
      <c r="M3247" t="str">
        <f t="shared" si="1691"/>
        <v>0.00590915745413292-0.18160665436833i</v>
      </c>
      <c r="N3247" t="str">
        <f t="shared" si="1692"/>
        <v>-16.3774362851455i</v>
      </c>
      <c r="O3247" t="str">
        <f t="shared" si="1693"/>
        <v>-0.784148805964167+0.620572840289495i</v>
      </c>
      <c r="P3247" t="str">
        <f t="shared" si="1694"/>
        <v>1.78414880596417-0.620572840289495i</v>
      </c>
      <c r="Q3247" t="str">
        <f t="shared" si="1695"/>
        <v>-1.78414880596417+16.998009125435i</v>
      </c>
      <c r="R3247" t="str">
        <f t="shared" si="1696"/>
        <v>-0.0470077408015424-0.100028184994783i</v>
      </c>
      <c r="S3247" t="str">
        <f t="shared" si="1697"/>
        <v>1.82867925679786i</v>
      </c>
      <c r="T3247" t="str">
        <f t="shared" si="1698"/>
        <v>0.182919466995099-0.085962080512711i</v>
      </c>
      <c r="U3247" t="str">
        <f t="shared" si="1699"/>
        <v>0.0000500000000000001-0.000108227439269323i</v>
      </c>
      <c r="V3247" t="str">
        <f t="shared" si="1700"/>
        <v>0.00002-0.00121214731981641i</v>
      </c>
      <c r="W3247" t="str">
        <f t="shared" si="1701"/>
        <v>0.0000421951396677537-0.000100835962897259i</v>
      </c>
      <c r="X3247" t="str">
        <f t="shared" si="1702"/>
        <v>0.0000422370466764969-0.000100793402872342i</v>
      </c>
      <c r="Y3247" t="str">
        <f t="shared" si="1703"/>
        <v>0.009+6.59985784666144i</v>
      </c>
      <c r="Z3247" t="str">
        <f t="shared" si="1704"/>
        <v>-0.000183161915623883-0.0000770484048842207i</v>
      </c>
      <c r="AA3247" t="str">
        <f t="shared" si="1705"/>
        <v>0.0024911531130098-1.81824533502762i</v>
      </c>
      <c r="AB3247" t="str">
        <f t="shared" si="1706"/>
        <v>0.550251570615621-0.258587949071451i</v>
      </c>
      <c r="AC3247" t="str">
        <f t="shared" si="1707"/>
        <v>0.956290230879317-0.101457383707226i</v>
      </c>
      <c r="AD3247" t="str">
        <f t="shared" si="1708"/>
        <v>0.597367056569903-0.207029878593382i</v>
      </c>
      <c r="AE3247" t="str">
        <f t="shared" si="1709"/>
        <v>-0.000125366216320938-8.10618968454925E-06i</v>
      </c>
      <c r="AF3247" t="str">
        <f t="shared" si="1710"/>
        <v>-4.17416344314047-0.0750061606852869i</v>
      </c>
      <c r="AG3247" t="str">
        <f t="shared" si="1711"/>
        <v>0.998642706419057-0.0039337656974629i</v>
      </c>
      <c r="AH3247" t="str">
        <f t="shared" si="1712"/>
        <v>0.000523222795903949+0.0000453596013927447i</v>
      </c>
      <c r="AI3247">
        <f t="shared" si="1713"/>
        <v>-65.593748952266054</v>
      </c>
      <c r="AJ3247">
        <f t="shared" si="1714"/>
        <v>4.9547384452539074</v>
      </c>
      <c r="AK3247"/>
      <c r="AL3247"/>
      <c r="AM3247"/>
      <c r="AN3247"/>
    </row>
    <row r="3248" spans="1:40" x14ac:dyDescent="0.35">
      <c r="A3248"/>
      <c r="B3248">
        <f t="shared" si="1715"/>
        <v>1314000</v>
      </c>
      <c r="C3248" s="237" t="str">
        <f t="shared" si="1683"/>
        <v>-1.22511709877138E-08+0.000515849496485077i</v>
      </c>
      <c r="D3248" s="208" t="str">
        <f t="shared" si="1684"/>
        <v>-1.6487456136389+0.00395484613971893i</v>
      </c>
      <c r="E3248" t="str">
        <f t="shared" si="1685"/>
        <v>36500</v>
      </c>
      <c r="F3248" t="str">
        <f t="shared" si="1686"/>
        <v>0.21505376344086</v>
      </c>
      <c r="G3248" t="str">
        <f t="shared" si="1681"/>
        <v>0.21505376344086</v>
      </c>
      <c r="H3248" t="str">
        <f t="shared" si="1687"/>
        <v>2.52542186987218+0.0789040604545566i</v>
      </c>
      <c r="I3248" t="str">
        <f t="shared" si="1688"/>
        <v>5160.06593352124i</v>
      </c>
      <c r="J3248" t="str">
        <f t="shared" si="1682"/>
        <v>-36040.3332012644+1128.85730414458i</v>
      </c>
      <c r="K3248" t="str">
        <f t="shared" si="1689"/>
        <v>0.00448013229347643-0.14303442963944i</v>
      </c>
      <c r="L3248" t="str">
        <f t="shared" si="1690"/>
        <v>0.001420043694187-0.0384343031334171i</v>
      </c>
      <c r="M3248" t="str">
        <f t="shared" si="1691"/>
        <v>0.00590017598766343-0.181468732772857i</v>
      </c>
      <c r="N3248" t="str">
        <f t="shared" si="1692"/>
        <v>-16.3899095801075i</v>
      </c>
      <c r="O3248" t="str">
        <f t="shared" si="1693"/>
        <v>-0.776347419242547+0.630305231324822i</v>
      </c>
      <c r="P3248" t="str">
        <f t="shared" si="1694"/>
        <v>1.77634741924255-0.630305231324822i</v>
      </c>
      <c r="Q3248" t="str">
        <f t="shared" si="1695"/>
        <v>-1.77634741924255+17.0202148114323i</v>
      </c>
      <c r="R3248" t="str">
        <f t="shared" si="1696"/>
        <v>-0.0474087985228413-0.0994190109281419i</v>
      </c>
      <c r="S3248" t="str">
        <f t="shared" si="1697"/>
        <v>1.83007200566061i</v>
      </c>
      <c r="T3248" t="str">
        <f t="shared" si="1698"/>
        <v>0.181943948730059-0.0867615149986559i</v>
      </c>
      <c r="U3248" t="str">
        <f t="shared" si="1699"/>
        <v>0.0000500000000000001-0.000108145074399255i</v>
      </c>
      <c r="V3248" t="str">
        <f t="shared" si="1700"/>
        <v>0.00002-0.00121122483327165i</v>
      </c>
      <c r="W3248" t="str">
        <f t="shared" si="1701"/>
        <v>0.0000421950204715591-0.000100761469826215i</v>
      </c>
      <c r="X3248" t="str">
        <f t="shared" si="1702"/>
        <v>0.0000422368524901559-0.000100718941400555i</v>
      </c>
      <c r="Y3248" t="str">
        <f t="shared" si="1703"/>
        <v>0.009+6.60488439490718i</v>
      </c>
      <c r="Z3248" t="str">
        <f t="shared" si="1704"/>
        <v>-0.000182887313643156-0.0000769890378301896i</v>
      </c>
      <c r="AA3248" t="str">
        <f t="shared" si="1705"/>
        <v>0.00248736268614773-1.81686155026459i</v>
      </c>
      <c r="AB3248" t="str">
        <f t="shared" si="1706"/>
        <v>0.547317052675456-0.260992778304347i</v>
      </c>
      <c r="AC3248" t="str">
        <f t="shared" si="1707"/>
        <v>0.955867238190077-0.100860835297495i</v>
      </c>
      <c r="AD3248" t="str">
        <f t="shared" si="1708"/>
        <v>0.594775520553782-0.210283619373112i</v>
      </c>
      <c r="AE3248" t="str">
        <f t="shared" si="1709"/>
        <v>-0.000124966430701777-7.33298880207732E-06i</v>
      </c>
      <c r="AF3248" t="str">
        <f t="shared" si="1710"/>
        <v>-4.17416748351108-0.0749492143148377i</v>
      </c>
      <c r="AG3248" t="str">
        <f t="shared" si="1711"/>
        <v>0.998622311983084-0.00391375512997922i</v>
      </c>
      <c r="AH3248" t="str">
        <f t="shared" si="1712"/>
        <v>0.000521635189990558+0.0000420747775290292i</v>
      </c>
      <c r="AI3248">
        <f t="shared" si="1713"/>
        <v>-65.624498955339078</v>
      </c>
      <c r="AJ3248">
        <f t="shared" si="1714"/>
        <v>4.6114594370177961</v>
      </c>
      <c r="AK3248"/>
      <c r="AL3248"/>
      <c r="AM3248"/>
      <c r="AN3248"/>
    </row>
    <row r="3249" spans="1:40" x14ac:dyDescent="0.35">
      <c r="A3249"/>
      <c r="B3249">
        <f t="shared" si="1715"/>
        <v>1315000</v>
      </c>
      <c r="C3249" s="237" t="str">
        <f t="shared" si="1683"/>
        <v>-1.22325451128227E-08+0.000515457215499598i</v>
      </c>
      <c r="D3249" s="208" t="str">
        <f t="shared" si="1684"/>
        <v>-1.64874561349611+0.00395183865216359i</v>
      </c>
      <c r="E3249" t="str">
        <f t="shared" si="1685"/>
        <v>36500</v>
      </c>
      <c r="F3249" t="str">
        <f t="shared" si="1686"/>
        <v>0.21505376344086</v>
      </c>
      <c r="G3249" t="str">
        <f t="shared" si="1681"/>
        <v>0.21505376344086</v>
      </c>
      <c r="H3249" t="str">
        <f t="shared" si="1687"/>
        <v>2.52542590118542+0.0788441928976847i</v>
      </c>
      <c r="I3249" t="str">
        <f t="shared" si="1688"/>
        <v>5163.99292433822i</v>
      </c>
      <c r="J3249" t="str">
        <f t="shared" si="1682"/>
        <v>-36095.211508052+1129.71640407162i</v>
      </c>
      <c r="K3249" t="str">
        <f t="shared" si="1689"/>
        <v>0.00447332728353004-0.142925865165644i</v>
      </c>
      <c r="L3249" t="str">
        <f t="shared" si="1690"/>
        <v>0.00141788769180739-0.0384051551243597i</v>
      </c>
      <c r="M3249" t="str">
        <f t="shared" si="1691"/>
        <v>0.00589121497533743-0.181331020290004i</v>
      </c>
      <c r="N3249" t="str">
        <f t="shared" si="1692"/>
        <v>-16.4023828750695i</v>
      </c>
      <c r="O3249" t="str">
        <f t="shared" si="1693"/>
        <v>-0.768425247558715+0.639939558797803i</v>
      </c>
      <c r="P3249" t="str">
        <f t="shared" si="1694"/>
        <v>1.76842524755871-0.639939558797803i</v>
      </c>
      <c r="Q3249" t="str">
        <f t="shared" si="1695"/>
        <v>-1.76842524755871+17.0423224338673i</v>
      </c>
      <c r="R3249" t="str">
        <f t="shared" si="1696"/>
        <v>-0.0478028267567897-0.0988063409991014i</v>
      </c>
      <c r="S3249" t="str">
        <f t="shared" si="1697"/>
        <v>1.83146475452337i</v>
      </c>
      <c r="T3249" t="str">
        <f t="shared" si="1698"/>
        <v>0.180960331063272-0.087549192371647i</v>
      </c>
      <c r="U3249" t="str">
        <f t="shared" si="1699"/>
        <v>0.00005-0.000108062834798951i</v>
      </c>
      <c r="V3249" t="str">
        <f t="shared" si="1700"/>
        <v>0.00002-0.00121030374974825i</v>
      </c>
      <c r="W3249" t="str">
        <f t="shared" si="1701"/>
        <v>0.0000421949011856366-0.000100687091742531i</v>
      </c>
      <c r="X3249" t="str">
        <f t="shared" si="1702"/>
        <v>0.0000422366583852856-0.000100644594867366i</v>
      </c>
      <c r="Y3249" t="str">
        <f t="shared" si="1703"/>
        <v>0.009+6.60991094315292i</v>
      </c>
      <c r="Z3249" t="str">
        <f t="shared" si="1704"/>
        <v>-0.000182613337867948-0.0000769297620768838i</v>
      </c>
      <c r="AA3249" t="str">
        <f t="shared" si="1705"/>
        <v>0.00248358090374628-1.81547987020014i</v>
      </c>
      <c r="AB3249" t="str">
        <f t="shared" si="1706"/>
        <v>0.544358170414722-0.263362240225195i</v>
      </c>
      <c r="AC3249" t="str">
        <f t="shared" si="1707"/>
        <v>0.955451187279599-0.100260546018054i</v>
      </c>
      <c r="AD3249" t="str">
        <f t="shared" si="1708"/>
        <v>0.592143591702272-0.213504994410916i</v>
      </c>
      <c r="AE3249" t="str">
        <f t="shared" si="1709"/>
        <v>-0.000124558206200125-6.56460594415236E-06i</v>
      </c>
      <c r="AF3249" t="str">
        <f t="shared" si="1710"/>
        <v>-4.17417151468153-0.0748923542455211i</v>
      </c>
      <c r="AG3249" t="str">
        <f t="shared" si="1711"/>
        <v>0.998602160953455-0.00389350920110826i</v>
      </c>
      <c r="AH3249" t="str">
        <f t="shared" si="1712"/>
        <v>0.000520011465930102+0.0000388091668361644i</v>
      </c>
      <c r="AI3249">
        <f t="shared" si="1713"/>
        <v>-65.655619211279557</v>
      </c>
      <c r="AJ3249">
        <f t="shared" si="1714"/>
        <v>4.2681498094235488</v>
      </c>
      <c r="AK3249"/>
      <c r="AL3249"/>
      <c r="AM3249"/>
      <c r="AN3249"/>
    </row>
    <row r="3250" spans="1:40" x14ac:dyDescent="0.35">
      <c r="A3250"/>
      <c r="B3250">
        <f t="shared" si="1715"/>
        <v>1316000</v>
      </c>
      <c r="C3250" s="237" t="str">
        <f t="shared" si="1683"/>
        <v>-1.22139616819983E-08+0.00051506553068583i</v>
      </c>
      <c r="D3250" s="208" t="str">
        <f t="shared" si="1684"/>
        <v>-1.64874561335364+0.00394883573525803i</v>
      </c>
      <c r="E3250" t="str">
        <f t="shared" si="1685"/>
        <v>36500</v>
      </c>
      <c r="F3250" t="str">
        <f t="shared" si="1686"/>
        <v>0.21505376344086</v>
      </c>
      <c r="G3250" t="str">
        <f t="shared" si="1681"/>
        <v>0.21505376344086</v>
      </c>
      <c r="H3250" t="str">
        <f t="shared" si="1687"/>
        <v>2.52542992332603+0.0787844160167963i</v>
      </c>
      <c r="I3250" t="str">
        <f t="shared" si="1688"/>
        <v>5167.91991515521i</v>
      </c>
      <c r="J3250" t="str">
        <f t="shared" si="1682"/>
        <v>-36150.1315632661+1130.57550399867i</v>
      </c>
      <c r="K3250" t="str">
        <f t="shared" si="1689"/>
        <v>0.0044665377615618-0.142817465212784i</v>
      </c>
      <c r="L3250" t="str">
        <f t="shared" si="1690"/>
        <v>0.00141573659355272-0.0383760512322694i</v>
      </c>
      <c r="M3250" t="str">
        <f t="shared" si="1691"/>
        <v>0.00588227435511452-0.181193516445053i</v>
      </c>
      <c r="N3250" t="str">
        <f t="shared" si="1692"/>
        <v>-16.4148561700316i</v>
      </c>
      <c r="O3250" t="str">
        <f t="shared" si="1693"/>
        <v>-0.760383523452552+0.649474323789542i</v>
      </c>
      <c r="P3250" t="str">
        <f t="shared" si="1694"/>
        <v>1.76038352345255-0.649474323789542i</v>
      </c>
      <c r="Q3250" t="str">
        <f t="shared" si="1695"/>
        <v>-1.76038352345255+17.0643304938211i</v>
      </c>
      <c r="R3250" t="str">
        <f t="shared" si="1696"/>
        <v>-0.0481898093016694-0.0981902558536521i</v>
      </c>
      <c r="S3250" t="str">
        <f t="shared" si="1697"/>
        <v>1.83285750338612i</v>
      </c>
      <c r="T3250" t="str">
        <f t="shared" si="1698"/>
        <v>0.179968747200769-0.088325053565311i</v>
      </c>
      <c r="U3250" t="str">
        <f t="shared" si="1699"/>
        <v>0.00005-0.000107980720182843i</v>
      </c>
      <c r="V3250" t="str">
        <f t="shared" si="1700"/>
        <v>0.00002-0.00120938406604784i</v>
      </c>
      <c r="W3250" t="str">
        <f t="shared" si="1701"/>
        <v>0.000042194781809989-0.000100612828384036i</v>
      </c>
      <c r="X3250" t="str">
        <f t="shared" si="1702"/>
        <v>0.0000422364643613688-0.000100570363010715i</v>
      </c>
      <c r="Y3250" t="str">
        <f t="shared" si="1703"/>
        <v>0.009+6.61493749139867i</v>
      </c>
      <c r="Z3250" t="str">
        <f t="shared" si="1704"/>
        <v>-0.000182339986395556-0.0000768705774126191i</v>
      </c>
      <c r="AA3250" t="str">
        <f t="shared" si="1705"/>
        <v>0.00247980773953901-1.81410029003606i</v>
      </c>
      <c r="AB3250" t="str">
        <f t="shared" si="1706"/>
        <v>0.54137532453887-0.265696157152718i</v>
      </c>
      <c r="AC3250" t="str">
        <f t="shared" si="1707"/>
        <v>0.955042097167588-0.0996565964612516i</v>
      </c>
      <c r="AD3250" t="str">
        <f t="shared" si="1708"/>
        <v>0.589471671562474-0.216693502064718i</v>
      </c>
      <c r="AE3250" t="str">
        <f t="shared" si="1709"/>
        <v>-0.000124141611198545-5.80113754290311E-06i</v>
      </c>
      <c r="AF3250" t="str">
        <f t="shared" si="1710"/>
        <v>-4.17417553667967-0.0748355802815383i</v>
      </c>
      <c r="AG3250" t="str">
        <f t="shared" si="1711"/>
        <v>0.998582256073917-0.00387303108063445i</v>
      </c>
      <c r="AH3250" t="str">
        <f t="shared" si="1712"/>
        <v>0.000518351897975447+0.000035563188433587i</v>
      </c>
      <c r="AI3250">
        <f t="shared" si="1713"/>
        <v>-65.687111492429523</v>
      </c>
      <c r="AJ3250">
        <f t="shared" si="1714"/>
        <v>3.9248096249119242</v>
      </c>
      <c r="AK3250"/>
      <c r="AL3250"/>
      <c r="AM3250"/>
      <c r="AN3250"/>
    </row>
    <row r="3251" spans="1:40" x14ac:dyDescent="0.35">
      <c r="A3251"/>
      <c r="B3251">
        <f t="shared" si="1715"/>
        <v>1317000</v>
      </c>
      <c r="C3251" s="237" t="str">
        <f t="shared" si="1683"/>
        <v>-1.21954205663783E-08+0.000514674440685748i</v>
      </c>
      <c r="D3251" s="208" t="str">
        <f t="shared" si="1684"/>
        <v>-1.64874561321149+0.00394583737859074i</v>
      </c>
      <c r="E3251" t="str">
        <f t="shared" si="1685"/>
        <v>36500</v>
      </c>
      <c r="F3251" t="str">
        <f t="shared" si="1686"/>
        <v>0.21505376344086</v>
      </c>
      <c r="G3251" t="str">
        <f t="shared" si="1681"/>
        <v>0.21505376344086</v>
      </c>
      <c r="H3251" t="str">
        <f t="shared" si="1687"/>
        <v>2.52543393632181+0.0787247296062737i</v>
      </c>
      <c r="I3251" t="str">
        <f t="shared" si="1688"/>
        <v>5171.8469059722i</v>
      </c>
      <c r="J3251" t="str">
        <f t="shared" si="1682"/>
        <v>-36205.0933669069+1131.43460392573i</v>
      </c>
      <c r="K3251" t="str">
        <f t="shared" si="1689"/>
        <v>0.00445976368062156-0.14270922940752i</v>
      </c>
      <c r="L3251" t="str">
        <f t="shared" si="1690"/>
        <v>0.00141359038456751-0.0383469913571998i</v>
      </c>
      <c r="M3251" t="str">
        <f t="shared" si="1691"/>
        <v>0.00587335406518907-0.18105622076472i</v>
      </c>
      <c r="N3251" t="str">
        <f t="shared" si="1692"/>
        <v>-16.4273294649936i</v>
      </c>
      <c r="O3251" t="str">
        <f t="shared" si="1693"/>
        <v>-0.752223498064232+0.658908042870939i</v>
      </c>
      <c r="P3251" t="str">
        <f t="shared" si="1694"/>
        <v>1.75222349806423-0.658908042870939i</v>
      </c>
      <c r="Q3251" t="str">
        <f t="shared" si="1695"/>
        <v>-1.75222349806423+17.0862375078645i</v>
      </c>
      <c r="R3251" t="str">
        <f t="shared" si="1696"/>
        <v>-0.0485697306817442-0.0975708358204479i</v>
      </c>
      <c r="S3251" t="str">
        <f t="shared" si="1697"/>
        <v>1.83425025224887i</v>
      </c>
      <c r="T3251" t="str">
        <f t="shared" si="1698"/>
        <v>0.17896933021579-0.089089040754649i</v>
      </c>
      <c r="U3251" t="str">
        <f t="shared" si="1699"/>
        <v>0.00005-0.000107898730266227i</v>
      </c>
      <c r="V3251" t="str">
        <f t="shared" si="1700"/>
        <v>0.00002-0.00120846577898174i</v>
      </c>
      <c r="W3251" t="str">
        <f t="shared" si="1701"/>
        <v>0.000042194662344618-0.000100538679489352i</v>
      </c>
      <c r="X3251" t="str">
        <f t="shared" si="1702"/>
        <v>0.0000422362704178889-0.000100496245569336i</v>
      </c>
      <c r="Y3251" t="str">
        <f t="shared" si="1703"/>
        <v>0.009+6.61996403964441i</v>
      </c>
      <c r="Z3251" t="str">
        <f t="shared" si="1704"/>
        <v>-0.000182067257330501-0.0000768114836263658i</v>
      </c>
      <c r="AA3251" t="str">
        <f t="shared" si="1705"/>
        <v>0.00247604316735919-1.81272280498874i</v>
      </c>
      <c r="AB3251" t="str">
        <f t="shared" si="1706"/>
        <v>0.538368915353896-0.267994355139894i</v>
      </c>
      <c r="AC3251" t="str">
        <f t="shared" si="1707"/>
        <v>0.954639986129658-0.0990490669263865i</v>
      </c>
      <c r="AD3251" t="str">
        <f t="shared" si="1708"/>
        <v>0.58676016792231-0.219848645611953i</v>
      </c>
      <c r="AE3251" t="str">
        <f t="shared" si="1709"/>
        <v>-0.0001237167151271-5.04267909657454E-06i</v>
      </c>
      <c r="AF3251" t="str">
        <f t="shared" si="1710"/>
        <v>-4.1741795495333-0.074778892227683i</v>
      </c>
      <c r="AG3251" t="str">
        <f t="shared" si="1711"/>
        <v>0.998562600047648-0.00385232396972279i</v>
      </c>
      <c r="AH3251" t="str">
        <f t="shared" si="1712"/>
        <v>0.000516656765078907+0.0000323372576799141i</v>
      </c>
      <c r="AI3251">
        <f t="shared" si="1713"/>
        <v>-65.718977612315129</v>
      </c>
      <c r="AJ3251">
        <f t="shared" si="1714"/>
        <v>3.5814389502502912</v>
      </c>
      <c r="AK3251"/>
      <c r="AL3251"/>
      <c r="AM3251"/>
      <c r="AN3251"/>
    </row>
    <row r="3252" spans="1:40" x14ac:dyDescent="0.35">
      <c r="A3252"/>
      <c r="B3252">
        <f t="shared" si="1715"/>
        <v>1318000</v>
      </c>
      <c r="C3252" s="237" t="str">
        <f t="shared" si="1683"/>
        <v>-1.21769216375889E-08+0.000514283944145453i</v>
      </c>
      <c r="D3252" s="208" t="str">
        <f t="shared" si="1684"/>
        <v>-1.64874561306966+0.00394284357178181i</v>
      </c>
      <c r="E3252" t="str">
        <f t="shared" si="1685"/>
        <v>36500</v>
      </c>
      <c r="F3252" t="str">
        <f t="shared" si="1686"/>
        <v>0.21505376344086</v>
      </c>
      <c r="G3252" t="str">
        <f t="shared" si="1681"/>
        <v>0.21505376344086</v>
      </c>
      <c r="H3252" t="str">
        <f t="shared" si="1687"/>
        <v>2.52543794020046+0.0786651334611193i</v>
      </c>
      <c r="I3252" t="str">
        <f t="shared" si="1688"/>
        <v>5175.77389678918i</v>
      </c>
      <c r="J3252" t="str">
        <f t="shared" si="1682"/>
        <v>-36260.0969189743+1132.29370385278i</v>
      </c>
      <c r="K3252" t="str">
        <f t="shared" si="1689"/>
        <v>0.00445300499393686-0.142601157377645i</v>
      </c>
      <c r="L3252" t="str">
        <f t="shared" si="1690"/>
        <v>0.00141144905005249-0.0383179753995057i</v>
      </c>
      <c r="M3252" t="str">
        <f t="shared" si="1691"/>
        <v>0.00586445404398935-0.180919132777151i</v>
      </c>
      <c r="N3252" t="str">
        <f t="shared" si="1692"/>
        <v>-16.4398027599556i</v>
      </c>
      <c r="O3252" t="str">
        <f t="shared" si="1693"/>
        <v>-0.74394644093917+0.668239248333965i</v>
      </c>
      <c r="P3252" t="str">
        <f t="shared" si="1694"/>
        <v>1.74394644093917-0.668239248333965i</v>
      </c>
      <c r="Q3252" t="str">
        <f t="shared" si="1695"/>
        <v>-1.74394644093917+17.1080420082896i</v>
      </c>
      <c r="R3252" t="str">
        <f t="shared" si="1696"/>
        <v>-0.0489425761348505-0.0969481609102165i</v>
      </c>
      <c r="S3252" t="str">
        <f t="shared" si="1697"/>
        <v>1.83564300111163i</v>
      </c>
      <c r="T3252" t="str">
        <f t="shared" si="1698"/>
        <v>0.177962213045483-0.0898410973383114i</v>
      </c>
      <c r="U3252" t="str">
        <f t="shared" si="1699"/>
        <v>0.00005-0.000107816864765266i</v>
      </c>
      <c r="V3252" t="str">
        <f t="shared" si="1700"/>
        <v>0.00002-0.00120754888537098i</v>
      </c>
      <c r="W3252" t="str">
        <f t="shared" si="1701"/>
        <v>0.0000421945427895264-0.000100464644797897i</v>
      </c>
      <c r="X3252" t="str">
        <f t="shared" si="1702"/>
        <v>0.0000422360765543329-0.000100422242282758i</v>
      </c>
      <c r="Y3252" t="str">
        <f t="shared" si="1703"/>
        <v>0.009+6.62499058789016i</v>
      </c>
      <c r="Z3252" t="str">
        <f t="shared" si="1704"/>
        <v>-0.000181795148784493-0.0000767524805077505i</v>
      </c>
      <c r="AA3252" t="str">
        <f t="shared" si="1705"/>
        <v>0.00247228716113928-1.81134741028907i</v>
      </c>
      <c r="AB3252" t="str">
        <f t="shared" si="1706"/>
        <v>0.535339342756408-0.270256663920638i</v>
      </c>
      <c r="AC3252" t="str">
        <f t="shared" si="1707"/>
        <v>0.954244871709767-0.0984380374186238i</v>
      </c>
      <c r="AD3252" t="str">
        <f t="shared" si="1708"/>
        <v>0.584009494751625-0.222969933327721i</v>
      </c>
      <c r="AE3252" t="str">
        <f t="shared" si="1709"/>
        <v>-0.000123283588451479-4.28932515848365E-06i</v>
      </c>
      <c r="AF3252" t="str">
        <f t="shared" si="1710"/>
        <v>-4.17418355327012-0.0747222898893375i</v>
      </c>
      <c r="AG3252" t="str">
        <f t="shared" si="1711"/>
        <v>0.998543195536891-0.00383139110041397i</v>
      </c>
      <c r="AH3252" t="str">
        <f t="shared" si="1712"/>
        <v>0.000514926350844367+0.0000291317861200712i</v>
      </c>
      <c r="AI3252">
        <f t="shared" si="1713"/>
        <v>-65.751219426290973</v>
      </c>
      <c r="AJ3252">
        <f t="shared" si="1714"/>
        <v>3.2380378564957861</v>
      </c>
      <c r="AK3252"/>
      <c r="AL3252"/>
      <c r="AM3252"/>
      <c r="AN3252"/>
    </row>
    <row r="3253" spans="1:40" x14ac:dyDescent="0.35">
      <c r="A3253"/>
      <c r="B3253">
        <f t="shared" si="1715"/>
        <v>1319000</v>
      </c>
      <c r="C3253" s="237" t="str">
        <f t="shared" si="1683"/>
        <v>-1.21584647677428E-08+0.000513894039715151i</v>
      </c>
      <c r="D3253" s="208" t="str">
        <f t="shared" si="1684"/>
        <v>-1.64874561292816+0.00393985430448283i</v>
      </c>
      <c r="E3253" t="str">
        <f t="shared" si="1685"/>
        <v>36500</v>
      </c>
      <c r="F3253" t="str">
        <f t="shared" si="1686"/>
        <v>0.21505376344086</v>
      </c>
      <c r="G3253" t="str">
        <f t="shared" si="1681"/>
        <v>0.21505376344086</v>
      </c>
      <c r="H3253" t="str">
        <f t="shared" si="1687"/>
        <v>2.52544193498957+0.0786056273769538i</v>
      </c>
      <c r="I3253" t="str">
        <f t="shared" si="1688"/>
        <v>5179.70088760617i</v>
      </c>
      <c r="J3253" t="str">
        <f t="shared" si="1682"/>
        <v>-36315.1422194683+1133.15280377982i</v>
      </c>
      <c r="K3253" t="str">
        <f t="shared" si="1689"/>
        <v>0.00444626165491222-0.142493248752072i</v>
      </c>
      <c r="L3253" t="str">
        <f t="shared" si="1690"/>
        <v>0.00140931257526427-0.0382890032598416i</v>
      </c>
      <c r="M3253" t="str">
        <f t="shared" si="1691"/>
        <v>0.00585557423017649-0.180782252011914i</v>
      </c>
      <c r="N3253" t="str">
        <f t="shared" si="1692"/>
        <v>-16.4522760549177i</v>
      </c>
      <c r="O3253" t="str">
        <f t="shared" si="1693"/>
        <v>-0.735553639830703+0.677466488419763i</v>
      </c>
      <c r="P3253" t="str">
        <f t="shared" si="1694"/>
        <v>1.7355536398307-0.677466488419763i</v>
      </c>
      <c r="Q3253" t="str">
        <f t="shared" si="1695"/>
        <v>-1.7355536398307+17.1297425433375i</v>
      </c>
      <c r="R3253" t="str">
        <f t="shared" si="1696"/>
        <v>-0.0493083316001701-0.0963223108154532i</v>
      </c>
      <c r="S3253" t="str">
        <f t="shared" si="1697"/>
        <v>1.83703574997438i</v>
      </c>
      <c r="T3253" t="str">
        <f t="shared" si="1698"/>
        <v>0.176947528488131-0.0905811679211039i</v>
      </c>
      <c r="U3253" t="str">
        <f t="shared" si="1699"/>
        <v>0.00005-0.000107735123396983i</v>
      </c>
      <c r="V3253" t="str">
        <f t="shared" si="1700"/>
        <v>0.00002-0.00120663338204621i</v>
      </c>
      <c r="W3253" t="str">
        <f t="shared" si="1701"/>
        <v>0.0000421944231447167-0.000100390724049877i</v>
      </c>
      <c r="X3253" t="str">
        <f t="shared" si="1702"/>
        <v>0.000042235882770189-0.000100348352891297i</v>
      </c>
      <c r="Y3253" t="str">
        <f t="shared" si="1703"/>
        <v>0.009+6.6300171361359i</v>
      </c>
      <c r="Z3253" t="str">
        <f t="shared" si="1704"/>
        <v>-0.000181523658876394-0.00007669356784705i</v>
      </c>
      <c r="AA3253" t="str">
        <f t="shared" si="1705"/>
        <v>0.00246853969491058-1.80997410118242i</v>
      </c>
      <c r="AB3253" t="str">
        <f t="shared" si="1706"/>
        <v>0.532287006225287-0.272482916857177i</v>
      </c>
      <c r="AC3253" t="str">
        <f t="shared" si="1707"/>
        <v>0.953856770732495-0.0978235876481993i</v>
      </c>
      <c r="AD3253" t="str">
        <f t="shared" si="1708"/>
        <v>0.581220072142527-0.226056878562034i</v>
      </c>
      <c r="AE3253" t="str">
        <f t="shared" si="1709"/>
        <v>-0.000122842302661003-3.54116932617312E-06i</v>
      </c>
      <c r="AF3253" t="str">
        <f t="shared" si="1710"/>
        <v>-4.17418754791773-0.074665773072471i</v>
      </c>
      <c r="AG3253" t="str">
        <f t="shared" si="1711"/>
        <v>0.998524045162606-0.00381023573511707i</v>
      </c>
      <c r="AH3253" t="str">
        <f t="shared" si="1712"/>
        <v>0.000513160943478747+0.0000259471814332285i</v>
      </c>
      <c r="AI3253">
        <f t="shared" si="1713"/>
        <v>-65.783838832204992</v>
      </c>
      <c r="AJ3253">
        <f t="shared" si="1714"/>
        <v>2.8946064189852705</v>
      </c>
      <c r="AK3253"/>
      <c r="AL3253"/>
      <c r="AM3253"/>
      <c r="AN3253"/>
    </row>
    <row r="3254" spans="1:40" x14ac:dyDescent="0.35">
      <c r="A3254"/>
      <c r="B3254">
        <f t="shared" si="1715"/>
        <v>1320000</v>
      </c>
      <c r="C3254" s="237" t="str">
        <f t="shared" si="1683"/>
        <v>-1.21400498294369E-08+0.000513504726049135i</v>
      </c>
      <c r="D3254" s="208" t="str">
        <f t="shared" si="1684"/>
        <v>-1.64874561278698+0.0039368695663767i</v>
      </c>
      <c r="E3254" t="str">
        <f t="shared" si="1685"/>
        <v>36500</v>
      </c>
      <c r="F3254" t="str">
        <f t="shared" si="1686"/>
        <v>0.21505376344086</v>
      </c>
      <c r="G3254" t="str">
        <f t="shared" si="1681"/>
        <v>0.21505376344086</v>
      </c>
      <c r="H3254" t="str">
        <f t="shared" si="1687"/>
        <v>2.52544592071662+0.0785462111500137i</v>
      </c>
      <c r="I3254" t="str">
        <f t="shared" si="1688"/>
        <v>5183.62787842316i</v>
      </c>
      <c r="J3254" t="str">
        <f t="shared" si="1682"/>
        <v>-36370.2292683889+1134.01190370688i</v>
      </c>
      <c r="K3254" t="str">
        <f t="shared" si="1689"/>
        <v>0.00443953361712837-0.142385503160834i</v>
      </c>
      <c r="L3254" t="str">
        <f t="shared" si="1690"/>
        <v>0.00140718094551518-0.0382600748391613i</v>
      </c>
      <c r="M3254" t="str">
        <f t="shared" si="1691"/>
        <v>0.00584671456264355-0.180645577999995i</v>
      </c>
      <c r="N3254" t="str">
        <f t="shared" si="1692"/>
        <v>-16.4647493498797i</v>
      </c>
      <c r="O3254" t="str">
        <f t="shared" si="1693"/>
        <v>-0.727046400499942+0.686588327544299i</v>
      </c>
      <c r="P3254" t="str">
        <f t="shared" si="1694"/>
        <v>1.72704640049994-0.686588327544299i</v>
      </c>
      <c r="Q3254" t="str">
        <f t="shared" si="1695"/>
        <v>-1.72704640049994+17.151337677424i</v>
      </c>
      <c r="R3254" t="str">
        <f t="shared" si="1696"/>
        <v>-0.0496669837062175-0.0956933649103534i</v>
      </c>
      <c r="S3254" t="str">
        <f t="shared" si="1697"/>
        <v>1.83842849883714i</v>
      </c>
      <c r="T3254" t="str">
        <f t="shared" si="1698"/>
        <v>0.175925409200816-0.0913091982967901i</v>
      </c>
      <c r="U3254" t="str">
        <f t="shared" si="1699"/>
        <v>0.00005-0.000107653505879258i</v>
      </c>
      <c r="V3254" t="str">
        <f t="shared" si="1700"/>
        <v>0.00002-0.00120571926584769i</v>
      </c>
      <c r="W3254" t="str">
        <f t="shared" si="1701"/>
        <v>0.0000421943034101903-0.000100316916986287i</v>
      </c>
      <c r="X3254" t="str">
        <f t="shared" si="1702"/>
        <v>0.0000422356890649466-0.000100274577136058i</v>
      </c>
      <c r="Y3254" t="str">
        <f t="shared" si="1703"/>
        <v>0.009+6.63504368438164i</v>
      </c>
      <c r="Z3254" t="str">
        <f t="shared" si="1704"/>
        <v>-0.00018125278573219-0.0000766347454351885i</v>
      </c>
      <c r="AA3254" t="str">
        <f t="shared" si="1705"/>
        <v>0.00246480074280269-1.80860287292855i</v>
      </c>
      <c r="AB3254" t="str">
        <f t="shared" si="1706"/>
        <v>0.529212304814657-0.274672950888317i</v>
      </c>
      <c r="AC3254" t="str">
        <f t="shared" si="1707"/>
        <v>0.953475699315106-0.0972057970298762i</v>
      </c>
      <c r="AD3254" t="str">
        <f t="shared" si="1708"/>
        <v>0.578392326248762-0.229108999816416i</v>
      </c>
      <c r="AE3254" t="str">
        <f t="shared" si="1709"/>
        <v>-0.000122392930256551-2.79830423069921E-06i</v>
      </c>
      <c r="AF3254" t="str">
        <f t="shared" si="1710"/>
        <v>-4.1741915335036-0.074609341583637i</v>
      </c>
      <c r="AG3254" t="str">
        <f t="shared" si="1711"/>
        <v>0.998505151504124-0.00378886116609789i</v>
      </c>
      <c r="AH3254" t="str">
        <f t="shared" si="1712"/>
        <v>0.000511360835742992+0.0000227838473812834i</v>
      </c>
      <c r="AI3254">
        <f t="shared" si="1713"/>
        <v>-65.816837771081623</v>
      </c>
      <c r="AJ3254">
        <f t="shared" si="1714"/>
        <v>2.5511447173215611</v>
      </c>
      <c r="AK3254"/>
      <c r="AL3254"/>
      <c r="AM3254"/>
      <c r="AN3254"/>
    </row>
    <row r="3255" spans="1:40" x14ac:dyDescent="0.35">
      <c r="A3255"/>
      <c r="B3255">
        <f t="shared" si="1715"/>
        <v>1321000</v>
      </c>
      <c r="C3255" s="237" t="str">
        <f t="shared" si="1683"/>
        <v>-1.21216766957503E-08+0.000513116001805777i</v>
      </c>
      <c r="D3255" s="208" t="str">
        <f t="shared" si="1684"/>
        <v>-1.64874561264612+0.00393388934717762i</v>
      </c>
      <c r="E3255" t="str">
        <f t="shared" si="1685"/>
        <v>36500</v>
      </c>
      <c r="F3255" t="str">
        <f t="shared" si="1686"/>
        <v>0.21505376344086</v>
      </c>
      <c r="G3255" t="str">
        <f t="shared" si="1681"/>
        <v>0.21505376344086</v>
      </c>
      <c r="H3255" t="str">
        <f t="shared" si="1687"/>
        <v>2.52544989740898+0.0784868845771486i</v>
      </c>
      <c r="I3255" t="str">
        <f t="shared" si="1688"/>
        <v>5187.55486924014i</v>
      </c>
      <c r="J3255" t="str">
        <f t="shared" si="1682"/>
        <v>-36425.3580657361+1134.87100363393i</v>
      </c>
      <c r="K3255" t="str">
        <f t="shared" si="1689"/>
        <v>0.00443282083434113-0.142277920235078i</v>
      </c>
      <c r="L3255" t="str">
        <f t="shared" si="1690"/>
        <v>0.00140505414617294-0.0382311900387168i</v>
      </c>
      <c r="M3255" t="str">
        <f t="shared" si="1691"/>
        <v>0.00583787498051407-0.180509110273795i</v>
      </c>
      <c r="N3255" t="str">
        <f t="shared" si="1692"/>
        <v>-16.4772226448417i</v>
      </c>
      <c r="O3255" t="str">
        <f t="shared" si="1693"/>
        <v>-0.71842604651222+0.695603346522156i</v>
      </c>
      <c r="P3255" t="str">
        <f t="shared" si="1694"/>
        <v>1.71842604651222-0.695603346522156i</v>
      </c>
      <c r="Q3255" t="str">
        <f t="shared" si="1695"/>
        <v>-1.71842604651222+17.1728259913639i</v>
      </c>
      <c r="R3255" t="str">
        <f t="shared" si="1696"/>
        <v>-0.0500185197590712-0.0950614022509286i</v>
      </c>
      <c r="S3255" t="str">
        <f t="shared" si="1697"/>
        <v>1.83982124769989i</v>
      </c>
      <c r="T3255" t="str">
        <f t="shared" si="1698"/>
        <v>0.174895987697405-0.092025135431236i</v>
      </c>
      <c r="U3255" t="str">
        <f t="shared" si="1699"/>
        <v>0.00005-0.000107572011930826i</v>
      </c>
      <c r="V3255" t="str">
        <f t="shared" si="1700"/>
        <v>0.00002-0.00120480653362525i</v>
      </c>
      <c r="W3255" t="str">
        <f t="shared" si="1701"/>
        <v>0.0000421941835859503-0.000100243223348905i</v>
      </c>
      <c r="X3255" t="str">
        <f t="shared" si="1702"/>
        <v>0.0000422354954380982-0.000100200914758929i</v>
      </c>
      <c r="Y3255" t="str">
        <f t="shared" si="1703"/>
        <v>0.009+6.64007023262739i</v>
      </c>
      <c r="Z3255" t="str">
        <f t="shared" si="1704"/>
        <v>-0.000180982527484957-0.0000765760130637383i</v>
      </c>
      <c r="AA3255" t="str">
        <f t="shared" si="1705"/>
        <v>0.00246107027904308-1.80723372080157i</v>
      </c>
      <c r="AB3255" t="str">
        <f t="shared" si="1706"/>
        <v>0.526115637147827-0.276826606478738i</v>
      </c>
      <c r="AC3255" t="str">
        <f t="shared" si="1707"/>
        <v>0.953101672879372-0.0965847446825879i</v>
      </c>
      <c r="AD3255" t="str">
        <f t="shared" si="1708"/>
        <v>0.575526689223834-0.23212582082i</v>
      </c>
      <c r="AE3255" t="str">
        <f t="shared" si="1709"/>
        <v>-0.000121935544738322-2.06082152601042E-06i</v>
      </c>
      <c r="AF3255" t="str">
        <f t="shared" si="1710"/>
        <v>-4.1741955100551-0.074552995229971i</v>
      </c>
      <c r="AG3255" t="str">
        <f t="shared" si="1711"/>
        <v>0.998486517098806-0.00376727071496169i</v>
      </c>
      <c r="AH3255" t="str">
        <f t="shared" si="1712"/>
        <v>0.000509526324902227+0.0000196421837577032i</v>
      </c>
      <c r="AI3255">
        <f t="shared" si="1713"/>
        <v>-65.850218227830055</v>
      </c>
      <c r="AJ3255">
        <f t="shared" si="1714"/>
        <v>2.2076528353362992</v>
      </c>
      <c r="AK3255"/>
      <c r="AL3255"/>
      <c r="AM3255"/>
      <c r="AN3255"/>
    </row>
    <row r="3256" spans="1:40" x14ac:dyDescent="0.35">
      <c r="A3256"/>
      <c r="B3256">
        <f t="shared" si="1715"/>
        <v>1322000</v>
      </c>
      <c r="C3256" s="237" t="str">
        <f t="shared" si="1683"/>
        <v>-1.21033452402417E-08+0.000512727865647507i</v>
      </c>
      <c r="D3256" s="208" t="str">
        <f t="shared" si="1684"/>
        <v>-1.64874561250557+0.00393091363663089i</v>
      </c>
      <c r="E3256" t="str">
        <f t="shared" si="1685"/>
        <v>36500</v>
      </c>
      <c r="F3256" t="str">
        <f t="shared" si="1686"/>
        <v>0.21505376344086</v>
      </c>
      <c r="G3256" t="str">
        <f t="shared" si="1681"/>
        <v>0.21505376344086</v>
      </c>
      <c r="H3256" t="str">
        <f t="shared" si="1687"/>
        <v>2.52545386509391+0.0784276474558189i</v>
      </c>
      <c r="I3256" t="str">
        <f t="shared" si="1688"/>
        <v>5191.48186005713i</v>
      </c>
      <c r="J3256" t="str">
        <f t="shared" si="1682"/>
        <v>-36480.52861151+1135.73010356098i</v>
      </c>
      <c r="K3256" t="str">
        <f t="shared" si="1689"/>
        <v>0.00442612326048097-0.142170499607063i</v>
      </c>
      <c r="L3256" t="str">
        <f t="shared" si="1690"/>
        <v>0.00140293216266046-0.038202348760056i</v>
      </c>
      <c r="M3256" t="str">
        <f t="shared" si="1691"/>
        <v>0.00582905542314143-0.180372848367119i</v>
      </c>
      <c r="N3256" t="str">
        <f t="shared" si="1692"/>
        <v>-16.4896959398038i</v>
      </c>
      <c r="O3256" t="str">
        <f t="shared" si="1693"/>
        <v>-0.709693919031363+0.704510142787104i</v>
      </c>
      <c r="P3256" t="str">
        <f t="shared" si="1694"/>
        <v>1.70969391903136-0.704510142787104i</v>
      </c>
      <c r="Q3256" t="str">
        <f t="shared" si="1695"/>
        <v>-1.70969391903136+17.1942060825909i</v>
      </c>
      <c r="R3256" t="str">
        <f t="shared" si="1696"/>
        <v>-0.0503629277307972-0.0944265015753929i</v>
      </c>
      <c r="S3256" t="str">
        <f t="shared" si="1697"/>
        <v>1.84121399656265i</v>
      </c>
      <c r="T3256" t="str">
        <f t="shared" si="1698"/>
        <v>0.173859396347059-0.092728927445817i</v>
      </c>
      <c r="U3256" t="str">
        <f t="shared" si="1699"/>
        <v>0.00005-0.000107490641271271i</v>
      </c>
      <c r="V3256" t="str">
        <f t="shared" si="1700"/>
        <v>0.00002-0.00120389518223824i</v>
      </c>
      <c r="W3256" t="str">
        <f t="shared" si="1701"/>
        <v>0.000042194063671999-0.000100169642880289i</v>
      </c>
      <c r="X3256" t="str">
        <f t="shared" si="1702"/>
        <v>0.0000422353018891381-0.000100127365502577i</v>
      </c>
      <c r="Y3256" t="str">
        <f t="shared" si="1703"/>
        <v>0.009+6.64509678087313i</v>
      </c>
      <c r="Z3256" t="str">
        <f t="shared" si="1704"/>
        <v>-0.000180712882274828-0.0000765173705249158i</v>
      </c>
      <c r="AA3256" t="str">
        <f t="shared" si="1705"/>
        <v>0.00245734827795671-1.80586664008993i</v>
      </c>
      <c r="AB3256" t="str">
        <f t="shared" si="1706"/>
        <v>0.52299740141281-0.278943727569083i</v>
      </c>
      <c r="AC3256" t="str">
        <f t="shared" si="1707"/>
        <v>0.952734706163217-0.0959605094293679i</v>
      </c>
      <c r="AD3256" t="str">
        <f t="shared" si="1708"/>
        <v>0.572623599158487-0.235106870604736i</v>
      </c>
      <c r="AE3256" t="str">
        <f t="shared" si="1709"/>
        <v>-0.000121470220593532-1.32881187852375E-06i</v>
      </c>
      <c r="AF3256" t="str">
        <f t="shared" si="1710"/>
        <v>-4.17419947759948-0.074496733819188i</v>
      </c>
      <c r="AG3256" t="str">
        <f t="shared" si="1711"/>
        <v>0.998468144441706-0.00374546773213401i</v>
      </c>
      <c r="AH3256" t="str">
        <f t="shared" si="1712"/>
        <v>0.0005076577126755+0.0000165225863371893i</v>
      </c>
      <c r="AI3256">
        <f t="shared" si="1713"/>
        <v>-65.883982231970975</v>
      </c>
      <c r="AJ3256">
        <f t="shared" si="1714"/>
        <v>1.8641308610772687</v>
      </c>
      <c r="AK3256"/>
      <c r="AL3256"/>
      <c r="AM3256"/>
      <c r="AN3256"/>
    </row>
    <row r="3257" spans="1:40" x14ac:dyDescent="0.35">
      <c r="A3257"/>
      <c r="B3257">
        <f t="shared" si="1715"/>
        <v>1323000</v>
      </c>
      <c r="C3257" s="237" t="str">
        <f t="shared" si="1683"/>
        <v>-1.20850553369478E-08+0.000512340316240797i</v>
      </c>
      <c r="D3257" s="208" t="str">
        <f t="shared" si="1684"/>
        <v>-1.64874561236535+0.00392794242451278i</v>
      </c>
      <c r="E3257" t="str">
        <f t="shared" si="1685"/>
        <v>36500</v>
      </c>
      <c r="F3257" t="str">
        <f t="shared" si="1686"/>
        <v>0.21505376344086</v>
      </c>
      <c r="G3257" t="str">
        <f t="shared" si="1681"/>
        <v>0.21505376344086</v>
      </c>
      <c r="H3257" t="str">
        <f t="shared" si="1687"/>
        <v>2.52545782379863+0.0783684995840963i</v>
      </c>
      <c r="I3257" t="str">
        <f t="shared" si="1688"/>
        <v>5195.40885087412i</v>
      </c>
      <c r="J3257" t="str">
        <f t="shared" si="1682"/>
        <v>-36535.7409057104+1136.58920348803i</v>
      </c>
      <c r="K3257" t="str">
        <f t="shared" si="1689"/>
        <v>0.00441944084965209-0.142063240910155i</v>
      </c>
      <c r="L3257" t="str">
        <f t="shared" si="1690"/>
        <v>0.00140081498045556-0.0381735509050234i</v>
      </c>
      <c r="M3257" t="str">
        <f t="shared" si="1691"/>
        <v>0.00582025583010765-0.180236791815178i</v>
      </c>
      <c r="N3257" t="str">
        <f t="shared" si="1692"/>
        <v>-16.5021692347658i</v>
      </c>
      <c r="O3257" t="str">
        <f t="shared" si="1693"/>
        <v>-0.700851376611245+0.713307330610111i</v>
      </c>
      <c r="P3257" t="str">
        <f t="shared" si="1694"/>
        <v>1.70085137661124-0.713307330610111i</v>
      </c>
      <c r="Q3257" t="str">
        <f t="shared" si="1695"/>
        <v>-1.70085137661124+17.2154765653759i</v>
      </c>
      <c r="R3257" t="str">
        <f t="shared" si="1696"/>
        <v>-0.0507001962480898-0.093788741304761i</v>
      </c>
      <c r="S3257" t="str">
        <f t="shared" si="1697"/>
        <v>1.8426067454254i</v>
      </c>
      <c r="T3257" t="str">
        <f t="shared" si="1698"/>
        <v>0.17281576737311-0.0934205236011218i</v>
      </c>
      <c r="U3257" t="str">
        <f t="shared" si="1699"/>
        <v>0.00005-0.000107409393621029i</v>
      </c>
      <c r="V3257" t="str">
        <f t="shared" si="1700"/>
        <v>0.00002-0.00120298520855552i</v>
      </c>
      <c r="W3257" t="str">
        <f t="shared" si="1701"/>
        <v>0.0000421939436683383-0.000100096175323781i</v>
      </c>
      <c r="X3257" t="str">
        <f t="shared" si="1702"/>
        <v>0.0000422351084175618-0.000100053929110453i</v>
      </c>
      <c r="Y3257" t="str">
        <f t="shared" si="1703"/>
        <v>0.009+6.65012332911887i</v>
      </c>
      <c r="Z3257" t="str">
        <f t="shared" si="1704"/>
        <v>-0.000180443848248973-0.0000764588176115771i</v>
      </c>
      <c r="AA3257" t="str">
        <f t="shared" si="1705"/>
        <v>0.00245363471396554-1.80450162609628i</v>
      </c>
      <c r="AB3257" t="str">
        <f t="shared" si="1706"/>
        <v>0.519857995358938-0.281024161526932i</v>
      </c>
      <c r="AC3257" t="str">
        <f t="shared" si="1707"/>
        <v>0.952374813232151-0.0953331697974929i</v>
      </c>
      <c r="AD3257" t="str">
        <f t="shared" si="1708"/>
        <v>0.569683500017113-0.238051683579862i</v>
      </c>
      <c r="AE3257" t="str">
        <f t="shared" si="1709"/>
        <v>-0.000120997033283993-6.02364956836113E-07i</v>
      </c>
      <c r="AF3257" t="str">
        <f t="shared" si="1710"/>
        <v>-4.17420343616398-0.0744405571595835i</v>
      </c>
      <c r="AG3257" t="str">
        <f t="shared" si="1711"/>
        <v>0.99845003598525-0.00372345559633665i</v>
      </c>
      <c r="AH3257" t="str">
        <f t="shared" si="1712"/>
        <v>0.000505755305184879+0.0000134254468258969i</v>
      </c>
      <c r="AI3257">
        <f t="shared" si="1713"/>
        <v>-65.918131858386644</v>
      </c>
      <c r="AJ3257">
        <f t="shared" si="1714"/>
        <v>1.5205788867914973</v>
      </c>
      <c r="AK3257"/>
      <c r="AL3257"/>
      <c r="AM3257"/>
      <c r="AN3257"/>
    </row>
    <row r="3258" spans="1:40" x14ac:dyDescent="0.35">
      <c r="A3258"/>
      <c r="B3258">
        <f t="shared" si="1715"/>
        <v>1324000</v>
      </c>
      <c r="C3258" s="237" t="str">
        <f t="shared" si="1683"/>
        <v>-1.20668068603804E-08+0.000511953352256151i</v>
      </c>
      <c r="D3258" s="208" t="str">
        <f t="shared" si="1684"/>
        <v>-1.64874561222545+0.00392497570063049i</v>
      </c>
      <c r="E3258" t="str">
        <f t="shared" si="1685"/>
        <v>36500</v>
      </c>
      <c r="F3258" t="str">
        <f t="shared" si="1686"/>
        <v>0.21505376344086</v>
      </c>
      <c r="G3258" t="str">
        <f t="shared" si="1681"/>
        <v>0.21505376344086</v>
      </c>
      <c r="H3258" t="str">
        <f t="shared" si="1687"/>
        <v>2.52546177355019+0.0783094407606564i</v>
      </c>
      <c r="I3258" t="str">
        <f t="shared" si="1688"/>
        <v>5199.33584169111i</v>
      </c>
      <c r="J3258" t="str">
        <f t="shared" si="1682"/>
        <v>-36590.9949483375+1137.44830341508i</v>
      </c>
      <c r="K3258" t="str">
        <f t="shared" si="1689"/>
        <v>0.00441277355613158-0.141956143778822i</v>
      </c>
      <c r="L3258" t="str">
        <f t="shared" si="1690"/>
        <v>0.00139870258509073-0.0381447963757572i</v>
      </c>
      <c r="M3258" t="str">
        <f t="shared" si="1691"/>
        <v>0.00581147614122231-0.180100940154579i</v>
      </c>
      <c r="N3258" t="str">
        <f t="shared" si="1692"/>
        <v>-16.5146425297278i</v>
      </c>
      <c r="O3258" t="str">
        <f t="shared" si="1693"/>
        <v>-0.691899794984015+0.721993541315349i</v>
      </c>
      <c r="P3258" t="str">
        <f t="shared" si="1694"/>
        <v>1.69189979498401-0.721993541315349i</v>
      </c>
      <c r="Q3258" t="str">
        <f t="shared" si="1695"/>
        <v>-1.69189979498401+17.2366360710432i</v>
      </c>
      <c r="R3258" t="str">
        <f t="shared" si="1696"/>
        <v>-0.0510303145811608-0.0931481995436133i</v>
      </c>
      <c r="S3258" t="str">
        <f t="shared" si="1697"/>
        <v>1.84399949428816i</v>
      </c>
      <c r="T3258" t="str">
        <f t="shared" si="1698"/>
        <v>0.171765232852276-0.0940998742810262i</v>
      </c>
      <c r="U3258" t="str">
        <f t="shared" si="1699"/>
        <v>0.00005-0.000107328268701375i</v>
      </c>
      <c r="V3258" t="str">
        <f t="shared" si="1700"/>
        <v>0.00002-0.0012020766094554i</v>
      </c>
      <c r="W3258" t="str">
        <f t="shared" si="1701"/>
        <v>0.0000421938235749708-0.000100022820423488i</v>
      </c>
      <c r="X3258" t="str">
        <f t="shared" si="1702"/>
        <v>0.000042234915022867-0.0000999806053267729i</v>
      </c>
      <c r="Y3258" t="str">
        <f t="shared" si="1703"/>
        <v>0.009+6.65514987736462i</v>
      </c>
      <c r="Z3258" t="str">
        <f t="shared" si="1704"/>
        <v>-0.000180175423561535-0.0000764003541172175i</v>
      </c>
      <c r="AA3258" t="str">
        <f t="shared" si="1705"/>
        <v>0.00244992956158804-1.80313867413749i</v>
      </c>
      <c r="AB3258" t="str">
        <f t="shared" si="1706"/>
        <v>0.516697816294507-0.283067759098896i</v>
      </c>
      <c r="AC3258" t="str">
        <f t="shared" si="1707"/>
        <v>0.952022007490456-0.0947028040188111i</v>
      </c>
      <c r="AD3258" t="str">
        <f t="shared" si="1708"/>
        <v>0.566706841573095-0.240959799605871i</v>
      </c>
      <c r="AE3258" t="str">
        <f t="shared" si="1709"/>
        <v>-0.000120516059233555+1.18430578456131E-07i</v>
      </c>
      <c r="AF3258" t="str">
        <f t="shared" si="1710"/>
        <v>-4.17420738577564-0.0743844650600259i</v>
      </c>
      <c r="AG3258" t="str">
        <f t="shared" si="1711"/>
        <v>0.998432194138909-0.00370123771405937i</v>
      </c>
      <c r="AH3258" t="str">
        <f t="shared" si="1712"/>
        <v>0.000503819412903815+0.0000103511528120998i</v>
      </c>
      <c r="AI3258">
        <f t="shared" si="1713"/>
        <v>-65.952669228096511</v>
      </c>
      <c r="AJ3258">
        <f t="shared" si="1714"/>
        <v>1.1769970088905446</v>
      </c>
      <c r="AK3258"/>
      <c r="AL3258"/>
      <c r="AM3258"/>
      <c r="AN3258"/>
    </row>
    <row r="3259" spans="1:40" x14ac:dyDescent="0.35">
      <c r="A3259"/>
      <c r="B3259">
        <f t="shared" si="1715"/>
        <v>1325000</v>
      </c>
      <c r="C3259" s="237" t="str">
        <f t="shared" si="1683"/>
        <v>-1.20485996855251E-08+0.000511566972368085i</v>
      </c>
      <c r="D3259" s="208" t="str">
        <f t="shared" si="1684"/>
        <v>-1.64874561208586+0.00392201345482199i</v>
      </c>
      <c r="E3259" t="str">
        <f t="shared" si="1685"/>
        <v>36500</v>
      </c>
      <c r="F3259" t="str">
        <f t="shared" si="1686"/>
        <v>0.21505376344086</v>
      </c>
      <c r="G3259" t="str">
        <f t="shared" si="1681"/>
        <v>0.21505376344086</v>
      </c>
      <c r="H3259" t="str">
        <f t="shared" si="1687"/>
        <v>2.52546571437553+0.0782504707847804i</v>
      </c>
      <c r="I3259" t="str">
        <f t="shared" si="1688"/>
        <v>5203.2628325081i</v>
      </c>
      <c r="J3259" t="str">
        <f t="shared" si="1682"/>
        <v>-36646.2907393912+1138.30740334213i</v>
      </c>
      <c r="K3259" t="str">
        <f t="shared" si="1689"/>
        <v>0.00440612133436871-0.141849207848628i</v>
      </c>
      <c r="L3259" t="str">
        <f t="shared" si="1690"/>
        <v>0.00139659496215291-0.0381160850746896i</v>
      </c>
      <c r="M3259" t="str">
        <f t="shared" si="1691"/>
        <v>0.00580271629652162-0.179965292923318i</v>
      </c>
      <c r="N3259" t="str">
        <f t="shared" si="1692"/>
        <v>-16.5271158246898i</v>
      </c>
      <c r="O3259" t="str">
        <f t="shared" si="1693"/>
        <v>-0.682840566846317+0.730567423492863i</v>
      </c>
      <c r="P3259" t="str">
        <f t="shared" si="1694"/>
        <v>1.68284056684632-0.730567423492863i</v>
      </c>
      <c r="Q3259" t="str">
        <f t="shared" si="1695"/>
        <v>-1.68284056684632+17.2576832481827i</v>
      </c>
      <c r="R3259" t="str">
        <f t="shared" si="1696"/>
        <v>-0.051353272632822-0.0925049540811104i</v>
      </c>
      <c r="S3259" t="str">
        <f t="shared" si="1697"/>
        <v>1.84539224315091i</v>
      </c>
      <c r="T3259" t="str">
        <f t="shared" si="1698"/>
        <v>0.170707924714312-0.0947669309770236i</v>
      </c>
      <c r="U3259" t="str">
        <f t="shared" si="1699"/>
        <v>0.00005-0.000107247266234431i</v>
      </c>
      <c r="V3259" t="str">
        <f t="shared" si="1700"/>
        <v>0.00002-0.00120116938182563i</v>
      </c>
      <c r="W3259" t="str">
        <f t="shared" si="1701"/>
        <v>0.0000421937033918991-0.000099949577924302i</v>
      </c>
      <c r="X3259" t="str">
        <f t="shared" si="1702"/>
        <v>0.0000422347217045542-0.0000999073938965377i</v>
      </c>
      <c r="Y3259" t="str">
        <f t="shared" si="1703"/>
        <v>0.009+6.66017642561036i</v>
      </c>
      <c r="Z3259" t="str">
        <f t="shared" si="1704"/>
        <v>-0.000179907606373646-0.0000763419798359704i</v>
      </c>
      <c r="AA3259" t="str">
        <f t="shared" si="1705"/>
        <v>0.00244623279543888-1.80177777954455i</v>
      </c>
      <c r="AB3259" t="str">
        <f t="shared" si="1706"/>
        <v>0.513517261085722-0.285074374363482i</v>
      </c>
      <c r="AC3259" t="str">
        <f t="shared" si="1707"/>
        <v>0.951676301692192-0.0940694900303116i</v>
      </c>
      <c r="AD3259" t="str">
        <f t="shared" si="1708"/>
        <v>0.563694079343339-0.243830764067509i</v>
      </c>
      <c r="AE3259" t="str">
        <f t="shared" si="1709"/>
        <v>-0.000120027375815487+8.33487084757907E-07i</v>
      </c>
      <c r="AF3259" t="str">
        <f t="shared" si="1710"/>
        <v>-4.17421132646139-0.0743284573299584i</v>
      </c>
      <c r="AG3259" t="str">
        <f t="shared" si="1711"/>
        <v>0.998414621268884-0.00367881751902836i</v>
      </c>
      <c r="AH3259" t="str">
        <f t="shared" si="1712"/>
        <v>0.000501850350605125+7.30008771761201E-06i</v>
      </c>
      <c r="AI3259">
        <f t="shared" si="1713"/>
        <v>-65.987596509053134</v>
      </c>
      <c r="AJ3259">
        <f t="shared" si="1714"/>
        <v>0.83338532793087128</v>
      </c>
      <c r="AK3259"/>
      <c r="AL3259"/>
      <c r="AM3259"/>
      <c r="AN3259"/>
    </row>
    <row r="3260" spans="1:40" x14ac:dyDescent="0.35">
      <c r="A3260"/>
      <c r="B3260">
        <f t="shared" si="1715"/>
        <v>1326000</v>
      </c>
      <c r="C3260" s="237" t="str">
        <f t="shared" si="1683"/>
        <v>-1.20304336878384E-08+0.000511181175255113i</v>
      </c>
      <c r="D3260" s="208" t="str">
        <f t="shared" si="1684"/>
        <v>-1.64874561194659+0.00391905567695587i</v>
      </c>
      <c r="E3260" t="str">
        <f t="shared" si="1685"/>
        <v>36500</v>
      </c>
      <c r="F3260" t="str">
        <f t="shared" si="1686"/>
        <v>0.21505376344086</v>
      </c>
      <c r="G3260" t="str">
        <f t="shared" si="1681"/>
        <v>0.21505376344086</v>
      </c>
      <c r="H3260" t="str">
        <f t="shared" si="1687"/>
        <v>2.52546964630155+0.0781915894563518i</v>
      </c>
      <c r="I3260" t="str">
        <f t="shared" si="1688"/>
        <v>5207.18982332508i</v>
      </c>
      <c r="J3260" t="str">
        <f t="shared" si="1682"/>
        <v>-36701.6282788715+1139.16650326919i</v>
      </c>
      <c r="K3260" t="str">
        <f t="shared" si="1689"/>
        <v>0.00439948413898419-0.141742432756235i</v>
      </c>
      <c r="L3260" t="str">
        <f t="shared" si="1690"/>
        <v>0.00139449209728321-0.0380874169045451i</v>
      </c>
      <c r="M3260" t="str">
        <f t="shared" si="1691"/>
        <v>0.0057939762362674-0.17982984966078i</v>
      </c>
      <c r="N3260" t="str">
        <f t="shared" si="1692"/>
        <v>-16.5395891196519i</v>
      </c>
      <c r="O3260" t="str">
        <f t="shared" si="1693"/>
        <v>-0.673675101642486+0.739027643208958i</v>
      </c>
      <c r="P3260" t="str">
        <f t="shared" si="1694"/>
        <v>1.67367510164249-0.739027643208958i</v>
      </c>
      <c r="Q3260" t="str">
        <f t="shared" si="1695"/>
        <v>-1.67367510164249+17.2786167628609i</v>
      </c>
      <c r="R3260" t="str">
        <f t="shared" si="1696"/>
        <v>-0.0516690609278054-0.0918590823921702i</v>
      </c>
      <c r="S3260" t="str">
        <f t="shared" si="1697"/>
        <v>1.84678499201367i</v>
      </c>
      <c r="T3260" t="str">
        <f t="shared" si="1698"/>
        <v>0.169643974742007-0.0954216462729109i</v>
      </c>
      <c r="U3260" t="str">
        <f t="shared" si="1699"/>
        <v>0.0000499999999999999-0.000107166385943153i</v>
      </c>
      <c r="V3260" t="str">
        <f t="shared" si="1700"/>
        <v>0.00002-0.00120026352256331i</v>
      </c>
      <c r="W3260" t="str">
        <f t="shared" si="1701"/>
        <v>0.0000421935831191249-0.000099876447571875i</v>
      </c>
      <c r="X3260" t="str">
        <f t="shared" si="1702"/>
        <v>0.0000422345284621243-0.0000998342945655073i</v>
      </c>
      <c r="Y3260" t="str">
        <f t="shared" si="1703"/>
        <v>0.009+6.6652029738561i</v>
      </c>
      <c r="Z3260" t="str">
        <f t="shared" si="1704"/>
        <v>-0.000179640394853353-0.0000762836945626004i</v>
      </c>
      <c r="AA3260" t="str">
        <f t="shared" si="1705"/>
        <v>0.00244254439022837-1.80041893766256i</v>
      </c>
      <c r="AB3260" t="str">
        <f t="shared" si="1706"/>
        <v>0.510316726156693-0.287043864685021i</v>
      </c>
      <c r="AC3260" t="str">
        <f t="shared" si="1707"/>
        <v>0.951337707951965-0.0934333054748909i</v>
      </c>
      <c r="AD3260" t="str">
        <f t="shared" si="1708"/>
        <v>0.560645674521831-0.246664127946135i</v>
      </c>
      <c r="AE3260" t="str">
        <f t="shared" si="1709"/>
        <v>-0.000119531061339719+1.54271794733516E-06i</v>
      </c>
      <c r="AF3260" t="str">
        <f t="shared" si="1710"/>
        <v>-4.17421525824814-0.0742725337793959i</v>
      </c>
      <c r="AG3260" t="str">
        <f t="shared" si="1711"/>
        <v>0.998397319697799-0.00365619847167108i</v>
      </c>
      <c r="AH3260" t="str">
        <f t="shared" si="1712"/>
        <v>0.000499848437308247+4.27263074979652E-06i</v>
      </c>
      <c r="AI3260">
        <f t="shared" si="1713"/>
        <v>-66.02291591696526</v>
      </c>
      <c r="AJ3260">
        <f t="shared" si="1714"/>
        <v>0.48974394859072296</v>
      </c>
      <c r="AK3260"/>
      <c r="AL3260"/>
      <c r="AM3260"/>
      <c r="AN3260"/>
    </row>
    <row r="3261" spans="1:40" x14ac:dyDescent="0.35">
      <c r="A3261"/>
      <c r="B3261">
        <f t="shared" si="1715"/>
        <v>1327000</v>
      </c>
      <c r="C3261" s="237" t="str">
        <f t="shared" si="1683"/>
        <v>-1.20123087432459E-08+0.000510795959599732i</v>
      </c>
      <c r="D3261" s="208" t="str">
        <f t="shared" si="1684"/>
        <v>-1.64874561180763+0.00391610235693128i</v>
      </c>
      <c r="E3261" t="str">
        <f t="shared" si="1685"/>
        <v>36500</v>
      </c>
      <c r="F3261" t="str">
        <f t="shared" si="1686"/>
        <v>0.21505376344086</v>
      </c>
      <c r="G3261" t="str">
        <f t="shared" si="1681"/>
        <v>0.21505376344086</v>
      </c>
      <c r="H3261" t="str">
        <f t="shared" si="1687"/>
        <v>2.525473569355+0.0781327965758529i</v>
      </c>
      <c r="I3261" t="str">
        <f t="shared" si="1688"/>
        <v>5211.11681414207i</v>
      </c>
      <c r="J3261" t="str">
        <f t="shared" si="1682"/>
        <v>-36757.0075667784+1140.02560319623i</v>
      </c>
      <c r="K3261" t="str">
        <f t="shared" si="1689"/>
        <v>0.00439286192476918-0.141635818139393i</v>
      </c>
      <c r="L3261" t="str">
        <f t="shared" si="1690"/>
        <v>0.00139239397617666-0.0380587917683391i</v>
      </c>
      <c r="M3261" t="str">
        <f t="shared" si="1691"/>
        <v>0.00578525590094584-0.179694609907732i</v>
      </c>
      <c r="N3261" t="str">
        <f t="shared" si="1692"/>
        <v>-16.5520624146139i</v>
      </c>
      <c r="O3261" t="str">
        <f t="shared" si="1693"/>
        <v>-0.664404825345551+0.747372884213461i</v>
      </c>
      <c r="P3261" t="str">
        <f t="shared" si="1694"/>
        <v>1.66440482534555-0.747372884213461i</v>
      </c>
      <c r="Q3261" t="str">
        <f t="shared" si="1695"/>
        <v>-1.66440482534555+17.2994352988274i</v>
      </c>
      <c r="R3261" t="str">
        <f t="shared" si="1696"/>
        <v>-0.0519776706022945-0.09121066163887i</v>
      </c>
      <c r="S3261" t="str">
        <f t="shared" si="1697"/>
        <v>1.84817774087642i</v>
      </c>
      <c r="T3261" t="str">
        <f t="shared" si="1698"/>
        <v>0.16857351457157-0.0960639738297674i</v>
      </c>
      <c r="U3261" t="str">
        <f t="shared" si="1699"/>
        <v>0.0000499999999999999-0.000107085627551334i</v>
      </c>
      <c r="V3261" t="str">
        <f t="shared" si="1700"/>
        <v>0.00002-0.00119935902857495i</v>
      </c>
      <c r="W3261" t="str">
        <f t="shared" si="1701"/>
        <v>0.0000421934627566511-0.0000998034291126293i</v>
      </c>
      <c r="X3261" t="str">
        <f t="shared" si="1702"/>
        <v>0.0000422343352950812-0.0000997613070802114i</v>
      </c>
      <c r="Y3261" t="str">
        <f t="shared" si="1703"/>
        <v>0.009+6.67022952210185i</v>
      </c>
      <c r="Z3261" t="str">
        <f t="shared" si="1704"/>
        <v>-0.000179373787175604-0.0000762254980925054i</v>
      </c>
      <c r="AA3261" t="str">
        <f t="shared" si="1705"/>
        <v>0.00243886432076209-1.79906214385063i</v>
      </c>
      <c r="AB3261" t="str">
        <f t="shared" si="1706"/>
        <v>0.50709660749059-0.288976090668489i</v>
      </c>
      <c r="AC3261" t="str">
        <f t="shared" si="1707"/>
        <v>0.951006237755499-0.092794327702328i</v>
      </c>
      <c r="AD3261" t="str">
        <f t="shared" si="1708"/>
        <v>0.557562093912337-0.249459447891218i</v>
      </c>
      <c r="AE3261" t="str">
        <f t="shared" si="1709"/>
        <v>-0.000119027195040005+2.24603758901469E-06i</v>
      </c>
      <c r="AF3261" t="str">
        <f t="shared" si="1710"/>
        <v>-4.17421918116263-0.0742166942189216i</v>
      </c>
      <c r="AG3261" t="str">
        <f t="shared" si="1711"/>
        <v>0.998380291704397-0.00363338405857759i</v>
      </c>
      <c r="AH3261" t="str">
        <f t="shared" si="1712"/>
        <v>0.000497813996225994+1.26915685425219E-06i</v>
      </c>
      <c r="AI3261">
        <f t="shared" si="1713"/>
        <v>-66.058629716144836</v>
      </c>
      <c r="AJ3261">
        <f t="shared" si="1714"/>
        <v>0.14607297965220209</v>
      </c>
      <c r="AK3261"/>
      <c r="AL3261"/>
      <c r="AM3261"/>
      <c r="AN3261"/>
    </row>
    <row r="3262" spans="1:40" x14ac:dyDescent="0.35">
      <c r="A3262"/>
      <c r="B3262">
        <f t="shared" si="1715"/>
        <v>1328000</v>
      </c>
      <c r="C3262" s="237" t="str">
        <f t="shared" si="1683"/>
        <v>-1.19942247281405E-08+0.00051041132408841i</v>
      </c>
      <c r="D3262" s="208" t="str">
        <f t="shared" si="1684"/>
        <v>-1.64874561166899+0.00391315348467781i</v>
      </c>
      <c r="E3262" t="str">
        <f t="shared" si="1685"/>
        <v>36500</v>
      </c>
      <c r="F3262" t="str">
        <f t="shared" si="1686"/>
        <v>0.21505376344086</v>
      </c>
      <c r="G3262" t="str">
        <f t="shared" si="1681"/>
        <v>0.21505376344086</v>
      </c>
      <c r="H3262" t="str">
        <f t="shared" si="1687"/>
        <v>2.52547748356255+0.0780740919443651i</v>
      </c>
      <c r="I3262" t="str">
        <f t="shared" si="1688"/>
        <v>5215.04380495906i</v>
      </c>
      <c r="J3262" t="str">
        <f t="shared" si="1682"/>
        <v>-36812.4286031119+1140.88470312328i</v>
      </c>
      <c r="K3262" t="str">
        <f t="shared" si="1689"/>
        <v>0.00438625464668489-0.141529363636938i</v>
      </c>
      <c r="L3262" t="str">
        <f t="shared" si="1690"/>
        <v>0.00139030058458202-0.0380302095693776i</v>
      </c>
      <c r="M3262" t="str">
        <f t="shared" si="1691"/>
        <v>0.00577655523126691-0.179559573206316i</v>
      </c>
      <c r="N3262" t="str">
        <f t="shared" si="1692"/>
        <v>-16.5645357095759i</v>
      </c>
      <c r="O3262" t="str">
        <f t="shared" si="1693"/>
        <v>-0.655031180234946+0.755601848144917i</v>
      </c>
      <c r="P3262" t="str">
        <f t="shared" si="1694"/>
        <v>1.65503118023495-0.755601848144917i</v>
      </c>
      <c r="Q3262" t="str">
        <f t="shared" si="1695"/>
        <v>-1.65503118023495+17.3201375577208i</v>
      </c>
      <c r="R3262" t="str">
        <f t="shared" si="1696"/>
        <v>-0.0522790933937047-0.0905597686719734i</v>
      </c>
      <c r="S3262" t="str">
        <f t="shared" si="1697"/>
        <v>1.84957048973919i</v>
      </c>
      <c r="T3262" t="str">
        <f t="shared" si="1698"/>
        <v>0.16749667569329-0.0966938683713153i</v>
      </c>
      <c r="U3262" t="str">
        <f t="shared" si="1699"/>
        <v>0.0000499999999999999-0.0001070049907836i</v>
      </c>
      <c r="V3262" t="str">
        <f t="shared" si="1700"/>
        <v>0.00002-0.00119845589677632i</v>
      </c>
      <c r="W3262" t="str">
        <f t="shared" si="1701"/>
        <v>0.0000421933423044795-0.000099730522293751i</v>
      </c>
      <c r="X3262" t="str">
        <f t="shared" si="1702"/>
        <v>0.0000422341422029302-0.0000996884311879441i</v>
      </c>
      <c r="Y3262" t="str">
        <f t="shared" si="1703"/>
        <v>0.009+6.67525607034759i</v>
      </c>
      <c r="Z3262" t="str">
        <f t="shared" si="1704"/>
        <v>-0.000179107781522221-0.0000761673902217119i</v>
      </c>
      <c r="AA3262" t="str">
        <f t="shared" si="1705"/>
        <v>0.00243519256194046-1.79770739348185i</v>
      </c>
      <c r="AB3262" t="str">
        <f t="shared" si="1706"/>
        <v>0.503857300631636-0.290870916115462i</v>
      </c>
      <c r="AC3262" t="str">
        <f t="shared" si="1707"/>
        <v>0.950681901969953-0.0921526337704132i</v>
      </c>
      <c r="AD3262" t="str">
        <f t="shared" si="1708"/>
        <v>0.554443809859995-0.252216286291247i</v>
      </c>
      <c r="AE3262" t="str">
        <f t="shared" si="1709"/>
        <v>-0.000118515857060968+2.94336147977983E-06i</v>
      </c>
      <c r="AF3262" t="str">
        <f t="shared" si="1710"/>
        <v>-4.17422309523154-0.0741609384596873i</v>
      </c>
      <c r="AG3262" t="str">
        <f t="shared" si="1711"/>
        <v>0.998363539523247-0.00361037779195736i</v>
      </c>
      <c r="AH3262" t="str">
        <f t="shared" si="1712"/>
        <v>0.000495747354710697-0.0000017099633320568i</v>
      </c>
      <c r="AI3262">
        <f t="shared" si="1713"/>
        <v>-66.09474022038097</v>
      </c>
      <c r="AJ3262">
        <f t="shared" si="1714"/>
        <v>-0.19762746603914091</v>
      </c>
      <c r="AK3262"/>
      <c r="AL3262"/>
      <c r="AM3262"/>
      <c r="AN3262"/>
    </row>
    <row r="3263" spans="1:40" x14ac:dyDescent="0.35">
      <c r="A3263"/>
      <c r="B3263">
        <f t="shared" si="1715"/>
        <v>1329000</v>
      </c>
      <c r="C3263" s="237" t="str">
        <f t="shared" si="1683"/>
        <v>-1.19761815193796E-08+0.000510027267411567i</v>
      </c>
      <c r="D3263" s="208" t="str">
        <f t="shared" si="1684"/>
        <v>-1.64874561153066+0.00391020905015535i</v>
      </c>
      <c r="E3263" t="str">
        <f t="shared" si="1685"/>
        <v>36500</v>
      </c>
      <c r="F3263" t="str">
        <f t="shared" si="1686"/>
        <v>0.21505376344086</v>
      </c>
      <c r="G3263" t="str">
        <f t="shared" si="1681"/>
        <v>0.21505376344086</v>
      </c>
      <c r="H3263" t="str">
        <f t="shared" si="1687"/>
        <v>2.52548138895077+0.0780154753635643i</v>
      </c>
      <c r="I3263" t="str">
        <f t="shared" si="1688"/>
        <v>5218.97079577604i</v>
      </c>
      <c r="J3263" t="str">
        <f t="shared" si="1682"/>
        <v>-36867.8913878722+1141.74380305033i</v>
      </c>
      <c r="K3263" t="str">
        <f t="shared" si="1689"/>
        <v>0.0043796622598614-0.141423068888788i</v>
      </c>
      <c r="L3263" t="str">
        <f t="shared" si="1690"/>
        <v>0.00138821190830145-0.0380016702112552i</v>
      </c>
      <c r="M3263" t="str">
        <f t="shared" si="1691"/>
        <v>0.00576787416816285-0.179424739100043i</v>
      </c>
      <c r="N3263" t="str">
        <f t="shared" si="1692"/>
        <v>-16.577009004538i</v>
      </c>
      <c r="O3263" t="str">
        <f t="shared" si="1693"/>
        <v>-0.645555624672332+0.763713254732374i</v>
      </c>
      <c r="P3263" t="str">
        <f t="shared" si="1694"/>
        <v>1.64555562467233-0.763713254732374i</v>
      </c>
      <c r="Q3263" t="str">
        <f t="shared" si="1695"/>
        <v>-1.64555562467233+17.3407222592704i</v>
      </c>
      <c r="R3263" t="str">
        <f t="shared" si="1696"/>
        <v>-0.0525733216306639-0.0899064800326765i</v>
      </c>
      <c r="S3263" t="str">
        <f t="shared" si="1697"/>
        <v>1.85096323860195i</v>
      </c>
      <c r="T3263" t="str">
        <f t="shared" si="1698"/>
        <v>0.166413589452584-0.0973112856695556i</v>
      </c>
      <c r="U3263" t="str">
        <f t="shared" si="1699"/>
        <v>0.00005-0.000106924475365403i</v>
      </c>
      <c r="V3263" t="str">
        <f t="shared" si="1700"/>
        <v>0.00002-0.00119755412409252i</v>
      </c>
      <c r="W3263" t="str">
        <f t="shared" si="1701"/>
        <v>0.0000421932217626131-0.0000996577268631869i</v>
      </c>
      <c r="X3263" t="str">
        <f t="shared" si="1702"/>
        <v>0.0000422339491851785-0.0000996156666367584i</v>
      </c>
      <c r="Y3263" t="str">
        <f t="shared" si="1703"/>
        <v>0.009+6.68028261859334i</v>
      </c>
      <c r="Z3263" t="str">
        <f t="shared" si="1704"/>
        <v>-0.000178842376081862-0.0000761093707468722i</v>
      </c>
      <c r="AA3263" t="str">
        <f t="shared" si="1705"/>
        <v>0.0024315290887583-1.79635468194325i</v>
      </c>
      <c r="AB3263" t="str">
        <f t="shared" si="1706"/>
        <v>0.500599200688251-0.292728207980909i</v>
      </c>
      <c r="AC3263" t="str">
        <f t="shared" si="1707"/>
        <v>0.950364710854055-0.0915083004462852i</v>
      </c>
      <c r="AD3263" t="str">
        <f t="shared" si="1708"/>
        <v>0.551291300182106-0.254934211343658i</v>
      </c>
      <c r="AE3263" t="str">
        <f t="shared" si="1709"/>
        <v>-0.000117997128445043+3.63460614617037E-06i</v>
      </c>
      <c r="AF3263" t="str">
        <f t="shared" si="1710"/>
        <v>-4.17422700048143-0.074105266313409i</v>
      </c>
      <c r="AG3263" t="str">
        <f t="shared" si="1711"/>
        <v>0.998347065344447-0.00358718320909326i</v>
      </c>
      <c r="AH3263" t="str">
        <f t="shared" si="1712"/>
        <v>0.000493648844199756-4.66436352684063E-06i</v>
      </c>
      <c r="AI3263">
        <f t="shared" si="1713"/>
        <v>-66.131249793841306</v>
      </c>
      <c r="AJ3263">
        <f t="shared" si="1714"/>
        <v>-0.54135727159389435</v>
      </c>
      <c r="AK3263"/>
      <c r="AL3263"/>
      <c r="AM3263"/>
      <c r="AN3263"/>
    </row>
    <row r="3264" spans="1:40" x14ac:dyDescent="0.35">
      <c r="A3264"/>
      <c r="B3264">
        <f t="shared" si="1715"/>
        <v>1330000</v>
      </c>
      <c r="C3264" s="237" t="str">
        <f t="shared" si="1683"/>
        <v>-1.19581789942835E-08+0.000509643788263559i</v>
      </c>
      <c r="D3264" s="208" t="str">
        <f t="shared" si="1684"/>
        <v>-1.64874561139263+0.00390726904335395i</v>
      </c>
      <c r="E3264" t="str">
        <f t="shared" si="1685"/>
        <v>36500</v>
      </c>
      <c r="F3264" t="str">
        <f t="shared" si="1686"/>
        <v>0.21505376344086</v>
      </c>
      <c r="G3264" t="str">
        <f t="shared" si="1681"/>
        <v>0.21505376344086</v>
      </c>
      <c r="H3264" t="str">
        <f t="shared" si="1687"/>
        <v>2.52548528554609+0.0779569466357184i</v>
      </c>
      <c r="I3264" t="str">
        <f t="shared" si="1688"/>
        <v>5222.89778659303i</v>
      </c>
      <c r="J3264" t="str">
        <f t="shared" si="1682"/>
        <v>-36923.3959210589+1142.60290297739i</v>
      </c>
      <c r="K3264" t="str">
        <f t="shared" si="1689"/>
        <v>0.00437308471959739-0.141316933535939i</v>
      </c>
      <c r="L3264" t="str">
        <f t="shared" si="1690"/>
        <v>0.00138612793319039-0.0379731735978548i</v>
      </c>
      <c r="M3264" t="str">
        <f t="shared" si="1691"/>
        <v>0.00575921265278778-0.179290107133794i</v>
      </c>
      <c r="N3264" t="str">
        <f t="shared" si="1692"/>
        <v>-16.5894822995i</v>
      </c>
      <c r="O3264" t="str">
        <f t="shared" si="1693"/>
        <v>-0.635979632874933+0.771705841994387i</v>
      </c>
      <c r="P3264" t="str">
        <f t="shared" si="1694"/>
        <v>1.63597963287493-0.771705841994387i</v>
      </c>
      <c r="Q3264" t="str">
        <f t="shared" si="1695"/>
        <v>-1.63597963287493+17.3611881414944i</v>
      </c>
      <c r="R3264" t="str">
        <f t="shared" si="1696"/>
        <v>-0.0528603482232256-0.089250871954532i</v>
      </c>
      <c r="S3264" t="str">
        <f t="shared" si="1697"/>
        <v>1.8523559874647i</v>
      </c>
      <c r="T3264" t="str">
        <f t="shared" si="1698"/>
        <v>0.165324387051423-0.097916182530761i</v>
      </c>
      <c r="U3264" t="str">
        <f t="shared" si="1699"/>
        <v>0.00005-0.000106844081023023i</v>
      </c>
      <c r="V3264" t="str">
        <f t="shared" si="1700"/>
        <v>0.00002-0.00119665370745786i</v>
      </c>
      <c r="W3264" t="str">
        <f t="shared" si="1701"/>
        <v>0.0000421931011310537-0.0000995850425696413i</v>
      </c>
      <c r="X3264" t="str">
        <f t="shared" si="1702"/>
        <v>0.0000422337562413355-0.0000995430131754667i</v>
      </c>
      <c r="Y3264" t="str">
        <f t="shared" si="1703"/>
        <v>0.009+6.68530916683908i</v>
      </c>
      <c r="Z3264" t="str">
        <f t="shared" si="1704"/>
        <v>-0.000178577569049994-0.0000760514394652643i</v>
      </c>
      <c r="AA3264" t="str">
        <f t="shared" si="1705"/>
        <v>0.0024278738763044-1.79500400463574i</v>
      </c>
      <c r="AB3264" t="str">
        <f t="shared" si="1706"/>
        <v>0.49732270233735-0.29454783633106i</v>
      </c>
      <c r="AC3264" t="str">
        <f t="shared" si="1707"/>
        <v>0.950054674067997-0.0908614042079805i</v>
      </c>
      <c r="AD3264" t="str">
        <f t="shared" si="1708"/>
        <v>0.548105048098223-0.257612797123985i</v>
      </c>
      <c r="AE3264" t="str">
        <f t="shared" si="1709"/>
        <v>-0.000117471091119363+4.31968918052288E-06i</v>
      </c>
      <c r="AF3264" t="str">
        <f t="shared" si="1710"/>
        <v>-4.17423089693872-0.0740496775923644i</v>
      </c>
      <c r="AG3264" t="str">
        <f t="shared" si="1711"/>
        <v>0.99833087131335-0.00356380387179333i</v>
      </c>
      <c r="AH3264" t="str">
        <f t="shared" si="1712"/>
        <v>0.000491518800160813-7.59368184783562E-06i</v>
      </c>
      <c r="AI3264">
        <f t="shared" si="1713"/>
        <v>-66.168160851998067</v>
      </c>
      <c r="AJ3264">
        <f t="shared" si="1714"/>
        <v>-0.88511631609428365</v>
      </c>
      <c r="AK3264"/>
      <c r="AL3264"/>
      <c r="AM3264"/>
      <c r="AN3264"/>
    </row>
    <row r="3265" spans="1:40" x14ac:dyDescent="0.35">
      <c r="A3265"/>
      <c r="B3265">
        <f t="shared" si="1715"/>
        <v>1331000</v>
      </c>
      <c r="C3265" s="237" t="str">
        <f t="shared" si="1683"/>
        <v>-1.19402170306332E-08+0.00050926088534267i</v>
      </c>
      <c r="D3265" s="208" t="str">
        <f t="shared" si="1684"/>
        <v>-1.64874561125492+0.00390433345429381i</v>
      </c>
      <c r="E3265" t="str">
        <f t="shared" si="1685"/>
        <v>36500</v>
      </c>
      <c r="F3265" t="str">
        <f t="shared" si="1686"/>
        <v>0.21505376344086</v>
      </c>
      <c r="G3265" t="str">
        <f t="shared" si="1681"/>
        <v>0.21505376344086</v>
      </c>
      <c r="H3265" t="str">
        <f t="shared" si="1687"/>
        <v>2.52548917337492+0.0778985055636891i</v>
      </c>
      <c r="I3265" t="str">
        <f t="shared" si="1688"/>
        <v>5226.82477741002i</v>
      </c>
      <c r="J3265" t="str">
        <f t="shared" si="1682"/>
        <v>-36978.9422026723+1143.46200290443i</v>
      </c>
      <c r="K3265" t="str">
        <f t="shared" si="1689"/>
        <v>0.00436652198135869-0.141210957220462i</v>
      </c>
      <c r="L3265" t="str">
        <f t="shared" si="1690"/>
        <v>0.00138404864515721-0.0379447196333464i</v>
      </c>
      <c r="M3265" t="str">
        <f t="shared" si="1691"/>
        <v>0.0057505706265159-0.179155676853808i</v>
      </c>
      <c r="N3265" t="str">
        <f t="shared" si="1692"/>
        <v>-16.601955594462i</v>
      </c>
      <c r="O3265" t="str">
        <f t="shared" si="1693"/>
        <v>-0.626304694685721+0.779578366435746i</v>
      </c>
      <c r="P3265" t="str">
        <f t="shared" si="1694"/>
        <v>1.62630469468572-0.779578366435746i</v>
      </c>
      <c r="Q3265" t="str">
        <f t="shared" si="1695"/>
        <v>-1.62630469468572+17.3815339608977i</v>
      </c>
      <c r="R3265" t="str">
        <f t="shared" si="1696"/>
        <v>-0.0531401666533237-0.0885930203654769i</v>
      </c>
      <c r="S3265" t="str">
        <f t="shared" si="1697"/>
        <v>1.85374873632746i</v>
      </c>
      <c r="T3265" t="str">
        <f t="shared" si="1698"/>
        <v>0.164229199549936-0.0985085167818295i</v>
      </c>
      <c r="U3265" t="str">
        <f t="shared" si="1699"/>
        <v>0.00005-0.000106763807483562i</v>
      </c>
      <c r="V3265" t="str">
        <f t="shared" si="1700"/>
        <v>0.00002-0.00119575464381589i</v>
      </c>
      <c r="W3265" t="str">
        <f t="shared" si="1701"/>
        <v>0.0000421929804098036-0.0000995124691625749i</v>
      </c>
      <c r="X3265" t="str">
        <f t="shared" si="1702"/>
        <v>0.0000422335633709116-0.0000994704705536349i</v>
      </c>
      <c r="Y3265" t="str">
        <f t="shared" si="1703"/>
        <v>0.009+6.69033571508482i</v>
      </c>
      <c r="Z3265" t="str">
        <f t="shared" si="1704"/>
        <v>-0.000178313358628858-0.0000759935961747856i</v>
      </c>
      <c r="AA3265" t="str">
        <f t="shared" si="1705"/>
        <v>0.00242422689976109-1.79365535697402i</v>
      </c>
      <c r="AB3265" t="str">
        <f t="shared" si="1706"/>
        <v>0.494028199829162-0.296329674302349i</v>
      </c>
      <c r="AC3265" t="str">
        <f t="shared" si="1707"/>
        <v>0.949751800683102-0.09021202124607i</v>
      </c>
      <c r="AD3265" t="str">
        <f t="shared" si="1708"/>
        <v>0.54488554215889-0.260251623654366i</v>
      </c>
      <c r="AE3265" t="str">
        <f t="shared" si="1709"/>
        <v>-0.00011693782788248+4.99852925012168E-06i</v>
      </c>
      <c r="AF3265" t="str">
        <f t="shared" si="1710"/>
        <v>-4.17423478462984-0.0739941721093953i</v>
      </c>
      <c r="AG3265" t="str">
        <f t="shared" si="1711"/>
        <v>0.99831495953028-0.00354024336583628i</v>
      </c>
      <c r="AH3265" t="str">
        <f t="shared" si="1712"/>
        <v>0.000489357562036111-0.0000104975608577711i</v>
      </c>
      <c r="AI3265">
        <f t="shared" si="1713"/>
        <v>-66.205475862587363</v>
      </c>
      <c r="AJ3265">
        <f t="shared" si="1714"/>
        <v>-1.2289044746420674</v>
      </c>
      <c r="AK3265"/>
      <c r="AL3265"/>
      <c r="AM3265"/>
      <c r="AN3265"/>
    </row>
    <row r="3266" spans="1:40" x14ac:dyDescent="0.35">
      <c r="A3266"/>
      <c r="B3266">
        <f t="shared" si="1715"/>
        <v>1332000</v>
      </c>
      <c r="C3266" s="237" t="str">
        <f t="shared" si="1683"/>
        <v>-1.19222955066683E-08+0.000508878557351092i</v>
      </c>
      <c r="D3266" s="208" t="str">
        <f t="shared" si="1684"/>
        <v>-1.64874561111753+0.00390140227302504i</v>
      </c>
      <c r="E3266" t="str">
        <f t="shared" si="1685"/>
        <v>36500</v>
      </c>
      <c r="F3266" t="str">
        <f t="shared" si="1686"/>
        <v>0.21505376344086</v>
      </c>
      <c r="G3266" t="str">
        <f t="shared" si="1681"/>
        <v>0.21505376344086</v>
      </c>
      <c r="H3266" t="str">
        <f t="shared" si="1687"/>
        <v>2.52549305246354+0.0778401519509255i</v>
      </c>
      <c r="I3266" t="str">
        <f t="shared" si="1688"/>
        <v>5230.75176822701i</v>
      </c>
      <c r="J3266" t="str">
        <f t="shared" si="1682"/>
        <v>-37034.5302327123+1144.32110283148i</v>
      </c>
      <c r="K3266" t="str">
        <f t="shared" si="1689"/>
        <v>0.00435997400077832-0.141105139585496i</v>
      </c>
      <c r="L3266" t="str">
        <f t="shared" si="1690"/>
        <v>0.00138197403016301-0.0379163082221854i</v>
      </c>
      <c r="M3266" t="str">
        <f t="shared" si="1691"/>
        <v>0.00574194803094133-0.179021447807681i</v>
      </c>
      <c r="N3266" t="str">
        <f t="shared" si="1692"/>
        <v>-16.6144288894241i</v>
      </c>
      <c r="O3266" t="str">
        <f t="shared" si="1693"/>
        <v>-0.616532315341861+0.787329603240729i</v>
      </c>
      <c r="P3266" t="str">
        <f t="shared" si="1694"/>
        <v>1.61653231534186-0.787329603240729i</v>
      </c>
      <c r="Q3266" t="str">
        <f t="shared" si="1695"/>
        <v>-1.61653231534186+17.4017584926648i</v>
      </c>
      <c r="R3266" t="str">
        <f t="shared" si="1696"/>
        <v>-0.0534127709654346-0.0879330008900703i</v>
      </c>
      <c r="S3266" t="str">
        <f t="shared" si="1697"/>
        <v>1.85514148519021i</v>
      </c>
      <c r="T3266" t="str">
        <f t="shared" si="1698"/>
        <v>0.163128157868437-0.0990882472569409i</v>
      </c>
      <c r="U3266" t="str">
        <f t="shared" si="1699"/>
        <v>0.00005-0.000106683654474941i</v>
      </c>
      <c r="V3266" t="str">
        <f t="shared" si="1700"/>
        <v>0.00002-0.00119485693011933i</v>
      </c>
      <c r="W3266" t="str">
        <f t="shared" si="1701"/>
        <v>0.0000421928595988655-0.0000994400063921982i</v>
      </c>
      <c r="X3266" t="str">
        <f t="shared" si="1702"/>
        <v>0.0000422333705734203-0.0000993980385215803i</v>
      </c>
      <c r="Y3266" t="str">
        <f t="shared" si="1703"/>
        <v>0.009+6.69536226333057i</v>
      </c>
      <c r="Z3266" t="str">
        <f t="shared" si="1704"/>
        <v>-0.000178049743027438-0.0000759358406739556i</v>
      </c>
      <c r="AA3266" t="str">
        <f t="shared" si="1705"/>
        <v>0.00242058813440386-1.7923087343866i</v>
      </c>
      <c r="AB3266" t="str">
        <f t="shared" si="1706"/>
        <v>0.490716086993329-0.29807359806128i</v>
      </c>
      <c r="AC3266" t="str">
        <f t="shared" si="1707"/>
        <v>0.949456099191287-0.0895602274655293i</v>
      </c>
      <c r="AD3266" t="str">
        <f t="shared" si="1708"/>
        <v>0.54163327617386-0.262850276971015i</v>
      </c>
      <c r="AE3266" t="str">
        <f t="shared" si="1709"/>
        <v>-0.000116397422391041+5.67104610612937E-06i</v>
      </c>
      <c r="AF3266" t="str">
        <f t="shared" si="1710"/>
        <v>-4.17423866358107-0.0739387496779005i</v>
      </c>
      <c r="AG3266" t="str">
        <f t="shared" si="1711"/>
        <v>0.998299332050266-0.00351650530041629i</v>
      </c>
      <c r="AH3266" t="str">
        <f t="shared" si="1712"/>
        <v>0.00048716547318649-0.0000133756476083865i</v>
      </c>
      <c r="AI3266">
        <f t="shared" si="1713"/>
        <v>-66.243197346594968</v>
      </c>
      <c r="AJ3266">
        <f t="shared" si="1714"/>
        <v>-1.5727216183741852</v>
      </c>
      <c r="AK3266"/>
      <c r="AL3266"/>
      <c r="AM3266"/>
      <c r="AN3266"/>
    </row>
    <row r="3267" spans="1:40" x14ac:dyDescent="0.35">
      <c r="A3267"/>
      <c r="B3267">
        <f t="shared" si="1715"/>
        <v>1333000</v>
      </c>
      <c r="C3267" s="237" t="str">
        <f t="shared" si="1683"/>
        <v>-1.19044143010849E-08+0.000508496802994907i</v>
      </c>
      <c r="D3267" s="208" t="str">
        <f t="shared" si="1684"/>
        <v>-1.64874561098043+0.00389847548962762i</v>
      </c>
      <c r="E3267" t="str">
        <f t="shared" si="1685"/>
        <v>36500</v>
      </c>
      <c r="F3267" t="str">
        <f t="shared" si="1686"/>
        <v>0.21505376344086</v>
      </c>
      <c r="G3267" t="str">
        <f t="shared" si="1681"/>
        <v>0.21505376344086</v>
      </c>
      <c r="H3267" t="str">
        <f t="shared" si="1687"/>
        <v>2.52549692283806+0.0777818856014606i</v>
      </c>
      <c r="I3267" t="str">
        <f t="shared" si="1688"/>
        <v>5234.67875904399i</v>
      </c>
      <c r="J3267" t="str">
        <f t="shared" si="1682"/>
        <v>-37090.160011179+1145.18020275854i</v>
      </c>
      <c r="K3267" t="str">
        <f t="shared" si="1689"/>
        <v>0.00435344073365515-0.140999480275245i</v>
      </c>
      <c r="L3267" t="str">
        <f t="shared" si="1690"/>
        <v>0.00137990407422143-0.0378879392691123i</v>
      </c>
      <c r="M3267" t="str">
        <f t="shared" si="1691"/>
        <v>0.00573334480787658-0.178887419544357i</v>
      </c>
      <c r="N3267" t="str">
        <f t="shared" si="1692"/>
        <v>-16.6269021843861i</v>
      </c>
      <c r="O3267" t="str">
        <f t="shared" si="1693"/>
        <v>-0.60666401524074+0.7949583464635i</v>
      </c>
      <c r="P3267" t="str">
        <f t="shared" si="1694"/>
        <v>1.60666401524074-0.7949583464635i</v>
      </c>
      <c r="Q3267" t="str">
        <f t="shared" si="1695"/>
        <v>-1.60666401524074+17.4218605308496i</v>
      </c>
      <c r="R3267" t="str">
        <f t="shared" si="1696"/>
        <v>-0.0536781557574715-0.0872708888518796i</v>
      </c>
      <c r="S3267" t="str">
        <f t="shared" si="1697"/>
        <v>1.85653423405297i</v>
      </c>
      <c r="T3267" t="str">
        <f t="shared" si="1698"/>
        <v>0.162021392789746-0.0996553337845734i</v>
      </c>
      <c r="U3267" t="str">
        <f t="shared" si="1699"/>
        <v>0.00005-0.000106603621725897i</v>
      </c>
      <c r="V3267" t="str">
        <f t="shared" si="1700"/>
        <v>0.00002-0.00119396056333005i</v>
      </c>
      <c r="W3267" t="str">
        <f t="shared" si="1701"/>
        <v>0.0000421927386982416-0.0000993676540094738i</v>
      </c>
      <c r="X3267" t="str">
        <f t="shared" si="1702"/>
        <v>0.0000422331778483761-0.0000993257168303721i</v>
      </c>
      <c r="Y3267" t="str">
        <f t="shared" si="1703"/>
        <v>0.009+6.70038881157631i</v>
      </c>
      <c r="Z3267" t="str">
        <f t="shared" si="1704"/>
        <v>-0.000177786720461443-0.0000758781727619094i</v>
      </c>
      <c r="AA3267" t="str">
        <f t="shared" si="1705"/>
        <v>0.00241695755560089-1.79096413231568i</v>
      </c>
      <c r="AB3267" t="str">
        <f t="shared" si="1706"/>
        <v>0.487386757245892-0.299779486765368i</v>
      </c>
      <c r="AC3267" t="str">
        <f t="shared" si="1707"/>
        <v>0.949167577514295-0.0889060984877637i</v>
      </c>
      <c r="AD3267" t="str">
        <f t="shared" si="1708"/>
        <v>0.538348749139441-0.265408349190919i</v>
      </c>
      <c r="AE3267" t="str">
        <f t="shared" si="1709"/>
        <v>-0.000115849959146383+6.33716059237857E-06i</v>
      </c>
      <c r="AF3267" t="str">
        <f t="shared" si="1710"/>
        <v>-4.17424253381849-0.073883410111833i</v>
      </c>
      <c r="AG3267" t="str">
        <f t="shared" si="1711"/>
        <v>0.998283990882777-0.00349259330758434i</v>
      </c>
      <c r="AH3267" t="str">
        <f t="shared" si="1712"/>
        <v>0.000484942880834901-0.0000162275936838411i</v>
      </c>
      <c r="AI3267">
        <f t="shared" si="1713"/>
        <v>-66.281327879271686</v>
      </c>
      <c r="AJ3267">
        <f t="shared" si="1714"/>
        <v>-1.916567614486133</v>
      </c>
      <c r="AK3267"/>
      <c r="AL3267"/>
      <c r="AM3267"/>
      <c r="AN3267"/>
    </row>
    <row r="3268" spans="1:40" x14ac:dyDescent="0.35">
      <c r="A3268"/>
      <c r="B3268">
        <f t="shared" si="1715"/>
        <v>1334000</v>
      </c>
      <c r="C3268" s="237" t="str">
        <f t="shared" si="1683"/>
        <v>-1.18865732930336E-08+0.000508115620984084i</v>
      </c>
      <c r="D3268" s="208" t="str">
        <f t="shared" si="1684"/>
        <v>-1.64874561084365+0.00389555309421131i</v>
      </c>
      <c r="E3268" t="str">
        <f t="shared" si="1685"/>
        <v>36500</v>
      </c>
      <c r="F3268" t="str">
        <f t="shared" si="1686"/>
        <v>0.21505376344086</v>
      </c>
      <c r="G3268" t="str">
        <f t="shared" si="1681"/>
        <v>0.21505376344086</v>
      </c>
      <c r="H3268" t="str">
        <f t="shared" si="1687"/>
        <v>2.52550078452459+0.0777237063199165i</v>
      </c>
      <c r="I3268" t="str">
        <f t="shared" si="1688"/>
        <v>5238.60574986098i</v>
      </c>
      <c r="J3268" t="str">
        <f t="shared" si="1682"/>
        <v>-37145.8315380722+1146.03930268559i</v>
      </c>
      <c r="K3268" t="str">
        <f t="shared" si="1689"/>
        <v>0.00434692213595342-0.14089397893498i</v>
      </c>
      <c r="L3268" t="str">
        <f t="shared" si="1690"/>
        <v>0.00137783876339833-0.0378596126791511i</v>
      </c>
      <c r="M3268" t="str">
        <f t="shared" si="1691"/>
        <v>0.00572476089935175-0.178753591614131i</v>
      </c>
      <c r="N3268" t="str">
        <f t="shared" si="1692"/>
        <v>-16.6393754793481i</v>
      </c>
      <c r="O3268" t="str">
        <f t="shared" si="1693"/>
        <v>-0.596701329702971+0.802463409216088i</v>
      </c>
      <c r="P3268" t="str">
        <f t="shared" si="1694"/>
        <v>1.59670132970297-0.802463409216088i</v>
      </c>
      <c r="Q3268" t="str">
        <f t="shared" si="1695"/>
        <v>-1.59670132970297+17.4418388885642i</v>
      </c>
      <c r="R3268" t="str">
        <f t="shared" si="1696"/>
        <v>-0.0539363161719196-0.0866067592759616i</v>
      </c>
      <c r="S3268" t="str">
        <f t="shared" si="1697"/>
        <v>1.85792698291572i</v>
      </c>
      <c r="T3268" t="str">
        <f t="shared" si="1698"/>
        <v>0.160909034961695-0.100209737174883i</v>
      </c>
      <c r="U3268" t="str">
        <f t="shared" si="1699"/>
        <v>0.0000500000000000001-0.000106523708965983i</v>
      </c>
      <c r="V3268" t="str">
        <f t="shared" si="1700"/>
        <v>0.00002-0.00119306554041901i</v>
      </c>
      <c r="W3268" t="str">
        <f t="shared" si="1701"/>
        <v>0.0000421926177079346-0.0000992954117661108i</v>
      </c>
      <c r="X3268" t="str">
        <f t="shared" si="1702"/>
        <v>0.0000422329851952957-0.0000992535052318235i</v>
      </c>
      <c r="Y3268" t="str">
        <f t="shared" si="1703"/>
        <v>0.009+6.70541535982205i</v>
      </c>
      <c r="Z3268" t="str">
        <f t="shared" si="1704"/>
        <v>-0.000177524289153258-0.000075820592238397i</v>
      </c>
      <c r="AA3268" t="str">
        <f t="shared" si="1705"/>
        <v>0.00241333513881266-1.78962154621714i</v>
      </c>
      <c r="AB3268" t="str">
        <f t="shared" si="1706"/>
        <v>0.484040603596821-0.301447222525175i</v>
      </c>
      <c r="AC3268" t="str">
        <f t="shared" si="1707"/>
        <v>0.948886243012691-0.0882497096527339i</v>
      </c>
      <c r="AD3268" t="str">
        <f t="shared" si="1708"/>
        <v>0.535032465164639-0.267925438577793i</v>
      </c>
      <c r="AE3268" t="str">
        <f t="shared" si="1709"/>
        <v>-0.000115295523480968+6.99679465404522E-06i</v>
      </c>
      <c r="AF3268" t="str">
        <f t="shared" si="1710"/>
        <v>-4.17424639536824-0.0738281532257052i</v>
      </c>
      <c r="AG3268" t="str">
        <f t="shared" si="1711"/>
        <v>0.998268937991464-0.00346851104168452i</v>
      </c>
      <c r="AH3268" t="str">
        <f t="shared" si="1712"/>
        <v>0.000482690136009164-0.000019053055243608i</v>
      </c>
      <c r="AI3268">
        <f t="shared" si="1713"/>
        <v>-66.3198700911841</v>
      </c>
      <c r="AJ3268">
        <f t="shared" si="1714"/>
        <v>-2.2604423262760998</v>
      </c>
      <c r="AK3268"/>
      <c r="AL3268"/>
      <c r="AM3268"/>
      <c r="AN3268"/>
    </row>
    <row r="3269" spans="1:40" x14ac:dyDescent="0.35">
      <c r="A3269"/>
      <c r="B3269">
        <f t="shared" si="1715"/>
        <v>1335000</v>
      </c>
      <c r="C3269" s="237" t="str">
        <f t="shared" si="1683"/>
        <v>-1.18687723621176E-08+0.000507735010032453i</v>
      </c>
      <c r="D3269" s="208" t="str">
        <f t="shared" si="1684"/>
        <v>-1.64874561070718+0.00389263507691547i</v>
      </c>
      <c r="E3269" t="str">
        <f t="shared" si="1685"/>
        <v>36500</v>
      </c>
      <c r="F3269" t="str">
        <f t="shared" si="1686"/>
        <v>0.21505376344086</v>
      </c>
      <c r="G3269" t="str">
        <f t="shared" ref="G3269:G3332" si="1716">IF($C$11=$C$7,$C$24,F3269)</f>
        <v>0.21505376344086</v>
      </c>
      <c r="H3269" t="str">
        <f t="shared" si="1687"/>
        <v>2.52550463754911+0.0776656139114944i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0.00137577808381162-0.0378313283576088i</v>
      </c>
      <c r="M3269" t="str">
        <f t="shared" si="1691"/>
        <v>0.00571619624761348-0.178619963568633i</v>
      </c>
      <c r="N3269" t="str">
        <f t="shared" si="1692"/>
        <v>-16.6518487743101i</v>
      </c>
      <c r="O3269" t="str">
        <f t="shared" si="1693"/>
        <v>-0.586645808733829+0.809843623852798i</v>
      </c>
      <c r="P3269" t="str">
        <f t="shared" si="1694"/>
        <v>1.58664580873383-0.809843623852798i</v>
      </c>
      <c r="Q3269" t="str">
        <f t="shared" si="1695"/>
        <v>-1.58664580873383+17.4616923981629i</v>
      </c>
      <c r="R3269" t="str">
        <f t="shared" si="1696"/>
        <v>-0.0541872478871811-0.0859406868915349i</v>
      </c>
      <c r="S3269" t="str">
        <f t="shared" si="1697"/>
        <v>1.85931973177847i</v>
      </c>
      <c r="T3269" t="str">
        <f t="shared" si="1698"/>
        <v>0.159791214900026-0.100751419207407i</v>
      </c>
      <c r="U3269" t="str">
        <f t="shared" si="1699"/>
        <v>0.00005-0.000106443915925559i</v>
      </c>
      <c r="V3269" t="str">
        <f t="shared" si="1700"/>
        <v>0.00002-0.00119217185836626i</v>
      </c>
      <c r="W3269" t="str">
        <f t="shared" si="1701"/>
        <v>0.0000421924966279459-0.0000992232794145598i</v>
      </c>
      <c r="X3269" t="str">
        <f t="shared" si="1702"/>
        <v>0.0000422327926136965-0.000099181403478491i</v>
      </c>
      <c r="Y3269" t="str">
        <f t="shared" si="1703"/>
        <v>0.009+6.7104419080678i</v>
      </c>
      <c r="Z3269" t="str">
        <f t="shared" si="1704"/>
        <v>-0.000177262447331927-0.0000757630989037788i</v>
      </c>
      <c r="AA3269" t="str">
        <f t="shared" si="1705"/>
        <v>0.00240972085959151-1.78828097156047i</v>
      </c>
      <c r="AB3269" t="str">
        <f t="shared" si="1706"/>
        <v>0.480678018658743-0.303076690367318i</v>
      </c>
      <c r="AC3269" t="str">
        <f t="shared" si="1707"/>
        <v>0.948612102494655-0.0875911360212841i</v>
      </c>
      <c r="AD3269" t="str">
        <f t="shared" si="1708"/>
        <v>0.531684933396815-0.270401149607023i</v>
      </c>
      <c r="AE3269" t="str">
        <f t="shared" si="1709"/>
        <v>-0.000114734201544804+7.64987134611549E-06i</v>
      </c>
      <c r="AF3269" t="str">
        <f t="shared" si="1710"/>
        <v>-4.17425024825629-0.0737729788345789i</v>
      </c>
      <c r="AG3269" t="str">
        <f t="shared" si="1711"/>
        <v>0.998254175293915-0.0034442621787895i</v>
      </c>
      <c r="AH3269" t="str">
        <f t="shared" si="1712"/>
        <v>0.00048040759348445-0.0000218516930644641i</v>
      </c>
      <c r="AI3269">
        <f t="shared" si="1713"/>
        <v>-66.358826669293805</v>
      </c>
      <c r="AJ3269">
        <f t="shared" si="1714"/>
        <v>-2.6043456131637592</v>
      </c>
      <c r="AK3269"/>
      <c r="AL3269"/>
      <c r="AM3269"/>
      <c r="AN3269"/>
    </row>
    <row r="3270" spans="1:40" x14ac:dyDescent="0.35">
      <c r="A3270"/>
      <c r="B3270">
        <f t="shared" si="1715"/>
        <v>1336000</v>
      </c>
      <c r="C3270" s="237" t="str">
        <f t="shared" ref="C3270:C3333" si="1718">IMPRODUCT(COMPLEX(-1,0),IMDIV(IMPRODUCT(G3270,COMPLEX($C$100+$C$101,0)),COMPLEX($C$100,2*PI()*B3270*$C$103*$C$102*(2*$C$100+$C$101))))</f>
        <v>-1.18510113883903E-08+0.000507354968857693i</v>
      </c>
      <c r="D3270" s="208" t="str">
        <f t="shared" ref="D3270:D3333" si="1719">IMPRODUCT(COMPLEX($C$106,0),IMSUB(C3270,G3270))</f>
        <v>-1.64874561057101+0.00388972142790898i</v>
      </c>
      <c r="E3270" t="str">
        <f t="shared" ref="E3270:E3333" si="1720">IMDIV(COMPLEX($C$20*10^3,0),COMPLEX(1,2*PI()*B3270*$C$20*1000*$C$29*10^-12))</f>
        <v>36500</v>
      </c>
      <c r="F3270" t="str">
        <f t="shared" ref="F3270:F3333" si="1721">IMDIV(COMPLEX($C$22*1000,0),IMSUM(COMPLEX($C$22*1000,0),E3270))</f>
        <v>0.21505376344086</v>
      </c>
      <c r="G3270" t="str">
        <f t="shared" si="1716"/>
        <v>0.21505376344086</v>
      </c>
      <c r="H3270" t="str">
        <f t="shared" ref="H3270:H3333" si="1722">IMPRODUCT(COMPLEX($C$108,0),IMPRODUCT(COMPLEX(-1,0),D3270),IMDIV(COMPLEX(0,2*PI()*B3270*$C$109*$C$110),COMPLEX(1,2*PI()*B3270*$C$109*$C$110)))</f>
        <v>2.52550848193748+0.0776076081819758i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0.00137372202163103-0.0378030862100739i</v>
      </c>
      <c r="M3270" t="str">
        <f t="shared" ref="M3270:M3333" si="1726">IMSUM(K3270,L3270)</f>
        <v>0.00570765079512428-0.178486534960832i</v>
      </c>
      <c r="N3270" t="str">
        <f t="shared" ref="N3270:N3333" si="1727">COMPLEX(0,-2*PI()*B3270*$C$43)</f>
        <v>-16.6643220692722i</v>
      </c>
      <c r="O3270" t="str">
        <f t="shared" ref="O3270:O3333" si="1728">IMEXP(N3270)</f>
        <v>-0.576499016781946+0.817097842151997i</v>
      </c>
      <c r="P3270" t="str">
        <f t="shared" ref="P3270:P3333" si="1729">IMSUB(COMPLEX(1,0),O3270)</f>
        <v>1.57649901678195-0.817097842151997i</v>
      </c>
      <c r="Q3270" t="str">
        <f t="shared" ref="Q3270:Q3333" si="1730">IMSUM(COMPLEX(0,2*PI()*B3270*$C$43),O3270,COMPLEX(-1,0))</f>
        <v>-1.57649901678195+17.4814199114242i</v>
      </c>
      <c r="R3270" t="str">
        <f t="shared" ref="R3270:R3333" si="1731">IMDIV(P3270,Q3270)</f>
        <v>-0.0544309471091589-0.0852727461347506i</v>
      </c>
      <c r="S3270" t="str">
        <f t="shared" ref="S3270:S3333" si="1732">IMDIV(COMPLEX(0,2*PI()*B3270*$C$123),COMPLEX($C$124,0))</f>
        <v>1.86071248064123i</v>
      </c>
      <c r="T3270" t="str">
        <f t="shared" ref="T3270:T3333" si="1733">IMPRODUCT(R3270,S3270)</f>
        <v>0.158668062991482-0.101280342619135i</v>
      </c>
      <c r="U3270" t="str">
        <f t="shared" ref="U3270:U3333" si="1734">IMDIV(COMPLEX(1,2*PI()*B3270*$C$16*10^-3*$C$15*10^-6),COMPLEX(0,2*PI()*B3270*$C$15*10^-6))</f>
        <v>0.00005-0.000106364242335794i</v>
      </c>
      <c r="V3270" t="str">
        <f t="shared" ref="V3270:V3333" si="1735">IMSUM(COMPLEX($C$18*10^-3,0),IMDIV(COMPLEX(1,0),COMPLEX(0,2*PI()*B3270*($C$17*1*10^-6))))</f>
        <v>0.00002-0.00119127951416089i</v>
      </c>
      <c r="W3270" t="str">
        <f t="shared" ref="W3270:W3333" si="1736">IMDIV(IMPRODUCT(U3270,V3270),IMSUM(U3270,V3270))</f>
        <v>0.0000421923754582789-0.0000991512567080152i</v>
      </c>
      <c r="X3270" t="str">
        <f t="shared" ref="X3270:X3333" si="1737">IMDIV(IMPRODUCT(COMPLEX($C$19,0),W3270),IMSUM(COMPLEX($C$19,0),W3270))</f>
        <v>0.0000422326001031-0.0000991094113236737i</v>
      </c>
      <c r="Y3270" t="str">
        <f t="shared" ref="Y3270:Y3333" si="1738">COMPLEX($C$13*10^-3,2*PI()*B3270*$C$12*0.000001)</f>
        <v>0.009+6.71546845631354i</v>
      </c>
      <c r="Z3270" t="str">
        <f t="shared" ref="Z3270:Z3333" si="1739">IMPRODUCT(COMPLEX($C$6,0),IMDIV(X3270,IMSUM(X3270,Y3270)))</f>
        <v>-0.000177001193233121-0.0000757056925590294i</v>
      </c>
      <c r="AA3270" t="str">
        <f t="shared" ref="AA3270:AA3333" si="1740">IMDIV(COMPLEX($C$6,0),IMSUM(X3270,Y3270))</f>
        <v>0.00240611469358129-1.78694240382874i</v>
      </c>
      <c r="AB3270" t="str">
        <f t="shared" ref="AB3270:AB3333" si="1741">IMPRODUCT(COMPLEX($C$119,0),T3270)</f>
        <v>0.477299394656232-0.304667778198591i</v>
      </c>
      <c r="AC3270" t="str">
        <f t="shared" ref="AC3270:AC3333" si="1742">IMSUM(COMPLEX(1,0),IMPRODUCT(AB3270,M3270))</f>
        <v>0.94834516222454-0.0869304523775774i</v>
      </c>
      <c r="AD3270" t="str">
        <f t="shared" ref="AD3270:AD3333" si="1743">IMDIV(AB3270,AC3270)</f>
        <v>0.528306667946252-0.272835093029842i</v>
      </c>
      <c r="AE3270" t="str">
        <f t="shared" ref="AE3270:AE3333" si="1744">IMPRODUCT(AD3270,AA3270,X3270)</f>
        <v>-0.000114166080291732+8.29631484172726E-06i</v>
      </c>
      <c r="AF3270" t="str">
        <f t="shared" ref="AF3270:AF3333" si="1745">IMSUB(D3270,H3270)</f>
        <v>-4.17425409250849-0.0737178867540668i</v>
      </c>
      <c r="AG3270" t="str">
        <f t="shared" ref="AG3270:AG3333" si="1746">IMSUM(COMPLEX(1,0),IMPRODUCT(AD3270,AA3270,COMPLEX($C$127,0)))</f>
        <v>0.998239704661405-0.00341985041613171i</v>
      </c>
      <c r="AH3270" t="str">
        <f t="shared" ref="AH3270:AH3333" si="1747">IMDIV(IMPRODUCT(AE3270,AF3270),AG3270)</f>
        <v>0.000478095611725117-0.0000246231725819258i</v>
      </c>
      <c r="AI3270">
        <f t="shared" ref="AI3270:AI3333" si="1748">20*LOG10(IMABS(AH3270))</f>
        <v>-66.398200358072302</v>
      </c>
      <c r="AJ3270">
        <f t="shared" ref="AJ3270:AJ3333" si="1749">IMARGUMENT(AH3270)*180/PI()</f>
        <v>-2.9482773307267585</v>
      </c>
      <c r="AK3270"/>
      <c r="AL3270"/>
      <c r="AM3270"/>
      <c r="AN3270"/>
    </row>
    <row r="3271" spans="1:40" x14ac:dyDescent="0.35">
      <c r="A3271"/>
      <c r="B3271">
        <f t="shared" si="1715"/>
        <v>1337000</v>
      </c>
      <c r="C3271" s="237" t="str">
        <f t="shared" si="1718"/>
        <v>-1.18332902523537E-08+0.000506975496181325i</v>
      </c>
      <c r="D3271" s="208" t="str">
        <f t="shared" si="1719"/>
        <v>-1.64874561043515+0.00388681213739016i</v>
      </c>
      <c r="E3271" t="str">
        <f t="shared" si="1720"/>
        <v>36500</v>
      </c>
      <c r="F3271" t="str">
        <f t="shared" si="1721"/>
        <v>0.21505376344086</v>
      </c>
      <c r="G3271" t="str">
        <f t="shared" si="1716"/>
        <v>0.21505376344086</v>
      </c>
      <c r="H3271" t="str">
        <f t="shared" si="1722"/>
        <v>2.52551231771549+0.0775496889377208i</v>
      </c>
      <c r="I3271" t="str">
        <f t="shared" si="1723"/>
        <v>5250.38672231194i</v>
      </c>
      <c r="J3271" t="str">
        <f t="shared" si="1717"/>
        <v>-37313.0966093117+1148.61660246674i</v>
      </c>
      <c r="K3271" t="str">
        <f t="shared" si="1724"/>
        <v>0.0043274539214832-0.14057841920261i</v>
      </c>
      <c r="L3271" t="str">
        <f t="shared" si="1725"/>
        <v>0.00137167056307781-0.0377748861424153i</v>
      </c>
      <c r="M3271" t="str">
        <f t="shared" si="1726"/>
        <v>0.00569912448456101-0.178353305345025i</v>
      </c>
      <c r="N3271" t="str">
        <f t="shared" si="1727"/>
        <v>-16.6767953642342i</v>
      </c>
      <c r="O3271" t="str">
        <f t="shared" si="1728"/>
        <v>-0.566262532496233+0.824224935494524i</v>
      </c>
      <c r="P3271" t="str">
        <f t="shared" si="1729"/>
        <v>1.56626253249623-0.824224935494524i</v>
      </c>
      <c r="Q3271" t="str">
        <f t="shared" si="1730"/>
        <v>-1.56626253249623+17.5010202997287i</v>
      </c>
      <c r="R3271" t="str">
        <f t="shared" si="1731"/>
        <v>-0.0546674105630574-0.0846030111516228i</v>
      </c>
      <c r="S3271" t="str">
        <f t="shared" si="1732"/>
        <v>1.86210522950398i</v>
      </c>
      <c r="T3271" t="str">
        <f t="shared" si="1733"/>
        <v>0.15753970949722-0.10179647109291i</v>
      </c>
      <c r="U3271" t="str">
        <f t="shared" si="1734"/>
        <v>0.00005-0.000106284687928662i</v>
      </c>
      <c r="V3271" t="str">
        <f t="shared" si="1735"/>
        <v>0.00002-0.00119038850480101i</v>
      </c>
      <c r="W3271" t="str">
        <f t="shared" si="1736"/>
        <v>0.0000421922541989352-0.0000990793434004088i</v>
      </c>
      <c r="X3271" t="str">
        <f t="shared" si="1737"/>
        <v>0.0000422324076630269-0.0000990375285214086i</v>
      </c>
      <c r="Y3271" t="str">
        <f t="shared" si="1738"/>
        <v>0.009+6.72049500455929i</v>
      </c>
      <c r="Z3271" t="str">
        <f t="shared" si="1739"/>
        <v>-0.000176740525099105-0.0000756483730057261i</v>
      </c>
      <c r="AA3271" t="str">
        <f t="shared" si="1740"/>
        <v>0.00240251661651687-1.78560583851851i</v>
      </c>
      <c r="AB3271" t="str">
        <f t="shared" si="1741"/>
        <v>0.473905123436078-0.306220376771064i</v>
      </c>
      <c r="AC3271" t="str">
        <f t="shared" si="1742"/>
        <v>0.948085427931215-0.0862677332316941i</v>
      </c>
      <c r="AD3271" t="str">
        <f t="shared" si="1743"/>
        <v>0.524898187810077-0.275226885936481i</v>
      </c>
      <c r="AE3271" t="str">
        <f t="shared" si="1744"/>
        <v>-0.000113591247465649+8.93605044031865E-06i</v>
      </c>
      <c r="AF3271" t="str">
        <f t="shared" si="1745"/>
        <v>-4.17425792815064-0.0736628768003306i</v>
      </c>
      <c r="AG3271" t="str">
        <f t="shared" si="1746"/>
        <v>0.998225527918665-0.00339527947153261i</v>
      </c>
      <c r="AH3271" t="str">
        <f t="shared" si="1747"/>
        <v>0.000475754552826119-0.0000273671639308381i</v>
      </c>
      <c r="AI3271">
        <f t="shared" si="1748"/>
        <v>-66.437993960649408</v>
      </c>
      <c r="AJ3271">
        <f t="shared" si="1749"/>
        <v>-3.2922373307204365</v>
      </c>
      <c r="AK3271"/>
      <c r="AL3271"/>
      <c r="AM3271"/>
      <c r="AN3271"/>
    </row>
    <row r="3272" spans="1:40" x14ac:dyDescent="0.35">
      <c r="A3272"/>
      <c r="B3272">
        <f t="shared" si="1715"/>
        <v>1338000</v>
      </c>
      <c r="C3272" s="237" t="str">
        <f t="shared" si="1718"/>
        <v>-1.1815608834956E-08+0.000506596590728687i</v>
      </c>
      <c r="D3272" s="208" t="str">
        <f t="shared" si="1719"/>
        <v>-1.6487456102996+0.0038839071955866i</v>
      </c>
      <c r="E3272" t="str">
        <f t="shared" si="1720"/>
        <v>36500</v>
      </c>
      <c r="F3272" t="str">
        <f t="shared" si="1721"/>
        <v>0.21505376344086</v>
      </c>
      <c r="G3272" t="str">
        <f t="shared" si="1716"/>
        <v>0.21505376344086</v>
      </c>
      <c r="H3272" t="str">
        <f t="shared" si="1722"/>
        <v>2.52551614490883+0.0774918559856654i</v>
      </c>
      <c r="I3272" t="str">
        <f t="shared" si="1723"/>
        <v>5254.31371312893i</v>
      </c>
      <c r="J3272" t="str">
        <f t="shared" si="1717"/>
        <v>-37368.9351299114+1149.47570239379i</v>
      </c>
      <c r="K3272" t="str">
        <f t="shared" si="1724"/>
        <v>0.00432099356438986-0.140473546216058i</v>
      </c>
      <c r="L3272" t="str">
        <f t="shared" si="1725"/>
        <v>0.00136962369442457-0.0377467280607817i</v>
      </c>
      <c r="M3272" t="str">
        <f t="shared" si="1726"/>
        <v>0.00569061725881443-0.17822027427684i</v>
      </c>
      <c r="N3272" t="str">
        <f t="shared" si="1727"/>
        <v>-16.6892686591962i</v>
      </c>
      <c r="O3272" t="str">
        <f t="shared" si="1728"/>
        <v>-0.555937948479788+0.83122379503963i</v>
      </c>
      <c r="P3272" t="str">
        <f t="shared" si="1729"/>
        <v>1.55593794847979-0.83122379503963i</v>
      </c>
      <c r="Q3272" t="str">
        <f t="shared" si="1730"/>
        <v>-1.55593794847979+17.5204924542358i</v>
      </c>
      <c r="R3272" t="str">
        <f t="shared" si="1731"/>
        <v>-0.0548966354854292-0.0839315558010261i</v>
      </c>
      <c r="S3272" t="str">
        <f t="shared" si="1732"/>
        <v>1.86349797836674i</v>
      </c>
      <c r="T3272" t="str">
        <f t="shared" si="1733"/>
        <v>0.156406284556387-0.102299769246233i</v>
      </c>
      <c r="U3272" t="str">
        <f t="shared" si="1734"/>
        <v>0.00005-0.000106205252436936i</v>
      </c>
      <c r="V3272" t="str">
        <f t="shared" si="1735"/>
        <v>0.00002-0.00118949882729369i</v>
      </c>
      <c r="W3272" t="str">
        <f t="shared" si="1736"/>
        <v>0.0000421921328499174-0.0000990075392464071i</v>
      </c>
      <c r="X3272" t="str">
        <f t="shared" si="1737"/>
        <v>0.0000422322152930016-0.0000989657548264654i</v>
      </c>
      <c r="Y3272" t="str">
        <f t="shared" si="1738"/>
        <v>0.009+6.72552155280503i</v>
      </c>
      <c r="Z3272" t="str">
        <f t="shared" si="1739"/>
        <v>-0.000176480441178708-0.0000755911400460552i</v>
      </c>
      <c r="AA3272" t="str">
        <f t="shared" si="1740"/>
        <v>0.0023989266042238-1.78427127113983i</v>
      </c>
      <c r="AB3272" t="str">
        <f t="shared" si="1741"/>
        <v>0.470495596478048-0.307734379648414i</v>
      </c>
      <c r="AC3272" t="str">
        <f t="shared" si="1742"/>
        <v>0.947832904816161-0.085603052822321i</v>
      </c>
      <c r="AD3272" t="str">
        <f t="shared" si="1743"/>
        <v>0.521460016795115-0.277576151818661i</v>
      </c>
      <c r="AE3272" t="str">
        <f t="shared" si="1744"/>
        <v>-0.000113009791586628+9.56900457566761E-06i</v>
      </c>
      <c r="AF3272" t="str">
        <f t="shared" si="1745"/>
        <v>-4.17426175520843-0.0736079487900788i</v>
      </c>
      <c r="AG3272" t="str">
        <f t="shared" si="1746"/>
        <v>0.998211646843651-0.0033705530828279i</v>
      </c>
      <c r="AH3272" t="str">
        <f t="shared" si="1747"/>
        <v>0.000473384782453854-0.0000300833419854674i</v>
      </c>
      <c r="AI3272">
        <f t="shared" si="1748"/>
        <v>-66.478210339998597</v>
      </c>
      <c r="AJ3272">
        <f t="shared" si="1749"/>
        <v>-3.6362254611240838</v>
      </c>
      <c r="AK3272"/>
      <c r="AL3272"/>
      <c r="AM3272"/>
      <c r="AN3272"/>
    </row>
    <row r="3273" spans="1:40" x14ac:dyDescent="0.35">
      <c r="A3273"/>
      <c r="B3273">
        <f t="shared" si="1715"/>
        <v>1339000</v>
      </c>
      <c r="C3273" s="237" t="str">
        <f t="shared" si="1718"/>
        <v>-1.17979670175897E-08+0.000506218251228927i</v>
      </c>
      <c r="D3273" s="208" t="str">
        <f t="shared" si="1719"/>
        <v>-1.64874561016434+0.00388100659275511i</v>
      </c>
      <c r="E3273" t="str">
        <f t="shared" si="1720"/>
        <v>36500</v>
      </c>
      <c r="F3273" t="str">
        <f t="shared" si="1721"/>
        <v>0.21505376344086</v>
      </c>
      <c r="G3273" t="str">
        <f t="shared" si="1716"/>
        <v>0.21505376344086</v>
      </c>
      <c r="H3273" t="str">
        <f t="shared" si="1722"/>
        <v>2.52551996354306+0.0774341091333172i</v>
      </c>
      <c r="I3273" t="str">
        <f t="shared" si="1723"/>
        <v>5258.24070394592i</v>
      </c>
      <c r="J3273" t="str">
        <f t="shared" si="1717"/>
        <v>-37424.8153989377+1150.33480232084i</v>
      </c>
      <c r="K3273" t="str">
        <f t="shared" si="1724"/>
        <v>0.00431454765899297-0.140368829441618i</v>
      </c>
      <c r="L3273" t="str">
        <f t="shared" si="1725"/>
        <v>0.00136758140199504-0.0377186118716002i</v>
      </c>
      <c r="M3273" t="str">
        <f t="shared" si="1726"/>
        <v>0.00568212906098801-0.178087441313218i</v>
      </c>
      <c r="N3273" t="str">
        <f t="shared" si="1727"/>
        <v>-16.7017419541583i</v>
      </c>
      <c r="O3273" t="str">
        <f t="shared" si="1728"/>
        <v>-0.545526871042353+0.838093331897313i</v>
      </c>
      <c r="P3273" t="str">
        <f t="shared" si="1729"/>
        <v>1.54552687104235-0.838093331897313i</v>
      </c>
      <c r="Q3273" t="str">
        <f t="shared" si="1730"/>
        <v>-1.54552687104235+17.5398352860556i</v>
      </c>
      <c r="R3273" t="str">
        <f t="shared" si="1731"/>
        <v>-0.0551186196164312-0.0832584536578507i</v>
      </c>
      <c r="S3273" t="str">
        <f t="shared" si="1732"/>
        <v>1.86489072722949i</v>
      </c>
      <c r="T3273" t="str">
        <f t="shared" si="1733"/>
        <v>0.155267918189992-0.102790202620372i</v>
      </c>
      <c r="U3273" t="str">
        <f t="shared" si="1734"/>
        <v>0.00005-0.00010612593559419i</v>
      </c>
      <c r="V3273" t="str">
        <f t="shared" si="1735"/>
        <v>0.00002-0.00118861047865493i</v>
      </c>
      <c r="W3273" t="str">
        <f t="shared" si="1736"/>
        <v>0.0000421920114112282-0.0000989358440014116i</v>
      </c>
      <c r="X3273" t="str">
        <f t="shared" si="1737"/>
        <v>0.0000422320229925499-0.0000988940899943506i</v>
      </c>
      <c r="Y3273" t="str">
        <f t="shared" si="1738"/>
        <v>0.009+6.73054810105077i</v>
      </c>
      <c r="Z3273" t="str">
        <f t="shared" si="1739"/>
        <v>-0.000176220939727303-0.0000755339934828046i</v>
      </c>
      <c r="AA3273" t="str">
        <f t="shared" si="1740"/>
        <v>0.00239534463261782-1.78293869721614i</v>
      </c>
      <c r="AB3273" t="str">
        <f t="shared" si="1741"/>
        <v>0.467071204906528-0.309209683173159i</v>
      </c>
      <c r="AC3273" t="str">
        <f t="shared" si="1742"/>
        <v>0.947587597561371-0.0849364851195824i</v>
      </c>
      <c r="AD3273" t="str">
        <f t="shared" si="1743"/>
        <v>0.517992683440055-0.279882520630947i</v>
      </c>
      <c r="AE3273" t="str">
        <f t="shared" si="1744"/>
        <v>-0.000112421801936963+0.0000101951048237303i</v>
      </c>
      <c r="AF3273" t="str">
        <f t="shared" si="1745"/>
        <v>-4.1742655737074-0.0735531025405621i</v>
      </c>
      <c r="AG3273" t="str">
        <f t="shared" si="1746"/>
        <v>0.998198063167318-0.00334567500729065i</v>
      </c>
      <c r="AH3273" t="str">
        <f t="shared" si="1747"/>
        <v>0.000470986669786547-0.0000327713863987094i</v>
      </c>
      <c r="AI3273">
        <f t="shared" si="1748"/>
        <v>-66.51885242015895</v>
      </c>
      <c r="AJ3273">
        <f t="shared" si="1749"/>
        <v>-3.9802415661679555</v>
      </c>
      <c r="AK3273"/>
      <c r="AL3273"/>
      <c r="AM3273"/>
      <c r="AN3273"/>
    </row>
    <row r="3274" spans="1:40" x14ac:dyDescent="0.35">
      <c r="A3274"/>
      <c r="B3274">
        <f t="shared" si="1715"/>
        <v>1340000</v>
      </c>
      <c r="C3274" s="237" t="str">
        <f t="shared" si="1718"/>
        <v>-1.17803646820902E-08+0.000505840476414987i</v>
      </c>
      <c r="D3274" s="208" t="str">
        <f t="shared" si="1719"/>
        <v>-1.64874561002939+0.00387811031918157i</v>
      </c>
      <c r="E3274" t="str">
        <f t="shared" si="1720"/>
        <v>36500</v>
      </c>
      <c r="F3274" t="str">
        <f t="shared" si="1721"/>
        <v>0.21505376344086</v>
      </c>
      <c r="G3274" t="str">
        <f t="shared" si="1716"/>
        <v>0.21505376344086</v>
      </c>
      <c r="H3274" t="str">
        <f t="shared" si="1722"/>
        <v>2.5255237736437+0.0773764481887585i</v>
      </c>
      <c r="I3274" t="str">
        <f t="shared" si="1723"/>
        <v>5262.1676947629i</v>
      </c>
      <c r="J3274" t="str">
        <f t="shared" si="1717"/>
        <v>-37480.7374163906+1151.19390224789i</v>
      </c>
      <c r="K3274" t="str">
        <f t="shared" si="1724"/>
        <v>0.00430811616223321-0.140264268530847i</v>
      </c>
      <c r="L3274" t="str">
        <f t="shared" si="1725"/>
        <v>0.00136554367216379-0.0376905374815753i</v>
      </c>
      <c r="M3274" t="str">
        <f t="shared" si="1726"/>
        <v>0.005673659834397-0.177954806012422i</v>
      </c>
      <c r="N3274" t="str">
        <f t="shared" si="1727"/>
        <v>-16.7142152491203i</v>
      </c>
      <c r="O3274" t="str">
        <f t="shared" si="1728"/>
        <v>-0.535030919950669+0.844832477297565i</v>
      </c>
      <c r="P3274" t="str">
        <f t="shared" si="1729"/>
        <v>1.53503091995067-0.844832477297565i</v>
      </c>
      <c r="Q3274" t="str">
        <f t="shared" si="1730"/>
        <v>-1.53503091995067+17.5590477264179i</v>
      </c>
      <c r="R3274" t="str">
        <f t="shared" si="1731"/>
        <v>-0.0553333611923099-0.0825837780162751i</v>
      </c>
      <c r="S3274" t="str">
        <f t="shared" si="1732"/>
        <v>1.86628347609225i</v>
      </c>
      <c r="T3274" t="str">
        <f t="shared" si="1733"/>
        <v>0.154124740305045-0.103267737669852i</v>
      </c>
      <c r="U3274" t="str">
        <f t="shared" si="1734"/>
        <v>0.00005-0.000106046737134792i</v>
      </c>
      <c r="V3274" t="str">
        <f t="shared" si="1735"/>
        <v>0.00002-0.00118772345590967i</v>
      </c>
      <c r="W3274" t="str">
        <f t="shared" si="1736"/>
        <v>0.0000421918898828694-0.0000988642574215538i</v>
      </c>
      <c r="X3274" t="str">
        <f t="shared" si="1737"/>
        <v>0.0000422318307611982-0.0000988225337812989i</v>
      </c>
      <c r="Y3274" t="str">
        <f t="shared" si="1738"/>
        <v>0.009+6.73557464929652i</v>
      </c>
      <c r="Z3274" t="str">
        <f t="shared" si="1739"/>
        <v>-0.000175962019006768-0.0000754769331193614i</v>
      </c>
      <c r="AA3274" t="str">
        <f t="shared" si="1740"/>
        <v>0.00239177067770458-1.78160811228426i</v>
      </c>
      <c r="AB3274" t="str">
        <f t="shared" si="1741"/>
        <v>0.463632339502979-0.310646186435042i</v>
      </c>
      <c r="AC3274" t="str">
        <f t="shared" si="1742"/>
        <v>0.947349510337019-0.0842681038280231i</v>
      </c>
      <c r="AD3274" t="str">
        <f t="shared" si="1743"/>
        <v>0.514496720936967-0.282145628851235i</v>
      </c>
      <c r="AE3274" t="str">
        <f t="shared" si="1744"/>
        <v>-0.000111827368547155+0.0000108142799103071i</v>
      </c>
      <c r="AF3274" t="str">
        <f t="shared" si="1745"/>
        <v>-4.17426938367309-0.0734983378695769i</v>
      </c>
      <c r="AG3274" t="str">
        <f t="shared" si="1746"/>
        <v>0.99818477857341-0.00332064902105291i</v>
      </c>
      <c r="AH3274" t="str">
        <f t="shared" si="1747"/>
        <v>0.000468560587454282-0.0000354309816405264i</v>
      </c>
      <c r="AI3274">
        <f t="shared" si="1748"/>
        <v>-66.559923187493183</v>
      </c>
      <c r="AJ3274">
        <f t="shared" si="1749"/>
        <v>-4.3242854863541282</v>
      </c>
      <c r="AK3274"/>
      <c r="AL3274"/>
      <c r="AM3274"/>
      <c r="AN3274"/>
    </row>
    <row r="3275" spans="1:40" x14ac:dyDescent="0.35">
      <c r="A3275"/>
      <c r="B3275">
        <f t="shared" si="1715"/>
        <v>1341000</v>
      </c>
      <c r="C3275" s="237" t="str">
        <f t="shared" si="1718"/>
        <v>-1.17628017107328E-08+0.000505463265023588i</v>
      </c>
      <c r="D3275" s="208" t="str">
        <f t="shared" si="1719"/>
        <v>-1.64874560989474+0.00387521836518084i</v>
      </c>
      <c r="E3275" t="str">
        <f t="shared" si="1720"/>
        <v>36500</v>
      </c>
      <c r="F3275" t="str">
        <f t="shared" si="1721"/>
        <v>0.21505376344086</v>
      </c>
      <c r="G3275" t="str">
        <f t="shared" si="1716"/>
        <v>0.21505376344086</v>
      </c>
      <c r="H3275" t="str">
        <f t="shared" si="1722"/>
        <v>2.52552757523615+0.0773188729606378i</v>
      </c>
      <c r="I3275" t="str">
        <f t="shared" si="1723"/>
        <v>5266.09468557989i</v>
      </c>
      <c r="J3275" t="str">
        <f t="shared" si="1717"/>
        <v>-37536.7011822702+1152.05300217494i</v>
      </c>
      <c r="K3275" t="str">
        <f t="shared" si="1724"/>
        <v>0.00430169903121143-0.140159863136336i</v>
      </c>
      <c r="L3275" t="str">
        <f t="shared" si="1725"/>
        <v>0.00136351049135608-0.0376625047976882i</v>
      </c>
      <c r="M3275" t="str">
        <f t="shared" si="1726"/>
        <v>0.00566520952256751-0.177822367934024i</v>
      </c>
      <c r="N3275" t="str">
        <f t="shared" si="1727"/>
        <v>-16.7266885440823i</v>
      </c>
      <c r="O3275" t="str">
        <f t="shared" si="1728"/>
        <v>-0.524451728175952+0.85144018275699i</v>
      </c>
      <c r="P3275" t="str">
        <f t="shared" si="1729"/>
        <v>1.52445172817595-0.85144018275699i</v>
      </c>
      <c r="Q3275" t="str">
        <f t="shared" si="1730"/>
        <v>-1.52445172817595+17.5781287268393i</v>
      </c>
      <c r="R3275" t="str">
        <f t="shared" si="1731"/>
        <v>-0.0555408589381287-0.0819076018930844i</v>
      </c>
      <c r="S3275" t="str">
        <f t="shared" si="1732"/>
        <v>1.867676224955i</v>
      </c>
      <c r="T3275" t="str">
        <f t="shared" si="1733"/>
        <v>0.152976880698793-0.103732341752322i</v>
      </c>
      <c r="U3275" t="str">
        <f t="shared" si="1734"/>
        <v>0.00005-0.000105967656793901i</v>
      </c>
      <c r="V3275" t="str">
        <f t="shared" si="1735"/>
        <v>0.00002-0.00118683775609169i</v>
      </c>
      <c r="W3275" t="str">
        <f t="shared" si="1736"/>
        <v>0.0000421917682648437-0.000098792779263688i</v>
      </c>
      <c r="X3275" t="str">
        <f t="shared" si="1737"/>
        <v>0.0000422316385984764-0.0000987510859442676i</v>
      </c>
      <c r="Y3275" t="str">
        <f t="shared" si="1738"/>
        <v>0.009+6.74060119754226i</v>
      </c>
      <c r="Z3275" t="str">
        <f t="shared" si="1739"/>
        <v>-0.000175703677285447-0.0000754199587597138i</v>
      </c>
      <c r="AA3275" t="str">
        <f t="shared" si="1740"/>
        <v>0.00238820471557911-1.78027951189433i</v>
      </c>
      <c r="AB3275" t="str">
        <f t="shared" si="1741"/>
        <v>0.460179390718674-0.312043791240551i</v>
      </c>
      <c r="AC3275" t="str">
        <f t="shared" si="1742"/>
        <v>0.947118646808884-0.0835979823896251i</v>
      </c>
      <c r="AD3275" t="str">
        <f t="shared" si="1743"/>
        <v>0.510972667051602-0.284365119540444i</v>
      </c>
      <c r="AE3275" t="str">
        <f t="shared" si="1744"/>
        <v>-0.000111226582181761+0.0000114264597185992i</v>
      </c>
      <c r="AF3275" t="str">
        <f t="shared" si="1745"/>
        <v>-4.17427318513089-0.073443654595457i</v>
      </c>
      <c r="AG3275" t="str">
        <f t="shared" si="1746"/>
        <v>0.998171794698246-0.00329547891852204i</v>
      </c>
      <c r="AH3275" t="str">
        <f t="shared" si="1747"/>
        <v>0.000466106911478295-0.0000380618170358816i</v>
      </c>
      <c r="AI3275">
        <f t="shared" si="1748"/>
        <v>-66.601425691989931</v>
      </c>
      <c r="AJ3275">
        <f t="shared" si="1749"/>
        <v>-4.6683570585078522</v>
      </c>
      <c r="AK3275"/>
      <c r="AL3275"/>
      <c r="AM3275"/>
      <c r="AN3275"/>
    </row>
    <row r="3276" spans="1:40" x14ac:dyDescent="0.35">
      <c r="A3276"/>
      <c r="B3276">
        <f t="shared" si="1715"/>
        <v>1342000</v>
      </c>
      <c r="C3276" s="237" t="str">
        <f t="shared" si="1718"/>
        <v>-1.17452779862315E-08+0.000505086615795215i</v>
      </c>
      <c r="D3276" s="208" t="str">
        <f t="shared" si="1719"/>
        <v>-1.64874560976039+0.00387233072109665i</v>
      </c>
      <c r="E3276" t="str">
        <f t="shared" si="1720"/>
        <v>36500</v>
      </c>
      <c r="F3276" t="str">
        <f t="shared" si="1721"/>
        <v>0.21505376344086</v>
      </c>
      <c r="G3276" t="str">
        <f t="shared" si="1716"/>
        <v>0.21505376344086</v>
      </c>
      <c r="H3276" t="str">
        <f t="shared" si="1722"/>
        <v>2.5255313683457+0.0772613832581734i</v>
      </c>
      <c r="I3276" t="str">
        <f t="shared" si="1723"/>
        <v>5270.02167639688i</v>
      </c>
      <c r="J3276" t="str">
        <f t="shared" si="1717"/>
        <v>-37592.7066965764+1152.912102102i</v>
      </c>
      <c r="K3276" t="str">
        <f t="shared" si="1724"/>
        <v>0.00429529622318804-0.140055612911707i</v>
      </c>
      <c r="L3276" t="str">
        <f t="shared" si="1725"/>
        <v>0.00136148184604756-0.0376345137271951i</v>
      </c>
      <c r="M3276" t="str">
        <f t="shared" si="1726"/>
        <v>0.0056567780692356-0.177690126638902i</v>
      </c>
      <c r="N3276" t="str">
        <f t="shared" si="1727"/>
        <v>-16.7391618390444i</v>
      </c>
      <c r="O3276" t="str">
        <f t="shared" si="1728"/>
        <v>-0.513790941640094+0.857915420241754i</v>
      </c>
      <c r="P3276" t="str">
        <f t="shared" si="1729"/>
        <v>1.51379094164009-0.857915420241754i</v>
      </c>
      <c r="Q3276" t="str">
        <f t="shared" si="1730"/>
        <v>-1.51379094164009+17.5970772592862i</v>
      </c>
      <c r="R3276" t="str">
        <f t="shared" si="1731"/>
        <v>-0.055741112060704-0.0812299980311409i</v>
      </c>
      <c r="S3276" t="str">
        <f t="shared" si="1732"/>
        <v>1.86906897381776i</v>
      </c>
      <c r="T3276" t="str">
        <f t="shared" si="1733"/>
        <v>0.151824469063283-0.104183983118761i</v>
      </c>
      <c r="U3276" t="str">
        <f t="shared" si="1734"/>
        <v>0.00005-0.000105888694307467i</v>
      </c>
      <c r="V3276" t="str">
        <f t="shared" si="1735"/>
        <v>0.00002-0.00118595337624363i</v>
      </c>
      <c r="W3276" t="str">
        <f t="shared" si="1736"/>
        <v>0.0000421916465571532-0.0000987214092853977i</v>
      </c>
      <c r="X3276" t="str">
        <f t="shared" si="1737"/>
        <v>0.0000422314465039149-0.0000986797462409437i</v>
      </c>
      <c r="Y3276" t="str">
        <f t="shared" si="1738"/>
        <v>0.009+6.745627745788i</v>
      </c>
      <c r="Z3276" t="str">
        <f t="shared" si="1739"/>
        <v>-0.000175445912838151-0.0000753630702084439i</v>
      </c>
      <c r="AA3276" t="str">
        <f t="shared" si="1740"/>
        <v>0.00238464672242551-1.77895289160972i</v>
      </c>
      <c r="AB3276" t="str">
        <f t="shared" si="1741"/>
        <v>0.45671274868843-0.313402402083457i</v>
      </c>
      <c r="AC3276" t="str">
        <f t="shared" si="1742"/>
        <v>0.946895010145576-0.0829261939869996i</v>
      </c>
      <c r="AD3276" t="str">
        <f t="shared" si="1743"/>
        <v>0.507421064043283-0.286540642401105i</v>
      </c>
      <c r="AE3276" t="str">
        <f t="shared" si="1744"/>
        <v>-0.000110619534325227+0.0000120315752965549i</v>
      </c>
      <c r="AF3276" t="str">
        <f t="shared" si="1745"/>
        <v>-4.17427697810609-0.0733890525370768i</v>
      </c>
      <c r="AG3276" t="str">
        <f t="shared" si="1746"/>
        <v>0.998159113130523-0.00327016851179695i</v>
      </c>
      <c r="AH3276" t="str">
        <f t="shared" si="1747"/>
        <v>0.000463626021210083-0.0000406635868017362i</v>
      </c>
      <c r="AI3276">
        <f t="shared" si="1748"/>
        <v>-66.643363048602112</v>
      </c>
      <c r="AJ3276">
        <f t="shared" si="1749"/>
        <v>-5.0124561158034133</v>
      </c>
      <c r="AK3276"/>
      <c r="AL3276"/>
      <c r="AM3276"/>
      <c r="AN3276"/>
    </row>
    <row r="3277" spans="1:40" x14ac:dyDescent="0.35">
      <c r="A3277"/>
      <c r="B3277">
        <f t="shared" si="1715"/>
        <v>1343000</v>
      </c>
      <c r="C3277" s="237" t="str">
        <f t="shared" si="1718"/>
        <v>-1.17277933917366E-08+0.000504710527474105i</v>
      </c>
      <c r="D3277" s="208" t="str">
        <f t="shared" si="1719"/>
        <v>-1.64874560962634+0.00386944737730147i</v>
      </c>
      <c r="E3277" t="str">
        <f t="shared" si="1720"/>
        <v>36500</v>
      </c>
      <c r="F3277" t="str">
        <f t="shared" si="1721"/>
        <v>0.21505376344086</v>
      </c>
      <c r="G3277" t="str">
        <f t="shared" si="1716"/>
        <v>0.21505376344086</v>
      </c>
      <c r="H3277" t="str">
        <f t="shared" si="1722"/>
        <v>2.52553515299756+0.0772039788911466i</v>
      </c>
      <c r="I3277" t="str">
        <f t="shared" si="1723"/>
        <v>5273.94866721386i</v>
      </c>
      <c r="J3277" t="str">
        <f t="shared" si="1717"/>
        <v>-37648.7539593092+1153.77120202904i</v>
      </c>
      <c r="K3277" t="str">
        <f t="shared" si="1724"/>
        <v>0.00428890769558209-0.139951517511609i</v>
      </c>
      <c r="L3277" t="str">
        <f t="shared" si="1725"/>
        <v>0.00135945772276412-0.037606564177627i</v>
      </c>
      <c r="M3277" t="str">
        <f t="shared" si="1726"/>
        <v>0.00564836541834621-0.177558081689236i</v>
      </c>
      <c r="N3277" t="str">
        <f t="shared" si="1727"/>
        <v>-16.7516351340064i</v>
      </c>
      <c r="O3277" t="str">
        <f t="shared" si="1728"/>
        <v>-0.50305021895984+0.864257182327377i</v>
      </c>
      <c r="P3277" t="str">
        <f t="shared" si="1729"/>
        <v>1.50305021895984-0.864257182327377i</v>
      </c>
      <c r="Q3277" t="str">
        <f t="shared" si="1730"/>
        <v>-1.50305021895984+17.6158923163338i</v>
      </c>
      <c r="R3277" t="str">
        <f t="shared" si="1731"/>
        <v>-0.0559341202417704-0.0805510389029465i</v>
      </c>
      <c r="S3277" t="str">
        <f t="shared" si="1732"/>
        <v>1.87046172268051i</v>
      </c>
      <c r="T3277" t="str">
        <f t="shared" si="1733"/>
        <v>0.15066763499011-0.104622630904041i</v>
      </c>
      <c r="U3277" t="str">
        <f t="shared" si="1734"/>
        <v>0.0000499999999999999-0.000105809849412227i</v>
      </c>
      <c r="V3277" t="str">
        <f t="shared" si="1735"/>
        <v>0.00002-0.00118507031341694i</v>
      </c>
      <c r="W3277" t="str">
        <f t="shared" si="1736"/>
        <v>0.0000421915247598005-0.000098650147244989i</v>
      </c>
      <c r="X3277" t="str">
        <f t="shared" si="1737"/>
        <v>0.0000422312544770464-0.000098608514429736i</v>
      </c>
      <c r="Y3277" t="str">
        <f t="shared" si="1738"/>
        <v>0.009+6.75065429403375i</v>
      </c>
      <c r="Z3277" t="str">
        <f t="shared" si="1739"/>
        <v>-0.000175188723946105-0.0000753062672707285i</v>
      </c>
      <c r="AA3277" t="str">
        <f t="shared" si="1740"/>
        <v>0.00238109667451649-1.77762824700706i</v>
      </c>
      <c r="AB3277" t="str">
        <f t="shared" si="1741"/>
        <v>0.453232803244886-0.314721926116423i</v>
      </c>
      <c r="AC3277" t="str">
        <f t="shared" si="1742"/>
        <v>0.946678603025535-0.0822528115466682i</v>
      </c>
      <c r="AD3277" t="str">
        <f t="shared" si="1743"/>
        <v>0.503842458583949-0.288671853834998i</v>
      </c>
      <c r="AE3277" t="str">
        <f t="shared" si="1744"/>
        <v>-0.000110006317167626+0.0000126295588640462i</v>
      </c>
      <c r="AF3277" t="str">
        <f t="shared" si="1745"/>
        <v>-4.1742807626239-0.0733345315138451i</v>
      </c>
      <c r="AG3277" t="str">
        <f t="shared" si="1746"/>
        <v>0.998146735411117-0.00324472163008165i</v>
      </c>
      <c r="AH3277" t="str">
        <f t="shared" si="1747"/>
        <v>0.00046111829926999-0.0000432359900832817i</v>
      </c>
      <c r="AI3277">
        <f t="shared" si="1748"/>
        <v>-66.685738438628874</v>
      </c>
      <c r="AJ3277">
        <f t="shared" si="1749"/>
        <v>-5.3565824877884038</v>
      </c>
      <c r="AK3277"/>
      <c r="AL3277"/>
      <c r="AM3277"/>
      <c r="AN3277"/>
    </row>
    <row r="3278" spans="1:40" x14ac:dyDescent="0.35">
      <c r="A3278"/>
      <c r="B3278">
        <f t="shared" si="1715"/>
        <v>1344000</v>
      </c>
      <c r="C3278" s="237" t="str">
        <f t="shared" si="1718"/>
        <v>-1.17103478108333E-08+0.000504334998808235i</v>
      </c>
      <c r="D3278" s="208" t="str">
        <f t="shared" si="1719"/>
        <v>-1.6487456094926+0.00386656832419647i</v>
      </c>
      <c r="E3278" t="str">
        <f t="shared" si="1720"/>
        <v>36500</v>
      </c>
      <c r="F3278" t="str">
        <f t="shared" si="1721"/>
        <v>0.21505376344086</v>
      </c>
      <c r="G3278" t="str">
        <f t="shared" si="1716"/>
        <v>0.21505376344086</v>
      </c>
      <c r="H3278" t="str">
        <f t="shared" si="1722"/>
        <v>2.52553892921688+0.0771466596699041i</v>
      </c>
      <c r="I3278" t="str">
        <f t="shared" si="1723"/>
        <v>5277.87565803085i</v>
      </c>
      <c r="J3278" t="str">
        <f t="shared" si="1717"/>
        <v>-37704.8429704686+1154.63030195609i</v>
      </c>
      <c r="K3278" t="str">
        <f t="shared" si="1724"/>
        <v>0.0042825334059709-0.139847576591715i</v>
      </c>
      <c r="L3278" t="str">
        <f t="shared" si="1725"/>
        <v>0.0013574381080816-0.0375786560567884i</v>
      </c>
      <c r="M3278" t="str">
        <f t="shared" si="1726"/>
        <v>0.0056399715140525-0.177426232648503i</v>
      </c>
      <c r="N3278" t="str">
        <f t="shared" si="1727"/>
        <v>-16.7641084289684i</v>
      </c>
      <c r="O3278" t="str">
        <f t="shared" si="1728"/>
        <v>-0.492231231188234+0.870464482355779i</v>
      </c>
      <c r="P3278" t="str">
        <f t="shared" si="1729"/>
        <v>1.49223123118823-0.870464482355779i</v>
      </c>
      <c r="Q3278" t="str">
        <f t="shared" si="1730"/>
        <v>-1.49223123118823+17.6345729113242i</v>
      </c>
      <c r="R3278" t="str">
        <f t="shared" si="1731"/>
        <v>-0.0561198836313831-0.0798707967142407i</v>
      </c>
      <c r="S3278" t="str">
        <f t="shared" si="1732"/>
        <v>1.87185447154327i</v>
      </c>
      <c r="T3278" t="str">
        <f t="shared" si="1733"/>
        <v>0.149506507975275-0.105048255117892i</v>
      </c>
      <c r="U3278" t="str">
        <f t="shared" si="1734"/>
        <v>0.0000499999999999999-0.0001057311218457i</v>
      </c>
      <c r="V3278" t="str">
        <f t="shared" si="1735"/>
        <v>0.00002-0.00118418856467184i</v>
      </c>
      <c r="W3278" t="str">
        <f t="shared" si="1736"/>
        <v>0.000042191402872788-0.0000985789929014849i</v>
      </c>
      <c r="X3278" t="str">
        <f t="shared" si="1737"/>
        <v>0.0000422310625174055-0.0000985373902697697i</v>
      </c>
      <c r="Y3278" t="str">
        <f t="shared" si="1738"/>
        <v>0.009+6.75568084227949i</v>
      </c>
      <c r="Z3278" t="str">
        <f t="shared" si="1739"/>
        <v>-0.000174932108896926-0.0000752495497523365i</v>
      </c>
      <c r="AA3278" t="str">
        <f t="shared" si="1740"/>
        <v>0.00237755454821304-1.77630557367611i</v>
      </c>
      <c r="AB3278" t="str">
        <f t="shared" si="1741"/>
        <v>0.44973994393312-0.316002273123829i</v>
      </c>
      <c r="AC3278" t="str">
        <f t="shared" si="1742"/>
        <v>0.94646942764379-0.0815779077423967i</v>
      </c>
      <c r="AD3278" t="str">
        <f t="shared" si="1743"/>
        <v>0.50023740167618-0.290758416999988i</v>
      </c>
      <c r="AE3278" t="str">
        <f t="shared" si="1744"/>
        <v>-0.000109387023590284+0.0000132203438199284i</v>
      </c>
      <c r="AF3278" t="str">
        <f t="shared" si="1745"/>
        <v>-4.17428453870948-0.0732800913457076i</v>
      </c>
      <c r="AG3278" t="str">
        <f t="shared" si="1746"/>
        <v>0.998134663032897-0.00321914211909463i</v>
      </c>
      <c r="AH3278" t="str">
        <f t="shared" si="1747"/>
        <v>0.000458584131485192-0.0000457787309896291i</v>
      </c>
      <c r="AI3278">
        <f t="shared" si="1748"/>
        <v>-66.728555111144132</v>
      </c>
      <c r="AJ3278">
        <f t="shared" si="1749"/>
        <v>-5.7007360004360139</v>
      </c>
      <c r="AK3278"/>
      <c r="AL3278"/>
      <c r="AM3278"/>
      <c r="AN3278"/>
    </row>
    <row r="3279" spans="1:40" x14ac:dyDescent="0.35">
      <c r="A3279"/>
      <c r="B3279">
        <f t="shared" si="1715"/>
        <v>1345000</v>
      </c>
      <c r="C3279" s="237" t="str">
        <f t="shared" si="1718"/>
        <v>-1.1692941127539E-08+0.000503960028549302i</v>
      </c>
      <c r="D3279" s="208" t="str">
        <f t="shared" si="1719"/>
        <v>-1.64874560935914+0.00386369355221132i</v>
      </c>
      <c r="E3279" t="str">
        <f t="shared" si="1720"/>
        <v>36500</v>
      </c>
      <c r="F3279" t="str">
        <f t="shared" si="1721"/>
        <v>0.21505376344086</v>
      </c>
      <c r="G3279" t="str">
        <f t="shared" si="1716"/>
        <v>0.21505376344086</v>
      </c>
      <c r="H3279" t="str">
        <f t="shared" si="1722"/>
        <v>2.52554269702862+0.0770894254053498i</v>
      </c>
      <c r="I3279" t="str">
        <f t="shared" si="1723"/>
        <v>5281.80264884784i</v>
      </c>
      <c r="J3279" t="str">
        <f t="shared" si="1717"/>
        <v>-37760.9737300546+1155.48940188315i</v>
      </c>
      <c r="K3279" t="str">
        <f t="shared" si="1724"/>
        <v>0.00427617331208905-0.139743789808714i</v>
      </c>
      <c r="L3279" t="str">
        <f t="shared" si="1725"/>
        <v>0.00135542298862559-0.0375507892727556i</v>
      </c>
      <c r="M3279" t="str">
        <f t="shared" si="1726"/>
        <v>0.00563159630071464-0.17729457908147i</v>
      </c>
      <c r="N3279" t="str">
        <f t="shared" si="1727"/>
        <v>-16.7765817239304i</v>
      </c>
      <c r="O3279" t="str">
        <f t="shared" si="1728"/>
        <v>-0.481335661554971+0.876536354588581i</v>
      </c>
      <c r="P3279" t="str">
        <f t="shared" si="1729"/>
        <v>1.48133566155497-0.876536354588581i</v>
      </c>
      <c r="Q3279" t="str">
        <f t="shared" si="1730"/>
        <v>-1.48133566155497+17.653118078519i</v>
      </c>
      <c r="R3279" t="str">
        <f t="shared" si="1731"/>
        <v>-0.0562984028415317-0.0791893434077398i</v>
      </c>
      <c r="S3279" t="str">
        <f t="shared" si="1732"/>
        <v>1.87324722040602i</v>
      </c>
      <c r="T3279" t="str">
        <f t="shared" si="1733"/>
        <v>0.148341217424326-0.105460826636198i</v>
      </c>
      <c r="U3279" t="str">
        <f t="shared" si="1734"/>
        <v>0.0000499999999999999-0.000105652511346186i</v>
      </c>
      <c r="V3279" t="str">
        <f t="shared" si="1735"/>
        <v>0.00002-0.00118330812707729i</v>
      </c>
      <c r="W3279" t="str">
        <f t="shared" si="1736"/>
        <v>0.0000421912808961179-0.0000985079460146239i</v>
      </c>
      <c r="X3279" t="str">
        <f t="shared" si="1737"/>
        <v>0.0000422308706245282-0.0000984663735208857i</v>
      </c>
      <c r="Y3279" t="str">
        <f t="shared" si="1738"/>
        <v>0.009+6.76070739052524i</v>
      </c>
      <c r="Z3279" t="str">
        <f t="shared" si="1739"/>
        <v>-0.000174676065984588-0.0000751929174596249i</v>
      </c>
      <c r="AA3279" t="str">
        <f t="shared" si="1740"/>
        <v>0.00237402031996397-1.77498486721976i</v>
      </c>
      <c r="AB3279" t="str">
        <f t="shared" si="1741"/>
        <v>0.446234560026111-0.317243355495588i</v>
      </c>
      <c r="AC3279" t="str">
        <f t="shared" si="1742"/>
        <v>0.946267485718511-0.0809015549986696i</v>
      </c>
      <c r="AD3279" t="str">
        <f t="shared" si="1743"/>
        <v>0.496606448570769-0.292800001865716i</v>
      </c>
      <c r="AE3279" t="str">
        <f t="shared" si="1744"/>
        <v>-0.000108761747151386+0.0000138038647488841i</v>
      </c>
      <c r="AF3279" t="str">
        <f t="shared" si="1745"/>
        <v>-4.17428830638776-0.0732257318531385i</v>
      </c>
      <c r="AG3279" t="str">
        <f t="shared" si="1746"/>
        <v>0.998122897440546-0.00319343384047814i</v>
      </c>
      <c r="AH3279" t="str">
        <f t="shared" si="1747"/>
        <v>0.000456023906827446-0.0000482915186285266i</v>
      </c>
      <c r="AI3279">
        <f t="shared" si="1748"/>
        <v>-66.77181638446686</v>
      </c>
      <c r="AJ3279">
        <f t="shared" si="1749"/>
        <v>-6.0449164761699574</v>
      </c>
      <c r="AK3279"/>
      <c r="AL3279"/>
      <c r="AM3279"/>
      <c r="AN3279"/>
    </row>
    <row r="3280" spans="1:40" x14ac:dyDescent="0.35">
      <c r="A3280"/>
      <c r="B3280">
        <f t="shared" si="1715"/>
        <v>1346000</v>
      </c>
      <c r="C3280" s="237" t="str">
        <f t="shared" si="1718"/>
        <v>-1.16755732263021E-08+0.000503585615452714i</v>
      </c>
      <c r="D3280" s="208" t="str">
        <f t="shared" si="1719"/>
        <v>-1.64874560922599+0.00386082305180414i</v>
      </c>
      <c r="E3280" t="str">
        <f t="shared" si="1720"/>
        <v>36500</v>
      </c>
      <c r="F3280" t="str">
        <f t="shared" si="1721"/>
        <v>0.21505376344086</v>
      </c>
      <c r="G3280" t="str">
        <f t="shared" si="1716"/>
        <v>0.21505376344086</v>
      </c>
      <c r="H3280" t="str">
        <f t="shared" si="1722"/>
        <v>2.52554645645778+0.0770322759089516i</v>
      </c>
      <c r="I3280" t="str">
        <f t="shared" si="1723"/>
        <v>5285.72963966483i</v>
      </c>
      <c r="J3280" t="str">
        <f t="shared" si="1717"/>
        <v>-37817.1462380673+1156.3485018102i</v>
      </c>
      <c r="K3280" t="str">
        <f t="shared" si="1724"/>
        <v>0.00426982737182769-0.139640156820313i</v>
      </c>
      <c r="L3280" t="str">
        <f t="shared" si="1725"/>
        <v>0.00135341235107124-0.037522963733877i</v>
      </c>
      <c r="M3280" t="str">
        <f t="shared" si="1726"/>
        <v>0.00562323972289893-0.17716312055419i</v>
      </c>
      <c r="N3280" t="str">
        <f t="shared" si="1727"/>
        <v>-16.7890550188925i</v>
      </c>
      <c r="O3280" t="str">
        <f t="shared" si="1728"/>
        <v>-0.470365205204341+0.882471854357451i</v>
      </c>
      <c r="P3280" t="str">
        <f t="shared" si="1729"/>
        <v>1.47036520520434-0.882471854357451i</v>
      </c>
      <c r="Q3280" t="str">
        <f t="shared" si="1730"/>
        <v>-1.47036520520434+17.67152687325i</v>
      </c>
      <c r="R3280" t="str">
        <f t="shared" si="1731"/>
        <v>-0.0564696789399845-0.0785067506669151i</v>
      </c>
      <c r="S3280" t="str">
        <f t="shared" si="1732"/>
        <v>1.87463996926878i</v>
      </c>
      <c r="T3280" t="str">
        <f t="shared" si="1733"/>
        <v>0.147171892657618-0.10586031719267i</v>
      </c>
      <c r="U3280" t="str">
        <f t="shared" si="1734"/>
        <v>0.0000499999999999999-0.000105574017652764i</v>
      </c>
      <c r="V3280" t="str">
        <f t="shared" si="1735"/>
        <v>0.00002-0.00118242899771096i</v>
      </c>
      <c r="W3280" t="str">
        <f t="shared" si="1736"/>
        <v>0.0000421911588297928-0.000098437006344864i</v>
      </c>
      <c r="X3280" t="str">
        <f t="shared" si="1737"/>
        <v>0.0000422306787979521-0.0000983954639436431i</v>
      </c>
      <c r="Y3280" t="str">
        <f t="shared" si="1738"/>
        <v>0.009+6.76573393877098i</v>
      </c>
      <c r="Z3280" t="str">
        <f t="shared" si="1739"/>
        <v>-0.000174420593509415-0.000075136370199538i</v>
      </c>
      <c r="AA3280" t="str">
        <f t="shared" si="1740"/>
        <v>0.00237049396630556-1.77366612325398i</v>
      </c>
      <c r="AB3280" t="str">
        <f t="shared" si="1741"/>
        <v>0.442717040540566-0.318445088202095i</v>
      </c>
      <c r="AC3280" t="str">
        <f t="shared" si="1742"/>
        <v>0.946072778497335-0.0802238254942226i</v>
      </c>
      <c r="AD3280" t="str">
        <f t="shared" si="1743"/>
        <v>0.492950158683372-0.294796285268361i</v>
      </c>
      <c r="AE3280" t="str">
        <f t="shared" si="1744"/>
        <v>-0.000108130582071486+0.0000143800574281234i</v>
      </c>
      <c r="AF3280" t="str">
        <f t="shared" si="1745"/>
        <v>-4.17429206568377-0.0731714528571475i</v>
      </c>
      <c r="AG3280" t="str">
        <f t="shared" si="1746"/>
        <v>0.998111440030386-0.0031676006712041i</v>
      </c>
      <c r="AH3280" t="str">
        <f t="shared" si="1747"/>
        <v>0.00045343801735038-0.0000507740671404202i</v>
      </c>
      <c r="AI3280">
        <f t="shared" si="1748"/>
        <v>-66.81552564767901</v>
      </c>
      <c r="AJ3280">
        <f t="shared" si="1749"/>
        <v>-6.389123733903431</v>
      </c>
      <c r="AK3280"/>
      <c r="AL3280"/>
      <c r="AM3280"/>
      <c r="AN3280"/>
    </row>
    <row r="3281" spans="1:40" x14ac:dyDescent="0.35">
      <c r="A3281"/>
      <c r="B3281">
        <f t="shared" si="1715"/>
        <v>1347000</v>
      </c>
      <c r="C3281" s="237" t="str">
        <f t="shared" si="1718"/>
        <v>-1.16582439919997E-08+0.000503211758277575i</v>
      </c>
      <c r="D3281" s="208" t="str">
        <f t="shared" si="1719"/>
        <v>-1.64874560909313+0.00385795681346141i</v>
      </c>
      <c r="E3281" t="str">
        <f t="shared" si="1720"/>
        <v>36500</v>
      </c>
      <c r="F3281" t="str">
        <f t="shared" si="1721"/>
        <v>0.21505376344086</v>
      </c>
      <c r="G3281" t="str">
        <f t="shared" si="1716"/>
        <v>0.21505376344086</v>
      </c>
      <c r="H3281" t="str">
        <f t="shared" si="1722"/>
        <v>2.52555020752915+0.0769752109927291i</v>
      </c>
      <c r="I3281" t="str">
        <f t="shared" si="1723"/>
        <v>5289.65663048181i</v>
      </c>
      <c r="J3281" t="str">
        <f t="shared" si="1717"/>
        <v>-37873.3604945065+1157.20760173724i</v>
      </c>
      <c r="K3281" t="str">
        <f t="shared" si="1724"/>
        <v>0.00426349554323409-0.139536677285232i</v>
      </c>
      <c r="L3281" t="str">
        <f t="shared" si="1725"/>
        <v>0.00135140618214299-0.0374951793487708i</v>
      </c>
      <c r="M3281" t="str">
        <f t="shared" si="1726"/>
        <v>0.00561490172537708-0.177031856634003i</v>
      </c>
      <c r="N3281" t="str">
        <f t="shared" si="1727"/>
        <v>-16.8015283138545i</v>
      </c>
      <c r="O3281" t="str">
        <f t="shared" si="1728"/>
        <v>-0.459321568931865+0.888270058210886i</v>
      </c>
      <c r="P3281" t="str">
        <f t="shared" si="1729"/>
        <v>1.45932156893187-0.888270058210886i</v>
      </c>
      <c r="Q3281" t="str">
        <f t="shared" si="1730"/>
        <v>-1.45932156893187+17.6897983720654i</v>
      </c>
      <c r="R3281" t="str">
        <f t="shared" si="1731"/>
        <v>-0.0566337134443507-0.0778230899198817i</v>
      </c>
      <c r="S3281" t="str">
        <f t="shared" si="1732"/>
        <v>1.87603271813153i</v>
      </c>
      <c r="T3281" t="str">
        <f t="shared" si="1733"/>
        <v>0.14599866291579-0.106246699370887i</v>
      </c>
      <c r="U3281" t="str">
        <f t="shared" si="1734"/>
        <v>0.00005-0.000105495640505286i</v>
      </c>
      <c r="V3281" t="str">
        <f t="shared" si="1735"/>
        <v>0.00002-0.00118155117365921i</v>
      </c>
      <c r="W3281" t="str">
        <f t="shared" si="1736"/>
        <v>0.0000421910366738145-0.000098366173653367i</v>
      </c>
      <c r="X3281" t="str">
        <f t="shared" si="1737"/>
        <v>0.0000422304870372166-0.000098324661299306i</v>
      </c>
      <c r="Y3281" t="str">
        <f t="shared" si="1738"/>
        <v>0.009+6.77076048701672i</v>
      </c>
      <c r="Z3281" t="str">
        <f t="shared" si="1739"/>
        <v>-0.000174165689778022-0.000075079907779605i</v>
      </c>
      <c r="AA3281" t="str">
        <f t="shared" si="1740"/>
        <v>0.00236697546386117-1.77234933740774i</v>
      </c>
      <c r="AB3281" t="str">
        <f t="shared" si="1741"/>
        <v>0.439187774253391-0.319607388770287i</v>
      </c>
      <c r="AC3281" t="str">
        <f t="shared" si="1742"/>
        <v>0.94588530676347-0.0795447911656827i</v>
      </c>
      <c r="AD3281" t="str">
        <f t="shared" si="1743"/>
        <v>0.489269095510576-0.296746950964389i</v>
      </c>
      <c r="AE3281" t="str">
        <f t="shared" si="1744"/>
        <v>-0.000107493623218953+0.0000149488588338928i</v>
      </c>
      <c r="AF3281" t="str">
        <f t="shared" si="1745"/>
        <v>-4.17429581662228-0.0731172541792677i</v>
      </c>
      <c r="AG3281" t="str">
        <f t="shared" si="1746"/>
        <v>0.99810029215021-0.00314164650297887i</v>
      </c>
      <c r="AH3281" t="str">
        <f t="shared" si="1747"/>
        <v>0.000450826858126296-0.0000532260957316387i</v>
      </c>
      <c r="AI3281">
        <f t="shared" si="1748"/>
        <v>-66.859686362193415</v>
      </c>
      <c r="AJ3281">
        <f t="shared" si="1749"/>
        <v>-6.7333575890666477</v>
      </c>
      <c r="AK3281"/>
      <c r="AL3281"/>
      <c r="AM3281"/>
      <c r="AN3281"/>
    </row>
    <row r="3282" spans="1:40" x14ac:dyDescent="0.35">
      <c r="A3282"/>
      <c r="B3282">
        <f t="shared" si="1715"/>
        <v>1348000</v>
      </c>
      <c r="C3282" s="237" t="str">
        <f t="shared" si="1718"/>
        <v>-1.16409533099355E-08+0.000502838455786672i</v>
      </c>
      <c r="D3282" s="208" t="str">
        <f t="shared" si="1719"/>
        <v>-1.64874560896057+0.00385509482769782i</v>
      </c>
      <c r="E3282" t="str">
        <f t="shared" si="1720"/>
        <v>36500</v>
      </c>
      <c r="F3282" t="str">
        <f t="shared" si="1721"/>
        <v>0.21505376344086</v>
      </c>
      <c r="G3282" t="str">
        <f t="shared" si="1716"/>
        <v>0.21505376344086</v>
      </c>
      <c r="H3282" t="str">
        <f t="shared" si="1722"/>
        <v>2.52555395026751+0.076918230469261i</v>
      </c>
      <c r="I3282" t="str">
        <f t="shared" si="1723"/>
        <v>5293.5836212988i</v>
      </c>
      <c r="J3282" t="str">
        <f t="shared" si="1717"/>
        <v>-37929.6164993724+1158.0667016643i</v>
      </c>
      <c r="K3282" t="str">
        <f t="shared" si="1724"/>
        <v>0.00425717778451083-0.139433350863197i</v>
      </c>
      <c r="L3282" t="str">
        <f t="shared" si="1725"/>
        <v>0.00134940446861439-0.0374674360263249i</v>
      </c>
      <c r="M3282" t="str">
        <f t="shared" si="1726"/>
        <v>0.00560658225312522-0.176900786889522i</v>
      </c>
      <c r="N3282" t="str">
        <f t="shared" si="1727"/>
        <v>-16.8140016088165i</v>
      </c>
      <c r="O3282" t="str">
        <f t="shared" si="1728"/>
        <v>-0.448206470918199+0.893930064058176i</v>
      </c>
      <c r="P3282" t="str">
        <f t="shared" si="1729"/>
        <v>1.4482064709182-0.893930064058176i</v>
      </c>
      <c r="Q3282" t="str">
        <f t="shared" si="1730"/>
        <v>-1.4482064709182+17.7079316728747i</v>
      </c>
      <c r="R3282" t="str">
        <f t="shared" si="1731"/>
        <v>-0.0567905083163765-0.0771384323432924i</v>
      </c>
      <c r="S3282" t="str">
        <f t="shared" si="1732"/>
        <v>1.87742546699429i</v>
      </c>
      <c r="T3282" t="str">
        <f t="shared" si="1733"/>
        <v>0.144821657365313-0.106619946596716i</v>
      </c>
      <c r="U3282" t="str">
        <f t="shared" si="1734"/>
        <v>0.0000500000000000001-0.000105417379644378i</v>
      </c>
      <c r="V3282" t="str">
        <f t="shared" si="1735"/>
        <v>0.00002-0.00118067465201703i</v>
      </c>
      <c r="W3282" t="str">
        <f t="shared" si="1736"/>
        <v>0.000042190914428186-0.0000982954477020101i</v>
      </c>
      <c r="X3282" t="str">
        <f t="shared" si="1737"/>
        <v>0.0000422302953418636-0.0000982539653498525i</v>
      </c>
      <c r="Y3282" t="str">
        <f t="shared" si="1738"/>
        <v>0.009+6.77578703526247i</v>
      </c>
      <c r="Z3282" t="str">
        <f t="shared" si="1739"/>
        <v>-0.000173911353103314-0.0000750235300079387i</v>
      </c>
      <c r="AA3282" t="str">
        <f t="shared" si="1740"/>
        <v>0.00236346478934082-1.77103450532299i</v>
      </c>
      <c r="AB3282" t="str">
        <f t="shared" si="1741"/>
        <v>0.435647149718383-0.320730177260841i</v>
      </c>
      <c r="AC3282" t="str">
        <f t="shared" si="1742"/>
        <v>0.945705070841577-0.0788645237112317i</v>
      </c>
      <c r="AD3282" t="str">
        <f t="shared" si="1743"/>
        <v>0.485563826544968-0.298651689683371i</v>
      </c>
      <c r="AE3282" t="str">
        <f t="shared" si="1744"/>
        <v>-0.00010685096609534+0.0000155102071478603i</v>
      </c>
      <c r="AF3282" t="str">
        <f t="shared" si="1745"/>
        <v>-4.17429955922808-0.0730631356415632i</v>
      </c>
      <c r="AG3282" t="str">
        <f t="shared" si="1746"/>
        <v>0.998089455099127-0.00311557524164435i</v>
      </c>
      <c r="AH3282" t="str">
        <f t="shared" si="1747"/>
        <v>0.00044819082718262-0.0000556473287069997i</v>
      </c>
      <c r="AI3282">
        <f t="shared" si="1748"/>
        <v>-66.904302063370707</v>
      </c>
      <c r="AJ3282">
        <f t="shared" si="1749"/>
        <v>-7.0776178536592003</v>
      </c>
      <c r="AK3282"/>
      <c r="AL3282"/>
      <c r="AM3282"/>
      <c r="AN3282"/>
    </row>
    <row r="3283" spans="1:40" x14ac:dyDescent="0.35">
      <c r="A3283"/>
      <c r="B3283">
        <f t="shared" si="1715"/>
        <v>1349000</v>
      </c>
      <c r="C3283" s="237" t="str">
        <f t="shared" si="1718"/>
        <v>-1.16237010658384E-08+0.000502465706746458i</v>
      </c>
      <c r="D3283" s="208" t="str">
        <f t="shared" si="1719"/>
        <v>-1.6487456088283+0.00385223708505618i</v>
      </c>
      <c r="E3283" t="str">
        <f t="shared" si="1720"/>
        <v>36500</v>
      </c>
      <c r="F3283" t="str">
        <f t="shared" si="1721"/>
        <v>0.21505376344086</v>
      </c>
      <c r="G3283" t="str">
        <f t="shared" si="1716"/>
        <v>0.21505376344086</v>
      </c>
      <c r="H3283" t="str">
        <f t="shared" si="1722"/>
        <v>2.52555768469748+0.0768613341516757i</v>
      </c>
      <c r="I3283" t="str">
        <f t="shared" si="1723"/>
        <v>5297.51061211579i</v>
      </c>
      <c r="J3283" t="str">
        <f t="shared" si="1717"/>
        <v>-37985.9142526649+1158.92580159135i</v>
      </c>
      <c r="K3283" t="str">
        <f t="shared" si="1724"/>
        <v>0.0042508740540149-0.139330177214939i</v>
      </c>
      <c r="L3283" t="str">
        <f t="shared" si="1725"/>
        <v>0.00134740719730788-0.0374397336756957i</v>
      </c>
      <c r="M3283" t="str">
        <f t="shared" si="1726"/>
        <v>0.00559828125132278-0.176769910890635i</v>
      </c>
      <c r="N3283" t="str">
        <f t="shared" si="1727"/>
        <v>-16.8264749037786i</v>
      </c>
      <c r="O3283" t="str">
        <f t="shared" si="1728"/>
        <v>-0.437021640462097+0.899450991309598i</v>
      </c>
      <c r="P3283" t="str">
        <f t="shared" si="1729"/>
        <v>1.4370216404621-0.899450991309598i</v>
      </c>
      <c r="Q3283" t="str">
        <f t="shared" si="1730"/>
        <v>-1.4370216404621+17.7259258950882i</v>
      </c>
      <c r="R3283" t="str">
        <f t="shared" si="1731"/>
        <v>-0.0569400659564532-0.0764528488663522i</v>
      </c>
      <c r="S3283" t="str">
        <f t="shared" si="1732"/>
        <v>1.87881821585706i</v>
      </c>
      <c r="T3283" t="str">
        <f t="shared" si="1733"/>
        <v>0.143641005104269-0.106980033131087i</v>
      </c>
      <c r="U3283" t="str">
        <f t="shared" si="1734"/>
        <v>0.0000500000000000001-0.000105339234811431i</v>
      </c>
      <c r="V3283" t="str">
        <f t="shared" si="1735"/>
        <v>0.00002-0.00117979942988803i</v>
      </c>
      <c r="W3283" t="str">
        <f t="shared" si="1736"/>
        <v>0.0000421907920929094-0.0000982248282533715i</v>
      </c>
      <c r="X3283" t="str">
        <f t="shared" si="1737"/>
        <v>0.0000422301037114356-0.0000981833758579616i</v>
      </c>
      <c r="Y3283" t="str">
        <f t="shared" si="1738"/>
        <v>0.009+6.78081358350821i</v>
      </c>
      <c r="Z3283" t="str">
        <f t="shared" si="1739"/>
        <v>-0.000173657581804441-0.0000749672366932308i</v>
      </c>
      <c r="AA3283" t="str">
        <f t="shared" si="1740"/>
        <v>0.00235996191954085-1.7697216226546i</v>
      </c>
      <c r="AB3283" t="str">
        <f t="shared" si="1741"/>
        <v>0.432095555283616-0.321813376246439i</v>
      </c>
      <c r="AC3283" t="str">
        <f t="shared" si="1742"/>
        <v>0.945532070603427-0.0781830945943896i</v>
      </c>
      <c r="AD3283" t="str">
        <f t="shared" si="1743"/>
        <v>0.481834923189763-0.300510199179682i</v>
      </c>
      <c r="AE3283" t="str">
        <f t="shared" si="1744"/>
        <v>-0.000106202706820696+0.0000160640417632829i</v>
      </c>
      <c r="AF3283" t="str">
        <f t="shared" si="1745"/>
        <v>-4.17430329352578-0.0730090970666195i</v>
      </c>
      <c r="AG3283" t="str">
        <f t="shared" si="1746"/>
        <v>0.998078930127408-0.00308939080657885i</v>
      </c>
      <c r="AH3283" t="str">
        <f t="shared" si="1747"/>
        <v>0.000445530325437926-0.0000580374955014261i</v>
      </c>
      <c r="AI3283">
        <f t="shared" si="1748"/>
        <v>-66.949376362189327</v>
      </c>
      <c r="AJ3283">
        <f t="shared" si="1749"/>
        <v>-7.4219043362779029</v>
      </c>
      <c r="AK3283"/>
      <c r="AL3283"/>
      <c r="AM3283"/>
      <c r="AN3283"/>
    </row>
    <row r="3284" spans="1:40" x14ac:dyDescent="0.35">
      <c r="A3284"/>
      <c r="B3284">
        <f t="shared" si="1715"/>
        <v>1350000</v>
      </c>
      <c r="C3284" s="237" t="str">
        <f t="shared" si="1718"/>
        <v>-1.16064871458604E-08+0.000502093509927044i</v>
      </c>
      <c r="D3284" s="208" t="str">
        <f t="shared" si="1719"/>
        <v>-1.64874560869633+0.00384938357610734i</v>
      </c>
      <c r="E3284" t="str">
        <f t="shared" si="1720"/>
        <v>36500</v>
      </c>
      <c r="F3284" t="str">
        <f t="shared" si="1721"/>
        <v>0.21505376344086</v>
      </c>
      <c r="G3284" t="str">
        <f t="shared" si="1716"/>
        <v>0.21505376344086</v>
      </c>
      <c r="H3284" t="str">
        <f t="shared" si="1722"/>
        <v>2.52556141084366+0.0768045218536539i</v>
      </c>
      <c r="I3284" t="str">
        <f t="shared" si="1723"/>
        <v>5301.43760293278i</v>
      </c>
      <c r="J3284" t="str">
        <f t="shared" si="1717"/>
        <v>-38042.253754384+1159.7849015184i</v>
      </c>
      <c r="K3284" t="str">
        <f t="shared" si="1724"/>
        <v>0.00424458431025735-0.13922715600219i</v>
      </c>
      <c r="L3284" t="str">
        <f t="shared" si="1725"/>
        <v>0.00134541435509451-0.0374120722063066i</v>
      </c>
      <c r="M3284" t="str">
        <f t="shared" si="1726"/>
        <v>0.00558999866535186-0.176639228208497i</v>
      </c>
      <c r="N3284" t="str">
        <f t="shared" si="1727"/>
        <v>-16.8389481987406i</v>
      </c>
      <c r="O3284" t="str">
        <f t="shared" si="1728"/>
        <v>-0.425768817711628+0.904831981013294i</v>
      </c>
      <c r="P3284" t="str">
        <f t="shared" si="1729"/>
        <v>1.42576881771163-0.904831981013294i</v>
      </c>
      <c r="Q3284" t="str">
        <f t="shared" si="1730"/>
        <v>-1.42576881771163+17.7437801797539i</v>
      </c>
      <c r="R3284" t="str">
        <f t="shared" si="1731"/>
        <v>-0.0570823891983448-0.0757664101748806i</v>
      </c>
      <c r="S3284" t="str">
        <f t="shared" si="1732"/>
        <v>1.88021096471981i</v>
      </c>
      <c r="T3284" t="str">
        <f t="shared" si="1733"/>
        <v>0.142456835168269-0.107326934063132i</v>
      </c>
      <c r="U3284" t="str">
        <f t="shared" si="1734"/>
        <v>0.0000500000000000001-0.000105261205748608i</v>
      </c>
      <c r="V3284" t="str">
        <f t="shared" si="1735"/>
        <v>0.00002-0.00117892550438441i</v>
      </c>
      <c r="W3284" t="str">
        <f t="shared" si="1736"/>
        <v>0.0000421906696679871-0.0000981543150707358i</v>
      </c>
      <c r="X3284" t="str">
        <f t="shared" si="1737"/>
        <v>0.0000422299121454774-0.0000981128925870188i</v>
      </c>
      <c r="Y3284" t="str">
        <f t="shared" si="1738"/>
        <v>0.009+6.78584013175395i</v>
      </c>
      <c r="Z3284" t="str">
        <f t="shared" si="1739"/>
        <v>-0.00017340437420678-0.0000749110276447519i</v>
      </c>
      <c r="AA3284" t="str">
        <f t="shared" si="1740"/>
        <v>0.00235646683134349-1.76841068507033i</v>
      </c>
      <c r="AB3284" t="str">
        <f t="shared" si="1741"/>
        <v>0.428533379109239-0.322856910791129i</v>
      </c>
      <c r="AC3284" t="str">
        <f t="shared" si="1742"/>
        <v>0.945366305473355-0.0775005750478573i</v>
      </c>
      <c r="AD3284" t="str">
        <f t="shared" si="1743"/>
        <v>0.478082960672695-0.302322184283168i</v>
      </c>
      <c r="AE3284" t="str">
        <f t="shared" si="1744"/>
        <v>-0.000105548942118832+0.0000166103032910125i</v>
      </c>
      <c r="AF3284" t="str">
        <f t="shared" si="1745"/>
        <v>-4.17430701953999-0.0729551382775466i</v>
      </c>
      <c r="AG3284" t="str">
        <f t="shared" si="1746"/>
        <v>0.998068718436342-0.00306309713009593i</v>
      </c>
      <c r="AH3284" t="str">
        <f t="shared" si="1747"/>
        <v>0.000442845756637695-0.0000603963307108158i</v>
      </c>
      <c r="AI3284">
        <f t="shared" si="1748"/>
        <v>-66.99491294696729</v>
      </c>
      <c r="AJ3284">
        <f t="shared" si="1749"/>
        <v>-7.7662168421485243</v>
      </c>
      <c r="AK3284"/>
      <c r="AL3284"/>
      <c r="AM3284"/>
      <c r="AN3284"/>
    </row>
    <row r="3285" spans="1:40" x14ac:dyDescent="0.35">
      <c r="A3285"/>
      <c r="B3285">
        <f t="shared" si="1715"/>
        <v>1351000</v>
      </c>
      <c r="C3285" s="237" t="str">
        <f t="shared" si="1718"/>
        <v>-1.15893114365745E-08+0.00050172186410218i</v>
      </c>
      <c r="D3285" s="208" t="str">
        <f t="shared" si="1719"/>
        <v>-1.64874560856465+0.00384653429145005i</v>
      </c>
      <c r="E3285" t="str">
        <f t="shared" si="1720"/>
        <v>36500</v>
      </c>
      <c r="F3285" t="str">
        <f t="shared" si="1721"/>
        <v>0.21505376344086</v>
      </c>
      <c r="G3285" t="str">
        <f t="shared" si="1716"/>
        <v>0.21505376344086</v>
      </c>
      <c r="H3285" t="str">
        <f t="shared" si="1722"/>
        <v>2.52556512873051+0.0767477933894246i</v>
      </c>
      <c r="I3285" t="str">
        <f t="shared" si="1723"/>
        <v>5305.36459374976i</v>
      </c>
      <c r="J3285" t="str">
        <f t="shared" si="1717"/>
        <v>-38098.6350045298+1160.64400144545i</v>
      </c>
      <c r="K3285" t="str">
        <f t="shared" si="1724"/>
        <v>0.00423830851190235-0.139124286887678i</v>
      </c>
      <c r="L3285" t="str">
        <f t="shared" si="1725"/>
        <v>0.00134342592889384-0.0373844515278478i</v>
      </c>
      <c r="M3285" t="str">
        <f t="shared" si="1726"/>
        <v>0.00558173444079619-0.176508738415526i</v>
      </c>
      <c r="N3285" t="str">
        <f t="shared" si="1727"/>
        <v>-16.8514214937026i</v>
      </c>
      <c r="O3285" t="str">
        <f t="shared" si="1728"/>
        <v>-0.414449753392908+0.910072195989174i</v>
      </c>
      <c r="P3285" t="str">
        <f t="shared" si="1729"/>
        <v>1.41444975339291-0.910072195989174i</v>
      </c>
      <c r="Q3285" t="str">
        <f t="shared" si="1730"/>
        <v>-1.41444975339291+17.7614936896918i</v>
      </c>
      <c r="R3285" t="str">
        <f t="shared" si="1731"/>
        <v>-0.0572174813041484-0.0750791867153845i</v>
      </c>
      <c r="S3285" t="str">
        <f t="shared" si="1732"/>
        <v>1.88160371358257i</v>
      </c>
      <c r="T3285" t="str">
        <f t="shared" si="1733"/>
        <v>0.141269276536427-0.107660625303727i</v>
      </c>
      <c r="U3285" t="str">
        <f t="shared" si="1734"/>
        <v>0.00005-0.000105183292198831i</v>
      </c>
      <c r="V3285" t="str">
        <f t="shared" si="1735"/>
        <v>0.00002-0.00117805287262691i</v>
      </c>
      <c r="W3285" t="str">
        <f t="shared" si="1736"/>
        <v>0.0000421905471534213-0.0000980839079180882i</v>
      </c>
      <c r="X3285" t="str">
        <f t="shared" si="1737"/>
        <v>0.0000422297206435352-0.0000980425153011089i</v>
      </c>
      <c r="Y3285" t="str">
        <f t="shared" si="1738"/>
        <v>0.009+6.7908666799997i</v>
      </c>
      <c r="Z3285" t="str">
        <f t="shared" si="1739"/>
        <v>-0.000173151728641901-0.0000748549026723481i</v>
      </c>
      <c r="AA3285" t="str">
        <f t="shared" si="1740"/>
        <v>0.00235297950171651-1.76710168825073i</v>
      </c>
      <c r="AB3285" t="str">
        <f t="shared" si="1741"/>
        <v>0.424961009185448-0.323860708430901i</v>
      </c>
      <c r="AC3285" t="str">
        <f t="shared" si="1742"/>
        <v>0.945207774433469-0.0768170360773816i</v>
      </c>
      <c r="AD3285" t="str">
        <f t="shared" si="1743"/>
        <v>0.474308517959005-0.30408735694891i</v>
      </c>
      <c r="AE3285" t="str">
        <f t="shared" si="1744"/>
        <v>-0.000104889769302482+0.0000171489335653633i</v>
      </c>
      <c r="AF3285" t="str">
        <f t="shared" si="1745"/>
        <v>-4.17431073729516-0.0729012590979746i</v>
      </c>
      <c r="AG3285" t="str">
        <f t="shared" si="1746"/>
        <v>0.998058821178096-0.00303669815683998i</v>
      </c>
      <c r="AH3285" t="str">
        <f t="shared" si="1747"/>
        <v>0.000440137527289492-0.0000627235741222545i</v>
      </c>
      <c r="AI3285">
        <f t="shared" si="1748"/>
        <v>-67.040915585143438</v>
      </c>
      <c r="AJ3285">
        <f t="shared" si="1749"/>
        <v>-8.1105551731790033</v>
      </c>
      <c r="AK3285"/>
      <c r="AL3285"/>
      <c r="AM3285"/>
      <c r="AN3285"/>
    </row>
    <row r="3286" spans="1:40" x14ac:dyDescent="0.35">
      <c r="A3286"/>
      <c r="B3286">
        <f t="shared" si="1715"/>
        <v>1352000</v>
      </c>
      <c r="C3286" s="237" t="str">
        <f t="shared" si="1718"/>
        <v>-1.15721738249733E-08+0.000501350768049245i</v>
      </c>
      <c r="D3286" s="208" t="str">
        <f t="shared" si="1719"/>
        <v>-1.64874560843326+0.00384368922171088i</v>
      </c>
      <c r="E3286" t="str">
        <f t="shared" si="1720"/>
        <v>36500</v>
      </c>
      <c r="F3286" t="str">
        <f t="shared" si="1721"/>
        <v>0.21505376344086</v>
      </c>
      <c r="G3286" t="str">
        <f t="shared" si="1716"/>
        <v>0.21505376344086</v>
      </c>
      <c r="H3286" t="str">
        <f t="shared" si="1722"/>
        <v>2.5255688383824+0.0766911485737626i</v>
      </c>
      <c r="I3286" t="str">
        <f t="shared" si="1723"/>
        <v>5309.29158456675i</v>
      </c>
      <c r="J3286" t="str">
        <f t="shared" si="1717"/>
        <v>-38155.0580031021+1161.5031013725i</v>
      </c>
      <c r="K3286" t="str">
        <f t="shared" si="1724"/>
        <v>0.00423204661776676-0.139021569535127i</v>
      </c>
      <c r="L3286" t="str">
        <f t="shared" si="1725"/>
        <v>0.00134144190567364-0.037356871550275i</v>
      </c>
      <c r="M3286" t="str">
        <f t="shared" si="1726"/>
        <v>0.0055734885234404-0.176378441085402i</v>
      </c>
      <c r="N3286" t="str">
        <f t="shared" si="1727"/>
        <v>-16.8638947886647i</v>
      </c>
      <c r="O3286" t="str">
        <f t="shared" si="1728"/>
        <v>-0.403066208537981+0.915170820959025i</v>
      </c>
      <c r="P3286" t="str">
        <f t="shared" si="1729"/>
        <v>1.40306620853798-0.915170820959025i</v>
      </c>
      <c r="Q3286" t="str">
        <f t="shared" si="1730"/>
        <v>-1.40306620853798+17.7790656096237i</v>
      </c>
      <c r="R3286" t="str">
        <f t="shared" si="1731"/>
        <v>-0.0573453459594624-0.0743912486992241i</v>
      </c>
      <c r="S3286" t="str">
        <f t="shared" si="1732"/>
        <v>1.88299646244532i</v>
      </c>
      <c r="T3286" t="str">
        <f t="shared" si="1733"/>
        <v>0.140078458137529-0.107981083579371i</v>
      </c>
      <c r="U3286" t="str">
        <f t="shared" si="1734"/>
        <v>0.00005-0.000105105493905785i</v>
      </c>
      <c r="V3286" t="str">
        <f t="shared" si="1735"/>
        <v>0.00002-0.00117718153174479i</v>
      </c>
      <c r="W3286" t="str">
        <f t="shared" si="1736"/>
        <v>0.0000421904245492148-0.0000980136065601111i</v>
      </c>
      <c r="X3286" t="str">
        <f t="shared" si="1737"/>
        <v>0.0000422295292051574-0.000097972243765015i</v>
      </c>
      <c r="Y3286" t="str">
        <f t="shared" si="1738"/>
        <v>0.009+6.79589322824544i</v>
      </c>
      <c r="Z3286" t="str">
        <f t="shared" si="1739"/>
        <v>-0.000172899643447543-0.0000747988615864405i</v>
      </c>
      <c r="AA3286" t="str">
        <f t="shared" si="1740"/>
        <v>0.00234949990771285-1.76579462788918i</v>
      </c>
      <c r="AB3286" t="str">
        <f t="shared" si="1741"/>
        <v>0.421378833351045-0.324824699155271i</v>
      </c>
      <c r="AC3286" t="str">
        <f t="shared" si="1742"/>
        <v>0.945056476028661-0.0761325484657146i</v>
      </c>
      <c r="AD3286" t="str">
        <f t="shared" si="1743"/>
        <v>0.470512177663962-0.305805436305794i</v>
      </c>
      <c r="AE3286" t="str">
        <f t="shared" si="1744"/>
        <v>-0.000104225286258444+0.0000176798756497705i</v>
      </c>
      <c r="AF3286" t="str">
        <f t="shared" si="1745"/>
        <v>-4.17431444681566-0.0728474593520517i</v>
      </c>
      <c r="AG3286" t="str">
        <f t="shared" si="1746"/>
        <v>0.99804923945559-0.00301019784318183i</v>
      </c>
      <c r="AH3286" t="str">
        <f t="shared" si="1747"/>
        <v>0.000437406046597953-0.0000650189707432738i</v>
      </c>
      <c r="AI3286">
        <f t="shared" si="1748"/>
        <v>-67.087388125113847</v>
      </c>
      <c r="AJ3286">
        <f t="shared" si="1749"/>
        <v>-8.4549191279912268</v>
      </c>
      <c r="AK3286"/>
      <c r="AL3286"/>
      <c r="AM3286"/>
      <c r="AN3286"/>
    </row>
    <row r="3287" spans="1:40" x14ac:dyDescent="0.35">
      <c r="A3287"/>
      <c r="B3287">
        <f t="shared" si="1715"/>
        <v>1353000</v>
      </c>
      <c r="C3287" s="237" t="str">
        <f t="shared" si="1718"/>
        <v>-1.15550741984665E-08+0.000500980220549234i</v>
      </c>
      <c r="D3287" s="208" t="str">
        <f t="shared" si="1719"/>
        <v>-1.64874560830216+0.00384084835754413i</v>
      </c>
      <c r="E3287" t="str">
        <f t="shared" si="1720"/>
        <v>36500</v>
      </c>
      <c r="F3287" t="str">
        <f t="shared" si="1721"/>
        <v>0.21505376344086</v>
      </c>
      <c r="G3287" t="str">
        <f t="shared" si="1716"/>
        <v>0.21505376344086</v>
      </c>
      <c r="H3287" t="str">
        <f t="shared" si="1722"/>
        <v>2.52557253982364+0.0766345872219892i</v>
      </c>
      <c r="I3287" t="str">
        <f t="shared" si="1723"/>
        <v>5313.21857538374i</v>
      </c>
      <c r="J3287" t="str">
        <f t="shared" si="1717"/>
        <v>-38211.5227501011+1162.36220129955i</v>
      </c>
      <c r="K3287" t="str">
        <f t="shared" si="1724"/>
        <v>0.00422579858681913-0.138919003609247i</v>
      </c>
      <c r="L3287" t="str">
        <f t="shared" si="1725"/>
        <v>0.00133946227244966-0.0373293321838081i</v>
      </c>
      <c r="M3287" t="str">
        <f t="shared" si="1726"/>
        <v>0.00556526085926879-0.176248335793055i</v>
      </c>
      <c r="N3287" t="str">
        <f t="shared" si="1727"/>
        <v>-16.8763680836267i</v>
      </c>
      <c r="O3287" t="str">
        <f t="shared" si="1728"/>
        <v>-0.391619954211125+0.920127062673236i</v>
      </c>
      <c r="P3287" t="str">
        <f t="shared" si="1729"/>
        <v>1.39161995421112-0.920127062673236i</v>
      </c>
      <c r="Q3287" t="str">
        <f t="shared" si="1730"/>
        <v>-1.39161995421112+17.7964951462999i</v>
      </c>
      <c r="R3287" t="str">
        <f t="shared" si="1731"/>
        <v>-0.0574659872687731-0.0737026661068239i</v>
      </c>
      <c r="S3287" t="str">
        <f t="shared" si="1732"/>
        <v>1.88438921130807i</v>
      </c>
      <c r="T3287" t="str">
        <f t="shared" si="1733"/>
        <v>0.13888450885634-0.108288286426443i</v>
      </c>
      <c r="U3287" t="str">
        <f t="shared" si="1734"/>
        <v>0.00005-0.00010502781061391i</v>
      </c>
      <c r="V3287" t="str">
        <f t="shared" si="1735"/>
        <v>0.00002-0.0011763114788758i</v>
      </c>
      <c r="W3287" t="str">
        <f t="shared" si="1736"/>
        <v>0.0000421903018553695-0.000097943410762181i</v>
      </c>
      <c r="X3287" t="str">
        <f t="shared" si="1737"/>
        <v>0.0000422293378298935-0.0000979020777442133i</v>
      </c>
      <c r="Y3287" t="str">
        <f t="shared" si="1738"/>
        <v>0.009+6.80091977649118i</v>
      </c>
      <c r="Z3287" t="str">
        <f t="shared" si="1739"/>
        <v>-0.000172648116967583-0.0000747429041980207i</v>
      </c>
      <c r="AA3287" t="str">
        <f t="shared" si="1740"/>
        <v>0.00234602802647021-1.76448949969176i</v>
      </c>
      <c r="AB3287" t="str">
        <f t="shared" si="1741"/>
        <v>0.417787239312412-0.325748815390004i</v>
      </c>
      <c r="AC3287" t="str">
        <f t="shared" si="1742"/>
        <v>0.9449124083714-0.0754471827766306i</v>
      </c>
      <c r="AD3287" t="str">
        <f t="shared" si="1743"/>
        <v>0.466694525964791-0.307476148704028i</v>
      </c>
      <c r="AE3287" t="str">
        <f t="shared" si="1744"/>
        <v>-0.000103555591432661+0.0000182030738422678i</v>
      </c>
      <c r="AF3287" t="str">
        <f t="shared" si="1745"/>
        <v>-4.1743181481258-0.0727937388644451i</v>
      </c>
      <c r="AG3287" t="str">
        <f t="shared" si="1746"/>
        <v>0.998039974322371-0.0029836001566128i</v>
      </c>
      <c r="AH3287" t="str">
        <f t="shared" si="1747"/>
        <v>0.000434651726399417-0.0000672822708302694i</v>
      </c>
      <c r="AI3287">
        <f t="shared" si="1748"/>
        <v>-67.134334498128553</v>
      </c>
      <c r="AJ3287">
        <f t="shared" si="1749"/>
        <v>-8.7993085019487189</v>
      </c>
      <c r="AK3287"/>
      <c r="AL3287"/>
      <c r="AM3287"/>
      <c r="AN3287"/>
    </row>
    <row r="3288" spans="1:40" x14ac:dyDescent="0.35">
      <c r="A3288"/>
      <c r="B3288">
        <f t="shared" si="1715"/>
        <v>1354000</v>
      </c>
      <c r="C3288" s="237" t="str">
        <f t="shared" si="1718"/>
        <v>-1.15380124448798E-08+0.00050061022038674i</v>
      </c>
      <c r="D3288" s="208" t="str">
        <f t="shared" si="1719"/>
        <v>-1.64874560817135+0.00383801168963167i</v>
      </c>
      <c r="E3288" t="str">
        <f t="shared" si="1720"/>
        <v>36500</v>
      </c>
      <c r="F3288" t="str">
        <f t="shared" si="1721"/>
        <v>0.21505376344086</v>
      </c>
      <c r="G3288" t="str">
        <f t="shared" si="1716"/>
        <v>0.21505376344086</v>
      </c>
      <c r="H3288" t="str">
        <f t="shared" si="1722"/>
        <v>2.52557623307842+0.0765781091499664i</v>
      </c>
      <c r="I3288" t="str">
        <f t="shared" si="1723"/>
        <v>5317.14556620072i</v>
      </c>
      <c r="J3288" t="str">
        <f t="shared" si="1717"/>
        <v>-38268.0292455266+1163.22130122659i</v>
      </c>
      <c r="K3288" t="str">
        <f t="shared" si="1724"/>
        <v>0.00421956437817932-0.138816588775737i</v>
      </c>
      <c r="L3288" t="str">
        <f t="shared" si="1725"/>
        <v>0.00133748701628553-0.0373018333389307i</v>
      </c>
      <c r="M3288" t="str">
        <f t="shared" si="1726"/>
        <v>0.00555705139446485-0.176118422114668i</v>
      </c>
      <c r="N3288" t="str">
        <f t="shared" si="1727"/>
        <v>-16.8888413785887i</v>
      </c>
      <c r="O3288" t="str">
        <f t="shared" si="1728"/>
        <v>-0.380112771232741+0.924940150034458i</v>
      </c>
      <c r="P3288" t="str">
        <f t="shared" si="1729"/>
        <v>1.38011277123274-0.924940150034458i</v>
      </c>
      <c r="Q3288" t="str">
        <f t="shared" si="1730"/>
        <v>-1.38011277123274+17.8137815286232i</v>
      </c>
      <c r="R3288" t="str">
        <f t="shared" si="1731"/>
        <v>-0.0575794097510692-0.0730135086918724i</v>
      </c>
      <c r="S3288" t="str">
        <f t="shared" si="1732"/>
        <v>1.88578196017083i</v>
      </c>
      <c r="T3288" t="str">
        <f t="shared" si="1733"/>
        <v>0.137687557539909-0.108582212185851i</v>
      </c>
      <c r="U3288" t="str">
        <f t="shared" si="1734"/>
        <v>0.00005-0.000104950242068405i</v>
      </c>
      <c r="V3288" t="str">
        <f t="shared" si="1735"/>
        <v>0.00002-0.00117544271116614i</v>
      </c>
      <c r="W3288" t="str">
        <f t="shared" si="1736"/>
        <v>0.0000421901790718882-0.0000978733202903734i</v>
      </c>
      <c r="X3288" t="str">
        <f t="shared" si="1737"/>
        <v>0.0000422291465172949-0.0000978320170048781i</v>
      </c>
      <c r="Y3288" t="str">
        <f t="shared" si="1738"/>
        <v>0.009+6.80594632473693i</v>
      </c>
      <c r="Z3288" t="str">
        <f t="shared" si="1739"/>
        <v>-0.000172397147552018-0.0000746870303186497i</v>
      </c>
      <c r="AA3288" t="str">
        <f t="shared" si="1740"/>
        <v>0.00234256383521068-1.76318629937724i</v>
      </c>
      <c r="AB3288" t="str">
        <f t="shared" si="1741"/>
        <v>0.414186614662471-0.326632991981023i</v>
      </c>
      <c r="AC3288" t="str">
        <f t="shared" si="1742"/>
        <v>0.944775569146288-0.0747610093589368i</v>
      </c>
      <c r="AD3288" t="str">
        <f t="shared" si="1743"/>
        <v>0.462856152511597-0.309099227761725i</v>
      </c>
      <c r="AE3288" t="str">
        <f t="shared" si="1744"/>
        <v>-0.000102880783815213+0.000018718473680846i</v>
      </c>
      <c r="AF3288" t="str">
        <f t="shared" si="1745"/>
        <v>-4.17432184124977-0.0727400974603347i</v>
      </c>
      <c r="AG3288" t="str">
        <f t="shared" si="1746"/>
        <v>0.998031026782497-0.00295690907513535i</v>
      </c>
      <c r="AH3288" t="str">
        <f t="shared" si="1747"/>
        <v>0.000431874981096062-0.0000695132299163408i</v>
      </c>
      <c r="AI3288">
        <f t="shared" si="1748"/>
        <v>-67.18175872025293</v>
      </c>
      <c r="AJ3288">
        <f t="shared" si="1749"/>
        <v>-9.1437230872177722</v>
      </c>
      <c r="AK3288"/>
      <c r="AL3288"/>
      <c r="AM3288"/>
      <c r="AN3288"/>
    </row>
    <row r="3289" spans="1:40" x14ac:dyDescent="0.35">
      <c r="A3289"/>
      <c r="B3289">
        <f t="shared" ref="B3289:B3352" si="1750">B3288+1000</f>
        <v>1355000</v>
      </c>
      <c r="C3289" s="237" t="str">
        <f t="shared" si="1718"/>
        <v>-1.15209884524523E-08+0.000500240766349946i</v>
      </c>
      <c r="D3289" s="208" t="str">
        <f t="shared" si="1719"/>
        <v>-1.64874560804084+0.00383517920868292i</v>
      </c>
      <c r="E3289" t="str">
        <f t="shared" si="1720"/>
        <v>36500</v>
      </c>
      <c r="F3289" t="str">
        <f t="shared" si="1721"/>
        <v>0.21505376344086</v>
      </c>
      <c r="G3289" t="str">
        <f t="shared" si="1716"/>
        <v>0.21505376344086</v>
      </c>
      <c r="H3289" t="str">
        <f t="shared" si="1722"/>
        <v>2.52557991817088+0.0765217141740993i</v>
      </c>
      <c r="I3289" t="str">
        <f t="shared" si="1723"/>
        <v>5321.07255701771i</v>
      </c>
      <c r="J3289" t="str">
        <f t="shared" si="1717"/>
        <v>-38324.5774893788+1164.08040115365i</v>
      </c>
      <c r="K3289" t="str">
        <f t="shared" si="1724"/>
        <v>0.00421334395111778-0.138714324701276i</v>
      </c>
      <c r="L3289" t="str">
        <f t="shared" si="1725"/>
        <v>0.00133551612429239-0.0372743749263888i</v>
      </c>
      <c r="M3289" t="str">
        <f t="shared" si="1726"/>
        <v>0.00554886007541017-0.175988699627665i</v>
      </c>
      <c r="N3289" t="str">
        <f t="shared" si="1727"/>
        <v>-16.9013146735508i</v>
      </c>
      <c r="O3289" t="str">
        <f t="shared" si="1728"/>
        <v>-0.368546449902579+0.929609334217447i</v>
      </c>
      <c r="P3289" t="str">
        <f t="shared" si="1729"/>
        <v>1.36854644990258-0.929609334217447i</v>
      </c>
      <c r="Q3289" t="str">
        <f t="shared" si="1730"/>
        <v>-1.36854644990258+17.8309240077682i</v>
      </c>
      <c r="R3289" t="str">
        <f t="shared" si="1731"/>
        <v>-0.0576856183356642-0.072323845985606i</v>
      </c>
      <c r="S3289" t="str">
        <f t="shared" si="1732"/>
        <v>1.88717470903358i</v>
      </c>
      <c r="T3289" t="str">
        <f t="shared" si="1733"/>
        <v>0.136487733004075-0.108862839998029i</v>
      </c>
      <c r="U3289" t="str">
        <f t="shared" si="1734"/>
        <v>0.00005-0.000104872788015218i</v>
      </c>
      <c r="V3289" t="str">
        <f t="shared" si="1735"/>
        <v>0.00002-0.00117457522577045i</v>
      </c>
      <c r="W3289" t="str">
        <f t="shared" si="1736"/>
        <v>0.0000421900561987728-0.0000978033349114467i</v>
      </c>
      <c r="X3289" t="str">
        <f t="shared" si="1737"/>
        <v>0.0000422289552669147-0.000097762061313867i</v>
      </c>
      <c r="Y3289" t="str">
        <f t="shared" si="1738"/>
        <v>0.009+6.81097287298267i</v>
      </c>
      <c r="Z3289" t="str">
        <f t="shared" si="1739"/>
        <v>-0.000172146733556926-0.0000746312397604567i</v>
      </c>
      <c r="AA3289" t="str">
        <f t="shared" si="1740"/>
        <v>0.00233910731124039-1.76188502267704i</v>
      </c>
      <c r="AB3289" t="str">
        <f t="shared" si="1741"/>
        <v>0.410577346900262-0.327477166179352i</v>
      </c>
      <c r="AC3289" t="str">
        <f t="shared" si="1742"/>
        <v>0.944645955614426-0.0740740983505749i</v>
      </c>
      <c r="AD3289" t="str">
        <f t="shared" si="1743"/>
        <v>0.458997650337978-0.310674414410262i</v>
      </c>
      <c r="AE3289" t="str">
        <f t="shared" si="1744"/>
        <v>-0.000102200962925279+0.0000192260219485773i</v>
      </c>
      <c r="AF3289" t="str">
        <f t="shared" si="1745"/>
        <v>-4.17432552621172-0.0726865349654164i</v>
      </c>
      <c r="AG3289" t="str">
        <f t="shared" si="1746"/>
        <v>0.998022397790434-0.00293012858665433i</v>
      </c>
      <c r="AH3289" t="str">
        <f t="shared" si="1747"/>
        <v>0.000429076227589826-0.0000717116088380604i</v>
      </c>
      <c r="AI3289">
        <f t="shared" si="1748"/>
        <v>-67.229664894392414</v>
      </c>
      <c r="AJ3289">
        <f t="shared" si="1749"/>
        <v>-9.488162672794763</v>
      </c>
      <c r="AK3289"/>
      <c r="AL3289"/>
      <c r="AM3289"/>
      <c r="AN3289"/>
    </row>
    <row r="3290" spans="1:40" x14ac:dyDescent="0.35">
      <c r="A3290"/>
      <c r="B3290">
        <f t="shared" si="1750"/>
        <v>1356000</v>
      </c>
      <c r="C3290" s="237" t="str">
        <f t="shared" si="1718"/>
        <v>-1.15040021098354E-08+0.00049987185723061i</v>
      </c>
      <c r="D3290" s="208" t="str">
        <f t="shared" si="1719"/>
        <v>-1.64874560791061+0.00383235090543468i</v>
      </c>
      <c r="E3290" t="str">
        <f t="shared" si="1720"/>
        <v>36500</v>
      </c>
      <c r="F3290" t="str">
        <f t="shared" si="1721"/>
        <v>0.21505376344086</v>
      </c>
      <c r="G3290" t="str">
        <f t="shared" si="1716"/>
        <v>0.21505376344086</v>
      </c>
      <c r="H3290" t="str">
        <f t="shared" si="1722"/>
        <v>2.52558359512502+0.0764654021113283i</v>
      </c>
      <c r="I3290" t="str">
        <f t="shared" si="1723"/>
        <v>5324.9995478347i</v>
      </c>
      <c r="J3290" t="str">
        <f t="shared" si="1717"/>
        <v>-38381.1674816576+1164.9395010807i</v>
      </c>
      <c r="K3290" t="str">
        <f t="shared" si="1724"/>
        <v>0.00420713726505463-0.138612211053524i</v>
      </c>
      <c r="L3290" t="str">
        <f t="shared" si="1725"/>
        <v>0.00133354958362884-0.0372469568571901i</v>
      </c>
      <c r="M3290" t="str">
        <f t="shared" si="1726"/>
        <v>0.00554068684868347-0.175859167910714i</v>
      </c>
      <c r="N3290" t="str">
        <f t="shared" si="1727"/>
        <v>-16.9137879685128i</v>
      </c>
      <c r="O3290" t="str">
        <f t="shared" si="1728"/>
        <v>-0.356922789721472+0.934133888785458i</v>
      </c>
      <c r="P3290" t="str">
        <f t="shared" si="1729"/>
        <v>1.35692278972147-0.934133888785458i</v>
      </c>
      <c r="Q3290" t="str">
        <f t="shared" si="1730"/>
        <v>-1.35692278972147+17.8479218572983i</v>
      </c>
      <c r="R3290" t="str">
        <f t="shared" si="1731"/>
        <v>-0.0577846183582301-0.0716337473011193i</v>
      </c>
      <c r="S3290" t="str">
        <f t="shared" si="1732"/>
        <v>1.88856745789634i</v>
      </c>
      <c r="T3290" t="str">
        <f t="shared" si="1733"/>
        <v>0.135285164040064-0.109130149798313i</v>
      </c>
      <c r="U3290" t="str">
        <f t="shared" si="1734"/>
        <v>0.00005-0.000104795448201048i</v>
      </c>
      <c r="V3290" t="str">
        <f t="shared" si="1735"/>
        <v>0.00002-0.00117370901985174i</v>
      </c>
      <c r="W3290" t="str">
        <f t="shared" si="1736"/>
        <v>0.000042189933236026-0.0000977334543928543i</v>
      </c>
      <c r="X3290" t="str">
        <f t="shared" si="1737"/>
        <v>0.0000422287640783077-0.0000976922104387335i</v>
      </c>
      <c r="Y3290" t="str">
        <f t="shared" si="1738"/>
        <v>0.009+6.81599942122842i</v>
      </c>
      <c r="Z3290" t="str">
        <f t="shared" si="1739"/>
        <v>-0.00017189687334445-0.0000745755323361355i</v>
      </c>
      <c r="AA3290" t="str">
        <f t="shared" si="1740"/>
        <v>0.00233565843194913-1.76058566533515i</v>
      </c>
      <c r="AB3290" t="str">
        <f t="shared" si="1741"/>
        <v>0.406959823450785-0.328281277627212i</v>
      </c>
      <c r="AC3290" t="str">
        <f t="shared" si="1742"/>
        <v>0.944523564617549-0.0733865196827642i</v>
      </c>
      <c r="AD3290" t="str">
        <f t="shared" si="1743"/>
        <v>0.455119615771002-0.312201456938582i</v>
      </c>
      <c r="AE3290" t="str">
        <f t="shared" si="1744"/>
        <v>-0.000101516228796074+0.0000197256666785839i</v>
      </c>
      <c r="AF3290" t="str">
        <f t="shared" si="1745"/>
        <v>-4.17432920303563-0.0726330512058936i</v>
      </c>
      <c r="AG3290" t="str">
        <f t="shared" si="1746"/>
        <v>0.998014088250951-0.00290326268836677i</v>
      </c>
      <c r="AH3290" t="str">
        <f t="shared" si="1747"/>
        <v>0.00042625588521609-0.0000738771737615001i</v>
      </c>
      <c r="AI3290">
        <f t="shared" si="1748"/>
        <v>-67.278057212382492</v>
      </c>
      <c r="AJ3290">
        <f t="shared" si="1749"/>
        <v>-9.8326270445421713</v>
      </c>
      <c r="AK3290"/>
      <c r="AL3290"/>
      <c r="AM3290"/>
      <c r="AN3290"/>
    </row>
    <row r="3291" spans="1:40" x14ac:dyDescent="0.35">
      <c r="A3291"/>
      <c r="B3291">
        <f t="shared" si="1750"/>
        <v>1357000</v>
      </c>
      <c r="C3291" s="237" t="str">
        <f t="shared" si="1718"/>
        <v>-1.14870533060904E-08+0.00049950349182405i</v>
      </c>
      <c r="D3291" s="208" t="str">
        <f t="shared" si="1719"/>
        <v>-1.64874560778067+0.00382952677065105i</v>
      </c>
      <c r="E3291" t="str">
        <f t="shared" si="1720"/>
        <v>36500</v>
      </c>
      <c r="F3291" t="str">
        <f t="shared" si="1721"/>
        <v>0.21505376344086</v>
      </c>
      <c r="G3291" t="str">
        <f t="shared" si="1716"/>
        <v>0.21505376344086</v>
      </c>
      <c r="H3291" t="str">
        <f t="shared" si="1722"/>
        <v>2.52558726396479+0.0764091727791335i</v>
      </c>
      <c r="I3291" t="str">
        <f t="shared" si="1723"/>
        <v>5328.92653865169i</v>
      </c>
      <c r="J3291" t="str">
        <f t="shared" si="1717"/>
        <v>-38437.7992223631+1165.79860100775i</v>
      </c>
      <c r="K3291" t="str">
        <f t="shared" si="1724"/>
        <v>0.00420094427955934-0.138510247501115i</v>
      </c>
      <c r="L3291" t="str">
        <f t="shared" si="1725"/>
        <v>0.00133158738150063-0.0372195790426032i</v>
      </c>
      <c r="M3291" t="str">
        <f t="shared" si="1726"/>
        <v>0.00553253166105997-0.175729826543718i</v>
      </c>
      <c r="N3291" t="str">
        <f t="shared" si="1727"/>
        <v>-16.9262612634748i</v>
      </c>
      <c r="O3291" t="str">
        <f t="shared" si="1728"/>
        <v>-0.345243599110817+0.938513109803486i</v>
      </c>
      <c r="P3291" t="str">
        <f t="shared" si="1729"/>
        <v>1.34524359911082-0.938513109803486i</v>
      </c>
      <c r="Q3291" t="str">
        <f t="shared" si="1730"/>
        <v>-1.34524359911082+17.8647743732783i</v>
      </c>
      <c r="R3291" t="str">
        <f t="shared" si="1731"/>
        <v>-0.057876415557061-0.0709432817376597i</v>
      </c>
      <c r="S3291" t="str">
        <f t="shared" si="1732"/>
        <v>1.88996020675909i</v>
      </c>
      <c r="T3291" t="str">
        <f t="shared" si="1733"/>
        <v>0.134079979421076-0.109384122312698i</v>
      </c>
      <c r="U3291" t="str">
        <f t="shared" si="1734"/>
        <v>0.00005-0.000104718222373339i</v>
      </c>
      <c r="V3291" t="str">
        <f t="shared" si="1735"/>
        <v>0.00002-0.0011728440905814i</v>
      </c>
      <c r="W3291" t="str">
        <f t="shared" si="1736"/>
        <v>0.0000421898101836503-0.0000976636785027298i</v>
      </c>
      <c r="X3291" t="str">
        <f t="shared" si="1737"/>
        <v>0.0000422285729510304-0.000097622464147708i</v>
      </c>
      <c r="Y3291" t="str">
        <f t="shared" si="1738"/>
        <v>0.009+6.82102596947416i</v>
      </c>
      <c r="Z3291" t="str">
        <f t="shared" si="1739"/>
        <v>-0.000171647565282756-0.0000745199078589436i</v>
      </c>
      <c r="AA3291" t="str">
        <f t="shared" si="1740"/>
        <v>0.00233221717480994-1.75928822310815i</v>
      </c>
      <c r="AB3291" t="str">
        <f t="shared" si="1741"/>
        <v>0.403334431684813-0.329045268345254i</v>
      </c>
      <c r="AC3291" t="str">
        <f t="shared" si="1742"/>
        <v>0.944408392581949-0.0726983430841233i</v>
      </c>
      <c r="AD3291" t="str">
        <f t="shared" si="1743"/>
        <v>0.451222648340274-0.313680111036476i</v>
      </c>
      <c r="AE3291" t="str">
        <f t="shared" si="1744"/>
        <v>-0.000100826681959667+0.0000202173571588499i</v>
      </c>
      <c r="AF3291" t="str">
        <f t="shared" si="1745"/>
        <v>-4.17433287174546-0.0725796460084824i</v>
      </c>
      <c r="AG3291" t="str">
        <f t="shared" si="1746"/>
        <v>0.998006099019026-0.00287631538614879i</v>
      </c>
      <c r="AH3291" t="str">
        <f t="shared" si="1747"/>
        <v>0.000423414375676798-0.000076009696207519i</v>
      </c>
      <c r="AI3291">
        <f t="shared" si="1748"/>
        <v>-67.326939957153229</v>
      </c>
      <c r="AJ3291">
        <f t="shared" si="1749"/>
        <v>-10.177115985242102</v>
      </c>
      <c r="AK3291"/>
      <c r="AL3291"/>
      <c r="AM3291"/>
      <c r="AN3291"/>
    </row>
    <row r="3292" spans="1:40" x14ac:dyDescent="0.35">
      <c r="A3292"/>
      <c r="B3292">
        <f t="shared" si="1750"/>
        <v>1358000</v>
      </c>
      <c r="C3292" s="237" t="str">
        <f t="shared" si="1718"/>
        <v>-1.14701419306869E-08+0.000499135668929134i</v>
      </c>
      <c r="D3292" s="208" t="str">
        <f t="shared" si="1719"/>
        <v>-1.64874560765102+0.00382670679512336i</v>
      </c>
      <c r="E3292" t="str">
        <f t="shared" si="1720"/>
        <v>36500</v>
      </c>
      <c r="F3292" t="str">
        <f t="shared" si="1721"/>
        <v>0.21505376344086</v>
      </c>
      <c r="G3292" t="str">
        <f t="shared" si="1716"/>
        <v>0.21505376344086</v>
      </c>
      <c r="H3292" t="str">
        <f t="shared" si="1722"/>
        <v>2.52559092471405+0.0763530259955285i</v>
      </c>
      <c r="I3292" t="str">
        <f t="shared" si="1723"/>
        <v>5332.85352946867i</v>
      </c>
      <c r="J3292" t="str">
        <f t="shared" si="1717"/>
        <v>-38494.4727114951+1166.6577009348i</v>
      </c>
      <c r="K3292" t="str">
        <f t="shared" si="1724"/>
        <v>0.00419476495434993-0.138408433713655i</v>
      </c>
      <c r="L3292" t="str">
        <f t="shared" si="1725"/>
        <v>0.00132962950516045-0.0371922413941557i</v>
      </c>
      <c r="M3292" t="str">
        <f t="shared" si="1726"/>
        <v>0.00552439445951038-0.175600675107811i</v>
      </c>
      <c r="N3292" t="str">
        <f t="shared" si="1727"/>
        <v>-16.9387345584368i</v>
      </c>
      <c r="O3292" t="str">
        <f t="shared" si="1728"/>
        <v>-0.333510695131586+0.942746315947639i</v>
      </c>
      <c r="P3292" t="str">
        <f t="shared" si="1729"/>
        <v>1.33351069513159-0.942746315947639i</v>
      </c>
      <c r="Q3292" t="str">
        <f t="shared" si="1730"/>
        <v>-1.33351069513159+17.8814808743844i</v>
      </c>
      <c r="R3292" t="str">
        <f t="shared" si="1731"/>
        <v>-0.0579610160695332-0.0702525181849862i</v>
      </c>
      <c r="S3292" t="str">
        <f t="shared" si="1732"/>
        <v>1.89135295562185i</v>
      </c>
      <c r="T3292" t="str">
        <f t="shared" si="1733"/>
        <v>0.132872307909051-0.109624739053957i</v>
      </c>
      <c r="U3292" t="str">
        <f t="shared" si="1734"/>
        <v>0.00005-0.00010464111028028i</v>
      </c>
      <c r="V3292" t="str">
        <f t="shared" si="1735"/>
        <v>0.00002-0.00117198043513914i</v>
      </c>
      <c r="W3292" t="str">
        <f t="shared" si="1736"/>
        <v>0.0000421896870416479-0.0000975940070098907i</v>
      </c>
      <c r="X3292" t="str">
        <f t="shared" si="1737"/>
        <v>0.0000422283818846407-0.0000975528222097067i</v>
      </c>
      <c r="Y3292" t="str">
        <f t="shared" si="1738"/>
        <v>0.009+6.8260525177199i</v>
      </c>
      <c r="Z3292" t="str">
        <f t="shared" si="1739"/>
        <v>-0.000171398807746022-0.0000744643661426983i</v>
      </c>
      <c r="AA3292" t="str">
        <f t="shared" si="1740"/>
        <v>0.00232878351737881-1.75799269176506i</v>
      </c>
      <c r="AB3292" t="str">
        <f t="shared" si="1741"/>
        <v>0.39970155893925-0.329769082720888i</v>
      </c>
      <c r="AC3292" t="str">
        <f t="shared" si="1742"/>
        <v>0.94430043552219-0.0720096380848779i</v>
      </c>
      <c r="AD3292" t="str">
        <f t="shared" si="1743"/>
        <v>0.447307350686739-0.315110139836675i</v>
      </c>
      <c r="AE3292" t="str">
        <f t="shared" si="1744"/>
        <v>-0.000100132423431814+0.0000207010439368308i</v>
      </c>
      <c r="AF3292" t="str">
        <f t="shared" si="1745"/>
        <v>-4.17433653236507-0.0725263192004051i</v>
      </c>
      <c r="AG3292" t="str">
        <f t="shared" si="1746"/>
        <v>0.997998430899767-0.0028492906939432i</v>
      </c>
      <c r="AH3292" t="str">
        <f t="shared" si="1747"/>
        <v>0.000420552122973508-0.0000781089530761036i</v>
      </c>
      <c r="AI3292">
        <f t="shared" si="1748"/>
        <v>-67.376317504962003</v>
      </c>
      <c r="AJ3292">
        <f t="shared" si="1749"/>
        <v>-10.521629274630639</v>
      </c>
      <c r="AK3292"/>
      <c r="AL3292"/>
      <c r="AM3292"/>
      <c r="AN3292"/>
    </row>
    <row r="3293" spans="1:40" x14ac:dyDescent="0.35">
      <c r="A3293"/>
      <c r="B3293">
        <f t="shared" si="1750"/>
        <v>1359000</v>
      </c>
      <c r="C3293" s="237" t="str">
        <f t="shared" si="1718"/>
        <v>-1.14532678735012E-08+0.000498768387348264i</v>
      </c>
      <c r="D3293" s="208" t="str">
        <f t="shared" si="1719"/>
        <v>-1.64874560752165+0.00382389096967003i</v>
      </c>
      <c r="E3293" t="str">
        <f t="shared" si="1720"/>
        <v>36500</v>
      </c>
      <c r="F3293" t="str">
        <f t="shared" si="1721"/>
        <v>0.21505376344086</v>
      </c>
      <c r="G3293" t="str">
        <f t="shared" si="1716"/>
        <v>0.21505376344086</v>
      </c>
      <c r="H3293" t="str">
        <f t="shared" si="1722"/>
        <v>2.52559457739653+0.0762969615790595i</v>
      </c>
      <c r="I3293" t="str">
        <f t="shared" si="1723"/>
        <v>5336.78052028566i</v>
      </c>
      <c r="J3293" t="str">
        <f t="shared" si="1717"/>
        <v>-38551.1879490538+1167.51680086185i</v>
      </c>
      <c r="K3293" t="str">
        <f t="shared" si="1724"/>
        <v>0.00418859924929224-0.138306769361718i</v>
      </c>
      <c r="L3293" t="str">
        <f t="shared" si="1725"/>
        <v>0.00132767594190781-0.0371649438236346i</v>
      </c>
      <c r="M3293" t="str">
        <f t="shared" si="1726"/>
        <v>0.00551627519120005-0.175471713185353i</v>
      </c>
      <c r="N3293" t="str">
        <f t="shared" si="1727"/>
        <v>-16.9512078533989i</v>
      </c>
      <c r="O3293" t="str">
        <f t="shared" si="1728"/>
        <v>-0.321725903201441+0.946832848611209i</v>
      </c>
      <c r="P3293" t="str">
        <f t="shared" si="1729"/>
        <v>1.32172590320144-0.946832848611209i</v>
      </c>
      <c r="Q3293" t="str">
        <f t="shared" si="1730"/>
        <v>-1.32172590320144+17.8980407020101i</v>
      </c>
      <c r="R3293" t="str">
        <f t="shared" si="1731"/>
        <v>-0.0580384264287877-0.0695615253277212i</v>
      </c>
      <c r="S3293" t="str">
        <f t="shared" si="1732"/>
        <v>1.8927457044846i</v>
      </c>
      <c r="T3293" t="str">
        <f t="shared" si="1733"/>
        <v>0.131662278261441-0.109851982318133i</v>
      </c>
      <c r="U3293" t="str">
        <f t="shared" si="1734"/>
        <v>0.0000499999999999999-0.000104564111670803i</v>
      </c>
      <c r="V3293" t="str">
        <f t="shared" si="1735"/>
        <v>0.00002-0.00117111805071299i</v>
      </c>
      <c r="W3293" t="str">
        <f t="shared" si="1736"/>
        <v>0.0000421895638100212-0.0000975244396838392i</v>
      </c>
      <c r="X3293" t="str">
        <f t="shared" si="1737"/>
        <v>0.0000422281908786984-0.0000974832843943307i</v>
      </c>
      <c r="Y3293" t="str">
        <f t="shared" si="1738"/>
        <v>0.009+6.83107906596565i</v>
      </c>
      <c r="Z3293" t="str">
        <f t="shared" si="1739"/>
        <v>-0.000171150599114414-0.0000744089070017766i</v>
      </c>
      <c r="AA3293" t="str">
        <f t="shared" si="1740"/>
        <v>0.00232535743729427-1.75669906708741i</v>
      </c>
      <c r="AB3293" t="str">
        <f t="shared" si="1741"/>
        <v>0.396061592537496-0.330452667497723i</v>
      </c>
      <c r="AC3293" t="str">
        <f t="shared" si="1742"/>
        <v>0.944199689044606-0.0713204740210572i</v>
      </c>
      <c r="AD3293" t="str">
        <f t="shared" si="1743"/>
        <v>0.443374328470677-0.316491313955844i</v>
      </c>
      <c r="AE3293" t="str">
        <f t="shared" si="1744"/>
        <v>-0.000099433554696718+0.000021176678823901i</v>
      </c>
      <c r="AF3293" t="str">
        <f t="shared" si="1745"/>
        <v>-4.17434018491818-0.0724730706093895i</v>
      </c>
      <c r="AG3293" t="str">
        <f t="shared" si="1746"/>
        <v>0.997991084648325-0.002822192633145i</v>
      </c>
      <c r="AH3293" t="str">
        <f t="shared" si="1747"/>
        <v>0.000417669553340051-0.0000801747266699363i</v>
      </c>
      <c r="AI3293">
        <f t="shared" si="1748"/>
        <v>-67.426194327703442</v>
      </c>
      <c r="AJ3293">
        <f t="shared" si="1749"/>
        <v>-10.866166689443405</v>
      </c>
      <c r="AK3293"/>
      <c r="AL3293"/>
      <c r="AM3293"/>
      <c r="AN3293"/>
    </row>
    <row r="3294" spans="1:40" x14ac:dyDescent="0.35">
      <c r="A3294"/>
      <c r="B3294">
        <f t="shared" si="1750"/>
        <v>1360000</v>
      </c>
      <c r="C3294" s="237" t="str">
        <f t="shared" si="1718"/>
        <v>-1.14364310248141E-08+0.000498401645887365i</v>
      </c>
      <c r="D3294" s="208" t="str">
        <f t="shared" si="1719"/>
        <v>-1.64874560739256+0.00382107928513647i</v>
      </c>
      <c r="E3294" t="str">
        <f t="shared" si="1720"/>
        <v>36500</v>
      </c>
      <c r="F3294" t="str">
        <f t="shared" si="1721"/>
        <v>0.21505376344086</v>
      </c>
      <c r="G3294" t="str">
        <f t="shared" si="1716"/>
        <v>0.21505376344086</v>
      </c>
      <c r="H3294" t="str">
        <f t="shared" si="1722"/>
        <v>2.52559822203592+0.0762409793488036i</v>
      </c>
      <c r="I3294" t="str">
        <f t="shared" si="1723"/>
        <v>5340.70751110265i</v>
      </c>
      <c r="J3294" t="str">
        <f t="shared" si="1717"/>
        <v>-38607.9449350391+1168.3759007889i</v>
      </c>
      <c r="K3294" t="str">
        <f t="shared" si="1724"/>
        <v>0.00418244712439943-0.138205254116843i</v>
      </c>
      <c r="L3294" t="str">
        <f t="shared" si="1725"/>
        <v>0.00132572667908873-0.0371376862430844i</v>
      </c>
      <c r="M3294" t="str">
        <f t="shared" si="1726"/>
        <v>0.00550817380348816-0.175342940359927i</v>
      </c>
      <c r="N3294" t="str">
        <f t="shared" si="1727"/>
        <v>-16.9636811483609i</v>
      </c>
      <c r="O3294" t="str">
        <f t="shared" si="1728"/>
        <v>-0.309891056811105+0.950772072007007i</v>
      </c>
      <c r="P3294" t="str">
        <f t="shared" si="1729"/>
        <v>1.30989105681111-0.950772072007007i</v>
      </c>
      <c r="Q3294" t="str">
        <f t="shared" si="1730"/>
        <v>-1.30989105681111+17.9144532203679i</v>
      </c>
      <c r="R3294" t="str">
        <f t="shared" si="1731"/>
        <v>-0.0581086535606186-0.0688703716497457i</v>
      </c>
      <c r="S3294" t="str">
        <f t="shared" si="1732"/>
        <v>1.89413845334736i</v>
      </c>
      <c r="T3294" t="str">
        <f t="shared" si="1733"/>
        <v>0.130450019238107-0.110065835181408i</v>
      </c>
      <c r="U3294" t="str">
        <f t="shared" si="1734"/>
        <v>0.00005-0.000104487226294574i</v>
      </c>
      <c r="V3294" t="str">
        <f t="shared" si="1735"/>
        <v>0.00002-0.00117025693449923i</v>
      </c>
      <c r="W3294" t="str">
        <f t="shared" si="1736"/>
        <v>0.0000421894404887727-0.0000974549762947495i</v>
      </c>
      <c r="X3294" t="str">
        <f t="shared" si="1737"/>
        <v>0.0000422279999327646-0.000097413850471851i</v>
      </c>
      <c r="Y3294" t="str">
        <f t="shared" si="1738"/>
        <v>0.009+6.83610561421139i</v>
      </c>
      <c r="Z3294" t="str">
        <f t="shared" si="1739"/>
        <v>-0.000170902937774036-0.0000743535302511121i</v>
      </c>
      <c r="AA3294" t="str">
        <f t="shared" si="1740"/>
        <v>0.00232193891227704-1.7554073448691i</v>
      </c>
      <c r="AB3294" t="str">
        <f t="shared" si="1741"/>
        <v>0.3924149198102-0.331095971766157i</v>
      </c>
      <c r="AC3294" t="str">
        <f t="shared" si="1742"/>
        <v>0.944106148350591-0.0706309200387482i</v>
      </c>
      <c r="AD3294" t="str">
        <f t="shared" si="1743"/>
        <v>0.439424190279369-0.317823411534459i</v>
      </c>
      <c r="AE3294" t="str">
        <f t="shared" si="1744"/>
        <v>-0.0000987301776917602+0.0000216442148995979i</v>
      </c>
      <c r="AF3294" t="str">
        <f t="shared" si="1745"/>
        <v>-4.17434382942848-0.0724199000636671i</v>
      </c>
      <c r="AG3294" t="str">
        <f t="shared" si="1746"/>
        <v>0.997984060969834-0.00279502523198725i</v>
      </c>
      <c r="AH3294" t="str">
        <f t="shared" si="1747"/>
        <v>0.000414767095174979-0.0000822068047170172i</v>
      </c>
      <c r="AI3294">
        <f t="shared" si="1748"/>
        <v>-67.476574995296588</v>
      </c>
      <c r="AJ3294">
        <f t="shared" si="1749"/>
        <v>-11.210728003446135</v>
      </c>
      <c r="AK3294"/>
      <c r="AL3294"/>
      <c r="AM3294"/>
      <c r="AN3294"/>
    </row>
    <row r="3295" spans="1:40" x14ac:dyDescent="0.35">
      <c r="A3295"/>
      <c r="B3295">
        <f t="shared" si="1750"/>
        <v>1361000</v>
      </c>
      <c r="C3295" s="237" t="str">
        <f t="shared" si="1718"/>
        <v>-1.14196312753094E-08+0.000498035443355871i</v>
      </c>
      <c r="D3295" s="208" t="str">
        <f t="shared" si="1719"/>
        <v>-1.64874560726376+0.00381827173239501i</v>
      </c>
      <c r="E3295" t="str">
        <f t="shared" si="1720"/>
        <v>36500</v>
      </c>
      <c r="F3295" t="str">
        <f t="shared" si="1721"/>
        <v>0.21505376344086</v>
      </c>
      <c r="G3295" t="str">
        <f t="shared" si="1716"/>
        <v>0.21505376344086</v>
      </c>
      <c r="H3295" t="str">
        <f t="shared" si="1722"/>
        <v>2.52560185865582+0.0761850791243683i</v>
      </c>
      <c r="I3295" t="str">
        <f t="shared" si="1723"/>
        <v>5344.63450191964i</v>
      </c>
      <c r="J3295" t="str">
        <f t="shared" si="1717"/>
        <v>-38664.743669451+1169.23500071596i</v>
      </c>
      <c r="K3295" t="str">
        <f t="shared" si="1724"/>
        <v>0.00417630853983124-0.13810388765153i</v>
      </c>
      <c r="L3295" t="str">
        <f t="shared" si="1725"/>
        <v>0.00132378170409559-0.0371104685648064i</v>
      </c>
      <c r="M3295" t="str">
        <f t="shared" si="1726"/>
        <v>0.00550009024392683-0.175214356216336i</v>
      </c>
      <c r="N3295" t="str">
        <f t="shared" si="1727"/>
        <v>-16.9761544433229i</v>
      </c>
      <c r="O3295" t="str">
        <f t="shared" si="1728"/>
        <v>-0.298007997238557+0.954563373266471i</v>
      </c>
      <c r="P3295" t="str">
        <f t="shared" si="1729"/>
        <v>1.29800799723856-0.954563373266471i</v>
      </c>
      <c r="Q3295" t="str">
        <f t="shared" si="1730"/>
        <v>-1.29800799723856+17.9307178165894i</v>
      </c>
      <c r="R3295" t="str">
        <f t="shared" si="1731"/>
        <v>-0.0581717047805748-0.0681791254385434i</v>
      </c>
      <c r="S3295" t="str">
        <f t="shared" si="1732"/>
        <v>1.89553120221011i</v>
      </c>
      <c r="T3295" t="str">
        <f t="shared" si="1733"/>
        <v>0.129235659608156-0.110266281497335i</v>
      </c>
      <c r="U3295" t="str">
        <f t="shared" si="1734"/>
        <v>0.0000499999999999999-0.000104410453901999i</v>
      </c>
      <c r="V3295" t="str">
        <f t="shared" si="1735"/>
        <v>0.00002-0.00116939708370239i</v>
      </c>
      <c r="W3295" t="str">
        <f t="shared" si="1736"/>
        <v>0.0000421893170779044-0.0000973856166134731i</v>
      </c>
      <c r="X3295" t="str">
        <f t="shared" si="1737"/>
        <v>0.0000422278090464021-0.0000973445202132165i</v>
      </c>
      <c r="Y3295" t="str">
        <f t="shared" si="1738"/>
        <v>0.009+6.84113216245713i</v>
      </c>
      <c r="Z3295" t="str">
        <f t="shared" si="1739"/>
        <v>-0.000170655822116924-0.0000742982357061924i</v>
      </c>
      <c r="AA3295" t="str">
        <f t="shared" si="1740"/>
        <v>0.00231852792012967-1.75411752091641i</v>
      </c>
      <c r="AB3295" t="str">
        <f t="shared" si="1741"/>
        <v>0.388761928115825-0.331698946955047i</v>
      </c>
      <c r="AC3295" t="str">
        <f t="shared" si="1742"/>
        <v>0.944019808239675-0.069941045098304i</v>
      </c>
      <c r="AD3295" t="str">
        <f t="shared" si="1743"/>
        <v>0.435457547533809-0.319106218275566i</v>
      </c>
      <c r="AE3295" t="str">
        <f t="shared" si="1744"/>
        <v>-0.0000980223947921517+0.0000221036065157321i</v>
      </c>
      <c r="AF3295" t="str">
        <f t="shared" si="1745"/>
        <v>-4.17434746591958-0.0723668073919733i</v>
      </c>
      <c r="AG3295" t="str">
        <f t="shared" si="1746"/>
        <v>0.997977360519337-0.00276779252492367i</v>
      </c>
      <c r="AH3295" t="str">
        <f t="shared" si="1747"/>
        <v>0.000411845178973584-0.0000842049803926278i</v>
      </c>
      <c r="AI3295">
        <f t="shared" si="1748"/>
        <v>-67.527464178155896</v>
      </c>
      <c r="AJ3295">
        <f t="shared" si="1749"/>
        <v>-11.55531298749473</v>
      </c>
      <c r="AK3295"/>
      <c r="AL3295"/>
      <c r="AM3295"/>
      <c r="AN3295"/>
    </row>
    <row r="3296" spans="1:40" x14ac:dyDescent="0.35">
      <c r="A3296"/>
      <c r="B3296">
        <f t="shared" si="1750"/>
        <v>1362000</v>
      </c>
      <c r="C3296" s="237" t="str">
        <f t="shared" si="1718"/>
        <v>-1.14028685160723E-08+0.000497669778566713i</v>
      </c>
      <c r="D3296" s="208" t="str">
        <f t="shared" si="1719"/>
        <v>-1.64874560713526+0.0038154683023448i</v>
      </c>
      <c r="E3296" t="str">
        <f t="shared" si="1720"/>
        <v>36500</v>
      </c>
      <c r="F3296" t="str">
        <f t="shared" si="1721"/>
        <v>0.21505376344086</v>
      </c>
      <c r="G3296" t="str">
        <f t="shared" si="1716"/>
        <v>0.21505376344086</v>
      </c>
      <c r="H3296" t="str">
        <f t="shared" si="1722"/>
        <v>2.52560548727976+0.0761292607258869i</v>
      </c>
      <c r="I3296" t="str">
        <f t="shared" si="1723"/>
        <v>5348.56149273662i</v>
      </c>
      <c r="J3296" t="str">
        <f t="shared" si="1717"/>
        <v>-38721.5841522895+1170.094100643i</v>
      </c>
      <c r="K3296" t="str">
        <f t="shared" si="1724"/>
        <v>0.00417018345589322-0.138002669639236i</v>
      </c>
      <c r="L3296" t="str">
        <f t="shared" si="1725"/>
        <v>0.00132184100436695-0.037083290701358i</v>
      </c>
      <c r="M3296" t="str">
        <f t="shared" si="1726"/>
        <v>0.00549202446026017-0.175085960340594i</v>
      </c>
      <c r="N3296" t="str">
        <f t="shared" si="1727"/>
        <v>-16.988627738285i</v>
      </c>
      <c r="O3296" t="str">
        <f t="shared" si="1728"/>
        <v>-0.28607857326282+0.958206162534926i</v>
      </c>
      <c r="P3296" t="str">
        <f t="shared" si="1729"/>
        <v>1.28607857326282-0.958206162534926i</v>
      </c>
      <c r="Q3296" t="str">
        <f t="shared" si="1730"/>
        <v>-1.28607857326282+17.9468339008199i</v>
      </c>
      <c r="R3296" t="str">
        <f t="shared" si="1731"/>
        <v>-0.0582275877912688-0.0674878547896048i</v>
      </c>
      <c r="S3296" t="str">
        <f t="shared" si="1732"/>
        <v>1.89692395107287i</v>
      </c>
      <c r="T3296" t="str">
        <f t="shared" si="1733"/>
        <v>0.128019328156929-0.110453305894456i</v>
      </c>
      <c r="U3296" t="str">
        <f t="shared" si="1734"/>
        <v>0.00005-0.000104333794244215i</v>
      </c>
      <c r="V3296" t="str">
        <f t="shared" si="1735"/>
        <v>0.00002-0.00116853849553521i</v>
      </c>
      <c r="W3296" t="str">
        <f t="shared" si="1736"/>
        <v>0.0000421891935774192-0.0000973163604115377i</v>
      </c>
      <c r="X3296" t="str">
        <f t="shared" si="1737"/>
        <v>0.0000422276182191759-0.0000972752933900523i</v>
      </c>
      <c r="Y3296" t="str">
        <f t="shared" si="1738"/>
        <v>0.009+6.84615871070288i</v>
      </c>
      <c r="Z3296" t="str">
        <f t="shared" si="1739"/>
        <v>-0.000170409250541024-0.000074243023183059i</v>
      </c>
      <c r="AA3296" t="str">
        <f t="shared" si="1740"/>
        <v>0.00231512443873613-1.75282959104794i</v>
      </c>
      <c r="AB3296" t="str">
        <f t="shared" si="1741"/>
        <v>0.385103004861665-0.33226154682454i</v>
      </c>
      <c r="AC3296" t="str">
        <f t="shared" si="1742"/>
        <v>0.943940663112394-0.0692509179786173i</v>
      </c>
      <c r="AD3296" t="str">
        <f t="shared" si="1743"/>
        <v>0.431475014395223-0.320339527482385i</v>
      </c>
      <c r="AE3296" t="str">
        <f t="shared" si="1744"/>
        <v>-0.0000973103087955928+0.0000225548093002839i</v>
      </c>
      <c r="AF3296" t="str">
        <f t="shared" si="1745"/>
        <v>-4.17435109441502-0.0723137924235421i</v>
      </c>
      <c r="AG3296" t="str">
        <f t="shared" si="1746"/>
        <v>0.997970983901737-0.00274049855201275i</v>
      </c>
      <c r="AH3296" t="str">
        <f t="shared" si="1747"/>
        <v>0.000408904237259855-0.0000861690523402949i</v>
      </c>
      <c r="AI3296">
        <f t="shared" si="1748"/>
        <v>-67.578866649743489</v>
      </c>
      <c r="AJ3296">
        <f t="shared" si="1749"/>
        <v>-11.899921409571375</v>
      </c>
      <c r="AK3296"/>
      <c r="AL3296"/>
      <c r="AM3296"/>
      <c r="AN3296"/>
    </row>
    <row r="3297" spans="1:40" x14ac:dyDescent="0.35">
      <c r="A3297"/>
      <c r="B3297">
        <f t="shared" si="1750"/>
        <v>1363000</v>
      </c>
      <c r="C3297" s="237" t="str">
        <f t="shared" si="1718"/>
        <v>-1.1386142638587E-08+0.000497304650336306i</v>
      </c>
      <c r="D3297" s="208" t="str">
        <f t="shared" si="1719"/>
        <v>-1.64874560700702+0.00381266898591168i</v>
      </c>
      <c r="E3297" t="str">
        <f t="shared" si="1720"/>
        <v>36500</v>
      </c>
      <c r="F3297" t="str">
        <f t="shared" si="1721"/>
        <v>0.21505376344086</v>
      </c>
      <c r="G3297" t="str">
        <f t="shared" si="1716"/>
        <v>0.21505376344086</v>
      </c>
      <c r="H3297" t="str">
        <f t="shared" si="1722"/>
        <v>2.52560910793108+0.0760735239740158i</v>
      </c>
      <c r="I3297" t="str">
        <f t="shared" si="1723"/>
        <v>5352.48848355361i</v>
      </c>
      <c r="J3297" t="str">
        <f t="shared" si="1717"/>
        <v>-38778.4663835546+1170.95320057005i</v>
      </c>
      <c r="K3297" t="str">
        <f t="shared" si="1724"/>
        <v>0.00416407183303648-0.137901599754372i</v>
      </c>
      <c r="L3297" t="str">
        <f t="shared" si="1725"/>
        <v>0.00131990456738728-0.0370561525655512i</v>
      </c>
      <c r="M3297" t="str">
        <f t="shared" si="1726"/>
        <v>0.00548397640042376-0.174957752319923i</v>
      </c>
      <c r="N3297" t="str">
        <f t="shared" si="1727"/>
        <v>-17.001101033247i</v>
      </c>
      <c r="O3297" t="str">
        <f t="shared" si="1728"/>
        <v>-0.274104640876634+0.961699873063261i</v>
      </c>
      <c r="P3297" t="str">
        <f t="shared" si="1729"/>
        <v>1.27410464087663-0.961699873063261i</v>
      </c>
      <c r="Q3297" t="str">
        <f t="shared" si="1730"/>
        <v>-1.27410464087663+17.9628009063103i</v>
      </c>
      <c r="R3297" t="str">
        <f t="shared" si="1731"/>
        <v>-0.0582763106798885-0.0667966276108259i</v>
      </c>
      <c r="S3297" t="str">
        <f t="shared" si="1732"/>
        <v>1.89831669993562i</v>
      </c>
      <c r="T3297" t="str">
        <f t="shared" si="1733"/>
        <v>0.126801153693012-0.110626893774269i</v>
      </c>
      <c r="U3297" t="str">
        <f t="shared" si="1734"/>
        <v>0.0000499999999999999-0.000104257247073089i</v>
      </c>
      <c r="V3297" t="str">
        <f t="shared" si="1735"/>
        <v>0.00002-0.0011676811672186i</v>
      </c>
      <c r="W3297" t="str">
        <f t="shared" si="1736"/>
        <v>0.0000421890699873193-0.0000972472074611384i</v>
      </c>
      <c r="X3297" t="str">
        <f t="shared" si="1737"/>
        <v>0.0000422274274506518-0.0000972061697746503i</v>
      </c>
      <c r="Y3297" t="str">
        <f t="shared" si="1738"/>
        <v>0.009+6.85118525894862i</v>
      </c>
      <c r="Z3297" t="str">
        <f t="shared" si="1739"/>
        <v>-0.000170163221450148-0.0000741878924983025i</v>
      </c>
      <c r="AA3297" t="str">
        <f t="shared" si="1740"/>
        <v>0.00231172844606156-1.75154355109454i</v>
      </c>
      <c r="AB3297" t="str">
        <f t="shared" si="1741"/>
        <v>0.381438537524943-0.332783727459964i</v>
      </c>
      <c r="AC3297" t="str">
        <f t="shared" si="1742"/>
        <v>0.943868706972958-0.0685606072813981i</v>
      </c>
      <c r="AD3297" t="str">
        <f t="shared" si="1743"/>
        <v>0.427477207671022-0.321523140094713i</v>
      </c>
      <c r="AE3297" t="str">
        <f t="shared" si="1744"/>
        <v>-0.0000965940229068783+0.0000229977801611113i</v>
      </c>
      <c r="AF3297" t="str">
        <f t="shared" si="1745"/>
        <v>-4.1743547149381-0.0722608549881041i</v>
      </c>
      <c r="AG3297" t="str">
        <f t="shared" si="1746"/>
        <v>0.997964931671751-0.00271314735830088i</v>
      </c>
      <c r="AH3297" t="str">
        <f t="shared" si="1747"/>
        <v>0.000405944704518104-0.0000880988246918601i</v>
      </c>
      <c r="AI3297">
        <f t="shared" si="1748"/>
        <v>-67.630787289211142</v>
      </c>
      <c r="AJ3297">
        <f t="shared" si="1749"/>
        <v>-12.244553034817647</v>
      </c>
      <c r="AK3297"/>
      <c r="AL3297"/>
      <c r="AM3297"/>
      <c r="AN3297"/>
    </row>
    <row r="3298" spans="1:40" x14ac:dyDescent="0.35">
      <c r="A3298"/>
      <c r="B3298">
        <f t="shared" si="1750"/>
        <v>1364000</v>
      </c>
      <c r="C3298" s="237" t="str">
        <f t="shared" si="1718"/>
        <v>-1.13694535347356E-08+0.000496940057484536i</v>
      </c>
      <c r="D3298" s="208" t="str">
        <f t="shared" si="1719"/>
        <v>-1.64874560687907+0.00380987377404811i</v>
      </c>
      <c r="E3298" t="str">
        <f t="shared" si="1720"/>
        <v>36500</v>
      </c>
      <c r="F3298" t="str">
        <f t="shared" si="1721"/>
        <v>0.21505376344086</v>
      </c>
      <c r="G3298" t="str">
        <f t="shared" si="1716"/>
        <v>0.21505376344086</v>
      </c>
      <c r="H3298" t="str">
        <f t="shared" si="1722"/>
        <v>2.52561272063317+0.0760178686899385i</v>
      </c>
      <c r="I3298" t="str">
        <f t="shared" si="1723"/>
        <v>5356.4154743706i</v>
      </c>
      <c r="J3298" t="str">
        <f t="shared" si="1717"/>
        <v>-38835.3903632463+1171.81230049711i</v>
      </c>
      <c r="K3298" t="str">
        <f t="shared" si="1724"/>
        <v>0.00415797363185667-0.1378006776723i</v>
      </c>
      <c r="L3298" t="str">
        <f t="shared" si="1725"/>
        <v>0.0013179723806868-0.0370290540704526i</v>
      </c>
      <c r="M3298" t="str">
        <f t="shared" si="1726"/>
        <v>0.00547594601254347-0.174829731742753i</v>
      </c>
      <c r="N3298" t="str">
        <f t="shared" si="1727"/>
        <v>-17.013574328209i</v>
      </c>
      <c r="O3298" t="str">
        <f t="shared" si="1728"/>
        <v>-0.262088062997116+0.965043961296282i</v>
      </c>
      <c r="P3298" t="str">
        <f t="shared" si="1729"/>
        <v>1.26208806299712-0.965043961296282i</v>
      </c>
      <c r="Q3298" t="str">
        <f t="shared" si="1730"/>
        <v>-1.26208806299712+17.9786182895053i</v>
      </c>
      <c r="R3298" t="str">
        <f t="shared" si="1731"/>
        <v>-0.0583178819159249-0.0661055116268592i</v>
      </c>
      <c r="S3298" t="str">
        <f t="shared" si="1732"/>
        <v>1.89970944879838i</v>
      </c>
      <c r="T3298" t="str">
        <f t="shared" si="1733"/>
        <v>0.125581265055196-0.110787031309591i</v>
      </c>
      <c r="U3298" t="str">
        <f t="shared" si="1734"/>
        <v>0.00005-0.000104180812141218i</v>
      </c>
      <c r="V3298" t="str">
        <f t="shared" si="1735"/>
        <v>0.00002-0.00116682509598164i</v>
      </c>
      <c r="W3298" t="str">
        <f t="shared" si="1736"/>
        <v>0.0000421889463076071-0.000097178157535138i</v>
      </c>
      <c r="X3298" t="str">
        <f t="shared" si="1737"/>
        <v>0.0000422272367403974-0.0000971371491399689i</v>
      </c>
      <c r="Y3298" t="str">
        <f t="shared" si="1738"/>
        <v>0.009+6.85621180719436i</v>
      </c>
      <c r="Z3298" t="str">
        <f t="shared" si="1739"/>
        <v>-0.000169917733253956-0.0000741328434690622i</v>
      </c>
      <c r="AA3298" t="str">
        <f t="shared" si="1740"/>
        <v>0.00230833992015181-1.75025939689932i</v>
      </c>
      <c r="AB3298" t="str">
        <f t="shared" si="1741"/>
        <v>0.377768913673741-0.333265447266899i</v>
      </c>
      <c r="AC3298" t="str">
        <f t="shared" si="1742"/>
        <v>0.943803933431694-0.067870181435411i</v>
      </c>
      <c r="AD3298" t="str">
        <f t="shared" si="1743"/>
        <v>0.423464746719965-0.322656864724281i</v>
      </c>
      <c r="AE3298" t="str">
        <f t="shared" si="1744"/>
        <v>-0.0000958736407224405+0.0000234324772895208i</v>
      </c>
      <c r="AF3298" t="str">
        <f t="shared" si="1745"/>
        <v>-4.17435832751224-0.0722079949158904i</v>
      </c>
      <c r="AG3298" t="str">
        <f t="shared" si="1746"/>
        <v>0.997959204333861-0.0026857429932033i</v>
      </c>
      <c r="AH3298" t="str">
        <f t="shared" si="1747"/>
        <v>0.000402967017124307-0.000089994107086886i</v>
      </c>
      <c r="AI3298">
        <f t="shared" si="1748"/>
        <v>-67.683231084134036</v>
      </c>
      <c r="AJ3298">
        <f t="shared" si="1749"/>
        <v>-12.589207625595835</v>
      </c>
      <c r="AK3298"/>
      <c r="AL3298"/>
      <c r="AM3298"/>
      <c r="AN3298"/>
    </row>
    <row r="3299" spans="1:40" x14ac:dyDescent="0.35">
      <c r="A3299"/>
      <c r="B3299">
        <f t="shared" si="1750"/>
        <v>1365000</v>
      </c>
      <c r="C3299" s="237" t="str">
        <f t="shared" si="1718"/>
        <v>-1.13528010967959E-08+0.000496575998834744i</v>
      </c>
      <c r="D3299" s="208" t="str">
        <f t="shared" si="1719"/>
        <v>-1.6487456067514+0.00380708265773304i</v>
      </c>
      <c r="E3299" t="str">
        <f t="shared" si="1720"/>
        <v>36500</v>
      </c>
      <c r="F3299" t="str">
        <f t="shared" si="1721"/>
        <v>0.21505376344086</v>
      </c>
      <c r="G3299" t="str">
        <f t="shared" si="1716"/>
        <v>0.21505376344086</v>
      </c>
      <c r="H3299" t="str">
        <f t="shared" si="1722"/>
        <v>2.52561632540925+0.075962294695357i</v>
      </c>
      <c r="I3299" t="str">
        <f t="shared" si="1723"/>
        <v>5360.34246518758i</v>
      </c>
      <c r="J3299" t="str">
        <f t="shared" si="1717"/>
        <v>-38892.3560913647+1172.67140042416i</v>
      </c>
      <c r="K3299" t="str">
        <f t="shared" si="1724"/>
        <v>0.00415188881309336-0.137699903069328i</v>
      </c>
      <c r="L3299" t="str">
        <f t="shared" si="1725"/>
        <v>0.0013160444318413-0.0370019951293816i</v>
      </c>
      <c r="M3299" t="str">
        <f t="shared" si="1726"/>
        <v>0.00546793324493466-0.17470189819871i</v>
      </c>
      <c r="N3299" t="str">
        <f t="shared" si="1727"/>
        <v>-17.026047623171i</v>
      </c>
      <c r="O3299" t="str">
        <f t="shared" si="1728"/>
        <v>-0.250030709176311+0.968237906957165i</v>
      </c>
      <c r="P3299" t="str">
        <f t="shared" si="1729"/>
        <v>1.25003070917631-0.968237906957165i</v>
      </c>
      <c r="Q3299" t="str">
        <f t="shared" si="1730"/>
        <v>-1.25003070917631+17.9942855301282i</v>
      </c>
      <c r="R3299" t="str">
        <f t="shared" si="1731"/>
        <v>-0.0583523103490934-0.0654145743835027i</v>
      </c>
      <c r="S3299" t="str">
        <f t="shared" si="1732"/>
        <v>1.90110219766113i</v>
      </c>
      <c r="T3299" t="str">
        <f t="shared" si="1733"/>
        <v>0.124359791119544-0.110933705443266i</v>
      </c>
      <c r="U3299" t="str">
        <f t="shared" si="1734"/>
        <v>0.0000500000000000001-0.00010410448920192i</v>
      </c>
      <c r="V3299" t="str">
        <f t="shared" si="1735"/>
        <v>0.00002-0.00116597027906151i</v>
      </c>
      <c r="W3299" t="str">
        <f t="shared" si="1736"/>
        <v>0.0000421888225382851-0.000097109210407066i</v>
      </c>
      <c r="X3299" t="str">
        <f t="shared" si="1737"/>
        <v>0.0000422270460879827-0.0000970682312596354i</v>
      </c>
      <c r="Y3299" t="str">
        <f t="shared" si="1738"/>
        <v>0.009+6.86123835544011i</v>
      </c>
      <c r="Z3299" t="str">
        <f t="shared" si="1739"/>
        <v>-0.000169672784367936-0.0000740778759130249i</v>
      </c>
      <c r="AA3299" t="str">
        <f t="shared" si="1740"/>
        <v>0.00230495883913311-1.74897712431753i</v>
      </c>
      <c r="AB3299" t="str">
        <f t="shared" si="1741"/>
        <v>0.374094520988261-0.333706666967291i</v>
      </c>
      <c r="AC3299" t="str">
        <f t="shared" si="1742"/>
        <v>0.943746335707309-0.0671797087007531i</v>
      </c>
      <c r="AD3299" t="str">
        <f t="shared" si="1743"/>
        <v>0.419438253357089-0.323740517688818i</v>
      </c>
      <c r="AE3299" t="str">
        <f t="shared" si="1744"/>
        <v>-0.0000951492662148913+0.0000238588601636162i</v>
      </c>
      <c r="AF3299" t="str">
        <f t="shared" si="1745"/>
        <v>-4.17436193216065-0.072155212037624i</v>
      </c>
      <c r="AG3299" t="str">
        <f t="shared" si="1746"/>
        <v>0.997953802342291-0.00265828950988615i</v>
      </c>
      <c r="AH3299" t="str">
        <f t="shared" si="1747"/>
        <v>0.000399971613277278-0.0000918547146910069i</v>
      </c>
      <c r="AI3299">
        <f t="shared" si="1748"/>
        <v>-67.736203133339316</v>
      </c>
      <c r="AJ3299">
        <f t="shared" si="1749"/>
        <v>-12.933884941523509</v>
      </c>
      <c r="AK3299"/>
      <c r="AL3299"/>
      <c r="AM3299"/>
      <c r="AN3299"/>
    </row>
    <row r="3300" spans="1:40" x14ac:dyDescent="0.35">
      <c r="A3300"/>
      <c r="B3300">
        <f t="shared" si="1750"/>
        <v>1366000</v>
      </c>
      <c r="C3300" s="237" t="str">
        <f t="shared" si="1718"/>
        <v>-1.13361852174402E-08+0.000496212473213722i</v>
      </c>
      <c r="D3300" s="208" t="str">
        <f t="shared" si="1719"/>
        <v>-1.64874560662401+0.00380429562797187i</v>
      </c>
      <c r="E3300" t="str">
        <f t="shared" si="1720"/>
        <v>36500</v>
      </c>
      <c r="F3300" t="str">
        <f t="shared" si="1721"/>
        <v>0.21505376344086</v>
      </c>
      <c r="G3300" t="str">
        <f t="shared" si="1716"/>
        <v>0.21505376344086</v>
      </c>
      <c r="H3300" t="str">
        <f t="shared" si="1722"/>
        <v>2.52561992228249+0.0759068018124935i</v>
      </c>
      <c r="I3300" t="str">
        <f t="shared" si="1723"/>
        <v>5364.26945600457i</v>
      </c>
      <c r="J3300" t="str">
        <f t="shared" si="1717"/>
        <v>-38949.3635679097+1173.5305003512i</v>
      </c>
      <c r="K3300" t="str">
        <f t="shared" si="1724"/>
        <v>0.0041458173376297-0.137599275622711i</v>
      </c>
      <c r="L3300" t="str">
        <f t="shared" si="1725"/>
        <v>0.00131412070847189-0.0369749756559098i</v>
      </c>
      <c r="M3300" t="str">
        <f t="shared" si="1726"/>
        <v>0.00545993804610159-0.174574251278621i</v>
      </c>
      <c r="N3300" t="str">
        <f t="shared" si="1727"/>
        <v>-17.0385209181331i</v>
      </c>
      <c r="O3300" t="str">
        <f t="shared" si="1728"/>
        <v>-0.237934455310132+0.971281213128449i</v>
      </c>
      <c r="P3300" t="str">
        <f t="shared" si="1729"/>
        <v>1.23793445531013-0.971281213128449i</v>
      </c>
      <c r="Q3300" t="str">
        <f t="shared" si="1730"/>
        <v>-1.23793445531013+18.0098021312615i</v>
      </c>
      <c r="R3300" t="str">
        <f t="shared" si="1731"/>
        <v>-0.0583796052074668-0.0647238832520563i</v>
      </c>
      <c r="S3300" t="str">
        <f t="shared" si="1732"/>
        <v>1.90249494652389i</v>
      </c>
      <c r="T3300" t="str">
        <f t="shared" si="1733"/>
        <v>0.123136860806439-0.111066903887265i</v>
      </c>
      <c r="U3300" t="str">
        <f t="shared" si="1734"/>
        <v>0.00005-0.000104028278009239i</v>
      </c>
      <c r="V3300" t="str">
        <f t="shared" si="1735"/>
        <v>0.00002-0.00116511671370348i</v>
      </c>
      <c r="W3300" t="str">
        <f t="shared" si="1736"/>
        <v>0.0000421886986793553-0.0000970403658511144i</v>
      </c>
      <c r="X3300" t="str">
        <f t="shared" si="1737"/>
        <v>0.0000422268554929778-0.0000969994159079367i</v>
      </c>
      <c r="Y3300" t="str">
        <f t="shared" si="1738"/>
        <v>0.009+6.86626490368585i</v>
      </c>
      <c r="Z3300" t="str">
        <f t="shared" si="1739"/>
        <v>-0.000169428373213372-0.0000740229896484198i</v>
      </c>
      <c r="AA3300" t="str">
        <f t="shared" si="1740"/>
        <v>0.00230158518121179-1.74769672921661i</v>
      </c>
      <c r="AB3300" t="str">
        <f t="shared" si="1741"/>
        <v>0.37041574728203-0.334107349596745i</v>
      </c>
      <c r="AC3300" t="str">
        <f t="shared" si="1742"/>
        <v>0.943695906628924-0.0664892571731167i</v>
      </c>
      <c r="AD3300" t="str">
        <f t="shared" si="1743"/>
        <v>0.415398351758071-0.324773923045032i</v>
      </c>
      <c r="AE3300" t="str">
        <f t="shared" si="1744"/>
        <v>-0.0000944210037175245+0.000024276889551486i</v>
      </c>
      <c r="AF3300" t="str">
        <f t="shared" si="1745"/>
        <v>-4.1743655289065-0.0721025061845216i</v>
      </c>
      <c r="AG3300" t="str">
        <f t="shared" si="1746"/>
        <v>0.997948726100973-0.00263079096464783i</v>
      </c>
      <c r="AH3300" t="str">
        <f t="shared" si="1747"/>
        <v>0.000396958932929658-0.0000936804682135094i</v>
      </c>
      <c r="AI3300">
        <f t="shared" si="1748"/>
        <v>-67.789708649832747</v>
      </c>
      <c r="AJ3300">
        <f t="shared" si="1749"/>
        <v>-13.278584739520483</v>
      </c>
      <c r="AK3300"/>
      <c r="AL3300"/>
      <c r="AM3300"/>
      <c r="AN3300"/>
    </row>
    <row r="3301" spans="1:40" x14ac:dyDescent="0.35">
      <c r="A3301"/>
      <c r="B3301">
        <f t="shared" si="1750"/>
        <v>1367000</v>
      </c>
      <c r="C3301" s="237" t="str">
        <f t="shared" si="1718"/>
        <v>-1.13196057897328E-08+0.000495849479451691i</v>
      </c>
      <c r="D3301" s="208" t="str">
        <f t="shared" si="1719"/>
        <v>-1.64874560649691+0.0038015126757963i</v>
      </c>
      <c r="E3301" t="str">
        <f t="shared" si="1720"/>
        <v>36500</v>
      </c>
      <c r="F3301" t="str">
        <f t="shared" si="1721"/>
        <v>0.21505376344086</v>
      </c>
      <c r="G3301" t="str">
        <f t="shared" si="1716"/>
        <v>0.21505376344086</v>
      </c>
      <c r="H3301" t="str">
        <f t="shared" si="1722"/>
        <v>2.52562351127598+0.0758513898640882i</v>
      </c>
      <c r="I3301" t="str">
        <f t="shared" si="1723"/>
        <v>5368.19644682156i</v>
      </c>
      <c r="J3301" t="str">
        <f t="shared" si="1717"/>
        <v>-39006.4127928813+1174.38960027826i</v>
      </c>
      <c r="K3301" t="str">
        <f t="shared" si="1724"/>
        <v>0.00413975916649165-0.13749879501064i</v>
      </c>
      <c r="L3301" t="str">
        <f t="shared" si="1725"/>
        <v>0.00131220119824484-0.0369479955638603i</v>
      </c>
      <c r="M3301" t="str">
        <f t="shared" si="1726"/>
        <v>0.00545196036473649-0.1744467905745i</v>
      </c>
      <c r="N3301" t="str">
        <f t="shared" si="1727"/>
        <v>-17.0509942130951i</v>
      </c>
      <c r="O3301" t="str">
        <f t="shared" si="1728"/>
        <v>-0.225801183346887+0.974173406329256i</v>
      </c>
      <c r="P3301" t="str">
        <f t="shared" si="1729"/>
        <v>1.22580118334689-0.974173406329256i</v>
      </c>
      <c r="Q3301" t="str">
        <f t="shared" si="1730"/>
        <v>-1.22580118334689+18.0251676194244i</v>
      </c>
      <c r="R3301" t="str">
        <f t="shared" si="1731"/>
        <v>-0.0583997760958036-0.0640335054336831i</v>
      </c>
      <c r="S3301" t="str">
        <f t="shared" si="1732"/>
        <v>1.90388769538664i</v>
      </c>
      <c r="T3301" t="str">
        <f t="shared" si="1733"/>
        <v>0.121912603087663-0.111186615122135i</v>
      </c>
      <c r="U3301" t="str">
        <f t="shared" si="1734"/>
        <v>0.00005-0.000103952178317938i</v>
      </c>
      <c r="V3301" t="str">
        <f t="shared" si="1735"/>
        <v>0.00002-0.0011642643971609i</v>
      </c>
      <c r="W3301" t="str">
        <f t="shared" si="1736"/>
        <v>0.0000421885747308205-0.0000969716236421366i</v>
      </c>
      <c r="X3301" t="str">
        <f t="shared" si="1737"/>
        <v>0.0000422266649549555-0.0000969307028598215i</v>
      </c>
      <c r="Y3301" t="str">
        <f t="shared" si="1738"/>
        <v>0.009+6.8712914519316i</v>
      </c>
      <c r="Z3301" t="str">
        <f t="shared" si="1739"/>
        <v>-0.000169184498217318-0.0000739681844940196i</v>
      </c>
      <c r="AA3301" t="str">
        <f t="shared" si="1740"/>
        <v>0.00229821892467379-1.74641820747605i</v>
      </c>
      <c r="AB3301" t="str">
        <f t="shared" si="1741"/>
        <v>0.366732980523187-0.33446746050287i</v>
      </c>
      <c r="AC3301" t="str">
        <f t="shared" si="1742"/>
        <v>0.943652638637925-0.0657988947880463i</v>
      </c>
      <c r="AD3301" t="str">
        <f t="shared" si="1743"/>
        <v>0.411345668363154-0.325756912620336i</v>
      </c>
      <c r="AE3301" t="str">
        <f t="shared" si="1744"/>
        <v>-0.0000936889579087906+0.0000246865275141926i</v>
      </c>
      <c r="AF3301" t="str">
        <f t="shared" si="1745"/>
        <v>-4.17436911777289-0.0720498771882919i</v>
      </c>
      <c r="AG3301" t="str">
        <f t="shared" si="1746"/>
        <v>0.997943975963538-0.00260325141630002i</v>
      </c>
      <c r="AH3301" t="str">
        <f t="shared" si="1747"/>
        <v>0.00039392941771868-0.0000954711939239679i</v>
      </c>
      <c r="AI3301">
        <f t="shared" si="1748"/>
        <v>-67.843752963829317</v>
      </c>
      <c r="AJ3301">
        <f t="shared" si="1749"/>
        <v>-13.623306773846583</v>
      </c>
      <c r="AK3301"/>
      <c r="AL3301"/>
      <c r="AM3301"/>
      <c r="AN3301"/>
    </row>
    <row r="3302" spans="1:40" x14ac:dyDescent="0.35">
      <c r="A3302"/>
      <c r="B3302">
        <f t="shared" si="1750"/>
        <v>1368000</v>
      </c>
      <c r="C3302" s="237" t="str">
        <f t="shared" si="1718"/>
        <v>-1.13030627071289E-08+0.000495487016382294i</v>
      </c>
      <c r="D3302" s="208" t="str">
        <f t="shared" si="1719"/>
        <v>-1.64874560637008+0.00379873379226426i</v>
      </c>
      <c r="E3302" t="str">
        <f t="shared" si="1720"/>
        <v>36500</v>
      </c>
      <c r="F3302" t="str">
        <f t="shared" si="1721"/>
        <v>0.21505376344086</v>
      </c>
      <c r="G3302" t="str">
        <f t="shared" si="1716"/>
        <v>0.21505376344086</v>
      </c>
      <c r="H3302" t="str">
        <f t="shared" si="1722"/>
        <v>2.52562709241268+0.0757960586733954i</v>
      </c>
      <c r="I3302" t="str">
        <f t="shared" si="1723"/>
        <v>5372.12343763855i</v>
      </c>
      <c r="J3302" t="str">
        <f t="shared" si="1717"/>
        <v>-39063.5037662795+1175.24870020531i</v>
      </c>
      <c r="K3302" t="str">
        <f t="shared" si="1724"/>
        <v>0.00413371426084714-0.137398460912245i</v>
      </c>
      <c r="L3302" t="str">
        <f t="shared" si="1725"/>
        <v>0.00131028588887136-0.0369210547673062i</v>
      </c>
      <c r="M3302" t="str">
        <f t="shared" si="1726"/>
        <v>0.0054440001497185-0.174319515679551i</v>
      </c>
      <c r="N3302" t="str">
        <f t="shared" si="1727"/>
        <v>-17.0634675080571i</v>
      </c>
      <c r="O3302" t="str">
        <f t="shared" si="1728"/>
        <v>-0.213632780993924+0.976914036589096i</v>
      </c>
      <c r="P3302" t="str">
        <f t="shared" si="1729"/>
        <v>1.21363278099392-0.976914036589096i</v>
      </c>
      <c r="Q3302" t="str">
        <f t="shared" si="1730"/>
        <v>-1.21363278099392+18.0403815446462i</v>
      </c>
      <c r="R3302" t="str">
        <f t="shared" si="1731"/>
        <v>-0.0584128329940853-0.0633435079637051i</v>
      </c>
      <c r="S3302" t="str">
        <f t="shared" si="1732"/>
        <v>1.9052804442494i</v>
      </c>
      <c r="T3302" t="str">
        <f t="shared" si="1733"/>
        <v>0.120687146993403-0.111292828396837i</v>
      </c>
      <c r="U3302" t="str">
        <f t="shared" si="1734"/>
        <v>0.00005-0.000103876189883495i</v>
      </c>
      <c r="V3302" t="str">
        <f t="shared" si="1735"/>
        <v>0.00002-0.00116341332669514i</v>
      </c>
      <c r="W3302" t="str">
        <f t="shared" si="1736"/>
        <v>0.0000421884506926831-0.0000969029835556454i</v>
      </c>
      <c r="X3302" t="str">
        <f t="shared" si="1737"/>
        <v>0.0000422264744734901-0.0000968620918908991i</v>
      </c>
      <c r="Y3302" t="str">
        <f t="shared" si="1738"/>
        <v>0.009+6.87631800017734i</v>
      </c>
      <c r="Z3302" t="str">
        <f t="shared" si="1739"/>
        <v>-0.000168941157812585-0.0000739134602691374i</v>
      </c>
      <c r="AA3302" t="str">
        <f t="shared" si="1740"/>
        <v>0.00229486004788447-1.74514155498741i</v>
      </c>
      <c r="AB3302" t="str">
        <f t="shared" si="1741"/>
        <v>0.363046608855566-0.334786967344789i</v>
      </c>
      <c r="AC3302" t="str">
        <f t="shared" si="1742"/>
        <v>0.943616523789595-0.0651086893251545i</v>
      </c>
      <c r="AD3302" t="str">
        <f t="shared" si="1743"/>
        <v>0.40728083178042-0.326689326043473i</v>
      </c>
      <c r="AE3302" t="str">
        <f t="shared" si="1744"/>
        <v>-0.0000929532337967223+0.000025087737408614i</v>
      </c>
      <c r="AF3302" t="str">
        <f t="shared" si="1745"/>
        <v>-4.17437269878276-0.0719973248811311i</v>
      </c>
      <c r="AG3302" t="str">
        <f t="shared" si="1746"/>
        <v>0.997939552233297-0.00257567492554756i</v>
      </c>
      <c r="AH3302" t="str">
        <f t="shared" si="1747"/>
        <v>0.000390883510896662-0.0000972267236681543i</v>
      </c>
      <c r="AI3302">
        <f t="shared" si="1748"/>
        <v>-67.89834152589232</v>
      </c>
      <c r="AJ3302">
        <f t="shared" si="1749"/>
        <v>-13.96805079616276</v>
      </c>
      <c r="AK3302"/>
      <c r="AL3302"/>
      <c r="AM3302"/>
      <c r="AN3302"/>
    </row>
    <row r="3303" spans="1:40" x14ac:dyDescent="0.35">
      <c r="A3303"/>
      <c r="B3303">
        <f t="shared" si="1750"/>
        <v>1369000</v>
      </c>
      <c r="C3303" s="237" t="str">
        <f t="shared" si="1718"/>
        <v>-1.12865558634728E-08+0.000495125082842581i</v>
      </c>
      <c r="D3303" s="208" t="str">
        <f t="shared" si="1719"/>
        <v>-1.64874560624352+0.00379595896845979i</v>
      </c>
      <c r="E3303" t="str">
        <f t="shared" si="1720"/>
        <v>36500</v>
      </c>
      <c r="F3303" t="str">
        <f t="shared" si="1721"/>
        <v>0.21505376344086</v>
      </c>
      <c r="G3303" t="str">
        <f t="shared" si="1716"/>
        <v>0.21505376344086</v>
      </c>
      <c r="H3303" t="str">
        <f t="shared" si="1722"/>
        <v>2.52563066571551+0.0757408080641836i</v>
      </c>
      <c r="I3303" t="str">
        <f t="shared" si="1723"/>
        <v>5376.05042845553i</v>
      </c>
      <c r="J3303" t="str">
        <f t="shared" si="1717"/>
        <v>-39120.6364881043+1176.10780013236i</v>
      </c>
      <c r="K3303" t="str">
        <f t="shared" si="1724"/>
        <v>0.00412768258200575-0.137298273007588i</v>
      </c>
      <c r="L3303" t="str">
        <f t="shared" si="1725"/>
        <v>0.00130837476810741-0.0368941531805705i</v>
      </c>
      <c r="M3303" t="str">
        <f t="shared" si="1726"/>
        <v>0.00543605735011316-0.174192426188159i</v>
      </c>
      <c r="N3303" t="str">
        <f t="shared" si="1727"/>
        <v>-17.0759408030192i</v>
      </c>
      <c r="O3303" t="str">
        <f t="shared" si="1728"/>
        <v>-0.2014311414242+0.979502677517802i</v>
      </c>
      <c r="P3303" t="str">
        <f t="shared" si="1729"/>
        <v>1.2014311414242-0.979502677517802i</v>
      </c>
      <c r="Q3303" t="str">
        <f t="shared" si="1730"/>
        <v>-1.2014311414242+18.055443480537i</v>
      </c>
      <c r="R3303" t="str">
        <f t="shared" si="1731"/>
        <v>-0.0584187862562439-0.0626539577159198i</v>
      </c>
      <c r="S3303" t="str">
        <f t="shared" si="1732"/>
        <v>1.90667319311215i</v>
      </c>
      <c r="T3303" t="str">
        <f t="shared" si="1733"/>
        <v>0.119460621619326-0.111385533728929i</v>
      </c>
      <c r="U3303" t="str">
        <f t="shared" si="1734"/>
        <v>0.00005-0.000103800312462104i</v>
      </c>
      <c r="V3303" t="str">
        <f t="shared" si="1735"/>
        <v>0.00002-0.00116256349957557i</v>
      </c>
      <c r="W3303" t="str">
        <f t="shared" si="1736"/>
        <v>0.0000421883265649453-0.0000968344453678051i</v>
      </c>
      <c r="X3303" t="str">
        <f t="shared" si="1737"/>
        <v>0.0000422262840481571-0.0000967935827774282i</v>
      </c>
      <c r="Y3303" t="str">
        <f t="shared" si="1738"/>
        <v>0.009+6.88134454842308i</v>
      </c>
      <c r="Z3303" t="str">
        <f t="shared" si="1739"/>
        <v>-0.00016869835043769-0.0000738588167936243i</v>
      </c>
      <c r="AA3303" t="str">
        <f t="shared" si="1740"/>
        <v>0.00229150852928812-1.74386676765424i</v>
      </c>
      <c r="AB3303" t="str">
        <f t="shared" si="1741"/>
        <v>0.359357020619975-0.335065840093688i</v>
      </c>
      <c r="AC3303" t="str">
        <f t="shared" si="1742"/>
        <v>0.943587553754563-0.0644187084123548i</v>
      </c>
      <c r="AD3303" t="str">
        <f t="shared" si="1743"/>
        <v>0.403204472688833-0.327571010773831i</v>
      </c>
      <c r="AE3303" t="str">
        <f t="shared" si="1744"/>
        <v>-0.0000922139367033516+0.0000254804838900577i</v>
      </c>
      <c r="AF3303" t="str">
        <f t="shared" si="1745"/>
        <v>-4.17437627195903-0.0719448490957238i</v>
      </c>
      <c r="AG3303" t="str">
        <f t="shared" si="1746"/>
        <v>0.997935455163245-0.00254806555436941i</v>
      </c>
      <c r="AH3303" t="str">
        <f t="shared" si="1747"/>
        <v>0.000387821657261403-0.0000989468948828831i</v>
      </c>
      <c r="AI3303">
        <f t="shared" si="1748"/>
        <v>-67.953479910183489</v>
      </c>
      <c r="AJ3303">
        <f t="shared" si="1749"/>
        <v>-14.312816555564497</v>
      </c>
      <c r="AK3303"/>
      <c r="AL3303"/>
      <c r="AM3303"/>
      <c r="AN3303"/>
    </row>
    <row r="3304" spans="1:40" x14ac:dyDescent="0.35">
      <c r="A3304"/>
      <c r="B3304">
        <f t="shared" si="1750"/>
        <v>1370000</v>
      </c>
      <c r="C3304" s="237" t="str">
        <f t="shared" si="1718"/>
        <v>-1.1270085152996E-08+0.000494763677672998i</v>
      </c>
      <c r="D3304" s="208" t="str">
        <f t="shared" si="1719"/>
        <v>-1.64874560611725+0.00379318819549299i</v>
      </c>
      <c r="E3304" t="str">
        <f t="shared" si="1720"/>
        <v>36500</v>
      </c>
      <c r="F3304" t="str">
        <f t="shared" si="1721"/>
        <v>0.21505376344086</v>
      </c>
      <c r="G3304" t="str">
        <f t="shared" si="1716"/>
        <v>0.21505376344086</v>
      </c>
      <c r="H3304" t="str">
        <f t="shared" si="1722"/>
        <v>2.52563423120731+0.0756856378607353i</v>
      </c>
      <c r="I3304" t="str">
        <f t="shared" si="1723"/>
        <v>5379.97741927252i</v>
      </c>
      <c r="J3304" t="str">
        <f t="shared" si="1717"/>
        <v>-39177.8109583558+1176.96690005941i</v>
      </c>
      <c r="K3304" t="str">
        <f t="shared" si="1724"/>
        <v>0.00412166409141796-0.137198230977664i</v>
      </c>
      <c r="L3304" t="str">
        <f t="shared" si="1725"/>
        <v>0.00130646782375353-0.0368672907182247i</v>
      </c>
      <c r="M3304" t="str">
        <f t="shared" si="1726"/>
        <v>0.00542813191517149-0.174065521695889i</v>
      </c>
      <c r="N3304" t="str">
        <f t="shared" si="1727"/>
        <v>-17.0884140979812i</v>
      </c>
      <c r="O3304" t="str">
        <f t="shared" si="1728"/>
        <v>-0.189198162982049+0.981938926371807i</v>
      </c>
      <c r="P3304" t="str">
        <f t="shared" si="1729"/>
        <v>1.18919816298205-0.981938926371807i</v>
      </c>
      <c r="Q3304" t="str">
        <f t="shared" si="1730"/>
        <v>-1.18919816298205+18.070353024353i</v>
      </c>
      <c r="R3304" t="str">
        <f t="shared" si="1731"/>
        <v>-0.0584176466090929-0.0619649214068895i</v>
      </c>
      <c r="S3304" t="str">
        <f t="shared" si="1732"/>
        <v>1.9080659419749i</v>
      </c>
      <c r="T3304" t="str">
        <f t="shared" si="1733"/>
        <v>0.118233156133637-0.111464721905136i</v>
      </c>
      <c r="U3304" t="str">
        <f t="shared" si="1734"/>
        <v>0.00005-0.000103724545810672i</v>
      </c>
      <c r="V3304" t="str">
        <f t="shared" si="1735"/>
        <v>0.00002-0.00116171491307953i</v>
      </c>
      <c r="W3304" t="str">
        <f t="shared" si="1736"/>
        <v>0.0000421882023476094-0.0000967660088554395i</v>
      </c>
      <c r="X3304" t="str">
        <f t="shared" si="1737"/>
        <v>0.0000422260936785334-0.0000967251752963276i</v>
      </c>
      <c r="Y3304" t="str">
        <f t="shared" si="1738"/>
        <v>0.009+6.88637109666883i</v>
      </c>
      <c r="Z3304" t="str">
        <f t="shared" si="1739"/>
        <v>-0.000168456074536862-0.0000738042538878665i</v>
      </c>
      <c r="AA3304" t="str">
        <f t="shared" si="1740"/>
        <v>0.00228816434740769-1.74259384139206i</v>
      </c>
      <c r="AB3304" t="str">
        <f t="shared" si="1741"/>
        <v>0.355664604375426-0.335304051034534i</v>
      </c>
      <c r="AC3304" t="str">
        <f t="shared" si="1742"/>
        <v>0.943565719820036-0.0637290195300773i</v>
      </c>
      <c r="AD3304" t="str">
        <f t="shared" si="1743"/>
        <v>0.399117223740881-0.328401822129636i</v>
      </c>
      <c r="AE3304" t="str">
        <f t="shared" si="1744"/>
        <v>-0.000091471172249133+0.0000258647329147191i</v>
      </c>
      <c r="AF3304" t="str">
        <f t="shared" si="1745"/>
        <v>-4.17437983732456-0.0718924496652423i</v>
      </c>
      <c r="AG3304" t="str">
        <f t="shared" si="1746"/>
        <v>0.997931684956066-0.00252042736539986i</v>
      </c>
      <c r="AH3304" t="str">
        <f t="shared" si="1747"/>
        <v>0.000384744303086521-0.000100631550610087i</v>
      </c>
      <c r="AI3304">
        <f t="shared" si="1748"/>
        <v>-68.009173817827048</v>
      </c>
      <c r="AJ3304">
        <f t="shared" si="1749"/>
        <v>-14.657603798626605</v>
      </c>
      <c r="AK3304"/>
      <c r="AL3304"/>
      <c r="AM3304"/>
      <c r="AN3304"/>
    </row>
    <row r="3305" spans="1:40" x14ac:dyDescent="0.35">
      <c r="A3305"/>
      <c r="B3305">
        <f t="shared" si="1750"/>
        <v>1371000</v>
      </c>
      <c r="C3305" s="237" t="str">
        <f t="shared" si="1718"/>
        <v>-1.12536504703154E-08+0.000494402799717374i</v>
      </c>
      <c r="D3305" s="208" t="str">
        <f t="shared" si="1719"/>
        <v>-1.64874560599124+0.00379042146449987i</v>
      </c>
      <c r="E3305" t="str">
        <f t="shared" si="1720"/>
        <v>36500</v>
      </c>
      <c r="F3305" t="str">
        <f t="shared" si="1721"/>
        <v>0.21505376344086</v>
      </c>
      <c r="G3305" t="str">
        <f t="shared" si="1716"/>
        <v>0.21505376344086</v>
      </c>
      <c r="H3305" t="str">
        <f t="shared" si="1722"/>
        <v>2.52563778891079+0.0756305478878392i</v>
      </c>
      <c r="I3305" t="str">
        <f t="shared" si="1723"/>
        <v>5383.90441008951i</v>
      </c>
      <c r="J3305" t="str">
        <f t="shared" si="1717"/>
        <v>-39235.0271770338+1177.82599998646i</v>
      </c>
      <c r="K3305" t="str">
        <f t="shared" si="1724"/>
        <v>0.00411565875067457-0.137098334504392i</v>
      </c>
      <c r="L3305" t="str">
        <f t="shared" si="1725"/>
        <v>0.0013045650436546-0.0368404672950876i</v>
      </c>
      <c r="M3305" t="str">
        <f t="shared" si="1726"/>
        <v>0.00542022379432917-0.17393880179948i</v>
      </c>
      <c r="N3305" t="str">
        <f t="shared" si="1727"/>
        <v>-17.1008873929432i</v>
      </c>
      <c r="O3305" t="str">
        <f t="shared" si="1728"/>
        <v>-0.176935748887252+0.984222404116929i</v>
      </c>
      <c r="P3305" t="str">
        <f t="shared" si="1729"/>
        <v>1.17693574888725-0.984222404116929i</v>
      </c>
      <c r="Q3305" t="str">
        <f t="shared" si="1730"/>
        <v>-1.17693574888725+18.0851097970601i</v>
      </c>
      <c r="R3305" t="str">
        <f t="shared" si="1731"/>
        <v>-0.058409425151454-0.0612764656001534i</v>
      </c>
      <c r="S3305" t="str">
        <f t="shared" si="1732"/>
        <v>1.90945869083767i</v>
      </c>
      <c r="T3305" t="str">
        <f t="shared" si="1733"/>
        <v>0.117004879784028-0.111530384482276i</v>
      </c>
      <c r="U3305" t="str">
        <f t="shared" si="1734"/>
        <v>0.00005-0.000103648889686813i</v>
      </c>
      <c r="V3305" t="str">
        <f t="shared" si="1735"/>
        <v>0.00002-0.00116086756449231i</v>
      </c>
      <c r="W3305" t="str">
        <f t="shared" si="1736"/>
        <v>0.0000421880780406783-0.0000966976737960185i</v>
      </c>
      <c r="X3305" t="str">
        <f t="shared" si="1737"/>
        <v>0.0000422259033641983-0.0000966568692251619i</v>
      </c>
      <c r="Y3305" t="str">
        <f t="shared" si="1738"/>
        <v>0.009+6.89139764491457i</v>
      </c>
      <c r="Z3305" t="str">
        <f t="shared" si="1739"/>
        <v>-0.000168214328559994-0.0000737497713727865i</v>
      </c>
      <c r="AA3305" t="str">
        <f t="shared" si="1740"/>
        <v>0.00228482748084447-1.74132277212832i</v>
      </c>
      <c r="AB3305" t="str">
        <f t="shared" si="1741"/>
        <v>0.351969748920044-0.335501574768861i</v>
      </c>
      <c r="AC3305" t="str">
        <f t="shared" si="1742"/>
        <v>0.943551012890846-0.0630396900154134i</v>
      </c>
      <c r="AD3305" t="str">
        <f t="shared" si="1743"/>
        <v>0.3950197194645-0.329181623314918i</v>
      </c>
      <c r="AE3305" t="str">
        <f t="shared" si="1744"/>
        <v>-0.0000907250463372757+0.0000262404517419585i</v>
      </c>
      <c r="AF3305" t="str">
        <f t="shared" si="1745"/>
        <v>-4.17438339490203-0.0718401264233393i</v>
      </c>
      <c r="AG3305" t="str">
        <f t="shared" si="1746"/>
        <v>0.997928241764139-0.00249276442130794i</v>
      </c>
      <c r="AH3305" t="str">
        <f t="shared" si="1747"/>
        <v>0.000381651896051348-0.000102280539510023i</v>
      </c>
      <c r="AI3305">
        <f t="shared" si="1748"/>
        <v>-68.065429080401245</v>
      </c>
      <c r="AJ3305">
        <f t="shared" si="1749"/>
        <v>-15.002412269460329</v>
      </c>
      <c r="AK3305"/>
      <c r="AL3305"/>
      <c r="AM3305"/>
      <c r="AN3305"/>
    </row>
    <row r="3306" spans="1:40" x14ac:dyDescent="0.35">
      <c r="A3306"/>
      <c r="B3306">
        <f t="shared" si="1750"/>
        <v>1372000</v>
      </c>
      <c r="C3306" s="237" t="str">
        <f t="shared" si="1718"/>
        <v>-1.12372517104322E-08+0.000494042447822909i</v>
      </c>
      <c r="D3306" s="208" t="str">
        <f t="shared" si="1719"/>
        <v>-1.64874560586553+0.0037876587666423i</v>
      </c>
      <c r="E3306" t="str">
        <f t="shared" si="1720"/>
        <v>36500</v>
      </c>
      <c r="F3306" t="str">
        <f t="shared" si="1721"/>
        <v>0.21505376344086</v>
      </c>
      <c r="G3306" t="str">
        <f t="shared" si="1716"/>
        <v>0.21505376344086</v>
      </c>
      <c r="H3306" t="str">
        <f t="shared" si="1722"/>
        <v>2.52564133884867+0.0755755379707967i</v>
      </c>
      <c r="I3306" t="str">
        <f t="shared" si="1723"/>
        <v>5387.83140090649i</v>
      </c>
      <c r="J3306" t="str">
        <f t="shared" si="1717"/>
        <v>-39292.2851441385+1178.68509991351i</v>
      </c>
      <c r="K3306" t="str">
        <f t="shared" si="1724"/>
        <v>0.00410966652150599-0.136998583270614i</v>
      </c>
      <c r="L3306" t="str">
        <f t="shared" si="1725"/>
        <v>0.00130266641569968-0.0368136828262253i</v>
      </c>
      <c r="M3306" t="str">
        <f t="shared" si="1726"/>
        <v>0.00541233293720567-0.173812266096839i</v>
      </c>
      <c r="N3306" t="str">
        <f t="shared" si="1727"/>
        <v>-17.1133606879053i</v>
      </c>
      <c r="O3306" t="str">
        <f t="shared" si="1728"/>
        <v>-0.164645806939215+0.986352755487272i</v>
      </c>
      <c r="P3306" t="str">
        <f t="shared" si="1729"/>
        <v>1.16464580693921-0.986352755487272i</v>
      </c>
      <c r="Q3306" t="str">
        <f t="shared" si="1730"/>
        <v>-1.16464580693921+18.0997134433926i</v>
      </c>
      <c r="R3306" t="str">
        <f t="shared" si="1731"/>
        <v>-0.0583941333534764-0.0605886567104502i</v>
      </c>
      <c r="S3306" t="str">
        <f t="shared" si="1732"/>
        <v>1.91085143970043i</v>
      </c>
      <c r="T3306" t="str">
        <f t="shared" si="1733"/>
        <v>0.115775921904679-0.111582513788549i</v>
      </c>
      <c r="U3306" t="str">
        <f t="shared" si="1734"/>
        <v>0.00005-0.000103573343848849i</v>
      </c>
      <c r="V3306" t="str">
        <f t="shared" si="1735"/>
        <v>0.00002-0.00116002145110711i</v>
      </c>
      <c r="W3306" t="str">
        <f t="shared" si="1736"/>
        <v>0.0000421879536441538-0.0000966294399676633i</v>
      </c>
      <c r="X3306" t="str">
        <f t="shared" si="1737"/>
        <v>0.0000422257131047316-0.0000965886643421468i</v>
      </c>
      <c r="Y3306" t="str">
        <f t="shared" si="1738"/>
        <v>0.009+6.89642419316031i</v>
      </c>
      <c r="Z3306" t="str">
        <f t="shared" si="1739"/>
        <v>-0.000167973110962626-0.000073695369069837i</v>
      </c>
      <c r="AA3306" t="str">
        <f t="shared" si="1740"/>
        <v>0.00228149790827767-1.74005355580233i</v>
      </c>
      <c r="AB3306" t="str">
        <f t="shared" si="1741"/>
        <v>0.348272843312123-0.335658388218643i</v>
      </c>
      <c r="AC3306" t="str">
        <f t="shared" si="1742"/>
        <v>0.943543423490298-0.0623507870662746i</v>
      </c>
      <c r="AD3306" t="str">
        <f t="shared" si="1743"/>
        <v>0.39091259616488-0.329910285445217i</v>
      </c>
      <c r="AE3306" t="str">
        <f t="shared" si="1744"/>
        <v>-0.0000899756651381123+0.0000266076089363821i</v>
      </c>
      <c r="AF3306" t="str">
        <f t="shared" si="1745"/>
        <v>-4.1743869447142-0.0717878792041544i</v>
      </c>
      <c r="AG3306" t="str">
        <f t="shared" si="1746"/>
        <v>0.997925125689568-0.00246508078417863i</v>
      </c>
      <c r="AH3306" t="str">
        <f t="shared" si="1747"/>
        <v>0.000378544885170932-0.000103893715873543i</v>
      </c>
      <c r="AI3306">
        <f t="shared" si="1748"/>
        <v>-68.12225166355158</v>
      </c>
      <c r="AJ3306">
        <f t="shared" si="1749"/>
        <v>-15.347241709755366</v>
      </c>
      <c r="AK3306"/>
      <c r="AL3306"/>
      <c r="AM3306"/>
      <c r="AN3306"/>
    </row>
    <row r="3307" spans="1:40" x14ac:dyDescent="0.35">
      <c r="A3307"/>
      <c r="B3307">
        <f t="shared" si="1750"/>
        <v>1373000</v>
      </c>
      <c r="C3307" s="237" t="str">
        <f t="shared" si="1718"/>
        <v>-1.12208887687294E-08+0.000493682620840162i</v>
      </c>
      <c r="D3307" s="208" t="str">
        <f t="shared" si="1719"/>
        <v>-1.64874560574008+0.00378490009310791i</v>
      </c>
      <c r="E3307" t="str">
        <f t="shared" si="1720"/>
        <v>36500</v>
      </c>
      <c r="F3307" t="str">
        <f t="shared" si="1721"/>
        <v>0.21505376344086</v>
      </c>
      <c r="G3307" t="str">
        <f t="shared" si="1716"/>
        <v>0.21505376344086</v>
      </c>
      <c r="H3307" t="str">
        <f t="shared" si="1722"/>
        <v>2.52564488104345+0.0755206079354102i</v>
      </c>
      <c r="I3307" t="str">
        <f t="shared" si="1723"/>
        <v>5391.75839172348i</v>
      </c>
      <c r="J3307" t="str">
        <f t="shared" si="1717"/>
        <v>-39349.5848596698+1179.54419984057i</v>
      </c>
      <c r="K3307" t="str">
        <f t="shared" si="1724"/>
        <v>0.00410368736578183-0.136898976960094i</v>
      </c>
      <c r="L3307" t="str">
        <f t="shared" si="1725"/>
        <v>0.0013007719278218-0.0367869372269492i</v>
      </c>
      <c r="M3307" t="str">
        <f t="shared" si="1726"/>
        <v>0.00540445929360363-0.173685914187043i</v>
      </c>
      <c r="N3307" t="str">
        <f t="shared" si="1727"/>
        <v>-17.1258339828673i</v>
      </c>
      <c r="O3307" t="str">
        <f t="shared" si="1728"/>
        <v>-0.152330249220454+0.988329649040458i</v>
      </c>
      <c r="P3307" t="str">
        <f t="shared" si="1729"/>
        <v>1.15233024922045-0.988329649040458i</v>
      </c>
      <c r="Q3307" t="str">
        <f t="shared" si="1730"/>
        <v>-1.15233024922045+18.1141636319078i</v>
      </c>
      <c r="R3307" t="str">
        <f t="shared" si="1731"/>
        <v>-0.0583717830561537-0.0599015610079056i</v>
      </c>
      <c r="S3307" t="str">
        <f t="shared" si="1732"/>
        <v>1.91224418856318i</v>
      </c>
      <c r="T3307" t="str">
        <f t="shared" si="1733"/>
        <v>0.11454641192323-0.111621102925201i</v>
      </c>
      <c r="U3307" t="str">
        <f t="shared" si="1734"/>
        <v>0.00005-0.000103497908055805i</v>
      </c>
      <c r="V3307" t="str">
        <f t="shared" si="1735"/>
        <v>0.00002-0.00115917657022502i</v>
      </c>
      <c r="W3307" t="str">
        <f t="shared" si="1736"/>
        <v>0.000042187829158039-0.0000965613071491411i</v>
      </c>
      <c r="X3307" t="str">
        <f t="shared" si="1737"/>
        <v>0.0000422255228997156-0.0000965205604261423i</v>
      </c>
      <c r="Y3307" t="str">
        <f t="shared" si="1738"/>
        <v>0.009+6.90145074140606i</v>
      </c>
      <c r="Z3307" t="str">
        <f t="shared" si="1739"/>
        <v>-0.000167732420205922-0.0000736410468010027i</v>
      </c>
      <c r="AA3307" t="str">
        <f t="shared" si="1740"/>
        <v>0.00227817560846413-1.73878618836522i</v>
      </c>
      <c r="AB3307" t="str">
        <f t="shared" si="1741"/>
        <v>0.344574276891097-0.335774470631305i</v>
      </c>
      <c r="AC3307" t="str">
        <f t="shared" si="1742"/>
        <v>0.943542941760812-0.0616623777455277i</v>
      </c>
      <c r="AD3307" t="str">
        <f t="shared" si="1743"/>
        <v>0.386796491825918-0.330587687572107i</v>
      </c>
      <c r="AE3307" t="str">
        <f t="shared" si="1744"/>
        <v>-0.0000892231350734543+0.0000269661743697326i</v>
      </c>
      <c r="AF3307" t="str">
        <f t="shared" si="1745"/>
        <v>-4.17439048678353-0.0717357078423023i</v>
      </c>
      <c r="AG3307" t="str">
        <f t="shared" si="1746"/>
        <v>0.997922336784204-0.00243738051489475i</v>
      </c>
      <c r="AH3307" t="str">
        <f t="shared" si="1747"/>
        <v>0.000375423720725881-0.000105470939633439i</v>
      </c>
      <c r="AI3307">
        <f t="shared" si="1748"/>
        <v>-68.179647670737154</v>
      </c>
      <c r="AJ3307">
        <f t="shared" si="1749"/>
        <v>-15.692091858817314</v>
      </c>
      <c r="AK3307"/>
      <c r="AL3307"/>
      <c r="AM3307"/>
      <c r="AN3307"/>
    </row>
    <row r="3308" spans="1:40" x14ac:dyDescent="0.35">
      <c r="A3308"/>
      <c r="B3308">
        <f t="shared" si="1750"/>
        <v>1374000</v>
      </c>
      <c r="C3308" s="237" t="str">
        <f t="shared" si="1718"/>
        <v>-1.12045615409709E-08+0.000493323317623036i</v>
      </c>
      <c r="D3308" s="208" t="str">
        <f t="shared" si="1719"/>
        <v>-1.6487456056149+0.00378214543510994i</v>
      </c>
      <c r="E3308" t="str">
        <f t="shared" si="1720"/>
        <v>36500</v>
      </c>
      <c r="F3308" t="str">
        <f t="shared" si="1721"/>
        <v>0.21505376344086</v>
      </c>
      <c r="G3308" t="str">
        <f t="shared" si="1716"/>
        <v>0.21505376344086</v>
      </c>
      <c r="H3308" t="str">
        <f t="shared" si="1722"/>
        <v>2.52564841551767+0.075465757607991i</v>
      </c>
      <c r="I3308" t="str">
        <f t="shared" si="1723"/>
        <v>5395.68538254047i</v>
      </c>
      <c r="J3308" t="str">
        <f t="shared" si="1717"/>
        <v>-39406.9263236277+1180.40329976761i</v>
      </c>
      <c r="K3308" t="str">
        <f t="shared" si="1724"/>
        <v>0.00409772124550999-0.136799515257512i</v>
      </c>
      <c r="L3308" t="str">
        <f t="shared" si="1725"/>
        <v>0.00129888156799779-0.0367602304128164i</v>
      </c>
      <c r="M3308" t="str">
        <f t="shared" si="1726"/>
        <v>0.00539660281350778-0.173559745670328i</v>
      </c>
      <c r="N3308" t="str">
        <f t="shared" si="1727"/>
        <v>-17.1383072778293i</v>
      </c>
      <c r="O3308" t="str">
        <f t="shared" si="1728"/>
        <v>-0.139990991798519+0.990152777209289i</v>
      </c>
      <c r="P3308" t="str">
        <f t="shared" si="1729"/>
        <v>1.13999099179852-0.990152777209289i</v>
      </c>
      <c r="Q3308" t="str">
        <f t="shared" si="1730"/>
        <v>-1.13999099179852+18.1284600550386i</v>
      </c>
      <c r="R3308" t="str">
        <f t="shared" si="1731"/>
        <v>-0.058342386471028-0.0592152446221243i</v>
      </c>
      <c r="S3308" t="str">
        <f t="shared" si="1732"/>
        <v>1.91363693742594i</v>
      </c>
      <c r="T3308" t="str">
        <f t="shared" si="1733"/>
        <v>0.11331647936761-0.111646145768539i</v>
      </c>
      <c r="U3308" t="str">
        <f t="shared" si="1734"/>
        <v>0.00005-0.00010342258206741i</v>
      </c>
      <c r="V3308" t="str">
        <f t="shared" si="1735"/>
        <v>0.00002-0.00115833291915499i</v>
      </c>
      <c r="W3308" t="str">
        <f t="shared" si="1736"/>
        <v>0.0000421877045823355-0.0000964932751198628i</v>
      </c>
      <c r="X3308" t="str">
        <f t="shared" si="1737"/>
        <v>0.000042225332748733-0.0000964525572566546i</v>
      </c>
      <c r="Y3308" t="str">
        <f t="shared" si="1738"/>
        <v>0.009+6.9064772896518i</v>
      </c>
      <c r="Z3308" t="str">
        <f t="shared" si="1739"/>
        <v>-0.000167492254756645-0.0000735868043887946i</v>
      </c>
      <c r="AA3308" t="str">
        <f t="shared" si="1740"/>
        <v>0.00227486056023797-1.73752066577992i</v>
      </c>
      <c r="AB3308" t="str">
        <f t="shared" si="1741"/>
        <v>0.340874439298091-0.335849803585778i</v>
      </c>
      <c r="AC3308" t="str">
        <f t="shared" si="1742"/>
        <v>0.943549557464392-0.0609745289850394i</v>
      </c>
      <c r="AD3308" t="str">
        <f t="shared" si="1743"/>
        <v>0.382672046010978-0.33121371670646i</v>
      </c>
      <c r="AE3308" t="str">
        <f t="shared" si="1744"/>
        <v>-0.0000884675628008813+0.0000273161192226242i</v>
      </c>
      <c r="AF3308" t="str">
        <f t="shared" si="1745"/>
        <v>-4.17439402113257-0.0716836121728811i</v>
      </c>
      <c r="AG3308" t="str">
        <f t="shared" si="1746"/>
        <v>0.997919875049679-0.00240966767251704i</v>
      </c>
      <c r="AH3308" t="str">
        <f t="shared" si="1747"/>
        <v>0.000372288854191933-0.000107012076375038i</v>
      </c>
      <c r="AI3308">
        <f t="shared" si="1748"/>
        <v>-68.237623347117278</v>
      </c>
      <c r="AJ3308">
        <f t="shared" si="1749"/>
        <v>-16.036962453631109</v>
      </c>
      <c r="AK3308"/>
      <c r="AL3308"/>
      <c r="AM3308"/>
      <c r="AN3308"/>
    </row>
    <row r="3309" spans="1:40" x14ac:dyDescent="0.35">
      <c r="A3309"/>
      <c r="B3309">
        <f t="shared" si="1750"/>
        <v>1375000</v>
      </c>
      <c r="C3309" s="237" t="str">
        <f t="shared" si="1718"/>
        <v>-1.11882699232993E-08+0.000492964537028771i</v>
      </c>
      <c r="D3309" s="208" t="str">
        <f t="shared" si="1719"/>
        <v>-1.64874560549+0.00377939478388725i</v>
      </c>
      <c r="E3309" t="str">
        <f t="shared" si="1720"/>
        <v>36500</v>
      </c>
      <c r="F3309" t="str">
        <f t="shared" si="1721"/>
        <v>0.21505376344086</v>
      </c>
      <c r="G3309" t="str">
        <f t="shared" si="1716"/>
        <v>0.21505376344086</v>
      </c>
      <c r="H3309" t="str">
        <f t="shared" si="1722"/>
        <v>2.52565194229373+0.0754109868153512i</v>
      </c>
      <c r="I3309" t="str">
        <f t="shared" si="1723"/>
        <v>5399.61237335746i</v>
      </c>
      <c r="J3309" t="str">
        <f t="shared" si="1717"/>
        <v>-39464.3095360122+1181.26239969466i</v>
      </c>
      <c r="K3309" t="str">
        <f t="shared" si="1724"/>
        <v>0.00409176812283645-0.136700197848459i</v>
      </c>
      <c r="L3309" t="str">
        <f t="shared" si="1725"/>
        <v>0.00129699532424807-0.0367335622996276i</v>
      </c>
      <c r="M3309" t="str">
        <f t="shared" si="1726"/>
        <v>0.00538876344708452-0.173433760148087i</v>
      </c>
      <c r="N3309" t="str">
        <f t="shared" si="1727"/>
        <v>-17.1507805727914i</v>
      </c>
      <c r="O3309" t="str">
        <f t="shared" si="1728"/>
        <v>-0.127629954428182+0.991821856349546i</v>
      </c>
      <c r="P3309" t="str">
        <f t="shared" si="1729"/>
        <v>1.12762995442818-0.991821856349546i</v>
      </c>
      <c r="Q3309" t="str">
        <f t="shared" si="1730"/>
        <v>-1.12762995442818+18.1426024291409i</v>
      </c>
      <c r="R3309" t="str">
        <f t="shared" si="1731"/>
        <v>-0.0583059561800875-0.0585297735462872i</v>
      </c>
      <c r="S3309" t="str">
        <f t="shared" si="1732"/>
        <v>1.91502968628869i</v>
      </c>
      <c r="T3309" t="str">
        <f t="shared" si="1733"/>
        <v>0.112086253872894-0.111657636972315i</v>
      </c>
      <c r="U3309" t="str">
        <f t="shared" si="1734"/>
        <v>0.00005-0.000103347365644088i</v>
      </c>
      <c r="V3309" t="str">
        <f t="shared" si="1735"/>
        <v>0.00002-0.00115749049521378i</v>
      </c>
      <c r="W3309" t="str">
        <f t="shared" si="1736"/>
        <v>0.0000421875799170464-0.0000964253436598801i</v>
      </c>
      <c r="X3309" t="str">
        <f t="shared" si="1737"/>
        <v>0.0000422251426513692-0.0000963846546138273i</v>
      </c>
      <c r="Y3309" t="str">
        <f t="shared" si="1738"/>
        <v>0.009+6.91150383789755i</v>
      </c>
      <c r="Z3309" t="str">
        <f t="shared" si="1739"/>
        <v>-0.000167252613087128-0.0000735326416562518i</v>
      </c>
      <c r="AA3309" t="str">
        <f t="shared" si="1740"/>
        <v>0.00227155274251025-1.73625698402112i</v>
      </c>
      <c r="AB3309" t="str">
        <f t="shared" si="1741"/>
        <v>0.337173720496538-0.335884370999678i</v>
      </c>
      <c r="AC3309" t="str">
        <f t="shared" si="1742"/>
        <v>0.94356325998288-0.0602873075897247i</v>
      </c>
      <c r="AD3309" t="str">
        <f t="shared" si="1743"/>
        <v>0.378539899763563-0.331788267840493i</v>
      </c>
      <c r="AE3309" t="str">
        <f t="shared" si="1744"/>
        <v>-0.0000877090551980591+0.000027657415986067i</v>
      </c>
      <c r="AF3309" t="str">
        <f t="shared" si="1745"/>
        <v>-4.17439754778373-0.071631592031464i</v>
      </c>
      <c r="AG3309" t="str">
        <f t="shared" si="1746"/>
        <v>0.997917740437457-0.00238194631366649i</v>
      </c>
      <c r="AH3309" t="str">
        <f t="shared" si="1747"/>
        <v>0.00036914073816954-0.000108516997345775i</v>
      </c>
      <c r="AI3309">
        <f t="shared" si="1748"/>
        <v>-68.296185083580397</v>
      </c>
      <c r="AJ3309">
        <f t="shared" si="1749"/>
        <v>-16.381853228902159</v>
      </c>
      <c r="AK3309"/>
      <c r="AL3309"/>
      <c r="AM3309"/>
      <c r="AN3309"/>
    </row>
    <row r="3310" spans="1:40" x14ac:dyDescent="0.35">
      <c r="A3310"/>
      <c r="B3310">
        <f t="shared" si="1750"/>
        <v>1376000</v>
      </c>
      <c r="C3310" s="237" t="str">
        <f t="shared" si="1718"/>
        <v>-1.11720138122347E-08+0.000492606277917927i</v>
      </c>
      <c r="D3310" s="208" t="str">
        <f t="shared" si="1719"/>
        <v>-1.64874560536537+0.00377664813070411i</v>
      </c>
      <c r="E3310" t="str">
        <f t="shared" si="1720"/>
        <v>36500</v>
      </c>
      <c r="F3310" t="str">
        <f t="shared" si="1721"/>
        <v>0.21505376344086</v>
      </c>
      <c r="G3310" t="str">
        <f t="shared" si="1716"/>
        <v>0.21505376344086</v>
      </c>
      <c r="H3310" t="str">
        <f t="shared" si="1722"/>
        <v>2.52565546139397+0.0753562953848041i</v>
      </c>
      <c r="I3310" t="str">
        <f t="shared" si="1723"/>
        <v>5403.53936417444i</v>
      </c>
      <c r="J3310" t="str">
        <f t="shared" si="1717"/>
        <v>-39521.7344968234+1182.12149962172i</v>
      </c>
      <c r="K3310" t="str">
        <f t="shared" si="1724"/>
        <v>0.00408582796004432-0.136601024419438i</v>
      </c>
      <c r="L3310" t="str">
        <f t="shared" si="1725"/>
        <v>0.00129511318463646-0.0367069328034269i</v>
      </c>
      <c r="M3310" t="str">
        <f t="shared" si="1726"/>
        <v>0.00538094114468078-0.173307957222865i</v>
      </c>
      <c r="N3310" t="str">
        <f t="shared" si="1727"/>
        <v>-17.1632538677534i</v>
      </c>
      <c r="O3310" t="str">
        <f t="shared" si="1728"/>
        <v>-0.115249060253067+0.993336626784085i</v>
      </c>
      <c r="P3310" t="str">
        <f t="shared" si="1729"/>
        <v>1.11524906025307-0.993336626784085i</v>
      </c>
      <c r="Q3310" t="str">
        <f t="shared" si="1730"/>
        <v>-1.11524906025307+18.1565904945375i</v>
      </c>
      <c r="R3310" t="str">
        <f t="shared" si="1731"/>
        <v>-0.0582625051358531-0.0578452136412009i</v>
      </c>
      <c r="S3310" t="str">
        <f t="shared" si="1732"/>
        <v>1.91642243515145i</v>
      </c>
      <c r="T3310" t="str">
        <f t="shared" si="1733"/>
        <v>0.110855865188126-0.111655571970475i</v>
      </c>
      <c r="U3310" t="str">
        <f t="shared" si="1734"/>
        <v>0.00005-0.000103272258546963i</v>
      </c>
      <c r="V3310" t="str">
        <f t="shared" si="1735"/>
        <v>0.00002-0.00115664929572598i</v>
      </c>
      <c r="W3310" t="str">
        <f t="shared" si="1736"/>
        <v>0.000042187455162174-0.0000963575125498872i</v>
      </c>
      <c r="X3310" t="str">
        <f t="shared" si="1737"/>
        <v>0.0000422249526072108-0.000096316852278449i</v>
      </c>
      <c r="Y3310" t="str">
        <f t="shared" si="1738"/>
        <v>0.009+6.91653038614329i</v>
      </c>
      <c r="Z3310" t="str">
        <f t="shared" si="1739"/>
        <v>-0.000167013493675261-0.0000734785584269377i</v>
      </c>
      <c r="AA3310" t="str">
        <f t="shared" si="1740"/>
        <v>0.00226825213426868-1.73499513907519i</v>
      </c>
      <c r="AB3310" t="str">
        <f t="shared" si="1741"/>
        <v>0.33347251079271-0.33587815913757i</v>
      </c>
      <c r="AC3310" t="str">
        <f t="shared" si="1742"/>
        <v>0.943584038318036-0.0596007802415674i</v>
      </c>
      <c r="AD3310" t="str">
        <f t="shared" si="1743"/>
        <v>0.374400695507746-0.332311243968538i</v>
      </c>
      <c r="AE3310" t="str">
        <f t="shared" si="1744"/>
        <v>-0.000086947719347067+0.0000279900384628057i</v>
      </c>
      <c r="AF3310" t="str">
        <f t="shared" si="1745"/>
        <v>-4.17440106675934-0.0715796472541i</v>
      </c>
      <c r="AG3310" t="str">
        <f t="shared" si="1746"/>
        <v>0.997915932848877-0.00235422049190767i</v>
      </c>
      <c r="AH3310" t="str">
        <f t="shared" si="1747"/>
        <v>0.000365979826313466-0.000109985579463886i</v>
      </c>
      <c r="AI3310">
        <f t="shared" si="1748"/>
        <v>-68.3553394209207</v>
      </c>
      <c r="AJ3310">
        <f t="shared" si="1749"/>
        <v>-16.726763917094782</v>
      </c>
      <c r="AK3310"/>
      <c r="AL3310"/>
      <c r="AM3310"/>
      <c r="AN3310"/>
    </row>
    <row r="3311" spans="1:40" x14ac:dyDescent="0.35">
      <c r="A3311"/>
      <c r="B3311">
        <f t="shared" si="1750"/>
        <v>1377000</v>
      </c>
      <c r="C3311" s="237" t="str">
        <f t="shared" si="1718"/>
        <v>-1.11557931046724E-08+0.000492248539154374i</v>
      </c>
      <c r="D3311" s="208" t="str">
        <f t="shared" si="1719"/>
        <v>-1.64874560524101+0.0037739054668502i</v>
      </c>
      <c r="E3311" t="str">
        <f t="shared" si="1720"/>
        <v>36500</v>
      </c>
      <c r="F3311" t="str">
        <f t="shared" si="1721"/>
        <v>0.21505376344086</v>
      </c>
      <c r="G3311" t="str">
        <f t="shared" si="1716"/>
        <v>0.21505376344086</v>
      </c>
      <c r="H3311" t="str">
        <f t="shared" si="1722"/>
        <v>2.52565897284063+0.0753016831441618i</v>
      </c>
      <c r="I3311" t="str">
        <f t="shared" si="1723"/>
        <v>5407.46635499143i</v>
      </c>
      <c r="J3311" t="str">
        <f t="shared" si="1717"/>
        <v>-39579.2012060611+1182.98059954877i</v>
      </c>
      <c r="K3311" t="str">
        <f t="shared" si="1724"/>
        <v>0.00407990071955342-0.13650199465786i</v>
      </c>
      <c r="L3311" t="str">
        <f t="shared" si="1725"/>
        <v>0.00129323513727-0.0366803418405006i</v>
      </c>
      <c r="M3311" t="str">
        <f t="shared" si="1726"/>
        <v>0.00537313585682342-0.173182336498361i</v>
      </c>
      <c r="N3311" t="str">
        <f t="shared" si="1727"/>
        <v>-17.1757271627154i</v>
      </c>
      <c r="O3311" t="str">
        <f t="shared" si="1728"/>
        <v>-0.102850235505836+0.994696852843314i</v>
      </c>
      <c r="P3311" t="str">
        <f t="shared" si="1729"/>
        <v>1.10285023550584-0.994696852843314i</v>
      </c>
      <c r="Q3311" t="str">
        <f t="shared" si="1730"/>
        <v>-1.10285023550584+18.1704240155587i</v>
      </c>
      <c r="R3311" t="str">
        <f t="shared" si="1731"/>
        <v>-0.0582120466616516-0.057161630639241i</v>
      </c>
      <c r="S3311" t="str">
        <f t="shared" si="1732"/>
        <v>1.9178151840142i</v>
      </c>
      <c r="T3311" t="str">
        <f t="shared" si="1733"/>
        <v>0.109625443182948-0.111639946980259i</v>
      </c>
      <c r="U3311" t="str">
        <f t="shared" si="1734"/>
        <v>0.0000499999999999999-0.000103197260537851i</v>
      </c>
      <c r="V3311" t="str">
        <f t="shared" si="1735"/>
        <v>0.00002-0.00115580931802393i</v>
      </c>
      <c r="W3311" t="str">
        <f t="shared" si="1736"/>
        <v>0.0000421873303177203-0.0000962897815712109i</v>
      </c>
      <c r="X3311" t="str">
        <f t="shared" si="1737"/>
        <v>0.0000422247626158449-0.000096249150031939i</v>
      </c>
      <c r="Y3311" t="str">
        <f t="shared" si="1738"/>
        <v>0.009+6.92155693438903i</v>
      </c>
      <c r="Z3311" t="str">
        <f t="shared" si="1739"/>
        <v>-0.000166774895004449-0.0000734245545249359i</v>
      </c>
      <c r="AA3311" t="str">
        <f t="shared" si="1740"/>
        <v>0.00226495871457717-1.73373512694017i</v>
      </c>
      <c r="AB3311" t="str">
        <f t="shared" si="1741"/>
        <v>0.329771200855658-0.335831156620296i</v>
      </c>
      <c r="AC3311" t="str">
        <f t="shared" si="1742"/>
        <v>0.943611881091415-0.0589150135035282i</v>
      </c>
      <c r="AD3311" t="str">
        <f t="shared" si="1743"/>
        <v>0.37025507694786-0.332782556106605i</v>
      </c>
      <c r="AE3311" t="str">
        <f t="shared" si="1744"/>
        <v>-0.0000861836625186407+0.0000283139617684989i</v>
      </c>
      <c r="AF3311" t="str">
        <f t="shared" si="1745"/>
        <v>-4.17440457808164-0.0715277776773116i</v>
      </c>
      <c r="AG3311" t="str">
        <f t="shared" si="1746"/>
        <v>0.997914452135216-0.00232649425713029i</v>
      </c>
      <c r="AH3311" t="str">
        <f t="shared" si="1747"/>
        <v>0.000362806573261978-0.0001114177053263i</v>
      </c>
      <c r="AI3311">
        <f t="shared" si="1748"/>
        <v>-68.415093054178172</v>
      </c>
      <c r="AJ3311">
        <f t="shared" si="1749"/>
        <v>-17.071694248497977</v>
      </c>
      <c r="AK3311"/>
      <c r="AL3311"/>
      <c r="AM3311"/>
      <c r="AN3311"/>
    </row>
    <row r="3312" spans="1:40" x14ac:dyDescent="0.35">
      <c r="A3312"/>
      <c r="B3312">
        <f t="shared" si="1750"/>
        <v>1378000</v>
      </c>
      <c r="C3312" s="237" t="str">
        <f t="shared" si="1718"/>
        <v>-1.11396076978821E-08+0.000491891319605282i</v>
      </c>
      <c r="D3312" s="208" t="str">
        <f t="shared" si="1719"/>
        <v>-1.64874560511692+0.0037711667836405i</v>
      </c>
      <c r="E3312" t="str">
        <f t="shared" si="1720"/>
        <v>36500</v>
      </c>
      <c r="F3312" t="str">
        <f t="shared" si="1721"/>
        <v>0.21505376344086</v>
      </c>
      <c r="G3312" t="str">
        <f t="shared" si="1716"/>
        <v>0.21505376344086</v>
      </c>
      <c r="H3312" t="str">
        <f t="shared" si="1722"/>
        <v>2.52566247665589+0.0752471499217331i</v>
      </c>
      <c r="I3312" t="str">
        <f t="shared" si="1723"/>
        <v>5411.39334580842i</v>
      </c>
      <c r="J3312" t="str">
        <f t="shared" si="1717"/>
        <v>-39636.7096637255+1183.83969947581i</v>
      </c>
      <c r="K3312" t="str">
        <f t="shared" si="1724"/>
        <v>0.00407398636391958-0.136403108252036i</v>
      </c>
      <c r="L3312" t="str">
        <f t="shared" si="1725"/>
        <v>0.00129136117029877-0.0366537893273769i</v>
      </c>
      <c r="M3312" t="str">
        <f t="shared" si="1726"/>
        <v>0.00536534753421835-0.173056897579413i</v>
      </c>
      <c r="N3312" t="str">
        <f t="shared" si="1727"/>
        <v>-17.1882004576774i</v>
      </c>
      <c r="O3312" t="str">
        <f t="shared" si="1728"/>
        <v>-0.0904354092089101+0.995902322901808i</v>
      </c>
      <c r="P3312" t="str">
        <f t="shared" si="1729"/>
        <v>1.09043540920891-0.995902322901808i</v>
      </c>
      <c r="Q3312" t="str">
        <f t="shared" si="1730"/>
        <v>-1.09043540920891+18.1841027805792i</v>
      </c>
      <c r="R3312" t="str">
        <f t="shared" si="1731"/>
        <v>-0.0581545944520738-0.0564790901482945i</v>
      </c>
      <c r="S3312" t="str">
        <f t="shared" si="1732"/>
        <v>1.91920793287696i</v>
      </c>
      <c r="T3312" t="str">
        <f t="shared" si="1733"/>
        <v>0.10839511785428-0.111610759005662i</v>
      </c>
      <c r="U3312" t="str">
        <f t="shared" si="1734"/>
        <v>0.0000499999999999999-0.00010312237137926i</v>
      </c>
      <c r="V3312" t="str">
        <f t="shared" si="1735"/>
        <v>0.00002-0.00115497055944772i</v>
      </c>
      <c r="W3312" t="str">
        <f t="shared" si="1736"/>
        <v>0.0000421872053836881-0.0000962221505058163i</v>
      </c>
      <c r="X3312" t="str">
        <f t="shared" si="1737"/>
        <v>0.0000422245726768616-0.0000961815476563551i</v>
      </c>
      <c r="Y3312" t="str">
        <f t="shared" si="1738"/>
        <v>0.009+6.92658348263477i</v>
      </c>
      <c r="Z3312" t="str">
        <f t="shared" si="1739"/>
        <v>-0.000166536815563606-0.000073370629774853i</v>
      </c>
      <c r="AA3312" t="str">
        <f t="shared" si="1740"/>
        <v>0.00226167246257563-1.73247694362571i</v>
      </c>
      <c r="AB3312" t="str">
        <f t="shared" si="1741"/>
        <v>0.326070181737305-0.335743354435384i</v>
      </c>
      <c r="AC3312" t="str">
        <f t="shared" si="1742"/>
        <v>0.943646776544074-0.0582300738234635i</v>
      </c>
      <c r="AD3312" t="str">
        <f t="shared" si="1743"/>
        <v>0.366103688968287-0.333202123310631i</v>
      </c>
      <c r="AE3312" t="str">
        <f t="shared" si="1744"/>
        <v>-0.0000854169921564864+0.0000286291623326841i</v>
      </c>
      <c r="AF3312" t="str">
        <f t="shared" si="1745"/>
        <v>-4.17440808177281-0.0714759831380926i</v>
      </c>
      <c r="AG3312" t="str">
        <f t="shared" si="1746"/>
        <v>0.997913298097753-0.00229877165493391i</v>
      </c>
      <c r="AH3312" t="str">
        <f t="shared" si="1747"/>
        <v>0.000359621434566289-0.000112813263215522i</v>
      </c>
      <c r="AI3312">
        <f t="shared" si="1748"/>
        <v>-68.475452837136345</v>
      </c>
      <c r="AJ3312">
        <f t="shared" si="1749"/>
        <v>-17.416643951262177</v>
      </c>
      <c r="AK3312"/>
      <c r="AL3312"/>
      <c r="AM3312"/>
      <c r="AN3312"/>
    </row>
    <row r="3313" spans="1:40" x14ac:dyDescent="0.35">
      <c r="A3313"/>
      <c r="B3313">
        <f t="shared" si="1750"/>
        <v>1379000</v>
      </c>
      <c r="C3313" s="237" t="str">
        <f t="shared" si="1718"/>
        <v>-1.11234574895056E-08+0.000491534618141104i</v>
      </c>
      <c r="D3313" s="208" t="str">
        <f t="shared" si="1719"/>
        <v>-1.6487456049931+0.00376843207241513i</v>
      </c>
      <c r="E3313" t="str">
        <f t="shared" si="1720"/>
        <v>36500</v>
      </c>
      <c r="F3313" t="str">
        <f t="shared" si="1721"/>
        <v>0.21505376344086</v>
      </c>
      <c r="G3313" t="str">
        <f t="shared" si="1716"/>
        <v>0.21505376344086</v>
      </c>
      <c r="H3313" t="str">
        <f t="shared" si="1722"/>
        <v>2.52566597286183+0.075192695546324i</v>
      </c>
      <c r="I3313" t="str">
        <f t="shared" si="1723"/>
        <v>5415.32033662541i</v>
      </c>
      <c r="J3313" t="str">
        <f t="shared" si="1717"/>
        <v>-39694.2598698165+1184.69879940287i</v>
      </c>
      <c r="K3313" t="str">
        <f t="shared" si="1724"/>
        <v>0.00406808485583433-0.136304364891181i</v>
      </c>
      <c r="L3313" t="str">
        <f t="shared" si="1725"/>
        <v>0.00128949127191567-0.0366272751808241i</v>
      </c>
      <c r="M3313" t="str">
        <f t="shared" si="1726"/>
        <v>0.00535757612775-0.172931640072005i</v>
      </c>
      <c r="N3313" t="str">
        <f t="shared" si="1727"/>
        <v>-17.2006737526395i</v>
      </c>
      <c r="O3313" t="str">
        <f t="shared" si="1728"/>
        <v>-0.0780065128741508+0.996952849411252i</v>
      </c>
      <c r="P3313" t="str">
        <f t="shared" si="1729"/>
        <v>1.07800651287415-0.996952849411252i</v>
      </c>
      <c r="Q3313" t="str">
        <f t="shared" si="1730"/>
        <v>-1.07800651287415+18.1976266020508i</v>
      </c>
      <c r="R3313" t="str">
        <f t="shared" si="1731"/>
        <v>-0.0580901625736178-0.0557976576556111i</v>
      </c>
      <c r="S3313" t="str">
        <f t="shared" si="1732"/>
        <v>1.92060068173971i</v>
      </c>
      <c r="T3313" t="str">
        <f t="shared" si="1733"/>
        <v>0.107165019332846-0.111568005841261i</v>
      </c>
      <c r="U3313" t="str">
        <f t="shared" si="1734"/>
        <v>0.0000499999999999999-0.000103047590834388i</v>
      </c>
      <c r="V3313" t="str">
        <f t="shared" si="1735"/>
        <v>0.00002-0.00115413301734514i</v>
      </c>
      <c r="W3313" t="str">
        <f t="shared" si="1736"/>
        <v>0.0000421870803600796-0.0000961546191363007i</v>
      </c>
      <c r="X3313" t="str">
        <f t="shared" si="1737"/>
        <v>0.0000422243827898516-0.0000961140449343865i</v>
      </c>
      <c r="Y3313" t="str">
        <f t="shared" si="1738"/>
        <v>0.009+6.93161003088052i</v>
      </c>
      <c r="Z3313" t="str">
        <f t="shared" si="1739"/>
        <v>-0.000166299253847118-0.000073316784001813i</v>
      </c>
      <c r="AA3313" t="str">
        <f t="shared" si="1740"/>
        <v>0.00225839335747954-1.73122058515304i</v>
      </c>
      <c r="AB3313" t="str">
        <f t="shared" si="1741"/>
        <v>0.322369844892079-0.335614745948563i</v>
      </c>
      <c r="AC3313" t="str">
        <f t="shared" si="1742"/>
        <v>0.943688712536066-0.05754602753796i</v>
      </c>
      <c r="AD3313" t="str">
        <f t="shared" si="1743"/>
        <v>0.36194717753274-0.33356987269353i</v>
      </c>
      <c r="AE3313" t="str">
        <f t="shared" si="1744"/>
        <v>-0.0000846478158615488+0.0000289356178995783i</v>
      </c>
      <c r="AF3313" t="str">
        <f t="shared" si="1745"/>
        <v>-4.17441157785493-0.0714242634739089i</v>
      </c>
      <c r="AG3313" t="str">
        <f t="shared" si="1746"/>
        <v>0.997912470487845-0.00227105672601223i</v>
      </c>
      <c r="AH3313" t="str">
        <f t="shared" si="1747"/>
        <v>0.000356424866619763-0.000114172147105694i</v>
      </c>
      <c r="AI3313">
        <f t="shared" si="1748"/>
        <v>-68.536425786994741</v>
      </c>
      <c r="AJ3313">
        <f t="shared" si="1749"/>
        <v>-17.76161275145477</v>
      </c>
      <c r="AK3313"/>
      <c r="AL3313"/>
      <c r="AM3313"/>
      <c r="AN3313"/>
    </row>
    <row r="3314" spans="1:40" x14ac:dyDescent="0.35">
      <c r="A3314"/>
      <c r="B3314">
        <f t="shared" si="1750"/>
        <v>1380000</v>
      </c>
      <c r="C3314" s="237" t="str">
        <f t="shared" si="1718"/>
        <v>-1.11073423775554E-08+0.000491178433635569i</v>
      </c>
      <c r="D3314" s="208" t="str">
        <f t="shared" si="1719"/>
        <v>-1.64874560486955+0.00376570132453936i</v>
      </c>
      <c r="E3314" t="str">
        <f t="shared" si="1720"/>
        <v>36500</v>
      </c>
      <c r="F3314" t="str">
        <f t="shared" si="1721"/>
        <v>0.21505376344086</v>
      </c>
      <c r="G3314" t="str">
        <f t="shared" si="1716"/>
        <v>0.21505376344086</v>
      </c>
      <c r="H3314" t="str">
        <f t="shared" si="1722"/>
        <v>2.52566946148046+0.0751383198472323i</v>
      </c>
      <c r="I3314" t="str">
        <f t="shared" si="1723"/>
        <v>5419.24732744239i</v>
      </c>
      <c r="J3314" t="str">
        <f t="shared" si="1717"/>
        <v>-39751.8518243341+1185.55789932992i</v>
      </c>
      <c r="K3314" t="str">
        <f t="shared" si="1724"/>
        <v>0.00406219615812384-0.136205764265403i</v>
      </c>
      <c r="L3314" t="str">
        <f t="shared" si="1725"/>
        <v>0.00128762543035629-0.0366007993178506i</v>
      </c>
      <c r="M3314" t="str">
        <f t="shared" si="1726"/>
        <v>0.00534982158848013-0.172806563583254i</v>
      </c>
      <c r="N3314" t="str">
        <f t="shared" si="1727"/>
        <v>-17.2131470476015i</v>
      </c>
      <c r="O3314" t="str">
        <f t="shared" si="1728"/>
        <v>-0.0655654802027473+0.997848268929592i</v>
      </c>
      <c r="P3314" t="str">
        <f t="shared" si="1729"/>
        <v>1.06556548020275-0.997848268929592i</v>
      </c>
      <c r="Q3314" t="str">
        <f t="shared" si="1730"/>
        <v>-1.06556548020275+18.2109953165311i</v>
      </c>
      <c r="R3314" t="str">
        <f t="shared" si="1731"/>
        <v>-0.058018765465518-0.0551173985316203i</v>
      </c>
      <c r="S3314" t="str">
        <f t="shared" si="1732"/>
        <v>1.92199343060247i</v>
      </c>
      <c r="T3314" t="str">
        <f t="shared" si="1733"/>
        <v>0.105935277889672-0.111511686076391i</v>
      </c>
      <c r="U3314" t="str">
        <f t="shared" si="1734"/>
        <v>0.0000499999999999999-0.000102972918667117i</v>
      </c>
      <c r="V3314" t="str">
        <f t="shared" si="1735"/>
        <v>0.00002-0.00115329668907171i</v>
      </c>
      <c r="W3314" t="str">
        <f t="shared" si="1736"/>
        <v>0.0000421869552468975-0.0000960871872458885i</v>
      </c>
      <c r="X3314" t="str">
        <f t="shared" si="1737"/>
        <v>0.0000422241929544075-0.0000960466416493505i</v>
      </c>
      <c r="Y3314" t="str">
        <f t="shared" si="1738"/>
        <v>0.009+6.93663657912626i</v>
      </c>
      <c r="Z3314" t="str">
        <f t="shared" si="1739"/>
        <v>-0.000166062208354826-0.000073263017031457i</v>
      </c>
      <c r="AA3314" t="str">
        <f t="shared" si="1740"/>
        <v>0.00225512137857972-1.72996604755492i</v>
      </c>
      <c r="AB3314" t="str">
        <f t="shared" si="1741"/>
        <v>0.31867058219646-0.335445326916321i</v>
      </c>
      <c r="AC3314" t="str">
        <f t="shared" si="1742"/>
        <v>0.943737676545777-0.0568629408761368i</v>
      </c>
      <c r="AD3314" t="str">
        <f t="shared" si="1743"/>
        <v>0.357786189583473-0.333885739440915i</v>
      </c>
      <c r="AE3314" t="str">
        <f t="shared" si="1744"/>
        <v>-0.0000838762413763103+0.0000292333075286683i</v>
      </c>
      <c r="AF3314" t="str">
        <f t="shared" si="1745"/>
        <v>-4.17441506635001-0.0713726185226929i</v>
      </c>
      <c r="AG3314" t="str">
        <f t="shared" si="1746"/>
        <v>0.997911969007008-0.00224335350553955i</v>
      </c>
      <c r="AH3314" t="str">
        <f t="shared" si="1747"/>
        <v>0.000353217326587221-0.000115494256667665i</v>
      </c>
      <c r="AI3314">
        <f t="shared" si="1748"/>
        <v>-68.598019089217829</v>
      </c>
      <c r="AJ3314">
        <f t="shared" si="1749"/>
        <v>-18.106600373095954</v>
      </c>
      <c r="AK3314"/>
      <c r="AL3314"/>
      <c r="AM3314"/>
      <c r="AN3314"/>
    </row>
    <row r="3315" spans="1:40" x14ac:dyDescent="0.35">
      <c r="A3315"/>
      <c r="B3315">
        <f t="shared" si="1750"/>
        <v>1381000</v>
      </c>
      <c r="C3315" s="237" t="str">
        <f t="shared" si="1718"/>
        <v>-1.10912622604134E-08+0.000490822764965668i</v>
      </c>
      <c r="D3315" s="208" t="str">
        <f t="shared" si="1719"/>
        <v>-1.64874560474627+0.00376297453140346i</v>
      </c>
      <c r="E3315" t="str">
        <f t="shared" si="1720"/>
        <v>36500</v>
      </c>
      <c r="F3315" t="str">
        <f t="shared" si="1721"/>
        <v>0.21505376344086</v>
      </c>
      <c r="G3315" t="str">
        <f t="shared" si="1716"/>
        <v>0.21505376344086</v>
      </c>
      <c r="H3315" t="str">
        <f t="shared" si="1722"/>
        <v>2.52567294253373+0.0750840226542491i</v>
      </c>
      <c r="I3315" t="str">
        <f t="shared" si="1723"/>
        <v>5423.17431825938i</v>
      </c>
      <c r="J3315" t="str">
        <f t="shared" si="1717"/>
        <v>-39809.4855272784+1186.41699925697i</v>
      </c>
      <c r="K3315" t="str">
        <f t="shared" si="1724"/>
        <v>0.00405632023374873-0.136107306065707i</v>
      </c>
      <c r="L3315" t="str">
        <f t="shared" si="1725"/>
        <v>0.00128576363389867-0.0365743616557035i</v>
      </c>
      <c r="M3315" t="str">
        <f t="shared" si="1726"/>
        <v>0.0053420838676474-0.17268166772141i</v>
      </c>
      <c r="N3315" t="str">
        <f t="shared" si="1727"/>
        <v>-17.2256203425635i</v>
      </c>
      <c r="O3315" t="str">
        <f t="shared" si="1728"/>
        <v>-0.0531142467837757+0.998588442146509i</v>
      </c>
      <c r="P3315" t="str">
        <f t="shared" si="1729"/>
        <v>1.05311424678378-0.998588442146509i</v>
      </c>
      <c r="Q3315" t="str">
        <f t="shared" si="1730"/>
        <v>-1.05311424678378+18.22420878471i</v>
      </c>
      <c r="R3315" t="str">
        <f t="shared" si="1731"/>
        <v>-0.0579404179407465-0.0544383780336261i</v>
      </c>
      <c r="S3315" t="str">
        <f t="shared" si="1732"/>
        <v>1.92338617946522i</v>
      </c>
      <c r="T3315" t="str">
        <f t="shared" si="1733"/>
        <v>0.104706023942379-0.111441799099671i</v>
      </c>
      <c r="U3315" t="str">
        <f t="shared" si="1734"/>
        <v>0.00005-0.000102898354642014i</v>
      </c>
      <c r="V3315" t="str">
        <f t="shared" si="1735"/>
        <v>0.00002-0.00115246157199055i</v>
      </c>
      <c r="W3315" t="str">
        <f t="shared" si="1736"/>
        <v>0.0000421868300441444-0.0000960198546184346i</v>
      </c>
      <c r="X3315" t="str">
        <f t="shared" si="1737"/>
        <v>0.0000422240031701233-0.0000959793375851933i</v>
      </c>
      <c r="Y3315" t="str">
        <f t="shared" si="1738"/>
        <v>0.009+6.94166312737201i</v>
      </c>
      <c r="Z3315" t="str">
        <f t="shared" si="1739"/>
        <v>-0.000165825677592001-0.0000732093286899403i</v>
      </c>
      <c r="AA3315" t="str">
        <f t="shared" si="1740"/>
        <v>0.0022518565052419-1.72871332687561i</v>
      </c>
      <c r="AB3315" t="str">
        <f t="shared" si="1741"/>
        <v>0.314972785967907-0.335235095499526i</v>
      </c>
      <c r="AC3315" t="str">
        <f t="shared" si="1742"/>
        <v>0.943793655669063-0.0561808799633342i</v>
      </c>
      <c r="AD3315" t="str">
        <f t="shared" si="1743"/>
        <v>0.35362137293986-0.334149666825589i</v>
      </c>
      <c r="AE3315" t="str">
        <f t="shared" si="1744"/>
        <v>-0.0000831023765690345+0.0000295222115951525i</v>
      </c>
      <c r="AF3315" t="str">
        <f t="shared" si="1745"/>
        <v>-4.17441854728-0.0713210481228456i</v>
      </c>
      <c r="AG3315" t="str">
        <f t="shared" si="1746"/>
        <v>0.997911793307003-0.00221566602255595i</v>
      </c>
      <c r="AH3315" t="str">
        <f t="shared" si="1747"/>
        <v>0.000349999272333967-0.000116779497273307i</v>
      </c>
      <c r="AI3315">
        <f t="shared" si="1748"/>
        <v>-68.660240102575742</v>
      </c>
      <c r="AJ3315">
        <f t="shared" si="1749"/>
        <v>-18.451606538227551</v>
      </c>
      <c r="AK3315"/>
      <c r="AL3315"/>
      <c r="AM3315"/>
      <c r="AN3315"/>
    </row>
    <row r="3316" spans="1:40" x14ac:dyDescent="0.35">
      <c r="A3316"/>
      <c r="B3316">
        <f t="shared" si="1750"/>
        <v>1382000</v>
      </c>
      <c r="C3316" s="237" t="str">
        <f t="shared" si="1718"/>
        <v>-1.10752170368286E-08+0.000490467611011642i</v>
      </c>
      <c r="D3316" s="208" t="str">
        <f t="shared" si="1719"/>
        <v>-1.64874560462326+0.00376025168442259i</v>
      </c>
      <c r="E3316" t="str">
        <f t="shared" si="1720"/>
        <v>36500</v>
      </c>
      <c r="F3316" t="str">
        <f t="shared" si="1721"/>
        <v>0.21505376344086</v>
      </c>
      <c r="G3316" t="str">
        <f t="shared" si="1716"/>
        <v>0.21505376344086</v>
      </c>
      <c r="H3316" t="str">
        <f t="shared" si="1722"/>
        <v>2.52567641604349+0.0750298037976543i</v>
      </c>
      <c r="I3316" t="str">
        <f t="shared" si="1723"/>
        <v>5427.10130907637i</v>
      </c>
      <c r="J3316" t="str">
        <f t="shared" si="1717"/>
        <v>-39867.1609786492+1187.27609918402i</v>
      </c>
      <c r="K3316" t="str">
        <f t="shared" si="1724"/>
        <v>0.00405045704580338-0.136008989983987i</v>
      </c>
      <c r="L3316" t="str">
        <f t="shared" si="1725"/>
        <v>0.00128390587086314-0.036547962111868i</v>
      </c>
      <c r="M3316" t="str">
        <f t="shared" si="1726"/>
        <v>0.00533436291666652-0.172556952095855i</v>
      </c>
      <c r="N3316" t="str">
        <f t="shared" si="1727"/>
        <v>-17.2380936375256i</v>
      </c>
      <c r="O3316" t="str">
        <f t="shared" si="1728"/>
        <v>-0.040654749793352+0.999173253905067i</v>
      </c>
      <c r="P3316" t="str">
        <f t="shared" si="1729"/>
        <v>1.04065474979335-0.999173253905067i</v>
      </c>
      <c r="Q3316" t="str">
        <f t="shared" si="1730"/>
        <v>-1.04065474979335+18.2372668914307i</v>
      </c>
      <c r="R3316" t="str">
        <f t="shared" si="1731"/>
        <v>-0.0578551351872023-0.0537606613094829i</v>
      </c>
      <c r="S3316" t="str">
        <f t="shared" si="1732"/>
        <v>1.92477892832798i</v>
      </c>
      <c r="T3316" t="str">
        <f t="shared" si="1733"/>
        <v>0.10347738806147-0.111358345103894i</v>
      </c>
      <c r="U3316" t="str">
        <f t="shared" si="1734"/>
        <v>0.00005-0.000102823898524328i</v>
      </c>
      <c r="V3316" t="str">
        <f t="shared" si="1735"/>
        <v>0.00002-0.00115162766347247i</v>
      </c>
      <c r="W3316" t="str">
        <f t="shared" si="1736"/>
        <v>0.000042186704751822-0.0000959526210384172i</v>
      </c>
      <c r="X3316" t="str">
        <f t="shared" si="1737"/>
        <v>0.0000422238134365937-0.0000959121325264845i</v>
      </c>
      <c r="Y3316" t="str">
        <f t="shared" si="1738"/>
        <v>0.009+6.94668967561775i</v>
      </c>
      <c r="Z3316" t="str">
        <f t="shared" si="1739"/>
        <v>-0.000165589660069318-0.0000731557188039305i</v>
      </c>
      <c r="AA3316" t="str">
        <f t="shared" si="1740"/>
        <v>0.00224859871690645-1.72746241917082i</v>
      </c>
      <c r="AB3316" t="str">
        <f t="shared" si="1741"/>
        <v>0.311276848983775-0.334984052278131i</v>
      </c>
      <c r="AC3316" t="str">
        <f t="shared" si="1742"/>
        <v>0.943856636618203-0.0554999108247891i</v>
      </c>
      <c r="AD3316" t="str">
        <f t="shared" si="1743"/>
        <v>0.349453376197088-0.334361606220744i</v>
      </c>
      <c r="AE3316" t="str">
        <f t="shared" si="1744"/>
        <v>-0.0000823263294180661+0.0000298023117901655i</v>
      </c>
      <c r="AF3316" t="str">
        <f t="shared" si="1745"/>
        <v>-4.17442202066675-0.0712695521132317i</v>
      </c>
      <c r="AG3316" t="str">
        <f t="shared" si="1746"/>
        <v>0.997911942989937-0.00218799829935586i</v>
      </c>
      <c r="AH3316" t="str">
        <f t="shared" si="1747"/>
        <v>0.000346771162355021-0.000118027779998801i</v>
      </c>
      <c r="AI3316">
        <f t="shared" si="1748"/>
        <v>-68.723096364376801</v>
      </c>
      <c r="AJ3316">
        <f t="shared" si="1749"/>
        <v>-18.796630966952986</v>
      </c>
      <c r="AK3316"/>
      <c r="AL3316"/>
      <c r="AM3316"/>
      <c r="AN3316"/>
    </row>
    <row r="3317" spans="1:40" x14ac:dyDescent="0.35">
      <c r="A3317"/>
      <c r="B3317">
        <f t="shared" si="1750"/>
        <v>1383000</v>
      </c>
      <c r="C3317" s="237" t="str">
        <f t="shared" si="1718"/>
        <v>-1.10592066059163E-08+0.000490112970656969i</v>
      </c>
      <c r="D3317" s="208" t="str">
        <f t="shared" si="1719"/>
        <v>-1.64874560450051+0.00375753277503676i</v>
      </c>
      <c r="E3317" t="str">
        <f t="shared" si="1720"/>
        <v>36500</v>
      </c>
      <c r="F3317" t="str">
        <f t="shared" si="1721"/>
        <v>0.21505376344086</v>
      </c>
      <c r="G3317" t="str">
        <f t="shared" si="1716"/>
        <v>0.21505376344086</v>
      </c>
      <c r="H3317" t="str">
        <f t="shared" si="1722"/>
        <v>2.52567988203148+0.074975663108217i</v>
      </c>
      <c r="I3317" t="str">
        <f t="shared" si="1723"/>
        <v>5431.02829989336i</v>
      </c>
      <c r="J3317" t="str">
        <f t="shared" si="1717"/>
        <v>-39924.8781784467+1188.13519911107i</v>
      </c>
      <c r="K3317" t="str">
        <f t="shared" si="1724"/>
        <v>0.00404460655751523-0.135910815713024i</v>
      </c>
      <c r="L3317" t="str">
        <f t="shared" si="1725"/>
        <v>0.00128205212961216-0.0365216006040666i</v>
      </c>
      <c r="M3317" t="str">
        <f t="shared" si="1726"/>
        <v>0.00532665868712739-0.172432416317091i</v>
      </c>
      <c r="N3317" t="str">
        <f t="shared" si="1727"/>
        <v>-17.2505669324876i</v>
      </c>
      <c r="O3317" t="str">
        <f t="shared" si="1728"/>
        <v>-0.0281889276935559+0.999602613219617i</v>
      </c>
      <c r="P3317" t="str">
        <f t="shared" si="1729"/>
        <v>1.02818892769356-0.999602613219617i</v>
      </c>
      <c r="Q3317" t="str">
        <f t="shared" si="1730"/>
        <v>-1.02818892769356+18.2501695457072i</v>
      </c>
      <c r="R3317" t="str">
        <f t="shared" si="1731"/>
        <v>-0.057762932769077-0.0530843134011962i</v>
      </c>
      <c r="S3317" t="str">
        <f t="shared" si="1732"/>
        <v>1.92617167719073i</v>
      </c>
      <c r="T3317" t="str">
        <f t="shared" si="1733"/>
        <v>0.1022495009765-0.111261325091268i</v>
      </c>
      <c r="U3317" t="str">
        <f t="shared" si="1734"/>
        <v>0.00005-0.000102749550079986i</v>
      </c>
      <c r="V3317" t="str">
        <f t="shared" si="1735"/>
        <v>0.00002-0.00115079496089584i</v>
      </c>
      <c r="W3317" t="str">
        <f t="shared" si="1736"/>
        <v>0.0000421865793699331-0.0000958854862909418i</v>
      </c>
      <c r="X3317" t="str">
        <f t="shared" si="1737"/>
        <v>0.0000422236237534161-0.0000958450262584218i</v>
      </c>
      <c r="Y3317" t="str">
        <f t="shared" si="1738"/>
        <v>0.009+6.95171622386349i</v>
      </c>
      <c r="Z3317" t="str">
        <f t="shared" si="1739"/>
        <v>-0.000165354154302839-0.0000731021872006074i</v>
      </c>
      <c r="AA3317" t="str">
        <f t="shared" si="1740"/>
        <v>0.00224534799308805-1.72621332050766i</v>
      </c>
      <c r="AB3317" t="str">
        <f t="shared" si="1741"/>
        <v>0.307583164499873-0.334692200266939i</v>
      </c>
      <c r="AC3317" t="str">
        <f t="shared" si="1742"/>
        <v>0.943926605720685-0.0548200993892361i</v>
      </c>
      <c r="AD3317" t="str">
        <f t="shared" si="1743"/>
        <v>0.345282848624596-0.334521517111869i</v>
      </c>
      <c r="AE3317" t="str">
        <f t="shared" si="1744"/>
        <v>-0.0000815482079961381+0.0000300735911208214i</v>
      </c>
      <c r="AF3317" t="str">
        <f t="shared" si="1745"/>
        <v>-4.17442548653199-0.0712181303331802i</v>
      </c>
      <c r="AG3317" t="str">
        <f t="shared" si="1746"/>
        <v>0.997912417608365-0.00216035435087763i</v>
      </c>
      <c r="AH3317" t="str">
        <f t="shared" si="1747"/>
        <v>0.000343533455704352-0.000119239021627034i</v>
      </c>
      <c r="AI3317">
        <f t="shared" si="1748"/>
        <v>-68.786595595904728</v>
      </c>
      <c r="AJ3317">
        <f t="shared" si="1749"/>
        <v>-19.141673377478256</v>
      </c>
      <c r="AK3317"/>
      <c r="AL3317"/>
      <c r="AM3317"/>
      <c r="AN3317"/>
    </row>
    <row r="3318" spans="1:40" x14ac:dyDescent="0.35">
      <c r="A3318"/>
      <c r="B3318">
        <f t="shared" si="1750"/>
        <v>1384000</v>
      </c>
      <c r="C3318" s="237" t="str">
        <f t="shared" si="1718"/>
        <v>-1.10432308671559E-08+0.000489758842788357i</v>
      </c>
      <c r="D3318" s="208" t="str">
        <f t="shared" si="1719"/>
        <v>-1.64874560437803+0.00375481779471074i</v>
      </c>
      <c r="E3318" t="str">
        <f t="shared" si="1720"/>
        <v>36500</v>
      </c>
      <c r="F3318" t="str">
        <f t="shared" si="1721"/>
        <v>0.21505376344086</v>
      </c>
      <c r="G3318" t="str">
        <f t="shared" si="1716"/>
        <v>0.21505376344086</v>
      </c>
      <c r="H3318" t="str">
        <f t="shared" si="1722"/>
        <v>2.52568334051942+0.0749216004171926i</v>
      </c>
      <c r="I3318" t="str">
        <f t="shared" si="1723"/>
        <v>5434.95529071034i</v>
      </c>
      <c r="J3318" t="str">
        <f t="shared" si="1717"/>
        <v>-39982.6371266707+1188.99429903812i</v>
      </c>
      <c r="K3318" t="str">
        <f t="shared" si="1724"/>
        <v>0.00403876873224439-0.135812782946484i</v>
      </c>
      <c r="L3318" t="str">
        <f t="shared" si="1725"/>
        <v>0.00128020239855007-0.0364952770502578i</v>
      </c>
      <c r="M3318" t="str">
        <f t="shared" si="1726"/>
        <v>0.00531897113079446-0.172308059996742i</v>
      </c>
      <c r="N3318" t="str">
        <f t="shared" si="1727"/>
        <v>-17.2630402274496i</v>
      </c>
      <c r="O3318" t="str">
        <f t="shared" si="1728"/>
        <v>-0.0157187199302258+0.999876453289983i</v>
      </c>
      <c r="P3318" t="str">
        <f t="shared" si="1729"/>
        <v>1.01571871993023-0.999876453289983i</v>
      </c>
      <c r="Q3318" t="str">
        <f t="shared" si="1730"/>
        <v>-1.01571871993023+18.2629166807396i</v>
      </c>
      <c r="R3318" t="str">
        <f t="shared" si="1731"/>
        <v>-0.0576638266283884-0.0524093992483901i</v>
      </c>
      <c r="S3318" t="str">
        <f t="shared" si="1732"/>
        <v>1.92756442605349i</v>
      </c>
      <c r="T3318" t="str">
        <f t="shared" si="1733"/>
        <v>0.101022493582031-0.111150740878997i</v>
      </c>
      <c r="U3318" t="str">
        <f t="shared" si="1734"/>
        <v>0.00005-0.000102675309075593i</v>
      </c>
      <c r="V3318" t="str">
        <f t="shared" si="1735"/>
        <v>0.00002-0.00114996346164664i</v>
      </c>
      <c r="W3318" t="str">
        <f t="shared" si="1736"/>
        <v>0.0000421864538984805-0.0000958184501617323i</v>
      </c>
      <c r="X3318" t="str">
        <f t="shared" si="1737"/>
        <v>0.000042223434120189-0.0000957780185668194i</v>
      </c>
      <c r="Y3318" t="str">
        <f t="shared" si="1738"/>
        <v>0.009+6.95674277210924i</v>
      </c>
      <c r="Z3318" t="str">
        <f t="shared" si="1739"/>
        <v>-0.000165119158813982-0.0000730487337076594i</v>
      </c>
      <c r="AA3318" t="str">
        <f t="shared" si="1740"/>
        <v>0.00224210431337538-1.7249660269646i</v>
      </c>
      <c r="AB3318" t="str">
        <f t="shared" si="1741"/>
        <v>0.303892126268378-0.334359544932398i</v>
      </c>
      <c r="AC3318" t="str">
        <f t="shared" si="1742"/>
        <v>0.944003548917802-0.0541415114923902i</v>
      </c>
      <c r="AD3318" t="str">
        <f t="shared" si="1743"/>
        <v>0.341110440063984-0.334629367107396i</v>
      </c>
      <c r="AE3318" t="str">
        <f t="shared" si="1744"/>
        <v>-0.0000807681204546229+0.0000303360339100919i</v>
      </c>
      <c r="AF3318" t="str">
        <f t="shared" si="1745"/>
        <v>-4.17442894489745-0.0711667826224819i</v>
      </c>
      <c r="AG3318" t="str">
        <f t="shared" si="1746"/>
        <v>0.997913216665401-0.0021327381840925i</v>
      </c>
      <c r="AH3318" t="str">
        <f t="shared" si="1747"/>
        <v>0.000340286611923859-0.000120413144649193i</v>
      </c>
      <c r="AI3318">
        <f t="shared" si="1748"/>
        <v>-68.850745708075422</v>
      </c>
      <c r="AJ3318">
        <f t="shared" si="1749"/>
        <v>-19.486733486180608</v>
      </c>
      <c r="AK3318"/>
      <c r="AL3318"/>
      <c r="AM3318"/>
      <c r="AN3318"/>
    </row>
    <row r="3319" spans="1:40" x14ac:dyDescent="0.35">
      <c r="A3319"/>
      <c r="B3319">
        <f t="shared" si="1750"/>
        <v>1385000</v>
      </c>
      <c r="C3319" s="237" t="str">
        <f t="shared" si="1718"/>
        <v>-1.10272897203897E-08+0.000489405226295729i</v>
      </c>
      <c r="D3319" s="208" t="str">
        <f t="shared" si="1719"/>
        <v>-1.64874560425582+0.00375210673493392i</v>
      </c>
      <c r="E3319" t="str">
        <f t="shared" si="1720"/>
        <v>36500</v>
      </c>
      <c r="F3319" t="str">
        <f t="shared" si="1721"/>
        <v>0.21505376344086</v>
      </c>
      <c r="G3319" t="str">
        <f t="shared" si="1716"/>
        <v>0.21505376344086</v>
      </c>
      <c r="H3319" t="str">
        <f t="shared" si="1722"/>
        <v>2.52568679152894+0.0748676155563224i</v>
      </c>
      <c r="I3319" t="str">
        <f t="shared" si="1723"/>
        <v>5438.88228152733i</v>
      </c>
      <c r="J3319" t="str">
        <f t="shared" si="1717"/>
        <v>-40040.4378233214+1189.85339896518i</v>
      </c>
      <c r="K3319" t="str">
        <f t="shared" si="1724"/>
        <v>0.00403294353348294-0.135714891378913i</v>
      </c>
      <c r="L3319" t="str">
        <f t="shared" si="1725"/>
        <v>0.00127835666612302-0.0364689913686361i</v>
      </c>
      <c r="M3319" t="str">
        <f t="shared" si="1726"/>
        <v>0.00531130019960596-0.172183882747549i</v>
      </c>
      <c r="N3319" t="str">
        <f t="shared" si="1727"/>
        <v>-17.2755135224117i</v>
      </c>
      <c r="O3319" t="str">
        <f t="shared" si="1728"/>
        <v>-0.00324606663152979+0.999994731511833i</v>
      </c>
      <c r="P3319" t="str">
        <f t="shared" si="1729"/>
        <v>1.00324606663153-0.999994731511833i</v>
      </c>
      <c r="Q3319" t="str">
        <f t="shared" si="1730"/>
        <v>-1.00324606663153+18.2755082539235i</v>
      </c>
      <c r="R3319" t="str">
        <f t="shared" si="1731"/>
        <v>-0.0575578330866978-0.0517359836917521i</v>
      </c>
      <c r="S3319" t="str">
        <f t="shared" si="1732"/>
        <v>1.92895717491624i</v>
      </c>
      <c r="T3319" t="str">
        <f t="shared" si="1733"/>
        <v>0.0997964969435548-0.111026595105217i</v>
      </c>
      <c r="U3319" t="str">
        <f t="shared" si="1734"/>
        <v>0.00005-0.000102601175278427i</v>
      </c>
      <c r="V3319" t="str">
        <f t="shared" si="1735"/>
        <v>0.00002-0.00114913316311838i</v>
      </c>
      <c r="W3319" t="str">
        <f t="shared" si="1736"/>
        <v>0.0000421863283374659-0.0000957515124371298i</v>
      </c>
      <c r="X3319" t="str">
        <f t="shared" si="1737"/>
        <v>0.0000422232445365115-0.000095711109238109i</v>
      </c>
      <c r="Y3319" t="str">
        <f t="shared" si="1738"/>
        <v>0.009+6.96176932035498i</v>
      </c>
      <c r="Z3319" t="str">
        <f t="shared" si="1739"/>
        <v>-0.000164884672129499-0.0000729953581532807i</v>
      </c>
      <c r="AA3319" t="str">
        <f t="shared" si="1740"/>
        <v>0.00223886765743076-1.72372053463146i</v>
      </c>
      <c r="AB3319" t="str">
        <f t="shared" si="1741"/>
        <v>0.300204128555652-0.333986094210449i</v>
      </c>
      <c r="AC3319" t="str">
        <f t="shared" si="1742"/>
        <v>0.944087451763076-0.0534642128804021i</v>
      </c>
      <c r="AD3319" t="str">
        <f t="shared" si="1743"/>
        <v>0.336936800827064-0.334685131948014i</v>
      </c>
      <c r="AE3319" t="str">
        <f t="shared" si="1744"/>
        <v>-0.0000799861750078559+0.0000305896257964742i</v>
      </c>
      <c r="AF3319" t="str">
        <f t="shared" si="1745"/>
        <v>-4.17443239578476-0.0711155088213885i</v>
      </c>
      <c r="AG3319" t="str">
        <f t="shared" si="1746"/>
        <v>0.997914339614839-0.00210515379739705i</v>
      </c>
      <c r="AH3319" t="str">
        <f t="shared" si="1747"/>
        <v>0.000337031090972613-0.000121550077265339i</v>
      </c>
      <c r="AI3319">
        <f t="shared" si="1748"/>
        <v>-68.915554807314138</v>
      </c>
      <c r="AJ3319">
        <f t="shared" si="1749"/>
        <v>-19.831811007648103</v>
      </c>
      <c r="AK3319"/>
      <c r="AL3319"/>
      <c r="AM3319"/>
      <c r="AN3319"/>
    </row>
    <row r="3320" spans="1:40" x14ac:dyDescent="0.35">
      <c r="A3320"/>
      <c r="B3320">
        <f t="shared" si="1750"/>
        <v>1386000</v>
      </c>
      <c r="C3320" s="237" t="str">
        <f t="shared" si="1718"/>
        <v>-1.10113830658211E-08+0.000489052120072208i</v>
      </c>
      <c r="D3320" s="208" t="str">
        <f t="shared" si="1719"/>
        <v>-1.64874560413386+0.00374939958722026i</v>
      </c>
      <c r="E3320" t="str">
        <f t="shared" si="1720"/>
        <v>36500</v>
      </c>
      <c r="F3320" t="str">
        <f t="shared" si="1721"/>
        <v>0.21505376344086</v>
      </c>
      <c r="G3320" t="str">
        <f t="shared" si="1716"/>
        <v>0.21505376344086</v>
      </c>
      <c r="H3320" t="str">
        <f t="shared" si="1722"/>
        <v>2.52569023508153+0.074813708357828i</v>
      </c>
      <c r="I3320" t="str">
        <f t="shared" si="1723"/>
        <v>5442.80927234432i</v>
      </c>
      <c r="J3320" t="str">
        <f t="shared" si="1717"/>
        <v>-40098.2802683987+1190.71249889222i</v>
      </c>
      <c r="K3320" t="str">
        <f t="shared" si="1724"/>
        <v>0.0040271309248543-0.135617140705735i</v>
      </c>
      <c r="L3320" t="str">
        <f t="shared" si="1725"/>
        <v>0.00127651492081864-0.03644274347763i</v>
      </c>
      <c r="M3320" t="str">
        <f t="shared" si="1726"/>
        <v>0.00530364584567294-0.172059884183365i</v>
      </c>
      <c r="N3320" t="str">
        <f t="shared" si="1727"/>
        <v>-17.2879868173737i</v>
      </c>
      <c r="O3320" t="str">
        <f t="shared" si="1728"/>
        <v>0.00922709169358674+0.999957429483315i</v>
      </c>
      <c r="P3320" t="str">
        <f t="shared" si="1729"/>
        <v>0.990772908306413-0.999957429483315i</v>
      </c>
      <c r="Q3320" t="str">
        <f t="shared" si="1730"/>
        <v>-0.990772908306413+18.287944246857i</v>
      </c>
      <c r="R3320" t="str">
        <f t="shared" si="1731"/>
        <v>-0.0574449688469968-0.0510641314763849i</v>
      </c>
      <c r="S3320" t="str">
        <f t="shared" si="1732"/>
        <v>1.93034992377899i</v>
      </c>
      <c r="T3320" t="str">
        <f t="shared" si="1733"/>
        <v>0.0985716423032799-0.110888891235287i</v>
      </c>
      <c r="U3320" t="str">
        <f t="shared" si="1734"/>
        <v>0.00005-0.000102527148456436i</v>
      </c>
      <c r="V3320" t="str">
        <f t="shared" si="1735"/>
        <v>0.00002-0.00114830406271209i</v>
      </c>
      <c r="W3320" t="str">
        <f t="shared" si="1736"/>
        <v>0.0000421862026868923-0.0000956846729040948i</v>
      </c>
      <c r="X3320" t="str">
        <f t="shared" si="1737"/>
        <v>0.0000422230550019852-0.0000956442980593417i</v>
      </c>
      <c r="Y3320" t="str">
        <f t="shared" si="1738"/>
        <v>0.009+6.96679586860072i</v>
      </c>
      <c r="Z3320" t="str">
        <f t="shared" si="1739"/>
        <v>-0.000164650692781459-0.0000729420603661726i</v>
      </c>
      <c r="AA3320" t="str">
        <f t="shared" si="1740"/>
        <v>0.00223563800498987-1.72247683960933i</v>
      </c>
      <c r="AB3320" t="str">
        <f t="shared" si="1741"/>
        <v>0.296519566159649-0.333571858525459i</v>
      </c>
      <c r="AC3320" t="str">
        <f t="shared" si="1742"/>
        <v>0.944178299420503-0.0527882692132328i</v>
      </c>
      <c r="AD3320" t="str">
        <f t="shared" si="1743"/>
        <v>0.332762581593718-0.334688795514736i</v>
      </c>
      <c r="AE3320" t="str">
        <f t="shared" si="1744"/>
        <v>-0.0000792024799174697+0.0000308343537334808i</v>
      </c>
      <c r="AF3320" t="str">
        <f t="shared" si="1745"/>
        <v>-4.17443583921539-0.0710643087706077i</v>
      </c>
      <c r="AG3320" t="str">
        <f t="shared" si="1746"/>
        <v>0.997915785861282-0.00207760518000709i</v>
      </c>
      <c r="AH3320" t="str">
        <f t="shared" si="1747"/>
        <v>0.000333767353156129-0.000122649753384113i</v>
      </c>
      <c r="AI3320">
        <f t="shared" si="1748"/>
        <v>-68.981031201667562</v>
      </c>
      <c r="AJ3320">
        <f t="shared" si="1749"/>
        <v>-20.176905654723654</v>
      </c>
      <c r="AK3320"/>
      <c r="AL3320"/>
      <c r="AM3320"/>
      <c r="AN3320"/>
    </row>
    <row r="3321" spans="1:40" x14ac:dyDescent="0.35">
      <c r="A3321"/>
      <c r="B3321">
        <f t="shared" si="1750"/>
        <v>1387000</v>
      </c>
      <c r="C3321" s="237" t="str">
        <f t="shared" si="1718"/>
        <v>-1.09955108040131E-08+0.000488699523014114i</v>
      </c>
      <c r="D3321" s="208" t="str">
        <f t="shared" si="1719"/>
        <v>-1.64874560401218+0.00374669634310821i</v>
      </c>
      <c r="E3321" t="str">
        <f t="shared" si="1720"/>
        <v>36500</v>
      </c>
      <c r="F3321" t="str">
        <f t="shared" si="1721"/>
        <v>0.21505376344086</v>
      </c>
      <c r="G3321" t="str">
        <f t="shared" si="1716"/>
        <v>0.21505376344086</v>
      </c>
      <c r="H3321" t="str">
        <f t="shared" si="1722"/>
        <v>2.52569367119871+0.0747598786544165i</v>
      </c>
      <c r="I3321" t="str">
        <f t="shared" si="1723"/>
        <v>5446.73626316131i</v>
      </c>
      <c r="J3321" t="str">
        <f t="shared" si="1717"/>
        <v>-40156.1644619027+1191.57159881927i</v>
      </c>
      <c r="K3321" t="str">
        <f t="shared" si="1724"/>
        <v>0.00402133087011293-0.135519530623249i</v>
      </c>
      <c r="L3321" t="str">
        <f t="shared" si="1725"/>
        <v>0.00127467715116601-0.0364165332959023i</v>
      </c>
      <c r="M3321" t="str">
        <f t="shared" si="1726"/>
        <v>0.00529600802127894-0.171936063919151i</v>
      </c>
      <c r="N3321" t="str">
        <f t="shared" si="1727"/>
        <v>-17.3004601123357i</v>
      </c>
      <c r="O3321" t="str">
        <f t="shared" si="1728"/>
        <v>0.0216988144579042+0.999764553007918i</v>
      </c>
      <c r="P3321" t="str">
        <f t="shared" si="1729"/>
        <v>0.978301185542096-0.999764553007918i</v>
      </c>
      <c r="Q3321" t="str">
        <f t="shared" si="1730"/>
        <v>-0.978301185542096+18.3002246653436i</v>
      </c>
      <c r="R3321" t="str">
        <f t="shared" si="1731"/>
        <v>-0.0573252509957593-0.050393907255025i</v>
      </c>
      <c r="S3321" t="str">
        <f t="shared" si="1732"/>
        <v>1.93174267264175i</v>
      </c>
      <c r="T3321" t="str">
        <f t="shared" si="1733"/>
        <v>0.0973480610856825-0.110737633568407i</v>
      </c>
      <c r="U3321" t="str">
        <f t="shared" si="1734"/>
        <v>0.00005-0.000102453228378241i</v>
      </c>
      <c r="V3321" t="str">
        <f t="shared" si="1735"/>
        <v>0.00002-0.0011474761578363i</v>
      </c>
      <c r="W3321" t="str">
        <f t="shared" si="1736"/>
        <v>0.0000421860769467621-0.0000956179313502023i</v>
      </c>
      <c r="X3321" t="str">
        <f t="shared" si="1737"/>
        <v>0.000042222865516213-0.0000955775848181831i</v>
      </c>
      <c r="Y3321" t="str">
        <f t="shared" si="1738"/>
        <v>0.009+6.97182241684647i</v>
      </c>
      <c r="Z3321" t="str">
        <f t="shared" si="1739"/>
        <v>-0.000164417219307221-0.0000728888401755394i</v>
      </c>
      <c r="AA3321" t="str">
        <f t="shared" si="1740"/>
        <v>0.00223241533586142-1.72123493801055i</v>
      </c>
      <c r="AB3321" t="str">
        <f t="shared" si="1741"/>
        <v>0.292838834426614-0.33311685081012i</v>
      </c>
      <c r="AC3321" t="str">
        <f t="shared" si="1742"/>
        <v>0.94427607666263-0.0521137460678976i</v>
      </c>
      <c r="AD3321" t="str">
        <f t="shared" si="1743"/>
        <v>0.328588433309294-0.334640349835622i</v>
      </c>
      <c r="AE3321" t="str">
        <f t="shared" si="1744"/>
        <v>-0.0000784171434766856+0.0000310702059889566i</v>
      </c>
      <c r="AF3321" t="str">
        <f t="shared" si="1745"/>
        <v>-4.17443927521089-0.0710131823113083i</v>
      </c>
      <c r="AG3321" t="str">
        <f t="shared" si="1746"/>
        <v>0.99791755476027-0.00205009631135122i</v>
      </c>
      <c r="AH3321" t="str">
        <f t="shared" si="1747"/>
        <v>0.000330495859055464-0.00012371211262161i</v>
      </c>
      <c r="AI3321">
        <f t="shared" si="1748"/>
        <v>-69.047183407167239</v>
      </c>
      <c r="AJ3321">
        <f t="shared" si="1749"/>
        <v>-20.522017138571439</v>
      </c>
      <c r="AK3321"/>
      <c r="AL3321"/>
      <c r="AM3321"/>
      <c r="AN3321"/>
    </row>
    <row r="3322" spans="1:40" x14ac:dyDescent="0.35">
      <c r="A3322"/>
      <c r="B3322">
        <f t="shared" si="1750"/>
        <v>1388000</v>
      </c>
      <c r="C3322" s="237" t="str">
        <f t="shared" si="1718"/>
        <v>-1.09796728358869E-08+0.000488347434020944i</v>
      </c>
      <c r="D3322" s="208" t="str">
        <f t="shared" si="1719"/>
        <v>-1.64874560389075+0.00374399699416057i</v>
      </c>
      <c r="E3322" t="str">
        <f t="shared" si="1720"/>
        <v>36500</v>
      </c>
      <c r="F3322" t="str">
        <f t="shared" si="1721"/>
        <v>0.21505376344086</v>
      </c>
      <c r="G3322" t="str">
        <f t="shared" si="1716"/>
        <v>0.21505376344086</v>
      </c>
      <c r="H3322" t="str">
        <f t="shared" si="1722"/>
        <v>2.52569709990181+0.0747061262792702i</v>
      </c>
      <c r="I3322" t="str">
        <f t="shared" si="1723"/>
        <v>5450.66325397829i</v>
      </c>
      <c r="J3322" t="str">
        <f t="shared" si="1717"/>
        <v>-40214.0904038332+1192.43069874632i</v>
      </c>
      <c r="K3322" t="str">
        <f t="shared" si="1724"/>
        <v>0.00401554333314352-0.135422060828624i</v>
      </c>
      <c r="L3322" t="str">
        <f t="shared" si="1725"/>
        <v>0.00127284334573541-0.0363903607423486i</v>
      </c>
      <c r="M3322" t="str">
        <f t="shared" si="1726"/>
        <v>0.00528838667887893-0.171812421570973i</v>
      </c>
      <c r="N3322" t="str">
        <f t="shared" si="1727"/>
        <v>-17.3129334072977i</v>
      </c>
      <c r="O3322" t="str">
        <f t="shared" si="1728"/>
        <v>0.0341671612974496+0.999416132093571i</v>
      </c>
      <c r="P3322" t="str">
        <f t="shared" si="1729"/>
        <v>0.96583283870255-0.999416132093571i</v>
      </c>
      <c r="Q3322" t="str">
        <f t="shared" si="1730"/>
        <v>-0.96583283870255+18.3123495393913i</v>
      </c>
      <c r="R3322" t="str">
        <f t="shared" si="1731"/>
        <v>-0.0571986970051691-0.0497253755912213i</v>
      </c>
      <c r="S3322" t="str">
        <f t="shared" si="1732"/>
        <v>1.9331354215045i</v>
      </c>
      <c r="T3322" t="str">
        <f t="shared" si="1733"/>
        <v>0.0961258849030052-0.110572827244596i</v>
      </c>
      <c r="U3322" t="str">
        <f t="shared" si="1734"/>
        <v>0.00005-0.000102379414813127i</v>
      </c>
      <c r="V3322" t="str">
        <f t="shared" si="1735"/>
        <v>0.00002-0.00114664944590703i</v>
      </c>
      <c r="W3322" t="str">
        <f t="shared" si="1736"/>
        <v>0.0000421859511170773-0.0000955512875636366i</v>
      </c>
      <c r="X3322" t="str">
        <f t="shared" si="1737"/>
        <v>0.0000422226760787986-0.0000955109693029072i</v>
      </c>
      <c r="Y3322" t="str">
        <f t="shared" si="1738"/>
        <v>0.009+6.97684896509221i</v>
      </c>
      <c r="Z3322" t="str">
        <f t="shared" si="1739"/>
        <v>-0.000164184250249406-0.0000728356974110857i</v>
      </c>
      <c r="AA3322" t="str">
        <f t="shared" si="1740"/>
        <v>0.00222919962992683-1.71999482595865i</v>
      </c>
      <c r="AB3322" t="str">
        <f t="shared" si="1741"/>
        <v>0.289162329267624-0.332621086526449i</v>
      </c>
      <c r="AC3322" t="str">
        <f t="shared" si="1742"/>
        <v>0.944380767868455-0.0514407089416742i</v>
      </c>
      <c r="AD3322" t="str">
        <f t="shared" si="1743"/>
        <v>0.324415007082181-0.334539795091243i</v>
      </c>
      <c r="AE3322" t="str">
        <f t="shared" si="1744"/>
        <v>-0.0000776302739946761+0.0000312971721441928i</v>
      </c>
      <c r="AF3322" t="str">
        <f t="shared" si="1745"/>
        <v>-4.17444270379256-0.0709621292851096i</v>
      </c>
      <c r="AG3322" t="str">
        <f t="shared" si="1746"/>
        <v>0.99791964561843-0.00202263116046821i</v>
      </c>
      <c r="AH3322" t="str">
        <f t="shared" si="1747"/>
        <v>0.000327217069456548-0.000124737100299249i</v>
      </c>
      <c r="AI3322">
        <f t="shared" si="1748"/>
        <v>-69.114020154448156</v>
      </c>
      <c r="AJ3322">
        <f t="shared" si="1749"/>
        <v>-20.867145168718761</v>
      </c>
      <c r="AK3322"/>
      <c r="AL3322"/>
      <c r="AM3322"/>
      <c r="AN3322"/>
    </row>
    <row r="3323" spans="1:40" x14ac:dyDescent="0.35">
      <c r="A3323"/>
      <c r="B3323">
        <f t="shared" si="1750"/>
        <v>1389000</v>
      </c>
      <c r="C3323" s="237" t="str">
        <f t="shared" si="1718"/>
        <v>-1.09638690627202E-08+0.000487995851995366i</v>
      </c>
      <c r="D3323" s="208" t="str">
        <f t="shared" si="1719"/>
        <v>-1.64874560376959+0.00374130153196447i</v>
      </c>
      <c r="E3323" t="str">
        <f t="shared" si="1720"/>
        <v>36500</v>
      </c>
      <c r="F3323" t="str">
        <f t="shared" si="1721"/>
        <v>0.21505376344086</v>
      </c>
      <c r="G3323" t="str">
        <f t="shared" si="1716"/>
        <v>0.21505376344086</v>
      </c>
      <c r="H3323" t="str">
        <f t="shared" si="1722"/>
        <v>2.52570052121218+0.0746524510660537i</v>
      </c>
      <c r="I3323" t="str">
        <f t="shared" si="1723"/>
        <v>5454.59024479528i</v>
      </c>
      <c r="J3323" t="str">
        <f t="shared" si="1717"/>
        <v>-40272.0580941904+1193.28979867338i</v>
      </c>
      <c r="K3323" t="str">
        <f t="shared" si="1724"/>
        <v>0.0040097682779605-0.135324731019901i</v>
      </c>
      <c r="L3323" t="str">
        <f t="shared" si="1725"/>
        <v>0.0012710134931381-0.0363642257360965i</v>
      </c>
      <c r="M3323" t="str">
        <f t="shared" si="1726"/>
        <v>0.0052807817710986-0.171688956755997i</v>
      </c>
      <c r="N3323" t="str">
        <f t="shared" si="1727"/>
        <v>-17.3254067022598i</v>
      </c>
      <c r="O3323" t="str">
        <f t="shared" si="1728"/>
        <v>0.0466301923735828+0.998912220947968i</v>
      </c>
      <c r="P3323" t="str">
        <f t="shared" si="1729"/>
        <v>0.953369807626417-0.998912220947968i</v>
      </c>
      <c r="Q3323" t="str">
        <f t="shared" si="1730"/>
        <v>-0.953369807626417+18.3243189232078i</v>
      </c>
      <c r="R3323" t="str">
        <f t="shared" si="1731"/>
        <v>-0.0570653247355098-0.0490586009623879i</v>
      </c>
      <c r="S3323" t="str">
        <f t="shared" si="1732"/>
        <v>1.93452817036726i</v>
      </c>
      <c r="T3323" t="str">
        <f t="shared" si="1733"/>
        <v>0.0949052455605458-0.110394478251999i</v>
      </c>
      <c r="U3323" t="str">
        <f t="shared" si="1734"/>
        <v>0.00005-0.000102305707531045i</v>
      </c>
      <c r="V3323" t="str">
        <f t="shared" si="1735"/>
        <v>0.00002-0.0011458239243477i</v>
      </c>
      <c r="W3323" t="str">
        <f t="shared" si="1736"/>
        <v>0.0000421858251978407-0.0000954847413331954i</v>
      </c>
      <c r="X3323" t="str">
        <f t="shared" si="1737"/>
        <v>0.0000422224866893477-0.0000954444513024018i</v>
      </c>
      <c r="Y3323" t="str">
        <f t="shared" si="1738"/>
        <v>0.009+6.98187551333796i</v>
      </c>
      <c r="Z3323" t="str">
        <f t="shared" si="1739"/>
        <v>-0.000163951784155888-0.0000727826319030172i</v>
      </c>
      <c r="AA3323" t="str">
        <f t="shared" si="1740"/>
        <v>0.00222599086713992-1.71875649958835i</v>
      </c>
      <c r="AB3323" t="str">
        <f t="shared" si="1741"/>
        <v>0.285490447174497-0.33208458368776i</v>
      </c>
      <c r="AC3323" t="str">
        <f t="shared" si="1742"/>
        <v>0.944492357021161-0.0507692232551937i</v>
      </c>
      <c r="AD3323" t="str">
        <f t="shared" si="1743"/>
        <v>0.320242954081091-0.334387139618789i</v>
      </c>
      <c r="AE3323" t="str">
        <f t="shared" si="1744"/>
        <v>-0.0000768419797809243+0.0000315152430928657i</v>
      </c>
      <c r="AF3323" t="str">
        <f t="shared" si="1745"/>
        <v>-4.17444612498177-0.0709111495340892i</v>
      </c>
      <c r="AG3323" t="str">
        <f t="shared" si="1746"/>
        <v>0.997922057693619-0.00199521368540513i</v>
      </c>
      <c r="AH3323" t="str">
        <f t="shared" si="1747"/>
        <v>0.000323931445279552-0.000125724667440807i</v>
      </c>
      <c r="AI3323">
        <f t="shared" si="1748"/>
        <v>-69.18155039563915</v>
      </c>
      <c r="AJ3323">
        <f t="shared" si="1749"/>
        <v>-21.21228945310915</v>
      </c>
      <c r="AK3323"/>
      <c r="AL3323"/>
      <c r="AM3323"/>
      <c r="AN3323"/>
    </row>
    <row r="3324" spans="1:40" x14ac:dyDescent="0.35">
      <c r="A3324"/>
      <c r="B3324">
        <f t="shared" si="1750"/>
        <v>1390000</v>
      </c>
      <c r="C3324" s="237" t="str">
        <f t="shared" si="1718"/>
        <v>-1.09480993861455E-08+0.000487644775843205i</v>
      </c>
      <c r="D3324" s="208" t="str">
        <f t="shared" si="1719"/>
        <v>-1.64874560364869+0.00373860994813124i</v>
      </c>
      <c r="E3324" t="str">
        <f t="shared" si="1720"/>
        <v>36500</v>
      </c>
      <c r="F3324" t="str">
        <f t="shared" si="1721"/>
        <v>0.21505376344086</v>
      </c>
      <c r="G3324" t="str">
        <f t="shared" si="1716"/>
        <v>0.21505376344086</v>
      </c>
      <c r="H3324" t="str">
        <f t="shared" si="1722"/>
        <v>2.52570393515103+0.0745988528489044i</v>
      </c>
      <c r="I3324" t="str">
        <f t="shared" si="1723"/>
        <v>5458.51723561227i</v>
      </c>
      <c r="J3324" t="str">
        <f t="shared" si="1717"/>
        <v>-40330.0675329741+1194.14889860042i</v>
      </c>
      <c r="K3324" t="str">
        <f t="shared" si="1724"/>
        <v>0.00400400566870741-0.135227540895983i</v>
      </c>
      <c r="L3324" t="str">
        <f t="shared" si="1725"/>
        <v>0.00126918758202625-0.0363381281965051i</v>
      </c>
      <c r="M3324" t="str">
        <f t="shared" si="1726"/>
        <v>0.00527319325073366-0.171565669092488i</v>
      </c>
      <c r="N3324" t="str">
        <f t="shared" si="1727"/>
        <v>-17.3378799972218i</v>
      </c>
      <c r="O3324" t="str">
        <f t="shared" si="1728"/>
        <v>0.0590859686743872+0.998252897970153i</v>
      </c>
      <c r="P3324" t="str">
        <f t="shared" si="1729"/>
        <v>0.940914031325613-0.998252897970153i</v>
      </c>
      <c r="Q3324" t="str">
        <f t="shared" si="1730"/>
        <v>-0.940914031325613+18.336132895192i</v>
      </c>
      <c r="R3324" t="str">
        <f t="shared" si="1731"/>
        <v>-0.0569251524377251-0.0483936477627889i</v>
      </c>
      <c r="S3324" t="str">
        <f t="shared" si="1732"/>
        <v>1.93592091923001i</v>
      </c>
      <c r="T3324" t="str">
        <f t="shared" si="1733"/>
        <v>0.0936862750618316-0.110202593434549i</v>
      </c>
      <c r="U3324" t="str">
        <f t="shared" si="1734"/>
        <v>0.00005-0.000102232106302605i</v>
      </c>
      <c r="V3324" t="str">
        <f t="shared" si="1735"/>
        <v>0.00002-0.00114499959058918i</v>
      </c>
      <c r="W3324" t="str">
        <f t="shared" si="1736"/>
        <v>0.0000421856991890548-0.0000954182924482804i</v>
      </c>
      <c r="X3324" t="str">
        <f t="shared" si="1737"/>
        <v>0.0000422222973474676-0.0000953780306061579i</v>
      </c>
      <c r="Y3324" t="str">
        <f t="shared" si="1738"/>
        <v>0.009+6.9869020615837i</v>
      </c>
      <c r="Z3324" t="str">
        <f t="shared" si="1739"/>
        <v>-0.000163719819579752-0.0000727296434820374i</v>
      </c>
      <c r="AA3324" t="str">
        <f t="shared" si="1740"/>
        <v>0.00222278902752661-1.71751995504547i</v>
      </c>
      <c r="AB3324" t="str">
        <f t="shared" si="1741"/>
        <v>0.28182358523536-0.331507362881721i</v>
      </c>
      <c r="AC3324" t="str">
        <f t="shared" si="1742"/>
        <v>0.944610827705672-0.0500993543554648i</v>
      </c>
      <c r="AD3324" t="str">
        <f t="shared" si="1743"/>
        <v>0.316072925432406-0.334182399914935i</v>
      </c>
      <c r="AE3324" t="str">
        <f t="shared" si="1744"/>
        <v>-0.0000760523691296231+0.0000317244110397785i</v>
      </c>
      <c r="AF3324" t="str">
        <f t="shared" si="1745"/>
        <v>-4.17444953879972-0.0708602429007732i</v>
      </c>
      <c r="AG3324" t="str">
        <f t="shared" si="1746"/>
        <v>0.997924790195085-0.00196784783261836i</v>
      </c>
      <c r="AH3324" t="str">
        <f t="shared" si="1747"/>
        <v>0.00032063944750836-0.000126674770768495i</v>
      </c>
      <c r="AI3324">
        <f t="shared" si="1748"/>
        <v>-69.249783311537598</v>
      </c>
      <c r="AJ3324">
        <f t="shared" si="1749"/>
        <v>-21.557449698145184</v>
      </c>
      <c r="AK3324"/>
      <c r="AL3324"/>
      <c r="AM3324"/>
      <c r="AN3324"/>
    </row>
    <row r="3325" spans="1:40" x14ac:dyDescent="0.35">
      <c r="A3325"/>
      <c r="B3325">
        <f t="shared" si="1750"/>
        <v>1391000</v>
      </c>
      <c r="C3325" s="237" t="str">
        <f t="shared" si="1718"/>
        <v>-1.0932363708149E-08+0.000487294204473434i</v>
      </c>
      <c r="D3325" s="208" t="str">
        <f t="shared" si="1719"/>
        <v>-1.64874560352805+0.00373592223429633i</v>
      </c>
      <c r="E3325" t="str">
        <f t="shared" si="1720"/>
        <v>36500</v>
      </c>
      <c r="F3325" t="str">
        <f t="shared" si="1721"/>
        <v>0.21505376344086</v>
      </c>
      <c r="G3325" t="str">
        <f t="shared" si="1716"/>
        <v>0.21505376344086</v>
      </c>
      <c r="H3325" t="str">
        <f t="shared" si="1722"/>
        <v>2.52570734173952+0.0745453314624358i</v>
      </c>
      <c r="I3325" t="str">
        <f t="shared" si="1723"/>
        <v>5462.44422642925i</v>
      </c>
      <c r="J3325" t="str">
        <f t="shared" si="1717"/>
        <v>-40388.1187201845+1195.00799852747i</v>
      </c>
      <c r="K3325" t="str">
        <f t="shared" si="1724"/>
        <v>0.00399825546965653-0.135130490156634i</v>
      </c>
      <c r="L3325" t="str">
        <f t="shared" si="1725"/>
        <v>0.00126736560109266-0.0363120680431638i</v>
      </c>
      <c r="M3325" t="str">
        <f t="shared" si="1726"/>
        <v>0.00526562107074919-0.171442558199798i</v>
      </c>
      <c r="N3325" t="str">
        <f t="shared" si="1727"/>
        <v>-17.3503532921838i</v>
      </c>
      <c r="O3325" t="str">
        <f t="shared" si="1728"/>
        <v>0.0715325523169606+0.997438265738297i</v>
      </c>
      <c r="P3325" t="str">
        <f t="shared" si="1729"/>
        <v>0.928467447683039-0.997438265738297i</v>
      </c>
      <c r="Q3325" t="str">
        <f t="shared" si="1730"/>
        <v>-0.928467447683039+18.3477915579221i</v>
      </c>
      <c r="R3325" t="str">
        <f t="shared" si="1731"/>
        <v>-0.0567781987561319-0.0477305803063675i</v>
      </c>
      <c r="S3325" t="str">
        <f t="shared" si="1732"/>
        <v>1.93731366809277i</v>
      </c>
      <c r="T3325" t="str">
        <f t="shared" si="1733"/>
        <v>0.0924691056135254-0.109997180499942i</v>
      </c>
      <c r="U3325" t="str">
        <f t="shared" si="1734"/>
        <v>0.00005-0.00010215861089908i</v>
      </c>
      <c r="V3325" t="str">
        <f t="shared" si="1735"/>
        <v>0.00002-0.0011441764420697i</v>
      </c>
      <c r="W3325" t="str">
        <f t="shared" si="1736"/>
        <v>0.0000421855730907221-0.0000953519406989024i</v>
      </c>
      <c r="X3325" t="str">
        <f t="shared" si="1737"/>
        <v>0.0000422221080527664-0.0000953117070042751i</v>
      </c>
      <c r="Y3325" t="str">
        <f t="shared" si="1738"/>
        <v>0.009+6.99192860982944i</v>
      </c>
      <c r="Z3325" t="str">
        <f t="shared" si="1739"/>
        <v>-0.000163488355079292-0.000072676731979345i</v>
      </c>
      <c r="AA3325" t="str">
        <f t="shared" si="1740"/>
        <v>0.00221959409118456-1.71628518848693i</v>
      </c>
      <c r="AB3325" t="str">
        <f t="shared" si="1741"/>
        <v>0.278162141149402-0.330889447294337i</v>
      </c>
      <c r="AC3325" t="str">
        <f t="shared" si="1742"/>
        <v>0.944736163106063-0.0494311675187484i</v>
      </c>
      <c r="AD3325" t="str">
        <f t="shared" si="1743"/>
        <v>0.311905572117093-0.333925600637316i</v>
      </c>
      <c r="AE3325" t="str">
        <f t="shared" si="1744"/>
        <v>-0.0000752615503040491+0.0000319246694994411i</v>
      </c>
      <c r="AF3325" t="str">
        <f t="shared" si="1745"/>
        <v>-4.17445294526757-0.0708094092281395i</v>
      </c>
      <c r="AG3325" t="str">
        <f t="shared" si="1746"/>
        <v>0.997927842283631-0.00194053753637467i</v>
      </c>
      <c r="AH3325" t="str">
        <f t="shared" si="1747"/>
        <v>0.000317341537119956-0.000127587372698228i</v>
      </c>
      <c r="AI3325">
        <f t="shared" si="1748"/>
        <v>-69.318728319086347</v>
      </c>
      <c r="AJ3325">
        <f t="shared" si="1749"/>
        <v>-21.902625608756296</v>
      </c>
      <c r="AK3325"/>
      <c r="AL3325"/>
      <c r="AM3325"/>
      <c r="AN3325"/>
    </row>
    <row r="3326" spans="1:40" x14ac:dyDescent="0.35">
      <c r="A3326"/>
      <c r="B3326">
        <f t="shared" si="1750"/>
        <v>1392000</v>
      </c>
      <c r="C3326" s="237" t="str">
        <f t="shared" si="1718"/>
        <v>-1.09166619310687E-08+0.000486944136798158i</v>
      </c>
      <c r="D3326" s="208" t="str">
        <f t="shared" si="1719"/>
        <v>-1.64874560340767+0.00373323838211921i</v>
      </c>
      <c r="E3326" t="str">
        <f t="shared" si="1720"/>
        <v>36500</v>
      </c>
      <c r="F3326" t="str">
        <f t="shared" si="1721"/>
        <v>0.21505376344086</v>
      </c>
      <c r="G3326" t="str">
        <f t="shared" si="1716"/>
        <v>0.21505376344086</v>
      </c>
      <c r="H3326" t="str">
        <f t="shared" si="1722"/>
        <v>2.52571074099872+0.0744918867417341i</v>
      </c>
      <c r="I3326" t="str">
        <f t="shared" si="1723"/>
        <v>5466.37121724624i</v>
      </c>
      <c r="J3326" t="str">
        <f t="shared" si="1717"/>
        <v>-40446.2116558215+1195.86709845453i</v>
      </c>
      <c r="K3326" t="str">
        <f t="shared" si="1724"/>
        <v>0.00399251764520823-0.135033578502481i</v>
      </c>
      <c r="L3326" t="str">
        <f t="shared" si="1725"/>
        <v>0.00126554753907066-0.0362860451958917i</v>
      </c>
      <c r="M3326" t="str">
        <f t="shared" si="1726"/>
        <v>0.00525806518427889-0.171319623698373i</v>
      </c>
      <c r="N3326" t="str">
        <f t="shared" si="1727"/>
        <v>-17.3628265871459i</v>
      </c>
      <c r="O3326" t="str">
        <f t="shared" si="1728"/>
        <v>0.0839680068486007+0.996468450993745i</v>
      </c>
      <c r="P3326" t="str">
        <f t="shared" si="1729"/>
        <v>0.916031993151399-0.996468450993745i</v>
      </c>
      <c r="Q3326" t="str">
        <f t="shared" si="1730"/>
        <v>-0.916031993151399+18.3592950381396i</v>
      </c>
      <c r="R3326" t="str">
        <f t="shared" si="1731"/>
        <v>-0.0566244827313031-0.0470694628295186i</v>
      </c>
      <c r="S3326" t="str">
        <f t="shared" si="1732"/>
        <v>1.93870641695552i</v>
      </c>
      <c r="T3326" t="str">
        <f t="shared" si="1733"/>
        <v>0.091253869630237-0.109778248027964i</v>
      </c>
      <c r="U3326" t="str">
        <f t="shared" si="1734"/>
        <v>0.00005-0.0001020852210924i</v>
      </c>
      <c r="V3326" t="str">
        <f t="shared" si="1735"/>
        <v>0.00002-0.00114335447623488i</v>
      </c>
      <c r="W3326" t="str">
        <f t="shared" si="1736"/>
        <v>0.0000421854469028446-0.0000952856858756743i</v>
      </c>
      <c r="X3326" t="str">
        <f t="shared" si="1737"/>
        <v>0.0000422219188048539-0.0000952454802874559i</v>
      </c>
      <c r="Y3326" t="str">
        <f t="shared" si="1738"/>
        <v>0.009+6.99695515807519i</v>
      </c>
      <c r="Z3326" t="str">
        <f t="shared" si="1739"/>
        <v>-0.000163257389217973-0.000072623897226633i</v>
      </c>
      <c r="AA3326" t="str">
        <f t="shared" si="1740"/>
        <v>0.00221640603828293-1.71505219608068i</v>
      </c>
      <c r="AB3326" t="str">
        <f t="shared" si="1741"/>
        <v>0.274506513241351-0.330230862735003i</v>
      </c>
      <c r="AC3326" t="str">
        <f t="shared" si="1742"/>
        <v>0.944868346002782-0.048764727953382i</v>
      </c>
      <c r="AD3326" t="str">
        <f t="shared" si="1743"/>
        <v>0.30774154486786-0.333616774604745i</v>
      </c>
      <c r="AE3326" t="str">
        <f t="shared" si="1744"/>
        <v>-0.0000744696315210085+0.000032116013294443i</v>
      </c>
      <c r="AF3326" t="str">
        <f t="shared" si="1745"/>
        <v>-4.17445634440639-0.0707586483596149i</v>
      </c>
      <c r="AG3326" t="str">
        <f t="shared" si="1746"/>
        <v>0.997931213071785-0.00191328671815622i</v>
      </c>
      <c r="AH3326" t="str">
        <f t="shared" si="1747"/>
        <v>0.00031403817501411-0.000128462441333912i</v>
      </c>
      <c r="AI3326">
        <f t="shared" si="1748"/>
        <v>-69.38839507916056</v>
      </c>
      <c r="AJ3326">
        <f t="shared" si="1749"/>
        <v>-22.247816888442348</v>
      </c>
      <c r="AK3326"/>
      <c r="AL3326"/>
      <c r="AM3326"/>
      <c r="AN3326"/>
    </row>
    <row r="3327" spans="1:40" x14ac:dyDescent="0.35">
      <c r="A3327"/>
      <c r="B3327">
        <f t="shared" si="1750"/>
        <v>1393000</v>
      </c>
      <c r="C3327" s="237" t="str">
        <f t="shared" si="1718"/>
        <v>-1.09009939575931E-08+0.00048659457173261i</v>
      </c>
      <c r="D3327" s="208" t="str">
        <f t="shared" si="1719"/>
        <v>-1.64874560328755+0.00373055838328334i</v>
      </c>
      <c r="E3327" t="str">
        <f t="shared" si="1720"/>
        <v>36500</v>
      </c>
      <c r="F3327" t="str">
        <f t="shared" si="1721"/>
        <v>0.21505376344086</v>
      </c>
      <c r="G3327" t="str">
        <f t="shared" si="1716"/>
        <v>0.21505376344086</v>
      </c>
      <c r="H3327" t="str">
        <f t="shared" si="1722"/>
        <v>2.52571413294964+0.0744385185223562i</v>
      </c>
      <c r="I3327" t="str">
        <f t="shared" si="1723"/>
        <v>5470.29820806323i</v>
      </c>
      <c r="J3327" t="str">
        <f t="shared" si="1717"/>
        <v>-40504.3463398852+1196.72619838158i</v>
      </c>
      <c r="K3327" t="str">
        <f t="shared" si="1724"/>
        <v>0.00398679215989023-0.134936805635004i</v>
      </c>
      <c r="L3327" t="str">
        <f t="shared" si="1725"/>
        <v>0.00126373338473391-0.0362600595747369i</v>
      </c>
      <c r="M3327" t="str">
        <f t="shared" si="1726"/>
        <v>0.00525052554462414-0.171196865209741i</v>
      </c>
      <c r="N3327" t="str">
        <f t="shared" si="1727"/>
        <v>-17.3752998821079i</v>
      </c>
      <c r="O3327" t="str">
        <f t="shared" si="1728"/>
        <v>0.0963903975477864+0.995343604621329i</v>
      </c>
      <c r="P3327" t="str">
        <f t="shared" si="1729"/>
        <v>0.903609602452214-0.995343604621329i</v>
      </c>
      <c r="Q3327" t="str">
        <f t="shared" si="1730"/>
        <v>-0.903609602452214+18.3706434867292i</v>
      </c>
      <c r="R3327" t="str">
        <f t="shared" si="1731"/>
        <v>-0.0564640238031109-0.0464103594937507i</v>
      </c>
      <c r="S3327" t="str">
        <f t="shared" si="1732"/>
        <v>1.94009916581829i</v>
      </c>
      <c r="T3327" t="str">
        <f t="shared" si="1733"/>
        <v>0.0900406997391527-0.10954580547916i</v>
      </c>
      <c r="U3327" t="str">
        <f t="shared" si="1734"/>
        <v>0.00005-0.000102011936655148i</v>
      </c>
      <c r="V3327" t="str">
        <f t="shared" si="1735"/>
        <v>0.00002-0.00114253369053766i</v>
      </c>
      <c r="W3327" t="str">
        <f t="shared" si="1736"/>
        <v>0.000042185320625425-0.0000952195277698087i</v>
      </c>
      <c r="X3327" t="str">
        <f t="shared" si="1737"/>
        <v>0.0000422217296033415-0.000095179350247001i</v>
      </c>
      <c r="Y3327" t="str">
        <f t="shared" si="1738"/>
        <v>0.009+7.00198170632093i</v>
      </c>
      <c r="Z3327" t="str">
        <f t="shared" si="1739"/>
        <v>-0.000163026920564416-0.0000725711390560877i</v>
      </c>
      <c r="AA3327" t="str">
        <f t="shared" si="1740"/>
        <v>0.00221322484906203-1.71382097400569i</v>
      </c>
      <c r="AB3327" t="str">
        <f t="shared" si="1741"/>
        <v>0.270857100475401-0.329531637662579i</v>
      </c>
      <c r="AC3327" t="str">
        <f t="shared" si="1742"/>
        <v>0.945007358769723-0.0481001008024977i</v>
      </c>
      <c r="AD3327" t="str">
        <f t="shared" si="1743"/>
        <v>0.303581494066265-0.333255962796116i</v>
      </c>
      <c r="AE3327" t="str">
        <f t="shared" si="1744"/>
        <v>-0.0000736767209353149+0.0000322984385536424i</v>
      </c>
      <c r="AF3327" t="str">
        <f t="shared" si="1745"/>
        <v>-4.17445973623719-0.0707079601390729i</v>
      </c>
      <c r="AG3327" t="str">
        <f t="shared" si="1746"/>
        <v>0.997934901623981-0.00188609928606792i</v>
      </c>
      <c r="AH3327" t="str">
        <f t="shared" si="1747"/>
        <v>0.000310729821943189-0.000129299950460828i</v>
      </c>
      <c r="AI3327">
        <f t="shared" si="1748"/>
        <v>-69.45879350468401</v>
      </c>
      <c r="AJ3327">
        <f t="shared" si="1749"/>
        <v>-22.593023239315023</v>
      </c>
      <c r="AK3327"/>
      <c r="AL3327"/>
      <c r="AM3327"/>
      <c r="AN3327"/>
    </row>
    <row r="3328" spans="1:40" x14ac:dyDescent="0.35">
      <c r="A3328"/>
      <c r="B3328">
        <f t="shared" si="1750"/>
        <v>1394000</v>
      </c>
      <c r="C3328" s="237" t="str">
        <f t="shared" si="1718"/>
        <v>-1.08853596907595E-08+0.000486245508195131i</v>
      </c>
      <c r="D3328" s="208" t="str">
        <f t="shared" si="1719"/>
        <v>-1.64874560316769+0.00372788222949601i</v>
      </c>
      <c r="E3328" t="str">
        <f t="shared" si="1720"/>
        <v>36500</v>
      </c>
      <c r="F3328" t="str">
        <f t="shared" si="1721"/>
        <v>0.21505376344086</v>
      </c>
      <c r="G3328" t="str">
        <f t="shared" si="1716"/>
        <v>0.21505376344086</v>
      </c>
      <c r="H3328" t="str">
        <f t="shared" si="1722"/>
        <v>2.52571751761321+0.0743852266403296i</v>
      </c>
      <c r="I3328" t="str">
        <f t="shared" si="1723"/>
        <v>5474.22519888021i</v>
      </c>
      <c r="J3328" t="str">
        <f t="shared" si="1717"/>
        <v>-40562.5227723754+1197.58529830862i</v>
      </c>
      <c r="K3328" t="str">
        <f t="shared" si="1724"/>
        <v>0.00398107897835739-0.134840171256538i</v>
      </c>
      <c r="L3328" t="str">
        <f t="shared" si="1725"/>
        <v>0.0012619231268962-0.0362341110999753i</v>
      </c>
      <c r="M3328" t="str">
        <f t="shared" si="1726"/>
        <v>0.00524300210525359-0.171074282356513i</v>
      </c>
      <c r="N3328" t="str">
        <f t="shared" si="1727"/>
        <v>-17.3877731770699i</v>
      </c>
      <c r="O3328" t="str">
        <f t="shared" si="1728"/>
        <v>0.10879779172578+0.994063901625843i</v>
      </c>
      <c r="P3328" t="str">
        <f t="shared" si="1729"/>
        <v>0.89120220827422-0.994063901625843i</v>
      </c>
      <c r="Q3328" t="str">
        <f t="shared" si="1730"/>
        <v>-0.89120220827422+18.3818370786957i</v>
      </c>
      <c r="R3328" t="str">
        <f t="shared" si="1731"/>
        <v>-0.056296841813916-0.04575333438819i</v>
      </c>
      <c r="S3328" t="str">
        <f t="shared" si="1732"/>
        <v>1.94149191468105i</v>
      </c>
      <c r="T3328" t="str">
        <f t="shared" si="1733"/>
        <v>0.0888297287843693-0.109299863203796i</v>
      </c>
      <c r="U3328" t="str">
        <f t="shared" si="1734"/>
        <v>0.00005-0.00010193875736056i</v>
      </c>
      <c r="V3328" t="str">
        <f t="shared" si="1735"/>
        <v>0.00002-0.00114171408243827i</v>
      </c>
      <c r="W3328" t="str">
        <f t="shared" si="1736"/>
        <v>0.0000421851942584659-0.0000951534661731192i</v>
      </c>
      <c r="X3328" t="str">
        <f t="shared" si="1737"/>
        <v>0.0000422215404478417-0.0000951133166748129i</v>
      </c>
      <c r="Y3328" t="str">
        <f t="shared" si="1738"/>
        <v>0.009+7.00700825456667i</v>
      </c>
      <c r="Z3328" t="str">
        <f t="shared" si="1739"/>
        <v>-0.000162796947692372-0.000072518457300385i</v>
      </c>
      <c r="AA3328" t="str">
        <f t="shared" si="1740"/>
        <v>0.00221005050383303-1.71259151845188i</v>
      </c>
      <c r="AB3328" t="str">
        <f t="shared" si="1741"/>
        <v>0.267214302468247-0.328791803212354i</v>
      </c>
      <c r="AC3328" t="str">
        <f t="shared" si="1742"/>
        <v>0.945153183371138-0.0474373511465841i</v>
      </c>
      <c r="AD3328" t="str">
        <f t="shared" si="1743"/>
        <v>0.299426069639443-0.332843214347928i</v>
      </c>
      <c r="AE3328" t="str">
        <f t="shared" si="1744"/>
        <v>-0.0000728829266242384+0.0000324719427101908i</v>
      </c>
      <c r="AF3328" t="str">
        <f t="shared" si="1745"/>
        <v>-4.1744631207809-0.0706573444108336i</v>
      </c>
      <c r="AG3328" t="str">
        <f t="shared" si="1746"/>
        <v>0.997938906956748-0.00185897913424488i</v>
      </c>
      <c r="AH3328" t="str">
        <f t="shared" si="1747"/>
        <v>0.000307416938441856-0.00013009987953821i</v>
      </c>
      <c r="AI3328">
        <f t="shared" si="1748"/>
        <v>-69.52993376909663</v>
      </c>
      <c r="AJ3328">
        <f t="shared" si="1749"/>
        <v>-22.93824436216865</v>
      </c>
      <c r="AK3328"/>
      <c r="AL3328"/>
      <c r="AM3328"/>
      <c r="AN3328"/>
    </row>
    <row r="3329" spans="1:40" x14ac:dyDescent="0.35">
      <c r="A3329"/>
      <c r="B3329">
        <f t="shared" si="1750"/>
        <v>1395000</v>
      </c>
      <c r="C3329" s="237" t="str">
        <f t="shared" si="1718"/>
        <v>-1.08697590339528E-08+0.000485896945107169i</v>
      </c>
      <c r="D3329" s="208" t="str">
        <f t="shared" si="1719"/>
        <v>-1.64874560304808+0.0037252099124883i</v>
      </c>
      <c r="E3329" t="str">
        <f t="shared" si="1720"/>
        <v>36500</v>
      </c>
      <c r="F3329" t="str">
        <f t="shared" si="1721"/>
        <v>0.21505376344086</v>
      </c>
      <c r="G3329" t="str">
        <f t="shared" si="1716"/>
        <v>0.21505376344086</v>
      </c>
      <c r="H3329" t="str">
        <f t="shared" si="1722"/>
        <v>2.52572089501027+0.0743320109321479i</v>
      </c>
      <c r="I3329" t="str">
        <f t="shared" si="1723"/>
        <v>5478.1521896972i</v>
      </c>
      <c r="J3329" t="str">
        <f t="shared" si="1717"/>
        <v>-40620.7409532923+1198.44439823568i</v>
      </c>
      <c r="K3329" t="str">
        <f t="shared" si="1724"/>
        <v>0.00397537806539102-0.134743675070266i</v>
      </c>
      <c r="L3329" t="str">
        <f t="shared" si="1725"/>
        <v>0.00126011675441133-0.0362081996921101i</v>
      </c>
      <c r="M3329" t="str">
        <f t="shared" si="1726"/>
        <v>0.00523549481980235-0.170951874762376i</v>
      </c>
      <c r="N3329" t="str">
        <f t="shared" si="1727"/>
        <v>-17.400246472032i</v>
      </c>
      <c r="O3329" t="str">
        <f t="shared" si="1728"/>
        <v>0.121188259027016+0.992629541104838i</v>
      </c>
      <c r="P3329" t="str">
        <f t="shared" si="1729"/>
        <v>0.878811740972984-0.992629541104838i</v>
      </c>
      <c r="Q3329" t="str">
        <f t="shared" si="1730"/>
        <v>-0.878811740972984+18.3928760131368i</v>
      </c>
      <c r="R3329" t="str">
        <f t="shared" si="1731"/>
        <v>-0.0561229570119212-0.0450984515320136i</v>
      </c>
      <c r="S3329" t="str">
        <f t="shared" si="1732"/>
        <v>1.9428846635438i</v>
      </c>
      <c r="T3329" t="str">
        <f t="shared" si="1733"/>
        <v>0.0876210898311226-0.10904043245119i</v>
      </c>
      <c r="U3329" t="str">
        <f t="shared" si="1734"/>
        <v>0.00005-0.000101865682982524i</v>
      </c>
      <c r="V3329" t="str">
        <f t="shared" si="1735"/>
        <v>0.00002-0.00114089564940427i</v>
      </c>
      <c r="W3329" t="str">
        <f t="shared" si="1736"/>
        <v>0.0000421850678019696-0.0000950875008780165i</v>
      </c>
      <c r="X3329" t="str">
        <f t="shared" si="1737"/>
        <v>0.0000422213513379685-0.0000950473793633902i</v>
      </c>
      <c r="Y3329" t="str">
        <f t="shared" si="1738"/>
        <v>0.009+7.01203480281242i</v>
      </c>
      <c r="Z3329" t="str">
        <f t="shared" si="1739"/>
        <v>-0.00016256746918071-0.0000724658517926897i</v>
      </c>
      <c r="AA3329" t="str">
        <f t="shared" si="1740"/>
        <v>0.00220688298297762-1.7113638256201i</v>
      </c>
      <c r="AB3329" t="str">
        <f t="shared" si="1741"/>
        <v>0.263578519501806-0.328011393224109i</v>
      </c>
      <c r="AC3329" t="str">
        <f t="shared" si="1742"/>
        <v>0.945305801358382-0.0467765440059862i</v>
      </c>
      <c r="AD3329" t="str">
        <f t="shared" si="1743"/>
        <v>0.295275920957153-0.332378586550565i</v>
      </c>
      <c r="AE3329" t="str">
        <f t="shared" si="1744"/>
        <v>-0.0000720883565720448+0.000032636524499356i</v>
      </c>
      <c r="AF3329" t="str">
        <f t="shared" si="1745"/>
        <v>-4.17446649805835-0.0706068010196596i</v>
      </c>
      <c r="AG3329" t="str">
        <f t="shared" si="1746"/>
        <v>0.997943228038898-0.00183193014226445i</v>
      </c>
      <c r="AH3329" t="str">
        <f t="shared" si="1747"/>
        <v>0.000304099984757149-0.000130862213690854i</v>
      </c>
      <c r="AI3329">
        <f t="shared" si="1748"/>
        <v>-69.601826315181114</v>
      </c>
      <c r="AJ3329">
        <f t="shared" si="1749"/>
        <v>-23.283479956524399</v>
      </c>
      <c r="AK3329"/>
      <c r="AL3329"/>
      <c r="AM3329"/>
      <c r="AN3329"/>
    </row>
    <row r="3330" spans="1:40" x14ac:dyDescent="0.35">
      <c r="A3330"/>
      <c r="B3330">
        <f t="shared" si="1750"/>
        <v>1396000</v>
      </c>
      <c r="C3330" s="237" t="str">
        <f t="shared" si="1718"/>
        <v>-1.08541918909036E-08+0.000485548881393256i</v>
      </c>
      <c r="D3330" s="208" t="str">
        <f t="shared" si="1719"/>
        <v>-1.64874560292873+0.00372254142401496i</v>
      </c>
      <c r="E3330" t="str">
        <f t="shared" si="1720"/>
        <v>36500</v>
      </c>
      <c r="F3330" t="str">
        <f t="shared" si="1721"/>
        <v>0.21505376344086</v>
      </c>
      <c r="G3330" t="str">
        <f t="shared" si="1716"/>
        <v>0.21505376344086</v>
      </c>
      <c r="H3330" t="str">
        <f t="shared" si="1722"/>
        <v>2.52572426516162+0.0742788712347724i</v>
      </c>
      <c r="I3330" t="str">
        <f t="shared" si="1723"/>
        <v>5482.07918051419i</v>
      </c>
      <c r="J3330" t="str">
        <f t="shared" si="1717"/>
        <v>-40679.0008826357+1199.30349816273i</v>
      </c>
      <c r="K3330" t="str">
        <f t="shared" si="1724"/>
        <v>0.00396968938589819-0.134647316780219i</v>
      </c>
      <c r="L3330" t="str">
        <f t="shared" si="1725"/>
        <v>0.00125831425617289-0.036182325271871i</v>
      </c>
      <c r="M3330" t="str">
        <f t="shared" si="1726"/>
        <v>0.00522800364207108-0.17082964205209i</v>
      </c>
      <c r="N3330" t="str">
        <f t="shared" si="1727"/>
        <v>-17.412719766994i</v>
      </c>
      <c r="O3330" t="str">
        <f t="shared" si="1728"/>
        <v>0.133559871729142+0.99104074621768i</v>
      </c>
      <c r="P3330" t="str">
        <f t="shared" si="1729"/>
        <v>0.866440128270858-0.99104074621768i</v>
      </c>
      <c r="Q3330" t="str">
        <f t="shared" si="1730"/>
        <v>-0.866440128270858+18.4037605132117i</v>
      </c>
      <c r="R3330" t="str">
        <f t="shared" si="1731"/>
        <v>-0.0559423900546797-0.0444457748767649i</v>
      </c>
      <c r="S3330" t="str">
        <f t="shared" si="1732"/>
        <v>1.94427741240656i</v>
      </c>
      <c r="T3330" t="str">
        <f t="shared" si="1733"/>
        <v>0.0864149161698009-0.108767525379351i</v>
      </c>
      <c r="U3330" t="str">
        <f t="shared" si="1734"/>
        <v>0.0000499999999999999-0.000101792713295574i</v>
      </c>
      <c r="V3330" t="str">
        <f t="shared" si="1735"/>
        <v>0.00002-0.00114007838891043i</v>
      </c>
      <c r="W3330" t="str">
        <f t="shared" si="1736"/>
        <v>0.0000421849412559384-0.0000950216316775042i</v>
      </c>
      <c r="X3330" t="str">
        <f t="shared" si="1737"/>
        <v>0.0000422211622733374-0.0000949815381058243i</v>
      </c>
      <c r="Y3330" t="str">
        <f t="shared" si="1738"/>
        <v>0.009+7.01706135105816i</v>
      </c>
      <c r="Z3330" t="str">
        <f t="shared" si="1739"/>
        <v>-0.000162338483613378-0.0000724133223666546i</v>
      </c>
      <c r="AA3330" t="str">
        <f t="shared" si="1740"/>
        <v>0.00220372226694778-1.7101378917221i</v>
      </c>
      <c r="AB3330" t="str">
        <f t="shared" si="1741"/>
        <v>0.259950152535291-0.327190444271117i</v>
      </c>
      <c r="AC3330" t="str">
        <f t="shared" si="1742"/>
        <v>0.945465193866512-0.0461177443432902i</v>
      </c>
      <c r="AD3330" t="str">
        <f t="shared" si="1743"/>
        <v>0.291131696728805-0.331862144843218i</v>
      </c>
      <c r="AE3330" t="str">
        <f t="shared" si="1744"/>
        <v>-0.0000712931186545656+0.0000327921839561573i</v>
      </c>
      <c r="AF3330" t="str">
        <f t="shared" si="1745"/>
        <v>-4.17446986809035-0.0705563298107574i</v>
      </c>
      <c r="AG3330" t="str">
        <f t="shared" si="1746"/>
        <v>0.997947863791735-0.00180495617456064i</v>
      </c>
      <c r="AH3330" t="str">
        <f t="shared" si="1747"/>
        <v>0.000300779420778703-0.000131586943699811i</v>
      </c>
      <c r="AI3330">
        <f t="shared" si="1748"/>
        <v>-69.674481864273247</v>
      </c>
      <c r="AJ3330">
        <f t="shared" si="1749"/>
        <v>-23.628729720670584</v>
      </c>
      <c r="AK3330"/>
      <c r="AL3330"/>
      <c r="AM3330"/>
      <c r="AN3330"/>
    </row>
    <row r="3331" spans="1:40" x14ac:dyDescent="0.35">
      <c r="A3331"/>
      <c r="B3331">
        <f t="shared" si="1750"/>
        <v>1397000</v>
      </c>
      <c r="C3331" s="237" t="str">
        <f t="shared" si="1718"/>
        <v>-1.0838658165687E-08+0.00048520131598101i</v>
      </c>
      <c r="D3331" s="208" t="str">
        <f t="shared" si="1719"/>
        <v>-1.64874560280964+0.00371987675585441i</v>
      </c>
      <c r="E3331" t="str">
        <f t="shared" si="1720"/>
        <v>36500</v>
      </c>
      <c r="F3331" t="str">
        <f t="shared" si="1721"/>
        <v>0.21505376344086</v>
      </c>
      <c r="G3331" t="str">
        <f t="shared" si="1716"/>
        <v>0.21505376344086</v>
      </c>
      <c r="H3331" t="str">
        <f t="shared" si="1722"/>
        <v>2.52572762808795+0.074225807385628i</v>
      </c>
      <c r="I3331" t="str">
        <f t="shared" si="1723"/>
        <v>5486.00617133118i</v>
      </c>
      <c r="J3331" t="str">
        <f t="shared" si="1717"/>
        <v>-40737.3025604058+1200.16259808978i</v>
      </c>
      <c r="K3331" t="str">
        <f t="shared" si="1724"/>
        <v>0.00396401290491138-0.134551096091271i</v>
      </c>
      <c r="L3331" t="str">
        <f t="shared" si="1725"/>
        <v>0.00125651562111411-0.036156487760213i</v>
      </c>
      <c r="M3331" t="str">
        <f t="shared" si="1726"/>
        <v>0.00522052852602549-0.170707583851484i</v>
      </c>
      <c r="N3331" t="str">
        <f t="shared" si="1727"/>
        <v>-17.425193061956i</v>
      </c>
      <c r="O3331" t="str">
        <f t="shared" si="1728"/>
        <v>0.145910705043505+0.989297764150767i</v>
      </c>
      <c r="P3331" t="str">
        <f t="shared" si="1729"/>
        <v>0.854089294956495-0.989297764150767i</v>
      </c>
      <c r="Q3331" t="str">
        <f t="shared" si="1730"/>
        <v>-0.854089294956495+18.4144908261068i</v>
      </c>
      <c r="R3331" t="str">
        <f t="shared" si="1731"/>
        <v>-0.0557551620127419-0.0437953683085003i</v>
      </c>
      <c r="S3331" t="str">
        <f t="shared" si="1732"/>
        <v>1.94567016126931i</v>
      </c>
      <c r="T3331" t="str">
        <f t="shared" si="1733"/>
        <v>0.0852113413196486-0.108481155064928i</v>
      </c>
      <c r="U3331" t="str">
        <f t="shared" si="1734"/>
        <v>0.0000499999999999999-0.00010171984807489i</v>
      </c>
      <c r="V3331" t="str">
        <f t="shared" si="1735"/>
        <v>0.00002-0.00113926229843876i</v>
      </c>
      <c r="W3331" t="str">
        <f t="shared" si="1736"/>
        <v>0.0000421848146203748-0.00009495585836518i</v>
      </c>
      <c r="X3331" t="str">
        <f t="shared" si="1737"/>
        <v>0.0000422209732535651-0.0000949157926958016i</v>
      </c>
      <c r="Y3331" t="str">
        <f t="shared" si="1738"/>
        <v>0.009+7.02208789930391i</v>
      </c>
      <c r="Z3331" t="str">
        <f t="shared" si="1739"/>
        <v>-0.000162109989579397-0.0000723608688564163i</v>
      </c>
      <c r="AA3331" t="str">
        <f t="shared" si="1740"/>
        <v>0.00220056833626539-1.70891371298045i</v>
      </c>
      <c r="AB3331" t="str">
        <f t="shared" si="1741"/>
        <v>0.256329603216352-0.326328995690069i</v>
      </c>
      <c r="AC3331" t="str">
        <f t="shared" si="1742"/>
        <v>0.945631341610723-0.0454610170655423i</v>
      </c>
      <c r="AD3331" t="str">
        <f t="shared" si="1743"/>
        <v>0.286994044900188-0.331293962807461i</v>
      </c>
      <c r="AE3331" t="str">
        <f t="shared" si="1744"/>
        <v>-0.0000704973206237515+0.0000329389224128397i</v>
      </c>
      <c r="AF3331" t="str">
        <f t="shared" si="1745"/>
        <v>-4.17447323089759-0.0705059306297736i</v>
      </c>
      <c r="AG3331" t="str">
        <f t="shared" si="1746"/>
        <v>0.997952813089258-0.00177806107983911i</v>
      </c>
      <c r="AH3331" t="str">
        <f t="shared" si="1747"/>
        <v>0.000297455705968912-0.0001322740659923i</v>
      </c>
      <c r="AI3331">
        <f t="shared" si="1748"/>
        <v>-69.747911425879309</v>
      </c>
      <c r="AJ3331">
        <f t="shared" si="1749"/>
        <v>-23.973993351735785</v>
      </c>
      <c r="AK3331"/>
      <c r="AL3331"/>
      <c r="AM3331"/>
      <c r="AN3331"/>
    </row>
    <row r="3332" spans="1:40" x14ac:dyDescent="0.35">
      <c r="A3332"/>
      <c r="B3332">
        <f t="shared" si="1750"/>
        <v>1398000</v>
      </c>
      <c r="C3332" s="237" t="str">
        <f t="shared" si="1718"/>
        <v>-1.08231577627212E-08+0.000484854247801112i</v>
      </c>
      <c r="D3332" s="208" t="str">
        <f t="shared" si="1719"/>
        <v>-1.64874560269081+0.00371721589980853i</v>
      </c>
      <c r="E3332" t="str">
        <f t="shared" si="1720"/>
        <v>36500</v>
      </c>
      <c r="F3332" t="str">
        <f t="shared" si="1721"/>
        <v>0.21505376344086</v>
      </c>
      <c r="G3332" t="str">
        <f t="shared" si="1716"/>
        <v>0.21505376344086</v>
      </c>
      <c r="H3332" t="str">
        <f t="shared" si="1722"/>
        <v>2.52573098380991+0.0741728192226031i</v>
      </c>
      <c r="I3332" t="str">
        <f t="shared" si="1723"/>
        <v>5489.93316214816i</v>
      </c>
      <c r="J3332" t="str">
        <f t="shared" si="1717"/>
        <v>-40795.6459866025+1201.02169801683i</v>
      </c>
      <c r="K3332" t="str">
        <f t="shared" si="1724"/>
        <v>0.0039583485875879-0.134455012709138i</v>
      </c>
      <c r="L3332" t="str">
        <f t="shared" si="1725"/>
        <v>0.00125472083820771-0.0361306870783162i</v>
      </c>
      <c r="M3332" t="str">
        <f t="shared" si="1726"/>
        <v>0.00521306942579561-0.170585699787454i</v>
      </c>
      <c r="N3332" t="str">
        <f t="shared" si="1727"/>
        <v>-17.437666356918i</v>
      </c>
      <c r="O3332" t="str">
        <f t="shared" si="1728"/>
        <v>0.158238837414246+0.987400866079116i</v>
      </c>
      <c r="P3332" t="str">
        <f t="shared" si="1729"/>
        <v>0.841761162585754-0.987400866079116i</v>
      </c>
      <c r="Q3332" t="str">
        <f t="shared" si="1730"/>
        <v>-0.841761162585754+18.4250672229971i</v>
      </c>
      <c r="R3332" t="str">
        <f t="shared" si="1731"/>
        <v>-0.0555612943734623-0.0431472956498588i</v>
      </c>
      <c r="S3332" t="str">
        <f t="shared" si="1732"/>
        <v>1.94706291013207i</v>
      </c>
      <c r="T3332" t="str">
        <f t="shared" si="1733"/>
        <v>0.0840104990323429-0.108181335513498i</v>
      </c>
      <c r="U3332" t="str">
        <f t="shared" si="1734"/>
        <v>0.0000499999999999999-0.000101647087096295i</v>
      </c>
      <c r="V3332" t="str">
        <f t="shared" si="1735"/>
        <v>0.00002-0.00113844737547851i</v>
      </c>
      <c r="W3332" t="str">
        <f t="shared" si="1736"/>
        <v>0.0000421846878952815-0.0000948901807352309i</v>
      </c>
      <c r="X3332" t="str">
        <f t="shared" si="1737"/>
        <v>0.00004222078427827-0.0000948501429275953i</v>
      </c>
      <c r="Y3332" t="str">
        <f t="shared" si="1738"/>
        <v>0.009+7.02711444754965i</v>
      </c>
      <c r="Z3332" t="str">
        <f t="shared" si="1739"/>
        <v>-0.000161881985672827-0.0000723084910965962i</v>
      </c>
      <c r="AA3332" t="str">
        <f t="shared" si="1740"/>
        <v>0.002197421171522-1.70769128562857i</v>
      </c>
      <c r="AB3332" t="str">
        <f t="shared" si="1741"/>
        <v>0.252717273891834-0.325427089612024i</v>
      </c>
      <c r="AC3332" t="str">
        <f t="shared" si="1742"/>
        <v>0.945804224882634-0.0448064270263983i</v>
      </c>
      <c r="AD3332" t="str">
        <f t="shared" si="1743"/>
        <v>0.28286361255057-0.330674122159545i</v>
      </c>
      <c r="AE3332" t="str">
        <f t="shared" si="1744"/>
        <v>-0.0000697010700923239+0.0000330767424961423i</v>
      </c>
      <c r="AF3332" t="str">
        <f t="shared" si="1745"/>
        <v>-4.17447658650072-0.0704556033227946i</v>
      </c>
      <c r="AG3332" t="str">
        <f t="shared" si="1746"/>
        <v>0.99795807475838-0.00175124869049718i</v>
      </c>
      <c r="AH3332" t="str">
        <f t="shared" si="1747"/>
        <v>0.000294129299293515-0.000132923582630615i</v>
      </c>
      <c r="AI3332">
        <f t="shared" si="1748"/>
        <v>-69.822126307713333</v>
      </c>
      <c r="AJ3332">
        <f t="shared" si="1749"/>
        <v>-24.319270545726571</v>
      </c>
      <c r="AK3332"/>
      <c r="AL3332"/>
      <c r="AM3332"/>
      <c r="AN3332"/>
    </row>
    <row r="3333" spans="1:40" x14ac:dyDescent="0.35">
      <c r="A3333"/>
      <c r="B3333">
        <f t="shared" si="1750"/>
        <v>1399000</v>
      </c>
      <c r="C3333" s="237" t="str">
        <f t="shared" si="1718"/>
        <v>-1.08076905867657E-08+0.000484507675787303i</v>
      </c>
      <c r="D3333" s="208" t="str">
        <f t="shared" si="1719"/>
        <v>-1.64874560257222+0.00371455884770266i</v>
      </c>
      <c r="E3333" t="str">
        <f t="shared" si="1720"/>
        <v>36500</v>
      </c>
      <c r="F3333" t="str">
        <f t="shared" si="1721"/>
        <v>0.21505376344086</v>
      </c>
      <c r="G3333" t="str">
        <f t="shared" ref="G3333:G3396" si="1751">IF($C$11=$C$7,$C$24,F3333)</f>
        <v>0.21505376344086</v>
      </c>
      <c r="H3333" t="str">
        <f t="shared" si="1722"/>
        <v>2.52573433234801+0.0741199065840455i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0.0012529298964657-0.0361049231475846i</v>
      </c>
      <c r="M3333" t="str">
        <f t="shared" si="1726"/>
        <v>0.00520562629567502-0.170463989487959i</v>
      </c>
      <c r="N3333" t="str">
        <f t="shared" si="1727"/>
        <v>-17.4501396518801i</v>
      </c>
      <c r="O3333" t="str">
        <f t="shared" si="1728"/>
        <v>0.170542350817438+0.985350347124139i</v>
      </c>
      <c r="P3333" t="str">
        <f t="shared" si="1729"/>
        <v>0.829457649182562-0.985350347124139i</v>
      </c>
      <c r="Q3333" t="str">
        <f t="shared" si="1730"/>
        <v>-0.829457649182562+18.4354899990042i</v>
      </c>
      <c r="R3333" t="str">
        <f t="shared" si="1731"/>
        <v>-0.0553608090449452-0.0425016206619743i</v>
      </c>
      <c r="S3333" t="str">
        <f t="shared" si="1732"/>
        <v>1.94845565899482i</v>
      </c>
      <c r="T3333" t="str">
        <f t="shared" si="1733"/>
        <v>0.082812523295275-0.107868081670155i</v>
      </c>
      <c r="U3333" t="str">
        <f t="shared" si="1734"/>
        <v>0.00005-0.000101574430136255i</v>
      </c>
      <c r="V3333" t="str">
        <f t="shared" si="1735"/>
        <v>0.00002-0.00113763361752606i</v>
      </c>
      <c r="W3333" t="str">
        <f t="shared" si="1736"/>
        <v>0.0000421845610806609-0.0000948245985824348i</v>
      </c>
      <c r="X3333" t="str">
        <f t="shared" si="1737"/>
        <v>0.0000422205953470715-0.0000947845885960707i</v>
      </c>
      <c r="Y3333" t="str">
        <f t="shared" si="1738"/>
        <v>0.009+7.03214099579539i</v>
      </c>
      <c r="Z3333" t="str">
        <f t="shared" si="1739"/>
        <v>-0.000161654470492757-0.0000722561889222966i</v>
      </c>
      <c r="AA3333" t="str">
        <f t="shared" si="1740"/>
        <v>0.00219428075337849-1.7064706059106i</v>
      </c>
      <c r="AB3333" t="str">
        <f t="shared" si="1741"/>
        <v>0.249113567617648-0.32448477099426i</v>
      </c>
      <c r="AC3333" t="str">
        <f t="shared" si="1742"/>
        <v>0.945983823546432-0.0441540390281165i</v>
      </c>
      <c r="AD3333" t="str">
        <f t="shared" si="1743"/>
        <v>0.278741045789638-0.330002712741317i</v>
      </c>
      <c r="AE3333" t="str">
        <f t="shared" si="1744"/>
        <v>-0.0000689044745184284+0.0000332056481243965i</v>
      </c>
      <c r="AF3333" t="str">
        <f t="shared" si="1745"/>
        <v>-4.17447993492023-0.0704053477363428i</v>
      </c>
      <c r="AG3333" t="str">
        <f t="shared" si="1746"/>
        <v>0.997963647579152-0.00172452282204498i</v>
      </c>
      <c r="AH3333" t="str">
        <f t="shared" si="1747"/>
        <v>0.000290800659152204-0.000133535501300223i</v>
      </c>
      <c r="AI3333">
        <f t="shared" si="1748"/>
        <v>-69.897138126184203</v>
      </c>
      <c r="AJ3333">
        <f t="shared" si="1749"/>
        <v>-24.664560997588925</v>
      </c>
      <c r="AK3333"/>
      <c r="AL3333"/>
      <c r="AM3333"/>
      <c r="AN3333"/>
    </row>
    <row r="3334" spans="1:40" x14ac:dyDescent="0.35">
      <c r="A3334"/>
      <c r="B3334">
        <f t="shared" si="1750"/>
        <v>1400000</v>
      </c>
      <c r="C3334" s="237" t="str">
        <f t="shared" ref="C3334:C3397" si="1753">IMPRODUCT(COMPLEX(-1,0),IMDIV(IMPRODUCT(G3334,COMPLEX($C$100+$C$101,0)),COMPLEX($C$100,2*PI()*B3334*$C$103*$C$102*(2*$C$100+$C$101))))</f>
        <v>-1.07922565429201E-08+0.00048416159887637i</v>
      </c>
      <c r="D3334" s="208" t="str">
        <f t="shared" ref="D3334:D3397" si="1754">IMPRODUCT(COMPLEX($C$106,0),IMSUB(C3334,G3334))</f>
        <v>-1.6487456024539+0.0037119055913855i</v>
      </c>
      <c r="E3334" t="str">
        <f t="shared" ref="E3334:E3397" si="1755">IMDIV(COMPLEX($C$20*10^3,0),COMPLEX(1,2*PI()*B3334*$C$20*1000*$C$29*10^-12))</f>
        <v>36500</v>
      </c>
      <c r="F3334" t="str">
        <f t="shared" ref="F3334:F3397" si="1756">IMDIV(COMPLEX($C$22*1000,0),IMSUM(COMPLEX($C$22*1000,0),E3334))</f>
        <v>0.21505376344086</v>
      </c>
      <c r="G3334" t="str">
        <f t="shared" si="1751"/>
        <v>0.21505376344086</v>
      </c>
      <c r="H3334" t="str">
        <f t="shared" ref="H3334:H3397" si="1757">IMPRODUCT(COMPLEX($C$108,0),IMPRODUCT(COMPLEX(-1,0),D3334),IMDIV(COMPLEX(0,2*PI()*B3334*$C$109*$C$110),COMPLEX(1,2*PI()*B3334*$C$109*$C$110)))</f>
        <v>2.5257376737228+0.0740670693087662i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0.00125114278493923-0.0360791958896452i</v>
      </c>
      <c r="M3334" t="str">
        <f t="shared" ref="M3334:M3397" si="1761">IMSUM(K3334,L3334)</f>
        <v>0.00519819909012022-0.17034245258201i</v>
      </c>
      <c r="N3334" t="str">
        <f t="shared" ref="N3334:N3397" si="1762">COMPLEX(0,-2*PI()*B3334*$C$43)</f>
        <v>-17.4626129468421i</v>
      </c>
      <c r="O3334" t="str">
        <f t="shared" ref="O3334:O3397" si="1763">IMEXP(N3334)</f>
        <v>0.182819331059103+0.983146526307804i</v>
      </c>
      <c r="P3334" t="str">
        <f t="shared" ref="P3334:P3397" si="1764">IMSUB(COMPLEX(1,0),O3334)</f>
        <v>0.817180668940897-0.983146526307804i</v>
      </c>
      <c r="Q3334" t="str">
        <f t="shared" ref="Q3334:Q3397" si="1765">IMSUM(COMPLEX(0,2*PI()*B3334*$C$43),O3334,COMPLEX(-1,0))</f>
        <v>-0.817180668940897+18.4457594731499i</v>
      </c>
      <c r="R3334" t="str">
        <f t="shared" ref="R3334:R3397" si="1766">IMDIV(P3334,Q3334)</f>
        <v>-0.0551537283601453-0.0418584070462846i</v>
      </c>
      <c r="S3334" t="str">
        <f t="shared" ref="S3334:S3397" si="1767">IMDIV(COMPLEX(0,2*PI()*B3334*$C$123),COMPLEX($C$124,0))</f>
        <v>1.94984840785758i</v>
      </c>
      <c r="T3334" t="str">
        <f t="shared" ref="T3334:T3397" si="1768">IMPRODUCT(R3334,S3334)</f>
        <v>0.0816175483346525-0.107541409430439i</v>
      </c>
      <c r="U3334" t="str">
        <f t="shared" ref="U3334:U3397" si="1769">IMDIV(COMPLEX(1,2*PI()*B3334*$C$16*10^-3*$C$15*10^-6),COMPLEX(0,2*PI()*B3334*$C$15*10^-6))</f>
        <v>0.00005-0.000101501876971872i</v>
      </c>
      <c r="V3334" t="str">
        <f t="shared" ref="V3334:V3397" si="1770">IMSUM(COMPLEX($C$18*10^-3,0),IMDIV(COMPLEX(1,0),COMPLEX(0,2*PI()*B3334*($C$17*1*10^-6))))</f>
        <v>0.00002-0.00113682102208497i</v>
      </c>
      <c r="W3334" t="str">
        <f t="shared" ref="W3334:W3397" si="1771">IMDIV(IMPRODUCT(U3334,V3334),IMSUM(U3334,V3334))</f>
        <v>0.0000421844341765155-0.0000947591117021538i</v>
      </c>
      <c r="X3334" t="str">
        <f t="shared" ref="X3334:X3397" si="1772">IMDIV(IMPRODUCT(COMPLEX($C$19,0),W3334),IMSUM(COMPLEX($C$19,0),W3334))</f>
        <v>0.0000422204064595909-0.0000947191294966771i</v>
      </c>
      <c r="Y3334" t="str">
        <f t="shared" ref="Y3334:Y3397" si="1773">COMPLEX($C$13*10^-3,2*PI()*B3334*$C$12*0.000001)</f>
        <v>0.009+7.03716754404114i</v>
      </c>
      <c r="Z3334" t="str">
        <f t="shared" ref="Z3334:Z3397" si="1774">IMPRODUCT(COMPLEX($C$6,0),IMDIV(X3334,IMSUM(X3334,Y3334)))</f>
        <v>-0.000161427442643275-0.0000722039621691001i</v>
      </c>
      <c r="AA3334" t="str">
        <f t="shared" ref="AA3334:AA3397" si="1775">IMDIV(COMPLEX($C$6,0),IMSUM(X3334,Y3334))</f>
        <v>0.0021911470625648-1.70525167008144i</v>
      </c>
      <c r="AB3334" t="str">
        <f t="shared" ref="AB3334:AB3397" si="1776">IMPRODUCT(COMPLEX($C$119,0),T3334)</f>
        <v>0.245518888168104-0.323502087653153i</v>
      </c>
      <c r="AC3334" t="str">
        <f t="shared" ref="AC3334:AC3397" si="1777">IMSUM(COMPLEX(1,0),IMPRODUCT(AB3334,M3334))</f>
        <v>0.946170117034844-0.0435039178234537i</v>
      </c>
      <c r="AD3334" t="str">
        <f t="shared" ref="AD3334:AD3397" si="1778">IMDIV(AB3334,AC3334)</f>
        <v>0.274626989654722-0.329279832509906i</v>
      </c>
      <c r="AE3334" t="str">
        <f t="shared" ref="AE3334:AE3397" si="1779">IMPRODUCT(AD3334,AA3334,X3334)</f>
        <v>-0.0000681076411903756+0.0000333256445044366i</v>
      </c>
      <c r="AF3334" t="str">
        <f t="shared" ref="AF3334:AF3397" si="1780">IMSUB(D3334,H3334)</f>
        <v>-4.1744832761767-0.0703551637173807i</v>
      </c>
      <c r="AG3334" t="str">
        <f t="shared" ref="AG3334:AG3397" si="1781">IMSUM(COMPLEX(1,0),IMPRODUCT(AD3334,AA3334,COMPLEX($C$127,0)))</f>
        <v>0.997969530284992-0.00169788727253123i</v>
      </c>
      <c r="AH3334" t="str">
        <f t="shared" ref="AH3334:AH3397" si="1782">IMDIV(IMPRODUCT(AE3334,AF3334),AG3334)</f>
        <v>0.000287470243309641-0.000134109835296935i</v>
      </c>
      <c r="AI3334">
        <f t="shared" ref="AI3334:AI3397" si="1783">20*LOG10(IMABS(AH3334))</f>
        <v>-69.972958817349124</v>
      </c>
      <c r="AJ3334">
        <f t="shared" ref="AJ3334:AJ3397" si="1784">IMARGUMENT(AH3334)*180/PI()</f>
        <v>-25.009864401247306</v>
      </c>
      <c r="AK3334"/>
      <c r="AL3334"/>
      <c r="AM3334"/>
      <c r="AN3334"/>
    </row>
    <row r="3335" spans="1:40" x14ac:dyDescent="0.35">
      <c r="A3335"/>
      <c r="B3335">
        <f t="shared" si="1750"/>
        <v>1401000</v>
      </c>
      <c r="C3335" s="237" t="str">
        <f t="shared" si="1753"/>
        <v>-1.07768555366227E-08+0.000483816016008137i</v>
      </c>
      <c r="D3335" s="208" t="str">
        <f t="shared" si="1754"/>
        <v>-1.64874560233582+0.00370925612272905i</v>
      </c>
      <c r="E3335" t="str">
        <f t="shared" si="1755"/>
        <v>36500</v>
      </c>
      <c r="F3335" t="str">
        <f t="shared" si="1756"/>
        <v>0.21505376344086</v>
      </c>
      <c r="G3335" t="str">
        <f t="shared" si="1751"/>
        <v>0.21505376344086</v>
      </c>
      <c r="H3335" t="str">
        <f t="shared" si="1757"/>
        <v>2.52574100795463+0.0740143072360291i</v>
      </c>
      <c r="I3335" t="str">
        <f t="shared" si="1758"/>
        <v>5501.71413459912i</v>
      </c>
      <c r="J3335" t="str">
        <f t="shared" si="1752"/>
        <v>-40970.9267557524+1203.59899779799i</v>
      </c>
      <c r="K3335" t="str">
        <f t="shared" si="1759"/>
        <v>0.00394142827103145-0.134167583473333i</v>
      </c>
      <c r="L3335" t="str">
        <f t="shared" si="1760"/>
        <v>0.00124935949271841-0.0360535052263479i</v>
      </c>
      <c r="M3335" t="str">
        <f t="shared" si="1761"/>
        <v>0.00519078776374986-0.170221088699681i</v>
      </c>
      <c r="N3335" t="str">
        <f t="shared" si="1762"/>
        <v>-17.4750862418041i</v>
      </c>
      <c r="O3335" t="str">
        <f t="shared" si="1763"/>
        <v>0.195067868073618+0.980789746502895i</v>
      </c>
      <c r="P3335" t="str">
        <f t="shared" si="1764"/>
        <v>0.804932131926382-0.980789746502895i</v>
      </c>
      <c r="Q3335" t="str">
        <f t="shared" si="1765"/>
        <v>-0.804932131926382+18.455875988307i</v>
      </c>
      <c r="R3335" t="str">
        <f t="shared" si="1766"/>
        <v>-0.0549400750810914-0.0412177184461535i</v>
      </c>
      <c r="S3335" t="str">
        <f t="shared" si="1767"/>
        <v>1.95124115672033i</v>
      </c>
      <c r="T3335" t="str">
        <f t="shared" si="1768"/>
        <v>0.0804257086182455-0.107201335651531i</v>
      </c>
      <c r="U3335" t="str">
        <f t="shared" si="1769"/>
        <v>0.00005-0.000101429427380886i</v>
      </c>
      <c r="V3335" t="str">
        <f t="shared" si="1770"/>
        <v>0.00002-0.00113600958666592i</v>
      </c>
      <c r="W3335" t="str">
        <f t="shared" si="1771"/>
        <v>0.0000421843071828473-0.0000946937198903345i</v>
      </c>
      <c r="X3335" t="str">
        <f t="shared" si="1772"/>
        <v>0.00004222021761545-0.0000946537654254479i</v>
      </c>
      <c r="Y3335" t="str">
        <f t="shared" si="1773"/>
        <v>0.009+7.04219409228688i</v>
      </c>
      <c r="Z3335" t="str">
        <f t="shared" si="1774"/>
        <v>-0.000161200900733448-0.0000721518106730668i</v>
      </c>
      <c r="AA3335" t="str">
        <f t="shared" si="1775"/>
        <v>0.00218802007987962-1.7040344744067i</v>
      </c>
      <c r="AB3335" t="str">
        <f t="shared" si="1776"/>
        <v>0.241933640044171-0.322479090297851i</v>
      </c>
      <c r="AC3335" t="str">
        <f t="shared" si="1777"/>
        <v>0.946363084344998-0.0428561281173788i</v>
      </c>
      <c r="AD3335" t="str">
        <f t="shared" si="1778"/>
        <v>0.270522088007744-0.328505587525936i</v>
      </c>
      <c r="AE3335" t="str">
        <f t="shared" si="1779"/>
        <v>-0.0000673106772113576+0.0000334367381283341i</v>
      </c>
      <c r="AF3335" t="str">
        <f t="shared" si="1780"/>
        <v>-4.17448661029045-0.0703050511133i</v>
      </c>
      <c r="AG3335" t="str">
        <f t="shared" si="1781"/>
        <v>0.997975721562924-0.00167134582196945i</v>
      </c>
      <c r="AH3335" t="str">
        <f t="shared" si="1782"/>
        <v>0.000284138508826353-0.000134646603513234i</v>
      </c>
      <c r="AI3335">
        <f t="shared" si="1783"/>
        <v>-70.04960064837141</v>
      </c>
      <c r="AJ3335">
        <f t="shared" si="1784"/>
        <v>-25.355180449674371</v>
      </c>
      <c r="AK3335"/>
      <c r="AL3335"/>
      <c r="AM3335"/>
      <c r="AN3335"/>
    </row>
    <row r="3336" spans="1:40" x14ac:dyDescent="0.35">
      <c r="A3336"/>
      <c r="B3336">
        <f t="shared" si="1750"/>
        <v>1402000</v>
      </c>
      <c r="C3336" s="237" t="str">
        <f t="shared" si="1753"/>
        <v>-1.07614874736485E-08+0.000483470926125449i</v>
      </c>
      <c r="D3336" s="208" t="str">
        <f t="shared" si="1754"/>
        <v>-1.64874560221799+0.00370661043362844i</v>
      </c>
      <c r="E3336" t="str">
        <f t="shared" si="1755"/>
        <v>36500</v>
      </c>
      <c r="F3336" t="str">
        <f t="shared" si="1756"/>
        <v>0.21505376344086</v>
      </c>
      <c r="G3336" t="str">
        <f t="shared" si="1751"/>
        <v>0.21505376344086</v>
      </c>
      <c r="H3336" t="str">
        <f t="shared" si="1757"/>
        <v>2.52574433506385+0.073961620205559i</v>
      </c>
      <c r="I3336" t="str">
        <f t="shared" si="1758"/>
        <v>5505.64112541611i</v>
      </c>
      <c r="J3336" t="str">
        <f t="shared" si="1752"/>
        <v>-41029.4371756556+1204.45809772503i</v>
      </c>
      <c r="K3336" t="str">
        <f t="shared" si="1759"/>
        <v>0.00393581226241188-0.134072046392326i</v>
      </c>
      <c r="L3336" t="str">
        <f t="shared" si="1760"/>
        <v>0.00124758000893214-0.0360278510797637i</v>
      </c>
      <c r="M3336" t="str">
        <f t="shared" si="1761"/>
        <v>0.00518339227134402-0.17009989747209i</v>
      </c>
      <c r="N3336" t="str">
        <f t="shared" si="1762"/>
        <v>-17.4875595367662i</v>
      </c>
      <c r="O3336" t="str">
        <f t="shared" si="1763"/>
        <v>0.207286056220583+0.978280374379716i</v>
      </c>
      <c r="P3336" t="str">
        <f t="shared" si="1764"/>
        <v>0.792713943779417-0.978280374379716i</v>
      </c>
      <c r="Q3336" t="str">
        <f t="shared" si="1765"/>
        <v>-0.792713943779417+18.4658399111459i</v>
      </c>
      <c r="R3336" t="str">
        <f t="shared" si="1766"/>
        <v>-0.0547198724032644-0.040579618448399i</v>
      </c>
      <c r="S3336" t="str">
        <f t="shared" si="1767"/>
        <v>1.95263390558309i</v>
      </c>
      <c r="T3336" t="str">
        <f t="shared" si="1768"/>
        <v>0.079237138857969-0.106847878163794i</v>
      </c>
      <c r="U3336" t="str">
        <f t="shared" si="1769"/>
        <v>0.00005-0.00010135708114167i</v>
      </c>
      <c r="V3336" t="str">
        <f t="shared" si="1770"/>
        <v>0.00002-0.0011351993087867i</v>
      </c>
      <c r="W3336" t="str">
        <f t="shared" si="1771"/>
        <v>0.0000421841800996593-0.0000946284229435064i</v>
      </c>
      <c r="X3336" t="str">
        <f t="shared" si="1772"/>
        <v>0.0000422200288142727-0.0000945884961789989i</v>
      </c>
      <c r="Y3336" t="str">
        <f t="shared" si="1773"/>
        <v>0.009+7.04722064053262i</v>
      </c>
      <c r="Z3336" t="str">
        <f t="shared" si="1774"/>
        <v>-0.000160974843377305-0.000072099734270734i</v>
      </c>
      <c r="AA3336" t="str">
        <f t="shared" si="1775"/>
        <v>0.00218489978619009-1.7028190151626i</v>
      </c>
      <c r="AB3336" t="str">
        <f t="shared" si="1776"/>
        <v>0.238358228481246-0.321415832564991i</v>
      </c>
      <c r="AC3336" t="str">
        <f t="shared" si="1777"/>
        <v>0.946562704034109-0.0422107345686939i</v>
      </c>
      <c r="AD3336" t="str">
        <f t="shared" si="1778"/>
        <v>0.266426983432579-0.327680091940537i</v>
      </c>
      <c r="AE3336" t="str">
        <f t="shared" si="1779"/>
        <v>-0.0000665136894842696+0.0000335389367699467i</v>
      </c>
      <c r="AF3336" t="str">
        <f t="shared" si="1780"/>
        <v>-4.17448993728184-0.0702550097719306i</v>
      </c>
      <c r="AG3336" t="str">
        <f t="shared" si="1781"/>
        <v>0.997982220053821-0.0016449022317693i</v>
      </c>
      <c r="AH3336" t="str">
        <f t="shared" si="1782"/>
        <v>0.000280805911990145-0.000135145830423702i</v>
      </c>
      <c r="AI3336">
        <f t="shared" si="1783"/>
        <v>-70.127076229494506</v>
      </c>
      <c r="AJ3336">
        <f t="shared" si="1784"/>
        <v>-25.70050883493543</v>
      </c>
      <c r="AK3336"/>
      <c r="AL3336"/>
      <c r="AM3336"/>
      <c r="AN3336"/>
    </row>
    <row r="3337" spans="1:40" x14ac:dyDescent="0.35">
      <c r="A3337"/>
      <c r="B3337">
        <f t="shared" si="1750"/>
        <v>1403000</v>
      </c>
      <c r="C3337" s="237" t="str">
        <f t="shared" si="1753"/>
        <v>-1.07461522601087E-08+0.000483126328174168i</v>
      </c>
      <c r="D3337" s="208" t="str">
        <f t="shared" si="1754"/>
        <v>-1.64874560210043+0.00370396851600196i</v>
      </c>
      <c r="E3337" t="str">
        <f t="shared" si="1755"/>
        <v>36500</v>
      </c>
      <c r="F3337" t="str">
        <f t="shared" si="1756"/>
        <v>0.21505376344086</v>
      </c>
      <c r="G3337" t="str">
        <f t="shared" si="1751"/>
        <v>0.21505376344086</v>
      </c>
      <c r="H3337" t="str">
        <f t="shared" si="1757"/>
        <v>2.52574765507078+0.0739090080575334i</v>
      </c>
      <c r="I3337" t="str">
        <f t="shared" si="1758"/>
        <v>5509.5681162331i</v>
      </c>
      <c r="J3337" t="str">
        <f t="shared" si="1752"/>
        <v>-41087.9893439854+1205.31719765208i</v>
      </c>
      <c r="K3337" t="str">
        <f t="shared" si="1759"/>
        <v>0.00393020824509575-0.13397664515922i</v>
      </c>
      <c r="L3337" t="str">
        <f t="shared" si="1760"/>
        <v>0.00124580432274799-0.0360022333721847i</v>
      </c>
      <c r="M3337" t="str">
        <f t="shared" si="1761"/>
        <v>0.00517601256784374-0.169978878531405i</v>
      </c>
      <c r="N3337" t="str">
        <f t="shared" si="1762"/>
        <v>-17.5000328317282i</v>
      </c>
      <c r="O3337" t="str">
        <f t="shared" si="1763"/>
        <v>0.219471994581019+0.975618800349106i</v>
      </c>
      <c r="P3337" t="str">
        <f t="shared" si="1764"/>
        <v>0.780528005418981-0.975618800349106i</v>
      </c>
      <c r="Q3337" t="str">
        <f t="shared" si="1765"/>
        <v>-0.780528005418981+18.4756516320773i</v>
      </c>
      <c r="R3337" t="str">
        <f t="shared" si="1766"/>
        <v>-0.0544931439601128-0.0399441705846783i</v>
      </c>
      <c r="S3337" t="str">
        <f t="shared" si="1767"/>
        <v>1.95402665444584i</v>
      </c>
      <c r="T3337" t="str">
        <f t="shared" si="1768"/>
        <v>0.0780519740121929-0.106481055782615i</v>
      </c>
      <c r="U3337" t="str">
        <f t="shared" si="1769"/>
        <v>0.00005-0.000101284838033229i</v>
      </c>
      <c r="V3337" t="str">
        <f t="shared" si="1770"/>
        <v>0.00002-0.00113439018597217i</v>
      </c>
      <c r="W3337" t="str">
        <f t="shared" si="1771"/>
        <v>0.0000421840529269538-0.0000945632206587774i</v>
      </c>
      <c r="X3337" t="str">
        <f t="shared" si="1772"/>
        <v>0.0000422198400556842-0.0000945233215545242i</v>
      </c>
      <c r="Y3337" t="str">
        <f t="shared" si="1773"/>
        <v>0.009+7.05224718877837i</v>
      </c>
      <c r="Z3337" t="str">
        <f t="shared" si="1774"/>
        <v>-0.000160749269193808-0.0000720477327991135i</v>
      </c>
      <c r="AA3337" t="str">
        <f t="shared" si="1775"/>
        <v>0.00218178616243152-1.70160528863601i</v>
      </c>
      <c r="AB3337" t="str">
        <f t="shared" si="1776"/>
        <v>0.234793059456102-0.320312371054325i</v>
      </c>
      <c r="AC3337" t="str">
        <f t="shared" si="1777"/>
        <v>0.946768954215038-0.0415678017915187i</v>
      </c>
      <c r="AD3337" t="str">
        <f t="shared" si="1778"/>
        <v>0.262342317132533-0.326803467981014i</v>
      </c>
      <c r="AE3337" t="str">
        <f t="shared" si="1779"/>
        <v>-0.0000657167846965843+0.0000336322494812847i</v>
      </c>
      <c r="AF3337" t="str">
        <f t="shared" si="1780"/>
        <v>-4.17449325717121-0.0702050395415314i</v>
      </c>
      <c r="AG3337" t="str">
        <f t="shared" si="1781"/>
        <v>0.997989024352662-0.00161856024417107i</v>
      </c>
      <c r="AH3337" t="str">
        <f t="shared" si="1782"/>
        <v>0.000277472908247728-0.000135607546069574i</v>
      </c>
      <c r="AI3337">
        <f t="shared" si="1783"/>
        <v>-70.205398526569198</v>
      </c>
      <c r="AJ3337">
        <f t="shared" si="1784"/>
        <v>-26.045849248233633</v>
      </c>
      <c r="AK3337"/>
      <c r="AL3337"/>
      <c r="AM3337"/>
      <c r="AN3337"/>
    </row>
    <row r="3338" spans="1:40" x14ac:dyDescent="0.35">
      <c r="A3338"/>
      <c r="B3338">
        <f t="shared" si="1750"/>
        <v>1404000</v>
      </c>
      <c r="C3338" s="237" t="str">
        <f t="shared" si="1753"/>
        <v>-1.07308498024485E-08+0.000482782221103159i</v>
      </c>
      <c r="D3338" s="208" t="str">
        <f t="shared" si="1754"/>
        <v>-1.64874560198311+0.00370133036179089i</v>
      </c>
      <c r="E3338" t="str">
        <f t="shared" si="1755"/>
        <v>36500</v>
      </c>
      <c r="F3338" t="str">
        <f t="shared" si="1756"/>
        <v>0.21505376344086</v>
      </c>
      <c r="G3338" t="str">
        <f t="shared" si="1751"/>
        <v>0.21505376344086</v>
      </c>
      <c r="H3338" t="str">
        <f t="shared" si="1757"/>
        <v>2.52575096799556+0.0738564706325822i</v>
      </c>
      <c r="I3338" t="str">
        <f t="shared" si="1758"/>
        <v>5513.49510705009i</v>
      </c>
      <c r="J3338" t="str">
        <f t="shared" si="1752"/>
        <v>-41146.5832607418+1206.17629757914i</v>
      </c>
      <c r="K3338" t="str">
        <f t="shared" si="1759"/>
        <v>0.00392461618497814-0.133881379484712i</v>
      </c>
      <c r="L3338" t="str">
        <f t="shared" si="1760"/>
        <v>0.00124403242337198-0.0359766520261232i</v>
      </c>
      <c r="M3338" t="str">
        <f t="shared" si="1761"/>
        <v>0.00516864860835012-0.169858031510835i</v>
      </c>
      <c r="N3338" t="str">
        <f t="shared" si="1762"/>
        <v>-17.5125061266902i</v>
      </c>
      <c r="O3338" t="str">
        <f t="shared" si="1763"/>
        <v>0.231623787253696+0.972805438501582i</v>
      </c>
      <c r="P3338" t="str">
        <f t="shared" si="1764"/>
        <v>0.768376212746304-0.972805438501582i</v>
      </c>
      <c r="Q3338" t="str">
        <f t="shared" si="1765"/>
        <v>-0.768376212746304+18.4853115651918i</v>
      </c>
      <c r="R3338" t="str">
        <f t="shared" si="1766"/>
        <v>-0.0542599138276873-0.0393114383326817i</v>
      </c>
      <c r="S3338" t="str">
        <f t="shared" si="1767"/>
        <v>1.9554194033086i</v>
      </c>
      <c r="T3338" t="str">
        <f t="shared" si="1768"/>
        <v>0.0768703492876953-0.106100888320512i</v>
      </c>
      <c r="U3338" t="str">
        <f t="shared" si="1769"/>
        <v>0.0000500000000000001-0.0001012126978352i</v>
      </c>
      <c r="V3338" t="str">
        <f t="shared" si="1770"/>
        <v>0.00002-0.00113358221575424i</v>
      </c>
      <c r="W3338" t="str">
        <f t="shared" si="1771"/>
        <v>0.0000421839256647332-0.0000944981128338357i</v>
      </c>
      <c r="X3338" t="str">
        <f t="shared" si="1772"/>
        <v>0.0000422196513393105-0.0000944582413497974i</v>
      </c>
      <c r="Y3338" t="str">
        <f t="shared" si="1773"/>
        <v>0.009+7.05727373702411i</v>
      </c>
      <c r="Z3338" t="str">
        <f t="shared" si="1774"/>
        <v>-0.000160524176806838-0.0000719958060956898i</v>
      </c>
      <c r="AA3338" t="str">
        <f t="shared" si="1775"/>
        <v>0.0021786791896071-1.70039329112438i</v>
      </c>
      <c r="AB3338" t="str">
        <f t="shared" si="1776"/>
        <v>0.231238539692766-0.319168765365135i</v>
      </c>
      <c r="AC3338" t="str">
        <f t="shared" si="1777"/>
        <v>0.946981812551715-0.0409273943565866i</v>
      </c>
      <c r="AD3338" t="str">
        <f t="shared" si="1778"/>
        <v>0.258268728827652-0.325875845935086i</v>
      </c>
      <c r="AE3338" t="str">
        <f t="shared" si="1779"/>
        <v>-0.0000649200693052185+0.0000337166865887056i</v>
      </c>
      <c r="AF3338" t="str">
        <f t="shared" si="1780"/>
        <v>-4.17449656997867-0.0701551402707913i</v>
      </c>
      <c r="AG3338" t="str">
        <f t="shared" si="1781"/>
        <v>0.997996133008785-0.0015923235816815i</v>
      </c>
      <c r="AH3338" t="str">
        <f t="shared" si="1782"/>
        <v>0.000274139952136342-0.000136031786042439i</v>
      </c>
      <c r="AI3338">
        <f t="shared" si="1783"/>
        <v>-70.284580874169848</v>
      </c>
      <c r="AJ3338">
        <f t="shared" si="1784"/>
        <v>-26.391201379978291</v>
      </c>
      <c r="AK3338"/>
      <c r="AL3338"/>
      <c r="AM3338"/>
      <c r="AN3338"/>
    </row>
    <row r="3339" spans="1:40" x14ac:dyDescent="0.35">
      <c r="A3339"/>
      <c r="B3339">
        <f t="shared" si="1750"/>
        <v>1405000</v>
      </c>
      <c r="C3339" s="237" t="str">
        <f t="shared" si="1753"/>
        <v>-1.07155800074458E-08+0.000482438603864278i</v>
      </c>
      <c r="D3339" s="208" t="str">
        <f t="shared" si="1754"/>
        <v>-1.64874560186604+0.00369869596295947i</v>
      </c>
      <c r="E3339" t="str">
        <f t="shared" si="1755"/>
        <v>36500</v>
      </c>
      <c r="F3339" t="str">
        <f t="shared" si="1756"/>
        <v>0.21505376344086</v>
      </c>
      <c r="G3339" t="str">
        <f t="shared" si="1751"/>
        <v>0.21505376344086</v>
      </c>
      <c r="H3339" t="str">
        <f t="shared" si="1757"/>
        <v>2.52575427385831+0.073804007771788i</v>
      </c>
      <c r="I3339" t="str">
        <f t="shared" si="1758"/>
        <v>5517.42209786707i</v>
      </c>
      <c r="J3339" t="str">
        <f t="shared" si="1752"/>
        <v>-41205.2189259248+1207.03539750618i</v>
      </c>
      <c r="K3339" t="str">
        <f t="shared" si="1759"/>
        <v>0.00391903604807512-0.133786249080321i</v>
      </c>
      <c r="L3339" t="str">
        <f t="shared" si="1760"/>
        <v>0.00124226430004843-0.0359511069643102i</v>
      </c>
      <c r="M3339" t="str">
        <f t="shared" si="1761"/>
        <v>0.00516130034812355-0.169737356044631i</v>
      </c>
      <c r="N3339" t="str">
        <f t="shared" si="1762"/>
        <v>-17.5249794216523i</v>
      </c>
      <c r="O3339" t="str">
        <f t="shared" si="1763"/>
        <v>0.243739543649798+0.969840726542966i</v>
      </c>
      <c r="P3339" t="str">
        <f t="shared" si="1764"/>
        <v>0.756260456350202-0.969840726542966i</v>
      </c>
      <c r="Q3339" t="str">
        <f t="shared" si="1765"/>
        <v>-0.756260456350202+18.4948201481953i</v>
      </c>
      <c r="R3339" t="str">
        <f t="shared" si="1766"/>
        <v>-0.0540202065294217-0.0386814851172228i</v>
      </c>
      <c r="S3339" t="str">
        <f t="shared" si="1767"/>
        <v>1.95681215217135i</v>
      </c>
      <c r="T3339" t="str">
        <f t="shared" si="1768"/>
        <v>0.0756924001414168-0.105707396599578i</v>
      </c>
      <c r="U3339" t="str">
        <f t="shared" si="1769"/>
        <v>0.00005-0.000101140660327844i</v>
      </c>
      <c r="V3339" t="str">
        <f t="shared" si="1770"/>
        <v>0.00002-0.00113277539567185i</v>
      </c>
      <c r="W3339" t="str">
        <f t="shared" si="1771"/>
        <v>0.0000421837983129999-0.000094433099266945i</v>
      </c>
      <c r="X3339" t="str">
        <f t="shared" si="1772"/>
        <v>0.0000422194626647794-0.0000943932553631692i</v>
      </c>
      <c r="Y3339" t="str">
        <f t="shared" si="1773"/>
        <v>0.009+7.06230028526986i</v>
      </c>
      <c r="Z3339" t="str">
        <f t="shared" si="1774"/>
        <v>-0.000160299564845177-0.0000719439539984186i</v>
      </c>
      <c r="AA3339" t="str">
        <f t="shared" si="1775"/>
        <v>0.00217557884878758-1.69918301893569i</v>
      </c>
      <c r="AB3339" t="str">
        <f t="shared" si="1776"/>
        <v>0.227695076667792-0.317985078133672i</v>
      </c>
      <c r="AC3339" t="str">
        <f t="shared" si="1777"/>
        <v>0.947201256254417-0.04028957679244i</v>
      </c>
      <c r="AD3339" t="str">
        <f t="shared" si="1778"/>
        <v>0.254206856652492-0.324897364133929i</v>
      </c>
      <c r="AE3339" t="str">
        <f t="shared" si="1779"/>
        <v>-0.0000641236495215136+0.0000337922596889242i</v>
      </c>
      <c r="AF3339" t="str">
        <f t="shared" si="1780"/>
        <v>-4.17449987572435-0.0701053118088285i</v>
      </c>
      <c r="AG3339" t="str">
        <f t="shared" si="1781"/>
        <v>0.998003544526158-0.00156619594651482i</v>
      </c>
      <c r="AH3339" t="str">
        <f t="shared" si="1782"/>
        <v>0.000270807497215926-0.000136418591467076i</v>
      </c>
      <c r="AI3339">
        <f t="shared" si="1783"/>
        <v>-70.364636989319536</v>
      </c>
      <c r="AJ3339">
        <f t="shared" si="1784"/>
        <v>-26.736564919830982</v>
      </c>
      <c r="AK3339"/>
      <c r="AL3339"/>
      <c r="AM3339"/>
      <c r="AN3339"/>
    </row>
    <row r="3340" spans="1:40" x14ac:dyDescent="0.35">
      <c r="A3340"/>
      <c r="B3340">
        <f t="shared" si="1750"/>
        <v>1406000</v>
      </c>
      <c r="C3340" s="237" t="str">
        <f t="shared" si="1753"/>
        <v>-1.070034278221E-08+0.000482095475412366i</v>
      </c>
      <c r="D3340" s="208" t="str">
        <f t="shared" si="1754"/>
        <v>-1.64874560174922+0.00369606531149481i</v>
      </c>
      <c r="E3340" t="str">
        <f t="shared" si="1755"/>
        <v>36500</v>
      </c>
      <c r="F3340" t="str">
        <f t="shared" si="1756"/>
        <v>0.21505376344086</v>
      </c>
      <c r="G3340" t="str">
        <f t="shared" si="1751"/>
        <v>0.21505376344086</v>
      </c>
      <c r="H3340" t="str">
        <f t="shared" si="1757"/>
        <v>2.52575757267911+0.0737516193166822i</v>
      </c>
      <c r="I3340" t="str">
        <f t="shared" si="1758"/>
        <v>5521.34908868406i</v>
      </c>
      <c r="J3340" t="str">
        <f t="shared" si="1752"/>
        <v>-41263.8963395344+1207.89449743323i</v>
      </c>
      <c r="K3340" t="str">
        <f t="shared" si="1759"/>
        <v>0.00391346780052359-0.133691253658383i</v>
      </c>
      <c r="L3340" t="str">
        <f t="shared" si="1760"/>
        <v>0.00124049994205982-0.0359255981096961i</v>
      </c>
      <c r="M3340" t="str">
        <f t="shared" si="1761"/>
        <v>0.00515396774258341-0.169616851768079i</v>
      </c>
      <c r="N3340" t="str">
        <f t="shared" si="1762"/>
        <v>-17.5374527166143i</v>
      </c>
      <c r="O3340" t="str">
        <f t="shared" si="1763"/>
        <v>0.25581737878679+0.966725125726365i</v>
      </c>
      <c r="P3340" t="str">
        <f t="shared" si="1764"/>
        <v>0.74418262121321-0.966725125726365i</v>
      </c>
      <c r="Q3340" t="str">
        <f t="shared" si="1765"/>
        <v>-0.74418262121321+18.5041778423407i</v>
      </c>
      <c r="R3340" t="str">
        <f t="shared" si="1766"/>
        <v>-0.0537740470410445-0.0380543743111739i</v>
      </c>
      <c r="S3340" t="str">
        <f t="shared" si="1767"/>
        <v>1.9582049010341i</v>
      </c>
      <c r="T3340" t="str">
        <f t="shared" si="1768"/>
        <v>0.0745182622819269-0.105300602464212i</v>
      </c>
      <c r="U3340" t="str">
        <f t="shared" si="1769"/>
        <v>0.00005-0.000101068725292049i</v>
      </c>
      <c r="V3340" t="str">
        <f t="shared" si="1770"/>
        <v>0.00002-0.00113196972327095i</v>
      </c>
      <c r="W3340" t="str">
        <f t="shared" si="1771"/>
        <v>0.0000421836708717564-0.0000943681797569395i</v>
      </c>
      <c r="X3340" t="str">
        <f t="shared" si="1772"/>
        <v>0.0000422192740317199-0.0000943283633935579i</v>
      </c>
      <c r="Y3340" t="str">
        <f t="shared" si="1773"/>
        <v>0.009+7.0673268335156i</v>
      </c>
      <c r="Z3340" t="str">
        <f t="shared" si="1774"/>
        <v>-0.000160075431942468-0.0000718921763457258i</v>
      </c>
      <c r="AA3340" t="str">
        <f t="shared" si="1775"/>
        <v>0.00217248512111104-1.69797446838842i</v>
      </c>
      <c r="AB3340" t="str">
        <f t="shared" si="1776"/>
        <v>0.224163078614676-0.316761375071447i</v>
      </c>
      <c r="AC3340" t="str">
        <f t="shared" si="1777"/>
        <v>0.947427262074912-0.0396544135864763i</v>
      </c>
      <c r="AD3340" t="str">
        <f t="shared" si="1778"/>
        <v>0.250157337054054-0.323868168933852i</v>
      </c>
      <c r="AE3340" t="str">
        <f t="shared" si="1779"/>
        <v>-0.0000633276312962651+0.0000338589816448354i</v>
      </c>
      <c r="AF3340" t="str">
        <f t="shared" si="1780"/>
        <v>-4.17450317442833-0.0700555540051874i</v>
      </c>
      <c r="AG3340" t="str">
        <f t="shared" si="1781"/>
        <v>0.998011257363652-0.00154018102003723i</v>
      </c>
      <c r="AH3340" t="str">
        <f t="shared" si="1782"/>
        <v>0.000267475996001498-0.000136768008983377i</v>
      </c>
      <c r="AI3340">
        <f t="shared" si="1783"/>
        <v>-70.44558098586802</v>
      </c>
      <c r="AJ3340">
        <f t="shared" si="1784"/>
        <v>-27.081939556747471</v>
      </c>
      <c r="AK3340"/>
      <c r="AL3340"/>
      <c r="AM3340"/>
      <c r="AN3340"/>
    </row>
    <row r="3341" spans="1:40" x14ac:dyDescent="0.35">
      <c r="A3341"/>
      <c r="B3341">
        <f t="shared" si="1750"/>
        <v>1407000</v>
      </c>
      <c r="C3341" s="237" t="str">
        <f t="shared" si="1753"/>
        <v>-1.06851380341807E-08+0.000481752834705232i</v>
      </c>
      <c r="D3341" s="208" t="str">
        <f t="shared" si="1754"/>
        <v>-1.64874560163265+0.00369343839940678i</v>
      </c>
      <c r="E3341" t="str">
        <f t="shared" si="1755"/>
        <v>36500</v>
      </c>
      <c r="F3341" t="str">
        <f t="shared" si="1756"/>
        <v>0.21505376344086</v>
      </c>
      <c r="G3341" t="str">
        <f t="shared" si="1751"/>
        <v>0.21505376344086</v>
      </c>
      <c r="H3341" t="str">
        <f t="shared" si="1757"/>
        <v>2.52576086447793+0.0736993051092459i</v>
      </c>
      <c r="I3341" t="str">
        <f t="shared" si="1758"/>
        <v>5525.27607950105i</v>
      </c>
      <c r="J3341" t="str">
        <f t="shared" si="1752"/>
        <v>-41322.6155015707+1208.75359736029i</v>
      </c>
      <c r="K3341" t="str">
        <f t="shared" si="1759"/>
        <v>0.00390791140858045-0.133596392932048i</v>
      </c>
      <c r="L3341" t="str">
        <f t="shared" si="1760"/>
        <v>0.0012387393387266-0.0359001253854482i</v>
      </c>
      <c r="M3341" t="str">
        <f t="shared" si="1761"/>
        <v>0.00514665074730705-0.169496518317496i</v>
      </c>
      <c r="N3341" t="str">
        <f t="shared" si="1762"/>
        <v>-17.5499260115763i</v>
      </c>
      <c r="O3341" t="str">
        <f t="shared" si="1763"/>
        <v>0.267855413582253+0.963459120780264i</v>
      </c>
      <c r="P3341" t="str">
        <f t="shared" si="1764"/>
        <v>0.732144586417747-0.963459120780264i</v>
      </c>
      <c r="Q3341" t="str">
        <f t="shared" si="1765"/>
        <v>-0.732144586417747+18.5133851323566i</v>
      </c>
      <c r="R3341" t="str">
        <f t="shared" si="1766"/>
        <v>-0.053521460795599-0.0374301692362012i</v>
      </c>
      <c r="S3341" t="str">
        <f t="shared" si="1767"/>
        <v>1.95959764989686i</v>
      </c>
      <c r="T3341" t="str">
        <f t="shared" si="1768"/>
        <v>0.0733480716705016-0.104880528794103i</v>
      </c>
      <c r="U3341" t="str">
        <f t="shared" si="1769"/>
        <v>0.00005-0.000100996892509325i</v>
      </c>
      <c r="V3341" t="str">
        <f t="shared" si="1770"/>
        <v>0.00002-0.00113116519610444i</v>
      </c>
      <c r="W3341" t="str">
        <f t="shared" si="1771"/>
        <v>0.0000421835433410054-0.0000943033541032312i</v>
      </c>
      <c r="X3341" t="str">
        <f t="shared" si="1772"/>
        <v>0.0000422190854397626-0.0000942635652404613i</v>
      </c>
      <c r="Y3341" t="str">
        <f t="shared" si="1773"/>
        <v>0.009+7.07235338176134i</v>
      </c>
      <c r="Z3341" t="str">
        <f t="shared" si="1774"/>
        <v>-0.000159851776737224-0.0000718404729765047i</v>
      </c>
      <c r="AA3341" t="str">
        <f t="shared" si="1775"/>
        <v>0.00216939798778256-1.69676763581153i</v>
      </c>
      <c r="AB3341" t="str">
        <f t="shared" si="1776"/>
        <v>0.220642954527098-0.315497725004295i</v>
      </c>
      <c r="AC3341" t="str">
        <f t="shared" si="1777"/>
        <v>0.947659806301486-0.0390219691857957i</v>
      </c>
      <c r="AD3341" t="str">
        <f t="shared" si="1778"/>
        <v>0.246120804689608-0.322788414696569i</v>
      </c>
      <c r="AE3341" t="str">
        <f t="shared" si="1779"/>
        <v>-0.0000625321203047669+0.0000339168665811791i</v>
      </c>
      <c r="AF3341" t="str">
        <f t="shared" si="1780"/>
        <v>-4.17450646611058-0.0700058667098391i</v>
      </c>
      <c r="AG3341" t="str">
        <f t="shared" si="1781"/>
        <v>0.998019269935317-0.00151428246221303i</v>
      </c>
      <c r="AH3341" t="str">
        <f t="shared" si="1782"/>
        <v>0.000264145899895645-0.000137080090727499i</v>
      </c>
      <c r="AI3341">
        <f t="shared" si="1783"/>
        <v>-70.527427389561282</v>
      </c>
      <c r="AJ3341">
        <f t="shared" si="1784"/>
        <v>-27.427324979049128</v>
      </c>
      <c r="AK3341"/>
      <c r="AL3341"/>
      <c r="AM3341"/>
      <c r="AN3341"/>
    </row>
    <row r="3342" spans="1:40" x14ac:dyDescent="0.35">
      <c r="A3342"/>
      <c r="B3342">
        <f t="shared" si="1750"/>
        <v>1408000</v>
      </c>
      <c r="C3342" s="237" t="str">
        <f t="shared" si="1753"/>
        <v>-1.06699656711257E-08+0.000481410680703647i</v>
      </c>
      <c r="D3342" s="208" t="str">
        <f t="shared" si="1754"/>
        <v>-1.64874560151633+0.00369081521872796i</v>
      </c>
      <c r="E3342" t="str">
        <f t="shared" si="1755"/>
        <v>36500</v>
      </c>
      <c r="F3342" t="str">
        <f t="shared" si="1756"/>
        <v>0.21505376344086</v>
      </c>
      <c r="G3342" t="str">
        <f t="shared" si="1751"/>
        <v>0.21505376344086</v>
      </c>
      <c r="H3342" t="str">
        <f t="shared" si="1757"/>
        <v>2.52576414927467+0.0736470649919057i</v>
      </c>
      <c r="I3342" t="str">
        <f t="shared" si="1758"/>
        <v>5529.20307031804i</v>
      </c>
      <c r="J3342" t="str">
        <f t="shared" si="1752"/>
        <v>-41381.3764120336+1209.61269728734i</v>
      </c>
      <c r="K3342" t="str">
        <f t="shared" si="1759"/>
        <v>0.00390236683862212-0.133501666615276i</v>
      </c>
      <c r="L3342" t="str">
        <f t="shared" si="1760"/>
        <v>0.00123698247940704-0.0358746887149511i</v>
      </c>
      <c r="M3342" t="str">
        <f t="shared" si="1761"/>
        <v>0.00513934931802916-0.169376355330227i</v>
      </c>
      <c r="N3342" t="str">
        <f t="shared" si="1762"/>
        <v>-17.5623993065383i</v>
      </c>
      <c r="O3342" t="str">
        <f t="shared" si="1763"/>
        <v>0.279851775145855+0.960043219833208i</v>
      </c>
      <c r="P3342" t="str">
        <f t="shared" si="1764"/>
        <v>0.720148224854145-0.960043219833208i</v>
      </c>
      <c r="Q3342" t="str">
        <f t="shared" si="1765"/>
        <v>-0.720148224854145+18.5224425263715i</v>
      </c>
      <c r="R3342" t="str">
        <f t="shared" si="1766"/>
        <v>-0.0532624736886071-0.0368089331633907i</v>
      </c>
      <c r="S3342" t="str">
        <f t="shared" si="1767"/>
        <v>1.96099039875961i</v>
      </c>
      <c r="T3342" t="str">
        <f t="shared" si="1768"/>
        <v>0.0721819645219934-0.104447199517545i</v>
      </c>
      <c r="U3342" t="str">
        <f t="shared" si="1769"/>
        <v>0.00005-0.000100925161761805i</v>
      </c>
      <c r="V3342" t="str">
        <f t="shared" si="1770"/>
        <v>0.00002-0.00113036181173221i</v>
      </c>
      <c r="W3342" t="str">
        <f t="shared" si="1771"/>
        <v>0.0000421834157207488-0.0000942386221057962i</v>
      </c>
      <c r="X3342" t="str">
        <f t="shared" si="1772"/>
        <v>0.0000422188968885385-0.0000941988607039404i</v>
      </c>
      <c r="Y3342" t="str">
        <f t="shared" si="1773"/>
        <v>0.009+7.07737993000709i</v>
      </c>
      <c r="Z3342" t="str">
        <f t="shared" si="1774"/>
        <v>-0.000159628597872779-0.0000717888437301137i</v>
      </c>
      <c r="AA3342" t="str">
        <f t="shared" si="1775"/>
        <v>0.00216631743007391-1.69556251754439i</v>
      </c>
      <c r="AB3342" t="str">
        <f t="shared" si="1776"/>
        <v>0.217135114161535-0.314194199912425i</v>
      </c>
      <c r="AC3342" t="str">
        <f t="shared" si="1777"/>
        <v>0.947898864753823-0.0383923079979422i</v>
      </c>
      <c r="AD3342" t="str">
        <f t="shared" si="1778"/>
        <v>0.242097892325052-0.32165826376827i</v>
      </c>
      <c r="AE3342" t="str">
        <f t="shared" si="1779"/>
        <v>-0.0000617372219319629+0.0000339659298800083i</v>
      </c>
      <c r="AF3342" t="str">
        <f t="shared" si="1780"/>
        <v>-4.174509750791-0.0699562497731777i</v>
      </c>
      <c r="AG3342" t="str">
        <f t="shared" si="1781"/>
        <v>0.998027580610676-0.00148850391105639i</v>
      </c>
      <c r="AH3342" t="str">
        <f t="shared" si="1782"/>
        <v>0.000260817659121507-0.000137354894312089i</v>
      </c>
      <c r="AI3342">
        <f t="shared" si="1783"/>
        <v>-70.610191153834762</v>
      </c>
      <c r="AJ3342">
        <f t="shared" si="1784"/>
        <v>-27.772720874465708</v>
      </c>
      <c r="AK3342"/>
      <c r="AL3342"/>
      <c r="AM3342"/>
      <c r="AN3342"/>
    </row>
    <row r="3343" spans="1:40" x14ac:dyDescent="0.35">
      <c r="A3343"/>
      <c r="B3343">
        <f t="shared" si="1750"/>
        <v>1409000</v>
      </c>
      <c r="C3343" s="237" t="str">
        <f t="shared" si="1753"/>
        <v>-1.06548256011402E-08+0.000481069012371332i</v>
      </c>
      <c r="D3343" s="208" t="str">
        <f t="shared" si="1754"/>
        <v>-1.64874560140026+0.00368819576151355i</v>
      </c>
      <c r="E3343" t="str">
        <f t="shared" si="1755"/>
        <v>36500</v>
      </c>
      <c r="F3343" t="str">
        <f t="shared" si="1756"/>
        <v>0.21505376344086</v>
      </c>
      <c r="G3343" t="str">
        <f t="shared" si="1751"/>
        <v>0.21505376344086</v>
      </c>
      <c r="H3343" t="str">
        <f t="shared" si="1757"/>
        <v>2.52576742708919+0.0735948988075337i</v>
      </c>
      <c r="I3343" t="str">
        <f t="shared" si="1758"/>
        <v>5533.13006113502i</v>
      </c>
      <c r="J3343" t="str">
        <f t="shared" si="1752"/>
        <v>-41440.1790709231+1210.47179721438i</v>
      </c>
      <c r="K3343" t="str">
        <f t="shared" si="1759"/>
        <v>0.00389683405714418-0.133407074422839i</v>
      </c>
      <c r="L3343" t="str">
        <f t="shared" si="1760"/>
        <v>0.00123522935349709-0.035849288021806i</v>
      </c>
      <c r="M3343" t="str">
        <f t="shared" si="1761"/>
        <v>0.00513206341064127-0.169256362444645i</v>
      </c>
      <c r="N3343" t="str">
        <f t="shared" si="1762"/>
        <v>-17.5748726015004i</v>
      </c>
      <c r="O3343" t="str">
        <f t="shared" si="1763"/>
        <v>0.291804597070921+0.956477954334692i</v>
      </c>
      <c r="P3343" t="str">
        <f t="shared" si="1764"/>
        <v>0.708195402929079-0.956477954334692i</v>
      </c>
      <c r="Q3343" t="str">
        <f t="shared" si="1765"/>
        <v>-0.708195402929079+18.5313505558351i</v>
      </c>
      <c r="R3343" t="str">
        <f t="shared" si="1766"/>
        <v>-0.0529971120833418-0.0361907293136799i</v>
      </c>
      <c r="S3343" t="str">
        <f t="shared" si="1767"/>
        <v>1.96238314762237i</v>
      </c>
      <c r="T3343" t="str">
        <f t="shared" si="1768"/>
        <v>0.0710200773053283-0.104000639625004i</v>
      </c>
      <c r="U3343" t="str">
        <f t="shared" si="1769"/>
        <v>0.00005-0.000100853532832236i</v>
      </c>
      <c r="V3343" t="str">
        <f t="shared" si="1770"/>
        <v>0.00002-0.00112955956772105i</v>
      </c>
      <c r="W3343" t="str">
        <f t="shared" si="1771"/>
        <v>0.0000421832880109899-0.0000941739835651821i</v>
      </c>
      <c r="X3343" t="str">
        <f t="shared" si="1772"/>
        <v>0.0000422187083776817-0.0000941342495846279i</v>
      </c>
      <c r="Y3343" t="str">
        <f t="shared" si="1773"/>
        <v>0.009+7.08240647825283i</v>
      </c>
      <c r="Z3343" t="str">
        <f t="shared" si="1774"/>
        <v>-0.000159405893997287-0.0000717372884463785i</v>
      </c>
      <c r="AA3343" t="str">
        <f t="shared" si="1775"/>
        <v>0.00216324342932336-1.6943591099368i</v>
      </c>
      <c r="AB3343" t="str">
        <f t="shared" si="1776"/>
        <v>0.213639968038759-0.312850874971229i</v>
      </c>
      <c r="AC3343" t="str">
        <f t="shared" si="1777"/>
        <v>0.948144412777768-0.0377654943914575i</v>
      </c>
      <c r="AD3343" t="str">
        <f t="shared" si="1778"/>
        <v>0.238089230733313-0.320477886457286i</v>
      </c>
      <c r="AE3343" t="str">
        <f t="shared" si="1779"/>
        <v>-0.0000609430412576419+0.0000340061881759924i</v>
      </c>
      <c r="AF3343" t="str">
        <f t="shared" si="1780"/>
        <v>-4.17451302848945-0.0699067030460201i</v>
      </c>
      <c r="AG3343" t="str">
        <f t="shared" si="1781"/>
        <v>0.998036187715013-0.0014628489820857i</v>
      </c>
      <c r="AH3343" t="str">
        <f t="shared" si="1782"/>
        <v>0.000257491722655991-0.000137592482805698i</v>
      </c>
      <c r="AI3343">
        <f t="shared" si="1783"/>
        <v>-70.693887676378594</v>
      </c>
      <c r="AJ3343">
        <f t="shared" si="1784"/>
        <v>-28.118126930191046</v>
      </c>
      <c r="AK3343"/>
      <c r="AL3343"/>
      <c r="AM3343"/>
      <c r="AN3343"/>
    </row>
    <row r="3344" spans="1:40" x14ac:dyDescent="0.35">
      <c r="A3344"/>
      <c r="B3344">
        <f t="shared" si="1750"/>
        <v>1410000</v>
      </c>
      <c r="C3344" s="237" t="str">
        <f t="shared" si="1753"/>
        <v>-1.06397177326453E-08+0.00048072782867495i</v>
      </c>
      <c r="D3344" s="208" t="str">
        <f t="shared" si="1754"/>
        <v>-1.64874560128443+0.00368558001984128i</v>
      </c>
      <c r="E3344" t="str">
        <f t="shared" si="1755"/>
        <v>36500</v>
      </c>
      <c r="F3344" t="str">
        <f t="shared" si="1756"/>
        <v>0.21505376344086</v>
      </c>
      <c r="G3344" t="str">
        <f t="shared" si="1751"/>
        <v>0.21505376344086</v>
      </c>
      <c r="H3344" t="str">
        <f t="shared" si="1757"/>
        <v>2.52577069794122+0.0735428063994449i</v>
      </c>
      <c r="I3344" t="str">
        <f t="shared" si="1758"/>
        <v>5537.05705195201i</v>
      </c>
      <c r="J3344" t="str">
        <f t="shared" si="1752"/>
        <v>-41499.0234782392+1211.33089714144i</v>
      </c>
      <c r="K3344" t="str">
        <f t="shared" si="1759"/>
        <v>0.00389131303076089-0.133312616070313i</v>
      </c>
      <c r="L3344" t="str">
        <f t="shared" si="1760"/>
        <v>0.00123347995043018-0.0358239232298287i</v>
      </c>
      <c r="M3344" t="str">
        <f t="shared" si="1761"/>
        <v>0.00512479298119107-0.169136539300142i</v>
      </c>
      <c r="N3344" t="str">
        <f t="shared" si="1762"/>
        <v>-17.5873458964624i</v>
      </c>
      <c r="O3344" t="str">
        <f t="shared" si="1763"/>
        <v>0.303712019724434+0.952763878972595i</v>
      </c>
      <c r="P3344" t="str">
        <f t="shared" si="1764"/>
        <v>0.696287980275566-0.952763878972595i</v>
      </c>
      <c r="Q3344" t="str">
        <f t="shared" si="1765"/>
        <v>-0.696287980275566+18.540109775435i</v>
      </c>
      <c r="R3344" t="str">
        <f t="shared" si="1766"/>
        <v>-0.0527254028162319-0.0355756208581543i</v>
      </c>
      <c r="S3344" t="str">
        <f t="shared" si="1767"/>
        <v>1.96377589648512i</v>
      </c>
      <c r="T3344" t="str">
        <f t="shared" si="1768"/>
        <v>0.0698625467437367-0.103540875182985i</v>
      </c>
      <c r="U3344" t="str">
        <f t="shared" si="1769"/>
        <v>0.00005-0.000100782005503986i</v>
      </c>
      <c r="V3344" t="str">
        <f t="shared" si="1770"/>
        <v>0.00002-0.00112875846164465i</v>
      </c>
      <c r="W3344" t="str">
        <f t="shared" si="1771"/>
        <v>0.0000421831602117305-0.0000941094382825016i</v>
      </c>
      <c r="X3344" t="str">
        <f t="shared" si="1772"/>
        <v>0.0000422185199068255-0.0000940697316837202i</v>
      </c>
      <c r="Y3344" t="str">
        <f t="shared" si="1773"/>
        <v>0.009+7.08743302649857i</v>
      </c>
      <c r="Z3344" t="str">
        <f t="shared" si="1774"/>
        <v>-0.000159183663763691-0.0000716858069655842i</v>
      </c>
      <c r="AA3344" t="str">
        <f t="shared" si="1775"/>
        <v>0.00216017596693528-1.69315740934889i</v>
      </c>
      <c r="AB3344" t="str">
        <f t="shared" si="1776"/>
        <v>0.210157927444531-0.311467828593006i</v>
      </c>
      <c r="AC3344" t="str">
        <f t="shared" si="1777"/>
        <v>0.948396425239958-0.0371415926962986i</v>
      </c>
      <c r="AD3344" t="str">
        <f t="shared" si="1778"/>
        <v>0.234095448593174-0.31924746101051i</v>
      </c>
      <c r="AE3344" t="str">
        <f t="shared" si="1779"/>
        <v>-0.0000601496830417185+0.0000340376593515368i</v>
      </c>
      <c r="AF3344" t="str">
        <f t="shared" si="1780"/>
        <v>-4.17451629922565-0.0698572263796036i</v>
      </c>
      <c r="AG3344" t="str">
        <f t="shared" si="1781"/>
        <v>0.998045089529677-0.00143732126778286i</v>
      </c>
      <c r="AH3344" t="str">
        <f t="shared" si="1782"/>
        <v>0.000254168538163383-0.000137792924711325i</v>
      </c>
      <c r="AI3344">
        <f t="shared" si="1783"/>
        <v>-70.778532816516815</v>
      </c>
      <c r="AJ3344">
        <f t="shared" si="1784"/>
        <v>-28.46354283292716</v>
      </c>
      <c r="AK3344"/>
      <c r="AL3344"/>
      <c r="AM3344"/>
      <c r="AN3344"/>
    </row>
    <row r="3345" spans="1:40" x14ac:dyDescent="0.35">
      <c r="A3345"/>
      <c r="B3345">
        <f t="shared" si="1750"/>
        <v>1411000</v>
      </c>
      <c r="C3345" s="237" t="str">
        <f t="shared" si="1753"/>
        <v>-1.06246419743861E-08+0.000480387128584089i</v>
      </c>
      <c r="D3345" s="208" t="str">
        <f t="shared" si="1754"/>
        <v>-1.64874560116885+0.00368296798581135i</v>
      </c>
      <c r="E3345" t="str">
        <f t="shared" si="1755"/>
        <v>36500</v>
      </c>
      <c r="F3345" t="str">
        <f t="shared" si="1756"/>
        <v>0.21505376344086</v>
      </c>
      <c r="G3345" t="str">
        <f t="shared" si="1751"/>
        <v>0.21505376344086</v>
      </c>
      <c r="H3345" t="str">
        <f t="shared" si="1757"/>
        <v>2.52577396185049+0.0734907876113981i</v>
      </c>
      <c r="I3345" t="str">
        <f t="shared" si="1758"/>
        <v>5540.984042769i</v>
      </c>
      <c r="J3345" t="str">
        <f t="shared" si="1752"/>
        <v>-41557.9096339819+1212.18999706849i</v>
      </c>
      <c r="K3345" t="str">
        <f t="shared" si="1759"/>
        <v>0.00388580372620437-0.133218291274076i</v>
      </c>
      <c r="L3345" t="str">
        <f t="shared" si="1760"/>
        <v>0.0012317342596771-0.0357985942630506i</v>
      </c>
      <c r="M3345" t="str">
        <f t="shared" si="1761"/>
        <v>0.00511753798588147-0.169016885537127i</v>
      </c>
      <c r="N3345" t="str">
        <f t="shared" si="1762"/>
        <v>-17.5998191914244i</v>
      </c>
      <c r="O3345" t="str">
        <f t="shared" si="1763"/>
        <v>0.315572190536937+0.948901571586705i</v>
      </c>
      <c r="P3345" t="str">
        <f t="shared" si="1764"/>
        <v>0.684427809463063-0.948901571586705i</v>
      </c>
      <c r="Q3345" t="str">
        <f t="shared" si="1765"/>
        <v>-0.684427809463063+18.5487207630111i</v>
      </c>
      <c r="R3345" t="str">
        <f t="shared" si="1766"/>
        <v>-0.0524473732023587-0.0349636709181233i</v>
      </c>
      <c r="S3345" t="str">
        <f t="shared" si="1767"/>
        <v>1.96516864534788i</v>
      </c>
      <c r="T3345" t="str">
        <f t="shared" si="1768"/>
        <v>0.0687095098145574-0.103067933348134i</v>
      </c>
      <c r="U3345" t="str">
        <f t="shared" si="1769"/>
        <v>0.00005-0.000100710579561035i</v>
      </c>
      <c r="V3345" t="str">
        <f t="shared" si="1770"/>
        <v>0.00002-0.0011279584910836i</v>
      </c>
      <c r="W3345" t="str">
        <f t="shared" si="1771"/>
        <v>0.0000421830323229734-0.0000940449860594301i</v>
      </c>
      <c r="X3345" t="str">
        <f t="shared" si="1772"/>
        <v>0.0000422183314756061-0.0000940053068029776i</v>
      </c>
      <c r="Y3345" t="str">
        <f t="shared" si="1773"/>
        <v>0.009+7.09245957474432i</v>
      </c>
      <c r="Z3345" t="str">
        <f t="shared" si="1774"/>
        <v>-0.000158961905829704-0.0000716343991284794i</v>
      </c>
      <c r="AA3345" t="str">
        <f t="shared" si="1775"/>
        <v>0.00215711502437993-1.69195741215109i</v>
      </c>
      <c r="AB3345" t="str">
        <f t="shared" si="1776"/>
        <v>0.206689404429014-0.310045142469371i</v>
      </c>
      <c r="AC3345" t="str">
        <f t="shared" si="1777"/>
        <v>0.948654876522357-0.0365206672040406i</v>
      </c>
      <c r="AD3345" t="str">
        <f t="shared" si="1778"/>
        <v>0.230117172388035-0.317967173588385i</v>
      </c>
      <c r="AE3345" t="str">
        <f t="shared" si="1779"/>
        <v>-0.0000593572517095297+0.0000340603625317327i</v>
      </c>
      <c r="AF3345" t="str">
        <f t="shared" si="1780"/>
        <v>-4.17451956301934-0.0698078196255868i</v>
      </c>
      <c r="AG3345" t="str">
        <f t="shared" si="1781"/>
        <v>0.998054284292392-0.00141192433705439i</v>
      </c>
      <c r="AH3345" t="str">
        <f t="shared" si="1782"/>
        <v>0.000250848551929081-0.000137956293944147i</v>
      </c>
      <c r="AI3345">
        <f t="shared" si="1783"/>
        <v>-70.864142913456178</v>
      </c>
      <c r="AJ3345">
        <f t="shared" si="1784"/>
        <v>-28.808968268952324</v>
      </c>
      <c r="AK3345"/>
      <c r="AL3345"/>
      <c r="AM3345"/>
      <c r="AN3345"/>
    </row>
    <row r="3346" spans="1:40" x14ac:dyDescent="0.35">
      <c r="A3346"/>
      <c r="B3346">
        <f t="shared" si="1750"/>
        <v>1412000</v>
      </c>
      <c r="C3346" s="237" t="str">
        <f t="shared" si="1753"/>
        <v>-1.06095982354311E-08+0.00048004691107126i</v>
      </c>
      <c r="D3346" s="208" t="str">
        <f t="shared" si="1754"/>
        <v>-1.64874560105351+0.00368035965154633i</v>
      </c>
      <c r="E3346" t="str">
        <f t="shared" si="1755"/>
        <v>36500</v>
      </c>
      <c r="F3346" t="str">
        <f t="shared" si="1756"/>
        <v>0.21505376344086</v>
      </c>
      <c r="G3346" t="str">
        <f t="shared" si="1751"/>
        <v>0.21505376344086</v>
      </c>
      <c r="H3346" t="str">
        <f t="shared" si="1757"/>
        <v>2.52577721883661+0.0734388422875901i</v>
      </c>
      <c r="I3346" t="str">
        <f t="shared" si="1758"/>
        <v>5544.91103358599i</v>
      </c>
      <c r="J3346" t="str">
        <f t="shared" si="1752"/>
        <v>-41616.8375381512+1213.04909699554i</v>
      </c>
      <c r="K3346" t="str">
        <f t="shared" si="1759"/>
        <v>0.00388030611032444-0.133124099751307i</v>
      </c>
      <c r="L3346" t="str">
        <f t="shared" si="1760"/>
        <v>0.00122999227074579-0.0357733010457162i</v>
      </c>
      <c r="M3346" t="str">
        <f t="shared" si="1761"/>
        <v>0.00511029838107023-0.168897400797023i</v>
      </c>
      <c r="N3346" t="str">
        <f t="shared" si="1762"/>
        <v>-17.6122924863865i</v>
      </c>
      <c r="O3346" t="str">
        <f t="shared" si="1763"/>
        <v>0.327383264290451+0.94489163307891i</v>
      </c>
      <c r="P3346" t="str">
        <f t="shared" si="1764"/>
        <v>0.672616735709549-0.94489163307891i</v>
      </c>
      <c r="Q3346" t="str">
        <f t="shared" si="1765"/>
        <v>-0.672616735709549+18.5571841194654i</v>
      </c>
      <c r="R3346" t="str">
        <f t="shared" si="1766"/>
        <v>-0.0521630510410866-0.0343549425650689i</v>
      </c>
      <c r="S3346" t="str">
        <f t="shared" si="1767"/>
        <v>1.96656139421063i</v>
      </c>
      <c r="T3346" t="str">
        <f t="shared" si="1768"/>
        <v>0.067561103748788-0.10258184238164i</v>
      </c>
      <c r="U3346" t="str">
        <f t="shared" si="1769"/>
        <v>0.0000499999999999999-0.000100639254787975i</v>
      </c>
      <c r="V3346" t="str">
        <f t="shared" si="1770"/>
        <v>0.00002-0.00112715965362532i</v>
      </c>
      <c r="W3346" t="str">
        <f t="shared" si="1771"/>
        <v>0.0000421829043447209-0.0000939806266982054i</v>
      </c>
      <c r="X3346" t="str">
        <f t="shared" si="1772"/>
        <v>0.00004221814308366-0.0000939409747447216i</v>
      </c>
      <c r="Y3346" t="str">
        <f t="shared" si="1773"/>
        <v>0.009+7.09748612299006i</v>
      </c>
      <c r="Z3346" t="str">
        <f t="shared" si="1774"/>
        <v>-0.000158740618857797-0.0000715830647762708i</v>
      </c>
      <c r="AA3346" t="str">
        <f t="shared" si="1775"/>
        <v>0.0021540605831932-1.69075911472415i</v>
      </c>
      <c r="AB3346" t="str">
        <f t="shared" si="1776"/>
        <v>0.203234811805414-0.308582901614588i</v>
      </c>
      <c r="AC3346" t="str">
        <f t="shared" si="1777"/>
        <v>0.948919740516639-0.0359027821679535i</v>
      </c>
      <c r="AD3346" t="str">
        <f t="shared" si="1778"/>
        <v>0.226155026305242-0.316637218238685i</v>
      </c>
      <c r="AE3346" t="str">
        <f t="shared" si="1779"/>
        <v>-0.0000585658513372535+0.0000340743180791328i</v>
      </c>
      <c r="AF3346" t="str">
        <f t="shared" si="1780"/>
        <v>-4.17452281989012-0.0697584826360438i</v>
      </c>
      <c r="AG3346" t="str">
        <f t="shared" si="1781"/>
        <v>0.998063770197564-0.00138666173469844i</v>
      </c>
      <c r="AH3346" t="str">
        <f t="shared" si="1782"/>
        <v>0.000247532208793893-0.000138082669808402i</v>
      </c>
      <c r="AI3346">
        <f t="shared" si="1783"/>
        <v>-70.950734805445904</v>
      </c>
      <c r="AJ3346">
        <f t="shared" si="1784"/>
        <v>-29.154402924166945</v>
      </c>
      <c r="AK3346"/>
      <c r="AL3346"/>
      <c r="AM3346"/>
      <c r="AN3346"/>
    </row>
    <row r="3347" spans="1:40" x14ac:dyDescent="0.35">
      <c r="A3347"/>
      <c r="B3347">
        <f t="shared" si="1750"/>
        <v>1413000</v>
      </c>
      <c r="C3347" s="237" t="str">
        <f t="shared" si="1753"/>
        <v>-1.05945864251704E-08+0.000479707175111881i</v>
      </c>
      <c r="D3347" s="208" t="str">
        <f t="shared" si="1754"/>
        <v>-1.64874560093842+0.00367775500919109i</v>
      </c>
      <c r="E3347" t="str">
        <f t="shared" si="1755"/>
        <v>36500</v>
      </c>
      <c r="F3347" t="str">
        <f t="shared" si="1756"/>
        <v>0.21505376344086</v>
      </c>
      <c r="G3347" t="str">
        <f t="shared" si="1751"/>
        <v>0.21505376344086</v>
      </c>
      <c r="H3347" t="str">
        <f t="shared" si="1757"/>
        <v>2.52578046891916+0.073386970272659i</v>
      </c>
      <c r="I3347" t="str">
        <f t="shared" si="1758"/>
        <v>5548.83802440297i</v>
      </c>
      <c r="J3347" t="str">
        <f t="shared" si="1752"/>
        <v>-41675.8071907472+1213.90819692258i</v>
      </c>
      <c r="K3347" t="str">
        <f t="shared" si="1759"/>
        <v>0.00387482015008792-0.133030041219983i</v>
      </c>
      <c r="L3347" t="str">
        <f t="shared" si="1760"/>
        <v>0.00122825397318125-0.0357480435022837i</v>
      </c>
      <c r="M3347" t="str">
        <f t="shared" si="1761"/>
        <v>0.00510307412326917-0.168778084722267i</v>
      </c>
      <c r="N3347" t="str">
        <f t="shared" si="1762"/>
        <v>-17.6247657813485i</v>
      </c>
      <c r="O3347" t="str">
        <f t="shared" si="1763"/>
        <v>0.339143403405297+0.940734687319795i</v>
      </c>
      <c r="P3347" t="str">
        <f t="shared" si="1764"/>
        <v>0.660856596594703-0.940734687319795i</v>
      </c>
      <c r="Q3347" t="str">
        <f t="shared" si="1765"/>
        <v>-0.660856596594703+18.5655004686683i</v>
      </c>
      <c r="R3347" t="str">
        <f t="shared" si="1766"/>
        <v>-0.0518724646218013-0.0337494988204164i</v>
      </c>
      <c r="S3347" t="str">
        <f t="shared" si="1767"/>
        <v>1.96795414307339i</v>
      </c>
      <c r="T3347" t="str">
        <f t="shared" si="1768"/>
        <v>0.0664174660302889-0.102082631663902i</v>
      </c>
      <c r="U3347" t="str">
        <f t="shared" si="1769"/>
        <v>0.00005-0.000100568030970008i</v>
      </c>
      <c r="V3347" t="str">
        <f t="shared" si="1770"/>
        <v>0.00002-0.00112636194686409i</v>
      </c>
      <c r="W3347" t="str">
        <f t="shared" si="1771"/>
        <v>0.0000421827762769759-0.000093916360001626i</v>
      </c>
      <c r="X3347" t="str">
        <f t="shared" si="1772"/>
        <v>0.0000422179547306262-0.0000938767353118346i</v>
      </c>
      <c r="Y3347" t="str">
        <f t="shared" si="1773"/>
        <v>0.009+7.1025126712358i</v>
      </c>
      <c r="Z3347" t="str">
        <f t="shared" si="1774"/>
        <v>-0.000158519801515166-0.0000715318037506243i</v>
      </c>
      <c r="AA3347" t="str">
        <f t="shared" si="1775"/>
        <v>0.00215101262497626-1.68956251345905i</v>
      </c>
      <c r="AB3347" t="str">
        <f t="shared" si="1776"/>
        <v>0.199794563147592-0.307081194409685i</v>
      </c>
      <c r="AC3347" t="str">
        <f t="shared" si="1777"/>
        <v>0.949190990618476-0.0352880018029073i</v>
      </c>
      <c r="AD3347" t="str">
        <f t="shared" si="1778"/>
        <v>0.222209632135734-0.31525779686897i</v>
      </c>
      <c r="AE3347" t="str">
        <f t="shared" si="1779"/>
        <v>-0.0000577755856374002+0.0000340795475883462i</v>
      </c>
      <c r="AF3347" t="str">
        <f t="shared" si="1780"/>
        <v>-4.17452606985758-0.0697092152634679i</v>
      </c>
      <c r="AG3347" t="str">
        <f t="shared" si="1781"/>
        <v>0.998073545396612-0.00136153698087584i</v>
      </c>
      <c r="AH3347" t="str">
        <f t="shared" si="1782"/>
        <v>0.00024421995208869-0.000138172136973429i</v>
      </c>
      <c r="AI3347">
        <f t="shared" si="1783"/>
        <v>-71.038325849909356</v>
      </c>
      <c r="AJ3347">
        <f t="shared" si="1784"/>
        <v>-29.499846484136032</v>
      </c>
      <c r="AK3347"/>
      <c r="AL3347"/>
      <c r="AM3347"/>
      <c r="AN3347"/>
    </row>
    <row r="3348" spans="1:40" x14ac:dyDescent="0.35">
      <c r="A3348"/>
      <c r="B3348">
        <f t="shared" si="1750"/>
        <v>1414000</v>
      </c>
      <c r="C3348" s="237" t="str">
        <f t="shared" si="1753"/>
        <v>-1.05796064533142E-08+0.000479367919684268i</v>
      </c>
      <c r="D3348" s="208" t="str">
        <f t="shared" si="1754"/>
        <v>-1.64874560082357+0.00367515405091272i</v>
      </c>
      <c r="E3348" t="str">
        <f t="shared" si="1755"/>
        <v>36500</v>
      </c>
      <c r="F3348" t="str">
        <f t="shared" si="1756"/>
        <v>0.21505376344086</v>
      </c>
      <c r="G3348" t="str">
        <f t="shared" si="1751"/>
        <v>0.21505376344086</v>
      </c>
      <c r="H3348" t="str">
        <f t="shared" si="1757"/>
        <v>2.52578371211761+0.0733351714116783i</v>
      </c>
      <c r="I3348" t="str">
        <f t="shared" si="1758"/>
        <v>5552.76501521996i</v>
      </c>
      <c r="J3348" t="str">
        <f t="shared" si="1752"/>
        <v>-41734.8185917698+1214.76729684964i</v>
      </c>
      <c r="K3348" t="str">
        <f t="shared" si="1759"/>
        <v>0.0038693458125784-0.132936115398875i</v>
      </c>
      <c r="L3348" t="str">
        <f t="shared" si="1760"/>
        <v>0.00122651935656534-0.0357228215574238i</v>
      </c>
      <c r="M3348" t="str">
        <f t="shared" si="1761"/>
        <v>0.00509586516914374-0.168658936956299i</v>
      </c>
      <c r="N3348" t="str">
        <f t="shared" si="1762"/>
        <v>-17.6372390763105i</v>
      </c>
      <c r="O3348" t="str">
        <f t="shared" si="1763"/>
        <v>0.350850778226543+0.936431381051398i</v>
      </c>
      <c r="P3348" t="str">
        <f t="shared" si="1764"/>
        <v>0.649149221773457-0.936431381051398i</v>
      </c>
      <c r="Q3348" t="str">
        <f t="shared" si="1765"/>
        <v>-0.649149221773457+18.5736704573619i</v>
      </c>
      <c r="R3348" t="str">
        <f t="shared" si="1766"/>
        <v>-0.0515756427297364-0.0331474026550824i</v>
      </c>
      <c r="S3348" t="str">
        <f t="shared" si="1767"/>
        <v>1.96934689193616i</v>
      </c>
      <c r="T3348" t="str">
        <f t="shared" si="1768"/>
        <v>0.0652787343945429-0.101570331709416i</v>
      </c>
      <c r="U3348" t="str">
        <f t="shared" si="1769"/>
        <v>0.0000499999999999999-0.000100496907892943i</v>
      </c>
      <c r="V3348" t="str">
        <f t="shared" si="1770"/>
        <v>0.00002-0.00112556536840096i</v>
      </c>
      <c r="W3348" t="str">
        <f t="shared" si="1771"/>
        <v>0.0000421826481197403-0.0000938521857730469i</v>
      </c>
      <c r="X3348" t="str">
        <f t="shared" si="1772"/>
        <v>0.0000422177664161431-0.0000938125883077549i</v>
      </c>
      <c r="Y3348" t="str">
        <f t="shared" si="1773"/>
        <v>0.009+7.10753921948155i</v>
      </c>
      <c r="Z3348" t="str">
        <f t="shared" si="1774"/>
        <v>-0.000158299452473722-0.0000714806158936594i</v>
      </c>
      <c r="AA3348" t="str">
        <f t="shared" si="1775"/>
        <v>0.00214797113139532-1.68836760475697i</v>
      </c>
      <c r="AB3348" t="str">
        <f t="shared" si="1776"/>
        <v>0.19636907278633-0.305540112647241i</v>
      </c>
      <c r="AC3348" t="str">
        <f t="shared" si="1777"/>
        <v>0.949468599721717-0.0346763902850519i</v>
      </c>
      <c r="AD3348" t="str">
        <f t="shared" si="1778"/>
        <v>0.218281609173678-0.313829119217654i</v>
      </c>
      <c r="AE3348" t="str">
        <f t="shared" si="1779"/>
        <v>-0.0000569865579443187+0.0000340760738804715i</v>
      </c>
      <c r="AF3348" t="str">
        <f t="shared" si="1780"/>
        <v>-4.17452931294118-0.0696600173607656i</v>
      </c>
      <c r="AG3348" t="str">
        <f t="shared" si="1781"/>
        <v>0.998083607998288-0.00133655357058342i</v>
      </c>
      <c r="AH3348" t="str">
        <f t="shared" si="1782"/>
        <v>0.000240912223569177-0.00013822478544891i</v>
      </c>
      <c r="AI3348">
        <f t="shared" si="1783"/>
        <v>-71.126933944613967</v>
      </c>
      <c r="AJ3348">
        <f t="shared" si="1784"/>
        <v>-29.845298634160827</v>
      </c>
      <c r="AK3348"/>
      <c r="AL3348"/>
      <c r="AM3348"/>
      <c r="AN3348"/>
    </row>
    <row r="3349" spans="1:40" x14ac:dyDescent="0.35">
      <c r="A3349"/>
      <c r="B3349">
        <f t="shared" si="1750"/>
        <v>1415000</v>
      </c>
      <c r="C3349" s="237" t="str">
        <f t="shared" si="1753"/>
        <v>-1.05646582298918E-08+0.000479029143769626i</v>
      </c>
      <c r="D3349" s="208" t="str">
        <f t="shared" si="1754"/>
        <v>-1.64874560070897+0.00367255676890047i</v>
      </c>
      <c r="E3349" t="str">
        <f t="shared" si="1755"/>
        <v>36500</v>
      </c>
      <c r="F3349" t="str">
        <f t="shared" si="1756"/>
        <v>0.21505376344086</v>
      </c>
      <c r="G3349" t="str">
        <f t="shared" si="1751"/>
        <v>0.21505376344086</v>
      </c>
      <c r="H3349" t="str">
        <f t="shared" si="1757"/>
        <v>2.52578694845141+0.0732834455501589i</v>
      </c>
      <c r="I3349" t="str">
        <f t="shared" si="1758"/>
        <v>5556.69200603695i</v>
      </c>
      <c r="J3349" t="str">
        <f t="shared" si="1752"/>
        <v>-41793.871741219+1215.62639677669i</v>
      </c>
      <c r="K3349" t="str">
        <f t="shared" si="1759"/>
        <v>0.0038638830649953-0.132842322007546i</v>
      </c>
      <c r="L3349" t="str">
        <f t="shared" si="1760"/>
        <v>0.00122478841051663-0.0356976351360183i</v>
      </c>
      <c r="M3349" t="str">
        <f t="shared" si="1761"/>
        <v>0.00508867147551193-0.168539957143564i</v>
      </c>
      <c r="N3349" t="str">
        <f t="shared" si="1762"/>
        <v>-17.6497123712726i</v>
      </c>
      <c r="O3349" t="str">
        <f t="shared" si="1763"/>
        <v>0.362503567308378+0.931982383786679i</v>
      </c>
      <c r="P3349" t="str">
        <f t="shared" si="1764"/>
        <v>0.637496432691622-0.931982383786679i</v>
      </c>
      <c r="Q3349" t="str">
        <f t="shared" si="1765"/>
        <v>-0.637496432691622+18.5816947550593i</v>
      </c>
      <c r="R3349" t="str">
        <f t="shared" si="1766"/>
        <v>-0.0512726146519212-0.0325487169888837i</v>
      </c>
      <c r="S3349" t="str">
        <f t="shared" si="1767"/>
        <v>1.97073964079891i</v>
      </c>
      <c r="T3349" t="str">
        <f t="shared" si="1768"/>
        <v>0.064145046827138-0.101044974181948i</v>
      </c>
      <c r="U3349" t="str">
        <f t="shared" si="1769"/>
        <v>0.0000499999999999999-0.000100425885343195i</v>
      </c>
      <c r="V3349" t="str">
        <f t="shared" si="1770"/>
        <v>0.00002-0.00112476991584378i</v>
      </c>
      <c r="W3349" t="str">
        <f t="shared" si="1771"/>
        <v>0.000042182519873017-0.0000937881038163782i</v>
      </c>
      <c r="X3349" t="str">
        <f t="shared" si="1772"/>
        <v>0.0000422175781398524-0.0000937485335364759i</v>
      </c>
      <c r="Y3349" t="str">
        <f t="shared" si="1773"/>
        <v>0.009+7.11256576772729i</v>
      </c>
      <c r="Z3349" t="str">
        <f t="shared" si="1774"/>
        <v>-0.000158079570410063-0.0000714295010479529i</v>
      </c>
      <c r="AA3349" t="str">
        <f t="shared" si="1775"/>
        <v>0.00214493608418139-1.68717438502929i</v>
      </c>
      <c r="AB3349" t="str">
        <f t="shared" si="1776"/>
        <v>0.192958755804766-0.303959751577023i</v>
      </c>
      <c r="AC3349" t="str">
        <f t="shared" si="1777"/>
        <v>0.949752540212454-0.0340680117513644i</v>
      </c>
      <c r="AD3349" t="str">
        <f t="shared" si="1778"/>
        <v>0.214371574116748-0.312351402823829i</v>
      </c>
      <c r="AE3349" t="str">
        <f t="shared" si="1779"/>
        <v>-0.0000561988711998387+0.0000340639209973477i</v>
      </c>
      <c r="AF3349" t="str">
        <f t="shared" si="1780"/>
        <v>-4.17453254916038-0.0696108887812584i</v>
      </c>
      <c r="AG3349" t="str">
        <f t="shared" si="1781"/>
        <v>0.998093956069016-0.00131171497313343i</v>
      </c>
      <c r="AH3349" t="str">
        <f t="shared" si="1782"/>
        <v>0.0002376094633513-0.000138240710559271i</v>
      </c>
      <c r="AI3349">
        <f t="shared" si="1783"/>
        <v>-71.216577549930292</v>
      </c>
      <c r="AJ3349">
        <f t="shared" si="1784"/>
        <v>-30.190759059321472</v>
      </c>
      <c r="AK3349"/>
      <c r="AL3349"/>
      <c r="AM3349"/>
      <c r="AN3349"/>
    </row>
    <row r="3350" spans="1:40" x14ac:dyDescent="0.35">
      <c r="A3350"/>
      <c r="B3350">
        <f t="shared" si="1750"/>
        <v>1416000</v>
      </c>
      <c r="C3350" s="237" t="str">
        <f t="shared" si="1753"/>
        <v>-1.05497416652501E-08+0.000478690846352039i</v>
      </c>
      <c r="D3350" s="208" t="str">
        <f t="shared" si="1754"/>
        <v>-1.64874560059462+0.00366996315536563i</v>
      </c>
      <c r="E3350" t="str">
        <f t="shared" si="1755"/>
        <v>36500</v>
      </c>
      <c r="F3350" t="str">
        <f t="shared" si="1756"/>
        <v>0.21505376344086</v>
      </c>
      <c r="G3350" t="str">
        <f t="shared" si="1751"/>
        <v>0.21505376344086</v>
      </c>
      <c r="H3350" t="str">
        <f t="shared" si="1757"/>
        <v>2.5257901779399+0.0732317925340444i</v>
      </c>
      <c r="I3350" t="str">
        <f t="shared" si="1758"/>
        <v>5560.61899685394i</v>
      </c>
      <c r="J3350" t="str">
        <f t="shared" si="1752"/>
        <v>-41852.9666390948+1216.48549670374i</v>
      </c>
      <c r="K3350" t="str">
        <f t="shared" si="1759"/>
        <v>0.00385843187465379-0.132748660766346i</v>
      </c>
      <c r="L3350" t="str">
        <f t="shared" si="1760"/>
        <v>0.00122306112469024-0.0356724841631606i</v>
      </c>
      <c r="M3350" t="str">
        <f t="shared" si="1761"/>
        <v>0.00508149299934403-0.168421144929507i</v>
      </c>
      <c r="N3350" t="str">
        <f t="shared" si="1762"/>
        <v>-17.6621856662346i</v>
      </c>
      <c r="O3350" t="str">
        <f t="shared" si="1763"/>
        <v>0.374099957697224+0.927388387705461i</v>
      </c>
      <c r="P3350" t="str">
        <f t="shared" si="1764"/>
        <v>0.625900042302776-0.927388387705461i</v>
      </c>
      <c r="Q3350" t="str">
        <f t="shared" si="1765"/>
        <v>-0.625900042302776+18.5895740539401i</v>
      </c>
      <c r="R3350" t="str">
        <f t="shared" si="1766"/>
        <v>-0.0509634101832313-0.031953504689759i</v>
      </c>
      <c r="S3350" t="str">
        <f t="shared" si="1767"/>
        <v>1.97213238966167i</v>
      </c>
      <c r="T3350" t="str">
        <f t="shared" si="1768"/>
        <v>0.0630165415618798-0.100506591909964i</v>
      </c>
      <c r="U3350" t="str">
        <f t="shared" si="1769"/>
        <v>0.00005-0.000100354963107783i</v>
      </c>
      <c r="V3350" t="str">
        <f t="shared" si="1770"/>
        <v>0.00002-0.00112397558680717i</v>
      </c>
      <c r="W3350" t="str">
        <f t="shared" si="1771"/>
        <v>0.0000421823915368083-0.0000937241139360852i</v>
      </c>
      <c r="X3350" t="str">
        <f t="shared" si="1772"/>
        <v>0.0000422173899013956-0.0000936845708025461i</v>
      </c>
      <c r="Y3350" t="str">
        <f t="shared" si="1773"/>
        <v>0.009+7.11759231597304i</v>
      </c>
      <c r="Z3350" t="str">
        <f t="shared" si="1774"/>
        <v>-0.00015786015400546-0.0000713784590565321i</v>
      </c>
      <c r="AA3350" t="str">
        <f t="shared" si="1775"/>
        <v>0.00214190746512991-1.6859828506975i</v>
      </c>
      <c r="AB3350" t="str">
        <f t="shared" si="1776"/>
        <v>0.189564028032719-0.302340209952409i</v>
      </c>
      <c r="AC3350" t="str">
        <f t="shared" si="1777"/>
        <v>0.950042783962963-0.0334629302990131i</v>
      </c>
      <c r="AD3350" t="str">
        <f t="shared" si="1778"/>
        <v>0.210480140966761-0.31082487299585i</v>
      </c>
      <c r="AE3350" t="str">
        <f t="shared" si="1779"/>
        <v>-0.00005541262793899+0.0000340431141956434i</v>
      </c>
      <c r="AF3350" t="str">
        <f t="shared" si="1780"/>
        <v>-4.17453577853452-0.0695618293786788i</v>
      </c>
      <c r="AG3350" t="str">
        <f t="shared" si="1781"/>
        <v>0.998104587633229-0.00128702463163737i</v>
      </c>
      <c r="AH3350" t="str">
        <f t="shared" si="1782"/>
        <v>0.00023431210984703-0.000138220012917289i</v>
      </c>
      <c r="AI3350">
        <f t="shared" si="1783"/>
        <v>-71.307275712255432</v>
      </c>
      <c r="AJ3350">
        <f t="shared" si="1784"/>
        <v>-30.536227444523131</v>
      </c>
      <c r="AK3350"/>
      <c r="AL3350"/>
      <c r="AM3350"/>
      <c r="AN3350"/>
    </row>
    <row r="3351" spans="1:40" x14ac:dyDescent="0.35">
      <c r="A3351"/>
      <c r="B3351">
        <f t="shared" si="1750"/>
        <v>1417000</v>
      </c>
      <c r="C3351" s="237" t="str">
        <f t="shared" si="1753"/>
        <v>-1.05348566700521E-08+0.000478353026418456i</v>
      </c>
      <c r="D3351" s="208" t="str">
        <f t="shared" si="1754"/>
        <v>-1.6487456004805+0.0036673732025415i</v>
      </c>
      <c r="E3351" t="str">
        <f t="shared" si="1755"/>
        <v>36500</v>
      </c>
      <c r="F3351" t="str">
        <f t="shared" si="1756"/>
        <v>0.21505376344086</v>
      </c>
      <c r="G3351" t="str">
        <f t="shared" si="1751"/>
        <v>0.21505376344086</v>
      </c>
      <c r="H3351" t="str">
        <f t="shared" si="1757"/>
        <v>2.52579340060234+0.0731802122097122i</v>
      </c>
      <c r="I3351" t="str">
        <f t="shared" si="1758"/>
        <v>5564.54598767092i</v>
      </c>
      <c r="J3351" t="str">
        <f t="shared" si="1752"/>
        <v>-41912.1032853972+1217.34459663079i</v>
      </c>
      <c r="K3351" t="str">
        <f t="shared" si="1759"/>
        <v>0.0038529922089841-0.132655131396414i</v>
      </c>
      <c r="L3351" t="str">
        <f t="shared" si="1760"/>
        <v>0.00122133748877773-0.0356473685641541i</v>
      </c>
      <c r="M3351" t="str">
        <f t="shared" si="1761"/>
        <v>0.00507432969776183-0.168302499960568i</v>
      </c>
      <c r="N3351" t="str">
        <f t="shared" si="1762"/>
        <v>-17.6746589611966i</v>
      </c>
      <c r="O3351" t="str">
        <f t="shared" si="1763"/>
        <v>0.385638145214348+0.922650107546538i</v>
      </c>
      <c r="P3351" t="str">
        <f t="shared" si="1764"/>
        <v>0.614361854785652-0.922650107546538i</v>
      </c>
      <c r="Q3351" t="str">
        <f t="shared" si="1765"/>
        <v>-0.614361854785652+18.5973090687431i</v>
      </c>
      <c r="R3351" t="str">
        <f t="shared" si="1766"/>
        <v>-0.0506480596325126-0.0313618285727585i</v>
      </c>
      <c r="S3351" t="str">
        <f t="shared" si="1767"/>
        <v>1.97352513852442i</v>
      </c>
      <c r="T3351" t="str">
        <f t="shared" si="1768"/>
        <v>0.0618933570784323-0.0999552189022475i</v>
      </c>
      <c r="U3351" t="str">
        <f t="shared" si="1769"/>
        <v>0.0000500000000000001-0.000100284140974327i</v>
      </c>
      <c r="V3351" t="str">
        <f t="shared" si="1770"/>
        <v>0.00002-0.00112318237891246i</v>
      </c>
      <c r="W3351" t="str">
        <f t="shared" si="1771"/>
        <v>0.0000421822631111164-0.0000936602159371868i</v>
      </c>
      <c r="X3351" t="str">
        <f t="shared" si="1772"/>
        <v>0.000042217201700416-0.0000936206999110679i</v>
      </c>
      <c r="Y3351" t="str">
        <f t="shared" si="1773"/>
        <v>0.009+7.12261886421878i</v>
      </c>
      <c r="Z3351" t="str">
        <f t="shared" si="1774"/>
        <v>-0.000157641201945844-0.0000713274897628768i</v>
      </c>
      <c r="AA3351" t="str">
        <f t="shared" si="1775"/>
        <v>0.00213888525610062-1.6847929981932i</v>
      </c>
      <c r="AB3351" t="str">
        <f t="shared" si="1776"/>
        <v>0.186185306039588-0.300681590077362i</v>
      </c>
      <c r="AC3351" t="str">
        <f t="shared" si="1777"/>
        <v>0.950339302325585-0.0328612099844859i</v>
      </c>
      <c r="AD3351" t="str">
        <f t="shared" si="1778"/>
        <v>0.206607920930365-0.309249762778436i</v>
      </c>
      <c r="AE3351" t="str">
        <f t="shared" si="1779"/>
        <v>-0.0000546279302757453+0.0000340136799407697i</v>
      </c>
      <c r="AF3351" t="str">
        <f t="shared" si="1780"/>
        <v>-4.17453900108284-0.0695128390071707i</v>
      </c>
      <c r="AG3351" t="str">
        <f t="shared" si="1781"/>
        <v>0.998115500673722-0.00126248596249231i</v>
      </c>
      <c r="AH3351" t="str">
        <f t="shared" si="1782"/>
        <v>0.000231020599700303-0.000138162798396866i</v>
      </c>
      <c r="AI3351">
        <f t="shared" si="1783"/>
        <v>-71.399048088681781</v>
      </c>
      <c r="AJ3351">
        <f t="shared" si="1784"/>
        <v>-30.881703474563135</v>
      </c>
      <c r="AK3351"/>
      <c r="AL3351"/>
      <c r="AM3351"/>
      <c r="AN3351"/>
    </row>
    <row r="3352" spans="1:40" x14ac:dyDescent="0.35">
      <c r="A3352"/>
      <c r="B3352">
        <f t="shared" si="1750"/>
        <v>1418000</v>
      </c>
      <c r="C3352" s="237" t="str">
        <f t="shared" si="1753"/>
        <v>-1.05200031552757E-08+0.000478015682958684i</v>
      </c>
      <c r="D3352" s="208" t="str">
        <f t="shared" si="1754"/>
        <v>-1.64874560036662+0.00366478690268325i</v>
      </c>
      <c r="E3352" t="str">
        <f t="shared" si="1755"/>
        <v>36500</v>
      </c>
      <c r="F3352" t="str">
        <f t="shared" si="1756"/>
        <v>0.21505376344086</v>
      </c>
      <c r="G3352" t="str">
        <f t="shared" si="1751"/>
        <v>0.21505376344086</v>
      </c>
      <c r="H3352" t="str">
        <f t="shared" si="1757"/>
        <v>2.52579661645797+0.0731287044239702i</v>
      </c>
      <c r="I3352" t="str">
        <f t="shared" si="1758"/>
        <v>5568.47297848791i</v>
      </c>
      <c r="J3352" t="str">
        <f t="shared" si="1752"/>
        <v>-41971.2816801262+1218.20369655784i</v>
      </c>
      <c r="K3352" t="str">
        <f t="shared" si="1759"/>
        <v>0.00384756403553111-0.132561733619671i</v>
      </c>
      <c r="L3352" t="str">
        <f t="shared" si="1760"/>
        <v>0.00121961749250685-0.0356222882645113i</v>
      </c>
      <c r="M3352" t="str">
        <f t="shared" si="1761"/>
        <v>0.00506718152803796-0.168184021884182i</v>
      </c>
      <c r="N3352" t="str">
        <f t="shared" si="1762"/>
        <v>-17.6871322561586i</v>
      </c>
      <c r="O3352" t="str">
        <f t="shared" si="1763"/>
        <v>0.397116334736189+0.917768280496605i</v>
      </c>
      <c r="P3352" t="str">
        <f t="shared" si="1764"/>
        <v>0.602883665263811-0.917768280496605i</v>
      </c>
      <c r="Q3352" t="str">
        <f t="shared" si="1765"/>
        <v>-0.602883665263811+18.6049005366552i</v>
      </c>
      <c r="R3352" t="str">
        <f t="shared" si="1766"/>
        <v>-0.0503265938288222-0.0307737513988871i</v>
      </c>
      <c r="S3352" t="str">
        <f t="shared" si="1767"/>
        <v>1.97491788738718i</v>
      </c>
      <c r="T3352" t="str">
        <f t="shared" si="1768"/>
        <v>0.0607756320996684-0.0993908903638102i</v>
      </c>
      <c r="U3352" t="str">
        <f t="shared" si="1769"/>
        <v>0.00005-0.000100213418731044i</v>
      </c>
      <c r="V3352" t="str">
        <f t="shared" si="1770"/>
        <v>0.00002-0.0011223902897877i</v>
      </c>
      <c r="W3352" t="str">
        <f t="shared" si="1771"/>
        <v>0.0000421821345959445-0.0000935964096252495i</v>
      </c>
      <c r="X3352" t="str">
        <f t="shared" si="1772"/>
        <v>0.0000422170135365587-0.0000935569206676889i</v>
      </c>
      <c r="Y3352" t="str">
        <f t="shared" si="1773"/>
        <v>0.009+7.12764541246452i</v>
      </c>
      <c r="Z3352" t="str">
        <f t="shared" si="1774"/>
        <v>-0.000157422712921765-0.0000712765930109166i</v>
      </c>
      <c r="AA3352" t="str">
        <f t="shared" si="1775"/>
        <v>0.00213586943901714-1.68360482395808i</v>
      </c>
      <c r="AB3352" t="str">
        <f t="shared" si="1776"/>
        <v>0.182823007126386-0.298983997854296i</v>
      </c>
      <c r="AC3352" t="str">
        <f t="shared" si="1777"/>
        <v>0.950642066126464-0.0322629148225823i</v>
      </c>
      <c r="AD3352" t="str">
        <f t="shared" si="1778"/>
        <v>0.202755522320453-0.307626312918662i</v>
      </c>
      <c r="AE3352" t="str">
        <f t="shared" si="1779"/>
        <v>-0.0000538448798889075+0.0000339756459006249i</v>
      </c>
      <c r="AF3352" t="str">
        <f t="shared" si="1780"/>
        <v>-4.17454221682459-0.0694639175212869i</v>
      </c>
      <c r="AG3352" t="str">
        <f t="shared" si="1781"/>
        <v>0.998126693132001-0.00123810235487378i</v>
      </c>
      <c r="AH3352" t="str">
        <f t="shared" si="1782"/>
        <v>0.000227735367723657-0.000138069178105031i</v>
      </c>
      <c r="AI3352">
        <f t="shared" si="1783"/>
        <v>-71.491914972974968</v>
      </c>
      <c r="AJ3352">
        <f t="shared" si="1784"/>
        <v>-31.227186834173448</v>
      </c>
      <c r="AK3352"/>
      <c r="AL3352"/>
      <c r="AM3352"/>
      <c r="AN3352"/>
    </row>
    <row r="3353" spans="1:40" x14ac:dyDescent="0.35">
      <c r="A3353"/>
      <c r="B3353">
        <f t="shared" ref="B3353:B3416" si="1785">B3352+1000</f>
        <v>1419000</v>
      </c>
      <c r="C3353" s="237" t="str">
        <f t="shared" si="1753"/>
        <v>-1.05051810322126E-08+0.000477678814965382i</v>
      </c>
      <c r="D3353" s="208" t="str">
        <f t="shared" si="1754"/>
        <v>-1.64874560025298+0.00366220424806793i</v>
      </c>
      <c r="E3353" t="str">
        <f t="shared" si="1755"/>
        <v>36500</v>
      </c>
      <c r="F3353" t="str">
        <f t="shared" si="1756"/>
        <v>0.21505376344086</v>
      </c>
      <c r="G3353" t="str">
        <f t="shared" si="1751"/>
        <v>0.21505376344086</v>
      </c>
      <c r="H3353" t="str">
        <f t="shared" si="1757"/>
        <v>2.52579982552594+0.0730772690240572i</v>
      </c>
      <c r="I3353" t="str">
        <f t="shared" si="1758"/>
        <v>5572.3999693049i</v>
      </c>
      <c r="J3353" t="str">
        <f t="shared" si="1752"/>
        <v>-42030.5018232819+1219.06279648489i</v>
      </c>
      <c r="K3353" t="str">
        <f t="shared" si="1759"/>
        <v>0.00384214732195379-0.132468467158819i</v>
      </c>
      <c r="L3353" t="str">
        <f t="shared" si="1760"/>
        <v>0.0012179011256415-0.035597243189954i</v>
      </c>
      <c r="M3353" t="str">
        <f t="shared" si="1761"/>
        <v>0.00506004844759529-0.168065710348773i</v>
      </c>
      <c r="N3353" t="str">
        <f t="shared" si="1762"/>
        <v>-17.6996055511207i</v>
      </c>
      <c r="O3353" t="str">
        <f t="shared" si="1763"/>
        <v>0.408532740473833+0.912743666075498i</v>
      </c>
      <c r="P3353" t="str">
        <f t="shared" si="1764"/>
        <v>0.591467259526167-0.912743666075498i</v>
      </c>
      <c r="Q3353" t="str">
        <f t="shared" si="1765"/>
        <v>-0.591467259526167+18.6123492171962i</v>
      </c>
      <c r="R3353" t="str">
        <f t="shared" si="1766"/>
        <v>-0.0499990441277478-0.0301893358737251i</v>
      </c>
      <c r="S3353" t="str">
        <f t="shared" si="1767"/>
        <v>1.97631063624993i</v>
      </c>
      <c r="T3353" t="str">
        <f t="shared" si="1768"/>
        <v>0.0596635055885645-0.0988136427119976i</v>
      </c>
      <c r="U3353" t="str">
        <f t="shared" si="1769"/>
        <v>0.0000500000000000001-0.000100142796166752i</v>
      </c>
      <c r="V3353" t="str">
        <f t="shared" si="1770"/>
        <v>0.00002-0.00112159931706762i</v>
      </c>
      <c r="W3353" t="str">
        <f t="shared" si="1771"/>
        <v>0.0000421820059912945-0.0000935326948063878i</v>
      </c>
      <c r="X3353" t="str">
        <f t="shared" si="1772"/>
        <v>0.0000422168254094693-0.0000934932328786074i</v>
      </c>
      <c r="Y3353" t="str">
        <f t="shared" si="1773"/>
        <v>0.009+7.13267196071027i</v>
      </c>
      <c r="Z3353" t="str">
        <f t="shared" si="1774"/>
        <v>-0.000157204685628395-0.0000712257686450281i</v>
      </c>
      <c r="AA3353" t="str">
        <f t="shared" si="1775"/>
        <v>0.00213285999586677-1.68241832444383i</v>
      </c>
      <c r="AB3353" t="str">
        <f t="shared" si="1776"/>
        <v>0.179477549316395-0.29724754283252i</v>
      </c>
      <c r="AC3353" t="str">
        <f t="shared" si="1777"/>
        <v>0.950951045659222-0.0316681087851781i</v>
      </c>
      <c r="AD3353" t="str">
        <f t="shared" si="1778"/>
        <v>0.198923550457778-0.305954771830549i</v>
      </c>
      <c r="AE3353" t="str">
        <f t="shared" si="1779"/>
        <v>-0.0000530635780080442+0.0000339290409391755i</v>
      </c>
      <c r="AF3353" t="str">
        <f t="shared" si="1780"/>
        <v>-4.17454542577892-0.0694150647759893i</v>
      </c>
      <c r="AG3353" t="str">
        <f t="shared" si="1781"/>
        <v>0.998138162908645-0.00121387717023205i</v>
      </c>
      <c r="AH3353" t="str">
        <f t="shared" si="1782"/>
        <v>0.000224456846835103-0.000137939268353126i</v>
      </c>
      <c r="AI3353">
        <f t="shared" si="1783"/>
        <v>-71.585897322960122</v>
      </c>
      <c r="AJ3353">
        <f t="shared" si="1784"/>
        <v>-31.572677208079249</v>
      </c>
      <c r="AK3353"/>
      <c r="AL3353"/>
      <c r="AM3353"/>
      <c r="AN3353"/>
    </row>
    <row r="3354" spans="1:40" x14ac:dyDescent="0.35">
      <c r="A3354"/>
      <c r="B3354">
        <f t="shared" si="1785"/>
        <v>1420000</v>
      </c>
      <c r="C3354" s="237" t="str">
        <f t="shared" si="1753"/>
        <v>-1.04903902124665E-08+0.000477342421434042i</v>
      </c>
      <c r="D3354" s="208" t="str">
        <f t="shared" si="1754"/>
        <v>-1.64874560013958+0.00365962523099432i</v>
      </c>
      <c r="E3354" t="str">
        <f t="shared" si="1755"/>
        <v>36500</v>
      </c>
      <c r="F3354" t="str">
        <f t="shared" si="1756"/>
        <v>0.21505376344086</v>
      </c>
      <c r="G3354" t="str">
        <f t="shared" si="1751"/>
        <v>0.21505376344086</v>
      </c>
      <c r="H3354" t="str">
        <f t="shared" si="1757"/>
        <v>2.52580302782532+0.0730259058576389i</v>
      </c>
      <c r="I3354" t="str">
        <f t="shared" si="1758"/>
        <v>5576.32696012188i</v>
      </c>
      <c r="J3354" t="str">
        <f t="shared" si="1752"/>
        <v>-42089.7637148642+1219.92189641195i</v>
      </c>
      <c r="K3354" t="str">
        <f t="shared" si="1759"/>
        <v>0.00383674203602483-0.132375331737336i</v>
      </c>
      <c r="L3354" t="str">
        <f t="shared" si="1760"/>
        <v>0.0012161883779815-0.0355722332664116i</v>
      </c>
      <c r="M3354" t="str">
        <f t="shared" si="1761"/>
        <v>0.00505293041400633-0.167947565003748i</v>
      </c>
      <c r="N3354" t="str">
        <f t="shared" si="1762"/>
        <v>-17.7120788460827i</v>
      </c>
      <c r="O3354" t="str">
        <f t="shared" si="1763"/>
        <v>0.419885586250472+0.907577046018186i</v>
      </c>
      <c r="P3354" t="str">
        <f t="shared" si="1764"/>
        <v>0.580114413749528-0.907577046018186i</v>
      </c>
      <c r="Q3354" t="str">
        <f t="shared" si="1765"/>
        <v>-0.580114413749528+18.6196558921009i</v>
      </c>
      <c r="R3354" t="str">
        <f t="shared" si="1766"/>
        <v>-0.0496654424178246-0.0296086446458757i</v>
      </c>
      <c r="S3354" t="str">
        <f t="shared" si="1767"/>
        <v>1.97770338511269i</v>
      </c>
      <c r="T3354" t="str">
        <f t="shared" si="1768"/>
        <v>0.0585571167447471-0.0982235135928511i</v>
      </c>
      <c r="U3354" t="str">
        <f t="shared" si="1769"/>
        <v>0.00005-0.00010007227307086i</v>
      </c>
      <c r="V3354" t="str">
        <f t="shared" si="1770"/>
        <v>0.00002-0.00112080945839363i</v>
      </c>
      <c r="W3354" t="str">
        <f t="shared" si="1771"/>
        <v>0.0000421818772971689-0.0000934690712872633i</v>
      </c>
      <c r="X3354" t="str">
        <f t="shared" si="1772"/>
        <v>0.0000422166373187945-0.000093429636350566i</v>
      </c>
      <c r="Y3354" t="str">
        <f t="shared" si="1773"/>
        <v>0.009+7.13769850895601i</v>
      </c>
      <c r="Z3354" t="str">
        <f t="shared" si="1774"/>
        <v>-0.000156987118765493-0.0000711750165100342i</v>
      </c>
      <c r="AA3354" t="str">
        <f t="shared" si="1775"/>
        <v>0.00212985690870024-1.68123349611215i</v>
      </c>
      <c r="AB3354" t="str">
        <f t="shared" si="1776"/>
        <v>0.176149351344779-0.295472338257465i</v>
      </c>
      <c r="AC3354" t="str">
        <f t="shared" si="1777"/>
        <v>0.951266210678512-0.031076855799824i</v>
      </c>
      <c r="AD3354" t="str">
        <f t="shared" si="1778"/>
        <v>0.19511260757319-0.304235395558471i</v>
      </c>
      <c r="AE3354" t="str">
        <f t="shared" si="1779"/>
        <v>-0.0000522841253995484+0.0000338738951098669i</v>
      </c>
      <c r="AF3354" t="str">
        <f t="shared" si="1780"/>
        <v>-4.1745486279649-0.0693662806266446i</v>
      </c>
      <c r="AG3354" t="str">
        <f t="shared" si="1781"/>
        <v>0.998149907863674-0.00118981374179426i</v>
      </c>
      <c r="AH3354" t="str">
        <f t="shared" si="1782"/>
        <v>0.000221185467995605-0.000137773190627208i</v>
      </c>
      <c r="AI3354">
        <f t="shared" si="1783"/>
        <v>-71.681016789397461</v>
      </c>
      <c r="AJ3354">
        <f t="shared" si="1784"/>
        <v>-31.918174281038439</v>
      </c>
      <c r="AK3354"/>
      <c r="AL3354"/>
      <c r="AM3354"/>
      <c r="AN3354"/>
    </row>
    <row r="3355" spans="1:40" x14ac:dyDescent="0.35">
      <c r="A3355"/>
      <c r="B3355">
        <f t="shared" si="1785"/>
        <v>1421000</v>
      </c>
      <c r="C3355" s="237" t="str">
        <f t="shared" si="1753"/>
        <v>-1.04756306079521E-08+0.000477006501362983i</v>
      </c>
      <c r="D3355" s="208" t="str">
        <f t="shared" si="1754"/>
        <v>-1.64874560002643+0.00365704984378287i</v>
      </c>
      <c r="E3355" t="str">
        <f t="shared" si="1755"/>
        <v>36500</v>
      </c>
      <c r="F3355" t="str">
        <f t="shared" si="1756"/>
        <v>0.21505376344086</v>
      </c>
      <c r="G3355" t="str">
        <f t="shared" si="1751"/>
        <v>0.21505376344086</v>
      </c>
      <c r="H3355" t="str">
        <f t="shared" si="1757"/>
        <v>2.52580622337516+0.0729746147728093i</v>
      </c>
      <c r="I3355" t="str">
        <f t="shared" si="1758"/>
        <v>5580.25395093887i</v>
      </c>
      <c r="J3355" t="str">
        <f t="shared" si="1752"/>
        <v>-42149.0673548731+1220.78099633899i</v>
      </c>
      <c r="K3355" t="str">
        <f t="shared" si="1759"/>
        <v>0.00383134814563-0.132282327079479i</v>
      </c>
      <c r="L3355" t="str">
        <f t="shared" si="1760"/>
        <v>0.00121447923936248-0.0355472584200209i</v>
      </c>
      <c r="M3355" t="str">
        <f t="shared" si="1761"/>
        <v>0.00504582738499248-0.1678295854995i</v>
      </c>
      <c r="N3355" t="str">
        <f t="shared" si="1762"/>
        <v>-17.7245521410447i</v>
      </c>
      <c r="O3355" t="str">
        <f t="shared" si="1763"/>
        <v>0.431173105778306+0.902269224152908i</v>
      </c>
      <c r="P3355" t="str">
        <f t="shared" si="1764"/>
        <v>0.568826894221694-0.902269224152908i</v>
      </c>
      <c r="Q3355" t="str">
        <f t="shared" si="1765"/>
        <v>-0.568826894221694+18.6268213651976i</v>
      </c>
      <c r="R3355" t="str">
        <f t="shared" si="1766"/>
        <v>-0.0493258211270121-0.0290317403051631i</v>
      </c>
      <c r="S3355" t="str">
        <f t="shared" si="1767"/>
        <v>1.97909613397544i</v>
      </c>
      <c r="T3355" t="str">
        <f t="shared" si="1768"/>
        <v>0.0574566050005273-0.0976205418976337i</v>
      </c>
      <c r="U3355" t="str">
        <f t="shared" si="1769"/>
        <v>0.00005-0.000100001849233371i</v>
      </c>
      <c r="V3355" t="str">
        <f t="shared" si="1770"/>
        <v>0.00002-0.00112002071141376i</v>
      </c>
      <c r="W3355" t="str">
        <f t="shared" si="1771"/>
        <v>0.0000421817485135706-0.0000934055388750815i</v>
      </c>
      <c r="X3355" t="str">
        <f t="shared" si="1772"/>
        <v>0.0000422164492641832-0.0000933661308908521i</v>
      </c>
      <c r="Y3355" t="str">
        <f t="shared" si="1773"/>
        <v>0.009+7.14272505720175i</v>
      </c>
      <c r="Z3355" t="str">
        <f t="shared" si="1774"/>
        <v>-0.000156770011037395-0.0000711243364512035i</v>
      </c>
      <c r="AA3355" t="str">
        <f t="shared" si="1775"/>
        <v>0.00212686015963142-1.68005033543469i</v>
      </c>
      <c r="AB3355" t="str">
        <f t="shared" si="1776"/>
        <v>0.172838832646656-0.293658501120388i</v>
      </c>
      <c r="AC3355" t="str">
        <f t="shared" si="1777"/>
        <v>0.95158753039352-0.0304892197480948i</v>
      </c>
      <c r="AD3355" t="str">
        <f t="shared" si="1778"/>
        <v>0.191323292709972-0.302468447739114i</v>
      </c>
      <c r="AE3355" t="str">
        <f t="shared" si="1779"/>
        <v>-0.0000515066223527228+0.0000338102396488683i</v>
      </c>
      <c r="AF3355" t="str">
        <f t="shared" si="1780"/>
        <v>-4.17455182340159-0.0693175649290264i</v>
      </c>
      <c r="AG3355" t="str">
        <f t="shared" si="1781"/>
        <v>0.998161925816919-0.00116591537406934i</v>
      </c>
      <c r="AH3355" t="str">
        <f t="shared" si="1782"/>
        <v>0.000217921660146748-0.000137571071557679i</v>
      </c>
      <c r="AI3355">
        <f t="shared" si="1783"/>
        <v>-71.777295746458435</v>
      </c>
      <c r="AJ3355">
        <f t="shared" si="1784"/>
        <v>-32.263677737911848</v>
      </c>
      <c r="AK3355"/>
      <c r="AL3355"/>
      <c r="AM3355"/>
      <c r="AN3355"/>
    </row>
    <row r="3356" spans="1:40" x14ac:dyDescent="0.35">
      <c r="A3356"/>
      <c r="B3356">
        <f t="shared" si="1785"/>
        <v>1422000</v>
      </c>
      <c r="C3356" s="237" t="str">
        <f t="shared" si="1753"/>
        <v>-1.04609021308938E-08+0.000476671053753347i</v>
      </c>
      <c r="D3356" s="208" t="str">
        <f t="shared" si="1754"/>
        <v>-1.64874559991351+0.00365447807877566i</v>
      </c>
      <c r="E3356" t="str">
        <f t="shared" si="1755"/>
        <v>36500</v>
      </c>
      <c r="F3356" t="str">
        <f t="shared" si="1756"/>
        <v>0.21505376344086</v>
      </c>
      <c r="G3356" t="str">
        <f t="shared" si="1751"/>
        <v>0.21505376344086</v>
      </c>
      <c r="H3356" t="str">
        <f t="shared" si="1757"/>
        <v>2.52580941219437+0.0729233956180857i</v>
      </c>
      <c r="I3356" t="str">
        <f t="shared" si="1758"/>
        <v>5584.18094175586i</v>
      </c>
      <c r="J3356" t="str">
        <f t="shared" si="1752"/>
        <v>-42208.4127433086+1221.64009626604i</v>
      </c>
      <c r="K3356" t="str">
        <f t="shared" si="1759"/>
        <v>0.00382596561876789-0.132189452910275i</v>
      </c>
      <c r="L3356" t="str">
        <f t="shared" si="1760"/>
        <v>0.00121277369965571-0.0355223185771254i</v>
      </c>
      <c r="M3356" t="str">
        <f t="shared" si="1761"/>
        <v>0.0050387393184236-0.1677117714874i</v>
      </c>
      <c r="N3356" t="str">
        <f t="shared" si="1762"/>
        <v>-17.7370254360068i</v>
      </c>
      <c r="O3356" t="str">
        <f t="shared" si="1763"/>
        <v>0.442393542933057+0.896821026276223i</v>
      </c>
      <c r="P3356" t="str">
        <f t="shared" si="1764"/>
        <v>0.557606457066943-0.896821026276223i</v>
      </c>
      <c r="Q3356" t="str">
        <f t="shared" si="1765"/>
        <v>-0.557606457066943+18.633846462283i</v>
      </c>
      <c r="R3356" t="str">
        <f t="shared" si="1766"/>
        <v>-0.0489802132292711-0.028458685380668i</v>
      </c>
      <c r="S3356" t="str">
        <f t="shared" si="1767"/>
        <v>1.9804888828382i</v>
      </c>
      <c r="T3356" t="str">
        <f t="shared" si="1768"/>
        <v>0.056362110016603-0.0970047677796159i</v>
      </c>
      <c r="U3356" t="str">
        <f t="shared" si="1769"/>
        <v>0.00005-0.000099931524444881i</v>
      </c>
      <c r="V3356" t="str">
        <f t="shared" si="1770"/>
        <v>0.00002-0.00111923307378267i</v>
      </c>
      <c r="W3356" t="str">
        <f t="shared" si="1771"/>
        <v>0.0000421816196405018-0.0000933420973775906i</v>
      </c>
      <c r="X3356" t="str">
        <f t="shared" si="1772"/>
        <v>0.000042216261245285-0.0000933027163072964i</v>
      </c>
      <c r="Y3356" t="str">
        <f t="shared" si="1773"/>
        <v>0.009+7.1477516054475i</v>
      </c>
      <c r="Z3356" t="str">
        <f t="shared" si="1774"/>
        <v>-0.000156553361152991-0.0000710737283142473i</v>
      </c>
      <c r="AA3356" t="str">
        <f t="shared" si="1775"/>
        <v>0.00212386973083702-1.67886883889305i</v>
      </c>
      <c r="AB3356" t="str">
        <f t="shared" si="1776"/>
        <v>0.16954641334417-0.29180615220887i</v>
      </c>
      <c r="AC3356" t="str">
        <f t="shared" si="1777"/>
        <v>0.951914973461343-0.0299052644637784i</v>
      </c>
      <c r="AD3356" t="str">
        <f t="shared" si="1778"/>
        <v>0.187556201626948-0.300654199562307i</v>
      </c>
      <c r="AE3356" t="str">
        <f t="shared" si="1779"/>
        <v>-0.0000507311686660155+0.0000337381069681552i</v>
      </c>
      <c r="AF3356" t="str">
        <f t="shared" si="1780"/>
        <v>-4.17455501210788-0.06926891753931i</v>
      </c>
      <c r="AG3356" t="str">
        <f t="shared" si="1781"/>
        <v>0.998174214548403-0.00114218534235962i</v>
      </c>
      <c r="AH3356" t="str">
        <f t="shared" si="1782"/>
        <v>0.00021466585014908-0.000137333042888128i</v>
      </c>
      <c r="AI3356">
        <f t="shared" si="1783"/>
        <v>-71.874757323895807</v>
      </c>
      <c r="AJ3356">
        <f t="shared" si="1784"/>
        <v>-32.609187263706367</v>
      </c>
      <c r="AK3356"/>
      <c r="AL3356"/>
      <c r="AM3356"/>
      <c r="AN3356"/>
    </row>
    <row r="3357" spans="1:40" x14ac:dyDescent="0.35">
      <c r="A3357"/>
      <c r="B3357">
        <f t="shared" si="1785"/>
        <v>1423000</v>
      </c>
      <c r="C3357" s="237" t="str">
        <f t="shared" si="1753"/>
        <v>-1.04462046938241E-08+0.000476336077609078i</v>
      </c>
      <c r="D3357" s="208" t="str">
        <f t="shared" si="1754"/>
        <v>-1.64874559980083+0.00365190992833627i</v>
      </c>
      <c r="E3357" t="str">
        <f t="shared" si="1755"/>
        <v>36500</v>
      </c>
      <c r="F3357" t="str">
        <f t="shared" si="1756"/>
        <v>0.21505376344086</v>
      </c>
      <c r="G3357" t="str">
        <f t="shared" si="1751"/>
        <v>0.21505376344086</v>
      </c>
      <c r="H3357" t="str">
        <f t="shared" si="1757"/>
        <v>2.52581259430185+0.0728722482424101i</v>
      </c>
      <c r="I3357" t="str">
        <f t="shared" si="1758"/>
        <v>5588.10793257284i</v>
      </c>
      <c r="J3357" t="str">
        <f t="shared" si="1752"/>
        <v>-42267.7998801707+1222.4991961931i</v>
      </c>
      <c r="K3357" t="str">
        <f t="shared" si="1759"/>
        <v>0.00382059442354928-0.13209670895552i</v>
      </c>
      <c r="L3357" t="str">
        <f t="shared" si="1760"/>
        <v>0.00121107174876793-0.0354974136642742i</v>
      </c>
      <c r="M3357" t="str">
        <f t="shared" si="1761"/>
        <v>0.00503166617231721-0.167594122619794i</v>
      </c>
      <c r="N3357" t="str">
        <f t="shared" si="1762"/>
        <v>-17.7494987309688i</v>
      </c>
      <c r="O3357" t="str">
        <f t="shared" si="1763"/>
        <v>0.453545152026928+0.891233300024674i</v>
      </c>
      <c r="P3357" t="str">
        <f t="shared" si="1764"/>
        <v>0.546454847973072-0.891233300024674i</v>
      </c>
      <c r="Q3357" t="str">
        <f t="shared" si="1765"/>
        <v>-0.546454847973072+18.6407320309935i</v>
      </c>
      <c r="R3357" t="str">
        <f t="shared" si="1766"/>
        <v>-0.0486286522512181-0.0278895423385521i</v>
      </c>
      <c r="S3357" t="str">
        <f t="shared" si="1767"/>
        <v>1.98188163170095i</v>
      </c>
      <c r="T3357" t="str">
        <f t="shared" si="1768"/>
        <v>0.0552737716773224-0.0963762326710622i</v>
      </c>
      <c r="U3357" t="str">
        <f t="shared" si="1769"/>
        <v>0.0000500000000000002-0.0000998612984965716i</v>
      </c>
      <c r="V3357" t="str">
        <f t="shared" si="1770"/>
        <v>0.00002-0.0011184465431616i</v>
      </c>
      <c r="W3357" t="str">
        <f t="shared" si="1771"/>
        <v>0.0000421814906779653-0.000093278746603079i</v>
      </c>
      <c r="X3357" t="str">
        <f t="shared" si="1772"/>
        <v>0.0000422160732617509-0.0000932393924082687i</v>
      </c>
      <c r="Y3357" t="str">
        <f t="shared" si="1773"/>
        <v>0.009+7.15277815369324i</v>
      </c>
      <c r="Z3357" t="str">
        <f t="shared" si="1774"/>
        <v>-0.000156337167825706-0.0000710231919453186i</v>
      </c>
      <c r="AA3357" t="str">
        <f t="shared" si="1775"/>
        <v>0.00212088560455641-1.67768900297869i</v>
      </c>
      <c r="AB3357" t="str">
        <f t="shared" si="1776"/>
        <v>0.166272514232237-0.289915416157917i</v>
      </c>
      <c r="AC3357" t="str">
        <f t="shared" si="1777"/>
        <v>0.95224850798031-0.029325053730854i</v>
      </c>
      <c r="AD3357" t="str">
        <f t="shared" si="1778"/>
        <v>0.183811926702021-0.298792929730578i</v>
      </c>
      <c r="AE3357" t="str">
        <f t="shared" si="1779"/>
        <v>-0.000049957863633339+0.0000336575306484271i</v>
      </c>
      <c r="AF3357" t="str">
        <f t="shared" si="1780"/>
        <v>-4.17455819410268-0.0692203383140738i</v>
      </c>
      <c r="AG3357" t="str">
        <f t="shared" si="1781"/>
        <v>0.998186771798727-0.00111862689227713i</v>
      </c>
      <c r="AH3357" t="str">
        <f t="shared" si="1782"/>
        <v>0.000211418462720909-0.000137059241443412i</v>
      </c>
      <c r="AI3357">
        <f t="shared" si="1783"/>
        <v>-71.973425441028638</v>
      </c>
      <c r="AJ3357">
        <f t="shared" si="1784"/>
        <v>-32.954702543619469</v>
      </c>
      <c r="AK3357"/>
      <c r="AL3357"/>
      <c r="AM3357"/>
      <c r="AN3357"/>
    </row>
    <row r="3358" spans="1:40" x14ac:dyDescent="0.35">
      <c r="A3358"/>
      <c r="B3358">
        <f t="shared" si="1785"/>
        <v>1424000</v>
      </c>
      <c r="C3358" s="237" t="str">
        <f t="shared" si="1753"/>
        <v>-1.04315382095827E-08+0.000476001571936921i</v>
      </c>
      <c r="D3358" s="208" t="str">
        <f t="shared" si="1754"/>
        <v>-1.64874559968839+0.00364934538484973i</v>
      </c>
      <c r="E3358" t="str">
        <f t="shared" si="1755"/>
        <v>36500</v>
      </c>
      <c r="F3358" t="str">
        <f t="shared" si="1756"/>
        <v>0.21505376344086</v>
      </c>
      <c r="G3358" t="str">
        <f t="shared" si="1751"/>
        <v>0.21505376344086</v>
      </c>
      <c r="H3358" t="str">
        <f t="shared" si="1757"/>
        <v>2.52581576971641+0.0728211724951476i</v>
      </c>
      <c r="I3358" t="str">
        <f t="shared" si="1758"/>
        <v>5592.03492338983i</v>
      </c>
      <c r="J3358" t="str">
        <f t="shared" si="1752"/>
        <v>-42327.2287654594+1223.35829612015i</v>
      </c>
      <c r="K3358" t="str">
        <f t="shared" si="1759"/>
        <v>0.00381523452819662-0.132004094941779i</v>
      </c>
      <c r="L3358" t="str">
        <f t="shared" si="1760"/>
        <v>0.00120937337664127-0.0354725436082219i</v>
      </c>
      <c r="M3358" t="str">
        <f t="shared" si="1761"/>
        <v>0.00502460790483789-0.167476638550001i</v>
      </c>
      <c r="N3358" t="str">
        <f t="shared" si="1762"/>
        <v>-17.7619720259308i</v>
      </c>
      <c r="O3358" t="str">
        <f t="shared" si="1763"/>
        <v>0.464626198080733+0.885506914742648i</v>
      </c>
      <c r="P3358" t="str">
        <f t="shared" si="1764"/>
        <v>0.535373801919267-0.885506914742648i</v>
      </c>
      <c r="Q3358" t="str">
        <f t="shared" si="1765"/>
        <v>-0.535373801919267+18.6474789406734i</v>
      </c>
      <c r="R3358" t="str">
        <f t="shared" si="1766"/>
        <v>-0.0482711722788266-0.0273243735796305i</v>
      </c>
      <c r="S3358" t="str">
        <f t="shared" si="1767"/>
        <v>1.9832743805637i</v>
      </c>
      <c r="T3358" t="str">
        <f t="shared" si="1768"/>
        <v>0.0541917300854328-0.0957349793003735i</v>
      </c>
      <c r="U3358" t="str">
        <f t="shared" si="1769"/>
        <v>0.0000499999999999999-0.0000997911711802111i</v>
      </c>
      <c r="V3358" t="str">
        <f t="shared" si="1770"/>
        <v>0.00002-0.00111766111721837i</v>
      </c>
      <c r="W3358" t="str">
        <f t="shared" si="1771"/>
        <v>0.0000421813616259629-0.0000932154863603719i</v>
      </c>
      <c r="X3358" t="str">
        <f t="shared" si="1772"/>
        <v>0.0000422158853132322-0.0000931761590026749i</v>
      </c>
      <c r="Y3358" t="str">
        <f t="shared" si="1773"/>
        <v>0.009+7.15780470193899i</v>
      </c>
      <c r="Z3358" t="str">
        <f t="shared" si="1774"/>
        <v>-0.000156121429773478-0.0000709727271910087i</v>
      </c>
      <c r="AA3358" t="str">
        <f t="shared" si="1775"/>
        <v>0.00211790776309124-1.67651082419295i</v>
      </c>
      <c r="AB3358" t="str">
        <f t="shared" si="1776"/>
        <v>0.163017556762759-0.287986421501523i</v>
      </c>
      <c r="AC3358" t="str">
        <f t="shared" si="1777"/>
        <v>0.952588101483219-0.0287486512812234i</v>
      </c>
      <c r="AD3358" t="str">
        <f t="shared" si="1778"/>
        <v>0.180091056835972-0.296884924417315i</v>
      </c>
      <c r="AE3358" t="str">
        <f t="shared" si="1779"/>
        <v>-0.0000491868060304418+0.000033568545431862i</v>
      </c>
      <c r="AF3358" t="str">
        <f t="shared" si="1780"/>
        <v>-4.1745613694048-0.0691718271102979i</v>
      </c>
      <c r="AG3358" t="str">
        <f t="shared" si="1781"/>
        <v>0.998199595269458-0.00109524323926352i</v>
      </c>
      <c r="AH3358" t="str">
        <f t="shared" si="1782"/>
        <v>0.000208179920377381-0.000136749809096971i</v>
      </c>
      <c r="AI3358">
        <f t="shared" si="1783"/>
        <v>-72.073324842672221</v>
      </c>
      <c r="AJ3358">
        <f t="shared" si="1784"/>
        <v>-33.300223263106275</v>
      </c>
      <c r="AK3358"/>
      <c r="AL3358"/>
      <c r="AM3358"/>
      <c r="AN3358"/>
    </row>
    <row r="3359" spans="1:40" x14ac:dyDescent="0.35">
      <c r="A3359"/>
      <c r="B3359">
        <f t="shared" si="1785"/>
        <v>1425000</v>
      </c>
      <c r="C3359" s="237" t="str">
        <f t="shared" si="1753"/>
        <v>-1.0416902591315E-08+0.000475667535746408i</v>
      </c>
      <c r="D3359" s="208" t="str">
        <f t="shared" si="1754"/>
        <v>-1.64874559957618+0.00364678444072246i</v>
      </c>
      <c r="E3359" t="str">
        <f t="shared" si="1755"/>
        <v>36500</v>
      </c>
      <c r="F3359" t="str">
        <f t="shared" si="1756"/>
        <v>0.21505376344086</v>
      </c>
      <c r="G3359" t="str">
        <f t="shared" si="1751"/>
        <v>0.21505376344086</v>
      </c>
      <c r="H3359" t="str">
        <f t="shared" si="1757"/>
        <v>2.5258189384568+0.0727701682260821i</v>
      </c>
      <c r="I3359" t="str">
        <f t="shared" si="1758"/>
        <v>5595.96191420682i</v>
      </c>
      <c r="J3359" t="str">
        <f t="shared" si="1752"/>
        <v>-42386.6993991748+1224.21739604719i</v>
      </c>
      <c r="K3359" t="str">
        <f t="shared" si="1759"/>
        <v>0.00380988590104368-0.131911610596381i</v>
      </c>
      <c r="L3359" t="str">
        <f t="shared" si="1760"/>
        <v>0.00120767857325301-0.0354477083359267i</v>
      </c>
      <c r="M3359" t="str">
        <f t="shared" si="1761"/>
        <v>0.00501756447429669-0.167359318932308i</v>
      </c>
      <c r="N3359" t="str">
        <f t="shared" si="1762"/>
        <v>-17.7744453208929i</v>
      </c>
      <c r="O3359" t="str">
        <f t="shared" si="1763"/>
        <v>0.475634957093561+0.879642761347245i</v>
      </c>
      <c r="P3359" t="str">
        <f t="shared" si="1764"/>
        <v>0.524365042906439-0.879642761347245i</v>
      </c>
      <c r="Q3359" t="str">
        <f t="shared" si="1765"/>
        <v>-0.524365042906439+18.6540880822401i</v>
      </c>
      <c r="R3359" t="str">
        <f t="shared" si="1766"/>
        <v>-0.0479078079642172-0.026763241436768i</v>
      </c>
      <c r="S3359" t="str">
        <f t="shared" si="1767"/>
        <v>1.98466712942646i</v>
      </c>
      <c r="T3359" t="str">
        <f t="shared" si="1768"/>
        <v>0.0531161255564576-0.095081051709457i</v>
      </c>
      <c r="U3359" t="str">
        <f t="shared" si="1769"/>
        <v>0.0000500000000000001-0.0000997211422881552i</v>
      </c>
      <c r="V3359" t="str">
        <f t="shared" si="1770"/>
        <v>0.00002-0.00111687679362734i</v>
      </c>
      <c r="W3359" t="str">
        <f t="shared" si="1771"/>
        <v>0.0000421812324844977-0.0000931523164588348i</v>
      </c>
      <c r="X3359" t="str">
        <f t="shared" si="1772"/>
        <v>0.0000422156973993829-0.0000931130158999613i</v>
      </c>
      <c r="Y3359" t="str">
        <f t="shared" si="1773"/>
        <v>0.009+7.16283125018473i</v>
      </c>
      <c r="Z3359" t="str">
        <f t="shared" si="1774"/>
        <v>-0.000155906145718746-0.00007092233389835i</v>
      </c>
      <c r="AA3359" t="str">
        <f t="shared" si="1775"/>
        <v>0.00211493618880529-1.67533429904698i</v>
      </c>
      <c r="AB3359" t="str">
        <f t="shared" si="1776"/>
        <v>0.159781963027699-0.286019300724923i</v>
      </c>
      <c r="AC3359" t="str">
        <f t="shared" si="1777"/>
        <v>0.952933720930503-0.0281761207922635i</v>
      </c>
      <c r="AD3359" t="str">
        <f t="shared" si="1778"/>
        <v>0.176394177356995-0.294930477223774i</v>
      </c>
      <c r="AE3359" t="str">
        <f t="shared" si="1779"/>
        <v>-0.0000484180941014223+0.0000334711872147115i</v>
      </c>
      <c r="AF3359" t="str">
        <f t="shared" si="1780"/>
        <v>-4.17456453803298-0.0691233837853596i</v>
      </c>
      <c r="AG3359" t="str">
        <f t="shared" si="1781"/>
        <v>0.998212682623529-0.00107203756811648i</v>
      </c>
      <c r="AH3359" t="str">
        <f t="shared" si="1782"/>
        <v>0.000204950643370239-0.000136404892737392i</v>
      </c>
      <c r="AI3359">
        <f t="shared" si="1783"/>
        <v>-72.174481137135359</v>
      </c>
      <c r="AJ3359">
        <f t="shared" si="1784"/>
        <v>-33.645749107923756</v>
      </c>
      <c r="AK3359"/>
      <c r="AL3359"/>
      <c r="AM3359"/>
      <c r="AN3359"/>
    </row>
    <row r="3360" spans="1:40" x14ac:dyDescent="0.35">
      <c r="A3360"/>
      <c r="B3360">
        <f t="shared" si="1785"/>
        <v>1426000</v>
      </c>
      <c r="C3360" s="237" t="str">
        <f t="shared" si="1753"/>
        <v>-1.04022977524708E-08+0.000475333968049851i</v>
      </c>
      <c r="D3360" s="208" t="str">
        <f t="shared" si="1754"/>
        <v>-1.64874559946421+0.00364422708838219i</v>
      </c>
      <c r="E3360" t="str">
        <f t="shared" si="1755"/>
        <v>36500</v>
      </c>
      <c r="F3360" t="str">
        <f t="shared" si="1756"/>
        <v>0.21505376344086</v>
      </c>
      <c r="G3360" t="str">
        <f t="shared" si="1751"/>
        <v>0.21505376344086</v>
      </c>
      <c r="H3360" t="str">
        <f t="shared" si="1757"/>
        <v>2.52582210054172+0.0727192352854189i</v>
      </c>
      <c r="I3360" t="str">
        <f t="shared" si="1758"/>
        <v>5599.88890502381i</v>
      </c>
      <c r="J3360" t="str">
        <f t="shared" si="1752"/>
        <v>-42446.2117813168+1225.07649597425i</v>
      </c>
      <c r="K3360" t="str">
        <f t="shared" si="1759"/>
        <v>0.00380454851053519-0.131819255647416i</v>
      </c>
      <c r="L3360" t="str">
        <f t="shared" si="1760"/>
        <v>0.00120598732861551-0.0354229077745515i</v>
      </c>
      <c r="M3360" t="str">
        <f t="shared" si="1761"/>
        <v>0.0050105358391507-0.167242163421968i</v>
      </c>
      <c r="N3360" t="str">
        <f t="shared" si="1762"/>
        <v>-17.7869186158549i</v>
      </c>
      <c r="O3360" t="str">
        <f t="shared" si="1763"/>
        <v>0.486569716310722+0.873641752189823i</v>
      </c>
      <c r="P3360" t="str">
        <f t="shared" si="1764"/>
        <v>0.513430283689278-0.873641752189823i</v>
      </c>
      <c r="Q3360" t="str">
        <f t="shared" si="1765"/>
        <v>-0.513430283689278+18.6605603680447i</v>
      </c>
      <c r="R3360" t="str">
        <f t="shared" si="1766"/>
        <v>-0.0475385945325165-0.0262062081720593i</v>
      </c>
      <c r="S3360" t="str">
        <f t="shared" si="1767"/>
        <v>1.98605987828921i</v>
      </c>
      <c r="T3360" t="str">
        <f t="shared" si="1768"/>
        <v>0.0520470986126218-0.0944144952712898i</v>
      </c>
      <c r="U3360" t="str">
        <f t="shared" si="1769"/>
        <v>0.0000499999999999998-0.0000996512116133382i</v>
      </c>
      <c r="V3360" t="str">
        <f t="shared" si="1770"/>
        <v>0.00002-0.00111609357006939i</v>
      </c>
      <c r="W3360" t="str">
        <f t="shared" si="1771"/>
        <v>0.000042181103253572-0.0000930892367083632i</v>
      </c>
      <c r="X3360" t="str">
        <f t="shared" si="1772"/>
        <v>0.0000422155095198573-0.0000930499629101043i</v>
      </c>
      <c r="Y3360" t="str">
        <f t="shared" si="1773"/>
        <v>0.009+7.16785779843047i</v>
      </c>
      <c r="Z3360" t="str">
        <f t="shared" si="1774"/>
        <v>-0.000155691314388424-0.00007087201191481i</v>
      </c>
      <c r="AA3360" t="str">
        <f t="shared" si="1775"/>
        <v>0.00211197086412415-1.67415942406171i</v>
      </c>
      <c r="AB3360" t="str">
        <f t="shared" si="1776"/>
        <v>0.156566155740813-0.284014190317427i</v>
      </c>
      <c r="AC3360" t="str">
        <f t="shared" si="1777"/>
        <v>0.953285332703312-0.0276075258841672i</v>
      </c>
      <c r="AD3360" t="str">
        <f t="shared" si="1778"/>
        <v>0.172721869925796-0.29292988913488i</v>
      </c>
      <c r="AE3360" t="str">
        <f t="shared" si="1779"/>
        <v>-0.0000476518255453447+0.0000333654930397354i</v>
      </c>
      <c r="AF3360" t="str">
        <f t="shared" si="1780"/>
        <v>-4.17456770000593-0.0690750081970367i</v>
      </c>
      <c r="AG3360" t="str">
        <f t="shared" si="1781"/>
        <v>0.998226031485642-0.00104901303252148i</v>
      </c>
      <c r="AH3360" t="str">
        <f t="shared" si="1782"/>
        <v>0.000201731049628085-0.000136024644234228i</v>
      </c>
      <c r="AI3360">
        <f t="shared" si="1783"/>
        <v>-72.276920836435934</v>
      </c>
      <c r="AJ3360">
        <f t="shared" si="1784"/>
        <v>-33.9912797641732</v>
      </c>
      <c r="AK3360"/>
      <c r="AL3360"/>
      <c r="AM3360"/>
      <c r="AN3360"/>
    </row>
    <row r="3361" spans="1:40" x14ac:dyDescent="0.35">
      <c r="A3361"/>
      <c r="B3361">
        <f t="shared" si="1785"/>
        <v>1427000</v>
      </c>
      <c r="C3361" s="237" t="str">
        <f t="shared" si="1753"/>
        <v>-1.03877236068029E-08+0.000475000867862328i</v>
      </c>
      <c r="D3361" s="208" t="str">
        <f t="shared" si="1754"/>
        <v>-1.64874559935248+0.00364167332027785i</v>
      </c>
      <c r="E3361" t="str">
        <f t="shared" si="1755"/>
        <v>36500</v>
      </c>
      <c r="F3361" t="str">
        <f t="shared" si="1756"/>
        <v>0.21505376344086</v>
      </c>
      <c r="G3361" t="str">
        <f t="shared" si="1751"/>
        <v>0.21505376344086</v>
      </c>
      <c r="H3361" t="str">
        <f t="shared" si="1757"/>
        <v>2.52582525598978+0.0726683735237801i</v>
      </c>
      <c r="I3361" t="str">
        <f t="shared" si="1758"/>
        <v>5603.81589584079i</v>
      </c>
      <c r="J3361" t="str">
        <f t="shared" si="1752"/>
        <v>-42505.7659118854+1225.9355959013i</v>
      </c>
      <c r="K3361" t="str">
        <f t="shared" si="1759"/>
        <v>0.00379922232522604-0.131727029823733i</v>
      </c>
      <c r="L3361" t="str">
        <f t="shared" si="1760"/>
        <v>0.00120429963277603-0.0353981418514615i</v>
      </c>
      <c r="M3361" t="str">
        <f t="shared" si="1761"/>
        <v>0.00500352195800207-0.167125171675195i</v>
      </c>
      <c r="N3361" t="str">
        <f t="shared" si="1762"/>
        <v>-17.7993919108169i</v>
      </c>
      <c r="O3361" t="str">
        <f t="shared" si="1763"/>
        <v>0.497428774490768+0.867504820913759i</v>
      </c>
      <c r="P3361" t="str">
        <f t="shared" si="1764"/>
        <v>0.502571225509232-0.867504820913759i</v>
      </c>
      <c r="Q3361" t="str">
        <f t="shared" si="1765"/>
        <v>-0.502571225509232+18.6668967317307i</v>
      </c>
      <c r="R3361" t="str">
        <f t="shared" si="1766"/>
        <v>-0.047163567788745-0.0256533359737431i</v>
      </c>
      <c r="S3361" t="str">
        <f t="shared" si="1767"/>
        <v>1.98745262715197i</v>
      </c>
      <c r="T3361" t="str">
        <f t="shared" si="1768"/>
        <v>0.0509847899762279-0.0937353567076013i</v>
      </c>
      <c r="U3361" t="str">
        <f t="shared" si="1769"/>
        <v>0.00005-0.0000995813789492788i</v>
      </c>
      <c r="V3361" t="str">
        <f t="shared" si="1770"/>
        <v>0.00002-0.00111531144423192i</v>
      </c>
      <c r="W3361" t="str">
        <f t="shared" si="1771"/>
        <v>0.0000421809739331888-0.0000930262469193901i</v>
      </c>
      <c r="X3361" t="str">
        <f t="shared" si="1772"/>
        <v>0.0000422153216743119-0.0000929869998436182i</v>
      </c>
      <c r="Y3361" t="str">
        <f t="shared" si="1773"/>
        <v>0.009+7.17288434667622i</v>
      </c>
      <c r="Z3361" t="str">
        <f t="shared" si="1774"/>
        <v>-0.00015547693451389-0.0000708217610882928i</v>
      </c>
      <c r="AA3361" t="str">
        <f t="shared" si="1775"/>
        <v>0.00210901177153494-1.67298619576784i</v>
      </c>
      <c r="AB3361" t="str">
        <f t="shared" si="1776"/>
        <v>0.153370558217725-0.281971230825613i</v>
      </c>
      <c r="AC3361" t="str">
        <f t="shared" si="1777"/>
        <v>0.953642902596557-0.0270429301170186i</v>
      </c>
      <c r="AD3361" t="str">
        <f t="shared" si="1778"/>
        <v>0.169074712440936-0.2908834684736i</v>
      </c>
      <c r="AE3361" t="str">
        <f t="shared" si="1779"/>
        <v>-0.0000468880975029053+0.0000332515010884791i</v>
      </c>
      <c r="AF3361" t="str">
        <f t="shared" si="1780"/>
        <v>-4.17457085534226-0.0690267002035023i</v>
      </c>
      <c r="AG3361" t="str">
        <f t="shared" si="1781"/>
        <v>0.998239639442676-0.00102617275458706i</v>
      </c>
      <c r="AH3361" t="str">
        <f t="shared" si="1782"/>
        <v>0.000198521554696942-0.00013560922040308i</v>
      </c>
      <c r="AI3361">
        <f t="shared" si="1783"/>
        <v>-72.38067139889796</v>
      </c>
      <c r="AJ3361">
        <f t="shared" si="1784"/>
        <v>-34.336814918369306</v>
      </c>
      <c r="AK3361"/>
      <c r="AL3361"/>
      <c r="AM3361"/>
      <c r="AN3361"/>
    </row>
    <row r="3362" spans="1:40" x14ac:dyDescent="0.35">
      <c r="A3362"/>
      <c r="B3362">
        <f t="shared" si="1785"/>
        <v>1428000</v>
      </c>
      <c r="C3362" s="237" t="str">
        <f t="shared" si="1753"/>
        <v>-1.03731800683664E-08+0.000474668234201678i</v>
      </c>
      <c r="D3362" s="208" t="str">
        <f t="shared" si="1754"/>
        <v>-1.64874559924097+0.00363912312887953i</v>
      </c>
      <c r="E3362" t="str">
        <f t="shared" si="1755"/>
        <v>36500</v>
      </c>
      <c r="F3362" t="str">
        <f t="shared" si="1756"/>
        <v>0.21505376344086</v>
      </c>
      <c r="G3362" t="str">
        <f t="shared" si="1751"/>
        <v>0.21505376344086</v>
      </c>
      <c r="H3362" t="str">
        <f t="shared" si="1757"/>
        <v>2.52582840481951+0.0726175827922036i</v>
      </c>
      <c r="I3362" t="str">
        <f t="shared" si="1758"/>
        <v>5607.74288665778i</v>
      </c>
      <c r="J3362" t="str">
        <f t="shared" si="1752"/>
        <v>-42565.3617908806+1226.79469582835i</v>
      </c>
      <c r="K3362" t="str">
        <f t="shared" si="1759"/>
        <v>0.0037939073137811-0.131634932854939i</v>
      </c>
      <c r="L3362" t="str">
        <f t="shared" si="1760"/>
        <v>0.00120261547581655-0.0353734104942244i</v>
      </c>
      <c r="M3362" t="str">
        <f t="shared" si="1761"/>
        <v>0.00499652278959765-0.167008343349163i</v>
      </c>
      <c r="N3362" t="str">
        <f t="shared" si="1762"/>
        <v>-17.8118652057789i</v>
      </c>
      <c r="O3362" t="str">
        <f t="shared" si="1763"/>
        <v>0.508210442169808+0.861232922309388i</v>
      </c>
      <c r="P3362" t="str">
        <f t="shared" si="1764"/>
        <v>0.491789557830192-0.861232922309388i</v>
      </c>
      <c r="Q3362" t="str">
        <f t="shared" si="1765"/>
        <v>-0.491789557830192+18.6730981280883i</v>
      </c>
      <c r="R3362" t="str">
        <f t="shared" si="1766"/>
        <v>-0.0467827641247915-0.02510468695294i</v>
      </c>
      <c r="S3362" t="str">
        <f t="shared" si="1767"/>
        <v>1.98884537601472i</v>
      </c>
      <c r="T3362" t="str">
        <f t="shared" si="1768"/>
        <v>0.0499293405626518-0.0930436841067789i</v>
      </c>
      <c r="U3362" t="str">
        <f t="shared" si="1769"/>
        <v>0.0000500000000000002-0.000099511644090071i</v>
      </c>
      <c r="V3362" t="str">
        <f t="shared" si="1770"/>
        <v>0.00002-0.00111453041380879i</v>
      </c>
      <c r="W3362" t="str">
        <f t="shared" si="1771"/>
        <v>0.00004218084452335-0.0000929633469028771i</v>
      </c>
      <c r="X3362" t="str">
        <f t="shared" si="1772"/>
        <v>0.0000422151338624029-0.0000929241265115439i</v>
      </c>
      <c r="Y3362" t="str">
        <f t="shared" si="1773"/>
        <v>0.009+7.17791089492196i</v>
      </c>
      <c r="Z3362" t="str">
        <f t="shared" si="1774"/>
        <v>-0.000155263004830957-0.0000707715812671342i</v>
      </c>
      <c r="AA3362" t="str">
        <f t="shared" si="1775"/>
        <v>0.00210605889358613-1.67181461070579i</v>
      </c>
      <c r="AB3362" t="str">
        <f t="shared" si="1776"/>
        <v>0.150195594354851-0.279890566907187i</v>
      </c>
      <c r="AC3362" t="str">
        <f t="shared" si="1777"/>
        <v>0.954006395811864-0.0264823969876917i</v>
      </c>
      <c r="AD3362" t="str">
        <f t="shared" si="1778"/>
        <v>0.165453278945044-0.288791530854245i</v>
      </c>
      <c r="AE3362" t="str">
        <f t="shared" si="1779"/>
        <v>-0.0000461270065432534+0.0000331292506733892i</v>
      </c>
      <c r="AF3362" t="str">
        <f t="shared" si="1780"/>
        <v>-4.17457400406048-0.0689784596633241i</v>
      </c>
      <c r="AG3362" t="str">
        <f t="shared" si="1781"/>
        <v>0.998253504044102-0.00100351982438726i</v>
      </c>
      <c r="AH3362" t="str">
        <f t="shared" si="1782"/>
        <v>0.000195322571681532-0.000135158782969928i</v>
      </c>
      <c r="AI3362">
        <f t="shared" si="1783"/>
        <v>-72.485761274288976</v>
      </c>
      <c r="AJ3362">
        <f t="shared" si="1784"/>
        <v>-34.68235425748005</v>
      </c>
      <c r="AK3362"/>
      <c r="AL3362"/>
      <c r="AM3362"/>
      <c r="AN3362"/>
    </row>
    <row r="3363" spans="1:40" x14ac:dyDescent="0.35">
      <c r="A3363"/>
      <c r="B3363">
        <f t="shared" si="1785"/>
        <v>1429000</v>
      </c>
      <c r="C3363" s="237" t="str">
        <f t="shared" si="1753"/>
        <v>-1.03586670515165E-08+0.000474336066088488i</v>
      </c>
      <c r="D3363" s="208" t="str">
        <f t="shared" si="1754"/>
        <v>-1.64874559912971+0.00363657650667841i</v>
      </c>
      <c r="E3363" t="str">
        <f t="shared" si="1755"/>
        <v>36500</v>
      </c>
      <c r="F3363" t="str">
        <f t="shared" si="1756"/>
        <v>0.21505376344086</v>
      </c>
      <c r="G3363" t="str">
        <f t="shared" si="1751"/>
        <v>0.21505376344086</v>
      </c>
      <c r="H3363" t="str">
        <f t="shared" si="1757"/>
        <v>2.52583154704944+0.0725668629421443i</v>
      </c>
      <c r="I3363" t="str">
        <f t="shared" si="1758"/>
        <v>5611.66987747477i</v>
      </c>
      <c r="J3363" t="str">
        <f t="shared" si="1752"/>
        <v>-42624.9994183024+1227.6537957554i</v>
      </c>
      <c r="K3363" t="str">
        <f t="shared" si="1759"/>
        <v>0.00378860344497468-0.131542964471394i</v>
      </c>
      <c r="L3363" t="str">
        <f t="shared" si="1760"/>
        <v>0.00120093484785372-0.0353487136306095i</v>
      </c>
      <c r="M3363" t="str">
        <f t="shared" si="1761"/>
        <v>0.0049895382928284-0.166891678102004i</v>
      </c>
      <c r="N3363" t="str">
        <f t="shared" si="1762"/>
        <v>-17.824338500741i</v>
      </c>
      <c r="O3363" t="str">
        <f t="shared" si="1763"/>
        <v>0.518913041924532+0.854827032165355i</v>
      </c>
      <c r="P3363" t="str">
        <f t="shared" si="1764"/>
        <v>0.481086958075468-0.854827032165355i</v>
      </c>
      <c r="Q3363" t="str">
        <f t="shared" si="1765"/>
        <v>-0.481086958075468+18.6791655329064i</v>
      </c>
      <c r="R3363" t="str">
        <f t="shared" si="1766"/>
        <v>-0.046396220526418-0.024560323140133i</v>
      </c>
      <c r="S3363" t="str">
        <f t="shared" si="1767"/>
        <v>1.99023812487748i</v>
      </c>
      <c r="T3363" t="str">
        <f t="shared" si="1768"/>
        <v>0.0488808914728033-0.0923395269419002i</v>
      </c>
      <c r="U3363" t="str">
        <f t="shared" si="1769"/>
        <v>0.0000499999999999999-0.0000994420068303853i</v>
      </c>
      <c r="V3363" t="str">
        <f t="shared" si="1770"/>
        <v>0.00002-0.00111375047650032i</v>
      </c>
      <c r="W3363" t="str">
        <f t="shared" si="1771"/>
        <v>0.0000421807150240578-0.0000929005364703129i</v>
      </c>
      <c r="X3363" t="str">
        <f t="shared" si="1772"/>
        <v>0.000042214946083788-0.0000928613427254505i</v>
      </c>
      <c r="Y3363" t="str">
        <f t="shared" si="1773"/>
        <v>0.009+7.1829374431677i</v>
      </c>
      <c r="Z3363" t="str">
        <f t="shared" si="1774"/>
        <v>-0.00015504952407986-0.0000707214723001022i</v>
      </c>
      <c r="AA3363" t="str">
        <f t="shared" si="1775"/>
        <v>0.00210311221288721-1.67064466542564i</v>
      </c>
      <c r="AB3363" t="str">
        <f t="shared" si="1776"/>
        <v>0.147041688606727-0.277772347385232i</v>
      </c>
      <c r="AC3363" t="str">
        <f t="shared" si="1777"/>
        <v>0.954375776950491-0.0259259899264964i</v>
      </c>
      <c r="AD3363" t="str">
        <f t="shared" si="1778"/>
        <v>0.161858139531433-0.286654399134452i</v>
      </c>
      <c r="AE3363" t="str">
        <f t="shared" si="1779"/>
        <v>-0.00004536864865089+0.0000329987822297769i</v>
      </c>
      <c r="AF3363" t="str">
        <f t="shared" si="1780"/>
        <v>-4.17457714617915-0.0689302864354659i</v>
      </c>
      <c r="AG3363" t="str">
        <f t="shared" si="1781"/>
        <v>0.998267622802405-0.00098105729950841i</v>
      </c>
      <c r="AH3363" t="str">
        <f t="shared" si="1782"/>
        <v>0.000192134511186996-0.000134673498534768i</v>
      </c>
      <c r="AI3363">
        <f t="shared" si="1783"/>
        <v>-72.592219951689941</v>
      </c>
      <c r="AJ3363">
        <f t="shared" si="1784"/>
        <v>-35.027897468982509</v>
      </c>
      <c r="AK3363"/>
      <c r="AL3363"/>
      <c r="AM3363"/>
      <c r="AN3363"/>
    </row>
    <row r="3364" spans="1:40" x14ac:dyDescent="0.35">
      <c r="A3364"/>
      <c r="B3364">
        <f t="shared" si="1785"/>
        <v>1430000</v>
      </c>
      <c r="C3364" s="237" t="str">
        <f t="shared" si="1753"/>
        <v>-1.0344184470908E-08+0.000474004362546085i</v>
      </c>
      <c r="D3364" s="208" t="str">
        <f t="shared" si="1754"/>
        <v>-1.64874559901867+0.00363403344618665i</v>
      </c>
      <c r="E3364" t="str">
        <f t="shared" si="1755"/>
        <v>36500</v>
      </c>
      <c r="F3364" t="str">
        <f t="shared" si="1756"/>
        <v>0.21505376344086</v>
      </c>
      <c r="G3364" t="str">
        <f t="shared" si="1751"/>
        <v>0.21505376344086</v>
      </c>
      <c r="H3364" t="str">
        <f t="shared" si="1757"/>
        <v>2.52583468269796+0.0725162138254683i</v>
      </c>
      <c r="I3364" t="str">
        <f t="shared" si="1758"/>
        <v>5615.59686829176i</v>
      </c>
      <c r="J3364" t="str">
        <f t="shared" si="1752"/>
        <v>-42684.6787941508+1228.51289568245i</v>
      </c>
      <c r="K3364" t="str">
        <f t="shared" si="1759"/>
        <v>0.00378331068769004-0.131451124404208i</v>
      </c>
      <c r="L3364" t="str">
        <f t="shared" si="1760"/>
        <v>0.00119925773903861-0.035324051188587i</v>
      </c>
      <c r="M3364" t="str">
        <f t="shared" si="1761"/>
        <v>0.00498256842672865-0.166775175592795i</v>
      </c>
      <c r="N3364" t="str">
        <f t="shared" si="1762"/>
        <v>-17.836811795703i</v>
      </c>
      <c r="O3364" t="str">
        <f t="shared" si="1763"/>
        <v>0.529534908632847+0.848288147117005i</v>
      </c>
      <c r="P3364" t="str">
        <f t="shared" si="1764"/>
        <v>0.470465091367153-0.848288147117005i</v>
      </c>
      <c r="Q3364" t="str">
        <f t="shared" si="1765"/>
        <v>-0.470465091367153+18.68509994282i</v>
      </c>
      <c r="R3364" t="str">
        <f t="shared" si="1766"/>
        <v>-0.0460039745803326-0.0240203064814449i</v>
      </c>
      <c r="S3364" t="str">
        <f t="shared" si="1767"/>
        <v>1.99163087374023i</v>
      </c>
      <c r="T3364" t="str">
        <f t="shared" si="1768"/>
        <v>0.0478395839851482-0.0916229360889511i</v>
      </c>
      <c r="U3364" t="str">
        <f t="shared" si="1769"/>
        <v>0.0000500000000000001-0.0000993724669654694i</v>
      </c>
      <c r="V3364" t="str">
        <f t="shared" si="1770"/>
        <v>0.00002-0.00111297163001325i</v>
      </c>
      <c r="W3364" t="str">
        <f t="shared" si="1771"/>
        <v>0.0000421805854353158-0.0000928378154337182i</v>
      </c>
      <c r="X3364" t="str">
        <f t="shared" si="1772"/>
        <v>0.000042214758338128-0.0000927986482974383i</v>
      </c>
      <c r="Y3364" t="str">
        <f t="shared" si="1773"/>
        <v>0.009+7.18796399141345i</v>
      </c>
      <c r="Z3364" t="str">
        <f t="shared" si="1774"/>
        <v>-0.000154836491005242-0.0000706714340363987i</v>
      </c>
      <c r="AA3364" t="str">
        <f t="shared" si="1775"/>
        <v>0.00210017171210843-1.66947635648713i</v>
      </c>
      <c r="AB3364" t="str">
        <f t="shared" si="1776"/>
        <v>0.143909265962004-0.275616725303003i</v>
      </c>
      <c r="AC3364" t="str">
        <f t="shared" si="1777"/>
        <v>0.954751010006176-0.0253737722936165i</v>
      </c>
      <c r="AD3364" t="str">
        <f t="shared" si="1778"/>
        <v>0.158289860251474-0.284472403366022i</v>
      </c>
      <c r="AE3364" t="str">
        <f t="shared" si="1779"/>
        <v>-0.0000446131192127061+0.00003286013730763i</v>
      </c>
      <c r="AF3364" t="str">
        <f t="shared" si="1780"/>
        <v>-4.17458028171663-0.0688821803792816i</v>
      </c>
      <c r="AG3364" t="str">
        <f t="shared" si="1781"/>
        <v>0.998281993193507-0.000958788204602404i</v>
      </c>
      <c r="AH3364" t="str">
        <f t="shared" si="1782"/>
        <v>0.000188957781261247-0.000134153538534517i</v>
      </c>
      <c r="AI3364">
        <f t="shared" si="1783"/>
        <v>-72.700078010293439</v>
      </c>
      <c r="AJ3364">
        <f t="shared" si="1784"/>
        <v>-35.373444240901748</v>
      </c>
      <c r="AK3364"/>
      <c r="AL3364"/>
      <c r="AM3364"/>
      <c r="AN3364"/>
    </row>
    <row r="3365" spans="1:40" x14ac:dyDescent="0.35">
      <c r="A3365"/>
      <c r="B3365">
        <f t="shared" si="1785"/>
        <v>1431000</v>
      </c>
      <c r="C3365" s="237" t="str">
        <f t="shared" si="1753"/>
        <v>-1.0329732241494E-08+0.000473673122600526i</v>
      </c>
      <c r="D3365" s="208" t="str">
        <f t="shared" si="1754"/>
        <v>-1.64874559890787+0.00363149393993737i</v>
      </c>
      <c r="E3365" t="str">
        <f t="shared" si="1755"/>
        <v>36500</v>
      </c>
      <c r="F3365" t="str">
        <f t="shared" si="1756"/>
        <v>0.21505376344086</v>
      </c>
      <c r="G3365" t="str">
        <f t="shared" si="1751"/>
        <v>0.21505376344086</v>
      </c>
      <c r="H3365" t="str">
        <f t="shared" si="1757"/>
        <v>2.52583781178346+0.0724656352944554i</v>
      </c>
      <c r="I3365" t="str">
        <f t="shared" si="1758"/>
        <v>5619.52385910874i</v>
      </c>
      <c r="J3365" t="str">
        <f t="shared" si="1752"/>
        <v>-42744.3999184259+1229.3719956095i</v>
      </c>
      <c r="K3365" t="str">
        <f t="shared" si="1759"/>
        <v>0.00377802901091892-0.13135941238524i</v>
      </c>
      <c r="L3365" t="str">
        <f t="shared" si="1760"/>
        <v>0.00119758413955662-0.035299423096327i</v>
      </c>
      <c r="M3365" t="str">
        <f t="shared" si="1761"/>
        <v>0.00497561315047554-0.166658835481567i</v>
      </c>
      <c r="N3365" t="str">
        <f t="shared" si="1762"/>
        <v>-17.849285090665i</v>
      </c>
      <c r="O3365" t="str">
        <f t="shared" si="1763"/>
        <v>0.540074389733452+0.841617284491021i</v>
      </c>
      <c r="P3365" t="str">
        <f t="shared" si="1764"/>
        <v>0.459925610266548-0.841617284491021i</v>
      </c>
      <c r="Q3365" t="str">
        <f t="shared" si="1765"/>
        <v>-0.459925610266548+18.690902375156i</v>
      </c>
      <c r="R3365" t="str">
        <f t="shared" si="1766"/>
        <v>-0.045606064481269-0.0234846988346373i</v>
      </c>
      <c r="S3365" t="str">
        <f t="shared" si="1767"/>
        <v>1.99302362260299i</v>
      </c>
      <c r="T3365" t="str">
        <f t="shared" si="1768"/>
        <v>0.046805559547149-0.0908939638451243i</v>
      </c>
      <c r="U3365" t="str">
        <f t="shared" si="1769"/>
        <v>0.0000499999999999998-0.0000993030242911393i</v>
      </c>
      <c r="V3365" t="str">
        <f t="shared" si="1770"/>
        <v>0.00002-0.00111219387206076i</v>
      </c>
      <c r="W3365" t="str">
        <f t="shared" si="1771"/>
        <v>0.0000421804557571255-0.0000927751836056352i</v>
      </c>
      <c r="X3365" t="str">
        <f t="shared" si="1772"/>
        <v>0.0000422145706250823-0.0000927360430401295i</v>
      </c>
      <c r="Y3365" t="str">
        <f t="shared" si="1773"/>
        <v>0.009+7.19299053965919i</v>
      </c>
      <c r="Z3365" t="str">
        <f t="shared" si="1774"/>
        <v>-0.000154623904356127-0.0000706214663256505i</v>
      </c>
      <c r="AA3365" t="str">
        <f t="shared" si="1775"/>
        <v>0.00209723737398063-1.66830968045963i</v>
      </c>
      <c r="AB3365" t="str">
        <f t="shared" si="1776"/>
        <v>0.140798751917705-0.273423857978982i</v>
      </c>
      <c r="AC3365" t="str">
        <f t="shared" si="1777"/>
        <v>0.955132058357958-0.0248258073752767i</v>
      </c>
      <c r="AD3365" t="str">
        <f t="shared" si="1778"/>
        <v>0.154749003022299-0.28224588074438i</v>
      </c>
      <c r="AE3365" t="str">
        <f t="shared" si="1779"/>
        <v>-0.0000438605130050688+0.0000327133585632627i</v>
      </c>
      <c r="AF3365" t="str">
        <f t="shared" si="1780"/>
        <v>-4.17458341069133-0.068834141354518i</v>
      </c>
      <c r="AG3365" t="str">
        <f t="shared" si="1781"/>
        <v>0.998296612657203-0.000936715530943844i</v>
      </c>
      <c r="AH3365" t="str">
        <f t="shared" si="1782"/>
        <v>0.000185792787337641-0.000133599079205212i</v>
      </c>
      <c r="AI3365">
        <f t="shared" si="1783"/>
        <v>-72.809367173357941</v>
      </c>
      <c r="AJ3365">
        <f t="shared" si="1784"/>
        <v>-35.718994261881214</v>
      </c>
      <c r="AK3365"/>
      <c r="AL3365"/>
      <c r="AM3365"/>
      <c r="AN3365"/>
    </row>
    <row r="3366" spans="1:40" x14ac:dyDescent="0.35">
      <c r="A3366"/>
      <c r="B3366">
        <f t="shared" si="1785"/>
        <v>1432000</v>
      </c>
      <c r="C3366" s="237" t="str">
        <f t="shared" si="1753"/>
        <v>-1.0315310278524E-08+0.000473342345280588i</v>
      </c>
      <c r="D3366" s="208" t="str">
        <f t="shared" si="1754"/>
        <v>-1.6487455987973+0.00362895798048451i</v>
      </c>
      <c r="E3366" t="str">
        <f t="shared" si="1755"/>
        <v>36500</v>
      </c>
      <c r="F3366" t="str">
        <f t="shared" si="1756"/>
        <v>0.21505376344086</v>
      </c>
      <c r="G3366" t="str">
        <f t="shared" si="1751"/>
        <v>0.21505376344086</v>
      </c>
      <c r="H3366" t="str">
        <f t="shared" si="1757"/>
        <v>2.52584093432423+0.0724151272017955i</v>
      </c>
      <c r="I3366" t="str">
        <f t="shared" si="1758"/>
        <v>5623.45084992573i</v>
      </c>
      <c r="J3366" t="str">
        <f t="shared" si="1752"/>
        <v>-42804.1627911276+1230.23109553656i</v>
      </c>
      <c r="K3366" t="str">
        <f t="shared" si="1759"/>
        <v>0.00377275838376124-0.131267828147097i</v>
      </c>
      <c r="L3366" t="str">
        <f t="shared" si="1760"/>
        <v>0.00119591403962736-0.0352748292821995i</v>
      </c>
      <c r="M3366" t="str">
        <f t="shared" si="1761"/>
        <v>0.0049686724233886-0.166542657429296i</v>
      </c>
      <c r="N3366" t="str">
        <f t="shared" si="1762"/>
        <v>-17.8617583856271i</v>
      </c>
      <c r="O3366" t="str">
        <f t="shared" si="1763"/>
        <v>0.550529845482681+0.834815482147292i</v>
      </c>
      <c r="P3366" t="str">
        <f t="shared" si="1764"/>
        <v>0.449470154517319-0.834815482147292i</v>
      </c>
      <c r="Q3366" t="str">
        <f t="shared" si="1765"/>
        <v>-0.449470154517319+18.6965738677744i</v>
      </c>
      <c r="R3366" t="str">
        <f t="shared" si="1766"/>
        <v>-0.0452025290391339-0.0229535619649126i</v>
      </c>
      <c r="S3366" t="str">
        <f t="shared" si="1767"/>
        <v>1.99441637146574i</v>
      </c>
      <c r="T3366" t="str">
        <f t="shared" si="1768"/>
        <v>0.045778959766275-0.0901526639473042i</v>
      </c>
      <c r="U3366" t="str">
        <f t="shared" si="1769"/>
        <v>0.00005-0.0000992336786037856i</v>
      </c>
      <c r="V3366" t="str">
        <f t="shared" si="1770"/>
        <v>0.00002-0.0011114172003624i</v>
      </c>
      <c r="W3366" t="str">
        <f t="shared" si="1771"/>
        <v>0.0000421803259894899-0.0000927126407991324i</v>
      </c>
      <c r="X3366" t="str">
        <f t="shared" si="1772"/>
        <v>0.0000422143829443134-0.0000926735267666723i</v>
      </c>
      <c r="Y3366" t="str">
        <f t="shared" si="1773"/>
        <v>0.009+7.19801708790493i</v>
      </c>
      <c r="Z3366" t="str">
        <f t="shared" si="1774"/>
        <v>-0.00015441176288591-0.000070571569017915i</v>
      </c>
      <c r="AA3366" t="str">
        <f t="shared" si="1775"/>
        <v>0.00209430918129489-1.6671446339221i</v>
      </c>
      <c r="AB3366" t="str">
        <f t="shared" si="1776"/>
        <v>0.137710572452177-0.271193907062475i</v>
      </c>
      <c r="AC3366" t="str">
        <f t="shared" si="1777"/>
        <v>0.955518884762934-0.0242821583797075i</v>
      </c>
      <c r="AD3366" t="str">
        <f t="shared" si="1778"/>
        <v>0.151236125535384-0.279975175556958i</v>
      </c>
      <c r="AE3366" t="str">
        <f t="shared" si="1779"/>
        <v>-0.0000431109241810743+0.0000325584897508198i</v>
      </c>
      <c r="AF3366" t="str">
        <f t="shared" si="1780"/>
        <v>-4.17458653312153-0.068786169221311i</v>
      </c>
      <c r="AG3366" t="str">
        <f t="shared" si="1781"/>
        <v>0.998311478597595-0.000914842235994321i</v>
      </c>
      <c r="AH3366" t="str">
        <f t="shared" si="1782"/>
        <v>0.000182639932178417-0.000133010301543502i</v>
      </c>
      <c r="AI3366">
        <f t="shared" si="1783"/>
        <v>-72.920120365541678</v>
      </c>
      <c r="AJ3366">
        <f t="shared" si="1784"/>
        <v>-36.064547221221936</v>
      </c>
      <c r="AK3366"/>
      <c r="AL3366"/>
      <c r="AM3366"/>
      <c r="AN3366"/>
    </row>
    <row r="3367" spans="1:40" x14ac:dyDescent="0.35">
      <c r="A3367"/>
      <c r="B3367">
        <f t="shared" si="1785"/>
        <v>1433000</v>
      </c>
      <c r="C3367" s="237" t="str">
        <f t="shared" si="1753"/>
        <v>-1.03009184975434E-08+0.000473012029617761i</v>
      </c>
      <c r="D3367" s="208" t="str">
        <f t="shared" si="1754"/>
        <v>-1.64874559868697+0.00362642556040284i</v>
      </c>
      <c r="E3367" t="str">
        <f t="shared" si="1755"/>
        <v>36500</v>
      </c>
      <c r="F3367" t="str">
        <f t="shared" si="1756"/>
        <v>0.21505376344086</v>
      </c>
      <c r="G3367" t="str">
        <f t="shared" si="1751"/>
        <v>0.21505376344086</v>
      </c>
      <c r="H3367" t="str">
        <f t="shared" si="1757"/>
        <v>2.52584405033851+0.0723646894005876i</v>
      </c>
      <c r="I3367" t="str">
        <f t="shared" si="1758"/>
        <v>5627.37784074272i</v>
      </c>
      <c r="J3367" t="str">
        <f t="shared" si="1752"/>
        <v>-42863.9674122558+1231.0901954636i</v>
      </c>
      <c r="K3367" t="str">
        <f t="shared" si="1759"/>
        <v>0.00376749877542435-0.131176371423127i</v>
      </c>
      <c r="L3367" t="str">
        <f t="shared" si="1760"/>
        <v>0.00119424742950441-0.0352502696747729i</v>
      </c>
      <c r="M3367" t="str">
        <f t="shared" si="1761"/>
        <v>0.00496174620492876-0.1664266410979i</v>
      </c>
      <c r="N3367" t="str">
        <f t="shared" si="1762"/>
        <v>-17.8742316805891i</v>
      </c>
      <c r="O3367" t="str">
        <f t="shared" si="1763"/>
        <v>0.560899649209377+0.827883798317613i</v>
      </c>
      <c r="P3367" t="str">
        <f t="shared" si="1764"/>
        <v>0.439100350790623-0.827883798317613i</v>
      </c>
      <c r="Q3367" t="str">
        <f t="shared" si="1765"/>
        <v>-0.439100350790623+18.7021154789067i</v>
      </c>
      <c r="R3367" t="str">
        <f t="shared" si="1766"/>
        <v>-0.0447934076861863-0.0224269575404756i</v>
      </c>
      <c r="S3367" t="str">
        <f t="shared" si="1767"/>
        <v>1.9958091203285i</v>
      </c>
      <c r="T3367" t="str">
        <f t="shared" si="1768"/>
        <v>0.0447599264005012-0.0893990915906833i</v>
      </c>
      <c r="U3367" t="str">
        <f t="shared" si="1769"/>
        <v>0.0000500000000000002-0.0000991644297003639i</v>
      </c>
      <c r="V3367" t="str">
        <f t="shared" si="1770"/>
        <v>0.00002-0.00111064161264407i</v>
      </c>
      <c r="W3367" t="str">
        <f t="shared" si="1771"/>
        <v>0.0000421801961324119-0.0000926501868277984i</v>
      </c>
      <c r="X3367" t="str">
        <f t="shared" si="1772"/>
        <v>0.0000422141952954844-0.0000926110992907335i</v>
      </c>
      <c r="Y3367" t="str">
        <f t="shared" si="1773"/>
        <v>0.009+7.20304363615068i</v>
      </c>
      <c r="Z3367" t="str">
        <f t="shared" si="1774"/>
        <v>-0.000154200065352328-0.0000705217419636743i</v>
      </c>
      <c r="AA3367" t="str">
        <f t="shared" si="1775"/>
        <v>0.00209138711690231-1.66598121346301i</v>
      </c>
      <c r="AB3367" t="str">
        <f t="shared" si="1776"/>
        <v>0.134645153996514-0.268927038589617i</v>
      </c>
      <c r="AC3367" t="str">
        <f t="shared" si="1777"/>
        <v>0.955911451348979-0.0237428884328741i</v>
      </c>
      <c r="AD3367" t="str">
        <f t="shared" si="1778"/>
        <v>0.147751781165791-0.277660639130414i</v>
      </c>
      <c r="AE3367" t="str">
        <f t="shared" si="1779"/>
        <v>-0.0000423644462579118+0.0000323955757136318i</v>
      </c>
      <c r="AF3367" t="str">
        <f t="shared" si="1780"/>
        <v>-4.17458964902548-0.0687382638401848i</v>
      </c>
      <c r="AG3367" t="str">
        <f t="shared" si="1781"/>
        <v>0.998326588383537-0.000893171242972463i</v>
      </c>
      <c r="AH3367" t="str">
        <f t="shared" si="1782"/>
        <v>0.000179499615818707-0.000132387391267475i</v>
      </c>
      <c r="AI3367">
        <f t="shared" si="1783"/>
        <v>-73.032371773880087</v>
      </c>
      <c r="AJ3367">
        <f t="shared" si="1784"/>
        <v>-36.410102808924258</v>
      </c>
      <c r="AK3367"/>
      <c r="AL3367"/>
      <c r="AM3367"/>
      <c r="AN3367"/>
    </row>
    <row r="3368" spans="1:40" x14ac:dyDescent="0.35">
      <c r="A3368"/>
      <c r="B3368">
        <f t="shared" si="1785"/>
        <v>1434000</v>
      </c>
      <c r="C3368" s="237" t="str">
        <f t="shared" si="1753"/>
        <v>-1.0286556814392E-08+0.000472682174646234i</v>
      </c>
      <c r="D3368" s="208" t="str">
        <f t="shared" si="1754"/>
        <v>-1.64874559857686+0.0036238966722878i</v>
      </c>
      <c r="E3368" t="str">
        <f t="shared" si="1755"/>
        <v>36500</v>
      </c>
      <c r="F3368" t="str">
        <f t="shared" si="1756"/>
        <v>0.21505376344086</v>
      </c>
      <c r="G3368" t="str">
        <f t="shared" si="1751"/>
        <v>0.21505376344086</v>
      </c>
      <c r="H3368" t="str">
        <f t="shared" si="1757"/>
        <v>2.52584715984443+0.072314321744338i</v>
      </c>
      <c r="I3368" t="str">
        <f t="shared" si="1758"/>
        <v>5631.30483155971i</v>
      </c>
      <c r="J3368" t="str">
        <f t="shared" si="1752"/>
        <v>-42923.8137818108+1231.94929539065i</v>
      </c>
      <c r="K3368" t="str">
        <f t="shared" si="1759"/>
        <v>0.00376225015522292-0.13108504194742i</v>
      </c>
      <c r="L3368" t="str">
        <f t="shared" si="1760"/>
        <v>0.0011925842994753-0.035225744202814i</v>
      </c>
      <c r="M3368" t="str">
        <f t="shared" si="1761"/>
        <v>0.00495483445469822-0.166310786150234i</v>
      </c>
      <c r="N3368" t="str">
        <f t="shared" si="1762"/>
        <v>-17.8867049755511i</v>
      </c>
      <c r="O3368" t="str">
        <f t="shared" si="1763"/>
        <v>0.571182187568459+0.820823311440721i</v>
      </c>
      <c r="P3368" t="str">
        <f t="shared" si="1764"/>
        <v>0.428817812431541-0.820823311440721i</v>
      </c>
      <c r="Q3368" t="str">
        <f t="shared" si="1765"/>
        <v>-0.428817812431541+18.7075282869918i</v>
      </c>
      <c r="R3368" t="str">
        <f t="shared" si="1766"/>
        <v>-0.0443787404842138-0.0219049471278136i</v>
      </c>
      <c r="S3368" t="str">
        <f t="shared" si="1767"/>
        <v>1.99720186919125i</v>
      </c>
      <c r="T3368" t="str">
        <f t="shared" si="1768"/>
        <v>0.0437486013482048-0.0886333034474252i</v>
      </c>
      <c r="U3368" t="str">
        <f t="shared" si="1769"/>
        <v>0.00005-0.0000990952773783966i</v>
      </c>
      <c r="V3368" t="str">
        <f t="shared" si="1770"/>
        <v>0.00002-0.00110986710663804i</v>
      </c>
      <c r="W3368" t="str">
        <f t="shared" si="1771"/>
        <v>0.0000421800661858928-0.0000925878215057395i</v>
      </c>
      <c r="X3368" t="str">
        <f t="shared" si="1772"/>
        <v>0.0000422140076782583-0.0000925487604264986i</v>
      </c>
      <c r="Y3368" t="str">
        <f t="shared" si="1773"/>
        <v>0.009+7.20807018439642i</v>
      </c>
      <c r="Z3368" t="str">
        <f t="shared" si="1774"/>
        <v>-0.000153988810517447-0.0000704719850138334i</v>
      </c>
      <c r="AA3368" t="str">
        <f t="shared" si="1775"/>
        <v>0.00208847116371382-1.66481941568038i</v>
      </c>
      <c r="AB3368" t="str">
        <f t="shared" si="1776"/>
        <v>0.131602923404163-0.266623423039514i</v>
      </c>
      <c r="AC3368" t="str">
        <f t="shared" si="1777"/>
        <v>0.956309719607454-0.0232080605739211i</v>
      </c>
      <c r="AD3368" t="str">
        <f t="shared" si="1778"/>
        <v>0.144296518881788-0.275302629776437i</v>
      </c>
      <c r="AE3368" t="str">
        <f t="shared" si="1779"/>
        <v>-0.0000416211721042887+0.0000322246623754127i</v>
      </c>
      <c r="AF3368" t="str">
        <f t="shared" si="1780"/>
        <v>-4.17459275842129-0.0686904250720502i</v>
      </c>
      <c r="AG3368" t="str">
        <f t="shared" si="1781"/>
        <v>0.998341939349082-0.000871705440428127i</v>
      </c>
      <c r="AH3368" t="str">
        <f t="shared" si="1782"/>
        <v>0.000176372235510877-0.000131730538776763i</v>
      </c>
      <c r="AI3368">
        <f t="shared" si="1783"/>
        <v>-73.146156912697265</v>
      </c>
      <c r="AJ3368">
        <f t="shared" si="1784"/>
        <v>-36.755660715757323</v>
      </c>
      <c r="AK3368"/>
      <c r="AL3368"/>
      <c r="AM3368"/>
      <c r="AN3368"/>
    </row>
    <row r="3369" spans="1:40" x14ac:dyDescent="0.35">
      <c r="A3369"/>
      <c r="B3369">
        <f t="shared" si="1785"/>
        <v>1435000</v>
      </c>
      <c r="C3369" s="237" t="str">
        <f t="shared" si="1753"/>
        <v>-1.02722251452026E-08+0.00047235277940289i</v>
      </c>
      <c r="D3369" s="208" t="str">
        <f t="shared" si="1754"/>
        <v>-1.64874559846699+0.00362137130875549i</v>
      </c>
      <c r="E3369" t="str">
        <f t="shared" si="1755"/>
        <v>36500</v>
      </c>
      <c r="F3369" t="str">
        <f t="shared" si="1756"/>
        <v>0.21505376344086</v>
      </c>
      <c r="G3369" t="str">
        <f t="shared" si="1751"/>
        <v>0.21505376344086</v>
      </c>
      <c r="H3369" t="str">
        <f t="shared" si="1757"/>
        <v>2.52585026286015+0.0722640240869614i</v>
      </c>
      <c r="I3369" t="str">
        <f t="shared" si="1758"/>
        <v>5635.23182237669i</v>
      </c>
      <c r="J3369" t="str">
        <f t="shared" si="1752"/>
        <v>-42983.7018997923+1232.80839531771i</v>
      </c>
      <c r="K3369" t="str">
        <f t="shared" si="1759"/>
        <v>0.00375701249257832-0.130993839454804i</v>
      </c>
      <c r="L3369" t="str">
        <f t="shared" si="1760"/>
        <v>0.0011909246398613-0.0352012527952869i</v>
      </c>
      <c r="M3369" t="str">
        <f t="shared" si="1761"/>
        <v>0.00494793713243962-0.166195092250091i</v>
      </c>
      <c r="N3369" t="str">
        <f t="shared" si="1762"/>
        <v>-17.8991782705132i</v>
      </c>
      <c r="O3369" t="str">
        <f t="shared" si="1763"/>
        <v>0.581375860791689+0.813635119994659i</v>
      </c>
      <c r="P3369" t="str">
        <f t="shared" si="1764"/>
        <v>0.418624139208311-0.813635119994659i</v>
      </c>
      <c r="Q3369" t="str">
        <f t="shared" si="1765"/>
        <v>-0.418624139208311+18.7128133905079i</v>
      </c>
      <c r="R3369" t="str">
        <f t="shared" si="1766"/>
        <v>-0.0439585681317617-0.0213875921867706i</v>
      </c>
      <c r="S3369" t="str">
        <f t="shared" si="1767"/>
        <v>1.99859461805401i</v>
      </c>
      <c r="T3369" t="str">
        <f t="shared" si="1768"/>
        <v>0.0427451266376137-0.0878553576854995i</v>
      </c>
      <c r="U3369" t="str">
        <f t="shared" si="1769"/>
        <v>0.0000500000000000002-0.000099026221435973i</v>
      </c>
      <c r="V3369" t="str">
        <f t="shared" si="1770"/>
        <v>0.00002-0.00110909368008289i</v>
      </c>
      <c r="W3369" t="str">
        <f t="shared" si="1771"/>
        <v>0.0000421799361499365-0.0000925255446475869i</v>
      </c>
      <c r="X3369" t="str">
        <f t="shared" si="1772"/>
        <v>0.0000422138200923021-0.0000924865099886782i</v>
      </c>
      <c r="Y3369" t="str">
        <f t="shared" si="1773"/>
        <v>0.009+7.21309673264216i</v>
      </c>
      <c r="Z3369" t="str">
        <f t="shared" si="1774"/>
        <v>-0.000153777997147656-0.0000704222980197247i</v>
      </c>
      <c r="AA3369" t="str">
        <f t="shared" si="1775"/>
        <v>0.00208556130469982-1.66365923718172i</v>
      </c>
      <c r="AB3369" t="str">
        <f t="shared" si="1776"/>
        <v>0.128584307919183-0.264283235390898i</v>
      </c>
      <c r="AC3369" t="str">
        <f t="shared" si="1777"/>
        <v>0.95671365038586-0.0226777377504146i</v>
      </c>
      <c r="AD3369" t="str">
        <f t="shared" si="1778"/>
        <v>0.140870883155433-0.272901512736573i</v>
      </c>
      <c r="AE3369" t="str">
        <f t="shared" si="1779"/>
        <v>-0.0000408811939280326+0.000032045796731322i</v>
      </c>
      <c r="AF3369" t="str">
        <f t="shared" si="1780"/>
        <v>-4.17459586132714-0.0686426527782059i</v>
      </c>
      <c r="AG3369" t="str">
        <f t="shared" si="1781"/>
        <v>0.998357528793935-0.000850447681824114i</v>
      </c>
      <c r="AH3369" t="str">
        <f t="shared" si="1782"/>
        <v>0.000173258185669728-0.000131039939112023i</v>
      </c>
      <c r="AI3369">
        <f t="shared" si="1783"/>
        <v>-73.261512692740595</v>
      </c>
      <c r="AJ3369">
        <f t="shared" si="1784"/>
        <v>-37.101220633297288</v>
      </c>
      <c r="AK3369"/>
      <c r="AL3369"/>
      <c r="AM3369"/>
      <c r="AN3369"/>
    </row>
    <row r="3370" spans="1:40" x14ac:dyDescent="0.35">
      <c r="A3370"/>
      <c r="B3370">
        <f t="shared" si="1785"/>
        <v>1436000</v>
      </c>
      <c r="C3370" s="237" t="str">
        <f t="shared" si="1753"/>
        <v>-0.0000000102579234064+0.000472023842927294i</v>
      </c>
      <c r="D3370" s="208" t="str">
        <f t="shared" si="1754"/>
        <v>-1.64874559835734+0.00361884946244259i</v>
      </c>
      <c r="E3370" t="str">
        <f t="shared" si="1755"/>
        <v>36500</v>
      </c>
      <c r="F3370" t="str">
        <f t="shared" si="1756"/>
        <v>0.21505376344086</v>
      </c>
      <c r="G3370" t="str">
        <f t="shared" si="1751"/>
        <v>0.21505376344086</v>
      </c>
      <c r="H3370" t="str">
        <f t="shared" si="1757"/>
        <v>2.52585335940367+0.0722137962827747i</v>
      </c>
      <c r="I3370" t="str">
        <f t="shared" si="1758"/>
        <v>5639.15881319368i</v>
      </c>
      <c r="J3370" t="str">
        <f t="shared" si="1752"/>
        <v>-43043.6317662004+1233.66749524476i</v>
      </c>
      <c r="K3370" t="str">
        <f t="shared" si="1759"/>
        <v>0.00375178575701807-0.130902763680842i</v>
      </c>
      <c r="L3370" t="str">
        <f t="shared" si="1760"/>
        <v>0.00118926844101728-0.0351767953813524i</v>
      </c>
      <c r="M3370" t="str">
        <f t="shared" si="1761"/>
        <v>0.00494105419803535-0.166079559062194i</v>
      </c>
      <c r="N3370" t="str">
        <f t="shared" si="1762"/>
        <v>-17.9116515654752i</v>
      </c>
      <c r="O3370" t="str">
        <f t="shared" si="1763"/>
        <v>0.591479082936317+0.806320342326059i</v>
      </c>
      <c r="P3370" t="str">
        <f t="shared" si="1764"/>
        <v>0.408520917063683-0.806320342326059i</v>
      </c>
      <c r="Q3370" t="str">
        <f t="shared" si="1765"/>
        <v>-0.408520917063683+18.7179719078013i</v>
      </c>
      <c r="R3370" t="str">
        <f t="shared" si="1766"/>
        <v>-0.0435329319713795-0.0208749540653714i</v>
      </c>
      <c r="S3370" t="str">
        <f t="shared" si="1767"/>
        <v>1.99998736691678i</v>
      </c>
      <c r="T3370" t="str">
        <f t="shared" si="1768"/>
        <v>0.0417496444157109-0.0870653139876066i</v>
      </c>
      <c r="U3370" t="str">
        <f t="shared" si="1769"/>
        <v>0.0000499999999999999-0.0000989572616717412i</v>
      </c>
      <c r="V3370" t="str">
        <f t="shared" si="1770"/>
        <v>0.00002-0.0011083213307235i</v>
      </c>
      <c r="W3370" t="str">
        <f t="shared" si="1771"/>
        <v>0.0000421798060245442-0.0000924633560684814i</v>
      </c>
      <c r="X3370" t="str">
        <f t="shared" si="1772"/>
        <v>0.0000422136325372807-0.0000924243477924909i</v>
      </c>
      <c r="Y3370" t="str">
        <f t="shared" si="1773"/>
        <v>0.009+7.21812328088791i</v>
      </c>
      <c r="Z3370" t="str">
        <f t="shared" si="1774"/>
        <v>-0.000153567624013626-0.0000703726808330966i</v>
      </c>
      <c r="AA3370" t="str">
        <f t="shared" si="1775"/>
        <v>0.00208265752289-1.66250067458396i</v>
      </c>
      <c r="AB3370" t="str">
        <f t="shared" si="1776"/>
        <v>0.125589735142866-0.261906655179059i</v>
      </c>
      <c r="AC3370" t="str">
        <f t="shared" si="1777"/>
        <v>0.957123203880466-0.0221519828133308i</v>
      </c>
      <c r="AD3370" t="str">
        <f t="shared" si="1778"/>
        <v>0.137475413873824-0.270457660125853i</v>
      </c>
      <c r="AE3370" t="str">
        <f t="shared" si="1779"/>
        <v>-0.0000401446032637959+0.0000318590268388716i</v>
      </c>
      <c r="AF3370" t="str">
        <f t="shared" si="1780"/>
        <v>-4.17459895776101-0.0685949468203321i</v>
      </c>
      <c r="AG3370" t="str">
        <f t="shared" si="1781"/>
        <v>0.998373353983913-0.000829400785123621i</v>
      </c>
      <c r="AH3370" t="str">
        <f t="shared" si="1782"/>
        <v>0.000170157857818185-0.00013031579191371i</v>
      </c>
      <c r="AI3370">
        <f t="shared" si="1783"/>
        <v>-73.378477494887818</v>
      </c>
      <c r="AJ3370">
        <f t="shared" si="1784"/>
        <v>-37.446782253970575</v>
      </c>
      <c r="AK3370"/>
      <c r="AL3370"/>
      <c r="AM3370"/>
      <c r="AN3370"/>
    </row>
    <row r="3371" spans="1:40" x14ac:dyDescent="0.35">
      <c r="A3371"/>
      <c r="B3371">
        <f t="shared" si="1785"/>
        <v>1437000</v>
      </c>
      <c r="C3371" s="237" t="str">
        <f t="shared" si="1753"/>
        <v>-1.02436515146996E-08+0.000471695364261683i</v>
      </c>
      <c r="D3371" s="208" t="str">
        <f t="shared" si="1754"/>
        <v>-1.64874559824793+0.00361633112600624i</v>
      </c>
      <c r="E3371" t="str">
        <f t="shared" si="1755"/>
        <v>36500</v>
      </c>
      <c r="F3371" t="str">
        <f t="shared" si="1756"/>
        <v>0.21505376344086</v>
      </c>
      <c r="G3371" t="str">
        <f t="shared" si="1751"/>
        <v>0.21505376344086</v>
      </c>
      <c r="H3371" t="str">
        <f t="shared" si="1757"/>
        <v>2.52585644949301+0.0721636381865007i</v>
      </c>
      <c r="I3371" t="str">
        <f t="shared" si="1758"/>
        <v>5643.08580401067i</v>
      </c>
      <c r="J3371" t="str">
        <f t="shared" si="1752"/>
        <v>-43103.6033810352+1234.5265951718i</v>
      </c>
      <c r="K3371" t="str">
        <f t="shared" si="1759"/>
        <v>0.00374656991817559-0.130811814361832i</v>
      </c>
      <c r="L3371" t="str">
        <f t="shared" si="1760"/>
        <v>0.00118761569333159-0.0351523718903675i</v>
      </c>
      <c r="M3371" t="str">
        <f t="shared" si="1761"/>
        <v>0.00493418561150718-0.165964186252199i</v>
      </c>
      <c r="N3371" t="str">
        <f t="shared" si="1762"/>
        <v>-17.9241248604372i</v>
      </c>
      <c r="O3371" t="str">
        <f t="shared" si="1763"/>
        <v>0.601490282132313+0.798880116475801i</v>
      </c>
      <c r="P3371" t="str">
        <f t="shared" si="1764"/>
        <v>0.398509717867687-0.798880116475801i</v>
      </c>
      <c r="Q3371" t="str">
        <f t="shared" si="1765"/>
        <v>-0.398509717867687+18.723004976913i</v>
      </c>
      <c r="R3371" t="str">
        <f t="shared" si="1766"/>
        <v>-0.0431018739968488-0.0203670939943588i</v>
      </c>
      <c r="S3371" t="str">
        <f t="shared" si="1767"/>
        <v>2.00138011577953i</v>
      </c>
      <c r="T3371" t="str">
        <f t="shared" si="1768"/>
        <v>0.0407622969365224-0.086263233570128i</v>
      </c>
      <c r="U3371" t="str">
        <f t="shared" si="1769"/>
        <v>0.0000500000000000001-0.0000988883978849137i</v>
      </c>
      <c r="V3371" t="str">
        <f t="shared" si="1770"/>
        <v>0.00002-0.00110755005631103i</v>
      </c>
      <c r="W3371" t="str">
        <f t="shared" si="1771"/>
        <v>0.0000421796758097197-0.0000924012555840824i</v>
      </c>
      <c r="X3371" t="str">
        <f t="shared" si="1772"/>
        <v>0.0000422134450128634-0.000092362273653675i</v>
      </c>
      <c r="Y3371" t="str">
        <f t="shared" si="1773"/>
        <v>0.009+7.22314982913365i</v>
      </c>
      <c r="Z3371" t="str">
        <f t="shared" si="1774"/>
        <v>-0.000153357689890313-0.0000703231333061231i</v>
      </c>
      <c r="AA3371" t="str">
        <f t="shared" si="1775"/>
        <v>0.00207975980137312-1.66134372451346i</v>
      </c>
      <c r="AB3371" t="str">
        <f t="shared" si="1776"/>
        <v>0.122619632998508-0.259493866552852i</v>
      </c>
      <c r="AC3371" t="str">
        <f t="shared" si="1777"/>
        <v>0.957538339628949-0.0216308585117601i</v>
      </c>
      <c r="AD3371" t="str">
        <f t="shared" si="1778"/>
        <v>0.134110646250822-0.267971450875075i</v>
      </c>
      <c r="AE3371" t="str">
        <f t="shared" si="1779"/>
        <v>-0.0000394114909608461+0.00003166440180869i</v>
      </c>
      <c r="AF3371" t="str">
        <f t="shared" si="1780"/>
        <v>-4.17460204774094-0.0685473070604945i</v>
      </c>
      <c r="AG3371" t="str">
        <f t="shared" si="1781"/>
        <v>0.998389412151409-0.00080856753238231i</v>
      </c>
      <c r="AH3371" t="str">
        <f t="shared" si="1782"/>
        <v>0.000167071640533473-0.000129558301380214i</v>
      </c>
      <c r="AI3371">
        <f t="shared" si="1783"/>
        <v>-73.497091248792586</v>
      </c>
      <c r="AJ3371">
        <f t="shared" si="1784"/>
        <v>-37.792345271119203</v>
      </c>
      <c r="AK3371"/>
      <c r="AL3371"/>
      <c r="AM3371"/>
      <c r="AN3371"/>
    </row>
    <row r="3372" spans="1:40" x14ac:dyDescent="0.35">
      <c r="A3372"/>
      <c r="B3372">
        <f t="shared" si="1785"/>
        <v>1438000</v>
      </c>
      <c r="C3372" s="237" t="str">
        <f t="shared" si="1753"/>
        <v>-1.02294093871064E-08+0.000471367342450962i</v>
      </c>
      <c r="D3372" s="208" t="str">
        <f t="shared" si="1754"/>
        <v>-1.64874559813873+0.00361381629212404i</v>
      </c>
      <c r="E3372" t="str">
        <f t="shared" si="1755"/>
        <v>36500</v>
      </c>
      <c r="F3372" t="str">
        <f t="shared" si="1756"/>
        <v>0.21505376344086</v>
      </c>
      <c r="G3372" t="str">
        <f t="shared" si="1751"/>
        <v>0.21505376344086</v>
      </c>
      <c r="H3372" t="str">
        <f t="shared" si="1757"/>
        <v>2.52585953314604+0.0721135496532624i</v>
      </c>
      <c r="I3372" t="str">
        <f t="shared" si="1758"/>
        <v>5647.01279482765i</v>
      </c>
      <c r="J3372" t="str">
        <f t="shared" si="1752"/>
        <v>-43163.6167442966+1235.38569509886i</v>
      </c>
      <c r="K3372" t="str">
        <f t="shared" si="1759"/>
        <v>0.00374136494578977-0.1307209912348i</v>
      </c>
      <c r="L3372" t="str">
        <f t="shared" si="1760"/>
        <v>0.00118596638722591-0.0351279822518842i</v>
      </c>
      <c r="M3372" t="str">
        <f t="shared" si="1761"/>
        <v>0.00492733133301568-0.165848973486684i</v>
      </c>
      <c r="N3372" t="str">
        <f t="shared" si="1762"/>
        <v>-17.9365981553992i</v>
      </c>
      <c r="O3372" t="str">
        <f t="shared" si="1763"/>
        <v>0.611407900826594+0.791315600002185i</v>
      </c>
      <c r="P3372" t="str">
        <f t="shared" si="1764"/>
        <v>0.388592099173406-0.791315600002185i</v>
      </c>
      <c r="Q3372" t="str">
        <f t="shared" si="1765"/>
        <v>-0.388592099173406+18.7279137554014i</v>
      </c>
      <c r="R3372" t="str">
        <f t="shared" si="1766"/>
        <v>-0.0426654368604518-0.0198640730815176i</v>
      </c>
      <c r="S3372" t="str">
        <f t="shared" si="1767"/>
        <v>2.00277286464229i</v>
      </c>
      <c r="T3372" t="str">
        <f t="shared" si="1768"/>
        <v>0.0397832265489348-0.0854491792022218i</v>
      </c>
      <c r="U3372" t="str">
        <f t="shared" si="1769"/>
        <v>0.0000499999999999998-0.0000988196298752575i</v>
      </c>
      <c r="V3372" t="str">
        <f t="shared" si="1770"/>
        <v>0.00002-0.00110677985460289i</v>
      </c>
      <c r="W3372" t="str">
        <f t="shared" si="1771"/>
        <v>0.0000421795455054642-0.0000923392430105581i</v>
      </c>
      <c r="X3372" t="str">
        <f t="shared" si="1772"/>
        <v>0.0000422132575187176-0.0000923002873884764i</v>
      </c>
      <c r="Y3372" t="str">
        <f t="shared" si="1773"/>
        <v>0.009+7.2281763773794i</v>
      </c>
      <c r="Z3372" t="str">
        <f t="shared" si="1774"/>
        <v>-0.000153148193556922-0.0000702736552913911i</v>
      </c>
      <c r="AA3372" t="str">
        <f t="shared" si="1775"/>
        <v>0.00207686812329666-1.66018838360598i</v>
      </c>
      <c r="AB3372" t="str">
        <f t="shared" si="1776"/>
        <v>0.119674429694763-0.257045058332135i</v>
      </c>
      <c r="AC3372" t="str">
        <f t="shared" si="1777"/>
        <v>0.957959016502986-0.0211144274873976i</v>
      </c>
      <c r="AD3372" t="str">
        <f t="shared" si="1778"/>
        <v>0.130777110739786-0.265443270672129i</v>
      </c>
      <c r="AE3372" t="str">
        <f t="shared" si="1779"/>
        <v>-0.0000386819471710242+0.0000314619717951456i</v>
      </c>
      <c r="AF3372" t="str">
        <f t="shared" si="1780"/>
        <v>-4.17460513128477-0.0684997333611384i</v>
      </c>
      <c r="AG3372" t="str">
        <f t="shared" si="1781"/>
        <v>0.998405700495857-0.000787950669348116i</v>
      </c>
      <c r="AH3372" t="str">
        <f t="shared" si="1782"/>
        <v>0.000163999919394069-0.000128767676225343i</v>
      </c>
      <c r="AI3372">
        <f t="shared" si="1783"/>
        <v>-73.617395516862189</v>
      </c>
      <c r="AJ3372">
        <f t="shared" si="1784"/>
        <v>-38.137909379037588</v>
      </c>
      <c r="AK3372"/>
      <c r="AL3372"/>
      <c r="AM3372"/>
      <c r="AN3372"/>
    </row>
    <row r="3373" spans="1:40" x14ac:dyDescent="0.35">
      <c r="A3373"/>
      <c r="B3373">
        <f t="shared" si="1785"/>
        <v>1439000</v>
      </c>
      <c r="C3373" s="237" t="str">
        <f t="shared" si="1753"/>
        <v>-1.02151969409136E-08+0.000471039776542687i</v>
      </c>
      <c r="D3373" s="208" t="str">
        <f t="shared" si="1754"/>
        <v>-1.64874559802977+0.00361130495349393i</v>
      </c>
      <c r="E3373" t="str">
        <f t="shared" si="1755"/>
        <v>36500</v>
      </c>
      <c r="F3373" t="str">
        <f t="shared" si="1756"/>
        <v>0.21505376344086</v>
      </c>
      <c r="G3373" t="str">
        <f t="shared" si="1751"/>
        <v>0.21505376344086</v>
      </c>
      <c r="H3373" t="str">
        <f t="shared" si="1757"/>
        <v>2.52586261038067+0.0720635305385862i</v>
      </c>
      <c r="I3373" t="str">
        <f t="shared" si="1758"/>
        <v>5650.93978564464i</v>
      </c>
      <c r="J3373" t="str">
        <f t="shared" si="1752"/>
        <v>-43223.6718559845+1236.24479502591i</v>
      </c>
      <c r="K3373" t="str">
        <f t="shared" si="1759"/>
        <v>0.00373617080970433-0.130630294037503i</v>
      </c>
      <c r="L3373" t="str">
        <f t="shared" si="1760"/>
        <v>0.0011843205131551-0.0351036263956497i</v>
      </c>
      <c r="M3373" t="str">
        <f t="shared" si="1761"/>
        <v>0.00492049132285943-0.165733920433153i</v>
      </c>
      <c r="N3373" t="str">
        <f t="shared" si="1762"/>
        <v>-17.9490714503613i</v>
      </c>
      <c r="O3373" t="str">
        <f t="shared" si="1763"/>
        <v>0.621230396025508+0.783627969800715i</v>
      </c>
      <c r="P3373" t="str">
        <f t="shared" si="1764"/>
        <v>0.378769603974492-0.783627969800715i</v>
      </c>
      <c r="Q3373" t="str">
        <f t="shared" si="1765"/>
        <v>-0.378769603974492+18.732699420162i</v>
      </c>
      <c r="R3373" t="str">
        <f t="shared" si="1766"/>
        <v>-0.0422236638802215-0.0193659523057191i</v>
      </c>
      <c r="S3373" t="str">
        <f t="shared" si="1767"/>
        <v>2.00416561350504i</v>
      </c>
      <c r="T3373" t="str">
        <f t="shared" si="1768"/>
        <v>0.0388125756839009-0.0846232152249347i</v>
      </c>
      <c r="U3373" t="str">
        <f t="shared" si="1769"/>
        <v>0.00005-0.0000987509574430999i</v>
      </c>
      <c r="V3373" t="str">
        <f t="shared" si="1770"/>
        <v>0.00002-0.00110601072336272i</v>
      </c>
      <c r="W3373" t="str">
        <f t="shared" si="1771"/>
        <v>0.0000421794151117817-0.0000922773181645932i</v>
      </c>
      <c r="X3373" t="str">
        <f t="shared" si="1772"/>
        <v>0.0000422130700545145-0.0000922383888136572i</v>
      </c>
      <c r="Y3373" t="str">
        <f t="shared" si="1773"/>
        <v>0.009+7.23320292562514i</v>
      </c>
      <c r="Z3373" t="str">
        <f t="shared" si="1774"/>
        <v>-0.000152939133796906-0.0000702242466419094i</v>
      </c>
      <c r="AA3373" t="str">
        <f t="shared" si="1775"/>
        <v>0.0020739824718667-1.65903464850662i</v>
      </c>
      <c r="AB3373" t="str">
        <f t="shared" si="1776"/>
        <v>0.11675455368715-0.254560424065262i</v>
      </c>
      <c r="AC3373" t="str">
        <f t="shared" si="1777"/>
        <v>0.95838519270086-0.0206027522687509i</v>
      </c>
      <c r="AD3373" t="str">
        <f t="shared" si="1778"/>
        <v>0.127475332946861-0.262873511902033i</v>
      </c>
      <c r="AE3373" t="str">
        <f t="shared" si="1779"/>
        <v>-0.0000379560613367984+0.0000312517879868277i</v>
      </c>
      <c r="AF3373" t="str">
        <f t="shared" si="1780"/>
        <v>-4.17460820841044-0.0684522255850923i</v>
      </c>
      <c r="AG3373" t="str">
        <f t="shared" si="1781"/>
        <v>0.998422216184213-0.000767552905066041i</v>
      </c>
      <c r="AH3373" t="str">
        <f t="shared" si="1782"/>
        <v>0.000160943076927167-0.000127944129635184i</v>
      </c>
      <c r="AI3373">
        <f t="shared" si="1783"/>
        <v>-73.739433584015785</v>
      </c>
      <c r="AJ3373">
        <f t="shared" si="1784"/>
        <v>-38.483474273028605</v>
      </c>
      <c r="AK3373"/>
      <c r="AL3373"/>
      <c r="AM3373"/>
      <c r="AN3373"/>
    </row>
    <row r="3374" spans="1:40" x14ac:dyDescent="0.35">
      <c r="A3374"/>
      <c r="B3374">
        <f t="shared" si="1785"/>
        <v>1440000</v>
      </c>
      <c r="C3374" s="237" t="str">
        <f t="shared" si="1753"/>
        <v>-1.02010140937014E-08+0.000470712665587062i</v>
      </c>
      <c r="D3374" s="208" t="str">
        <f t="shared" si="1754"/>
        <v>-1.64874559792103+0.00360879710283414i</v>
      </c>
      <c r="E3374" t="str">
        <f t="shared" si="1755"/>
        <v>36500</v>
      </c>
      <c r="F3374" t="str">
        <f t="shared" si="1756"/>
        <v>0.21505376344086</v>
      </c>
      <c r="G3374" t="str">
        <f t="shared" si="1751"/>
        <v>0.21505376344086</v>
      </c>
      <c r="H3374" t="str">
        <f t="shared" si="1757"/>
        <v>2.52586568121465+0.0720135806983954i</v>
      </c>
      <c r="I3374" t="str">
        <f t="shared" si="1758"/>
        <v>5654.86677646163i</v>
      </c>
      <c r="J3374" t="str">
        <f t="shared" si="1752"/>
        <v>-43283.7687160992+1237.10389495296i</v>
      </c>
      <c r="K3374" t="str">
        <f t="shared" si="1759"/>
        <v>0.00373098747986749-0.130539722508421i</v>
      </c>
      <c r="L3374" t="str">
        <f t="shared" si="1760"/>
        <v>0.00118267806160712-0.0350793042516051i</v>
      </c>
      <c r="M3374" t="str">
        <f t="shared" si="1761"/>
        <v>0.00491366554147461-0.165619026760026i</v>
      </c>
      <c r="N3374" t="str">
        <f t="shared" si="1762"/>
        <v>-17.9615447453233i</v>
      </c>
      <c r="O3374" t="str">
        <f t="shared" si="1763"/>
        <v>0.630956239534588+0.775818421921246i</v>
      </c>
      <c r="P3374" t="str">
        <f t="shared" si="1764"/>
        <v>0.369043760465412-0.775818421921246i</v>
      </c>
      <c r="Q3374" t="str">
        <f t="shared" si="1765"/>
        <v>-0.369043760465412+18.7373631672445i</v>
      </c>
      <c r="R3374" t="str">
        <f t="shared" si="1766"/>
        <v>-0.0417765990472076-0.0188727925107286i</v>
      </c>
      <c r="S3374" t="str">
        <f t="shared" si="1767"/>
        <v>2.0055583623678i</v>
      </c>
      <c r="T3374" t="str">
        <f t="shared" si="1768"/>
        <v>0.0378504868411241-0.0837854075704139i</v>
      </c>
      <c r="U3374" t="str">
        <f t="shared" si="1769"/>
        <v>0.0000500000000000002-0.0000986823803893204i</v>
      </c>
      <c r="V3374" t="str">
        <f t="shared" si="1770"/>
        <v>0.00002-0.00110524266036038i</v>
      </c>
      <c r="W3374" t="str">
        <f t="shared" si="1771"/>
        <v>0.0000421792846286737-0.0000922154808633769i</v>
      </c>
      <c r="X3374" t="str">
        <f t="shared" si="1772"/>
        <v>0.0000422128826199247-0.0000921765777464854i</v>
      </c>
      <c r="Y3374" t="str">
        <f t="shared" si="1773"/>
        <v>0.009+7.23822947387088i</v>
      </c>
      <c r="Z3374" t="str">
        <f t="shared" si="1774"/>
        <v>-0.00015273050939794-0.0000701749072110995i</v>
      </c>
      <c r="AA3374" t="str">
        <f t="shared" si="1775"/>
        <v>0.00207110283034758-1.65788251586979i</v>
      </c>
      <c r="AB3374" t="str">
        <f t="shared" si="1776"/>
        <v>0.113860433638003-0.252040162086879i</v>
      </c>
      <c r="AC3374" t="str">
        <f t="shared" si="1777"/>
        <v>0.958816825740036-0.0200958952651146i</v>
      </c>
      <c r="AD3374" t="str">
        <f t="shared" si="1778"/>
        <v>0.124205833545213-0.260262573585976i</v>
      </c>
      <c r="AE3374" t="str">
        <f t="shared" si="1779"/>
        <v>-0.0000372339221794738+0.0000310339025968922i</v>
      </c>
      <c r="AF3374" t="str">
        <f t="shared" si="1780"/>
        <v>-4.17461127913568-0.0684047835955613i</v>
      </c>
      <c r="AG3374" t="str">
        <f t="shared" si="1781"/>
        <v>0.998438956351427-0.000747376911490275i</v>
      </c>
      <c r="AH3374" t="str">
        <f t="shared" si="1782"/>
        <v>0.000157901492556877-0.00012708787922433i</v>
      </c>
      <c r="AI3374">
        <f t="shared" si="1783"/>
        <v>-73.863250553700567</v>
      </c>
      <c r="AJ3374">
        <f t="shared" si="1784"/>
        <v>-38.829039649439395</v>
      </c>
      <c r="AK3374"/>
      <c r="AL3374"/>
      <c r="AM3374"/>
      <c r="AN3374"/>
    </row>
    <row r="3375" spans="1:40" x14ac:dyDescent="0.35">
      <c r="A3375"/>
      <c r="B3375">
        <f t="shared" si="1785"/>
        <v>1441000</v>
      </c>
      <c r="C3375" s="237" t="str">
        <f t="shared" si="1753"/>
        <v>-1.01868607633362E-08+0.000470386008636926i</v>
      </c>
      <c r="D3375" s="208" t="str">
        <f t="shared" si="1754"/>
        <v>-1.64874559781253+0.0036062927328831i</v>
      </c>
      <c r="E3375" t="str">
        <f t="shared" si="1755"/>
        <v>36500</v>
      </c>
      <c r="F3375" t="str">
        <f t="shared" si="1756"/>
        <v>0.21505376344086</v>
      </c>
      <c r="G3375" t="str">
        <f t="shared" si="1751"/>
        <v>0.21505376344086</v>
      </c>
      <c r="H3375" t="str">
        <f t="shared" si="1757"/>
        <v>2.52586874566576+0.0719636999890133i</v>
      </c>
      <c r="I3375" t="str">
        <f t="shared" si="1758"/>
        <v>5658.79376727862i</v>
      </c>
      <c r="J3375" t="str">
        <f t="shared" si="1752"/>
        <v>-43343.9073246404+1237.96299488i</v>
      </c>
      <c r="K3375" t="str">
        <f t="shared" si="1759"/>
        <v>0.00372581492633163-0.130449276386758i</v>
      </c>
      <c r="L3375" t="str">
        <f t="shared" si="1760"/>
        <v>0.00118103902310279-0.0350550157498845i</v>
      </c>
      <c r="M3375" t="str">
        <f t="shared" si="1761"/>
        <v>0.00490685394943442-0.165504292136642i</v>
      </c>
      <c r="N3375" t="str">
        <f t="shared" si="1762"/>
        <v>-17.9740180402853i</v>
      </c>
      <c r="O3375" t="str">
        <f t="shared" si="1763"/>
        <v>0.640583918196767+0.767888171381535i</v>
      </c>
      <c r="P3375" t="str">
        <f t="shared" si="1764"/>
        <v>0.359416081803233-0.767888171381535i</v>
      </c>
      <c r="Q3375" t="str">
        <f t="shared" si="1765"/>
        <v>-0.359416081803233+18.7419062116668i</v>
      </c>
      <c r="R3375" t="str">
        <f t="shared" si="1766"/>
        <v>-0.0413242870326982-0.0183846543987152i</v>
      </c>
      <c r="S3375" t="str">
        <f t="shared" si="1767"/>
        <v>2.00695111123055i</v>
      </c>
      <c r="T3375" t="str">
        <f t="shared" si="1768"/>
        <v>0.0368971025750911-0.0829358237810839i</v>
      </c>
      <c r="U3375" t="str">
        <f t="shared" si="1769"/>
        <v>0.0000499999999999999-0.0000986138985153508i</v>
      </c>
      <c r="V3375" t="str">
        <f t="shared" si="1770"/>
        <v>0.00002-0.00110447566337193i</v>
      </c>
      <c r="W3375" t="str">
        <f t="shared" si="1771"/>
        <v>0.0000421791540561428-0.0000921537309246072i</v>
      </c>
      <c r="X3375" t="str">
        <f t="shared" si="1772"/>
        <v>0.0000422126952146205-0.0000921148540047354i</v>
      </c>
      <c r="Y3375" t="str">
        <f t="shared" si="1773"/>
        <v>0.009+7.24325602211663i</v>
      </c>
      <c r="Z3375" t="str">
        <f t="shared" si="1774"/>
        <v>-0.000152522319151897-0.0000701256368527969i</v>
      </c>
      <c r="AA3375" t="str">
        <f t="shared" si="1775"/>
        <v>0.00206822918206168-1.6567319823592i</v>
      </c>
      <c r="AB3375" t="str">
        <f t="shared" si="1776"/>
        <v>0.110992498374454-0.249484475575607i</v>
      </c>
      <c r="AC3375" t="str">
        <f t="shared" si="1777"/>
        <v>0.959253872449784-0.0195939187602421i</v>
      </c>
      <c r="AD3375" t="str">
        <f t="shared" si="1778"/>
        <v>0.120969128189752-0.257610861318984i</v>
      </c>
      <c r="AE3375" t="str">
        <f t="shared" si="1779"/>
        <v>-0.0000365156176874754+0.0000308083688532552i</v>
      </c>
      <c r="AF3375" t="str">
        <f t="shared" si="1780"/>
        <v>-4.17461434347829-0.0683574072561302i</v>
      </c>
      <c r="AG3375" t="str">
        <f t="shared" si="1781"/>
        <v>0.998455918100929-0.000727425323100866i</v>
      </c>
      <c r="AH3375" t="str">
        <f t="shared" si="1782"/>
        <v>0.000154875542552843-0.000126199146991463i</v>
      </c>
      <c r="AI3375">
        <f t="shared" si="1783"/>
        <v>-73.988893450708417</v>
      </c>
      <c r="AJ3375">
        <f t="shared" si="1784"/>
        <v>-39.17460520572785</v>
      </c>
      <c r="AK3375"/>
      <c r="AL3375"/>
      <c r="AM3375"/>
      <c r="AN3375"/>
    </row>
    <row r="3376" spans="1:40" x14ac:dyDescent="0.35">
      <c r="A3376"/>
      <c r="B3376">
        <f t="shared" si="1785"/>
        <v>1442000</v>
      </c>
      <c r="C3376" s="237" t="str">
        <f t="shared" si="1753"/>
        <v>-1.01727368679687E-08+0.000470059804747748i</v>
      </c>
      <c r="D3376" s="208" t="str">
        <f t="shared" si="1754"/>
        <v>-1.64874559770424+0.0036037918363994i</v>
      </c>
      <c r="E3376" t="str">
        <f t="shared" si="1755"/>
        <v>36500</v>
      </c>
      <c r="F3376" t="str">
        <f t="shared" si="1756"/>
        <v>0.21505376344086</v>
      </c>
      <c r="G3376" t="str">
        <f t="shared" si="1751"/>
        <v>0.21505376344086</v>
      </c>
      <c r="H3376" t="str">
        <f t="shared" si="1757"/>
        <v>2.52587180375162+0.0719138882671571i</v>
      </c>
      <c r="I3376" t="str">
        <f t="shared" si="1758"/>
        <v>5662.7207580956i</v>
      </c>
      <c r="J3376" t="str">
        <f t="shared" si="1752"/>
        <v>-43404.0876816082+1238.82209480706i</v>
      </c>
      <c r="K3376" t="str">
        <f t="shared" si="1759"/>
        <v>0.00372065311925281-0.130358955412439i</v>
      </c>
      <c r="L3376" t="str">
        <f t="shared" si="1760"/>
        <v>0.00117940338819575-0.0350307608208151i</v>
      </c>
      <c r="M3376" t="str">
        <f t="shared" si="1761"/>
        <v>0.00490005650744856-0.165389716233254i</v>
      </c>
      <c r="N3376" t="str">
        <f t="shared" si="1762"/>
        <v>-17.9864913352474i</v>
      </c>
      <c r="O3376" t="str">
        <f t="shared" si="1763"/>
        <v>0.650111934127575+0.759838451978382i</v>
      </c>
      <c r="P3376" t="str">
        <f t="shared" si="1764"/>
        <v>0.349888065872425-0.759838451978382i</v>
      </c>
      <c r="Q3376" t="str">
        <f t="shared" si="1765"/>
        <v>-0.349888065872425+18.7463297872258i</v>
      </c>
      <c r="R3376" t="str">
        <f t="shared" si="1766"/>
        <v>-0.0408667731954574-0.0179015985235306i</v>
      </c>
      <c r="S3376" t="str">
        <f t="shared" si="1767"/>
        <v>2.0083438600933i</v>
      </c>
      <c r="T3376" t="str">
        <f t="shared" si="1768"/>
        <v>0.035952565480588-0.0820745330289223i</v>
      </c>
      <c r="U3376" t="str">
        <f t="shared" si="1769"/>
        <v>0.0000500000000000001-0.0000985455116231769i</v>
      </c>
      <c r="V3376" t="str">
        <f t="shared" si="1770"/>
        <v>0.00002-0.00110370973017958i</v>
      </c>
      <c r="W3376" t="str">
        <f t="shared" si="1771"/>
        <v>0.0000421790233941918-0.000092092068166489i</v>
      </c>
      <c r="X3376" t="str">
        <f t="shared" si="1772"/>
        <v>0.0000422125078382755-0.0000920532174066899i</v>
      </c>
      <c r="Y3376" t="str">
        <f t="shared" si="1773"/>
        <v>0.009+7.24828257036237i</v>
      </c>
      <c r="Z3376" t="str">
        <f t="shared" si="1774"/>
        <v>-0.00015231456185485-0.0000700764354212514i</v>
      </c>
      <c r="AA3376" t="str">
        <f t="shared" si="1775"/>
        <v>0.00206536151038924-1.65558304464782i</v>
      </c>
      <c r="AB3376" t="str">
        <f t="shared" si="1776"/>
        <v>0.10815117684486-0.246893572612029i</v>
      </c>
      <c r="AC3376" t="str">
        <f t="shared" si="1777"/>
        <v>0.959696288963769-0.0190968849057887i</v>
      </c>
      <c r="AD3376" t="str">
        <f t="shared" si="1778"/>
        <v>0.117765727432896-0.254918787206681i</v>
      </c>
      <c r="AE3376" t="str">
        <f t="shared" si="1779"/>
        <v>-0.0000358012351048118+0.0000305752409886671i</v>
      </c>
      <c r="AF3376" t="str">
        <f t="shared" si="1780"/>
        <v>-4.17461740145586-0.0683100964307577i</v>
      </c>
      <c r="AG3376" t="str">
        <f t="shared" si="1781"/>
        <v>0.99847309850512-0.000707700736528206i</v>
      </c>
      <c r="AH3376" t="str">
        <f t="shared" si="1782"/>
        <v>0.000151865599979708-0.000125278159274359i</v>
      </c>
      <c r="AI3376">
        <f t="shared" si="1783"/>
        <v>-74.116411331362542</v>
      </c>
      <c r="AJ3376">
        <f t="shared" si="1784"/>
        <v>-39.520170640500275</v>
      </c>
      <c r="AK3376"/>
      <c r="AL3376"/>
      <c r="AM3376"/>
      <c r="AN3376"/>
    </row>
    <row r="3377" spans="1:40" x14ac:dyDescent="0.35">
      <c r="A3377"/>
      <c r="B3377">
        <f t="shared" si="1785"/>
        <v>1443000</v>
      </c>
      <c r="C3377" s="237" t="str">
        <f t="shared" si="1753"/>
        <v>-1.01586423260333E-08+0.000469734052977611i</v>
      </c>
      <c r="D3377" s="208" t="str">
        <f t="shared" si="1754"/>
        <v>-1.64874559759618+0.00360129440616169i</v>
      </c>
      <c r="E3377" t="str">
        <f t="shared" si="1755"/>
        <v>36500</v>
      </c>
      <c r="F3377" t="str">
        <f t="shared" si="1756"/>
        <v>0.21505376344086</v>
      </c>
      <c r="G3377" t="str">
        <f t="shared" si="1751"/>
        <v>0.21505376344086</v>
      </c>
      <c r="H3377" t="str">
        <f t="shared" si="1757"/>
        <v>2.52587485548987+0.071864145389943i</v>
      </c>
      <c r="I3377" t="str">
        <f t="shared" si="1758"/>
        <v>5666.64774891259i</v>
      </c>
      <c r="J3377" t="str">
        <f t="shared" si="1752"/>
        <v>-43464.3097870027+1239.68119473411i</v>
      </c>
      <c r="K3377" t="str">
        <f t="shared" si="1759"/>
        <v>0.00371550202889013-0.130268759326106i</v>
      </c>
      <c r="L3377" t="str">
        <f t="shared" si="1760"/>
        <v>0.00117777114747229-0.0350065393949162i</v>
      </c>
      <c r="M3377" t="str">
        <f t="shared" si="1761"/>
        <v>0.00489327317636242-0.165275298721022i</v>
      </c>
      <c r="N3377" t="str">
        <f t="shared" si="1762"/>
        <v>-17.9989646302094i</v>
      </c>
      <c r="O3377" t="str">
        <f t="shared" si="1763"/>
        <v>0.659538804947946+0.751670516095872i</v>
      </c>
      <c r="P3377" t="str">
        <f t="shared" si="1764"/>
        <v>0.340461195052054-0.751670516095872i</v>
      </c>
      <c r="Q3377" t="str">
        <f t="shared" si="1765"/>
        <v>-0.340461195052054+18.7506351463053i</v>
      </c>
      <c r="R3377" t="str">
        <f t="shared" si="1766"/>
        <v>-0.0404041035889422-0.0174236852837239i</v>
      </c>
      <c r="S3377" t="str">
        <f t="shared" si="1767"/>
        <v>2.00973660895606i</v>
      </c>
      <c r="T3377" t="str">
        <f t="shared" si="1768"/>
        <v>0.0350170181776289-0.0812016061347501i</v>
      </c>
      <c r="U3377" t="str">
        <f t="shared" si="1769"/>
        <v>0.0000499999999999998-0.0000984772195153294i</v>
      </c>
      <c r="V3377" t="str">
        <f t="shared" si="1770"/>
        <v>0.00002-0.00110294485857169i</v>
      </c>
      <c r="W3377" t="str">
        <f t="shared" si="1771"/>
        <v>0.0000421788926428231-0.0000920304924077291i</v>
      </c>
      <c r="X3377" t="str">
        <f t="shared" si="1772"/>
        <v>0.0000422123204905641-0.0000919916677711321i</v>
      </c>
      <c r="Y3377" t="str">
        <f t="shared" si="1773"/>
        <v>0.009+7.25330911860811i</v>
      </c>
      <c r="Z3377" t="str">
        <f t="shared" si="1774"/>
        <v>-0.000152107236307028-0.0000700273027711222i</v>
      </c>
      <c r="AA3377" t="str">
        <f t="shared" si="1775"/>
        <v>0.00206249979876803-1.65443569941783i</v>
      </c>
      <c r="AB3377" t="str">
        <f t="shared" si="1776"/>
        <v>0.105336898073469-0.244267666236719i</v>
      </c>
      <c r="AC3377" t="str">
        <f t="shared" si="1777"/>
        <v>0.960144030712664-0.0186048557144872i</v>
      </c>
      <c r="AD3377" t="str">
        <f t="shared" si="1778"/>
        <v>0.114596136641134-0.252186769800931i</v>
      </c>
      <c r="AE3377" t="str">
        <f t="shared" si="1779"/>
        <v>-0.0000350908609196666+0.0000303345742306468i</v>
      </c>
      <c r="AF3377" t="str">
        <f t="shared" si="1780"/>
        <v>-4.17462045308605-0.0682628509837813i</v>
      </c>
      <c r="AG3377" t="str">
        <f t="shared" si="1781"/>
        <v>0.998490494605858-0.000688205710183848i</v>
      </c>
      <c r="AH3377" t="str">
        <f t="shared" si="1782"/>
        <v>0.000148872034647219-0.00012432514670431i</v>
      </c>
      <c r="AI3377">
        <f t="shared" si="1783"/>
        <v>-74.245855401725919</v>
      </c>
      <c r="AJ3377">
        <f t="shared" si="1784"/>
        <v>-39.865735653552235</v>
      </c>
      <c r="AK3377"/>
      <c r="AL3377"/>
      <c r="AM3377"/>
      <c r="AN3377"/>
    </row>
    <row r="3378" spans="1:40" x14ac:dyDescent="0.35">
      <c r="A3378"/>
      <c r="B3378">
        <f t="shared" si="1785"/>
        <v>1444000</v>
      </c>
      <c r="C3378" s="237" t="str">
        <f t="shared" si="1753"/>
        <v>-1.01445770562468E-08+0.00046940875238721i</v>
      </c>
      <c r="D3378" s="208" t="str">
        <f t="shared" si="1754"/>
        <v>-1.64874559748835+0.00359880043496861i</v>
      </c>
      <c r="E3378" t="str">
        <f t="shared" si="1755"/>
        <v>36500</v>
      </c>
      <c r="F3378" t="str">
        <f t="shared" si="1756"/>
        <v>0.21505376344086</v>
      </c>
      <c r="G3378" t="str">
        <f t="shared" si="1751"/>
        <v>0.21505376344086</v>
      </c>
      <c r="H3378" t="str">
        <f t="shared" si="1757"/>
        <v>2.52587790089807+0.0718144712148786i</v>
      </c>
      <c r="I3378" t="str">
        <f t="shared" si="1758"/>
        <v>5670.57473972958i</v>
      </c>
      <c r="J3378" t="str">
        <f t="shared" si="1752"/>
        <v>-43524.5736408237+1240.54029466116i</v>
      </c>
      <c r="K3378" t="str">
        <f t="shared" si="1759"/>
        <v>0.00371036162560565-0.130178687869119i</v>
      </c>
      <c r="L3378" t="str">
        <f t="shared" si="1760"/>
        <v>0.00117614229155117-0.0349823514028979i</v>
      </c>
      <c r="M3378" t="str">
        <f t="shared" si="1761"/>
        <v>0.00488650391715682-0.165161039272017i</v>
      </c>
      <c r="N3378" t="str">
        <f t="shared" si="1762"/>
        <v>-18.0114379251714i</v>
      </c>
      <c r="O3378" t="str">
        <f t="shared" si="1763"/>
        <v>0.668863064015308+0.743385634510147i</v>
      </c>
      <c r="P3378" t="str">
        <f t="shared" si="1764"/>
        <v>0.331136935984692-0.743385634510147i</v>
      </c>
      <c r="Q3378" t="str">
        <f t="shared" si="1765"/>
        <v>-0.331136935984692+18.7548235596815i</v>
      </c>
      <c r="R3378" t="str">
        <f t="shared" si="1766"/>
        <v>-0.0399363249684582-0.0169509749152525i</v>
      </c>
      <c r="S3378" t="str">
        <f t="shared" si="1767"/>
        <v>2.01112935781881i</v>
      </c>
      <c r="T3378" t="str">
        <f t="shared" si="1768"/>
        <v>0.0340906032957145-0.0803171155874586i</v>
      </c>
      <c r="U3378" t="str">
        <f t="shared" si="1769"/>
        <v>0.00005-0.0000984090219948898i</v>
      </c>
      <c r="V3378" t="str">
        <f t="shared" si="1770"/>
        <v>0.00002-0.00110218104634277i</v>
      </c>
      <c r="W3378" t="str">
        <f t="shared" si="1771"/>
        <v>0.0000421787618020396-0.0000919690034675387i</v>
      </c>
      <c r="X3378" t="str">
        <f t="shared" si="1772"/>
        <v>0.0000422121331711628-0.0000919302049173505i</v>
      </c>
      <c r="Y3378" t="str">
        <f t="shared" si="1773"/>
        <v>0.009+7.25833566685386i</v>
      </c>
      <c r="Z3378" t="str">
        <f t="shared" si="1774"/>
        <v>-0.000151900341312826-0.0000699782387574803i</v>
      </c>
      <c r="AA3378" t="str">
        <f t="shared" si="1775"/>
        <v>0.00205964403069317-1.6532899433606i</v>
      </c>
      <c r="AB3378" t="str">
        <f t="shared" si="1776"/>
        <v>0.102550091113067-0.241606974508075i</v>
      </c>
      <c r="AC3378" t="str">
        <f t="shared" si="1777"/>
        <v>0.960597052416807-0.0181178930530203i</v>
      </c>
      <c r="AD3378" t="str">
        <f t="shared" si="1778"/>
        <v>0.111460855912177-0.249415234034158i</v>
      </c>
      <c r="AE3378" t="str">
        <f t="shared" si="1779"/>
        <v>-0.0000343845808530745+0.0000300864247912715i</v>
      </c>
      <c r="AF3378" t="str">
        <f t="shared" si="1780"/>
        <v>-4.17462349838642-0.06821567077991i</v>
      </c>
      <c r="AG3378" t="str">
        <f t="shared" si="1781"/>
        <v>0.998508103414964-0.000668942763896392i</v>
      </c>
      <c r="AH3378" t="str">
        <f t="shared" si="1782"/>
        <v>0.00014589521306078-0.000123340344159884i</v>
      </c>
      <c r="AI3378">
        <f t="shared" si="1783"/>
        <v>-74.377279144551963</v>
      </c>
      <c r="AJ3378">
        <f t="shared" si="1784"/>
        <v>-40.211299945931032</v>
      </c>
      <c r="AK3378"/>
      <c r="AL3378"/>
      <c r="AM3378"/>
      <c r="AN3378"/>
    </row>
    <row r="3379" spans="1:40" x14ac:dyDescent="0.35">
      <c r="A3379"/>
      <c r="B3379">
        <f t="shared" si="1785"/>
        <v>1445000</v>
      </c>
      <c r="C3379" s="237" t="str">
        <f t="shared" si="1753"/>
        <v>-1.0130540977607E-08+0.00046908390203984i</v>
      </c>
      <c r="D3379" s="208" t="str">
        <f t="shared" si="1754"/>
        <v>-1.64874559738074+0.00359630991563877i</v>
      </c>
      <c r="E3379" t="str">
        <f t="shared" si="1755"/>
        <v>36500</v>
      </c>
      <c r="F3379" t="str">
        <f t="shared" si="1756"/>
        <v>0.21505376344086</v>
      </c>
      <c r="G3379" t="str">
        <f t="shared" si="1751"/>
        <v>0.21505376344086</v>
      </c>
      <c r="H3379" t="str">
        <f t="shared" si="1757"/>
        <v>2.52588093999369+0.0717648655998649i</v>
      </c>
      <c r="I3379" t="str">
        <f t="shared" si="1758"/>
        <v>5674.50173054656i</v>
      </c>
      <c r="J3379" t="str">
        <f t="shared" si="1752"/>
        <v>-43584.8792430714+1241.39939458821i</v>
      </c>
      <c r="K3379" t="str">
        <f t="shared" si="1759"/>
        <v>0.00370523187986368-0.130088740783546i</v>
      </c>
      <c r="L3379" t="str">
        <f t="shared" si="1760"/>
        <v>0.00117451681108358-0.0349581967756617i</v>
      </c>
      <c r="M3379" t="str">
        <f t="shared" si="1761"/>
        <v>0.00487974869094726-0.165046937559208i</v>
      </c>
      <c r="N3379" t="str">
        <f t="shared" si="1762"/>
        <v>-18.0239112201335i</v>
      </c>
      <c r="O3379" t="str">
        <f t="shared" si="1763"/>
        <v>0.678083260651529+0.734985096191882i</v>
      </c>
      <c r="P3379" t="str">
        <f t="shared" si="1764"/>
        <v>0.321916739348471-0.734985096191882i</v>
      </c>
      <c r="Q3379" t="str">
        <f t="shared" si="1765"/>
        <v>-0.321916739348471+18.7588963163254i</v>
      </c>
      <c r="R3379" t="str">
        <f t="shared" si="1766"/>
        <v>-0.0394634847983152-0.0164835274839581i</v>
      </c>
      <c r="S3379" t="str">
        <f t="shared" si="1767"/>
        <v>2.01252210668157i</v>
      </c>
      <c r="T3379" t="str">
        <f t="shared" si="1768"/>
        <v>0.0331734634575589-0.0794211355633014i</v>
      </c>
      <c r="U3379" t="str">
        <f t="shared" si="1769"/>
        <v>0.0000500000000000002-0.000098340918865482i</v>
      </c>
      <c r="V3379" t="str">
        <f t="shared" si="1770"/>
        <v>0.00002-0.00110141829129339i</v>
      </c>
      <c r="W3379" t="str">
        <f t="shared" si="1771"/>
        <v>0.0000421786308718435-0.0000919076011656278i</v>
      </c>
      <c r="X3379" t="str">
        <f t="shared" si="1772"/>
        <v>0.0000422119458797478-0.0000918688286651317i</v>
      </c>
      <c r="Y3379" t="str">
        <f t="shared" si="1773"/>
        <v>0.009+7.2633622150996i</v>
      </c>
      <c r="Z3379" t="str">
        <f t="shared" si="1774"/>
        <v>-0.000151693875680767-0.0000699292432358024i</v>
      </c>
      <c r="AA3379" t="str">
        <f t="shared" si="1775"/>
        <v>0.00205679418971687-1.65214577317668i</v>
      </c>
      <c r="AB3379" t="str">
        <f t="shared" si="1776"/>
        <v>0.0997911849960222-0.238911720560358i</v>
      </c>
      <c r="AC3379" t="str">
        <f t="shared" si="1777"/>
        <v>0.961055308078864-0.0176360586346542i</v>
      </c>
      <c r="AD3379" t="str">
        <f t="shared" si="1778"/>
        <v>0.108360379993181-0.246604611152802i</v>
      </c>
      <c r="AE3379" t="str">
        <f t="shared" si="1779"/>
        <v>-0.0000336824798477812+0.0000298308498568501i</v>
      </c>
      <c r="AF3379" t="str">
        <f t="shared" si="1780"/>
        <v>-4.17462653737443-0.0681685556842261i</v>
      </c>
      <c r="AG3379" t="str">
        <f t="shared" si="1781"/>
        <v>0.998525921914718-0.000649914378555284i</v>
      </c>
      <c r="AH3379" t="str">
        <f t="shared" si="1782"/>
        <v>0.000142935498372873-0.000122323990720178i</v>
      </c>
      <c r="AI3379">
        <f t="shared" si="1783"/>
        <v>-74.510738455745155</v>
      </c>
      <c r="AJ3379">
        <f t="shared" si="1784"/>
        <v>-40.556863219977096</v>
      </c>
      <c r="AK3379"/>
      <c r="AL3379"/>
      <c r="AM3379"/>
      <c r="AN3379"/>
    </row>
    <row r="3380" spans="1:40" x14ac:dyDescent="0.35">
      <c r="A3380"/>
      <c r="B3380">
        <f t="shared" si="1785"/>
        <v>1446000</v>
      </c>
      <c r="C3380" s="237" t="str">
        <f t="shared" si="1753"/>
        <v>-1.01165340093918E-08+0.000468759501001387i</v>
      </c>
      <c r="D3380" s="208" t="str">
        <f t="shared" si="1754"/>
        <v>-1.64874559727335+0.00359382284101063i</v>
      </c>
      <c r="E3380" t="str">
        <f t="shared" si="1755"/>
        <v>36500</v>
      </c>
      <c r="F3380" t="str">
        <f t="shared" si="1756"/>
        <v>0.21505376344086</v>
      </c>
      <c r="G3380" t="str">
        <f t="shared" si="1751"/>
        <v>0.21505376344086</v>
      </c>
      <c r="H3380" t="str">
        <f t="shared" si="1757"/>
        <v>2.52588397279415+0.0717153284031935i</v>
      </c>
      <c r="I3380" t="str">
        <f t="shared" si="1758"/>
        <v>5678.42872136355i</v>
      </c>
      <c r="J3380" t="str">
        <f t="shared" si="1752"/>
        <v>-43645.2265937457+1242.25849451526i</v>
      </c>
      <c r="K3380" t="str">
        <f t="shared" si="1759"/>
        <v>0.00370011276223055-0.129998917812173i</v>
      </c>
      <c r="L3380" t="str">
        <f t="shared" si="1760"/>
        <v>0.00117289469675292-0.0349340754442987i</v>
      </c>
      <c r="M3380" t="str">
        <f t="shared" si="1761"/>
        <v>0.00487300745898347-0.164932993256472i</v>
      </c>
      <c r="N3380" t="str">
        <f t="shared" si="1762"/>
        <v>-18.0363845150955i</v>
      </c>
      <c r="O3380" t="str">
        <f t="shared" si="1763"/>
        <v>0.687197960368406+0.726470208105951i</v>
      </c>
      <c r="P3380" t="str">
        <f t="shared" si="1764"/>
        <v>0.312802039631594-0.726470208105951i</v>
      </c>
      <c r="Q3380" t="str">
        <f t="shared" si="1765"/>
        <v>-0.312802039631594+18.7628547232014i</v>
      </c>
      <c r="R3380" t="str">
        <f t="shared" si="1766"/>
        <v>-0.0389856312589446-0.0160214028777695i</v>
      </c>
      <c r="S3380" t="str">
        <f t="shared" si="1767"/>
        <v>2.01391485554432i</v>
      </c>
      <c r="T3380" t="str">
        <f t="shared" si="1768"/>
        <v>0.0322657412622005-0.0785137419451615i</v>
      </c>
      <c r="U3380" t="str">
        <f t="shared" si="1769"/>
        <v>0.0000499999999999999-0.0000982729099312729i</v>
      </c>
      <c r="V3380" t="str">
        <f t="shared" si="1770"/>
        <v>0.00002-0.00110065659123026i</v>
      </c>
      <c r="W3380" t="str">
        <f t="shared" si="1771"/>
        <v>0.000042178499852237-0.000091846285322204i</v>
      </c>
      <c r="X3380" t="str">
        <f t="shared" si="1772"/>
        <v>0.000042211758615997-0.0000918075388347592i</v>
      </c>
      <c r="Y3380" t="str">
        <f t="shared" si="1773"/>
        <v>0.009+7.26838876334535i</v>
      </c>
      <c r="Z3380" t="str">
        <f t="shared" si="1774"/>
        <v>-0.000151487838223493-0.000069880316061973i</v>
      </c>
      <c r="AA3380" t="str">
        <f t="shared" si="1775"/>
        <v>0.00205395025944817-1.65100318557571i</v>
      </c>
      <c r="AB3380" t="str">
        <f t="shared" si="1776"/>
        <v>0.0970606086834857-0.236182132661649i</v>
      </c>
      <c r="AC3380" t="str">
        <f t="shared" si="1777"/>
        <v>0.961518750976505-0.0171594140116013i</v>
      </c>
      <c r="AD3380" t="str">
        <f t="shared" si="1778"/>
        <v>0.105295198199819-0.24375533864969i</v>
      </c>
      <c r="AE3380" t="str">
        <f t="shared" si="1779"/>
        <v>-0.0000329846420572383+0.0000295679075774653i</v>
      </c>
      <c r="AF3380" t="str">
        <f t="shared" si="1780"/>
        <v>-4.1746295700675-0.0681215055621829i</v>
      </c>
      <c r="AG3380" t="str">
        <f t="shared" si="1781"/>
        <v>0.998543947058366-0.000631122995761134i</v>
      </c>
      <c r="AH3380" t="str">
        <f t="shared" si="1782"/>
        <v>0.000139993250335163-0.000121276329617493i</v>
      </c>
      <c r="AI3380">
        <f t="shared" si="1783"/>
        <v>-74.646291791209791</v>
      </c>
      <c r="AJ3380">
        <f t="shared" si="1784"/>
        <v>-40.902425179358588</v>
      </c>
      <c r="AK3380"/>
      <c r="AL3380"/>
      <c r="AM3380"/>
      <c r="AN3380"/>
    </row>
    <row r="3381" spans="1:40" x14ac:dyDescent="0.35">
      <c r="A3381"/>
      <c r="B3381">
        <f t="shared" si="1785"/>
        <v>1447000</v>
      </c>
      <c r="C3381" s="237" t="str">
        <f t="shared" si="1753"/>
        <v>-1.01025560711579E-08+0.000468435548340319i</v>
      </c>
      <c r="D3381" s="208" t="str">
        <f t="shared" si="1754"/>
        <v>-1.64874559716619+0.00359133920394245i</v>
      </c>
      <c r="E3381" t="str">
        <f t="shared" si="1755"/>
        <v>36500</v>
      </c>
      <c r="F3381" t="str">
        <f t="shared" si="1756"/>
        <v>0.21505376344086</v>
      </c>
      <c r="G3381" t="str">
        <f t="shared" si="1751"/>
        <v>0.21505376344086</v>
      </c>
      <c r="H3381" t="str">
        <f t="shared" si="1757"/>
        <v>2.52588699931685+0.0716658594835473i</v>
      </c>
      <c r="I3381" t="str">
        <f t="shared" si="1758"/>
        <v>5682.35571218054i</v>
      </c>
      <c r="J3381" t="str">
        <f t="shared" si="1752"/>
        <v>-43705.6156928467+1243.11759444231i</v>
      </c>
      <c r="K3381" t="str">
        <f t="shared" si="1759"/>
        <v>0.00369500424337404-0.129909218698487i</v>
      </c>
      <c r="L3381" t="str">
        <f t="shared" si="1760"/>
        <v>0.00117127593927469-0.0349099873400896i</v>
      </c>
      <c r="M3381" t="str">
        <f t="shared" si="1761"/>
        <v>0.00486628018264873-0.164819206038577i</v>
      </c>
      <c r="N3381" t="str">
        <f t="shared" si="1762"/>
        <v>-18.0488578100575i</v>
      </c>
      <c r="O3381" t="str">
        <f t="shared" si="1763"/>
        <v>0.696205745091275+0.717842295007687i</v>
      </c>
      <c r="P3381" t="str">
        <f t="shared" si="1764"/>
        <v>0.303794254908725-0.717842295007687i</v>
      </c>
      <c r="Q3381" t="str">
        <f t="shared" si="1765"/>
        <v>-0.303794254908725+18.7667001050652i</v>
      </c>
      <c r="R3381" t="str">
        <f t="shared" si="1766"/>
        <v>-0.0385028132539337-0.0155646607985982i</v>
      </c>
      <c r="S3381" t="str">
        <f t="shared" si="1767"/>
        <v>2.01530760440708i</v>
      </c>
      <c r="T3381" t="str">
        <f t="shared" si="1768"/>
        <v>0.0313675792674317-0.0775950123417183i</v>
      </c>
      <c r="U3381" t="str">
        <f t="shared" si="1769"/>
        <v>0.0000500000000000001-0.0000982049949969739i</v>
      </c>
      <c r="V3381" t="str">
        <f t="shared" si="1770"/>
        <v>0.00002-0.0010998959439661i</v>
      </c>
      <c r="W3381" t="str">
        <f t="shared" si="1771"/>
        <v>0.0000421783687432232-0.0000917850557579759i</v>
      </c>
      <c r="X3381" t="str">
        <f t="shared" si="1772"/>
        <v>0.00004221157137959-0.0000917463352470181i</v>
      </c>
      <c r="Y3381" t="str">
        <f t="shared" si="1773"/>
        <v>0.009+7.27341531159109i</v>
      </c>
      <c r="Z3381" t="str">
        <f t="shared" si="1774"/>
        <v>-0.000151282227757751-0.0000698314570922832i</v>
      </c>
      <c r="AA3381" t="str">
        <f t="shared" si="1775"/>
        <v>0.0020511122235528-1.64986217727648i</v>
      </c>
      <c r="AB3381" t="str">
        <f t="shared" si="1776"/>
        <v>0.094358791012532-0.233418444271505i</v>
      </c>
      <c r="AC3381" t="str">
        <f t="shared" si="1777"/>
        <v>0.961987333655174-0.0166880205670687i</v>
      </c>
      <c r="AD3381" t="str">
        <f t="shared" si="1778"/>
        <v>0.102265794335997-0.240867860195107i</v>
      </c>
      <c r="AE3381" t="str">
        <f t="shared" si="1779"/>
        <v>-0.0000322911508346903+0.0000292976570563759i</v>
      </c>
      <c r="AF3381" t="str">
        <f t="shared" si="1780"/>
        <v>-4.17463259648304-0.0680745202796049i</v>
      </c>
      <c r="AG3381" t="str">
        <f t="shared" si="1781"/>
        <v>0.998562175770635-0.000612571017481382i</v>
      </c>
      <c r="AH3381" t="str">
        <f t="shared" si="1782"/>
        <v>0.000137068825251062-0.000120197608189397i</v>
      </c>
      <c r="AI3381">
        <f t="shared" si="1783"/>
        <v>-74.784000325059679</v>
      </c>
      <c r="AJ3381">
        <f t="shared" si="1784"/>
        <v>-41.24798552913655</v>
      </c>
      <c r="AK3381"/>
      <c r="AL3381"/>
      <c r="AM3381"/>
      <c r="AN3381"/>
    </row>
    <row r="3382" spans="1:40" x14ac:dyDescent="0.35">
      <c r="A3382"/>
      <c r="B3382">
        <f t="shared" si="1785"/>
        <v>1448000</v>
      </c>
      <c r="C3382" s="237" t="str">
        <f t="shared" si="1753"/>
        <v>-1.00886070827397E-08+0.000468112043127678i</v>
      </c>
      <c r="D3382" s="208" t="str">
        <f t="shared" si="1754"/>
        <v>-1.64874559705925+0.0035888589973122i</v>
      </c>
      <c r="E3382" t="str">
        <f t="shared" si="1755"/>
        <v>36500</v>
      </c>
      <c r="F3382" t="str">
        <f t="shared" si="1756"/>
        <v>0.21505376344086</v>
      </c>
      <c r="G3382" t="str">
        <f t="shared" si="1751"/>
        <v>0.21505376344086</v>
      </c>
      <c r="H3382" t="str">
        <f t="shared" si="1757"/>
        <v>2.52589001957908+0.0716164586999958i</v>
      </c>
      <c r="I3382" t="str">
        <f t="shared" si="1758"/>
        <v>5686.28270299753i</v>
      </c>
      <c r="J3382" t="str">
        <f t="shared" si="1752"/>
        <v>-43766.0465403742+1243.97669436937i</v>
      </c>
      <c r="K3382" t="str">
        <f t="shared" si="1759"/>
        <v>0.00368990629406311-0.129819643186687i</v>
      </c>
      <c r="L3382" t="str">
        <f t="shared" si="1760"/>
        <v>0.00116966052939641-0.034885932394504i</v>
      </c>
      <c r="M3382" t="str">
        <f t="shared" si="1761"/>
        <v>0.00485956682345952-0.164705575581191i</v>
      </c>
      <c r="N3382" t="str">
        <f t="shared" si="1762"/>
        <v>-18.0613311050195i</v>
      </c>
      <c r="O3382" t="str">
        <f t="shared" si="1763"/>
        <v>0.705105213379354+0.709102699237039i</v>
      </c>
      <c r="P3382" t="str">
        <f t="shared" si="1764"/>
        <v>0.294894786620646-0.709102699237039i</v>
      </c>
      <c r="Q3382" t="str">
        <f t="shared" si="1765"/>
        <v>-0.294894786620646+18.7704338042565i</v>
      </c>
      <c r="R3382" t="str">
        <f t="shared" si="1766"/>
        <v>-0.0380150804170492-0.0151133607539941i</v>
      </c>
      <c r="S3382" t="str">
        <f t="shared" si="1767"/>
        <v>2.01670035326983i</v>
      </c>
      <c r="T3382" t="str">
        <f t="shared" si="1768"/>
        <v>0.0304791199716743-0.0766650261066441i</v>
      </c>
      <c r="U3382" t="str">
        <f t="shared" si="1769"/>
        <v>0.0000499999999999998-0.0000981371738678317i</v>
      </c>
      <c r="V3382" t="str">
        <f t="shared" si="1770"/>
        <v>0.00002-0.00109913634731972i</v>
      </c>
      <c r="W3382" t="str">
        <f t="shared" si="1771"/>
        <v>0.0000421782375448041-0.0000917239122941419i</v>
      </c>
      <c r="X3382" t="str">
        <f t="shared" si="1772"/>
        <v>0.0000422113841702065-0.0000916852177231823i</v>
      </c>
      <c r="Y3382" t="str">
        <f t="shared" si="1773"/>
        <v>0.009+7.27844185983683i</v>
      </c>
      <c r="Z3382" t="str">
        <f t="shared" si="1774"/>
        <v>-0.000151077043104367-0.0000697826661834257i</v>
      </c>
      <c r="AA3382" t="str">
        <f t="shared" si="1775"/>
        <v>0.0020482800657528-1.64872274500679i</v>
      </c>
      <c r="AB3382" t="str">
        <f t="shared" si="1776"/>
        <v>0.0916861606416395-0.230620894098706i</v>
      </c>
      <c r="AC3382" t="str">
        <f t="shared" si="1777"/>
        <v>0.962461007920848-0.0162219395070694i</v>
      </c>
      <c r="AD3382" t="str">
        <f t="shared" si="1778"/>
        <v>0.099272646614687-0.237942625567071i</v>
      </c>
      <c r="AE3382" t="str">
        <f t="shared" si="1779"/>
        <v>-0.0000316020887224464+0.0000290201583393047i</v>
      </c>
      <c r="AF3382" t="str">
        <f t="shared" si="1780"/>
        <v>-4.17463561663833-0.0680275997026836i</v>
      </c>
      <c r="AG3382" t="str">
        <f t="shared" si="1781"/>
        <v>0.998580604948243-0.00059426080571398i</v>
      </c>
      <c r="AH3382" t="str">
        <f t="shared" si="1782"/>
        <v>0.000134162575929191-0.000119088077830293i</v>
      </c>
      <c r="AI3382">
        <f t="shared" si="1783"/>
        <v>-74.923928120240561</v>
      </c>
      <c r="AJ3382">
        <f t="shared" si="1784"/>
        <v>-41.593543975800401</v>
      </c>
      <c r="AK3382"/>
      <c r="AL3382"/>
      <c r="AM3382"/>
      <c r="AN3382"/>
    </row>
    <row r="3383" spans="1:40" x14ac:dyDescent="0.35">
      <c r="A3383"/>
      <c r="B3383">
        <f t="shared" si="1785"/>
        <v>1449000</v>
      </c>
      <c r="C3383" s="237" t="str">
        <f t="shared" si="1753"/>
        <v>-1.00746869642481E-08+0.000467788984437068i</v>
      </c>
      <c r="D3383" s="208" t="str">
        <f t="shared" si="1754"/>
        <v>-1.64874559695253+0.00358638221401752i</v>
      </c>
      <c r="E3383" t="str">
        <f t="shared" si="1755"/>
        <v>36500</v>
      </c>
      <c r="F3383" t="str">
        <f t="shared" si="1756"/>
        <v>0.21505376344086</v>
      </c>
      <c r="G3383" t="str">
        <f t="shared" si="1751"/>
        <v>0.21505376344086</v>
      </c>
      <c r="H3383" t="str">
        <f t="shared" si="1757"/>
        <v>2.52589303359809+0.0715671259119976i</v>
      </c>
      <c r="I3383" t="str">
        <f t="shared" si="1758"/>
        <v>5690.20969381451i</v>
      </c>
      <c r="J3383" t="str">
        <f t="shared" si="1752"/>
        <v>-43826.5191363284+1244.83579429641i</v>
      </c>
      <c r="K3383" t="str">
        <f t="shared" si="1759"/>
        <v>0.00368481888516722-0.12973019102167i</v>
      </c>
      <c r="L3383" t="str">
        <f t="shared" si="1760"/>
        <v>0.00116804845789739-0.0348619105391992i</v>
      </c>
      <c r="M3383" t="str">
        <f t="shared" si="1761"/>
        <v>0.00485286734306461-0.164592101560869i</v>
      </c>
      <c r="N3383" t="str">
        <f t="shared" si="1762"/>
        <v>-18.0738043999816i</v>
      </c>
      <c r="O3383" t="str">
        <f t="shared" si="1763"/>
        <v>0.713894980643909+0.700252780509605i</v>
      </c>
      <c r="P3383" t="str">
        <f t="shared" si="1764"/>
        <v>0.286105019356091-0.700252780509605i</v>
      </c>
      <c r="Q3383" t="str">
        <f t="shared" si="1765"/>
        <v>-0.286105019356091+18.7740571804912i</v>
      </c>
      <c r="R3383" t="str">
        <f t="shared" si="1766"/>
        <v>-0.0375224831191745-0.0146675620485026i</v>
      </c>
      <c r="S3383" t="str">
        <f t="shared" si="1767"/>
        <v>2.01809310213259i</v>
      </c>
      <c r="T3383" t="str">
        <f t="shared" si="1768"/>
        <v>0.0296005057951849-0.0757238643576926i</v>
      </c>
      <c r="U3383" t="str">
        <f t="shared" si="1769"/>
        <v>0.00005-0.0000980694463496349i</v>
      </c>
      <c r="V3383" t="str">
        <f t="shared" si="1770"/>
        <v>0.00002-0.00109837779911591i</v>
      </c>
      <c r="W3383" t="str">
        <f t="shared" si="1771"/>
        <v>0.000042178106256983-0.0000916628547524i</v>
      </c>
      <c r="X3383" t="str">
        <f t="shared" si="1772"/>
        <v>0.0000422111969875287-0.000091624186085026i</v>
      </c>
      <c r="Y3383" t="str">
        <f t="shared" si="1773"/>
        <v>0.009+7.28346840808258i</v>
      </c>
      <c r="Z3383" t="str">
        <f t="shared" si="1774"/>
        <v>-0.000150872283088243-0.0000697339431924985i</v>
      </c>
      <c r="AA3383" t="str">
        <f t="shared" si="1775"/>
        <v>0.00204545376982641-1.64758488550351i</v>
      </c>
      <c r="AB3383" t="str">
        <f t="shared" si="1776"/>
        <v>0.0890431459941532-0.227789726158676i</v>
      </c>
      <c r="AC3383" t="str">
        <f t="shared" si="1777"/>
        <v>0.962939724832887-0.01576123185193i</v>
      </c>
      <c r="AD3383" t="str">
        <f t="shared" si="1778"/>
        <v>0.0963162275795341-0.234980090580394i</v>
      </c>
      <c r="AE3383" t="str">
        <f t="shared" si="1779"/>
        <v>-0.0000309175374412724+0.0000287354724035992i</v>
      </c>
      <c r="AF3383" t="str">
        <f t="shared" si="1780"/>
        <v>-4.17463863055062-0.0679807436979801i</v>
      </c>
      <c r="AG3383" t="str">
        <f t="shared" si="1781"/>
        <v>0.998599231460418-0.000576194682157144i</v>
      </c>
      <c r="AH3383" t="str">
        <f t="shared" si="1782"/>
        <v>0.000131274851637433-0.000117947993942426i</v>
      </c>
      <c r="AI3383">
        <f t="shared" si="1783"/>
        <v>-75.066142312766985</v>
      </c>
      <c r="AJ3383">
        <f t="shared" si="1784"/>
        <v>-41.939100227317482</v>
      </c>
      <c r="AK3383"/>
      <c r="AL3383"/>
      <c r="AM3383"/>
      <c r="AN3383"/>
    </row>
    <row r="3384" spans="1:40" x14ac:dyDescent="0.35">
      <c r="A3384"/>
      <c r="B3384">
        <f t="shared" si="1785"/>
        <v>1450000</v>
      </c>
      <c r="C3384" s="237" t="str">
        <f t="shared" si="1753"/>
        <v>-1.00607956360694E-08+0.000467466371344652i</v>
      </c>
      <c r="D3384" s="208" t="str">
        <f t="shared" si="1754"/>
        <v>-1.64874559684603+0.00358390884697567i</v>
      </c>
      <c r="E3384" t="str">
        <f t="shared" si="1755"/>
        <v>36500</v>
      </c>
      <c r="F3384" t="str">
        <f t="shared" si="1756"/>
        <v>0.21505376344086</v>
      </c>
      <c r="G3384" t="str">
        <f t="shared" si="1751"/>
        <v>0.21505376344086</v>
      </c>
      <c r="H3384" t="str">
        <f t="shared" si="1757"/>
        <v>2.52589604139107+0.0715178609793957i</v>
      </c>
      <c r="I3384" t="str">
        <f t="shared" si="1758"/>
        <v>5694.1366846315i</v>
      </c>
      <c r="J3384" t="str">
        <f t="shared" si="1752"/>
        <v>-43887.0334807092+1245.69489422346i</v>
      </c>
      <c r="K3384" t="str">
        <f t="shared" si="1759"/>
        <v>0.00367974198765633-0.129640861949038i</v>
      </c>
      <c r="L3384" t="str">
        <f t="shared" si="1760"/>
        <v>0.00116643971558871-0.0348379217060204i</v>
      </c>
      <c r="M3384" t="str">
        <f t="shared" si="1761"/>
        <v>0.00484618170324504-0.164478783655058i</v>
      </c>
      <c r="N3384" t="str">
        <f t="shared" si="1762"/>
        <v>-18.0862776949436i</v>
      </c>
      <c r="O3384" t="str">
        <f t="shared" si="1763"/>
        <v>0.722573679363405+0.691293915705347i</v>
      </c>
      <c r="P3384" t="str">
        <f t="shared" si="1764"/>
        <v>0.277426320636595-0.691293915705347i</v>
      </c>
      <c r="Q3384" t="str">
        <f t="shared" si="1765"/>
        <v>-0.277426320636595+18.7775716106489i</v>
      </c>
      <c r="R3384" t="str">
        <f t="shared" si="1766"/>
        <v>-0.0370250724752081-0.0142273237747627i</v>
      </c>
      <c r="S3384" t="str">
        <f t="shared" si="1767"/>
        <v>2.01948585099534i</v>
      </c>
      <c r="T3384" t="str">
        <f t="shared" si="1768"/>
        <v>0.0287318790606629-0.0747716099957598i</v>
      </c>
      <c r="U3384" t="str">
        <f t="shared" si="1769"/>
        <v>0.0000500000000000002-0.0000980018122487045i</v>
      </c>
      <c r="V3384" t="str">
        <f t="shared" si="1770"/>
        <v>0.00002-0.00109762029718549i</v>
      </c>
      <c r="W3384" t="str">
        <f t="shared" si="1771"/>
        <v>0.000042177974879762-0.0000916018829549352i</v>
      </c>
      <c r="X3384" t="str">
        <f t="shared" si="1772"/>
        <v>0.0000422110098312386-0.0000915632401548093i</v>
      </c>
      <c r="Y3384" t="str">
        <f t="shared" si="1773"/>
        <v>0.009+7.28849495632832i</v>
      </c>
      <c r="Z3384" t="str">
        <f t="shared" si="1774"/>
        <v>-0.000150667946538324-0.0000696852879769984i</v>
      </c>
      <c r="AA3384" t="str">
        <f t="shared" si="1775"/>
        <v>0.00204263331960778-1.6464485955125i</v>
      </c>
      <c r="AB3384" t="str">
        <f t="shared" si="1776"/>
        <v>0.0864301751999498-0.224925189830822i</v>
      </c>
      <c r="AC3384" t="str">
        <f t="shared" si="1777"/>
        <v>0.963423434696906-0.0153059584275383i</v>
      </c>
      <c r="AD3384" t="str">
        <f t="shared" si="1778"/>
        <v>0.093397004027495-0.231980717014874i</v>
      </c>
      <c r="AE3384" t="str">
        <f t="shared" si="1779"/>
        <v>-0.0000302375778799464+0.0000284436611472742i</v>
      </c>
      <c r="AF3384" t="str">
        <f t="shared" si="1780"/>
        <v>-4.1746416382371-0.06793395213242i</v>
      </c>
      <c r="AG3384" t="str">
        <f t="shared" si="1781"/>
        <v>0.998618052149424-0.000558374927886576i</v>
      </c>
      <c r="AH3384" t="str">
        <f t="shared" si="1782"/>
        <v>0.000128405998057777-0.000116777615886385i</v>
      </c>
      <c r="AI3384">
        <f t="shared" si="1783"/>
        <v>-75.21071331088919</v>
      </c>
      <c r="AJ3384">
        <f t="shared" si="1784"/>
        <v>-42.284653993167559</v>
      </c>
      <c r="AK3384"/>
      <c r="AL3384"/>
      <c r="AM3384"/>
      <c r="AN3384"/>
    </row>
    <row r="3385" spans="1:40" x14ac:dyDescent="0.35">
      <c r="A3385"/>
      <c r="B3385">
        <f t="shared" si="1785"/>
        <v>1451000</v>
      </c>
      <c r="C3385" s="237" t="str">
        <f t="shared" si="1753"/>
        <v>-1.0046933018864E-08+0.000467144202929137i</v>
      </c>
      <c r="D3385" s="208" t="str">
        <f t="shared" si="1754"/>
        <v>-1.64874559673975+0.00358143888912338i</v>
      </c>
      <c r="E3385" t="str">
        <f t="shared" si="1755"/>
        <v>36500</v>
      </c>
      <c r="F3385" t="str">
        <f t="shared" si="1756"/>
        <v>0.21505376344086</v>
      </c>
      <c r="G3385" t="str">
        <f t="shared" si="1751"/>
        <v>0.21505376344086</v>
      </c>
      <c r="H3385" t="str">
        <f t="shared" si="1757"/>
        <v>2.52589904297515+0.0714686637624188i</v>
      </c>
      <c r="I3385" t="str">
        <f t="shared" si="1758"/>
        <v>5698.06367544849i</v>
      </c>
      <c r="J3385" t="str">
        <f t="shared" si="1752"/>
        <v>-43947.5895735165+1246.55399415052i</v>
      </c>
      <c r="K3385" t="str">
        <f t="shared" si="1759"/>
        <v>0.00367467557260014-0.129551655715089i</v>
      </c>
      <c r="L3385" t="str">
        <f t="shared" si="1760"/>
        <v>0.00116483429331297-0.0348139658269992i</v>
      </c>
      <c r="M3385" t="str">
        <f t="shared" si="1761"/>
        <v>0.00483950986591311-0.164365621542088i</v>
      </c>
      <c r="N3385" t="str">
        <f t="shared" si="1762"/>
        <v>-18.0987509899056i</v>
      </c>
      <c r="O3385" t="str">
        <f t="shared" si="1763"/>
        <v>0.73113995929668+0.682227498653968i</v>
      </c>
      <c r="P3385" t="str">
        <f t="shared" si="1764"/>
        <v>0.26886004070332-0.682227498653968i</v>
      </c>
      <c r="Q3385" t="str">
        <f t="shared" si="1765"/>
        <v>-0.26886004070332+18.7809784885596i</v>
      </c>
      <c r="R3385" t="str">
        <f t="shared" si="1766"/>
        <v>-0.0365229003508467-0.0137927048042881i</v>
      </c>
      <c r="S3385" t="str">
        <f t="shared" si="1767"/>
        <v>2.0208785998581i</v>
      </c>
      <c r="T3385" t="str">
        <f t="shared" si="1768"/>
        <v>0.0278733819731458-0.073808347723776i</v>
      </c>
      <c r="U3385" t="str">
        <f t="shared" si="1769"/>
        <v>0.00005-0.0000979342713718957i</v>
      </c>
      <c r="V3385" t="str">
        <f t="shared" si="1770"/>
        <v>0.00002-0.00109686383936523i</v>
      </c>
      <c r="W3385" t="str">
        <f t="shared" si="1771"/>
        <v>0.000042177843413143-0.0000915409967244227i</v>
      </c>
      <c r="X3385" t="str">
        <f t="shared" si="1772"/>
        <v>0.0000422108227010192-0.0000915023797552833i</v>
      </c>
      <c r="Y3385" t="str">
        <f t="shared" si="1773"/>
        <v>0.009+7.29352150457406i</v>
      </c>
      <c r="Z3385" t="str">
        <f t="shared" si="1774"/>
        <v>-0.000150464032287589-0.0000696367003948217i</v>
      </c>
      <c r="AA3385" t="str">
        <f t="shared" si="1775"/>
        <v>0.00203981869898673-1.64531387178858i</v>
      </c>
      <c r="AB3385" t="str">
        <f t="shared" si="1776"/>
        <v>0.08384767603496-0.222027539915365i</v>
      </c>
      <c r="AC3385" t="str">
        <f t="shared" si="1777"/>
        <v>0.963912087057755-0.0148561798562707i</v>
      </c>
      <c r="AD3385" t="str">
        <f t="shared" si="1778"/>
        <v>0.0905154369321734-0.228944972542199i</v>
      </c>
      <c r="AE3385" t="str">
        <f t="shared" si="1779"/>
        <v>-0.0000295622900849096+0.0000281447873779185i</v>
      </c>
      <c r="AF3385" t="str">
        <f t="shared" si="1780"/>
        <v>-4.1746446397149-0.0678872248732954i</v>
      </c>
      <c r="AG3385" t="str">
        <f t="shared" si="1781"/>
        <v>0.998637063831089-0.000540803783038174i</v>
      </c>
      <c r="AH3385" t="str">
        <f t="shared" si="1782"/>
        <v>0.000125556357241664-0.000115577206931026i</v>
      </c>
      <c r="AI3385">
        <f t="shared" si="1783"/>
        <v>-75.35771501068038</v>
      </c>
      <c r="AJ3385">
        <f t="shared" si="1784"/>
        <v>-42.630204984405893</v>
      </c>
      <c r="AK3385"/>
      <c r="AL3385"/>
      <c r="AM3385"/>
      <c r="AN3385"/>
    </row>
    <row r="3386" spans="1:40" x14ac:dyDescent="0.35">
      <c r="A3386"/>
      <c r="B3386">
        <f t="shared" si="1785"/>
        <v>1452000</v>
      </c>
      <c r="C3386" s="237" t="str">
        <f t="shared" si="1753"/>
        <v>-1.00330990335657E-08+0.000466822478271769i</v>
      </c>
      <c r="D3386" s="208" t="str">
        <f t="shared" si="1754"/>
        <v>-1.64874559663369+0.0035789723334169i</v>
      </c>
      <c r="E3386" t="str">
        <f t="shared" si="1755"/>
        <v>36500</v>
      </c>
      <c r="F3386" t="str">
        <f t="shared" si="1756"/>
        <v>0.21505376344086</v>
      </c>
      <c r="G3386" t="str">
        <f t="shared" si="1751"/>
        <v>0.21505376344086</v>
      </c>
      <c r="H3386" t="str">
        <f t="shared" si="1757"/>
        <v>2.5259020383674+0.0714195341216784i</v>
      </c>
      <c r="I3386" t="str">
        <f t="shared" si="1758"/>
        <v>5701.99066626547i</v>
      </c>
      <c r="J3386" t="str">
        <f t="shared" si="1752"/>
        <v>-44008.1874147505+1247.41309407757i</v>
      </c>
      <c r="K3386" t="str">
        <f t="shared" si="1759"/>
        <v>0.00366961961116768-0.129462572066819i</v>
      </c>
      <c r="L3386" t="str">
        <f t="shared" si="1760"/>
        <v>0.00116323218194427-0.0347900428343538i</v>
      </c>
      <c r="M3386" t="str">
        <f t="shared" si="1761"/>
        <v>0.00483285179311195-0.164252614901173i</v>
      </c>
      <c r="N3386" t="str">
        <f t="shared" si="1762"/>
        <v>-18.1112242848677i</v>
      </c>
      <c r="O3386" t="str">
        <f t="shared" si="1763"/>
        <v>0.739592487692801+0.673054939918261i</v>
      </c>
      <c r="P3386" t="str">
        <f t="shared" si="1764"/>
        <v>0.260407512307199-0.673054939918261i</v>
      </c>
      <c r="Q3386" t="str">
        <f t="shared" si="1765"/>
        <v>-0.260407512307199+18.784279224786i</v>
      </c>
      <c r="R3386" t="str">
        <f t="shared" si="1766"/>
        <v>-0.0360160193693276-0.0133637637779995i</v>
      </c>
      <c r="S3386" t="str">
        <f t="shared" si="1767"/>
        <v>2.02227134872085i</v>
      </c>
      <c r="T3386" t="str">
        <f t="shared" si="1768"/>
        <v>0.0270251565993219-0.0728341640655664i</v>
      </c>
      <c r="U3386" t="str">
        <f t="shared" si="1769"/>
        <v>0.0000500000000000002-0.0000978668235265987i</v>
      </c>
      <c r="V3386" t="str">
        <f t="shared" si="1770"/>
        <v>0.00002-0.0010961084234979i</v>
      </c>
      <c r="W3386" t="str">
        <f t="shared" si="1771"/>
        <v>0.00004217771185713-0.0000914801958840315i</v>
      </c>
      <c r="X3386" t="str">
        <f t="shared" si="1772"/>
        <v>0.0000422106355965565-0.0000914416047096917i</v>
      </c>
      <c r="Y3386" t="str">
        <f t="shared" si="1773"/>
        <v>0.009+7.29854805281981i</v>
      </c>
      <c r="Z3386" t="str">
        <f t="shared" si="1774"/>
        <v>-0.000150260539173043-0.000069588180304266i</v>
      </c>
      <c r="AA3386" t="str">
        <f t="shared" si="1775"/>
        <v>0.00203700989190857-1.64418071109553i</v>
      </c>
      <c r="AB3386" t="str">
        <f t="shared" si="1776"/>
        <v>0.0812960758589375-0.219097036690073i</v>
      </c>
      <c r="AC3386" t="str">
        <f t="shared" si="1777"/>
        <v>0.964405630692545-0.0144119565476677i</v>
      </c>
      <c r="AD3386" t="str">
        <f t="shared" si="1778"/>
        <v>0.0876719813683123-0.22587333065208i</v>
      </c>
      <c r="AE3386" t="str">
        <f t="shared" si="1779"/>
        <v>-0.0000288917532501137+0.0000278389148015023i</v>
      </c>
      <c r="AF3386" t="str">
        <f t="shared" si="1780"/>
        <v>-4.17464763500109-0.0678405617882615i</v>
      </c>
      <c r="AG3386" t="str">
        <f t="shared" si="1781"/>
        <v>0.998656263295329-0.000523483446498948i</v>
      </c>
      <c r="AH3386" t="str">
        <f t="shared" si="1782"/>
        <v>0.00012272626756625-0.00011434703420296i</v>
      </c>
      <c r="AI3386">
        <f t="shared" si="1783"/>
        <v>-75.507225029674686</v>
      </c>
      <c r="AJ3386">
        <f t="shared" si="1784"/>
        <v>-42.975752913698969</v>
      </c>
      <c r="AK3386"/>
      <c r="AL3386"/>
      <c r="AM3386"/>
      <c r="AN3386"/>
    </row>
    <row r="3387" spans="1:40" x14ac:dyDescent="0.35">
      <c r="A3387"/>
      <c r="B3387">
        <f t="shared" si="1785"/>
        <v>1453000</v>
      </c>
      <c r="C3387" s="237" t="str">
        <f t="shared" si="1753"/>
        <v>-1.00192936013802E-08+0.000466501196456325i</v>
      </c>
      <c r="D3387" s="208" t="str">
        <f t="shared" si="1754"/>
        <v>-1.64874559652785+0.00357650917283183i</v>
      </c>
      <c r="E3387" t="str">
        <f t="shared" si="1755"/>
        <v>36500</v>
      </c>
      <c r="F3387" t="str">
        <f t="shared" si="1756"/>
        <v>0.21505376344086</v>
      </c>
      <c r="G3387" t="str">
        <f t="shared" si="1751"/>
        <v>0.21505376344086</v>
      </c>
      <c r="H3387" t="str">
        <f t="shared" si="1757"/>
        <v>2.52590502758484+0.0713704719181675i</v>
      </c>
      <c r="I3387" t="str">
        <f t="shared" si="1758"/>
        <v>5705.91765708246i</v>
      </c>
      <c r="J3387" t="str">
        <f t="shared" si="1752"/>
        <v>-44068.8270044112+1248.27219400461i</v>
      </c>
      <c r="K3387" t="str">
        <f t="shared" si="1759"/>
        <v>0.00366457407462712-0.129373610751916i</v>
      </c>
      <c r="L3387" t="str">
        <f t="shared" si="1760"/>
        <v>0.00116163337238802-0.0347661526604879i</v>
      </c>
      <c r="M3387" t="str">
        <f t="shared" si="1761"/>
        <v>0.00482620744701514-0.164139763412404i</v>
      </c>
      <c r="N3387" t="str">
        <f t="shared" si="1762"/>
        <v>-18.1236975798297i</v>
      </c>
      <c r="O3387" t="str">
        <f t="shared" si="1763"/>
        <v>0.747929949498223+0.663777666574875i</v>
      </c>
      <c r="P3387" t="str">
        <f t="shared" si="1764"/>
        <v>0.252070050501777-0.663777666574875i</v>
      </c>
      <c r="Q3387" t="str">
        <f t="shared" si="1765"/>
        <v>-0.252070050501777+18.7874752464046i</v>
      </c>
      <c r="R3387" t="str">
        <f t="shared" si="1766"/>
        <v>-0.0355044829180811-0.0129405590964706i</v>
      </c>
      <c r="S3387" t="str">
        <f t="shared" si="1767"/>
        <v>2.02366409758361i</v>
      </c>
      <c r="T3387" t="str">
        <f t="shared" si="1768"/>
        <v>0.0261873448461866-0.0718491473845913i</v>
      </c>
      <c r="U3387" t="str">
        <f t="shared" si="1769"/>
        <v>0.0000499999999999999-0.0000977994685207298i</v>
      </c>
      <c r="V3387" t="str">
        <f t="shared" si="1770"/>
        <v>0.00002-0.00109535404743218i</v>
      </c>
      <c r="W3387" t="str">
        <f t="shared" si="1771"/>
        <v>0.0000421775802117243-0.0000914194802574111i</v>
      </c>
      <c r="X3387" t="str">
        <f t="shared" si="1772"/>
        <v>0.000042210448517535-0.0000913809148417586i</v>
      </c>
      <c r="Y3387" t="str">
        <f t="shared" si="1773"/>
        <v>0.009+7.30357460106555i</v>
      </c>
      <c r="Z3387" t="str">
        <f t="shared" si="1774"/>
        <v>-0.000150057466035682-0.000069539727564022i</v>
      </c>
      <c r="AA3387" t="str">
        <f t="shared" si="1775"/>
        <v>0.00203420688237383-1.64304911020603i</v>
      </c>
      <c r="AB3387" t="str">
        <f t="shared" si="1776"/>
        <v>0.078775801551254-0.216133945966636i</v>
      </c>
      <c r="AC3387" t="str">
        <f t="shared" si="1777"/>
        <v>0.964904013603738-0.0139733486888223i</v>
      </c>
      <c r="AD3387" t="str">
        <f t="shared" si="1778"/>
        <v>0.0848670864372316-0.222766270577374i</v>
      </c>
      <c r="AE3387" t="str">
        <f t="shared" si="1779"/>
        <v>-0.000028226045707006+0.0000275261080110625i</v>
      </c>
      <c r="AF3387" t="str">
        <f t="shared" si="1780"/>
        <v>-4.17465062411269-0.0677939627453357i</v>
      </c>
      <c r="AG3387" t="str">
        <f t="shared" si="1781"/>
        <v>0.99867564730669-0.000506416075604812i</v>
      </c>
      <c r="AH3387" t="str">
        <f t="shared" si="1782"/>
        <v>0.000119916063691358-0.000113087368635521i</v>
      </c>
      <c r="AI3387">
        <f t="shared" si="1783"/>
        <v>-75.659324960413755</v>
      </c>
      <c r="AJ3387">
        <f t="shared" si="1784"/>
        <v>-43.3212974953585</v>
      </c>
      <c r="AK3387"/>
      <c r="AL3387"/>
      <c r="AM3387"/>
      <c r="AN3387"/>
    </row>
    <row r="3388" spans="1:40" x14ac:dyDescent="0.35">
      <c r="A3388"/>
      <c r="B3388">
        <f t="shared" si="1785"/>
        <v>1454000</v>
      </c>
      <c r="C3388" s="237" t="str">
        <f t="shared" si="1753"/>
        <v>-1.00055166437838E-08+0.000466180356569099i</v>
      </c>
      <c r="D3388" s="208" t="str">
        <f t="shared" si="1754"/>
        <v>-1.64874559642222+0.00357404940036309i</v>
      </c>
      <c r="E3388" t="str">
        <f t="shared" si="1755"/>
        <v>36500</v>
      </c>
      <c r="F3388" t="str">
        <f t="shared" si="1756"/>
        <v>0.21505376344086</v>
      </c>
      <c r="G3388" t="str">
        <f t="shared" si="1751"/>
        <v>0.21505376344086</v>
      </c>
      <c r="H3388" t="str">
        <f t="shared" si="1757"/>
        <v>2.52590801064442+0.0713214770132602i</v>
      </c>
      <c r="I3388" t="str">
        <f t="shared" si="1758"/>
        <v>5709.84464789945i</v>
      </c>
      <c r="J3388" t="str">
        <f t="shared" si="1752"/>
        <v>-44129.5083424984+1249.13129393167i</v>
      </c>
      <c r="K3388" t="str">
        <f t="shared" si="1759"/>
        <v>0.00365953893434536-0.129284771518762i</v>
      </c>
      <c r="L3388" t="str">
        <f t="shared" si="1760"/>
        <v>0.00116003785558082-0.0347422952379898i</v>
      </c>
      <c r="M3388" t="str">
        <f t="shared" si="1761"/>
        <v>0.00481957678992618-0.164027066756752i</v>
      </c>
      <c r="N3388" t="str">
        <f t="shared" si="1762"/>
        <v>-18.1361708747917i</v>
      </c>
      <c r="O3388" t="str">
        <f t="shared" si="1763"/>
        <v>0.756151047561783+0.654397121991852i</v>
      </c>
      <c r="P3388" t="str">
        <f t="shared" si="1764"/>
        <v>0.243848952438217-0.654397121991852i</v>
      </c>
      <c r="Q3388" t="str">
        <f t="shared" si="1765"/>
        <v>-0.243848952438217+18.7905679967836i</v>
      </c>
      <c r="R3388" t="str">
        <f t="shared" si="1766"/>
        <v>-0.0349883451552548-0.0125231489098595i</v>
      </c>
      <c r="S3388" t="str">
        <f t="shared" si="1767"/>
        <v>2.02505684644636i</v>
      </c>
      <c r="T3388" t="str">
        <f t="shared" si="1768"/>
        <v>0.0253600884389782-0.0708533879024771i</v>
      </c>
      <c r="U3388" t="str">
        <f t="shared" si="1769"/>
        <v>0.0000500000000000001-0.000097732206162738i</v>
      </c>
      <c r="V3388" t="str">
        <f t="shared" si="1770"/>
        <v>0.00002-0.00109460070902266i</v>
      </c>
      <c r="W3388" t="str">
        <f t="shared" si="1771"/>
        <v>0.000042177448476929-0.000091358849668701i</v>
      </c>
      <c r="X3388" t="str">
        <f t="shared" si="1772"/>
        <v>0.0000422102614636424-0.0000913203099756988i</v>
      </c>
      <c r="Y3388" t="str">
        <f t="shared" si="1773"/>
        <v>0.009+7.3086011493113i</v>
      </c>
      <c r="Z3388" t="str">
        <f t="shared" si="1774"/>
        <v>-0.000149854811720494-0.0000694913420331785i</v>
      </c>
      <c r="AA3388" t="str">
        <f t="shared" si="1775"/>
        <v>0.00203140965443804-1.64191906590164i</v>
      </c>
      <c r="AB3388" t="str">
        <f t="shared" si="1776"/>
        <v>0.0762872794445257-0.213138539146413i</v>
      </c>
      <c r="AC3388" t="str">
        <f t="shared" si="1777"/>
        <v>0.965407183012372-0.013540416234447i</v>
      </c>
      <c r="AD3388" t="str">
        <f t="shared" si="1778"/>
        <v>0.0821011951930248-0.219624277217996i</v>
      </c>
      <c r="AE3388" t="str">
        <f t="shared" si="1779"/>
        <v>-0.0000275652449146237+0.0000272064324752611i</v>
      </c>
      <c r="AF3388" t="str">
        <f t="shared" si="1780"/>
        <v>-4.17465360706664-0.0677474276128971i</v>
      </c>
      <c r="AG3388" t="str">
        <f t="shared" si="1781"/>
        <v>0.998695212604882-0.000489603785844141i</v>
      </c>
      <c r="AH3388" t="str">
        <f t="shared" si="1782"/>
        <v>0.000117126076516978-0.000111798484917207i</v>
      </c>
      <c r="AI3388">
        <f t="shared" si="1783"/>
        <v>-75.81410064597938</v>
      </c>
      <c r="AJ3388">
        <f t="shared" si="1784"/>
        <v>-43.666838445405091</v>
      </c>
      <c r="AK3388"/>
      <c r="AL3388"/>
      <c r="AM3388"/>
      <c r="AN3388"/>
    </row>
    <row r="3389" spans="1:40" x14ac:dyDescent="0.35">
      <c r="A3389"/>
      <c r="B3389">
        <f t="shared" si="1785"/>
        <v>1455000</v>
      </c>
      <c r="C3389" s="237" t="str">
        <f t="shared" si="1753"/>
        <v>-9.99176808252291E-09+0.0004658599576989i</v>
      </c>
      <c r="D3389" s="208" t="str">
        <f t="shared" si="1754"/>
        <v>-1.64874559631682+0.0035715930090249i</v>
      </c>
      <c r="E3389" t="str">
        <f t="shared" si="1755"/>
        <v>36500</v>
      </c>
      <c r="F3389" t="str">
        <f t="shared" si="1756"/>
        <v>0.21505376344086</v>
      </c>
      <c r="G3389" t="str">
        <f t="shared" si="1751"/>
        <v>0.21505376344086</v>
      </c>
      <c r="H3389" t="str">
        <f t="shared" si="1757"/>
        <v>2.52591098756305+0.0712725492687106i</v>
      </c>
      <c r="I3389" t="str">
        <f t="shared" si="1758"/>
        <v>5713.77163871644i</v>
      </c>
      <c r="J3389" t="str">
        <f t="shared" si="1752"/>
        <v>-44190.2314290123+1249.99039385872i</v>
      </c>
      <c r="K3389" t="str">
        <f t="shared" si="1759"/>
        <v>0.00365451416178725-0.129196054116424i</v>
      </c>
      <c r="L3389" t="str">
        <f t="shared" si="1760"/>
        <v>0.00115844562249034-0.0347184704996324i</v>
      </c>
      <c r="M3389" t="str">
        <f t="shared" si="1761"/>
        <v>0.00481295978427759-0.163914524616056i</v>
      </c>
      <c r="N3389" t="str">
        <f t="shared" si="1762"/>
        <v>-18.1486441697538i</v>
      </c>
      <c r="O3389" t="str">
        <f t="shared" si="1763"/>
        <v>0.764254502836314+0.644914765604276i</v>
      </c>
      <c r="P3389" t="str">
        <f t="shared" si="1764"/>
        <v>0.235745497163686-0.644914765604276i</v>
      </c>
      <c r="Q3389" t="str">
        <f t="shared" si="1765"/>
        <v>-0.235745497163686+18.7935589353581i</v>
      </c>
      <c r="R3389" t="str">
        <f t="shared" si="1766"/>
        <v>-0.0344676610161722-0.0121115911075851i</v>
      </c>
      <c r="S3389" t="str">
        <f t="shared" si="1767"/>
        <v>2.02644959530912i</v>
      </c>
      <c r="T3389" t="str">
        <f t="shared" si="1768"/>
        <v>0.0245435288985154-0.0698469777174741i</v>
      </c>
      <c r="U3389" t="str">
        <f t="shared" si="1769"/>
        <v>0.0000499999999999998-0.0000976650362615946i</v>
      </c>
      <c r="V3389" t="str">
        <f t="shared" si="1770"/>
        <v>0.00002-0.00109384840612986i</v>
      </c>
      <c r="W3389" t="str">
        <f t="shared" si="1771"/>
        <v>0.0000421773166527466-0.0000912983039425195i</v>
      </c>
      <c r="X3389" t="str">
        <f t="shared" si="1772"/>
        <v>0.0000422100744345664-0.0000912597899362046i</v>
      </c>
      <c r="Y3389" t="str">
        <f t="shared" si="1773"/>
        <v>0.009+7.31362769755704i</v>
      </c>
      <c r="Z3389" t="str">
        <f t="shared" si="1774"/>
        <v>-0.000149652575076426-0.0000694430235712174i</v>
      </c>
      <c r="AA3389" t="str">
        <f t="shared" si="1775"/>
        <v>0.0020286181922115-1.64079057497276i</v>
      </c>
      <c r="AB3389" t="str">
        <f t="shared" si="1776"/>
        <v>0.0738309352564417-0.210111093275951i</v>
      </c>
      <c r="AC3389" t="str">
        <f t="shared" si="1777"/>
        <v>0.965915085351338-0.0131132188966862i</v>
      </c>
      <c r="AD3389" t="str">
        <f t="shared" si="1778"/>
        <v>0.0793747445699566-0.216447841064093i</v>
      </c>
      <c r="AE3389" t="str">
        <f t="shared" si="1779"/>
        <v>-0.0000269094274498804+0.0000268799545268436i</v>
      </c>
      <c r="AF3389" t="str">
        <f t="shared" si="1780"/>
        <v>-4.17465658387987-0.0677009562596857i</v>
      </c>
      <c r="AG3389" t="str">
        <f t="shared" si="1781"/>
        <v>0.998714955905324-0.000473048650569675i</v>
      </c>
      <c r="AH3389" t="str">
        <f t="shared" si="1782"/>
        <v>0.000114356633141679-0.00011048066143969i</v>
      </c>
      <c r="AI3389">
        <f t="shared" si="1783"/>
        <v>-75.971642479821682</v>
      </c>
      <c r="AJ3389">
        <f t="shared" si="1784"/>
        <v>-44.012375481600458</v>
      </c>
      <c r="AK3389"/>
      <c r="AL3389"/>
      <c r="AM3389"/>
      <c r="AN3389"/>
    </row>
    <row r="3390" spans="1:40" x14ac:dyDescent="0.35">
      <c r="A3390"/>
      <c r="B3390">
        <f t="shared" si="1785"/>
        <v>1456000</v>
      </c>
      <c r="C3390" s="237" t="str">
        <f t="shared" si="1753"/>
        <v>-9.97804783961232E-09+0.000465539998937038i</v>
      </c>
      <c r="D3390" s="208" t="str">
        <f t="shared" si="1754"/>
        <v>-1.64874559621163+0.00356913999185063i</v>
      </c>
      <c r="E3390" t="str">
        <f t="shared" si="1755"/>
        <v>36500</v>
      </c>
      <c r="F3390" t="str">
        <f t="shared" si="1756"/>
        <v>0.21505376344086</v>
      </c>
      <c r="G3390" t="str">
        <f t="shared" si="1751"/>
        <v>0.21505376344086</v>
      </c>
      <c r="H3390" t="str">
        <f t="shared" si="1757"/>
        <v>2.52591395835755+0.0712236885466495i</v>
      </c>
      <c r="I3390" t="str">
        <f t="shared" si="1758"/>
        <v>5717.69862953342i</v>
      </c>
      <c r="J3390" t="str">
        <f t="shared" si="1752"/>
        <v>-44250.9962639527+1250.84949378576i</v>
      </c>
      <c r="K3390" t="str">
        <f t="shared" si="1759"/>
        <v>0.00364949972851563-0.12910745829466i</v>
      </c>
      <c r="L3390" t="str">
        <f t="shared" si="1760"/>
        <v>0.00115685666411518-0.034694678378372i</v>
      </c>
      <c r="M3390" t="str">
        <f t="shared" si="1761"/>
        <v>0.00480635639263081-0.163802136673032i</v>
      </c>
      <c r="N3390" t="str">
        <f t="shared" si="1762"/>
        <v>-18.1611174647158i</v>
      </c>
      <c r="O3390" t="str">
        <f t="shared" si="1763"/>
        <v>0.77223905457744+0.635332072687458i</v>
      </c>
      <c r="P3390" t="str">
        <f t="shared" si="1764"/>
        <v>0.22776094542256-0.635332072687458i</v>
      </c>
      <c r="Q3390" t="str">
        <f t="shared" si="1765"/>
        <v>-0.22776094542256+18.7964495374033i</v>
      </c>
      <c r="R3390" t="str">
        <f t="shared" si="1766"/>
        <v>-0.0339424862196834-0.0117059433077152i</v>
      </c>
      <c r="S3390" t="str">
        <f t="shared" si="1767"/>
        <v>2.02784234417187i</v>
      </c>
      <c r="T3390" t="str">
        <f t="shared" si="1768"/>
        <v>0.0237378075178602-0.0688300108227442i</v>
      </c>
      <c r="U3390" t="str">
        <f t="shared" si="1769"/>
        <v>0.00005-0.0000975979586268i</v>
      </c>
      <c r="V3390" t="str">
        <f t="shared" si="1770"/>
        <v>0.00002-0.00109309713662016i</v>
      </c>
      <c r="W3390" t="str">
        <f t="shared" si="1771"/>
        <v>0.0000421771847391796-0.0000912378429039707i</v>
      </c>
      <c r="X3390" t="str">
        <f t="shared" si="1772"/>
        <v>0.000042209887429996-0.0000911993545484545i</v>
      </c>
      <c r="Y3390" t="str">
        <f t="shared" si="1773"/>
        <v>0.009+7.31865424580278i</v>
      </c>
      <c r="Z3390" t="str">
        <f t="shared" si="1774"/>
        <v>-0.000149450754956386-0.0000693947720380133i</v>
      </c>
      <c r="AA3390" t="str">
        <f t="shared" si="1775"/>
        <v>0.00202583247985907-1.63966363421864i</v>
      </c>
      <c r="AB3390" t="str">
        <f t="shared" si="1776"/>
        <v>0.0714071940195618-0.207051891102i</v>
      </c>
      <c r="AC3390" t="str">
        <f t="shared" si="1777"/>
        <v>0.966427666258756-0.0126918161346344i</v>
      </c>
      <c r="AD3390" t="str">
        <f t="shared" si="1778"/>
        <v>0.0766881653108345-0.213237458118253i</v>
      </c>
      <c r="AE3390" t="str">
        <f t="shared" si="1779"/>
        <v>-0.000026258668998006+0.0000265467413509949i</v>
      </c>
      <c r="AF3390" t="str">
        <f t="shared" si="1780"/>
        <v>-4.17465955456918-0.0676545485547989i</v>
      </c>
      <c r="AG3390" t="str">
        <f t="shared" si="1781"/>
        <v>0.998734873899684-0.000456752700717399i</v>
      </c>
      <c r="AH3390" t="str">
        <f t="shared" si="1782"/>
        <v>0.000111608056821756-0.000109134180245388i</v>
      </c>
      <c r="AI3390">
        <f t="shared" si="1783"/>
        <v>-76.132045732509084</v>
      </c>
      <c r="AJ3390">
        <f t="shared" si="1784"/>
        <v>-44.35790832348345</v>
      </c>
      <c r="AK3390"/>
      <c r="AL3390"/>
      <c r="AM3390"/>
      <c r="AN3390"/>
    </row>
    <row r="3391" spans="1:40" x14ac:dyDescent="0.35">
      <c r="A3391"/>
      <c r="B3391">
        <f t="shared" si="1785"/>
        <v>1457000</v>
      </c>
      <c r="C3391" s="237" t="str">
        <f t="shared" si="1753"/>
        <v>-9.96435583733452E-09+0.00046522047937732i</v>
      </c>
      <c r="D3391" s="208" t="str">
        <f t="shared" si="1754"/>
        <v>-1.64874559610666+0.00356669034189279i</v>
      </c>
      <c r="E3391" t="str">
        <f t="shared" si="1755"/>
        <v>36500</v>
      </c>
      <c r="F3391" t="str">
        <f t="shared" si="1756"/>
        <v>0.21505376344086</v>
      </c>
      <c r="G3391" t="str">
        <f t="shared" si="1751"/>
        <v>0.21505376344086</v>
      </c>
      <c r="H3391" t="str">
        <f t="shared" si="1757"/>
        <v>2.52591692304472+0.0711748947095852i</v>
      </c>
      <c r="I3391" t="str">
        <f t="shared" si="1758"/>
        <v>5721.62562035041i</v>
      </c>
      <c r="J3391" t="str">
        <f t="shared" si="1752"/>
        <v>-44311.8028473198+1251.70859371282i</v>
      </c>
      <c r="K3391" t="str">
        <f t="shared" si="1759"/>
        <v>0.00364449560619077-0.12901898380391i</v>
      </c>
      <c r="L3391" t="str">
        <f t="shared" si="1760"/>
        <v>0.00115527097148475-0.0346709188073482i</v>
      </c>
      <c r="M3391" t="str">
        <f t="shared" si="1761"/>
        <v>0.00479976657767552-0.163689902611258i</v>
      </c>
      <c r="N3391" t="str">
        <f t="shared" si="1762"/>
        <v>-18.1735907596778i</v>
      </c>
      <c r="O3391" t="str">
        <f t="shared" si="1763"/>
        <v>0.780103460540125+0.625650534126938i</v>
      </c>
      <c r="P3391" t="str">
        <f t="shared" si="1764"/>
        <v>0.219896539459875-0.625650534126938i</v>
      </c>
      <c r="Q3391" t="str">
        <f t="shared" si="1765"/>
        <v>-0.219896539459875+18.7992412938047i</v>
      </c>
      <c r="R3391" t="str">
        <f t="shared" si="1766"/>
        <v>-0.0334128772743615-0.0113062628460379i</v>
      </c>
      <c r="S3391" t="str">
        <f t="shared" si="1767"/>
        <v>2.02923509303462i</v>
      </c>
      <c r="T3391" t="str">
        <f t="shared" si="1768"/>
        <v>0.0229430653382536-0.0678025831243933i</v>
      </c>
      <c r="U3391" t="str">
        <f t="shared" si="1769"/>
        <v>0.0000500000000000002-0.0000975309730683743i</v>
      </c>
      <c r="V3391" t="str">
        <f t="shared" si="1770"/>
        <v>0.00002-0.00109234689836579i</v>
      </c>
      <c r="W3391" t="str">
        <f t="shared" si="1771"/>
        <v>0.0000421770527362308-0.0000911774663786369i</v>
      </c>
      <c r="X3391" t="str">
        <f t="shared" si="1772"/>
        <v>0.0000422097004496216-0.0000911390036381053i</v>
      </c>
      <c r="Y3391" t="str">
        <f t="shared" si="1773"/>
        <v>0.009+7.32368079404853i</v>
      </c>
      <c r="Z3391" t="str">
        <f t="shared" si="1774"/>
        <v>-0.000149249350217212-0.0000693465872938325i</v>
      </c>
      <c r="AA3391" t="str">
        <f t="shared" si="1775"/>
        <v>0.00202305250159993-1.63853824044727i</v>
      </c>
      <c r="AB3391" t="str">
        <f t="shared" si="1776"/>
        <v>0.0690164800089271-0.20396122112576i</v>
      </c>
      <c r="AC3391" t="str">
        <f t="shared" si="1777"/>
        <v>0.966944870571507-0.0122762671435344i</v>
      </c>
      <c r="AD3391" t="str">
        <f t="shared" si="1778"/>
        <v>0.0740418818962036-0.209993629816537i</v>
      </c>
      <c r="AE3391" t="str">
        <f t="shared" si="1779"/>
        <v>-0.0000256130443430892+0.0000262068609735572i</v>
      </c>
      <c r="AF3391" t="str">
        <f t="shared" si="1780"/>
        <v>-4.17466251915138-0.0676082043676924i</v>
      </c>
      <c r="AG3391" t="str">
        <f t="shared" si="1781"/>
        <v>0.998754963256433-0.000440717924531424i</v>
      </c>
      <c r="AH3391" t="str">
        <f t="shared" si="1782"/>
        <v>0.000108880666930919-0.000107759326974488i</v>
      </c>
      <c r="AI3391">
        <f t="shared" si="1783"/>
        <v>-76.295410908366534</v>
      </c>
      <c r="AJ3391">
        <f t="shared" si="1784"/>
        <v>-44.703436692430017</v>
      </c>
      <c r="AK3391"/>
      <c r="AL3391"/>
      <c r="AM3391"/>
      <c r="AN3391"/>
    </row>
    <row r="3392" spans="1:40" x14ac:dyDescent="0.35">
      <c r="A3392"/>
      <c r="B3392">
        <f t="shared" si="1785"/>
        <v>1458000</v>
      </c>
      <c r="C3392" s="237" t="str">
        <f t="shared" si="1753"/>
        <v>-9.95069199823831E-09+0.000464901398116037i</v>
      </c>
      <c r="D3392" s="208" t="str">
        <f t="shared" si="1754"/>
        <v>-1.6487455960019+0.00356424405222295i</v>
      </c>
      <c r="E3392" t="str">
        <f t="shared" si="1755"/>
        <v>36500</v>
      </c>
      <c r="F3392" t="str">
        <f t="shared" si="1756"/>
        <v>0.21505376344086</v>
      </c>
      <c r="G3392" t="str">
        <f t="shared" si="1751"/>
        <v>0.21505376344086</v>
      </c>
      <c r="H3392" t="str">
        <f t="shared" si="1757"/>
        <v>2.52591988164126+0.0711261676204015i</v>
      </c>
      <c r="I3392" t="str">
        <f t="shared" si="1758"/>
        <v>5725.5526111674i</v>
      </c>
      <c r="J3392" t="str">
        <f t="shared" si="1752"/>
        <v>-44372.6511791135+1252.56769363987i</v>
      </c>
      <c r="K3392" t="str">
        <f t="shared" si="1759"/>
        <v>0.00363950176656981-0.128930630395295i</v>
      </c>
      <c r="L3392" t="str">
        <f t="shared" si="1760"/>
        <v>0.00115368853565917-0.034647191719883i</v>
      </c>
      <c r="M3392" t="str">
        <f t="shared" si="1761"/>
        <v>0.00479319030222898-0.163577822115178i</v>
      </c>
      <c r="N3392" t="str">
        <f t="shared" si="1762"/>
        <v>-18.1860640546398i</v>
      </c>
      <c r="O3392" t="str">
        <f t="shared" si="1763"/>
        <v>0.787846497171673+0.615871656186843i</v>
      </c>
      <c r="P3392" t="str">
        <f t="shared" si="1764"/>
        <v>0.212153502828327-0.615871656186843i</v>
      </c>
      <c r="Q3392" t="str">
        <f t="shared" si="1765"/>
        <v>-0.212153502828327+18.8019357108266i</v>
      </c>
      <c r="R3392" t="str">
        <f t="shared" si="1766"/>
        <v>-0.0328788914846163-0.0109126067648772i</v>
      </c>
      <c r="S3392" t="str">
        <f t="shared" si="1767"/>
        <v>2.03062784189739i</v>
      </c>
      <c r="T3392" t="str">
        <f t="shared" si="1768"/>
        <v>0.0221594431244374-0.0667647924593849i</v>
      </c>
      <c r="U3392" t="str">
        <f t="shared" si="1769"/>
        <v>0.0000499999999999999-0.0000974640793968591i</v>
      </c>
      <c r="V3392" t="str">
        <f t="shared" si="1770"/>
        <v>0.00002-0.00109159768924482i</v>
      </c>
      <c r="W3392" t="str">
        <f t="shared" si="1771"/>
        <v>0.0000421769206439018-0.0000911171741925774i</v>
      </c>
      <c r="X3392" t="str">
        <f t="shared" si="1772"/>
        <v>0.0000422095134931333-0.0000910787370312892i</v>
      </c>
      <c r="Y3392" t="str">
        <f t="shared" si="1773"/>
        <v>0.009+7.32870734229427i</v>
      </c>
      <c r="Z3392" t="str">
        <f t="shared" si="1774"/>
        <v>-0.000149048359719656-0.0000692984691993295i</v>
      </c>
      <c r="AA3392" t="str">
        <f t="shared" si="1775"/>
        <v>0.00202027824170737-1.63741439047542i</v>
      </c>
      <c r="AB3392" t="str">
        <f t="shared" si="1776"/>
        <v>0.0666592166678241-0.200839377656763i</v>
      </c>
      <c r="AC3392" t="str">
        <f t="shared" si="1777"/>
        <v>0.967466642318825-0.0118666308437165i</v>
      </c>
      <c r="AD3392" t="str">
        <f t="shared" si="1778"/>
        <v>0.0714363124747751-0.206716862948833i</v>
      </c>
      <c r="AE3392" t="str">
        <f t="shared" si="1779"/>
        <v>-0.0000249726273588277+0.0000258603822491697i</v>
      </c>
      <c r="AF3392" t="str">
        <f t="shared" si="1780"/>
        <v>-4.17466547764316-0.0675619235681785i</v>
      </c>
      <c r="AG3392" t="str">
        <f t="shared" si="1781"/>
        <v>0.998775220621395-0.00042494626729736i</v>
      </c>
      <c r="AH3392" t="str">
        <f t="shared" si="1782"/>
        <v>0.000106174778920936-0.000106356390811616i</v>
      </c>
      <c r="AI3392">
        <f t="shared" si="1783"/>
        <v>-76.461844135318543</v>
      </c>
      <c r="AJ3392">
        <f t="shared" si="1784"/>
        <v>-45.048960311683793</v>
      </c>
      <c r="AK3392"/>
      <c r="AL3392"/>
      <c r="AM3392"/>
      <c r="AN3392"/>
    </row>
    <row r="3393" spans="1:40" x14ac:dyDescent="0.35">
      <c r="A3393"/>
      <c r="B3393">
        <f t="shared" si="1785"/>
        <v>1459000</v>
      </c>
      <c r="C3393" s="237" t="str">
        <f t="shared" si="1753"/>
        <v>-9.93705624513786E-09+0.000464582754251958i</v>
      </c>
      <c r="D3393" s="208" t="str">
        <f t="shared" si="1754"/>
        <v>-1.64874559589736+0.00356180111593168i</v>
      </c>
      <c r="E3393" t="str">
        <f t="shared" si="1755"/>
        <v>36500</v>
      </c>
      <c r="F3393" t="str">
        <f t="shared" si="1756"/>
        <v>0.21505376344086</v>
      </c>
      <c r="G3393" t="str">
        <f t="shared" si="1751"/>
        <v>0.21505376344086</v>
      </c>
      <c r="H3393" t="str">
        <f t="shared" si="1757"/>
        <v>2.52592283416386+0.071077507142356i</v>
      </c>
      <c r="I3393" t="str">
        <f t="shared" si="1758"/>
        <v>5729.47960198439i</v>
      </c>
      <c r="J3393" t="str">
        <f t="shared" si="1752"/>
        <v>-44433.5412593338+1253.42679356692i</v>
      </c>
      <c r="K3393" t="str">
        <f t="shared" si="1759"/>
        <v>0.0036345181815066-0.128842397820619i</v>
      </c>
      <c r="L3393" t="str">
        <f t="shared" si="1760"/>
        <v>0.00115210934772908-0.0346234970494797i</v>
      </c>
      <c r="M3393" t="str">
        <f t="shared" si="1761"/>
        <v>0.00478662752923568-0.163465894870099i</v>
      </c>
      <c r="N3393" t="str">
        <f t="shared" si="1762"/>
        <v>-18.1985373496019i</v>
      </c>
      <c r="O3393" t="str">
        <f t="shared" si="1763"/>
        <v>0.79546695980222+0.60599696027539i</v>
      </c>
      <c r="P3393" t="str">
        <f t="shared" si="1764"/>
        <v>0.20453304019778-0.60599696027539i</v>
      </c>
      <c r="Q3393" t="str">
        <f t="shared" si="1765"/>
        <v>-0.20453304019778+18.8045343098773i</v>
      </c>
      <c r="R3393" t="str">
        <f t="shared" si="1766"/>
        <v>-0.0323405869566529-0.010525031801601i</v>
      </c>
      <c r="S3393" t="str">
        <f t="shared" si="1767"/>
        <v>2.03202059076015i</v>
      </c>
      <c r="T3393" t="str">
        <f t="shared" si="1768"/>
        <v>0.0213870813392586-0.0657167386131878i</v>
      </c>
      <c r="U3393" t="str">
        <f t="shared" si="1769"/>
        <v>0.0000500000000000001-0.0000973972774233181i</v>
      </c>
      <c r="V3393" t="str">
        <f t="shared" si="1770"/>
        <v>0.00002-0.00109084950714116i</v>
      </c>
      <c r="W3393" t="str">
        <f t="shared" si="1771"/>
        <v>0.0000421767884621965-0.0000910569661723325i</v>
      </c>
      <c r="X3393" t="str">
        <f t="shared" si="1772"/>
        <v>0.0000422093265602249-0.0000910185545546209i</v>
      </c>
      <c r="Y3393" t="str">
        <f t="shared" si="1773"/>
        <v>0.009+7.33373389054001i</v>
      </c>
      <c r="Z3393" t="str">
        <f t="shared" si="1774"/>
        <v>-0.000148847782328387-0.0000692504176155516i</v>
      </c>
      <c r="AA3393" t="str">
        <f t="shared" si="1775"/>
        <v>0.00201750968450855-1.63629208112861i</v>
      </c>
      <c r="AB3393" t="str">
        <f t="shared" si="1776"/>
        <v>0.0643358265313904-0.197686660865963i</v>
      </c>
      <c r="AC3393" t="str">
        <f t="shared" si="1777"/>
        <v>0.967992924716055-0.0114629658692249i</v>
      </c>
      <c r="AD3393" t="str">
        <f t="shared" si="1778"/>
        <v>0.0688718687947631-0.203407669578138i</v>
      </c>
      <c r="AE3393" t="str">
        <f t="shared" si="1779"/>
        <v>-0.0000243374909994043+0.0000255073748492903i</v>
      </c>
      <c r="AF3393" t="str">
        <f t="shared" si="1780"/>
        <v>-4.17466843006122-0.0675157060264243i</v>
      </c>
      <c r="AG3393" t="str">
        <f t="shared" si="1781"/>
        <v>0.998795642618301-0.00040943963108213i</v>
      </c>
      <c r="AH3393" t="str">
        <f t="shared" si="1782"/>
        <v>0.000103490704282919-0.000104925664432039i</v>
      </c>
      <c r="AI3393">
        <f t="shared" si="1783"/>
        <v>-76.631457591736961</v>
      </c>
      <c r="AJ3393">
        <f t="shared" si="1784"/>
        <v>-45.394478906402789</v>
      </c>
      <c r="AK3393"/>
      <c r="AL3393"/>
      <c r="AM3393"/>
      <c r="AN3393"/>
    </row>
    <row r="3394" spans="1:40" x14ac:dyDescent="0.35">
      <c r="A3394"/>
      <c r="B3394">
        <f t="shared" si="1785"/>
        <v>1460000</v>
      </c>
      <c r="C3394" s="237" t="str">
        <f t="shared" si="1753"/>
        <v>-9.92344850111164E-09+0.000464264546886323i</v>
      </c>
      <c r="D3394" s="208" t="str">
        <f t="shared" si="1754"/>
        <v>-1.64874559579304+0.00355936152612848i</v>
      </c>
      <c r="E3394" t="str">
        <f t="shared" si="1755"/>
        <v>36500</v>
      </c>
      <c r="F3394" t="str">
        <f t="shared" si="1756"/>
        <v>0.21505376344086</v>
      </c>
      <c r="G3394" t="str">
        <f t="shared" si="1751"/>
        <v>0.21505376344086</v>
      </c>
      <c r="H3394" t="str">
        <f t="shared" si="1757"/>
        <v>2.52592578062913+0.0710289131390803i</v>
      </c>
      <c r="I3394" t="str">
        <f t="shared" si="1758"/>
        <v>5733.40659280137i</v>
      </c>
      <c r="J3394" t="str">
        <f t="shared" si="1752"/>
        <v>-44494.4730879808+1254.28589349397i</v>
      </c>
      <c r="K3394" t="str">
        <f t="shared" si="1759"/>
        <v>0.00362954482295115-0.12875428583236i</v>
      </c>
      <c r="L3394" t="str">
        <f t="shared" si="1760"/>
        <v>0.00115053339881557-0.0345998347298235i</v>
      </c>
      <c r="M3394" t="str">
        <f t="shared" si="1761"/>
        <v>0.00478007822176672-0.163354120562184i</v>
      </c>
      <c r="N3394" t="str">
        <f t="shared" si="1762"/>
        <v>-18.2110106445639i</v>
      </c>
      <c r="O3394" t="str">
        <f t="shared" si="1763"/>
        <v>0.802963662831915+0.596027982708492i</v>
      </c>
      <c r="P3394" t="str">
        <f t="shared" si="1764"/>
        <v>0.197036337168085-0.596027982708492i</v>
      </c>
      <c r="Q3394" t="str">
        <f t="shared" si="1765"/>
        <v>-0.197036337168085+18.8070386272724i</v>
      </c>
      <c r="R3394" t="str">
        <f t="shared" si="1766"/>
        <v>-0.0317980226043147-0.0101435943768575i</v>
      </c>
      <c r="S3394" t="str">
        <f t="shared" si="1767"/>
        <v>2.0334133396229i</v>
      </c>
      <c r="T3394" t="str">
        <f t="shared" si="1768"/>
        <v>0.0206261201176259-0.064658523337244i</v>
      </c>
      <c r="U3394" t="str">
        <f t="shared" si="1769"/>
        <v>0.0000499999999999998-0.0000973305669593289i</v>
      </c>
      <c r="V3394" t="str">
        <f t="shared" si="1770"/>
        <v>0.00002-0.00109010234994449i</v>
      </c>
      <c r="W3394" t="str">
        <f t="shared" si="1771"/>
        <v>0.0000421766561911164-0.0000909968421449144i</v>
      </c>
      <c r="X3394" t="str">
        <f t="shared" si="1772"/>
        <v>0.0000422091396505885-0.0000909584560351859i</v>
      </c>
      <c r="Y3394" t="str">
        <f t="shared" si="1773"/>
        <v>0.009+7.33876043878576i</v>
      </c>
      <c r="Z3394" t="str">
        <f t="shared" si="1774"/>
        <v>-0.000148647616911949-0.0000692024324039285i</v>
      </c>
      <c r="AA3394" t="str">
        <f t="shared" si="1775"/>
        <v>0.00201474681438431-1.63517130924103i</v>
      </c>
      <c r="AB3394" t="str">
        <f t="shared" si="1776"/>
        <v>0.0620467311482719-0.194503376838281i</v>
      </c>
      <c r="AC3394" t="str">
        <f t="shared" si="1777"/>
        <v>0.968523660158501-0.011065330556169i</v>
      </c>
      <c r="AD3394" t="str">
        <f t="shared" si="1778"/>
        <v>0.06634895613639-0.200066566959102i</v>
      </c>
      <c r="AE3394" t="str">
        <f t="shared" si="1779"/>
        <v>-0.0000237077072905431+0.0000251479092501256i</v>
      </c>
      <c r="AF3394" t="str">
        <f t="shared" si="1780"/>
        <v>-4.17467137642217-0.0674695516129518i</v>
      </c>
      <c r="AG3394" t="str">
        <f t="shared" si="1781"/>
        <v>0.998816225849348-0.000394199874481759i</v>
      </c>
      <c r="AH3394" t="str">
        <f t="shared" si="1782"/>
        <v>0.000100828750509448-0.000103467443947482i</v>
      </c>
      <c r="AI3394">
        <f t="shared" si="1783"/>
        <v>-76.804369974578336</v>
      </c>
      <c r="AJ3394">
        <f t="shared" si="1784"/>
        <v>-45.73999220369209</v>
      </c>
      <c r="AK3394"/>
      <c r="AL3394"/>
      <c r="AM3394"/>
      <c r="AN3394"/>
    </row>
    <row r="3395" spans="1:40" x14ac:dyDescent="0.35">
      <c r="A3395"/>
      <c r="B3395">
        <f t="shared" si="1785"/>
        <v>1461000</v>
      </c>
      <c r="C3395" s="237" t="str">
        <f t="shared" si="1753"/>
        <v>-9.90986868950121E-09+0.00046394677512283i</v>
      </c>
      <c r="D3395" s="208" t="str">
        <f t="shared" si="1754"/>
        <v>-1.64874559568892+0.0035569252759417i</v>
      </c>
      <c r="E3395" t="str">
        <f t="shared" si="1755"/>
        <v>36500</v>
      </c>
      <c r="F3395" t="str">
        <f t="shared" si="1756"/>
        <v>0.21505376344086</v>
      </c>
      <c r="G3395" t="str">
        <f t="shared" si="1751"/>
        <v>0.21505376344086</v>
      </c>
      <c r="H3395" t="str">
        <f t="shared" si="1757"/>
        <v>2.52592872105359+0.0709803854745752i</v>
      </c>
      <c r="I3395" t="str">
        <f t="shared" si="1758"/>
        <v>5737.33358361836i</v>
      </c>
      <c r="J3395" t="str">
        <f t="shared" si="1752"/>
        <v>-44555.4466650543+1255.14499342102i</v>
      </c>
      <c r="K3395" t="str">
        <f t="shared" si="1759"/>
        <v>0.00362458166294936-0.128666294183674i</v>
      </c>
      <c r="L3395" t="str">
        <f t="shared" si="1760"/>
        <v>0.00114896068007007-0.0345762046947798i</v>
      </c>
      <c r="M3395" t="str">
        <f t="shared" si="1761"/>
        <v>0.00477354234301943-0.163242498878454i</v>
      </c>
      <c r="N3395" t="str">
        <f t="shared" si="1762"/>
        <v>-18.2234839395259i</v>
      </c>
      <c r="O3395" t="str">
        <f t="shared" si="1763"/>
        <v>0.810335439915739+0.585966274470268i</v>
      </c>
      <c r="P3395" t="str">
        <f t="shared" si="1764"/>
        <v>0.189664560084261-0.585966274470268i</v>
      </c>
      <c r="Q3395" t="str">
        <f t="shared" si="1765"/>
        <v>-0.189664560084261+18.8094502139962i</v>
      </c>
      <c r="R3395" t="str">
        <f t="shared" si="1766"/>
        <v>-0.0312512581547358-0.00976835058249303i</v>
      </c>
      <c r="S3395" t="str">
        <f t="shared" si="1767"/>
        <v>2.03480608848566i</v>
      </c>
      <c r="T3395" t="str">
        <f t="shared" si="1768"/>
        <v>0.0198766992397193-0.0635902503660935i</v>
      </c>
      <c r="U3395" t="str">
        <f t="shared" si="1769"/>
        <v>0.00005-0.0000972639478169889i</v>
      </c>
      <c r="V3395" t="str">
        <f t="shared" si="1770"/>
        <v>0.00002-0.00108935621555028i</v>
      </c>
      <c r="W3395" t="str">
        <f t="shared" si="1771"/>
        <v>0.0000421765238306649-0.0000909368019378103i</v>
      </c>
      <c r="X3395" t="str">
        <f t="shared" si="1772"/>
        <v>0.0000422089527639193-0.0000908984413005445i</v>
      </c>
      <c r="Y3395" t="str">
        <f t="shared" si="1773"/>
        <v>0.009+7.3437869870315i</v>
      </c>
      <c r="Z3395" t="str">
        <f t="shared" si="1774"/>
        <v>-0.00014844786234276-0.0000691545134262793i</v>
      </c>
      <c r="AA3395" t="str">
        <f t="shared" si="1775"/>
        <v>0.00201198961576889-1.63405207165554i</v>
      </c>
      <c r="AB3395" t="str">
        <f t="shared" si="1776"/>
        <v>0.0597923510000328-0.191289837624122i</v>
      </c>
      <c r="AC3395" t="str">
        <f t="shared" si="1777"/>
        <v>0.969058790215472-0.010673782930751i</v>
      </c>
      <c r="AD3395" t="str">
        <f t="shared" si="1778"/>
        <v>0.0638679732452499-0.196694077455397i</v>
      </c>
      <c r="AE3395" t="str">
        <f t="shared" si="1779"/>
        <v>-0.0000230833473206809+0.0000247820567204372i</v>
      </c>
      <c r="AF3395" t="str">
        <f t="shared" si="1780"/>
        <v>-4.17467431674251-0.0674234601986335i</v>
      </c>
      <c r="AG3395" t="str">
        <f t="shared" si="1781"/>
        <v>0.998836966895761-0.000379228812375296i</v>
      </c>
      <c r="AH3395" t="str">
        <f t="shared" si="1782"/>
        <v>0.0000981892210572783-0.00010198202885144i</v>
      </c>
      <c r="AI3395">
        <f t="shared" si="1783"/>
        <v>-76.980707013715929</v>
      </c>
      <c r="AJ3395">
        <f t="shared" si="1784"/>
        <v>-46.085499932657854</v>
      </c>
      <c r="AK3395"/>
      <c r="AL3395"/>
      <c r="AM3395"/>
      <c r="AN3395"/>
    </row>
    <row r="3396" spans="1:40" x14ac:dyDescent="0.35">
      <c r="A3396"/>
      <c r="B3396">
        <f t="shared" si="1785"/>
        <v>1462000</v>
      </c>
      <c r="C3396" s="237" t="str">
        <f t="shared" si="1753"/>
        <v>-9.89631673391021E-09+0.000463629438067632i</v>
      </c>
      <c r="D3396" s="208" t="str">
        <f t="shared" si="1754"/>
        <v>-1.64874559558502+0.00355449235851851i</v>
      </c>
      <c r="E3396" t="str">
        <f t="shared" si="1755"/>
        <v>36500</v>
      </c>
      <c r="F3396" t="str">
        <f t="shared" si="1756"/>
        <v>0.21505376344086</v>
      </c>
      <c r="G3396" t="str">
        <f t="shared" si="1751"/>
        <v>0.21505376344086</v>
      </c>
      <c r="H3396" t="str">
        <f t="shared" si="1757"/>
        <v>2.52593165545377+0.0709319240132147i</v>
      </c>
      <c r="I3396" t="str">
        <f t="shared" si="1758"/>
        <v>5741.26057443534i</v>
      </c>
      <c r="J3396" t="str">
        <f t="shared" si="1752"/>
        <v>-44616.4619905545+1256.00409334807i</v>
      </c>
      <c r="K3396" t="str">
        <f t="shared" si="1759"/>
        <v>0.00361962867364249-0.128578422628386i</v>
      </c>
      <c r="L3396" t="str">
        <f t="shared" si="1760"/>
        <v>0.00114739118267414-0.0345526068783937i</v>
      </c>
      <c r="M3396" t="str">
        <f t="shared" si="1761"/>
        <v>0.00476701985631663-0.16313102950678i</v>
      </c>
      <c r="N3396" t="str">
        <f t="shared" si="1762"/>
        <v>-18.235957234488i</v>
      </c>
      <c r="O3396" t="str">
        <f t="shared" si="1763"/>
        <v>0.817581144144786+0.575813400971967i</v>
      </c>
      <c r="P3396" t="str">
        <f t="shared" si="1764"/>
        <v>0.182418855855214-0.575813400971967i</v>
      </c>
      <c r="Q3396" t="str">
        <f t="shared" si="1765"/>
        <v>-0.182418855855214+18.81177063546i</v>
      </c>
      <c r="R3396" t="str">
        <f t="shared" si="1766"/>
        <v>-0.0307003541538772-0.00939935616920678i</v>
      </c>
      <c r="S3396" t="str">
        <f t="shared" si="1767"/>
        <v>2.03619883734841i</v>
      </c>
      <c r="T3396" t="str">
        <f t="shared" si="1768"/>
        <v>0.0191389581035624-0.0625120254343092i</v>
      </c>
      <c r="U3396" t="str">
        <f t="shared" si="1769"/>
        <v>0.0000500000000000002-0.0000971974198089066i</v>
      </c>
      <c r="V3396" t="str">
        <f t="shared" si="1770"/>
        <v>0.00002-0.00108861110185975i</v>
      </c>
      <c r="W3396" t="str">
        <f t="shared" si="1771"/>
        <v>0.0000421763913808439-0.0000908768453789787i</v>
      </c>
      <c r="X3396" t="str">
        <f t="shared" si="1772"/>
        <v>0.0000422087658999122-0.0000908385101787281i</v>
      </c>
      <c r="Y3396" t="str">
        <f t="shared" si="1773"/>
        <v>0.009+7.34881353527724i</v>
      </c>
      <c r="Z3396" t="str">
        <f t="shared" si="1774"/>
        <v>-0.000148248517497096-0.0000691066605448057i</v>
      </c>
      <c r="AA3396" t="str">
        <f t="shared" si="1775"/>
        <v>0.0020092380731498-1.63293436522364i</v>
      </c>
      <c r="AB3396" t="str">
        <f t="shared" si="1776"/>
        <v>0.0575731054186482-0.188046361290315i</v>
      </c>
      <c r="AC3396" t="str">
        <f t="shared" si="1777"/>
        <v>0.969598255624427-0.0102883806970255i</v>
      </c>
      <c r="AD3396" t="str">
        <f t="shared" si="1778"/>
        <v>0.0614293122669198-0.193290728456458i</v>
      </c>
      <c r="AE3396" t="str">
        <f t="shared" si="1779"/>
        <v>-0.0000224644812323357+0.0000244098893092727i</v>
      </c>
      <c r="AF3396" t="str">
        <f t="shared" si="1780"/>
        <v>-4.17467725103879-0.0673774316546962i</v>
      </c>
      <c r="AG3396" t="str">
        <f t="shared" si="1781"/>
        <v>0.998857862318357-0.000364528215687103i</v>
      </c>
      <c r="AH3396" t="str">
        <f t="shared" si="1782"/>
        <v>0.0000955724153109844-0.000100469721964203i</v>
      </c>
      <c r="AI3396">
        <f t="shared" si="1783"/>
        <v>-77.1606020380205</v>
      </c>
      <c r="AJ3396">
        <f t="shared" si="1784"/>
        <v>-46.431001824443683</v>
      </c>
      <c r="AK3396"/>
      <c r="AL3396"/>
      <c r="AM3396"/>
      <c r="AN3396"/>
    </row>
    <row r="3397" spans="1:40" x14ac:dyDescent="0.35">
      <c r="A3397"/>
      <c r="B3397">
        <f t="shared" si="1785"/>
        <v>1463000</v>
      </c>
      <c r="C3397" s="237" t="str">
        <f t="shared" si="1753"/>
        <v>-9.88279255820336E-09+0.000463312534829323i</v>
      </c>
      <c r="D3397" s="208" t="str">
        <f t="shared" si="1754"/>
        <v>-1.64874559548134+0.00355206276702481i</v>
      </c>
      <c r="E3397" t="str">
        <f t="shared" si="1755"/>
        <v>36500</v>
      </c>
      <c r="F3397" t="str">
        <f t="shared" si="1756"/>
        <v>0.21505376344086</v>
      </c>
      <c r="G3397" t="str">
        <f t="shared" ref="G3397:G3460" si="1786">IF($C$11=$C$7,$C$24,F3397)</f>
        <v>0.21505376344086</v>
      </c>
      <c r="H3397" t="str">
        <f t="shared" si="1757"/>
        <v>2.52593458384612+0.070883528619741i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0.00114582489783944-0.03452904121489i</v>
      </c>
      <c r="M3397" t="str">
        <f t="shared" si="1761"/>
        <v>0.00476051072510633-0.163019712135886i</v>
      </c>
      <c r="N3397" t="str">
        <f t="shared" si="1762"/>
        <v>-18.24843052945i</v>
      </c>
      <c r="O3397" t="str">
        <f t="shared" si="1763"/>
        <v>0.824699648224518+0.56557094180868i</v>
      </c>
      <c r="P3397" t="str">
        <f t="shared" si="1764"/>
        <v>0.175300351775482-0.56557094180868i</v>
      </c>
      <c r="Q3397" t="str">
        <f t="shared" si="1765"/>
        <v>-0.175300351775482+18.8140014712587i</v>
      </c>
      <c r="R3397" t="str">
        <f t="shared" si="1766"/>
        <v>-0.0301453719718993-0.00903666653391788i</v>
      </c>
      <c r="S3397" t="str">
        <f t="shared" si="1767"/>
        <v>2.03759158621117i</v>
      </c>
      <c r="T3397" t="str">
        <f t="shared" si="1768"/>
        <v>0.0184130356969071-0.061423956293148i</v>
      </c>
      <c r="U3397" t="str">
        <f t="shared" si="1769"/>
        <v>0.0000499999999999999-0.0000971309827482027i</v>
      </c>
      <c r="V3397" t="str">
        <f t="shared" si="1770"/>
        <v>0.00002-0.00108786700677987i</v>
      </c>
      <c r="W3397" t="str">
        <f t="shared" si="1771"/>
        <v>0.0000421762588416562-0.0000908169722968468i</v>
      </c>
      <c r="X3397" t="str">
        <f t="shared" si="1772"/>
        <v>0.0000422085790582639-0.0000907786624982376i</v>
      </c>
      <c r="Y3397" t="str">
        <f t="shared" si="1773"/>
        <v>0.009+7.35384008352299i</v>
      </c>
      <c r="Z3397" t="str">
        <f t="shared" si="1774"/>
        <v>-0.000148049581255066-0.0000690588736220933i</v>
      </c>
      <c r="AA3397" t="str">
        <f t="shared" si="1775"/>
        <v>0.00200649217106748-1.63181818680545i</v>
      </c>
      <c r="AB3397" t="str">
        <f t="shared" si="1776"/>
        <v>0.0553894125019296-0.184773271970203i</v>
      </c>
      <c r="AC3397" t="str">
        <f t="shared" si="1777"/>
        <v>0.970141996285285-0.00990918122436755i</v>
      </c>
      <c r="AD3397" t="str">
        <f t="shared" si="1778"/>
        <v>0.0590333586826681-0.189857052293374i</v>
      </c>
      <c r="AE3397" t="str">
        <f t="shared" si="1779"/>
        <v>-0.0000218511782136404+0.000024031479833601i</v>
      </c>
      <c r="AF3397" t="str">
        <f t="shared" si="1780"/>
        <v>-4.17468017932746-0.0673314658527162i</v>
      </c>
      <c r="AG3397" t="str">
        <f t="shared" si="1781"/>
        <v>0.99887890865811-0.000350099811156602i</v>
      </c>
      <c r="AH3397" t="str">
        <f t="shared" si="1782"/>
        <v>0.0000929786285473708-0.0000989308293774734i</v>
      </c>
      <c r="AI3397">
        <f t="shared" si="1783"/>
        <v>-77.34419659958192</v>
      </c>
      <c r="AJ3397">
        <f t="shared" si="1784"/>
        <v>-46.776497612258424</v>
      </c>
      <c r="AK3397"/>
      <c r="AL3397"/>
      <c r="AM3397"/>
      <c r="AN3397"/>
    </row>
    <row r="3398" spans="1:40" x14ac:dyDescent="0.35">
      <c r="A3398"/>
      <c r="B3398">
        <f t="shared" si="1785"/>
        <v>1464000</v>
      </c>
      <c r="C3398" s="237" t="str">
        <f t="shared" ref="C3398:C3461" si="1788">IMPRODUCT(COMPLEX(-1,0),IMDIV(IMPRODUCT(G3398,COMPLEX($C$100+$C$101,0)),COMPLEX($C$100,2*PI()*B3398*$C$103*$C$102*(2*$C$100+$C$101))))</f>
        <v>-9.86929608650524E-09+0.000462996064518935i</v>
      </c>
      <c r="D3398" s="208" t="str">
        <f t="shared" ref="D3398:D3461" si="1789">IMPRODUCT(COMPLEX($C$106,0),IMSUB(C3398,G3398))</f>
        <v>-1.64874559537786+0.00354963649464517i</v>
      </c>
      <c r="E3398" t="str">
        <f t="shared" ref="E3398:E3461" si="1790">IMDIV(COMPLEX($C$20*10^3,0),COMPLEX(1,2*PI()*B3398*$C$20*1000*$C$29*10^-12))</f>
        <v>36500</v>
      </c>
      <c r="F3398" t="str">
        <f t="shared" ref="F3398:F3461" si="1791">IMDIV(COMPLEX($C$22*1000,0),IMSUM(COMPLEX($C$22*1000,0),E3398))</f>
        <v>0.21505376344086</v>
      </c>
      <c r="G3398" t="str">
        <f t="shared" si="1786"/>
        <v>0.21505376344086</v>
      </c>
      <c r="H3398" t="str">
        <f t="shared" ref="H3398:H3461" si="1792">IMPRODUCT(COMPLEX($C$108,0),IMPRODUCT(COMPLEX(-1,0),D3398),IMDIV(COMPLEX(0,2*PI()*B3398*$C$109*$C$110),COMPLEX(1,2*PI()*B3398*$C$109*$C$110)))</f>
        <v>2.52593750624698+0.0708351991592623i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0.00114426181680754-0.0345055076386721i</v>
      </c>
      <c r="M3398" t="str">
        <f t="shared" ref="M3398:M3461" si="1796">IMSUM(K3398,L3398)</f>
        <v>0.00475401491296099-0.16290854645534i</v>
      </c>
      <c r="N3398" t="str">
        <f t="shared" ref="N3398:N3461" si="1797">COMPLEX(0,-2*PI()*B3398*$C$43)</f>
        <v>-18.260903824412i</v>
      </c>
      <c r="O3398" t="str">
        <f t="shared" ref="O3398:O3461" si="1798">IMEXP(N3398)</f>
        <v>0.831689844650513+0.55524049051308i</v>
      </c>
      <c r="P3398" t="str">
        <f t="shared" ref="P3398:P3461" si="1799">IMSUB(COMPLEX(1,0),O3398)</f>
        <v>0.168310155349487-0.55524049051308i</v>
      </c>
      <c r="Q3398" t="str">
        <f t="shared" ref="Q3398:Q3461" si="1800">IMSUM(COMPLEX(0,2*PI()*B3398*$C$43),O3398,COMPLEX(-1,0))</f>
        <v>-0.168310155349487+18.8161443149251i</v>
      </c>
      <c r="R3398" t="str">
        <f t="shared" ref="R3398:R3461" si="1801">IMDIV(P3398,Q3398)</f>
        <v>-0.0295863738083211-0.00868033670681541i</v>
      </c>
      <c r="S3398" t="str">
        <f t="shared" ref="S3398:S3461" si="1802">IMDIV(COMPLEX(0,2*PI()*B3398*$C$123),COMPLEX($C$124,0))</f>
        <v>2.03898433507392i</v>
      </c>
      <c r="T3398" t="str">
        <f t="shared" ref="T3398:T3461" si="1803">IMPRODUCT(R3398,S3398)</f>
        <v>0.0176990705683638-0.060326152726808i</v>
      </c>
      <c r="U3398" t="str">
        <f t="shared" ref="U3398:U3461" si="1804">IMDIV(COMPLEX(1,2*PI()*B3398*$C$16*10^-3*$C$15*10^-6),COMPLEX(0,2*PI()*B3398*$C$15*10^-6))</f>
        <v>0.0000500000000000001-0.0000970646364485117i</v>
      </c>
      <c r="V3398" t="str">
        <f t="shared" ref="V3398:V3461" si="1805">IMSUM(COMPLEX($C$18*10^-3,0),IMDIV(COMPLEX(1,0),COMPLEX(0,2*PI()*B3398*($C$17*1*10^-6))))</f>
        <v>0.00002-0.00108712392822333i</v>
      </c>
      <c r="W3398" t="str">
        <f t="shared" ref="W3398:W3461" si="1806">IMDIV(IMPRODUCT(U3398,V3398),IMSUM(U3398,V3398))</f>
        <v>0.0000421761262131046-0.0000907571825203153i</v>
      </c>
      <c r="X3398" t="str">
        <f t="shared" ref="X3398:X3461" si="1807">IMDIV(IMPRODUCT(COMPLEX($C$19,0),W3398),IMSUM(COMPLEX($C$19,0),W3398))</f>
        <v>0.0000422083922386722-0.0000907188980880457i</v>
      </c>
      <c r="Y3398" t="str">
        <f t="shared" ref="Y3398:Y3461" si="1808">COMPLEX($C$13*10^-3,2*PI()*B3398*$C$12*0.000001)</f>
        <v>0.009+7.35886663176873i</v>
      </c>
      <c r="Z3398" t="str">
        <f t="shared" ref="Z3398:Z3461" si="1809">IMPRODUCT(COMPLEX($C$6,0),IMDIV(X3398,IMSUM(X3398,Y3398)))</f>
        <v>-0.00014785105250061-0.0000690111525211103i</v>
      </c>
      <c r="AA3398" t="str">
        <f t="shared" ref="AA3398:AA3461" si="1810">IMDIV(COMPLEX($C$6,0),IMSUM(X3398,Y3398))</f>
        <v>0.00200375189411524-1.63070353326966i</v>
      </c>
      <c r="AB3398" t="str">
        <f t="shared" ref="AB3398:AB3461" si="1811">IMPRODUCT(COMPLEX($C$119,0),T3398)</f>
        <v>0.0532416890266788-0.181470899912546i</v>
      </c>
      <c r="AC3398" t="str">
        <f t="shared" ref="AC3398:AC3461" si="1812">IMSUM(COMPLEX(1,0),IMPRODUCT(AB3398,M3398))</f>
        <v>0.970689951254929-0.00953624153461616i</v>
      </c>
      <c r="AD3398" t="str">
        <f t="shared" ref="AD3398:AD3461" si="1813">IMDIV(AB3398,AC3398)</f>
        <v>0.0566804912460599-0.186393586153655i</v>
      </c>
      <c r="AE3398" t="str">
        <f t="shared" ref="AE3398:AE3461" si="1814">IMPRODUCT(AD3398,AA3398,X3398)</f>
        <v>-0.0000212435064899882+0.0000236469018658278i</v>
      </c>
      <c r="AF3398" t="str">
        <f t="shared" ref="AF3398:AF3461" si="1815">IMSUB(D3398,H3398)</f>
        <v>-4.17468310162484-0.0672855626646171i</v>
      </c>
      <c r="AG3398" t="str">
        <f t="shared" ref="AG3398:AG3461" si="1816">IMSUM(COMPLEX(1,0),IMPRODUCT(AD3398,AA3398,COMPLEX($C$127,0)))</f>
        <v>0.998900102436722-0.000335945281114253i</v>
      </c>
      <c r="AH3398" t="str">
        <f t="shared" ref="AH3398:AH3461" si="1817">IMDIV(IMPRODUCT(AE3398,AF3398),AG3398)</f>
        <v>0.0000904081519004578-0.000097365660398518i</v>
      </c>
      <c r="AI3398">
        <f t="shared" ref="AI3398:AI3461" si="1818">20*LOG10(IMABS(AH3398))</f>
        <v>-77.531641163399371</v>
      </c>
      <c r="AJ3398">
        <f t="shared" ref="AJ3398:AJ3461" si="1819">IMARGUMENT(AH3398)*180/PI()</f>
        <v>-47.121987031436184</v>
      </c>
      <c r="AK3398"/>
      <c r="AL3398"/>
      <c r="AM3398"/>
      <c r="AN3398"/>
    </row>
    <row r="3399" spans="1:40" x14ac:dyDescent="0.35">
      <c r="A3399"/>
      <c r="B3399">
        <f t="shared" si="1785"/>
        <v>1465000</v>
      </c>
      <c r="C3399" s="237" t="str">
        <f t="shared" si="1788"/>
        <v>-9.8558272431993E-09+0.000462680026249926i</v>
      </c>
      <c r="D3399" s="208" t="str">
        <f t="shared" si="1789"/>
        <v>-1.6487455952746+0.00354721353458277i</v>
      </c>
      <c r="E3399" t="str">
        <f t="shared" si="1790"/>
        <v>36500</v>
      </c>
      <c r="F3399" t="str">
        <f t="shared" si="1791"/>
        <v>0.21505376344086</v>
      </c>
      <c r="G3399" t="str">
        <f t="shared" si="1786"/>
        <v>0.21505376344086</v>
      </c>
      <c r="H3399" t="str">
        <f t="shared" si="1792"/>
        <v>2.52594042267271+0.0707869354972563i</v>
      </c>
      <c r="I3399" t="str">
        <f t="shared" si="1793"/>
        <v>5753.04154688631i</v>
      </c>
      <c r="J3399" t="str">
        <f t="shared" si="1787"/>
        <v>-44799.7584576147+1258.58139312922i</v>
      </c>
      <c r="K3399" t="str">
        <f t="shared" si="1794"/>
        <v>0.00360483045272747-0.128315526071236i</v>
      </c>
      <c r="L3399" t="str">
        <f t="shared" si="1795"/>
        <v>0.00114270193084987-0.0344820060843214i</v>
      </c>
      <c r="M3399" t="str">
        <f t="shared" si="1796"/>
        <v>0.00474753238357734-0.162797532155557i</v>
      </c>
      <c r="N3399" t="str">
        <f t="shared" si="1797"/>
        <v>-18.2733771193741i</v>
      </c>
      <c r="O3399" t="str">
        <f t="shared" si="1798"/>
        <v>0.838550645880586+0.544823654307751i</v>
      </c>
      <c r="P3399" t="str">
        <f t="shared" si="1799"/>
        <v>0.161449354119414-0.544823654307751i</v>
      </c>
      <c r="Q3399" t="str">
        <f t="shared" si="1800"/>
        <v>-0.161449354119414+18.8182007736819i</v>
      </c>
      <c r="R3399" t="str">
        <f t="shared" si="1801"/>
        <v>-0.0290234226970401-0.00833042133814849i</v>
      </c>
      <c r="S3399" t="str">
        <f t="shared" si="1802"/>
        <v>2.04037708393668i</v>
      </c>
      <c r="T3399" t="str">
        <f t="shared" si="1803"/>
        <v>0.0169972007978953-0.0592187265684483i</v>
      </c>
      <c r="U3399" t="str">
        <f t="shared" si="1804"/>
        <v>0.0000499999999999998-0.0000969983807239729i</v>
      </c>
      <c r="V3399" t="str">
        <f t="shared" si="1805"/>
        <v>0.00002-0.0010863818641085i</v>
      </c>
      <c r="W3399" t="str">
        <f t="shared" si="1806"/>
        <v>0.0000421759934951911-0.0000906974758787476i</v>
      </c>
      <c r="X3399" t="str">
        <f t="shared" si="1807"/>
        <v>0.0000422082054408349-0.0000906592167775878i</v>
      </c>
      <c r="Y3399" t="str">
        <f t="shared" si="1808"/>
        <v>0.009+7.36389318001448i</v>
      </c>
      <c r="Z3399" t="str">
        <f t="shared" si="1809"/>
        <v>-0.000147652930121471-0.0000689634971052032i</v>
      </c>
      <c r="AA3399" t="str">
        <f t="shared" si="1810"/>
        <v>0.00200101722693889-1.62959040149351i</v>
      </c>
      <c r="AB3399" t="str">
        <f t="shared" si="1811"/>
        <v>0.0511303503599295-0.178139581529716i</v>
      </c>
      <c r="AC3399" t="str">
        <f t="shared" si="1812"/>
        <v>0.971242058741856-0.00916961828895476i</v>
      </c>
      <c r="AD3399" t="str">
        <f t="shared" si="1813"/>
        <v>0.0543710819208668-0.182900871995453i</v>
      </c>
      <c r="AE3399" t="str">
        <f t="shared" si="1814"/>
        <v>-0.0000206415333158881+0.0000232562297212443i</v>
      </c>
      <c r="AF3399" t="str">
        <f t="shared" si="1815"/>
        <v>-4.17468601794731-0.0672397219626735i</v>
      </c>
      <c r="AG3399" t="str">
        <f t="shared" si="1816"/>
        <v>0.998921440157196-0.000322066263266144i</v>
      </c>
      <c r="AH3399" t="str">
        <f t="shared" si="1817"/>
        <v>0.0000878612723274443-0.00009577452749406i</v>
      </c>
      <c r="AI3399">
        <f t="shared" si="1818"/>
        <v>-77.723095870927722</v>
      </c>
      <c r="AJ3399">
        <f t="shared" si="1819"/>
        <v>-47.467469819465727</v>
      </c>
      <c r="AK3399"/>
      <c r="AL3399"/>
      <c r="AM3399"/>
      <c r="AN3399"/>
    </row>
    <row r="3400" spans="1:40" x14ac:dyDescent="0.35">
      <c r="A3400"/>
      <c r="B3400">
        <f t="shared" si="1785"/>
        <v>1466000</v>
      </c>
      <c r="C3400" s="237" t="str">
        <f t="shared" si="1788"/>
        <v>-9.84238595292688E-09+0.000462364419138173i</v>
      </c>
      <c r="D3400" s="208" t="str">
        <f t="shared" si="1789"/>
        <v>-1.64874559517155+0.00354479388005933i</v>
      </c>
      <c r="E3400" t="str">
        <f t="shared" si="1790"/>
        <v>36500</v>
      </c>
      <c r="F3400" t="str">
        <f t="shared" si="1791"/>
        <v>0.21505376344086</v>
      </c>
      <c r="G3400" t="str">
        <f t="shared" si="1786"/>
        <v>0.21505376344086</v>
      </c>
      <c r="H3400" t="str">
        <f t="shared" si="1792"/>
        <v>2.52594333313958+0.0707387374995644i</v>
      </c>
      <c r="I3400" t="str">
        <f t="shared" si="1793"/>
        <v>5756.9685377033i</v>
      </c>
      <c r="J3400" t="str">
        <f t="shared" si="1787"/>
        <v>-44860.9407768214+1259.44049305628i</v>
      </c>
      <c r="K3400" t="str">
        <f t="shared" si="1794"/>
        <v>0.00359991786950806-0.128228132441193i</v>
      </c>
      <c r="L3400" t="str">
        <f t="shared" si="1795"/>
        <v>0.00114114523126751-0.0344585364865972i</v>
      </c>
      <c r="M3400" t="str">
        <f t="shared" si="1796"/>
        <v>0.00474106310077557-0.16268666892779i</v>
      </c>
      <c r="N3400" t="str">
        <f t="shared" si="1797"/>
        <v>-18.2858504143361i</v>
      </c>
      <c r="O3400" t="str">
        <f t="shared" si="1798"/>
        <v>0.845280984503832+0.534322053855381i</v>
      </c>
      <c r="P3400" t="str">
        <f t="shared" si="1799"/>
        <v>0.154719015496168-0.534322053855381i</v>
      </c>
      <c r="Q3400" t="str">
        <f t="shared" si="1800"/>
        <v>-0.154719015496168+18.8201724681915i</v>
      </c>
      <c r="R3400" t="str">
        <f t="shared" si="1801"/>
        <v>-0.0284565825111622-0.00798697468472774i</v>
      </c>
      <c r="S3400" t="str">
        <f t="shared" si="1802"/>
        <v>2.04176983279943i</v>
      </c>
      <c r="T3400" t="str">
        <f t="shared" si="1803"/>
        <v>0.0163075639666098-0.0581017917158588i</v>
      </c>
      <c r="U3400" t="str">
        <f t="shared" si="1804"/>
        <v>0.00005-0.0000969322153892367i</v>
      </c>
      <c r="V3400" t="str">
        <f t="shared" si="1805"/>
        <v>0.00002-0.00108564081235945i</v>
      </c>
      <c r="W3400" t="str">
        <f t="shared" si="1806"/>
        <v>0.0000421758606879188-0.0000906378522019737i</v>
      </c>
      <c r="X3400" t="str">
        <f t="shared" si="1807"/>
        <v>0.0000422080186644523-0.0000905996183967668i</v>
      </c>
      <c r="Y3400" t="str">
        <f t="shared" si="1808"/>
        <v>0.009+7.36891972826022i</v>
      </c>
      <c r="Z3400" t="str">
        <f t="shared" si="1809"/>
        <v>-0.000147455213009184-0.0000689159072381005i</v>
      </c>
      <c r="AA3400" t="str">
        <f t="shared" si="1810"/>
        <v>0.00199828815423662-1.62847878836276i</v>
      </c>
      <c r="AB3400" t="str">
        <f t="shared" si="1811"/>
        <v>0.0490558103680795-0.174779659444829i</v>
      </c>
      <c r="AC3400" t="str">
        <f t="shared" si="1812"/>
        <v>0.971798256101002-0.0088093677744962i</v>
      </c>
      <c r="AD3400" t="str">
        <f t="shared" si="1813"/>
        <v>0.0521054958200813-0.17937945646093i</v>
      </c>
      <c r="AE3400" t="str">
        <f t="shared" si="1814"/>
        <v>-0.0000200453249669816+0.0000228595384453862i</v>
      </c>
      <c r="AF3400" t="str">
        <f t="shared" si="1815"/>
        <v>-4.17468892831113-0.0671939436195051i</v>
      </c>
      <c r="AG3400" t="str">
        <f t="shared" si="1816"/>
        <v>0.998942918304407-0.000308464350485972i</v>
      </c>
      <c r="AH3400" t="str">
        <f t="shared" si="1817"/>
        <v>0.0000853382725754322-0.0000941577462338109i</v>
      </c>
      <c r="AI3400">
        <f t="shared" si="1818"/>
        <v>-77.918731387196175</v>
      </c>
      <c r="AJ3400">
        <f t="shared" si="1819"/>
        <v>-47.812945716019954</v>
      </c>
      <c r="AK3400"/>
      <c r="AL3400"/>
      <c r="AM3400"/>
      <c r="AN3400"/>
    </row>
    <row r="3401" spans="1:40" x14ac:dyDescent="0.35">
      <c r="A3401"/>
      <c r="B3401">
        <f t="shared" si="1785"/>
        <v>1467000</v>
      </c>
      <c r="C3401" s="237" t="str">
        <f t="shared" si="1788"/>
        <v>-9.82897214058601E-09+0.000462049242301963i</v>
      </c>
      <c r="D3401" s="208" t="str">
        <f t="shared" si="1789"/>
        <v>-1.64874559506871+0.00354237752431505i</v>
      </c>
      <c r="E3401" t="str">
        <f t="shared" si="1790"/>
        <v>36500</v>
      </c>
      <c r="F3401" t="str">
        <f t="shared" si="1791"/>
        <v>0.21505376344086</v>
      </c>
      <c r="G3401" t="str">
        <f t="shared" si="1786"/>
        <v>0.21505376344086</v>
      </c>
      <c r="H3401" t="str">
        <f t="shared" si="1792"/>
        <v>2.52594623766381+0.0706906050323925i</v>
      </c>
      <c r="I3401" t="str">
        <f t="shared" si="1793"/>
        <v>5760.89552852028i</v>
      </c>
      <c r="J3401" t="str">
        <f t="shared" si="1787"/>
        <v>-44922.1648444546+1260.29959298333i</v>
      </c>
      <c r="K3401" t="str">
        <f t="shared" si="1794"/>
        <v>0.00359501531910776-0.128140857683697i</v>
      </c>
      <c r="L3401" t="str">
        <f t="shared" si="1795"/>
        <v>0.00113959170939113-0.034435098780435i</v>
      </c>
      <c r="M3401" t="str">
        <f t="shared" si="1796"/>
        <v>0.00473460702849889-0.162575956464132i</v>
      </c>
      <c r="N3401" t="str">
        <f t="shared" si="1797"/>
        <v>-18.2983237092981i</v>
      </c>
      <c r="O3401" t="str">
        <f t="shared" si="1798"/>
        <v>0.85187981340702+0.523737323006125i</v>
      </c>
      <c r="P3401" t="str">
        <f t="shared" si="1799"/>
        <v>0.14812018659298-0.523737323006125i</v>
      </c>
      <c r="Q3401" t="str">
        <f t="shared" si="1800"/>
        <v>-0.14812018659298+18.8220610323042i</v>
      </c>
      <c r="R3401" t="str">
        <f t="shared" si="1801"/>
        <v>-0.0278859179675932-0.00765005059611563i</v>
      </c>
      <c r="S3401" t="str">
        <f t="shared" si="1802"/>
        <v>2.04316258166219i</v>
      </c>
      <c r="T3401" t="str">
        <f t="shared" si="1803"/>
        <v>0.015630297125806-0.0569754641466878i</v>
      </c>
      <c r="U3401" t="str">
        <f t="shared" si="1804"/>
        <v>0.0000500000000000002-0.0000968661402594557i</v>
      </c>
      <c r="V3401" t="str">
        <f t="shared" si="1805"/>
        <v>0.00002-0.0010849007709059i</v>
      </c>
      <c r="W3401" t="str">
        <f t="shared" si="1806"/>
        <v>0.0000421757277912901-0.0000905783113202899i</v>
      </c>
      <c r="X3401" t="str">
        <f t="shared" si="1807"/>
        <v>0.0000422078319092249-0.0000905401027759516i</v>
      </c>
      <c r="Y3401" t="str">
        <f t="shared" si="1808"/>
        <v>0.009+7.37394627650596i</v>
      </c>
      <c r="Z3401" t="str">
        <f t="shared" si="1809"/>
        <v>-0.000147257900059067-0.0000688683827839072i</v>
      </c>
      <c r="AA3401" t="str">
        <f t="shared" si="1810"/>
        <v>0.00199556466075876-1.62736869077167i</v>
      </c>
      <c r="AB3401" t="str">
        <f t="shared" si="1811"/>
        <v>0.047018481323773-0.171391482537553i</v>
      </c>
      <c r="AC3401" t="str">
        <f t="shared" si="1812"/>
        <v>0.972358479828797-0.00845554589055047i</v>
      </c>
      <c r="AD3401" t="str">
        <f t="shared" si="1813"/>
        <v>0.0498840911458979-0.175829890788594i</v>
      </c>
      <c r="AE3401" t="str">
        <f t="shared" si="1814"/>
        <v>-0.0000194549467321815+0.0000224569038012805i</v>
      </c>
      <c r="AF3401" t="str">
        <f t="shared" si="1815"/>
        <v>-4.17469183273252-0.0671482275080774i</v>
      </c>
      <c r="AG3401" t="str">
        <f t="shared" si="1816"/>
        <v>0.998964533345685-0.000295141090613566i</v>
      </c>
      <c r="AH3401" t="str">
        <f t="shared" si="1817"/>
        <v>0.0000828394311487583-0.0000925156352335676i</v>
      </c>
      <c r="AI3401">
        <f t="shared" si="1818"/>
        <v>-78.118729842733629</v>
      </c>
      <c r="AJ3401">
        <f t="shared" si="1819"/>
        <v>-48.158414463013251</v>
      </c>
      <c r="AK3401"/>
      <c r="AL3401"/>
      <c r="AM3401"/>
      <c r="AN3401"/>
    </row>
    <row r="3402" spans="1:40" x14ac:dyDescent="0.35">
      <c r="A3402"/>
      <c r="B3402">
        <f t="shared" si="1785"/>
        <v>1468000</v>
      </c>
      <c r="C3402" s="237" t="str">
        <f t="shared" si="1788"/>
        <v>-9.81558573133044E-09+0.000461734494861988i</v>
      </c>
      <c r="D3402" s="208" t="str">
        <f t="shared" si="1789"/>
        <v>-1.64874559496609+0.00353996446060858i</v>
      </c>
      <c r="E3402" t="str">
        <f t="shared" si="1790"/>
        <v>36500</v>
      </c>
      <c r="F3402" t="str">
        <f t="shared" si="1791"/>
        <v>0.21505376344086</v>
      </c>
      <c r="G3402" t="str">
        <f t="shared" si="1786"/>
        <v>0.21505376344086</v>
      </c>
      <c r="H3402" t="str">
        <f t="shared" si="1792"/>
        <v>2.52594913626157+0.0706425379623098i</v>
      </c>
      <c r="I3402" t="str">
        <f t="shared" si="1793"/>
        <v>5764.82251933727i</v>
      </c>
      <c r="J3402" t="str">
        <f t="shared" si="1787"/>
        <v>-44983.4306605145+1261.15869291037i</v>
      </c>
      <c r="K3402" t="str">
        <f t="shared" si="1794"/>
        <v>0.00359012277423227-0.128053701556564i</v>
      </c>
      <c r="L3402" t="str">
        <f t="shared" si="1795"/>
        <v>0.00113804135658086-0.0344116929009474i</v>
      </c>
      <c r="M3402" t="str">
        <f t="shared" si="1796"/>
        <v>0.00472816413081313-0.162465394457511i</v>
      </c>
      <c r="N3402" t="str">
        <f t="shared" si="1797"/>
        <v>-18.3107970042601i</v>
      </c>
      <c r="O3402" t="str">
        <f t="shared" si="1798"/>
        <v>0.858346105937288+0.513071108543732i</v>
      </c>
      <c r="P3402" t="str">
        <f t="shared" si="1799"/>
        <v>0.141653894062712-0.513071108543732i</v>
      </c>
      <c r="Q3402" t="str">
        <f t="shared" si="1800"/>
        <v>-0.141653894062712+18.8238681128038i</v>
      </c>
      <c r="R3402" t="str">
        <f t="shared" si="1801"/>
        <v>-0.0273114946314687-0.00731970250055947i</v>
      </c>
      <c r="S3402" t="str">
        <f t="shared" si="1802"/>
        <v>2.04455533052494i</v>
      </c>
      <c r="T3402" t="str">
        <f t="shared" si="1803"/>
        <v>0.0149655367653756-0.0558398619333726i</v>
      </c>
      <c r="U3402" t="str">
        <f t="shared" si="1804"/>
        <v>0.0000499999999999999-0.0000968001551502866i</v>
      </c>
      <c r="V3402" t="str">
        <f t="shared" si="1805"/>
        <v>0.00002-0.00108416173768321i</v>
      </c>
      <c r="W3402" t="str">
        <f t="shared" si="1806"/>
        <v>0.0000421755948053074-0.0000905188530644502i</v>
      </c>
      <c r="X3402" t="str">
        <f t="shared" si="1807"/>
        <v>0.0000422076451748541-0.0000904806697459666i</v>
      </c>
      <c r="Y3402" t="str">
        <f t="shared" si="1808"/>
        <v>0.009+7.37897282475171i</v>
      </c>
      <c r="Z3402" t="str">
        <f t="shared" si="1809"/>
        <v>-0.000147060990170188-0.000068820923607104i</v>
      </c>
      <c r="AA3402" t="str">
        <f t="shared" si="1810"/>
        <v>0.00199284673130755-1.62626010562295i</v>
      </c>
      <c r="AB3402" t="str">
        <f t="shared" si="1811"/>
        <v>0.0450187738108508-0.167975405989024i</v>
      </c>
      <c r="AC3402" t="str">
        <f t="shared" si="1812"/>
        <v>0.972922665558378-0.00810820813462942i</v>
      </c>
      <c r="AD3402" t="str">
        <f t="shared" si="1813"/>
        <v>0.0477072191310186-0.172252730725112i</v>
      </c>
      <c r="AE3402" t="str">
        <f t="shared" si="1814"/>
        <v>-0.0000188704629060217+0.0000220484022566305i</v>
      </c>
      <c r="AF3402" t="str">
        <f t="shared" si="1815"/>
        <v>-4.17469473122766-0.0671025735017012i</v>
      </c>
      <c r="AG3402" t="str">
        <f t="shared" si="1816"/>
        <v>0.998986281731388-0.000282097986262026i</v>
      </c>
      <c r="AH3402" t="str">
        <f t="shared" si="1817"/>
        <v>0.0000803650222773025-0.0000908485160980756i</v>
      </c>
      <c r="AI3402">
        <f t="shared" si="1818"/>
        <v>-78.323285883296109</v>
      </c>
      <c r="AJ3402">
        <f t="shared" si="1819"/>
        <v>-48.503875804625494</v>
      </c>
      <c r="AK3402"/>
      <c r="AL3402"/>
      <c r="AM3402"/>
      <c r="AN3402"/>
    </row>
    <row r="3403" spans="1:40" x14ac:dyDescent="0.35">
      <c r="A3403"/>
      <c r="B3403">
        <f t="shared" si="1785"/>
        <v>1469000</v>
      </c>
      <c r="C3403" s="237" t="str">
        <f t="shared" si="1788"/>
        <v>-9.80222665056858E-09+0.00046142017594133i</v>
      </c>
      <c r="D3403" s="208" t="str">
        <f t="shared" si="1789"/>
        <v>-1.64874559486367+0.00353755468221686i</v>
      </c>
      <c r="E3403" t="str">
        <f t="shared" si="1790"/>
        <v>36500</v>
      </c>
      <c r="F3403" t="str">
        <f t="shared" si="1791"/>
        <v>0.21505376344086</v>
      </c>
      <c r="G3403" t="str">
        <f t="shared" si="1786"/>
        <v>0.21505376344086</v>
      </c>
      <c r="H3403" t="str">
        <f t="shared" si="1792"/>
        <v>2.52595202894893+0.070594536156246i</v>
      </c>
      <c r="I3403" t="str">
        <f t="shared" si="1793"/>
        <v>5768.74951015426i</v>
      </c>
      <c r="J3403" t="str">
        <f t="shared" si="1787"/>
        <v>-45044.738225001+1262.01779283743i</v>
      </c>
      <c r="K3403" t="str">
        <f t="shared" si="1794"/>
        <v>0.00358524020768013-0.127966663818268i</v>
      </c>
      <c r="L3403" t="str">
        <f t="shared" si="1795"/>
        <v>0.00113649416422616-0.0343883187834222i</v>
      </c>
      <c r="M3403" t="str">
        <f t="shared" si="1796"/>
        <v>0.00472173437190629-0.16235498260169i</v>
      </c>
      <c r="N3403" t="str">
        <f t="shared" si="1797"/>
        <v>-18.3232702992222i</v>
      </c>
      <c r="O3403" t="str">
        <f t="shared" si="1798"/>
        <v>0.864678856061978+0.502325069929174i</v>
      </c>
      <c r="P3403" t="str">
        <f t="shared" si="1799"/>
        <v>0.135321143938022-0.502325069929174i</v>
      </c>
      <c r="Q3403" t="str">
        <f t="shared" si="1800"/>
        <v>-0.135321143938022+18.8255953691514i</v>
      </c>
      <c r="R3403" t="str">
        <f t="shared" si="1801"/>
        <v>-0.0267333789203422-0.00699598339062407i</v>
      </c>
      <c r="S3403" t="str">
        <f t="shared" si="1802"/>
        <v>2.0459480793877i</v>
      </c>
      <c r="T3403" t="str">
        <f t="shared" si="1803"/>
        <v>0.0143134187814756-0.0546951052576178i</v>
      </c>
      <c r="U3403" t="str">
        <f t="shared" si="1804"/>
        <v>0.0000500000000000001-0.0000967342598778906i</v>
      </c>
      <c r="V3403" t="str">
        <f t="shared" si="1805"/>
        <v>0.00002-0.00108342371063237i</v>
      </c>
      <c r="W3403" t="str">
        <f t="shared" si="1806"/>
        <v>0.0000421754617299739-0.0000904594772656751i</v>
      </c>
      <c r="X3403" t="str">
        <f t="shared" si="1807"/>
        <v>0.0000422074584610432-0.0000904213191381051i</v>
      </c>
      <c r="Y3403" t="str">
        <f t="shared" si="1808"/>
        <v>0.009+7.38399937299745i</v>
      </c>
      <c r="Z3403" t="str">
        <f t="shared" si="1809"/>
        <v>-0.000146864482245373-0.0000687735295725494i</v>
      </c>
      <c r="AA3403" t="str">
        <f t="shared" si="1810"/>
        <v>0.00199013435073696-1.62515302982776i</v>
      </c>
      <c r="AB3403" t="str">
        <f t="shared" si="1811"/>
        <v>0.0430570966271026-0.164531791325399i</v>
      </c>
      <c r="AC3403" t="str">
        <f t="shared" si="1812"/>
        <v>0.973490748055039-0.00776740958814498i</v>
      </c>
      <c r="AD3403" t="str">
        <f t="shared" si="1813"/>
        <v>0.0455752239810043-0.168648536436203i</v>
      </c>
      <c r="AE3403" t="str">
        <f t="shared" si="1814"/>
        <v>-0.0000182919367811495+0.0000216341109709098i</v>
      </c>
      <c r="AF3403" t="str">
        <f t="shared" si="1815"/>
        <v>-4.1746976238126-0.0670569814740291i</v>
      </c>
      <c r="AG3403" t="str">
        <f t="shared" si="1816"/>
        <v>0.99900815989549-0.000269336494631803i</v>
      </c>
      <c r="AH3403" t="str">
        <f t="shared" si="1817"/>
        <v>0.0000779153158854795-0.0000891567133635391i</v>
      </c>
      <c r="AI3403">
        <f t="shared" si="1818"/>
        <v>-78.532607842572389</v>
      </c>
      <c r="AJ3403">
        <f t="shared" si="1819"/>
        <v>-48.849329487348832</v>
      </c>
      <c r="AK3403"/>
      <c r="AL3403"/>
      <c r="AM3403"/>
      <c r="AN3403"/>
    </row>
    <row r="3404" spans="1:40" x14ac:dyDescent="0.35">
      <c r="A3404"/>
      <c r="B3404">
        <f t="shared" si="1785"/>
        <v>1470000</v>
      </c>
      <c r="C3404" s="237" t="str">
        <f t="shared" si="1788"/>
        <v>-9.78889482396252E-09+0.000461106284665463i</v>
      </c>
      <c r="D3404" s="208" t="str">
        <f t="shared" si="1789"/>
        <v>-1.64874559476146+0.00353514818243522i</v>
      </c>
      <c r="E3404" t="str">
        <f t="shared" si="1790"/>
        <v>36500</v>
      </c>
      <c r="F3404" t="str">
        <f t="shared" si="1791"/>
        <v>0.21505376344086</v>
      </c>
      <c r="G3404" t="str">
        <f t="shared" si="1786"/>
        <v>0.21505376344086</v>
      </c>
      <c r="H3404" t="str">
        <f t="shared" si="1792"/>
        <v>2.52595491574198+0.0705465994814921i</v>
      </c>
      <c r="I3404" t="str">
        <f t="shared" si="1793"/>
        <v>5772.67650097125i</v>
      </c>
      <c r="J3404" t="str">
        <f t="shared" si="1787"/>
        <v>-45106.0875379141+1262.87689276448i</v>
      </c>
      <c r="K3404" t="str">
        <f t="shared" si="1794"/>
        <v>0.00358036759234203-0.127879744227934i</v>
      </c>
      <c r="L3404" t="str">
        <f t="shared" si="1795"/>
        <v>0.0011349501237457-0.0343649763633225i</v>
      </c>
      <c r="M3404" t="str">
        <f t="shared" si="1796"/>
        <v>0.00471531771608773-0.162244720591256i</v>
      </c>
      <c r="N3404" t="str">
        <f t="shared" si="1797"/>
        <v>-18.3357435941842i</v>
      </c>
      <c r="O3404" t="str">
        <f t="shared" si="1798"/>
        <v>0.870877078524943+0.491500879042815i</v>
      </c>
      <c r="P3404" t="str">
        <f t="shared" si="1799"/>
        <v>0.129122921475057-0.491500879042815i</v>
      </c>
      <c r="Q3404" t="str">
        <f t="shared" si="1800"/>
        <v>-0.129122921475057+18.827244473227i</v>
      </c>
      <c r="R3404" t="str">
        <f t="shared" si="1801"/>
        <v>-0.026151638108176-0.00667894580855878i</v>
      </c>
      <c r="S3404" t="str">
        <f t="shared" si="1802"/>
        <v>2.04734082825045i</v>
      </c>
      <c r="T3404" t="str">
        <f t="shared" si="1803"/>
        <v>0.0136740784435346-0.0535413164244991i</v>
      </c>
      <c r="U3404" t="str">
        <f t="shared" si="1804"/>
        <v>0.0000499999999999999-0.0000966684542589255i</v>
      </c>
      <c r="V3404" t="str">
        <f t="shared" si="1805"/>
        <v>0.00002-0.00108268668769997i</v>
      </c>
      <c r="W3404" t="str">
        <f t="shared" si="1806"/>
        <v>0.0000421753285652911-0.0000904001837556391i</v>
      </c>
      <c r="X3404" t="str">
        <f t="shared" si="1807"/>
        <v>0.0000422072717674951-0.0000903620507841128i</v>
      </c>
      <c r="Y3404" t="str">
        <f t="shared" si="1808"/>
        <v>0.009+7.38902592124319i</v>
      </c>
      <c r="Z3404" t="str">
        <f t="shared" si="1809"/>
        <v>-0.000146668375191172-0.0000687262005454728i</v>
      </c>
      <c r="AA3404" t="str">
        <f t="shared" si="1810"/>
        <v>0.00198742750395246-1.62404746030565i</v>
      </c>
      <c r="AB3404" t="str">
        <f t="shared" si="1811"/>
        <v>0.0411338566850171-0.16106100646028i</v>
      </c>
      <c r="AC3404" t="str">
        <f t="shared" si="1812"/>
        <v>0.974062661211863-0.00743320490183445i</v>
      </c>
      <c r="AD3404" t="str">
        <f t="shared" si="1813"/>
        <v>0.0434884428178931-0.165017872416928i</v>
      </c>
      <c r="AE3404" t="str">
        <f t="shared" si="1814"/>
        <v>-0.0000177194306410076+0.0000212141077823819i</v>
      </c>
      <c r="AF3404" t="str">
        <f t="shared" si="1815"/>
        <v>-4.17470051050344-0.0670114512990569i</v>
      </c>
      <c r="AG3404" t="str">
        <f t="shared" si="1816"/>
        <v>0.999030164256155-0.000256858027332981i</v>
      </c>
      <c r="AH3404" t="str">
        <f t="shared" si="1817"/>
        <v>0.0000754905775621224-0.0000874405544398604i</v>
      </c>
      <c r="AI3404">
        <f t="shared" si="1818"/>
        <v>-78.746919055557044</v>
      </c>
      <c r="AJ3404">
        <f t="shared" si="1819"/>
        <v>-49.194775260009443</v>
      </c>
      <c r="AK3404"/>
      <c r="AL3404"/>
      <c r="AM3404"/>
      <c r="AN3404"/>
    </row>
    <row r="3405" spans="1:40" x14ac:dyDescent="0.35">
      <c r="A3405"/>
      <c r="B3405">
        <f t="shared" si="1785"/>
        <v>1471000</v>
      </c>
      <c r="C3405" s="237" t="str">
        <f t="shared" si="1788"/>
        <v>-9.77559017742687E-09+0.000460792820162233i</v>
      </c>
      <c r="D3405" s="208" t="str">
        <f t="shared" si="1789"/>
        <v>-1.64874559465945+0.00353274495457712i</v>
      </c>
      <c r="E3405" t="str">
        <f t="shared" si="1790"/>
        <v>36500</v>
      </c>
      <c r="F3405" t="str">
        <f t="shared" si="1791"/>
        <v>0.21505376344086</v>
      </c>
      <c r="G3405" t="str">
        <f t="shared" si="1786"/>
        <v>0.21505376344086</v>
      </c>
      <c r="H3405" t="str">
        <f t="shared" si="1792"/>
        <v>2.52595779665669+0.0704987278056983i</v>
      </c>
      <c r="I3405" t="str">
        <f t="shared" si="1793"/>
        <v>5776.60349178823i</v>
      </c>
      <c r="J3405" t="str">
        <f t="shared" si="1787"/>
        <v>-45167.4785992538+1263.73599269153i</v>
      </c>
      <c r="K3405" t="str">
        <f t="shared" si="1794"/>
        <v>0.00357550490120078-0.127792942545345i</v>
      </c>
      <c r="L3405" t="str">
        <f t="shared" si="1795"/>
        <v>0.00113340922658724-0.034341665576286i</v>
      </c>
      <c r="M3405" t="str">
        <f t="shared" si="1796"/>
        <v>0.00470891412778802-0.162134608121631i</v>
      </c>
      <c r="N3405" t="str">
        <f t="shared" si="1797"/>
        <v>-18.3482168891462i</v>
      </c>
      <c r="O3405" t="str">
        <f t="shared" si="1798"/>
        <v>0.876939809000155+0.480600219923766i</v>
      </c>
      <c r="P3405" t="str">
        <f t="shared" si="1799"/>
        <v>0.123060190999845-0.480600219923766i</v>
      </c>
      <c r="Q3405" t="str">
        <f t="shared" si="1800"/>
        <v>-0.123060190999845+18.82881710907i</v>
      </c>
      <c r="R3405" t="str">
        <f t="shared" si="1801"/>
        <v>-0.025566340329051-0.00636864183135654i</v>
      </c>
      <c r="S3405" t="str">
        <f t="shared" si="1802"/>
        <v>2.04873357711321i</v>
      </c>
      <c r="T3405" t="str">
        <f t="shared" si="1803"/>
        <v>0.0130476503605079-0.0523786198760304i</v>
      </c>
      <c r="U3405" t="str">
        <f t="shared" si="1804"/>
        <v>0.0000500000000000001-0.0000966027381105513i</v>
      </c>
      <c r="V3405" t="str">
        <f t="shared" si="1805"/>
        <v>0.00002-0.00108195066683817i</v>
      </c>
      <c r="W3405" t="str">
        <f t="shared" si="1806"/>
        <v>0.0000421751953112628-0.0000903409723664793i</v>
      </c>
      <c r="X3405" t="str">
        <f t="shared" si="1807"/>
        <v>0.0000422070850939154-0.0000903028645161982i</v>
      </c>
      <c r="Y3405" t="str">
        <f t="shared" si="1808"/>
        <v>0.009+7.39405246948894i</v>
      </c>
      <c r="Z3405" t="str">
        <f t="shared" si="1809"/>
        <v>-0.000146472667917852-0.0000686789363914794i</v>
      </c>
      <c r="AA3405" t="str">
        <f t="shared" si="1810"/>
        <v>0.0019847261759108-1.62294339398457i</v>
      </c>
      <c r="AB3405" t="str">
        <f t="shared" si="1811"/>
        <v>0.0392494589102717-0.157563425735526i</v>
      </c>
      <c r="AC3405" t="str">
        <f t="shared" si="1812"/>
        <v>0.974638338045639-0.00710564828087166i</v>
      </c>
      <c r="AD3405" t="str">
        <f t="shared" si="1813"/>
        <v>0.0414472056248139-0.161361307400948i</v>
      </c>
      <c r="AE3405" t="str">
        <f t="shared" si="1814"/>
        <v>-0.000017153005752642+0.0000207884711950184i</v>
      </c>
      <c r="AF3405" t="str">
        <f t="shared" si="1815"/>
        <v>-4.17470339131614-0.0669659828511212i</v>
      </c>
      <c r="AG3405" t="str">
        <f t="shared" si="1816"/>
        <v>0.999052291216335-0.000244663950214133i</v>
      </c>
      <c r="AH3405" t="str">
        <f t="shared" si="1817"/>
        <v>0.0000730910685309703-0.0000857003695524807i</v>
      </c>
      <c r="AI3405">
        <f t="shared" si="1818"/>
        <v>-78.966459333361044</v>
      </c>
      <c r="AJ3405">
        <f t="shared" si="1819"/>
        <v>-49.540212873824146</v>
      </c>
      <c r="AK3405"/>
      <c r="AL3405"/>
      <c r="AM3405"/>
      <c r="AN3405"/>
    </row>
    <row r="3406" spans="1:40" x14ac:dyDescent="0.35">
      <c r="A3406"/>
      <c r="B3406">
        <f t="shared" si="1785"/>
        <v>1472000</v>
      </c>
      <c r="C3406" s="237" t="str">
        <f t="shared" si="1788"/>
        <v>-9.76231263712788E-09+0.000460479781561861i</v>
      </c>
      <c r="D3406" s="208" t="str">
        <f t="shared" si="1789"/>
        <v>-1.64874559455766+0.00353034499197427i</v>
      </c>
      <c r="E3406" t="str">
        <f t="shared" si="1790"/>
        <v>36500</v>
      </c>
      <c r="F3406" t="str">
        <f t="shared" si="1791"/>
        <v>0.21505376344086</v>
      </c>
      <c r="G3406" t="str">
        <f t="shared" si="1786"/>
        <v>0.21505376344086</v>
      </c>
      <c r="H3406" t="str">
        <f t="shared" si="1792"/>
        <v>2.52596067170904+0.0704509209968732i</v>
      </c>
      <c r="I3406" t="str">
        <f t="shared" si="1793"/>
        <v>5780.53048260522i</v>
      </c>
      <c r="J3406" t="str">
        <f t="shared" si="1787"/>
        <v>-45228.9114090202+1264.59509261857i</v>
      </c>
      <c r="K3406" t="str">
        <f t="shared" si="1794"/>
        <v>0.00357065210733071-0.12770625853093i</v>
      </c>
      <c r="L3406" t="str">
        <f t="shared" si="1795"/>
        <v>0.00113187146422752-0.0343183863581241i</v>
      </c>
      <c r="M3406" t="str">
        <f t="shared" si="1796"/>
        <v>0.00470252357155823-0.162024644889054i</v>
      </c>
      <c r="N3406" t="str">
        <f t="shared" si="1797"/>
        <v>-18.3606901841083i</v>
      </c>
      <c r="O3406" t="str">
        <f t="shared" si="1798"/>
        <v>0.882866104241564+0.46962478850815i</v>
      </c>
      <c r="P3406" t="str">
        <f t="shared" si="1799"/>
        <v>0.117133895758436-0.46962478850815i</v>
      </c>
      <c r="Q3406" t="str">
        <f t="shared" si="1800"/>
        <v>-0.117133895758436+18.8303149726164i</v>
      </c>
      <c r="R3406" t="str">
        <f t="shared" si="1801"/>
        <v>-0.0249775545806789-0.00606512305556052i</v>
      </c>
      <c r="S3406" t="str">
        <f t="shared" si="1802"/>
        <v>2.05012632597596i</v>
      </c>
      <c r="T3406" t="str">
        <f t="shared" si="1803"/>
        <v>0.0124342684464884-0.0512071422043512i</v>
      </c>
      <c r="U3406" t="str">
        <f t="shared" si="1804"/>
        <v>0.0000499999999999998-0.0000965371112504213i</v>
      </c>
      <c r="V3406" t="str">
        <f t="shared" si="1805"/>
        <v>0.00002-0.00108121564600472i</v>
      </c>
      <c r="W3406" t="str">
        <f t="shared" si="1806"/>
        <v>0.0000421750619678904-0.000090281842930784i</v>
      </c>
      <c r="X3406" t="str">
        <f t="shared" si="1807"/>
        <v>0.0000422068984400089-0.0000902437601670199i</v>
      </c>
      <c r="Y3406" t="str">
        <f t="shared" si="1808"/>
        <v>0.009+7.39907901773468i</v>
      </c>
      <c r="Z3406" t="str">
        <f t="shared" si="1809"/>
        <v>-0.000146277359339378-0.0000686317369765427i</v>
      </c>
      <c r="AA3406" t="str">
        <f t="shared" si="1810"/>
        <v>0.00198203035161983-1.62184082780078i</v>
      </c>
      <c r="AB3406" t="str">
        <f t="shared" si="1811"/>
        <v>0.0374043061382844-0.154039429960927i</v>
      </c>
      <c r="AC3406" t="str">
        <f t="shared" si="1812"/>
        <v>0.975217710692962-0.00678479346971765i</v>
      </c>
      <c r="AD3406" t="str">
        <f t="shared" si="1813"/>
        <v>0.0394518351919483-0.157679414269335i</v>
      </c>
      <c r="AE3406" t="str">
        <f t="shared" si="1814"/>
        <v>-0.0000165927223597189+0.0000203572803653626i</v>
      </c>
      <c r="AF3406" t="str">
        <f t="shared" si="1815"/>
        <v>-4.1747062662667-0.0669205760048989i</v>
      </c>
      <c r="AG3406" t="str">
        <f t="shared" si="1816"/>
        <v>0.999074537164348-0.000232755583199774i</v>
      </c>
      <c r="AH3406" t="str">
        <f t="shared" si="1817"/>
        <v>0.0000707170456221294-0.0000839364916840381i</v>
      </c>
      <c r="AI3406">
        <f t="shared" si="1818"/>
        <v>-79.191486623840376</v>
      </c>
      <c r="AJ3406">
        <f t="shared" si="1819"/>
        <v>-49.885642082425008</v>
      </c>
      <c r="AK3406"/>
      <c r="AL3406"/>
      <c r="AM3406"/>
      <c r="AN3406"/>
    </row>
    <row r="3407" spans="1:40" x14ac:dyDescent="0.35">
      <c r="A3407"/>
      <c r="B3407">
        <f t="shared" si="1785"/>
        <v>1473000</v>
      </c>
      <c r="C3407" s="237" t="str">
        <f t="shared" si="1788"/>
        <v>-9.74906212948226E-09+0.000460167167996927i</v>
      </c>
      <c r="D3407" s="208" t="str">
        <f t="shared" si="1789"/>
        <v>-1.64874559445607+0.00352794828797644i</v>
      </c>
      <c r="E3407" t="str">
        <f t="shared" si="1790"/>
        <v>36500</v>
      </c>
      <c r="F3407" t="str">
        <f t="shared" si="1791"/>
        <v>0.21505376344086</v>
      </c>
      <c r="G3407" t="str">
        <f t="shared" si="1786"/>
        <v>0.21505376344086</v>
      </c>
      <c r="H3407" t="str">
        <f t="shared" si="1792"/>
        <v>2.52596354091489+0.0704031789233812i</v>
      </c>
      <c r="I3407" t="str">
        <f t="shared" si="1793"/>
        <v>5784.45747342221i</v>
      </c>
      <c r="J3407" t="str">
        <f t="shared" si="1787"/>
        <v>-45290.3859672131+1265.45419254563i</v>
      </c>
      <c r="K3407" t="str">
        <f t="shared" si="1794"/>
        <v>0.00356580918389754-0.127619691945767i</v>
      </c>
      <c r="L3407" t="str">
        <f t="shared" si="1795"/>
        <v>0.00113033682817215-0.0342951386448217i</v>
      </c>
      <c r="M3407" t="str">
        <f t="shared" si="1796"/>
        <v>0.00469614601206969-0.161914830590589i</v>
      </c>
      <c r="N3407" t="str">
        <f t="shared" si="1797"/>
        <v>-18.3731634790703i</v>
      </c>
      <c r="O3407" t="str">
        <f t="shared" si="1798"/>
        <v>0.88865504222972+0.458576292365506i</v>
      </c>
      <c r="P3407" t="str">
        <f t="shared" si="1799"/>
        <v>0.11134495777028-0.458576292365506i</v>
      </c>
      <c r="Q3407" t="str">
        <f t="shared" si="1800"/>
        <v>-0.11134495777028+18.8317397714358i</v>
      </c>
      <c r="R3407" t="str">
        <f t="shared" si="1801"/>
        <v>-0.02438535072766-0.00576844058179192i</v>
      </c>
      <c r="S3407" t="str">
        <f t="shared" si="1802"/>
        <v>2.05151907483872i</v>
      </c>
      <c r="T3407" t="str">
        <f t="shared" si="1803"/>
        <v>0.0118340658856199-0.0500270121644267i</v>
      </c>
      <c r="U3407" t="str">
        <f t="shared" si="1804"/>
        <v>0.00005-0.0000964715734966875i</v>
      </c>
      <c r="V3407" t="str">
        <f t="shared" si="1805"/>
        <v>0.00002-0.0010804816231629i</v>
      </c>
      <c r="W3407" t="str">
        <f t="shared" si="1806"/>
        <v>0.0000421749285351774-0.0000902227952815996i</v>
      </c>
      <c r="X3407" t="str">
        <f t="shared" si="1807"/>
        <v>0.0000422067118054833-0.0000901847375696961i</v>
      </c>
      <c r="Y3407" t="str">
        <f t="shared" si="1808"/>
        <v>0.009+7.40410556598042i</v>
      </c>
      <c r="Z3407" t="str">
        <f t="shared" si="1809"/>
        <v>-0.000146082448373406-0.0000685846021670093i</v>
      </c>
      <c r="AA3407" t="str">
        <f t="shared" si="1810"/>
        <v>0.00197934001613826-1.62073975869889i</v>
      </c>
      <c r="AB3407" t="str">
        <f t="shared" si="1811"/>
        <v>0.0355987990086674-0.150489406452404i</v>
      </c>
      <c r="AC3407" t="str">
        <f t="shared" si="1812"/>
        <v>0.97580071040658-0.006470693736687i</v>
      </c>
      <c r="AD3407" t="str">
        <f t="shared" si="1813"/>
        <v>0.037502647063673-0.153972769958671i</v>
      </c>
      <c r="AE3407" t="str">
        <f t="shared" si="1814"/>
        <v>-0.000016038639675713+0.0000199206150893261i</v>
      </c>
      <c r="AF3407" t="str">
        <f t="shared" si="1815"/>
        <v>-4.17470913537096-0.0668752306354048i</v>
      </c>
      <c r="AG3407" t="str">
        <f t="shared" si="1816"/>
        <v>0.999096898474469-0.000221134200135429i</v>
      </c>
      <c r="AH3407" t="str">
        <f t="shared" si="1817"/>
        <v>0.0000683687612443298-0.0000821492565157754i</v>
      </c>
      <c r="AI3407">
        <f t="shared" si="1818"/>
        <v>-79.422278886881486</v>
      </c>
      <c r="AJ3407">
        <f t="shared" si="1819"/>
        <v>-50.231062641889011</v>
      </c>
      <c r="AK3407"/>
      <c r="AL3407"/>
      <c r="AM3407"/>
      <c r="AN3407"/>
    </row>
    <row r="3408" spans="1:40" x14ac:dyDescent="0.35">
      <c r="A3408"/>
      <c r="B3408">
        <f t="shared" si="1785"/>
        <v>1474000</v>
      </c>
      <c r="C3408" s="237" t="str">
        <f t="shared" si="1788"/>
        <v>-9.73583858115628E-09+0.000459854978602365i</v>
      </c>
      <c r="D3408" s="208" t="str">
        <f t="shared" si="1789"/>
        <v>-1.64874559435469+0.00352555483595147i</v>
      </c>
      <c r="E3408" t="str">
        <f t="shared" si="1790"/>
        <v>36500</v>
      </c>
      <c r="F3408" t="str">
        <f t="shared" si="1791"/>
        <v>0.21505376344086</v>
      </c>
      <c r="G3408" t="str">
        <f t="shared" si="1786"/>
        <v>0.21505376344086</v>
      </c>
      <c r="H3408" t="str">
        <f t="shared" si="1792"/>
        <v>2.52596640429009+0.0703555014539433i</v>
      </c>
      <c r="I3408" t="str">
        <f t="shared" si="1793"/>
        <v>5788.38446423919i</v>
      </c>
      <c r="J3408" t="str">
        <f t="shared" si="1787"/>
        <v>-45351.9022738327+1266.31329247268i</v>
      </c>
      <c r="K3408" t="str">
        <f t="shared" si="1794"/>
        <v>0.00356097610415762-0.127533242551581i</v>
      </c>
      <c r="L3408" t="str">
        <f t="shared" si="1795"/>
        <v>0.00112880530995548-0.0342719223725367i</v>
      </c>
      <c r="M3408" t="str">
        <f t="shared" si="1796"/>
        <v>0.0046897814141131-0.161805164924118i</v>
      </c>
      <c r="N3408" t="str">
        <f t="shared" si="1797"/>
        <v>-18.3856367740323i</v>
      </c>
      <c r="O3408" t="str">
        <f t="shared" si="1798"/>
        <v>0.894305722315507+0.447456450432598i</v>
      </c>
      <c r="P3408" t="str">
        <f t="shared" si="1799"/>
        <v>0.105694277684493-0.447456450432598i</v>
      </c>
      <c r="Q3408" t="str">
        <f t="shared" si="1800"/>
        <v>-0.105694277684493+18.8330932244649i</v>
      </c>
      <c r="R3408" t="str">
        <f t="shared" si="1801"/>
        <v>-0.0237897995044404-0.0054786449989839i</v>
      </c>
      <c r="S3408" t="str">
        <f t="shared" si="1802"/>
        <v>2.05291182370147i</v>
      </c>
      <c r="T3408" t="str">
        <f t="shared" si="1803"/>
        <v>0.011247175096277-0.0488383606861531i</v>
      </c>
      <c r="U3408" t="str">
        <f t="shared" si="1804"/>
        <v>0.0000500000000000002-0.0000964061246679928i</v>
      </c>
      <c r="V3408" t="str">
        <f t="shared" si="1805"/>
        <v>0.00002-0.00107974859628152i</v>
      </c>
      <c r="W3408" t="str">
        <f t="shared" si="1806"/>
        <v>0.0000421747950131263-0.0000901638292524247i</v>
      </c>
      <c r="X3408" t="str">
        <f t="shared" si="1807"/>
        <v>0.0000422065251900462-0.0000901257965577956i</v>
      </c>
      <c r="Y3408" t="str">
        <f t="shared" si="1808"/>
        <v>0.009+7.40913211422617i</v>
      </c>
      <c r="Z3408" t="str">
        <f t="shared" si="1809"/>
        <v>-0.000145887933941257-0.0000685375318295929i</v>
      </c>
      <c r="AA3408" t="str">
        <f t="shared" si="1810"/>
        <v>0.00197665515457547-1.6196401836318i</v>
      </c>
      <c r="AB3408" t="str">
        <f t="shared" si="1811"/>
        <v>0.033833335857474-0.146913749068425i</v>
      </c>
      <c r="AC3408" t="str">
        <f t="shared" si="1812"/>
        <v>0.976387267552045-0.00616340185821043i</v>
      </c>
      <c r="AD3408" t="str">
        <f t="shared" si="1813"/>
        <v>0.035599949486763-0.150241955368172i</v>
      </c>
      <c r="AE3408" t="str">
        <f t="shared" si="1814"/>
        <v>-0.0000154908158772233+0.0000194785557888762i</v>
      </c>
      <c r="AF3408" t="str">
        <f t="shared" si="1815"/>
        <v>-4.17471199864478-0.0668299466179918i</v>
      </c>
      <c r="AG3408" t="str">
        <f t="shared" si="1816"/>
        <v>0.999119371507524-0.000209801028639519i</v>
      </c>
      <c r="AH3408" t="str">
        <f t="shared" si="1817"/>
        <v>0.0000660464633578044-0.0000803390023685416i</v>
      </c>
      <c r="AI3408">
        <f t="shared" si="1818"/>
        <v>-79.659136218545655</v>
      </c>
      <c r="AJ3408">
        <f t="shared" si="1819"/>
        <v>-50.576474310789429</v>
      </c>
      <c r="AK3408"/>
      <c r="AL3408"/>
      <c r="AM3408"/>
      <c r="AN3408"/>
    </row>
    <row r="3409" spans="1:40" x14ac:dyDescent="0.35">
      <c r="A3409"/>
      <c r="B3409">
        <f t="shared" si="1785"/>
        <v>1475000</v>
      </c>
      <c r="C3409" s="237" t="str">
        <f t="shared" si="1788"/>
        <v>-9.72264191906469E-09+0.000459543212515456i</v>
      </c>
      <c r="D3409" s="208" t="str">
        <f t="shared" si="1789"/>
        <v>-1.64874559425352+0.00352316462928516i</v>
      </c>
      <c r="E3409" t="str">
        <f t="shared" si="1790"/>
        <v>36500</v>
      </c>
      <c r="F3409" t="str">
        <f t="shared" si="1791"/>
        <v>0.21505376344086</v>
      </c>
      <c r="G3409" t="str">
        <f t="shared" si="1786"/>
        <v>0.21505376344086</v>
      </c>
      <c r="H3409" t="str">
        <f t="shared" si="1792"/>
        <v>2.52596926185042+0.0703078884576348i</v>
      </c>
      <c r="I3409" t="str">
        <f t="shared" si="1793"/>
        <v>5792.31145505618i</v>
      </c>
      <c r="J3409" t="str">
        <f t="shared" si="1787"/>
        <v>-45413.4603288789+1267.17239239973i</v>
      </c>
      <c r="K3409" t="str">
        <f t="shared" si="1794"/>
        <v>0.00355615284145796-0.127446910110741i</v>
      </c>
      <c r="L3409" t="str">
        <f t="shared" si="1795"/>
        <v>0.00112727690114046-0.0342487374775987i</v>
      </c>
      <c r="M3409" t="str">
        <f t="shared" si="1796"/>
        <v>0.00468342974259842-0.16169564758834i</v>
      </c>
      <c r="N3409" t="str">
        <f t="shared" si="1797"/>
        <v>-18.3981100689944i</v>
      </c>
      <c r="O3409" t="str">
        <f t="shared" si="1798"/>
        <v>0.899817265360111+0.436266992746244i</v>
      </c>
      <c r="P3409" t="str">
        <f t="shared" si="1799"/>
        <v>0.100182734639889-0.436266992746244i</v>
      </c>
      <c r="Q3409" t="str">
        <f t="shared" si="1800"/>
        <v>-0.100182734639889+18.8343770617406i</v>
      </c>
      <c r="R3409" t="str">
        <f t="shared" si="1801"/>
        <v>-0.0231909725180401-0.00519578636836686i</v>
      </c>
      <c r="S3409" t="str">
        <f t="shared" si="1802"/>
        <v>2.05430457256422i</v>
      </c>
      <c r="T3409" t="str">
        <f t="shared" si="1803"/>
        <v>0.0106737276946029-0.0476413208860209i</v>
      </c>
      <c r="U3409" t="str">
        <f t="shared" si="1804"/>
        <v>0.0000499999999999999-0.0000963407645834715i</v>
      </c>
      <c r="V3409" t="str">
        <f t="shared" si="1805"/>
        <v>0.00002-0.00107901656333488i</v>
      </c>
      <c r="W3409" t="str">
        <f t="shared" si="1806"/>
        <v>0.0000421746614017387-0.0000901049446772078i</v>
      </c>
      <c r="X3409" t="str">
        <f t="shared" si="1807"/>
        <v>0.0000422063385934053-0.0000900669369653379i</v>
      </c>
      <c r="Y3409" t="str">
        <f t="shared" si="1808"/>
        <v>0.009+7.41415866247191i</v>
      </c>
      <c r="Z3409" t="str">
        <f t="shared" si="1809"/>
        <v>-0.000145693814967908-0.0000684905258313734i</v>
      </c>
      <c r="AA3409" t="str">
        <f t="shared" si="1810"/>
        <v>0.00197397575209132-1.61854209956067i</v>
      </c>
      <c r="AB3409" t="str">
        <f t="shared" si="1811"/>
        <v>0.0321083126075152-0.143312858245089i</v>
      </c>
      <c r="AC3409" t="str">
        <f t="shared" si="1812"/>
        <v>0.976977311604575-0.00586297010284287i</v>
      </c>
      <c r="AD3409" t="str">
        <f t="shared" si="1813"/>
        <v>0.0337440433599588-0.146487555266427i</v>
      </c>
      <c r="AE3409" t="str">
        <f t="shared" si="1814"/>
        <v>-0.0000149493080975049+0.0000190311834986879i</v>
      </c>
      <c r="AF3409" t="str">
        <f t="shared" si="1815"/>
        <v>-4.17471485610394-0.0667847238283496i</v>
      </c>
      <c r="AG3409" t="str">
        <f t="shared" si="1816"/>
        <v>0.99914195261148-0.000198757249963855i</v>
      </c>
      <c r="AH3409" t="str">
        <f t="shared" si="1817"/>
        <v>0.0000637503954481538-0.0000785060701436822i</v>
      </c>
      <c r="AI3409">
        <f t="shared" si="1818"/>
        <v>-79.902383264743889</v>
      </c>
      <c r="AJ3409">
        <f t="shared" si="1819"/>
        <v>-50.921876850220826</v>
      </c>
      <c r="AK3409"/>
      <c r="AL3409"/>
      <c r="AM3409"/>
      <c r="AN3409"/>
    </row>
    <row r="3410" spans="1:40" x14ac:dyDescent="0.35">
      <c r="A3410"/>
      <c r="B3410">
        <f t="shared" si="1785"/>
        <v>1476000</v>
      </c>
      <c r="C3410" s="237" t="str">
        <f t="shared" si="1788"/>
        <v>-9.7094720703698E-09+0.000459231868875819i</v>
      </c>
      <c r="D3410" s="208" t="str">
        <f t="shared" si="1789"/>
        <v>-1.64874559415255+0.00352077766138128i</v>
      </c>
      <c r="E3410" t="str">
        <f t="shared" si="1790"/>
        <v>36500</v>
      </c>
      <c r="F3410" t="str">
        <f t="shared" si="1791"/>
        <v>0.21505376344086</v>
      </c>
      <c r="G3410" t="str">
        <f t="shared" si="1786"/>
        <v>0.21505376344086</v>
      </c>
      <c r="H3410" t="str">
        <f t="shared" si="1792"/>
        <v>2.52597211361161+0.0702603398038831i</v>
      </c>
      <c r="I3410" t="str">
        <f t="shared" si="1793"/>
        <v>5796.23844587317i</v>
      </c>
      <c r="J3410" t="str">
        <f t="shared" si="1787"/>
        <v>-45475.0601323517+1268.03149232678i</v>
      </c>
      <c r="K3410" t="str">
        <f t="shared" si="1794"/>
        <v>0.00355133936923564-0.127360694386256i</v>
      </c>
      <c r="L3410" t="str">
        <f t="shared" si="1795"/>
        <v>0.00112575159331858-0.0342255838965094i</v>
      </c>
      <c r="M3410" t="str">
        <f t="shared" si="1796"/>
        <v>0.00467709096255422-0.161586278282765i</v>
      </c>
      <c r="N3410" t="str">
        <f t="shared" si="1797"/>
        <v>-18.4105833639564i</v>
      </c>
      <c r="O3410" t="str">
        <f t="shared" si="1798"/>
        <v>0.905188813871682+0.425009660174422i</v>
      </c>
      <c r="P3410" t="str">
        <f t="shared" si="1799"/>
        <v>0.094811186128318-0.425009660174422i</v>
      </c>
      <c r="Q3410" t="str">
        <f t="shared" si="1800"/>
        <v>-0.094811186128318+18.8355930241308i</v>
      </c>
      <c r="R3410" t="str">
        <f t="shared" si="1801"/>
        <v>-0.0225889422505023-0.00491991420718436i</v>
      </c>
      <c r="S3410" t="str">
        <f t="shared" si="1802"/>
        <v>2.05569732142698i</v>
      </c>
      <c r="T3410" t="str">
        <f t="shared" si="1803"/>
        <v>0.0101138544573594-0.0464360280782263i</v>
      </c>
      <c r="U3410" t="str">
        <f t="shared" si="1804"/>
        <v>0.0000500000000000001-0.0000962754930627514i</v>
      </c>
      <c r="V3410" t="str">
        <f t="shared" si="1805"/>
        <v>0.00002-0.00107828552230281i</v>
      </c>
      <c r="W3410" t="str">
        <f t="shared" si="1806"/>
        <v>0.0000421745277010184-0.00009004614139035i</v>
      </c>
      <c r="X3410" t="str">
        <f t="shared" si="1807"/>
        <v>0.0000422061520152718-0.0000900081586267938i</v>
      </c>
      <c r="Y3410" t="str">
        <f t="shared" si="1808"/>
        <v>0.009+7.41918521071766i</v>
      </c>
      <c r="Z3410" t="str">
        <f t="shared" si="1809"/>
        <v>-0.00014550009038198-0.0000684435840398009i</v>
      </c>
      <c r="AA3410" t="str">
        <f t="shared" si="1810"/>
        <v>0.00197130179389591-1.61744550345488i</v>
      </c>
      <c r="AB3410" t="str">
        <f t="shared" si="1811"/>
        <v>0.0304241226566056-0.139687141029553i</v>
      </c>
      <c r="AC3410" t="str">
        <f t="shared" si="1812"/>
        <v>0.977570771146196-0.00556945021499361i</v>
      </c>
      <c r="AD3410" t="str">
        <f t="shared" si="1813"/>
        <v>0.0319352221847388-0.142710158197464i</v>
      </c>
      <c r="AE3410" t="str">
        <f t="shared" si="1814"/>
        <v>-0.0000144141724201695+0.0000185785798527268i</v>
      </c>
      <c r="AF3410" t="str">
        <f t="shared" si="1815"/>
        <v>-4.17471770776416-0.0667395621425018i</v>
      </c>
      <c r="AG3410" t="str">
        <f t="shared" si="1816"/>
        <v>0.999164638122039-0.000188003998861748i</v>
      </c>
      <c r="AH3410" t="str">
        <f t="shared" si="1817"/>
        <v>0.000061480796501001-0.0000766508032636866i</v>
      </c>
      <c r="AI3410">
        <f t="shared" si="1818"/>
        <v>-80.152371973153237</v>
      </c>
      <c r="AJ3410">
        <f t="shared" si="1819"/>
        <v>-51.267270023825041</v>
      </c>
      <c r="AK3410"/>
      <c r="AL3410"/>
      <c r="AM3410"/>
      <c r="AN3410"/>
    </row>
    <row r="3411" spans="1:40" x14ac:dyDescent="0.35">
      <c r="A3411"/>
      <c r="B3411">
        <f t="shared" si="1785"/>
        <v>1477000</v>
      </c>
      <c r="C3411" s="237" t="str">
        <f t="shared" si="1788"/>
        <v>-9.69632896248034E-09+0.000458920946825402i</v>
      </c>
      <c r="D3411" s="208" t="str">
        <f t="shared" si="1789"/>
        <v>-1.64874559405178+0.00351839392566142i</v>
      </c>
      <c r="E3411" t="str">
        <f t="shared" si="1790"/>
        <v>36500</v>
      </c>
      <c r="F3411" t="str">
        <f t="shared" si="1791"/>
        <v>0.21505376344086</v>
      </c>
      <c r="G3411" t="str">
        <f t="shared" si="1786"/>
        <v>0.21505376344086</v>
      </c>
      <c r="H3411" t="str">
        <f t="shared" si="1792"/>
        <v>2.52597495958933+0.0702128553624685i</v>
      </c>
      <c r="I3411" t="str">
        <f t="shared" si="1793"/>
        <v>5800.16543669015i</v>
      </c>
      <c r="J3411" t="str">
        <f t="shared" si="1787"/>
        <v>-45536.7016842511+1268.89059225383i</v>
      </c>
      <c r="K3411" t="str">
        <f t="shared" si="1794"/>
        <v>0.00354653566101749-0.127274595141774i</v>
      </c>
      <c r="L3411" t="str">
        <f t="shared" si="1795"/>
        <v>0.00112422937810971-0.0342024615659411i</v>
      </c>
      <c r="M3411" t="str">
        <f t="shared" si="1796"/>
        <v>0.0046707650391272-0.161477056707715i</v>
      </c>
      <c r="N3411" t="str">
        <f t="shared" si="1797"/>
        <v>-18.4230566589184i</v>
      </c>
      <c r="O3411" t="str">
        <f t="shared" si="1798"/>
        <v>0.910419532138999+0.413686204144888i</v>
      </c>
      <c r="P3411" t="str">
        <f t="shared" si="1799"/>
        <v>0.089580467861001-0.413686204144888i</v>
      </c>
      <c r="Q3411" t="str">
        <f t="shared" si="1800"/>
        <v>-0.089580467861001+18.8367428630633i</v>
      </c>
      <c r="R3411" t="str">
        <f t="shared" si="1801"/>
        <v>-0.0219837820610116-0.00465107747212586i</v>
      </c>
      <c r="S3411" t="str">
        <f t="shared" si="1802"/>
        <v>2.05709007028973i</v>
      </c>
      <c r="T3411" t="str">
        <f t="shared" si="1803"/>
        <v>0.00956768528405837-0.0452226197851205i</v>
      </c>
      <c r="U3411" t="str">
        <f t="shared" si="1804"/>
        <v>0.0000499999999999998-0.0000962103099259447i</v>
      </c>
      <c r="V3411" t="str">
        <f t="shared" si="1805"/>
        <v>0.00002-0.00107755547117058i</v>
      </c>
      <c r="W3411" t="str">
        <f t="shared" si="1806"/>
        <v>0.0000421743939109672-0.0000899874192266993i</v>
      </c>
      <c r="X3411" t="str">
        <f t="shared" si="1807"/>
        <v>0.0000422059654553554-0.000089949461377082i</v>
      </c>
      <c r="Y3411" t="str">
        <f t="shared" si="1808"/>
        <v>0.009+7.4242117589634i</v>
      </c>
      <c r="Z3411" t="str">
        <f t="shared" si="1809"/>
        <v>-0.000145306759115718-0.0000683967063226866i</v>
      </c>
      <c r="AA3411" t="str">
        <f t="shared" si="1810"/>
        <v>0.0019686332652494-1.61635039229205i</v>
      </c>
      <c r="AB3411" t="str">
        <f t="shared" si="1811"/>
        <v>0.0287811567636491-0.136037011111465i</v>
      </c>
      <c r="AC3411" t="str">
        <f t="shared" si="1812"/>
        <v>0.978167573863203-0.00528289339836419i</v>
      </c>
      <c r="AD3411" t="str">
        <f t="shared" si="1813"/>
        <v>0.0301737720171986-0.138910356385903i</v>
      </c>
      <c r="AE3411" t="str">
        <f t="shared" si="1814"/>
        <v>-0.000013885463873022+0.0000181208270707369i</v>
      </c>
      <c r="AF3411" t="str">
        <f t="shared" si="1815"/>
        <v>-4.17472055364111-0.0666944614368071i</v>
      </c>
      <c r="AG3411" t="str">
        <f t="shared" si="1816"/>
        <v>0.999187424363234-0.000177542363463144i</v>
      </c>
      <c r="AH3411" t="str">
        <f t="shared" si="1817"/>
        <v>0.0000592379009772932-0.0000747735476124885i</v>
      </c>
      <c r="AI3411">
        <f t="shared" si="1818"/>
        <v>-80.409484741914824</v>
      </c>
      <c r="AJ3411">
        <f t="shared" si="1819"/>
        <v>-51.612653597843028</v>
      </c>
      <c r="AK3411"/>
      <c r="AL3411"/>
      <c r="AM3411"/>
      <c r="AN3411"/>
    </row>
    <row r="3412" spans="1:40" x14ac:dyDescent="0.35">
      <c r="A3412"/>
      <c r="B3412">
        <f t="shared" si="1785"/>
        <v>1478000</v>
      </c>
      <c r="C3412" s="237" t="str">
        <f t="shared" si="1788"/>
        <v>-9.68321252305053E-09+0.000458610445508476i</v>
      </c>
      <c r="D3412" s="208" t="str">
        <f t="shared" si="1789"/>
        <v>-1.64874559395123+0.00351601341556498i</v>
      </c>
      <c r="E3412" t="str">
        <f t="shared" si="1790"/>
        <v>36500</v>
      </c>
      <c r="F3412" t="str">
        <f t="shared" si="1791"/>
        <v>0.21505376344086</v>
      </c>
      <c r="G3412" t="str">
        <f t="shared" si="1786"/>
        <v>0.21505376344086</v>
      </c>
      <c r="H3412" t="str">
        <f t="shared" si="1792"/>
        <v>2.52597779979922+0.0701654350035229i</v>
      </c>
      <c r="I3412" t="str">
        <f t="shared" si="1793"/>
        <v>5804.09242750714i</v>
      </c>
      <c r="J3412" t="str">
        <f t="shared" si="1787"/>
        <v>-45598.3849845771+1269.74969218088i</v>
      </c>
      <c r="K3412" t="str">
        <f t="shared" si="1794"/>
        <v>0.00354174169041978-0.127188612141583i</v>
      </c>
      <c r="L3412" t="str">
        <f t="shared" si="1795"/>
        <v>0.00112271024716199-0.0341793704227369i</v>
      </c>
      <c r="M3412" t="str">
        <f t="shared" si="1796"/>
        <v>0.00466445193758177-0.16136798256432i</v>
      </c>
      <c r="N3412" t="str">
        <f t="shared" si="1797"/>
        <v>-18.4355299538804i</v>
      </c>
      <c r="O3412" t="str">
        <f t="shared" si="1798"/>
        <v>0.915508606361315+0.402298386373053i</v>
      </c>
      <c r="P3412" t="str">
        <f t="shared" si="1799"/>
        <v>0.084491393638685-0.402298386373053i</v>
      </c>
      <c r="Q3412" t="str">
        <f t="shared" si="1800"/>
        <v>-0.084491393638685+18.8378283402535i</v>
      </c>
      <c r="R3412" t="str">
        <f t="shared" si="1801"/>
        <v>-0.0213755661877618-0.00438932454252062i</v>
      </c>
      <c r="S3412" t="str">
        <f t="shared" si="1802"/>
        <v>2.05848281915249i</v>
      </c>
      <c r="T3412" t="str">
        <f t="shared" si="1803"/>
        <v>0.00903534915846306-0.0440012357471646i</v>
      </c>
      <c r="U3412" t="str">
        <f t="shared" si="1804"/>
        <v>0.00005-0.0000961452149936541i</v>
      </c>
      <c r="V3412" t="str">
        <f t="shared" si="1805"/>
        <v>0.00002-0.00107682640792893i</v>
      </c>
      <c r="W3412" t="str">
        <f t="shared" si="1806"/>
        <v>0.0000421742600315883-0.0000899287780215502i</v>
      </c>
      <c r="X3412" t="str">
        <f t="shared" si="1807"/>
        <v>0.0000422057789133686-0.0000898908450515659i</v>
      </c>
      <c r="Y3412" t="str">
        <f t="shared" si="1808"/>
        <v>0.009+7.42923830720914i</v>
      </c>
      <c r="Z3412" t="str">
        <f t="shared" si="1809"/>
        <v>-0.000145113820104973-0.0000683498925482082i</v>
      </c>
      <c r="AA3412" t="str">
        <f t="shared" si="1810"/>
        <v>0.0019659701514618-1.61525676305795i</v>
      </c>
      <c r="AB3412" t="str">
        <f t="shared" si="1811"/>
        <v>0.0271798029328286-0.132362888852908i</v>
      </c>
      <c r="AC3412" t="str">
        <f t="shared" si="1812"/>
        <v>0.978767646543874-0.00500335029914021i</v>
      </c>
      <c r="AD3412" t="str">
        <f t="shared" si="1813"/>
        <v>0.0284599714213145-0.135088745641795i</v>
      </c>
      <c r="AE3412" t="str">
        <f t="shared" si="1814"/>
        <v>-0.0000133632364221142+0.000017658007944698i</v>
      </c>
      <c r="AF3412" t="str">
        <f t="shared" si="1815"/>
        <v>-4.17472339375045-0.0666494215879579i</v>
      </c>
      <c r="AG3412" t="str">
        <f t="shared" si="1816"/>
        <v>0.999210307648025-0.000167373385158329i</v>
      </c>
      <c r="AH3412" t="str">
        <f t="shared" si="1817"/>
        <v>0.0000570219387895945-0.0000728746514756847i</v>
      </c>
      <c r="AI3412">
        <f t="shared" si="1818"/>
        <v>-80.674138035766561</v>
      </c>
      <c r="AJ3412">
        <f t="shared" si="1819"/>
        <v>-51.958027341133857</v>
      </c>
      <c r="AK3412"/>
      <c r="AL3412"/>
      <c r="AM3412"/>
      <c r="AN3412"/>
    </row>
    <row r="3413" spans="1:40" x14ac:dyDescent="0.35">
      <c r="A3413"/>
      <c r="B3413">
        <f t="shared" si="1785"/>
        <v>1479000</v>
      </c>
      <c r="C3413" s="237" t="str">
        <f t="shared" si="1788"/>
        <v>-9.67012267997915E-09+0.000458300364071627i</v>
      </c>
      <c r="D3413" s="208" t="str">
        <f t="shared" si="1789"/>
        <v>-1.64874559385087+0.00351363612454914i</v>
      </c>
      <c r="E3413" t="str">
        <f t="shared" si="1790"/>
        <v>36500</v>
      </c>
      <c r="F3413" t="str">
        <f t="shared" si="1791"/>
        <v>0.21505376344086</v>
      </c>
      <c r="G3413" t="str">
        <f t="shared" si="1786"/>
        <v>0.21505376344086</v>
      </c>
      <c r="H3413" t="str">
        <f t="shared" si="1792"/>
        <v>2.52598063425683+0.0701180785975258i</v>
      </c>
      <c r="I3413" t="str">
        <f t="shared" si="1793"/>
        <v>5808.01941832413i</v>
      </c>
      <c r="J3413" t="str">
        <f t="shared" si="1787"/>
        <v>-45660.1100333298+1270.60879210794i</v>
      </c>
      <c r="K3413" t="str">
        <f t="shared" si="1794"/>
        <v>0.00353695743114777-0.127102745150603i</v>
      </c>
      <c r="L3413" t="str">
        <f t="shared" si="1795"/>
        <v>0.00112119419215175-0.0341563104039097i</v>
      </c>
      <c r="M3413" t="str">
        <f t="shared" si="1796"/>
        <v>0.00465815162329952-0.161259055554513i</v>
      </c>
      <c r="N3413" t="str">
        <f t="shared" si="1797"/>
        <v>-18.4480032488425i</v>
      </c>
      <c r="O3413" t="str">
        <f t="shared" si="1798"/>
        <v>0.920455244775057+0.390847978587698i</v>
      </c>
      <c r="P3413" t="str">
        <f t="shared" si="1799"/>
        <v>0.079544755224943-0.390847978587698i</v>
      </c>
      <c r="Q3413" t="str">
        <f t="shared" si="1800"/>
        <v>-0.079544755224943+18.8388512274302i</v>
      </c>
      <c r="R3413" t="str">
        <f t="shared" si="1801"/>
        <v>-0.0207643697494866-0.00413470320326136i</v>
      </c>
      <c r="S3413" t="str">
        <f t="shared" si="1802"/>
        <v>2.05987556801526i</v>
      </c>
      <c r="T3413" t="str">
        <f t="shared" si="1803"/>
        <v>0.00851697410939251-0.0427720179322026i</v>
      </c>
      <c r="U3413" t="str">
        <f t="shared" si="1804"/>
        <v>0.0000500000000000002-0.0000960802080869651i</v>
      </c>
      <c r="V3413" t="str">
        <f t="shared" si="1805"/>
        <v>0.00002-0.001076098330574i</v>
      </c>
      <c r="W3413" t="str">
        <f t="shared" si="1806"/>
        <v>0.0000421741260628836-0.0000898702176106438i</v>
      </c>
      <c r="X3413" t="str">
        <f t="shared" si="1807"/>
        <v>0.0000422055923890236-0.0000898323094860581i</v>
      </c>
      <c r="Y3413" t="str">
        <f t="shared" si="1808"/>
        <v>0.009+7.43426485545489i</v>
      </c>
      <c r="Z3413" t="str">
        <f t="shared" si="1809"/>
        <v>-0.000144921272289202-0.000068303142584904i</v>
      </c>
      <c r="AA3413" t="str">
        <f t="shared" si="1810"/>
        <v>0.00196331243789275-1.61416461274651i</v>
      </c>
      <c r="AB3413" t="str">
        <f t="shared" si="1811"/>
        <v>0.0256204462956989-0.128665201316296i</v>
      </c>
      <c r="AC3413" t="str">
        <f t="shared" si="1812"/>
        <v>0.979370915076505-0.00473087098890319i</v>
      </c>
      <c r="AD3413" t="str">
        <f t="shared" si="1813"/>
        <v>0.0267940914233657-0.131245925264654i</v>
      </c>
      <c r="AE3413" t="str">
        <f t="shared" si="1814"/>
        <v>-0.0000128475429659466+0.000017190205825204i</v>
      </c>
      <c r="AF3413" t="str">
        <f t="shared" si="1815"/>
        <v>-4.1747262281077-0.0666044424729767i</v>
      </c>
      <c r="AG3413" t="str">
        <f t="shared" si="1816"/>
        <v>0.999233284278898-0.000157498058488907i</v>
      </c>
      <c r="AH3413" t="str">
        <f t="shared" si="1817"/>
        <v>0.0000548331352790714-0.0000709544654804734i</v>
      </c>
      <c r="AI3413">
        <f t="shared" si="1818"/>
        <v>-80.946786555473921</v>
      </c>
      <c r="AJ3413">
        <f t="shared" si="1819"/>
        <v>-52.303391025216385</v>
      </c>
      <c r="AK3413"/>
      <c r="AL3413"/>
      <c r="AM3413"/>
      <c r="AN3413"/>
    </row>
    <row r="3414" spans="1:40" x14ac:dyDescent="0.35">
      <c r="A3414"/>
      <c r="B3414">
        <f t="shared" si="1785"/>
        <v>1480000</v>
      </c>
      <c r="C3414" s="237" t="str">
        <f t="shared" si="1788"/>
        <v>-9.65705936140841E-09+0.000457990701663746i</v>
      </c>
      <c r="D3414" s="208" t="str">
        <f t="shared" si="1789"/>
        <v>-1.64874559375071+0.00351126204608872i</v>
      </c>
      <c r="E3414" t="str">
        <f t="shared" si="1790"/>
        <v>36500</v>
      </c>
      <c r="F3414" t="str">
        <f t="shared" si="1791"/>
        <v>0.21505376344086</v>
      </c>
      <c r="G3414" t="str">
        <f t="shared" si="1786"/>
        <v>0.21505376344086</v>
      </c>
      <c r="H3414" t="str">
        <f t="shared" si="1792"/>
        <v>2.52598346297768+0.0700707860153072i</v>
      </c>
      <c r="I3414" t="str">
        <f t="shared" si="1793"/>
        <v>5811.94640914112i</v>
      </c>
      <c r="J3414" t="str">
        <f t="shared" si="1787"/>
        <v>-45721.8768305091+1271.46789203498i</v>
      </c>
      <c r="K3414" t="str">
        <f t="shared" si="1794"/>
        <v>0.00353218285699536-0.127016993934389i</v>
      </c>
      <c r="L3414" t="str">
        <f t="shared" si="1795"/>
        <v>0.00111968120478334-0.0341332814466415i</v>
      </c>
      <c r="M3414" t="str">
        <f t="shared" si="1796"/>
        <v>0.0046518640617787-0.16115027538103i</v>
      </c>
      <c r="N3414" t="str">
        <f t="shared" si="1797"/>
        <v>-18.4604765438045i</v>
      </c>
      <c r="O3414" t="str">
        <f t="shared" si="1798"/>
        <v>0.925258677776849+0.3793367622557i</v>
      </c>
      <c r="P3414" t="str">
        <f t="shared" si="1799"/>
        <v>0.074741322223151-0.3793367622557i</v>
      </c>
      <c r="Q3414" t="str">
        <f t="shared" si="1800"/>
        <v>-0.074741322223151+18.8398133060602i</v>
      </c>
      <c r="R3414" t="str">
        <f t="shared" si="1801"/>
        <v>-0.020150268746703-0.00388726062748791i</v>
      </c>
      <c r="S3414" t="str">
        <f t="shared" si="1802"/>
        <v>2.06126831687801i</v>
      </c>
      <c r="T3414" t="str">
        <f t="shared" si="1803"/>
        <v>0.00801268717088816-0.0415351105441561i</v>
      </c>
      <c r="U3414" t="str">
        <f t="shared" si="1804"/>
        <v>0.0000499999999999999-0.0000960152890274464i</v>
      </c>
      <c r="V3414" t="str">
        <f t="shared" si="1805"/>
        <v>0.00002-0.0010753712371074i</v>
      </c>
      <c r="W3414" t="str">
        <f t="shared" si="1806"/>
        <v>0.0000421739920048561-0.0000898117378301642i</v>
      </c>
      <c r="X3414" t="str">
        <f t="shared" si="1807"/>
        <v>0.0000422054058820342-0.0000897738545168103i</v>
      </c>
      <c r="Y3414" t="str">
        <f t="shared" si="1808"/>
        <v>0.009+7.43929140370063i</v>
      </c>
      <c r="Z3414" t="str">
        <f t="shared" si="1809"/>
        <v>-0.000144729114611435-0.0000682564563016747i</v>
      </c>
      <c r="AA3414" t="str">
        <f t="shared" si="1810"/>
        <v>0.00196066010995137-1.61307393835981i</v>
      </c>
      <c r="AB3414" t="str">
        <f t="shared" si="1811"/>
        <v>0.0241034689913621-0.124944382290528i</v>
      </c>
      <c r="AC3414" t="str">
        <f t="shared" si="1812"/>
        <v>0.979977304447734-0.00446550494729457i</v>
      </c>
      <c r="AD3414" t="str">
        <f t="shared" si="1813"/>
        <v>0.0251763954676967-0.127382497947094i</v>
      </c>
      <c r="AE3414" t="str">
        <f t="shared" si="1814"/>
        <v>-0.0000123384353298711+0.0000167175046078013i</v>
      </c>
      <c r="AF3414" t="str">
        <f t="shared" si="1815"/>
        <v>-4.17472905672839-0.0665595239692185i</v>
      </c>
      <c r="AG3414" t="str">
        <f t="shared" si="1816"/>
        <v>0.99925635054846-0.000147917331047029i</v>
      </c>
      <c r="AH3414" t="str">
        <f t="shared" si="1817"/>
        <v>0.0000526717111934006-0.0000690133425354817i</v>
      </c>
      <c r="AI3414">
        <f t="shared" si="1818"/>
        <v>-81.227928065335988</v>
      </c>
      <c r="AJ3414">
        <f t="shared" si="1819"/>
        <v>-52.648744424286562</v>
      </c>
      <c r="AK3414"/>
      <c r="AL3414"/>
      <c r="AM3414"/>
      <c r="AN3414"/>
    </row>
    <row r="3415" spans="1:40" x14ac:dyDescent="0.35">
      <c r="A3415"/>
      <c r="B3415">
        <f t="shared" si="1785"/>
        <v>1481000</v>
      </c>
      <c r="C3415" s="237" t="str">
        <f t="shared" si="1788"/>
        <v>-9.64402249572309E-09+0.000457681457436024i</v>
      </c>
      <c r="D3415" s="208" t="str">
        <f t="shared" si="1789"/>
        <v>-1.64874559365076+0.00350889117367619i</v>
      </c>
      <c r="E3415" t="str">
        <f t="shared" si="1790"/>
        <v>36500</v>
      </c>
      <c r="F3415" t="str">
        <f t="shared" si="1791"/>
        <v>0.21505376344086</v>
      </c>
      <c r="G3415" t="str">
        <f t="shared" si="1786"/>
        <v>0.21505376344086</v>
      </c>
      <c r="H3415" t="str">
        <f t="shared" si="1792"/>
        <v>2.52598628597726+0.0700235571280431i</v>
      </c>
      <c r="I3415" t="str">
        <f t="shared" si="1793"/>
        <v>5815.8733999581i</v>
      </c>
      <c r="J3415" t="str">
        <f t="shared" si="1787"/>
        <v>-45783.6853761149+1272.32699196203i</v>
      </c>
      <c r="K3415" t="str">
        <f t="shared" si="1794"/>
        <v>0.00352741794184488-0.126931358259126i</v>
      </c>
      <c r="L3415" t="str">
        <f t="shared" si="1795"/>
        <v>0.00111817127678908-0.0341102834882835i</v>
      </c>
      <c r="M3415" t="str">
        <f t="shared" si="1796"/>
        <v>0.00464558921863396-0.161041641747409i</v>
      </c>
      <c r="N3415" t="str">
        <f t="shared" si="1797"/>
        <v>-18.4729498387665i</v>
      </c>
      <c r="O3415" t="str">
        <f t="shared" si="1798"/>
        <v>0.929918158043484+0.367766528304323i</v>
      </c>
      <c r="P3415" t="str">
        <f t="shared" si="1799"/>
        <v>0.070081841956516-0.367766528304323i</v>
      </c>
      <c r="Q3415" t="str">
        <f t="shared" si="1800"/>
        <v>-0.070081841956516+18.8407163670708i</v>
      </c>
      <c r="R3415" t="str">
        <f t="shared" si="1801"/>
        <v>-0.0195333400625803-0.00364704335900208i</v>
      </c>
      <c r="S3415" t="str">
        <f t="shared" si="1802"/>
        <v>2.06266106574077i</v>
      </c>
      <c r="T3415" t="str">
        <f t="shared" si="1803"/>
        <v>0.00752261434168203-0.0402906600309588i</v>
      </c>
      <c r="U3415" t="str">
        <f t="shared" si="1804"/>
        <v>0.0000500000000000001-0.0000959504576371514i</v>
      </c>
      <c r="V3415" t="str">
        <f t="shared" si="1805"/>
        <v>0.00002-0.00107464512553609i</v>
      </c>
      <c r="W3415" t="str">
        <f t="shared" si="1806"/>
        <v>0.0000421738578575088-0.0000897533385167393i</v>
      </c>
      <c r="X3415" t="str">
        <f t="shared" si="1807"/>
        <v>0.0000422052193921157-0.0000897154799805213i</v>
      </c>
      <c r="Y3415" t="str">
        <f t="shared" si="1808"/>
        <v>0.009+7.44431795194637i</v>
      </c>
      <c r="Z3415" t="str">
        <f t="shared" si="1809"/>
        <v>-0.000144537346018274-0.0000682098335677814i</v>
      </c>
      <c r="AA3415" t="str">
        <f t="shared" si="1810"/>
        <v>0.00195801315309599-1.61198473690798i</v>
      </c>
      <c r="AB3415" t="str">
        <f t="shared" si="1811"/>
        <v>0.0226292500445403-0.121200872314859i</v>
      </c>
      <c r="AC3415" t="str">
        <f t="shared" si="1812"/>
        <v>0.98058673874123-0.00420730104440034i</v>
      </c>
      <c r="AD3415" t="str">
        <f t="shared" si="1813"/>
        <v>0.0236071393736093-0.123499069677583i</v>
      </c>
      <c r="AE3415" t="str">
        <f t="shared" si="1814"/>
        <v>-0.0000118359642606288+0.0000162399887192385i</v>
      </c>
      <c r="AF3415" t="str">
        <f t="shared" si="1815"/>
        <v>-4.17473187962802-0.0665146659543669i</v>
      </c>
      <c r="AG3415" t="str">
        <f t="shared" si="1816"/>
        <v>0.999279502740043-0.000138632103381612i</v>
      </c>
      <c r="AH3415" t="str">
        <f t="shared" si="1817"/>
        <v>0.0000505378826653115-0.0000670516377702756i</v>
      </c>
      <c r="AI3415">
        <f t="shared" si="1818"/>
        <v>-81.518109007519001</v>
      </c>
      <c r="AJ3415">
        <f t="shared" si="1819"/>
        <v>-52.994087315268054</v>
      </c>
      <c r="AK3415"/>
      <c r="AL3415"/>
      <c r="AM3415"/>
      <c r="AN3415"/>
    </row>
    <row r="3416" spans="1:40" x14ac:dyDescent="0.35">
      <c r="A3416"/>
      <c r="B3416">
        <f t="shared" si="1785"/>
        <v>1482000</v>
      </c>
      <c r="C3416" s="237" t="str">
        <f t="shared" si="1788"/>
        <v>-9.63101201154947E-09+0.000457372630541942i</v>
      </c>
      <c r="D3416" s="208" t="str">
        <f t="shared" si="1789"/>
        <v>-1.64874559355102+0.00350652350082156i</v>
      </c>
      <c r="E3416" t="str">
        <f t="shared" si="1790"/>
        <v>36500</v>
      </c>
      <c r="F3416" t="str">
        <f t="shared" si="1791"/>
        <v>0.21505376344086</v>
      </c>
      <c r="G3416" t="str">
        <f t="shared" si="1786"/>
        <v>0.21505376344086</v>
      </c>
      <c r="H3416" t="str">
        <f t="shared" si="1792"/>
        <v>2.52598910327098+0.0699763918072574i</v>
      </c>
      <c r="I3416" t="str">
        <f t="shared" si="1793"/>
        <v>5819.80039077509i</v>
      </c>
      <c r="J3416" t="str">
        <f t="shared" si="1787"/>
        <v>-45845.5356701475+1273.18609188909i</v>
      </c>
      <c r="K3416" t="str">
        <f t="shared" si="1794"/>
        <v>0.00352266265966654-0.126845837891628i</v>
      </c>
      <c r="L3416" t="str">
        <f t="shared" si="1795"/>
        <v>0.00111666439992909-0.0340873164663544i</v>
      </c>
      <c r="M3416" t="str">
        <f t="shared" si="1796"/>
        <v>0.00463932705959563-0.160933154357982i</v>
      </c>
      <c r="N3416" t="str">
        <f t="shared" si="1797"/>
        <v>-18.4854231337286i</v>
      </c>
      <c r="O3416" t="str">
        <f t="shared" si="1798"/>
        <v>0.934432960648072+0.356139076842853i</v>
      </c>
      <c r="P3416" t="str">
        <f t="shared" si="1799"/>
        <v>0.065567039351928-0.356139076842853i</v>
      </c>
      <c r="Q3416" t="str">
        <f t="shared" si="1800"/>
        <v>-0.065567039351928+18.8415622105715i</v>
      </c>
      <c r="R3416" t="str">
        <f t="shared" si="1801"/>
        <v>-0.0189136614635152-0.00341409729445728i</v>
      </c>
      <c r="S3416" t="str">
        <f t="shared" si="1802"/>
        <v>2.06405381460352i</v>
      </c>
      <c r="T3416" t="str">
        <f t="shared" si="1803"/>
        <v>0.00704688054405211-0.0390388150918881i</v>
      </c>
      <c r="U3416" t="str">
        <f t="shared" si="1804"/>
        <v>0.0000499999999999998-0.0000958857137386102i</v>
      </c>
      <c r="V3416" t="str">
        <f t="shared" si="1805"/>
        <v>0.00002-0.00107391999387244i</v>
      </c>
      <c r="W3416" t="str">
        <f t="shared" si="1806"/>
        <v>0.0000421737236208434-0.0000896950195074351i</v>
      </c>
      <c r="X3416" t="str">
        <f t="shared" si="1807"/>
        <v>0.0000422050329189828-0.0000896571857143253i</v>
      </c>
      <c r="Y3416" t="str">
        <f t="shared" si="1808"/>
        <v>0.009+7.44934450019212i</v>
      </c>
      <c r="Z3416" t="str">
        <f t="shared" si="1809"/>
        <v>-0.000144345965459873-0.000068163274252842i</v>
      </c>
      <c r="AA3416" t="str">
        <f t="shared" si="1810"/>
        <v>0.00195537155283403-1.61089700540927i</v>
      </c>
      <c r="AB3416" t="str">
        <f t="shared" si="1811"/>
        <v>0.0211981652418068-0.117435118700952i</v>
      </c>
      <c r="AC3416" t="str">
        <f t="shared" si="1812"/>
        <v>0.981199141136672-0.00395630752290185i</v>
      </c>
      <c r="AD3416" t="str">
        <f t="shared" si="1813"/>
        <v>0.0220865712936466-0.119596249642907i</v>
      </c>
      <c r="AE3416" t="str">
        <f t="shared" si="1814"/>
        <v>-0.0000113401794211006+0.0000157577431036916i</v>
      </c>
      <c r="AF3416" t="str">
        <f t="shared" si="1815"/>
        <v>-4.174734696822-0.0664698683064358i</v>
      </c>
      <c r="AG3416" t="str">
        <f t="shared" si="1816"/>
        <v>0.999302737128304-0.000129643228913077i</v>
      </c>
      <c r="AH3416" t="str">
        <f t="shared" si="1817"/>
        <v>0.000048431861192092-0.0000650697084748214i</v>
      </c>
      <c r="AI3416">
        <f t="shared" si="1818"/>
        <v>-81.817931062263312</v>
      </c>
      <c r="AJ3416">
        <f t="shared" si="1819"/>
        <v>-53.339419477834092</v>
      </c>
      <c r="AK3416"/>
      <c r="AL3416"/>
      <c r="AM3416"/>
      <c r="AN3416"/>
    </row>
    <row r="3417" spans="1:40" x14ac:dyDescent="0.35">
      <c r="A3417"/>
      <c r="B3417">
        <f t="shared" ref="B3417:B3480" si="1820">B3416+1000</f>
        <v>1483000</v>
      </c>
      <c r="C3417" s="237" t="str">
        <f t="shared" si="1788"/>
        <v>-9.61802783775439E-09+0.000457064220137264i</v>
      </c>
      <c r="D3417" s="208" t="str">
        <f t="shared" si="1789"/>
        <v>-1.64874559345148+0.00350415902105236i</v>
      </c>
      <c r="E3417" t="str">
        <f t="shared" si="1790"/>
        <v>36500</v>
      </c>
      <c r="F3417" t="str">
        <f t="shared" si="1791"/>
        <v>0.21505376344086</v>
      </c>
      <c r="G3417" t="str">
        <f t="shared" si="1786"/>
        <v>0.21505376344086</v>
      </c>
      <c r="H3417" t="str">
        <f t="shared" si="1792"/>
        <v>2.52599191487419+0.0699292899248165i</v>
      </c>
      <c r="I3417" t="str">
        <f t="shared" si="1793"/>
        <v>5823.72738159208i</v>
      </c>
      <c r="J3417" t="str">
        <f t="shared" si="1787"/>
        <v>-45907.4277126066+1274.04519181614i</v>
      </c>
      <c r="K3417" t="str">
        <f t="shared" si="1794"/>
        <v>0.00351791698451814-0.126760432599336i</v>
      </c>
      <c r="L3417" t="str">
        <f t="shared" si="1795"/>
        <v>0.00111516056599119-0.0340643803185413i</v>
      </c>
      <c r="M3417" t="str">
        <f t="shared" si="1796"/>
        <v>0.00463307755050933-0.160824812917877i</v>
      </c>
      <c r="N3417" t="str">
        <f t="shared" si="1797"/>
        <v>-18.4978964286906i</v>
      </c>
      <c r="O3417" t="str">
        <f t="shared" si="1798"/>
        <v>0.93880238317272+0.344456216882815i</v>
      </c>
      <c r="P3417" t="str">
        <f t="shared" si="1799"/>
        <v>0.06119761682728-0.344456216882815i</v>
      </c>
      <c r="Q3417" t="str">
        <f t="shared" si="1800"/>
        <v>-0.06119761682728+18.8423526455734i</v>
      </c>
      <c r="R3417" t="str">
        <f t="shared" si="1801"/>
        <v>-0.0182913115993629-0.00318846766530866i</v>
      </c>
      <c r="S3417" t="str">
        <f t="shared" si="1802"/>
        <v>2.06544656346628i</v>
      </c>
      <c r="T3417" t="str">
        <f t="shared" si="1803"/>
        <v>0.00658560958203513-0.037779726684195i</v>
      </c>
      <c r="U3417" t="str">
        <f t="shared" si="1804"/>
        <v>0.00005-0.0000958210571548354i</v>
      </c>
      <c r="V3417" t="str">
        <f t="shared" si="1805"/>
        <v>0.00002-0.00107319584013416i</v>
      </c>
      <c r="W3417" t="str">
        <f t="shared" si="1806"/>
        <v>0.0000421735892948631-0.0000896367806397604i</v>
      </c>
      <c r="X3417" t="str">
        <f t="shared" si="1807"/>
        <v>0.0000422048464623528-0.0000895989715558008i</v>
      </c>
      <c r="Y3417" t="str">
        <f t="shared" si="1808"/>
        <v>0.009+7.45437104843786i</v>
      </c>
      <c r="Z3417" t="str">
        <f t="shared" si="1809"/>
        <v>-0.000144154971889925-0.000068116778226834i</v>
      </c>
      <c r="AA3417" t="str">
        <f t="shared" si="1810"/>
        <v>0.00195273529472171-1.60981074088994i</v>
      </c>
      <c r="AB3417" t="str">
        <f t="shared" si="1811"/>
        <v>0.0198105870058828-0.113647575552821i</v>
      </c>
      <c r="AC3417" t="str">
        <f t="shared" si="1812"/>
        <v>0.981814433909067-0.00371257197997801i</v>
      </c>
      <c r="AD3417" t="str">
        <f t="shared" si="1813"/>
        <v>0.0206149316731518-0.115674650130109i</v>
      </c>
      <c r="AE3417" t="str">
        <f t="shared" si="1814"/>
        <v>-0.0000108511293852352+0.0000152708532089414i</v>
      </c>
      <c r="AF3417" t="str">
        <f t="shared" si="1815"/>
        <v>-4.17473750832567-0.0664251309037641i</v>
      </c>
      <c r="AG3417" t="str">
        <f t="shared" si="1816"/>
        <v>0.999326049979821-0.00012095151385584i</v>
      </c>
      <c r="AH3417" t="str">
        <f t="shared" si="1817"/>
        <v>0.0000463538536159109-0.0000630679140388064i</v>
      </c>
      <c r="AI3417">
        <f t="shared" si="1818"/>
        <v>-82.128058851901443</v>
      </c>
      <c r="AJ3417">
        <f t="shared" si="1819"/>
        <v>-53.684740694429195</v>
      </c>
      <c r="AK3417"/>
      <c r="AL3417"/>
      <c r="AM3417"/>
      <c r="AN3417"/>
    </row>
    <row r="3418" spans="1:40" x14ac:dyDescent="0.35">
      <c r="A3418"/>
      <c r="B3418">
        <f t="shared" si="1820"/>
        <v>1484000</v>
      </c>
      <c r="C3418" s="237" t="str">
        <f t="shared" si="1788"/>
        <v>-9.6050699034443E-09+0.000456756225380032i</v>
      </c>
      <c r="D3418" s="208" t="str">
        <f t="shared" si="1789"/>
        <v>-1.64874559335213+0.00350179772791358i</v>
      </c>
      <c r="E3418" t="str">
        <f t="shared" si="1790"/>
        <v>36500</v>
      </c>
      <c r="F3418" t="str">
        <f t="shared" si="1791"/>
        <v>0.21505376344086</v>
      </c>
      <c r="G3418" t="str">
        <f t="shared" si="1786"/>
        <v>0.21505376344086</v>
      </c>
      <c r="H3418" t="str">
        <f t="shared" si="1792"/>
        <v>2.52599472080217+0.0698822513529318i</v>
      </c>
      <c r="I3418" t="str">
        <f t="shared" si="1793"/>
        <v>5827.65437240907i</v>
      </c>
      <c r="J3418" t="str">
        <f t="shared" si="1787"/>
        <v>-45969.3615034923+1274.90429174318i</v>
      </c>
      <c r="K3418" t="str">
        <f t="shared" si="1794"/>
        <v>0.00351318089054474-0.126675142150314i</v>
      </c>
      <c r="L3418" t="str">
        <f t="shared" si="1795"/>
        <v>0.00111365976679085-0.0340414749826978i</v>
      </c>
      <c r="M3418" t="str">
        <f t="shared" si="1796"/>
        <v>0.00462684065733559-0.160716617133012i</v>
      </c>
      <c r="N3418" t="str">
        <f t="shared" si="1797"/>
        <v>-18.5103697236526i</v>
      </c>
      <c r="O3418" t="str">
        <f t="shared" si="1798"/>
        <v>0.943025745818035+0.332719766055968i</v>
      </c>
      <c r="P3418" t="str">
        <f t="shared" si="1799"/>
        <v>0.056974254181965-0.332719766055968i</v>
      </c>
      <c r="Q3418" t="str">
        <f t="shared" si="1800"/>
        <v>-0.056974254181965+18.8430894897086i</v>
      </c>
      <c r="R3418" t="str">
        <f t="shared" si="1801"/>
        <v>-0.0176663700032677-0.00297019901951289i</v>
      </c>
      <c r="S3418" t="str">
        <f t="shared" si="1802"/>
        <v>2.06683931232903i</v>
      </c>
      <c r="T3418" t="str">
        <f t="shared" si="1803"/>
        <v>0.00613892409897038-0.036513548028904i</v>
      </c>
      <c r="U3418" t="str">
        <f t="shared" si="1804"/>
        <v>0.0000500000000000002-0.0000957564877093137i</v>
      </c>
      <c r="V3418" t="str">
        <f t="shared" si="1805"/>
        <v>0.00002-0.00107247266234431i</v>
      </c>
      <c r="W3418" t="str">
        <f t="shared" si="1806"/>
        <v>0.0000421734548795708-0.0000895786217516613i</v>
      </c>
      <c r="X3418" t="str">
        <f t="shared" si="1807"/>
        <v>0.0000422046600219434-0.0000895408373429622i</v>
      </c>
      <c r="Y3418" t="str">
        <f t="shared" si="1808"/>
        <v>0.009+7.4593975966836i</v>
      </c>
      <c r="Z3418" t="str">
        <f t="shared" si="1809"/>
        <v>-0.000143964364265646-0.0000680703453600906i</v>
      </c>
      <c r="AA3418" t="str">
        <f t="shared" si="1810"/>
        <v>0.00195010436436393-1.60872594038427i</v>
      </c>
      <c r="AB3418" t="str">
        <f t="shared" si="1811"/>
        <v>0.0184668842679224-0.109838703784282i</v>
      </c>
      <c r="AC3418" t="str">
        <f t="shared" si="1812"/>
        <v>0.98243253842846-0.00347614134894548i</v>
      </c>
      <c r="AD3418" t="str">
        <f t="shared" si="1813"/>
        <v>0.019192453211001-0.111734886427605i</v>
      </c>
      <c r="AE3418" t="str">
        <f t="shared" si="1814"/>
        <v>-0.0000103688616331175+0.0000147794049724642i</v>
      </c>
      <c r="AF3418" t="str">
        <f t="shared" si="1815"/>
        <v>-4.1747403141543-0.0663804536250182i</v>
      </c>
      <c r="AG3418" t="str">
        <f t="shared" si="1816"/>
        <v>0.999349437553702-0.000112557717147959i</v>
      </c>
      <c r="AH3418" t="str">
        <f t="shared" si="1817"/>
        <v>0.0000443040621047915-0.0000610466158906586i</v>
      </c>
      <c r="AI3418">
        <f t="shared" si="1818"/>
        <v>-82.449229036704637</v>
      </c>
      <c r="AJ3418">
        <f t="shared" si="1819"/>
        <v>-54.030050750315979</v>
      </c>
      <c r="AK3418"/>
      <c r="AL3418"/>
      <c r="AM3418"/>
      <c r="AN3418"/>
    </row>
    <row r="3419" spans="1:40" x14ac:dyDescent="0.35">
      <c r="A3419"/>
      <c r="B3419">
        <f t="shared" si="1820"/>
        <v>1485000</v>
      </c>
      <c r="C3419" s="237" t="str">
        <f t="shared" si="1788"/>
        <v>-9.59213813796426E-09+0.000456448645430552i</v>
      </c>
      <c r="D3419" s="208" t="str">
        <f t="shared" si="1789"/>
        <v>-1.64874559325299+0.00349943961496757i</v>
      </c>
      <c r="E3419" t="str">
        <f t="shared" si="1790"/>
        <v>36500</v>
      </c>
      <c r="F3419" t="str">
        <f t="shared" si="1791"/>
        <v>0.21505376344086</v>
      </c>
      <c r="G3419" t="str">
        <f t="shared" si="1786"/>
        <v>0.21505376344086</v>
      </c>
      <c r="H3419" t="str">
        <f t="shared" si="1792"/>
        <v>2.52599752107024+0.0698352759641583i</v>
      </c>
      <c r="I3419" t="str">
        <f t="shared" si="1793"/>
        <v>5831.58136322605i</v>
      </c>
      <c r="J3419" t="str">
        <f t="shared" si="1787"/>
        <v>-46031.3370428047+1275.76339167024i</v>
      </c>
      <c r="K3419" t="str">
        <f t="shared" si="1794"/>
        <v>0.00350845435197838-0.126589966313249i</v>
      </c>
      <c r="L3419" t="str">
        <f t="shared" si="1795"/>
        <v>0.00111216199417098-0.0340186003968441i</v>
      </c>
      <c r="M3419" t="str">
        <f t="shared" si="1796"/>
        <v>0.00462061634614936-0.160608566710093i</v>
      </c>
      <c r="N3419" t="str">
        <f t="shared" si="1797"/>
        <v>-18.5228430186147i</v>
      </c>
      <c r="O3419" t="str">
        <f t="shared" si="1798"/>
        <v>0.947102391508767+0.320931550331802i</v>
      </c>
      <c r="P3419" t="str">
        <f t="shared" si="1799"/>
        <v>0.052897608491233-0.320931550331802i</v>
      </c>
      <c r="Q3419" t="str">
        <f t="shared" si="1800"/>
        <v>-0.052897608491233+18.8437745689465i</v>
      </c>
      <c r="R3419" t="str">
        <f t="shared" si="1801"/>
        <v>-0.0170389170911748-0.002759335203018i</v>
      </c>
      <c r="S3419" t="str">
        <f t="shared" si="1802"/>
        <v>2.06823206119179i</v>
      </c>
      <c r="T3419" t="str">
        <f t="shared" si="1803"/>
        <v>0.00570694553445698-0.0352404346159565i</v>
      </c>
      <c r="U3419" t="str">
        <f t="shared" si="1804"/>
        <v>0.0000499999999999999-0.0000956920052260072i</v>
      </c>
      <c r="V3419" t="str">
        <f t="shared" si="1805"/>
        <v>0.00002-0.00107175045853128i</v>
      </c>
      <c r="W3419" t="str">
        <f t="shared" si="1806"/>
        <v>0.0000421733203749678-0.0000895205426815161i</v>
      </c>
      <c r="X3419" t="str">
        <f t="shared" si="1807"/>
        <v>0.0000422044735974721-0.0000894827829142564i</v>
      </c>
      <c r="Y3419" t="str">
        <f t="shared" si="1808"/>
        <v>0.009+7.46442414492935i</v>
      </c>
      <c r="Z3419" t="str">
        <f t="shared" si="1809"/>
        <v>-0.00014377414154776-0.0000680239755232982i</v>
      </c>
      <c r="AA3419" t="str">
        <f t="shared" si="1810"/>
        <v>0.00194747874741405-1.60764260093454i</v>
      </c>
      <c r="AB3419" t="str">
        <f t="shared" si="1811"/>
        <v>0.017167422338033-0.106008971134421i</v>
      </c>
      <c r="AC3419" t="str">
        <f t="shared" si="1812"/>
        <v>0.983053375159965-0.00324706188068049i</v>
      </c>
      <c r="AD3419" t="str">
        <f t="shared" si="1813"/>
        <v>0.0178193608217478-0.107777576726104i</v>
      </c>
      <c r="AE3419" t="str">
        <f t="shared" si="1814"/>
        <v>-9.89342254625345E-06+0.000014283484807514i</v>
      </c>
      <c r="AF3419" t="str">
        <f t="shared" si="1815"/>
        <v>-4.17474311432323-0.0663358363491907i</v>
      </c>
      <c r="AG3419" t="str">
        <f t="shared" si="1816"/>
        <v>0.999372896102183-0.000104462550389287i</v>
      </c>
      <c r="AH3419" t="str">
        <f t="shared" si="1817"/>
        <v>0.0000422826841345639-0.0000590061774365917i</v>
      </c>
      <c r="AI3419">
        <f t="shared" si="1818"/>
        <v>-82.782261115589108</v>
      </c>
      <c r="AJ3419">
        <f t="shared" si="1819"/>
        <v>-54.375349433595893</v>
      </c>
      <c r="AK3419"/>
      <c r="AL3419"/>
      <c r="AM3419"/>
      <c r="AN3419"/>
    </row>
    <row r="3420" spans="1:40" x14ac:dyDescent="0.35">
      <c r="A3420"/>
      <c r="B3420">
        <f t="shared" si="1820"/>
        <v>1486000</v>
      </c>
      <c r="C3420" s="237" t="str">
        <f t="shared" si="1788"/>
        <v>-9.57923247089697E-09+0.000456141479451395i</v>
      </c>
      <c r="D3420" s="208" t="str">
        <f t="shared" si="1789"/>
        <v>-1.64874559315404+0.00349708467579403i</v>
      </c>
      <c r="E3420" t="str">
        <f t="shared" si="1790"/>
        <v>36500</v>
      </c>
      <c r="F3420" t="str">
        <f t="shared" si="1791"/>
        <v>0.21505376344086</v>
      </c>
      <c r="G3420" t="str">
        <f t="shared" si="1786"/>
        <v>0.21505376344086</v>
      </c>
      <c r="H3420" t="str">
        <f t="shared" si="1792"/>
        <v>2.52600031569356+0.0697883636313909i</v>
      </c>
      <c r="I3420" t="str">
        <f t="shared" si="1793"/>
        <v>5835.50835404304i</v>
      </c>
      <c r="J3420" t="str">
        <f t="shared" si="1787"/>
        <v>-46093.3543305436+1276.62249159729i</v>
      </c>
      <c r="K3420" t="str">
        <f t="shared" si="1794"/>
        <v>0.00350373734313753-0.12650490485745i</v>
      </c>
      <c r="L3420" t="str">
        <f t="shared" si="1795"/>
        <v>0.00111066724000189-0.0339957564991665i</v>
      </c>
      <c r="M3420" t="str">
        <f t="shared" si="1796"/>
        <v>0.00461440458313942-0.160500661356617i</v>
      </c>
      <c r="N3420" t="str">
        <f t="shared" si="1797"/>
        <v>-18.5353163135767i</v>
      </c>
      <c r="O3420" t="str">
        <f t="shared" si="1798"/>
        <v>0.951031685995953+0.309093403733718i</v>
      </c>
      <c r="P3420" t="str">
        <f t="shared" si="1799"/>
        <v>0.048968314004047-0.309093403733718i</v>
      </c>
      <c r="Q3420" t="str">
        <f t="shared" si="1800"/>
        <v>-0.048968314004047+18.8444097173104i</v>
      </c>
      <c r="R3420" t="str">
        <f t="shared" si="1801"/>
        <v>-0.0164090341609656-0.00255591934102907i</v>
      </c>
      <c r="S3420" t="str">
        <f t="shared" si="1802"/>
        <v>2.06962481005454i</v>
      </c>
      <c r="T3420" t="str">
        <f t="shared" si="1803"/>
        <v>0.00528979408069201-0.0339605442085669i</v>
      </c>
      <c r="U3420" t="str">
        <f t="shared" si="1804"/>
        <v>0.0000500000000000001-0.0000956276095293548i</v>
      </c>
      <c r="V3420" t="str">
        <f t="shared" si="1805"/>
        <v>0.00002-0.00107102922672877i</v>
      </c>
      <c r="W3420" t="str">
        <f t="shared" si="1806"/>
        <v>0.0000421731857810584-0.0000894625432681458i</v>
      </c>
      <c r="X3420" t="str">
        <f t="shared" si="1807"/>
        <v>0.0000422042871886599-0.0000894248081085734i</v>
      </c>
      <c r="Y3420" t="str">
        <f t="shared" si="1808"/>
        <v>0.009+7.46945069317509i</v>
      </c>
      <c r="Z3420" t="str">
        <f t="shared" si="1809"/>
        <v>-0.000143584302700493-0.0000679776685875014i</v>
      </c>
      <c r="AA3420" t="str">
        <f t="shared" si="1810"/>
        <v>0.00194485842957367-1.606560719591i</v>
      </c>
      <c r="AB3420" t="str">
        <f t="shared" si="1811"/>
        <v>0.0159125627739336-0.102158852180702i</v>
      </c>
      <c r="AC3420" t="str">
        <f t="shared" si="1812"/>
        <v>0.983676863664158-0.00302537912480592i</v>
      </c>
      <c r="AD3420" t="str">
        <f t="shared" si="1813"/>
        <v>0.0164958715990529-0.103803342019013i</v>
      </c>
      <c r="AE3420" t="str">
        <f t="shared" si="1814"/>
        <v>-9.42485740303044E-06+0.0000137831795891584i</v>
      </c>
      <c r="AF3420" t="str">
        <f t="shared" si="1815"/>
        <v>-4.1747459088476-0.0662912789555969i</v>
      </c>
      <c r="AG3420" t="str">
        <f t="shared" si="1816"/>
        <v>0.999396421871231-0.0000966666777873395i</v>
      </c>
      <c r="AH3420" t="str">
        <f t="shared" si="1817"/>
        <v>0.0000402899124716111-0.0000569469639995127i</v>
      </c>
      <c r="AI3420">
        <f t="shared" si="1818"/>
        <v>-83.128070330159417</v>
      </c>
      <c r="AJ3420">
        <f t="shared" si="1819"/>
        <v>-54.720636535230263</v>
      </c>
      <c r="AK3420"/>
      <c r="AL3420"/>
      <c r="AM3420"/>
      <c r="AN3420"/>
    </row>
    <row r="3421" spans="1:40" x14ac:dyDescent="0.35">
      <c r="A3421"/>
      <c r="B3421">
        <f t="shared" si="1820"/>
        <v>1487000</v>
      </c>
      <c r="C3421" s="237" t="str">
        <f t="shared" si="1788"/>
        <v>-9.56635283206185E-09+0.000455834726607381i</v>
      </c>
      <c r="D3421" s="208" t="str">
        <f t="shared" si="1789"/>
        <v>-1.6487455930553+0.00349473290398992i</v>
      </c>
      <c r="E3421" t="str">
        <f t="shared" si="1790"/>
        <v>36500</v>
      </c>
      <c r="F3421" t="str">
        <f t="shared" si="1791"/>
        <v>0.21505376344086</v>
      </c>
      <c r="G3421" t="str">
        <f t="shared" si="1786"/>
        <v>0.21505376344086</v>
      </c>
      <c r="H3421" t="str">
        <f t="shared" si="1792"/>
        <v>2.52600310468731+0.0697415142278662i</v>
      </c>
      <c r="I3421" t="str">
        <f t="shared" si="1793"/>
        <v>5839.43534486003i</v>
      </c>
      <c r="J3421" t="str">
        <f t="shared" si="1787"/>
        <v>-46155.4133667092+1277.48159152434i</v>
      </c>
      <c r="K3421" t="str">
        <f t="shared" si="1794"/>
        <v>0.00349902983842691-0.126419957552842i</v>
      </c>
      <c r="L3421" t="str">
        <f t="shared" si="1795"/>
        <v>0.00110917549618116-0.0339729432280167i</v>
      </c>
      <c r="M3421" t="str">
        <f t="shared" si="1796"/>
        <v>0.00460820533460807-0.160392900780859i</v>
      </c>
      <c r="N3421" t="str">
        <f t="shared" si="1797"/>
        <v>-18.5477896085387i</v>
      </c>
      <c r="O3421" t="str">
        <f t="shared" si="1798"/>
        <v>0.954813017955785+0.297207168053137i</v>
      </c>
      <c r="P3421" t="str">
        <f t="shared" si="1799"/>
        <v>0.045186982044215-0.297207168053137i</v>
      </c>
      <c r="Q3421" t="str">
        <f t="shared" si="1800"/>
        <v>-0.045186982044215+18.8449967765918i</v>
      </c>
      <c r="R3421" t="str">
        <f t="shared" si="1801"/>
        <v>-0.0157768033911669-0.00235999381904413i</v>
      </c>
      <c r="S3421" t="str">
        <f t="shared" si="1802"/>
        <v>2.0710175589173i</v>
      </c>
      <c r="T3421" t="str">
        <f t="shared" si="1803"/>
        <v>0.00488758863817669-0.0326740368466927i</v>
      </c>
      <c r="U3421" t="str">
        <f t="shared" si="1804"/>
        <v>0.0000499999999999998-0.0000955633004442639i</v>
      </c>
      <c r="V3421" t="str">
        <f t="shared" si="1805"/>
        <v>0.00002-0.00107030896497576i</v>
      </c>
      <c r="W3421" t="str">
        <f t="shared" si="1806"/>
        <v>0.0000421730510978437-0.0000894046233507968i</v>
      </c>
      <c r="X3421" t="str">
        <f t="shared" si="1807"/>
        <v>0.0000422041007952258-0.0000893669127652271i</v>
      </c>
      <c r="Y3421" t="str">
        <f t="shared" si="1808"/>
        <v>0.009+7.47447724142083i</v>
      </c>
      <c r="Z3421" t="str">
        <f t="shared" si="1809"/>
        <v>-0.000143394846691544-0.0000679314244240924i</v>
      </c>
      <c r="AA3421" t="str">
        <f t="shared" si="1810"/>
        <v>0.00194224339659246-1.6054802934118i</v>
      </c>
      <c r="AB3421" t="str">
        <f t="shared" si="1811"/>
        <v>0.0147026632477113-0.0982888283494017i</v>
      </c>
      <c r="AC3421" t="str">
        <f t="shared" si="1812"/>
        <v>0.984302922597899-0.00281113791063663i</v>
      </c>
      <c r="AD3421" t="str">
        <f t="shared" si="1813"/>
        <v>0.0152221947803275-0.0998128060021076i</v>
      </c>
      <c r="AE3421" t="str">
        <f t="shared" si="1814"/>
        <v>-8.96321037432267E-06+0.0000132785766402365i</v>
      </c>
      <c r="AF3421" t="str">
        <f t="shared" si="1815"/>
        <v>-4.17474869774261-0.0662467813238763i</v>
      </c>
      <c r="AG3421" t="str">
        <f t="shared" si="1816"/>
        <v>0.99942001110115-0.0000891707161104339i</v>
      </c>
      <c r="AH3421" t="str">
        <f t="shared" si="1817"/>
        <v>0.0000383259351562896-0.0000548693427576783i</v>
      </c>
      <c r="AI3421">
        <f t="shared" si="1818"/>
        <v>-83.487683183625791</v>
      </c>
      <c r="AJ3421">
        <f t="shared" si="1819"/>
        <v>-55.06591184908509</v>
      </c>
      <c r="AK3421"/>
      <c r="AL3421"/>
      <c r="AM3421"/>
      <c r="AN3421"/>
    </row>
    <row r="3422" spans="1:40" x14ac:dyDescent="0.35">
      <c r="A3422"/>
      <c r="B3422">
        <f t="shared" si="1820"/>
        <v>1488000</v>
      </c>
      <c r="C3422" s="237" t="str">
        <f t="shared" si="1788"/>
        <v>-9.55349915151402E-09+0.000455528386065575i</v>
      </c>
      <c r="D3422" s="208" t="str">
        <f t="shared" si="1789"/>
        <v>-1.64874559295675+0.00349238429316941i</v>
      </c>
      <c r="E3422" t="str">
        <f t="shared" si="1790"/>
        <v>36500</v>
      </c>
      <c r="F3422" t="str">
        <f t="shared" si="1791"/>
        <v>0.21505376344086</v>
      </c>
      <c r="G3422" t="str">
        <f t="shared" si="1786"/>
        <v>0.21505376344086</v>
      </c>
      <c r="H3422" t="str">
        <f t="shared" si="1792"/>
        <v>2.52600588806659+0.0696947276271595i</v>
      </c>
      <c r="I3422" t="str">
        <f t="shared" si="1793"/>
        <v>5843.36233567702i</v>
      </c>
      <c r="J3422" t="str">
        <f t="shared" si="1787"/>
        <v>-46217.5141513014+1278.34069145139i</v>
      </c>
      <c r="K3422" t="str">
        <f t="shared" si="1794"/>
        <v>0.00349433181233711-0.126335124169967i</v>
      </c>
      <c r="L3422" t="str">
        <f t="shared" si="1795"/>
        <v>0.00110768675463352-0.033950160521911i</v>
      </c>
      <c r="M3422" t="str">
        <f t="shared" si="1796"/>
        <v>0.00460201856697063-0.160285284691878i</v>
      </c>
      <c r="N3422" t="str">
        <f t="shared" si="1797"/>
        <v>-18.5602629035007i</v>
      </c>
      <c r="O3422" t="str">
        <f t="shared" si="1798"/>
        <v>0.958445799084591+0.285274692563326i</v>
      </c>
      <c r="P3422" t="str">
        <f t="shared" si="1799"/>
        <v>0.041554200915409-0.285274692563326i</v>
      </c>
      <c r="Q3422" t="str">
        <f t="shared" si="1800"/>
        <v>-0.041554200915409+18.845537596064i</v>
      </c>
      <c r="R3422" t="str">
        <f t="shared" si="1801"/>
        <v>-0.0151423078393153-0.00217160026369736i</v>
      </c>
      <c r="S3422" t="str">
        <f t="shared" si="1802"/>
        <v>2.07241030778005i</v>
      </c>
      <c r="T3422" t="str">
        <f t="shared" si="1803"/>
        <v>0.00450044677086428-0.0313810748497757i</v>
      </c>
      <c r="U3422" t="str">
        <f t="shared" si="1804"/>
        <v>0.0000500000000000001-0.0000954990777961163i</v>
      </c>
      <c r="V3422" t="str">
        <f t="shared" si="1805"/>
        <v>0.00002-0.0010695896713165i</v>
      </c>
      <c r="W3422" t="str">
        <f t="shared" si="1806"/>
        <v>0.0000421729163253272-0.0000893467827691534i</v>
      </c>
      <c r="X3422" t="str">
        <f t="shared" si="1807"/>
        <v>0.0000422039144168923-0.0000893090967239704i</v>
      </c>
      <c r="Y3422" t="str">
        <f t="shared" si="1808"/>
        <v>0.009+7.47950378966658i</v>
      </c>
      <c r="Z3422" t="str">
        <f t="shared" si="1809"/>
        <v>-0.000143205772492088-0.0000678852429048186i</v>
      </c>
      <c r="AA3422" t="str">
        <f t="shared" si="1810"/>
        <v>0.00193963363426797-1.60440131946303i</v>
      </c>
      <c r="AB3422" t="str">
        <f t="shared" si="1811"/>
        <v>0.0135380774108992-0.0943993879238567i</v>
      </c>
      <c r="AC3422" t="str">
        <f t="shared" si="1812"/>
        <v>0.984931469715492-0.00260438232792291i</v>
      </c>
      <c r="AD3422" t="str">
        <f t="shared" si="1813"/>
        <v>0.0139985317127984-0.0958065949730541i</v>
      </c>
      <c r="AE3422" t="str">
        <f t="shared" si="1814"/>
        <v>-8.50852451931566E-06+0.0000127697637173187i</v>
      </c>
      <c r="AF3422" t="str">
        <f t="shared" si="1815"/>
        <v>-4.17475148102334-0.0662023433339901i</v>
      </c>
      <c r="AG3422" t="str">
        <f t="shared" si="1816"/>
        <v>0.999443660027178-0.0000819752346492827i</v>
      </c>
      <c r="AH3422" t="str">
        <f t="shared" si="1817"/>
        <v>0.0000363909354873256-0.000052773682683415i</v>
      </c>
      <c r="AI3422">
        <f t="shared" si="1818"/>
        <v>-83.862256237343843</v>
      </c>
      <c r="AJ3422">
        <f t="shared" si="1819"/>
        <v>-55.411175171946567</v>
      </c>
      <c r="AK3422"/>
      <c r="AL3422"/>
      <c r="AM3422"/>
      <c r="AN3422"/>
    </row>
    <row r="3423" spans="1:40" x14ac:dyDescent="0.35">
      <c r="A3423"/>
      <c r="B3423">
        <f t="shared" si="1820"/>
        <v>1489000</v>
      </c>
      <c r="C3423" s="237" t="str">
        <f t="shared" si="1788"/>
        <v>-9.54067135954346E-09+0.000455222456995283i</v>
      </c>
      <c r="D3423" s="208" t="str">
        <f t="shared" si="1789"/>
        <v>-1.6487455928584+0.00349003883696384i</v>
      </c>
      <c r="E3423" t="str">
        <f t="shared" si="1790"/>
        <v>36500</v>
      </c>
      <c r="F3423" t="str">
        <f t="shared" si="1791"/>
        <v>0.21505376344086</v>
      </c>
      <c r="G3423" t="str">
        <f t="shared" si="1786"/>
        <v>0.21505376344086</v>
      </c>
      <c r="H3423" t="str">
        <f t="shared" si="1792"/>
        <v>2.52600866584645+0.0696480037031836i</v>
      </c>
      <c r="I3423" t="str">
        <f t="shared" si="1793"/>
        <v>5847.289326494i</v>
      </c>
      <c r="J3423" t="str">
        <f t="shared" si="1787"/>
        <v>-46279.6566843203+1279.19979137844i</v>
      </c>
      <c r="K3423" t="str">
        <f t="shared" si="1794"/>
        <v>0.00348964323944418-0.126250404479982i</v>
      </c>
      <c r="L3423" t="str">
        <f t="shared" si="1795"/>
        <v>0.00110620100731076-0.0339274083195303i</v>
      </c>
      <c r="M3423" t="str">
        <f t="shared" si="1796"/>
        <v>0.00459584424675494-0.160177812799512i</v>
      </c>
      <c r="N3423" t="str">
        <f t="shared" si="1797"/>
        <v>-18.5727361984628i</v>
      </c>
      <c r="O3423" t="str">
        <f t="shared" si="1798"/>
        <v>0.961929464190422+0.273297833731493i</v>
      </c>
      <c r="P3423" t="str">
        <f t="shared" si="1799"/>
        <v>0.038070535809578-0.273297833731493i</v>
      </c>
      <c r="Q3423" t="str">
        <f t="shared" si="1800"/>
        <v>-0.038070535809578+18.8460340321943i</v>
      </c>
      <c r="R3423" t="str">
        <f t="shared" si="1801"/>
        <v>-0.0145056314398896-0.00199077952339009i</v>
      </c>
      <c r="S3423" t="str">
        <f t="shared" si="1802"/>
        <v>2.07380305664281i</v>
      </c>
      <c r="T3423" t="str">
        <f t="shared" si="1803"/>
        <v>0.00412848466070828-0.0300818228185771i</v>
      </c>
      <c r="U3423" t="str">
        <f t="shared" si="1804"/>
        <v>0.0000499999999999998-0.000095434941410759i</v>
      </c>
      <c r="V3423" t="str">
        <f t="shared" si="1805"/>
        <v>0.00002-0.00106887134380051i</v>
      </c>
      <c r="W3423" t="str">
        <f t="shared" si="1806"/>
        <v>0.0000421727814635113-0.0000892890213633286i</v>
      </c>
      <c r="X3423" t="str">
        <f t="shared" si="1807"/>
        <v>0.0000422037280533811-0.0000892513598249833i</v>
      </c>
      <c r="Y3423" t="str">
        <f t="shared" si="1808"/>
        <v>0.009+7.48453033791232i</v>
      </c>
      <c r="Z3423" t="str">
        <f t="shared" si="1809"/>
        <v>-0.000143017079076749-0.0000678391239017759i</v>
      </c>
      <c r="AA3423" t="str">
        <f t="shared" si="1810"/>
        <v>0.00193702912844543-1.60332379481865i</v>
      </c>
      <c r="AB3423" t="str">
        <f t="shared" si="1811"/>
        <v>0.0124191547577497-0.090491026049985i</v>
      </c>
      <c r="AC3423" t="str">
        <f t="shared" si="1812"/>
        <v>0.985562421870273-0.00240515570736977i</v>
      </c>
      <c r="AD3423" t="str">
        <f t="shared" si="1813"/>
        <v>0.0128250758208275-0.091785337730322i</v>
      </c>
      <c r="AE3423" t="str">
        <f t="shared" si="1814"/>
        <v>-8.06084178148622E-06+0.0000122568289966048i</v>
      </c>
      <c r="AF3423" t="str">
        <f t="shared" si="1815"/>
        <v>-4.17475425870485-0.0661579648662197i</v>
      </c>
      <c r="AG3423" t="str">
        <f t="shared" si="1816"/>
        <v>0.9994673648801-0.0000750807551860147i</v>
      </c>
      <c r="AH3423" t="str">
        <f t="shared" si="1817"/>
        <v>0.0000344850920069225-0.0000506603544816542i</v>
      </c>
      <c r="AI3423">
        <f t="shared" si="1818"/>
        <v>-84.253099052498015</v>
      </c>
      <c r="AJ3423">
        <f t="shared" si="1819"/>
        <v>-55.756426303555955</v>
      </c>
      <c r="AK3423"/>
      <c r="AL3423"/>
      <c r="AM3423"/>
      <c r="AN3423"/>
    </row>
    <row r="3424" spans="1:40" x14ac:dyDescent="0.35">
      <c r="A3424"/>
      <c r="B3424">
        <f t="shared" si="1820"/>
        <v>1490000</v>
      </c>
      <c r="C3424" s="237" t="str">
        <f t="shared" si="1788"/>
        <v>-9.52786938667393E-09+0.000454916938568037i</v>
      </c>
      <c r="D3424" s="208" t="str">
        <f t="shared" si="1789"/>
        <v>-1.64874559276026+0.00348769652902162i</v>
      </c>
      <c r="E3424" t="str">
        <f t="shared" si="1790"/>
        <v>36500</v>
      </c>
      <c r="F3424" t="str">
        <f t="shared" si="1791"/>
        <v>0.21505376344086</v>
      </c>
      <c r="G3424" t="str">
        <f t="shared" si="1786"/>
        <v>0.21505376344086</v>
      </c>
      <c r="H3424" t="str">
        <f t="shared" si="1792"/>
        <v>2.52601143804192+0.0696013423301906i</v>
      </c>
      <c r="I3424" t="str">
        <f t="shared" si="1793"/>
        <v>5851.21631731099i</v>
      </c>
      <c r="J3424" t="str">
        <f t="shared" si="1787"/>
        <v>-46341.8409657657+1280.05889130549i</v>
      </c>
      <c r="K3424" t="str">
        <f t="shared" si="1794"/>
        <v>0.00348496409440941-0.126165798254654i</v>
      </c>
      <c r="L3424" t="str">
        <f t="shared" si="1795"/>
        <v>0.00110471824619159-0.0339046865597187i</v>
      </c>
      <c r="M3424" t="str">
        <f t="shared" si="1796"/>
        <v>0.004589682340601-0.160070484814373i</v>
      </c>
      <c r="N3424" t="str">
        <f t="shared" si="1797"/>
        <v>-18.5852094934248i</v>
      </c>
      <c r="O3424" t="str">
        <f t="shared" si="1798"/>
        <v>0.965263471280879+0.261278454930343i</v>
      </c>
      <c r="P3424" t="str">
        <f t="shared" si="1799"/>
        <v>0.034736528719121-0.261278454930343i</v>
      </c>
      <c r="Q3424" t="str">
        <f t="shared" si="1800"/>
        <v>-0.034736528719121+18.8464879483551i</v>
      </c>
      <c r="R3424" t="str">
        <f t="shared" si="1801"/>
        <v>-0.0138668590018613-0.00181757164873515i</v>
      </c>
      <c r="S3424" t="str">
        <f t="shared" si="1802"/>
        <v>2.07519580550556i</v>
      </c>
      <c r="T3424" t="str">
        <f t="shared" si="1803"/>
        <v>0.00377181706166101-0.0287764476361996i</v>
      </c>
      <c r="U3424" t="str">
        <f t="shared" si="1804"/>
        <v>0.00005-0.0000953708911145106i</v>
      </c>
      <c r="V3424" t="str">
        <f t="shared" si="1805"/>
        <v>0.00002-0.00106815398048252i</v>
      </c>
      <c r="W3424" t="str">
        <f t="shared" si="1806"/>
        <v>0.0000421726465123987-0.0000892313389738646i</v>
      </c>
      <c r="X3424" t="str">
        <f t="shared" si="1807"/>
        <v>0.0000422035417044162-0.0000891937019088774i</v>
      </c>
      <c r="Y3424" t="str">
        <f t="shared" si="1808"/>
        <v>0.009+7.48955688615807i</v>
      </c>
      <c r="Z3424" t="str">
        <f t="shared" si="1809"/>
        <v>-0.000142828765423594-0.0000677930672874102i</v>
      </c>
      <c r="AA3424" t="str">
        <f t="shared" si="1810"/>
        <v>0.00193442986501752-1.60224771656049i</v>
      </c>
      <c r="AB3424" t="str">
        <f t="shared" si="1811"/>
        <v>0.0113462404868552-0.0865642447393598i</v>
      </c>
      <c r="AC3424" t="str">
        <f t="shared" si="1812"/>
        <v>0.986195695016575-0.00221350060095908i</v>
      </c>
      <c r="AD3424" t="str">
        <f t="shared" si="1813"/>
        <v>0.0117020125746109-0.0877496654718605i</v>
      </c>
      <c r="AE3424" t="str">
        <f t="shared" si="1814"/>
        <v>-7.62020298478462E-06+0.0000117398610598104i</v>
      </c>
      <c r="AF3424" t="str">
        <f t="shared" si="1815"/>
        <v>-4.17475703080218-0.066113645801169i</v>
      </c>
      <c r="AG3424" t="str">
        <f t="shared" si="1816"/>
        <v>0.999491121886841-0.0000684877519713268i</v>
      </c>
      <c r="AH3424" t="str">
        <f t="shared" si="1817"/>
        <v>0.0000326085784867734-0.000048529730528483i</v>
      </c>
      <c r="AI3424">
        <f t="shared" si="1818"/>
        <v>-84.66170242464068</v>
      </c>
      <c r="AJ3424">
        <f t="shared" si="1819"/>
        <v>-56.101665046622045</v>
      </c>
      <c r="AK3424"/>
      <c r="AL3424"/>
      <c r="AM3424"/>
      <c r="AN3424"/>
    </row>
    <row r="3425" spans="1:40" x14ac:dyDescent="0.35">
      <c r="A3425"/>
      <c r="B3425">
        <f t="shared" si="1820"/>
        <v>1491000</v>
      </c>
      <c r="C3425" s="237" t="str">
        <f t="shared" si="1788"/>
        <v>-9.51509316366217E-09+0.000454611829957595i</v>
      </c>
      <c r="D3425" s="208" t="str">
        <f t="shared" si="1789"/>
        <v>-1.64874559266231+0.00348535736300823i</v>
      </c>
      <c r="E3425" t="str">
        <f t="shared" si="1790"/>
        <v>36500</v>
      </c>
      <c r="F3425" t="str">
        <f t="shared" si="1791"/>
        <v>0.21505376344086</v>
      </c>
      <c r="G3425" t="str">
        <f t="shared" si="1786"/>
        <v>0.21505376344086</v>
      </c>
      <c r="H3425" t="str">
        <f t="shared" si="1792"/>
        <v>2.52601420466793+0.0695547433827652i</v>
      </c>
      <c r="I3425" t="str">
        <f t="shared" si="1793"/>
        <v>5855.14330812798i</v>
      </c>
      <c r="J3425" t="str">
        <f t="shared" si="1787"/>
        <v>-46404.0669956377+1280.91799123255i</v>
      </c>
      <c r="K3425" t="str">
        <f t="shared" si="1794"/>
        <v>0.00348029435197888-0.126081305266363i</v>
      </c>
      <c r="L3425" t="str">
        <f t="shared" si="1795"/>
        <v>0.00110323846328158-0.0338819951814842i</v>
      </c>
      <c r="M3425" t="str">
        <f t="shared" si="1796"/>
        <v>0.00458353281526046-0.159963300447847i</v>
      </c>
      <c r="N3425" t="str">
        <f t="shared" si="1797"/>
        <v>-18.5976827883868i</v>
      </c>
      <c r="O3425" t="str">
        <f t="shared" si="1798"/>
        <v>0.968447301647599+0.249218426147595i</v>
      </c>
      <c r="P3425" t="str">
        <f t="shared" si="1799"/>
        <v>0.031552698352401-0.249218426147595i</v>
      </c>
      <c r="Q3425" t="str">
        <f t="shared" si="1800"/>
        <v>-0.031552698352401+18.8469012145344i</v>
      </c>
      <c r="R3425" t="str">
        <f t="shared" si="1801"/>
        <v>-0.0132260762057727-0.00165201587279947i</v>
      </c>
      <c r="S3425" t="str">
        <f t="shared" si="1802"/>
        <v>2.07658855436832i</v>
      </c>
      <c r="T3425" t="str">
        <f t="shared" si="1803"/>
        <v>0.00343055725309017-0.0274651184681108i</v>
      </c>
      <c r="U3425" t="str">
        <f t="shared" si="1804"/>
        <v>0.0000500000000000002-0.0000953069267341525i</v>
      </c>
      <c r="V3425" t="str">
        <f t="shared" si="1805"/>
        <v>0.00002-0.0010674375794225i</v>
      </c>
      <c r="W3425" t="str">
        <f t="shared" si="1806"/>
        <v>0.000042172511471992-0.000089173735441732i</v>
      </c>
      <c r="X3425" t="str">
        <f t="shared" si="1807"/>
        <v>0.0000422033553697214-0.0000891361228166893i</v>
      </c>
      <c r="Y3425" t="str">
        <f t="shared" si="1808"/>
        <v>0.009+7.49458343440381i</v>
      </c>
      <c r="Z3425" t="str">
        <f t="shared" si="1809"/>
        <v>-0.000142640830514111-0.0000677470729345144i</v>
      </c>
      <c r="AA3425" t="str">
        <f t="shared" si="1810"/>
        <v>0.00193183582992427-1.60117308177818i</v>
      </c>
      <c r="AB3425" t="str">
        <f t="shared" si="1811"/>
        <v>0.010319675361017-0.0826195528692798i</v>
      </c>
      <c r="AC3425" t="str">
        <f t="shared" si="1812"/>
        <v>0.986831204212165-0.0020294587620571i</v>
      </c>
      <c r="AD3425" t="str">
        <f t="shared" si="1813"/>
        <v>0.0106295194601166-0.0837002116930595i</v>
      </c>
      <c r="AE3425" t="str">
        <f t="shared" si="1814"/>
        <v>-7.18664782996092E-06+0.0000112189488799815i</v>
      </c>
      <c r="AF3425" t="str">
        <f t="shared" si="1815"/>
        <v>-4.17475979733024-0.066069386019757i</v>
      </c>
      <c r="AG3425" t="str">
        <f t="shared" si="1816"/>
        <v>0.999514927271076-0.0000621966517089029i</v>
      </c>
      <c r="AH3425" t="str">
        <f t="shared" si="1817"/>
        <v>0.0000307615639147271-0.0000463821848094664i</v>
      </c>
      <c r="AI3425">
        <f t="shared" si="1818"/>
        <v>-85.089773447660832</v>
      </c>
      <c r="AJ3425">
        <f t="shared" si="1819"/>
        <v>-56.446891206867157</v>
      </c>
      <c r="AK3425"/>
      <c r="AL3425"/>
      <c r="AM3425"/>
      <c r="AN3425"/>
    </row>
    <row r="3426" spans="1:40" x14ac:dyDescent="0.35">
      <c r="A3426"/>
      <c r="B3426">
        <f t="shared" si="1820"/>
        <v>1492000</v>
      </c>
      <c r="C3426" s="237" t="str">
        <f t="shared" si="1788"/>
        <v>-9.50234262149682E-09+0.000454307130339928i</v>
      </c>
      <c r="D3426" s="208" t="str">
        <f t="shared" si="1789"/>
        <v>-1.64874559256456+0.00348302133260612i</v>
      </c>
      <c r="E3426" t="str">
        <f t="shared" si="1790"/>
        <v>36500</v>
      </c>
      <c r="F3426" t="str">
        <f t="shared" si="1791"/>
        <v>0.21505376344086</v>
      </c>
      <c r="G3426" t="str">
        <f t="shared" si="1786"/>
        <v>0.21505376344086</v>
      </c>
      <c r="H3426" t="str">
        <f t="shared" si="1792"/>
        <v>2.52601696573939+0.0695082067358289i</v>
      </c>
      <c r="I3426" t="str">
        <f t="shared" si="1793"/>
        <v>5859.07029894496i</v>
      </c>
      <c r="J3426" t="str">
        <f t="shared" si="1787"/>
        <v>-46466.3347739364+1281.77709115959i</v>
      </c>
      <c r="K3426" t="str">
        <f t="shared" si="1794"/>
        <v>0.00347563398698302-0.125996925288093i</v>
      </c>
      <c r="L3426" t="str">
        <f t="shared" si="1795"/>
        <v>0.00110176165061302-0.0338593341239971i</v>
      </c>
      <c r="M3426" t="str">
        <f t="shared" si="1796"/>
        <v>0.00457739563759604-0.15985625941209i</v>
      </c>
      <c r="N3426" t="str">
        <f t="shared" si="1797"/>
        <v>-18.6101560833489i</v>
      </c>
      <c r="O3426" t="str">
        <f t="shared" si="1798"/>
        <v>0.971480459946871+0.237119623695332i</v>
      </c>
      <c r="P3426" t="str">
        <f t="shared" si="1799"/>
        <v>0.028519540053129-0.237119623695332i</v>
      </c>
      <c r="Q3426" t="str">
        <f t="shared" si="1800"/>
        <v>-0.028519540053129+18.8472757070442i</v>
      </c>
      <c r="R3426" t="str">
        <f t="shared" si="1801"/>
        <v>-0.012583369600431-0.00149415059117966i</v>
      </c>
      <c r="S3426" t="str">
        <f t="shared" si="1802"/>
        <v>2.07798130323107i</v>
      </c>
      <c r="T3426" t="str">
        <f t="shared" si="1803"/>
        <v>0.00310481699268298-0.0261480067613418i</v>
      </c>
      <c r="U3426" t="str">
        <f t="shared" si="1804"/>
        <v>0.0000499999999999999-0.0000952430480969306i</v>
      </c>
      <c r="V3426" t="str">
        <f t="shared" si="1805"/>
        <v>0.00002-0.00106672213868563i</v>
      </c>
      <c r="W3426" t="str">
        <f t="shared" si="1806"/>
        <v>0.0000421723763422933-0.0000891162106083252i</v>
      </c>
      <c r="X3426" t="str">
        <f t="shared" si="1807"/>
        <v>0.0000422031690490215-0.0000890786223898812i</v>
      </c>
      <c r="Y3426" t="str">
        <f t="shared" si="1808"/>
        <v>0.009+7.49960998264955i</v>
      </c>
      <c r="Z3426" t="str">
        <f t="shared" si="1809"/>
        <v>-0.000142453273333202-0.0000677011407162276i</v>
      </c>
      <c r="AA3426" t="str">
        <f t="shared" si="1810"/>
        <v>0.00192924700915276-1.60009988756918i</v>
      </c>
      <c r="AB3426" t="str">
        <f t="shared" si="1811"/>
        <v>0.00933979556557342-0.0786574661803585i</v>
      </c>
      <c r="AC3426" t="str">
        <f t="shared" si="1812"/>
        <v>0.987468863621053-0.00185307112534452i</v>
      </c>
      <c r="AD3426" t="str">
        <f t="shared" si="1813"/>
        <v>0.0096077659504408-0.0796376120846228i</v>
      </c>
      <c r="AE3426" t="str">
        <f t="shared" si="1814"/>
        <v>-6.76021489110496E-06+0.0000106941818073149i</v>
      </c>
      <c r="AF3426" t="str">
        <f t="shared" si="1815"/>
        <v>-4.17476255830395-0.0660251854032228i</v>
      </c>
      <c r="AG3426" t="str">
        <f t="shared" si="1816"/>
        <v>0.999538777253831-0.0000562078335481184i</v>
      </c>
      <c r="AH3426" t="str">
        <f t="shared" si="1817"/>
        <v>0.0000289442124824075-0.0000442180928580637i</v>
      </c>
      <c r="AI3426">
        <f t="shared" si="1818"/>
        <v>-85.539279490621922</v>
      </c>
      <c r="AJ3426">
        <f t="shared" si="1819"/>
        <v>-56.792104593041714</v>
      </c>
      <c r="AK3426"/>
      <c r="AL3426"/>
      <c r="AM3426"/>
      <c r="AN3426"/>
    </row>
    <row r="3427" spans="1:40" x14ac:dyDescent="0.35">
      <c r="A3427"/>
      <c r="B3427">
        <f t="shared" si="1820"/>
        <v>1493000</v>
      </c>
      <c r="C3427" s="237" t="str">
        <f t="shared" si="1788"/>
        <v>-9.48961769139758E-09+0.000454002838893215i</v>
      </c>
      <c r="D3427" s="208" t="str">
        <f t="shared" si="1789"/>
        <v>-1.648745592467+0.00348068843151465i</v>
      </c>
      <c r="E3427" t="str">
        <f t="shared" si="1790"/>
        <v>36500</v>
      </c>
      <c r="F3427" t="str">
        <f t="shared" si="1791"/>
        <v>0.21505376344086</v>
      </c>
      <c r="G3427" t="str">
        <f t="shared" si="1786"/>
        <v>0.21505376344086</v>
      </c>
      <c r="H3427" t="str">
        <f t="shared" si="1792"/>
        <v>2.52601972127115+0.0694617322646364i</v>
      </c>
      <c r="I3427" t="str">
        <f t="shared" si="1793"/>
        <v>5862.99728976195i</v>
      </c>
      <c r="J3427" t="str">
        <f t="shared" si="1787"/>
        <v>-46528.6443006617+1282.63619108664i</v>
      </c>
      <c r="K3427" t="str">
        <f t="shared" si="1794"/>
        <v>0.00347098297433663-0.125912658093438i</v>
      </c>
      <c r="L3427" t="str">
        <f t="shared" si="1795"/>
        <v>0.0011002878002448-0.0338367033265895i</v>
      </c>
      <c r="M3427" t="str">
        <f t="shared" si="1796"/>
        <v>0.00457127077458143-0.159749361420027i</v>
      </c>
      <c r="N3427" t="str">
        <f t="shared" si="1797"/>
        <v>-18.6226293783109i</v>
      </c>
      <c r="O3427" t="str">
        <f t="shared" si="1798"/>
        <v>0.974362474276631+0.224983929918386i</v>
      </c>
      <c r="P3427" t="str">
        <f t="shared" si="1799"/>
        <v>0.025637525723369-0.224983929918386i</v>
      </c>
      <c r="Q3427" t="str">
        <f t="shared" si="1800"/>
        <v>-0.025637525723369+18.8476133082293i</v>
      </c>
      <c r="R3427" t="str">
        <f t="shared" si="1801"/>
        <v>-0.0119388265991622-0.00134401334190499i</v>
      </c>
      <c r="S3427" t="str">
        <f t="shared" si="1802"/>
        <v>2.07937405209382i</v>
      </c>
      <c r="T3427" t="str">
        <f t="shared" si="1803"/>
        <v>0.00279470646882514-0.0248252862427454i</v>
      </c>
      <c r="U3427" t="str">
        <f t="shared" si="1804"/>
        <v>0.0000500000000000001-0.0000951792550305566i</v>
      </c>
      <c r="V3427" t="str">
        <f t="shared" si="1805"/>
        <v>0.00002-0.00106600765634223i</v>
      </c>
      <c r="W3427" t="str">
        <f t="shared" si="1806"/>
        <v>0.0000421722411233058-0.000089058764315467i</v>
      </c>
      <c r="X3427" t="str">
        <f t="shared" si="1807"/>
        <v>0.0000422029827420431-0.0000890212004703434i</v>
      </c>
      <c r="Y3427" t="str">
        <f t="shared" si="1808"/>
        <v>0.009+7.5046365308953i</v>
      </c>
      <c r="Z3427" t="str">
        <f t="shared" si="1809"/>
        <v>-0.000142266092869171-0.000067655270506036i</v>
      </c>
      <c r="AA3427" t="str">
        <f t="shared" si="1810"/>
        <v>0.00192666338873703-1.59902813103871i</v>
      </c>
      <c r="AB3427" t="str">
        <f t="shared" si="1811"/>
        <v>0.00840693256514831-0.0746785072712847i</v>
      </c>
      <c r="AC3427" t="str">
        <f t="shared" si="1812"/>
        <v>0.98810858651675-0.00168437778656226i</v>
      </c>
      <c r="AD3427" t="str">
        <f t="shared" si="1813"/>
        <v>0.00863691347849925-0.0755625044300851i</v>
      </c>
      <c r="AE3427" t="str">
        <f t="shared" si="1814"/>
        <v>-0.0000063409416123661+0.0000101656495549525i</v>
      </c>
      <c r="AF3427" t="str">
        <f t="shared" si="1815"/>
        <v>-4.17476531373815-0.0659810438331217i</v>
      </c>
      <c r="AG3427" t="str">
        <f t="shared" si="1816"/>
        <v>0.999562668054086-0.0000505216290844982i</v>
      </c>
      <c r="AH3427" t="str">
        <f t="shared" si="1817"/>
        <v>0.0000271566835736345-0.0000420378316940067i</v>
      </c>
      <c r="AI3427">
        <f t="shared" si="1818"/>
        <v>-86.012503952470752</v>
      </c>
      <c r="AJ3427">
        <f t="shared" si="1819"/>
        <v>-57.13730501694117</v>
      </c>
      <c r="AK3427"/>
      <c r="AL3427"/>
      <c r="AM3427"/>
      <c r="AN3427"/>
    </row>
    <row r="3428" spans="1:40" x14ac:dyDescent="0.35">
      <c r="A3428"/>
      <c r="B3428">
        <f t="shared" si="1820"/>
        <v>1494000</v>
      </c>
      <c r="C3428" s="237" t="str">
        <f t="shared" si="1788"/>
        <v>-9.47691830481427E-09+0.000453698954797835i</v>
      </c>
      <c r="D3428" s="208" t="str">
        <f t="shared" si="1789"/>
        <v>-1.64874559236963+0.00347835865345007i</v>
      </c>
      <c r="E3428" t="str">
        <f t="shared" si="1790"/>
        <v>36500</v>
      </c>
      <c r="F3428" t="str">
        <f t="shared" si="1791"/>
        <v>0.21505376344086</v>
      </c>
      <c r="G3428" t="str">
        <f t="shared" si="1786"/>
        <v>0.21505376344086</v>
      </c>
      <c r="H3428" t="str">
        <f t="shared" si="1792"/>
        <v>2.526022471278+0.0694153198447745i</v>
      </c>
      <c r="I3428" t="str">
        <f t="shared" si="1793"/>
        <v>5866.92428057894i</v>
      </c>
      <c r="J3428" t="str">
        <f t="shared" si="1787"/>
        <v>-46590.9955758136+1283.4952910137i</v>
      </c>
      <c r="K3428" t="str">
        <f t="shared" si="1794"/>
        <v>0.00346634128903821-0.125828503456594i</v>
      </c>
      <c r="L3428" t="str">
        <f t="shared" si="1795"/>
        <v>0.00109881690426234-0.0338141027287558i</v>
      </c>
      <c r="M3428" t="str">
        <f t="shared" si="1796"/>
        <v>0.00456515819330055-0.15964260618535i</v>
      </c>
      <c r="N3428" t="str">
        <f t="shared" si="1797"/>
        <v>-18.6351026732729i</v>
      </c>
      <c r="O3428" t="str">
        <f t="shared" si="1798"/>
        <v>0.977092896250032+0.21281323290088i</v>
      </c>
      <c r="P3428" t="str">
        <f t="shared" si="1799"/>
        <v>0.022907103749968-0.21281323290088i</v>
      </c>
      <c r="Q3428" t="str">
        <f t="shared" si="1800"/>
        <v>-0.022907103749968+18.8479159061738i</v>
      </c>
      <c r="R3428" t="str">
        <f t="shared" si="1801"/>
        <v>-0.0112925354755694-0.00120164078516555i</v>
      </c>
      <c r="S3428" t="str">
        <f t="shared" si="1802"/>
        <v>2.08076680095658i</v>
      </c>
      <c r="T3428" t="str">
        <f t="shared" si="1803"/>
        <v>0.00250033425244787-0.0234971329161892i</v>
      </c>
      <c r="U3428" t="str">
        <f t="shared" si="1804"/>
        <v>0.0000499999999999998-0.0000951155473631997i</v>
      </c>
      <c r="V3428" t="str">
        <f t="shared" si="1805"/>
        <v>0.00002-0.00106529413046784i</v>
      </c>
      <c r="W3428" t="str">
        <f t="shared" si="1806"/>
        <v>0.0000421721058150319-0.0000890013964054011i</v>
      </c>
      <c r="X3428" t="str">
        <f t="shared" si="1807"/>
        <v>0.000042202796448513-0.0000889638569003858i</v>
      </c>
      <c r="Y3428" t="str">
        <f t="shared" si="1808"/>
        <v>0.009+7.50966307914104i</v>
      </c>
      <c r="Z3428" t="str">
        <f t="shared" si="1809"/>
        <v>-0.000142079288113703-0.0000676094621777689i</v>
      </c>
      <c r="AA3428" t="str">
        <f t="shared" si="1810"/>
        <v>0.00192408495475783-1.59795780929976i</v>
      </c>
      <c r="AB3428" t="str">
        <f t="shared" si="1811"/>
        <v>0.00752141295879863-0.0706832055903789i</v>
      </c>
      <c r="AC3428" t="str">
        <f t="shared" si="1812"/>
        <v>0.988750285286011-0.00152341798206854i</v>
      </c>
      <c r="AD3428" t="str">
        <f t="shared" si="1813"/>
        <v>0.00771711541098598-0.0714755285026788i</v>
      </c>
      <c r="AE3428" t="str">
        <f t="shared" si="1814"/>
        <v>-5.92886430482207E-06+9.63344218471072E-06i</v>
      </c>
      <c r="AF3428" t="str">
        <f t="shared" si="1815"/>
        <v>-4.17476806364763-0.0659369611913244i</v>
      </c>
      <c r="AG3428" t="str">
        <f t="shared" si="1816"/>
        <v>0.999586595889376-0.0000451383223675062i</v>
      </c>
      <c r="AH3428" t="str">
        <f t="shared" si="1817"/>
        <v>0.0000253991317535155-0.0000398417797614815i</v>
      </c>
      <c r="AI3428">
        <f t="shared" si="1818"/>
        <v>-86.512117795162879</v>
      </c>
      <c r="AJ3428">
        <f t="shared" si="1819"/>
        <v>-57.4824922934488</v>
      </c>
      <c r="AK3428"/>
      <c r="AL3428"/>
      <c r="AM3428"/>
      <c r="AN3428"/>
    </row>
    <row r="3429" spans="1:40" x14ac:dyDescent="0.35">
      <c r="A3429"/>
      <c r="B3429">
        <f t="shared" si="1820"/>
        <v>1495000</v>
      </c>
      <c r="C3429" s="237" t="str">
        <f t="shared" si="1788"/>
        <v>-9.46424439342593E-09+0.000453395477236362i</v>
      </c>
      <c r="D3429" s="208" t="str">
        <f t="shared" si="1789"/>
        <v>-1.64874559227246+0.00347603199214544i</v>
      </c>
      <c r="E3429" t="str">
        <f t="shared" si="1790"/>
        <v>36500</v>
      </c>
      <c r="F3429" t="str">
        <f t="shared" si="1791"/>
        <v>0.21505376344086</v>
      </c>
      <c r="G3429" t="str">
        <f t="shared" si="1786"/>
        <v>0.21505376344086</v>
      </c>
      <c r="H3429" t="str">
        <f t="shared" si="1792"/>
        <v>2.52602521577474+0.0693689693521629i</v>
      </c>
      <c r="I3429" t="str">
        <f t="shared" si="1793"/>
        <v>5870.85127139593i</v>
      </c>
      <c r="J3429" t="str">
        <f t="shared" si="1787"/>
        <v>-46653.3885993921+1284.35439094075i</v>
      </c>
      <c r="K3429" t="str">
        <f t="shared" si="1794"/>
        <v>0.00346170890616966-0.125744461152358i</v>
      </c>
      <c r="L3429" t="str">
        <f t="shared" si="1795"/>
        <v>0.00109734895477745-0.0337915322701506i</v>
      </c>
      <c r="M3429" t="str">
        <f t="shared" si="1796"/>
        <v>0.00455905786094711-0.159535993422509i</v>
      </c>
      <c r="N3429" t="str">
        <f t="shared" si="1797"/>
        <v>-18.647575968235i</v>
      </c>
      <c r="O3429" t="str">
        <f t="shared" si="1798"/>
        <v>0.979671301065121+0.200609426172783i</v>
      </c>
      <c r="P3429" t="str">
        <f t="shared" si="1799"/>
        <v>0.020328698934879-0.200609426172783i</v>
      </c>
      <c r="Q3429" t="str">
        <f t="shared" si="1800"/>
        <v>-0.020328698934879+18.8481853944078i</v>
      </c>
      <c r="R3429" t="str">
        <f t="shared" si="1801"/>
        <v>-0.0106445853588806-0.00106706868289819i</v>
      </c>
      <c r="S3429" t="str">
        <f t="shared" si="1802"/>
        <v>2.08215954981933i</v>
      </c>
      <c r="T3429" t="str">
        <f t="shared" si="1803"/>
        <v>0.0022218072484096-0.0221637250588603i</v>
      </c>
      <c r="U3429" t="str">
        <f t="shared" si="1804"/>
        <v>0.00005-0.0000950519249234922i</v>
      </c>
      <c r="V3429" t="str">
        <f t="shared" si="1805"/>
        <v>0.00002-0.00106458155914311i</v>
      </c>
      <c r="W3429" t="str">
        <f t="shared" si="1806"/>
        <v>0.0000421719704174746-0.0000889441067207961i</v>
      </c>
      <c r="X3429" t="str">
        <f t="shared" si="1807"/>
        <v>0.0000422026101681599-0.0000889065915227447i</v>
      </c>
      <c r="Y3429" t="str">
        <f t="shared" si="1808"/>
        <v>0.009+7.51468962738678i</v>
      </c>
      <c r="Z3429" t="str">
        <f t="shared" si="1809"/>
        <v>-0.000141892858061857-0.0000675637156056002i</v>
      </c>
      <c r="AA3429" t="str">
        <f t="shared" si="1810"/>
        <v>0.00192151169334244-1.59688891947302i</v>
      </c>
      <c r="AB3429" t="str">
        <f t="shared" si="1811"/>
        <v>0.00668355833376286-0.0666720974244772i</v>
      </c>
      <c r="AC3429" t="str">
        <f t="shared" si="1812"/>
        <v>0.989393871432984-0.00137023006824304i</v>
      </c>
      <c r="AD3429" t="str">
        <f t="shared" si="1813"/>
        <v>0.00684851702376147-0.0673773259621851i</v>
      </c>
      <c r="AE3429" t="str">
        <f t="shared" si="1814"/>
        <v>-5.52401814356169E-06+9.09765009282629E-06i</v>
      </c>
      <c r="AF3429" t="str">
        <f t="shared" si="1815"/>
        <v>-4.1747708080472-0.0658929373600175i</v>
      </c>
      <c r="AG3429" t="str">
        <f t="shared" si="1816"/>
        <v>0.999610556976395-0.0000400581499165657i</v>
      </c>
      <c r="AH3429" t="str">
        <f t="shared" si="1817"/>
        <v>0.0000236717067584828-0.0000376303168674518i</v>
      </c>
      <c r="AI3429">
        <f t="shared" si="1818"/>
        <v>-87.041272536569764</v>
      </c>
      <c r="AJ3429">
        <f t="shared" si="1819"/>
        <v>-57.827666240549426</v>
      </c>
      <c r="AK3429"/>
      <c r="AL3429"/>
      <c r="AM3429"/>
      <c r="AN3429"/>
    </row>
    <row r="3430" spans="1:40" x14ac:dyDescent="0.35">
      <c r="A3430"/>
      <c r="B3430">
        <f t="shared" si="1820"/>
        <v>1496000</v>
      </c>
      <c r="C3430" s="237" t="str">
        <f t="shared" si="1788"/>
        <v>-9.45159588913981E-09+0.000453092405393554i</v>
      </c>
      <c r="D3430" s="208" t="str">
        <f t="shared" si="1789"/>
        <v>-1.6487455921755+0.00347370844135058i</v>
      </c>
      <c r="E3430" t="str">
        <f t="shared" si="1790"/>
        <v>36500</v>
      </c>
      <c r="F3430" t="str">
        <f t="shared" si="1791"/>
        <v>0.21505376344086</v>
      </c>
      <c r="G3430" t="str">
        <f t="shared" si="1786"/>
        <v>0.21505376344086</v>
      </c>
      <c r="H3430" t="str">
        <f t="shared" si="1792"/>
        <v>2.52602795477607+0.0693226806630503i</v>
      </c>
      <c r="I3430" t="str">
        <f t="shared" si="1793"/>
        <v>5874.77826221291i</v>
      </c>
      <c r="J3430" t="str">
        <f t="shared" si="1787"/>
        <v>-46715.8233713973+1285.21349086779i</v>
      </c>
      <c r="K3430" t="str">
        <f t="shared" si="1794"/>
        <v>0.00345708580089606-0.125660530956129i</v>
      </c>
      <c r="L3430" t="str">
        <f t="shared" si="1795"/>
        <v>0.00109588394392825-0.0337689918905896i</v>
      </c>
      <c r="M3430" t="str">
        <f t="shared" si="1796"/>
        <v>0.00455296974482431-0.159429522846719i</v>
      </c>
      <c r="N3430" t="str">
        <f t="shared" si="1797"/>
        <v>-18.660049263197i</v>
      </c>
      <c r="O3430" t="str">
        <f t="shared" si="1798"/>
        <v>0.982097287570877+0.188374408415597i</v>
      </c>
      <c r="P3430" t="str">
        <f t="shared" si="1799"/>
        <v>0.017902712429123-0.188374408415597i</v>
      </c>
      <c r="Q3430" t="str">
        <f t="shared" si="1800"/>
        <v>-0.017902712429123+18.8484236716126i</v>
      </c>
      <c r="R3430" t="str">
        <f t="shared" si="1801"/>
        <v>-0.00999506622882924-0.000940331878225541i</v>
      </c>
      <c r="S3430" t="str">
        <f t="shared" si="1802"/>
        <v>2.08355229868209i</v>
      </c>
      <c r="T3430" t="str">
        <f t="shared" si="1803"/>
        <v>0.00195923064640087-0.0208252432165569i</v>
      </c>
      <c r="U3430" t="str">
        <f t="shared" si="1804"/>
        <v>0.0000500000000000002-0.0000949883875405223i</v>
      </c>
      <c r="V3430" t="str">
        <f t="shared" si="1805"/>
        <v>0.00002-0.00106386994045385i</v>
      </c>
      <c r="W3430" t="str">
        <f t="shared" si="1806"/>
        <v>0.0000421718349306361-0.0000888868951047379i</v>
      </c>
      <c r="X3430" t="str">
        <f t="shared" si="1807"/>
        <v>0.0000422024239007115-0.0000888494041805717i</v>
      </c>
      <c r="Y3430" t="str">
        <f t="shared" si="1808"/>
        <v>0.009+7.51971617563253i</v>
      </c>
      <c r="Z3430" t="str">
        <f t="shared" si="1809"/>
        <v>-0.000141706801712047-0.000067518030664043i</v>
      </c>
      <c r="AA3430" t="str">
        <f t="shared" si="1810"/>
        <v>0.00191894359066449-1.5958214586869i</v>
      </c>
      <c r="AB3430" t="str">
        <f t="shared" si="1811"/>
        <v>0.00589368511777493-0.0626457258847675i</v>
      </c>
      <c r="AC3430" t="str">
        <f t="shared" si="1812"/>
        <v>0.990039255583832-0.00122485150073157i</v>
      </c>
      <c r="AD3430" t="str">
        <f t="shared" si="1813"/>
        <v>0.00603125547858181-0.0632685402514722i</v>
      </c>
      <c r="AE3430" t="str">
        <f t="shared" si="1814"/>
        <v>-5.12643716494623E-06+8.55836399568048E-06i</v>
      </c>
      <c r="AF3430" t="str">
        <f t="shared" si="1815"/>
        <v>-4.17477354695157-0.0658489722216997i</v>
      </c>
      <c r="AG3430" t="str">
        <f t="shared" si="1816"/>
        <v>0.999634547531594-0.0000352813007447672i</v>
      </c>
      <c r="AH3430" t="str">
        <f t="shared" si="1817"/>
        <v>0.000021974553487122-0.0000354038241199641i</v>
      </c>
      <c r="AI3430">
        <f t="shared" si="1818"/>
        <v>-87.603722924579245</v>
      </c>
      <c r="AJ3430">
        <f t="shared" si="1819"/>
        <v>-58.172826679344119</v>
      </c>
      <c r="AK3430"/>
      <c r="AL3430"/>
      <c r="AM3430"/>
      <c r="AN3430"/>
    </row>
    <row r="3431" spans="1:40" x14ac:dyDescent="0.35">
      <c r="A3431"/>
      <c r="B3431">
        <f t="shared" si="1820"/>
        <v>1497000</v>
      </c>
      <c r="C3431" s="237" t="str">
        <f t="shared" si="1788"/>
        <v>-9.43897272409053E-09+0.000452789738456346i</v>
      </c>
      <c r="D3431" s="208" t="str">
        <f t="shared" si="1789"/>
        <v>-1.64874559207872+0.00347138799483199i</v>
      </c>
      <c r="E3431" t="str">
        <f t="shared" si="1790"/>
        <v>36500</v>
      </c>
      <c r="F3431" t="str">
        <f t="shared" si="1791"/>
        <v>0.21505376344086</v>
      </c>
      <c r="G3431" t="str">
        <f t="shared" si="1786"/>
        <v>0.21505376344086</v>
      </c>
      <c r="H3431" t="str">
        <f t="shared" si="1792"/>
        <v>2.5260306882966+0.0692764536540141i</v>
      </c>
      <c r="I3431" t="str">
        <f t="shared" si="1793"/>
        <v>5878.7052530299i</v>
      </c>
      <c r="J3431" t="str">
        <f t="shared" si="1787"/>
        <v>-46778.299891829+1286.07259079485i</v>
      </c>
      <c r="K3431" t="str">
        <f t="shared" si="1794"/>
        <v>0.00345247194846544-0.125576712643902i</v>
      </c>
      <c r="L3431" t="str">
        <f t="shared" si="1795"/>
        <v>0.00109442186387907-0.0337464815300484i</v>
      </c>
      <c r="M3431" t="str">
        <f t="shared" si="1796"/>
        <v>0.00454689381234451-0.15932319417395i</v>
      </c>
      <c r="N3431" t="str">
        <f t="shared" si="1797"/>
        <v>-18.672522558159i</v>
      </c>
      <c r="O3431" t="str">
        <f t="shared" si="1798"/>
        <v>0.984370478329745+0.176110083166381i</v>
      </c>
      <c r="P3431" t="str">
        <f t="shared" si="1799"/>
        <v>0.015629521670255-0.176110083166381i</v>
      </c>
      <c r="Q3431" t="str">
        <f t="shared" si="1800"/>
        <v>-0.015629521670255+18.8486326413254i</v>
      </c>
      <c r="R3431" t="str">
        <f t="shared" si="1801"/>
        <v>-0.00934406891001298-0.000821464274750109i</v>
      </c>
      <c r="S3431" t="str">
        <f t="shared" si="1802"/>
        <v>2.08494504754484i</v>
      </c>
      <c r="T3431" t="str">
        <f t="shared" si="1803"/>
        <v>0.00171270787137525-0.0194818701978493i</v>
      </c>
      <c r="U3431" t="str">
        <f t="shared" si="1804"/>
        <v>0.0000499999999999999-0.0000949249350438347i</v>
      </c>
      <c r="V3431" t="str">
        <f t="shared" si="1805"/>
        <v>0.00002-0.00106315927249095i</v>
      </c>
      <c r="W3431" t="str">
        <f t="shared" si="1806"/>
        <v>0.0000421716993545188-0.000088829761400732i</v>
      </c>
      <c r="X3431" t="str">
        <f t="shared" si="1807"/>
        <v>0.0000422022376458981-0.0000887922947174394i</v>
      </c>
      <c r="Y3431" t="str">
        <f t="shared" si="1808"/>
        <v>0.009+7.52474272387827i</v>
      </c>
      <c r="Z3431" t="str">
        <f t="shared" si="1809"/>
        <v>-0.000141521118066031-0.0000674724072279536i</v>
      </c>
      <c r="AA3431" t="str">
        <f t="shared" si="1810"/>
        <v>0.00191638063294382-1.59475542407747i</v>
      </c>
      <c r="AB3431" t="str">
        <f t="shared" si="1811"/>
        <v>0.00515210442995233-0.0586046408892251i</v>
      </c>
      <c r="AC3431" t="str">
        <f t="shared" si="1812"/>
        <v>0.990686347491864-0.00108731881353165i</v>
      </c>
      <c r="AD3431" t="str">
        <f t="shared" si="1813"/>
        <v>0.00526545980112475-0.0591498164924522i</v>
      </c>
      <c r="AE3431" t="str">
        <f t="shared" si="1814"/>
        <v>-4.73615426402437E-06+8.01567491546844E-06i</v>
      </c>
      <c r="AF3431" t="str">
        <f t="shared" si="1815"/>
        <v>-4.17477628037532-0.0658050656591821i</v>
      </c>
      <c r="AG3431" t="str">
        <f t="shared" si="1816"/>
        <v>0.999658563771785-0.0000308079163899635i</v>
      </c>
      <c r="AH3431" t="str">
        <f t="shared" si="1817"/>
        <v>0.000020307811991684-0.0000331626838663038i</v>
      </c>
      <c r="AI3431">
        <f t="shared" si="1818"/>
        <v>-88.203991440548435</v>
      </c>
      <c r="AJ3431">
        <f t="shared" si="1819"/>
        <v>-58.517973434090806</v>
      </c>
      <c r="AK3431"/>
      <c r="AL3431"/>
      <c r="AM3431"/>
      <c r="AN3431"/>
    </row>
    <row r="3432" spans="1:40" x14ac:dyDescent="0.35">
      <c r="A3432"/>
      <c r="B3432">
        <f t="shared" si="1820"/>
        <v>1498000</v>
      </c>
      <c r="C3432" s="237" t="str">
        <f t="shared" si="1788"/>
        <v>-9.42637483063919E-09+0.000452487475613847i</v>
      </c>
      <c r="D3432" s="208" t="str">
        <f t="shared" si="1789"/>
        <v>-1.64874559198214+0.00346907064637283i</v>
      </c>
      <c r="E3432" t="str">
        <f t="shared" si="1790"/>
        <v>36500</v>
      </c>
      <c r="F3432" t="str">
        <f t="shared" si="1791"/>
        <v>0.21505376344086</v>
      </c>
      <c r="G3432" t="str">
        <f t="shared" si="1786"/>
        <v>0.21505376344086</v>
      </c>
      <c r="H3432" t="str">
        <f t="shared" si="1792"/>
        <v>2.52603341635098+0.0692302882019612i</v>
      </c>
      <c r="I3432" t="str">
        <f t="shared" si="1793"/>
        <v>5882.63224384689i</v>
      </c>
      <c r="J3432" t="str">
        <f t="shared" si="1787"/>
        <v>-46840.8181606874+1286.9316907219i</v>
      </c>
      <c r="K3432" t="str">
        <f t="shared" si="1794"/>
        <v>0.00344786732420805-0.12549300599227i</v>
      </c>
      <c r="L3432" t="str">
        <f t="shared" si="1795"/>
        <v>0.00109296270682029-0.0337240011286617i</v>
      </c>
      <c r="M3432" t="str">
        <f t="shared" si="1796"/>
        <v>0.00454083003102834-0.159217007120932i</v>
      </c>
      <c r="N3432" t="str">
        <f t="shared" si="1797"/>
        <v>-18.684995853121i</v>
      </c>
      <c r="O3432" t="str">
        <f t="shared" si="1798"/>
        <v>0.986490519676273+0.163818358521981i</v>
      </c>
      <c r="P3432" t="str">
        <f t="shared" si="1799"/>
        <v>0.013509480323727-0.163818358521981i</v>
      </c>
      <c r="Q3432" t="str">
        <f t="shared" si="1800"/>
        <v>-0.013509480323727+18.848814211643i</v>
      </c>
      <c r="R3432" t="str">
        <f t="shared" si="1801"/>
        <v>-0.00869168506581994-0.000710498815733349i</v>
      </c>
      <c r="S3432" t="str">
        <f t="shared" si="1802"/>
        <v>2.0863377964076i</v>
      </c>
      <c r="T3432" t="str">
        <f t="shared" si="1803"/>
        <v>0.00148234053356732-0.0181337910672916i</v>
      </c>
      <c r="U3432" t="str">
        <f t="shared" si="1804"/>
        <v>0.0000500000000000001-0.000094861567263432i</v>
      </c>
      <c r="V3432" t="str">
        <f t="shared" si="1805"/>
        <v>0.00002-0.00106244955335044i</v>
      </c>
      <c r="W3432" t="str">
        <f t="shared" si="1806"/>
        <v>0.0000421715636891258-0.0000887727054527048i</v>
      </c>
      <c r="X3432" t="str">
        <f t="shared" si="1807"/>
        <v>0.0000422020514034507-0.0000887352629773408i</v>
      </c>
      <c r="Y3432" t="str">
        <f t="shared" si="1808"/>
        <v>0.009+7.52976927212402i</v>
      </c>
      <c r="Z3432" t="str">
        <f t="shared" si="1809"/>
        <v>-0.000141335806128901-0.0000674268451725276i</v>
      </c>
      <c r="AA3432" t="str">
        <f t="shared" si="1810"/>
        <v>0.00191382280644619-1.59369081278846i</v>
      </c>
      <c r="AB3432" t="str">
        <f t="shared" si="1811"/>
        <v>0.00445912193044204-0.0545493991421923i</v>
      </c>
      <c r="AC3432" t="str">
        <f t="shared" si="1812"/>
        <v>0.991335056043109-0.000957667597951713i</v>
      </c>
      <c r="AD3432" t="str">
        <f t="shared" si="1813"/>
        <v>0.00455125086044613-0.0550218013820962i</v>
      </c>
      <c r="AE3432" t="str">
        <f t="shared" si="1814"/>
        <v>-4.35320119216018E-06+7.46967416589422E-06i</v>
      </c>
      <c r="AF3432" t="str">
        <f t="shared" si="1815"/>
        <v>-4.17477900833312-0.0657612175555884i</v>
      </c>
      <c r="AG3432" t="str">
        <f t="shared" si="1816"/>
        <v>0.999682601914738-0.0000266380909539979i</v>
      </c>
      <c r="AH3432" t="str">
        <f t="shared" si="1817"/>
        <v>0.0000186716174705337-0.0000309072796313337i</v>
      </c>
      <c r="AI3432">
        <f t="shared" si="1818"/>
        <v>-88.847593008310554</v>
      </c>
      <c r="AJ3432">
        <f t="shared" si="1819"/>
        <v>-58.863106332213952</v>
      </c>
      <c r="AK3432"/>
      <c r="AL3432"/>
      <c r="AM3432"/>
      <c r="AN3432"/>
    </row>
    <row r="3433" spans="1:40" x14ac:dyDescent="0.35">
      <c r="A3433"/>
      <c r="B3433">
        <f t="shared" si="1820"/>
        <v>1499000</v>
      </c>
      <c r="C3433" s="237" t="str">
        <f t="shared" si="1788"/>
        <v>-9.4138021413724E-09+0.000452185616057329i</v>
      </c>
      <c r="D3433" s="208" t="str">
        <f t="shared" si="1789"/>
        <v>-1.64874559188574+0.00346675638977286i</v>
      </c>
      <c r="E3433" t="str">
        <f t="shared" si="1790"/>
        <v>36500</v>
      </c>
      <c r="F3433" t="str">
        <f t="shared" si="1791"/>
        <v>0.21505376344086</v>
      </c>
      <c r="G3433" t="str">
        <f t="shared" si="1786"/>
        <v>0.21505376344086</v>
      </c>
      <c r="H3433" t="str">
        <f t="shared" si="1792"/>
        <v>2.52603613895375+0.0691841841841241i</v>
      </c>
      <c r="I3433" t="str">
        <f t="shared" si="1793"/>
        <v>5886.55923466387i</v>
      </c>
      <c r="J3433" t="str">
        <f t="shared" si="1787"/>
        <v>-46903.3781779724+1287.79079064894i</v>
      </c>
      <c r="K3433" t="str">
        <f t="shared" si="1794"/>
        <v>0.00344327190353642-0.125409410778417i</v>
      </c>
      <c r="L3433" t="str">
        <f t="shared" si="1795"/>
        <v>0.00109150646496831-0.0337015506267233i</v>
      </c>
      <c r="M3433" t="str">
        <f t="shared" si="1796"/>
        <v>0.00453477836850473-0.15911096140514i</v>
      </c>
      <c r="N3433" t="str">
        <f t="shared" si="1797"/>
        <v>-18.6974691480831i</v>
      </c>
      <c r="O3433" t="str">
        <f t="shared" si="1798"/>
        <v>0.988457081772177+0.151501146841966i</v>
      </c>
      <c r="P3433" t="str">
        <f t="shared" si="1799"/>
        <v>0.0115429182278231-0.151501146841966i</v>
      </c>
      <c r="Q3433" t="str">
        <f t="shared" si="1800"/>
        <v>-0.0115429182278231+18.8489702949251i</v>
      </c>
      <c r="R3433" t="str">
        <f t="shared" si="1801"/>
        <v>-0.00803800719183113-0.000607467463152402i</v>
      </c>
      <c r="S3433" t="str">
        <f t="shared" si="1802"/>
        <v>2.08773054527035i</v>
      </c>
      <c r="T3433" t="str">
        <f t="shared" si="1803"/>
        <v>0.00126822837808116-0.0167811931374886i</v>
      </c>
      <c r="U3433" t="str">
        <f t="shared" si="1804"/>
        <v>0.0000499999999999998-0.0000947982840297667i</v>
      </c>
      <c r="V3433" t="str">
        <f t="shared" si="1805"/>
        <v>0.00002-0.00106174078113339i</v>
      </c>
      <c r="W3433" t="str">
        <f t="shared" si="1806"/>
        <v>0.0000421714279344591-0.0000887157271049956i</v>
      </c>
      <c r="X3433" t="str">
        <f t="shared" si="1807"/>
        <v>0.0000422018651731002-0.0000886783088046801i</v>
      </c>
      <c r="Y3433" t="str">
        <f t="shared" si="1808"/>
        <v>0.009+7.53479582036976i</v>
      </c>
      <c r="Z3433" t="str">
        <f t="shared" si="1809"/>
        <v>-0.000141150864909062-0.0000673813443732975i</v>
      </c>
      <c r="AA3433" t="str">
        <f t="shared" si="1810"/>
        <v>0.00191127009748319-1.5926276219712i</v>
      </c>
      <c r="AB3433" t="str">
        <f t="shared" si="1811"/>
        <v>0.00381503766877452-0.0504805641105142i</v>
      </c>
      <c r="AC3433" t="str">
        <f t="shared" si="1812"/>
        <v>0.991985289262398-0.000835932481433814i</v>
      </c>
      <c r="AD3433" t="str">
        <f t="shared" si="1813"/>
        <v>0.00388874134975583-0.0508851430879999i</v>
      </c>
      <c r="AE3433" t="str">
        <f t="shared" si="1814"/>
        <v>-3.97760855482271E-06+6.92045333782599E-06i</v>
      </c>
      <c r="AF3433" t="str">
        <f t="shared" si="1815"/>
        <v>-4.17478173083949-0.0657174277943512i</v>
      </c>
      <c r="AG3433" t="str">
        <f t="shared" si="1816"/>
        <v>0.999706658179779-0.0000227718711493809i</v>
      </c>
      <c r="AH3433" t="str">
        <f t="shared" si="1817"/>
        <v>0.0000170661002613084-0.0000286379960557417i</v>
      </c>
      <c r="AI3433">
        <f t="shared" si="1818"/>
        <v>-89.541348452902383</v>
      </c>
      <c r="AJ3433">
        <f t="shared" si="1819"/>
        <v>-59.208225204332976</v>
      </c>
      <c r="AK3433"/>
      <c r="AL3433"/>
      <c r="AM3433"/>
      <c r="AN3433"/>
    </row>
    <row r="3434" spans="1:40" x14ac:dyDescent="0.35">
      <c r="A3434"/>
      <c r="B3434">
        <f t="shared" si="1820"/>
        <v>1500000</v>
      </c>
      <c r="C3434" s="237" t="str">
        <f t="shared" si="1788"/>
        <v>-9.40125458910138E-09+0.000451884158980218i</v>
      </c>
      <c r="D3434" s="208" t="str">
        <f t="shared" si="1789"/>
        <v>-1.64874559178955+0.00346444521884834i</v>
      </c>
      <c r="E3434" t="str">
        <f t="shared" si="1790"/>
        <v>36500</v>
      </c>
      <c r="F3434" t="str">
        <f t="shared" si="1791"/>
        <v>0.21505376344086</v>
      </c>
      <c r="G3434" t="str">
        <f t="shared" si="1786"/>
        <v>0.21505376344086</v>
      </c>
      <c r="H3434" t="str">
        <f t="shared" si="1792"/>
        <v>2.52603885611945+0.0691381414780634i</v>
      </c>
      <c r="I3434" t="str">
        <f t="shared" si="1793"/>
        <v>5890.48622548086i</v>
      </c>
      <c r="J3434" t="str">
        <f t="shared" si="1787"/>
        <v>-46965.979943684+1288.64989057599i</v>
      </c>
      <c r="K3434" t="str">
        <f t="shared" si="1794"/>
        <v>0.00343868566194495-0.125325926780123i</v>
      </c>
      <c r="L3434" t="str">
        <f t="shared" si="1795"/>
        <v>0.00109005313056541-0.0336791299646856i</v>
      </c>
      <c r="M3434" t="str">
        <f t="shared" si="1796"/>
        <v>0.00452873879251036-0.159005056744809i</v>
      </c>
      <c r="N3434" t="str">
        <f t="shared" si="1797"/>
        <v>-18.7099424430451i</v>
      </c>
      <c r="O3434" t="str">
        <f t="shared" si="1798"/>
        <v>0.990269858657589+0.139160364451515i</v>
      </c>
      <c r="P3434" t="str">
        <f t="shared" si="1799"/>
        <v>0.00973014134241101-0.139160364451515i</v>
      </c>
      <c r="Q3434" t="str">
        <f t="shared" si="1800"/>
        <v>-0.00973014134241101+18.8491028074966i</v>
      </c>
      <c r="R3434" t="str">
        <f t="shared" si="1801"/>
        <v>-0.00738312860875476-0.000512401176657457i</v>
      </c>
      <c r="S3434" t="str">
        <f t="shared" si="1802"/>
        <v>2.08912329413312i</v>
      </c>
      <c r="T3434" t="str">
        <f t="shared" si="1803"/>
        <v>0.00107046923409631-0.0154242659601302i</v>
      </c>
      <c r="U3434" t="str">
        <f t="shared" si="1804"/>
        <v>0.00005-0.0000947350851737473i</v>
      </c>
      <c r="V3434" t="str">
        <f t="shared" si="1805"/>
        <v>0.00002-0.00106103295394597i</v>
      </c>
      <c r="W3434" t="str">
        <f t="shared" si="1806"/>
        <v>0.0000421712920905224-0.0000886588262023626i</v>
      </c>
      <c r="X3434" t="str">
        <f t="shared" si="1807"/>
        <v>0.0000422016789545799-0.0000886214320442818i</v>
      </c>
      <c r="Y3434" t="str">
        <f t="shared" si="1808"/>
        <v>0.009+7.5398223686155i</v>
      </c>
      <c r="Z3434" t="str">
        <f t="shared" si="1809"/>
        <v>-0.00014096629341823-0.0000673359047061358i</v>
      </c>
      <c r="AA3434" t="str">
        <f t="shared" si="1810"/>
        <v>0.00190872249241205-1.59156584878464i</v>
      </c>
      <c r="AB3434" t="str">
        <f t="shared" si="1811"/>
        <v>0.00322014593106691-0.046398705996569i</v>
      </c>
      <c r="AC3434" t="str">
        <f t="shared" si="1812"/>
        <v>0.992636954319925-0.000722147106264805i</v>
      </c>
      <c r="AD3434" t="str">
        <f t="shared" si="1813"/>
        <v>0.00327803576859699-0.0467404911439263i</v>
      </c>
      <c r="AE3434" t="str">
        <f t="shared" si="1814"/>
        <v>-3.60940580957689E-06+6.36810428496932E-06i</v>
      </c>
      <c r="AF3434" t="str">
        <f t="shared" si="1815"/>
        <v>-4.174784447909-0.0656736962592151i</v>
      </c>
      <c r="AG3434" t="str">
        <f t="shared" si="1816"/>
        <v>0.99973072878839-0.0000192092563538695i</v>
      </c>
      <c r="AH3434" t="str">
        <f t="shared" si="1817"/>
        <v>0.0000154913858349603-0.0000263552188344442i</v>
      </c>
      <c r="AI3434">
        <f t="shared" si="1818"/>
        <v>-90.293832406621817</v>
      </c>
      <c r="AJ3434">
        <f t="shared" si="1819"/>
        <v>-59.553329884270013</v>
      </c>
      <c r="AK3434"/>
      <c r="AL3434"/>
      <c r="AM3434"/>
      <c r="AN3434"/>
    </row>
    <row r="3435" spans="1:40" x14ac:dyDescent="0.35">
      <c r="A3435"/>
      <c r="B3435">
        <f t="shared" si="1820"/>
        <v>1501000</v>
      </c>
      <c r="C3435" s="237" t="str">
        <f t="shared" si="1788"/>
        <v>-9.38873210686117E-09+0.000451583103578093i</v>
      </c>
      <c r="D3435" s="208" t="str">
        <f t="shared" si="1789"/>
        <v>-1.64874559169354+0.00346213712743205i</v>
      </c>
      <c r="E3435" t="str">
        <f t="shared" si="1790"/>
        <v>36500</v>
      </c>
      <c r="F3435" t="str">
        <f t="shared" si="1791"/>
        <v>0.21505376344086</v>
      </c>
      <c r="G3435" t="str">
        <f t="shared" si="1786"/>
        <v>0.21505376344086</v>
      </c>
      <c r="H3435" t="str">
        <f t="shared" si="1792"/>
        <v>2.52604156786251+0.0690921599616622i</v>
      </c>
      <c r="I3435" t="str">
        <f t="shared" si="1793"/>
        <v>5894.41321629785i</v>
      </c>
      <c r="J3435" t="str">
        <f t="shared" si="1787"/>
        <v>-47028.6234578222+1289.50899050305i</v>
      </c>
      <c r="K3435" t="str">
        <f t="shared" si="1794"/>
        <v>0.00343410857500944-0.125242553775755i</v>
      </c>
      <c r="L3435" t="str">
        <f t="shared" si="1795"/>
        <v>0.00108860269587963-0.0336567390831585i</v>
      </c>
      <c r="M3435" t="str">
        <f t="shared" si="1796"/>
        <v>0.00452271127088907-0.158899292858913i</v>
      </c>
      <c r="N3435" t="str">
        <f t="shared" si="1797"/>
        <v>-18.7224157380071i</v>
      </c>
      <c r="O3435" t="str">
        <f t="shared" si="1798"/>
        <v>0.991928568298758+0.126797931342655i</v>
      </c>
      <c r="P3435" t="str">
        <f t="shared" si="1799"/>
        <v>0.00807143170124203-0.126797931342655i</v>
      </c>
      <c r="Q3435" t="str">
        <f t="shared" si="1800"/>
        <v>-0.00807143170124203+18.8492136693498i</v>
      </c>
      <c r="R3435" t="str">
        <f t="shared" si="1801"/>
        <v>-0.00672714345479676-0.000425329892426156i</v>
      </c>
      <c r="S3435" t="str">
        <f t="shared" si="1802"/>
        <v>2.09051604299588i</v>
      </c>
      <c r="T3435" t="str">
        <f t="shared" si="1803"/>
        <v>0.000889158963682591-0.0140632013157874i</v>
      </c>
      <c r="U3435" t="str">
        <f t="shared" si="1804"/>
        <v>0.0000500000000000002-0.0000946719705267298i</v>
      </c>
      <c r="V3435" t="str">
        <f t="shared" si="1805"/>
        <v>0.00002-0.00106032606989937i</v>
      </c>
      <c r="W3435" t="str">
        <f t="shared" si="1806"/>
        <v>0.0000421711561573178-0.0000886020025899744i</v>
      </c>
      <c r="X3435" t="str">
        <f t="shared" si="1807"/>
        <v>0.0000422014927476233-0.0000885646325413814i</v>
      </c>
      <c r="Y3435" t="str">
        <f t="shared" si="1808"/>
        <v>0.009+7.54484891686125i</v>
      </c>
      <c r="Z3435" t="str">
        <f t="shared" si="1809"/>
        <v>-0.000140782090671408-0.0000672905260472495i</v>
      </c>
      <c r="AA3435" t="str">
        <f t="shared" si="1810"/>
        <v>0.00190617997763539-1.5905054903953i</v>
      </c>
      <c r="AB3435" t="str">
        <f t="shared" si="1811"/>
        <v>0.00267473508604971-0.0423044017075723i</v>
      </c>
      <c r="AC3435" t="str">
        <f t="shared" si="1812"/>
        <v>0.993289957538368-0.000616344108169279i</v>
      </c>
      <c r="AD3435" t="str">
        <f t="shared" si="1813"/>
        <v>0.00271923040633709-0.0425884963447831i</v>
      </c>
      <c r="AE3435" t="str">
        <f t="shared" si="1814"/>
        <v>-3.24862126422321E-06+5.81271910948406E-06i</v>
      </c>
      <c r="AF3435" t="str">
        <f t="shared" si="1815"/>
        <v>-4.17478715955605-0.0656300228342301i</v>
      </c>
      <c r="AG3435" t="str">
        <f t="shared" si="1816"/>
        <v>0.999754809964804-0.0000159501986723792i</v>
      </c>
      <c r="AH3435" t="str">
        <f t="shared" si="1817"/>
        <v>0.0000139475947904494-0.0000240593346548323i</v>
      </c>
      <c r="AI3435">
        <f t="shared" si="1818"/>
        <v>-91.116031410548416</v>
      </c>
      <c r="AJ3435">
        <f t="shared" si="1819"/>
        <v>-59.898420209089075</v>
      </c>
      <c r="AK3435"/>
      <c r="AL3435"/>
      <c r="AM3435"/>
      <c r="AN3435"/>
    </row>
    <row r="3436" spans="1:40" x14ac:dyDescent="0.35">
      <c r="A3436"/>
      <c r="B3436">
        <f t="shared" si="1820"/>
        <v>1502000</v>
      </c>
      <c r="C3436" s="237" t="str">
        <f t="shared" si="1788"/>
        <v>-9.37623462790957E-09+0.000451282449048674i</v>
      </c>
      <c r="D3436" s="208" t="str">
        <f t="shared" si="1789"/>
        <v>-1.64874559159773+0.00345983210937317i</v>
      </c>
      <c r="E3436" t="str">
        <f t="shared" si="1790"/>
        <v>36500</v>
      </c>
      <c r="F3436" t="str">
        <f t="shared" si="1791"/>
        <v>0.21505376344086</v>
      </c>
      <c r="G3436" t="str">
        <f t="shared" si="1786"/>
        <v>0.21505376344086</v>
      </c>
      <c r="H3436" t="str">
        <f t="shared" si="1792"/>
        <v>2.52604427419737+0.0690462395131293i</v>
      </c>
      <c r="I3436" t="str">
        <f t="shared" si="1793"/>
        <v>5898.34020711484i</v>
      </c>
      <c r="J3436" t="str">
        <f t="shared" si="1787"/>
        <v>-47091.308720387+1290.3680904301i</v>
      </c>
      <c r="K3436" t="str">
        <f t="shared" si="1794"/>
        <v>0.00342954061838683-0.125159291544268i</v>
      </c>
      <c r="L3436" t="str">
        <f t="shared" si="1795"/>
        <v>0.0010871551532047-0.0336343779229094i</v>
      </c>
      <c r="M3436" t="str">
        <f t="shared" si="1796"/>
        <v>0.00451669577159153-0.158793669467177i</v>
      </c>
      <c r="N3436" t="str">
        <f t="shared" si="1797"/>
        <v>-18.7348890329692i</v>
      </c>
      <c r="O3436" t="str">
        <f t="shared" si="1798"/>
        <v>0.993432952631874+0.114415770875858i</v>
      </c>
      <c r="P3436" t="str">
        <f t="shared" si="1799"/>
        <v>0.00656704736812597-0.114415770875858i</v>
      </c>
      <c r="Q3436" t="str">
        <f t="shared" si="1800"/>
        <v>-0.00656704736812597+18.8493048038451i</v>
      </c>
      <c r="R3436" t="str">
        <f t="shared" si="1801"/>
        <v>-0.00607014667756397-0.000346282501943066i</v>
      </c>
      <c r="S3436" t="str">
        <f t="shared" si="1802"/>
        <v>2.09190879185863i</v>
      </c>
      <c r="T3436" t="str">
        <f t="shared" si="1803"/>
        <v>0.000724391410281503-0.0126981932026675i</v>
      </c>
      <c r="U3436" t="str">
        <f t="shared" si="1804"/>
        <v>0.0000499999999999999-0.0000946089399205198i</v>
      </c>
      <c r="V3436" t="str">
        <f t="shared" si="1805"/>
        <v>0.00002-0.00105962012710982i</v>
      </c>
      <c r="W3436" t="str">
        <f t="shared" si="1806"/>
        <v>0.0000421710201348473-0.0000885452561134118i</v>
      </c>
      <c r="X3436" t="str">
        <f t="shared" si="1807"/>
        <v>0.0000422013065519634-0.0000885079101416237i</v>
      </c>
      <c r="Y3436" t="str">
        <f t="shared" si="1808"/>
        <v>0.009+7.54987546510699i</v>
      </c>
      <c r="Z3436" t="str">
        <f t="shared" si="1809"/>
        <v>-0.000140598255686873-0.0000672452082731789i</v>
      </c>
      <c r="AA3436" t="str">
        <f t="shared" si="1810"/>
        <v>0.0019036425396011-1.58944654397724i</v>
      </c>
      <c r="AB3436" t="str">
        <f t="shared" si="1811"/>
        <v>0.00217908743009043-0.0381982348217514i</v>
      </c>
      <c r="AC3436" t="str">
        <f t="shared" si="1812"/>
        <v>0.993944204400467-0.000518555094815525i</v>
      </c>
      <c r="AD3436" t="str">
        <f t="shared" si="1813"/>
        <v>0.00221241332708198-0.0384298106417238i</v>
      </c>
      <c r="AE3436" t="str">
        <f t="shared" si="1814"/>
        <v>-2.89528207514767E-06+5.25439014763721E-06i</v>
      </c>
      <c r="AF3436" t="str">
        <f t="shared" si="1815"/>
        <v>-4.1747898657951-0.0655864074037561i</v>
      </c>
      <c r="AG3436" t="str">
        <f t="shared" si="1816"/>
        <v>0.999778897936601-0.0000129946030068399i</v>
      </c>
      <c r="AH3436" t="str">
        <f t="shared" si="1817"/>
        <v>0.0000124348428503544-0.0000217507311352481i</v>
      </c>
      <c r="AI3436">
        <f t="shared" si="1818"/>
        <v>-92.022342957035633</v>
      </c>
      <c r="AJ3436">
        <f t="shared" si="1819"/>
        <v>-60.24349601910501</v>
      </c>
      <c r="AK3436"/>
      <c r="AL3436"/>
      <c r="AM3436"/>
      <c r="AN3436"/>
    </row>
    <row r="3437" spans="1:40" x14ac:dyDescent="0.35">
      <c r="A3437"/>
      <c r="B3437">
        <f t="shared" si="1820"/>
        <v>1503000</v>
      </c>
      <c r="C3437" s="237" t="str">
        <f t="shared" si="1788"/>
        <v>-9.36376208572636E-09+0.000450982194591815i</v>
      </c>
      <c r="D3437" s="208" t="str">
        <f t="shared" si="1789"/>
        <v>-1.6487455915021+0.00345753015853725i</v>
      </c>
      <c r="E3437" t="str">
        <f t="shared" si="1790"/>
        <v>36500</v>
      </c>
      <c r="F3437" t="str">
        <f t="shared" si="1791"/>
        <v>0.21505376344086</v>
      </c>
      <c r="G3437" t="str">
        <f t="shared" si="1786"/>
        <v>0.21505376344086</v>
      </c>
      <c r="H3437" t="str">
        <f t="shared" si="1792"/>
        <v>2.52604697513836+0.0690003800109942i</v>
      </c>
      <c r="I3437" t="str">
        <f t="shared" si="1793"/>
        <v>5902.26719793182i</v>
      </c>
      <c r="J3437" t="str">
        <f t="shared" si="1787"/>
        <v>-47154.0357313785+1291.22719035714i</v>
      </c>
      <c r="K3437" t="str">
        <f t="shared" si="1794"/>
        <v>0.00342498176781492-0.125076139865204i</v>
      </c>
      <c r="L3437" t="str">
        <f t="shared" si="1795"/>
        <v>0.00108571049485992-0.0336120464248624i</v>
      </c>
      <c r="M3437" t="str">
        <f t="shared" si="1796"/>
        <v>0.00451069226267484-0.158688186290066i</v>
      </c>
      <c r="N3437" t="str">
        <f t="shared" si="1797"/>
        <v>-18.7473623279312i</v>
      </c>
      <c r="O3437" t="str">
        <f t="shared" si="1798"/>
        <v>0.994782777603189+0.102015809481096i</v>
      </c>
      <c r="P3437" t="str">
        <f t="shared" si="1799"/>
        <v>0.00521722239681099-0.102015809481096i</v>
      </c>
      <c r="Q3437" t="str">
        <f t="shared" si="1800"/>
        <v>-0.00521722239681099+18.8493781374123i</v>
      </c>
      <c r="R3437" t="str">
        <f t="shared" si="1801"/>
        <v>-0.00541223402544143-0.000275286830706503i</v>
      </c>
      <c r="S3437" t="str">
        <f t="shared" si="1802"/>
        <v>2.09330154072139i</v>
      </c>
      <c r="T3437" t="str">
        <f t="shared" si="1803"/>
        <v>0.000576258346858231-0.0113294378242013i</v>
      </c>
      <c r="U3437" t="str">
        <f t="shared" si="1804"/>
        <v>0.0000500000000000001-0.0000945459931873727i</v>
      </c>
      <c r="V3437" t="str">
        <f t="shared" si="1805"/>
        <v>0.00002-0.00105891512369857i</v>
      </c>
      <c r="W3437" t="str">
        <f t="shared" si="1806"/>
        <v>0.0000421708840231146-0.0000884885866186696i</v>
      </c>
      <c r="X3437" t="str">
        <f t="shared" si="1807"/>
        <v>0.0000422011203673371-0.0000884512646910695i</v>
      </c>
      <c r="Y3437" t="str">
        <f t="shared" si="1808"/>
        <v>0.009+7.55490201335273i</v>
      </c>
      <c r="Z3437" t="str">
        <f t="shared" si="1809"/>
        <v>-0.000140414787486174-0.0000671999512608029i</v>
      </c>
      <c r="AA3437" t="str">
        <f t="shared" si="1810"/>
        <v>0.00190111016480214-1.58838900671202i</v>
      </c>
      <c r="AB3437" t="str">
        <f t="shared" si="1811"/>
        <v>0.00173347903122634-0.0340807955510051i</v>
      </c>
      <c r="AC3437" t="str">
        <f t="shared" si="1812"/>
        <v>0.994599599557142-0.00042881062423489i</v>
      </c>
      <c r="AD3437" t="str">
        <f t="shared" si="1813"/>
        <v>0.00175766435595446-0.034265087037065i</v>
      </c>
      <c r="AE3437" t="str">
        <f t="shared" si="1814"/>
        <v>-0.0000025494142458513+4.69320995545173E-06i</v>
      </c>
      <c r="AF3437" t="str">
        <f t="shared" si="1815"/>
        <v>-4.17479256664046-0.065542849852457i</v>
      </c>
      <c r="AG3437" t="str">
        <f t="shared" si="1816"/>
        <v>0.999802988935299-0.0000103423271336209i</v>
      </c>
      <c r="AH3437" t="str">
        <f t="shared" si="1817"/>
        <v>0.000010953240857261-0.0000194297967635225i</v>
      </c>
      <c r="AI3437">
        <f t="shared" si="1818"/>
        <v>-93.032152189272836</v>
      </c>
      <c r="AJ3437">
        <f t="shared" si="1819"/>
        <v>-60.588557157896631</v>
      </c>
      <c r="AK3437"/>
      <c r="AL3437"/>
      <c r="AM3437"/>
      <c r="AN3437"/>
    </row>
    <row r="3438" spans="1:40" x14ac:dyDescent="0.35">
      <c r="A3438"/>
      <c r="B3438">
        <f t="shared" si="1820"/>
        <v>1504000</v>
      </c>
      <c r="C3438" s="237" t="str">
        <f t="shared" si="1788"/>
        <v>-9.35131441401244E-09+0.000450682339409499i</v>
      </c>
      <c r="D3438" s="208" t="str">
        <f t="shared" si="1789"/>
        <v>-1.64874559140667+0.00345523126880616i</v>
      </c>
      <c r="E3438" t="str">
        <f t="shared" si="1790"/>
        <v>36500</v>
      </c>
      <c r="F3438" t="str">
        <f t="shared" si="1791"/>
        <v>0.21505376344086</v>
      </c>
      <c r="G3438" t="str">
        <f t="shared" si="1786"/>
        <v>0.21505376344086</v>
      </c>
      <c r="H3438" t="str">
        <f t="shared" si="1792"/>
        <v>2.52604967069986+0.0689545813341102i</v>
      </c>
      <c r="I3438" t="str">
        <f t="shared" si="1793"/>
        <v>5906.19418874881i</v>
      </c>
      <c r="J3438" t="str">
        <f t="shared" si="1787"/>
        <v>-47216.8044907966+1292.0862902842i</v>
      </c>
      <c r="K3438" t="str">
        <f t="shared" si="1794"/>
        <v>0.00342043199911215-0.124993098518691i</v>
      </c>
      <c r="L3438" t="str">
        <f t="shared" si="1795"/>
        <v>0.00108426871319006-0.033589744530098i</v>
      </c>
      <c r="M3438" t="str">
        <f t="shared" si="1796"/>
        <v>0.00450470071230221-0.158582843048789i</v>
      </c>
      <c r="N3438" t="str">
        <f t="shared" si="1797"/>
        <v>-18.7598356228932i</v>
      </c>
      <c r="O3438" t="str">
        <f t="shared" si="1798"/>
        <v>0.995977833205503+0.0895999763575346i</v>
      </c>
      <c r="P3438" t="str">
        <f t="shared" si="1799"/>
        <v>0.00402216679449696-0.0895999763575346i</v>
      </c>
      <c r="Q3438" t="str">
        <f t="shared" si="1800"/>
        <v>-0.00402216679449696+18.8494355992507i</v>
      </c>
      <c r="R3438" t="str">
        <f t="shared" si="1801"/>
        <v>-0.00475350203839088-0.000212369616870635i</v>
      </c>
      <c r="S3438" t="str">
        <f t="shared" si="1802"/>
        <v>2.09469428958414i</v>
      </c>
      <c r="T3438" t="str">
        <f t="shared" si="1803"/>
        <v>0.000444849423740091-0.00995713357534394i</v>
      </c>
      <c r="U3438" t="str">
        <f t="shared" si="1804"/>
        <v>0.0000499999999999999-0.000094483130159987i</v>
      </c>
      <c r="V3438" t="str">
        <f t="shared" si="1805"/>
        <v>0.00002-0.00105821105779186i</v>
      </c>
      <c r="W3438" t="str">
        <f t="shared" si="1806"/>
        <v>0.0000421707478221212-0.0000884319939521481i</v>
      </c>
      <c r="X3438" t="str">
        <f t="shared" si="1807"/>
        <v>0.0000422009341934789-0.0000883946960361844i</v>
      </c>
      <c r="Y3438" t="str">
        <f t="shared" si="1808"/>
        <v>0.009+7.55992856159848i</v>
      </c>
      <c r="Z3438" t="str">
        <f t="shared" si="1809"/>
        <v>-0.000140231685094105-0.0000671547548873278i</v>
      </c>
      <c r="AA3438" t="str">
        <f t="shared" si="1810"/>
        <v>0.00189858283977635-1.58733287578874i</v>
      </c>
      <c r="AB3438" t="str">
        <f t="shared" si="1811"/>
        <v>0.00133817957225404-0.0299526806996947i</v>
      </c>
      <c r="AC3438" t="str">
        <f t="shared" si="1812"/>
        <v>0.995256046836182-0.000347140183161133i</v>
      </c>
      <c r="AD3438" t="str">
        <f t="shared" si="1813"/>
        <v>0.0013550550667134-0.0300949794787439i</v>
      </c>
      <c r="AE3438" t="str">
        <f t="shared" si="1814"/>
        <v>-2.21104262563473E-06+4.12927129431282E-06i</v>
      </c>
      <c r="AF3438" t="str">
        <f t="shared" si="1815"/>
        <v>-4.17479526210653-0.065499350065304i</v>
      </c>
      <c r="AG3438" t="str">
        <f t="shared" si="1816"/>
        <v>0.999827079196949-7.99318178835018E-06i</v>
      </c>
      <c r="AH3438" t="str">
        <f t="shared" si="1817"/>
        <v>0.0000095028947708276-0.000017096920835419i</v>
      </c>
      <c r="AI3438">
        <f t="shared" si="1818"/>
        <v>-94.172440112714284</v>
      </c>
      <c r="AJ3438">
        <f t="shared" si="1819"/>
        <v>-60.933603472341275</v>
      </c>
      <c r="AK3438"/>
      <c r="AL3438"/>
      <c r="AM3438"/>
      <c r="AN3438"/>
    </row>
    <row r="3439" spans="1:40" x14ac:dyDescent="0.35">
      <c r="A3439"/>
      <c r="B3439">
        <f t="shared" si="1820"/>
        <v>1505000</v>
      </c>
      <c r="C3439" s="237" t="str">
        <f t="shared" si="1788"/>
        <v>-9.33889154668883E-09+0.00045038288270583i</v>
      </c>
      <c r="D3439" s="208" t="str">
        <f t="shared" si="1789"/>
        <v>-1.64874559131143+0.00345293543407803i</v>
      </c>
      <c r="E3439" t="str">
        <f t="shared" si="1790"/>
        <v>36500</v>
      </c>
      <c r="F3439" t="str">
        <f t="shared" si="1791"/>
        <v>0.21505376344086</v>
      </c>
      <c r="G3439" t="str">
        <f t="shared" si="1786"/>
        <v>0.21505376344086</v>
      </c>
      <c r="H3439" t="str">
        <f t="shared" si="1792"/>
        <v>2.5260523608961+0.06890884336165i</v>
      </c>
      <c r="I3439" t="str">
        <f t="shared" si="1793"/>
        <v>5910.1211795658i</v>
      </c>
      <c r="J3439" t="str">
        <f t="shared" si="1787"/>
        <v>-47279.6149986412+1292.94539021125i</v>
      </c>
      <c r="K3439" t="str">
        <f t="shared" si="1794"/>
        <v>0.00341589128817699-0.124910167285436i</v>
      </c>
      <c r="L3439" t="str">
        <f t="shared" si="1795"/>
        <v>0.00108282980056529-0.0335674721798527i</v>
      </c>
      <c r="M3439" t="str">
        <f t="shared" si="1796"/>
        <v>0.00449872108874228-0.158477639465289i</v>
      </c>
      <c r="N3439" t="str">
        <f t="shared" si="1797"/>
        <v>-18.7723089178553i</v>
      </c>
      <c r="O3439" t="str">
        <f t="shared" si="1798"/>
        <v>0.997017933510794+0.0771702031736724i</v>
      </c>
      <c r="P3439" t="str">
        <f t="shared" si="1799"/>
        <v>0.00298206648920596-0.0771702031736724i</v>
      </c>
      <c r="Q3439" t="str">
        <f t="shared" si="1800"/>
        <v>-0.00298206648920596+18.849479121029i</v>
      </c>
      <c r="R3439" t="str">
        <f t="shared" si="1801"/>
        <v>-0.00409404803825625-0.000157556489846588i</v>
      </c>
      <c r="S3439" t="str">
        <f t="shared" si="1802"/>
        <v>2.0960870384469i</v>
      </c>
      <c r="T3439" t="str">
        <f t="shared" si="1803"/>
        <v>0.000330252116190624-0.00858148102776788i</v>
      </c>
      <c r="U3439" t="str">
        <f t="shared" si="1804"/>
        <v>0.00005-0.000094420350671509i</v>
      </c>
      <c r="V3439" t="str">
        <f t="shared" si="1805"/>
        <v>0.00002-0.0010575079275209i</v>
      </c>
      <c r="W3439" t="str">
        <f t="shared" si="1806"/>
        <v>0.0000421706115318708-0.0000883754779606606i</v>
      </c>
      <c r="X3439" t="str">
        <f t="shared" si="1807"/>
        <v>0.0000422007480301271-0.0000883382040238466i</v>
      </c>
      <c r="Y3439" t="str">
        <f t="shared" si="1808"/>
        <v>0.009+7.56495510984422i</v>
      </c>
      <c r="Z3439" t="str">
        <f t="shared" si="1809"/>
        <v>-0.00014004894753871-0.0000671096190302962i</v>
      </c>
      <c r="AA3439" t="str">
        <f t="shared" si="1810"/>
        <v>0.00189606055110631-1.58627814840393i</v>
      </c>
      <c r="AB3439" t="str">
        <f t="shared" si="1811"/>
        <v>0.000993452193023788-0.0258144936201019i</v>
      </c>
      <c r="AC3439" t="str">
        <f t="shared" si="1812"/>
        <v>0.995913449251426-0.00027357216531598i</v>
      </c>
      <c r="AD3439" t="str">
        <f t="shared" si="1813"/>
        <v>0.00100464877078888-0.0259201427549406i</v>
      </c>
      <c r="AE3439" t="str">
        <f t="shared" si="1814"/>
        <v>-1.88019090848999E-06+3.56266711661562E-06i</v>
      </c>
      <c r="AF3439" t="str">
        <f t="shared" si="1815"/>
        <v>-4.17479795220753-0.065455907927572i</v>
      </c>
      <c r="AG3439" t="str">
        <f t="shared" si="1816"/>
        <v>0.999851164962726-5.94693075852944E-06i</v>
      </c>
      <c r="AH3439" t="str">
        <f t="shared" si="1817"/>
        <v>8.08390566574281E-06-0.0000147524933933284i</v>
      </c>
      <c r="AI3439">
        <f t="shared" si="1818"/>
        <v>-95.482356754880655</v>
      </c>
      <c r="AJ3439">
        <f t="shared" si="1819"/>
        <v>-61.278634812623451</v>
      </c>
      <c r="AK3439"/>
      <c r="AL3439"/>
      <c r="AM3439"/>
      <c r="AN3439"/>
    </row>
    <row r="3440" spans="1:40" x14ac:dyDescent="0.35">
      <c r="A3440"/>
      <c r="B3440">
        <f t="shared" si="1820"/>
        <v>1506000</v>
      </c>
      <c r="C3440" s="237" t="str">
        <f t="shared" si="1788"/>
        <v>-9.32649341789589E-09+0.000450083823687025i</v>
      </c>
      <c r="D3440" s="208" t="str">
        <f t="shared" si="1789"/>
        <v>-1.64874559121637+0.00345064264826719i</v>
      </c>
      <c r="E3440" t="str">
        <f t="shared" si="1790"/>
        <v>36500</v>
      </c>
      <c r="F3440" t="str">
        <f t="shared" si="1791"/>
        <v>0.21505376344086</v>
      </c>
      <c r="G3440" t="str">
        <f t="shared" si="1786"/>
        <v>0.21505376344086</v>
      </c>
      <c r="H3440" t="str">
        <f t="shared" si="1792"/>
        <v>2.5260550457413+0.0688631659731056i</v>
      </c>
      <c r="I3440" t="str">
        <f t="shared" si="1793"/>
        <v>5914.04817038279i</v>
      </c>
      <c r="J3440" t="str">
        <f t="shared" si="1787"/>
        <v>-47342.4672549126+1293.8044901383i</v>
      </c>
      <c r="K3440" t="str">
        <f t="shared" si="1794"/>
        <v>0.00341135961098785-0.124827345946728i</v>
      </c>
      <c r="L3440" t="str">
        <f t="shared" si="1795"/>
        <v>0.00108139374938099-0.0335452293155177i</v>
      </c>
      <c r="M3440" t="str">
        <f t="shared" si="1796"/>
        <v>0.00449275336036884-0.158372575262246i</v>
      </c>
      <c r="N3440" t="str">
        <f t="shared" si="1797"/>
        <v>-18.7847822128173i</v>
      </c>
      <c r="O3440" t="str">
        <f t="shared" si="1798"/>
        <v>0.997902916699126+0.0647284237671275i</v>
      </c>
      <c r="P3440" t="str">
        <f t="shared" si="1799"/>
        <v>0.00209708330087399-0.0647284237671275i</v>
      </c>
      <c r="Q3440" t="str">
        <f t="shared" si="1800"/>
        <v>-0.00209708330087399+18.8495106365844i</v>
      </c>
      <c r="R3440" t="str">
        <f t="shared" si="1801"/>
        <v>-0.00343397011852447-0.000110871948867816i</v>
      </c>
      <c r="S3440" t="str">
        <f t="shared" si="1802"/>
        <v>2.09747978730965i</v>
      </c>
      <c r="T3440" t="str">
        <f t="shared" si="1803"/>
        <v>0.000232551671729873-0.0072026829138304i</v>
      </c>
      <c r="U3440" t="str">
        <f t="shared" si="1804"/>
        <v>0.0000499999999999998-0.0000943576545555247i</v>
      </c>
      <c r="V3440" t="str">
        <f t="shared" si="1805"/>
        <v>0.00002-0.00105680573102188i</v>
      </c>
      <c r="W3440" t="str">
        <f t="shared" si="1806"/>
        <v>0.0000421704751523655-0.0000883190384914227i</v>
      </c>
      <c r="X3440" t="str">
        <f t="shared" si="1807"/>
        <v>0.000042200561877019-0.0000882817885013368i</v>
      </c>
      <c r="Y3440" t="str">
        <f t="shared" si="1808"/>
        <v>0.009+7.56998165808997i</v>
      </c>
      <c r="Z3440" t="str">
        <f t="shared" si="1809"/>
        <v>-0.000139866573851244-0.0000670645435675784i</v>
      </c>
      <c r="AA3440" t="str">
        <f t="shared" si="1810"/>
        <v>0.0018935432854191-1.5852248217616i</v>
      </c>
      <c r="AB3440" t="str">
        <f t="shared" si="1811"/>
        <v>0.00069955333197029-0.0216668441642008i</v>
      </c>
      <c r="AC3440" t="str">
        <f t="shared" si="1812"/>
        <v>0.996571709012493-0.000208133849644721i</v>
      </c>
      <c r="AD3440" t="str">
        <f t="shared" si="1813"/>
        <v>0.000706500507686517-0.0217412323885854i</v>
      </c>
      <c r="AE3440" t="str">
        <f t="shared" si="1814"/>
        <v>-1.55688163217141E-06+2.99349055141687E-06i</v>
      </c>
      <c r="AF3440" t="str">
        <f t="shared" si="1815"/>
        <v>-4.17480063695767-0.0654125233248384i</v>
      </c>
      <c r="AG3440" t="str">
        <f t="shared" si="1816"/>
        <v>0.999875242479515-4.20329098364029E-06i</v>
      </c>
      <c r="AH3440" t="str">
        <f t="shared" si="1817"/>
        <v>6.69636973045767E-06-0.0000123969051650631i</v>
      </c>
      <c r="AI3440">
        <f t="shared" si="1818"/>
        <v>-97.021856151381058</v>
      </c>
      <c r="AJ3440">
        <f t="shared" si="1819"/>
        <v>-61.623651032243949</v>
      </c>
      <c r="AK3440"/>
      <c r="AL3440"/>
      <c r="AM3440"/>
      <c r="AN3440"/>
    </row>
    <row r="3441" spans="1:40" x14ac:dyDescent="0.35">
      <c r="A3441"/>
      <c r="B3441">
        <f t="shared" si="1820"/>
        <v>1507000</v>
      </c>
      <c r="C3441" s="237" t="str">
        <f t="shared" si="1788"/>
        <v>-9.31411996199245E-09+0.000449785161561411i</v>
      </c>
      <c r="D3441" s="208" t="str">
        <f t="shared" si="1789"/>
        <v>-1.64874559112151+0.00344835290530415i</v>
      </c>
      <c r="E3441" t="str">
        <f t="shared" si="1790"/>
        <v>36500</v>
      </c>
      <c r="F3441" t="str">
        <f t="shared" si="1791"/>
        <v>0.21505376344086</v>
      </c>
      <c r="G3441" t="str">
        <f t="shared" si="1786"/>
        <v>0.21505376344086</v>
      </c>
      <c r="H3441" t="str">
        <f t="shared" si="1792"/>
        <v>2.52605772524967+0.0688175490482885i</v>
      </c>
      <c r="I3441" t="str">
        <f t="shared" si="1793"/>
        <v>5917.97516119977i</v>
      </c>
      <c r="J3441" t="str">
        <f t="shared" si="1787"/>
        <v>-47405.3612596105+1294.66359006535i</v>
      </c>
      <c r="K3441" t="str">
        <f t="shared" si="1794"/>
        <v>0.00340683694360273-0.124744634284434i</v>
      </c>
      <c r="L3441" t="str">
        <f t="shared" si="1795"/>
        <v>0.00107996055205778-0.0335230158786395i</v>
      </c>
      <c r="M3441" t="str">
        <f t="shared" si="1796"/>
        <v>0.00448679749566051-0.158267650163073i</v>
      </c>
      <c r="N3441" t="str">
        <f t="shared" si="1797"/>
        <v>-18.7972555077793i</v>
      </c>
      <c r="O3441" t="str">
        <f t="shared" si="1798"/>
        <v>0.998632645083878+0.0522765738431505i</v>
      </c>
      <c r="P3441" t="str">
        <f t="shared" si="1799"/>
        <v>0.00136735491612205-0.0522765738431505i</v>
      </c>
      <c r="Q3441" t="str">
        <f t="shared" si="1800"/>
        <v>-0.00136735491612205+18.8495320816225i</v>
      </c>
      <c r="R3441" t="str">
        <f t="shared" si="1801"/>
        <v>-0.00277336713348298-0.0000723393415302488i</v>
      </c>
      <c r="S3441" t="str">
        <f t="shared" si="1802"/>
        <v>2.09887253617241i</v>
      </c>
      <c r="T3441" t="str">
        <f t="shared" si="1803"/>
        <v>0.000151831057222635-0.00582094410919063i</v>
      </c>
      <c r="U3441" t="str">
        <f t="shared" si="1804"/>
        <v>0.00005-0.0000942950416460655i</v>
      </c>
      <c r="V3441" t="str">
        <f t="shared" si="1805"/>
        <v>0.00002-0.00105610446643594i</v>
      </c>
      <c r="W3441" t="str">
        <f t="shared" si="1806"/>
        <v>0.0000421703386836079-0.0000882626753920577i</v>
      </c>
      <c r="X3441" t="str">
        <f t="shared" si="1807"/>
        <v>0.0000422003757338931-0.0000882254493163423i</v>
      </c>
      <c r="Y3441" t="str">
        <f t="shared" si="1808"/>
        <v>0.009+7.57500820633571i</v>
      </c>
      <c r="Z3441" t="str">
        <f t="shared" si="1809"/>
        <v>-0.000139684563066185-0.0000670195283773747i</v>
      </c>
      <c r="AA3441" t="str">
        <f t="shared" si="1810"/>
        <v>0.00189103102938619-1.58417289307316i</v>
      </c>
      <c r="AB3441" t="str">
        <f t="shared" si="1811"/>
        <v>0.00045673256694556-0.0175103486313663i</v>
      </c>
      <c r="AC3441" t="str">
        <f t="shared" si="1812"/>
        <v>0.997230727535115-0.000150851378510779i</v>
      </c>
      <c r="AD3441" t="str">
        <f t="shared" si="1813"/>
        <v>0.000460657036746887-0.0175589045314498i</v>
      </c>
      <c r="AE3441" t="str">
        <f t="shared" si="1814"/>
        <v>-1.24113617742246E-06+2.42183489004992E-06i</v>
      </c>
      <c r="AF3441" t="str">
        <f t="shared" si="1815"/>
        <v>-4.17480331637118-0.0653691961429844i</v>
      </c>
      <c r="AG3441" t="str">
        <f t="shared" si="1816"/>
        <v>0.999899308000504-2.76193266262235E-06i</v>
      </c>
      <c r="AH3441" t="str">
        <f t="shared" si="1817"/>
        <v>5.34037826658763E-06-0.0000100305475025807i</v>
      </c>
      <c r="AI3441">
        <f t="shared" si="1818"/>
        <v>-98.889677260182737</v>
      </c>
      <c r="AJ3441">
        <f t="shared" si="1819"/>
        <v>-61.968651988055619</v>
      </c>
      <c r="AK3441"/>
      <c r="AL3441"/>
      <c r="AM3441"/>
      <c r="AN3441"/>
    </row>
    <row r="3442" spans="1:40" x14ac:dyDescent="0.35">
      <c r="A3442"/>
      <c r="B3442">
        <f t="shared" si="1820"/>
        <v>1508000</v>
      </c>
      <c r="C3442" s="237" t="str">
        <f t="shared" si="1788"/>
        <v>-9.30177111355486E-09+0.000449486895539411i</v>
      </c>
      <c r="D3442" s="208" t="str">
        <f t="shared" si="1789"/>
        <v>-1.64874559102684+0.00344606619913549i</v>
      </c>
      <c r="E3442" t="str">
        <f t="shared" si="1790"/>
        <v>36500</v>
      </c>
      <c r="F3442" t="str">
        <f t="shared" si="1791"/>
        <v>0.21505376344086</v>
      </c>
      <c r="G3442" t="str">
        <f t="shared" si="1786"/>
        <v>0.21505376344086</v>
      </c>
      <c r="H3442" t="str">
        <f t="shared" si="1792"/>
        <v>2.52606039943533+0.0687719924673269i</v>
      </c>
      <c r="I3442" t="str">
        <f t="shared" si="1793"/>
        <v>5921.90215201676i</v>
      </c>
      <c r="J3442" t="str">
        <f t="shared" si="1787"/>
        <v>-47468.297012735+1295.5226899924i</v>
      </c>
      <c r="K3442" t="str">
        <f t="shared" si="1794"/>
        <v>0.00340232326215886-0.124662032080999i</v>
      </c>
      <c r="L3442" t="str">
        <f t="shared" si="1795"/>
        <v>0.00107853020104128-0.0335008318109185i</v>
      </c>
      <c r="M3442" t="str">
        <f t="shared" si="1796"/>
        <v>0.00448085346320014-0.158162863891917i</v>
      </c>
      <c r="N3442" t="str">
        <f t="shared" si="1797"/>
        <v>-18.8097288027414i</v>
      </c>
      <c r="O3442" t="str">
        <f t="shared" si="1798"/>
        <v>0.999207005133129+0.0398165906737775i</v>
      </c>
      <c r="P3442" t="str">
        <f t="shared" si="1799"/>
        <v>0.000792994866871011-0.0398165906737775i</v>
      </c>
      <c r="Q3442" t="str">
        <f t="shared" si="1800"/>
        <v>-0.000792994866871011+18.8495453934152i</v>
      </c>
      <c r="R3442" t="str">
        <f t="shared" si="1801"/>
        <v>-0.00211233868686718-0.0000419808423290499i</v>
      </c>
      <c r="S3442" t="str">
        <f t="shared" si="1802"/>
        <v>2.10026528503516i</v>
      </c>
      <c r="T3442" t="str">
        <f t="shared" si="1803"/>
        <v>0.0000881709057802381-0.00443647161426389i</v>
      </c>
      <c r="U3442" t="str">
        <f t="shared" si="1804"/>
        <v>0.0000500000000000002-0.0000942325117776003i</v>
      </c>
      <c r="V3442" t="str">
        <f t="shared" si="1805"/>
        <v>0.00002-0.00105540413190912i</v>
      </c>
      <c r="W3442" t="str">
        <f t="shared" si="1806"/>
        <v>0.0000421702021256011-0.0000882063885105941i</v>
      </c>
      <c r="X3442" t="str">
        <f t="shared" si="1807"/>
        <v>0.0000422001896004897-0.000088169186316957i</v>
      </c>
      <c r="Y3442" t="str">
        <f t="shared" si="1808"/>
        <v>0.009+7.58003475458145i</v>
      </c>
      <c r="Z3442" t="str">
        <f t="shared" si="1809"/>
        <v>-0.000139502914221212-0.0000669745733382149i</v>
      </c>
      <c r="AA3442" t="str">
        <f t="shared" si="1810"/>
        <v>0.00188852376972321-1.58312235955743i</v>
      </c>
      <c r="AB3442" t="str">
        <f t="shared" si="1811"/>
        <v>0.000265232455490797-0.0133456297125868i</v>
      </c>
      <c r="AC3442" t="str">
        <f t="shared" si="1812"/>
        <v>0.997890405451983-0.000101749735873741i</v>
      </c>
      <c r="AD3442" t="str">
        <f t="shared" si="1813"/>
        <v>0.000267156830314718-0.0133738158584711i</v>
      </c>
      <c r="AE3442" t="str">
        <f t="shared" si="1814"/>
        <v>-9.32974767407959E-07+1.84779357178986E-06i</v>
      </c>
      <c r="AF3442" t="str">
        <f t="shared" si="1815"/>
        <v>-4.17480599046217-0.0653259262681914i</v>
      </c>
      <c r="AG3442" t="str">
        <f t="shared" si="1816"/>
        <v>0.999923357785762-1.62247936900765E-06i</v>
      </c>
      <c r="AH3442" t="str">
        <f t="shared" si="1817"/>
        <v>4.01601768919508E-06-7.65381232099782E-06i</v>
      </c>
      <c r="AI3442">
        <f t="shared" si="1818"/>
        <v>-101.26625675007068</v>
      </c>
      <c r="AJ3442">
        <f t="shared" si="1819"/>
        <v>-62.313637540266356</v>
      </c>
      <c r="AK3442"/>
      <c r="AL3442"/>
      <c r="AM3442"/>
      <c r="AN3442"/>
    </row>
    <row r="3443" spans="1:40" x14ac:dyDescent="0.35">
      <c r="A3443"/>
      <c r="B3443">
        <f t="shared" si="1820"/>
        <v>1509000</v>
      </c>
      <c r="C3443" s="237" t="str">
        <f t="shared" si="1788"/>
        <v>-9.2894468073762E-09+0.000449189024833543i</v>
      </c>
      <c r="D3443" s="208" t="str">
        <f t="shared" si="1789"/>
        <v>-1.64874559093235+0.00344378252372383i</v>
      </c>
      <c r="E3443" t="str">
        <f t="shared" si="1790"/>
        <v>36500</v>
      </c>
      <c r="F3443" t="str">
        <f t="shared" si="1791"/>
        <v>0.21505376344086</v>
      </c>
      <c r="G3443" t="str">
        <f t="shared" si="1786"/>
        <v>0.21505376344086</v>
      </c>
      <c r="H3443" t="str">
        <f t="shared" si="1792"/>
        <v>2.52606306831234+0.0687264961106652i</v>
      </c>
      <c r="I3443" t="str">
        <f t="shared" si="1793"/>
        <v>5925.82914283375i</v>
      </c>
      <c r="J3443" t="str">
        <f t="shared" si="1787"/>
        <v>-47531.2745142862+1296.38178991945i</v>
      </c>
      <c r="K3443" t="str">
        <f t="shared" si="1794"/>
        <v>0.00339781854287237-0.124579539119439i</v>
      </c>
      <c r="L3443" t="str">
        <f t="shared" si="1795"/>
        <v>0.00107710268880215-0.033478677054209i</v>
      </c>
      <c r="M3443" t="str">
        <f t="shared" si="1796"/>
        <v>0.00447492123167452-0.158058216173648i</v>
      </c>
      <c r="N3443" t="str">
        <f t="shared" si="1797"/>
        <v>-18.8222020977034i</v>
      </c>
      <c r="O3443" t="str">
        <f t="shared" si="1798"/>
        <v>0.99962590748732+0.0273504127967211i</v>
      </c>
      <c r="P3443" t="str">
        <f t="shared" si="1799"/>
        <v>0.000374092512679947-0.0273504127967211i</v>
      </c>
      <c r="Q3443" t="str">
        <f t="shared" si="1800"/>
        <v>-0.000374092512679947+18.8495525105001i</v>
      </c>
      <c r="R3443" t="str">
        <f t="shared" si="1801"/>
        <v>-0.00145098511994055-0.0000198174311990952i</v>
      </c>
      <c r="S3443" t="str">
        <f t="shared" si="1802"/>
        <v>2.10165803389792i</v>
      </c>
      <c r="T3443" t="str">
        <f t="shared" si="1803"/>
        <v>0.0000416494634907977-0.00304947453438939i</v>
      </c>
      <c r="U3443" t="str">
        <f t="shared" si="1804"/>
        <v>0.0000499999999999999-0.0000941700647850368i</v>
      </c>
      <c r="V3443" t="str">
        <f t="shared" si="1805"/>
        <v>0.00002-0.00105470472559242i</v>
      </c>
      <c r="W3443" t="str">
        <f t="shared" si="1806"/>
        <v>0.0000421700654783468-0.0000881501776954596i</v>
      </c>
      <c r="X3443" t="str">
        <f t="shared" si="1807"/>
        <v>0.0000422000034765486-0.0000881129993516729i</v>
      </c>
      <c r="Y3443" t="str">
        <f t="shared" si="1808"/>
        <v>0.009+7.5850613028272i</v>
      </c>
      <c r="Z3443" t="str">
        <f t="shared" si="1809"/>
        <v>-0.000139321626357185-0.0000669296783289535i</v>
      </c>
      <c r="AA3443" t="str">
        <f t="shared" si="1810"/>
        <v>0.00188602149318978-1.58207321844058i</v>
      </c>
      <c r="AB3443" t="str">
        <f t="shared" si="1811"/>
        <v>0.00012528837459232-0.00917331643080427i</v>
      </c>
      <c r="AC3443" t="str">
        <f t="shared" si="1812"/>
        <v>0.998550642624158-0.0000608527254564327i</v>
      </c>
      <c r="AD3443" t="str">
        <f t="shared" si="1813"/>
        <v>0.00012603006827676-0.00918662346200487i</v>
      </c>
      <c r="AE3443" t="str">
        <f t="shared" si="1814"/>
        <v>-6.32416467323429E-07+1.27146016952805E-06i</v>
      </c>
      <c r="AF3443" t="str">
        <f t="shared" si="1815"/>
        <v>-4.17480865924469-0.0652827135869414i</v>
      </c>
      <c r="AG3443" t="str">
        <f t="shared" si="1816"/>
        <v>0.999947388102829-7.84508173437858E-07i</v>
      </c>
      <c r="AH3443" t="str">
        <f t="shared" si="1817"/>
        <v>0.0000027233695278296-0.0000052670920377255i</v>
      </c>
      <c r="AI3443">
        <f t="shared" si="1818"/>
        <v>-104.53963484251942</v>
      </c>
      <c r="AJ3443">
        <f t="shared" si="1819"/>
        <v>-62.658607552452111</v>
      </c>
      <c r="AK3443"/>
      <c r="AL3443"/>
      <c r="AM3443"/>
      <c r="AN3443"/>
    </row>
    <row r="3444" spans="1:40" x14ac:dyDescent="0.35">
      <c r="A3444"/>
      <c r="B3444">
        <f t="shared" si="1820"/>
        <v>1510000</v>
      </c>
      <c r="C3444" s="237" t="str">
        <f t="shared" si="1788"/>
        <v>-9.27714697846541E-09+0.000448891548658411i</v>
      </c>
      <c r="D3444" s="208" t="str">
        <f t="shared" si="1789"/>
        <v>-1.64874559083805+0.00344150187304782i</v>
      </c>
      <c r="E3444" t="str">
        <f t="shared" si="1790"/>
        <v>36500</v>
      </c>
      <c r="F3444" t="str">
        <f t="shared" si="1791"/>
        <v>0.21505376344086</v>
      </c>
      <c r="G3444" t="str">
        <f t="shared" si="1786"/>
        <v>0.21505376344086</v>
      </c>
      <c r="H3444" t="str">
        <f t="shared" si="1792"/>
        <v>2.52606573189476+0.0686810598590635i</v>
      </c>
      <c r="I3444" t="str">
        <f t="shared" si="1793"/>
        <v>5929.75613365073i</v>
      </c>
      <c r="J3444" t="str">
        <f t="shared" si="1787"/>
        <v>-47594.2937642639+1297.24088984651i</v>
      </c>
      <c r="K3444" t="str">
        <f t="shared" si="1794"/>
        <v>0.00339332276203809-0.124497155183347i</v>
      </c>
      <c r="L3444" t="str">
        <f t="shared" si="1795"/>
        <v>0.00107567800783588-0.0334565515505186i</v>
      </c>
      <c r="M3444" t="str">
        <f t="shared" si="1796"/>
        <v>0.00446900076987397-0.157953706733866i</v>
      </c>
      <c r="N3444" t="str">
        <f t="shared" si="1797"/>
        <v>-18.8346753926654i</v>
      </c>
      <c r="O3444" t="str">
        <f t="shared" si="1798"/>
        <v>0.999889286973181+0.0148799797131757i</v>
      </c>
      <c r="P3444" t="str">
        <f t="shared" si="1799"/>
        <v>0.000110713026818976-0.0148799797131757i</v>
      </c>
      <c r="Q3444" t="str">
        <f t="shared" si="1800"/>
        <v>-0.000110713026818976+18.8495553723786i</v>
      </c>
      <c r="R3444" t="str">
        <f t="shared" si="1801"/>
        <v>-0.000789407498955696-5.86887207363413E-06i</v>
      </c>
      <c r="S3444" t="str">
        <f t="shared" si="1802"/>
        <v>2.10305078276067i</v>
      </c>
      <c r="T3444" t="str">
        <f t="shared" si="1803"/>
        <v>0.0000123425360083785-0.00166016405859592i</v>
      </c>
      <c r="U3444" t="str">
        <f t="shared" si="1804"/>
        <v>0.0000500000000000001-0.0000941077005037226i</v>
      </c>
      <c r="V3444" t="str">
        <f t="shared" si="1805"/>
        <v>0.00002-0.00105400624564169i</v>
      </c>
      <c r="W3444" t="str">
        <f t="shared" si="1806"/>
        <v>0.0000421699287418489-0.0000880940427954883i</v>
      </c>
      <c r="X3444" t="str">
        <f t="shared" si="1807"/>
        <v>0.0000421998173618117-0.0000880568882693875i</v>
      </c>
      <c r="Y3444" t="str">
        <f t="shared" si="1808"/>
        <v>0.009+7.59008785107294i</v>
      </c>
      <c r="Z3444" t="str">
        <f t="shared" si="1809"/>
        <v>-0.000139140698518144-0.000066884843228774i</v>
      </c>
      <c r="AA3444" t="str">
        <f t="shared" si="1810"/>
        <v>0.00188352418658939-1.58102546695616i</v>
      </c>
      <c r="AB3444" t="str">
        <f t="shared" si="1811"/>
        <v>0.0000371283600130548-0.00499404407703902i</v>
      </c>
      <c r="AC3444" t="str">
        <f t="shared" si="1812"/>
        <v>0.999211338153109-0.0000281829489140834i</v>
      </c>
      <c r="AD3444" t="str">
        <f t="shared" si="1813"/>
        <v>0.0000372986339713716-0.00499798474573383i</v>
      </c>
      <c r="AE3444" t="str">
        <f t="shared" si="1814"/>
        <v>-3.39479184162761E-07+6.92928375418612E-07i</v>
      </c>
      <c r="AF3444" t="str">
        <f t="shared" si="1815"/>
        <v>-4.17481132273281-0.0652395579860157i</v>
      </c>
      <c r="AG3444" t="str">
        <f t="shared" si="1816"/>
        <v>0.999971395227293-2.47549773546037E-07i</v>
      </c>
      <c r="AH3444" t="str">
        <f t="shared" si="1817"/>
        <v>1.46251042824227E-06-2.87077951157154E-06i</v>
      </c>
      <c r="AI3444">
        <f t="shared" si="1818"/>
        <v>-109.83789602921621</v>
      </c>
      <c r="AJ3444">
        <f t="shared" si="1819"/>
        <v>-63.003561891588909</v>
      </c>
      <c r="AK3444"/>
      <c r="AL3444"/>
      <c r="AM3444"/>
      <c r="AN3444"/>
    </row>
    <row r="3445" spans="1:40" x14ac:dyDescent="0.35">
      <c r="A3445"/>
      <c r="B3445">
        <f t="shared" si="1820"/>
        <v>1511000</v>
      </c>
      <c r="C3445" s="237" t="str">
        <f t="shared" si="1788"/>
        <v>-9.26487156204641E-09+0.000448594466230697i</v>
      </c>
      <c r="D3445" s="208" t="str">
        <f t="shared" si="1789"/>
        <v>-1.64874559074395+0.00343922424110201i</v>
      </c>
      <c r="E3445" t="str">
        <f t="shared" si="1790"/>
        <v>36500</v>
      </c>
      <c r="F3445" t="str">
        <f t="shared" si="1791"/>
        <v>0.21505376344086</v>
      </c>
      <c r="G3445" t="str">
        <f t="shared" si="1786"/>
        <v>0.21505376344086</v>
      </c>
      <c r="H3445" t="str">
        <f t="shared" si="1792"/>
        <v>2.5260683901966+0.0686356835935971i</v>
      </c>
      <c r="I3445" t="str">
        <f t="shared" si="1793"/>
        <v>5933.68312446772i</v>
      </c>
      <c r="J3445" t="str">
        <f t="shared" si="1787"/>
        <v>-47657.3547626683+1298.09998977355i</v>
      </c>
      <c r="K3445" t="str">
        <f t="shared" si="1794"/>
        <v>0.00338883589602899-0.124414880056884i</v>
      </c>
      <c r="L3445" t="str">
        <f t="shared" si="1795"/>
        <v>0.00107425615066273-0.0334344552420072i</v>
      </c>
      <c r="M3445" t="str">
        <f t="shared" si="1796"/>
        <v>0.00446309204669172-0.157849335298891i</v>
      </c>
      <c r="N3445" t="str">
        <f t="shared" si="1797"/>
        <v>-18.8471486876274i</v>
      </c>
      <c r="O3445" t="str">
        <f t="shared" si="1798"/>
        <v>0.999997102613847+0.00240723158646433i</v>
      </c>
      <c r="P3445" t="str">
        <f t="shared" si="1799"/>
        <v>2.89738615300017E-06-0.00240723158646433i</v>
      </c>
      <c r="Q3445" t="str">
        <f t="shared" si="1800"/>
        <v>-2.89738615300017E-06+18.8495559192139i</v>
      </c>
      <c r="R3445" t="str">
        <f t="shared" si="1801"/>
        <v>-0.00012770760209029-1.53691479373752E-07i</v>
      </c>
      <c r="S3445" t="str">
        <f t="shared" si="1802"/>
        <v>2.10444353162342i</v>
      </c>
      <c r="T3445" t="str">
        <f t="shared" si="1803"/>
        <v>3.23435039633727E-07-0.000268753437158048i</v>
      </c>
      <c r="U3445" t="str">
        <f t="shared" si="1804"/>
        <v>0.0000499999999999998-0.0000940454187694376i</v>
      </c>
      <c r="V3445" t="str">
        <f t="shared" si="1805"/>
        <v>0.00002-0.00105330869021771i</v>
      </c>
      <c r="W3445" t="str">
        <f t="shared" si="1806"/>
        <v>0.0000421697919161087-0.0000880379836599089i</v>
      </c>
      <c r="X3445" t="str">
        <f t="shared" si="1807"/>
        <v>0.0000421996312560206-0.0000880008529193939i</v>
      </c>
      <c r="Y3445" t="str">
        <f t="shared" si="1808"/>
        <v>0.009+7.59511439931868i</v>
      </c>
      <c r="Z3445" t="str">
        <f t="shared" si="1809"/>
        <v>-0.000138960129751288-0.0000668400679171823i</v>
      </c>
      <c r="AA3445" t="str">
        <f t="shared" si="1810"/>
        <v>0.00188103183676916-1.57997910234501i</v>
      </c>
      <c r="AB3445" t="str">
        <f t="shared" si="1811"/>
        <v>9.72945315630907E-07-0.000808454142874387i</v>
      </c>
      <c r="AC3445" t="str">
        <f t="shared" si="1812"/>
        <v>0.999872390393272-3.76178402653216E-06i</v>
      </c>
      <c r="AD3445" t="str">
        <f t="shared" si="1813"/>
        <v>0.0000009761114948416-0.000808557318883946i</v>
      </c>
      <c r="AE3445" t="str">
        <f t="shared" si="1814"/>
        <v>-5.41796666891125E-08+1.12291986584856E-07i</v>
      </c>
      <c r="AF3445" t="str">
        <f t="shared" si="1815"/>
        <v>-4.17481398094055-0.0651964593524951i</v>
      </c>
      <c r="AG3445" t="str">
        <f t="shared" si="1816"/>
        <v>0.999995375443373-1.10886313159365E-08i</v>
      </c>
      <c r="AH3445" t="str">
        <f t="shared" si="1817"/>
        <v>2.33512154964765E-07-4.65267982173817E-07i</v>
      </c>
      <c r="AI3445">
        <f t="shared" si="1818"/>
        <v>-125.67027148642771</v>
      </c>
      <c r="AJ3445">
        <f t="shared" si="1819"/>
        <v>-63.34850042803798</v>
      </c>
      <c r="AK3445"/>
      <c r="AL3445"/>
      <c r="AM3445"/>
      <c r="AN3445"/>
    </row>
    <row r="3446" spans="1:40" x14ac:dyDescent="0.35">
      <c r="A3446"/>
      <c r="B3446">
        <f t="shared" si="1820"/>
        <v>1512000</v>
      </c>
      <c r="C3446" s="237" t="str">
        <f t="shared" si="1788"/>
        <v>-9.25262049355721E-09+0.000448297776769157i</v>
      </c>
      <c r="D3446" s="208" t="str">
        <f t="shared" si="1789"/>
        <v>-1.64874559065001+0.00343694962189687i</v>
      </c>
      <c r="E3446" t="str">
        <f t="shared" si="1790"/>
        <v>36500</v>
      </c>
      <c r="F3446" t="str">
        <f t="shared" si="1791"/>
        <v>0.21505376344086</v>
      </c>
      <c r="G3446" t="str">
        <f t="shared" si="1786"/>
        <v>0.21505376344086</v>
      </c>
      <c r="H3446" t="str">
        <f t="shared" si="1792"/>
        <v>2.52607104323174+0.0685903671956521i</v>
      </c>
      <c r="I3446" t="str">
        <f t="shared" si="1793"/>
        <v>5937.61011528471i</v>
      </c>
      <c r="J3446" t="str">
        <f t="shared" si="1787"/>
        <v>-47720.4575094993+1298.9590897006i</v>
      </c>
      <c r="K3446" t="str">
        <f t="shared" si="1794"/>
        <v>0.00338435792129624-0.124332713524781i</v>
      </c>
      <c r="L3446" t="str">
        <f t="shared" si="1795"/>
        <v>0.00107283710982766-0.0334123880709874i</v>
      </c>
      <c r="M3446" t="str">
        <f t="shared" si="1796"/>
        <v>0.0044571950311239-0.157745101595768i</v>
      </c>
      <c r="N3446" t="str">
        <f t="shared" si="1797"/>
        <v>-18.8596219825895i</v>
      </c>
      <c r="O3446" t="str">
        <f t="shared" si="1798"/>
        <v>0.999949337635246-0.0100658910600126i</v>
      </c>
      <c r="P3446" t="str">
        <f t="shared" si="1799"/>
        <v>0.0000506623647540394+0.0100658910600126i</v>
      </c>
      <c r="Q3446" t="str">
        <f t="shared" si="1800"/>
        <v>-0.0000506623647540394+18.8495560915295i</v>
      </c>
      <c r="R3446" t="str">
        <f t="shared" si="1801"/>
        <v>0.000534012094231592-2.68915717820638E-06i</v>
      </c>
      <c r="S3446" t="str">
        <f t="shared" si="1802"/>
        <v>2.10583628048618i</v>
      </c>
      <c r="T3446" t="str">
        <f t="shared" si="1803"/>
        <v>5.66292474979683E-06+0.00112454204225129i</v>
      </c>
      <c r="U3446" t="str">
        <f t="shared" si="1804"/>
        <v>0.00005-0.0000939832194184i</v>
      </c>
      <c r="V3446" t="str">
        <f t="shared" si="1805"/>
        <v>0.00002-0.00105261205748608i</v>
      </c>
      <c r="W3446" t="str">
        <f t="shared" si="1806"/>
        <v>0.0000421696550011301-0.0000879820001383547i</v>
      </c>
      <c r="X3446" t="str">
        <f t="shared" si="1807"/>
        <v>0.0000421994451589192-0.000087944893151389i</v>
      </c>
      <c r="Y3446" t="str">
        <f t="shared" si="1808"/>
        <v>0.009+7.60014094756443i</v>
      </c>
      <c r="Z3446" t="str">
        <f t="shared" si="1809"/>
        <v>-0.000138779919106969-0.0000667953522740104i</v>
      </c>
      <c r="AA3446" t="str">
        <f t="shared" si="1810"/>
        <v>0.00187854443061969-1.57893412185531i</v>
      </c>
      <c r="AB3446" t="str">
        <f t="shared" si="1811"/>
        <v>0.0000170350006428636+0.00338280575127988i</v>
      </c>
      <c r="AC3446" t="str">
        <f t="shared" si="1812"/>
        <v>1.00053369696523+0.0000123906370787695i</v>
      </c>
      <c r="AD3446" t="str">
        <f t="shared" si="1813"/>
        <v>0.0000170677843758531+0.00338100110976744i</v>
      </c>
      <c r="AE3446" t="str">
        <f t="shared" si="1814"/>
        <v>2.2346649443072E-07-4.7035510918402E-07i</v>
      </c>
      <c r="AF3446" t="str">
        <f t="shared" si="1815"/>
        <v>-4.17481663388175-0.0651534175737552i</v>
      </c>
      <c r="AG3446" t="str">
        <f t="shared" si="1816"/>
        <v>1.00001932504449-7.45631177176074E-08i</v>
      </c>
      <c r="AH3446" t="str">
        <f t="shared" si="1817"/>
        <v>-9.63558405419345E-07+1.94904899052296E-06i</v>
      </c>
      <c r="AI3446">
        <f t="shared" si="1818"/>
        <v>-113.25392645103526</v>
      </c>
      <c r="AJ3446">
        <f t="shared" si="1819"/>
        <v>116.30657696438976</v>
      </c>
      <c r="AK3446"/>
      <c r="AL3446"/>
      <c r="AM3446"/>
      <c r="AN3446"/>
    </row>
    <row r="3447" spans="1:40" x14ac:dyDescent="0.35">
      <c r="A3447"/>
      <c r="B3447">
        <f t="shared" si="1820"/>
        <v>1513000</v>
      </c>
      <c r="C3447" s="237" t="str">
        <f t="shared" si="1788"/>
        <v>-9.2403937086492E-09+0.000448001479494612i</v>
      </c>
      <c r="D3447" s="208" t="str">
        <f t="shared" si="1789"/>
        <v>-1.64874559055628+0.00343467800945869i</v>
      </c>
      <c r="E3447" t="str">
        <f t="shared" si="1790"/>
        <v>36500</v>
      </c>
      <c r="F3447" t="str">
        <f t="shared" si="1791"/>
        <v>0.21505376344086</v>
      </c>
      <c r="G3447" t="str">
        <f t="shared" si="1786"/>
        <v>0.21505376344086</v>
      </c>
      <c r="H3447" t="str">
        <f t="shared" si="1792"/>
        <v>2.52607369101417+0.0685451105469297i</v>
      </c>
      <c r="I3447" t="str">
        <f t="shared" si="1793"/>
        <v>5941.5371061017i</v>
      </c>
      <c r="J3447" t="str">
        <f t="shared" si="1787"/>
        <v>-47783.6020047569+1299.81818962766i</v>
      </c>
      <c r="K3447" t="str">
        <f t="shared" si="1794"/>
        <v>0.0033798888143686-0.124250655372335i</v>
      </c>
      <c r="L3447" t="str">
        <f t="shared" si="1795"/>
        <v>0.0010714208779002-0.0333903499799236i</v>
      </c>
      <c r="M3447" t="str">
        <f t="shared" si="1796"/>
        <v>0.0044513096922688-0.157641005352259i</v>
      </c>
      <c r="N3447" t="str">
        <f t="shared" si="1797"/>
        <v>-18.8720952775515i</v>
      </c>
      <c r="O3447" t="str">
        <f t="shared" si="1798"/>
        <v>0.999745999468705-0.0225374476442916i</v>
      </c>
      <c r="P3447" t="str">
        <f t="shared" si="1799"/>
        <v>0.000254000531294984+0.0225374476442916i</v>
      </c>
      <c r="Q3447" t="str">
        <f t="shared" si="1800"/>
        <v>-0.000254000531294984+18.8495578299072i</v>
      </c>
      <c r="R3447" t="str">
        <f t="shared" si="1801"/>
        <v>0.00119564842957465-0.0000134912568732966i</v>
      </c>
      <c r="S3447" t="str">
        <f t="shared" si="1802"/>
        <v>2.10722902934893i</v>
      </c>
      <c r="T3447" t="str">
        <f t="shared" si="1803"/>
        <v>0.0000284291681258139+0.00251950507969516i</v>
      </c>
      <c r="U3447" t="str">
        <f t="shared" si="1804"/>
        <v>0.0000500000000000002-0.000093921102287258i</v>
      </c>
      <c r="V3447" t="str">
        <f t="shared" si="1805"/>
        <v>0.00002-0.00105191634561729i</v>
      </c>
      <c r="W3447" t="str">
        <f t="shared" si="1806"/>
        <v>0.0000421695179969151-0.0000879260920808522i</v>
      </c>
      <c r="X3447" t="str">
        <f t="shared" si="1807"/>
        <v>0.000042199259070251-0.0000878890088154633i</v>
      </c>
      <c r="Y3447" t="str">
        <f t="shared" si="1808"/>
        <v>0.009+7.60516749581017i</v>
      </c>
      <c r="Z3447" t="str">
        <f t="shared" si="1809"/>
        <v>-0.000138600065638676-0.0000667506961794118i</v>
      </c>
      <c r="AA3447" t="str">
        <f t="shared" si="1810"/>
        <v>0.00187606195507491-1.57789052274248i</v>
      </c>
      <c r="AB3447" t="str">
        <f t="shared" si="1811"/>
        <v>0.0000855195713693162+0.00757908193179593i</v>
      </c>
      <c r="AC3447" t="str">
        <f t="shared" si="1812"/>
        <v>1.00119515476947+0.0000202554496535493i</v>
      </c>
      <c r="AD3447" t="str">
        <f t="shared" si="1813"/>
        <v>0.0000855706356350296+0.00757003283767324i</v>
      </c>
      <c r="AE3447" t="str">
        <f t="shared" si="1814"/>
        <v>4.93444866299937E-07-0.0000010549189476896i</v>
      </c>
      <c r="AF3447" t="str">
        <f t="shared" si="1815"/>
        <v>-4.17481928157045-0.065110432537471i</v>
      </c>
      <c r="AG3447" t="str">
        <f t="shared" si="1816"/>
        <v>1.00004324033386-4.37365664685055E-07i</v>
      </c>
      <c r="AH3447" t="str">
        <f t="shared" si="1817"/>
        <v>-2.12863924019097E-06+4.37177758651425E-06i</v>
      </c>
      <c r="AI3447">
        <f t="shared" si="1818"/>
        <v>-106.26287420082267</v>
      </c>
      <c r="AJ3447">
        <f t="shared" si="1819"/>
        <v>115.96167040849838</v>
      </c>
      <c r="AK3447"/>
      <c r="AL3447"/>
      <c r="AM3447"/>
      <c r="AN3447"/>
    </row>
    <row r="3448" spans="1:40" x14ac:dyDescent="0.35">
      <c r="A3448"/>
      <c r="B3448">
        <f t="shared" si="1820"/>
        <v>1514000</v>
      </c>
      <c r="C3448" s="237" t="str">
        <f t="shared" si="1788"/>
        <v>-9.22819114318613E-09+0.000447705573629939i</v>
      </c>
      <c r="D3448" s="208" t="str">
        <f t="shared" si="1789"/>
        <v>-1.64874559046273+0.00343240939782953i</v>
      </c>
      <c r="E3448" t="str">
        <f t="shared" si="1790"/>
        <v>36500</v>
      </c>
      <c r="F3448" t="str">
        <f t="shared" si="1791"/>
        <v>0.21505376344086</v>
      </c>
      <c r="G3448" t="str">
        <f t="shared" si="1786"/>
        <v>0.21505376344086</v>
      </c>
      <c r="H3448" t="str">
        <f t="shared" si="1792"/>
        <v>2.52607633355768+0.0684999135294406i</v>
      </c>
      <c r="I3448" t="str">
        <f t="shared" si="1793"/>
        <v>5945.46409691868i</v>
      </c>
      <c r="J3448" t="str">
        <f t="shared" si="1787"/>
        <v>-47846.7882484412+1300.67728955471i</v>
      </c>
      <c r="K3448" t="str">
        <f t="shared" si="1794"/>
        <v>0.00337542855185214-0.12416870538541i</v>
      </c>
      <c r="L3448" t="str">
        <f t="shared" si="1795"/>
        <v>0.00107000744747435-0.0333683409114308i</v>
      </c>
      <c r="M3448" t="str">
        <f t="shared" si="1796"/>
        <v>0.00444543599932649-0.157537046296841i</v>
      </c>
      <c r="N3448" t="str">
        <f t="shared" si="1797"/>
        <v>-18.8845685725135i</v>
      </c>
      <c r="O3448" t="str">
        <f t="shared" si="1798"/>
        <v>0.999387119749794-0.0350054978283464i</v>
      </c>
      <c r="P3448" t="str">
        <f t="shared" si="1799"/>
        <v>0.000612880250206005+0.0350054978283464i</v>
      </c>
      <c r="Q3448" t="str">
        <f t="shared" si="1800"/>
        <v>-0.000612880250206005+18.8495630746852i</v>
      </c>
      <c r="R3448" t="str">
        <f t="shared" si="1801"/>
        <v>0.00185709757437202-0.0000325746769937954i</v>
      </c>
      <c r="S3448" t="str">
        <f t="shared" si="1802"/>
        <v>2.10862177821169i</v>
      </c>
      <c r="T3448" t="str">
        <f t="shared" si="1803"/>
        <v>0.0000686876733273283+0.00391591638958495i</v>
      </c>
      <c r="U3448" t="str">
        <f t="shared" si="1804"/>
        <v>0.0000499999999999999-0.0000938590672130915i</v>
      </c>
      <c r="V3448" t="str">
        <f t="shared" si="1805"/>
        <v>0.00002-0.00105122155278663i</v>
      </c>
      <c r="W3448" t="str">
        <f t="shared" si="1806"/>
        <v>0.0000421693809034662-0.0000878702593378254i</v>
      </c>
      <c r="X3448" t="str">
        <f t="shared" si="1807"/>
        <v>0.0000421990729897607-0.0000878331997621049i</v>
      </c>
      <c r="Y3448" t="str">
        <f t="shared" si="1808"/>
        <v>0.009+7.61019404405592i</v>
      </c>
      <c r="Z3448" t="str">
        <f t="shared" si="1809"/>
        <v>-0.000138420568403021-0.0000667060995138613i</v>
      </c>
      <c r="AA3448" t="str">
        <f t="shared" si="1810"/>
        <v>0.00187358439711186-1.57684830226921i</v>
      </c>
      <c r="AB3448" t="str">
        <f t="shared" si="1811"/>
        <v>0.000206623716716317+0.0117797147518821i</v>
      </c>
      <c r="AC3448" t="str">
        <f t="shared" si="1812"/>
        <v>1.00185666000074+0.0000198150779934502i</v>
      </c>
      <c r="AD3448" t="str">
        <f t="shared" si="1813"/>
        <v>0.000206473349222276+0.0117578802745972i</v>
      </c>
      <c r="AE3448" t="str">
        <f t="shared" si="1814"/>
        <v>7.55742173309925E-07-0.0000016413055026046i</v>
      </c>
      <c r="AF3448" t="str">
        <f t="shared" si="1815"/>
        <v>-4.17482192402041-0.0650675041316111i</v>
      </c>
      <c r="AG3448" t="str">
        <f t="shared" si="1816"/>
        <v>1.00006711762503-1.09884292435699E-06i</v>
      </c>
      <c r="AH3448" t="str">
        <f t="shared" si="1817"/>
        <v>-3.26167320575901E-06+0.0000068025237859975i</v>
      </c>
      <c r="AI3448">
        <f t="shared" si="1818"/>
        <v>-102.44789727221968</v>
      </c>
      <c r="AJ3448">
        <f t="shared" si="1819"/>
        <v>115.61678002361532</v>
      </c>
      <c r="AK3448"/>
      <c r="AL3448"/>
      <c r="AM3448"/>
      <c r="AN3448"/>
    </row>
    <row r="3449" spans="1:40" x14ac:dyDescent="0.35">
      <c r="A3449"/>
      <c r="B3449">
        <f t="shared" si="1820"/>
        <v>1515000</v>
      </c>
      <c r="C3449" s="237" t="str">
        <f t="shared" si="1788"/>
        <v>-9.21601273324336E-09+0.000447410058400071i</v>
      </c>
      <c r="D3449" s="208" t="str">
        <f t="shared" si="1789"/>
        <v>-1.64874559036936+0.00343014378106721i</v>
      </c>
      <c r="E3449" t="str">
        <f t="shared" si="1790"/>
        <v>36500</v>
      </c>
      <c r="F3449" t="str">
        <f t="shared" si="1791"/>
        <v>0.21505376344086</v>
      </c>
      <c r="G3449" t="str">
        <f t="shared" si="1786"/>
        <v>0.21505376344086</v>
      </c>
      <c r="H3449" t="str">
        <f t="shared" si="1792"/>
        <v>2.52607897087608+0.0684547760255055i</v>
      </c>
      <c r="I3449" t="str">
        <f t="shared" si="1793"/>
        <v>5949.39108773567i</v>
      </c>
      <c r="J3449" t="str">
        <f t="shared" si="1787"/>
        <v>-47910.016240552+1301.53638948175i</v>
      </c>
      <c r="K3449" t="str">
        <f t="shared" si="1794"/>
        <v>0.00337097711043012-0.124086863350432i</v>
      </c>
      <c r="L3449" t="str">
        <f t="shared" si="1795"/>
        <v>0.00106859681116849-0.0333463608082753i</v>
      </c>
      <c r="M3449" t="str">
        <f t="shared" si="1796"/>
        <v>0.00443957392159861-0.157433224158707i</v>
      </c>
      <c r="N3449" t="str">
        <f t="shared" si="1797"/>
        <v>-18.8970418674756i</v>
      </c>
      <c r="O3449" t="str">
        <f t="shared" si="1798"/>
        <v>0.998872754313399-0.047468101819691i</v>
      </c>
      <c r="P3449" t="str">
        <f t="shared" si="1799"/>
        <v>0.00112724568660105+0.047468101819691i</v>
      </c>
      <c r="Q3449" t="str">
        <f t="shared" si="1800"/>
        <v>-0.00112724568660105+18.8495737656559i</v>
      </c>
      <c r="R3449" t="str">
        <f t="shared" si="1801"/>
        <v>0.00251825504535619-0.0000599527815741761i</v>
      </c>
      <c r="S3449" t="str">
        <f t="shared" si="1802"/>
        <v>2.11001452707444i</v>
      </c>
      <c r="T3449" t="str">
        <f t="shared" si="1803"/>
        <v>0.000126501240060032+0.00531355472858006i</v>
      </c>
      <c r="U3449" t="str">
        <f t="shared" si="1804"/>
        <v>0.0000500000000000001-0.0000937971140334133i</v>
      </c>
      <c r="V3449" t="str">
        <f t="shared" si="1805"/>
        <v>0.00002-0.00105052767717423i</v>
      </c>
      <c r="W3449" t="str">
        <f t="shared" si="1806"/>
        <v>0.0000421692437207867-0.0000878145017600945i</v>
      </c>
      <c r="X3449" t="str">
        <f t="shared" si="1807"/>
        <v>0.0000421988869171943-0.0000877774658421956i</v>
      </c>
      <c r="Y3449" t="str">
        <f t="shared" si="1808"/>
        <v>0.009+7.61522059230166i</v>
      </c>
      <c r="Z3449" t="str">
        <f t="shared" si="1809"/>
        <v>-0.000138241426459729-0.000066661562158156i</v>
      </c>
      <c r="AA3449" t="str">
        <f t="shared" si="1810"/>
        <v>0.00187111174375057-1.57580745770541i</v>
      </c>
      <c r="AB3449" t="str">
        <f t="shared" si="1811"/>
        <v>0.000380536348434261+0.0159840386755095i</v>
      </c>
      <c r="AC3449" t="str">
        <f t="shared" si="1812"/>
        <v>1.00251810816301+0.0000110532570220287i</v>
      </c>
      <c r="AD3449" t="str">
        <f t="shared" si="1813"/>
        <v>0.000379756312833383+0.0159438860483569i</v>
      </c>
      <c r="AE3449" t="str">
        <f t="shared" si="1814"/>
        <v>1.01034629646193E-06-2.22942069968914E-06i</v>
      </c>
      <c r="AF3449" t="str">
        <f t="shared" si="1815"/>
        <v>-4.17482456124544-0.0650246322444383i</v>
      </c>
      <c r="AG3449" t="str">
        <f t="shared" si="1816"/>
        <v>1.00009095324248-2.05829593555978E-06i</v>
      </c>
      <c r="AH3449" t="str">
        <f t="shared" si="1817"/>
        <v>-4.36260802209617E-06+9.24089342928508E-06i</v>
      </c>
      <c r="AI3449">
        <f t="shared" si="1818"/>
        <v>-99.811894435689794</v>
      </c>
      <c r="AJ3449">
        <f t="shared" si="1819"/>
        <v>115.27190592562138</v>
      </c>
      <c r="AK3449"/>
      <c r="AL3449"/>
      <c r="AM3449"/>
      <c r="AN3449"/>
    </row>
    <row r="3450" spans="1:40" x14ac:dyDescent="0.35">
      <c r="A3450"/>
      <c r="B3450">
        <f t="shared" si="1820"/>
        <v>1516000</v>
      </c>
      <c r="C3450" s="237" t="str">
        <f t="shared" si="1788"/>
        <v>-9.20385841510709E-09+0.000447114933031984i</v>
      </c>
      <c r="D3450" s="208" t="str">
        <f t="shared" si="1789"/>
        <v>-1.64874559027617+0.00342788115324521i</v>
      </c>
      <c r="E3450" t="str">
        <f t="shared" si="1790"/>
        <v>36500</v>
      </c>
      <c r="F3450" t="str">
        <f t="shared" si="1791"/>
        <v>0.21505376344086</v>
      </c>
      <c r="G3450" t="str">
        <f t="shared" si="1786"/>
        <v>0.21505376344086</v>
      </c>
      <c r="H3450" t="str">
        <f t="shared" si="1792"/>
        <v>2.52608160298314+0.0684096979177554i</v>
      </c>
      <c r="I3450" t="str">
        <f t="shared" si="1793"/>
        <v>5953.31807855266i</v>
      </c>
      <c r="J3450" t="str">
        <f t="shared" si="1787"/>
        <v>-47973.2859810895+1302.39548940881i</v>
      </c>
      <c r="K3450" t="str">
        <f t="shared" si="1794"/>
        <v>0.00336653446686257-0.124005129054388i</v>
      </c>
      <c r="L3450" t="str">
        <f t="shared" si="1795"/>
        <v>0.00106718896162531-0.0333244096133733i</v>
      </c>
      <c r="M3450" t="str">
        <f t="shared" si="1796"/>
        <v>0.00443372342848788-0.157329538667761i</v>
      </c>
      <c r="N3450" t="str">
        <f t="shared" si="1797"/>
        <v>-18.9095151624376i</v>
      </c>
      <c r="O3450" t="str">
        <f t="shared" si="1798"/>
        <v>0.998202983185052-0.0599233206728621i</v>
      </c>
      <c r="P3450" t="str">
        <f t="shared" si="1799"/>
        <v>0.00179701681494804+0.0599233206728621i</v>
      </c>
      <c r="Q3450" t="str">
        <f t="shared" si="1800"/>
        <v>-0.00179701681494804+18.8495918417647i</v>
      </c>
      <c r="R3450" t="str">
        <f t="shared" si="1801"/>
        <v>0.00317901572158883-0.0000956375912427156i</v>
      </c>
      <c r="S3450" t="str">
        <f t="shared" si="1802"/>
        <v>2.1114072759372i</v>
      </c>
      <c r="T3450" t="str">
        <f t="shared" si="1803"/>
        <v>0.000201929906002978+0.0067121969248814i</v>
      </c>
      <c r="U3450" t="str">
        <f t="shared" si="1804"/>
        <v>0.0000499999999999998-0.0000937352425861612i</v>
      </c>
      <c r="V3450" t="str">
        <f t="shared" si="1805"/>
        <v>0.00002-0.00104983471696501i</v>
      </c>
      <c r="W3450" t="str">
        <f t="shared" si="1806"/>
        <v>0.0000421691064488782-0.0000877588191988703i</v>
      </c>
      <c r="X3450" t="str">
        <f t="shared" si="1807"/>
        <v>0.0000421987008522977-0.0000877218069070111i</v>
      </c>
      <c r="Y3450" t="str">
        <f t="shared" si="1808"/>
        <v>0.009+7.6202471405474i</v>
      </c>
      <c r="Z3450" t="str">
        <f t="shared" si="1809"/>
        <v>-0.000138062638871627-0.0000666170839934105i</v>
      </c>
      <c r="AA3450" t="str">
        <f t="shared" si="1810"/>
        <v>0.00186864398205388-1.5747679863282i</v>
      </c>
      <c r="AB3450" t="str">
        <f t="shared" si="1811"/>
        <v>0.000607438069647231+0.0201913823655319i</v>
      </c>
      <c r="AC3450" t="str">
        <f t="shared" si="1812"/>
        <v>1.00317939408503-6.04494621921831E-06i</v>
      </c>
      <c r="AD3450" t="str">
        <f t="shared" si="1813"/>
        <v>0.000605391622095927+0.0201273931104891i</v>
      </c>
      <c r="AE3450" t="str">
        <f t="shared" si="1814"/>
        <v>1.25724627251251E-06-0.0000028191704309788i</v>
      </c>
      <c r="AF3450" t="str">
        <f t="shared" si="1815"/>
        <v>-4.17482719325931-0.0649818167645102i</v>
      </c>
      <c r="AG3450" t="str">
        <f t="shared" si="1816"/>
        <v>1.0001147435222-3.31498029744058E-06i</v>
      </c>
      <c r="AH3450" t="str">
        <f t="shared" si="1817"/>
        <v>-5.43139626643649E-06+0.000011686492276517i</v>
      </c>
      <c r="AI3450">
        <f t="shared" si="1818"/>
        <v>-97.796979168832081</v>
      </c>
      <c r="AJ3450">
        <f t="shared" si="1819"/>
        <v>114.92704822693777</v>
      </c>
      <c r="AK3450"/>
      <c r="AL3450"/>
      <c r="AM3450"/>
      <c r="AN3450"/>
    </row>
    <row r="3451" spans="1:40" x14ac:dyDescent="0.35">
      <c r="A3451"/>
      <c r="B3451">
        <f t="shared" si="1820"/>
        <v>1517000</v>
      </c>
      <c r="C3451" s="237" t="str">
        <f t="shared" si="1788"/>
        <v>-9.19172812527335E-09+0.000446820196754691i</v>
      </c>
      <c r="D3451" s="208" t="str">
        <f t="shared" si="1789"/>
        <v>-1.64874559018318+0.00342562150845263i</v>
      </c>
      <c r="E3451" t="str">
        <f t="shared" si="1790"/>
        <v>36500</v>
      </c>
      <c r="F3451" t="str">
        <f t="shared" si="1791"/>
        <v>0.21505376344086</v>
      </c>
      <c r="G3451" t="str">
        <f t="shared" si="1786"/>
        <v>0.21505376344086</v>
      </c>
      <c r="H3451" t="str">
        <f t="shared" si="1792"/>
        <v>2.52608422989262+0.0683646790891293i</v>
      </c>
      <c r="I3451" t="str">
        <f t="shared" si="1793"/>
        <v>5957.24506936964i</v>
      </c>
      <c r="J3451" t="str">
        <f t="shared" si="1787"/>
        <v>-48036.5974700536+1303.25458933586i</v>
      </c>
      <c r="K3451" t="str">
        <f t="shared" si="1794"/>
        <v>0.00336210059798587-0.123923502284827i</v>
      </c>
      <c r="L3451" t="str">
        <f t="shared" si="1795"/>
        <v>0.00106578389151168-0.0333024872697911i</v>
      </c>
      <c r="M3451" t="str">
        <f t="shared" si="1796"/>
        <v>0.00442788448949755-0.157225989554618i</v>
      </c>
      <c r="N3451" t="str">
        <f t="shared" si="1797"/>
        <v>-18.9219884573996i</v>
      </c>
      <c r="O3451" t="str">
        <f t="shared" si="1798"/>
        <v>0.99737791056846-0.0723692165916823i</v>
      </c>
      <c r="P3451" t="str">
        <f t="shared" si="1799"/>
        <v>0.00262208943153996+0.0723692165916823i</v>
      </c>
      <c r="Q3451" t="str">
        <f t="shared" si="1800"/>
        <v>-0.00262208943153996+18.8496192408079i</v>
      </c>
      <c r="R3451" t="str">
        <f t="shared" si="1801"/>
        <v>0.00383927386114328-0.000139639762338416i</v>
      </c>
      <c r="S3451" t="str">
        <f t="shared" si="1802"/>
        <v>2.11280002479995i</v>
      </c>
      <c r="T3451" t="str">
        <f t="shared" si="1803"/>
        <v>0.000295030893331664+0.00811161790903732i</v>
      </c>
      <c r="U3451" t="str">
        <f t="shared" si="1804"/>
        <v>0.00005-0.0000936734527097039i</v>
      </c>
      <c r="V3451" t="str">
        <f t="shared" si="1805"/>
        <v>0.00002-0.00104914267034868i</v>
      </c>
      <c r="W3451" t="str">
        <f t="shared" si="1806"/>
        <v>0.0000421689690877446-0.0000877032115057599i</v>
      </c>
      <c r="X3451" t="str">
        <f t="shared" si="1807"/>
        <v>0.0000421985147948192-0.0000876662228082203i</v>
      </c>
      <c r="Y3451" t="str">
        <f t="shared" si="1808"/>
        <v>0.009+7.62527368879315i</v>
      </c>
      <c r="Z3451" t="str">
        <f t="shared" si="1809"/>
        <v>-0.000137884204704628-0.0000665726649010603i</v>
      </c>
      <c r="AA3451" t="str">
        <f t="shared" si="1810"/>
        <v>0.00186618109912722-1.57372988542187i</v>
      </c>
      <c r="AB3451" t="str">
        <f t="shared" si="1811"/>
        <v>0.00088750101398572+0.0244010687763549i</v>
      </c>
      <c r="AC3451" t="str">
        <f t="shared" si="1812"/>
        <v>1.00384041193653-0.0000314931111926469i</v>
      </c>
      <c r="AD3451" t="str">
        <f t="shared" si="1813"/>
        <v>0.000883343086142491+0.0243077448421351i</v>
      </c>
      <c r="AE3451" t="str">
        <f t="shared" si="1814"/>
        <v>1.49643229296185E-06-3.41046056898724E-06i</v>
      </c>
      <c r="AF3451" t="str">
        <f t="shared" si="1815"/>
        <v>-4.1748298200758-0.0649390575806767i</v>
      </c>
      <c r="AG3451" t="str">
        <f t="shared" si="1816"/>
        <v>1.0001384848122-4.86810635031825E-06i</v>
      </c>
      <c r="AH3451" t="str">
        <f t="shared" si="1817"/>
        <v>-6.46799536631979E-06+0.0000141389260673519i</v>
      </c>
      <c r="AI3451">
        <f t="shared" si="1818"/>
        <v>-96.166439469108113</v>
      </c>
      <c r="AJ3451">
        <f t="shared" si="1819"/>
        <v>114.58220703650377</v>
      </c>
      <c r="AK3451"/>
      <c r="AL3451"/>
      <c r="AM3451"/>
      <c r="AN3451"/>
    </row>
    <row r="3452" spans="1:40" x14ac:dyDescent="0.35">
      <c r="A3452"/>
      <c r="B3452">
        <f t="shared" si="1820"/>
        <v>1518000</v>
      </c>
      <c r="C3452" s="237" t="str">
        <f t="shared" si="1788"/>
        <v>-9.17962180044732E-09+0.000446525848799239i</v>
      </c>
      <c r="D3452" s="208" t="str">
        <f t="shared" si="1789"/>
        <v>-1.64874559009036+0.00342336484079417i</v>
      </c>
      <c r="E3452" t="str">
        <f t="shared" si="1790"/>
        <v>36500</v>
      </c>
      <c r="F3452" t="str">
        <f t="shared" si="1791"/>
        <v>0.21505376344086</v>
      </c>
      <c r="G3452" t="str">
        <f t="shared" si="1786"/>
        <v>0.21505376344086</v>
      </c>
      <c r="H3452" t="str">
        <f t="shared" si="1792"/>
        <v>2.52608685161812+0.0683197194228719i</v>
      </c>
      <c r="I3452" t="str">
        <f t="shared" si="1793"/>
        <v>5961.17206018663i</v>
      </c>
      <c r="J3452" t="str">
        <f t="shared" si="1787"/>
        <v>-48099.9507074443+1304.11368926291i</v>
      </c>
      <c r="K3452" t="str">
        <f t="shared" si="1794"/>
        <v>0.00335767548071269-0.123841982829854i</v>
      </c>
      <c r="L3452" t="str">
        <f t="shared" si="1795"/>
        <v>0.00106438159351857-0.033280593720744i</v>
      </c>
      <c r="M3452" t="str">
        <f t="shared" si="1796"/>
        <v>0.00442205707423126-0.157122576550598i</v>
      </c>
      <c r="N3452" t="str">
        <f t="shared" si="1797"/>
        <v>-18.9344617523616i</v>
      </c>
      <c r="O3452" t="str">
        <f t="shared" si="1798"/>
        <v>0.996397664829302-0.0848038532303468i</v>
      </c>
      <c r="P3452" t="str">
        <f t="shared" si="1799"/>
        <v>0.00360233517069797+0.0848038532303468i</v>
      </c>
      <c r="Q3452" t="str">
        <f t="shared" si="1800"/>
        <v>-0.00360233517069797+18.8496578991313i</v>
      </c>
      <c r="R3452" t="str">
        <f t="shared" si="1801"/>
        <v>0.00449892311834144-0.000191968566169267i</v>
      </c>
      <c r="S3452" t="str">
        <f t="shared" si="1802"/>
        <v>2.11419277366271i</v>
      </c>
      <c r="T3452" t="str">
        <f t="shared" si="1803"/>
        <v>0.000405858555365456+0.00951159074606158i</v>
      </c>
      <c r="U3452" t="str">
        <f t="shared" si="1804"/>
        <v>0.0000500000000000002-0.0000936117442428336i</v>
      </c>
      <c r="V3452" t="str">
        <f t="shared" si="1805"/>
        <v>0.00002-0.00104845153551973i</v>
      </c>
      <c r="W3452" t="str">
        <f t="shared" si="1806"/>
        <v>0.0000421688316373878-0.0000876476785327581i</v>
      </c>
      <c r="X3452" t="str">
        <f t="shared" si="1807"/>
        <v>0.0000421983287445065-0.0000876107133978815i</v>
      </c>
      <c r="Y3452" t="str">
        <f t="shared" si="1808"/>
        <v>0.009+7.63030023703889i</v>
      </c>
      <c r="Z3452" t="str">
        <f t="shared" si="1809"/>
        <v>-0.00013770612302772-0.0000665283047628564i</v>
      </c>
      <c r="AA3452" t="str">
        <f t="shared" si="1810"/>
        <v>0.00186372308211851-1.57269315227787i</v>
      </c>
      <c r="AB3452" t="str">
        <f t="shared" si="1811"/>
        <v>0.00122088868509338+0.0286124152505519i</v>
      </c>
      <c r="AC3452" t="str">
        <f t="shared" si="1812"/>
        <v>1.00450105524495-0.0000653034426137981i</v>
      </c>
      <c r="AD3452" t="str">
        <f t="shared" si="1813"/>
        <v>0.00121356623454697+0.0284842851594891i</v>
      </c>
      <c r="AE3452" t="str">
        <f t="shared" si="1814"/>
        <v>1.72789570284578E-06-0.0000040031969808311i</v>
      </c>
      <c r="AF3452" t="str">
        <f t="shared" si="1815"/>
        <v>-4.17483244170848-0.0648963545820777i</v>
      </c>
      <c r="AG3452" t="str">
        <f t="shared" si="1816"/>
        <v>1.00016217347313-6.71683936358535E-06i</v>
      </c>
      <c r="AH3452" t="str">
        <f t="shared" si="1817"/>
        <v>-7.47236759181458E-06+0.0000165978005802512i</v>
      </c>
      <c r="AI3452">
        <f t="shared" si="1818"/>
        <v>-94.797480721197331</v>
      </c>
      <c r="AJ3452">
        <f t="shared" si="1819"/>
        <v>114.23738245977044</v>
      </c>
      <c r="AK3452"/>
      <c r="AL3452"/>
      <c r="AM3452"/>
      <c r="AN3452"/>
    </row>
    <row r="3453" spans="1:40" x14ac:dyDescent="0.35">
      <c r="A3453"/>
      <c r="B3453">
        <f t="shared" si="1820"/>
        <v>1519000</v>
      </c>
      <c r="C3453" s="237" t="str">
        <f t="shared" si="1788"/>
        <v>-9.16753937754245E-09+0.000446231888398697i</v>
      </c>
      <c r="D3453" s="208" t="str">
        <f t="shared" si="1789"/>
        <v>-1.64874558999773+0.00342111114439001i</v>
      </c>
      <c r="E3453" t="str">
        <f t="shared" si="1790"/>
        <v>36500</v>
      </c>
      <c r="F3453" t="str">
        <f t="shared" si="1791"/>
        <v>0.21505376344086</v>
      </c>
      <c r="G3453" t="str">
        <f t="shared" si="1786"/>
        <v>0.21505376344086</v>
      </c>
      <c r="H3453" t="str">
        <f t="shared" si="1792"/>
        <v>2.52608946817332+0.0682748188025363i</v>
      </c>
      <c r="I3453" t="str">
        <f t="shared" si="1793"/>
        <v>5965.09905100362i</v>
      </c>
      <c r="J3453" t="str">
        <f t="shared" si="1787"/>
        <v>-48163.3456932616+1304.97278918996i</v>
      </c>
      <c r="K3453" t="str">
        <f t="shared" si="1794"/>
        <v>0.00335325909203149-0.123760570478129i</v>
      </c>
      <c r="L3453" t="str">
        <f t="shared" si="1795"/>
        <v>0.00106298206036093-0.0332587289095959i</v>
      </c>
      <c r="M3453" t="str">
        <f t="shared" si="1796"/>
        <v>0.00441624115239242-0.157019299387725i</v>
      </c>
      <c r="N3453" t="str">
        <f t="shared" si="1797"/>
        <v>-18.9469350473237i</v>
      </c>
      <c r="O3453" t="str">
        <f t="shared" si="1798"/>
        <v>0.99526239847525-0.0972252959948809i</v>
      </c>
      <c r="P3453" t="str">
        <f t="shared" si="1799"/>
        <v>0.00473760152475+0.0972252959948809i</v>
      </c>
      <c r="Q3453" t="str">
        <f t="shared" si="1800"/>
        <v>-0.00473760152475+18.8497097513288i</v>
      </c>
      <c r="R3453" t="str">
        <f t="shared" si="1801"/>
        <v>0.00515785656163231-0.000252631868431032i</v>
      </c>
      <c r="S3453" t="str">
        <f t="shared" si="1802"/>
        <v>2.11558552252546i</v>
      </c>
      <c r="T3453" t="str">
        <f t="shared" si="1803"/>
        <v>0.000534464323381248+0.0109118866690523i</v>
      </c>
      <c r="U3453" t="str">
        <f t="shared" si="1804"/>
        <v>0.0000499999999999999-0.0000935501170247667i</v>
      </c>
      <c r="V3453" t="str">
        <f t="shared" si="1805"/>
        <v>0.00002-0.00104776131067739i</v>
      </c>
      <c r="W3453" t="str">
        <f t="shared" si="1806"/>
        <v>0.0000421686940978101-0.0000875922201322495i</v>
      </c>
      <c r="X3453" t="str">
        <f t="shared" si="1807"/>
        <v>0.0000421981427011078-0.0000875552785284416i</v>
      </c>
      <c r="Y3453" t="str">
        <f t="shared" si="1808"/>
        <v>0.009+7.63532678528463i</v>
      </c>
      <c r="Z3453" t="str">
        <f t="shared" si="1809"/>
        <v>-0.000137528392912955-0.0000664840034608652i</v>
      </c>
      <c r="AA3453" t="str">
        <f t="shared" si="1810"/>
        <v>0.00186126991821795-1.5716577841948i</v>
      </c>
      <c r="AB3453" t="str">
        <f t="shared" si="1811"/>
        <v>0.00160775579663386+0.0328247336199955i</v>
      </c>
      <c r="AC3453" t="str">
        <f t="shared" si="1812"/>
        <v>1.00516121691291-0.000107486749345059i</v>
      </c>
      <c r="AD3453" t="str">
        <f t="shared" si="1813"/>
        <v>0.001596008325637+0.0326563586193222i</v>
      </c>
      <c r="AE3453" t="str">
        <f t="shared" si="1814"/>
        <v>1.95162899936572E-06-4.59728554234972E-06i</v>
      </c>
      <c r="AF3453" t="str">
        <f t="shared" si="1815"/>
        <v>-4.17483505817105-0.0648537076581463i</v>
      </c>
      <c r="AG3453" t="str">
        <f t="shared" si="1816"/>
        <v>1.0001858058788-8.86029973069931E-06i</v>
      </c>
      <c r="AH3453" t="str">
        <f t="shared" si="1817"/>
        <v>-8.44448004707157E-06+0.000019062721691662i</v>
      </c>
      <c r="AI3453">
        <f t="shared" si="1818"/>
        <v>-93.618137550929845</v>
      </c>
      <c r="AJ3453">
        <f t="shared" si="1819"/>
        <v>113.89257459869137</v>
      </c>
      <c r="AK3453"/>
      <c r="AL3453"/>
      <c r="AM3453"/>
      <c r="AN3453"/>
    </row>
    <row r="3454" spans="1:40" x14ac:dyDescent="0.35">
      <c r="A3454"/>
      <c r="B3454">
        <f t="shared" si="1820"/>
        <v>1520000</v>
      </c>
      <c r="C3454" s="237" t="str">
        <f t="shared" si="1788"/>
        <v>-9.15548079367966E-09+0.000445938314788156i</v>
      </c>
      <c r="D3454" s="208" t="str">
        <f t="shared" si="1789"/>
        <v>-1.64874558990528+0.00341886041337586i</v>
      </c>
      <c r="E3454" t="str">
        <f t="shared" si="1790"/>
        <v>36500</v>
      </c>
      <c r="F3454" t="str">
        <f t="shared" si="1791"/>
        <v>0.21505376344086</v>
      </c>
      <c r="G3454" t="str">
        <f t="shared" si="1786"/>
        <v>0.21505376344086</v>
      </c>
      <c r="H3454" t="str">
        <f t="shared" si="1792"/>
        <v>2.52609207957179+0.0682299771119784i</v>
      </c>
      <c r="I3454" t="str">
        <f t="shared" si="1793"/>
        <v>5969.02604182061i</v>
      </c>
      <c r="J3454" t="str">
        <f t="shared" si="1787"/>
        <v>-48226.7824275055+1305.83188911701i</v>
      </c>
      <c r="K3454" t="str">
        <f t="shared" si="1794"/>
        <v>0.00334885140900634-0.12367926501887i</v>
      </c>
      <c r="L3454" t="str">
        <f t="shared" si="1795"/>
        <v>0.00106158528477765-0.0332368927798593i</v>
      </c>
      <c r="M3454" t="str">
        <f t="shared" si="1796"/>
        <v>0.00441043669378399-0.156916157798729i</v>
      </c>
      <c r="N3454" t="str">
        <f t="shared" si="1797"/>
        <v>-18.9594083422857i</v>
      </c>
      <c r="O3454" t="str">
        <f t="shared" si="1798"/>
        <v>0.993972288132277-0.10963161234373i</v>
      </c>
      <c r="P3454" t="str">
        <f t="shared" si="1799"/>
        <v>0.006027711867723+0.10963161234373i</v>
      </c>
      <c r="Q3454" t="str">
        <f t="shared" si="1800"/>
        <v>-0.006027711867723+18.849776729942i</v>
      </c>
      <c r="R3454" t="str">
        <f t="shared" si="1801"/>
        <v>0.00581596669205096-0.000321636108800404i</v>
      </c>
      <c r="S3454" t="str">
        <f t="shared" si="1802"/>
        <v>2.11697827138822i</v>
      </c>
      <c r="T3454" t="str">
        <f t="shared" si="1803"/>
        <v>0.000680896653624313+0.0123122751141895i</v>
      </c>
      <c r="U3454" t="str">
        <f t="shared" si="1804"/>
        <v>0.0000500000000000001-0.0000934885708951455i</v>
      </c>
      <c r="V3454" t="str">
        <f t="shared" si="1805"/>
        <v>0.00002-0.00104707199402563i</v>
      </c>
      <c r="W3454" t="str">
        <f t="shared" si="1806"/>
        <v>0.0000421685564690152-0.0000875368361570104i</v>
      </c>
      <c r="X3454" t="str">
        <f t="shared" si="1807"/>
        <v>0.0000421979566643745-0.0000874999180527399i</v>
      </c>
      <c r="Y3454" t="str">
        <f t="shared" si="1808"/>
        <v>0.009+7.64035333353038i</v>
      </c>
      <c r="Z3454" t="str">
        <f t="shared" si="1809"/>
        <v>-0.000137351013435442-0.0000664397608774724i</v>
      </c>
      <c r="AA3454" t="str">
        <f t="shared" si="1810"/>
        <v>0.00185882159465787-1.57062377847834i</v>
      </c>
      <c r="AB3454" t="str">
        <f t="shared" si="1811"/>
        <v>0.00204824811289078+0.0370373303111359i</v>
      </c>
      <c r="AC3454" t="str">
        <f t="shared" si="1812"/>
        <v>1.00582078923618-0.000158052423449287i</v>
      </c>
      <c r="AD3454" t="str">
        <f t="shared" si="1813"/>
        <v>0.00203060835616057+0.0368233105241681i</v>
      </c>
      <c r="AE3454" t="str">
        <f t="shared" si="1814"/>
        <v>2.16762583033351E-06-5.19263215216155E-06i</v>
      </c>
      <c r="AF3454" t="str">
        <f t="shared" si="1815"/>
        <v>-4.17483766947707-0.0648111166986025i</v>
      </c>
      <c r="AG3454" t="str">
        <f t="shared" si="1816"/>
        <v>1.00020937841677-0.000011297563171108i</v>
      </c>
      <c r="AH3454" t="str">
        <f t="shared" si="1817"/>
        <v>-9.38430466110754E-06+0.0000215332954348525i</v>
      </c>
      <c r="AI3454">
        <f t="shared" si="1818"/>
        <v>-92.582592432302221</v>
      </c>
      <c r="AJ3454">
        <f t="shared" si="1819"/>
        <v>113.54778355172277</v>
      </c>
      <c r="AK3454"/>
      <c r="AL3454"/>
      <c r="AM3454"/>
      <c r="AN3454"/>
    </row>
    <row r="3455" spans="1:40" x14ac:dyDescent="0.35">
      <c r="A3455"/>
      <c r="B3455">
        <f t="shared" si="1820"/>
        <v>1521000</v>
      </c>
      <c r="C3455" s="237" t="str">
        <f t="shared" si="1788"/>
        <v>-9.14344598618647E-09+0.000445645127204716i</v>
      </c>
      <c r="D3455" s="208" t="str">
        <f t="shared" si="1789"/>
        <v>-1.64874558981301+0.00341661264190282i</v>
      </c>
      <c r="E3455" t="str">
        <f t="shared" si="1790"/>
        <v>36500</v>
      </c>
      <c r="F3455" t="str">
        <f t="shared" si="1791"/>
        <v>0.21505376344086</v>
      </c>
      <c r="G3455" t="str">
        <f t="shared" si="1786"/>
        <v>0.21505376344086</v>
      </c>
      <c r="H3455" t="str">
        <f t="shared" si="1792"/>
        <v>2.52609468582705+0.0681851942353603i</v>
      </c>
      <c r="I3455" t="str">
        <f t="shared" si="1793"/>
        <v>5972.9530326376i</v>
      </c>
      <c r="J3455" t="str">
        <f t="shared" si="1787"/>
        <v>-48290.2609101761+1306.69098904406i</v>
      </c>
      <c r="K3455" t="str">
        <f t="shared" si="1794"/>
        <v>0.00334445240877653-0.123598066241842i</v>
      </c>
      <c r="L3455" t="str">
        <f t="shared" si="1795"/>
        <v>0.00106019125953142-0.0332150852751945i</v>
      </c>
      <c r="M3455" t="str">
        <f t="shared" si="1796"/>
        <v>0.00440464366830795-0.156813151517037i</v>
      </c>
      <c r="N3455" t="str">
        <f t="shared" si="1797"/>
        <v>-18.9718816372477i</v>
      </c>
      <c r="O3455" t="str">
        <f t="shared" si="1798"/>
        <v>0.992527534517121-0.122020872089023i</v>
      </c>
      <c r="P3455" t="str">
        <f t="shared" si="1799"/>
        <v>0.00747246548287905+0.122020872089023i</v>
      </c>
      <c r="Q3455" t="str">
        <f t="shared" si="1800"/>
        <v>-0.00747246548287905+18.8498607651587i</v>
      </c>
      <c r="R3455" t="str">
        <f t="shared" si="1801"/>
        <v>0.00647314546234447-0.000398986280726979i</v>
      </c>
      <c r="S3455" t="str">
        <f t="shared" si="1802"/>
        <v>2.11837102025097i</v>
      </c>
      <c r="T3455" t="str">
        <f t="shared" si="1803"/>
        <v>0.00084520097456975+0.0137125237572996i</v>
      </c>
      <c r="U3455" t="str">
        <f t="shared" si="1804"/>
        <v>0.0000499999999999998-0.0000934271056940305i</v>
      </c>
      <c r="V3455" t="str">
        <f t="shared" si="1805"/>
        <v>0.00002-0.00104638358377314i</v>
      </c>
      <c r="W3455" t="str">
        <f t="shared" si="1806"/>
        <v>0.000042168418751005-0.0000874815264602008i</v>
      </c>
      <c r="X3455" t="str">
        <f t="shared" si="1807"/>
        <v>0.0000421977706340563-0.0000874446318239982i</v>
      </c>
      <c r="Y3455" t="str">
        <f t="shared" si="1808"/>
        <v>0.009+7.64537988177612i</v>
      </c>
      <c r="Z3455" t="str">
        <f t="shared" si="1809"/>
        <v>-0.000137173983673321-0.000066395576895374i</v>
      </c>
      <c r="AA3455" t="str">
        <f t="shared" si="1810"/>
        <v>0.00185637809871257-1.56959113244128i</v>
      </c>
      <c r="AB3455" t="str">
        <f t="shared" si="1811"/>
        <v>0.00254250229012158+0.0412495064549925i</v>
      </c>
      <c r="AC3455" t="str">
        <f t="shared" si="1812"/>
        <v>1.00647966392234-0.000217008419425438i</v>
      </c>
      <c r="AD3455" t="str">
        <f t="shared" si="1813"/>
        <v>0.00251729707234923+0.0409844870276825i</v>
      </c>
      <c r="AE3455" t="str">
        <f t="shared" si="1814"/>
        <v>2.37588099246062E-06-0.0000057891427457304i</v>
      </c>
      <c r="AF3455" t="str">
        <f t="shared" si="1815"/>
        <v>-4.17484027564006-0.0647685815934575i</v>
      </c>
      <c r="AG3455" t="str">
        <f t="shared" si="1816"/>
        <v>1.00023288748887-0.000014027660939316i</v>
      </c>
      <c r="AH3455" t="str">
        <f t="shared" si="1817"/>
        <v>-0.0000102918181779518+0.0000240091280587088i</v>
      </c>
      <c r="AI3455">
        <f t="shared" si="1818"/>
        <v>-91.659865976030318</v>
      </c>
      <c r="AJ3455">
        <f t="shared" si="1819"/>
        <v>113.20300941379682</v>
      </c>
      <c r="AK3455"/>
      <c r="AL3455"/>
      <c r="AM3455"/>
      <c r="AN3455"/>
    </row>
    <row r="3456" spans="1:40" x14ac:dyDescent="0.35">
      <c r="A3456"/>
      <c r="B3456">
        <f t="shared" si="1820"/>
        <v>1522000</v>
      </c>
      <c r="C3456" s="237" t="str">
        <f t="shared" si="1788"/>
        <v>-9.13143489259623E-09+0.000445352324887482i</v>
      </c>
      <c r="D3456" s="208" t="str">
        <f t="shared" si="1789"/>
        <v>-1.64874558972093+0.00341436782413736i</v>
      </c>
      <c r="E3456" t="str">
        <f t="shared" si="1790"/>
        <v>36500</v>
      </c>
      <c r="F3456" t="str">
        <f t="shared" si="1791"/>
        <v>0.21505376344086</v>
      </c>
      <c r="G3456" t="str">
        <f t="shared" si="1786"/>
        <v>0.21505376344086</v>
      </c>
      <c r="H3456" t="str">
        <f t="shared" si="1792"/>
        <v>2.52609728695262+0.0681404700571459i</v>
      </c>
      <c r="I3456" t="str">
        <f t="shared" si="1793"/>
        <v>5976.88002345458i</v>
      </c>
      <c r="J3456" t="str">
        <f t="shared" si="1787"/>
        <v>-48353.7811412733+1307.55008897112i</v>
      </c>
      <c r="K3456" t="str">
        <f t="shared" si="1794"/>
        <v>0.00334006206855639-0.123516973937364i</v>
      </c>
      <c r="L3456" t="str">
        <f t="shared" si="1795"/>
        <v>0.00105879997740863-0.0331933063394088i</v>
      </c>
      <c r="M3456" t="str">
        <f t="shared" si="1796"/>
        <v>0.00439886204596502-0.156710280276773i</v>
      </c>
      <c r="N3456" t="str">
        <f t="shared" si="1797"/>
        <v>-18.9843549322098i</v>
      </c>
      <c r="O3456" t="str">
        <f t="shared" si="1798"/>
        <v>0.990928362406083-0.134391147696563i</v>
      </c>
      <c r="P3456" t="str">
        <f t="shared" si="1799"/>
        <v>0.00907163759391705+0.134391147696563i</v>
      </c>
      <c r="Q3456" t="str">
        <f t="shared" si="1800"/>
        <v>-0.00907163759391705+18.8499637845132i</v>
      </c>
      <c r="R3456" t="str">
        <f t="shared" si="1801"/>
        <v>0.00712928429666466-0.000484685911432182i</v>
      </c>
      <c r="S3456" t="str">
        <f t="shared" si="1802"/>
        <v>2.11976376911374i</v>
      </c>
      <c r="T3456" t="str">
        <f t="shared" si="1803"/>
        <v>0.00102741963445381+0.0151123985517813i</v>
      </c>
      <c r="U3456" t="str">
        <f t="shared" si="1804"/>
        <v>0.00005-0.000093365721261906i</v>
      </c>
      <c r="V3456" t="str">
        <f t="shared" si="1805"/>
        <v>0.00002-0.00104569607813335i</v>
      </c>
      <c r="W3456" t="str">
        <f t="shared" si="1806"/>
        <v>0.0000421682809437826-0.0000874262908953681i</v>
      </c>
      <c r="X3456" t="str">
        <f t="shared" si="1807"/>
        <v>0.0000421975846099052-0.0000873894196958257i</v>
      </c>
      <c r="Y3456" t="str">
        <f t="shared" si="1808"/>
        <v>0.009+7.65040643002186i</v>
      </c>
      <c r="Z3456" t="str">
        <f t="shared" si="1809"/>
        <v>-0.000136997302707764-0.0000663514513975812i</v>
      </c>
      <c r="AA3456" t="str">
        <f t="shared" si="1810"/>
        <v>0.00185393941769813-1.56855984340347i</v>
      </c>
      <c r="AB3456" t="str">
        <f t="shared" si="1811"/>
        <v>0.00309064571872322+0.0454605580012416i</v>
      </c>
      <c r="AC3456" t="str">
        <f t="shared" si="1812"/>
        <v>1.00713773211006-0.000284361233637271i</v>
      </c>
      <c r="AD3456" t="str">
        <f t="shared" si="1813"/>
        <v>0.00305599698231614+0.0451392352395208i</v>
      </c>
      <c r="AE3456" t="str">
        <f t="shared" si="1814"/>
        <v>2.57639042945868E-06-6.38672330934893E-06i</v>
      </c>
      <c r="AF3456" t="str">
        <f t="shared" si="1815"/>
        <v>-4.17484287667355-0.0647261022330085i</v>
      </c>
      <c r="AG3456" t="str">
        <f t="shared" si="1816"/>
        <v>1.00025632951176-0.0000170495800407113i</v>
      </c>
      <c r="AH3456" t="str">
        <f t="shared" si="1817"/>
        <v>-0.0000111670021460125+0.0000264898260861068i</v>
      </c>
      <c r="AI3456">
        <f t="shared" si="1818"/>
        <v>-90.82802952723344</v>
      </c>
      <c r="AJ3456">
        <f t="shared" si="1819"/>
        <v>112.85825227632417</v>
      </c>
      <c r="AK3456"/>
      <c r="AL3456"/>
      <c r="AM3456"/>
      <c r="AN3456"/>
    </row>
    <row r="3457" spans="1:40" x14ac:dyDescent="0.35">
      <c r="A3457"/>
      <c r="B3457">
        <f t="shared" si="1820"/>
        <v>1523000</v>
      </c>
      <c r="C3457" s="237" t="str">
        <f t="shared" si="1788"/>
        <v>-9.11944745064734E-09+0.000445059907077559i</v>
      </c>
      <c r="D3457" s="208" t="str">
        <f t="shared" si="1789"/>
        <v>-1.64874558962902+0.00341212595426129i</v>
      </c>
      <c r="E3457" t="str">
        <f t="shared" si="1790"/>
        <v>36500</v>
      </c>
      <c r="F3457" t="str">
        <f t="shared" si="1791"/>
        <v>0.21505376344086</v>
      </c>
      <c r="G3457" t="str">
        <f t="shared" si="1786"/>
        <v>0.21505376344086</v>
      </c>
      <c r="H3457" t="str">
        <f t="shared" si="1792"/>
        <v>2.52609988296192+0.0680958044621018i</v>
      </c>
      <c r="I3457" t="str">
        <f t="shared" si="1793"/>
        <v>5980.80701427157i</v>
      </c>
      <c r="J3457" t="str">
        <f t="shared" si="1787"/>
        <v>-48417.343120797+1308.40918889816i</v>
      </c>
      <c r="K3457" t="str">
        <f t="shared" si="1794"/>
        <v>0.00333568036563484-0.123435987896305i</v>
      </c>
      <c r="L3457" t="str">
        <f t="shared" si="1795"/>
        <v>0.00105741143121934-0.0331715559164567i</v>
      </c>
      <c r="M3457" t="str">
        <f t="shared" si="1796"/>
        <v>0.00439309179685418-0.156607543812762i</v>
      </c>
      <c r="N3457" t="str">
        <f t="shared" si="1797"/>
        <v>-18.9968282271718i</v>
      </c>
      <c r="O3457" t="str">
        <f t="shared" si="1798"/>
        <v>0.989175020600096-0.146740514585442i</v>
      </c>
      <c r="P3457" t="str">
        <f t="shared" si="1799"/>
        <v>0.010824979399904+0.146740514585442i</v>
      </c>
      <c r="Q3457" t="str">
        <f t="shared" si="1800"/>
        <v>-0.010824979399904+18.8500877125864i</v>
      </c>
      <c r="R3457" t="str">
        <f t="shared" si="1801"/>
        <v>0.00778427411087891-0.000578737042136587i</v>
      </c>
      <c r="S3457" t="str">
        <f t="shared" si="1802"/>
        <v>2.1211565179765i</v>
      </c>
      <c r="T3457" t="str">
        <f t="shared" si="1803"/>
        <v>0.00122759184912246+0.0165116637680065i</v>
      </c>
      <c r="U3457" t="str">
        <f t="shared" si="1804"/>
        <v>0.0000499999999999998-0.0000933044174396718i</v>
      </c>
      <c r="V3457" t="str">
        <f t="shared" si="1805"/>
        <v>0.00002-0.00104500947532433i</v>
      </c>
      <c r="W3457" t="str">
        <f t="shared" si="1806"/>
        <v>0.0000421681430473504-0.000087371129316444i</v>
      </c>
      <c r="X3457" t="str">
        <f t="shared" si="1807"/>
        <v>0.0000421973985916735-0.0000873342815222175i</v>
      </c>
      <c r="Y3457" t="str">
        <f t="shared" si="1808"/>
        <v>0.009+7.65543297826761i</v>
      </c>
      <c r="Z3457" t="str">
        <f t="shared" si="1809"/>
        <v>-0.00013682096962296-0.0000663073842674166i</v>
      </c>
      <c r="AA3457" t="str">
        <f t="shared" si="1810"/>
        <v>0.00185150553897225-1.56752990869177i</v>
      </c>
      <c r="AB3457" t="str">
        <f t="shared" si="1811"/>
        <v>0.00369279636635212+0.0496697758367405i</v>
      </c>
      <c r="AC3457" t="str">
        <f t="shared" si="1812"/>
        <v>1.00779488438895-0.000360115883955127i</v>
      </c>
      <c r="AD3457" t="str">
        <f t="shared" si="1813"/>
        <v>0.00364662236980919+0.0492869033300317i</v>
      </c>
      <c r="AE3457" t="str">
        <f t="shared" si="1814"/>
        <v>2.76915122996936E-06-6.98527989408114E-06i</v>
      </c>
      <c r="AF3457" t="str">
        <f t="shared" si="1815"/>
        <v>-4.17484547259094-0.0646836785078405i</v>
      </c>
      <c r="AG3457" t="str">
        <f t="shared" si="1816"/>
        <v>1.00027970091748-0.000020362263454235i</v>
      </c>
      <c r="AH3457" t="str">
        <f t="shared" si="1817"/>
        <v>-0.0000120098429067431+0.0000289749963720317i</v>
      </c>
      <c r="AI3457">
        <f t="shared" si="1818"/>
        <v>-90.070990347690909</v>
      </c>
      <c r="AJ3457">
        <f t="shared" si="1819"/>
        <v>112.51351222719445</v>
      </c>
      <c r="AK3457"/>
      <c r="AL3457"/>
      <c r="AM3457"/>
      <c r="AN3457"/>
    </row>
    <row r="3458" spans="1:40" x14ac:dyDescent="0.35">
      <c r="A3458"/>
      <c r="B3458">
        <f t="shared" si="1820"/>
        <v>1524000</v>
      </c>
      <c r="C3458" s="237" t="str">
        <f t="shared" si="1788"/>
        <v>-9.10748359828235E-09+0.000444767873018042i</v>
      </c>
      <c r="D3458" s="208" t="str">
        <f t="shared" si="1789"/>
        <v>-1.6487455895373+0.00340988702647166i</v>
      </c>
      <c r="E3458" t="str">
        <f t="shared" si="1790"/>
        <v>36500</v>
      </c>
      <c r="F3458" t="str">
        <f t="shared" si="1791"/>
        <v>0.21505376344086</v>
      </c>
      <c r="G3458" t="str">
        <f t="shared" si="1786"/>
        <v>0.21505376344086</v>
      </c>
      <c r="H3458" t="str">
        <f t="shared" si="1792"/>
        <v>2.52610247386838+0.0680511973352956i</v>
      </c>
      <c r="I3458" t="str">
        <f t="shared" si="1793"/>
        <v>5984.73400508856i</v>
      </c>
      <c r="J3458" t="str">
        <f t="shared" si="1787"/>
        <v>-48480.9468487474+1309.26828882521i</v>
      </c>
      <c r="K3458" t="str">
        <f t="shared" si="1794"/>
        <v>0.00333130727737527-0.123355107910077i</v>
      </c>
      <c r="L3458" t="str">
        <f t="shared" si="1795"/>
        <v>0.0010560256137971-0.0331498339504386i</v>
      </c>
      <c r="M3458" t="str">
        <f t="shared" si="1796"/>
        <v>0.00438733289117237-0.156504941860516i</v>
      </c>
      <c r="N3458" t="str">
        <f t="shared" si="1797"/>
        <v>-19.0093015221338i</v>
      </c>
      <c r="O3458" t="str">
        <f t="shared" si="1798"/>
        <v>0.987267781885942-0.159067051428042i</v>
      </c>
      <c r="P3458" t="str">
        <f t="shared" si="1799"/>
        <v>0.012732218114058+0.159067051428042i</v>
      </c>
      <c r="Q3458" t="str">
        <f t="shared" si="1800"/>
        <v>-0.012732218114058+18.8502344707058i</v>
      </c>
      <c r="R3458" t="str">
        <f t="shared" si="1801"/>
        <v>0.00843800533354241-0.000681140208540414i</v>
      </c>
      <c r="S3458" t="str">
        <f t="shared" si="1802"/>
        <v>2.12254926683925i</v>
      </c>
      <c r="T3458" t="str">
        <f t="shared" si="1803"/>
        <v>0.00144575365025219+0.0179100820342961i</v>
      </c>
      <c r="U3458" t="str">
        <f t="shared" si="1804"/>
        <v>0.00005-0.0000932431940686488i</v>
      </c>
      <c r="V3458" t="str">
        <f t="shared" si="1805"/>
        <v>0.00002-0.00104432377356887i</v>
      </c>
      <c r="W3458" t="str">
        <f t="shared" si="1806"/>
        <v>0.0000421680050617112-0.0000873160415777438i</v>
      </c>
      <c r="X3458" t="str">
        <f t="shared" si="1807"/>
        <v>0.000042197212579114-0.0000872792171575494i</v>
      </c>
      <c r="Y3458" t="str">
        <f t="shared" si="1808"/>
        <v>0.009+7.66045952651335i</v>
      </c>
      <c r="Z3458" t="str">
        <f t="shared" si="1809"/>
        <v>-0.000136644983506098-0.0000662633753885137i</v>
      </c>
      <c r="AA3458" t="str">
        <f t="shared" si="1810"/>
        <v>0.00184907644993413-1.5665013256401i</v>
      </c>
      <c r="AB3458" t="str">
        <f t="shared" si="1811"/>
        <v>0.00434906262216394+0.0538764459087894i</v>
      </c>
      <c r="AC3458" t="str">
        <f t="shared" si="1812"/>
        <v>1.00845101082009-0.00044427588963441i</v>
      </c>
      <c r="AD3458" t="str">
        <f t="shared" si="1813"/>
        <v>0.00428907930935884+0.0534268406350255i</v>
      </c>
      <c r="AE3458" t="str">
        <f t="shared" si="1814"/>
        <v>2.95416162533732E-06-7.58471862970316E-06i</v>
      </c>
      <c r="AF3458" t="str">
        <f t="shared" si="1815"/>
        <v>-4.17484806340568-0.0646413103088239i</v>
      </c>
      <c r="AG3458" t="str">
        <f t="shared" si="1816"/>
        <v>1.000302998154-0.0000239646103620862i</v>
      </c>
      <c r="AH3458" t="str">
        <f t="shared" si="1817"/>
        <v>-0.000012820331582671+0.0000314642461616123i</v>
      </c>
      <c r="AI3458">
        <f t="shared" si="1818"/>
        <v>-89.376588477215364</v>
      </c>
      <c r="AJ3458">
        <f t="shared" si="1819"/>
        <v>112.16878935075263</v>
      </c>
      <c r="AK3458"/>
      <c r="AL3458"/>
      <c r="AM3458"/>
      <c r="AN3458"/>
    </row>
    <row r="3459" spans="1:40" x14ac:dyDescent="0.35">
      <c r="A3459"/>
      <c r="B3459">
        <f t="shared" si="1820"/>
        <v>1525000</v>
      </c>
      <c r="C3459" s="237" t="str">
        <f t="shared" si="1788"/>
        <v>-9.09554327364723E-09+0.000444476221954011i</v>
      </c>
      <c r="D3459" s="208" t="str">
        <f t="shared" si="1789"/>
        <v>-1.64874558944576+0.00340765103498075i</v>
      </c>
      <c r="E3459" t="str">
        <f t="shared" si="1790"/>
        <v>36500</v>
      </c>
      <c r="F3459" t="str">
        <f t="shared" si="1791"/>
        <v>0.21505376344086</v>
      </c>
      <c r="G3459" t="str">
        <f t="shared" si="1786"/>
        <v>0.21505376344086</v>
      </c>
      <c r="H3459" t="str">
        <f t="shared" si="1792"/>
        <v>2.52610505968536+0.0680066485620954i</v>
      </c>
      <c r="I3459" t="str">
        <f t="shared" si="1793"/>
        <v>5988.66099590554i</v>
      </c>
      <c r="J3459" t="str">
        <f t="shared" si="1787"/>
        <v>-48544.5923251245+1310.12738875227i</v>
      </c>
      <c r="K3459" t="str">
        <f t="shared" si="1794"/>
        <v>0.00332694278121514-0.12327433377064i</v>
      </c>
      <c r="L3459" t="str">
        <f t="shared" si="1795"/>
        <v>0.00105464251799892-0.0331281403856013i</v>
      </c>
      <c r="M3459" t="str">
        <f t="shared" si="1796"/>
        <v>0.00438158529921406-0.156402474156241i</v>
      </c>
      <c r="N3459" t="str">
        <f t="shared" si="1797"/>
        <v>-19.0217748170959i</v>
      </c>
      <c r="O3459" t="str">
        <f t="shared" si="1798"/>
        <v>0.985206942993845-0.171368840448671i</v>
      </c>
      <c r="P3459" t="str">
        <f t="shared" si="1799"/>
        <v>0.014793057006155+0.171368840448671i</v>
      </c>
      <c r="Q3459" t="str">
        <f t="shared" si="1800"/>
        <v>-0.014793057006155+18.8504059766472i</v>
      </c>
      <c r="R3459" t="str">
        <f t="shared" si="1801"/>
        <v>0.00909036792744069-0.000791894421563414i</v>
      </c>
      <c r="S3459" t="str">
        <f t="shared" si="1802"/>
        <v>2.12394201570201i</v>
      </c>
      <c r="T3459" t="str">
        <f t="shared" si="1803"/>
        <v>0.00168193783395857+0.0193074143792813i</v>
      </c>
      <c r="U3459" t="str">
        <f t="shared" si="1804"/>
        <v>0.0000500000000000002-0.0000931820509905713i</v>
      </c>
      <c r="V3459" t="str">
        <f t="shared" si="1805"/>
        <v>0.00002-0.0010436389710944i</v>
      </c>
      <c r="W3459" t="str">
        <f t="shared" si="1806"/>
        <v>0.0000421678669868677-0.0000872610275339647i</v>
      </c>
      <c r="X3459" t="str">
        <f t="shared" si="1807"/>
        <v>0.0000421970265719813-0.0000872242264565804i</v>
      </c>
      <c r="Y3459" t="str">
        <f t="shared" si="1808"/>
        <v>0.009+7.6654860747591i</v>
      </c>
      <c r="Z3459" t="str">
        <f t="shared" si="1809"/>
        <v>-0.00013646934344736-0.0000662194246448171i</v>
      </c>
      <c r="AA3459" t="str">
        <f t="shared" si="1810"/>
        <v>0.00184665213802423-1.56547409158934i</v>
      </c>
      <c r="AB3459" t="str">
        <f t="shared" si="1811"/>
        <v>0.00505954314221972+0.0580798493525613i</v>
      </c>
      <c r="AC3459" t="str">
        <f t="shared" si="1812"/>
        <v>1.00910600095722-0.000536843251439656i</v>
      </c>
      <c r="AD3459" t="str">
        <f t="shared" si="1813"/>
        <v>0.00498326568274145+0.0575583977600145i</v>
      </c>
      <c r="AE3459" t="str">
        <f t="shared" si="1814"/>
        <v>3.13142098719821E-06-8.18494573855462E-06i</v>
      </c>
      <c r="AF3459" t="str">
        <f t="shared" si="1815"/>
        <v>-4.17485064913112-0.0645989975271146i</v>
      </c>
      <c r="AG3459" t="str">
        <f t="shared" si="1816"/>
        <v>1.00032621768575-0.0000278554763859827i</v>
      </c>
      <c r="AH3459" t="str">
        <f t="shared" si="1817"/>
        <v>-0.0000135984640646681+0.0000339571831477037i</v>
      </c>
      <c r="AI3459">
        <f t="shared" si="1818"/>
        <v>-88.735411236315969</v>
      </c>
      <c r="AJ3459">
        <f t="shared" si="1819"/>
        <v>111.82408372780223</v>
      </c>
      <c r="AK3459"/>
      <c r="AL3459"/>
      <c r="AM3459"/>
      <c r="AN3459"/>
    </row>
    <row r="3460" spans="1:40" x14ac:dyDescent="0.35">
      <c r="A3460"/>
      <c r="B3460">
        <f t="shared" si="1820"/>
        <v>1526000</v>
      </c>
      <c r="C3460" s="237" t="str">
        <f t="shared" si="1788"/>
        <v>-9.08362641509057E-09+0.000444184953132529i</v>
      </c>
      <c r="D3460" s="208" t="str">
        <f t="shared" si="1789"/>
        <v>-1.64874558935439+0.00340541797401606i</v>
      </c>
      <c r="E3460" t="str">
        <f t="shared" si="1790"/>
        <v>36500</v>
      </c>
      <c r="F3460" t="str">
        <f t="shared" si="1791"/>
        <v>0.21505376344086</v>
      </c>
      <c r="G3460" t="str">
        <f t="shared" si="1786"/>
        <v>0.21505376344086</v>
      </c>
      <c r="H3460" t="str">
        <f t="shared" si="1792"/>
        <v>2.52610764042615+0.0679621580281677i</v>
      </c>
      <c r="I3460" t="str">
        <f t="shared" si="1793"/>
        <v>5992.58798672253i</v>
      </c>
      <c r="J3460" t="str">
        <f t="shared" si="1787"/>
        <v>-48608.2795499281+1310.98648867932i</v>
      </c>
      <c r="K3460" t="str">
        <f t="shared" si="1794"/>
        <v>0.00332258685466566-0.123193665270497i</v>
      </c>
      <c r="L3460" t="str">
        <f t="shared" si="1795"/>
        <v>0.00105326213670517-0.0331064751663367i</v>
      </c>
      <c r="M3460" t="str">
        <f t="shared" si="1796"/>
        <v>0.00437584899137083-0.156300140436834i</v>
      </c>
      <c r="N3460" t="str">
        <f t="shared" si="1797"/>
        <v>-19.0342481120579i</v>
      </c>
      <c r="O3460" t="str">
        <f t="shared" si="1798"/>
        <v>0.982992824551358-0.183643967721632i</v>
      </c>
      <c r="P3460" t="str">
        <f t="shared" si="1799"/>
        <v>0.0170071754486421+0.183643967721632i</v>
      </c>
      <c r="Q3460" t="str">
        <f t="shared" si="1800"/>
        <v>-0.0170071754486421+18.8506041443363i</v>
      </c>
      <c r="R3460" t="str">
        <f t="shared" si="1801"/>
        <v>0.00974125141174682-0.000910997148367291i</v>
      </c>
      <c r="S3460" t="str">
        <f t="shared" si="1802"/>
        <v>2.12533476456476i</v>
      </c>
      <c r="T3460" t="str">
        <f t="shared" si="1803"/>
        <v>0.00193617390984436+0.0207034202757511i</v>
      </c>
      <c r="U3460" t="str">
        <f t="shared" si="1804"/>
        <v>0.0000499999999999999-0.0000931209880475888i</v>
      </c>
      <c r="V3460" t="str">
        <f t="shared" si="1805"/>
        <v>0.00002-0.001042955066133i</v>
      </c>
      <c r="W3460" t="str">
        <f t="shared" si="1806"/>
        <v>0.0000421677288228221-0.0000872060870401836i</v>
      </c>
      <c r="X3460" t="str">
        <f t="shared" si="1807"/>
        <v>0.0000421968405700295-0.0000871693092744498i</v>
      </c>
      <c r="Y3460" t="str">
        <f t="shared" si="1808"/>
        <v>0.009+7.67051262300484i</v>
      </c>
      <c r="Z3460" t="str">
        <f t="shared" si="1809"/>
        <v>-0.00013629404853991-0.0000661755319205787i</v>
      </c>
      <c r="AA3460" t="str">
        <f t="shared" si="1810"/>
        <v>0.00184423259072418-1.56444820388736i</v>
      </c>
      <c r="AB3460" t="str">
        <f t="shared" si="1811"/>
        <v>0.00582432669621431+0.0622792626230021i</v>
      </c>
      <c r="AC3460" t="str">
        <f t="shared" si="1812"/>
        <v>1.00975974386838-0.000637818432036115i</v>
      </c>
      <c r="AD3460" t="str">
        <f t="shared" si="1813"/>
        <v>0.00572907119678571+0.0616809266842077i</v>
      </c>
      <c r="AE3460" t="str">
        <f t="shared" si="1814"/>
        <v>3.30092982489836E-06-8.78586754934219E-06i</v>
      </c>
      <c r="AF3460" t="str">
        <f t="shared" si="1815"/>
        <v>-4.17485322978054-0.0645567400541516i</v>
      </c>
      <c r="AG3460" t="str">
        <f t="shared" si="1816"/>
        <v>1.00034935599415-0.0000320336738301044i</v>
      </c>
      <c r="AH3460" t="str">
        <f t="shared" si="1817"/>
        <v>-0.0000143442409985375+0.0000364534155281928i</v>
      </c>
      <c r="AI3460">
        <f t="shared" si="1818"/>
        <v>-88.140023288879092</v>
      </c>
      <c r="AJ3460">
        <f t="shared" si="1819"/>
        <v>111.47939543560642</v>
      </c>
      <c r="AK3460"/>
      <c r="AL3460"/>
      <c r="AM3460"/>
      <c r="AN3460"/>
    </row>
    <row r="3461" spans="1:40" x14ac:dyDescent="0.35">
      <c r="A3461"/>
      <c r="B3461">
        <f t="shared" si="1820"/>
        <v>1527000</v>
      </c>
      <c r="C3461" s="237" t="str">
        <f t="shared" si="1788"/>
        <v>-9.07173296116274E-09+0.000443894065802627i</v>
      </c>
      <c r="D3461" s="208" t="str">
        <f t="shared" si="1789"/>
        <v>-1.64874558926321+0.00340318783782014i</v>
      </c>
      <c r="E3461" t="str">
        <f t="shared" si="1790"/>
        <v>36500</v>
      </c>
      <c r="F3461" t="str">
        <f t="shared" si="1791"/>
        <v>0.21505376344086</v>
      </c>
      <c r="G3461" t="str">
        <f t="shared" ref="G3461:G3524" si="1821">IF($C$11=$C$7,$C$24,F3461)</f>
        <v>0.21505376344086</v>
      </c>
      <c r="H3461" t="str">
        <f t="shared" si="1792"/>
        <v>2.52611021610406+0.0679177256194786i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0.00105188446281945-0.0330848382371816i</v>
      </c>
      <c r="M3461" t="str">
        <f t="shared" si="1796"/>
        <v>0.00437012393813102-0.156197940439874i</v>
      </c>
      <c r="N3461" t="str">
        <f t="shared" si="1797"/>
        <v>-19.0467214070199i</v>
      </c>
      <c r="O3461" t="str">
        <f t="shared" si="1798"/>
        <v>0.98062577103338-0.195890523469588i</v>
      </c>
      <c r="P3461" t="str">
        <f t="shared" si="1799"/>
        <v>0.01937422896662+0.195890523469588i</v>
      </c>
      <c r="Q3461" t="str">
        <f t="shared" si="1800"/>
        <v>-0.01937422896662+18.8508308835503i</v>
      </c>
      <c r="R3461" t="str">
        <f t="shared" si="1801"/>
        <v>0.0103905448848408-0.00103844429368835i</v>
      </c>
      <c r="S3461" t="str">
        <f t="shared" si="1802"/>
        <v>2.12672751342751i</v>
      </c>
      <c r="T3461" t="str">
        <f t="shared" si="1803"/>
        <v>0.00220848805054881+0.0220978576860944i</v>
      </c>
      <c r="U3461" t="str">
        <f t="shared" si="1804"/>
        <v>0.0000500000000000001-0.0000930600050822666i</v>
      </c>
      <c r="V3461" t="str">
        <f t="shared" si="1805"/>
        <v>0.00002-0.00104227205692138i</v>
      </c>
      <c r="W3461" t="str">
        <f t="shared" si="1806"/>
        <v>0.0000421675905695776-0.0000871512199518597i</v>
      </c>
      <c r="X3461" t="str">
        <f t="shared" si="1807"/>
        <v>0.0000421966545730147-0.0000871144654666773i</v>
      </c>
      <c r="Y3461" t="str">
        <f t="shared" si="1808"/>
        <v>0.009+7.67553917125058i</v>
      </c>
      <c r="Z3461" t="str">
        <f t="shared" si="1809"/>
        <v>-0.000136119097879878-0.0000661316971003602i</v>
      </c>
      <c r="AA3461" t="str">
        <f t="shared" si="1810"/>
        <v>0.0018418177955566-1.56342365988897i</v>
      </c>
      <c r="AB3461" t="str">
        <f t="shared" si="1811"/>
        <v>0.00664349201571243+0.0664739576315281i</v>
      </c>
      <c r="AC3461" t="str">
        <f t="shared" si="1812"/>
        <v>1.01041212815842-0.000747200336675181i</v>
      </c>
      <c r="AD3461" t="str">
        <f t="shared" si="1813"/>
        <v>0.00652637740257351+0.0657937808645321i</v>
      </c>
      <c r="AE3461" t="str">
        <f t="shared" si="1814"/>
        <v>3.46268978275878E-06-9.38739051093614E-06i</v>
      </c>
      <c r="AF3461" t="str">
        <f t="shared" si="1815"/>
        <v>-4.17485580536727-0.0645145377816585i</v>
      </c>
      <c r="AG3461" t="str">
        <f t="shared" si="1816"/>
        <v>1.00037240957815-0.0000364979719309759i</v>
      </c>
      <c r="AH3461" t="str">
        <f t="shared" si="1817"/>
        <v>-0.0000150576677709747+0.000038952552063198i</v>
      </c>
      <c r="AI3461">
        <f t="shared" si="1818"/>
        <v>-87.584448856608816</v>
      </c>
      <c r="AJ3461">
        <f t="shared" si="1819"/>
        <v>111.13472454786778</v>
      </c>
      <c r="AK3461"/>
      <c r="AL3461"/>
      <c r="AM3461"/>
      <c r="AN3461"/>
    </row>
    <row r="3462" spans="1:40" x14ac:dyDescent="0.35">
      <c r="A3462"/>
      <c r="B3462">
        <f t="shared" si="1820"/>
        <v>1528000</v>
      </c>
      <c r="C3462" s="237" t="str">
        <f t="shared" ref="C3462:C3525" si="1823">IMPRODUCT(COMPLEX(-1,0),IMDIV(IMPRODUCT(G3462,COMPLEX($C$100+$C$101,0)),COMPLEX($C$100,2*PI()*B3462*$C$103*$C$102*(2*$C$100+$C$101))))</f>
        <v>-9.05986285061512E-09+0.000443603559215302i</v>
      </c>
      <c r="D3462" s="208" t="str">
        <f t="shared" ref="D3462:D3525" si="1824">IMPRODUCT(COMPLEX($C$106,0),IMSUB(C3462,G3462))</f>
        <v>-1.64874558917221+0.00340096062065065i</v>
      </c>
      <c r="E3462" t="str">
        <f t="shared" ref="E3462:E3525" si="1825">IMDIV(COMPLEX($C$20*10^3,0),COMPLEX(1,2*PI()*B3462*$C$20*1000*$C$29*10^-12))</f>
        <v>36500</v>
      </c>
      <c r="F3462" t="str">
        <f t="shared" ref="F3462:F3525" si="1826">IMDIV(COMPLEX($C$22*1000,0),IMSUM(COMPLEX($C$22*1000,0),E3462))</f>
        <v>0.21505376344086</v>
      </c>
      <c r="G3462" t="str">
        <f t="shared" si="1821"/>
        <v>0.21505376344086</v>
      </c>
      <c r="H3462" t="str">
        <f t="shared" ref="H3462:H3525" si="1827">IMPRODUCT(COMPLEX($C$108,0),IMPRODUCT(COMPLEX(-1,0),D3462),IMDIV(COMPLEX(0,2*PI()*B3462*$C$109*$C$110),COMPLEX(1,2*PI()*B3462*$C$109*$C$110)))</f>
        <v>2.52611278673231+0.0678733512222903i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0.00105050948926855-0.0330632295428174i</v>
      </c>
      <c r="M3462" t="str">
        <f t="shared" ref="M3462:M3525" si="1831">IMSUM(K3462,L3462)</f>
        <v>0.00436441011007947-0.156095873903626i</v>
      </c>
      <c r="N3462" t="str">
        <f t="shared" ref="N3462:N3525" si="1832">COMPLEX(0,-2*PI()*B3462*$C$43)</f>
        <v>-19.059194701982i</v>
      </c>
      <c r="O3462" t="str">
        <f t="shared" ref="O3462:O3525" si="1833">IMEXP(N3462)</f>
        <v>0.97810615070861-0.208106602360391i</v>
      </c>
      <c r="P3462" t="str">
        <f t="shared" ref="P3462:P3525" si="1834">IMSUB(COMPLEX(1,0),O3462)</f>
        <v>0.02189384929139+0.208106602360391i</v>
      </c>
      <c r="Q3462" t="str">
        <f t="shared" ref="Q3462:Q3525" si="1835">IMSUM(COMPLEX(0,2*PI()*B3462*$C$43),O3462,COMPLEX(-1,0))</f>
        <v>-0.02189384929139+18.8510880996216i</v>
      </c>
      <c r="R3462" t="str">
        <f t="shared" ref="R3462:R3525" si="1836">IMDIV(P3462,Q3462)</f>
        <v>0.0110381370476933-0.00117423018148296i</v>
      </c>
      <c r="S3462" t="str">
        <f t="shared" ref="S3462:S3525" si="1837">IMDIV(COMPLEX(0,2*PI()*B3462*$C$123),COMPLEX($C$124,0))</f>
        <v>2.12812026229027i</v>
      </c>
      <c r="T3462" t="str">
        <f t="shared" ref="T3462:T3525" si="1838">IMPRODUCT(R3462,S3462)</f>
        <v>0.00249890304180667+0.023490483109133i</v>
      </c>
      <c r="U3462" t="str">
        <f t="shared" ref="U3462:U3525" si="1839">IMDIV(COMPLEX(1,2*PI()*B3462*$C$16*10^-3*$C$15*10^-6),COMPLEX(0,2*PI()*B3462*$C$15*10^-6))</f>
        <v>0.0000499999999999998-0.0000929991019375787i</v>
      </c>
      <c r="V3462" t="str">
        <f t="shared" ref="V3462:V3525" si="1840">IMSUM(COMPLEX($C$18*10^-3,0),IMDIV(COMPLEX(1,0),COMPLEX(0,2*PI()*B3462*($C$17*1*10^-6))))</f>
        <v>0.00002-0.00104158994170089i</v>
      </c>
      <c r="W3462" t="str">
        <f t="shared" ref="W3462:W3525" si="1841">IMDIV(IMPRODUCT(U3462,V3462),IMSUM(U3462,V3462))</f>
        <v>0.0000421674522271367-0.000087096426124828i</v>
      </c>
      <c r="X3462" t="str">
        <f t="shared" ref="X3462:X3525" si="1842">IMDIV(IMPRODUCT(COMPLEX($C$19,0),W3462),IMSUM(COMPLEX($C$19,0),W3462))</f>
        <v>0.0000421964685806934-0.00008705969488916i</v>
      </c>
      <c r="Y3462" t="str">
        <f t="shared" ref="Y3462:Y3525" si="1843">COMPLEX($C$13*10^-3,2*PI()*B3462*$C$12*0.000001)</f>
        <v>0.009+7.68056571949633i</v>
      </c>
      <c r="Z3462" t="str">
        <f t="shared" ref="Z3462:Z3525" si="1844">IMPRODUCT(COMPLEX($C$6,0),IMDIV(X3462,IMSUM(X3462,Y3462)))</f>
        <v>-0.000135944490566353-0.0000660879200690293i</v>
      </c>
      <c r="AA3462" t="str">
        <f t="shared" ref="AA3462:AA3525" si="1845">IMDIV(COMPLEX($C$6,0),IMSUM(X3462,Y3462))</f>
        <v>0.00183940774008488-1.5624004569559i</v>
      </c>
      <c r="AB3462" t="str">
        <f t="shared" ref="AB3462:AB3525" si="1846">IMPRODUCT(COMPLEX($C$119,0),T3462)</f>
        <v>0.00751710764391804+0.0706632018869073i</v>
      </c>
      <c r="AC3462" t="str">
        <f t="shared" ref="AC3462:AC3525" si="1847">IMSUM(COMPLEX(1,0),IMPRODUCT(AB3462,M3462))</f>
        <v>1.01106304199196-0.000864986294179208i</v>
      </c>
      <c r="AD3462" t="str">
        <f t="shared" ref="AD3462:AD3525" si="1848">IMDIV(AB3462,AC3462)</f>
        <v>0.00737505771593164+0.069896315339071i</v>
      </c>
      <c r="AE3462" t="str">
        <f t="shared" ref="AE3462:AE3525" si="1849">IMPRODUCT(AD3462,AA3462,X3462)</f>
        <v>0.0000036167036371584-9.98942120607016E-06i</v>
      </c>
      <c r="AF3462" t="str">
        <f t="shared" ref="AF3462:AF3525" si="1850">IMSUB(D3462,H3462)</f>
        <v>-4.17485837590452-0.0644723906016396i</v>
      </c>
      <c r="AG3462" t="str">
        <f t="shared" ref="AG3462:AG3525" si="1851">IMSUM(COMPLEX(1,0),IMPRODUCT(AD3462,AA3462,COMPLEX($C$127,0)))</f>
        <v>1.00039537495476-0.0000412470971136749i</v>
      </c>
      <c r="AH3462" t="str">
        <f t="shared" ref="AH3462:AH3525" si="1852">IMDIV(IMPRODUCT(AE3462,AF3462),AG3462)</f>
        <v>-0.0000157387544947918+0.0000414542021317874i</v>
      </c>
      <c r="AI3462">
        <f t="shared" ref="AI3462:AI3525" si="1853">20*LOG10(IMABS(AH3462))</f>
        <v>-87.063813053418244</v>
      </c>
      <c r="AJ3462">
        <f t="shared" ref="AJ3462:AJ3525" si="1854">IMARGUMENT(AH3462)*180/PI()</f>
        <v>110.7900711347322</v>
      </c>
      <c r="AK3462"/>
      <c r="AL3462"/>
      <c r="AM3462"/>
      <c r="AN3462"/>
    </row>
    <row r="3463" spans="1:40" x14ac:dyDescent="0.35">
      <c r="A3463"/>
      <c r="B3463">
        <f t="shared" si="1820"/>
        <v>1529000</v>
      </c>
      <c r="C3463" s="237" t="str">
        <f t="shared" si="1823"/>
        <v>-9.04801602239935E-09+0.000443313432623513i</v>
      </c>
      <c r="D3463" s="208" t="str">
        <f t="shared" si="1824"/>
        <v>-1.64874558908138+0.00339873631678027i</v>
      </c>
      <c r="E3463" t="str">
        <f t="shared" si="1825"/>
        <v>36500</v>
      </c>
      <c r="F3463" t="str">
        <f t="shared" si="1826"/>
        <v>0.21505376344086</v>
      </c>
      <c r="G3463" t="str">
        <f t="shared" si="1821"/>
        <v>0.21505376344086</v>
      </c>
      <c r="H3463" t="str">
        <f t="shared" si="1827"/>
        <v>2.52611535232407+0.0678290347231615i</v>
      </c>
      <c r="I3463" t="str">
        <f t="shared" si="1828"/>
        <v>6004.36895917349i</v>
      </c>
      <c r="J3463" t="str">
        <f t="shared" si="1822"/>
        <v>-48799.5917148987+1313.56378846047i</v>
      </c>
      <c r="K3463" t="str">
        <f t="shared" si="1829"/>
        <v>0.00330957026889462-0.122952291538969i</v>
      </c>
      <c r="L3463" t="str">
        <f t="shared" si="1830"/>
        <v>0.00104913720900232-0.0330416490280693i</v>
      </c>
      <c r="M3463" t="str">
        <f t="shared" si="1831"/>
        <v>0.00435870747789694-0.155993940567038i</v>
      </c>
      <c r="N3463" t="str">
        <f t="shared" si="1832"/>
        <v>-19.071667996944i</v>
      </c>
      <c r="O3463" t="str">
        <f t="shared" si="1833"/>
        <v>0.975434355582316-0.220290303803215i</v>
      </c>
      <c r="P3463" t="str">
        <f t="shared" si="1834"/>
        <v>0.0245656444176841+0.220290303803215i</v>
      </c>
      <c r="Q3463" t="str">
        <f t="shared" si="1835"/>
        <v>-0.0245656444176841+18.8513776931408i</v>
      </c>
      <c r="R3463" t="str">
        <f t="shared" si="1836"/>
        <v>0.0116839162278599-0.00131834753691167i</v>
      </c>
      <c r="S3463" t="str">
        <f t="shared" si="1837"/>
        <v>2.12951301115302i</v>
      </c>
      <c r="T3463" t="str">
        <f t="shared" si="1838"/>
        <v>0.00280743823307494+0.0248810516284496i</v>
      </c>
      <c r="U3463" t="str">
        <f t="shared" si="1839"/>
        <v>0.00005-0.0000929382784569135i</v>
      </c>
      <c r="V3463" t="str">
        <f t="shared" si="1840"/>
        <v>0.00002-0.00104090871871743i</v>
      </c>
      <c r="W3463" t="str">
        <f t="shared" si="1841"/>
        <v>0.0000421673137955025-0.000087041705415303i</v>
      </c>
      <c r="X3463" t="str">
        <f t="shared" si="1842"/>
        <v>0.0000421962825928229-0.0000870049973981721i</v>
      </c>
      <c r="Y3463" t="str">
        <f t="shared" si="1843"/>
        <v>0.009+7.68559226774207i</v>
      </c>
      <c r="Z3463" t="str">
        <f t="shared" si="1844"/>
        <v>-0.000135770225701369-0.0000660442007117603i</v>
      </c>
      <c r="AA3463" t="str">
        <f t="shared" si="1845"/>
        <v>0.00183700241191312-1.5613785924568i</v>
      </c>
      <c r="AB3463" t="str">
        <f t="shared" si="1846"/>
        <v>0.00844523178715155+0.0748462586406376i</v>
      </c>
      <c r="AC3463" t="str">
        <f t="shared" si="1847"/>
        <v>1.011712373117-0.000991172038250224i</v>
      </c>
      <c r="AD3463" t="str">
        <f t="shared" si="1848"/>
        <v>0.00827497743925295+0.0739878868301989i</v>
      </c>
      <c r="AE3463" t="str">
        <f t="shared" si="1849"/>
        <v>3.76297529345154E-06-0.0000105918663649867i</v>
      </c>
      <c r="AF3463" t="str">
        <f t="shared" si="1850"/>
        <v>-4.17486094140545-0.0644302984063812i</v>
      </c>
      <c r="AG3463" t="str">
        <f t="shared" si="1851"/>
        <v>1.00041824865958-0.0000462797332545543i</v>
      </c>
      <c r="AH3463" t="str">
        <f t="shared" si="1852"/>
        <v>-0.000016387515993477+0.000043957975788396i</v>
      </c>
      <c r="AI3463">
        <f t="shared" si="1853"/>
        <v>-86.574087043419695</v>
      </c>
      <c r="AJ3463">
        <f t="shared" si="1854"/>
        <v>110.44543526279422</v>
      </c>
      <c r="AK3463"/>
      <c r="AL3463"/>
      <c r="AM3463"/>
      <c r="AN3463"/>
    </row>
    <row r="3464" spans="1:40" x14ac:dyDescent="0.35">
      <c r="A3464"/>
      <c r="B3464">
        <f t="shared" si="1820"/>
        <v>1530000</v>
      </c>
      <c r="C3464" s="237" t="str">
        <f t="shared" si="1823"/>
        <v>-9.03619241566648E-09+0.00044302368528217i</v>
      </c>
      <c r="D3464" s="208" t="str">
        <f t="shared" si="1824"/>
        <v>-1.64874558899073+0.00339651492049664i</v>
      </c>
      <c r="E3464" t="str">
        <f t="shared" si="1825"/>
        <v>36500</v>
      </c>
      <c r="F3464" t="str">
        <f t="shared" si="1826"/>
        <v>0.21505376344086</v>
      </c>
      <c r="G3464" t="str">
        <f t="shared" si="1821"/>
        <v>0.21505376344086</v>
      </c>
      <c r="H3464" t="str">
        <f t="shared" si="1827"/>
        <v>2.5261179128925+0.0677847760089463i</v>
      </c>
      <c r="I3464" t="str">
        <f t="shared" si="1828"/>
        <v>6008.29594999048i</v>
      </c>
      <c r="J3464" t="str">
        <f t="shared" si="1822"/>
        <v>-48863.4459334088+1314.42288838752i</v>
      </c>
      <c r="K3464" t="str">
        <f t="shared" si="1829"/>
        <v>0.00330524839736619-0.122872043531833i</v>
      </c>
      <c r="L3464" t="str">
        <f t="shared" si="1830"/>
        <v>0.00104776761499362-0.0330200966379061i</v>
      </c>
      <c r="M3464" t="str">
        <f t="shared" si="1831"/>
        <v>0.00435301601235981-0.155892140169739i</v>
      </c>
      <c r="N3464" t="str">
        <f t="shared" si="1832"/>
        <v>-19.084141291906i</v>
      </c>
      <c r="O3464" t="str">
        <f t="shared" si="1833"/>
        <v>0.972610801335221-0.232439732244852i</v>
      </c>
      <c r="P3464" t="str">
        <f t="shared" si="1834"/>
        <v>0.027389198664779+0.232439732244852i</v>
      </c>
      <c r="Q3464" t="str">
        <f t="shared" si="1835"/>
        <v>-0.027389198664779+18.8517015596611i</v>
      </c>
      <c r="R3464" t="str">
        <f t="shared" si="1836"/>
        <v>0.0123277704041298-0.00147078746869203i</v>
      </c>
      <c r="S3464" t="str">
        <f t="shared" si="1837"/>
        <v>2.13090576001578i</v>
      </c>
      <c r="T3464" t="str">
        <f t="shared" si="1838"/>
        <v>0.00313410948879488+0.0262693169623123i</v>
      </c>
      <c r="U3464" t="str">
        <f t="shared" si="1839"/>
        <v>0.0000500000000000002-0.0000928775344840662i</v>
      </c>
      <c r="V3464" t="str">
        <f t="shared" si="1840"/>
        <v>0.00002-0.00104022838622154i</v>
      </c>
      <c r="W3464" t="str">
        <f t="shared" si="1841"/>
        <v>0.0000421671752746768-0.0000869870576798717i</v>
      </c>
      <c r="X3464" t="str">
        <f t="shared" si="1842"/>
        <v>0.0000421960966091607-0.0000869503728503624i</v>
      </c>
      <c r="Y3464" t="str">
        <f t="shared" si="1843"/>
        <v>0.009+7.69061881598781i</v>
      </c>
      <c r="Z3464" t="str">
        <f t="shared" si="1844"/>
        <v>-0.000135596302389889-0.0000660005389140306i</v>
      </c>
      <c r="AA3464" t="str">
        <f t="shared" si="1845"/>
        <v>0.00183460179868587-1.56035806376718i</v>
      </c>
      <c r="AB3464" t="str">
        <f t="shared" si="1846"/>
        <v>0.009427912168238+0.0790223870371282i</v>
      </c>
      <c r="AC3464" t="str">
        <f t="shared" si="1847"/>
        <v>1.01236000888917-0.00112575168913143i</v>
      </c>
      <c r="AD3464" t="str">
        <f t="shared" si="1848"/>
        <v>0.00922599378471162+0.0780678538476993i</v>
      </c>
      <c r="AE3464" t="str">
        <f t="shared" si="1849"/>
        <v>3.90150978273093E-06-0.0000111946328790708i</v>
      </c>
      <c r="AF3464" t="str">
        <f t="shared" si="1850"/>
        <v>-4.17486350188323-0.0643882610884497i</v>
      </c>
      <c r="AG3464" t="str">
        <f t="shared" si="1851"/>
        <v>1.0004410272473-0.0000515945219508107i</v>
      </c>
      <c r="AH3464" t="str">
        <f t="shared" si="1852"/>
        <v>-0.000017003971785137+0.0000464634838191208i</v>
      </c>
      <c r="AI3464">
        <f t="shared" si="1853"/>
        <v>-86.111902922924656</v>
      </c>
      <c r="AJ3464">
        <f t="shared" si="1854"/>
        <v>110.10081699507425</v>
      </c>
      <c r="AK3464"/>
      <c r="AL3464"/>
      <c r="AM3464"/>
      <c r="AN3464"/>
    </row>
    <row r="3465" spans="1:40" x14ac:dyDescent="0.35">
      <c r="A3465"/>
      <c r="B3465">
        <f t="shared" si="1820"/>
        <v>1531000</v>
      </c>
      <c r="C3465" s="237" t="str">
        <f t="shared" si="1823"/>
        <v>-9.02439196976619E-09+0.00044273431644813i</v>
      </c>
      <c r="D3465" s="208" t="str">
        <f t="shared" si="1824"/>
        <v>-1.64874558890027+0.00339429642610233i</v>
      </c>
      <c r="E3465" t="str">
        <f t="shared" si="1825"/>
        <v>36500</v>
      </c>
      <c r="F3465" t="str">
        <f t="shared" si="1826"/>
        <v>0.21505376344086</v>
      </c>
      <c r="G3465" t="str">
        <f t="shared" si="1821"/>
        <v>0.21505376344086</v>
      </c>
      <c r="H3465" t="str">
        <f t="shared" si="1827"/>
        <v>2.52612046845072+0.0677405749667943i</v>
      </c>
      <c r="I3465" t="str">
        <f t="shared" si="1828"/>
        <v>6012.22294080747i</v>
      </c>
      <c r="J3465" t="str">
        <f t="shared" si="1822"/>
        <v>-48927.3419003455+1315.28198831456i</v>
      </c>
      <c r="K3465" t="str">
        <f t="shared" si="1829"/>
        <v>0.00330093498410158-0.122791900134592i</v>
      </c>
      <c r="L3465" t="str">
        <f t="shared" si="1830"/>
        <v>0.00104640070023818-0.03299857231744i</v>
      </c>
      <c r="M3465" t="str">
        <f t="shared" si="1831"/>
        <v>0.00434733568433976-0.155790472452032i</v>
      </c>
      <c r="N3465" t="str">
        <f t="shared" si="1832"/>
        <v>-19.096614586868i</v>
      </c>
      <c r="O3465" t="str">
        <f t="shared" si="1833"/>
        <v>0.969635927258918-0.244552997464226i</v>
      </c>
      <c r="P3465" t="str">
        <f t="shared" si="1834"/>
        <v>0.030364072741082+0.244552997464226i</v>
      </c>
      <c r="Q3465" t="str">
        <f t="shared" si="1835"/>
        <v>-0.030364072741082+18.8520615894038i</v>
      </c>
      <c r="R3465" t="str">
        <f t="shared" si="1836"/>
        <v>0.0129695872317253-0.00163153945181762i</v>
      </c>
      <c r="S3465" t="str">
        <f t="shared" si="1837"/>
        <v>2.13229850887853i</v>
      </c>
      <c r="T3465" t="str">
        <f t="shared" si="1838"/>
        <v>0.00347892914028721+0.0276550315149779i</v>
      </c>
      <c r="U3465" t="str">
        <f t="shared" si="1839"/>
        <v>0.0000499999999999999-0.0000928168698632401i</v>
      </c>
      <c r="V3465" t="str">
        <f t="shared" si="1840"/>
        <v>0.00002-0.00103954894246829i</v>
      </c>
      <c r="W3465" t="str">
        <f t="shared" si="1841"/>
        <v>0.0000421670366646628-0.0000869324827754988i</v>
      </c>
      <c r="X3465" t="str">
        <f t="shared" si="1842"/>
        <v>0.0000421959106294661-0.0000868958211027567i</v>
      </c>
      <c r="Y3465" t="str">
        <f t="shared" si="1843"/>
        <v>0.009+7.69564536423356i</v>
      </c>
      <c r="Z3465" t="str">
        <f t="shared" si="1844"/>
        <v>-0.000135422719739806-0.0000659569345616238i</v>
      </c>
      <c r="AA3465" t="str">
        <f t="shared" si="1845"/>
        <v>0.00183220588808807-1.55933886826942i</v>
      </c>
      <c r="AB3465" t="str">
        <f t="shared" si="1846"/>
        <v>0.0104651858818+0.0831908422680283i</v>
      </c>
      <c r="AC3465" t="str">
        <f t="shared" si="1847"/>
        <v>1.01300583629665-0.00126871773562188i</v>
      </c>
      <c r="AD3465" t="str">
        <f t="shared" si="1848"/>
        <v>0.0102279558987312+0.0821355767911989i</v>
      </c>
      <c r="AE3465" t="str">
        <f t="shared" si="1849"/>
        <v>4.03231325841337E-06-0.0000117976278143736i</v>
      </c>
      <c r="AF3465" t="str">
        <f t="shared" si="1850"/>
        <v>-4.17486605735099-0.064346278540692i</v>
      </c>
      <c r="AG3465" t="str">
        <f t="shared" si="1851"/>
        <v>1.00046370729223-0.0000571900627960757i</v>
      </c>
      <c r="AH3465" t="str">
        <f t="shared" si="1852"/>
        <v>-0.0000175881460657257+0.0000489703377974815i</v>
      </c>
      <c r="AI3465">
        <f t="shared" si="1853"/>
        <v>-85.674416617774398</v>
      </c>
      <c r="AJ3465">
        <f t="shared" si="1854"/>
        <v>109.75621639103127</v>
      </c>
      <c r="AK3465"/>
      <c r="AL3465"/>
      <c r="AM3465"/>
      <c r="AN3465"/>
    </row>
    <row r="3466" spans="1:40" x14ac:dyDescent="0.35">
      <c r="A3466"/>
      <c r="B3466">
        <f t="shared" si="1820"/>
        <v>1532000</v>
      </c>
      <c r="C3466" s="237" t="str">
        <f t="shared" si="1823"/>
        <v>-9.01261462424611E-09+0.000442445325380193i</v>
      </c>
      <c r="D3466" s="208" t="str">
        <f t="shared" si="1824"/>
        <v>-1.64874558880998+0.00339208082791481i</v>
      </c>
      <c r="E3466" t="str">
        <f t="shared" si="1825"/>
        <v>36500</v>
      </c>
      <c r="F3466" t="str">
        <f t="shared" si="1826"/>
        <v>0.21505376344086</v>
      </c>
      <c r="G3466" t="str">
        <f t="shared" si="1821"/>
        <v>0.21505376344086</v>
      </c>
      <c r="H3466" t="str">
        <f t="shared" si="1827"/>
        <v>2.52612301901175+0.0676964314841464i</v>
      </c>
      <c r="I3466" t="str">
        <f t="shared" si="1828"/>
        <v>6016.14993162445i</v>
      </c>
      <c r="J3466" t="str">
        <f t="shared" si="1822"/>
        <v>-48991.2796157089+1316.14108824162i</v>
      </c>
      <c r="K3466" t="str">
        <f t="shared" si="1829"/>
        <v>0.00329663000704886-0.122711861142973i</v>
      </c>
      <c r="L3466" t="str">
        <f t="shared" si="1830"/>
        <v>0.00104503645775455-0.0329770760119251i</v>
      </c>
      <c r="M3466" t="str">
        <f t="shared" si="1831"/>
        <v>0.00434166646480341-0.155688937154898i</v>
      </c>
      <c r="N3466" t="str">
        <f t="shared" si="1832"/>
        <v>-19.1090878818301i</v>
      </c>
      <c r="O3466" t="str">
        <f t="shared" si="1833"/>
        <v>0.966510196187473-0.256628214866668i</v>
      </c>
      <c r="P3466" t="str">
        <f t="shared" si="1834"/>
        <v>0.033489803812527+0.256628214866668i</v>
      </c>
      <c r="Q3466" t="str">
        <f t="shared" si="1835"/>
        <v>-0.033489803812527+18.8524596669634i</v>
      </c>
      <c r="R3466" t="str">
        <f t="shared" si="1836"/>
        <v>0.0136092540681326-0.00180059131068128i</v>
      </c>
      <c r="S3466" t="str">
        <f t="shared" si="1837"/>
        <v>2.13369125774129i</v>
      </c>
      <c r="T3466" t="str">
        <f t="shared" si="1838"/>
        <v>0.00384190593836558+0.0290379464295546i</v>
      </c>
      <c r="U3466" t="str">
        <f t="shared" si="1839"/>
        <v>0.0000500000000000001-0.0000927562844390477i</v>
      </c>
      <c r="V3466" t="str">
        <f t="shared" si="1840"/>
        <v>0.00002-0.00103887038571733i</v>
      </c>
      <c r="W3466" t="str">
        <f t="shared" si="1841"/>
        <v>0.0000421668979654633-0.0000868779805595218i</v>
      </c>
      <c r="X3466" t="str">
        <f t="shared" si="1842"/>
        <v>0.0000421957246534989-0.0000868413420127523i</v>
      </c>
      <c r="Y3466" t="str">
        <f t="shared" si="1843"/>
        <v>0.009+7.7006719124793i</v>
      </c>
      <c r="Z3466" t="str">
        <f t="shared" si="1844"/>
        <v>-0.000135249476861917-0.0000659133875406258i</v>
      </c>
      <c r="AA3466" t="str">
        <f t="shared" si="1845"/>
        <v>0.0018298146678448-1.55832100335272i</v>
      </c>
      <c r="AB3466" t="str">
        <f t="shared" si="1846"/>
        <v>0.0115570792517113+0.0873508757312462i</v>
      </c>
      <c r="AC3466" t="str">
        <f t="shared" si="1847"/>
        <v>1.01364974198557-0.00142006101748029i</v>
      </c>
      <c r="AD3466" t="str">
        <f t="shared" si="1848"/>
        <v>0.0112807048878206+0.0861904180524626i</v>
      </c>
      <c r="AE3466" t="str">
        <f t="shared" si="1849"/>
        <v>0.0000041553929926691-0.0000124007584251079i</v>
      </c>
      <c r="AF3466" t="str">
        <f t="shared" si="1850"/>
        <v>-4.17486860782173-0.0643043506562316i</v>
      </c>
      <c r="AG3466" t="str">
        <f t="shared" si="1851"/>
        <v>1.00048628538882-0.0000630649136626468i</v>
      </c>
      <c r="AH3466" t="str">
        <f t="shared" si="1852"/>
        <v>-0.0000181400676916514+0.0000514781501399894i</v>
      </c>
      <c r="AI3466">
        <f t="shared" si="1853"/>
        <v>-85.259204585252121</v>
      </c>
      <c r="AJ3466">
        <f t="shared" si="1854"/>
        <v>109.41163350655246</v>
      </c>
      <c r="AK3466"/>
      <c r="AL3466"/>
      <c r="AM3466"/>
      <c r="AN3466"/>
    </row>
    <row r="3467" spans="1:40" x14ac:dyDescent="0.35">
      <c r="A3467"/>
      <c r="B3467">
        <f t="shared" si="1820"/>
        <v>1533000</v>
      </c>
      <c r="C3467" s="237" t="str">
        <f t="shared" si="1823"/>
        <v>-9.00086031885093E-09+0.000442156711339088i</v>
      </c>
      <c r="D3467" s="208" t="str">
        <f t="shared" si="1824"/>
        <v>-1.64874558871985+0.00338986812026634i</v>
      </c>
      <c r="E3467" t="str">
        <f t="shared" si="1825"/>
        <v>36500</v>
      </c>
      <c r="F3467" t="str">
        <f t="shared" si="1826"/>
        <v>0.21505376344086</v>
      </c>
      <c r="G3467" t="str">
        <f t="shared" si="1821"/>
        <v>0.21505376344086</v>
      </c>
      <c r="H3467" t="str">
        <f t="shared" si="1827"/>
        <v>2.52612556458861+0.0676523454487368i</v>
      </c>
      <c r="I3467" t="str">
        <f t="shared" si="1828"/>
        <v>6020.07692244144i</v>
      </c>
      <c r="J3467" t="str">
        <f t="shared" si="1822"/>
        <v>-49055.2590794988+1317.00018816867i</v>
      </c>
      <c r="K3467" t="str">
        <f t="shared" si="1829"/>
        <v>0.00329233344422783-0.122631926353233i</v>
      </c>
      <c r="L3467" t="str">
        <f t="shared" si="1830"/>
        <v>0.00104367488058399-0.0329556076667583i</v>
      </c>
      <c r="M3467" t="str">
        <f t="shared" si="1831"/>
        <v>0.00433600832481182-0.155587534019991i</v>
      </c>
      <c r="N3467" t="str">
        <f t="shared" si="1832"/>
        <v>-19.1215611767921i</v>
      </c>
      <c r="O3467" t="str">
        <f t="shared" si="1833"/>
        <v>0.96323409442552-0.268663505776741i</v>
      </c>
      <c r="P3467" t="str">
        <f t="shared" si="1834"/>
        <v>0.03676590557448+0.268663505776741i</v>
      </c>
      <c r="Q3467" t="str">
        <f t="shared" si="1835"/>
        <v>-0.03676590557448+18.8528976710154i</v>
      </c>
      <c r="R3467" t="str">
        <f t="shared" si="1836"/>
        <v>0.0142466579994957-0.00197792920260586i</v>
      </c>
      <c r="S3467" t="str">
        <f t="shared" si="1837"/>
        <v>2.13508400660404i</v>
      </c>
      <c r="T3467" t="str">
        <f t="shared" si="1838"/>
        <v>0.00422304500667885+0.0304178116422808i</v>
      </c>
      <c r="U3467" t="str">
        <f t="shared" si="1839"/>
        <v>0.0000499999999999998-0.0000926957780565038i</v>
      </c>
      <c r="V3467" t="str">
        <f t="shared" si="1840"/>
        <v>0.00002-0.00103819271423285i</v>
      </c>
      <c r="W3467" t="str">
        <f t="shared" si="1841"/>
        <v>0.0000421667591770808-0.0000868235508896493i</v>
      </c>
      <c r="X3467" t="str">
        <f t="shared" si="1842"/>
        <v>0.0000421955386810191-0.0000867869354381179i</v>
      </c>
      <c r="Y3467" t="str">
        <f t="shared" si="1843"/>
        <v>0.009+7.70569846072505i</v>
      </c>
      <c r="Z3467" t="str">
        <f t="shared" si="1844"/>
        <v>-0.000135076572869922-0.0000658698977374229i</v>
      </c>
      <c r="AA3467" t="str">
        <f t="shared" si="1845"/>
        <v>0.00182742812572119-1.55730446641311i</v>
      </c>
      <c r="AB3467" t="str">
        <f t="shared" si="1846"/>
        <v>0.0127036076907427+0.0915017351942294i</v>
      </c>
      <c r="AC3467" t="str">
        <f t="shared" si="1847"/>
        <v>1.01429161228612-0.00157977070822314i</v>
      </c>
      <c r="AD3467" t="str">
        <f t="shared" si="1848"/>
        <v>0.0123840738456692+0.0902317421171005i</v>
      </c>
      <c r="AE3467" t="str">
        <f t="shared" si="1849"/>
        <v>0.0000042707573726819-0.0000130039321670474i</v>
      </c>
      <c r="AF3467" t="str">
        <f t="shared" si="1850"/>
        <v>-4.17487115330846-0.0642624773284705i</v>
      </c>
      <c r="AG3467" t="str">
        <f t="shared" si="1851"/>
        <v>1.00050875815218-0.0000692175909897196i</v>
      </c>
      <c r="AH3467" t="str">
        <f t="shared" si="1852"/>
        <v>-0.0000186597701617079+0.0000539865341612473i</v>
      </c>
      <c r="AI3467">
        <f t="shared" si="1853"/>
        <v>-84.864184786926486</v>
      </c>
      <c r="AJ3467">
        <f t="shared" si="1854"/>
        <v>109.06706839396399</v>
      </c>
      <c r="AK3467"/>
      <c r="AL3467"/>
      <c r="AM3467"/>
      <c r="AN3467"/>
    </row>
    <row r="3468" spans="1:40" x14ac:dyDescent="0.35">
      <c r="A3468"/>
      <c r="B3468">
        <f t="shared" si="1820"/>
        <v>1534000</v>
      </c>
      <c r="C3468" s="237" t="str">
        <f t="shared" si="1823"/>
        <v>-8.98912899352166E-09+0.000441868473587476i</v>
      </c>
      <c r="D3468" s="208" t="str">
        <f t="shared" si="1824"/>
        <v>-1.64874558862992+0.00338765829750398i</v>
      </c>
      <c r="E3468" t="str">
        <f t="shared" si="1825"/>
        <v>36500</v>
      </c>
      <c r="F3468" t="str">
        <f t="shared" si="1826"/>
        <v>0.21505376344086</v>
      </c>
      <c r="G3468" t="str">
        <f t="shared" si="1821"/>
        <v>0.21505376344086</v>
      </c>
      <c r="H3468" t="str">
        <f t="shared" si="1827"/>
        <v>2.52612810519432+0.0676083167485933i</v>
      </c>
      <c r="I3468" t="str">
        <f t="shared" si="1828"/>
        <v>6024.00391325843i</v>
      </c>
      <c r="J3468" t="str">
        <f t="shared" si="1822"/>
        <v>-49119.2802917154+1317.85928809572i</v>
      </c>
      <c r="K3468" t="str">
        <f t="shared" si="1829"/>
        <v>0.00328804527372982-0.122552095562159i</v>
      </c>
      <c r="L3468" t="str">
        <f t="shared" si="1830"/>
        <v>0.00104231596179039-0.0329341672274776i</v>
      </c>
      <c r="M3468" t="str">
        <f t="shared" si="1831"/>
        <v>0.00433036123552021-0.155486262789637i</v>
      </c>
      <c r="N3468" t="str">
        <f t="shared" si="1832"/>
        <v>-19.1340344717541i</v>
      </c>
      <c r="O3468" t="str">
        <f t="shared" si="1833"/>
        <v>0.959808131672452-0.280656997731103i</v>
      </c>
      <c r="P3468" t="str">
        <f t="shared" si="1834"/>
        <v>0.040191868327548+0.280656997731103i</v>
      </c>
      <c r="Q3468" t="str">
        <f t="shared" si="1835"/>
        <v>-0.040191868327548+18.853377474023i</v>
      </c>
      <c r="R3468" t="str">
        <f t="shared" si="1836"/>
        <v>0.0148816858676526-0.00216353760182412i</v>
      </c>
      <c r="S3468" t="str">
        <f t="shared" si="1837"/>
        <v>2.1364767554668i</v>
      </c>
      <c r="T3468" t="str">
        <f t="shared" si="1838"/>
        <v>0.00462234779587562+0.0317943759383986i</v>
      </c>
      <c r="U3468" t="str">
        <f t="shared" si="1839"/>
        <v>0.00005-0.0000926353505610306i</v>
      </c>
      <c r="V3468" t="str">
        <f t="shared" si="1840"/>
        <v>0.00002-0.00103751592628354i</v>
      </c>
      <c r="W3468" t="str">
        <f t="shared" si="1841"/>
        <v>0.0000421666202995178-0.000086769193623962i</v>
      </c>
      <c r="X3468" t="str">
        <f t="shared" si="1842"/>
        <v>0.0000421953527117879-0.0000867326012369946i</v>
      </c>
      <c r="Y3468" t="str">
        <f t="shared" si="1843"/>
        <v>0.009+7.71072500897079i</v>
      </c>
      <c r="Z3468" t="str">
        <f t="shared" si="1844"/>
        <v>-0.000134904006880405-0.0000658264650387037i</v>
      </c>
      <c r="AA3468" t="str">
        <f t="shared" si="1845"/>
        <v>0.00182504624952222-1.5562892548534i</v>
      </c>
      <c r="AB3468" t="str">
        <f t="shared" si="1846"/>
        <v>0.0139047755626817+0.0956426649620408i</v>
      </c>
      <c r="AC3468" t="str">
        <f t="shared" si="1847"/>
        <v>1.01493133323927-0.00174783429835658i</v>
      </c>
      <c r="AD3468" t="str">
        <f t="shared" si="1848"/>
        <v>0.0135378878816378+0.094258915666223i</v>
      </c>
      <c r="AE3468" t="str">
        <f t="shared" si="1849"/>
        <v>4.37841589675812E-06-0.0000136070567109142i</v>
      </c>
      <c r="AF3468" t="str">
        <f t="shared" si="1850"/>
        <v>-4.17487369382424-0.0642206584510893i</v>
      </c>
      <c r="AG3468" t="str">
        <f t="shared" si="1851"/>
        <v>1.00053112221853-0.0000756465700783579i</v>
      </c>
      <c r="AH3468" t="str">
        <f t="shared" si="1852"/>
        <v>-0.0000191472915984146+0.0000564951041289311i</v>
      </c>
      <c r="AI3468">
        <f t="shared" si="1853"/>
        <v>-84.487555395191322</v>
      </c>
      <c r="AJ3468">
        <f t="shared" si="1854"/>
        <v>108.72252110201281</v>
      </c>
      <c r="AK3468"/>
      <c r="AL3468"/>
      <c r="AM3468"/>
      <c r="AN3468"/>
    </row>
    <row r="3469" spans="1:40" x14ac:dyDescent="0.35">
      <c r="A3469"/>
      <c r="B3469">
        <f t="shared" si="1820"/>
        <v>1535000</v>
      </c>
      <c r="C3469" s="237" t="str">
        <f t="shared" si="1823"/>
        <v>-8.97742058839494E-09+0.000441580611389937i</v>
      </c>
      <c r="D3469" s="208" t="str">
        <f t="shared" si="1824"/>
        <v>-1.64874558854015+0.00338545135398952i</v>
      </c>
      <c r="E3469" t="str">
        <f t="shared" si="1825"/>
        <v>36500</v>
      </c>
      <c r="F3469" t="str">
        <f t="shared" si="1826"/>
        <v>0.21505376344086</v>
      </c>
      <c r="G3469" t="str">
        <f t="shared" si="1821"/>
        <v>0.21505376344086</v>
      </c>
      <c r="H3469" t="str">
        <f t="shared" si="1827"/>
        <v>2.52613064084176+0.0675643452720302i</v>
      </c>
      <c r="I3469" t="str">
        <f t="shared" si="1828"/>
        <v>6027.93090407542i</v>
      </c>
      <c r="J3469" t="str">
        <f t="shared" si="1822"/>
        <v>-49183.3432523586+1318.71838802277i</v>
      </c>
      <c r="K3469" t="str">
        <f t="shared" si="1829"/>
        <v>0.00328376547371744-0.122472368567064i</v>
      </c>
      <c r="L3469" t="str">
        <f t="shared" si="1830"/>
        <v>0.00104095969446019-0.0329127546397625i</v>
      </c>
      <c r="M3469" t="str">
        <f t="shared" si="1831"/>
        <v>0.00432472516817763-0.155385123206827i</v>
      </c>
      <c r="N3469" t="str">
        <f t="shared" si="1832"/>
        <v>-19.1465077667162i</v>
      </c>
      <c r="O3469" t="str">
        <f t="shared" si="1833"/>
        <v>0.956232840943191-0.292606824769541i</v>
      </c>
      <c r="P3469" t="str">
        <f t="shared" si="1834"/>
        <v>0.0437671590568089+0.292606824769541i</v>
      </c>
      <c r="Q3469" t="str">
        <f t="shared" si="1835"/>
        <v>-0.0437671590568089+18.8539009419467i</v>
      </c>
      <c r="R3469" t="str">
        <f t="shared" si="1836"/>
        <v>0.0155142242977076-0.00235739928390122i</v>
      </c>
      <c r="S3469" t="str">
        <f t="shared" si="1837"/>
        <v>2.13786950432955i</v>
      </c>
      <c r="T3469" t="str">
        <f t="shared" si="1838"/>
        <v>0.00503981203858074+0.0331673870093976i</v>
      </c>
      <c r="U3469" t="str">
        <f t="shared" si="1839"/>
        <v>0.0000500000000000002-0.0000925750017984504i</v>
      </c>
      <c r="V3469" t="str">
        <f t="shared" si="1840"/>
        <v>0.00002-0.00103684002014264i</v>
      </c>
      <c r="W3469" t="str">
        <f t="shared" si="1841"/>
        <v>0.0000421664813327775-0.00008671490862091i</v>
      </c>
      <c r="X3469" t="str">
        <f t="shared" si="1842"/>
        <v>0.000042195166745568-0.0000866783392678935i</v>
      </c>
      <c r="Y3469" t="str">
        <f t="shared" si="1843"/>
        <v>0.009+7.71575155721653i</v>
      </c>
      <c r="Z3469" t="str">
        <f t="shared" si="1844"/>
        <v>-0.000134731778012834-0.0000657830893314574i</v>
      </c>
      <c r="AA3469" t="str">
        <f t="shared" si="1845"/>
        <v>0.0018226690270926-1.55527536608318i</v>
      </c>
      <c r="AB3469" t="str">
        <f t="shared" si="1846"/>
        <v>0.0151605760468943+0.0997729060495577i</v>
      </c>
      <c r="AC3469" t="str">
        <f t="shared" si="1847"/>
        <v>1.01556879062401-0.0019242375790384i</v>
      </c>
      <c r="AD3469" t="str">
        <f t="shared" si="1848"/>
        <v>0.0147419641504748+0.098271307677388i</v>
      </c>
      <c r="AE3469" t="str">
        <f t="shared" si="1849"/>
        <v>4.47837917026582E-06-0.0000142100399556527i</v>
      </c>
      <c r="AF3469" t="str">
        <f t="shared" si="1850"/>
        <v>-4.17487622938191-0.0641788939180407i</v>
      </c>
      <c r="AG3469" t="str">
        <f t="shared" si="1851"/>
        <v>1.00055337424576-0.0000823502853922168i</v>
      </c>
      <c r="AH3469" t="str">
        <f t="shared" si="1852"/>
        <v>-0.0000196026747286755+0.0000590034753182186i</v>
      </c>
      <c r="AI3469">
        <f t="shared" si="1853"/>
        <v>-84.127746662637378</v>
      </c>
      <c r="AJ3469">
        <f t="shared" si="1854"/>
        <v>108.37799167587589</v>
      </c>
      <c r="AK3469"/>
      <c r="AL3469"/>
      <c r="AM3469"/>
      <c r="AN3469"/>
    </row>
    <row r="3470" spans="1:40" x14ac:dyDescent="0.35">
      <c r="A3470"/>
      <c r="B3470">
        <f t="shared" si="1820"/>
        <v>1536000</v>
      </c>
      <c r="C3470" s="237" t="str">
        <f t="shared" si="1823"/>
        <v>-8.96573504380217E-09+0.000441293124012968i</v>
      </c>
      <c r="D3470" s="208" t="str">
        <f t="shared" si="1824"/>
        <v>-1.64874558845056+0.00338324728409942i</v>
      </c>
      <c r="E3470" t="str">
        <f t="shared" si="1825"/>
        <v>36500</v>
      </c>
      <c r="F3470" t="str">
        <f t="shared" si="1826"/>
        <v>0.21505376344086</v>
      </c>
      <c r="G3470" t="str">
        <f t="shared" si="1821"/>
        <v>0.21505376344086</v>
      </c>
      <c r="H3470" t="str">
        <f t="shared" si="1827"/>
        <v>2.52613317154385+0.0675204309076554i</v>
      </c>
      <c r="I3470" t="str">
        <f t="shared" si="1828"/>
        <v>6031.8578948924i</v>
      </c>
      <c r="J3470" t="str">
        <f t="shared" si="1822"/>
        <v>-49247.4479614284+1319.57748794982i</v>
      </c>
      <c r="K3470" t="str">
        <f t="shared" si="1829"/>
        <v>0.00327949402242425-0.122392745165789i</v>
      </c>
      <c r="L3470" t="str">
        <f t="shared" si="1830"/>
        <v>0.00103960607170228-0.0328913698494335i</v>
      </c>
      <c r="M3470" t="str">
        <f t="shared" si="1831"/>
        <v>0.00431910009412653-0.155284115015222i</v>
      </c>
      <c r="N3470" t="str">
        <f t="shared" si="1832"/>
        <v>-19.1589810616782i</v>
      </c>
      <c r="O3470" t="str">
        <f t="shared" si="1833"/>
        <v>0.952508778485354-0.304511127724981i</v>
      </c>
      <c r="P3470" t="str">
        <f t="shared" si="1834"/>
        <v>0.047491221514646+0.304511127724981i</v>
      </c>
      <c r="Q3470" t="str">
        <f t="shared" si="1835"/>
        <v>-0.047491221514646+18.8544699339532i</v>
      </c>
      <c r="R3470" t="str">
        <f t="shared" si="1836"/>
        <v>0.016144159726181-0.00255949531063012i</v>
      </c>
      <c r="S3470" t="str">
        <f t="shared" si="1837"/>
        <v>2.13926225319231i</v>
      </c>
      <c r="T3470" t="str">
        <f t="shared" si="1838"/>
        <v>0.00547543170525374+0.0345365915117265i</v>
      </c>
      <c r="U3470" t="str">
        <f t="shared" si="1839"/>
        <v>0.0000499999999999999-0.0000925147316149874i</v>
      </c>
      <c r="V3470" t="str">
        <f t="shared" si="1840"/>
        <v>0.00002-0.00103616499408786i</v>
      </c>
      <c r="W3470" t="str">
        <f t="shared" si="1841"/>
        <v>0.0000421663422768618-0.000086660695739311i</v>
      </c>
      <c r="X3470" t="str">
        <f t="shared" si="1842"/>
        <v>0.0000421949807821213-0.0000866241493896915i</v>
      </c>
      <c r="Y3470" t="str">
        <f t="shared" si="1843"/>
        <v>0.009+7.72077810546228i</v>
      </c>
      <c r="Z3470" t="str">
        <f t="shared" si="1844"/>
        <v>-0.000134559885389534-0.0000657397705029692i</v>
      </c>
      <c r="AA3470" t="str">
        <f t="shared" si="1845"/>
        <v>0.00182029644631657-1.55426279751876i</v>
      </c>
      <c r="AB3470" t="str">
        <f t="shared" si="1846"/>
        <v>0.01647099100554+0.103891696358085i</v>
      </c>
      <c r="AC3470" t="str">
        <f t="shared" si="1847"/>
        <v>1.0162038699852-0.00210896462619979i</v>
      </c>
      <c r="AD3470" t="str">
        <f t="shared" si="1848"/>
        <v>0.0159961118833235+0.10226828952513i</v>
      </c>
      <c r="AE3470" t="str">
        <f t="shared" si="1849"/>
        <v>4.57065890141509E-06-0.0000148127900416348i</v>
      </c>
      <c r="AF3470" t="str">
        <f t="shared" si="1850"/>
        <v>-4.17487875999441-0.064137183623556i</v>
      </c>
      <c r="AG3470" t="str">
        <f t="shared" si="1851"/>
        <v>1.00057551091389-0.0000893271308643585i</v>
      </c>
      <c r="AH3470" t="str">
        <f t="shared" si="1852"/>
        <v>-0.0000200259668638183+0.0000615112640658773i</v>
      </c>
      <c r="AI3470">
        <f t="shared" si="1853"/>
        <v>-83.783382701388689</v>
      </c>
      <c r="AJ3470">
        <f t="shared" si="1854"/>
        <v>108.03348015716884</v>
      </c>
      <c r="AK3470"/>
      <c r="AL3470"/>
      <c r="AM3470"/>
      <c r="AN3470"/>
    </row>
    <row r="3471" spans="1:40" x14ac:dyDescent="0.35">
      <c r="A3471"/>
      <c r="B3471">
        <f t="shared" si="1820"/>
        <v>1537000</v>
      </c>
      <c r="C3471" s="237" t="str">
        <f t="shared" si="1823"/>
        <v>-8.95407230026875E-09+0.000441006010724972i</v>
      </c>
      <c r="D3471" s="208" t="str">
        <f t="shared" si="1824"/>
        <v>-1.64874558836115+0.00338104608222479i</v>
      </c>
      <c r="E3471" t="str">
        <f t="shared" si="1825"/>
        <v>36500</v>
      </c>
      <c r="F3471" t="str">
        <f t="shared" si="1826"/>
        <v>0.21505376344086</v>
      </c>
      <c r="G3471" t="str">
        <f t="shared" si="1821"/>
        <v>0.21505376344086</v>
      </c>
      <c r="H3471" t="str">
        <f t="shared" si="1827"/>
        <v>2.52613569731343+0.0674765735443631i</v>
      </c>
      <c r="I3471" t="str">
        <f t="shared" si="1828"/>
        <v>6035.78488570939i</v>
      </c>
      <c r="J3471" t="str">
        <f t="shared" si="1822"/>
        <v>-49311.5944189248+1320.43658787687i</v>
      </c>
      <c r="K3471" t="str">
        <f t="shared" si="1829"/>
        <v>0.0032752308981545-0.122313225156698i</v>
      </c>
      <c r="L3471" t="str">
        <f t="shared" si="1830"/>
        <v>0.0010382550866479-0.0328700128024508i</v>
      </c>
      <c r="M3471" t="str">
        <f t="shared" si="1831"/>
        <v>0.0043134859848024-0.155183237959149i</v>
      </c>
      <c r="N3471" t="str">
        <f t="shared" si="1832"/>
        <v>-19.1714543566402i</v>
      </c>
      <c r="O3471" t="str">
        <f t="shared" si="1833"/>
        <v>0.948636523692532-0.316368054513328i</v>
      </c>
      <c r="P3471" t="str">
        <f t="shared" si="1834"/>
        <v>0.051363476307468+0.316368054513328i</v>
      </c>
      <c r="Q3471" t="str">
        <f t="shared" si="1835"/>
        <v>-0.051363476307468+18.8550863021269i</v>
      </c>
      <c r="R3471" t="str">
        <f t="shared" si="1836"/>
        <v>0.0167713784297752-0.00276980501543492i</v>
      </c>
      <c r="S3471" t="str">
        <f t="shared" si="1837"/>
        <v>2.14065500205506i</v>
      </c>
      <c r="T3471" t="str">
        <f t="shared" si="1838"/>
        <v>0.00592919696100795+0.0359017351270566i</v>
      </c>
      <c r="U3471" t="str">
        <f t="shared" si="1839"/>
        <v>0.0000500000000000001-0.0000924545398572682i</v>
      </c>
      <c r="V3471" t="str">
        <f t="shared" si="1840"/>
        <v>0.00002-0.0010354908464014i</v>
      </c>
      <c r="W3471" t="str">
        <f t="shared" si="1841"/>
        <v>0.0000421662031317744-0.000086606554838353i</v>
      </c>
      <c r="X3471" t="str">
        <f t="shared" si="1842"/>
        <v>0.0000421947948212124-0.0000865700314616363i</v>
      </c>
      <c r="Y3471" t="str">
        <f t="shared" si="1843"/>
        <v>0.009+7.72580465370802i</v>
      </c>
      <c r="Z3471" t="str">
        <f t="shared" si="1844"/>
        <v>-0.000134388328135692-0.0000656965084408264i</v>
      </c>
      <c r="AA3471" t="str">
        <f t="shared" si="1845"/>
        <v>0.00181792849511781-1.5532515465832i</v>
      </c>
      <c r="AB3471" t="str">
        <f t="shared" si="1846"/>
        <v>0.0178359908536766+0.10799827085664i</v>
      </c>
      <c r="AC3471" t="str">
        <f t="shared" si="1847"/>
        <v>1.0168364566621-0.00230199778516029i</v>
      </c>
      <c r="AD3471" t="str">
        <f t="shared" si="1848"/>
        <v>0.0173001324201047+0.106249235081326i</v>
      </c>
      <c r="AE3471" t="str">
        <f t="shared" si="1849"/>
        <v>4.65526789688772E-06-0.0000154152153638403i</v>
      </c>
      <c r="AF3471" t="str">
        <f t="shared" si="1850"/>
        <v>-4.17488128567458-0.0640955274621383i</v>
      </c>
      <c r="AG3471" t="str">
        <f t="shared" si="1851"/>
        <v>1.0005975289256-0.0000965754602106104i</v>
      </c>
      <c r="AH3471" t="str">
        <f t="shared" si="1852"/>
        <v>-0.0000204172198790414+0.000064018087824169i</v>
      </c>
      <c r="AI3471">
        <f t="shared" si="1853"/>
        <v>-83.453250820396434</v>
      </c>
      <c r="AJ3471">
        <f t="shared" si="1854"/>
        <v>107.68898658392848</v>
      </c>
      <c r="AK3471"/>
      <c r="AL3471"/>
      <c r="AM3471"/>
      <c r="AN3471"/>
    </row>
    <row r="3472" spans="1:40" x14ac:dyDescent="0.35">
      <c r="A3472"/>
      <c r="B3472">
        <f t="shared" si="1820"/>
        <v>1538000</v>
      </c>
      <c r="C3472" s="237" t="str">
        <f t="shared" si="1823"/>
        <v>-8.94243229851349E-09+0.000440719270796259i</v>
      </c>
      <c r="D3472" s="208" t="str">
        <f t="shared" si="1824"/>
        <v>-1.64874558827191+0.00337884774277132i</v>
      </c>
      <c r="E3472" t="str">
        <f t="shared" si="1825"/>
        <v>36500</v>
      </c>
      <c r="F3472" t="str">
        <f t="shared" si="1826"/>
        <v>0.21505376344086</v>
      </c>
      <c r="G3472" t="str">
        <f t="shared" si="1821"/>
        <v>0.21505376344086</v>
      </c>
      <c r="H3472" t="str">
        <f t="shared" si="1827"/>
        <v>2.52613821816331+0.0674327730713359i</v>
      </c>
      <c r="I3472" t="str">
        <f t="shared" si="1828"/>
        <v>6039.71187652638i</v>
      </c>
      <c r="J3472" t="str">
        <f t="shared" si="1822"/>
        <v>-49375.7826248478+1321.29568780393i</v>
      </c>
      <c r="K3472" t="str">
        <f t="shared" si="1829"/>
        <v>0.00327097607928288-0.122233808338679i</v>
      </c>
      <c r="L3472" t="str">
        <f t="shared" si="1830"/>
        <v>0.00103690673245058-0.0328486834449148i</v>
      </c>
      <c r="M3472" t="str">
        <f t="shared" si="1831"/>
        <v>0.00430788281173346-0.155082491783594i</v>
      </c>
      <c r="N3472" t="str">
        <f t="shared" si="1832"/>
        <v>-19.1839276516023i</v>
      </c>
      <c r="O3472" t="str">
        <f t="shared" si="1833"/>
        <v>0.944616679014238-0.32817576042132i</v>
      </c>
      <c r="P3472" t="str">
        <f t="shared" si="1834"/>
        <v>0.055383320985762+0.32817576042132i</v>
      </c>
      <c r="Q3472" t="str">
        <f t="shared" si="1835"/>
        <v>-0.055383320985762+18.855751891181i</v>
      </c>
      <c r="R3472" t="str">
        <f t="shared" si="1836"/>
        <v>0.0173957665546568-0.00298830598927247i</v>
      </c>
      <c r="S3472" t="str">
        <f t="shared" si="1837"/>
        <v>2.14204775091782i</v>
      </c>
      <c r="T3472" t="str">
        <f t="shared" si="1838"/>
        <v>0.00640109412337535+0.037262562623894i</v>
      </c>
      <c r="U3472" t="str">
        <f t="shared" si="1839"/>
        <v>0.0000499999999999998-0.000092394426372315i</v>
      </c>
      <c r="V3472" t="str">
        <f t="shared" si="1840"/>
        <v>0.00002-0.00103481757536993i</v>
      </c>
      <c r="W3472" t="str">
        <f t="shared" si="1841"/>
        <v>0.0000421660638975168-0.0000865524857775863i</v>
      </c>
      <c r="X3472" t="str">
        <f t="shared" si="1842"/>
        <v>0.0000421946088626044-0.0000865159853433382i</v>
      </c>
      <c r="Y3472" t="str">
        <f t="shared" si="1843"/>
        <v>0.009+7.73083120195376i</v>
      </c>
      <c r="Z3472" t="str">
        <f t="shared" si="1844"/>
        <v>-0.00013421710537933-0.0000656533030329084i</v>
      </c>
      <c r="AA3472" t="str">
        <f t="shared" si="1845"/>
        <v>0.00181556516145923-1.55224161070626i</v>
      </c>
      <c r="AB3472" t="str">
        <f t="shared" si="1846"/>
        <v>0.0192555344322104+0.112091861767288i</v>
      </c>
      <c r="AC3472" t="str">
        <f t="shared" si="1847"/>
        <v>1.01746643581734-0.00250331765572948i</v>
      </c>
      <c r="AD3472" t="str">
        <f t="shared" si="1848"/>
        <v>0.0186538192430967+0.110213520814831i</v>
      </c>
      <c r="AE3472" t="str">
        <f t="shared" si="1849"/>
        <v>4.73222005730217E-06-0.0000160172245849193i</v>
      </c>
      <c r="AF3472" t="str">
        <f t="shared" si="1850"/>
        <v>-4.17488380643522-0.0640539253285646i</v>
      </c>
      <c r="AG3472" t="str">
        <f t="shared" si="1851"/>
        <v>1.00061942500667-0.000104093587248433i</v>
      </c>
      <c r="AH3472" t="str">
        <f t="shared" si="1852"/>
        <v>-0.0000207764901922158+0.0000665235652142058i</v>
      </c>
      <c r="AI3472">
        <f t="shared" si="1853"/>
        <v>-83.136276695293944</v>
      </c>
      <c r="AJ3472">
        <f t="shared" si="1854"/>
        <v>107.34451099062431</v>
      </c>
      <c r="AK3472"/>
      <c r="AL3472"/>
      <c r="AM3472"/>
      <c r="AN3472"/>
    </row>
    <row r="3473" spans="1:40" x14ac:dyDescent="0.35">
      <c r="A3473"/>
      <c r="B3473">
        <f t="shared" si="1820"/>
        <v>1539000</v>
      </c>
      <c r="C3473" s="237" t="str">
        <f t="shared" si="1823"/>
        <v>-8.93081497944763E-09+0.000440432903499031i</v>
      </c>
      <c r="D3473" s="208" t="str">
        <f t="shared" si="1824"/>
        <v>-1.64874558818284+0.00337665226015924i</v>
      </c>
      <c r="E3473" t="str">
        <f t="shared" si="1825"/>
        <v>36500</v>
      </c>
      <c r="F3473" t="str">
        <f t="shared" si="1826"/>
        <v>0.21505376344086</v>
      </c>
      <c r="G3473" t="str">
        <f t="shared" si="1821"/>
        <v>0.21505376344086</v>
      </c>
      <c r="H3473" t="str">
        <f t="shared" si="1827"/>
        <v>2.52614073410624+0.0673890293780433i</v>
      </c>
      <c r="I3473" t="str">
        <f t="shared" si="1828"/>
        <v>6043.63886734336i</v>
      </c>
      <c r="J3473" t="str">
        <f t="shared" si="1822"/>
        <v>-49440.0125791975+1322.15478773097i</v>
      </c>
      <c r="K3473" t="str">
        <f t="shared" si="1829"/>
        <v>0.00326672954425409-0.122154494511139i</v>
      </c>
      <c r="L3473" t="str">
        <f t="shared" si="1830"/>
        <v>0.00103556100228606-0.0328273817230655i</v>
      </c>
      <c r="M3473" t="str">
        <f t="shared" si="1831"/>
        <v>0.00430229054654015-0.154981876234205i</v>
      </c>
      <c r="N3473" t="str">
        <f t="shared" si="1832"/>
        <v>-19.1964009465643i</v>
      </c>
      <c r="O3473" t="str">
        <f t="shared" si="1833"/>
        <v>0.940449869862273-0.339932408393249i</v>
      </c>
      <c r="P3473" t="str">
        <f t="shared" si="1834"/>
        <v>0.059550130137727+0.339932408393249i</v>
      </c>
      <c r="Q3473" t="str">
        <f t="shared" si="1835"/>
        <v>-0.059550130137727+18.8564685381711i</v>
      </c>
      <c r="R3473" t="str">
        <f t="shared" si="1836"/>
        <v>0.0180172101462917-0.00321497406706555i</v>
      </c>
      <c r="S3473" t="str">
        <f t="shared" si="1837"/>
        <v>2.14344049978057i</v>
      </c>
      <c r="T3473" t="str">
        <f t="shared" si="1838"/>
        <v>0.00689110562109255+0.038618817920619i</v>
      </c>
      <c r="U3473" t="str">
        <f t="shared" si="1839"/>
        <v>0.0000500000000000001-0.000092334391007551i</v>
      </c>
      <c r="V3473" t="str">
        <f t="shared" si="1840"/>
        <v>0.00002-0.00103414517928457i</v>
      </c>
      <c r="W3473" t="str">
        <f t="shared" si="1841"/>
        <v>0.0000421659245740932-0.0000864984884169306i</v>
      </c>
      <c r="X3473" t="str">
        <f t="shared" si="1842"/>
        <v>0.0000421944229060641-0.000086462010894776i</v>
      </c>
      <c r="Y3473" t="str">
        <f t="shared" si="1843"/>
        <v>0.009+7.73585775019951i</v>
      </c>
      <c r="Z3473" t="str">
        <f t="shared" si="1844"/>
        <v>-0.000134046216251311-0.0000656101541673958i</v>
      </c>
      <c r="AA3473" t="str">
        <f t="shared" si="1845"/>
        <v>0.00181320643334283-1.55123298732437i</v>
      </c>
      <c r="AB3473" t="str">
        <f t="shared" si="1846"/>
        <v>0.0207295688839171+0.116171698754779i</v>
      </c>
      <c r="AC3473" t="str">
        <f t="shared" si="1847"/>
        <v>1.01809369246657-0.00271290307782747i</v>
      </c>
      <c r="AD3473" t="str">
        <f t="shared" si="1848"/>
        <v>0.020056958011782+0.114160525890614i</v>
      </c>
      <c r="AE3473" t="str">
        <f t="shared" si="1849"/>
        <v>4.80153037252337E-06-0.0000166187266481786i</v>
      </c>
      <c r="AF3473" t="str">
        <f t="shared" si="1850"/>
        <v>-4.17488632228908-0.0640123771178841i</v>
      </c>
      <c r="AG3473" t="str">
        <f t="shared" si="1851"/>
        <v>1.00064119590648-0.000111879786221664i</v>
      </c>
      <c r="AH3473" t="str">
        <f t="shared" si="1852"/>
        <v>-0.0000211038387420795+0.0000690273160789209i</v>
      </c>
      <c r="AI3473">
        <f t="shared" si="1853"/>
        <v>-82.831504088105547</v>
      </c>
      <c r="AJ3473">
        <f t="shared" si="1854"/>
        <v>107.00005340816928</v>
      </c>
      <c r="AK3473"/>
      <c r="AL3473"/>
      <c r="AM3473"/>
      <c r="AN3473"/>
    </row>
    <row r="3474" spans="1:40" x14ac:dyDescent="0.35">
      <c r="A3474"/>
      <c r="B3474">
        <f t="shared" si="1820"/>
        <v>1540000</v>
      </c>
      <c r="C3474" s="237" t="str">
        <f t="shared" si="1823"/>
        <v>-8.91922028417422E-09+0.000440146908107383i</v>
      </c>
      <c r="D3474" s="208" t="str">
        <f t="shared" si="1824"/>
        <v>-1.64874558809395+0.00337445962882327i</v>
      </c>
      <c r="E3474" t="str">
        <f t="shared" si="1825"/>
        <v>36500</v>
      </c>
      <c r="F3474" t="str">
        <f t="shared" si="1826"/>
        <v>0.21505376344086</v>
      </c>
      <c r="G3474" t="str">
        <f t="shared" si="1821"/>
        <v>0.21505376344086</v>
      </c>
      <c r="H3474" t="str">
        <f t="shared" si="1827"/>
        <v>2.52614324515497+0.0673453423542413i</v>
      </c>
      <c r="I3474" t="str">
        <f t="shared" si="1828"/>
        <v>6047.56585816035i</v>
      </c>
      <c r="J3474" t="str">
        <f t="shared" si="1822"/>
        <v>-49504.2842819737+1323.01388765802i</v>
      </c>
      <c r="K3474" t="str">
        <f t="shared" si="1829"/>
        <v>0.00326249127158292-0.122075283474005i</v>
      </c>
      <c r="L3474" t="str">
        <f t="shared" si="1830"/>
        <v>0.00103421788935214-0.0328061075832813i</v>
      </c>
      <c r="M3474" t="str">
        <f t="shared" si="1831"/>
        <v>0.00429670916093506-0.154881391057286i</v>
      </c>
      <c r="N3474" t="str">
        <f t="shared" si="1832"/>
        <v>-19.2088742415263i</v>
      </c>
      <c r="O3474" t="str">
        <f t="shared" si="1833"/>
        <v>0.936136744513231-0.351636169317336i</v>
      </c>
      <c r="P3474" t="str">
        <f t="shared" si="1834"/>
        <v>0.063863255486769+0.351636169317336i</v>
      </c>
      <c r="Q3474" t="str">
        <f t="shared" si="1835"/>
        <v>-0.063863255486769+18.857238072209i</v>
      </c>
      <c r="R3474" t="str">
        <f t="shared" si="1836"/>
        <v>0.0186355951798709-0.00344978331470302i</v>
      </c>
      <c r="S3474" t="str">
        <f t="shared" si="1837"/>
        <v>2.14483324864333i</v>
      </c>
      <c r="T3474" t="str">
        <f t="shared" si="1838"/>
        <v>0.00739920995399003+0.0399702441500445i</v>
      </c>
      <c r="U3474" t="str">
        <f t="shared" si="1839"/>
        <v>0.0000499999999999998-0.0000922744336107923i</v>
      </c>
      <c r="V3474" t="str">
        <f t="shared" si="1840"/>
        <v>0.00002-0.00103347365644088i</v>
      </c>
      <c r="W3474" t="str">
        <f t="shared" si="1841"/>
        <v>0.0000421657851615048-0.0000864445626166645i</v>
      </c>
      <c r="X3474" t="str">
        <f t="shared" si="1842"/>
        <v>0.0000421942369513557-0.0000864081079762876i</v>
      </c>
      <c r="Y3474" t="str">
        <f t="shared" si="1843"/>
        <v>0.009+7.74088429844525i</v>
      </c>
      <c r="Z3474" t="str">
        <f t="shared" si="1844"/>
        <v>-0.00013387565988531-0.0000655670617327586i</v>
      </c>
      <c r="AA3474" t="str">
        <f t="shared" si="1845"/>
        <v>0.00181085229880955-1.55022567388062i</v>
      </c>
      <c r="AB3474" t="str">
        <f t="shared" si="1846"/>
        <v>0.0222580295327825+0.120237009120747i</v>
      </c>
      <c r="AC3474" t="str">
        <f t="shared" si="1847"/>
        <v>1.01871811150859-0.00293073111765896i</v>
      </c>
      <c r="AD3474" t="str">
        <f t="shared" si="1848"/>
        <v>0.0215093265990637+0.118089632268717i</v>
      </c>
      <c r="AE3474" t="str">
        <f t="shared" si="1849"/>
        <v>4.86321491682343E-06-0.000017219630790539i</v>
      </c>
      <c r="AF3474" t="str">
        <f t="shared" si="1850"/>
        <v>-4.17488883324892-0.063970882725418i</v>
      </c>
      <c r="AG3474" t="str">
        <f t="shared" si="1851"/>
        <v>1.00066283839851-0.000119932292131687i</v>
      </c>
      <c r="AH3474" t="str">
        <f t="shared" si="1852"/>
        <v>-0.0000213993309658565+0.0000715289615358536i</v>
      </c>
      <c r="AI3474">
        <f t="shared" si="1853"/>
        <v>-82.538078151600516</v>
      </c>
      <c r="AJ3474">
        <f t="shared" si="1854"/>
        <v>106.65561386390402</v>
      </c>
      <c r="AK3474"/>
      <c r="AL3474"/>
      <c r="AM3474"/>
      <c r="AN3474"/>
    </row>
    <row r="3475" spans="1:40" x14ac:dyDescent="0.35">
      <c r="A3475"/>
      <c r="B3475">
        <f t="shared" si="1820"/>
        <v>1541000</v>
      </c>
      <c r="C3475" s="237" t="str">
        <f t="shared" si="1823"/>
        <v>-8.90764815398734E-09+0.000439861283897295i</v>
      </c>
      <c r="D3475" s="208" t="str">
        <f t="shared" si="1824"/>
        <v>-1.64874558800523+0.0033722698432126i</v>
      </c>
      <c r="E3475" t="str">
        <f t="shared" si="1825"/>
        <v>36500</v>
      </c>
      <c r="F3475" t="str">
        <f t="shared" si="1826"/>
        <v>0.21505376344086</v>
      </c>
      <c r="G3475" t="str">
        <f t="shared" si="1821"/>
        <v>0.21505376344086</v>
      </c>
      <c r="H3475" t="str">
        <f t="shared" si="1827"/>
        <v>2.52614575132215+0.0673017118899694i</v>
      </c>
      <c r="I3475" t="str">
        <f t="shared" si="1828"/>
        <v>6051.49284897734i</v>
      </c>
      <c r="J3475" t="str">
        <f t="shared" si="1822"/>
        <v>-49568.5977331766+1323.87298758508i</v>
      </c>
      <c r="K3475" t="str">
        <f t="shared" si="1829"/>
        <v>0.00325826123985359-0.121996175027723i</v>
      </c>
      <c r="L3475" t="str">
        <f t="shared" si="1830"/>
        <v>0.00103287738686869-0.0327848609720796i</v>
      </c>
      <c r="M3475" t="str">
        <f t="shared" si="1831"/>
        <v>0.00429113862672228-0.154781035999803i</v>
      </c>
      <c r="N3475" t="str">
        <f t="shared" si="1832"/>
        <v>-19.2213475364883i</v>
      </c>
      <c r="O3475" t="str">
        <f t="shared" si="1833"/>
        <v>0.931677974007769-0.363285222309935i</v>
      </c>
      <c r="P3475" t="str">
        <f t="shared" si="1834"/>
        <v>0.068322025992231+0.363285222309935i</v>
      </c>
      <c r="Q3475" t="str">
        <f t="shared" si="1835"/>
        <v>-0.068322025992231+18.8580623141784i</v>
      </c>
      <c r="R3475" t="str">
        <f t="shared" si="1836"/>
        <v>0.0192508075912201-0.00369270601659287i</v>
      </c>
      <c r="S3475" t="str">
        <f t="shared" si="1837"/>
        <v>2.14622599750608i</v>
      </c>
      <c r="T3475" t="str">
        <f t="shared" si="1838"/>
        <v>0.00792538165395873+0.041316583725264i</v>
      </c>
      <c r="U3475" t="str">
        <f t="shared" si="1839"/>
        <v>0.00005-0.0000922145540302536i</v>
      </c>
      <c r="V3475" t="str">
        <f t="shared" si="1840"/>
        <v>0.00002-0.00103280300513884i</v>
      </c>
      <c r="W3475" t="str">
        <f t="shared" si="1841"/>
        <v>0.0000421656456597554-0.0000863907082374337i</v>
      </c>
      <c r="X3475" t="str">
        <f t="shared" si="1842"/>
        <v>0.0000421940509982473-0.000086354276448578i</v>
      </c>
      <c r="Y3475" t="str">
        <f t="shared" si="1843"/>
        <v>0.009+7.74591084669099i</v>
      </c>
      <c r="Z3475" t="str">
        <f t="shared" si="1844"/>
        <v>-0.000133705435417819-0.0000655240256177659i</v>
      </c>
      <c r="AA3475" t="str">
        <f t="shared" si="1845"/>
        <v>0.00180850274593915-1.54921966782475i</v>
      </c>
      <c r="AB3475" t="str">
        <f t="shared" si="1846"/>
        <v>0.0238408397665835+0.124287018001793i</v>
      </c>
      <c r="AC3475" t="str">
        <f t="shared" si="1847"/>
        <v>1.01933957775606-0.00315677705442947i</v>
      </c>
      <c r="AD3475" t="str">
        <f t="shared" si="1848"/>
        <v>0.023010695128631+0.122000224802359i</v>
      </c>
      <c r="AE3475" t="str">
        <f t="shared" si="1849"/>
        <v>4.91729084388268E-06-0.0000178198465553624i</v>
      </c>
      <c r="AF3475" t="str">
        <f t="shared" si="1850"/>
        <v>-4.17489133932738-0.0639294420467568i</v>
      </c>
      <c r="AG3475" t="str">
        <f t="shared" si="1851"/>
        <v>1.00068434928079-0.000128249301073763i</v>
      </c>
      <c r="AH3475" t="str">
        <f t="shared" si="1852"/>
        <v>-0.0000216630367762518+0.0000740281240293309i</v>
      </c>
      <c r="AI3475">
        <f t="shared" si="1853"/>
        <v>-82.255231583898748</v>
      </c>
      <c r="AJ3475">
        <f t="shared" si="1854"/>
        <v>106.31119238161243</v>
      </c>
      <c r="AK3475"/>
      <c r="AL3475"/>
      <c r="AM3475"/>
      <c r="AN3475"/>
    </row>
    <row r="3476" spans="1:40" x14ac:dyDescent="0.35">
      <c r="A3476"/>
      <c r="B3476">
        <f t="shared" si="1820"/>
        <v>1542000</v>
      </c>
      <c r="C3476" s="237" t="str">
        <f t="shared" si="1823"/>
        <v>-8.89609853037142E-09+0.000439576030146622i</v>
      </c>
      <c r="D3476" s="208" t="str">
        <f t="shared" si="1824"/>
        <v>-1.64874558791669+0.00337008289779077i</v>
      </c>
      <c r="E3476" t="str">
        <f t="shared" si="1825"/>
        <v>36500</v>
      </c>
      <c r="F3476" t="str">
        <f t="shared" si="1826"/>
        <v>0.21505376344086</v>
      </c>
      <c r="G3476" t="str">
        <f t="shared" si="1821"/>
        <v>0.21505376344086</v>
      </c>
      <c r="H3476" t="str">
        <f t="shared" si="1827"/>
        <v>2.52614825262046+0.0672581378755528i</v>
      </c>
      <c r="I3476" t="str">
        <f t="shared" si="1828"/>
        <v>6055.41983979433i</v>
      </c>
      <c r="J3476" t="str">
        <f t="shared" si="1822"/>
        <v>-49632.9529328061+1324.73208751213i</v>
      </c>
      <c r="K3476" t="str">
        <f t="shared" si="1829"/>
        <v>0.00325403942771967-0.121917168973252i</v>
      </c>
      <c r="L3476" t="str">
        <f t="shared" si="1830"/>
        <v>0.00103153948807748-0.0327636418361154i</v>
      </c>
      <c r="M3476" t="str">
        <f t="shared" si="1831"/>
        <v>0.00428557891579715-0.154680810809367i</v>
      </c>
      <c r="N3476" t="str">
        <f t="shared" si="1832"/>
        <v>-19.2338208314504i</v>
      </c>
      <c r="O3476" t="str">
        <f t="shared" si="1833"/>
        <v>0.927074252046135-0.374877754999011i</v>
      </c>
      <c r="P3476" t="str">
        <f t="shared" si="1834"/>
        <v>0.072925747953865+0.374877754999011i</v>
      </c>
      <c r="Q3476" t="str">
        <f t="shared" si="1835"/>
        <v>-0.072925747953865+18.8589430764514i</v>
      </c>
      <c r="R3476" t="str">
        <f t="shared" si="1836"/>
        <v>0.0198627333082641-0.00394371266381557i</v>
      </c>
      <c r="S3476" t="str">
        <f t="shared" si="1837"/>
        <v>2.14761874636884i</v>
      </c>
      <c r="T3476" t="str">
        <f t="shared" si="1838"/>
        <v>0.00846959124710251+0.0426575784069528i</v>
      </c>
      <c r="U3476" t="str">
        <f t="shared" si="1839"/>
        <v>0.0000500000000000002-0.0000921547521145404i</v>
      </c>
      <c r="V3476" t="str">
        <f t="shared" si="1840"/>
        <v>0.00002-0.00103213322368285i</v>
      </c>
      <c r="W3476" t="str">
        <f t="shared" si="1841"/>
        <v>0.000042165506068847-0.0000863369251402423i</v>
      </c>
      <c r="X3476" t="str">
        <f t="shared" si="1842"/>
        <v>0.0000421938650465054-0.0000863005161727108i</v>
      </c>
      <c r="Y3476" t="str">
        <f t="shared" si="1843"/>
        <v>0.009+7.75093739493674i</v>
      </c>
      <c r="Z3476" t="str">
        <f t="shared" si="1844"/>
        <v>-0.000133535541988127-0.0000654810457114758i</v>
      </c>
      <c r="AA3476" t="str">
        <f t="shared" si="1845"/>
        <v>0.00180615776284999-1.54821496661309i</v>
      </c>
      <c r="AB3476" t="str">
        <f t="shared" si="1846"/>
        <v>0.0254779109230366+0.12832094857194i</v>
      </c>
      <c r="AC3476" t="str">
        <f t="shared" si="1847"/>
        <v>1.01995797596681-0.00339101436764913i</v>
      </c>
      <c r="AD3476" t="str">
        <f t="shared" si="1848"/>
        <v>0.0245608260136442+0.125891691335734i</v>
      </c>
      <c r="AE3476" t="str">
        <f t="shared" si="1849"/>
        <v>4.96377638164213E-06-0.0000184192838052303i</v>
      </c>
      <c r="AF3476" t="str">
        <f t="shared" si="1850"/>
        <v>-4.17489384053715-0.063888054977762i</v>
      </c>
      <c r="AG3476" t="str">
        <f t="shared" si="1851"/>
        <v>1.00070572537636-0.000136828970579453i</v>
      </c>
      <c r="AH3476" t="str">
        <f t="shared" si="1852"/>
        <v>-0.0000218950305378773+0.0000765244273823895i</v>
      </c>
      <c r="AI3476">
        <f t="shared" si="1853"/>
        <v>-81.982273068614205</v>
      </c>
      <c r="AJ3476">
        <f t="shared" si="1854"/>
        <v>105.96678898151983</v>
      </c>
      <c r="AK3476"/>
      <c r="AL3476"/>
      <c r="AM3476"/>
      <c r="AN3476"/>
    </row>
    <row r="3477" spans="1:40" x14ac:dyDescent="0.35">
      <c r="A3477"/>
      <c r="B3477">
        <f t="shared" si="1820"/>
        <v>1543000</v>
      </c>
      <c r="C3477" s="237" t="str">
        <f t="shared" si="1823"/>
        <v>-8.88457135500039E-09+0.000439291146135095i</v>
      </c>
      <c r="D3477" s="208" t="str">
        <f t="shared" si="1824"/>
        <v>-1.6487455878283+0.00336789878703573i</v>
      </c>
      <c r="E3477" t="str">
        <f t="shared" si="1825"/>
        <v>36500</v>
      </c>
      <c r="F3477" t="str">
        <f t="shared" si="1826"/>
        <v>0.21505376344086</v>
      </c>
      <c r="G3477" t="str">
        <f t="shared" si="1821"/>
        <v>0.21505376344086</v>
      </c>
      <c r="H3477" t="str">
        <f t="shared" si="1827"/>
        <v>2.52615074906245+0.0672146202015978i</v>
      </c>
      <c r="I3477" t="str">
        <f t="shared" si="1828"/>
        <v>6059.34683061131i</v>
      </c>
      <c r="J3477" t="str">
        <f t="shared" si="1822"/>
        <v>-49697.3498808622+1325.59118743917i</v>
      </c>
      <c r="K3477" t="str">
        <f t="shared" si="1829"/>
        <v>0.00324982581390379-0.121838265112068i</v>
      </c>
      <c r="L3477" t="str">
        <f t="shared" si="1830"/>
        <v>0.00103020418624214-0.0327424501221816i</v>
      </c>
      <c r="M3477" t="str">
        <f t="shared" si="1831"/>
        <v>0.00428003000014593-0.15458071523425i</v>
      </c>
      <c r="N3477" t="str">
        <f t="shared" si="1832"/>
        <v>-19.2462941264124i</v>
      </c>
      <c r="O3477" t="str">
        <f t="shared" si="1833"/>
        <v>0.922326294880395-0.386411963805733i</v>
      </c>
      <c r="P3477" t="str">
        <f t="shared" si="1834"/>
        <v>0.077673705119605+0.386411963805733i</v>
      </c>
      <c r="Q3477" t="str">
        <f t="shared" si="1835"/>
        <v>-0.077673705119605+18.8598821626067i</v>
      </c>
      <c r="R3477" t="str">
        <f t="shared" si="1836"/>
        <v>0.020471258282973-0.00420277194287351i</v>
      </c>
      <c r="S3477" t="str">
        <f t="shared" si="1837"/>
        <v>2.14901149523161i</v>
      </c>
      <c r="T3477" t="str">
        <f t="shared" si="1838"/>
        <v>0.00903180521707206+0.0439929693719643i</v>
      </c>
      <c r="U3477" t="str">
        <f t="shared" si="1839"/>
        <v>0.0000499999999999999-0.000092095027712651i</v>
      </c>
      <c r="V3477" t="str">
        <f t="shared" si="1840"/>
        <v>0.00002-0.00103146431038169i</v>
      </c>
      <c r="W3477" t="str">
        <f t="shared" si="1841"/>
        <v>0.0000421653663887822-0.0000862832131864557i</v>
      </c>
      <c r="X3477" t="str">
        <f t="shared" si="1842"/>
        <v>0.0000421936790958982-0.0000862468270101089i</v>
      </c>
      <c r="Y3477" t="str">
        <f t="shared" si="1843"/>
        <v>0.009+7.75596394318248i</v>
      </c>
      <c r="Z3477" t="str">
        <f t="shared" si="1844"/>
        <v>-0.000133365978738308-0.0000654381219032404i</v>
      </c>
      <c r="AA3477" t="str">
        <f t="shared" si="1845"/>
        <v>0.00180381733769897-1.54721156770859i</v>
      </c>
      <c r="AB3477" t="str">
        <f t="shared" si="1846"/>
        <v>0.0271691421795003+0.132338022248976i</v>
      </c>
      <c r="AC3477" t="str">
        <f t="shared" si="1847"/>
        <v>1.02057319087554-0.00363341472502259i</v>
      </c>
      <c r="AD3477" t="str">
        <f t="shared" si="1848"/>
        <v>0.0261594739965901+0.129763422801045i</v>
      </c>
      <c r="AE3477" t="str">
        <f t="shared" si="1849"/>
        <v>5.00269082700193E-06-0.0000190178527346077i</v>
      </c>
      <c r="AF3477" t="str">
        <f t="shared" si="1850"/>
        <v>-4.17489633689075-0.0638467214145621i</v>
      </c>
      <c r="AG3477" t="str">
        <f t="shared" si="1851"/>
        <v>1.00072696353376-0.000145669419964272i</v>
      </c>
      <c r="AH3477" t="str">
        <f t="shared" si="1852"/>
        <v>-0.0000220953910430774+0.0000790174968481519i</v>
      </c>
      <c r="AI3477">
        <f t="shared" si="1853"/>
        <v>-81.718577562251781</v>
      </c>
      <c r="AJ3477">
        <f t="shared" si="1854"/>
        <v>105.62240368030838</v>
      </c>
      <c r="AK3477"/>
      <c r="AL3477"/>
      <c r="AM3477"/>
      <c r="AN3477"/>
    </row>
    <row r="3478" spans="1:40" x14ac:dyDescent="0.35">
      <c r="A3478"/>
      <c r="B3478">
        <f t="shared" si="1820"/>
        <v>1544000</v>
      </c>
      <c r="C3478" s="237" t="str">
        <f t="shared" si="1823"/>
        <v>-8.87306656973698E-09+0.000439006631144307i</v>
      </c>
      <c r="D3478" s="208" t="str">
        <f t="shared" si="1824"/>
        <v>-1.64874558774011+0.00336571750543969i</v>
      </c>
      <c r="E3478" t="str">
        <f t="shared" si="1825"/>
        <v>36500</v>
      </c>
      <c r="F3478" t="str">
        <f t="shared" si="1826"/>
        <v>0.21505376344086</v>
      </c>
      <c r="G3478" t="str">
        <f t="shared" si="1821"/>
        <v>0.21505376344086</v>
      </c>
      <c r="H3478" t="str">
        <f t="shared" si="1827"/>
        <v>2.52615324066075+0.0671711587589964i</v>
      </c>
      <c r="I3478" t="str">
        <f t="shared" si="1828"/>
        <v>6063.2738214283i</v>
      </c>
      <c r="J3478" t="str">
        <f t="shared" si="1822"/>
        <v>-49761.788577345+1326.45028736623i</v>
      </c>
      <c r="K3478" t="str">
        <f t="shared" si="1829"/>
        <v>0.00324562037719747-0.121759463246157i</v>
      </c>
      <c r="L3478" t="str">
        <f t="shared" si="1830"/>
        <v>0.00102887147464808-0.0327212857772084i</v>
      </c>
      <c r="M3478" t="str">
        <f t="shared" si="1831"/>
        <v>0.00427449185184555-0.154480749023365i</v>
      </c>
      <c r="N3478" t="str">
        <f t="shared" si="1832"/>
        <v>-19.2587674213744i</v>
      </c>
      <c r="O3478" t="str">
        <f t="shared" si="1833"/>
        <v>0.917434841202766-0.397886054225647i</v>
      </c>
      <c r="P3478" t="str">
        <f t="shared" si="1834"/>
        <v>0.082565158797234+0.397886054225647i</v>
      </c>
      <c r="Q3478" t="str">
        <f t="shared" si="1835"/>
        <v>-0.082565158797234+18.8608813671488i</v>
      </c>
      <c r="R3478" t="str">
        <f t="shared" si="1836"/>
        <v>0.0210762685238618-0.00446985072508858i</v>
      </c>
      <c r="S3478" t="str">
        <f t="shared" si="1837"/>
        <v>2.15040424409436i</v>
      </c>
      <c r="T3478" t="str">
        <f t="shared" si="1838"/>
        <v>0.00961198596969873+0.0453224972833848i</v>
      </c>
      <c r="U3478" t="str">
        <f t="shared" si="1839"/>
        <v>0.0000500000000000001-0.0000920353806739773i</v>
      </c>
      <c r="V3478" t="str">
        <f t="shared" si="1840"/>
        <v>0.00002-0.00103079626354855i</v>
      </c>
      <c r="W3478" t="str">
        <f t="shared" si="1841"/>
        <v>0.0000421652266195644-0.0000862295722377994i</v>
      </c>
      <c r="X3478" t="str">
        <f t="shared" si="1842"/>
        <v>0.0000421934931461953-0.0000861932088225579i</v>
      </c>
      <c r="Y3478" t="str">
        <f t="shared" si="1843"/>
        <v>0.009+7.76099049142822i</v>
      </c>
      <c r="Z3478" t="str">
        <f t="shared" si="1844"/>
        <v>-0.000133196744813219-0.0000653952540827033i</v>
      </c>
      <c r="AA3478" t="str">
        <f t="shared" si="1845"/>
        <v>0.00180148145868128-1.54620946858078i</v>
      </c>
      <c r="AB3478" t="str">
        <f t="shared" si="1846"/>
        <v>0.0289144204465878+0.136337458905196i</v>
      </c>
      <c r="AC3478" t="str">
        <f t="shared" si="1847"/>
        <v>1.02118510722622-0.0038839479709738i</v>
      </c>
      <c r="AD3478" t="str">
        <f t="shared" si="1848"/>
        <v>0.0278063861905003+0.133614813315324i</v>
      </c>
      <c r="AE3478" t="str">
        <f t="shared" si="1849"/>
        <v>5.03405454037471E-06-0.0000196154638824767i</v>
      </c>
      <c r="AF3478" t="str">
        <f t="shared" si="1850"/>
        <v>-4.17489882840086-0.0638054412535567i</v>
      </c>
      <c r="AG3478" t="str">
        <f t="shared" si="1851"/>
        <v>1.00074806062749-0.000154768730681621i</v>
      </c>
      <c r="AH3478" t="str">
        <f t="shared" si="1852"/>
        <v>-0.000022264201487207+0.0000815069591610297i</v>
      </c>
      <c r="AI3478">
        <f t="shared" si="1853"/>
        <v>-81.463578085537804</v>
      </c>
      <c r="AJ3478">
        <f t="shared" si="1854"/>
        <v>105.27803649110454</v>
      </c>
      <c r="AK3478"/>
      <c r="AL3478"/>
      <c r="AM3478"/>
      <c r="AN3478"/>
    </row>
    <row r="3479" spans="1:40" x14ac:dyDescent="0.35">
      <c r="A3479"/>
      <c r="B3479">
        <f t="shared" si="1820"/>
        <v>1545000</v>
      </c>
      <c r="C3479" s="237" t="str">
        <f t="shared" si="1823"/>
        <v>-8.86158411663208E-09+0.000438722484457715i</v>
      </c>
      <c r="D3479" s="208" t="str">
        <f t="shared" si="1824"/>
        <v>-1.64874558765207+0.00336353904750915i</v>
      </c>
      <c r="E3479" t="str">
        <f t="shared" si="1825"/>
        <v>36500</v>
      </c>
      <c r="F3479" t="str">
        <f t="shared" si="1826"/>
        <v>0.21505376344086</v>
      </c>
      <c r="G3479" t="str">
        <f t="shared" si="1821"/>
        <v>0.21505376344086</v>
      </c>
      <c r="H3479" t="str">
        <f t="shared" si="1827"/>
        <v>2.5261557274278+0.0671277534389177i</v>
      </c>
      <c r="I3479" t="str">
        <f t="shared" si="1828"/>
        <v>6067.20081224529i</v>
      </c>
      <c r="J3479" t="str">
        <f t="shared" si="1822"/>
        <v>-49826.2690222543+1327.30938729328i</v>
      </c>
      <c r="K3479" t="str">
        <f t="shared" si="1829"/>
        <v>0.0032414230964606-0.121680763178019i</v>
      </c>
      <c r="L3479" t="str">
        <f t="shared" si="1830"/>
        <v>0.00102754134660235-0.0327001487482621i</v>
      </c>
      <c r="M3479" t="str">
        <f t="shared" si="1831"/>
        <v>0.00426896444306295-0.154380911926281i</v>
      </c>
      <c r="N3479" t="str">
        <f t="shared" si="1832"/>
        <v>-19.2712407163365i</v>
      </c>
      <c r="O3479" t="str">
        <f t="shared" si="1833"/>
        <v>0.912400652030807-0.40929824110758i</v>
      </c>
      <c r="P3479" t="str">
        <f t="shared" si="1834"/>
        <v>0.087599347969193+0.40929824110758i</v>
      </c>
      <c r="Q3479" t="str">
        <f t="shared" si="1835"/>
        <v>-0.087599347969193+18.8619424752289i</v>
      </c>
      <c r="R3479" t="str">
        <f t="shared" si="1836"/>
        <v>0.0216776501289318-0.00474491405662638i</v>
      </c>
      <c r="S3479" t="str">
        <f t="shared" si="1837"/>
        <v>2.15179699295712i</v>
      </c>
      <c r="T3479" t="str">
        <f t="shared" si="1838"/>
        <v>0.0102100917988886+0.046645902361812i</v>
      </c>
      <c r="U3479" t="str">
        <f t="shared" si="1839"/>
        <v>0.0000499999999999998-0.0000919758108482979i</v>
      </c>
      <c r="V3479" t="str">
        <f t="shared" si="1840"/>
        <v>0.00002-0.00103012908150094i</v>
      </c>
      <c r="W3479" t="str">
        <f t="shared" si="1841"/>
        <v>0.0000421650867611958-0.0000861760021563554i</v>
      </c>
      <c r="X3479" t="str">
        <f t="shared" si="1842"/>
        <v>0.0000421933071971662-0.0000861396614721978i</v>
      </c>
      <c r="Y3479" t="str">
        <f t="shared" si="1843"/>
        <v>0.009+7.76601703967397i</v>
      </c>
      <c r="Z3479" t="str">
        <f t="shared" si="1844"/>
        <v>-0.00013302783936048-0.0000653524421397973i</v>
      </c>
      <c r="AA3479" t="str">
        <f t="shared" si="1845"/>
        <v>0.00179915011403035-1.5452086667057i</v>
      </c>
      <c r="AB3479" t="str">
        <f t="shared" si="1846"/>
        <v>0.030713620265571+0.140318477081817i</v>
      </c>
      <c r="AC3479" t="str">
        <f t="shared" si="1847"/>
        <v>1.02179360980483-0.00414258211578934i</v>
      </c>
      <c r="AD3479" t="str">
        <f t="shared" si="1848"/>
        <v>0.0295013021212843+0.13744526027639i</v>
      </c>
      <c r="AE3479" t="str">
        <f t="shared" si="1849"/>
        <v>5.05788894008698E-06-0.0000202120281448369i</v>
      </c>
      <c r="AF3479" t="str">
        <f t="shared" si="1850"/>
        <v>-4.17490131507987-0.0637642143914086i</v>
      </c>
      <c r="AG3479" t="str">
        <f t="shared" si="1851"/>
        <v>1.00076901355842-0.000164124946681589i</v>
      </c>
      <c r="AH3479" t="str">
        <f t="shared" si="1852"/>
        <v>-0.0000224015494433194+0.0000839924425873049i</v>
      </c>
      <c r="AI3479">
        <f t="shared" si="1853"/>
        <v>-81.216758747649322</v>
      </c>
      <c r="AJ3479">
        <f t="shared" si="1854"/>
        <v>104.93368742349429</v>
      </c>
      <c r="AK3479"/>
      <c r="AL3479"/>
      <c r="AM3479"/>
      <c r="AN3479"/>
    </row>
    <row r="3480" spans="1:40" x14ac:dyDescent="0.35">
      <c r="A3480"/>
      <c r="B3480">
        <f t="shared" si="1820"/>
        <v>1546000</v>
      </c>
      <c r="C3480" s="237" t="str">
        <f t="shared" si="1823"/>
        <v>-8.85012393792388E-09+0.000438438705360625i</v>
      </c>
      <c r="D3480" s="208" t="str">
        <f t="shared" si="1824"/>
        <v>-1.64874558756421+0.00336136340776479i</v>
      </c>
      <c r="E3480" t="str">
        <f t="shared" si="1825"/>
        <v>36500</v>
      </c>
      <c r="F3480" t="str">
        <f t="shared" si="1826"/>
        <v>0.21505376344086</v>
      </c>
      <c r="G3480" t="str">
        <f t="shared" si="1821"/>
        <v>0.21505376344086</v>
      </c>
      <c r="H3480" t="str">
        <f t="shared" si="1827"/>
        <v>2.52615820937613+0.0670844041328144i</v>
      </c>
      <c r="I3480" t="str">
        <f t="shared" si="1828"/>
        <v>6071.12780306227i</v>
      </c>
      <c r="J3480" t="str">
        <f t="shared" si="1822"/>
        <v>-49890.7912155903+1328.16848722032i</v>
      </c>
      <c r="K3480" t="str">
        <f t="shared" si="1829"/>
        <v>0.00323723395062138-0.121602164710659i</v>
      </c>
      <c r="L3480" t="str">
        <f t="shared" si="1830"/>
        <v>0.00102621379543363-0.0326790389825461i</v>
      </c>
      <c r="M3480" t="str">
        <f t="shared" si="1831"/>
        <v>0.00426344774605501-0.154281203693205i</v>
      </c>
      <c r="N3480" t="str">
        <f t="shared" si="1832"/>
        <v>-19.2837140112985i</v>
      </c>
      <c r="O3480" t="str">
        <f t="shared" si="1833"/>
        <v>0.907224510589134-0.420646748931103i</v>
      </c>
      <c r="P3480" t="str">
        <f t="shared" si="1834"/>
        <v>0.092775489410866+0.420646748931103i</v>
      </c>
      <c r="Q3480" t="str">
        <f t="shared" si="1835"/>
        <v>-0.092775489410866+18.8630672623674i</v>
      </c>
      <c r="R3480" t="str">
        <f t="shared" si="1836"/>
        <v>0.0222752893190888-0.00502792514918435i</v>
      </c>
      <c r="S3480" t="str">
        <f t="shared" si="1837"/>
        <v>2.15318974181987i</v>
      </c>
      <c r="T3480" t="str">
        <f t="shared" si="1838"/>
        <v>0.0108260768538619+0.0479629244579317i</v>
      </c>
      <c r="U3480" t="str">
        <f t="shared" si="1839"/>
        <v>0.00005-0.0000919163180857832i</v>
      </c>
      <c r="V3480" t="str">
        <f t="shared" si="1840"/>
        <v>0.00002-0.00102946276256077i</v>
      </c>
      <c r="W3480" t="str">
        <f t="shared" si="1841"/>
        <v>0.0000421649468136796-0.0000861225028045644i</v>
      </c>
      <c r="X3480" t="str">
        <f t="shared" si="1842"/>
        <v>0.0000421931212485814-0.0000860861848215271i</v>
      </c>
      <c r="Y3480" t="str">
        <f t="shared" si="1843"/>
        <v>0.009+7.77104358791971i</v>
      </c>
      <c r="Z3480" t="str">
        <f t="shared" si="1844"/>
        <v>-0.000132859261530468-0.0000653096859647446i</v>
      </c>
      <c r="AA3480" t="str">
        <f t="shared" si="1845"/>
        <v>0.00179682329201762-1.54420915956596i</v>
      </c>
      <c r="AB3480" t="str">
        <f t="shared" si="1846"/>
        <v>0.0325666037098312+0.1442802942073i</v>
      </c>
      <c r="AC3480" t="str">
        <f t="shared" si="1847"/>
        <v>1.0223985834727-0.00440928332541409i</v>
      </c>
      <c r="AD3480" t="str">
        <f t="shared" si="1848"/>
        <v>0.0312439537712772+0.1412541644582i</v>
      </c>
      <c r="AE3480" t="str">
        <f t="shared" si="1849"/>
        <v>5.07421649663349E-06-0.0000208074567871188i</v>
      </c>
      <c r="AF3480" t="str">
        <f t="shared" si="1850"/>
        <v>-4.17490379694034-0.0637230407250496i</v>
      </c>
      <c r="AG3480" t="str">
        <f t="shared" si="1851"/>
        <v>1.0007898192543-0.000173736074775165i</v>
      </c>
      <c r="AH3480" t="str">
        <f t="shared" si="1852"/>
        <v>-0.0000225075268362962+0.0000864735769753029i</v>
      </c>
      <c r="AI3480">
        <f t="shared" si="1853"/>
        <v>-80.977648787579554</v>
      </c>
      <c r="AJ3480">
        <f t="shared" si="1854"/>
        <v>104.5893564835357</v>
      </c>
      <c r="AK3480"/>
      <c r="AL3480"/>
      <c r="AM3480"/>
      <c r="AN3480"/>
    </row>
    <row r="3481" spans="1:40" x14ac:dyDescent="0.35">
      <c r="A3481"/>
      <c r="B3481">
        <f t="shared" ref="B3481:B3544" si="1855">B3480+1000</f>
        <v>1547000</v>
      </c>
      <c r="C3481" s="237" t="str">
        <f t="shared" si="1823"/>
        <v>-8.83868597603719E-09+0.000438155293140196i</v>
      </c>
      <c r="D3481" s="208" t="str">
        <f t="shared" si="1824"/>
        <v>-1.64874558747652+0.0033591905807415i</v>
      </c>
      <c r="E3481" t="str">
        <f t="shared" si="1825"/>
        <v>36500</v>
      </c>
      <c r="F3481" t="str">
        <f t="shared" si="1826"/>
        <v>0.21505376344086</v>
      </c>
      <c r="G3481" t="str">
        <f t="shared" si="1821"/>
        <v>0.21505376344086</v>
      </c>
      <c r="H3481" t="str">
        <f t="shared" si="1827"/>
        <v>2.52616068651818+0.0670411107324168i</v>
      </c>
      <c r="I3481" t="str">
        <f t="shared" si="1828"/>
        <v>6075.05479387926i</v>
      </c>
      <c r="J3481" t="str">
        <f t="shared" si="1822"/>
        <v>-49955.3551573529+1329.02758714738i</v>
      </c>
      <c r="K3481" t="str">
        <f t="shared" si="1829"/>
        <v>0.0032330529186761-0.121523667647593i</v>
      </c>
      <c r="L3481" t="str">
        <f t="shared" si="1830"/>
        <v>0.00102488881449211-0.0326579564273989i</v>
      </c>
      <c r="M3481" t="str">
        <f t="shared" si="1831"/>
        <v>0.00425794173316821-0.154181624074992i</v>
      </c>
      <c r="N3481" t="str">
        <f t="shared" si="1832"/>
        <v>-19.2961873062605i</v>
      </c>
      <c r="O3481" t="str">
        <f t="shared" si="1833"/>
        <v>0.901907222187333-0.431929812083316i</v>
      </c>
      <c r="P3481" t="str">
        <f t="shared" si="1834"/>
        <v>0.098092777812667+0.431929812083316i</v>
      </c>
      <c r="Q3481" t="str">
        <f t="shared" si="1835"/>
        <v>-0.098092777812667+18.8642574941772i</v>
      </c>
      <c r="R3481" t="str">
        <f t="shared" si="1836"/>
        <v>0.0228690724720675-0.0053188453713814i</v>
      </c>
      <c r="S3481" t="str">
        <f t="shared" si="1837"/>
        <v>2.15458249068262i</v>
      </c>
      <c r="T3481" t="str">
        <f t="shared" si="1838"/>
        <v>0.0114598911078267+0.0492733031264685i</v>
      </c>
      <c r="U3481" t="str">
        <f t="shared" si="1839"/>
        <v>0.0000500000000000002-0.0000918569022369886i</v>
      </c>
      <c r="V3481" t="str">
        <f t="shared" si="1840"/>
        <v>0.00002-0.00102879730505427i</v>
      </c>
      <c r="W3481" t="str">
        <f t="shared" si="1841"/>
        <v>0.0000421648067770179-0.0000860690740452199i</v>
      </c>
      <c r="X3481" t="str">
        <f t="shared" si="1842"/>
        <v>0.0000421929353002121-0.0000860327787333984i</v>
      </c>
      <c r="Y3481" t="str">
        <f t="shared" si="1843"/>
        <v>0.009+7.77607013616546i</v>
      </c>
      <c r="Z3481" t="str">
        <f t="shared" si="1844"/>
        <v>-0.000132691010476303-0.0000652669854480554i</v>
      </c>
      <c r="AA3481" t="str">
        <f t="shared" si="1845"/>
        <v>0.00179450098095245-1.54321094465065i</v>
      </c>
      <c r="AB3481" t="str">
        <f t="shared" si="1846"/>
        <v>0.0344732202906243+0.148222126819806i</v>
      </c>
      <c r="AC3481" t="str">
        <f t="shared" si="1847"/>
        <v>1.02299991320028-0.00468401591193842i</v>
      </c>
      <c r="AD3481" t="str">
        <f t="shared" si="1848"/>
        <v>0.0330340656241188+0.145040930105902i</v>
      </c>
      <c r="AE3481" t="str">
        <f t="shared" si="1849"/>
        <v>5.08306072678949E-06-0.0000214016614565544i</v>
      </c>
      <c r="AF3481" t="str">
        <f t="shared" si="1850"/>
        <v>-4.1749062739947-0.0636819201516753i</v>
      </c>
      <c r="AG3481" t="str">
        <f t="shared" si="1851"/>
        <v>1.00081047467014-0.000183600085004463i</v>
      </c>
      <c r="AH3481" t="str">
        <f t="shared" si="1852"/>
        <v>-0.0000225822299164403+0.0000889499938053294i</v>
      </c>
      <c r="AI3481">
        <f t="shared" si="1853"/>
        <v>-80.745817459684233</v>
      </c>
      <c r="AJ3481">
        <f t="shared" si="1854"/>
        <v>104.2450436737506</v>
      </c>
      <c r="AK3481"/>
      <c r="AL3481"/>
      <c r="AM3481"/>
      <c r="AN3481"/>
    </row>
    <row r="3482" spans="1:40" x14ac:dyDescent="0.35">
      <c r="A3482"/>
      <c r="B3482">
        <f t="shared" si="1855"/>
        <v>1548000</v>
      </c>
      <c r="C3482" s="237" t="str">
        <f t="shared" si="1823"/>
        <v>-8.82727017358278E-09+0.000437872247085426i</v>
      </c>
      <c r="D3482" s="208" t="str">
        <f t="shared" si="1824"/>
        <v>-1.648745587389+0.00335702056098827i</v>
      </c>
      <c r="E3482" t="str">
        <f t="shared" si="1825"/>
        <v>36500</v>
      </c>
      <c r="F3482" t="str">
        <f t="shared" si="1826"/>
        <v>0.21505376344086</v>
      </c>
      <c r="G3482" t="str">
        <f t="shared" si="1821"/>
        <v>0.21505376344086</v>
      </c>
      <c r="H3482" t="str">
        <f t="shared" si="1827"/>
        <v>2.52616315886632+0.0669978731297355i</v>
      </c>
      <c r="I3482" t="str">
        <f t="shared" si="1828"/>
        <v>6078.98178469625i</v>
      </c>
      <c r="J3482" t="str">
        <f t="shared" si="1822"/>
        <v>-50019.9608475421+1329.88668707443i</v>
      </c>
      <c r="K3482" t="str">
        <f t="shared" si="1829"/>
        <v>0.00322887997968862-0.121445271792843i</v>
      </c>
      <c r="L3482" t="str">
        <f t="shared" si="1830"/>
        <v>0.0010235663971494-0.0326369010302948i</v>
      </c>
      <c r="M3482" t="str">
        <f t="shared" si="1831"/>
        <v>0.00425244637683802-0.154082172823138i</v>
      </c>
      <c r="N3482" t="str">
        <f t="shared" si="1832"/>
        <v>-19.3086606012226i</v>
      </c>
      <c r="O3482" t="str">
        <f t="shared" si="1833"/>
        <v>0.896449614094779-0.44314567513327i</v>
      </c>
      <c r="P3482" t="str">
        <f t="shared" si="1834"/>
        <v>0.103550385905221+0.44314567513327i</v>
      </c>
      <c r="Q3482" t="str">
        <f t="shared" si="1835"/>
        <v>-0.103550385905221+18.8655149260893i</v>
      </c>
      <c r="R3482" t="str">
        <f t="shared" si="1836"/>
        <v>0.0234588861567585-0.00561763424082848i</v>
      </c>
      <c r="S3482" t="str">
        <f t="shared" si="1837"/>
        <v>2.15597523954538i</v>
      </c>
      <c r="T3482" t="str">
        <f t="shared" si="1838"/>
        <v>0.0121114803280485+0.0505767777012852i</v>
      </c>
      <c r="U3482" t="str">
        <f t="shared" si="1839"/>
        <v>0.0000499999999999999-0.0000917975631528557i</v>
      </c>
      <c r="V3482" t="str">
        <f t="shared" si="1840"/>
        <v>0.00002-0.00102813270731199i</v>
      </c>
      <c r="W3482" t="str">
        <f t="shared" si="1841"/>
        <v>0.0000421646666512133-0.0000860157157414715i</v>
      </c>
      <c r="X3482" t="str">
        <f t="shared" si="1842"/>
        <v>0.0000421927493518298-0.0000859794430710189i</v>
      </c>
      <c r="Y3482" t="str">
        <f t="shared" si="1843"/>
        <v>0.009+7.7810966844112i</v>
      </c>
      <c r="Z3482" t="str">
        <f t="shared" si="1844"/>
        <v>-0.000132523085353842-0.0000652243404805268i</v>
      </c>
      <c r="AA3482" t="str">
        <f t="shared" si="1845"/>
        <v>0.00179218316918193-1.54221401945539i</v>
      </c>
      <c r="AB3482" t="str">
        <f t="shared" si="1846"/>
        <v>0.0364333068670457+0.15214319079311i</v>
      </c>
      <c r="AC3482" t="str">
        <f t="shared" si="1847"/>
        <v>1.02359748410143-0.00496674232475782i</v>
      </c>
      <c r="AD3482" t="str">
        <f t="shared" si="1848"/>
        <v>0.0348713547107158+0.148804965029965i</v>
      </c>
      <c r="AE3482" t="str">
        <f t="shared" si="1849"/>
        <v>5.08444618757502E-06-0.0000219945541944105i</v>
      </c>
      <c r="AF3482" t="str">
        <f t="shared" si="1850"/>
        <v>-4.17490874625532-0.0636408525687472i</v>
      </c>
      <c r="AG3482" t="str">
        <f t="shared" si="1851"/>
        <v>1.0008309767887-0.00019371491101759i</v>
      </c>
      <c r="AH3482" t="str">
        <f t="shared" si="1852"/>
        <v>-0.0000226257592325019+0.0000914213262389806i</v>
      </c>
      <c r="AI3482">
        <f t="shared" si="1853"/>
        <v>-80.520869623869871</v>
      </c>
      <c r="AJ3482">
        <f t="shared" si="1854"/>
        <v>103.90074899313875</v>
      </c>
      <c r="AK3482"/>
      <c r="AL3482"/>
      <c r="AM3482"/>
      <c r="AN3482"/>
    </row>
    <row r="3483" spans="1:40" x14ac:dyDescent="0.35">
      <c r="A3483"/>
      <c r="B3483">
        <f t="shared" si="1855"/>
        <v>1549000</v>
      </c>
      <c r="C3483" s="237" t="str">
        <f t="shared" si="1823"/>
        <v>-8.81587647335657E-09+0.00043758956648715i</v>
      </c>
      <c r="D3483" s="208" t="str">
        <f t="shared" si="1824"/>
        <v>-1.64874558730164+0.00335485334306815i</v>
      </c>
      <c r="E3483" t="str">
        <f t="shared" si="1825"/>
        <v>36500</v>
      </c>
      <c r="F3483" t="str">
        <f t="shared" si="1826"/>
        <v>0.21505376344086</v>
      </c>
      <c r="G3483" t="str">
        <f t="shared" si="1821"/>
        <v>0.21505376344086</v>
      </c>
      <c r="H3483" t="str">
        <f t="shared" si="1827"/>
        <v>2.52616562643291+0.0669546912170567i</v>
      </c>
      <c r="I3483" t="str">
        <f t="shared" si="1828"/>
        <v>6082.90877551324i</v>
      </c>
      <c r="J3483" t="str">
        <f t="shared" si="1822"/>
        <v>-50084.6082861579+1330.74578700148i</v>
      </c>
      <c r="K3483" t="str">
        <f t="shared" si="1829"/>
        <v>0.00322471511279037-0.121366976950933i</v>
      </c>
      <c r="L3483" t="str">
        <f t="shared" si="1830"/>
        <v>0.00102224653679847-0.0326158727388431i</v>
      </c>
      <c r="M3483" t="str">
        <f t="shared" si="1831"/>
        <v>0.00424696164958884-0.153982849689776i</v>
      </c>
      <c r="N3483" t="str">
        <f t="shared" si="1832"/>
        <v>-19.3211338961846i</v>
      </c>
      <c r="O3483" t="str">
        <f t="shared" si="1833"/>
        <v>0.890852535412064-0.454292593104815i</v>
      </c>
      <c r="P3483" t="str">
        <f t="shared" si="1834"/>
        <v>0.109147464587936+0.454292593104815i</v>
      </c>
      <c r="Q3483" t="str">
        <f t="shared" si="1835"/>
        <v>-0.109147464587936+18.8668413030798i</v>
      </c>
      <c r="R3483" t="str">
        <f t="shared" si="1836"/>
        <v>0.0240446171679686-0.00592424941691548i</v>
      </c>
      <c r="S3483" t="str">
        <f t="shared" si="1837"/>
        <v>2.15736798840813i</v>
      </c>
      <c r="T3483" t="str">
        <f t="shared" si="1838"/>
        <v>0.012780786047399+0.051873087371704i</v>
      </c>
      <c r="U3483" t="str">
        <f t="shared" si="1839"/>
        <v>0.0000500000000000001-0.0000917383006847134i</v>
      </c>
      <c r="V3483" t="str">
        <f t="shared" si="1840"/>
        <v>0.00002-0.00102746896766879i</v>
      </c>
      <c r="W3483" t="str">
        <f t="shared" si="1841"/>
        <v>0.0000421645264362696-0.0000859624277568243i</v>
      </c>
      <c r="X3483" t="str">
        <f t="shared" si="1842"/>
        <v>0.0000421925634032084-0.0000859261776979519i</v>
      </c>
      <c r="Y3483" t="str">
        <f t="shared" si="1843"/>
        <v>0.009+7.78612323265694i</v>
      </c>
      <c r="Z3483" t="str">
        <f t="shared" si="1844"/>
        <v>-0.00013235548532167-0.0000651817509532447i</v>
      </c>
      <c r="AA3483" t="str">
        <f t="shared" si="1845"/>
        <v>0.00178986984509077-1.54121838148223i</v>
      </c>
      <c r="AB3483" t="str">
        <f t="shared" si="1846"/>
        <v>0.038446687560444+0.156042701566183i</v>
      </c>
      <c r="AC3483" t="str">
        <f t="shared" si="1847"/>
        <v>1.02419118146808-0.00525742314243981i</v>
      </c>
      <c r="AD3483" t="str">
        <f t="shared" si="1848"/>
        <v>0.0367555306563899+0.152545680699691i</v>
      </c>
      <c r="AE3483" t="str">
        <f t="shared" si="1849"/>
        <v>5.07839847007846E-06-0.0000225860474481312i</v>
      </c>
      <c r="AF3483" t="str">
        <f t="shared" si="1850"/>
        <v>-4.17491121373455-0.0635998378739886i</v>
      </c>
      <c r="AG3483" t="str">
        <f t="shared" si="1851"/>
        <v>1.00085132262091-0.00020407845044866i</v>
      </c>
      <c r="AH3483" t="str">
        <f t="shared" si="1852"/>
        <v>-0.0000226382196041761+0.0000938872091680305i</v>
      </c>
      <c r="AI3483">
        <f t="shared" si="1853"/>
        <v>-80.302441927026749</v>
      </c>
      <c r="AJ3483">
        <f t="shared" si="1854"/>
        <v>103.55647243719427</v>
      </c>
      <c r="AK3483"/>
      <c r="AL3483"/>
      <c r="AM3483"/>
      <c r="AN3483"/>
    </row>
    <row r="3484" spans="1:40" x14ac:dyDescent="0.35">
      <c r="A3484"/>
      <c r="B3484">
        <f t="shared" si="1855"/>
        <v>1550000</v>
      </c>
      <c r="C3484" s="237" t="str">
        <f t="shared" si="1823"/>
        <v>-8.80450481833892E-09+0.000437307250638032i</v>
      </c>
      <c r="D3484" s="208" t="str">
        <f t="shared" si="1824"/>
        <v>-1.64874558721447+0.00335268892155825i</v>
      </c>
      <c r="E3484" t="str">
        <f t="shared" si="1825"/>
        <v>36500</v>
      </c>
      <c r="F3484" t="str">
        <f t="shared" si="1826"/>
        <v>0.21505376344086</v>
      </c>
      <c r="G3484" t="str">
        <f t="shared" si="1821"/>
        <v>0.21505376344086</v>
      </c>
      <c r="H3484" t="str">
        <f t="shared" si="1827"/>
        <v>2.52616808923032+0.0669115648869466i</v>
      </c>
      <c r="I3484" t="str">
        <f t="shared" si="1828"/>
        <v>6086.83576633022i</v>
      </c>
      <c r="J3484" t="str">
        <f t="shared" si="1822"/>
        <v>-50149.2974732003+1331.60488692853i</v>
      </c>
      <c r="K3484" t="str">
        <f t="shared" si="1829"/>
        <v>0.00322055829717996-0.121288782926891i</v>
      </c>
      <c r="L3484" t="str">
        <f t="shared" si="1830"/>
        <v>0.00102092922685352-0.0325948715007874i</v>
      </c>
      <c r="M3484" t="str">
        <f t="shared" si="1831"/>
        <v>0.00424148752403348-0.153883654427678i</v>
      </c>
      <c r="N3484" t="str">
        <f t="shared" si="1832"/>
        <v>-19.3336071911466i</v>
      </c>
      <c r="O3484" t="str">
        <f t="shared" si="1833"/>
        <v>0.88511685693864-0.465368831748607i</v>
      </c>
      <c r="P3484" t="str">
        <f t="shared" si="1834"/>
        <v>0.11488314306136+0.465368831748607i</v>
      </c>
      <c r="Q3484" t="str">
        <f t="shared" si="1835"/>
        <v>-0.11488314306136+18.868238359398i</v>
      </c>
      <c r="R3484" t="str">
        <f t="shared" si="1836"/>
        <v>0.0246261525616393-0.00623864669435442i</v>
      </c>
      <c r="S3484" t="str">
        <f t="shared" si="1837"/>
        <v>2.15876073727089i</v>
      </c>
      <c r="T3484" t="str">
        <f t="shared" si="1838"/>
        <v>0.0134677455374771+0.0531619712601099i</v>
      </c>
      <c r="U3484" t="str">
        <f t="shared" si="1839"/>
        <v>0.0000499999999999998-0.0000916791146842712i</v>
      </c>
      <c r="V3484" t="str">
        <f t="shared" si="1840"/>
        <v>0.00002-0.00102680608446384i</v>
      </c>
      <c r="W3484" t="str">
        <f t="shared" si="1841"/>
        <v>0.000042164386132188-0.0000859092099551305i</v>
      </c>
      <c r="X3484" t="str">
        <f t="shared" si="1842"/>
        <v>0.0000421923774541199-0.0000858729824781069i</v>
      </c>
      <c r="Y3484" t="str">
        <f t="shared" si="1843"/>
        <v>0.009+7.79114978090269i</v>
      </c>
      <c r="Z3484" t="str">
        <f t="shared" si="1844"/>
        <v>-0.000132188209541072-0.0000651392167575758i</v>
      </c>
      <c r="AA3484" t="str">
        <f t="shared" si="1845"/>
        <v>0.00178756099710112-1.54022402823967i</v>
      </c>
      <c r="AB3484" t="str">
        <f t="shared" si="1846"/>
        <v>0.0405131736735645+0.159919874376639i</v>
      </c>
      <c r="AC3484" t="str">
        <f t="shared" si="1847"/>
        <v>1.02478089080539-0.00555601706533779i</v>
      </c>
      <c r="AD3484" t="str">
        <f t="shared" si="1848"/>
        <v>0.0386862957293378+0.156262492336341i</v>
      </c>
      <c r="AE3484" t="str">
        <f t="shared" si="1849"/>
        <v>5.06494419313834E-06-0.0000231760540834275i</v>
      </c>
      <c r="AF3484" t="str">
        <f t="shared" si="1850"/>
        <v>-4.17491367644479-0.0635588759653884i</v>
      </c>
      <c r="AG3484" t="str">
        <f t="shared" si="1851"/>
        <v>1.00087150920627-0.000214688565303672i</v>
      </c>
      <c r="AH3484" t="str">
        <f t="shared" si="1852"/>
        <v>-0.0000226197200940693+0.0000963472792630509i</v>
      </c>
      <c r="AI3484">
        <f t="shared" si="1853"/>
        <v>-80.090199483046973</v>
      </c>
      <c r="AJ3484">
        <f t="shared" si="1854"/>
        <v>103.21221399789799</v>
      </c>
      <c r="AK3484"/>
      <c r="AL3484"/>
      <c r="AM3484"/>
      <c r="AN3484"/>
    </row>
    <row r="3485" spans="1:40" x14ac:dyDescent="0.35">
      <c r="A3485"/>
      <c r="B3485">
        <f t="shared" si="1855"/>
        <v>1551000</v>
      </c>
      <c r="C3485" s="237" t="str">
        <f t="shared" si="1823"/>
        <v>-8.79315515169404E-09+0.000437025298832562i</v>
      </c>
      <c r="D3485" s="208" t="str">
        <f t="shared" si="1824"/>
        <v>-1.64874558712745+0.00335052729104964i</v>
      </c>
      <c r="E3485" t="str">
        <f t="shared" si="1825"/>
        <v>36500</v>
      </c>
      <c r="F3485" t="str">
        <f t="shared" si="1826"/>
        <v>0.21505376344086</v>
      </c>
      <c r="G3485" t="str">
        <f t="shared" si="1821"/>
        <v>0.21505376344086</v>
      </c>
      <c r="H3485" t="str">
        <f t="shared" si="1827"/>
        <v>2.52617054727076+0.0668684940322434i</v>
      </c>
      <c r="I3485" t="str">
        <f t="shared" si="1828"/>
        <v>6090.76275714721i</v>
      </c>
      <c r="J3485" t="str">
        <f t="shared" si="1822"/>
        <v>-50214.0284086694+1332.46398685558i</v>
      </c>
      <c r="K3485" t="str">
        <f t="shared" si="1829"/>
        <v>0.00321640951212294-0.121210689526246i</v>
      </c>
      <c r="L3485" t="str">
        <f t="shared" si="1830"/>
        <v>0.00101961446074998-0.0325738972640056i</v>
      </c>
      <c r="M3485" t="str">
        <f t="shared" si="1831"/>
        <v>0.00423602397287292-0.153784586790252i</v>
      </c>
      <c r="N3485" t="str">
        <f t="shared" si="1832"/>
        <v>-19.3460804861086i</v>
      </c>
      <c r="O3485" t="str">
        <f t="shared" si="1833"/>
        <v>0.879243471037498-0.476372667811591i</v>
      </c>
      <c r="P3485" t="str">
        <f t="shared" si="1834"/>
        <v>0.120756528962502+0.476372667811591i</v>
      </c>
      <c r="Q3485" t="str">
        <f t="shared" si="1835"/>
        <v>-0.120756528962502+18.869707818297i</v>
      </c>
      <c r="R3485" t="str">
        <f t="shared" si="1836"/>
        <v>0.0252033796904193-0.00656077999745171i</v>
      </c>
      <c r="S3485" t="str">
        <f t="shared" si="1837"/>
        <v>2.16015348613364i</v>
      </c>
      <c r="T3485" t="str">
        <f t="shared" si="1838"/>
        <v>0.0141722917832512+0.054443168500609i</v>
      </c>
      <c r="U3485" t="str">
        <f t="shared" si="1839"/>
        <v>0.00005-0.000091620005003624i</v>
      </c>
      <c r="V3485" t="str">
        <f t="shared" si="1840"/>
        <v>0.00002-0.00102614405604059i</v>
      </c>
      <c r="W3485" t="str">
        <f t="shared" si="1841"/>
        <v>0.0000421642457389726-0.0000858560622005991i</v>
      </c>
      <c r="X3485" t="str">
        <f t="shared" si="1842"/>
        <v>0.0000421921915043399-0.0000858198572757508i</v>
      </c>
      <c r="Y3485" t="str">
        <f t="shared" si="1843"/>
        <v>0.009+7.79617632914843i</v>
      </c>
      <c r="Z3485" t="str">
        <f t="shared" si="1844"/>
        <v>-0.000132021257176054-0.0000650967377851764i</v>
      </c>
      <c r="AA3485" t="str">
        <f t="shared" si="1845"/>
        <v>0.00178525661367248-1.53923095724265i</v>
      </c>
      <c r="AB3485" t="str">
        <f t="shared" si="1846"/>
        <v>0.0426325636142695+0.163773924497351i</v>
      </c>
      <c r="AC3485" t="str">
        <f t="shared" si="1847"/>
        <v>1.02536649786734-0.00586248090892731i</v>
      </c>
      <c r="AD3485" t="str">
        <f t="shared" si="1848"/>
        <v>0.0406633448901258+0.159954819005294i</v>
      </c>
      <c r="AE3485" t="str">
        <f t="shared" si="1849"/>
        <v>5.04411099688511E-06-0.0000237644873962276i</v>
      </c>
      <c r="AF3485" t="str">
        <f t="shared" si="1850"/>
        <v>-4.17491613439821-0.0635179667411938i</v>
      </c>
      <c r="AG3485" t="str">
        <f t="shared" si="1851"/>
        <v>1.00089153361332-0.000225543082350662i</v>
      </c>
      <c r="AH3485" t="str">
        <f t="shared" si="1852"/>
        <v>-0.0000225703739791328+0.0000988011750213904i</v>
      </c>
      <c r="AI3485">
        <f t="shared" si="1853"/>
        <v>-79.883832975321383</v>
      </c>
      <c r="AJ3485">
        <f t="shared" si="1854"/>
        <v>102.8679736637352</v>
      </c>
      <c r="AK3485"/>
      <c r="AL3485"/>
      <c r="AM3485"/>
      <c r="AN3485"/>
    </row>
    <row r="3486" spans="1:40" x14ac:dyDescent="0.35">
      <c r="A3486"/>
      <c r="B3486">
        <f t="shared" si="1855"/>
        <v>1552000</v>
      </c>
      <c r="C3486" s="237" t="str">
        <f t="shared" si="1823"/>
        <v>-8.78182741676909E-09+0.000436743710367048i</v>
      </c>
      <c r="D3486" s="208" t="str">
        <f t="shared" si="1824"/>
        <v>-1.6487455870406+0.00334836844614737i</v>
      </c>
      <c r="E3486" t="str">
        <f t="shared" si="1825"/>
        <v>36500</v>
      </c>
      <c r="F3486" t="str">
        <f t="shared" si="1826"/>
        <v>0.21505376344086</v>
      </c>
      <c r="G3486" t="str">
        <f t="shared" si="1821"/>
        <v>0.21505376344086</v>
      </c>
      <c r="H3486" t="str">
        <f t="shared" si="1827"/>
        <v>2.52617300056651+0.0668254785460629i</v>
      </c>
      <c r="I3486" t="str">
        <f t="shared" si="1828"/>
        <v>6094.6897479642i</v>
      </c>
      <c r="J3486" t="str">
        <f t="shared" si="1822"/>
        <v>-50278.8010925651+1333.32308678263i</v>
      </c>
      <c r="K3486" t="str">
        <f t="shared" si="1829"/>
        <v>0.00321226873695156-0.121132696555027i</v>
      </c>
      <c r="L3486" t="str">
        <f t="shared" si="1830"/>
        <v>0.00101830223194435-0.0325529499765093i</v>
      </c>
      <c r="M3486" t="str">
        <f t="shared" si="1831"/>
        <v>0.00423057096889591-0.153685646531536i</v>
      </c>
      <c r="N3486" t="str">
        <f t="shared" si="1832"/>
        <v>-19.3585537810707i</v>
      </c>
      <c r="O3486" t="str">
        <f t="shared" si="1833"/>
        <v>0.873233291496254-0.487302389305264i</v>
      </c>
      <c r="P3486" t="str">
        <f t="shared" si="1834"/>
        <v>0.126766708503746+0.487302389305264i</v>
      </c>
      <c r="Q3486" t="str">
        <f t="shared" si="1835"/>
        <v>-0.126766708503746+18.8712513917654i</v>
      </c>
      <c r="R3486" t="str">
        <f t="shared" si="1836"/>
        <v>0.025776186239646-0.00689060137516195i</v>
      </c>
      <c r="S3486" t="str">
        <f t="shared" si="1837"/>
        <v>2.1615462349964i</v>
      </c>
      <c r="T3486" t="str">
        <f t="shared" si="1838"/>
        <v>0.0148943534593423+0.0557164183188728i</v>
      </c>
      <c r="U3486" t="str">
        <f t="shared" si="1839"/>
        <v>0.0000500000000000002-0.0000915609714952458i</v>
      </c>
      <c r="V3486" t="str">
        <f t="shared" si="1840"/>
        <v>0.00002-0.00102548288074675i</v>
      </c>
      <c r="W3486" t="str">
        <f t="shared" si="1841"/>
        <v>0.0000421641052566251-0.0000858029843577843i</v>
      </c>
      <c r="X3486" t="str">
        <f t="shared" si="1842"/>
        <v>0.0000421920055536423-0.0000857668019554958i</v>
      </c>
      <c r="Y3486" t="str">
        <f t="shared" si="1843"/>
        <v>0.009+7.80120287739417i</v>
      </c>
      <c r="Z3486" t="str">
        <f t="shared" si="1844"/>
        <v>-0.000131854627393298-0.0000650543139279821i</v>
      </c>
      <c r="AA3486" t="str">
        <f t="shared" si="1845"/>
        <v>0.00178295668330148-1.53823916601252i</v>
      </c>
      <c r="AB3486" t="str">
        <f t="shared" si="1846"/>
        <v>0.0448046428241938+0.167604067476635i</v>
      </c>
      <c r="AC3486" t="str">
        <f t="shared" si="1847"/>
        <v>1.02594788869267-0.00617676959791525i</v>
      </c>
      <c r="AD3486" t="str">
        <f t="shared" si="1848"/>
        <v>0.0426863658424266+0.163622083707706i</v>
      </c>
      <c r="AE3486" t="str">
        <f t="shared" si="1849"/>
        <v>5.01592753614449E-06-0.0000243512611245527i</v>
      </c>
      <c r="AF3486" t="str">
        <f t="shared" si="1850"/>
        <v>-4.17491858760711-0.0634771100999155i</v>
      </c>
      <c r="AG3486" t="str">
        <f t="shared" si="1851"/>
        <v>1.00091139294-0.000236639793515276i</v>
      </c>
      <c r="AH3486" t="str">
        <f t="shared" si="1852"/>
        <v>-0.0000224902987215872+0.00010124853681482i</v>
      </c>
      <c r="AI3486">
        <f t="shared" si="1853"/>
        <v>-79.683056118775269</v>
      </c>
      <c r="AJ3486">
        <f t="shared" si="1854"/>
        <v>102.5237514197016</v>
      </c>
      <c r="AK3486"/>
      <c r="AL3486"/>
      <c r="AM3486"/>
      <c r="AN3486"/>
    </row>
    <row r="3487" spans="1:40" x14ac:dyDescent="0.35">
      <c r="A3487"/>
      <c r="B3487">
        <f t="shared" si="1855"/>
        <v>1553000</v>
      </c>
      <c r="C3487" s="237" t="str">
        <f t="shared" si="1823"/>
        <v>-8.7705215570936E-09+0.000436462484539607i</v>
      </c>
      <c r="D3487" s="208" t="str">
        <f t="shared" si="1824"/>
        <v>-1.64874558695393+0.00334621238147032i</v>
      </c>
      <c r="E3487" t="str">
        <f t="shared" si="1825"/>
        <v>36500</v>
      </c>
      <c r="F3487" t="str">
        <f t="shared" si="1826"/>
        <v>0.21505376344086</v>
      </c>
      <c r="G3487" t="str">
        <f t="shared" si="1821"/>
        <v>0.21505376344086</v>
      </c>
      <c r="H3487" t="str">
        <f t="shared" si="1827"/>
        <v>2.52617544912977+0.0667825183217955i</v>
      </c>
      <c r="I3487" t="str">
        <f t="shared" si="1828"/>
        <v>6098.61673878119i</v>
      </c>
      <c r="J3487" t="str">
        <f t="shared" si="1822"/>
        <v>-50343.6155248873+1334.18218670969i</v>
      </c>
      <c r="K3487" t="str">
        <f t="shared" si="1829"/>
        <v>0.00320813595106454-0.121054803819762i</v>
      </c>
      <c r="L3487" t="str">
        <f t="shared" si="1830"/>
        <v>0.00101699253391414-0.032532029586443i</v>
      </c>
      <c r="M3487" t="str">
        <f t="shared" si="1831"/>
        <v>0.00422512848497868-0.153586833406205i</v>
      </c>
      <c r="N3487" t="str">
        <f t="shared" si="1832"/>
        <v>-19.3710270760327i</v>
      </c>
      <c r="O3487" t="str">
        <f t="shared" si="1833"/>
        <v>0.867087253385167-0.498156295771685i</v>
      </c>
      <c r="P3487" t="str">
        <f t="shared" si="1834"/>
        <v>0.132912746614833+0.498156295771685i</v>
      </c>
      <c r="Q3487" t="str">
        <f t="shared" si="1835"/>
        <v>-0.132912746614833+18.872870780261i</v>
      </c>
      <c r="R3487" t="str">
        <f t="shared" si="1836"/>
        <v>0.0263444602636658-0.00722806099691187i</v>
      </c>
      <c r="S3487" t="str">
        <f t="shared" si="1837"/>
        <v>2.16293898385915i</v>
      </c>
      <c r="T3487" t="str">
        <f t="shared" si="1838"/>
        <v>0.0156338549079325+0.0569814601130111i</v>
      </c>
      <c r="U3487" t="str">
        <f t="shared" si="1839"/>
        <v>0.0000499999999999999-0.0000915020140119901i</v>
      </c>
      <c r="V3487" t="str">
        <f t="shared" si="1840"/>
        <v>0.00002-0.00102482255693429i</v>
      </c>
      <c r="W3487" t="str">
        <f t="shared" si="1841"/>
        <v>0.0000421639646851487-0.0000857499762915922i</v>
      </c>
      <c r="X3487" t="str">
        <f t="shared" si="1842"/>
        <v>0.0000421918196018035-0.0000857138163823044i</v>
      </c>
      <c r="Y3487" t="str">
        <f t="shared" si="1843"/>
        <v>0.009+7.80622942563992i</v>
      </c>
      <c r="Z3487" t="str">
        <f t="shared" si="1844"/>
        <v>-0.00013168831936218-0.0000650119450782138i</v>
      </c>
      <c r="AA3487" t="str">
        <f t="shared" si="1845"/>
        <v>0.00178066119452177-1.53724865207698i</v>
      </c>
      <c r="AB3487" t="str">
        <f t="shared" si="1846"/>
        <v>0.0470291837122895+0.171409519381531i</v>
      </c>
      <c r="AC3487" t="str">
        <f t="shared" si="1847"/>
        <v>1.02652494964122-0.00649883616111381i</v>
      </c>
      <c r="AD3487" t="str">
        <f t="shared" si="1848"/>
        <v>0.0447550390848242+0.167263713471298i</v>
      </c>
      <c r="AE3487" t="str">
        <f t="shared" si="1849"/>
        <v>4.98042347370495E-06-0.0000249362894602684i</v>
      </c>
      <c r="AF3487" t="str">
        <f t="shared" si="1850"/>
        <v>-4.1749210360837-0.0634363059403252i</v>
      </c>
      <c r="AG3487" t="str">
        <f t="shared" si="1851"/>
        <v>1.00093108431412-0.000247976456280746i</v>
      </c>
      <c r="AH3487" t="str">
        <f t="shared" si="1852"/>
        <v>-0.0000223796159393322+0.000103689006936597i</v>
      </c>
      <c r="AI3487">
        <f t="shared" si="1853"/>
        <v>-79.48760342921949</v>
      </c>
      <c r="AJ3487">
        <f t="shared" si="1854"/>
        <v>102.17954724732319</v>
      </c>
      <c r="AK3487"/>
      <c r="AL3487"/>
      <c r="AM3487"/>
      <c r="AN3487"/>
    </row>
    <row r="3488" spans="1:40" x14ac:dyDescent="0.35">
      <c r="A3488"/>
      <c r="B3488">
        <f t="shared" si="1855"/>
        <v>1554000</v>
      </c>
      <c r="C3488" s="237" t="str">
        <f t="shared" si="1823"/>
        <v>-8.75923751637877E-09+0.000436181620650169i</v>
      </c>
      <c r="D3488" s="208" t="str">
        <f t="shared" si="1824"/>
        <v>-1.64874558686742+0.0033440590916513i</v>
      </c>
      <c r="E3488" t="str">
        <f t="shared" si="1825"/>
        <v>36500</v>
      </c>
      <c r="F3488" t="str">
        <f t="shared" si="1826"/>
        <v>0.21505376344086</v>
      </c>
      <c r="G3488" t="str">
        <f t="shared" si="1821"/>
        <v>0.21505376344086</v>
      </c>
      <c r="H3488" t="str">
        <f t="shared" si="1827"/>
        <v>2.52617789297268+0.066739613253103i</v>
      </c>
      <c r="I3488" t="str">
        <f t="shared" si="1828"/>
        <v>6102.54372959817i</v>
      </c>
      <c r="J3488" t="str">
        <f t="shared" si="1822"/>
        <v>-50408.4717056362+1335.04128663673i</v>
      </c>
      <c r="K3488" t="str">
        <f t="shared" si="1829"/>
        <v>0.00320401113392664-0.120977011127471i</v>
      </c>
      <c r="L3488" t="str">
        <f t="shared" si="1830"/>
        <v>0.00101568536015785-0.0325111360420845i</v>
      </c>
      <c r="M3488" t="str">
        <f t="shared" si="1831"/>
        <v>0.00421969649408449-0.153488147169555i</v>
      </c>
      <c r="N3488" t="str">
        <f t="shared" si="1832"/>
        <v>-19.3835003709947i</v>
      </c>
      <c r="O3488" t="str">
        <f t="shared" si="1833"/>
        <v>0.860806312911377-0.508932698548561i</v>
      </c>
      <c r="P3488" t="str">
        <f t="shared" si="1834"/>
        <v>0.139193687088623+0.508932698548561i</v>
      </c>
      <c r="Q3488" t="str">
        <f t="shared" si="1835"/>
        <v>-0.139193687088623+18.8745676724461i</v>
      </c>
      <c r="R3488" t="str">
        <f t="shared" si="1836"/>
        <v>0.0269080902225465-0.00757310714925043i</v>
      </c>
      <c r="S3488" t="str">
        <f t="shared" si="1837"/>
        <v>2.16433173272191i</v>
      </c>
      <c r="T3488" t="str">
        <f t="shared" si="1838"/>
        <v>0.0163907161184259+0.0582380335356016i</v>
      </c>
      <c r="U3488" t="str">
        <f t="shared" si="1839"/>
        <v>0.0000500000000000001-0.0000914431324070921i</v>
      </c>
      <c r="V3488" t="str">
        <f t="shared" si="1840"/>
        <v>0.00002-0.00102416308295943i</v>
      </c>
      <c r="W3488" t="str">
        <f t="shared" si="1841"/>
        <v>0.0000421638240245463-0.0000856970378672759i</v>
      </c>
      <c r="X3488" t="str">
        <f t="shared" si="1842"/>
        <v>0.0000421916336485997-0.0000856609004214877i</v>
      </c>
      <c r="Y3488" t="str">
        <f t="shared" si="1843"/>
        <v>0.009+7.81125597388566i</v>
      </c>
      <c r="Z3488" t="str">
        <f t="shared" si="1844"/>
        <v>-0.000131522332254742-0.0000649696311283729i</v>
      </c>
      <c r="AA3488" t="str">
        <f t="shared" si="1845"/>
        <v>0.00177837013590395-1.53625941297013i</v>
      </c>
      <c r="AB3488" t="str">
        <f t="shared" si="1846"/>
        <v>0.0493059455936435+0.175189497044558i</v>
      </c>
      <c r="AC3488" t="str">
        <f t="shared" si="1847"/>
        <v>1.02709756743069-0.00682863172713188i</v>
      </c>
      <c r="AD3488" t="str">
        <f t="shared" si="1848"/>
        <v>0.0468690379639148+0.170879139440725i</v>
      </c>
      <c r="AE3488" t="str">
        <f t="shared" si="1849"/>
        <v>4.93762947344757E-06-0.0000255194870607846i</v>
      </c>
      <c r="AF3488" t="str">
        <f t="shared" si="1850"/>
        <v>-4.1749234798401-0.0633955541614517i</v>
      </c>
      <c r="AG3488" t="str">
        <f t="shared" si="1851"/>
        <v>1.00095060489374-0.000259550794093567i</v>
      </c>
      <c r="AH3488" t="str">
        <f t="shared" si="1852"/>
        <v>-0.0000222384513758503+0.00010612222964828i</v>
      </c>
      <c r="AI3488">
        <f t="shared" si="1853"/>
        <v>-79.29722825639125</v>
      </c>
      <c r="AJ3488">
        <f t="shared" si="1854"/>
        <v>101.83536112464949</v>
      </c>
      <c r="AK3488"/>
      <c r="AL3488"/>
      <c r="AM3488"/>
      <c r="AN3488"/>
    </row>
    <row r="3489" spans="1:40" x14ac:dyDescent="0.35">
      <c r="A3489"/>
      <c r="B3489">
        <f t="shared" si="1855"/>
        <v>1555000</v>
      </c>
      <c r="C3489" s="237" t="str">
        <f t="shared" si="1823"/>
        <v>-8.7479752385167E-09+0.000435901118000459i</v>
      </c>
      <c r="D3489" s="208" t="str">
        <f t="shared" si="1824"/>
        <v>-1.64874558678107+0.00334190857133685i</v>
      </c>
      <c r="E3489" t="str">
        <f t="shared" si="1825"/>
        <v>36500</v>
      </c>
      <c r="F3489" t="str">
        <f t="shared" si="1826"/>
        <v>0.21505376344086</v>
      </c>
      <c r="G3489" t="str">
        <f t="shared" si="1821"/>
        <v>0.21505376344086</v>
      </c>
      <c r="H3489" t="str">
        <f t="shared" si="1827"/>
        <v>2.52618033210737+0.0666967632339205i</v>
      </c>
      <c r="I3489" t="str">
        <f t="shared" si="1828"/>
        <v>6106.47072041516i</v>
      </c>
      <c r="J3489" t="str">
        <f t="shared" si="1822"/>
        <v>-50473.3696348118+1335.90038656378i</v>
      </c>
      <c r="K3489" t="str">
        <f t="shared" si="1829"/>
        <v>0.0031998942650687-0.120899318285672i</v>
      </c>
      <c r="L3489" t="str">
        <f t="shared" si="1830"/>
        <v>0.00101438070419477-0.0324902692918436i</v>
      </c>
      <c r="M3489" t="str">
        <f t="shared" si="1831"/>
        <v>0.00421427496926347-0.153389587577516i</v>
      </c>
      <c r="N3489" t="str">
        <f t="shared" si="1832"/>
        <v>-19.3959736659568i</v>
      </c>
      <c r="O3489" t="str">
        <f t="shared" si="1833"/>
        <v>0.854391447270271-0.519629921031701i</v>
      </c>
      <c r="P3489" t="str">
        <f t="shared" si="1834"/>
        <v>0.145608552729729+0.519629921031701i</v>
      </c>
      <c r="Q3489" t="str">
        <f t="shared" si="1835"/>
        <v>-0.145608552729729+18.8763437449251i</v>
      </c>
      <c r="R3489" t="str">
        <f t="shared" si="1836"/>
        <v>0.0274669650190744-0.00792568623329169i</v>
      </c>
      <c r="S3489" t="str">
        <f t="shared" si="1837"/>
        <v>2.16572448158466i</v>
      </c>
      <c r="T3489" t="str">
        <f t="shared" si="1838"/>
        <v>0.0171648527087983+0.0594858785766389i</v>
      </c>
      <c r="U3489" t="str">
        <f t="shared" si="1839"/>
        <v>0.0000499999999999998-0.000091384326534161i</v>
      </c>
      <c r="V3489" t="str">
        <f t="shared" si="1840"/>
        <v>0.00002-0.00102350445718261i</v>
      </c>
      <c r="W3489" t="str">
        <f t="shared" si="1841"/>
        <v>0.00004216368327482-0.0000856441689504334i</v>
      </c>
      <c r="X3489" t="str">
        <f t="shared" si="1842"/>
        <v>0.0000421914476938078-0.0000856080539387004i</v>
      </c>
      <c r="Y3489" t="str">
        <f t="shared" si="1843"/>
        <v>0.009+7.81628252213141i</v>
      </c>
      <c r="Z3489" t="str">
        <f t="shared" si="1844"/>
        <v>-0.000131356665245687-0.0000649273719712412i</v>
      </c>
      <c r="AA3489" t="str">
        <f t="shared" si="1845"/>
        <v>0.00177608349605528-1.53527144623241i</v>
      </c>
      <c r="AB3489" t="str">
        <f t="shared" si="1846"/>
        <v>0.0516346746333736+0.178943218313241i</v>
      </c>
      <c r="AC3489" t="str">
        <f t="shared" si="1847"/>
        <v>1.02766562917371-0.00716610552085546i</v>
      </c>
      <c r="AD3489" t="str">
        <f t="shared" si="1848"/>
        <v>0.0490280287283994+0.174467796966947i</v>
      </c>
      <c r="AE3489" t="str">
        <f t="shared" si="1849"/>
        <v>4.88757719334369E-06-0.0000261007690606052i</v>
      </c>
      <c r="AF3489" t="str">
        <f t="shared" si="1850"/>
        <v>-4.17492591888844-0.0633548546625837i</v>
      </c>
      <c r="AG3489" t="str">
        <f t="shared" si="1851"/>
        <v>1.00096995186753-0.000271360496773096i</v>
      </c>
      <c r="AH3489" t="str">
        <f t="shared" si="1852"/>
        <v>-0.0000220669348696198+0.000108547851225885i</v>
      </c>
      <c r="AI3489">
        <f t="shared" si="1853"/>
        <v>-79.11170104417036</v>
      </c>
      <c r="AJ3489">
        <f t="shared" si="1854"/>
        <v>101.49119302627409</v>
      </c>
      <c r="AK3489"/>
      <c r="AL3489"/>
      <c r="AM3489"/>
      <c r="AN3489"/>
    </row>
    <row r="3490" spans="1:40" x14ac:dyDescent="0.35">
      <c r="A3490"/>
      <c r="B3490">
        <f t="shared" si="1855"/>
        <v>1556000</v>
      </c>
      <c r="C3490" s="237" t="str">
        <f t="shared" si="1823"/>
        <v>-8.73673466757972E-09+0.000435620975894001i</v>
      </c>
      <c r="D3490" s="208" t="str">
        <f t="shared" si="1824"/>
        <v>-1.6487455866949+0.00333976081518734i</v>
      </c>
      <c r="E3490" t="str">
        <f t="shared" si="1825"/>
        <v>36500</v>
      </c>
      <c r="F3490" t="str">
        <f t="shared" si="1826"/>
        <v>0.21505376344086</v>
      </c>
      <c r="G3490" t="str">
        <f t="shared" si="1821"/>
        <v>0.21505376344086</v>
      </c>
      <c r="H3490" t="str">
        <f t="shared" si="1827"/>
        <v>2.52618276654595+0.0666539681584555i</v>
      </c>
      <c r="I3490" t="str">
        <f t="shared" si="1828"/>
        <v>6110.39771123215i</v>
      </c>
      <c r="J3490" t="str">
        <f t="shared" si="1822"/>
        <v>-50538.3093124139+1336.75948649084i</v>
      </c>
      <c r="K3490" t="str">
        <f t="shared" si="1829"/>
        <v>0.00319578532408719-0.120821725102377i</v>
      </c>
      <c r="L3490" t="str">
        <f t="shared" si="1830"/>
        <v>0.00101307855956502-0.0324694292842623i</v>
      </c>
      <c r="M3490" t="str">
        <f t="shared" si="1831"/>
        <v>0.00420886388365221-0.153291154386639i</v>
      </c>
      <c r="N3490" t="str">
        <f t="shared" si="1832"/>
        <v>-19.4084469609188i</v>
      </c>
      <c r="O3490" t="str">
        <f t="shared" si="1833"/>
        <v>0.847843654493612-0.530246298935614i</v>
      </c>
      <c r="P3490" t="str">
        <f t="shared" si="1834"/>
        <v>0.152156345506388+0.530246298935614i</v>
      </c>
      <c r="Q3490" t="str">
        <f t="shared" si="1835"/>
        <v>-0.152156345506388+18.8782006619832i</v>
      </c>
      <c r="R3490" t="str">
        <f t="shared" si="1836"/>
        <v>0.0280209740360616-0.00828574276298705i</v>
      </c>
      <c r="S3490" t="str">
        <f t="shared" si="1837"/>
        <v>2.16711723044742i</v>
      </c>
      <c r="T3490" t="str">
        <f t="shared" si="1838"/>
        <v>0.0179561759087242+0.0607247356474689i</v>
      </c>
      <c r="U3490" t="str">
        <f t="shared" si="1839"/>
        <v>0.00005-0.0000913255962471857i</v>
      </c>
      <c r="V3490" t="str">
        <f t="shared" si="1840"/>
        <v>0.00002-0.00102284667796848i</v>
      </c>
      <c r="W3490" t="str">
        <f t="shared" si="1841"/>
        <v>0.000042163542435973-0.0000855913694070108i</v>
      </c>
      <c r="X3490" t="str">
        <f t="shared" si="1842"/>
        <v>0.0000421912617372061-0.0000855552767999456i</v>
      </c>
      <c r="Y3490" t="str">
        <f t="shared" si="1843"/>
        <v>0.009+7.82130907037715i</v>
      </c>
      <c r="Z3490" t="str">
        <f t="shared" si="1844"/>
        <v>-0.000131191317512372-0.0000648851674998816i</v>
      </c>
      <c r="AA3490" t="str">
        <f t="shared" si="1845"/>
        <v>0.00177380126361966-1.53428474941056i</v>
      </c>
      <c r="AB3490" t="str">
        <f t="shared" si="1846"/>
        <v>0.0540151037958721+0.182669902302599i</v>
      </c>
      <c r="AC3490" t="str">
        <f t="shared" si="1847"/>
        <v>1.0282290224152-0.00751120486075168i</v>
      </c>
      <c r="AD3490" t="str">
        <f t="shared" si="1848"/>
        <v>0.0512316705842975+0.178029125695888i</v>
      </c>
      <c r="AE3490" t="str">
        <f t="shared" si="1849"/>
        <v>4.83029927832133E-06-0.0000266800510827802i</v>
      </c>
      <c r="AF3490" t="str">
        <f t="shared" si="1850"/>
        <v>-4.17492835324085-0.0633142073432682i</v>
      </c>
      <c r="AG3490" t="str">
        <f t="shared" si="1851"/>
        <v>1.00098912245526-0.000283403220925818i</v>
      </c>
      <c r="AH3490" t="str">
        <f t="shared" si="1852"/>
        <v>-0.0000218652003230397+0.000110965520005581i</v>
      </c>
      <c r="AI3490">
        <f t="shared" si="1853"/>
        <v>-78.93080778718209</v>
      </c>
      <c r="AJ3490">
        <f t="shared" si="1854"/>
        <v>101.14704292335287</v>
      </c>
      <c r="AK3490"/>
      <c r="AL3490"/>
      <c r="AM3490"/>
      <c r="AN3490"/>
    </row>
    <row r="3491" spans="1:40" x14ac:dyDescent="0.35">
      <c r="A3491"/>
      <c r="B3491">
        <f t="shared" si="1855"/>
        <v>1557000</v>
      </c>
      <c r="C3491" s="237" t="str">
        <f t="shared" si="1823"/>
        <v>-8.72551574781971E-09+0.000435341193636105i</v>
      </c>
      <c r="D3491" s="208" t="str">
        <f t="shared" si="1824"/>
        <v>-1.64874558660888+0.00333761581787681i</v>
      </c>
      <c r="E3491" t="str">
        <f t="shared" si="1825"/>
        <v>36500</v>
      </c>
      <c r="F3491" t="str">
        <f t="shared" si="1826"/>
        <v>0.21505376344086</v>
      </c>
      <c r="G3491" t="str">
        <f t="shared" si="1821"/>
        <v>0.21505376344086</v>
      </c>
      <c r="H3491" t="str">
        <f t="shared" si="1827"/>
        <v>2.52618519630041+0.0666112279211844i</v>
      </c>
      <c r="I3491" t="str">
        <f t="shared" si="1828"/>
        <v>6114.32470204913i</v>
      </c>
      <c r="J3491" t="str">
        <f t="shared" si="1822"/>
        <v>-50603.2907384426+1337.61858641789i</v>
      </c>
      <c r="K3491" t="str">
        <f t="shared" si="1829"/>
        <v>0.0031916842906439-0.120744231386088i</v>
      </c>
      <c r="L3491" t="str">
        <f t="shared" si="1830"/>
        <v>0.00101177891982939-0.0324486159680143i</v>
      </c>
      <c r="M3491" t="str">
        <f t="shared" si="1831"/>
        <v>0.00420346321047329-0.153192847354102i</v>
      </c>
      <c r="N3491" t="str">
        <f t="shared" si="1832"/>
        <v>-19.4209202558808i</v>
      </c>
      <c r="O3491" t="str">
        <f t="shared" si="1833"/>
        <v>0.841163953293955-0.540780180552954i</v>
      </c>
      <c r="P3491" t="str">
        <f t="shared" si="1834"/>
        <v>0.158836046706045+0.540780180552954i</v>
      </c>
      <c r="Q3491" t="str">
        <f t="shared" si="1835"/>
        <v>-0.158836046706045+18.8801400753278i</v>
      </c>
      <c r="R3491" t="str">
        <f t="shared" si="1836"/>
        <v>0.0285700071739795-0.00865321936426824i</v>
      </c>
      <c r="S3491" t="str">
        <f t="shared" si="1837"/>
        <v>2.16850997931017i</v>
      </c>
      <c r="T3491" t="str">
        <f t="shared" si="1838"/>
        <v>0.0187645925445757+0.0619543456657377i</v>
      </c>
      <c r="U3491" t="str">
        <f t="shared" si="1839"/>
        <v>0.0000500000000000002-0.0000912669414005276i</v>
      </c>
      <c r="V3491" t="str">
        <f t="shared" si="1840"/>
        <v>0.00002-0.0010221897436859i</v>
      </c>
      <c r="W3491" t="str">
        <f t="shared" si="1841"/>
        <v>0.0000421634015080082-0.0000855386391032974i</v>
      </c>
      <c r="X3491" t="str">
        <f t="shared" si="1842"/>
        <v>0.0000421910757785732-0.000085502568871569i</v>
      </c>
      <c r="Y3491" t="str">
        <f t="shared" si="1843"/>
        <v>0.009+7.82633561862289i</v>
      </c>
      <c r="Z3491" t="str">
        <f t="shared" si="1844"/>
        <v>-0.000131026288234795-0.0000648430176076351i</v>
      </c>
      <c r="AA3491" t="str">
        <f t="shared" si="1845"/>
        <v>0.00177152342727745-1.53329932005764i</v>
      </c>
      <c r="AB3491" t="str">
        <f t="shared" si="1846"/>
        <v>0.0564469527996799+0.186368769650683i</v>
      </c>
      <c r="AC3491" t="str">
        <f t="shared" si="1847"/>
        <v>1.02878763517011-0.00786387515703775i</v>
      </c>
      <c r="AD3491" t="str">
        <f t="shared" si="1848"/>
        <v>0.0534796157514201+0.181562569656577i</v>
      </c>
      <c r="AE3491" t="str">
        <f t="shared" si="1849"/>
        <v>4.76582935299726E-06-0.0000272572492502915i</v>
      </c>
      <c r="AF3491" t="str">
        <f t="shared" si="1850"/>
        <v>-4.17493078290929-0.0632736121033076i</v>
      </c>
      <c r="AG3491" t="str">
        <f t="shared" si="1851"/>
        <v>1.00100811390808-0.000295676590365017i</v>
      </c>
      <c r="AH3491" t="str">
        <f t="shared" si="1852"/>
        <v>-0.0000216333856708657+0.000113374886429092i</v>
      </c>
      <c r="AI3491">
        <f t="shared" si="1853"/>
        <v>-78.754348657758754</v>
      </c>
      <c r="AJ3491">
        <f t="shared" si="1854"/>
        <v>100.80291078360017</v>
      </c>
      <c r="AK3491"/>
      <c r="AL3491"/>
      <c r="AM3491"/>
      <c r="AN3491"/>
    </row>
    <row r="3492" spans="1:40" x14ac:dyDescent="0.35">
      <c r="A3492"/>
      <c r="B3492">
        <f t="shared" si="1855"/>
        <v>1558000</v>
      </c>
      <c r="C3492" s="237" t="str">
        <f t="shared" si="1823"/>
        <v>-8.71431842366745E-09+0.000435061770533867i</v>
      </c>
      <c r="D3492" s="208" t="str">
        <f t="shared" si="1824"/>
        <v>-1.64874558652303+0.00333547357409298i</v>
      </c>
      <c r="E3492" t="str">
        <f t="shared" si="1825"/>
        <v>36500</v>
      </c>
      <c r="F3492" t="str">
        <f t="shared" si="1826"/>
        <v>0.21505376344086</v>
      </c>
      <c r="G3492" t="str">
        <f t="shared" si="1821"/>
        <v>0.21505376344086</v>
      </c>
      <c r="H3492" t="str">
        <f t="shared" si="1827"/>
        <v>2.52618762138279+0.0665685424168552i</v>
      </c>
      <c r="I3492" t="str">
        <f t="shared" si="1828"/>
        <v>6118.25169286612i</v>
      </c>
      <c r="J3492" t="str">
        <f t="shared" si="1822"/>
        <v>-50668.313912898+1338.47768634493i</v>
      </c>
      <c r="K3492" t="str">
        <f t="shared" si="1829"/>
        <v>0.00318759114446586-0.120666836945796i</v>
      </c>
      <c r="L3492" t="str">
        <f t="shared" si="1830"/>
        <v>0.00101048177856929-0.0324278292919039i</v>
      </c>
      <c r="M3492" t="str">
        <f t="shared" si="1831"/>
        <v>0.00419807292303515-0.1530946662377i</v>
      </c>
      <c r="N3492" t="str">
        <f t="shared" si="1832"/>
        <v>-19.4333935508429i</v>
      </c>
      <c r="O3492" t="str">
        <f t="shared" si="1833"/>
        <v>0.834353382906308-0.551229927011225i</v>
      </c>
      <c r="P3492" t="str">
        <f t="shared" si="1834"/>
        <v>0.165646617093692+0.551229927011225i</v>
      </c>
      <c r="Q3492" t="str">
        <f t="shared" si="1835"/>
        <v>-0.165646617093692+18.8821636238317i</v>
      </c>
      <c r="R3492" t="str">
        <f t="shared" si="1836"/>
        <v>0.0291139548888178-0.00902805677502387i</v>
      </c>
      <c r="S3492" t="str">
        <f t="shared" si="1837"/>
        <v>2.16990272817293i</v>
      </c>
      <c r="T3492" t="str">
        <f t="shared" si="1838"/>
        <v>0.0195900050262244+0.0631744501411494i</v>
      </c>
      <c r="U3492" t="str">
        <f t="shared" si="1839"/>
        <v>0.0000499999999999999-0.0000912083618489222i</v>
      </c>
      <c r="V3492" t="str">
        <f t="shared" si="1840"/>
        <v>0.00002-0.00102153365270793i</v>
      </c>
      <c r="W3492" t="str">
        <f t="shared" si="1841"/>
        <v>0.0000421632604909277-0.0000854859779059247i</v>
      </c>
      <c r="X3492" t="str">
        <f t="shared" si="1842"/>
        <v>0.0000421908898176879-0.0000854499300202587i</v>
      </c>
      <c r="Y3492" t="str">
        <f t="shared" si="1843"/>
        <v>0.009+7.83136216686864i</v>
      </c>
      <c r="Z3492" t="str">
        <f t="shared" si="1844"/>
        <v>-0.00013086157659558-0.0000648009221881199i</v>
      </c>
      <c r="AA3492" t="str">
        <f t="shared" si="1845"/>
        <v>0.00176924997574531-1.532315155733i</v>
      </c>
      <c r="AB3492" t="str">
        <f t="shared" si="1846"/>
        <v>0.0589299280777846+0.190039042776552i</v>
      </c>
      <c r="AC3492" t="str">
        <f t="shared" si="1847"/>
        <v>1.02934135596143-0.00822405991068034i</v>
      </c>
      <c r="AD3492" t="str">
        <f t="shared" si="1848"/>
        <v>0.0557715095207922+0.185067577348265i</v>
      </c>
      <c r="AE3492" t="str">
        <f t="shared" si="1849"/>
        <v>4.69420201428254E-06-0.0000278322801972893i</v>
      </c>
      <c r="AF3492" t="str">
        <f t="shared" si="1850"/>
        <v>-4.17493320790582-0.0632330688427622i</v>
      </c>
      <c r="AG3492" t="str">
        <f t="shared" si="1851"/>
        <v>1.001026923509-0.000308178196534099i</v>
      </c>
      <c r="AH3492" t="str">
        <f t="shared" si="1852"/>
        <v>-0.0000213716328481777+0.000115775603088424i</v>
      </c>
      <c r="AI3492">
        <f t="shared" si="1853"/>
        <v>-78.582136781207396</v>
      </c>
      <c r="AJ3492">
        <f t="shared" si="1854"/>
        <v>100.45879657130955</v>
      </c>
      <c r="AK3492"/>
      <c r="AL3492"/>
      <c r="AM3492"/>
      <c r="AN3492"/>
    </row>
    <row r="3493" spans="1:40" x14ac:dyDescent="0.35">
      <c r="A3493"/>
      <c r="B3493">
        <f t="shared" si="1855"/>
        <v>1559000</v>
      </c>
      <c r="C3493" s="237" t="str">
        <f t="shared" si="1823"/>
        <v>-8.70314263973181E-09+0.00043478270589616i</v>
      </c>
      <c r="D3493" s="208" t="str">
        <f t="shared" si="1824"/>
        <v>-1.64874558643736+0.00333333407853723i</v>
      </c>
      <c r="E3493" t="str">
        <f t="shared" si="1825"/>
        <v>36500</v>
      </c>
      <c r="F3493" t="str">
        <f t="shared" si="1826"/>
        <v>0.21505376344086</v>
      </c>
      <c r="G3493" t="str">
        <f t="shared" si="1821"/>
        <v>0.21505376344086</v>
      </c>
      <c r="H3493" t="str">
        <f t="shared" si="1827"/>
        <v>2.52619004180509+0.0665259115404846i</v>
      </c>
      <c r="I3493" t="str">
        <f t="shared" si="1828"/>
        <v>6122.17868368311i</v>
      </c>
      <c r="J3493" t="str">
        <f t="shared" si="1822"/>
        <v>-50733.37883578+1339.33678627198i</v>
      </c>
      <c r="K3493" t="str">
        <f t="shared" si="1829"/>
        <v>0.00318350586534503-0.120589541590982i</v>
      </c>
      <c r="L3493" t="str">
        <f t="shared" si="1830"/>
        <v>0.00100918712938669-0.0324070692048667i</v>
      </c>
      <c r="M3493" t="str">
        <f t="shared" si="1831"/>
        <v>0.00419269299473172-0.152996610795849i</v>
      </c>
      <c r="N3493" t="str">
        <f t="shared" si="1832"/>
        <v>-19.4458668458049i</v>
      </c>
      <c r="O3493" t="str">
        <f t="shared" si="1833"/>
        <v>0.827413002926606-0.561593912527527i</v>
      </c>
      <c r="P3493" t="str">
        <f t="shared" si="1834"/>
        <v>0.172586997073394+0.561593912527527i</v>
      </c>
      <c r="Q3493" t="str">
        <f t="shared" si="1835"/>
        <v>-0.172586997073394+18.8842729332774i</v>
      </c>
      <c r="R3493" t="str">
        <f t="shared" si="1836"/>
        <v>0.0296527082301914-0.00941019384594836i</v>
      </c>
      <c r="S3493" t="str">
        <f t="shared" si="1837"/>
        <v>2.17129547703568i</v>
      </c>
      <c r="T3493" t="str">
        <f t="shared" si="1838"/>
        <v>0.0204323113357367+0.0643847912620733i</v>
      </c>
      <c r="U3493" t="str">
        <f t="shared" si="1839"/>
        <v>0.0000500000000000002-0.00009114985744748i</v>
      </c>
      <c r="V3493" t="str">
        <f t="shared" si="1840"/>
        <v>0.00002-0.00102087840341177i</v>
      </c>
      <c r="W3493" t="str">
        <f t="shared" si="1841"/>
        <v>0.0000421631193847348-0.000085433385681868i</v>
      </c>
      <c r="X3493" t="str">
        <f t="shared" si="1842"/>
        <v>0.0000421907038543308-0.0000853973601130471i</v>
      </c>
      <c r="Y3493" t="str">
        <f t="shared" si="1843"/>
        <v>0.009+7.83638871511438i</v>
      </c>
      <c r="Z3493" t="str">
        <f t="shared" si="1844"/>
        <v>-0.000130697181779977-0.000064758881135233i</v>
      </c>
      <c r="AA3493" t="str">
        <f t="shared" si="1845"/>
        <v>0.00176698089777609-1.53133225400222i</v>
      </c>
      <c r="AB3493" t="str">
        <f t="shared" si="1846"/>
        <v>0.0614637227436143+0.193679946140801i</v>
      </c>
      <c r="AC3493" t="str">
        <f t="shared" si="1847"/>
        <v>1.02989007385844-0.00859170071326418i</v>
      </c>
      <c r="AD3493" t="str">
        <f t="shared" si="1848"/>
        <v>0.0581069903131656+0.188543601826781i</v>
      </c>
      <c r="AE3493" t="str">
        <f t="shared" si="1849"/>
        <v>4.61545282386198E-06-0.0000284050610802229i</v>
      </c>
      <c r="AF3493" t="str">
        <f t="shared" si="1850"/>
        <v>-4.17493562824245-0.0631925774619474i</v>
      </c>
      <c r="AG3493" t="str">
        <f t="shared" si="1851"/>
        <v>1.00104554857319-0.000320905598934324i</v>
      </c>
      <c r="AH3493" t="str">
        <f t="shared" si="1852"/>
        <v>-0.0000210800877578887+0.000118167324770133i</v>
      </c>
      <c r="AI3493">
        <f t="shared" si="1853"/>
        <v>-78.413997140552695</v>
      </c>
      <c r="AJ3493">
        <f t="shared" si="1854"/>
        <v>100.1147002473743</v>
      </c>
      <c r="AK3493"/>
      <c r="AL3493"/>
      <c r="AM3493"/>
      <c r="AN3493"/>
    </row>
    <row r="3494" spans="1:40" x14ac:dyDescent="0.35">
      <c r="A3494"/>
      <c r="B3494">
        <f t="shared" si="1855"/>
        <v>1560000</v>
      </c>
      <c r="C3494" s="237" t="str">
        <f t="shared" si="1823"/>
        <v>-8.69198834079917E-09+0.000434503999033629i</v>
      </c>
      <c r="D3494" s="208" t="str">
        <f t="shared" si="1824"/>
        <v>-1.64874558635184+0.00333119732592449i</v>
      </c>
      <c r="E3494" t="str">
        <f t="shared" si="1825"/>
        <v>36500</v>
      </c>
      <c r="F3494" t="str">
        <f t="shared" si="1826"/>
        <v>0.21505376344086</v>
      </c>
      <c r="G3494" t="str">
        <f t="shared" si="1821"/>
        <v>0.21505376344086</v>
      </c>
      <c r="H3494" t="str">
        <f t="shared" si="1827"/>
        <v>2.52619245757917+0.0664833351873551i</v>
      </c>
      <c r="I3494" t="str">
        <f t="shared" si="1828"/>
        <v>6126.1056745001i</v>
      </c>
      <c r="J3494" t="str">
        <f t="shared" si="1822"/>
        <v>-50798.4855070886+1340.19588619904i</v>
      </c>
      <c r="K3494" t="str">
        <f t="shared" si="1829"/>
        <v>0.00317942843313803-0.120512345131614i</v>
      </c>
      <c r="L3494" t="str">
        <f t="shared" si="1830"/>
        <v>0.00100789496590399-0.0323863356559682i</v>
      </c>
      <c r="M3494" t="str">
        <f t="shared" si="1831"/>
        <v>0.00418732339904202-0.152898680787582i</v>
      </c>
      <c r="N3494" t="str">
        <f t="shared" si="1832"/>
        <v>-19.4583401407669i</v>
      </c>
      <c r="O3494" t="str">
        <f t="shared" si="1833"/>
        <v>0.820343893146541-0.571870524661987i</v>
      </c>
      <c r="P3494" t="str">
        <f t="shared" si="1834"/>
        <v>0.179656106853459+0.571870524661987i</v>
      </c>
      <c r="Q3494" t="str">
        <f t="shared" si="1835"/>
        <v>-0.179656106853459+18.8864696161049i</v>
      </c>
      <c r="R3494" t="str">
        <f t="shared" si="1836"/>
        <v>0.0301861588797064-0.00979956754230161i</v>
      </c>
      <c r="S3494" t="str">
        <f t="shared" si="1837"/>
        <v>2.17268822589844i</v>
      </c>
      <c r="T3494" t="str">
        <f t="shared" si="1838"/>
        <v>0.0212914050180552+0.0655851119830377i</v>
      </c>
      <c r="U3494" t="str">
        <f t="shared" si="1839"/>
        <v>0.0000499999999999999-0.0000910914280516798i</v>
      </c>
      <c r="V3494" t="str">
        <f t="shared" si="1840"/>
        <v>0.00002-0.00102022399417882i</v>
      </c>
      <c r="W3494" t="str">
        <f t="shared" si="1841"/>
        <v>0.0000421629781894316-0.0000853808622984423i</v>
      </c>
      <c r="X3494" t="str">
        <f t="shared" si="1842"/>
        <v>0.0000421905178882823-0.0000853448590173055i</v>
      </c>
      <c r="Y3494" t="str">
        <f t="shared" si="1843"/>
        <v>0.009+7.84141526336012i</v>
      </c>
      <c r="Z3494" t="str">
        <f t="shared" si="1844"/>
        <v>-0.000130533102975846-0.0000647168943431461i</v>
      </c>
      <c r="AA3494" t="str">
        <f t="shared" si="1845"/>
        <v>0.00176471618215868-1.53035061243717i</v>
      </c>
      <c r="AB3494" t="str">
        <f t="shared" si="1846"/>
        <v>0.0640480165630052+0.197290706508754i</v>
      </c>
      <c r="AC3494" t="str">
        <f t="shared" si="1847"/>
        <v>1.03043367851526-0.00896673724776706i</v>
      </c>
      <c r="AD3494" t="str">
        <f t="shared" si="1848"/>
        <v>0.0604856897387628+0.191990100790326i</v>
      </c>
      <c r="AE3494" t="str">
        <f t="shared" si="1849"/>
        <v>4.52961830054248E-06-0.0000289755095889026i</v>
      </c>
      <c r="AF3494" t="str">
        <f t="shared" si="1850"/>
        <v>-4.17493804393101-0.0631521378614306i</v>
      </c>
      <c r="AG3494" t="str">
        <f t="shared" si="1851"/>
        <v>1.00106398644841-0.000333856325557751i</v>
      </c>
      <c r="AH3494" t="str">
        <f t="shared" si="1852"/>
        <v>-0.0000207589002377742+0.000120549708499263i</v>
      </c>
      <c r="AI3494">
        <f t="shared" si="1853"/>
        <v>-78.24976559466046</v>
      </c>
      <c r="AJ3494">
        <f t="shared" si="1854"/>
        <v>99.770621769285071</v>
      </c>
      <c r="AK3494"/>
      <c r="AL3494"/>
      <c r="AM3494"/>
      <c r="AN3494"/>
    </row>
    <row r="3495" spans="1:40" x14ac:dyDescent="0.35">
      <c r="A3495"/>
      <c r="B3495">
        <f t="shared" si="1855"/>
        <v>1561000</v>
      </c>
      <c r="C3495" s="237" t="str">
        <f t="shared" si="1823"/>
        <v>-8.68085547183269E-09+0.000434225649258685i</v>
      </c>
      <c r="D3495" s="208" t="str">
        <f t="shared" si="1824"/>
        <v>-1.64874558626648+0.00332906331098325i</v>
      </c>
      <c r="E3495" t="str">
        <f t="shared" si="1825"/>
        <v>36500</v>
      </c>
      <c r="F3495" t="str">
        <f t="shared" si="1826"/>
        <v>0.21505376344086</v>
      </c>
      <c r="G3495" t="str">
        <f t="shared" si="1821"/>
        <v>0.21505376344086</v>
      </c>
      <c r="H3495" t="str">
        <f t="shared" si="1827"/>
        <v>2.52619486871696+0.0664408132530198i</v>
      </c>
      <c r="I3495" t="str">
        <f t="shared" si="1828"/>
        <v>6130.03266531709i</v>
      </c>
      <c r="J3495" t="str">
        <f t="shared" si="1822"/>
        <v>-50863.6339268238+1341.05498612609i</v>
      </c>
      <c r="K3495" t="str">
        <f t="shared" si="1829"/>
        <v>0.00317535882776582-0.120435247378144i</v>
      </c>
      <c r="L3495" t="str">
        <f t="shared" si="1830"/>
        <v>0.001006605281764-0.0323656285944039i</v>
      </c>
      <c r="M3495" t="str">
        <f t="shared" si="1831"/>
        <v>0.00418196410952982-0.152800875972548i</v>
      </c>
      <c r="N3495" t="str">
        <f t="shared" si="1832"/>
        <v>-19.4708134357289i</v>
      </c>
      <c r="O3495" t="str">
        <f t="shared" si="1833"/>
        <v>0.813147153385775-0.582058164568294i</v>
      </c>
      <c r="P3495" t="str">
        <f t="shared" si="1834"/>
        <v>0.186852846614225+0.582058164568294i</v>
      </c>
      <c r="Q3495" t="str">
        <f t="shared" si="1835"/>
        <v>-0.186852846614225+18.8887552711606i</v>
      </c>
      <c r="R3495" t="str">
        <f t="shared" si="1836"/>
        <v>0.0307141991894835-0.0101961129465374i</v>
      </c>
      <c r="S3495" t="str">
        <f t="shared" si="1837"/>
        <v>2.17408097476119i</v>
      </c>
      <c r="T3495" t="str">
        <f t="shared" si="1838"/>
        <v>0.0221671751735832+0.0667751561128816i</v>
      </c>
      <c r="U3495" t="str">
        <f t="shared" si="1839"/>
        <v>0.0000500000000000001-0.0000910330735173741i</v>
      </c>
      <c r="V3495" t="str">
        <f t="shared" si="1840"/>
        <v>0.00002-0.00101957042339459i</v>
      </c>
      <c r="W3495" t="str">
        <f t="shared" si="1841"/>
        <v>0.0000421628369050217-0.0000853284076233049i</v>
      </c>
      <c r="X3495" t="str">
        <f t="shared" si="1842"/>
        <v>0.0000421903319193241-0.0000852924266007461i</v>
      </c>
      <c r="Y3495" t="str">
        <f t="shared" si="1843"/>
        <v>0.009+7.84644181160587i</v>
      </c>
      <c r="Z3495" t="str">
        <f t="shared" si="1844"/>
        <v>-0.000130369339373645-0.0000646749617063071i</v>
      </c>
      <c r="AA3495" t="str">
        <f t="shared" si="1845"/>
        <v>0.00176245581771785-1.5293702286159i</v>
      </c>
      <c r="AB3495" t="str">
        <f t="shared" si="1846"/>
        <v>0.066682475931895+0.200870553215645i</v>
      </c>
      <c r="AC3495" t="str">
        <f t="shared" si="1847"/>
        <v>1.03097206020952-0.00934910729020268i</v>
      </c>
      <c r="AD3495" t="str">
        <f t="shared" si="1848"/>
        <v>0.0629072326579192+0.195406536664196i</v>
      </c>
      <c r="AE3495" t="str">
        <f t="shared" si="1849"/>
        <v>4.43673591248185E-06-0.0000295435439574039i</v>
      </c>
      <c r="AF3495" t="str">
        <f t="shared" si="1850"/>
        <v>-4.17494045498344-0.0631117499420366i</v>
      </c>
      <c r="AG3495" t="str">
        <f t="shared" si="1851"/>
        <v>1.00108223451535-0.000347027873323463i</v>
      </c>
      <c r="AH3495" t="str">
        <f t="shared" si="1852"/>
        <v>-0.0000204082240270699+0.000122922413582608i</v>
      </c>
      <c r="AI3495">
        <f t="shared" si="1853"/>
        <v>-78.089287995964199</v>
      </c>
      <c r="AJ3495">
        <f t="shared" si="1854"/>
        <v>99.426561091154468</v>
      </c>
      <c r="AK3495"/>
      <c r="AL3495"/>
      <c r="AM3495"/>
      <c r="AN3495"/>
    </row>
    <row r="3496" spans="1:40" x14ac:dyDescent="0.35">
      <c r="A3496"/>
      <c r="B3496">
        <f t="shared" si="1855"/>
        <v>1562000</v>
      </c>
      <c r="C3496" s="237" t="str">
        <f t="shared" si="1823"/>
        <v>-8.66974397797176E-09+0.000433947655885503i</v>
      </c>
      <c r="D3496" s="208" t="str">
        <f t="shared" si="1824"/>
        <v>-1.6487455861813+0.00332693202845552i</v>
      </c>
      <c r="E3496" t="str">
        <f t="shared" si="1825"/>
        <v>36500</v>
      </c>
      <c r="F3496" t="str">
        <f t="shared" si="1826"/>
        <v>0.21505376344086</v>
      </c>
      <c r="G3496" t="str">
        <f t="shared" si="1821"/>
        <v>0.21505376344086</v>
      </c>
      <c r="H3496" t="str">
        <f t="shared" si="1827"/>
        <v>2.52619727523033+0.0663983456332963i</v>
      </c>
      <c r="I3496" t="str">
        <f t="shared" si="1828"/>
        <v>6133.95965613407i</v>
      </c>
      <c r="J3496" t="str">
        <f t="shared" si="1822"/>
        <v>-50928.8240949856+1341.91408605313i</v>
      </c>
      <c r="K3496" t="str">
        <f t="shared" si="1829"/>
        <v>0.00317129702921357-0.120358248141508i</v>
      </c>
      <c r="L3496" t="str">
        <f t="shared" si="1830"/>
        <v>0.00100531807062982-0.032344947969499i</v>
      </c>
      <c r="M3496" t="str">
        <f t="shared" si="1831"/>
        <v>0.00417661509984339-0.152703196111007i</v>
      </c>
      <c r="N3496" t="str">
        <f t="shared" si="1832"/>
        <v>-19.483286730691i</v>
      </c>
      <c r="O3496" t="str">
        <f t="shared" si="1833"/>
        <v>0.805823903320723-0.592155247242608i</v>
      </c>
      <c r="P3496" t="str">
        <f t="shared" si="1834"/>
        <v>0.194176096679277+0.592155247242608i</v>
      </c>
      <c r="Q3496" t="str">
        <f t="shared" si="1835"/>
        <v>-0.194176096679277+18.8911314834484i</v>
      </c>
      <c r="R3496" t="str">
        <f t="shared" si="1836"/>
        <v>0.0312367222208852-0.0105997632618579i</v>
      </c>
      <c r="S3496" t="str">
        <f t="shared" si="1837"/>
        <v>2.17547372362394i</v>
      </c>
      <c r="T3496" t="str">
        <f t="shared" si="1838"/>
        <v>0.0230595064528062+0.0679546684036758i</v>
      </c>
      <c r="U3496" t="str">
        <f t="shared" si="1839"/>
        <v>0.0000499999999999998-0.0000909747937007812i</v>
      </c>
      <c r="V3496" t="str">
        <f t="shared" si="1840"/>
        <v>0.00002-0.00101891768944875i</v>
      </c>
      <c r="W3496" t="str">
        <f t="shared" si="1841"/>
        <v>0.0000421626955315067-0.0000852760215244478i</v>
      </c>
      <c r="X3496" t="str">
        <f t="shared" si="1842"/>
        <v>0.0000421901459472377-0.0000852400627314181i</v>
      </c>
      <c r="Y3496" t="str">
        <f t="shared" si="1843"/>
        <v>0.009+7.85146835985161i</v>
      </c>
      <c r="Z3496" t="str">
        <f t="shared" si="1844"/>
        <v>-0.000130205890166423-0.0000646330831194371i</v>
      </c>
      <c r="AA3496" t="str">
        <f t="shared" si="1845"/>
        <v>0.00176019979331417-1.52839110012268i</v>
      </c>
      <c r="AB3496" t="str">
        <f t="shared" si="1846"/>
        <v>0.0693667538601434+0.204418718434097i</v>
      </c>
      <c r="AC3496" t="str">
        <f t="shared" si="1847"/>
        <v>1.0315051098814-0.00973874671218694i</v>
      </c>
      <c r="AD3496" t="str">
        <f t="shared" si="1848"/>
        <v>0.0653712372428763+0.198792376684827i</v>
      </c>
      <c r="AE3496" t="str">
        <f t="shared" si="1849"/>
        <v>4.33684406929178E-06-0.0000301090829748859i</v>
      </c>
      <c r="AF3496" t="str">
        <f t="shared" si="1850"/>
        <v>-4.17494286141163-0.0630714136048408i</v>
      </c>
      <c r="AG3496" t="str">
        <f t="shared" si="1851"/>
        <v>1.00110029018796-0.000360417708518516i</v>
      </c>
      <c r="AH3496" t="str">
        <f t="shared" si="1852"/>
        <v>-0.0000200282167326121+0.000125285101651591i</v>
      </c>
      <c r="AI3496">
        <f t="shared" si="1853"/>
        <v>-77.932419395892865</v>
      </c>
      <c r="AJ3496">
        <f t="shared" si="1854"/>
        <v>99.08251816372578</v>
      </c>
      <c r="AK3496"/>
      <c r="AL3496"/>
      <c r="AM3496"/>
      <c r="AN3496"/>
    </row>
    <row r="3497" spans="1:40" x14ac:dyDescent="0.35">
      <c r="A3497"/>
      <c r="B3497">
        <f t="shared" si="1855"/>
        <v>1563000</v>
      </c>
      <c r="C3497" s="237" t="str">
        <f t="shared" si="1823"/>
        <v>-8.65865380453106E-09+0.000433670018230009i</v>
      </c>
      <c r="D3497" s="208" t="str">
        <f t="shared" si="1824"/>
        <v>-1.64874558609627+0.00332480347309674i</v>
      </c>
      <c r="E3497" t="str">
        <f t="shared" si="1825"/>
        <v>36500</v>
      </c>
      <c r="F3497" t="str">
        <f t="shared" si="1826"/>
        <v>0.21505376344086</v>
      </c>
      <c r="G3497" t="str">
        <f t="shared" si="1821"/>
        <v>0.21505376344086</v>
      </c>
      <c r="H3497" t="str">
        <f t="shared" si="1827"/>
        <v>2.52619967713104+0.066355932224268i</v>
      </c>
      <c r="I3497" t="str">
        <f t="shared" si="1828"/>
        <v>6137.88664695106i</v>
      </c>
      <c r="J3497" t="str">
        <f t="shared" si="1822"/>
        <v>-50994.0560115741+1342.77318598019i</v>
      </c>
      <c r="K3497" t="str">
        <f t="shared" si="1829"/>
        <v>0.00316724301753045-0.120281347233126i</v>
      </c>
      <c r="L3497" t="str">
        <f t="shared" si="1830"/>
        <v>0.00100403332618477-0.0323242937307074i</v>
      </c>
      <c r="M3497" t="str">
        <f t="shared" si="1831"/>
        <v>0.00417127634371522-0.152605640963833i</v>
      </c>
      <c r="N3497" t="str">
        <f t="shared" si="1832"/>
        <v>-19.495760025653i</v>
      </c>
      <c r="O3497" t="str">
        <f t="shared" si="1833"/>
        <v>0.798375282310582-0.602160201769844i</v>
      </c>
      <c r="P3497" t="str">
        <f t="shared" si="1834"/>
        <v>0.201624717689418+0.602160201769844i</v>
      </c>
      <c r="Q3497" t="str">
        <f t="shared" si="1835"/>
        <v>-0.201624717689418+18.8935998238832i</v>
      </c>
      <c r="R3497" t="str">
        <f t="shared" si="1836"/>
        <v>0.0317536217833695-0.0110104498166698i</v>
      </c>
      <c r="S3497" t="str">
        <f t="shared" si="1837"/>
        <v>2.1768664724867i</v>
      </c>
      <c r="T3497" t="str">
        <f t="shared" si="1838"/>
        <v>0.0239682790529058+0.0691233946402404i</v>
      </c>
      <c r="U3497" t="str">
        <f t="shared" si="1839"/>
        <v>0.00005-0.0000909165884584906i</v>
      </c>
      <c r="V3497" t="str">
        <f t="shared" si="1840"/>
        <v>0.00002-0.0010182657907351i</v>
      </c>
      <c r="W3497" t="str">
        <f t="shared" si="1841"/>
        <v>0.0000421625540688905-0.0000852237038702059i</v>
      </c>
      <c r="X3497" t="str">
        <f t="shared" si="1842"/>
        <v>0.0000421899599718073-0.000085187767277712i</v>
      </c>
      <c r="Y3497" t="str">
        <f t="shared" si="1843"/>
        <v>0.009+7.85649490809736i</v>
      </c>
      <c r="Z3497" t="str">
        <f t="shared" si="1844"/>
        <v>-0.000130042754549812-0.0000645912584775332i</v>
      </c>
      <c r="AA3497" t="str">
        <f t="shared" si="1845"/>
        <v>0.0017579480978438-1.52741322454797i</v>
      </c>
      <c r="AB3497" t="str">
        <f t="shared" si="1846"/>
        <v>0.0721004899613461+0.207934437443417i</v>
      </c>
      <c r="AC3497" t="str">
        <f t="shared" si="1847"/>
        <v>1.03203271917265-0.0101355894844062i</v>
      </c>
      <c r="AD3497" t="str">
        <f t="shared" si="1848"/>
        <v>0.0678773150405191+0.202147092982883i</v>
      </c>
      <c r="AE3497" t="str">
        <f t="shared" si="1849"/>
        <v>4.22998211402491E-06-0.0000306720459962741i</v>
      </c>
      <c r="AF3497" t="str">
        <f t="shared" si="1850"/>
        <v>-4.17494526322731-0.0630311287511713i</v>
      </c>
      <c r="AG3497" t="str">
        <f t="shared" si="1851"/>
        <v>1.00111815091388-0.000374023267242416i</v>
      </c>
      <c r="AH3497" t="str">
        <f t="shared" si="1852"/>
        <v>-0.0000196190397945604+0.000127637436704529i</v>
      </c>
      <c r="AI3497">
        <f t="shared" si="1853"/>
        <v>-77.779023327755993</v>
      </c>
      <c r="AJ3497">
        <f t="shared" si="1854"/>
        <v>98.738492934399645</v>
      </c>
      <c r="AK3497"/>
      <c r="AL3497"/>
      <c r="AM3497"/>
      <c r="AN3497"/>
    </row>
    <row r="3498" spans="1:40" x14ac:dyDescent="0.35">
      <c r="A3498"/>
      <c r="B3498">
        <f t="shared" si="1855"/>
        <v>1564000</v>
      </c>
      <c r="C3498" s="237" t="str">
        <f t="shared" si="1823"/>
        <v>-8.64758489700008E-09+0.000433392735609879i</v>
      </c>
      <c r="D3498" s="208" t="str">
        <f t="shared" si="1824"/>
        <v>-1.64874558601141+0.00332267763967574i</v>
      </c>
      <c r="E3498" t="str">
        <f t="shared" si="1825"/>
        <v>36500</v>
      </c>
      <c r="F3498" t="str">
        <f t="shared" si="1826"/>
        <v>0.21505376344086</v>
      </c>
      <c r="G3498" t="str">
        <f t="shared" si="1821"/>
        <v>0.21505376344086</v>
      </c>
      <c r="H3498" t="str">
        <f t="shared" si="1827"/>
        <v>2.52620207443093+0.0663135729222832i</v>
      </c>
      <c r="I3498" t="str">
        <f t="shared" si="1828"/>
        <v>6141.81363776805i</v>
      </c>
      <c r="J3498" t="str">
        <f t="shared" si="1822"/>
        <v>-51059.3296765892+1343.63228590724i</v>
      </c>
      <c r="K3498" t="str">
        <f t="shared" si="1829"/>
        <v>0.00316319677282918-0.120204544464897i</v>
      </c>
      <c r="L3498" t="str">
        <f t="shared" si="1830"/>
        <v>0.00100275104213233-0.0323036658276118i</v>
      </c>
      <c r="M3498" t="str">
        <f t="shared" si="1831"/>
        <v>0.00416594781496151-0.152508210292509i</v>
      </c>
      <c r="N3498" t="str">
        <f t="shared" si="1832"/>
        <v>-19.508233320615i</v>
      </c>
      <c r="O3498" t="str">
        <f t="shared" si="1833"/>
        <v>0.790802449219722-0.612071471568549i</v>
      </c>
      <c r="P3498" t="str">
        <f t="shared" si="1834"/>
        <v>0.209197550780278+0.612071471568549i</v>
      </c>
      <c r="Q3498" t="str">
        <f t="shared" si="1835"/>
        <v>-0.209197550780278+18.8961618490465i</v>
      </c>
      <c r="R3498" t="str">
        <f t="shared" si="1836"/>
        <v>0.032264792473515-0.0114281020700015i</v>
      </c>
      <c r="S3498" t="str">
        <f t="shared" si="1837"/>
        <v>2.17825922134945i</v>
      </c>
      <c r="T3498" t="str">
        <f t="shared" si="1838"/>
        <v>0.0248933687165035+0.0702810817303604i</v>
      </c>
      <c r="U3498" t="str">
        <f t="shared" si="1839"/>
        <v>0.0000500000000000002-0.0000908584576474561i</v>
      </c>
      <c r="V3498" t="str">
        <f t="shared" si="1840"/>
        <v>0.00002-0.00101761472565151i</v>
      </c>
      <c r="W3498" t="str">
        <f t="shared" si="1841"/>
        <v>0.0000421624125171752-0.0000851714545292468i</v>
      </c>
      <c r="X3498" t="str">
        <f t="shared" si="1842"/>
        <v>0.0000421897739928156-0.0000851355401083513i</v>
      </c>
      <c r="Y3498" t="str">
        <f t="shared" si="1843"/>
        <v>0.009+7.8615214563431i</v>
      </c>
      <c r="Z3498" t="str">
        <f t="shared" si="1844"/>
        <v>-0.000129879931722012-0.0000645494876758626i</v>
      </c>
      <c r="AA3498" t="str">
        <f t="shared" si="1845"/>
        <v>0.0017557007202384-1.52643659948837i</v>
      </c>
      <c r="AB3498" t="str">
        <f t="shared" si="1846"/>
        <v>0.0748833104490558+0.211416948900971i</v>
      </c>
      <c r="AC3498" t="str">
        <f t="shared" si="1847"/>
        <v>1.03255478046593-0.010539567681044i</v>
      </c>
      <c r="AD3498" t="str">
        <f t="shared" si="1848"/>
        <v>0.0704250710363204+0.205470162665719i</v>
      </c>
      <c r="AE3498" t="str">
        <f t="shared" si="1849"/>
        <v>4.11619031503316E-06-0.0000312323529528649i</v>
      </c>
      <c r="AF3498" t="str">
        <f t="shared" si="1850"/>
        <v>-4.17494766044234-0.0629908952826075i</v>
      </c>
      <c r="AG3498" t="str">
        <f t="shared" si="1851"/>
        <v>1.00113581417471-0.000387841955856558i</v>
      </c>
      <c r="AH3498" t="str">
        <f t="shared" si="1852"/>
        <v>-0.0000191808584516585+0.00012997908514859i</v>
      </c>
      <c r="AI3498">
        <f t="shared" si="1853"/>
        <v>-77.62897115817961</v>
      </c>
      <c r="AJ3498">
        <f t="shared" si="1854"/>
        <v>98.394485347232418</v>
      </c>
      <c r="AK3498"/>
      <c r="AL3498"/>
      <c r="AM3498"/>
      <c r="AN3498"/>
    </row>
    <row r="3499" spans="1:40" x14ac:dyDescent="0.35">
      <c r="A3499"/>
      <c r="B3499">
        <f t="shared" si="1855"/>
        <v>1565000</v>
      </c>
      <c r="C3499" s="237" t="str">
        <f t="shared" si="1823"/>
        <v>-8.63653720104227E-09+0.00043311580734453i</v>
      </c>
      <c r="D3499" s="208" t="str">
        <f t="shared" si="1824"/>
        <v>-1.64874558592671+0.00332055452297473i</v>
      </c>
      <c r="E3499" t="str">
        <f t="shared" si="1825"/>
        <v>36500</v>
      </c>
      <c r="F3499" t="str">
        <f t="shared" si="1826"/>
        <v>0.21505376344086</v>
      </c>
      <c r="G3499" t="str">
        <f t="shared" si="1821"/>
        <v>0.21505376344086</v>
      </c>
      <c r="H3499" t="str">
        <f t="shared" si="1827"/>
        <v>2.5262044671417+0.0662712676239535i</v>
      </c>
      <c r="I3499" t="str">
        <f t="shared" si="1828"/>
        <v>6145.74062858503i</v>
      </c>
      <c r="J3499" t="str">
        <f t="shared" si="1822"/>
        <v>-51124.6450900308+1344.49138583429i</v>
      </c>
      <c r="K3499" t="str">
        <f t="shared" si="1829"/>
        <v>0.003159158275286-0.120127839649199i</v>
      </c>
      <c r="L3499" t="str">
        <f t="shared" si="1830"/>
        <v>0.00100147121219605-0.0322830642099232i</v>
      </c>
      <c r="M3499" t="str">
        <f t="shared" si="1831"/>
        <v>0.00416062948748205-0.152410903859122i</v>
      </c>
      <c r="N3499" t="str">
        <f t="shared" si="1832"/>
        <v>-19.5207066155771i</v>
      </c>
      <c r="O3499" t="str">
        <f t="shared" si="1833"/>
        <v>0.783106582237554-0.621887514632845i</v>
      </c>
      <c r="P3499" t="str">
        <f t="shared" si="1834"/>
        <v>0.216893417762446+0.621887514632845i</v>
      </c>
      <c r="Q3499" t="str">
        <f t="shared" si="1835"/>
        <v>-0.216893417762446+18.8988191009443i</v>
      </c>
      <c r="R3499" t="str">
        <f t="shared" si="1836"/>
        <v>0.0327701297141118-0.0118526476178327i</v>
      </c>
      <c r="S3499" t="str">
        <f t="shared" si="1837"/>
        <v>2.17965197021222i</v>
      </c>
      <c r="T3499" t="str">
        <f t="shared" si="1838"/>
        <v>0.0258346467324402+0.0714274777954738i</v>
      </c>
      <c r="U3499" t="str">
        <f t="shared" si="1839"/>
        <v>0.0000499999999999999-0.0000908004011249972i</v>
      </c>
      <c r="V3499" t="str">
        <f t="shared" si="1840"/>
        <v>0.00002-0.00101696449259997i</v>
      </c>
      <c r="W3499" t="str">
        <f t="shared" si="1841"/>
        <v>0.0000421622708763634-0.0000851192733705752i</v>
      </c>
      <c r="X3499" t="str">
        <f t="shared" si="1842"/>
        <v>0.0000421895880100468-0.0000850833810923956i</v>
      </c>
      <c r="Y3499" t="str">
        <f t="shared" si="1843"/>
        <v>0.009+7.86654800458884i</v>
      </c>
      <c r="Z3499" t="str">
        <f t="shared" si="1844"/>
        <v>-0.000129717420883784-0.0000645077706099644i</v>
      </c>
      <c r="AA3499" t="str">
        <f t="shared" si="1845"/>
        <v>0.00175345764946499-1.52546122254665i</v>
      </c>
      <c r="AB3499" t="str">
        <f t="shared" si="1846"/>
        <v>0.0777148281391276+0.214865495114989i</v>
      </c>
      <c r="AC3499" t="str">
        <f t="shared" si="1847"/>
        <v>1.03307118692418-0.0109506114851229i</v>
      </c>
      <c r="AD3499" t="str">
        <f t="shared" si="1848"/>
        <v>0.0730141037191512+0.20876106789878i</v>
      </c>
      <c r="AE3499" t="str">
        <f t="shared" si="1849"/>
        <v>3.99550985771626E-06-0.0000317899243627815i</v>
      </c>
      <c r="AF3499" t="str">
        <f t="shared" si="1850"/>
        <v>-4.17495005306841-0.0629507131009788i</v>
      </c>
      <c r="AG3499" t="str">
        <f t="shared" si="1851"/>
        <v>1.0011532774864-0.000401871151436751i</v>
      </c>
      <c r="AH3499" t="str">
        <f t="shared" si="1852"/>
        <v>-0.0000187138417060987+0.000132309715841064i</v>
      </c>
      <c r="AI3499">
        <f t="shared" si="1853"/>
        <v>-77.48214149939902</v>
      </c>
      <c r="AJ3499">
        <f t="shared" si="1854"/>
        <v>98.050495342959806</v>
      </c>
      <c r="AK3499"/>
      <c r="AL3499"/>
      <c r="AM3499"/>
      <c r="AN3499"/>
    </row>
    <row r="3500" spans="1:40" x14ac:dyDescent="0.35">
      <c r="A3500"/>
      <c r="B3500">
        <f t="shared" si="1855"/>
        <v>1566000</v>
      </c>
      <c r="C3500" s="237" t="str">
        <f t="shared" si="1823"/>
        <v>-8.625510662495E-09+0.000432839232755131i</v>
      </c>
      <c r="D3500" s="208" t="str">
        <f t="shared" si="1824"/>
        <v>-1.64874558584218+0.00331843411778934i</v>
      </c>
      <c r="E3500" t="str">
        <f t="shared" si="1825"/>
        <v>36500</v>
      </c>
      <c r="F3500" t="str">
        <f t="shared" si="1826"/>
        <v>0.21505376344086</v>
      </c>
      <c r="G3500" t="str">
        <f t="shared" si="1821"/>
        <v>0.21505376344086</v>
      </c>
      <c r="H3500" t="str">
        <f t="shared" si="1827"/>
        <v>2.52620685527507+0.0662290162261549i</v>
      </c>
      <c r="I3500" t="str">
        <f t="shared" si="1828"/>
        <v>6149.66761940202i</v>
      </c>
      <c r="J3500" t="str">
        <f t="shared" si="1822"/>
        <v>-51190.0022518991+1345.35048576134i</v>
      </c>
      <c r="K3500" t="str">
        <f t="shared" si="1829"/>
        <v>0.00315512750514032-0.120051232598888i</v>
      </c>
      <c r="L3500" t="str">
        <f t="shared" si="1830"/>
        <v>0.00100019383011946-0.0322624888274803i</v>
      </c>
      <c r="M3500" t="str">
        <f t="shared" si="1831"/>
        <v>0.00415532133525978-0.152313721426368i</v>
      </c>
      <c r="N3500" t="str">
        <f t="shared" si="1832"/>
        <v>-19.5331799105391i</v>
      </c>
      <c r="O3500" t="str">
        <f t="shared" si="1833"/>
        <v>0.775288878695426-0.631606803772085i</v>
      </c>
      <c r="P3500" t="str">
        <f t="shared" si="1834"/>
        <v>0.224711121304574+0.631606803772085i</v>
      </c>
      <c r="Q3500" t="str">
        <f t="shared" si="1835"/>
        <v>-0.224711121304574+18.901573106767i</v>
      </c>
      <c r="R3500" t="str">
        <f t="shared" si="1836"/>
        <v>0.0332695297933316-0.0122840122003699i</v>
      </c>
      <c r="S3500" t="str">
        <f t="shared" si="1837"/>
        <v>2.18104471907498i</v>
      </c>
      <c r="T3500" t="str">
        <f t="shared" si="1838"/>
        <v>0.0267919799386694+0.0725623322618536i</v>
      </c>
      <c r="U3500" t="str">
        <f t="shared" si="1839"/>
        <v>0.0000500000000000001-0.0000907424187488002i</v>
      </c>
      <c r="V3500" t="str">
        <f t="shared" si="1840"/>
        <v>0.00002-0.00101631508998656i</v>
      </c>
      <c r="W3500" t="str">
        <f t="shared" si="1841"/>
        <v>0.0000421621291464585-0.0000850671602635318i</v>
      </c>
      <c r="X3500" t="str">
        <f t="shared" si="1842"/>
        <v>0.0000421894020232865-0.0000850312900992423i</v>
      </c>
      <c r="Y3500" t="str">
        <f t="shared" si="1843"/>
        <v>0.009+7.87157455283459i</v>
      </c>
      <c r="Z3500" t="str">
        <f t="shared" si="1844"/>
        <v>-0.000129555221238448-0.0000644661071756506i</v>
      </c>
      <c r="AA3500" t="str">
        <f t="shared" si="1845"/>
        <v>0.0017512188745258-1.52448709133169i</v>
      </c>
      <c r="AB3500" t="str">
        <f t="shared" si="1846"/>
        <v>0.0805946424584216+0.218279322318861i</v>
      </c>
      <c r="AC3500" t="str">
        <f t="shared" si="1847"/>
        <v>1.03358183253013-0.0113686491947922i</v>
      </c>
      <c r="AD3500" t="str">
        <f t="shared" si="1848"/>
        <v>0.0756440051470715+0.212019295986106i</v>
      </c>
      <c r="AE3500" t="str">
        <f t="shared" si="1849"/>
        <v>0.0000038679828361552-0.0000323446813413063i</v>
      </c>
      <c r="AF3500" t="str">
        <f t="shared" si="1850"/>
        <v>-4.17495244111725-0.0629105821083656i</v>
      </c>
      <c r="AG3500" t="str">
        <f t="shared" si="1851"/>
        <v>1.00117053839957-0.000416108202229407i</v>
      </c>
      <c r="AH3500" t="str">
        <f t="shared" si="1852"/>
        <v>-0.0000182181622879813+0.000134629000130133i</v>
      </c>
      <c r="AI3500">
        <f t="shared" si="1853"/>
        <v>-77.338419675671645</v>
      </c>
      <c r="AJ3500">
        <f t="shared" si="1854"/>
        <v>97.706522859022996</v>
      </c>
      <c r="AK3500"/>
      <c r="AL3500"/>
      <c r="AM3500"/>
      <c r="AN3500"/>
    </row>
    <row r="3501" spans="1:40" x14ac:dyDescent="0.35">
      <c r="A3501"/>
      <c r="B3501">
        <f t="shared" si="1855"/>
        <v>1567000</v>
      </c>
      <c r="C3501" s="237" t="str">
        <f t="shared" si="1823"/>
        <v>-8.61450522736791E-09+0.00043256301116457i</v>
      </c>
      <c r="D3501" s="208" t="str">
        <f t="shared" si="1824"/>
        <v>-1.6487455857578+0.00331631641892837i</v>
      </c>
      <c r="E3501" t="str">
        <f t="shared" si="1825"/>
        <v>36500</v>
      </c>
      <c r="F3501" t="str">
        <f t="shared" si="1826"/>
        <v>0.21505376344086</v>
      </c>
      <c r="G3501" t="str">
        <f t="shared" si="1821"/>
        <v>0.21505376344086</v>
      </c>
      <c r="H3501" t="str">
        <f t="shared" si="1827"/>
        <v>2.52620923884269+0.0661868186260236i</v>
      </c>
      <c r="I3501" t="str">
        <f t="shared" si="1828"/>
        <v>6153.59461021901i</v>
      </c>
      <c r="J3501" t="str">
        <f t="shared" si="1822"/>
        <v>-51255.4011621941+1346.20958568839i</v>
      </c>
      <c r="K3501" t="str">
        <f t="shared" si="1829"/>
        <v>0.00315110444269447-0.119974723127297i</v>
      </c>
      <c r="L3501" t="str">
        <f t="shared" si="1830"/>
        <v>0.000998918889666031-0.0322419396302495i</v>
      </c>
      <c r="M3501" t="str">
        <f t="shared" si="1831"/>
        <v>0.0041500233323605-0.152216662757547i</v>
      </c>
      <c r="N3501" t="str">
        <f t="shared" si="1832"/>
        <v>-19.5456532055011i</v>
      </c>
      <c r="O3501" t="str">
        <f t="shared" si="1833"/>
        <v>0.767350554879957-0.641227826848947i</v>
      </c>
      <c r="P3501" t="str">
        <f t="shared" si="1834"/>
        <v>0.232649445120043+0.641227826848947i</v>
      </c>
      <c r="Q3501" t="str">
        <f t="shared" si="1835"/>
        <v>-0.232649445120043+18.9044253786522i</v>
      </c>
      <c r="R3501" t="str">
        <f t="shared" si="1836"/>
        <v>0.0337628899039881-0.012722119710311i</v>
      </c>
      <c r="S3501" t="str">
        <f t="shared" si="1837"/>
        <v>2.18243746793773i</v>
      </c>
      <c r="T3501" t="str">
        <f t="shared" si="1838"/>
        <v>0.0277652307273718+0.0736853959523201i</v>
      </c>
      <c r="U3501" t="str">
        <f t="shared" si="1839"/>
        <v>0.0000499999999999998-0.0000906845103769115i</v>
      </c>
      <c r="V3501" t="str">
        <f t="shared" si="1840"/>
        <v>0.00002-0.00101566651622141i</v>
      </c>
      <c r="W3501" t="str">
        <f t="shared" si="1841"/>
        <v>0.0000421619873274624-0.0000850151150777874i</v>
      </c>
      <c r="X3501" t="str">
        <f t="shared" si="1842"/>
        <v>0.0000421892160323195-0.0000849792669986161i</v>
      </c>
      <c r="Y3501" t="str">
        <f t="shared" si="1843"/>
        <v>0.009+7.87660110108033i</v>
      </c>
      <c r="Z3501" t="str">
        <f t="shared" si="1844"/>
        <v>-0.000129393331991849-0.000064424497269i</v>
      </c>
      <c r="AA3501" t="str">
        <f t="shared" si="1845"/>
        <v>0.00174898438445814-1.52351420345847i</v>
      </c>
      <c r="AB3501" t="str">
        <f t="shared" si="1846"/>
        <v>0.0835223394601887+0.221657680947017i</v>
      </c>
      <c r="AC3501" t="str">
        <f t="shared" si="1847"/>
        <v>1.03408661212587-0.0117936072306059i</v>
      </c>
      <c r="AD3501" t="str">
        <f t="shared" si="1848"/>
        <v>0.0783143610143212+0.215244339450207i</v>
      </c>
      <c r="AE3501" t="str">
        <f t="shared" si="1849"/>
        <v>3.73365224462202E-06-0.0000328965456111373i</v>
      </c>
      <c r="AF3501" t="str">
        <f t="shared" si="1850"/>
        <v>-4.17495482460049-0.0628705022070952i</v>
      </c>
      <c r="AG3501" t="str">
        <f t="shared" si="1851"/>
        <v>1.00118759449984-0.000430550428112615i</v>
      </c>
      <c r="AH3501" t="str">
        <f t="shared" si="1852"/>
        <v>-0.0000176939966193265+0.000136936611895289i</v>
      </c>
      <c r="AI3501">
        <f t="shared" si="1853"/>
        <v>-77.197697237928381</v>
      </c>
      <c r="AJ3501">
        <f t="shared" si="1854"/>
        <v>97.362567829568022</v>
      </c>
      <c r="AK3501"/>
      <c r="AL3501"/>
      <c r="AM3501"/>
      <c r="AN3501"/>
    </row>
    <row r="3502" spans="1:40" x14ac:dyDescent="0.35">
      <c r="A3502"/>
      <c r="B3502">
        <f t="shared" si="1855"/>
        <v>1568000</v>
      </c>
      <c r="C3502" s="237" t="str">
        <f t="shared" si="1823"/>
        <v>-8.60352084184291E-09+0.000432287141897465i</v>
      </c>
      <c r="D3502" s="208" t="str">
        <f t="shared" si="1824"/>
        <v>-1.64874558567359+0.0033142014212139i</v>
      </c>
      <c r="E3502" t="str">
        <f t="shared" si="1825"/>
        <v>36500</v>
      </c>
      <c r="F3502" t="str">
        <f t="shared" si="1826"/>
        <v>0.21505376344086</v>
      </c>
      <c r="G3502" t="str">
        <f t="shared" si="1821"/>
        <v>0.21505376344086</v>
      </c>
      <c r="H3502" t="str">
        <f t="shared" si="1827"/>
        <v>2.5262116178562+0.0661446747209592i</v>
      </c>
      <c r="I3502" t="str">
        <f t="shared" si="1828"/>
        <v>6157.52160103599i</v>
      </c>
      <c r="J3502" t="str">
        <f t="shared" si="1822"/>
        <v>-51320.8418209156+1347.06868561544i</v>
      </c>
      <c r="K3502" t="str">
        <f t="shared" si="1829"/>
        <v>0.00314708906831355-0.119898311048231i</v>
      </c>
      <c r="L3502" t="str">
        <f t="shared" si="1830"/>
        <v>0.000997646384619061-0.0322214165683237i</v>
      </c>
      <c r="M3502" t="str">
        <f t="shared" si="1831"/>
        <v>0.00414473545293261-0.152119727616555i</v>
      </c>
      <c r="N3502" t="str">
        <f t="shared" si="1832"/>
        <v>-19.5581265004632i</v>
      </c>
      <c r="O3502" t="str">
        <f t="shared" si="1833"/>
        <v>0.759292845843995-0.65074908701444i</v>
      </c>
      <c r="P3502" t="str">
        <f t="shared" si="1834"/>
        <v>0.240707154156005+0.65074908701444i</v>
      </c>
      <c r="Q3502" t="str">
        <f t="shared" si="1835"/>
        <v>-0.240707154156005+18.9073774134488i</v>
      </c>
      <c r="R3502" t="str">
        <f t="shared" si="1836"/>
        <v>0.0342501081827871-0.0131668922020428i</v>
      </c>
      <c r="S3502" t="str">
        <f t="shared" si="1837"/>
        <v>2.18383021680049i</v>
      </c>
      <c r="T3502" t="str">
        <f t="shared" si="1838"/>
        <v>0.0287542570521758+0.0747964211782562i</v>
      </c>
      <c r="U3502" t="str">
        <f t="shared" si="1839"/>
        <v>0.00005-0.0000906266758677429i</v>
      </c>
      <c r="V3502" t="str">
        <f t="shared" si="1840"/>
        <v>0.00002-0.00101501876971872i</v>
      </c>
      <c r="W3502" t="str">
        <f t="shared" si="1841"/>
        <v>0.0000421618454193788-0.000084963137683349i</v>
      </c>
      <c r="X3502" t="str">
        <f t="shared" si="1842"/>
        <v>0.0000421890300369333-0.0000849273116605798i</v>
      </c>
      <c r="Y3502" t="str">
        <f t="shared" si="1843"/>
        <v>0.009+7.88162764932607i</v>
      </c>
      <c r="Z3502" t="str">
        <f t="shared" si="1844"/>
        <v>-0.000129231752352378-0.0000643829407863641i</v>
      </c>
      <c r="AA3502" t="str">
        <f t="shared" si="1845"/>
        <v>0.00174675416833427-1.52254255654807i</v>
      </c>
      <c r="AB3502" t="str">
        <f t="shared" si="1846"/>
        <v>0.0864974918457911+0.224999825911726i</v>
      </c>
      <c r="AC3502" t="str">
        <f t="shared" si="1847"/>
        <v>1.03458542145251-0.0122254101437369i</v>
      </c>
      <c r="AD3502" t="str">
        <f t="shared" si="1848"/>
        <v>0.0810247507190993+0.218435696110797i</v>
      </c>
      <c r="AE3502" t="str">
        <f t="shared" si="1849"/>
        <v>3.59256196898583E-06-0.0000334454395124877i</v>
      </c>
      <c r="AF3502" t="str">
        <f t="shared" si="1850"/>
        <v>-4.17495720352979-0.0628304732997453i</v>
      </c>
      <c r="AG3502" t="str">
        <f t="shared" si="1851"/>
        <v>1.00120444340814-0.000445195121059815i</v>
      </c>
      <c r="AH3502" t="str">
        <f t="shared" si="1852"/>
        <v>-0.0000171415247777243+0.000139232227587093i</v>
      </c>
      <c r="AI3502">
        <f t="shared" si="1853"/>
        <v>-77.059871521540401</v>
      </c>
      <c r="AJ3502">
        <f t="shared" si="1854"/>
        <v>97.01863018547121</v>
      </c>
      <c r="AK3502"/>
      <c r="AL3502"/>
      <c r="AM3502"/>
      <c r="AN3502"/>
    </row>
    <row r="3503" spans="1:40" x14ac:dyDescent="0.35">
      <c r="A3503"/>
      <c r="B3503">
        <f t="shared" si="1855"/>
        <v>1569000</v>
      </c>
      <c r="C3503" s="237" t="str">
        <f t="shared" si="1823"/>
        <v>-8.59255745227321E-09+0.000432011624280154i</v>
      </c>
      <c r="D3503" s="208" t="str">
        <f t="shared" si="1824"/>
        <v>-1.64874558558953+0.00331208911948118i</v>
      </c>
      <c r="E3503" t="str">
        <f t="shared" si="1825"/>
        <v>36500</v>
      </c>
      <c r="F3503" t="str">
        <f t="shared" si="1826"/>
        <v>0.21505376344086</v>
      </c>
      <c r="G3503" t="str">
        <f t="shared" si="1821"/>
        <v>0.21505376344086</v>
      </c>
      <c r="H3503" t="str">
        <f t="shared" si="1827"/>
        <v>2.52621399232718+0.0661025844086199i</v>
      </c>
      <c r="I3503" t="str">
        <f t="shared" si="1828"/>
        <v>6161.44859185298i</v>
      </c>
      <c r="J3503" t="str">
        <f t="shared" si="1822"/>
        <v>-51386.3242280637+1347.9277855425i</v>
      </c>
      <c r="K3503" t="str">
        <f t="shared" si="1829"/>
        <v>0.00314308136242511-0.119821996175973i</v>
      </c>
      <c r="L3503" t="str">
        <f t="shared" si="1830"/>
        <v>0.000996376308781622-0.032200919591923i</v>
      </c>
      <c r="M3503" t="str">
        <f t="shared" si="1831"/>
        <v>0.00413945767120673-0.152022915767896i</v>
      </c>
      <c r="N3503" t="str">
        <f t="shared" si="1832"/>
        <v>-19.5705997954252i</v>
      </c>
      <c r="O3503" t="str">
        <f t="shared" si="1833"/>
        <v>0.751117005214663-0.660169102940569i</v>
      </c>
      <c r="P3503" t="str">
        <f t="shared" si="1834"/>
        <v>0.248882994785337+0.660169102940569i</v>
      </c>
      <c r="Q3503" t="str">
        <f t="shared" si="1835"/>
        <v>-0.248882994785337+18.9104306924846i</v>
      </c>
      <c r="R3503" t="str">
        <f t="shared" si="1836"/>
        <v>0.0347310837495779-0.0136182499018078i</v>
      </c>
      <c r="S3503" t="str">
        <f t="shared" si="1837"/>
        <v>2.18522296566324i</v>
      </c>
      <c r="T3503" t="str">
        <f t="shared" si="1838"/>
        <v>0.0297589124375716+0.075895161831951i</v>
      </c>
      <c r="U3503" t="str">
        <f t="shared" si="1839"/>
        <v>0.0000500000000000002-0.0000905689150800646i</v>
      </c>
      <c r="V3503" t="str">
        <f t="shared" si="1840"/>
        <v>0.00002-0.00101437184889672i</v>
      </c>
      <c r="W3503" t="str">
        <f t="shared" si="1841"/>
        <v>0.0000421617034222097-0.0000849112279505523i</v>
      </c>
      <c r="X3503" t="str">
        <f t="shared" si="1842"/>
        <v>0.0000421888440369141-0.0000848754239555244i</v>
      </c>
      <c r="Y3503" t="str">
        <f t="shared" si="1843"/>
        <v>0.009+7.88665419757182i</v>
      </c>
      <c r="Z3503" t="str">
        <f t="shared" si="1844"/>
        <v>-0.000129070481530944-0.0000643414376243593i</v>
      </c>
      <c r="AA3503" t="str">
        <f t="shared" si="1845"/>
        <v>0.00174452821526127-1.5215721482276i</v>
      </c>
      <c r="AB3503" t="str">
        <f t="shared" si="1846"/>
        <v>0.0895196589930215+0.228305016880881i</v>
      </c>
      <c r="AC3503" t="str">
        <f t="shared" si="1847"/>
        <v>1.03507815718981-0.0126639806251643i</v>
      </c>
      <c r="AD3503" t="str">
        <f t="shared" si="1848"/>
        <v>0.0837747474323046+0.221592869162615i</v>
      </c>
      <c r="AE3503" t="str">
        <f t="shared" si="1849"/>
        <v>3.44475677800843E-06-0.0000339912860130542i</v>
      </c>
      <c r="AF3503" t="str">
        <f t="shared" si="1850"/>
        <v>-4.17495957791671-0.0627904952891387i</v>
      </c>
      <c r="AG3503" t="str">
        <f t="shared" si="1851"/>
        <v>1.00122108278106-0.000460039545606974i</v>
      </c>
      <c r="AH3503" t="str">
        <f t="shared" si="1852"/>
        <v>-0.0000165609304595916+0.000141515526266365i</v>
      </c>
      <c r="AI3503">
        <f t="shared" si="1853"/>
        <v>-76.924845242680931</v>
      </c>
      <c r="AJ3503">
        <f t="shared" si="1854"/>
        <v>96.67470985436556</v>
      </c>
      <c r="AK3503"/>
      <c r="AL3503"/>
      <c r="AM3503"/>
      <c r="AN3503"/>
    </row>
    <row r="3504" spans="1:40" x14ac:dyDescent="0.35">
      <c r="A3504"/>
      <c r="B3504">
        <f t="shared" si="1855"/>
        <v>1570000</v>
      </c>
      <c r="C3504" s="237" t="str">
        <f t="shared" si="1823"/>
        <v>-8.58161500518329E-09+0.000431736457640704i</v>
      </c>
      <c r="D3504" s="208" t="str">
        <f t="shared" si="1824"/>
        <v>-1.64874558550564+0.00330997950857873i</v>
      </c>
      <c r="E3504" t="str">
        <f t="shared" si="1825"/>
        <v>36500</v>
      </c>
      <c r="F3504" t="str">
        <f t="shared" si="1826"/>
        <v>0.21505376344086</v>
      </c>
      <c r="G3504" t="str">
        <f t="shared" si="1821"/>
        <v>0.21505376344086</v>
      </c>
      <c r="H3504" t="str">
        <f t="shared" si="1827"/>
        <v>2.5262163622672+0.0660605475869258i</v>
      </c>
      <c r="I3504" t="str">
        <f t="shared" si="1828"/>
        <v>6165.37558266997i</v>
      </c>
      <c r="J3504" t="str">
        <f t="shared" si="1822"/>
        <v>-51451.8483836385+1348.78688546954i</v>
      </c>
      <c r="K3504" t="str">
        <f t="shared" si="1829"/>
        <v>0.00313908130551884-0.119745778325272i</v>
      </c>
      <c r="L3504" t="str">
        <f t="shared" si="1830"/>
        <v>0.000995108655976481-0.0321804486513935i</v>
      </c>
      <c r="M3504" t="str">
        <f t="shared" si="1831"/>
        <v>0.00413418996149532-0.151926226976665i</v>
      </c>
      <c r="N3504" t="str">
        <f t="shared" si="1832"/>
        <v>-19.5830730903872i</v>
      </c>
      <c r="O3504" t="str">
        <f t="shared" si="1833"/>
        <v>0.742824304997931-0.669486409051252i</v>
      </c>
      <c r="P3504" t="str">
        <f t="shared" si="1834"/>
        <v>0.257175695002069+0.669486409051252i</v>
      </c>
      <c r="Q3504" t="str">
        <f t="shared" si="1835"/>
        <v>-0.257175695002069+18.9135866813359i</v>
      </c>
      <c r="R3504" t="str">
        <f t="shared" si="1836"/>
        <v>0.0352057167466123-0.0140761112188807i</v>
      </c>
      <c r="S3504" t="str">
        <f t="shared" si="1837"/>
        <v>2.186615714526i</v>
      </c>
      <c r="T3504" t="str">
        <f t="shared" si="1838"/>
        <v>0.0307790459906203+0.0769813734792936i</v>
      </c>
      <c r="U3504" t="str">
        <f t="shared" si="1839"/>
        <v>0.0000499999999999999-0.0000905112278730068i</v>
      </c>
      <c r="V3504" t="str">
        <f t="shared" si="1840"/>
        <v>0.00002-0.00101372575217768i</v>
      </c>
      <c r="W3504" t="str">
        <f t="shared" si="1841"/>
        <v>0.0000421615613359575-0.0000848593857500631i</v>
      </c>
      <c r="X3504" t="str">
        <f t="shared" si="1842"/>
        <v>0.0000421886580320494-0.0000848236037541698i</v>
      </c>
      <c r="Y3504" t="str">
        <f t="shared" si="1843"/>
        <v>0.009+7.89168074581756i</v>
      </c>
      <c r="Z3504" t="str">
        <f t="shared" si="1844"/>
        <v>-0.000128909518740962-0.0000642999876798706i</v>
      </c>
      <c r="AA3504" t="str">
        <f t="shared" si="1845"/>
        <v>0.0017423065143809-1.52060297613027i</v>
      </c>
      <c r="AB3504" t="str">
        <f t="shared" si="1846"/>
        <v>0.0925883869913257+0.231572518556835i</v>
      </c>
      <c r="AC3504" t="str">
        <f t="shared" si="1847"/>
        <v>1.03556471699587-0.0131092395158716i</v>
      </c>
      <c r="AD3504" t="str">
        <f t="shared" si="1848"/>
        <v>0.0865639181674363+0.224715367252564i</v>
      </c>
      <c r="AE3504" t="str">
        <f t="shared" si="1849"/>
        <v>3.29028231452116E-06-0.0000345340087179143i</v>
      </c>
      <c r="AF3504" t="str">
        <f t="shared" si="1850"/>
        <v>-4.17496194777284-0.0627505680783471i</v>
      </c>
      <c r="AG3504" t="str">
        <f t="shared" si="1851"/>
        <v>1.00123751031112-0.000475080939324412i</v>
      </c>
      <c r="AH3504" t="str">
        <f t="shared" si="1852"/>
        <v>-0.0000159524009430109+0.000143786189643069i</v>
      </c>
      <c r="AI3504">
        <f t="shared" si="1853"/>
        <v>-76.792526129294146</v>
      </c>
      <c r="AJ3504">
        <f t="shared" si="1854"/>
        <v>96.330806760643057</v>
      </c>
      <c r="AK3504"/>
      <c r="AL3504"/>
      <c r="AM3504"/>
      <c r="AN3504"/>
    </row>
    <row r="3505" spans="1:40" x14ac:dyDescent="0.35">
      <c r="A3505"/>
      <c r="B3505">
        <f t="shared" si="1855"/>
        <v>1571000</v>
      </c>
      <c r="C3505" s="237" t="str">
        <f t="shared" si="1823"/>
        <v>-8.5706934472673E-09+0.000431461641308878i</v>
      </c>
      <c r="D3505" s="208" t="str">
        <f t="shared" si="1824"/>
        <v>-1.64874558542191+0.00330787258336807i</v>
      </c>
      <c r="E3505" t="str">
        <f t="shared" si="1825"/>
        <v>36500</v>
      </c>
      <c r="F3505" t="str">
        <f t="shared" si="1826"/>
        <v>0.21505376344086</v>
      </c>
      <c r="G3505" t="str">
        <f t="shared" si="1821"/>
        <v>0.21505376344086</v>
      </c>
      <c r="H3505" t="str">
        <f t="shared" si="1827"/>
        <v>2.52621872768778+0.0660185641540538i</v>
      </c>
      <c r="I3505" t="str">
        <f t="shared" si="1828"/>
        <v>6169.30257348696i</v>
      </c>
      <c r="J3505" t="str">
        <f t="shared" si="1822"/>
        <v>-51517.4142876399+1349.64598539659i</v>
      </c>
      <c r="K3505" t="str">
        <f t="shared" si="1829"/>
        <v>0.00313508887814657-0.11966965731135i</v>
      </c>
      <c r="L3505" t="str">
        <f t="shared" si="1830"/>
        <v>0.000993843420046004-0.0321600036972068i</v>
      </c>
      <c r="M3505" t="str">
        <f t="shared" si="1831"/>
        <v>0.00412893229819257-0.151829661008557i</v>
      </c>
      <c r="N3505" t="str">
        <f t="shared" si="1832"/>
        <v>-19.5955463853492i</v>
      </c>
      <c r="O3505" t="str">
        <f t="shared" si="1833"/>
        <v>0.734416035380972-0.678699555750035i</v>
      </c>
      <c r="P3505" t="str">
        <f t="shared" si="1834"/>
        <v>0.265583964619028+0.678699555750035i</v>
      </c>
      <c r="Q3505" t="str">
        <f t="shared" si="1835"/>
        <v>-0.265583964619028+18.9168468295992i</v>
      </c>
      <c r="R3505" t="str">
        <f t="shared" si="1836"/>
        <v>0.0356739083777118-0.0145403927576901i</v>
      </c>
      <c r="S3505" t="str">
        <f t="shared" si="1837"/>
        <v>2.18800846338875i</v>
      </c>
      <c r="T3505" t="str">
        <f t="shared" si="1838"/>
        <v>0.0318145024148224+0.0780548134525882i</v>
      </c>
      <c r="U3505" t="str">
        <f t="shared" si="1839"/>
        <v>0.0000500000000000001-0.0000904536141060606i</v>
      </c>
      <c r="V3505" t="str">
        <f t="shared" si="1840"/>
        <v>0.00002-0.00101308047798788i</v>
      </c>
      <c r="W3505" t="str">
        <f t="shared" si="1841"/>
        <v>0.0000421614191606262-0.0000848076109528804i</v>
      </c>
      <c r="X3505" t="str">
        <f t="shared" si="1842"/>
        <v>0.0000421884720221289-0.0000847718509275707i</v>
      </c>
      <c r="Y3505" t="str">
        <f t="shared" si="1843"/>
        <v>0.009+7.8967072940633i</v>
      </c>
      <c r="Z3505" t="str">
        <f t="shared" si="1844"/>
        <v>-0.000128748863198363-0.0000642585908500513i</v>
      </c>
      <c r="AA3505" t="str">
        <f t="shared" si="1845"/>
        <v>0.00174008905486947-1.51963503789527i</v>
      </c>
      <c r="AB3505" t="str">
        <f t="shared" si="1846"/>
        <v>0.0957032086835216+0.234801600955609i</v>
      </c>
      <c r="AC3505" t="str">
        <f t="shared" si="1847"/>
        <v>1.03604499954673-0.0135611058179973i</v>
      </c>
      <c r="AD3505" t="str">
        <f t="shared" si="1848"/>
        <v>0.0893918238512177+0.227802704555666i</v>
      </c>
      <c r="AE3505" t="str">
        <f t="shared" si="1849"/>
        <v>3.12918508650505E-06-0.00003507353187925i</v>
      </c>
      <c r="AF3505" t="str">
        <f t="shared" si="1850"/>
        <v>-4.17496431310969-0.0627106915706857i</v>
      </c>
      <c r="AG3505" t="str">
        <f t="shared" si="1851"/>
        <v>1.00125372372712-0.000490316513290756i</v>
      </c>
      <c r="AH3505" t="str">
        <f t="shared" si="1852"/>
        <v>-0.0000153161270502296+0.000146043902114462i</v>
      </c>
      <c r="AI3505">
        <f t="shared" si="1853"/>
        <v>-76.66282658319416</v>
      </c>
      <c r="AJ3505">
        <f t="shared" si="1854"/>
        <v>95.986920825483423</v>
      </c>
      <c r="AK3505"/>
      <c r="AL3505"/>
      <c r="AM3505"/>
      <c r="AN3505"/>
    </row>
    <row r="3506" spans="1:40" x14ac:dyDescent="0.35">
      <c r="A3506"/>
      <c r="B3506">
        <f t="shared" si="1855"/>
        <v>1572000</v>
      </c>
      <c r="C3506" s="237" t="str">
        <f t="shared" si="1823"/>
        <v>-8.55979272538902E-09+0.000431187174616151i</v>
      </c>
      <c r="D3506" s="208" t="str">
        <f t="shared" si="1824"/>
        <v>-1.64874558533834+0.00330576833872383i</v>
      </c>
      <c r="E3506" t="str">
        <f t="shared" si="1825"/>
        <v>36500</v>
      </c>
      <c r="F3506" t="str">
        <f t="shared" si="1826"/>
        <v>0.21505376344086</v>
      </c>
      <c r="G3506" t="str">
        <f t="shared" si="1821"/>
        <v>0.21505376344086</v>
      </c>
      <c r="H3506" t="str">
        <f t="shared" si="1827"/>
        <v>2.52622108860038+0.0659766340084402i</v>
      </c>
      <c r="I3506" t="str">
        <f t="shared" si="1828"/>
        <v>6173.22956430394i</v>
      </c>
      <c r="J3506" t="str">
        <f t="shared" si="1822"/>
        <v>-51583.0219400679+1350.50508532365i</v>
      </c>
      <c r="K3506" t="str">
        <f t="shared" si="1829"/>
        <v>0.00313110406092183-0.119593632949897i</v>
      </c>
      <c r="L3506" t="str">
        <f t="shared" si="1830"/>
        <v>0.000992580594852121-0.0321395846799605i</v>
      </c>
      <c r="M3506" t="str">
        <f t="shared" si="1831"/>
        <v>0.00412368465577395-0.151733217629858i</v>
      </c>
      <c r="N3506" t="str">
        <f t="shared" si="1832"/>
        <v>-19.6080196803113i</v>
      </c>
      <c r="O3506" t="str">
        <f t="shared" si="1833"/>
        <v>0.7258935045313-0.687807109645769i</v>
      </c>
      <c r="P3506" t="str">
        <f t="shared" si="1834"/>
        <v>0.2741064954687+0.687807109645769i</v>
      </c>
      <c r="Q3506" t="str">
        <f t="shared" si="1835"/>
        <v>-0.2741064954687+18.9202125706655i</v>
      </c>
      <c r="R3506" t="str">
        <f t="shared" si="1836"/>
        <v>0.0361355609473772-0.0150110093309481i</v>
      </c>
      <c r="S3506" t="str">
        <f t="shared" si="1837"/>
        <v>2.18940121225151i</v>
      </c>
      <c r="T3506" t="str">
        <f t="shared" si="1838"/>
        <v>0.0328651220262965+0.079115240943576i</v>
      </c>
      <c r="U3506" t="str">
        <f t="shared" si="1839"/>
        <v>0.0000499999999999998-0.0000903960736390715i</v>
      </c>
      <c r="V3506" t="str">
        <f t="shared" si="1840"/>
        <v>0.00002-0.0010124360247576i</v>
      </c>
      <c r="W3506" t="str">
        <f t="shared" si="1841"/>
        <v>0.0000421612768962173-0.0000847559034303261i</v>
      </c>
      <c r="X3506" t="str">
        <f t="shared" si="1842"/>
        <v>0.0000421882860069406-0.0000847201653471032i</v>
      </c>
      <c r="Y3506" t="str">
        <f t="shared" si="1843"/>
        <v>0.009+7.90173384230905i</v>
      </c>
      <c r="Z3506" t="str">
        <f t="shared" si="1844"/>
        <v>-0.000128588514121556-0.000064217247032317i</v>
      </c>
      <c r="AA3506" t="str">
        <f t="shared" si="1845"/>
        <v>0.00173787582593769-1.51866833116781i</v>
      </c>
      <c r="AB3506" t="str">
        <f t="shared" si="1846"/>
        <v>0.0988636437144671+0.23799153968671i</v>
      </c>
      <c r="AC3506" t="str">
        <f t="shared" si="1847"/>
        <v>1.03651890457595-0.0140194967069979i</v>
      </c>
      <c r="AD3506" t="str">
        <f t="shared" si="1848"/>
        <v>0.0922580193952887+0.230854400850229i</v>
      </c>
      <c r="AE3506" t="str">
        <f t="shared" si="1849"/>
        <v>2.96151245805872E-06-0.0000356097804059728i</v>
      </c>
      <c r="AF3506" t="str">
        <f t="shared" si="1850"/>
        <v>-4.17496667393872-0.0626708656697164i</v>
      </c>
      <c r="AG3506" t="str">
        <f t="shared" si="1851"/>
        <v>1.0012697207944-0.000505743452571017i</v>
      </c>
      <c r="AH3506" t="str">
        <f t="shared" si="1852"/>
        <v>-0.0000146523031097671+0.00014828835080283i</v>
      </c>
      <c r="AI3506">
        <f t="shared" si="1853"/>
        <v>-76.535663370177801</v>
      </c>
      <c r="AJ3506">
        <f t="shared" si="1854"/>
        <v>95.64305196686864</v>
      </c>
      <c r="AK3506"/>
      <c r="AL3506"/>
      <c r="AM3506"/>
      <c r="AN3506"/>
    </row>
    <row r="3507" spans="1:40" x14ac:dyDescent="0.35">
      <c r="A3507"/>
      <c r="B3507">
        <f t="shared" si="1855"/>
        <v>1573000</v>
      </c>
      <c r="C3507" s="237" t="str">
        <f t="shared" si="1823"/>
        <v>-8.54891278658094E-09+0.000430913056895692i</v>
      </c>
      <c r="D3507" s="208" t="str">
        <f t="shared" si="1824"/>
        <v>-1.64874558525493+0.00330366676953364i</v>
      </c>
      <c r="E3507" t="str">
        <f t="shared" si="1825"/>
        <v>36500</v>
      </c>
      <c r="F3507" t="str">
        <f t="shared" si="1826"/>
        <v>0.21505376344086</v>
      </c>
      <c r="G3507" t="str">
        <f t="shared" si="1821"/>
        <v>0.21505376344086</v>
      </c>
      <c r="H3507" t="str">
        <f t="shared" si="1827"/>
        <v>2.52622344501647+0.0659347570487774i</v>
      </c>
      <c r="I3507" t="str">
        <f t="shared" si="1828"/>
        <v>6177.15655512093i</v>
      </c>
      <c r="J3507" t="str">
        <f t="shared" si="1822"/>
        <v>-51648.6713409225+1351.3641852507i</v>
      </c>
      <c r="K3507" t="str">
        <f t="shared" si="1829"/>
        <v>0.00312712683451963-0.119517705057072i</v>
      </c>
      <c r="L3507" t="str">
        <f t="shared" si="1830"/>
        <v>0.000991320174276207-0.0321191915503767i</v>
      </c>
      <c r="M3507" t="str">
        <f t="shared" si="1831"/>
        <v>0.00411844700879584-0.151636896607449i</v>
      </c>
      <c r="N3507" t="str">
        <f t="shared" si="1832"/>
        <v>-19.6204929752733i</v>
      </c>
      <c r="O3507" t="str">
        <f t="shared" si="1833"/>
        <v>0.717258038393524-0.696807653775325i</v>
      </c>
      <c r="P3507" t="str">
        <f t="shared" si="1834"/>
        <v>0.282741961606476+0.696807653775325i</v>
      </c>
      <c r="Q3507" t="str">
        <f t="shared" si="1835"/>
        <v>-0.282741961606476+18.923685321498i</v>
      </c>
      <c r="R3507" t="str">
        <f t="shared" si="1836"/>
        <v>0.036590577899763-0.015487873973745i</v>
      </c>
      <c r="S3507" t="str">
        <f t="shared" si="1837"/>
        <v>2.19079396111426i</v>
      </c>
      <c r="T3507" t="str">
        <f t="shared" si="1838"/>
        <v>0.0339307407721793+0.0801624170964817i</v>
      </c>
      <c r="U3507" t="str">
        <f t="shared" si="1839"/>
        <v>0.00005-0.0000903386063322447i</v>
      </c>
      <c r="V3507" t="str">
        <f t="shared" si="1840"/>
        <v>0.00002-0.00101179239092114i</v>
      </c>
      <c r="W3507" t="str">
        <f t="shared" si="1841"/>
        <v>0.0000421611345427347-0.0000847042630540538i</v>
      </c>
      <c r="X3507" t="str">
        <f t="shared" si="1842"/>
        <v>0.000042188099986275-0.0000846685468844753i</v>
      </c>
      <c r="Y3507" t="str">
        <f t="shared" si="1843"/>
        <v>0.009+7.90676039055479i</v>
      </c>
      <c r="Z3507" t="str">
        <f t="shared" si="1844"/>
        <v>-0.000128428470731447-0.0000641759561243507i</v>
      </c>
      <c r="AA3507" t="str">
        <f t="shared" si="1845"/>
        <v>0.00173566681683058-1.51770285359911i</v>
      </c>
      <c r="AB3507" t="str">
        <f t="shared" si="1846"/>
        <v>0.102069198586411+0.241141616233036i</v>
      </c>
      <c r="AC3507" t="str">
        <f t="shared" si="1847"/>
        <v>1.03698633291409-0.0144843275447816i</v>
      </c>
      <c r="AD3507" t="str">
        <f t="shared" si="1848"/>
        <v>0.0951620537686657+0.233869981591886i</v>
      </c>
      <c r="AE3507" t="str">
        <f t="shared" si="1849"/>
        <v>2.78731264027014E-06-0.0000361426798731986i</v>
      </c>
      <c r="AF3507" t="str">
        <f t="shared" si="1850"/>
        <v>-4.1749690302714-0.0626310902792438i</v>
      </c>
      <c r="AG3507" t="str">
        <f t="shared" si="1851"/>
        <v>1.00128549931515-0.000521358916697046i</v>
      </c>
      <c r="AH3507" t="str">
        <f t="shared" si="1852"/>
        <v>-0.000013961126918189+0.000150519225592586i</v>
      </c>
      <c r="AI3507">
        <f t="shared" si="1853"/>
        <v>-76.410957335421557</v>
      </c>
      <c r="AJ3507">
        <f t="shared" si="1854"/>
        <v>95.299200099613259</v>
      </c>
      <c r="AK3507"/>
      <c r="AL3507"/>
      <c r="AM3507"/>
      <c r="AN3507"/>
    </row>
    <row r="3508" spans="1:40" x14ac:dyDescent="0.35">
      <c r="A3508"/>
      <c r="B3508">
        <f t="shared" si="1855"/>
        <v>1574000</v>
      </c>
      <c r="C3508" s="237" t="str">
        <f t="shared" si="1823"/>
        <v>-8.53805357804423E-09+0.000430639287482379i</v>
      </c>
      <c r="D3508" s="208" t="str">
        <f t="shared" si="1824"/>
        <v>-1.64874558517167+0.00330156787069824i</v>
      </c>
      <c r="E3508" t="str">
        <f t="shared" si="1825"/>
        <v>36500</v>
      </c>
      <c r="F3508" t="str">
        <f t="shared" si="1826"/>
        <v>0.21505376344086</v>
      </c>
      <c r="G3508" t="str">
        <f t="shared" si="1821"/>
        <v>0.21505376344086</v>
      </c>
      <c r="H3508" t="str">
        <f t="shared" si="1827"/>
        <v>2.52622579694742+0.0658929331740152i</v>
      </c>
      <c r="I3508" t="str">
        <f t="shared" si="1828"/>
        <v>6181.08354593792i</v>
      </c>
      <c r="J3508" t="str">
        <f t="shared" si="1822"/>
        <v>-51714.3624902036+1352.22328517774i</v>
      </c>
      <c r="K3508" t="str">
        <f t="shared" si="1829"/>
        <v>0.0031231571796763-0.119441873449497i</v>
      </c>
      <c r="L3508" t="str">
        <f t="shared" si="1830"/>
        <v>0.000990062152219048-0.0320988242593025i</v>
      </c>
      <c r="M3508" t="str">
        <f t="shared" si="1831"/>
        <v>0.00411321933189535-0.151540697708799i</v>
      </c>
      <c r="N3508" t="str">
        <f t="shared" si="1832"/>
        <v>-19.6329662702353i</v>
      </c>
      <c r="O3508" t="str">
        <f t="shared" si="1833"/>
        <v>0.708510980482637-0.705699787824491i</v>
      </c>
      <c r="P3508" t="str">
        <f t="shared" si="1834"/>
        <v>0.291489019517363+0.705699787824491i</v>
      </c>
      <c r="Q3508" t="str">
        <f t="shared" si="1835"/>
        <v>-0.291489019517363+18.9272664824108i</v>
      </c>
      <c r="R3508" t="str">
        <f t="shared" si="1836"/>
        <v>0.0370388638575564-0.0159708979586754i</v>
      </c>
      <c r="S3508" t="str">
        <f t="shared" si="1837"/>
        <v>2.19218670997702i</v>
      </c>
      <c r="T3508" t="str">
        <f t="shared" si="1838"/>
        <v>0.0350111902514073+0.0811961051011833i</v>
      </c>
      <c r="U3508" t="str">
        <f t="shared" si="1839"/>
        <v>0.0000500000000000003-0.0000902812120461382i</v>
      </c>
      <c r="V3508" t="str">
        <f t="shared" si="1840"/>
        <v>0.00002-0.00101114957491674i</v>
      </c>
      <c r="W3508" t="str">
        <f t="shared" si="1841"/>
        <v>0.0000421609921001803-0.0000846526896960396i</v>
      </c>
      <c r="X3508" t="str">
        <f t="shared" si="1842"/>
        <v>0.0000421879139599224-0.0000846169954117172i</v>
      </c>
      <c r="Y3508" t="str">
        <f t="shared" si="1843"/>
        <v>0.009+7.91178693880053i</v>
      </c>
      <c r="Z3508" t="str">
        <f t="shared" si="1844"/>
        <v>-0.000128268732251402-0.0000641347180240978i</v>
      </c>
      <c r="AA3508" t="str">
        <f t="shared" si="1845"/>
        <v>0.00173346201682729-1.51673860284632i</v>
      </c>
      <c r="AB3508" t="str">
        <f t="shared" si="1846"/>
        <v>0.105319366721506+0.244251118231141i</v>
      </c>
      <c r="AC3508" t="str">
        <f t="shared" si="1847"/>
        <v>1.03744718652812-0.0149555118938805i</v>
      </c>
      <c r="AD3508" t="str">
        <f t="shared" si="1848"/>
        <v>0.098103470071351+0.236848977986952i</v>
      </c>
      <c r="AE3508" t="str">
        <f t="shared" si="1849"/>
        <v>2.60663468197327E-06-0.0000366721565316383i</v>
      </c>
      <c r="AF3508" t="str">
        <f t="shared" si="1850"/>
        <v>-4.17497138211909-0.062591365303317i</v>
      </c>
      <c r="AG3508" t="str">
        <f t="shared" si="1851"/>
        <v>1.00130105712868-0.000537160040152462i</v>
      </c>
      <c r="AH3508" t="str">
        <f t="shared" si="1852"/>
        <v>-0.0000132427997014749+0.000152736219167016i</v>
      </c>
      <c r="AI3508">
        <f t="shared" si="1853"/>
        <v>-76.288633141711756</v>
      </c>
      <c r="AJ3508">
        <f t="shared" si="1854"/>
        <v>94.955365135368353</v>
      </c>
      <c r="AK3508"/>
      <c r="AL3508"/>
      <c r="AM3508"/>
      <c r="AN3508"/>
    </row>
    <row r="3509" spans="1:40" x14ac:dyDescent="0.35">
      <c r="A3509"/>
      <c r="B3509">
        <f t="shared" si="1855"/>
        <v>1575000</v>
      </c>
      <c r="C3509" s="237" t="str">
        <f t="shared" si="1823"/>
        <v>-8.52721504714713E-09+0.000430365865712764i</v>
      </c>
      <c r="D3509" s="208" t="str">
        <f t="shared" si="1824"/>
        <v>-1.64874558508858+0.00329947163713119i</v>
      </c>
      <c r="E3509" t="str">
        <f t="shared" si="1825"/>
        <v>36500</v>
      </c>
      <c r="F3509" t="str">
        <f t="shared" si="1826"/>
        <v>0.21505376344086</v>
      </c>
      <c r="G3509" t="str">
        <f t="shared" si="1821"/>
        <v>0.21505376344086</v>
      </c>
      <c r="H3509" t="str">
        <f t="shared" si="1827"/>
        <v>2.52622814440465+0.0658511622833592i</v>
      </c>
      <c r="I3509" t="str">
        <f t="shared" si="1828"/>
        <v>6185.01053675491i</v>
      </c>
      <c r="J3509" t="str">
        <f t="shared" si="1822"/>
        <v>-51780.0953879116+1353.0823851048i</v>
      </c>
      <c r="K3509" t="str">
        <f t="shared" si="1829"/>
        <v>0.00311919507718926-0.119366137944257i</v>
      </c>
      <c r="L3509" t="str">
        <f t="shared" si="1830"/>
        <v>0.000988806522600751-0.0320784827577092i</v>
      </c>
      <c r="M3509" t="str">
        <f t="shared" si="1831"/>
        <v>0.00410800159979001-0.151444620701966i</v>
      </c>
      <c r="N3509" t="str">
        <f t="shared" si="1832"/>
        <v>-19.6454395651974i</v>
      </c>
      <c r="O3509" t="str">
        <f t="shared" si="1833"/>
        <v>0.699653691675197-0.714482128345607i</v>
      </c>
      <c r="P3509" t="str">
        <f t="shared" si="1834"/>
        <v>0.300346308324803+0.714482128345607i</v>
      </c>
      <c r="Q3509" t="str">
        <f t="shared" si="1835"/>
        <v>-0.300346308324803+18.9309574368518i</v>
      </c>
      <c r="R3509" t="str">
        <f t="shared" si="1836"/>
        <v>0.0374803246606518-0.0164599908119208i</v>
      </c>
      <c r="S3509" t="str">
        <f t="shared" si="1837"/>
        <v>2.19357945883977i</v>
      </c>
      <c r="T3509" t="str">
        <f t="shared" si="1838"/>
        <v>0.0361062977377208+0.0822160702862515i</v>
      </c>
      <c r="U3509" t="str">
        <f t="shared" si="1839"/>
        <v>0.0000499999999999999-0.0000902238906416639i</v>
      </c>
      <c r="V3509" t="str">
        <f t="shared" si="1840"/>
        <v>0.00002-0.00101050757518664i</v>
      </c>
      <c r="W3509" t="str">
        <f t="shared" si="1841"/>
        <v>0.0000421608495685569-0.0000846011832285872i</v>
      </c>
      <c r="X3509" t="str">
        <f t="shared" si="1842"/>
        <v>0.0000421877279276734-0.0000845655108011869i</v>
      </c>
      <c r="Y3509" t="str">
        <f t="shared" si="1843"/>
        <v>0.009+7.91681348704628i</v>
      </c>
      <c r="Z3509" t="str">
        <f t="shared" si="1844"/>
        <v>-0.000128109297907266-0.0000640935326297666i</v>
      </c>
      <c r="AA3509" t="str">
        <f t="shared" si="1845"/>
        <v>0.00173126141524103-1.51577557657258i</v>
      </c>
      <c r="AB3509" t="str">
        <f t="shared" si="1846"/>
        <v>0.10861362853101+0.247319339751117i</v>
      </c>
      <c r="AC3509" t="str">
        <f t="shared" si="1847"/>
        <v>1.03790136856063-0.0154329615325864i</v>
      </c>
      <c r="AD3509" t="str">
        <f t="shared" si="1848"/>
        <v>0.101081805608614+0.23979092706455i</v>
      </c>
      <c r="AE3509" t="str">
        <f t="shared" si="1849"/>
        <v>2.41952846041543E-06-0.0000371981373168233i</v>
      </c>
      <c r="AF3509" t="str">
        <f t="shared" si="1850"/>
        <v>-4.17497372949323-0.062551690646228i</v>
      </c>
      <c r="AG3509" t="str">
        <f t="shared" si="1851"/>
        <v>1.00131639211172-0.000553143932859466i</v>
      </c>
      <c r="AH3509" t="str">
        <f t="shared" si="1852"/>
        <v>-0.0000124975260760836+0.00015493902704433i</v>
      </c>
      <c r="AI3509">
        <f t="shared" si="1853"/>
        <v>-76.168619028362045</v>
      </c>
      <c r="AJ3509">
        <f t="shared" si="1854"/>
        <v>94.611546982649401</v>
      </c>
      <c r="AK3509"/>
      <c r="AL3509"/>
      <c r="AM3509"/>
      <c r="AN3509"/>
    </row>
    <row r="3510" spans="1:40" x14ac:dyDescent="0.35">
      <c r="A3510"/>
      <c r="B3510">
        <f t="shared" si="1855"/>
        <v>1576000</v>
      </c>
      <c r="C3510" s="237" t="str">
        <f t="shared" si="1823"/>
        <v>-8.51639714142499E-09+0.000430092790925091i</v>
      </c>
      <c r="D3510" s="208" t="str">
        <f t="shared" si="1824"/>
        <v>-1.64874558500564+0.00329737806375903i</v>
      </c>
      <c r="E3510" t="str">
        <f t="shared" si="1825"/>
        <v>36500</v>
      </c>
      <c r="F3510" t="str">
        <f t="shared" si="1826"/>
        <v>0.21505376344086</v>
      </c>
      <c r="G3510" t="str">
        <f t="shared" si="1821"/>
        <v>0.21505376344086</v>
      </c>
      <c r="H3510" t="str">
        <f t="shared" si="1827"/>
        <v>2.52623048739945+0.0658094442762688i</v>
      </c>
      <c r="I3510" t="str">
        <f t="shared" si="1828"/>
        <v>6188.93752757189i</v>
      </c>
      <c r="J3510" t="str">
        <f t="shared" si="1822"/>
        <v>-51845.870034046+1353.94148503185i</v>
      </c>
      <c r="K3510" t="str">
        <f t="shared" si="1829"/>
        <v>0.00311524050791671-0.119290498358905i</v>
      </c>
      <c r="L3510" t="str">
        <f t="shared" si="1830"/>
        <v>0.000987553279360648-0.0320581669966916i</v>
      </c>
      <c r="M3510" t="str">
        <f t="shared" si="1831"/>
        <v>0.00410279378727736-0.151348665355597i</v>
      </c>
      <c r="N3510" t="str">
        <f t="shared" si="1832"/>
        <v>-19.6579128601594i</v>
      </c>
      <c r="O3510" t="str">
        <f t="shared" si="1833"/>
        <v>0.690687549997815-0.723153308972596i</v>
      </c>
      <c r="P3510" t="str">
        <f t="shared" si="1834"/>
        <v>0.309312450002185+0.723153308972596i</v>
      </c>
      <c r="Q3510" t="str">
        <f t="shared" si="1835"/>
        <v>-0.309312450002185+18.9347595511868i</v>
      </c>
      <c r="R3510" t="str">
        <f t="shared" si="1836"/>
        <v>0.0379148674046347-0.0169550603303277i</v>
      </c>
      <c r="S3510" t="str">
        <f t="shared" si="1837"/>
        <v>2.19497220770253i</v>
      </c>
      <c r="T3510" t="str">
        <f t="shared" si="1838"/>
        <v>0.037215886204989+0.0832220802118997i</v>
      </c>
      <c r="U3510" t="str">
        <f t="shared" si="1839"/>
        <v>0.0000500000000000002-0.0000901666419800896i</v>
      </c>
      <c r="V3510" t="str">
        <f t="shared" si="1840"/>
        <v>0.00002-0.001009866390177i</v>
      </c>
      <c r="W3510" t="str">
        <f t="shared" si="1841"/>
        <v>0.0000421607069478677-0.0000845497435243234i</v>
      </c>
      <c r="X3510" t="str">
        <f t="shared" si="1842"/>
        <v>0.0000421875418893207-0.0000845140929255661i</v>
      </c>
      <c r="Y3510" t="str">
        <f t="shared" si="1843"/>
        <v>0.009+7.92184003529202i</v>
      </c>
      <c r="Z3510" t="str">
        <f t="shared" si="1844"/>
        <v>-0.000127950166927332-0.0000640523998398295i</v>
      </c>
      <c r="AA3510" t="str">
        <f t="shared" si="1845"/>
        <v>0.00172906500141888-1.51481377244694i</v>
      </c>
      <c r="AB3510" t="str">
        <f t="shared" si="1846"/>
        <v>0.11195145149147+0.250345581576202i</v>
      </c>
      <c r="AC3510" t="str">
        <f t="shared" si="1847"/>
        <v>1.03834878336888-0.0159165864710927i</v>
      </c>
      <c r="AD3510" t="str">
        <f t="shared" si="1848"/>
        <v>0.104096591966163+0.242695371747792i</v>
      </c>
      <c r="AE3510" t="str">
        <f t="shared" si="1849"/>
        <v>2.22604467182877E-06-0.000037720549858201i</v>
      </c>
      <c r="AF3510" t="str">
        <f t="shared" si="1850"/>
        <v>-4.17497607240509-0.0625120662125098i</v>
      </c>
      <c r="AG3510" t="str">
        <f t="shared" si="1851"/>
        <v>1.00133150217869-0.000569307680668653i</v>
      </c>
      <c r="AH3510" t="str">
        <f t="shared" si="1852"/>
        <v>-0.0000117255140096872+0.000157127347613171i</v>
      </c>
      <c r="AI3510">
        <f t="shared" si="1853"/>
        <v>-76.05084658887921</v>
      </c>
      <c r="AJ3510">
        <f t="shared" si="1854"/>
        <v>94.267745546866792</v>
      </c>
      <c r="AK3510"/>
      <c r="AL3510"/>
      <c r="AM3510"/>
      <c r="AN3510"/>
    </row>
    <row r="3511" spans="1:40" x14ac:dyDescent="0.35">
      <c r="A3511"/>
      <c r="B3511">
        <f t="shared" si="1855"/>
        <v>1577000</v>
      </c>
      <c r="C3511" s="237" t="str">
        <f t="shared" si="1823"/>
        <v>-8.50559980857924E-09+0.000429820062459274i</v>
      </c>
      <c r="D3511" s="208" t="str">
        <f t="shared" si="1824"/>
        <v>-1.64874558492286+0.0032952871455211i</v>
      </c>
      <c r="E3511" t="str">
        <f t="shared" si="1825"/>
        <v>36500</v>
      </c>
      <c r="F3511" t="str">
        <f t="shared" si="1826"/>
        <v>0.21505376344086</v>
      </c>
      <c r="G3511" t="str">
        <f t="shared" si="1821"/>
        <v>0.21505376344086</v>
      </c>
      <c r="H3511" t="str">
        <f t="shared" si="1827"/>
        <v>2.52623282594316+0.0657677790524579i</v>
      </c>
      <c r="I3511" t="str">
        <f t="shared" si="1828"/>
        <v>6192.86451838888i</v>
      </c>
      <c r="J3511" t="str">
        <f t="shared" si="1822"/>
        <v>-51911.6864286071+1354.8005849589i</v>
      </c>
      <c r="K3511" t="str">
        <f t="shared" si="1829"/>
        <v>0.00311129345277746-0.119214954511451i</v>
      </c>
      <c r="L3511" t="str">
        <f t="shared" si="1830"/>
        <v>0.00098630241645727-0.0320378769274685i</v>
      </c>
      <c r="M3511" t="str">
        <f t="shared" si="1831"/>
        <v>0.00409759586923473-0.151252831438919i</v>
      </c>
      <c r="N3511" t="str">
        <f t="shared" si="1832"/>
        <v>-19.6703861551214i</v>
      </c>
      <c r="O3511" t="str">
        <f t="shared" si="1833"/>
        <v>0.681613950412338-0.731711980633969i</v>
      </c>
      <c r="P3511" t="str">
        <f t="shared" si="1834"/>
        <v>0.318386049587662+0.731711980633969i</v>
      </c>
      <c r="Q3511" t="str">
        <f t="shared" si="1835"/>
        <v>-0.318386049587662+18.9386741744874i</v>
      </c>
      <c r="R3511" t="str">
        <f t="shared" si="1836"/>
        <v>0.0383424004790722-0.0174560125995119i</v>
      </c>
      <c r="S3511" t="str">
        <f t="shared" si="1837"/>
        <v>2.19636495656528i</v>
      </c>
      <c r="T3511" t="str">
        <f t="shared" si="1838"/>
        <v>0.0383397743549299+0.084213904762826i</v>
      </c>
      <c r="U3511" t="str">
        <f t="shared" si="1839"/>
        <v>0.0000499999999999999-0.0000901094659230314i</v>
      </c>
      <c r="V3511" t="str">
        <f t="shared" si="1840"/>
        <v>0.00002-0.00100922601833795i</v>
      </c>
      <c r="W3511" t="str">
        <f t="shared" si="1841"/>
        <v>0.0000421605642381148-0.0000844983704561981i</v>
      </c>
      <c r="X3511" t="str">
        <f t="shared" si="1842"/>
        <v>0.000042187355844656-0.0000844627416578574i</v>
      </c>
      <c r="Y3511" t="str">
        <f t="shared" si="1843"/>
        <v>0.009+7.92686658353777i</v>
      </c>
      <c r="Z3511" t="str">
        <f t="shared" si="1844"/>
        <v>-0.000127791338542337-0.0000640113195530176i</v>
      </c>
      <c r="AA3511" t="str">
        <f t="shared" si="1845"/>
        <v>0.00172687276474168-1.51385318814436i</v>
      </c>
      <c r="AB3511" t="str">
        <f t="shared" si="1846"/>
        <v>0.115332290228103+0.253329151482061i</v>
      </c>
      <c r="AC3511" t="str">
        <f t="shared" si="1847"/>
        <v>1.03878933656371-0.0164062949686661i</v>
      </c>
      <c r="AD3511" t="str">
        <f t="shared" si="1848"/>
        <v>0.107147355086371+0.245561860924124i</v>
      </c>
      <c r="AE3511" t="str">
        <f t="shared" si="1849"/>
        <v>2.02623482188938E-06-0.0000382393224881352i</v>
      </c>
      <c r="AF3511" t="str">
        <f t="shared" si="1850"/>
        <v>-4.17497841086602-0.0624724919069368i</v>
      </c>
      <c r="AG3511" t="str">
        <f t="shared" si="1851"/>
        <v>1.00134638528194-0.000585648345852759i</v>
      </c>
      <c r="AH3511" t="str">
        <f t="shared" si="1852"/>
        <v>-0.0000109269747815124+0.000159300882167739i</v>
      </c>
      <c r="AI3511">
        <f t="shared" si="1853"/>
        <v>-75.935250565646555</v>
      </c>
      <c r="AJ3511">
        <f t="shared" si="1854"/>
        <v>93.923960730329711</v>
      </c>
      <c r="AK3511"/>
      <c r="AL3511"/>
      <c r="AM3511"/>
      <c r="AN3511"/>
    </row>
    <row r="3512" spans="1:40" x14ac:dyDescent="0.35">
      <c r="A3512"/>
      <c r="B3512">
        <f t="shared" si="1855"/>
        <v>1578000</v>
      </c>
      <c r="C3512" s="237" t="str">
        <f t="shared" si="1823"/>
        <v>-8.49482299647753E-09+0.000429547679656915i</v>
      </c>
      <c r="D3512" s="208" t="str">
        <f t="shared" si="1824"/>
        <v>-1.64874558484024+0.00329319887736968i</v>
      </c>
      <c r="E3512" t="str">
        <f t="shared" si="1825"/>
        <v>36500</v>
      </c>
      <c r="F3512" t="str">
        <f t="shared" si="1826"/>
        <v>0.21505376344086</v>
      </c>
      <c r="G3512" t="str">
        <f t="shared" si="1821"/>
        <v>0.21505376344086</v>
      </c>
      <c r="H3512" t="str">
        <f t="shared" si="1827"/>
        <v>2.52623516004702+0.0657261665118942i</v>
      </c>
      <c r="I3512" t="str">
        <f t="shared" si="1828"/>
        <v>6196.79150920587i</v>
      </c>
      <c r="J3512" t="str">
        <f t="shared" si="1822"/>
        <v>-51977.5445715948+1355.65968488595i</v>
      </c>
      <c r="K3512" t="str">
        <f t="shared" si="1829"/>
        <v>0.00310735389275068-0.119139506220365i</v>
      </c>
      <c r="L3512" t="str">
        <f t="shared" si="1830"/>
        <v>0.000985053927868226-0.0320176125013811i</v>
      </c>
      <c r="M3512" t="str">
        <f t="shared" si="1831"/>
        <v>0.00409240782061891-0.151157118721746i</v>
      </c>
      <c r="N3512" t="str">
        <f t="shared" si="1832"/>
        <v>-19.6828594500835i</v>
      </c>
      <c r="O3512" t="str">
        <f t="shared" si="1833"/>
        <v>0.672434304599023-0.7401568117625i</v>
      </c>
      <c r="P3512" t="str">
        <f t="shared" si="1834"/>
        <v>0.327565695400977+0.7401568117625i</v>
      </c>
      <c r="Q3512" t="str">
        <f t="shared" si="1835"/>
        <v>-0.327565695400977+18.942702638321i</v>
      </c>
      <c r="R3512" t="str">
        <f t="shared" si="1836"/>
        <v>0.0387628336055195-0.0179627520129219i</v>
      </c>
      <c r="S3512" t="str">
        <f t="shared" si="1837"/>
        <v>2.19775770542804i</v>
      </c>
      <c r="T3512" t="str">
        <f t="shared" si="1838"/>
        <v>0.0394777766470921+0.0851913162407555i</v>
      </c>
      <c r="U3512" t="str">
        <f t="shared" si="1839"/>
        <v>0.0000500000000000001-0.0000900523623324595i</v>
      </c>
      <c r="V3512" t="str">
        <f t="shared" si="1840"/>
        <v>0.00002-0.00100858645812354i</v>
      </c>
      <c r="W3512" t="str">
        <f t="shared" si="1841"/>
        <v>0.0000421604214393018-0.0000844470638974838i</v>
      </c>
      <c r="X3512" t="str">
        <f t="shared" si="1842"/>
        <v>0.0000421871697934732-0.0000844114568713881i</v>
      </c>
      <c r="Y3512" t="str">
        <f t="shared" si="1843"/>
        <v>0.009+7.93189313178351i</v>
      </c>
      <c r="Z3512" t="str">
        <f t="shared" si="1844"/>
        <v>-0.00012763281198546-0.0000639702916683248i</v>
      </c>
      <c r="AA3512" t="str">
        <f t="shared" si="1845"/>
        <v>0.00172468469462393-1.51289382134571i</v>
      </c>
      <c r="AB3512" t="str">
        <f t="shared" si="1846"/>
        <v>0.11875558660499+0.256269364515171i</v>
      </c>
      <c r="AC3512" t="str">
        <f t="shared" si="1847"/>
        <v>1.03922293504813-0.0169019935517941i</v>
      </c>
      <c r="AD3512" t="str">
        <f t="shared" si="1848"/>
        <v>0.110233615345161+0.24838994951451i</v>
      </c>
      <c r="AE3512" t="str">
        <f t="shared" si="1849"/>
        <v>0.0000018201512160972-0.0000387543842507474i</v>
      </c>
      <c r="AF3512" t="str">
        <f t="shared" si="1850"/>
        <v>-4.17498074488726-0.0624329676345245i</v>
      </c>
      <c r="AG3512" t="str">
        <f t="shared" si="1851"/>
        <v>1.00136103941205-0.000602162967602165i</v>
      </c>
      <c r="AH3512" t="str">
        <f t="shared" si="1852"/>
        <v>-0.0000101021229424177+0.000161459334942238i</v>
      </c>
      <c r="AI3512">
        <f t="shared" si="1853"/>
        <v>-75.821768660099494</v>
      </c>
      <c r="AJ3512">
        <f t="shared" si="1854"/>
        <v>93.580192432277371</v>
      </c>
      <c r="AK3512"/>
      <c r="AL3512"/>
      <c r="AM3512"/>
      <c r="AN3512"/>
    </row>
    <row r="3513" spans="1:40" x14ac:dyDescent="0.35">
      <c r="A3513"/>
      <c r="B3513">
        <f t="shared" si="1855"/>
        <v>1579000</v>
      </c>
      <c r="C3513" s="237" t="str">
        <f t="shared" si="1823"/>
        <v>-8.484066653152E-09+0.000429275641861273i</v>
      </c>
      <c r="D3513" s="208" t="str">
        <f t="shared" si="1824"/>
        <v>-1.64874558475777+0.00329111325426976i</v>
      </c>
      <c r="E3513" t="str">
        <f t="shared" si="1825"/>
        <v>36500</v>
      </c>
      <c r="F3513" t="str">
        <f t="shared" si="1826"/>
        <v>0.21505376344086</v>
      </c>
      <c r="G3513" t="str">
        <f t="shared" si="1821"/>
        <v>0.21505376344086</v>
      </c>
      <c r="H3513" t="str">
        <f t="shared" si="1827"/>
        <v>2.52623748972226+0.0656846065547963i</v>
      </c>
      <c r="I3513" t="str">
        <f t="shared" si="1828"/>
        <v>6200.71850002285i</v>
      </c>
      <c r="J3513" t="str">
        <f t="shared" si="1822"/>
        <v>-52043.4444630092+1356.518784813i</v>
      </c>
      <c r="K3513" t="str">
        <f t="shared" si="1829"/>
        <v>0.00310342180887566-0.119064153304576i</v>
      </c>
      <c r="L3513" t="str">
        <f t="shared" si="1830"/>
        <v>0.000983807807590169-0.0319973736698939i</v>
      </c>
      <c r="M3513" t="str">
        <f t="shared" si="1831"/>
        <v>0.00408722961646583-0.15106152697447i</v>
      </c>
      <c r="N3513" t="str">
        <f t="shared" si="1832"/>
        <v>-19.6953327450455i</v>
      </c>
      <c r="O3513" t="str">
        <f t="shared" si="1833"/>
        <v>0.663150040737138-0.748486488502186i</v>
      </c>
      <c r="P3513" t="str">
        <f t="shared" si="1834"/>
        <v>0.336849959262862+0.748486488502186i</v>
      </c>
      <c r="Q3513" t="str">
        <f t="shared" si="1835"/>
        <v>-0.336849959262862+18.9468462565433i</v>
      </c>
      <c r="R3513" t="str">
        <f t="shared" si="1836"/>
        <v>0.0391760778752452-0.0184751812918906i</v>
      </c>
      <c r="S3513" t="str">
        <f t="shared" si="1837"/>
        <v>2.19915045429079i</v>
      </c>
      <c r="T3513" t="str">
        <f t="shared" si="1838"/>
        <v>0.0406297033311659+0.0861540894566768i</v>
      </c>
      <c r="U3513" t="str">
        <f t="shared" si="1839"/>
        <v>0.0000499999999999998-0.0000899953310706905i</v>
      </c>
      <c r="V3513" t="str">
        <f t="shared" si="1840"/>
        <v>0.00002-0.00100794770799174i</v>
      </c>
      <c r="W3513" t="str">
        <f t="shared" si="1841"/>
        <v>0.0000421602785514308-0.0000843958237217729i</v>
      </c>
      <c r="X3513" t="str">
        <f t="shared" si="1842"/>
        <v>0.0000421869837355657-0.0000843602384398032i</v>
      </c>
      <c r="Y3513" t="str">
        <f t="shared" si="1843"/>
        <v>0.009+7.93691968002925i</v>
      </c>
      <c r="Z3513" t="str">
        <f t="shared" si="1844"/>
        <v>-0.000127474586492305-0.0000639293160850034i</v>
      </c>
      <c r="AA3513" t="str">
        <f t="shared" si="1845"/>
        <v>0.00172250078051364-1.51193566973771i</v>
      </c>
      <c r="AB3513" t="str">
        <f t="shared" si="1846"/>
        <v>0.122220769822273+0.259165543270281i</v>
      </c>
      <c r="AC3513" t="str">
        <f t="shared" si="1847"/>
        <v>1.03964948705574-0.017403587033326i</v>
      </c>
      <c r="AD3513" t="str">
        <f t="shared" si="1848"/>
        <v>0.113354887629715+0.251179198541553i</v>
      </c>
      <c r="AE3513" t="str">
        <f t="shared" si="1849"/>
        <v>1.60784695006115E-06-0.0000392656649106131i</v>
      </c>
      <c r="AF3513" t="str">
        <f t="shared" si="1850"/>
        <v>-4.17498307448003-0.0623934933005265i</v>
      </c>
      <c r="AG3513" t="str">
        <f t="shared" si="1851"/>
        <v>1.00137546259803-0.000618848562523001i</v>
      </c>
      <c r="AH3513" t="str">
        <f t="shared" si="1852"/>
        <v>-9.25117627464706E-06+0.00016360241314474i</v>
      </c>
      <c r="AI3513">
        <f t="shared" si="1853"/>
        <v>-75.71034135700765</v>
      </c>
      <c r="AJ3513">
        <f t="shared" si="1854"/>
        <v>93.236440548908078</v>
      </c>
      <c r="AK3513"/>
      <c r="AL3513"/>
      <c r="AM3513"/>
      <c r="AN3513"/>
    </row>
    <row r="3514" spans="1:40" x14ac:dyDescent="0.35">
      <c r="A3514"/>
      <c r="B3514">
        <f t="shared" si="1855"/>
        <v>1580000</v>
      </c>
      <c r="C3514" s="237" t="str">
        <f t="shared" si="1823"/>
        <v>-8.47333072679935E-09+0.00042900394841727i</v>
      </c>
      <c r="D3514" s="208" t="str">
        <f t="shared" si="1824"/>
        <v>-1.64874558467547+0.00328903027119907i</v>
      </c>
      <c r="E3514" t="str">
        <f t="shared" si="1825"/>
        <v>36500</v>
      </c>
      <c r="F3514" t="str">
        <f t="shared" si="1826"/>
        <v>0.21505376344086</v>
      </c>
      <c r="G3514" t="str">
        <f t="shared" si="1821"/>
        <v>0.21505376344086</v>
      </c>
      <c r="H3514" t="str">
        <f t="shared" si="1827"/>
        <v>2.52623981498011+0.0656430990816367i</v>
      </c>
      <c r="I3514" t="str">
        <f t="shared" si="1828"/>
        <v>6204.64549083984i</v>
      </c>
      <c r="J3514" t="str">
        <f t="shared" si="1822"/>
        <v>-52109.3861028501+1357.37788474005i</v>
      </c>
      <c r="K3514" t="str">
        <f t="shared" si="1829"/>
        <v>0.00309949718225165-0.118988895583472i</v>
      </c>
      <c r="L3514" t="str">
        <f t="shared" si="1830"/>
        <v>0.000982564049638709-0.0319771603845935i</v>
      </c>
      <c r="M3514" t="str">
        <f t="shared" si="1831"/>
        <v>0.00408206123189036-0.150966055968066i</v>
      </c>
      <c r="N3514" t="str">
        <f t="shared" si="1832"/>
        <v>-19.7078060400075i</v>
      </c>
      <c r="O3514" t="str">
        <f t="shared" si="1833"/>
        <v>0.653762603282315-0.756699714913076i</v>
      </c>
      <c r="P3514" t="str">
        <f t="shared" si="1834"/>
        <v>0.346237396717685+0.756699714913076i</v>
      </c>
      <c r="Q3514" t="str">
        <f t="shared" si="1835"/>
        <v>-0.346237396717685+18.9511063250944i</v>
      </c>
      <c r="R3514" t="str">
        <f t="shared" si="1836"/>
        <v>0.0395820457866763-0.018993201506711i</v>
      </c>
      <c r="S3514" t="str">
        <f t="shared" si="1837"/>
        <v>2.20054320315354i</v>
      </c>
      <c r="T3514" t="str">
        <f t="shared" si="1838"/>
        <v>0.0417953604817185+0.0871020018227827i</v>
      </c>
      <c r="U3514" t="str">
        <f t="shared" si="1839"/>
        <v>0.00005-0.0000899383720003929i</v>
      </c>
      <c r="V3514" t="str">
        <f t="shared" si="1840"/>
        <v>0.00002-0.0010073097664044i</v>
      </c>
      <c r="W3514" t="str">
        <f t="shared" si="1841"/>
        <v>0.0000421601355745052-0.0000843446498029795i</v>
      </c>
      <c r="X3514" t="str">
        <f t="shared" si="1842"/>
        <v>0.0000421867976707282-0.0000843090862370705i</v>
      </c>
      <c r="Y3514" t="str">
        <f t="shared" si="1843"/>
        <v>0.009+7.941946228275i</v>
      </c>
      <c r="Z3514" t="str">
        <f t="shared" si="1844"/>
        <v>-0.000127316661300894-0.0000638883927025649i</v>
      </c>
      <c r="AA3514" t="str">
        <f t="shared" si="1845"/>
        <v>0.00172032101189218-1.51097873101297i</v>
      </c>
      <c r="AB3514" t="str">
        <f t="shared" si="1846"/>
        <v>0.125727256520641+0.262017018166989i</v>
      </c>
      <c r="AC3514" t="str">
        <f t="shared" si="1847"/>
        <v>1.04006890218882-0.0179109785326515i</v>
      </c>
      <c r="AD3514" t="str">
        <f t="shared" si="1848"/>
        <v>0.116510681417217+0.253929175196828i</v>
      </c>
      <c r="AE3514" t="str">
        <f t="shared" si="1849"/>
        <v>1.38937589968111E-06-0.0000397730949613766i</v>
      </c>
      <c r="AF3514" t="str">
        <f t="shared" si="1850"/>
        <v>-4.17498539965558-0.0623540688104376i</v>
      </c>
      <c r="AG3514" t="str">
        <f t="shared" si="1851"/>
        <v>1.00138965290762-0.000635702125139062i</v>
      </c>
      <c r="AH3514" t="str">
        <f t="shared" si="1852"/>
        <v>-8.37435575122551E-06+0.000165729826990705i</v>
      </c>
      <c r="AI3514">
        <f t="shared" si="1853"/>
        <v>-75.600911761611457</v>
      </c>
      <c r="AJ3514">
        <f t="shared" si="1854"/>
        <v>92.892704973387382</v>
      </c>
      <c r="AK3514"/>
      <c r="AL3514"/>
      <c r="AM3514"/>
      <c r="AN3514"/>
    </row>
    <row r="3515" spans="1:40" x14ac:dyDescent="0.35">
      <c r="A3515"/>
      <c r="B3515">
        <f t="shared" si="1855"/>
        <v>1581000</v>
      </c>
      <c r="C3515" s="237" t="str">
        <f t="shared" si="1823"/>
        <v>-8.46261516578008E-09+0.000428732598671488i</v>
      </c>
      <c r="D3515" s="208" t="str">
        <f t="shared" si="1824"/>
        <v>-1.64874558459331+0.00328694992314808i</v>
      </c>
      <c r="E3515" t="str">
        <f t="shared" si="1825"/>
        <v>36500</v>
      </c>
      <c r="F3515" t="str">
        <f t="shared" si="1826"/>
        <v>0.21505376344086</v>
      </c>
      <c r="G3515" t="str">
        <f t="shared" si="1821"/>
        <v>0.21505376344086</v>
      </c>
      <c r="H3515" t="str">
        <f t="shared" si="1827"/>
        <v>2.52624213583166+0.0656016439931359i</v>
      </c>
      <c r="I3515" t="str">
        <f t="shared" si="1828"/>
        <v>6208.57248165683i</v>
      </c>
      <c r="J3515" t="str">
        <f t="shared" si="1822"/>
        <v>-52175.3694911176+1358.23698466711i</v>
      </c>
      <c r="K3515" t="str">
        <f t="shared" si="1829"/>
        <v>0.00309557999403755-0.118913732876893i</v>
      </c>
      <c r="L3515" t="str">
        <f t="shared" si="1830"/>
        <v>0.000981322648048322-0.0319569725971881i</v>
      </c>
      <c r="M3515" t="str">
        <f t="shared" si="1831"/>
        <v>0.00407690264208587-0.150870705474081i</v>
      </c>
      <c r="N3515" t="str">
        <f t="shared" si="1832"/>
        <v>-19.7202793349695i</v>
      </c>
      <c r="O3515" t="str">
        <f t="shared" si="1833"/>
        <v>0.644273452742118-0.764795213172617i</v>
      </c>
      <c r="P3515" t="str">
        <f t="shared" si="1834"/>
        <v>0.355726547257882+0.764795213172617i</v>
      </c>
      <c r="Q3515" t="str">
        <f t="shared" si="1835"/>
        <v>-0.355726547257882+18.9554841217969i</v>
      </c>
      <c r="R3515" t="str">
        <f t="shared" si="1836"/>
        <v>0.0399806512824688-0.0195167120986539i</v>
      </c>
      <c r="S3515" t="str">
        <f t="shared" si="1837"/>
        <v>2.2019359520163i</v>
      </c>
      <c r="T3515" t="str">
        <f t="shared" si="1838"/>
        <v>0.0429745500351775+0.0880348334438947i</v>
      </c>
      <c r="U3515" t="str">
        <f t="shared" si="1839"/>
        <v>0.0000500000000000002-0.0000898814849845802i</v>
      </c>
      <c r="V3515" t="str">
        <f t="shared" si="1840"/>
        <v>0.00002-0.0010066726318273i</v>
      </c>
      <c r="W3515" t="str">
        <f t="shared" si="1841"/>
        <v>0.0000421599925085271-0.0000842935420153345i</v>
      </c>
      <c r="X3515" t="str">
        <f t="shared" si="1842"/>
        <v>0.0000421866115987558-0.000084258000137475i</v>
      </c>
      <c r="Y3515" t="str">
        <f t="shared" si="1843"/>
        <v>0.009+7.94697277652074i</v>
      </c>
      <c r="Z3515" t="str">
        <f t="shared" si="1844"/>
        <v>-0.00012715903565166-0.0000638475214207786i</v>
      </c>
      <c r="AA3515" t="str">
        <f t="shared" si="1845"/>
        <v>0.00171814537827419-1.51002300286991i</v>
      </c>
      <c r="AB3515" t="str">
        <f t="shared" si="1846"/>
        <v>0.129274450892586+0.264823127724758i</v>
      </c>
      <c r="AC3515" t="str">
        <f t="shared" si="1847"/>
        <v>1.04048109145609-0.0184240694968324i</v>
      </c>
      <c r="AD3515" t="str">
        <f t="shared" si="1848"/>
        <v>0.119700500854182+0.256639452906935i</v>
      </c>
      <c r="AE3515" t="str">
        <f t="shared" si="1849"/>
        <v>1.16479271125397E-06-0.0000402766056341807i</v>
      </c>
      <c r="AF3515" t="str">
        <f t="shared" si="1850"/>
        <v>-4.17498772042497-0.0623146940699878i</v>
      </c>
      <c r="AG3515" t="str">
        <f t="shared" si="1851"/>
        <v>1.00140360844751-0.000652720628394989i</v>
      </c>
      <c r="AH3515" t="str">
        <f t="shared" si="1852"/>
        <v>-7.47188549510453E-06+0.000167841289735737i</v>
      </c>
      <c r="AI3515">
        <f t="shared" si="1853"/>
        <v>-75.493425448521748</v>
      </c>
      <c r="AJ3515">
        <f t="shared" si="1854"/>
        <v>92.54898559588014</v>
      </c>
      <c r="AK3515"/>
      <c r="AL3515"/>
      <c r="AM3515"/>
      <c r="AN3515"/>
    </row>
    <row r="3516" spans="1:40" x14ac:dyDescent="0.35">
      <c r="A3516"/>
      <c r="B3516">
        <f t="shared" si="1855"/>
        <v>1582000</v>
      </c>
      <c r="C3516" s="237" t="str">
        <f t="shared" si="1823"/>
        <v>-8.45191991861768E-09+0.000428461591972156i</v>
      </c>
      <c r="D3516" s="208" t="str">
        <f t="shared" si="1824"/>
        <v>-1.64874558451131+0.00328487220511986i</v>
      </c>
      <c r="E3516" t="str">
        <f t="shared" si="1825"/>
        <v>36500</v>
      </c>
      <c r="F3516" t="str">
        <f t="shared" si="1826"/>
        <v>0.21505376344086</v>
      </c>
      <c r="G3516" t="str">
        <f t="shared" si="1821"/>
        <v>0.21505376344086</v>
      </c>
      <c r="H3516" t="str">
        <f t="shared" si="1827"/>
        <v>2.52624445228808+0.0655602411902669i</v>
      </c>
      <c r="I3516" t="str">
        <f t="shared" si="1828"/>
        <v>6212.49947247382i</v>
      </c>
      <c r="J3516" t="str">
        <f t="shared" si="1822"/>
        <v>-52241.3946278118+1359.09608459415i</v>
      </c>
      <c r="K3516" t="str">
        <f t="shared" si="1829"/>
        <v>0.00309167022545162-0.118838665005134i</v>
      </c>
      <c r="L3516" t="str">
        <f t="shared" si="1830"/>
        <v>0.000980083596872315-0.0319368102595079i</v>
      </c>
      <c r="M3516" t="str">
        <f t="shared" si="1831"/>
        <v>0.00407175382232393-0.150775475264642i</v>
      </c>
      <c r="N3516" t="str">
        <f t="shared" si="1832"/>
        <v>-19.7327526299316i</v>
      </c>
      <c r="O3516" t="str">
        <f t="shared" si="1833"/>
        <v>0.634684065448666-0.772771723774592i</v>
      </c>
      <c r="P3516" t="str">
        <f t="shared" si="1834"/>
        <v>0.365315934551334+0.772771723774592i</v>
      </c>
      <c r="Q3516" t="str">
        <f t="shared" si="1835"/>
        <v>-0.365315934551334+18.959980906157i</v>
      </c>
      <c r="R3516" t="str">
        <f t="shared" si="1836"/>
        <v>0.0403718097862295-0.0200456109029887i</v>
      </c>
      <c r="S3516" t="str">
        <f t="shared" si="1837"/>
        <v>2.20332870087905i</v>
      </c>
      <c r="T3516" t="str">
        <f t="shared" si="1838"/>
        <v>0.044167069829209+0.0889523672084292i</v>
      </c>
      <c r="U3516" t="str">
        <f t="shared" si="1839"/>
        <v>0.0000499999999999999-0.0000898246698866122i</v>
      </c>
      <c r="V3516" t="str">
        <f t="shared" si="1840"/>
        <v>0.00002-0.00100603630273006i</v>
      </c>
      <c r="W3516" t="str">
        <f t="shared" si="1841"/>
        <v>0.0000421598493534992-0.0000842425002333878i</v>
      </c>
      <c r="X3516" t="str">
        <f t="shared" si="1842"/>
        <v>0.0000421864255194439-0.0000842069800156196i</v>
      </c>
      <c r="Y3516" t="str">
        <f t="shared" si="1843"/>
        <v>0.009+7.95199932476648i</v>
      </c>
      <c r="Z3516" t="str">
        <f t="shared" si="1844"/>
        <v>-0.000127001708787432-0.0000638067021396703i</v>
      </c>
      <c r="AA3516" t="str">
        <f t="shared" si="1845"/>
        <v>0.00171597386920746-1.50906848301278i</v>
      </c>
      <c r="AB3516" t="str">
        <f t="shared" si="1846"/>
        <v>0.132861744800859+0.267583218836555i</v>
      </c>
      <c r="AC3516" t="str">
        <f t="shared" si="1847"/>
        <v>1.04088596731016-0.0189427597227516i</v>
      </c>
      <c r="AD3516" t="str">
        <f t="shared" si="1848"/>
        <v>0.122923844836702+0.259309611398638i</v>
      </c>
      <c r="AE3516" t="str">
        <f t="shared" si="1849"/>
        <v>9.3415279148431E-07-0.0000407761289059905i</v>
      </c>
      <c r="AF3516" t="str">
        <f t="shared" si="1850"/>
        <v>-4.17499003679939-0.062275368985147i</v>
      </c>
      <c r="AG3516" t="str">
        <f t="shared" si="1851"/>
        <v>1.00141732736355-0.000669901024162585i</v>
      </c>
      <c r="AH3516" t="str">
        <f t="shared" si="1852"/>
        <v>-6.54399273798256E-06+0.000169936517707929i</v>
      </c>
      <c r="AI3516">
        <f t="shared" si="1853"/>
        <v>-75.387830321360411</v>
      </c>
      <c r="AJ3516">
        <f t="shared" si="1854"/>
        <v>92.20528230356939</v>
      </c>
      <c r="AK3516"/>
      <c r="AL3516"/>
      <c r="AM3516"/>
      <c r="AN3516"/>
    </row>
    <row r="3517" spans="1:40" x14ac:dyDescent="0.35">
      <c r="A3517"/>
      <c r="B3517">
        <f t="shared" si="1855"/>
        <v>1583000</v>
      </c>
      <c r="C3517" s="237" t="str">
        <f t="shared" si="1823"/>
        <v>-8.44124493399867E-09+0.000428190927669163i</v>
      </c>
      <c r="D3517" s="208" t="str">
        <f t="shared" si="1824"/>
        <v>-1.64874558442947+0.00328279711213025i</v>
      </c>
      <c r="E3517" t="str">
        <f t="shared" si="1825"/>
        <v>36500</v>
      </c>
      <c r="F3517" t="str">
        <f t="shared" si="1826"/>
        <v>0.21505376344086</v>
      </c>
      <c r="G3517" t="str">
        <f t="shared" si="1821"/>
        <v>0.21505376344086</v>
      </c>
      <c r="H3517" t="str">
        <f t="shared" si="1827"/>
        <v>2.52624676436046+0.0655188905742511i</v>
      </c>
      <c r="I3517" t="str">
        <f t="shared" si="1828"/>
        <v>6216.4264632908i</v>
      </c>
      <c r="J3517" t="str">
        <f t="shared" si="1822"/>
        <v>-52307.4615129326+1359.9551845212i</v>
      </c>
      <c r="K3517" t="str">
        <f t="shared" si="1829"/>
        <v>0.00308776785777151-0.118763691788945i</v>
      </c>
      <c r="L3517" t="str">
        <f t="shared" si="1830"/>
        <v>0.000978846890182737-0.0319166733235039i</v>
      </c>
      <c r="M3517" t="str">
        <f t="shared" si="1831"/>
        <v>0.00406661474795425-0.150680365112449i</v>
      </c>
      <c r="N3517" t="str">
        <f t="shared" si="1832"/>
        <v>-19.7452259248936i</v>
      </c>
      <c r="O3517" t="str">
        <f t="shared" si="1833"/>
        <v>0.624995933329246-0.780628005724817i</v>
      </c>
      <c r="P3517" t="str">
        <f t="shared" si="1834"/>
        <v>0.375004066670754+0.780628005724817i</v>
      </c>
      <c r="Q3517" t="str">
        <f t="shared" si="1835"/>
        <v>-0.375004066670754+18.9645979191688i</v>
      </c>
      <c r="R3517" t="str">
        <f t="shared" si="1836"/>
        <v>0.0407554382388187-0.0205797941729505i</v>
      </c>
      <c r="S3517" t="str">
        <f t="shared" si="1837"/>
        <v>2.20472144974181i</v>
      </c>
      <c r="T3517" t="str">
        <f t="shared" si="1838"/>
        <v>0.0453727136443755+0.0898543888787512i</v>
      </c>
      <c r="U3517" t="str">
        <f t="shared" si="1839"/>
        <v>0.0000500000000000001-0.0000897679265701965i</v>
      </c>
      <c r="V3517" t="str">
        <f t="shared" si="1840"/>
        <v>0.00002-0.0010054007775862i</v>
      </c>
      <c r="W3517" t="str">
        <f t="shared" si="1841"/>
        <v>0.0000421597061094249-0.0000841915243320071i</v>
      </c>
      <c r="X3517" t="str">
        <f t="shared" si="1842"/>
        <v>0.0000421862394325899-0.0000841560257464248i</v>
      </c>
      <c r="Y3517" t="str">
        <f t="shared" si="1843"/>
        <v>0.009+7.95702587301223i</v>
      </c>
      <c r="Z3517" t="str">
        <f t="shared" si="1844"/>
        <v>-0.000126844679953433-0.0000637659347595245i</v>
      </c>
      <c r="AA3517" t="str">
        <f t="shared" si="1845"/>
        <v>0.00171380647427275-1.50811516915162i</v>
      </c>
      <c r="AB3517" t="str">
        <f t="shared" si="1846"/>
        <v>0.13648851790378+0.270296647040658i</v>
      </c>
      <c r="AC3517" t="str">
        <f t="shared" si="1847"/>
        <v>1.04128344368459-0.0194669473802205i</v>
      </c>
      <c r="AD3517" t="str">
        <f t="shared" si="1848"/>
        <v>0.126180207091337+0.261939236762847i</v>
      </c>
      <c r="AE3517" t="str">
        <f t="shared" si="1849"/>
        <v>6.97512297420797E-07-0.0000412715975077592i</v>
      </c>
      <c r="AF3517" t="str">
        <f t="shared" si="1850"/>
        <v>-4.17499234878993-0.0622360934621208i</v>
      </c>
      <c r="AG3517" t="str">
        <f t="shared" si="1851"/>
        <v>1.00143080784103-0.000687240243748735i</v>
      </c>
      <c r="AH3517" t="str">
        <f t="shared" si="1852"/>
        <v>-5.59090777888118E-06+0.000172015230339528i</v>
      </c>
      <c r="AI3517">
        <f t="shared" si="1853"/>
        <v>-75.284076482251763</v>
      </c>
      <c r="AJ3517">
        <f t="shared" si="1854"/>
        <v>91.861594980692729</v>
      </c>
      <c r="AK3517"/>
      <c r="AL3517"/>
      <c r="AM3517"/>
      <c r="AN3517"/>
    </row>
    <row r="3518" spans="1:40" x14ac:dyDescent="0.35">
      <c r="A3518"/>
      <c r="B3518">
        <f t="shared" si="1855"/>
        <v>1584000</v>
      </c>
      <c r="C3518" s="237" t="str">
        <f t="shared" si="1823"/>
        <v>-8.43059016077102E-09+0.000427920605114028i</v>
      </c>
      <c r="D3518" s="208" t="str">
        <f t="shared" si="1824"/>
        <v>-1.64874558434778+0.00328072463920755i</v>
      </c>
      <c r="E3518" t="str">
        <f t="shared" si="1825"/>
        <v>36500</v>
      </c>
      <c r="F3518" t="str">
        <f t="shared" si="1826"/>
        <v>0.21505376344086</v>
      </c>
      <c r="G3518" t="str">
        <f t="shared" si="1821"/>
        <v>0.21505376344086</v>
      </c>
      <c r="H3518" t="str">
        <f t="shared" si="1827"/>
        <v>2.52624907205983+0.0654775920465576i</v>
      </c>
      <c r="I3518" t="str">
        <f t="shared" si="1828"/>
        <v>6220.35345410779i</v>
      </c>
      <c r="J3518" t="str">
        <f t="shared" si="1822"/>
        <v>-52373.57014648+1360.81428444825i</v>
      </c>
      <c r="K3518" t="str">
        <f t="shared" si="1829"/>
        <v>0.00308387287233378-0.118688813049524i</v>
      </c>
      <c r="L3518" t="str">
        <f t="shared" si="1830"/>
        <v>0.000977612522070289-0.031896561741248i</v>
      </c>
      <c r="M3518" t="str">
        <f t="shared" si="1831"/>
        <v>0.00406148539440407-0.150585374790772i</v>
      </c>
      <c r="N3518" t="str">
        <f t="shared" si="1832"/>
        <v>-19.7576992198556i</v>
      </c>
      <c r="O3518" t="str">
        <f t="shared" si="1833"/>
        <v>0.615210563673746-0.788362836734604i</v>
      </c>
      <c r="P3518" t="str">
        <f t="shared" si="1834"/>
        <v>0.384789436326254+0.788362836734604i</v>
      </c>
      <c r="Q3518" t="str">
        <f t="shared" si="1835"/>
        <v>-0.384789436326254+18.969336383121i</v>
      </c>
      <c r="R3518" t="str">
        <f t="shared" si="1836"/>
        <v>0.041131455134258-0.0211191566047147i</v>
      </c>
      <c r="S3518" t="str">
        <f t="shared" si="1837"/>
        <v>2.20611419860456i</v>
      </c>
      <c r="T3518" t="str">
        <f t="shared" si="1838"/>
        <v>0.0465912712482144+0.090740687180953i</v>
      </c>
      <c r="U3518" t="str">
        <f t="shared" si="1839"/>
        <v>0.0000499999999999998-0.0000897112548993815i</v>
      </c>
      <c r="V3518" t="str">
        <f t="shared" si="1840"/>
        <v>0.00002-0.00100476605487308i</v>
      </c>
      <c r="W3518" t="str">
        <f t="shared" si="1841"/>
        <v>0.0000421595627763066-0.000084140614186375i</v>
      </c>
      <c r="X3518" t="str">
        <f t="shared" si="1842"/>
        <v>0.0000421860533379901-0.0000841051372051263i</v>
      </c>
      <c r="Y3518" t="str">
        <f t="shared" si="1843"/>
        <v>0.009+7.96205242125797i</v>
      </c>
      <c r="Z3518" t="str">
        <f t="shared" si="1844"/>
        <v>-0.000126687948397268-0.0000637252191808784i</v>
      </c>
      <c r="AA3518" t="str">
        <f t="shared" si="1845"/>
        <v>0.00171164318308373-1.50716305900229i</v>
      </c>
      <c r="AB3518" t="str">
        <f t="shared" si="1846"/>
        <v>0.140154137787835+0.272962776790717i</v>
      </c>
      <c r="AC3518" t="str">
        <f t="shared" si="1847"/>
        <v>1.04167343603055-0.0199965290361072i</v>
      </c>
      <c r="AD3518" t="str">
        <f t="shared" si="1848"/>
        <v>0.129469076257014+0.264527921517706i</v>
      </c>
      <c r="AE3518" t="str">
        <f t="shared" si="1849"/>
        <v>4.5492812628743E-07-0.0000417629449324958i</v>
      </c>
      <c r="AF3518" t="str">
        <f t="shared" si="1850"/>
        <v>-4.17499465640761-0.0621968674073501i</v>
      </c>
      <c r="AG3518" t="str">
        <f t="shared" si="1851"/>
        <v>1.00144404810482-0.000704735198406918i</v>
      </c>
      <c r="AH3518" t="str">
        <f t="shared" si="1852"/>
        <v>-4.61286394235577E-06+0.000174077150198243i</v>
      </c>
      <c r="AI3518">
        <f t="shared" si="1853"/>
        <v>-75.182116110330824</v>
      </c>
      <c r="AJ3518">
        <f t="shared" si="1854"/>
        <v>91.517923508547341</v>
      </c>
      <c r="AK3518"/>
      <c r="AL3518"/>
      <c r="AM3518"/>
      <c r="AN3518"/>
    </row>
    <row r="3519" spans="1:40" x14ac:dyDescent="0.35">
      <c r="A3519"/>
      <c r="B3519">
        <f t="shared" si="1855"/>
        <v>1585000</v>
      </c>
      <c r="C3519" s="237" t="str">
        <f t="shared" si="1823"/>
        <v>-8.41995554794413E-09+0.000427650623659907i</v>
      </c>
      <c r="D3519" s="208" t="str">
        <f t="shared" si="1824"/>
        <v>-1.64874558426626+0.00327865478139262i</v>
      </c>
      <c r="E3519" t="str">
        <f t="shared" si="1825"/>
        <v>36500</v>
      </c>
      <c r="F3519" t="str">
        <f t="shared" si="1826"/>
        <v>0.21505376344086</v>
      </c>
      <c r="G3519" t="str">
        <f t="shared" si="1821"/>
        <v>0.21505376344086</v>
      </c>
      <c r="H3519" t="str">
        <f t="shared" si="1827"/>
        <v>2.52625137539725+0.0654363455089049i</v>
      </c>
      <c r="I3519" t="str">
        <f t="shared" si="1828"/>
        <v>6224.28044492478i</v>
      </c>
      <c r="J3519" t="str">
        <f t="shared" si="1822"/>
        <v>-52439.720528454+1361.67338437531i</v>
      </c>
      <c r="K3519" t="str">
        <f t="shared" si="1829"/>
        <v>0.00307998525053382-0.11861402860852i</v>
      </c>
      <c r="L3519" t="str">
        <f t="shared" si="1830"/>
        <v>0.000976380486644298-0.0318764754649326i</v>
      </c>
      <c r="M3519" t="str">
        <f t="shared" si="1831"/>
        <v>0.00405636573717812-0.150490504073453i</v>
      </c>
      <c r="N3519" t="str">
        <f t="shared" si="1832"/>
        <v>-19.7701725148177i</v>
      </c>
      <c r="O3519" t="str">
        <f t="shared" si="1833"/>
        <v>0.605329478900367-0.795975013410729i</v>
      </c>
      <c r="P3519" t="str">
        <f t="shared" si="1834"/>
        <v>0.394670521099633+0.795975013410729i</v>
      </c>
      <c r="Q3519" t="str">
        <f t="shared" si="1835"/>
        <v>-0.394670521099633+18.974197501407i</v>
      </c>
      <c r="R3519" t="str">
        <f t="shared" si="1836"/>
        <v>0.0414997805551512-0.0216635913632908i</v>
      </c>
      <c r="S3519" t="str">
        <f t="shared" si="1837"/>
        <v>2.20750694746732i</v>
      </c>
      <c r="T3519" t="str">
        <f t="shared" si="1838"/>
        <v>0.0478225284415575+0.0916110538938655i</v>
      </c>
      <c r="U3519" t="str">
        <f t="shared" si="1839"/>
        <v>0.00005-0.0000896546547385621i</v>
      </c>
      <c r="V3519" t="str">
        <f t="shared" si="1840"/>
        <v>0.00002-0.0010041321330719i</v>
      </c>
      <c r="W3519" t="str">
        <f t="shared" si="1841"/>
        <v>0.0000421594193541474-0.00008408976967199i</v>
      </c>
      <c r="X3519" t="str">
        <f t="shared" si="1842"/>
        <v>0.0000421858672354428-0.0000840543142672753i</v>
      </c>
      <c r="Y3519" t="str">
        <f t="shared" si="1843"/>
        <v>0.009+7.96707896950372i</v>
      </c>
      <c r="Z3519" t="str">
        <f t="shared" si="1844"/>
        <v>-0.000126531513368915-0.0000636845553045258i</v>
      </c>
      <c r="AA3519" t="str">
        <f t="shared" si="1845"/>
        <v>0.0017094839852868-1.50621215028637i</v>
      </c>
      <c r="AB3519" t="str">
        <f t="shared" si="1846"/>
        <v>0.143857960107014+0.275580981723517i</v>
      </c>
      <c r="AC3519" t="str">
        <f t="shared" si="1847"/>
        <v>1.04205586135303-0.020531399679402i</v>
      </c>
      <c r="AD3519" t="str">
        <f t="shared" si="1848"/>
        <v>0.132789935967458+0.267075264670462i</v>
      </c>
      <c r="AE3519" t="str">
        <f t="shared" si="1849"/>
        <v>2.06457905253175E-07-0.000042250105443161i</v>
      </c>
      <c r="AF3519" t="str">
        <f t="shared" si="1850"/>
        <v>-4.17499695966351-0.0621576907275123i</v>
      </c>
      <c r="AG3519" t="str">
        <f t="shared" si="1851"/>
        <v>1.00145704641966-0.000722382779849652i</v>
      </c>
      <c r="AH3519" t="str">
        <f t="shared" si="1852"/>
        <v>-3.61009753651379E-06+0.000176122003017823i</v>
      </c>
      <c r="AI3519">
        <f t="shared" si="1853"/>
        <v>-75.081903348548863</v>
      </c>
      <c r="AJ3519">
        <f t="shared" si="1854"/>
        <v>91.174267765525656</v>
      </c>
      <c r="AK3519"/>
      <c r="AL3519"/>
      <c r="AM3519"/>
      <c r="AN3519"/>
    </row>
    <row r="3520" spans="1:40" x14ac:dyDescent="0.35">
      <c r="A3520"/>
      <c r="B3520">
        <f t="shared" si="1855"/>
        <v>1586000</v>
      </c>
      <c r="C3520" s="237" t="str">
        <f t="shared" si="1823"/>
        <v>-8.40934104468797E-09+0.000427380982661588i</v>
      </c>
      <c r="D3520" s="208" t="str">
        <f t="shared" si="1824"/>
        <v>-1.64874558418488+0.00327658753373884i</v>
      </c>
      <c r="E3520" t="str">
        <f t="shared" si="1825"/>
        <v>36500</v>
      </c>
      <c r="F3520" t="str">
        <f t="shared" si="1826"/>
        <v>0.21505376344086</v>
      </c>
      <c r="G3520" t="str">
        <f t="shared" si="1821"/>
        <v>0.21505376344086</v>
      </c>
      <c r="H3520" t="str">
        <f t="shared" si="1827"/>
        <v>2.52625367438365+0.0653951508632561i</v>
      </c>
      <c r="I3520" t="str">
        <f t="shared" si="1828"/>
        <v>6228.20743574176i</v>
      </c>
      <c r="J3520" t="str">
        <f t="shared" si="1822"/>
        <v>-52505.9126588546+1362.53248430235i</v>
      </c>
      <c r="K3520" t="str">
        <f t="shared" si="1829"/>
        <v>0.00307610497382547-0.118539338288031i</v>
      </c>
      <c r="L3520" t="str">
        <f t="shared" si="1830"/>
        <v>0.000975150778032595-0.0318564144468697i</v>
      </c>
      <c r="M3520" t="str">
        <f t="shared" si="1831"/>
        <v>0.00405125575185806-0.150395752734901i</v>
      </c>
      <c r="N3520" t="str">
        <f t="shared" si="1832"/>
        <v>-19.7826458097797i</v>
      </c>
      <c r="O3520" t="str">
        <f t="shared" si="1833"/>
        <v>0.595354216319007-0.803463351442479i</v>
      </c>
      <c r="P3520" t="str">
        <f t="shared" si="1834"/>
        <v>0.404645783680993+0.803463351442479i</v>
      </c>
      <c r="Q3520" t="str">
        <f t="shared" si="1835"/>
        <v>-0.404645783680993+18.9791824583372i</v>
      </c>
      <c r="R3520" t="str">
        <f t="shared" si="1836"/>
        <v>0.0418603362076209-0.0222129901093649i</v>
      </c>
      <c r="S3520" t="str">
        <f t="shared" si="1837"/>
        <v>2.20889969633007i</v>
      </c>
      <c r="T3520" t="str">
        <f t="shared" si="1838"/>
        <v>0.049066267107159+0.0924652839372885i</v>
      </c>
      <c r="U3520" t="str">
        <f t="shared" si="1839"/>
        <v>0.0000500000000000002-0.0000895981259524725i</v>
      </c>
      <c r="V3520" t="str">
        <f t="shared" si="1840"/>
        <v>0.00002-0.00100349901066769i</v>
      </c>
      <c r="W3520" t="str">
        <f t="shared" si="1841"/>
        <v>0.0000421592758429496-0.0000840389906646632i</v>
      </c>
      <c r="X3520" t="str">
        <f t="shared" si="1842"/>
        <v>0.000042185681124746-0.0000840035568087354i</v>
      </c>
      <c r="Y3520" t="str">
        <f t="shared" si="1843"/>
        <v>0.009+7.97210551774946i</v>
      </c>
      <c r="Z3520" t="str">
        <f t="shared" si="1844"/>
        <v>-0.000126375374120711-0.000063643943031513i</v>
      </c>
      <c r="AA3520" t="str">
        <f t="shared" si="1845"/>
        <v>0.00170732887056101-1.50526244073121i</v>
      </c>
      <c r="AB3520" t="str">
        <f t="shared" si="1846"/>
        <v>0.147599328729092+0.278150644924389i</v>
      </c>
      <c r="AC3520" t="str">
        <f t="shared" si="1847"/>
        <v>1.04243063824659-0.0210714527472449i</v>
      </c>
      <c r="AD3520" t="str">
        <f t="shared" si="1848"/>
        <v>0.136142264934355+0.269580871778234i</v>
      </c>
      <c r="AE3520" t="str">
        <f t="shared" si="1849"/>
        <v>-4.78400188805635E-08-0.0000427330140804251i</v>
      </c>
      <c r="AF3520" t="str">
        <f t="shared" si="1850"/>
        <v>-4.17499925856853-0.0621185633295173i</v>
      </c>
      <c r="AG3520" t="str">
        <f t="shared" si="1851"/>
        <v>1.00146980109034-0.000740179860763056i</v>
      </c>
      <c r="AH3520" t="str">
        <f t="shared" si="1852"/>
        <v>-2.58284781075832E-06+0.000178149517728083i</v>
      </c>
      <c r="AI3520">
        <f t="shared" si="1853"/>
        <v>-74.983394198097272</v>
      </c>
      <c r="AJ3520">
        <f t="shared" si="1854"/>
        <v>90.830627627147038</v>
      </c>
      <c r="AK3520"/>
      <c r="AL3520"/>
      <c r="AM3520"/>
      <c r="AN3520"/>
    </row>
    <row r="3521" spans="1:40" x14ac:dyDescent="0.35">
      <c r="A3521"/>
      <c r="B3521">
        <f t="shared" si="1855"/>
        <v>1587000</v>
      </c>
      <c r="C3521" s="237" t="str">
        <f t="shared" si="1823"/>
        <v>-8.39874660033311E-09+0.000427111681475495i</v>
      </c>
      <c r="D3521" s="208" t="str">
        <f t="shared" si="1824"/>
        <v>-1.64874558410365+0.00327452289131213i</v>
      </c>
      <c r="E3521" t="str">
        <f t="shared" si="1825"/>
        <v>36500</v>
      </c>
      <c r="F3521" t="str">
        <f t="shared" si="1826"/>
        <v>0.21505376344086</v>
      </c>
      <c r="G3521" t="str">
        <f t="shared" si="1821"/>
        <v>0.21505376344086</v>
      </c>
      <c r="H3521" t="str">
        <f t="shared" si="1827"/>
        <v>2.52625596903+0.0653540080118222i</v>
      </c>
      <c r="I3521" t="str">
        <f t="shared" si="1828"/>
        <v>6232.13442655875i</v>
      </c>
      <c r="J3521" t="str">
        <f t="shared" si="1822"/>
        <v>-52572.1465376819+1363.3915842294i</v>
      </c>
      <c r="K3521" t="str">
        <f t="shared" si="1829"/>
        <v>0.00307223202372105-0.118464741910601i</v>
      </c>
      <c r="L3521" t="str">
        <f t="shared" si="1830"/>
        <v>0.000973923390381492-0.0318363786394913i</v>
      </c>
      <c r="M3521" t="str">
        <f t="shared" si="1831"/>
        <v>0.00404615541410254-0.150301120550092i</v>
      </c>
      <c r="N3521" t="str">
        <f t="shared" si="1832"/>
        <v>-19.7951191047417i</v>
      </c>
      <c r="O3521" t="str">
        <f t="shared" si="1833"/>
        <v>0.585286327891619-0.810826685786268i</v>
      </c>
      <c r="P3521" t="str">
        <f t="shared" si="1834"/>
        <v>0.414713672108381+0.810826685786268i</v>
      </c>
      <c r="Q3521" t="str">
        <f t="shared" si="1835"/>
        <v>-0.414713672108381+18.9842924189554i</v>
      </c>
      <c r="R3521" t="str">
        <f t="shared" si="1836"/>
        <v>0.042213045455755-0.0227672430271171i</v>
      </c>
      <c r="S3521" t="str">
        <f t="shared" si="1837"/>
        <v>2.21029244519284i</v>
      </c>
      <c r="T3521" t="str">
        <f t="shared" si="1838"/>
        <v>0.0503222652607063+0.0933031754594372i</v>
      </c>
      <c r="U3521" t="str">
        <f t="shared" si="1839"/>
        <v>0.0000499999999999999-0.0000895416684061882i</v>
      </c>
      <c r="V3521" t="str">
        <f t="shared" si="1840"/>
        <v>0.00002-0.00100286668614931i</v>
      </c>
      <c r="W3521" t="str">
        <f t="shared" si="1841"/>
        <v>0.0000421591322427158-0.0000839882770405186i</v>
      </c>
      <c r="X3521" t="str">
        <f t="shared" si="1842"/>
        <v>0.0000421854950056986-0.0000839528647056838i</v>
      </c>
      <c r="Y3521" t="str">
        <f t="shared" si="1843"/>
        <v>0.009+7.9771320659952i</v>
      </c>
      <c r="Z3521" t="str">
        <f t="shared" si="1844"/>
        <v>-0.000126219529907353-0.0000636033822631399i</v>
      </c>
      <c r="AA3521" t="str">
        <f t="shared" si="1845"/>
        <v>0.00170517782861792-1.50431392806988i</v>
      </c>
      <c r="AB3521" t="str">
        <f t="shared" si="1846"/>
        <v>0.151377575889074+0.280671159190267i</v>
      </c>
      <c r="AC3521" t="str">
        <f t="shared" si="1847"/>
        <v>1.04279768693065-0.0216165801519443i</v>
      </c>
      <c r="AD3521" t="str">
        <f t="shared" si="1848"/>
        <v>0.139525537031459+0.272044355007873i</v>
      </c>
      <c r="AE3521" t="str">
        <f t="shared" si="1849"/>
        <v>-3.07906590086713E-07-0.0000432116066703247i</v>
      </c>
      <c r="AF3521" t="str">
        <f t="shared" si="1850"/>
        <v>-4.17500155313365-0.0620794851205101i</v>
      </c>
      <c r="AG3521" t="str">
        <f t="shared" si="1851"/>
        <v>1.00148231046188-0.000758123295324563i</v>
      </c>
      <c r="AH3521" t="str">
        <f t="shared" si="1852"/>
        <v>-1.53135691320857E-06+0.00018015942648455i</v>
      </c>
      <c r="AI3521">
        <f t="shared" si="1853"/>
        <v>-74.886546419834673</v>
      </c>
      <c r="AJ3521">
        <f t="shared" si="1854"/>
        <v>90.487002966068019</v>
      </c>
      <c r="AK3521"/>
      <c r="AL3521"/>
      <c r="AM3521"/>
      <c r="AN3521"/>
    </row>
    <row r="3522" spans="1:40" x14ac:dyDescent="0.35">
      <c r="A3522"/>
      <c r="B3522">
        <f t="shared" si="1855"/>
        <v>1588000</v>
      </c>
      <c r="C3522" s="237" t="str">
        <f t="shared" si="1823"/>
        <v>-8.38817216436909E-09+0.000426842719459662i</v>
      </c>
      <c r="D3522" s="208" t="str">
        <f t="shared" si="1824"/>
        <v>-1.64874558402258+0.00327246084919074i</v>
      </c>
      <c r="E3522" t="str">
        <f t="shared" si="1825"/>
        <v>36500</v>
      </c>
      <c r="F3522" t="str">
        <f t="shared" si="1826"/>
        <v>0.21505376344086</v>
      </c>
      <c r="G3522" t="str">
        <f t="shared" si="1821"/>
        <v>0.21505376344086</v>
      </c>
      <c r="H3522" t="str">
        <f t="shared" si="1827"/>
        <v>2.52625825934722+0.065312916857059i</v>
      </c>
      <c r="I3522" t="str">
        <f t="shared" si="1828"/>
        <v>6236.06141737574i</v>
      </c>
      <c r="J3522" t="str">
        <f t="shared" si="1822"/>
        <v>-52638.4221649357+1364.25068415646i</v>
      </c>
      <c r="K3522" t="str">
        <f t="shared" si="1829"/>
        <v>0.00306836638179096-0.118390239299221i</v>
      </c>
      <c r="L3522" t="str">
        <f t="shared" si="1830"/>
        <v>0.00097269831785569-0.0318163679953488i</v>
      </c>
      <c r="M3522" t="str">
        <f t="shared" si="1831"/>
        <v>0.00404106469964665-0.15020660729457i</v>
      </c>
      <c r="N3522" t="str">
        <f t="shared" si="1832"/>
        <v>-19.8075923997038i</v>
      </c>
      <c r="O3522" t="str">
        <f t="shared" si="1833"/>
        <v>0.575127379990974-0.818063870846719i</v>
      </c>
      <c r="P3522" t="str">
        <f t="shared" si="1834"/>
        <v>0.424872620009026+0.818063870846719i</v>
      </c>
      <c r="Q3522" t="str">
        <f t="shared" si="1835"/>
        <v>-0.424872620009026+18.9895285288571i</v>
      </c>
      <c r="R3522" t="str">
        <f t="shared" si="1836"/>
        <v>0.0425578333554844-0.0233262388529315i</v>
      </c>
      <c r="S3522" t="str">
        <f t="shared" si="1837"/>
        <v>2.2116851940556i</v>
      </c>
      <c r="T3522" t="str">
        <f t="shared" si="1838"/>
        <v>0.0515902971040331+0.0941245299234104i</v>
      </c>
      <c r="U3522" t="str">
        <f t="shared" si="1839"/>
        <v>0.0000500000000000001-0.0000894852819651267i</v>
      </c>
      <c r="V3522" t="str">
        <f t="shared" si="1840"/>
        <v>0.00002-0.00100223515800942i</v>
      </c>
      <c r="W3522" t="str">
        <f t="shared" si="1841"/>
        <v>0.0000421589885534495-0.0000839376286759951i</v>
      </c>
      <c r="X3522" t="str">
        <f t="shared" si="1842"/>
        <v>0.0000421853088781013-0.0000839022378346118i</v>
      </c>
      <c r="Y3522" t="str">
        <f t="shared" si="1843"/>
        <v>0.009+7.98215861424095i</v>
      </c>
      <c r="Z3522" t="str">
        <f t="shared" si="1844"/>
        <v>-0.000126063979985886-0.0000635628729009602i</v>
      </c>
      <c r="AA3522" t="str">
        <f t="shared" si="1845"/>
        <v>0.00170303084920145-1.50336661004117i</v>
      </c>
      <c r="AB3522" t="str">
        <f t="shared" si="1846"/>
        <v>0.155192022349274+0.283141927289791i</v>
      </c>
      <c r="AC3522" t="str">
        <f t="shared" si="1847"/>
        <v>1.04315692928423-0.0221666723089068i</v>
      </c>
      <c r="AD3522" t="str">
        <f t="shared" si="1848"/>
        <v>0.142939221379191+0.274465333194544i</v>
      </c>
      <c r="AE3522" t="str">
        <f t="shared" si="1849"/>
        <v>-5.73682053579942E-07-0.0000436858198317442i</v>
      </c>
      <c r="AF3522" t="str">
        <f t="shared" si="1850"/>
        <v>-4.1750038433698-0.0620404560078683i</v>
      </c>
      <c r="AG3522" t="str">
        <f t="shared" si="1851"/>
        <v>1.00149457291974-0.000776209919721397i</v>
      </c>
      <c r="AH3522" t="str">
        <f t="shared" si="1852"/>
        <v>-4.5586984793069E-07+0.000182151464697374i</v>
      </c>
      <c r="AI3522">
        <f t="shared" si="1853"/>
        <v>-74.791319442182967</v>
      </c>
      <c r="AJ3522">
        <f t="shared" si="1854"/>
        <v>90.143393652114696</v>
      </c>
      <c r="AK3522"/>
      <c r="AL3522"/>
      <c r="AM3522"/>
      <c r="AN3522"/>
    </row>
    <row r="3523" spans="1:40" x14ac:dyDescent="0.35">
      <c r="A3523"/>
      <c r="B3523">
        <f t="shared" si="1855"/>
        <v>1589000</v>
      </c>
      <c r="C3523" s="237" t="str">
        <f t="shared" si="1823"/>
        <v>-8.3776176864445E-09+0.000426574095973741i</v>
      </c>
      <c r="D3523" s="208" t="str">
        <f t="shared" si="1824"/>
        <v>-1.64874558394167+0.00327040140246535i</v>
      </c>
      <c r="E3523" t="str">
        <f t="shared" si="1825"/>
        <v>36500</v>
      </c>
      <c r="F3523" t="str">
        <f t="shared" si="1826"/>
        <v>0.21505376344086</v>
      </c>
      <c r="G3523" t="str">
        <f t="shared" si="1821"/>
        <v>0.21505376344086</v>
      </c>
      <c r="H3523" t="str">
        <f t="shared" si="1827"/>
        <v>2.5262605453462+0.0652718773016675i</v>
      </c>
      <c r="I3523" t="str">
        <f t="shared" si="1828"/>
        <v>6239.98840819273i</v>
      </c>
      <c r="J3523" t="str">
        <f t="shared" si="1822"/>
        <v>-52704.7395406162+1365.10978408351i</v>
      </c>
      <c r="K3523" t="str">
        <f t="shared" si="1829"/>
        <v>0.00306450802966341-0.118315830277322i</v>
      </c>
      <c r="L3523" t="str">
        <f t="shared" si="1830"/>
        <v>0.000971475554638194-0.0317963824671119i</v>
      </c>
      <c r="M3523" t="str">
        <f t="shared" si="1831"/>
        <v>0.0040359835843016-0.150112212744434i</v>
      </c>
      <c r="N3523" t="str">
        <f t="shared" si="1832"/>
        <v>-19.8200656946658i</v>
      </c>
      <c r="O3523" t="str">
        <f t="shared" si="1833"/>
        <v>0.564878953157218-0.825173780654721i</v>
      </c>
      <c r="P3523" t="str">
        <f t="shared" si="1834"/>
        <v>0.435121046842782+0.825173780654721i</v>
      </c>
      <c r="Q3523" t="str">
        <f t="shared" si="1835"/>
        <v>-0.435121046842782+18.9948919140111i</v>
      </c>
      <c r="R3523" t="str">
        <f t="shared" si="1836"/>
        <v>0.0428946266878895-0.0238898649050182i</v>
      </c>
      <c r="S3523" t="str">
        <f t="shared" si="1837"/>
        <v>2.21307794291835i</v>
      </c>
      <c r="T3523" t="str">
        <f t="shared" si="1838"/>
        <v>0.052870133080595+0.094929152192685i</v>
      </c>
      <c r="U3523" t="str">
        <f t="shared" si="1839"/>
        <v>0.0000499999999999998-0.0000894289664950412i</v>
      </c>
      <c r="V3523" t="str">
        <f t="shared" si="1840"/>
        <v>0.00002-0.00100160442474446i</v>
      </c>
      <c r="W3523" t="str">
        <f t="shared" si="1841"/>
        <v>0.000042158844775153-0.0000838870454478392i</v>
      </c>
      <c r="X3523" t="str">
        <f t="shared" si="1842"/>
        <v>0.0000421851227417534-0.0000838516760723174i</v>
      </c>
      <c r="Y3523" t="str">
        <f t="shared" si="1843"/>
        <v>0.009+7.98718516248669i</v>
      </c>
      <c r="Z3523" t="str">
        <f t="shared" si="1844"/>
        <v>-0.000125908723615684-0.0000635224148467762i</v>
      </c>
      <c r="AA3523" t="str">
        <f t="shared" si="1845"/>
        <v>0.00170088792208783-1.50242048438955i</v>
      </c>
      <c r="AB3523" t="str">
        <f t="shared" si="1846"/>
        <v>0.159041977566192+0.285562362220494i</v>
      </c>
      <c r="AC3523" t="str">
        <f t="shared" si="1847"/>
        <v>1.04350828888012-0.0227216181654954i</v>
      </c>
      <c r="AD3523" t="str">
        <f t="shared" si="1848"/>
        <v>0.146382782429916+0.276843431899234i</v>
      </c>
      <c r="AE3523" t="str">
        <f t="shared" si="1849"/>
        <v>-8.45105966354706E-07-0.0000441555909837564i</v>
      </c>
      <c r="AF3523" t="str">
        <f t="shared" si="1850"/>
        <v>-4.17500612928787-0.0620014758992022i</v>
      </c>
      <c r="AG3523" t="str">
        <f t="shared" si="1851"/>
        <v>1.00150658689001-0.000794436552670764i</v>
      </c>
      <c r="AH3523" t="str">
        <f t="shared" si="1852"/>
        <v>6.4336556806004E-07+0.000184125371059683i</v>
      </c>
      <c r="AI3523">
        <f t="shared" si="1853"/>
        <v>-74.69767427498229</v>
      </c>
      <c r="AJ3523">
        <f t="shared" si="1854"/>
        <v>89.799799552319257</v>
      </c>
      <c r="AK3523"/>
      <c r="AL3523"/>
      <c r="AM3523"/>
      <c r="AN3523"/>
    </row>
    <row r="3524" spans="1:40" x14ac:dyDescent="0.35">
      <c r="A3524"/>
      <c r="B3524">
        <f t="shared" si="1855"/>
        <v>1590000</v>
      </c>
      <c r="C3524" s="237" t="str">
        <f t="shared" si="1823"/>
        <v>-8.36708311636607E-09+0.000426305810378992i</v>
      </c>
      <c r="D3524" s="208" t="str">
        <f t="shared" si="1824"/>
        <v>-1.6487455838609+0.00326834454623894i</v>
      </c>
      <c r="E3524" t="str">
        <f t="shared" si="1825"/>
        <v>36500</v>
      </c>
      <c r="F3524" t="str">
        <f t="shared" si="1826"/>
        <v>0.21505376344086</v>
      </c>
      <c r="G3524" t="str">
        <f t="shared" si="1821"/>
        <v>0.21505376344086</v>
      </c>
      <c r="H3524" t="str">
        <f t="shared" si="1827"/>
        <v>2.52626282703776+0.065230889248591i</v>
      </c>
      <c r="I3524" t="str">
        <f t="shared" si="1828"/>
        <v>6243.91539900971i</v>
      </c>
      <c r="J3524" t="str">
        <f t="shared" si="1822"/>
        <v>-52771.0986647233+1365.96888401055i</v>
      </c>
      <c r="K3524" t="str">
        <f t="shared" si="1829"/>
        <v>0.00306065694902436-0.118241514668784i</v>
      </c>
      <c r="L3524" t="str">
        <f t="shared" si="1830"/>
        <v>0.000970255094930285-0.0317764220075695i</v>
      </c>
      <c r="M3524" t="str">
        <f t="shared" si="1831"/>
        <v>0.00403091204395464-0.150017936676353i</v>
      </c>
      <c r="N3524" t="str">
        <f t="shared" si="1832"/>
        <v>-19.8325389896278i</v>
      </c>
      <c r="O3524" t="str">
        <f t="shared" si="1833"/>
        <v>0.554542641851485-0.832155309042955i</v>
      </c>
      <c r="P3524" t="str">
        <f t="shared" si="1834"/>
        <v>0.445457358148515+0.832155309042955i</v>
      </c>
      <c r="Q3524" t="str">
        <f t="shared" si="1835"/>
        <v>-0.445457358148515+19.0003836805848i</v>
      </c>
      <c r="R3524" t="str">
        <f t="shared" si="1836"/>
        <v>0.0432233539919288-0.0244580071139792i</v>
      </c>
      <c r="S3524" t="str">
        <f t="shared" si="1837"/>
        <v>2.21447069178111i</v>
      </c>
      <c r="T3524" t="str">
        <f t="shared" si="1838"/>
        <v>0.0541615399332808+0.0957168506156064i</v>
      </c>
      <c r="U3524" t="str">
        <f t="shared" si="1839"/>
        <v>0.00005-0.0000893727218620257i</v>
      </c>
      <c r="V3524" t="str">
        <f t="shared" si="1840"/>
        <v>0.00002-0.00100097448485469i</v>
      </c>
      <c r="W3524" t="str">
        <f t="shared" si="1841"/>
        <v>0.0000421587009078293-0.0000838365272331091i</v>
      </c>
      <c r="X3524" t="str">
        <f t="shared" si="1842"/>
        <v>0.0000421849365964564-0.0000838011792959117i</v>
      </c>
      <c r="Y3524" t="str">
        <f t="shared" si="1843"/>
        <v>0.009+7.99221171073243i</v>
      </c>
      <c r="Z3524" t="str">
        <f t="shared" si="1844"/>
        <v>-0.000125753760058456-0.000063482008002643i</v>
      </c>
      <c r="AA3524" t="str">
        <f t="shared" si="1845"/>
        <v>0.00169874903708539-1.50147554886518i</v>
      </c>
      <c r="AB3524" t="str">
        <f t="shared" si="1846"/>
        <v>0.162926739864418+0.287931887462964i</v>
      </c>
      <c r="AC3524" t="str">
        <f t="shared" si="1847"/>
        <v>1.04385169101852-0.0232813052308518i</v>
      </c>
      <c r="AD3524" t="str">
        <f t="shared" si="1848"/>
        <v>0.149855680054133+0.279178283465281i</v>
      </c>
      <c r="AE3524" t="str">
        <f t="shared" si="1849"/>
        <v>-0.0000011221172078171-0.0000446208583528624i</v>
      </c>
      <c r="AF3524" t="str">
        <f t="shared" si="1850"/>
        <v>-4.17500841089866-0.0619625447023521i</v>
      </c>
      <c r="AG3524" t="str">
        <f t="shared" si="1851"/>
        <v>1.00151835083959-0.000812799995943069i</v>
      </c>
      <c r="AH3524" t="str">
        <f t="shared" si="1852"/>
        <v>1.76609874812046E-06+0.000186080887575542i</v>
      </c>
      <c r="AI3524">
        <f t="shared" si="1853"/>
        <v>-74.605573428840316</v>
      </c>
      <c r="AJ3524">
        <f t="shared" si="1854"/>
        <v>89.456220530929713</v>
      </c>
      <c r="AK3524"/>
      <c r="AL3524"/>
      <c r="AM3524"/>
      <c r="AN3524"/>
    </row>
    <row r="3525" spans="1:40" x14ac:dyDescent="0.35">
      <c r="A3525"/>
      <c r="B3525">
        <f t="shared" si="1855"/>
        <v>1591000</v>
      </c>
      <c r="C3525" s="237" t="str">
        <f t="shared" si="1823"/>
        <v>-8.35656840409872E-09+0.000426037862038295i</v>
      </c>
      <c r="D3525" s="208" t="str">
        <f t="shared" si="1824"/>
        <v>-1.64874558378028+0.00326629027562693i</v>
      </c>
      <c r="E3525" t="str">
        <f t="shared" si="1825"/>
        <v>36500</v>
      </c>
      <c r="F3525" t="str">
        <f t="shared" si="1826"/>
        <v>0.21505376344086</v>
      </c>
      <c r="G3525" t="str">
        <f t="shared" ref="G3525:G3588" si="1856">IF($C$11=$C$7,$C$24,F3525)</f>
        <v>0.21505376344086</v>
      </c>
      <c r="H3525" t="str">
        <f t="shared" si="1827"/>
        <v>2.52626510443271+0.0651899526010171i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0.000969036932951404-0.0317564865696279i</v>
      </c>
      <c r="M3525" t="str">
        <f t="shared" si="1831"/>
        <v>0.00402585005456872-0.149923778867551i</v>
      </c>
      <c r="N3525" t="str">
        <f t="shared" si="1832"/>
        <v>-19.8450122845898i</v>
      </c>
      <c r="O3525" t="str">
        <f t="shared" si="1833"/>
        <v>0.544120054208147-0.839007369817765i</v>
      </c>
      <c r="P3525" t="str">
        <f t="shared" si="1834"/>
        <v>0.455879945791853+0.839007369817765i</v>
      </c>
      <c r="Q3525" t="str">
        <f t="shared" si="1835"/>
        <v>-0.455879945791853+19.006004914772i</v>
      </c>
      <c r="R3525" t="str">
        <f t="shared" si="1836"/>
        <v>0.0435439455965139-0.0250305500542202i</v>
      </c>
      <c r="S3525" t="str">
        <f t="shared" si="1837"/>
        <v>2.21586344064386i</v>
      </c>
      <c r="T3525" t="str">
        <f t="shared" si="1838"/>
        <v>0.0554642807643527+0.0964874371087004i</v>
      </c>
      <c r="U3525" t="str">
        <f t="shared" si="1839"/>
        <v>0.0000500000000000003-0.0000893165479325088i</v>
      </c>
      <c r="V3525" t="str">
        <f t="shared" si="1840"/>
        <v>0.00002-0.00100034533684409i</v>
      </c>
      <c r="W3525" t="str">
        <f t="shared" si="1841"/>
        <v>0.0000421585569514814-0.0000837860739091726i</v>
      </c>
      <c r="X3525" t="str">
        <f t="shared" si="1842"/>
        <v>0.0000421847504420124-0.0000837507473828145i</v>
      </c>
      <c r="Y3525" t="str">
        <f t="shared" si="1843"/>
        <v>0.009+7.99723825897818i</v>
      </c>
      <c r="Z3525" t="str">
        <f t="shared" si="1844"/>
        <v>-0.00012559908857823-0.0000634416522708652i</v>
      </c>
      <c r="AA3525" t="str">
        <f t="shared" si="1845"/>
        <v>0.00169661418403448-1.50053180122386i</v>
      </c>
      <c r="AB3525" t="str">
        <f t="shared" si="1846"/>
        <v>0.166845596616945+0.290249937231453i</v>
      </c>
      <c r="AC3525" t="str">
        <f t="shared" si="1847"/>
        <v>1.04418706276005-0.0238456196065817i</v>
      </c>
      <c r="AD3525" t="str">
        <f t="shared" si="1848"/>
        <v>0.153357369627076+0.281469527073603i</v>
      </c>
      <c r="AE3525" t="str">
        <f t="shared" si="1849"/>
        <v>-0.000001404653990467-0.0000450815609800452i</v>
      </c>
      <c r="AF3525" t="str">
        <f t="shared" si="1850"/>
        <v>-4.17501068821299-0.0619236623253902i</v>
      </c>
      <c r="AG3525" t="str">
        <f t="shared" si="1851"/>
        <v>1.00152986327635-0.000831297034885376i</v>
      </c>
      <c r="AH3525" t="str">
        <f t="shared" si="1852"/>
        <v>0.0000029120763794495+0.00018801775958717i</v>
      </c>
      <c r="AI3525">
        <f t="shared" si="1853"/>
        <v>-74.514980839576154</v>
      </c>
      <c r="AJ3525">
        <f t="shared" si="1854"/>
        <v>89.11265644944605</v>
      </c>
      <c r="AK3525"/>
      <c r="AL3525"/>
      <c r="AM3525"/>
      <c r="AN3525"/>
    </row>
    <row r="3526" spans="1:40" x14ac:dyDescent="0.35">
      <c r="A3526"/>
      <c r="B3526">
        <f t="shared" si="1855"/>
        <v>1592000</v>
      </c>
      <c r="C3526" s="237" t="str">
        <f t="shared" ref="C3526:C3589" si="1858">IMPRODUCT(COMPLEX(-1,0),IMDIV(IMPRODUCT(G3526,COMPLEX($C$100+$C$101,0)),COMPLEX($C$100,2*PI()*B3526*$C$103*$C$102*(2*$C$100+$C$101))))</f>
        <v>-8.34607349976395E-09+0.000425770250316116i</v>
      </c>
      <c r="D3526" s="208" t="str">
        <f t="shared" ref="D3526:D3589" si="1859">IMPRODUCT(COMPLEX($C$106,0),IMSUB(C3526,G3526))</f>
        <v>-1.64874558369982+0.00326423858575689i</v>
      </c>
      <c r="E3526" t="str">
        <f t="shared" ref="E3526:E3589" si="1860">IMDIV(COMPLEX($C$20*10^3,0),COMPLEX(1,2*PI()*B3526*$C$20*1000*$C$29*10^-12))</f>
        <v>36500</v>
      </c>
      <c r="F3526" t="str">
        <f t="shared" ref="F3526:F3589" si="1861">IMDIV(COMPLEX($C$22*1000,0),IMSUM(COMPLEX($C$22*1000,0),E3526))</f>
        <v>0.21505376344086</v>
      </c>
      <c r="G3526" t="str">
        <f t="shared" si="1856"/>
        <v>0.21505376344086</v>
      </c>
      <c r="H3526" t="str">
        <f t="shared" ref="H3526:H3589" si="1862">IMPRODUCT(COMPLEX($C$108,0),IMPRODUCT(COMPLEX(-1,0),D3526),IMDIV(COMPLEX(0,2*PI()*B3526*$C$109*$C$110),COMPLEX(1,2*PI()*B3526*$C$109*$C$110)))</f>
        <v>2.52626737754187+0.0651490672623763i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0.000967821062939127-0.0317365761063119i</v>
      </c>
      <c r="M3526" t="str">
        <f t="shared" ref="M3526:M3589" si="1866">IMSUM(K3526,L3526)</f>
        <v>0.00402079759218199-0.149829739095809i</v>
      </c>
      <c r="N3526" t="str">
        <f t="shared" ref="N3526:N3589" si="1867">COMPLEX(0,-2*PI()*B3526*$C$43)</f>
        <v>-19.8574855795519i</v>
      </c>
      <c r="O3526" t="str">
        <f t="shared" ref="O3526:O3589" si="1868">IMEXP(N3526)</f>
        <v>0.533612811784458-0.845728896928256i</v>
      </c>
      <c r="P3526" t="str">
        <f t="shared" ref="P3526:P3589" si="1869">IMSUB(COMPLEX(1,0),O3526)</f>
        <v>0.466387188215542+0.845728896928256i</v>
      </c>
      <c r="Q3526" t="str">
        <f t="shared" ref="Q3526:Q3589" si="1870">IMSUM(COMPLEX(0,2*PI()*B3526*$C$43),O3526,COMPLEX(-1,0))</f>
        <v>-0.466387188215542+19.0117566826236i</v>
      </c>
      <c r="R3526" t="str">
        <f t="shared" ref="R3526:R3589" si="1871">IMDIV(P3526,Q3526)</f>
        <v>0.0438563336519443-0.0256073769762622i</v>
      </c>
      <c r="S3526" t="str">
        <f t="shared" ref="S3526:S3589" si="1872">IMDIV(COMPLEX(0,2*PI()*B3526*$C$123),COMPLEX($C$124,0))</f>
        <v>2.21725618950662i</v>
      </c>
      <c r="T3526" t="str">
        <f t="shared" ref="T3526:T3589" si="1873">IMPRODUCT(R3526,S3526)</f>
        <v>0.0567781150976467+0.097240727238841i</v>
      </c>
      <c r="U3526" t="str">
        <f t="shared" ref="U3526:U3589" si="1874">IMDIV(COMPLEX(1,2*PI()*B3526*$C$16*10^-3*$C$15*10^-6),COMPLEX(0,2*PI()*B3526*$C$15*10^-6))</f>
        <v>0.0000499999999999999-0.0000892604445732542i</v>
      </c>
      <c r="V3526" t="str">
        <f t="shared" ref="V3526:V3589" si="1875">IMSUM(COMPLEX($C$18*10^-3,0),IMDIV(COMPLEX(1,0),COMPLEX(0,2*PI()*B3526*($C$17*1*10^-6))))</f>
        <v>0.00002-0.000999716979220448i</v>
      </c>
      <c r="W3526" t="str">
        <f t="shared" ref="W3526:W3589" si="1876">IMDIV(IMPRODUCT(U3526,V3526),IMSUM(U3526,V3526))</f>
        <v>0.0000421584129061113-0.0000837356853537033i</v>
      </c>
      <c r="X3526" t="str">
        <f t="shared" ref="X3526:X3589" si="1877">IMDIV(IMPRODUCT(COMPLEX($C$19,0),W3526),IMSUM(COMPLEX($C$19,0),W3526))</f>
        <v>0.0000421845642782224-0.000083700380210751i</v>
      </c>
      <c r="Y3526" t="str">
        <f t="shared" ref="Y3526:Y3589" si="1878">COMPLEX($C$13*10^-3,2*PI()*B3526*$C$12*0.000001)</f>
        <v>0.009+8.00226480722392i</v>
      </c>
      <c r="Z3526" t="str">
        <f t="shared" ref="Z3526:Z3589" si="1879">IMPRODUCT(COMPLEX($C$6,0),IMDIV(X3526,IMSUM(X3526,Y3526)))</f>
        <v>-0.00012544470844134-0.0000634013475539946i</v>
      </c>
      <c r="AA3526" t="str">
        <f t="shared" ref="AA3526:AA3589" si="1880">IMDIV(COMPLEX($C$6,0),IMSUM(X3526,Y3526))</f>
        <v>0.00169448335280739-1.49958923922704i</v>
      </c>
      <c r="AB3526" t="str">
        <f t="shared" ref="AB3526:AB3589" si="1881">IMPRODUCT(COMPLEX($C$119,0),T3526)</f>
        <v>0.170797824432277+0.292515956721059i</v>
      </c>
      <c r="AC3526" t="str">
        <f t="shared" ref="AC3526:AC3589" si="1882">IMSUM(COMPLEX(1,0),IMPRODUCT(AB3526,M3526))</f>
        <v>1.0445143329581-0.024414446018361i</v>
      </c>
      <c r="AD3526" t="str">
        <f t="shared" ref="AD3526:AD3589" si="1883">IMDIV(AB3526,AC3526)</f>
        <v>0.156887302116108+0.283716808796942i</v>
      </c>
      <c r="AE3526" t="str">
        <f t="shared" ref="AE3526:AE3589" si="1884">IMPRODUCT(AD3526,AA3526,X3526)</f>
        <v>-1.69265387065835E-06-0.0000455376387277115i</v>
      </c>
      <c r="AF3526" t="str">
        <f t="shared" ref="AF3526:AF3589" si="1885">IMSUB(D3526,H3526)</f>
        <v>-4.17501296124169-0.0618848286766194i</v>
      </c>
      <c r="AG3526" t="str">
        <f t="shared" ref="AG3526:AG3589" si="1886">IMSUM(COMPLEX(1,0),IMPRODUCT(AD3526,AA3526,COMPLEX($C$127,0)))</f>
        <v>1.0015411227493-0.000849924438947238i</v>
      </c>
      <c r="AH3526" t="str">
        <f t="shared" ref="AH3526:AH3589" si="1887">IMDIV(IMPRODUCT(AE3526,AF3526),AG3526)</f>
        <v>4.08104246681854E-06+0.000189935735801712i</v>
      </c>
      <c r="AI3526">
        <f t="shared" ref="AI3526:AI3589" si="1888">20*LOG10(IMABS(AH3526))</f>
        <v>-74.425861797364988</v>
      </c>
      <c r="AJ3526">
        <f t="shared" ref="AJ3526:AJ3589" si="1889">IMARGUMENT(AH3526)*180/PI()</f>
        <v>88.76910716664473</v>
      </c>
      <c r="AK3526"/>
      <c r="AL3526"/>
      <c r="AM3526"/>
      <c r="AN3526"/>
    </row>
    <row r="3527" spans="1:40" x14ac:dyDescent="0.35">
      <c r="A3527"/>
      <c r="B3527">
        <f t="shared" si="1855"/>
        <v>1593000</v>
      </c>
      <c r="C3527" s="237" t="str">
        <f t="shared" si="1858"/>
        <v>-8.33559835363993E-09+0.000425502974578521i</v>
      </c>
      <c r="D3527" s="208" t="str">
        <f t="shared" si="1859"/>
        <v>-1.64874558361951+0.00326218947176866i</v>
      </c>
      <c r="E3527" t="str">
        <f t="shared" si="1860"/>
        <v>36500</v>
      </c>
      <c r="F3527" t="str">
        <f t="shared" si="1861"/>
        <v>0.21505376344086</v>
      </c>
      <c r="G3527" t="str">
        <f t="shared" si="1856"/>
        <v>0.21505376344086</v>
      </c>
      <c r="H3527" t="str">
        <f t="shared" si="1862"/>
        <v>2.52626964637595+0.0651082331363388i</v>
      </c>
      <c r="I3527" t="str">
        <f t="shared" si="1863"/>
        <v>6255.69637146068i</v>
      </c>
      <c r="J3527" t="str">
        <f t="shared" si="1857"/>
        <v>-52970.4265276043+1368.54618379171i</v>
      </c>
      <c r="K3527" t="str">
        <f t="shared" si="1864"/>
        <v>0.00304914715375874-0.118019126568704i</v>
      </c>
      <c r="L3527" t="str">
        <f t="shared" si="1865"/>
        <v>0.000966607479149075-0.0317166905707633i</v>
      </c>
      <c r="M3527" t="str">
        <f t="shared" si="1866"/>
        <v>0.00401575463290781-0.149735817139467i</v>
      </c>
      <c r="N3527" t="str">
        <f t="shared" si="1867"/>
        <v>-19.8699588745139i</v>
      </c>
      <c r="O3527" t="str">
        <f t="shared" si="1868"/>
        <v>0.523022549308602-0.852318844631943i</v>
      </c>
      <c r="P3527" t="str">
        <f t="shared" si="1869"/>
        <v>0.476977450691398+0.852318844631943i</v>
      </c>
      <c r="Q3527" t="str">
        <f t="shared" si="1870"/>
        <v>-0.476977450691398+19.017640029882i</v>
      </c>
      <c r="R3527" t="str">
        <f t="shared" si="1871"/>
        <v>0.0441604521606439-0.0261883698398855i</v>
      </c>
      <c r="S3527" t="str">
        <f t="shared" si="1872"/>
        <v>2.21864893836937i</v>
      </c>
      <c r="T3527" t="str">
        <f t="shared" si="1873"/>
        <v>0.0581027989428864+0.0979765403041239i</v>
      </c>
      <c r="U3527" t="str">
        <f t="shared" si="1874"/>
        <v>0.0000500000000000002-0.000089204411651363i</v>
      </c>
      <c r="V3527" t="str">
        <f t="shared" si="1875"/>
        <v>0.00002-0.000999089410495261i</v>
      </c>
      <c r="W3527" t="str">
        <f t="shared" si="1876"/>
        <v>0.0000421582687717227-0.0000836853614446848i</v>
      </c>
      <c r="X3527" t="str">
        <f t="shared" si="1877"/>
        <v>0.0000421843781048904-0.0000836500776577564i</v>
      </c>
      <c r="Y3527" t="str">
        <f t="shared" si="1878"/>
        <v>0.009+8.00729135546966i</v>
      </c>
      <c r="Z3527" t="str">
        <f t="shared" si="1879"/>
        <v>-0.000125290618916428-0.0000633610937548343i</v>
      </c>
      <c r="AA3527" t="str">
        <f t="shared" si="1880"/>
        <v>0.00169235653330815-1.49864786064179i</v>
      </c>
      <c r="AB3527" t="str">
        <f t="shared" si="1881"/>
        <v>0.174782689347895+0.294729402350999i</v>
      </c>
      <c r="AC3527" t="str">
        <f t="shared" si="1882"/>
        <v>1.04483343229055-0.0249876678483955i</v>
      </c>
      <c r="AD3527" t="str">
        <f t="shared" si="1883"/>
        <v>0.160444924168593+0.285919781652824i</v>
      </c>
      <c r="AE3527" t="str">
        <f t="shared" si="1884"/>
        <v>-1.98605375941588E-06-0.0000459890322864654i</v>
      </c>
      <c r="AF3527" t="str">
        <f t="shared" si="1885"/>
        <v>-4.17501522999546-0.0618460436645701i</v>
      </c>
      <c r="AG3527" t="str">
        <f t="shared" si="1886"/>
        <v>1.00155212784876-0.000868678962207122i</v>
      </c>
      <c r="AH3527" t="str">
        <f t="shared" si="1887"/>
        <v>5.27273837647628E-06+0.000191834568317332i</v>
      </c>
      <c r="AI3527">
        <f t="shared" si="1888"/>
        <v>-74.338182880246592</v>
      </c>
      <c r="AJ3527">
        <f t="shared" si="1889"/>
        <v>88.42557253861581</v>
      </c>
      <c r="AK3527"/>
      <c r="AL3527"/>
      <c r="AM3527"/>
      <c r="AN3527"/>
    </row>
    <row r="3528" spans="1:40" x14ac:dyDescent="0.35">
      <c r="A3528"/>
      <c r="B3528">
        <f t="shared" si="1855"/>
        <v>1594000</v>
      </c>
      <c r="C3528" s="237" t="str">
        <f t="shared" si="1858"/>
        <v>-8.32514291616079E-09+0.00042523603419317i</v>
      </c>
      <c r="D3528" s="208" t="str">
        <f t="shared" si="1859"/>
        <v>-1.64874558353936+0.0032601429288143i</v>
      </c>
      <c r="E3528" t="str">
        <f t="shared" si="1860"/>
        <v>36500</v>
      </c>
      <c r="F3528" t="str">
        <f t="shared" si="1861"/>
        <v>0.21505376344086</v>
      </c>
      <c r="G3528" t="str">
        <f t="shared" si="1856"/>
        <v>0.21505376344086</v>
      </c>
      <c r="H3528" t="str">
        <f t="shared" si="1862"/>
        <v>2.52627191094568+0.0650674501268172i</v>
      </c>
      <c r="I3528" t="str">
        <f t="shared" si="1863"/>
        <v>6259.62336227766i</v>
      </c>
      <c r="J3528" t="str">
        <f t="shared" si="1857"/>
        <v>-53036.9526454179+1369.40528371876i</v>
      </c>
      <c r="K3528" t="str">
        <f t="shared" si="1864"/>
        <v>0.00304532497707945-0.117945182861177i</v>
      </c>
      <c r="L3528" t="str">
        <f t="shared" si="1865"/>
        <v>0.000965396175854833-0.0316968299162408i</v>
      </c>
      <c r="M3528" t="str">
        <f t="shared" si="1866"/>
        <v>0.00401072115293428-0.149642012777418i</v>
      </c>
      <c r="N3528" t="str">
        <f t="shared" si="1867"/>
        <v>-19.8824321694759i</v>
      </c>
      <c r="O3528" t="str">
        <f t="shared" si="1868"/>
        <v>0.512350914424871-0.858776187657761i</v>
      </c>
      <c r="P3528" t="str">
        <f t="shared" si="1869"/>
        <v>0.487649085575129+0.858776187657761i</v>
      </c>
      <c r="Q3528" t="str">
        <f t="shared" si="1870"/>
        <v>-0.487649085575129+19.0236559818181i</v>
      </c>
      <c r="R3528" t="str">
        <f t="shared" si="1871"/>
        <v>0.0444562370072136-0.026773409348161i</v>
      </c>
      <c r="S3528" t="str">
        <f t="shared" si="1872"/>
        <v>2.22004168723213i</v>
      </c>
      <c r="T3528" t="str">
        <f t="shared" si="1873"/>
        <v>0.0594380848622478+0.0986946994134859i</v>
      </c>
      <c r="U3528" t="str">
        <f t="shared" si="1874"/>
        <v>0.0000499999999999999-0.0000891484490342663i</v>
      </c>
      <c r="V3528" t="str">
        <f t="shared" si="1875"/>
        <v>0.00002-0.000998462629183781i</v>
      </c>
      <c r="W3528" t="str">
        <f t="shared" si="1876"/>
        <v>0.0000421581245483172-0.0000836351020604034i</v>
      </c>
      <c r="X3528" t="str">
        <f t="shared" si="1877"/>
        <v>0.000042184191921819-0.0000835998396021692i</v>
      </c>
      <c r="Y3528" t="str">
        <f t="shared" si="1878"/>
        <v>0.009+8.01231790371541i</v>
      </c>
      <c r="Z3528" t="str">
        <f t="shared" si="1879"/>
        <v>-0.000125136819274422-0.0000633208907764316i</v>
      </c>
      <c r="AA3528" t="str">
        <f t="shared" si="1880"/>
        <v>0.00169023371547246-1.49770766324078i</v>
      </c>
      <c r="AB3528" t="str">
        <f t="shared" si="1881"/>
        <v>0.178799447030494+0.296889742004126i</v>
      </c>
      <c r="AC3528" t="str">
        <f t="shared" si="1882"/>
        <v>1.0451442932908-0.0255651671687873i</v>
      </c>
      <c r="AD3528" t="str">
        <f t="shared" si="1883"/>
        <v>0.164029678200655+0.288078105655594i</v>
      </c>
      <c r="AE3528" t="str">
        <f t="shared" si="1884"/>
        <v>-2.28478993333782E-06-0.000046435683181779i</v>
      </c>
      <c r="AF3528" t="str">
        <f t="shared" si="1885"/>
        <v>-4.17501749448504-0.0618073071980029i</v>
      </c>
      <c r="AG3528" t="str">
        <f t="shared" si="1886"/>
        <v>1.0015628772065-0.000887557343901681i</v>
      </c>
      <c r="AH3528" t="str">
        <f t="shared" si="1887"/>
        <v>6.48690288034767E-06+0.000193714012648927i</v>
      </c>
      <c r="AI3528">
        <f t="shared" si="1888"/>
        <v>-74.251911891666396</v>
      </c>
      <c r="AJ3528">
        <f t="shared" si="1889"/>
        <v>88.082052418775447</v>
      </c>
      <c r="AK3528"/>
      <c r="AL3528"/>
      <c r="AM3528"/>
      <c r="AN3528"/>
    </row>
    <row r="3529" spans="1:40" x14ac:dyDescent="0.35">
      <c r="A3529"/>
      <c r="B3529">
        <f t="shared" si="1855"/>
        <v>1595000</v>
      </c>
      <c r="C3529" s="237" t="str">
        <f t="shared" si="1858"/>
        <v>-8.31470713791576E-09+0.0004249694285293i</v>
      </c>
      <c r="D3529" s="208" t="str">
        <f t="shared" si="1859"/>
        <v>-1.64874558345935+0.00325809895205797i</v>
      </c>
      <c r="E3529" t="str">
        <f t="shared" si="1860"/>
        <v>36500</v>
      </c>
      <c r="F3529" t="str">
        <f t="shared" si="1861"/>
        <v>0.21505376344086</v>
      </c>
      <c r="G3529" t="str">
        <f t="shared" si="1856"/>
        <v>0.21505376344086</v>
      </c>
      <c r="H3529" t="str">
        <f t="shared" si="1862"/>
        <v>2.52627417126172+0.0650267181379632i</v>
      </c>
      <c r="I3529" t="str">
        <f t="shared" si="1863"/>
        <v>6263.55035309465i</v>
      </c>
      <c r="J3529" t="str">
        <f t="shared" si="1857"/>
        <v>-53103.5205116581+1370.26438364581i</v>
      </c>
      <c r="K3529" t="str">
        <f t="shared" si="1864"/>
        <v>0.00304150998117615-0.117871331692986i</v>
      </c>
      <c r="L3529" t="str">
        <f t="shared" si="1865"/>
        <v>0.000964187147347915-0.0316769940961202i</v>
      </c>
      <c r="M3529" t="str">
        <f t="shared" si="1866"/>
        <v>0.00400569712852406-0.149548325789106i</v>
      </c>
      <c r="N3529" t="str">
        <f t="shared" si="1867"/>
        <v>-19.894905464438i</v>
      </c>
      <c r="O3529" t="str">
        <f t="shared" si="1868"/>
        <v>0.501599567437549-0.865099921365425i</v>
      </c>
      <c r="P3529" t="str">
        <f t="shared" si="1869"/>
        <v>0.498400432562451+0.865099921365425i</v>
      </c>
      <c r="Q3529" t="str">
        <f t="shared" si="1870"/>
        <v>-0.498400432562451+19.0298055430726i</v>
      </c>
      <c r="R3529" t="str">
        <f t="shared" si="1871"/>
        <v>0.0447436259877225-0.0273623749822654i</v>
      </c>
      <c r="S3529" t="str">
        <f t="shared" si="1872"/>
        <v>2.22143443609488i</v>
      </c>
      <c r="T3529" t="str">
        <f t="shared" si="1873"/>
        <v>0.0607837220389454+0.0993950315648766i</v>
      </c>
      <c r="U3529" t="str">
        <f t="shared" si="1874"/>
        <v>0.0000500000000000001-0.000089092556589731i</v>
      </c>
      <c r="V3529" t="str">
        <f t="shared" si="1875"/>
        <v>0.00002-0.00099783663380499i</v>
      </c>
      <c r="W3529" t="str">
        <f t="shared" si="1876"/>
        <v>0.000042157980235899-0.0000835849070794557i</v>
      </c>
      <c r="X3529" t="str">
        <f t="shared" si="1877"/>
        <v>0.0000421840057288134-0.0000835496659226366i</v>
      </c>
      <c r="Y3529" t="str">
        <f t="shared" si="1878"/>
        <v>0.009+8.01734445196115i</v>
      </c>
      <c r="Z3529" t="str">
        <f t="shared" si="1879"/>
        <v>-0.000124983308788547-0.000063280738522084i</v>
      </c>
      <c r="AA3529" t="str">
        <f t="shared" si="1880"/>
        <v>0.00168811488926757-1.49676864480226i</v>
      </c>
      <c r="AB3529" t="str">
        <f t="shared" si="1881"/>
        <v>0.182847342982304+0.298996455262074i</v>
      </c>
      <c r="AC3529" t="str">
        <f t="shared" si="1882"/>
        <v>1.04544685037806-0.0261468247757078i</v>
      </c>
      <c r="AD3529" t="str">
        <f t="shared" si="1883"/>
        <v>0.167641002486292+0.290191447867098i</v>
      </c>
      <c r="AE3529" t="str">
        <f t="shared" si="1884"/>
        <v>-0.0000025887980455429-0.000046877533780484i</v>
      </c>
      <c r="AF3529" t="str">
        <f t="shared" si="1885"/>
        <v>-4.17501975472107-0.0617686191859052i</v>
      </c>
      <c r="AG3529" t="str">
        <f t="shared" si="1886"/>
        <v>1.0015733694959-0.000906556308954958i</v>
      </c>
      <c r="AH3529" t="str">
        <f t="shared" si="1887"/>
        <v>7.72327220035916E-06+0.000195573827753105i</v>
      </c>
      <c r="AI3529">
        <f t="shared" si="1888"/>
        <v>-74.167017801774477</v>
      </c>
      <c r="AJ3529">
        <f t="shared" si="1889"/>
        <v>87.738546657901054</v>
      </c>
      <c r="AK3529"/>
      <c r="AL3529"/>
      <c r="AM3529"/>
      <c r="AN3529"/>
    </row>
    <row r="3530" spans="1:40" x14ac:dyDescent="0.35">
      <c r="A3530"/>
      <c r="B3530">
        <f t="shared" si="1855"/>
        <v>1596000</v>
      </c>
      <c r="C3530" s="237" t="str">
        <f t="shared" si="1858"/>
        <v>-8.30429096964937E-09+0.000424703156957744i</v>
      </c>
      <c r="D3530" s="208" t="str">
        <f t="shared" si="1859"/>
        <v>-1.64874558337949+0.00325605753667604i</v>
      </c>
      <c r="E3530" t="str">
        <f t="shared" si="1860"/>
        <v>36500</v>
      </c>
      <c r="F3530" t="str">
        <f t="shared" si="1861"/>
        <v>0.21505376344086</v>
      </c>
      <c r="G3530" t="str">
        <f t="shared" si="1856"/>
        <v>0.21505376344086</v>
      </c>
      <c r="H3530" t="str">
        <f t="shared" si="1862"/>
        <v>2.52627642733471+0.0649860370741679i</v>
      </c>
      <c r="I3530" t="str">
        <f t="shared" si="1863"/>
        <v>6267.47734391164i</v>
      </c>
      <c r="J3530" t="str">
        <f t="shared" si="1857"/>
        <v>-53170.1301263249+1371.12348357286i</v>
      </c>
      <c r="K3530" t="str">
        <f t="shared" si="1864"/>
        <v>0.00303770214807634-0.117797572890635i</v>
      </c>
      <c r="L3530" t="str">
        <f t="shared" si="1865"/>
        <v>0.00096298038793768-0.0316571830638935i</v>
      </c>
      <c r="M3530" t="str">
        <f t="shared" si="1866"/>
        <v>0.00400068253601402-0.149454755954529i</v>
      </c>
      <c r="N3530" t="str">
        <f t="shared" si="1867"/>
        <v>-19.9073787594i</v>
      </c>
      <c r="O3530" t="str">
        <f t="shared" si="1868"/>
        <v>0.490770181052876-0.871289061901575i</v>
      </c>
      <c r="P3530" t="str">
        <f t="shared" si="1869"/>
        <v>0.509229818947124+0.871289061901575i</v>
      </c>
      <c r="Q3530" t="str">
        <f t="shared" si="1870"/>
        <v>-0.509229818947124+19.0360896974984i</v>
      </c>
      <c r="R3530" t="str">
        <f t="shared" si="1871"/>
        <v>0.0450225588382429-0.0279551450371024i</v>
      </c>
      <c r="S3530" t="str">
        <f t="shared" si="1872"/>
        <v>2.22282718495764i</v>
      </c>
      <c r="T3530" t="str">
        <f t="shared" si="1873"/>
        <v>0.0621394563479049+0.100077367722001i</v>
      </c>
      <c r="U3530" t="str">
        <f t="shared" si="1874"/>
        <v>0.0000499999999999998-0.0000890367341858523i</v>
      </c>
      <c r="V3530" t="str">
        <f t="shared" si="1875"/>
        <v>0.00002-0.000997211422881552i</v>
      </c>
      <c r="W3530" t="str">
        <f t="shared" si="1876"/>
        <v>0.0000421578358344698-0.0000835347763807372i</v>
      </c>
      <c r="X3530" t="str">
        <f t="shared" si="1877"/>
        <v>0.0000421838195256775-0.0000834995564981069i</v>
      </c>
      <c r="Y3530" t="str">
        <f t="shared" si="1878"/>
        <v>0.009+8.0223710002069i</v>
      </c>
      <c r="Z3530" t="str">
        <f t="shared" si="1879"/>
        <v>-0.000124830086734291-0.0000632406368953315i</v>
      </c>
      <c r="AA3530" t="str">
        <f t="shared" si="1880"/>
        <v>0.00168600004469215-1.49583080311006i</v>
      </c>
      <c r="AB3530" t="str">
        <f t="shared" si="1881"/>
        <v>0.18692561275368+0.301049033636117i</v>
      </c>
      <c r="AC3530" t="str">
        <f t="shared" si="1882"/>
        <v>1.04574103988691-0.0267325202244001i</v>
      </c>
      <c r="AD3530" t="str">
        <f t="shared" si="1883"/>
        <v>0.171278331247076+0.292259482446278i</v>
      </c>
      <c r="AE3530" t="str">
        <f t="shared" si="1884"/>
        <v>-0.0000028980131366746-0.0000473145272971227i</v>
      </c>
      <c r="AF3530" t="str">
        <f t="shared" si="1885"/>
        <v>-4.1750220107142-0.0617299795374919i</v>
      </c>
      <c r="AG3530" t="str">
        <f t="shared" si="1886"/>
        <v>1.00158360343206-0.000925672568508799i</v>
      </c>
      <c r="AH3530" t="str">
        <f t="shared" si="1887"/>
        <v>8.98158005294304E-06+0.000197413776052635i</v>
      </c>
      <c r="AI3530">
        <f t="shared" si="1888"/>
        <v>-74.083470692205807</v>
      </c>
      <c r="AJ3530">
        <f t="shared" si="1889"/>
        <v>87.395055104170666</v>
      </c>
      <c r="AK3530"/>
      <c r="AL3530"/>
      <c r="AM3530"/>
      <c r="AN3530"/>
    </row>
    <row r="3531" spans="1:40" x14ac:dyDescent="0.35">
      <c r="A3531"/>
      <c r="B3531">
        <f t="shared" si="1855"/>
        <v>1597000</v>
      </c>
      <c r="C3531" s="237" t="str">
        <f t="shared" si="1858"/>
        <v>-8.29389436225978E-09+0.000424437218850899i</v>
      </c>
      <c r="D3531" s="208" t="str">
        <f t="shared" si="1859"/>
        <v>-1.64874558329978+0.00325401867785689i</v>
      </c>
      <c r="E3531" t="str">
        <f t="shared" si="1860"/>
        <v>36500</v>
      </c>
      <c r="F3531" t="str">
        <f t="shared" si="1861"/>
        <v>0.21505376344086</v>
      </c>
      <c r="G3531" t="str">
        <f t="shared" si="1856"/>
        <v>0.21505376344086</v>
      </c>
      <c r="H3531" t="str">
        <f t="shared" si="1862"/>
        <v>2.52627867917527+0.0649454068400615i</v>
      </c>
      <c r="I3531" t="str">
        <f t="shared" si="1863"/>
        <v>6271.40433472862i</v>
      </c>
      <c r="J3531" t="str">
        <f t="shared" si="1857"/>
        <v>-53236.7814894183+1371.98258349991i</v>
      </c>
      <c r="K3531" t="str">
        <f t="shared" si="1864"/>
        <v>0.00303390145986372-0.117723906281062i</v>
      </c>
      <c r="L3531" t="str">
        <f t="shared" si="1865"/>
        <v>0.000961775891951247-0.0316373967731683i</v>
      </c>
      <c r="M3531" t="str">
        <f t="shared" si="1866"/>
        <v>0.00399567735181497-0.14936130305423i</v>
      </c>
      <c r="N3531" t="str">
        <f t="shared" si="1867"/>
        <v>-19.919852054362i</v>
      </c>
      <c r="O3531" t="str">
        <f t="shared" si="1868"/>
        <v>0.479864440118289-0.877342646353157i</v>
      </c>
      <c r="P3531" t="str">
        <f t="shared" si="1869"/>
        <v>0.520135559881711+0.877342646353157i</v>
      </c>
      <c r="Q3531" t="str">
        <f t="shared" si="1870"/>
        <v>-0.520135559881711+19.0425094080088i</v>
      </c>
      <c r="R3531" t="str">
        <f t="shared" si="1871"/>
        <v>0.0452929772626142-0.0285515966577518i</v>
      </c>
      <c r="S3531" t="str">
        <f t="shared" si="1872"/>
        <v>2.22421993382039i</v>
      </c>
      <c r="T3531" t="str">
        <f t="shared" si="1873"/>
        <v>0.0635050304285712+0.10074154288958i</v>
      </c>
      <c r="U3531" t="str">
        <f t="shared" si="1874"/>
        <v>0.00005-0.0000889809816910587i</v>
      </c>
      <c r="V3531" t="str">
        <f t="shared" si="1875"/>
        <v>0.00002-0.000996586994939858i</v>
      </c>
      <c r="W3531" t="str">
        <f t="shared" si="1876"/>
        <v>0.0000421576913440329-0.0000834847098434496i</v>
      </c>
      <c r="X3531" t="str">
        <f t="shared" si="1877"/>
        <v>0.000042183633312217-0.0000834495112078319i</v>
      </c>
      <c r="Y3531" t="str">
        <f t="shared" si="1878"/>
        <v>0.009+8.02739754845264i</v>
      </c>
      <c r="Z3531" t="str">
        <f t="shared" si="1879"/>
        <v>-0.000124677152389418-0.0000632005857999614i</v>
      </c>
      <c r="AA3531" t="str">
        <f t="shared" si="1880"/>
        <v>0.00168388917177618-1.49489413595356i</v>
      </c>
      <c r="AB3531" t="str">
        <f t="shared" si="1881"/>
        <v>0.191033482162127+0.303046980793562i</v>
      </c>
      <c r="AC3531" t="str">
        <f t="shared" si="1882"/>
        <v>1.04602680009609-0.0273221318650296i</v>
      </c>
      <c r="AD3531" t="str">
        <f t="shared" si="1883"/>
        <v>0.174941094742682+0.294281890697692i</v>
      </c>
      <c r="AE3531" t="str">
        <f t="shared" si="1884"/>
        <v>-3.21236964599069E-06-0.0000477466078001863i</v>
      </c>
      <c r="AF3531" t="str">
        <f t="shared" si="1885"/>
        <v>-4.17502426247505-0.0616913881622046i</v>
      </c>
      <c r="AG3531" t="str">
        <f t="shared" si="1886"/>
        <v>1.00159357777197-0.000944902820455748i</v>
      </c>
      <c r="AH3531" t="str">
        <f t="shared" si="1887"/>
        <v>0.0000102615576938356+0.000199233623460442i</v>
      </c>
      <c r="AI3531">
        <f t="shared" si="1888"/>
        <v>-74.001241704093573</v>
      </c>
      <c r="AJ3531">
        <f t="shared" si="1889"/>
        <v>87.051577603173143</v>
      </c>
      <c r="AK3531"/>
      <c r="AL3531"/>
      <c r="AM3531"/>
      <c r="AN3531"/>
    </row>
    <row r="3532" spans="1:40" x14ac:dyDescent="0.35">
      <c r="A3532"/>
      <c r="B3532">
        <f t="shared" si="1855"/>
        <v>1598000</v>
      </c>
      <c r="C3532" s="237" t="str">
        <f t="shared" si="1858"/>
        <v>-8.28351726679893E-09+0.000424171613582735i</v>
      </c>
      <c r="D3532" s="208" t="str">
        <f t="shared" si="1859"/>
        <v>-1.64874558322022+0.00325198237080097i</v>
      </c>
      <c r="E3532" t="str">
        <f t="shared" si="1860"/>
        <v>36500</v>
      </c>
      <c r="F3532" t="str">
        <f t="shared" si="1861"/>
        <v>0.21505376344086</v>
      </c>
      <c r="G3532" t="str">
        <f t="shared" si="1856"/>
        <v>0.21505376344086</v>
      </c>
      <c r="H3532" t="str">
        <f t="shared" si="1862"/>
        <v>2.52628092679398+0.064904827340512i</v>
      </c>
      <c r="I3532" t="str">
        <f t="shared" si="1863"/>
        <v>6275.33132554561i</v>
      </c>
      <c r="J3532" t="str">
        <f t="shared" si="1857"/>
        <v>-53303.4746009383+1372.84168342696i</v>
      </c>
      <c r="K3532" t="str">
        <f t="shared" si="1864"/>
        <v>0.00303010789867798-0.117650331691635i</v>
      </c>
      <c r="L3532" t="str">
        <f t="shared" si="1865"/>
        <v>0.000960573653733471-0.0316176351776682i</v>
      </c>
      <c r="M3532" t="str">
        <f t="shared" si="1866"/>
        <v>0.00399068155241145-0.149267966869303i</v>
      </c>
      <c r="N3532" t="str">
        <f t="shared" si="1867"/>
        <v>-19.9323253493241i</v>
      </c>
      <c r="O3532" t="str">
        <f t="shared" si="1868"/>
        <v>0.468884041360545-0.88325973289707i</v>
      </c>
      <c r="P3532" t="str">
        <f t="shared" si="1869"/>
        <v>0.531115958639455+0.88325973289707i</v>
      </c>
      <c r="Q3532" t="str">
        <f t="shared" si="1870"/>
        <v>-0.531115958639455+19.049065616427i</v>
      </c>
      <c r="R3532" t="str">
        <f t="shared" si="1871"/>
        <v>0.0455548249593769-0.0291516058766438i</v>
      </c>
      <c r="S3532" t="str">
        <f t="shared" si="1872"/>
        <v>2.22561268268314i</v>
      </c>
      <c r="T3532" t="str">
        <f t="shared" si="1873"/>
        <v>0.0648801837596388+0.101387396187i</v>
      </c>
      <c r="U3532" t="str">
        <f t="shared" si="1874"/>
        <v>0.0000500000000000002-0.0000889252989741059i</v>
      </c>
      <c r="V3532" t="str">
        <f t="shared" si="1875"/>
        <v>0.00002-0.000995963348509981i</v>
      </c>
      <c r="W3532" t="str">
        <f t="shared" si="1876"/>
        <v>0.0000421575467645912-0.0000834347073470972i</v>
      </c>
      <c r="X3532" t="str">
        <f t="shared" si="1877"/>
        <v>0.0000421834470882381-0.0000833995299313672i</v>
      </c>
      <c r="Y3532" t="str">
        <f t="shared" si="1878"/>
        <v>0.009+8.03242409669838i</v>
      </c>
      <c r="Z3532" t="str">
        <f t="shared" si="1879"/>
        <v>-0.000124524505033949-0.0000631605851400045i</v>
      </c>
      <c r="AA3532" t="str">
        <f t="shared" si="1880"/>
        <v>0.0016817822605808-1.49395864112767i</v>
      </c>
      <c r="AB3532" t="str">
        <f t="shared" si="1881"/>
        <v>0.195170167517096+0.304989812779302i</v>
      </c>
      <c r="AC3532" t="str">
        <f t="shared" si="1882"/>
        <v>1.04630407125651-0.0279155368792864i</v>
      </c>
      <c r="AD3532" t="str">
        <f t="shared" si="1883"/>
        <v>0.178628719361705+0.296258361118763i</v>
      </c>
      <c r="AE3532" t="str">
        <f t="shared" si="1884"/>
        <v>-3.53180142248459E-06-0.0000481737202181777i</v>
      </c>
      <c r="AF3532" t="str">
        <f t="shared" si="1885"/>
        <v>-4.1750265100142-0.061652844969711i</v>
      </c>
      <c r="AG3532" t="str">
        <f t="shared" si="1886"/>
        <v>1.00160329131462-0.000964243749971512i</v>
      </c>
      <c r="AH3532" t="str">
        <f t="shared" si="1887"/>
        <v>0.0000115629339629528+0.000201033139402913i</v>
      </c>
      <c r="AI3532">
        <f t="shared" si="1888"/>
        <v>-73.920302989101174</v>
      </c>
      <c r="AJ3532">
        <f t="shared" si="1889"/>
        <v>86.708113997947734</v>
      </c>
      <c r="AK3532"/>
      <c r="AL3532"/>
      <c r="AM3532"/>
      <c r="AN3532"/>
    </row>
    <row r="3533" spans="1:40" x14ac:dyDescent="0.35">
      <c r="A3533"/>
      <c r="B3533">
        <f t="shared" si="1855"/>
        <v>1599000</v>
      </c>
      <c r="C3533" s="237" t="str">
        <f t="shared" si="1858"/>
        <v>-8.27315963447159E-09+0.000423906340528786i</v>
      </c>
      <c r="D3533" s="208" t="str">
        <f t="shared" si="1859"/>
        <v>-1.64874558314082+0.00324994861072069i</v>
      </c>
      <c r="E3533" t="str">
        <f t="shared" si="1860"/>
        <v>36500</v>
      </c>
      <c r="F3533" t="str">
        <f t="shared" si="1861"/>
        <v>0.21505376344086</v>
      </c>
      <c r="G3533" t="str">
        <f t="shared" si="1856"/>
        <v>0.21505376344086</v>
      </c>
      <c r="H3533" t="str">
        <f t="shared" si="1862"/>
        <v>2.52628317020141+0.0648642984806238i</v>
      </c>
      <c r="I3533" t="str">
        <f t="shared" si="1863"/>
        <v>6279.2583163626i</v>
      </c>
      <c r="J3533" t="str">
        <f t="shared" si="1857"/>
        <v>-53370.209460885+1373.70078335401i</v>
      </c>
      <c r="K3533" t="str">
        <f t="shared" si="1864"/>
        <v>0.00302632144671453-0.117576848950154i</v>
      </c>
      <c r="L3533" t="str">
        <f t="shared" si="1865"/>
        <v>0.000959373667646829-0.0315978982312317i</v>
      </c>
      <c r="M3533" t="str">
        <f t="shared" si="1866"/>
        <v>0.00398569511436136-0.149174747181386i</v>
      </c>
      <c r="N3533" t="str">
        <f t="shared" si="1867"/>
        <v>-19.9447986442861i</v>
      </c>
      <c r="O3533" t="str">
        <f t="shared" si="1868"/>
        <v>0.457830693122005-0.889039400946563i</v>
      </c>
      <c r="P3533" t="str">
        <f t="shared" si="1869"/>
        <v>0.542169306877995+0.889039400946563i</v>
      </c>
      <c r="Q3533" t="str">
        <f t="shared" si="1870"/>
        <v>-0.542169306877995+19.0557592433395i</v>
      </c>
      <c r="R3533" t="str">
        <f t="shared" si="1871"/>
        <v>0.0458080476478702-0.0297550476514788i</v>
      </c>
      <c r="S3533" t="str">
        <f t="shared" si="1872"/>
        <v>2.2270054315459i</v>
      </c>
      <c r="T3533" t="str">
        <f t="shared" si="1873"/>
        <v>0.0662646527357504+0.10201477092032i</v>
      </c>
      <c r="U3533" t="str">
        <f t="shared" si="1874"/>
        <v>0.0000499999999999999-0.0000888696859040779i</v>
      </c>
      <c r="V3533" t="str">
        <f t="shared" si="1875"/>
        <v>0.00002-0.00099534048212567i</v>
      </c>
      <c r="W3533" t="str">
        <f t="shared" si="1876"/>
        <v>0.0000421574020961469-0.0000833847687714836i</v>
      </c>
      <c r="X3533" t="str">
        <f t="shared" si="1877"/>
        <v>0.0000421832608535471-0.0000833496125485682i</v>
      </c>
      <c r="Y3533" t="str">
        <f t="shared" si="1878"/>
        <v>0.009+8.03745064494413i</v>
      </c>
      <c r="Z3533" t="str">
        <f t="shared" si="1879"/>
        <v>-0.000124372143950154-0.0000631206348197352i</v>
      </c>
      <c r="AA3533" t="str">
        <f t="shared" si="1880"/>
        <v>0.00167967930119824-1.49302431643282i</v>
      </c>
      <c r="AB3533" t="str">
        <f t="shared" si="1881"/>
        <v>0.199334875850706+0.306877058232424i</v>
      </c>
      <c r="AC3533" t="str">
        <f t="shared" si="1882"/>
        <v>1.04657279561839-0.0285126113177555i</v>
      </c>
      <c r="AD3533" t="str">
        <f t="shared" si="1883"/>
        <v>0.182340627713039+0.298188589445844i</v>
      </c>
      <c r="AE3533" t="str">
        <f t="shared" si="1884"/>
        <v>-0.0000038562417360644-0.0000485958103455278i</v>
      </c>
      <c r="AF3533" t="str">
        <f t="shared" si="1885"/>
        <v>-4.17502875334223-0.0616143498699031i</v>
      </c>
      <c r="AG3533" t="str">
        <f t="shared" si="1886"/>
        <v>1.00161274290111-0.000983692030048477i</v>
      </c>
      <c r="AH3533" t="str">
        <f t="shared" si="1887"/>
        <v>0.0000128854353294496+0.000202812096842648i</v>
      </c>
      <c r="AI3533">
        <f t="shared" si="1888"/>
        <v>-73.840627663259511</v>
      </c>
      <c r="AJ3533">
        <f t="shared" si="1889"/>
        <v>86.364664129020611</v>
      </c>
      <c r="AK3533"/>
      <c r="AL3533"/>
      <c r="AM3533"/>
      <c r="AN3533"/>
    </row>
    <row r="3534" spans="1:40" x14ac:dyDescent="0.35">
      <c r="A3534"/>
      <c r="B3534">
        <f t="shared" si="1855"/>
        <v>1600000</v>
      </c>
      <c r="C3534" s="237" t="str">
        <f t="shared" si="1858"/>
        <v>-8.26282141663545E-09+0.000423641399066158i</v>
      </c>
      <c r="D3534" s="208" t="str">
        <f t="shared" si="1859"/>
        <v>-1.64874558306155+0.00324791739284055i</v>
      </c>
      <c r="E3534" t="str">
        <f t="shared" si="1860"/>
        <v>36500</v>
      </c>
      <c r="F3534" t="str">
        <f t="shared" si="1861"/>
        <v>0.21505376344086</v>
      </c>
      <c r="G3534" t="str">
        <f t="shared" si="1856"/>
        <v>0.21505376344086</v>
      </c>
      <c r="H3534" t="str">
        <f t="shared" si="1862"/>
        <v>2.526285409408+0.0648238201657376i</v>
      </c>
      <c r="I3534" t="str">
        <f t="shared" si="1863"/>
        <v>6283.18530717958i</v>
      </c>
      <c r="J3534" t="str">
        <f t="shared" si="1857"/>
        <v>-53436.9860692582+1374.55988328107i</v>
      </c>
      <c r="K3534" t="str">
        <f t="shared" si="1864"/>
        <v>0.0030225420862244-0.117503457884849i</v>
      </c>
      <c r="L3534" t="str">
        <f t="shared" si="1865"/>
        <v>0.000958175928071394-0.0315781858878124i</v>
      </c>
      <c r="M3534" t="str">
        <f t="shared" si="1866"/>
        <v>0.00398071801429579-0.149081643772661i</v>
      </c>
      <c r="N3534" t="str">
        <f t="shared" si="1867"/>
        <v>-19.9572719392481i</v>
      </c>
      <c r="O3534" t="str">
        <f t="shared" si="1868"/>
        <v>0.446706115094331-0.894680751294746i</v>
      </c>
      <c r="P3534" t="str">
        <f t="shared" si="1869"/>
        <v>0.553293884905669+0.894680751294746i</v>
      </c>
      <c r="Q3534" t="str">
        <f t="shared" si="1870"/>
        <v>-0.553293884905669+19.0625911879534i</v>
      </c>
      <c r="R3534" t="str">
        <f t="shared" si="1871"/>
        <v>0.0460525930934896-0.0303617959039116i</v>
      </c>
      <c r="S3534" t="str">
        <f t="shared" si="1872"/>
        <v>2.22839818040865i</v>
      </c>
      <c r="T3534" t="str">
        <f t="shared" si="1873"/>
        <v>0.0676581707462154+0.102623514652632i</v>
      </c>
      <c r="U3534" t="str">
        <f t="shared" si="1874"/>
        <v>0.0000500000000000001-0.0000888141423503882i</v>
      </c>
      <c r="V3534" t="str">
        <f t="shared" si="1875"/>
        <v>0.00002-0.00099471839432435i</v>
      </c>
      <c r="W3534" t="str">
        <f t="shared" si="1876"/>
        <v>0.0000421572573387036-0.0000833348939967155i</v>
      </c>
      <c r="X3534" t="str">
        <f t="shared" si="1877"/>
        <v>0.0000421830746079515-0.0000832997589395915i</v>
      </c>
      <c r="Y3534" t="str">
        <f t="shared" si="1878"/>
        <v>0.009+8.04247719318987i</v>
      </c>
      <c r="Z3534" t="str">
        <f t="shared" si="1879"/>
        <v>-0.000124220068422547-0.0000630807347436709i</v>
      </c>
      <c r="AA3534" t="str">
        <f t="shared" si="1880"/>
        <v>0.0016775802837517-1.49209115967493i</v>
      </c>
      <c r="AB3534" t="str">
        <f t="shared" si="1881"/>
        <v>0.203526805154546+0.308708258597861i</v>
      </c>
      <c r="AC3534" t="str">
        <f t="shared" si="1882"/>
        <v>1.04683291745764-0.0291132301380754i</v>
      </c>
      <c r="AD3534" t="str">
        <f t="shared" si="1883"/>
        <v>0.18607623871801+0.300072278699239i</v>
      </c>
      <c r="AE3534" t="str">
        <f t="shared" si="1884"/>
        <v>-4.18562328880582E-06-0.0000490128248483998i</v>
      </c>
      <c r="AF3534" t="str">
        <f t="shared" si="1885"/>
        <v>-4.17503099246955-0.061575902772897i</v>
      </c>
      <c r="AG3534" t="str">
        <f t="shared" si="1886"/>
        <v>1.00162193141475-0.0010032443220313i</v>
      </c>
      <c r="AH3534" t="str">
        <f t="shared" si="1887"/>
        <v>0.0000142287859370293+0.000204570272300758i</v>
      </c>
      <c r="AI3534">
        <f t="shared" si="1888"/>
        <v>-73.76218976341454</v>
      </c>
      <c r="AJ3534">
        <f t="shared" si="1889"/>
        <v>86.021227834420102</v>
      </c>
      <c r="AK3534"/>
      <c r="AL3534"/>
      <c r="AM3534"/>
      <c r="AN3534"/>
    </row>
    <row r="3535" spans="1:40" x14ac:dyDescent="0.35">
      <c r="A3535"/>
      <c r="B3535">
        <f t="shared" si="1855"/>
        <v>1601000</v>
      </c>
      <c r="C3535" s="237" t="str">
        <f t="shared" si="1858"/>
        <v>-8.2525025647996E-09+0.000423376788573502i</v>
      </c>
      <c r="D3535" s="208" t="str">
        <f t="shared" si="1859"/>
        <v>-1.64874558298245+0.00324588871239685i</v>
      </c>
      <c r="E3535" t="str">
        <f t="shared" si="1860"/>
        <v>36500</v>
      </c>
      <c r="F3535" t="str">
        <f t="shared" si="1861"/>
        <v>0.21505376344086</v>
      </c>
      <c r="G3535" t="str">
        <f t="shared" si="1856"/>
        <v>0.21505376344086</v>
      </c>
      <c r="H3535" t="str">
        <f t="shared" si="1862"/>
        <v>2.52628764442432+0.0647833923014313i</v>
      </c>
      <c r="I3535" t="str">
        <f t="shared" si="1863"/>
        <v>6287.11229799657i</v>
      </c>
      <c r="J3535" t="str">
        <f t="shared" si="1857"/>
        <v>-53503.8044260581+1375.41898320811i</v>
      </c>
      <c r="K3535" t="str">
        <f t="shared" si="1864"/>
        <v>0.00301876979951383-0.117430158324375i</v>
      </c>
      <c r="L3535" t="str">
        <f t="shared" si="1865"/>
        <v>0.000956980429404753-0.0315584981014785i</v>
      </c>
      <c r="M3535" t="str">
        <f t="shared" si="1866"/>
        <v>0.00397575022891858-0.148988656425854i</v>
      </c>
      <c r="N3535" t="str">
        <f t="shared" si="1867"/>
        <v>-19.9697452342101i</v>
      </c>
      <c r="O3535" t="str">
        <f t="shared" si="1868"/>
        <v>0.435512038051271-0.900182906254295i</v>
      </c>
      <c r="P3535" t="str">
        <f t="shared" si="1869"/>
        <v>0.564487961948729+0.900182906254295i</v>
      </c>
      <c r="Q3535" t="str">
        <f t="shared" si="1870"/>
        <v>-0.564487961948729+19.0695623279558i</v>
      </c>
      <c r="R3535" t="str">
        <f t="shared" si="1871"/>
        <v>0.0462884111320409-0.0309717235588916i</v>
      </c>
      <c r="S3535" t="str">
        <f t="shared" si="1872"/>
        <v>2.22979092927141i</v>
      </c>
      <c r="T3535" t="str">
        <f t="shared" si="1873"/>
        <v>0.0690604682555181+0.103213479272611i</v>
      </c>
      <c r="U3535" t="str">
        <f t="shared" si="1874"/>
        <v>0.0000499999999999998-0.0000887586681827735i</v>
      </c>
      <c r="V3535" t="str">
        <f t="shared" si="1875"/>
        <v>0.00002-0.000994097083647068i</v>
      </c>
      <c r="W3535" t="str">
        <f t="shared" si="1876"/>
        <v>0.0000421571124922634-0.0000832850829031964i</v>
      </c>
      <c r="X3535" t="str">
        <f t="shared" si="1877"/>
        <v>0.0000421828883512591-0.0000832499689848921i</v>
      </c>
      <c r="Y3535" t="str">
        <f t="shared" si="1878"/>
        <v>0.009+8.04750374143561i</v>
      </c>
      <c r="Z3535" t="str">
        <f t="shared" si="1879"/>
        <v>-0.000124068277737875-0.0000630408848165706i</v>
      </c>
      <c r="AA3535" t="str">
        <f t="shared" si="1880"/>
        <v>0.00167548519839519-1.49115916866542i</v>
      </c>
      <c r="AB3535" t="str">
        <f t="shared" si="1881"/>
        <v>0.207745144621853+0.310482968332609i</v>
      </c>
      <c r="AC3535" t="str">
        <f t="shared" si="1882"/>
        <v>1.04708438310127-0.0297172672437809i</v>
      </c>
      <c r="AD3535" t="str">
        <f t="shared" si="1883"/>
        <v>0.189834967702772+0.301909139226912i</v>
      </c>
      <c r="AE3535" t="str">
        <f t="shared" si="1884"/>
        <v>-4.51987822623437E-06-0.0000494247112703154i</v>
      </c>
      <c r="AF3535" t="str">
        <f t="shared" si="1885"/>
        <v>-4.17503322740677-0.0615375035890345i</v>
      </c>
      <c r="AG3535" t="str">
        <f t="shared" si="1886"/>
        <v>1.0016308557812-0.00102289727615191i</v>
      </c>
      <c r="AH3535" t="str">
        <f t="shared" si="1887"/>
        <v>0.0000155927076493234+0.000206307445878489i</v>
      </c>
      <c r="AI3535">
        <f t="shared" si="1888"/>
        <v>-73.684964206119247</v>
      </c>
      <c r="AJ3535">
        <f t="shared" si="1889"/>
        <v>85.677804949716247</v>
      </c>
      <c r="AK3535"/>
      <c r="AL3535"/>
      <c r="AM3535"/>
      <c r="AN3535"/>
    </row>
    <row r="3536" spans="1:40" x14ac:dyDescent="0.35">
      <c r="A3536"/>
      <c r="B3536">
        <f t="shared" si="1855"/>
        <v>1602000</v>
      </c>
      <c r="C3536" s="237" t="str">
        <f t="shared" si="1858"/>
        <v>-8.24220303062457E-09+0.000423112508431024i</v>
      </c>
      <c r="D3536" s="208" t="str">
        <f t="shared" si="1859"/>
        <v>-1.64874558290348+0.00324386256463785i</v>
      </c>
      <c r="E3536" t="str">
        <f t="shared" si="1860"/>
        <v>36500</v>
      </c>
      <c r="F3536" t="str">
        <f t="shared" si="1861"/>
        <v>0.21505376344086</v>
      </c>
      <c r="G3536" t="str">
        <f t="shared" si="1856"/>
        <v>0.21505376344086</v>
      </c>
      <c r="H3536" t="str">
        <f t="shared" si="1862"/>
        <v>2.52628987526073+0.0647430147935148i</v>
      </c>
      <c r="I3536" t="str">
        <f t="shared" si="1863"/>
        <v>6291.03928881356i</v>
      </c>
      <c r="J3536" t="str">
        <f t="shared" si="1857"/>
        <v>-53570.6645312846+1376.27808313516i</v>
      </c>
      <c r="K3536" t="str">
        <f t="shared" si="1864"/>
        <v>0.00301500456894438-0.117356950097815i</v>
      </c>
      <c r="L3536" t="str">
        <f t="shared" si="1865"/>
        <v>0.000955787166061924-0.031538834826412i</v>
      </c>
      <c r="M3536" t="str">
        <f t="shared" si="1866"/>
        <v>0.0039707917350063-0.148895784924227i</v>
      </c>
      <c r="N3536" t="str">
        <f t="shared" si="1867"/>
        <v>-19.9822185291722i</v>
      </c>
      <c r="O3536" t="str">
        <f t="shared" si="1868"/>
        <v>0.424250203579227-0.905545009794093i</v>
      </c>
      <c r="P3536" t="str">
        <f t="shared" si="1869"/>
        <v>0.575749796420773+0.905545009794093i</v>
      </c>
      <c r="Q3536" t="str">
        <f t="shared" si="1870"/>
        <v>-0.575749796420773+19.0766735193781i</v>
      </c>
      <c r="R3536" t="str">
        <f t="shared" si="1871"/>
        <v>0.0465154536932006-0.0315847025847039i</v>
      </c>
      <c r="S3536" t="str">
        <f t="shared" si="1872"/>
        <v>2.23118367813416i</v>
      </c>
      <c r="T3536" t="str">
        <f t="shared" si="1873"/>
        <v>0.0704712728857132+0.103784521061275i</v>
      </c>
      <c r="U3536" t="str">
        <f t="shared" si="1874"/>
        <v>0.00005-0.0000887032632712989i</v>
      </c>
      <c r="V3536" t="str">
        <f t="shared" si="1875"/>
        <v>0.00002-0.000993476548638547i</v>
      </c>
      <c r="W3536" t="str">
        <f t="shared" si="1876"/>
        <v>0.0000421569675568293-0.0000832353353716306i</v>
      </c>
      <c r="X3536" t="str">
        <f t="shared" si="1877"/>
        <v>0.0000421827020832779-0.0000832002425652238i</v>
      </c>
      <c r="Y3536" t="str">
        <f t="shared" si="1878"/>
        <v>0.009+8.05253028968136i</v>
      </c>
      <c r="Z3536" t="str">
        <f t="shared" si="1879"/>
        <v>-0.00012391677118511-0.0000630010849434342i</v>
      </c>
      <c r="AA3536" t="str">
        <f t="shared" si="1880"/>
        <v>0.00167339403531346-1.49022834122114i</v>
      </c>
      <c r="AB3536" t="str">
        <f t="shared" si="1881"/>
        <v>0.211989074895373+0.312200755106545i</v>
      </c>
      <c r="AC3536" t="str">
        <f t="shared" si="1882"/>
        <v>1.04732714095203-0.0303245955238675i</v>
      </c>
      <c r="AD3536" t="str">
        <f t="shared" si="1883"/>
        <v>0.193616226491316+0.303698888747045i</v>
      </c>
      <c r="AE3536" t="str">
        <f t="shared" si="1884"/>
        <v>-4.85893814866981E-06-0.0000498314180376464i</v>
      </c>
      <c r="AF3536" t="str">
        <f t="shared" si="1885"/>
        <v>-4.17503545816421-0.0614991522288769i</v>
      </c>
      <c r="AG3536" t="str">
        <f t="shared" si="1886"/>
        <v>1.00163951496856-0.00104264753206586i</v>
      </c>
      <c r="AH3536" t="str">
        <f t="shared" si="1887"/>
        <v>0.0000169769200954739+0.000208023401278286i</v>
      </c>
      <c r="AI3536">
        <f t="shared" si="1888"/>
        <v>-73.60892674880273</v>
      </c>
      <c r="AJ3536">
        <f t="shared" si="1889"/>
        <v>85.334395308046894</v>
      </c>
      <c r="AK3536"/>
      <c r="AL3536"/>
      <c r="AM3536"/>
      <c r="AN3536"/>
    </row>
    <row r="3537" spans="1:40" x14ac:dyDescent="0.35">
      <c r="A3537"/>
      <c r="B3537">
        <f t="shared" si="1855"/>
        <v>1603000</v>
      </c>
      <c r="C3537" s="237" t="str">
        <f t="shared" si="1858"/>
        <v>-8.23192276592147E-09+0.000422848558020471i</v>
      </c>
      <c r="D3537" s="208" t="str">
        <f t="shared" si="1859"/>
        <v>-1.64874558282467+0.00324183894482361i</v>
      </c>
      <c r="E3537" t="str">
        <f t="shared" si="1860"/>
        <v>36500</v>
      </c>
      <c r="F3537" t="str">
        <f t="shared" si="1861"/>
        <v>0.21505376344086</v>
      </c>
      <c r="G3537" t="str">
        <f t="shared" si="1856"/>
        <v>0.21505376344086</v>
      </c>
      <c r="H3537" t="str">
        <f t="shared" si="1862"/>
        <v>2.52629210192771+0.064702687548035i</v>
      </c>
      <c r="I3537" t="str">
        <f t="shared" si="1863"/>
        <v>6294.96627963055i</v>
      </c>
      <c r="J3537" t="str">
        <f t="shared" si="1857"/>
        <v>-53637.5663849377+1377.13718306222i</v>
      </c>
      <c r="K3537" t="str">
        <f t="shared" si="1864"/>
        <v>0.00301124637693244-0.117283833034678i</v>
      </c>
      <c r="L3537" t="str">
        <f t="shared" si="1865"/>
        <v>0.000954596132475324-0.0315191960169089i</v>
      </c>
      <c r="M3537" t="str">
        <f t="shared" si="1866"/>
        <v>0.00396584250940776-0.148803029051587i</v>
      </c>
      <c r="N3537" t="str">
        <f t="shared" si="1867"/>
        <v>-19.9946918241342i</v>
      </c>
      <c r="O3537" t="str">
        <f t="shared" si="1868"/>
        <v>0.412922363806633-0.910766227672251i</v>
      </c>
      <c r="P3537" t="str">
        <f t="shared" si="1869"/>
        <v>0.587077636193367+0.910766227672251i</v>
      </c>
      <c r="Q3537" t="str">
        <f t="shared" si="1870"/>
        <v>-0.587077636193367+19.0839255964619i</v>
      </c>
      <c r="R3537" t="str">
        <f t="shared" si="1871"/>
        <v>0.0467336748230423-0.0322006040336396i</v>
      </c>
      <c r="S3537" t="str">
        <f t="shared" si="1872"/>
        <v>2.23257642699692i</v>
      </c>
      <c r="T3537" t="str">
        <f t="shared" si="1873"/>
        <v>0.0718903095005657+0.104336500756864i</v>
      </c>
      <c r="U3537" t="str">
        <f t="shared" si="1874"/>
        <v>0.0000500000000000002-0.0000886479274863514i</v>
      </c>
      <c r="V3537" t="str">
        <f t="shared" si="1875"/>
        <v>0.00002-0.00099285678784713i</v>
      </c>
      <c r="W3537" t="str">
        <f t="shared" si="1876"/>
        <v>0.0000421568225324046-0.0000831856512830198i</v>
      </c>
      <c r="X3537" t="str">
        <f t="shared" si="1877"/>
        <v>0.0000421825158038181-0.0000831505795616404i</v>
      </c>
      <c r="Y3537" t="str">
        <f t="shared" si="1878"/>
        <v>0.009+8.0575568379271i</v>
      </c>
      <c r="Z3537" t="str">
        <f t="shared" si="1879"/>
        <v>-0.000123765548055446-0.0000629613350295042i</v>
      </c>
      <c r="AA3537" t="str">
        <f t="shared" si="1880"/>
        <v>0.00167130678472184-1.48929867516444i</v>
      </c>
      <c r="AB3537" t="str">
        <f t="shared" si="1881"/>
        <v>0.216257768320467+0.313861199997596i</v>
      </c>
      <c r="AC3537" t="str">
        <f t="shared" si="1882"/>
        <v>1.047561141512-0.0309350868930176i</v>
      </c>
      <c r="AD3537" t="str">
        <f t="shared" si="1883"/>
        <v>0.197419423498843+0.305441252389407i</v>
      </c>
      <c r="AE3537" t="str">
        <f t="shared" si="1884"/>
        <v>-5.20273412260384E-06-0.0000502328944649593i</v>
      </c>
      <c r="AF3537" t="str">
        <f t="shared" si="1885"/>
        <v>-4.17503768475238-0.0614608486032114i</v>
      </c>
      <c r="AG3537" t="str">
        <f t="shared" si="1886"/>
        <v>1.00164790798742-0.00106249171938859i</v>
      </c>
      <c r="AH3537" t="str">
        <f t="shared" si="1887"/>
        <v>0.000018381140715807+0.000209717925824358i</v>
      </c>
      <c r="AI3537">
        <f t="shared" si="1888"/>
        <v>-73.534053953064443</v>
      </c>
      <c r="AJ3537">
        <f t="shared" si="1889"/>
        <v>84.99099874016045</v>
      </c>
      <c r="AK3537"/>
      <c r="AL3537"/>
      <c r="AM3537"/>
      <c r="AN3537"/>
    </row>
    <row r="3538" spans="1:40" x14ac:dyDescent="0.35">
      <c r="A3538"/>
      <c r="B3538">
        <f t="shared" si="1855"/>
        <v>1604000</v>
      </c>
      <c r="C3538" s="237" t="str">
        <f t="shared" si="1858"/>
        <v>-8.22166172265207E-09+0.000422584936725148i</v>
      </c>
      <c r="D3538" s="208" t="str">
        <f t="shared" si="1859"/>
        <v>-1.648745582746+0.00323981784822614i</v>
      </c>
      <c r="E3538" t="str">
        <f t="shared" si="1860"/>
        <v>36500</v>
      </c>
      <c r="F3538" t="str">
        <f t="shared" si="1861"/>
        <v>0.21505376344086</v>
      </c>
      <c r="G3538" t="str">
        <f t="shared" si="1856"/>
        <v>0.21505376344086</v>
      </c>
      <c r="H3538" t="str">
        <f t="shared" si="1862"/>
        <v>2.5262943244356+0.0646624104712704i</v>
      </c>
      <c r="I3538" t="str">
        <f t="shared" si="1863"/>
        <v>6298.89327044753i</v>
      </c>
      <c r="J3538" t="str">
        <f t="shared" si="1857"/>
        <v>-53704.5099870174+1377.99628298927i</v>
      </c>
      <c r="K3538" t="str">
        <f t="shared" si="1864"/>
        <v>0.00300749520594908-0.117210806964896i</v>
      </c>
      <c r="L3538" t="str">
        <f t="shared" si="1865"/>
        <v>0.000953407323094689-0.0314995816273789i</v>
      </c>
      <c r="M3538" t="str">
        <f t="shared" si="1866"/>
        <v>0.00396090252904377-0.148710388592275i</v>
      </c>
      <c r="N3538" t="str">
        <f t="shared" si="1867"/>
        <v>-20.0071651190962i</v>
      </c>
      <c r="O3538" t="str">
        <f t="shared" si="1868"/>
        <v>0.401530281130833-0.915845747566147i</v>
      </c>
      <c r="P3538" t="str">
        <f t="shared" si="1869"/>
        <v>0.598469718869167+0.915845747566147i</v>
      </c>
      <c r="Q3538" t="str">
        <f t="shared" si="1870"/>
        <v>-0.598469718869167+19.0913193715301i</v>
      </c>
      <c r="R3538" t="str">
        <f t="shared" si="1871"/>
        <v>0.0469430307056301-0.032819298083337i</v>
      </c>
      <c r="S3538" t="str">
        <f t="shared" si="1872"/>
        <v>2.23396917585967i</v>
      </c>
      <c r="T3538" t="str">
        <f t="shared" si="1873"/>
        <v>0.0733173002915252+0.104869283617812i</v>
      </c>
      <c r="U3538" t="str">
        <f t="shared" si="1874"/>
        <v>0.0000499999999999999-0.0000885926606986413i</v>
      </c>
      <c r="V3538" t="str">
        <f t="shared" si="1875"/>
        <v>0.00002-0.00099223779982478i</v>
      </c>
      <c r="W3538" t="str">
        <f t="shared" si="1876"/>
        <v>0.0000421566774189912-0.0000831360305186601i</v>
      </c>
      <c r="X3538" t="str">
        <f t="shared" si="1877"/>
        <v>0.0000421823295126879-0.0000831009798554866i</v>
      </c>
      <c r="Y3538" t="str">
        <f t="shared" si="1878"/>
        <v>0.009+8.06258338617284i</v>
      </c>
      <c r="Z3538" t="str">
        <f t="shared" si="1879"/>
        <v>-0.000123614607642277-0.0000629216349802591i</v>
      </c>
      <c r="AA3538" t="str">
        <f t="shared" si="1880"/>
        <v>0.0016692234368662-1.48837016832305i</v>
      </c>
      <c r="AB3538" t="str">
        <f t="shared" si="1881"/>
        <v>0.220550389203735+0.31546389768117i</v>
      </c>
      <c r="AC3538" t="str">
        <f t="shared" si="1882"/>
        <v>1.04778633740538-0.0315486123325176i</v>
      </c>
      <c r="AD3538" t="str">
        <f t="shared" si="1883"/>
        <v>0.201243963825839+0.307135962735563i</v>
      </c>
      <c r="AE3538" t="str">
        <f t="shared" si="1884"/>
        <v>-5.55119669215011E-06-0.0000506290907602194i</v>
      </c>
      <c r="AF3538" t="str">
        <f t="shared" si="1885"/>
        <v>-4.1750399071816-0.0614225926230443i</v>
      </c>
      <c r="AG3538" t="str">
        <f t="shared" si="1886"/>
        <v>1.00165603389102-0.0010824264582335i</v>
      </c>
      <c r="AH3538" t="str">
        <f t="shared" si="1887"/>
        <v>0.0000198050848077511+0.000211390810482622i</v>
      </c>
      <c r="AI3538">
        <f t="shared" si="1888"/>
        <v>-73.460323149959891</v>
      </c>
      <c r="AJ3538">
        <f t="shared" si="1889"/>
        <v>84.647615074429453</v>
      </c>
      <c r="AK3538"/>
      <c r="AL3538"/>
      <c r="AM3538"/>
      <c r="AN3538"/>
    </row>
    <row r="3539" spans="1:40" x14ac:dyDescent="0.35">
      <c r="A3539"/>
      <c r="B3539">
        <f t="shared" si="1855"/>
        <v>1605000</v>
      </c>
      <c r="C3539" s="237" t="str">
        <f t="shared" si="1858"/>
        <v>-8.21141985292723E-09+0.000422321643929881i</v>
      </c>
      <c r="D3539" s="208" t="str">
        <f t="shared" si="1859"/>
        <v>-1.64874558266748+0.00323779927012909i</v>
      </c>
      <c r="E3539" t="str">
        <f t="shared" si="1860"/>
        <v>36500</v>
      </c>
      <c r="F3539" t="str">
        <f t="shared" si="1861"/>
        <v>0.21505376344086</v>
      </c>
      <c r="G3539" t="str">
        <f t="shared" si="1856"/>
        <v>0.21505376344086</v>
      </c>
      <c r="H3539" t="str">
        <f t="shared" si="1862"/>
        <v>2.52629654279477+0.0646221834697329i</v>
      </c>
      <c r="I3539" t="str">
        <f t="shared" si="1863"/>
        <v>6302.82026126452i</v>
      </c>
      <c r="J3539" t="str">
        <f t="shared" si="1857"/>
        <v>-53771.4953375238+1378.85538291631i</v>
      </c>
      <c r="K3539" t="str">
        <f t="shared" si="1864"/>
        <v>0.00300375103851996-0.117137871718822i</v>
      </c>
      <c r="L3539" t="str">
        <f t="shared" si="1865"/>
        <v>0.000952220732386993-0.0314799916123443i</v>
      </c>
      <c r="M3539" t="str">
        <f t="shared" si="1866"/>
        <v>0.00395597177090695-0.148617863331166i</v>
      </c>
      <c r="N3539" t="str">
        <f t="shared" si="1867"/>
        <v>-20.0196384140583i</v>
      </c>
      <c r="O3539" t="str">
        <f t="shared" si="1868"/>
        <v>0.390075727944147-0.920782779198679i</v>
      </c>
      <c r="P3539" t="str">
        <f t="shared" si="1869"/>
        <v>0.609924272055853+0.920782779198679i</v>
      </c>
      <c r="Q3539" t="str">
        <f t="shared" si="1870"/>
        <v>-0.609924272055853+19.0988556348596i</v>
      </c>
      <c r="R3539" t="str">
        <f t="shared" si="1871"/>
        <v>0.0471434796836342-0.0334406540786845i</v>
      </c>
      <c r="S3539" t="str">
        <f t="shared" si="1872"/>
        <v>2.23536192472243i</v>
      </c>
      <c r="T3539" t="str">
        <f t="shared" si="1873"/>
        <v>0.0747519648653052+0.105382739483721i</v>
      </c>
      <c r="U3539" t="str">
        <f t="shared" si="1874"/>
        <v>0.0000500000000000001-0.0000885374627792032i</v>
      </c>
      <c r="V3539" t="str">
        <f t="shared" si="1875"/>
        <v>0.00002-0.000991619583127077i</v>
      </c>
      <c r="W3539" t="str">
        <f t="shared" si="1876"/>
        <v>0.0000421565322165927-0.0000830864729601467i</v>
      </c>
      <c r="X3539" t="str">
        <f t="shared" si="1877"/>
        <v>0.0000421821432096987-0.0000830514433284088i</v>
      </c>
      <c r="Y3539" t="str">
        <f t="shared" si="1878"/>
        <v>0.009+8.06760993441859i</v>
      </c>
      <c r="Z3539" t="str">
        <f t="shared" si="1879"/>
        <v>-0.000123463949241204-0.0000628819847014198i</v>
      </c>
      <c r="AA3539" t="str">
        <f t="shared" si="1880"/>
        <v>0.00166714398202273-1.48744281853015i</v>
      </c>
      <c r="AB3539" t="str">
        <f t="shared" si="1881"/>
        <v>0.224866094076471+0.317008456613576i</v>
      </c>
      <c r="AC3539" t="str">
        <f t="shared" si="1882"/>
        <v>1.04800268340022-0.032165041931768i</v>
      </c>
      <c r="AD3539" t="str">
        <f t="shared" si="1883"/>
        <v>0.205089249352385+0.308782759857848i</v>
      </c>
      <c r="AE3539" t="str">
        <f t="shared" si="1884"/>
        <v>-5.90425589051619E-06-0.0000510199580298508i</v>
      </c>
      <c r="AF3539" t="str">
        <f t="shared" si="1885"/>
        <v>-4.17504212546225-0.0613843841996038i</v>
      </c>
      <c r="AG3539" t="str">
        <f t="shared" si="1886"/>
        <v>1.00166389177524-0.00110244835974928i</v>
      </c>
      <c r="AH3539" t="str">
        <f t="shared" si="1887"/>
        <v>0.000021248465571802+0.000213041849880158i</v>
      </c>
      <c r="AI3539">
        <f t="shared" si="1888"/>
        <v>-73.38771240714523</v>
      </c>
      <c r="AJ3539">
        <f t="shared" si="1889"/>
        <v>84.304244136890318</v>
      </c>
      <c r="AK3539"/>
      <c r="AL3539"/>
      <c r="AM3539"/>
      <c r="AN3539"/>
    </row>
    <row r="3540" spans="1:40" x14ac:dyDescent="0.35">
      <c r="A3540"/>
      <c r="B3540">
        <f t="shared" si="1855"/>
        <v>1606000</v>
      </c>
      <c r="C3540" s="237" t="str">
        <f t="shared" si="1858"/>
        <v>-8.20119710900706E-09+0.000422058679021033i</v>
      </c>
      <c r="D3540" s="208" t="str">
        <f t="shared" si="1859"/>
        <v>-1.6487455825891+0.00323578320582792i</v>
      </c>
      <c r="E3540" t="str">
        <f t="shared" si="1860"/>
        <v>36500</v>
      </c>
      <c r="F3540" t="str">
        <f t="shared" si="1861"/>
        <v>0.21505376344086</v>
      </c>
      <c r="G3540" t="str">
        <f t="shared" si="1856"/>
        <v>0.21505376344086</v>
      </c>
      <c r="H3540" t="str">
        <f t="shared" si="1862"/>
        <v>2.52629875701552+0.0645820064501662i</v>
      </c>
      <c r="I3540" t="str">
        <f t="shared" si="1863"/>
        <v>6306.74725208151i</v>
      </c>
      <c r="J3540" t="str">
        <f t="shared" si="1857"/>
        <v>-53838.5224364568+1379.71448284337i</v>
      </c>
      <c r="K3540" t="str">
        <f t="shared" si="1864"/>
        <v>0.00300001385722511-0.117065027127233i</v>
      </c>
      <c r="L3540" t="str">
        <f t="shared" si="1865"/>
        <v>0.000951036354836419-0.0314604259264405i</v>
      </c>
      <c r="M3540" t="str">
        <f t="shared" si="1866"/>
        <v>0.00395105021206153-0.148525453053674i</v>
      </c>
      <c r="N3540" t="str">
        <f t="shared" si="1867"/>
        <v>-20.0321117090203i</v>
      </c>
      <c r="O3540" t="str">
        <f t="shared" si="1868"/>
        <v>0.378560486358401-0.925576554461105i</v>
      </c>
      <c r="P3540" t="str">
        <f t="shared" si="1869"/>
        <v>0.621439513641599+0.925576554461105i</v>
      </c>
      <c r="Q3540" t="str">
        <f t="shared" si="1870"/>
        <v>-0.621439513641599+19.1065351545592i</v>
      </c>
      <c r="R3540" t="str">
        <f t="shared" si="1871"/>
        <v>0.0473349822779554-0.0340645405742934i</v>
      </c>
      <c r="S3540" t="str">
        <f t="shared" si="1872"/>
        <v>2.23675467358518i</v>
      </c>
      <c r="T3540" t="str">
        <f t="shared" si="1873"/>
        <v>0.0761940203330828+0.105876742834288i</v>
      </c>
      <c r="U3540" t="str">
        <f t="shared" si="1874"/>
        <v>0.0000499999999999998-0.00008848233359939i</v>
      </c>
      <c r="V3540" t="str">
        <f t="shared" si="1875"/>
        <v>0.00002-0.000991002136313173i</v>
      </c>
      <c r="W3540" t="str">
        <f t="shared" si="1876"/>
        <v>0.0000421563869252113-0.0000830369784893671i</v>
      </c>
      <c r="X3540" t="str">
        <f t="shared" si="1877"/>
        <v>0.0000421819568946609-0.0000830019698623452i</v>
      </c>
      <c r="Y3540" t="str">
        <f t="shared" si="1878"/>
        <v>0.009+8.07263648266433i</v>
      </c>
      <c r="Z3540" t="str">
        <f t="shared" si="1879"/>
        <v>-0.00012331357215002-0.0000628423840989436i</v>
      </c>
      <c r="AA3540" t="str">
        <f t="shared" si="1880"/>
        <v>0.00166506841049794-1.48651662362429i</v>
      </c>
      <c r="AB3540" t="str">
        <f t="shared" si="1881"/>
        <v>0.229204031962988+0.318494499209284i</v>
      </c>
      <c r="AC3540" t="str">
        <f t="shared" si="1882"/>
        <v>1.04821013642925-0.0327842449303903i</v>
      </c>
      <c r="AD3540" t="str">
        <f t="shared" si="1883"/>
        <v>0.208954678832841+0.310381391357066i</v>
      </c>
      <c r="AE3540" t="str">
        <f t="shared" si="1884"/>
        <v>-6.26184125151257E-06-0.000051405448283618i</v>
      </c>
      <c r="AF3540" t="str">
        <f t="shared" si="1885"/>
        <v>-4.17504433960462-0.0613462232443383i</v>
      </c>
      <c r="AG3540" t="str">
        <f t="shared" si="1886"/>
        <v>1.00167148077874-0.00112255402665728i</v>
      </c>
      <c r="AH3540" t="str">
        <f t="shared" si="1887"/>
        <v>0.000022710994157591+0.000214670842323934i</v>
      </c>
      <c r="AI3540">
        <f t="shared" si="1888"/>
        <v>-73.316200497771746</v>
      </c>
      <c r="AJ3540">
        <f t="shared" si="1889"/>
        <v>83.960885751285019</v>
      </c>
      <c r="AK3540"/>
      <c r="AL3540"/>
      <c r="AM3540"/>
      <c r="AN3540"/>
    </row>
    <row r="3541" spans="1:40" x14ac:dyDescent="0.35">
      <c r="A3541"/>
      <c r="B3541">
        <f t="shared" si="1855"/>
        <v>1607000</v>
      </c>
      <c r="C3541" s="237" t="str">
        <f t="shared" si="1858"/>
        <v>-8.19099344330012E-09+0.000421796041386496i</v>
      </c>
      <c r="D3541" s="208" t="str">
        <f t="shared" si="1859"/>
        <v>-1.64874558251087+0.0032337696506298i</v>
      </c>
      <c r="E3541" t="str">
        <f t="shared" si="1860"/>
        <v>36500</v>
      </c>
      <c r="F3541" t="str">
        <f t="shared" si="1861"/>
        <v>0.21505376344086</v>
      </c>
      <c r="G3541" t="str">
        <f t="shared" si="1856"/>
        <v>0.21505376344086</v>
      </c>
      <c r="H3541" t="str">
        <f t="shared" si="1862"/>
        <v>2.52630096710815+0.0645418793195456i</v>
      </c>
      <c r="I3541" t="str">
        <f t="shared" si="1863"/>
        <v>6310.6742428985i</v>
      </c>
      <c r="J3541" t="str">
        <f t="shared" si="1857"/>
        <v>-53905.5912838163+1380.57358277042i</v>
      </c>
      <c r="K3541" t="str">
        <f t="shared" si="1864"/>
        <v>0.00299628364469857-0.116992273021324i</v>
      </c>
      <c r="L3541" t="str">
        <f t="shared" si="1865"/>
        <v>0.000949854184944254-0.0314408845244152i</v>
      </c>
      <c r="M3541" t="str">
        <f t="shared" si="1866"/>
        <v>0.00394613782964282-0.148433157545739i</v>
      </c>
      <c r="N3541" t="str">
        <f t="shared" si="1867"/>
        <v>-20.0445850039823i</v>
      </c>
      <c r="O3541" t="str">
        <f t="shared" si="1868"/>
        <v>0.36698634792711-0.93022632753278i</v>
      </c>
      <c r="P3541" t="str">
        <f t="shared" si="1869"/>
        <v>0.63301365207289+0.93022632753278i</v>
      </c>
      <c r="Q3541" t="str">
        <f t="shared" si="1870"/>
        <v>-0.63301365207289+19.1143586764495i</v>
      </c>
      <c r="R3541" t="str">
        <f t="shared" si="1871"/>
        <v>0.0475175012063661-0.0346908253775679i</v>
      </c>
      <c r="S3541" t="str">
        <f t="shared" si="1872"/>
        <v>2.23814742244794i</v>
      </c>
      <c r="T3541" t="str">
        <f t="shared" si="1873"/>
        <v>0.0776431814013952+0.106351172846195i</v>
      </c>
      <c r="U3541" t="str">
        <f t="shared" si="1874"/>
        <v>0.00005-0.000088427273030878i</v>
      </c>
      <c r="V3541" t="str">
        <f t="shared" si="1875"/>
        <v>0.00002-0.000990385457945832i</v>
      </c>
      <c r="W3541" t="str">
        <f t="shared" si="1876"/>
        <v>0.0000421562415448504-0.0000829875469885046i</v>
      </c>
      <c r="X3541" t="str">
        <f t="shared" si="1877"/>
        <v>0.0000421817705673863-0.0000829525593395279i</v>
      </c>
      <c r="Y3541" t="str">
        <f t="shared" si="1878"/>
        <v>0.009+8.07766303091008i</v>
      </c>
      <c r="Z3541" t="str">
        <f t="shared" si="1879"/>
        <v>-0.0001231634756687-0.0000628028330790259i</v>
      </c>
      <c r="AA3541" t="str">
        <f t="shared" si="1880"/>
        <v>0.00166299671262845-1.48559158144942i</v>
      </c>
      <c r="AB3541" t="str">
        <f t="shared" si="1881"/>
        <v>0.233563344654049+0.31992166201206i</v>
      </c>
      <c r="AC3541" t="str">
        <f t="shared" si="1882"/>
        <v>1.04840865560969-0.0334060897609562i</v>
      </c>
      <c r="AD3541" t="str">
        <f t="shared" si="1883"/>
        <v>0.212839647991267+0.311931612399141i</v>
      </c>
      <c r="AE3541" t="str">
        <f t="shared" si="1884"/>
        <v>-6.62388182113241E-06-0.000051785514439414i</v>
      </c>
      <c r="AF3541" t="str">
        <f t="shared" si="1885"/>
        <v>-4.17504654961902-0.0613081096689158i</v>
      </c>
      <c r="AG3541" t="str">
        <f t="shared" si="1886"/>
        <v>1.00167880008299-0.00114274005379077i</v>
      </c>
      <c r="AH3541" t="str">
        <f t="shared" si="1887"/>
        <v>0.0000241923797102013+0.000216277589819199i</v>
      </c>
      <c r="AI3541">
        <f t="shared" si="1888"/>
        <v>-73.245766871003767</v>
      </c>
      <c r="AJ3541">
        <f t="shared" si="1889"/>
        <v>83.617539739075113</v>
      </c>
      <c r="AK3541"/>
      <c r="AL3541"/>
      <c r="AM3541"/>
      <c r="AN3541"/>
    </row>
    <row r="3542" spans="1:40" x14ac:dyDescent="0.35">
      <c r="A3542"/>
      <c r="B3542">
        <f t="shared" si="1855"/>
        <v>1608000</v>
      </c>
      <c r="C3542" s="237" t="str">
        <f t="shared" si="1858"/>
        <v>-8.18080880836279E-09+0.000421533730415679i</v>
      </c>
      <c r="D3542" s="208" t="str">
        <f t="shared" si="1859"/>
        <v>-1.6487455824328+0.00323175859985354i</v>
      </c>
      <c r="E3542" t="str">
        <f t="shared" si="1860"/>
        <v>36500</v>
      </c>
      <c r="F3542" t="str">
        <f t="shared" si="1861"/>
        <v>0.21505376344086</v>
      </c>
      <c r="G3542" t="str">
        <f t="shared" si="1856"/>
        <v>0.21505376344086</v>
      </c>
      <c r="H3542" t="str">
        <f t="shared" si="1862"/>
        <v>2.52630317308292+0.0645018019850767i</v>
      </c>
      <c r="I3542" t="str">
        <f t="shared" si="1863"/>
        <v>6314.60123371548i</v>
      </c>
      <c r="J3542" t="str">
        <f t="shared" si="1857"/>
        <v>-53972.7018796025+1381.43268269747i</v>
      </c>
      <c r="K3542" t="str">
        <f t="shared" si="1864"/>
        <v>0.00299256038362832-0.116919609232708i</v>
      </c>
      <c r="L3542" t="str">
        <f t="shared" si="1865"/>
        <v>0.000948674217228863-0.0314213673611281i</v>
      </c>
      <c r="M3542" t="str">
        <f t="shared" si="1866"/>
        <v>0.00394123460085718-0.148340976593836i</v>
      </c>
      <c r="N3542" t="str">
        <f t="shared" si="1867"/>
        <v>-20.0570582989444i</v>
      </c>
      <c r="O3542" t="str">
        <f t="shared" si="1868"/>
        <v>0.35535511336702-0.93473137499707i</v>
      </c>
      <c r="P3542" t="str">
        <f t="shared" si="1869"/>
        <v>0.64464488663298+0.93473137499707i</v>
      </c>
      <c r="Q3542" t="str">
        <f t="shared" si="1870"/>
        <v>-0.64464488663298+19.1223269239473i</v>
      </c>
      <c r="R3542" t="str">
        <f t="shared" si="1871"/>
        <v>0.0476910014011103-0.035319375592246i</v>
      </c>
      <c r="S3542" t="str">
        <f t="shared" si="1872"/>
        <v>2.23954017131069i</v>
      </c>
      <c r="T3542" t="str">
        <f t="shared" si="1873"/>
        <v>0.0790991604644452+0.106805913447821i</v>
      </c>
      <c r="U3542" t="str">
        <f t="shared" si="1874"/>
        <v>0.0000500000000000002-0.0000883722809456601i</v>
      </c>
      <c r="V3542" t="str">
        <f t="shared" si="1875"/>
        <v>0.00002-0.000989769546591386i</v>
      </c>
      <c r="W3542" t="str">
        <f t="shared" si="1876"/>
        <v>0.0000421560960755123-0.0000829381783400344i</v>
      </c>
      <c r="X3542" t="str">
        <f t="shared" si="1877"/>
        <v>0.0000421815842276864-0.0000829032116424827i</v>
      </c>
      <c r="Y3542" t="str">
        <f t="shared" si="1878"/>
        <v>0.009+8.08268957915582i</v>
      </c>
      <c r="Z3542" t="str">
        <f t="shared" si="1879"/>
        <v>-0.000123013659099396-0.0000627633315480979i</v>
      </c>
      <c r="AA3542" t="str">
        <f t="shared" si="1880"/>
        <v>0.00166092887878096-1.48466768985486i</v>
      </c>
      <c r="AB3542" t="str">
        <f t="shared" si="1881"/>
        <v>0.237943166984541+0.32128959585955i</v>
      </c>
      <c r="AC3542" t="str">
        <f t="shared" si="1882"/>
        <v>1.048598202262-0.0340304440922199i</v>
      </c>
      <c r="AD3542" t="str">
        <f t="shared" si="1883"/>
        <v>0.216743549616947+0.313433185750417i</v>
      </c>
      <c r="AE3542" t="str">
        <f t="shared" si="1884"/>
        <v>-0.0000069903061691423-0.0000521601103278598i</v>
      </c>
      <c r="AF3542" t="str">
        <f t="shared" si="1885"/>
        <v>-4.17504875551572-0.0612700433852232i</v>
      </c>
      <c r="AG3542" t="str">
        <f t="shared" si="1886"/>
        <v>1.00168584891235-0.00116300302863285i</v>
      </c>
      <c r="AH3542" t="str">
        <f t="shared" si="1887"/>
        <v>0.0000256923294164838+0.000217861898087144i</v>
      </c>
      <c r="AI3542">
        <f t="shared" si="1888"/>
        <v>-73.176391624075762</v>
      </c>
      <c r="AJ3542">
        <f t="shared" si="1889"/>
        <v>83.274205919482498</v>
      </c>
      <c r="AK3542"/>
      <c r="AL3542"/>
      <c r="AM3542"/>
      <c r="AN3542"/>
    </row>
    <row r="3543" spans="1:40" x14ac:dyDescent="0.35">
      <c r="A3543"/>
      <c r="B3543">
        <f t="shared" si="1855"/>
        <v>1609000</v>
      </c>
      <c r="C3543" s="237" t="str">
        <f t="shared" si="1858"/>
        <v>-8.17064315689928E-09+0.000421271745499522i</v>
      </c>
      <c r="D3543" s="208" t="str">
        <f t="shared" si="1859"/>
        <v>-1.64874558235486+0.00322975004882967i</v>
      </c>
      <c r="E3543" t="str">
        <f t="shared" si="1860"/>
        <v>36500</v>
      </c>
      <c r="F3543" t="str">
        <f t="shared" si="1861"/>
        <v>0.21505376344086</v>
      </c>
      <c r="G3543" t="str">
        <f t="shared" si="1856"/>
        <v>0.21505376344086</v>
      </c>
      <c r="H3543" t="str">
        <f t="shared" si="1862"/>
        <v>2.52630537495003+0.0644617743541938i</v>
      </c>
      <c r="I3543" t="str">
        <f t="shared" si="1863"/>
        <v>6318.52822453247i</v>
      </c>
      <c r="J3543" t="str">
        <f t="shared" si="1857"/>
        <v>-54039.8542238153+1382.29178262452i</v>
      </c>
      <c r="K3543" t="str">
        <f t="shared" si="1864"/>
        <v>0.0029888440567561-0.116847035593418i</v>
      </c>
      <c r="L3543" t="str">
        <f t="shared" si="1865"/>
        <v>0.00094749644622561-0.0314018743915509i</v>
      </c>
      <c r="M3543" t="str">
        <f t="shared" si="1866"/>
        <v>0.00393634050298171-0.148248909984969i</v>
      </c>
      <c r="N3543" t="str">
        <f t="shared" si="1867"/>
        <v>-20.0695315939064i</v>
      </c>
      <c r="O3543" t="str">
        <f t="shared" si="1868"/>
        <v>0.343668592278243-0.939090995953795i</v>
      </c>
      <c r="P3543" t="str">
        <f t="shared" si="1869"/>
        <v>0.656331407721757+0.939090995953795i</v>
      </c>
      <c r="Q3543" t="str">
        <f t="shared" si="1870"/>
        <v>-0.656331407721757+19.1304405979526i</v>
      </c>
      <c r="R3543" t="str">
        <f t="shared" si="1871"/>
        <v>0.0478554500254694-0.0359500576624323i</v>
      </c>
      <c r="S3543" t="str">
        <f t="shared" si="1872"/>
        <v>2.24093292017346i</v>
      </c>
      <c r="T3543" t="str">
        <f t="shared" si="1873"/>
        <v>0.0805616676978787+0.10724085337179i</v>
      </c>
      <c r="U3543" t="str">
        <f t="shared" si="1874"/>
        <v>0.0000499999999999999-0.0000883173572160477i</v>
      </c>
      <c r="V3543" t="str">
        <f t="shared" si="1875"/>
        <v>0.00002-0.00098915440081973i</v>
      </c>
      <c r="W3543" t="str">
        <f t="shared" si="1876"/>
        <v>0.0000421559505171999-0.0000828888724267239i</v>
      </c>
      <c r="X3543" t="str">
        <f t="shared" si="1877"/>
        <v>0.0000421813978753744-0.0000828539266540268i</v>
      </c>
      <c r="Y3543" t="str">
        <f t="shared" si="1878"/>
        <v>0.009+8.08771612740156i</v>
      </c>
      <c r="Z3543" t="str">
        <f t="shared" si="1879"/>
        <v>-0.000122864121746429-0.0000627238794128279i</v>
      </c>
      <c r="AA3543" t="str">
        <f t="shared" si="1880"/>
        <v>0.00165886489935205-1.48374494669524i</v>
      </c>
      <c r="AB3543" t="str">
        <f t="shared" si="1881"/>
        <v>0.242342627115567+0.322597966041351i</v>
      </c>
      <c r="AC3543" t="str">
        <f t="shared" si="1882"/>
        <v>1.04877873992771-0.0346571748728685i</v>
      </c>
      <c r="AD3543" t="str">
        <f t="shared" si="1883"/>
        <v>0.220665773660297+0.31488588181175i</v>
      </c>
      <c r="AE3543" t="str">
        <f t="shared" si="1884"/>
        <v>-7.36104240070653E-06-0.0000525291906967574i</v>
      </c>
      <c r="AF3543" t="str">
        <f t="shared" si="1885"/>
        <v>-4.17505095730489-0.0612320243053641i</v>
      </c>
      <c r="AG3543" t="str">
        <f t="shared" si="1886"/>
        <v>1.00169262653408-0.00118333953185433i</v>
      </c>
      <c r="AH3543" t="str">
        <f t="shared" si="1887"/>
        <v>0.0000272105485514713+0.000219423576582i</v>
      </c>
      <c r="AI3543">
        <f t="shared" si="1888"/>
        <v>-73.108055475786372</v>
      </c>
      <c r="AJ3543">
        <f t="shared" si="1889"/>
        <v>82.930884109532059</v>
      </c>
      <c r="AK3543"/>
      <c r="AL3543"/>
      <c r="AM3543"/>
      <c r="AN3543"/>
    </row>
    <row r="3544" spans="1:40" x14ac:dyDescent="0.35">
      <c r="A3544"/>
      <c r="B3544">
        <f t="shared" si="1855"/>
        <v>1610000</v>
      </c>
      <c r="C3544" s="237" t="str">
        <f t="shared" si="1858"/>
        <v>-8.16049644176016E-09+0.000421010086030465i</v>
      </c>
      <c r="D3544" s="208" t="str">
        <f t="shared" si="1859"/>
        <v>-1.64874558227706+0.00322774399290023i</v>
      </c>
      <c r="E3544" t="str">
        <f t="shared" si="1860"/>
        <v>36500</v>
      </c>
      <c r="F3544" t="str">
        <f t="shared" si="1861"/>
        <v>0.21505376344086</v>
      </c>
      <c r="G3544" t="str">
        <f t="shared" si="1856"/>
        <v>0.21505376344086</v>
      </c>
      <c r="H3544" t="str">
        <f t="shared" si="1862"/>
        <v>2.52630757271966+0.0644217963345616i</v>
      </c>
      <c r="I3544" t="str">
        <f t="shared" si="1863"/>
        <v>6322.45521534946i</v>
      </c>
      <c r="J3544" t="str">
        <f t="shared" si="1857"/>
        <v>-54107.0483164548+1383.15088255157i</v>
      </c>
      <c r="K3544" t="str">
        <f t="shared" si="1864"/>
        <v>0.00298513464687713-0.1167745519359i</v>
      </c>
      <c r="L3544" t="str">
        <f t="shared" si="1865"/>
        <v>0.000946320866486778-0.0313824055707661i</v>
      </c>
      <c r="M3544" t="str">
        <f t="shared" si="1866"/>
        <v>0.00393145551336391-0.148156957506666i</v>
      </c>
      <c r="N3544" t="str">
        <f t="shared" si="1867"/>
        <v>-20.0820048888684i</v>
      </c>
      <c r="O3544" t="str">
        <f t="shared" si="1868"/>
        <v>0.331928602862138-0.943304512128501i</v>
      </c>
      <c r="P3544" t="str">
        <f t="shared" si="1869"/>
        <v>0.668071397137862+0.943304512128501i</v>
      </c>
      <c r="Q3544" t="str">
        <f t="shared" si="1870"/>
        <v>-0.668071397137862+19.1387003767399i</v>
      </c>
      <c r="R3544" t="str">
        <f t="shared" si="1871"/>
        <v>0.0480108164892869-0.0365827374171397i</v>
      </c>
      <c r="S3544" t="str">
        <f t="shared" si="1872"/>
        <v>2.24232566903622i</v>
      </c>
      <c r="T3544" t="str">
        <f t="shared" si="1873"/>
        <v>0.0820304111540641+0.107655886205315i</v>
      </c>
      <c r="U3544" t="str">
        <f t="shared" si="1874"/>
        <v>0.0000500000000000001-0.0000882625017146716i</v>
      </c>
      <c r="V3544" t="str">
        <f t="shared" si="1875"/>
        <v>0.00002-0.000988540019204322i</v>
      </c>
      <c r="W3544" t="str">
        <f t="shared" si="1876"/>
        <v>0.0000421558048699166-0.0000828396291316335i</v>
      </c>
      <c r="X3544" t="str">
        <f t="shared" si="1877"/>
        <v>0.0000421812115102637-0.0000828047042572694i</v>
      </c>
      <c r="Y3544" t="str">
        <f t="shared" si="1878"/>
        <v>0.009+8.09274267564731i</v>
      </c>
      <c r="Z3544" t="str">
        <f t="shared" si="1879"/>
        <v>-0.000122714862916279-0.0000626844765801191i</v>
      </c>
      <c r="AA3544" t="str">
        <f t="shared" si="1880"/>
        <v>0.00165680476476816-1.48282334983056i</v>
      </c>
      <c r="AB3544" t="str">
        <f t="shared" si="1881"/>
        <v>0.246760846821067+0.323846452450456i</v>
      </c>
      <c r="AC3544" t="str">
        <f t="shared" si="1882"/>
        <v>1.0489502343861-0.035286148375808i</v>
      </c>
      <c r="AD3544" t="str">
        <f t="shared" si="1883"/>
        <v>0.224605707329432+0.316289478651488i</v>
      </c>
      <c r="AE3544" t="str">
        <f t="shared" si="1884"/>
        <v>-7.73601816807784E-06-0.0000528927112154317i</v>
      </c>
      <c r="AF3544" t="str">
        <f t="shared" si="1885"/>
        <v>-4.17505315499672-0.0611940523416614i</v>
      </c>
      <c r="AG3544" t="str">
        <f t="shared" si="1886"/>
        <v>1.00169913225844-0.00120374613785321i</v>
      </c>
      <c r="AH3544" t="str">
        <f t="shared" si="1887"/>
        <v>0.0000287467405250204+0.000220962438507723i</v>
      </c>
      <c r="AI3544">
        <f t="shared" si="1888"/>
        <v>-73.040739741335628</v>
      </c>
      <c r="AJ3544">
        <f t="shared" si="1889"/>
        <v>82.587574124066236</v>
      </c>
      <c r="AK3544"/>
      <c r="AL3544"/>
      <c r="AM3544"/>
      <c r="AN3544"/>
    </row>
    <row r="3545" spans="1:40" x14ac:dyDescent="0.35">
      <c r="A3545"/>
      <c r="B3545">
        <f t="shared" ref="B3545:B3608" si="1890">B3544+1000</f>
        <v>1611000</v>
      </c>
      <c r="C3545" s="237" t="str">
        <f t="shared" si="1858"/>
        <v>-8.15036861594249E-09+0.000420748751402462i</v>
      </c>
      <c r="D3545" s="208" t="str">
        <f t="shared" si="1859"/>
        <v>-1.64874558219942+0.00322574042741888i</v>
      </c>
      <c r="E3545" t="str">
        <f t="shared" si="1860"/>
        <v>36500</v>
      </c>
      <c r="F3545" t="str">
        <f t="shared" si="1861"/>
        <v>0.21505376344086</v>
      </c>
      <c r="G3545" t="str">
        <f t="shared" si="1856"/>
        <v>0.21505376344086</v>
      </c>
      <c r="H3545" t="str">
        <f t="shared" si="1862"/>
        <v>2.52630976640201+0.064381867834074i</v>
      </c>
      <c r="I3545" t="str">
        <f t="shared" si="1863"/>
        <v>6326.38220616645i</v>
      </c>
      <c r="J3545" t="str">
        <f t="shared" si="1857"/>
        <v>-54174.2841575208+1384.00998247862i</v>
      </c>
      <c r="K3545" t="str">
        <f t="shared" si="1864"/>
        <v>0.00298143213683996-0.116702158093016i</v>
      </c>
      <c r="L3545" t="str">
        <f t="shared" si="1865"/>
        <v>0.000945147472581539-0.0313629608539677i</v>
      </c>
      <c r="M3545" t="str">
        <f t="shared" si="1866"/>
        <v>0.0039265796094215-0.148065118946984i</v>
      </c>
      <c r="N3545" t="str">
        <f t="shared" si="1867"/>
        <v>-20.0944781838304i</v>
      </c>
      <c r="O3545" t="str">
        <f t="shared" si="1868"/>
        <v>0.320136971638822-0.947371267977832i</v>
      </c>
      <c r="P3545" t="str">
        <f t="shared" si="1869"/>
        <v>0.679863028361178+0.947371267977832i</v>
      </c>
      <c r="Q3545" t="str">
        <f t="shared" si="1870"/>
        <v>-0.679863028361178+19.1471069158526i</v>
      </c>
      <c r="R3545" t="str">
        <f t="shared" si="1871"/>
        <v>0.0481570724634083-0.0372172801152099i</v>
      </c>
      <c r="S3545" t="str">
        <f t="shared" si="1872"/>
        <v>2.24371841789897i</v>
      </c>
      <c r="T3545" t="str">
        <f t="shared" si="1873"/>
        <v>0.0835050968586016+0.108050910438245i</v>
      </c>
      <c r="U3545" t="str">
        <f t="shared" si="1874"/>
        <v>0.0000499999999999999-0.0000882077143144758i</v>
      </c>
      <c r="V3545" t="str">
        <f t="shared" si="1875"/>
        <v>0.00002-0.000987926400322133i</v>
      </c>
      <c r="W3545" t="str">
        <f t="shared" si="1876"/>
        <v>0.0000421556591336642-0.0000827904483381097i</v>
      </c>
      <c r="X3545" t="str">
        <f t="shared" si="1877"/>
        <v>0.0000421810251321673-0.0000827555443356069i</v>
      </c>
      <c r="Y3545" t="str">
        <f t="shared" si="1878"/>
        <v>0.009+8.09776922389305i</v>
      </c>
      <c r="Z3545" t="str">
        <f t="shared" si="1879"/>
        <v>-0.000122565881917573-0.0000626451229571076i</v>
      </c>
      <c r="AA3545" t="str">
        <f t="shared" si="1880"/>
        <v>0.00165474846548542-1.48190289712611i</v>
      </c>
      <c r="AB3545" t="str">
        <f t="shared" si="1881"/>
        <v>0.251196941778133+0.325034749727787i</v>
      </c>
      <c r="AC3545" t="str">
        <f t="shared" si="1882"/>
        <v>1.04911265366988-0.0359172302428633i</v>
      </c>
      <c r="AD3545" t="str">
        <f t="shared" si="1883"/>
        <v>0.228562735186769+0.317643762037103i</v>
      </c>
      <c r="AE3545" t="str">
        <f t="shared" si="1884"/>
        <v>-0.0000081151606822867-0.0000532506284788815i</v>
      </c>
      <c r="AF3545" t="str">
        <f t="shared" si="1885"/>
        <v>-4.17505534860143-0.0611561274066551i</v>
      </c>
      <c r="AG3545" t="str">
        <f t="shared" si="1886"/>
        <v>1.00170536543869-0.00122421941529235i</v>
      </c>
      <c r="AH3545" t="str">
        <f t="shared" si="1887"/>
        <v>0.000030300606928413+0.000222478300833949i</v>
      </c>
      <c r="AI3545">
        <f t="shared" si="1888"/>
        <v>-72.974426308437486</v>
      </c>
      <c r="AJ3545">
        <f t="shared" si="1889"/>
        <v>82.244275775790129</v>
      </c>
      <c r="AK3545"/>
      <c r="AL3545"/>
      <c r="AM3545"/>
      <c r="AN3545"/>
    </row>
    <row r="3546" spans="1:40" x14ac:dyDescent="0.35">
      <c r="A3546"/>
      <c r="B3546">
        <f t="shared" si="1890"/>
        <v>1612000</v>
      </c>
      <c r="C3546" s="237" t="str">
        <f t="shared" si="1858"/>
        <v>-8.14025963258887E-09+0.000420487741010966i</v>
      </c>
      <c r="D3546" s="208" t="str">
        <f t="shared" si="1859"/>
        <v>-1.64874558212192+0.00322373934775074i</v>
      </c>
      <c r="E3546" t="str">
        <f t="shared" si="1860"/>
        <v>36500</v>
      </c>
      <c r="F3546" t="str">
        <f t="shared" si="1861"/>
        <v>0.21505376344086</v>
      </c>
      <c r="G3546" t="str">
        <f t="shared" si="1856"/>
        <v>0.21505376344086</v>
      </c>
      <c r="H3546" t="str">
        <f t="shared" si="1862"/>
        <v>2.52631195600718+0.0643419887608506i</v>
      </c>
      <c r="I3546" t="str">
        <f t="shared" si="1863"/>
        <v>6330.30919698343i</v>
      </c>
      <c r="J3546" t="str">
        <f t="shared" si="1857"/>
        <v>-54241.5617470135+1384.86908240568i</v>
      </c>
      <c r="K3546" t="str">
        <f t="shared" si="1864"/>
        <v>0.00297773650954626-0.116629853898042i</v>
      </c>
      <c r="L3546" t="str">
        <f t="shared" si="1865"/>
        <v>0.000943976259095857-0.0313435401964602i</v>
      </c>
      <c r="M3546" t="str">
        <f t="shared" si="1866"/>
        <v>0.00392171276864212-0.147973394094502i</v>
      </c>
      <c r="N3546" t="str">
        <f t="shared" si="1867"/>
        <v>-20.1069514787925i</v>
      </c>
      <c r="O3546" t="str">
        <f t="shared" si="1868"/>
        <v>0.308295533162802-0.951290630791591i</v>
      </c>
      <c r="P3546" t="str">
        <f t="shared" si="1869"/>
        <v>0.691704466837198+0.951290630791591i</v>
      </c>
      <c r="Q3546" t="str">
        <f t="shared" si="1870"/>
        <v>-0.691704466837198+19.1556608480009i</v>
      </c>
      <c r="R3546" t="str">
        <f t="shared" si="1871"/>
        <v>0.0482941918930504-0.037853550490668i</v>
      </c>
      <c r="S3546" t="str">
        <f t="shared" si="1872"/>
        <v>2.24511116676173i</v>
      </c>
      <c r="T3546" t="str">
        <f t="shared" si="1873"/>
        <v>0.0849854289081777+0.108425829508821i</v>
      </c>
      <c r="U3546" t="str">
        <f t="shared" si="1874"/>
        <v>0.0000500000000000001-0.0000881529948887227i</v>
      </c>
      <c r="V3546" t="str">
        <f t="shared" si="1875"/>
        <v>0.00002-0.000987313542753693i</v>
      </c>
      <c r="W3546" t="str">
        <f t="shared" si="1876"/>
        <v>0.0000421555133084463-0.0000827413299297936i</v>
      </c>
      <c r="X3546" t="str">
        <f t="shared" si="1877"/>
        <v>0.0000421808387409006-0.0000827064467727307i</v>
      </c>
      <c r="Y3546" t="str">
        <f t="shared" si="1878"/>
        <v>0.009+8.10279577213879i</v>
      </c>
      <c r="Z3546" t="str">
        <f t="shared" si="1879"/>
        <v>-0.000122417178061094-0.0000626058184511658i</v>
      </c>
      <c r="AA3546" t="str">
        <f t="shared" si="1880"/>
        <v>0.00165269599198953-1.48098358645248i</v>
      </c>
      <c r="AB3546" t="str">
        <f t="shared" si="1881"/>
        <v>0.255650021861369+0.326162567399832i</v>
      </c>
      <c r="AC3546" t="str">
        <f t="shared" si="1882"/>
        <v>1.04926596807977-0.0365502855299354i</v>
      </c>
      <c r="AD3546" t="str">
        <f t="shared" si="1883"/>
        <v>0.232536239246156+0.318948525465656i</v>
      </c>
      <c r="AE3546" t="str">
        <f t="shared" si="1884"/>
        <v>-8.49839672488399E-06-0.0000536029000118143i</v>
      </c>
      <c r="AF3546" t="str">
        <f t="shared" si="1885"/>
        <v>-4.1750575381291-0.0611182494130999i</v>
      </c>
      <c r="AG3546" t="str">
        <f t="shared" si="1886"/>
        <v>1.00171132547111-0.00124475592763791i</v>
      </c>
      <c r="AH3546" t="str">
        <f t="shared" si="1887"/>
        <v>0.0000318718475811334+0.000223970984311508i</v>
      </c>
      <c r="AI3546">
        <f t="shared" si="1888"/>
        <v>-72.909097614619171</v>
      </c>
      <c r="AJ3546">
        <f t="shared" si="1889"/>
        <v>81.900988875298012</v>
      </c>
      <c r="AK3546"/>
      <c r="AL3546"/>
      <c r="AM3546"/>
      <c r="AN3546"/>
    </row>
    <row r="3547" spans="1:40" x14ac:dyDescent="0.35">
      <c r="A3547"/>
      <c r="B3547">
        <f t="shared" si="1890"/>
        <v>1613000</v>
      </c>
      <c r="C3547" s="237" t="str">
        <f t="shared" si="1858"/>
        <v>-8.1301694449876E-09+0.00042022705425294i</v>
      </c>
      <c r="D3547" s="208" t="str">
        <f t="shared" si="1859"/>
        <v>-1.64874558204456+0.00322174074927254i</v>
      </c>
      <c r="E3547" t="str">
        <f t="shared" si="1860"/>
        <v>36500</v>
      </c>
      <c r="F3547" t="str">
        <f t="shared" si="1861"/>
        <v>0.21505376344086</v>
      </c>
      <c r="G3547" t="str">
        <f t="shared" si="1856"/>
        <v>0.21505376344086</v>
      </c>
      <c r="H3547" t="str">
        <f t="shared" si="1862"/>
        <v>2.52631414154526+0.064302159023239i</v>
      </c>
      <c r="I3547" t="str">
        <f t="shared" si="1863"/>
        <v>6334.23618780042i</v>
      </c>
      <c r="J3547" t="str">
        <f t="shared" si="1857"/>
        <v>-54308.8810849328+1385.72818233272i</v>
      </c>
      <c r="K3547" t="str">
        <f t="shared" si="1864"/>
        <v>0.00297404774795056-0.116557639184665i</v>
      </c>
      <c r="L3547" t="str">
        <f t="shared" si="1865"/>
        <v>0.000942807220632459-0.0313241435536585i</v>
      </c>
      <c r="M3547" t="str">
        <f t="shared" si="1866"/>
        <v>0.00391685496858302-0.147881782738324i</v>
      </c>
      <c r="N3547" t="str">
        <f t="shared" si="1867"/>
        <v>-20.1194247737545i</v>
      </c>
      <c r="O3547" t="str">
        <f t="shared" si="1868"/>
        <v>0.296406129737938-0.955061990791057i</v>
      </c>
      <c r="P3547" t="str">
        <f t="shared" si="1869"/>
        <v>0.703593870262062+0.955061990791057i</v>
      </c>
      <c r="Q3547" t="str">
        <f t="shared" si="1870"/>
        <v>-0.703593870262062+19.1643627829634i</v>
      </c>
      <c r="R3547" t="str">
        <f t="shared" si="1871"/>
        <v>0.0484221510100672-0.0384914127984162i</v>
      </c>
      <c r="S3547" t="str">
        <f t="shared" si="1872"/>
        <v>2.24650391562448i</v>
      </c>
      <c r="T3547" t="str">
        <f t="shared" si="1873"/>
        <v>0.0864711095695602+0.108780551847076i</v>
      </c>
      <c r="U3547" t="str">
        <f t="shared" si="1874"/>
        <v>0.0000499999999999998-0.0000880983433109859i</v>
      </c>
      <c r="V3547" t="str">
        <f t="shared" si="1875"/>
        <v>0.00002-0.000986701445083044i</v>
      </c>
      <c r="W3547" t="str">
        <f t="shared" si="1876"/>
        <v>0.0000421553673942653-0.0000826922737906115i</v>
      </c>
      <c r="X3547" t="str">
        <f t="shared" si="1877"/>
        <v>0.0000421806523362778-0.0000826574114526151i</v>
      </c>
      <c r="Y3547" t="str">
        <f t="shared" si="1878"/>
        <v>0.009+8.10782232038454i</v>
      </c>
      <c r="Z3547" t="str">
        <f t="shared" si="1879"/>
        <v>-0.000122268750659749-0.0000625665629698967i</v>
      </c>
      <c r="AA3547" t="str">
        <f t="shared" si="1880"/>
        <v>0.00165064733479572-1.48006541568556i</v>
      </c>
      <c r="AB3547" t="str">
        <f t="shared" si="1881"/>
        <v>0.260119191440684+0.327229630009207i</v>
      </c>
      <c r="AC3547" t="str">
        <f t="shared" si="1882"/>
        <v>1.04941015019798-0.0371851787525306i</v>
      </c>
      <c r="AD3547" t="str">
        <f t="shared" si="1883"/>
        <v>0.236525599070136+0.320203570193013i</v>
      </c>
      <c r="AE3547" t="str">
        <f t="shared" si="1884"/>
        <v>-8.88565265968724E-06-0.0000539494842725049i</v>
      </c>
      <c r="AF3547" t="str">
        <f t="shared" si="1885"/>
        <v>-4.17505972358982-0.0610804182739665i</v>
      </c>
      <c r="AG3547" t="str">
        <f t="shared" si="1886"/>
        <v>1.00171701179507-0.00126535223369659i</v>
      </c>
      <c r="AH3547" t="str">
        <f t="shared" si="1887"/>
        <v>0.0000334601605776265+0.000225440313487254i</v>
      </c>
      <c r="AI3547">
        <f t="shared" si="1888"/>
        <v>-72.84473662564767</v>
      </c>
      <c r="AJ3547">
        <f t="shared" si="1889"/>
        <v>81.557713231121554</v>
      </c>
      <c r="AK3547"/>
      <c r="AL3547"/>
      <c r="AM3547"/>
      <c r="AN3547"/>
    </row>
    <row r="3548" spans="1:40" x14ac:dyDescent="0.35">
      <c r="A3548"/>
      <c r="B3548">
        <f t="shared" si="1890"/>
        <v>1614000</v>
      </c>
      <c r="C3548" s="237" t="str">
        <f t="shared" si="1858"/>
        <v>-8.12009800657116E-09+0.000419966690526833i</v>
      </c>
      <c r="D3548" s="208" t="str">
        <f t="shared" si="1859"/>
        <v>-1.64874558196735+0.00321974462737239i</v>
      </c>
      <c r="E3548" t="str">
        <f t="shared" si="1860"/>
        <v>36500</v>
      </c>
      <c r="F3548" t="str">
        <f t="shared" si="1861"/>
        <v>0.21505376344086</v>
      </c>
      <c r="G3548" t="str">
        <f t="shared" si="1856"/>
        <v>0.21505376344086</v>
      </c>
      <c r="H3548" t="str">
        <f t="shared" si="1862"/>
        <v>2.52631632302633+0.064262378529813i</v>
      </c>
      <c r="I3548" t="str">
        <f t="shared" si="1863"/>
        <v>6338.16317861741i</v>
      </c>
      <c r="J3548" t="str">
        <f t="shared" si="1857"/>
        <v>-54376.2421712787+1386.58728225977i</v>
      </c>
      <c r="K3548" t="str">
        <f t="shared" si="1864"/>
        <v>0.00297036583506022-0.116485513786984i</v>
      </c>
      <c r="L3548" t="str">
        <f t="shared" si="1865"/>
        <v>0.000941640351810754-0.0313047708810874i</v>
      </c>
      <c r="M3548" t="str">
        <f t="shared" si="1866"/>
        <v>0.00391200618687097-0.147790284668071i</v>
      </c>
      <c r="N3548" t="str">
        <f t="shared" si="1867"/>
        <v>-20.1318980687165i</v>
      </c>
      <c r="O3548" t="str">
        <f t="shared" si="1868"/>
        <v>0.28447061113024-0.958684761224036i</v>
      </c>
      <c r="P3548" t="str">
        <f t="shared" si="1869"/>
        <v>0.71552938886976+0.958684761224036i</v>
      </c>
      <c r="Q3548" t="str">
        <f t="shared" si="1870"/>
        <v>-0.71552938886976+19.1732133074925i</v>
      </c>
      <c r="R3548" t="str">
        <f t="shared" si="1871"/>
        <v>0.0485409283441201-0.0391307308603202i</v>
      </c>
      <c r="S3548" t="str">
        <f t="shared" si="1872"/>
        <v>2.24789666448724i</v>
      </c>
      <c r="T3548" t="str">
        <f t="shared" si="1873"/>
        <v>0.0879618393798617+0.109114990915862i</v>
      </c>
      <c r="U3548" t="str">
        <f t="shared" si="1874"/>
        <v>0.00005-0.0000880437594551554i</v>
      </c>
      <c r="V3548" t="str">
        <f t="shared" si="1875"/>
        <v>0.00002-0.000986090105897736i</v>
      </c>
      <c r="W3548" t="str">
        <f t="shared" si="1876"/>
        <v>0.0000421552213911245-0.000082643279804779i</v>
      </c>
      <c r="X3548" t="str">
        <f t="shared" si="1877"/>
        <v>0.0000421804659181153-0.0000826084382595252i</v>
      </c>
      <c r="Y3548" t="str">
        <f t="shared" si="1878"/>
        <v>0.009+8.11284886863028i</v>
      </c>
      <c r="Z3548" t="str">
        <f t="shared" si="1879"/>
        <v>-0.000122120599028578-0.0000625273564211376i</v>
      </c>
      <c r="AA3548" t="str">
        <f t="shared" si="1880"/>
        <v>0.00164860248444856-1.47914838270649i</v>
      </c>
      <c r="AB3548" t="str">
        <f t="shared" si="1881"/>
        <v>0.264603549682903+0.328235677238066i</v>
      </c>
      <c r="AC3548" t="str">
        <f t="shared" si="1882"/>
        <v>1.04954517490066-0.0378217739317112i</v>
      </c>
      <c r="AD3548" t="str">
        <f t="shared" si="1883"/>
        <v>0.240530191867825+0.321408705261849i</v>
      </c>
      <c r="AE3548" t="str">
        <f t="shared" si="1884"/>
        <v>-9.27685444459357E-06-0.0000542903406565407i</v>
      </c>
      <c r="AF3548" t="str">
        <f t="shared" si="1885"/>
        <v>-4.17506190499368-0.0610426339024406i</v>
      </c>
      <c r="AG3548" t="str">
        <f t="shared" si="1886"/>
        <v>1.001722423893-0.00128600488815415i</v>
      </c>
      <c r="AH3548" t="str">
        <f t="shared" si="1887"/>
        <v>0.0000350652423342932+0.0002268861167185i</v>
      </c>
      <c r="AI3548">
        <f t="shared" si="1888"/>
        <v>-72.781326815004533</v>
      </c>
      <c r="AJ3548">
        <f t="shared" si="1889"/>
        <v>81.214448649743289</v>
      </c>
      <c r="AK3548"/>
      <c r="AL3548"/>
      <c r="AM3548"/>
      <c r="AN3548"/>
    </row>
    <row r="3549" spans="1:40" x14ac:dyDescent="0.35">
      <c r="A3549"/>
      <c r="B3549">
        <f t="shared" si="1890"/>
        <v>1615000</v>
      </c>
      <c r="C3549" s="237" t="str">
        <f t="shared" si="1858"/>
        <v>-8.11004527091632E-09+0.000419706649232585i</v>
      </c>
      <c r="D3549" s="208" t="str">
        <f t="shared" si="1859"/>
        <v>-1.64874558189027+0.00321775097744982i</v>
      </c>
      <c r="E3549" t="str">
        <f t="shared" si="1860"/>
        <v>36500</v>
      </c>
      <c r="F3549" t="str">
        <f t="shared" si="1861"/>
        <v>0.21505376344086</v>
      </c>
      <c r="G3549" t="str">
        <f t="shared" si="1856"/>
        <v>0.21505376344086</v>
      </c>
      <c r="H3549" t="str">
        <f t="shared" si="1862"/>
        <v>2.52631850046039+0.0642226471893716i</v>
      </c>
      <c r="I3549" t="str">
        <f t="shared" si="1863"/>
        <v>6342.09016943439i</v>
      </c>
      <c r="J3549" t="str">
        <f t="shared" si="1857"/>
        <v>-54443.6450060512+1387.44638218682i</v>
      </c>
      <c r="K3549" t="str">
        <f t="shared" si="1864"/>
        <v>0.00296669075393505-0.116413477539506i</v>
      </c>
      <c r="L3549" t="str">
        <f t="shared" si="1865"/>
        <v>0.000940475647266761-0.0312854221343814i</v>
      </c>
      <c r="M3549" t="str">
        <f t="shared" si="1866"/>
        <v>0.00390716640120181-0.147698899673887i</v>
      </c>
      <c r="N3549" t="str">
        <f t="shared" si="1867"/>
        <v>-20.1443713636786i</v>
      </c>
      <c r="O3549" t="str">
        <f t="shared" si="1868"/>
        <v>0.272490834280368-0.962158378456057i</v>
      </c>
      <c r="P3549" t="str">
        <f t="shared" si="1869"/>
        <v>0.727509165719632+0.962158378456057i</v>
      </c>
      <c r="Q3549" t="str">
        <f t="shared" si="1870"/>
        <v>-0.727509165719632+19.1822129852225i</v>
      </c>
      <c r="R3549" t="str">
        <f t="shared" si="1871"/>
        <v>0.0486505047327241-0.0397713681115571i</v>
      </c>
      <c r="S3549" t="str">
        <f t="shared" si="1872"/>
        <v>2.24928941334999i</v>
      </c>
      <c r="T3549" t="str">
        <f t="shared" si="1873"/>
        <v>0.0894573172477708+0.10942906524945i</v>
      </c>
      <c r="U3549" t="str">
        <f t="shared" si="1874"/>
        <v>0.0000500000000000002-0.0000879892431954311i</v>
      </c>
      <c r="V3549" t="str">
        <f t="shared" si="1875"/>
        <v>0.00002-0.000985479523788829i</v>
      </c>
      <c r="W3549" t="str">
        <f t="shared" si="1876"/>
        <v>0.0000421550752990264-0.0000825943478567968i</v>
      </c>
      <c r="X3549" t="str">
        <f t="shared" si="1877"/>
        <v>0.0000421802794862289-0.000082559527078011i</v>
      </c>
      <c r="Y3549" t="str">
        <f t="shared" si="1878"/>
        <v>0.009+8.11787541687602i</v>
      </c>
      <c r="Z3549" t="str">
        <f t="shared" si="1879"/>
        <v>-0.00012197272248474-0.0000624881987129557i</v>
      </c>
      <c r="AA3549" t="str">
        <f t="shared" si="1880"/>
        <v>0.0016465614315219-1.47823248540165i</v>
      </c>
      <c r="AB3549" t="str">
        <f t="shared" si="1881"/>
        <v>0.269102190856289+0.329180464024217i</v>
      </c>
      <c r="AC3549" t="str">
        <f t="shared" si="1882"/>
        <v>1.04967101936912-0.0384599346403388i</v>
      </c>
      <c r="AD3549" t="str">
        <f t="shared" si="1883"/>
        <v>0.244549392592819+0.322563747528412i</v>
      </c>
      <c r="AE3549" t="str">
        <f t="shared" si="1884"/>
        <v>-0.0000096719276433846-0.0000546254295003935i</v>
      </c>
      <c r="AF3549" t="str">
        <f t="shared" si="1885"/>
        <v>-4.17506408235066-0.0610048962119218i</v>
      </c>
      <c r="AG3549" t="str">
        <f t="shared" si="1886"/>
        <v>1.00172756129042-0.00130671044211201i</v>
      </c>
      <c r="AH3549" t="str">
        <f t="shared" si="1887"/>
        <v>0.0000366867876364175+0.000228308226186772i</v>
      </c>
      <c r="AI3549">
        <f t="shared" si="1888"/>
        <v>-72.718852144360866</v>
      </c>
      <c r="AJ3549">
        <f t="shared" si="1889"/>
        <v>80.871194935641114</v>
      </c>
      <c r="AK3549"/>
      <c r="AL3549"/>
      <c r="AM3549"/>
      <c r="AN3549"/>
    </row>
    <row r="3550" spans="1:40" x14ac:dyDescent="0.35">
      <c r="A3550"/>
      <c r="B3550">
        <f t="shared" si="1890"/>
        <v>1616000</v>
      </c>
      <c r="C3550" s="237" t="str">
        <f t="shared" si="1858"/>
        <v>-8.1000111917433E-09+0.000419446929771616i</v>
      </c>
      <c r="D3550" s="208" t="str">
        <f t="shared" si="1859"/>
        <v>-1.64874558181334+0.00321575979491572i</v>
      </c>
      <c r="E3550" t="str">
        <f t="shared" si="1860"/>
        <v>36500</v>
      </c>
      <c r="F3550" t="str">
        <f t="shared" si="1861"/>
        <v>0.21505376344086</v>
      </c>
      <c r="G3550" t="str">
        <f t="shared" si="1856"/>
        <v>0.21505376344086</v>
      </c>
      <c r="H3550" t="str">
        <f t="shared" si="1862"/>
        <v>2.52632067385748+0.0641829649109396i</v>
      </c>
      <c r="I3550" t="str">
        <f t="shared" si="1863"/>
        <v>6346.01716025138i</v>
      </c>
      <c r="J3550" t="str">
        <f t="shared" si="1857"/>
        <v>-54511.0895892503+1388.30548211388i</v>
      </c>
      <c r="K3550" t="str">
        <f t="shared" si="1864"/>
        <v>0.00296302248768724-0.116341530277148i</v>
      </c>
      <c r="L3550" t="str">
        <f t="shared" si="1865"/>
        <v>0.00093931310165308-0.0312660972692845i</v>
      </c>
      <c r="M3550" t="str">
        <f t="shared" si="1866"/>
        <v>0.00390233558934032-0.147607627546433i</v>
      </c>
      <c r="N3550" t="str">
        <f t="shared" si="1867"/>
        <v>-20.1568446586406i</v>
      </c>
      <c r="O3550" t="str">
        <f t="shared" si="1868"/>
        <v>0.26046866301502-0.965482302057976i</v>
      </c>
      <c r="P3550" t="str">
        <f t="shared" si="1869"/>
        <v>0.73953133698498+0.965482302057976i</v>
      </c>
      <c r="Q3550" t="str">
        <f t="shared" si="1870"/>
        <v>-0.73953133698498+19.1913623565826i</v>
      </c>
      <c r="R3550" t="str">
        <f t="shared" si="1871"/>
        <v>0.0487508633301628-0.0404131876472377i</v>
      </c>
      <c r="S3550" t="str">
        <f t="shared" si="1872"/>
        <v>2.25068216221274i</v>
      </c>
      <c r="T3550" t="str">
        <f t="shared" si="1873"/>
        <v>0.0909572405557941+0.109722698489669i</v>
      </c>
      <c r="U3550" t="str">
        <f t="shared" si="1874"/>
        <v>0.0000499999999999999-0.0000879347944063246i</v>
      </c>
      <c r="V3550" t="str">
        <f t="shared" si="1875"/>
        <v>0.00002-0.000984869697350839i</v>
      </c>
      <c r="W3550" t="str">
        <f t="shared" si="1876"/>
        <v>0.0000421549291179735-0.0000825454778314525i</v>
      </c>
      <c r="X3550" t="str">
        <f t="shared" si="1877"/>
        <v>0.000042180093040435-0.0000825106777929083i</v>
      </c>
      <c r="Y3550" t="str">
        <f t="shared" si="1878"/>
        <v>0.009+8.12290196512177i</v>
      </c>
      <c r="Z3550" t="str">
        <f t="shared" si="1879"/>
        <v>-0.000121825120347506-0.0000624490897536491i</v>
      </c>
      <c r="AA3550" t="str">
        <f t="shared" si="1880"/>
        <v>0.00164452416661874-1.47731772166266i</v>
      </c>
      <c r="AB3550" t="str">
        <f t="shared" si="1881"/>
        <v>0.273614204638097+0.330063760669838i</v>
      </c>
      <c r="AC3550" t="str">
        <f t="shared" si="1882"/>
        <v>1.04978766310004-0.0390995240496203i</v>
      </c>
      <c r="AD3550" t="str">
        <f t="shared" si="1883"/>
        <v>0.248582574041341+0.323668521687994i</v>
      </c>
      <c r="AE3550" t="str">
        <f t="shared" si="1884"/>
        <v>-0.0000100707974375547-0.00005495471208484i</v>
      </c>
      <c r="AF3550" t="str">
        <f t="shared" si="1885"/>
        <v>-4.17506625567082-0.0609672051160239i</v>
      </c>
      <c r="AG3550" t="str">
        <f t="shared" si="1886"/>
        <v>1.00173242355597-0.00132746544362329i</v>
      </c>
      <c r="AH3550" t="str">
        <f t="shared" si="1887"/>
        <v>0.000038324489685158+0.000229706477910988i</v>
      </c>
      <c r="AI3550">
        <f t="shared" si="1888"/>
        <v>-72.657297044990074</v>
      </c>
      <c r="AJ3550">
        <f t="shared" si="1889"/>
        <v>80.527951891331327</v>
      </c>
      <c r="AK3550"/>
      <c r="AL3550"/>
      <c r="AM3550"/>
      <c r="AN3550"/>
    </row>
    <row r="3551" spans="1:40" x14ac:dyDescent="0.35">
      <c r="A3551"/>
      <c r="B3551">
        <f t="shared" si="1890"/>
        <v>1617000</v>
      </c>
      <c r="C3551" s="237" t="str">
        <f t="shared" si="1858"/>
        <v>-8.08999572291581E-09+0.000419187531546844i</v>
      </c>
      <c r="D3551" s="208" t="str">
        <f t="shared" si="1859"/>
        <v>-1.64874558173656+0.00321377107519247i</v>
      </c>
      <c r="E3551" t="str">
        <f t="shared" si="1860"/>
        <v>36500</v>
      </c>
      <c r="F3551" t="str">
        <f t="shared" si="1861"/>
        <v>0.21505376344086</v>
      </c>
      <c r="G3551" t="str">
        <f t="shared" si="1856"/>
        <v>0.21505376344086</v>
      </c>
      <c r="H3551" t="str">
        <f t="shared" si="1862"/>
        <v>2.52632284322756+0.064143331603766i</v>
      </c>
      <c r="I3551" t="str">
        <f t="shared" si="1863"/>
        <v>6349.94415106837i</v>
      </c>
      <c r="J3551" t="str">
        <f t="shared" si="1857"/>
        <v>-54578.5759208761+1389.16458204092i</v>
      </c>
      <c r="K3551" t="str">
        <f t="shared" si="1864"/>
        <v>0.00295936101948103-0.116269671835233i</v>
      </c>
      <c r="L3551" t="str">
        <f t="shared" si="1865"/>
        <v>0.000938152709638788-0.0312467962416491i</v>
      </c>
      <c r="M3551" t="str">
        <f t="shared" si="1866"/>
        <v>0.00389751372911982-0.147516468076882i</v>
      </c>
      <c r="N3551" t="str">
        <f t="shared" si="1867"/>
        <v>-20.1693179536026i</v>
      </c>
      <c r="O3551" t="str">
        <f t="shared" si="1868"/>
        <v>0.248405967756367-0.968656014890231i</v>
      </c>
      <c r="P3551" t="str">
        <f t="shared" si="1869"/>
        <v>0.751594032243633+0.968656014890231i</v>
      </c>
      <c r="Q3551" t="str">
        <f t="shared" si="1870"/>
        <v>-0.751594032243633+19.2006619387124i</v>
      </c>
      <c r="R3551" t="str">
        <f t="shared" si="1871"/>
        <v>0.0488419896152817-0.0410560522693234i</v>
      </c>
      <c r="S3551" t="str">
        <f t="shared" si="1872"/>
        <v>2.2520749110755i</v>
      </c>
      <c r="T3551" t="str">
        <f t="shared" si="1873"/>
        <v>0.0924613052635476+0.109995819419586i</v>
      </c>
      <c r="U3551" t="str">
        <f t="shared" si="1874"/>
        <v>0.0000500000000000001-0.0000878804129626599i</v>
      </c>
      <c r="V3551" t="str">
        <f t="shared" si="1875"/>
        <v>0.00002-0.000984260625181789i</v>
      </c>
      <c r="W3551" t="str">
        <f t="shared" si="1876"/>
        <v>0.000042154782847969-0.0000824966696138187i</v>
      </c>
      <c r="X3551" t="str">
        <f t="shared" si="1877"/>
        <v>0.0000421799065805514-0.000082461890289339i</v>
      </c>
      <c r="Y3551" t="str">
        <f t="shared" si="1878"/>
        <v>0.009+8.12792851336751i</v>
      </c>
      <c r="Z3551" t="str">
        <f t="shared" si="1879"/>
        <v>-0.000121677791938253-0.0000624100294517468i</v>
      </c>
      <c r="AA3551" t="str">
        <f t="shared" si="1880"/>
        <v>0.00164249068037114-1.47640408938636i</v>
      </c>
      <c r="AB3551" t="str">
        <f t="shared" si="1881"/>
        <v>0.278138676425296+0.330885352942785i</v>
      </c>
      <c r="AC3551" t="str">
        <f t="shared" si="1882"/>
        <v>1.04989508791446-0.0397404049759792i</v>
      </c>
      <c r="AD3551" t="str">
        <f t="shared" si="1883"/>
        <v>0.252629106950974+0.32472286029927i</v>
      </c>
      <c r="AE3551" t="str">
        <f t="shared" si="1884"/>
        <v>-0.0000104733886381941-0.0000552781506382674i</v>
      </c>
      <c r="AF3551" t="str">
        <f t="shared" si="1885"/>
        <v>-4.17506842496412-0.0609295605285735i</v>
      </c>
      <c r="AG3551" t="str">
        <f t="shared" si="1886"/>
        <v>1.00173701030134-0.00134826643822988i</v>
      </c>
      <c r="AH3551" t="str">
        <f t="shared" si="1887"/>
        <v>0.0000399780401447328+0.000231080711760236i</v>
      </c>
      <c r="AI3551">
        <f t="shared" si="1888"/>
        <v>-72.596646400057963</v>
      </c>
      <c r="AJ3551">
        <f t="shared" si="1889"/>
        <v>80.184719317384747</v>
      </c>
      <c r="AK3551"/>
      <c r="AL3551"/>
      <c r="AM3551"/>
      <c r="AN3551"/>
    </row>
    <row r="3552" spans="1:40" x14ac:dyDescent="0.35">
      <c r="A3552"/>
      <c r="B3552">
        <f t="shared" si="1890"/>
        <v>1618000</v>
      </c>
      <c r="C3552" s="237" t="str">
        <f t="shared" si="1858"/>
        <v>-8.07999881843967E-09+0.000418928453962645i</v>
      </c>
      <c r="D3552" s="208" t="str">
        <f t="shared" si="1859"/>
        <v>-1.64874558165992+0.00321178481371361i</v>
      </c>
      <c r="E3552" t="str">
        <f t="shared" si="1860"/>
        <v>36500</v>
      </c>
      <c r="F3552" t="str">
        <f t="shared" si="1861"/>
        <v>0.21505376344086</v>
      </c>
      <c r="G3552" t="str">
        <f t="shared" si="1856"/>
        <v>0.21505376344086</v>
      </c>
      <c r="H3552" t="str">
        <f t="shared" si="1862"/>
        <v>2.52632500858057+0.0641037471773216i</v>
      </c>
      <c r="I3552" t="str">
        <f t="shared" si="1863"/>
        <v>6353.87114188536i</v>
      </c>
      <c r="J3552" t="str">
        <f t="shared" si="1857"/>
        <v>-54646.1040009284+1390.02368196797i</v>
      </c>
      <c r="K3552" t="str">
        <f t="shared" si="1864"/>
        <v>0.00295570633253275-0.116197902049491i</v>
      </c>
      <c r="L3552" t="str">
        <f t="shared" si="1865"/>
        <v>0.000936994465909421-0.031227519007437i</v>
      </c>
      <c r="M3552" t="str">
        <f t="shared" si="1866"/>
        <v>0.00389270079844217-0.147425421056928i</v>
      </c>
      <c r="N3552" t="str">
        <f t="shared" si="1867"/>
        <v>-20.1817912485647i</v>
      </c>
      <c r="O3552" t="str">
        <f t="shared" si="1868"/>
        <v>0.236304625231348-0.971679023183207i</v>
      </c>
      <c r="P3552" t="str">
        <f t="shared" si="1869"/>
        <v>0.763695374768652+0.971679023183207i</v>
      </c>
      <c r="Q3552" t="str">
        <f t="shared" si="1870"/>
        <v>-0.763695374768652+19.2101122253815i</v>
      </c>
      <c r="R3552" t="str">
        <f t="shared" si="1871"/>
        <v>0.048923871398127-0.0416998245337044i</v>
      </c>
      <c r="S3552" t="str">
        <f t="shared" si="1872"/>
        <v>2.25346765993825i</v>
      </c>
      <c r="T3552" t="str">
        <f t="shared" si="1873"/>
        <v>0.0939692060118025+0.110248361994657i</v>
      </c>
      <c r="U3552" t="str">
        <f t="shared" si="1874"/>
        <v>0.0000499999999999998-0.0000878260987395676i</v>
      </c>
      <c r="V3552" t="str">
        <f t="shared" si="1875"/>
        <v>0.00002-0.000983652305883158i</v>
      </c>
      <c r="W3552" t="str">
        <f t="shared" si="1876"/>
        <v>0.0000421546364890156-0.0000824479230892515i</v>
      </c>
      <c r="X3552" t="str">
        <f t="shared" si="1877"/>
        <v>0.0000421797201063958-0.0000824131644527082i</v>
      </c>
      <c r="Y3552" t="str">
        <f t="shared" si="1878"/>
        <v>0.009+8.13295506161326i</v>
      </c>
      <c r="Z3552" t="str">
        <f t="shared" si="1879"/>
        <v>-0.00012153073658045-0.0000623710177160066i</v>
      </c>
      <c r="AA3552" t="str">
        <f t="shared" si="1880"/>
        <v>0.0016404609634401-1.47549158647479i</v>
      </c>
      <c r="AB3552" t="str">
        <f t="shared" si="1881"/>
        <v>0.282674687647557+0.331645042170306i</v>
      </c>
      <c r="AC3552" t="str">
        <f t="shared" si="1882"/>
        <v>1.04999327796571-0.040382439928121i</v>
      </c>
      <c r="AD3552" t="str">
        <f t="shared" si="1883"/>
        <v>0.256688360099311+0.325726603807299i</v>
      </c>
      <c r="AE3552" t="str">
        <f t="shared" si="1884"/>
        <v>-0.0000108796256978575-0.0000555957083397966i</v>
      </c>
      <c r="AF3552" t="str">
        <f t="shared" si="1885"/>
        <v>-4.17507059024049-0.060891962363608i</v>
      </c>
      <c r="AG3552" t="str">
        <f t="shared" si="1886"/>
        <v>1.00174132118133-0.00136910996949717i</v>
      </c>
      <c r="AH3552" t="str">
        <f t="shared" si="1887"/>
        <v>0.0000416471291895134+0.000232430771465825i</v>
      </c>
      <c r="AI3552">
        <f t="shared" si="1888"/>
        <v>-72.536885527754052</v>
      </c>
      <c r="AJ3552">
        <f t="shared" si="1889"/>
        <v>79.841497012471521</v>
      </c>
      <c r="AK3552"/>
      <c r="AL3552"/>
      <c r="AM3552"/>
      <c r="AN3552"/>
    </row>
    <row r="3553" spans="1:40" x14ac:dyDescent="0.35">
      <c r="A3553"/>
      <c r="B3553">
        <f t="shared" si="1890"/>
        <v>1619000</v>
      </c>
      <c r="C3553" s="237" t="str">
        <f t="shared" si="1858"/>
        <v>-8.07002043246282E-09+0.000418669696424875i</v>
      </c>
      <c r="D3553" s="208" t="str">
        <f t="shared" si="1859"/>
        <v>-1.64874558158341+0.00320980100592404i</v>
      </c>
      <c r="E3553" t="str">
        <f t="shared" si="1860"/>
        <v>36500</v>
      </c>
      <c r="F3553" t="str">
        <f t="shared" si="1861"/>
        <v>0.21505376344086</v>
      </c>
      <c r="G3553" t="str">
        <f t="shared" si="1856"/>
        <v>0.21505376344086</v>
      </c>
      <c r="H3553" t="str">
        <f t="shared" si="1862"/>
        <v>2.5263271699264+0.0640642115413017i</v>
      </c>
      <c r="I3553" t="str">
        <f t="shared" si="1863"/>
        <v>6357.79813270234i</v>
      </c>
      <c r="J3553" t="str">
        <f t="shared" si="1857"/>
        <v>-54713.6738294074+1390.88278189503i</v>
      </c>
      <c r="K3553" t="str">
        <f t="shared" si="1864"/>
        <v>0.00295205841011038-0.116126220756055i</v>
      </c>
      <c r="L3553" t="str">
        <f t="shared" si="1865"/>
        <v>0.00093583836516689-0.0312082655227179i</v>
      </c>
      <c r="M3553" t="str">
        <f t="shared" si="1866"/>
        <v>0.00388789677527727-0.147334486278773i</v>
      </c>
      <c r="N3553" t="str">
        <f t="shared" si="1867"/>
        <v>-20.1942645435267i</v>
      </c>
      <c r="O3553" t="str">
        <f t="shared" si="1868"/>
        <v>0.224166518179975-0.974550856613993i</v>
      </c>
      <c r="P3553" t="str">
        <f t="shared" si="1869"/>
        <v>0.775833481820025+0.974550856613993i</v>
      </c>
      <c r="Q3553" t="str">
        <f t="shared" si="1870"/>
        <v>-0.775833481820025+19.2197136869127i</v>
      </c>
      <c r="R3553" t="str">
        <f t="shared" si="1871"/>
        <v>0.0489964988254372-0.042344366797458i</v>
      </c>
      <c r="S3553" t="str">
        <f t="shared" si="1872"/>
        <v>2.25486040880101i</v>
      </c>
      <c r="T3553" t="str">
        <f t="shared" si="1873"/>
        <v>0.095480636227336+0.110480265371344i</v>
      </c>
      <c r="U3553" t="str">
        <f t="shared" si="1874"/>
        <v>0.00005-0.0000877718516124897i</v>
      </c>
      <c r="V3553" t="str">
        <f t="shared" si="1875"/>
        <v>0.00002-0.00098304473805989i</v>
      </c>
      <c r="W3553" t="str">
        <f t="shared" si="1876"/>
        <v>0.0000421544900411167-0.0000823992381433923i</v>
      </c>
      <c r="X3553" t="str">
        <f t="shared" si="1877"/>
        <v>0.0000421795336177874-0.0000823645001687053i</v>
      </c>
      <c r="Y3553" t="str">
        <f t="shared" si="1878"/>
        <v>0.009+8.137981609859i</v>
      </c>
      <c r="Z3553" t="str">
        <f t="shared" si="1879"/>
        <v>-0.000121383953599664-0.0000623320544554163i</v>
      </c>
      <c r="AA3553" t="str">
        <f t="shared" si="1880"/>
        <v>0.00163843500651544-1.47458021083516i</v>
      </c>
      <c r="AB3553" t="str">
        <f t="shared" si="1881"/>
        <v>0.287221316082657+0.332342645325123i</v>
      </c>
      <c r="AC3553" t="str">
        <f t="shared" si="1882"/>
        <v>1.05008221974609-0.0410254911543047i</v>
      </c>
      <c r="AD3553" t="str">
        <f t="shared" si="1883"/>
        <v>0.260759700402871+0.326679600565323i</v>
      </c>
      <c r="AE3553" t="str">
        <f t="shared" si="1884"/>
        <v>-0.0000112894327224531-0.0000559073493222678i</v>
      </c>
      <c r="AF3553" t="str">
        <f t="shared" si="1885"/>
        <v>-4.17507275150981-0.0608544105353777i</v>
      </c>
      <c r="AG3553" t="str">
        <f t="shared" si="1886"/>
        <v>1.0017453558938-0.00138999257954811i</v>
      </c>
      <c r="AH3553" t="str">
        <f t="shared" si="1887"/>
        <v>0.0000433314455511747+0.000233756504632846i</v>
      </c>
      <c r="AI3553">
        <f t="shared" si="1888"/>
        <v>-72.478000165207916</v>
      </c>
      <c r="AJ3553">
        <f t="shared" si="1889"/>
        <v>79.498284773405373</v>
      </c>
      <c r="AK3553"/>
      <c r="AL3553"/>
      <c r="AM3553"/>
      <c r="AN3553"/>
    </row>
    <row r="3554" spans="1:40" x14ac:dyDescent="0.35">
      <c r="A3554"/>
      <c r="B3554">
        <f t="shared" si="1890"/>
        <v>1620000</v>
      </c>
      <c r="C3554" s="237" t="str">
        <f t="shared" si="1858"/>
        <v>-8.06006051927468E-09+0.000418411258340855i</v>
      </c>
      <c r="D3554" s="208" t="str">
        <f t="shared" si="1859"/>
        <v>-1.64874558150706+0.00320781964727989i</v>
      </c>
      <c r="E3554" t="str">
        <f t="shared" si="1860"/>
        <v>36500</v>
      </c>
      <c r="F3554" t="str">
        <f t="shared" si="1861"/>
        <v>0.21505376344086</v>
      </c>
      <c r="G3554" t="str">
        <f t="shared" si="1856"/>
        <v>0.21505376344086</v>
      </c>
      <c r="H3554" t="str">
        <f t="shared" si="1862"/>
        <v>2.52632932727497+0.0640247246056239i</v>
      </c>
      <c r="I3554" t="str">
        <f t="shared" si="1863"/>
        <v>6361.72512351933i</v>
      </c>
      <c r="J3554" t="str">
        <f t="shared" si="1857"/>
        <v>-54781.285406313+1391.74188182208i</v>
      </c>
      <c r="K3554" t="str">
        <f t="shared" si="1864"/>
        <v>0.00294841723553347-0.116054627791463i</v>
      </c>
      <c r="L3554" t="str">
        <f t="shared" si="1865"/>
        <v>0.000934684402129409-0.0311890357436694i</v>
      </c>
      <c r="M3554" t="str">
        <f t="shared" si="1866"/>
        <v>0.00388310163766288-0.147243663535132i</v>
      </c>
      <c r="N3554" t="str">
        <f t="shared" si="1867"/>
        <v>-20.2067378384887i</v>
      </c>
      <c r="O3554" t="str">
        <f t="shared" si="1868"/>
        <v>0.211993535061836-0.977271068379693i</v>
      </c>
      <c r="P3554" t="str">
        <f t="shared" si="1869"/>
        <v>0.788006464938164+0.977271068379693i</v>
      </c>
      <c r="Q3554" t="str">
        <f t="shared" si="1870"/>
        <v>-0.788006464938164+19.229466770109i</v>
      </c>
      <c r="R3554" t="str">
        <f t="shared" si="1871"/>
        <v>0.049059864384985-0.0429895412662988i</v>
      </c>
      <c r="S3554" t="str">
        <f t="shared" si="1872"/>
        <v>2.25625315766376i</v>
      </c>
      <c r="T3554" t="str">
        <f t="shared" si="1873"/>
        <v>0.0969952882286032+0.110691473933178i</v>
      </c>
      <c r="U3554" t="str">
        <f t="shared" si="1874"/>
        <v>0.0000500000000000002-0.0000877176714571737i</v>
      </c>
      <c r="V3554" t="str">
        <f t="shared" si="1875"/>
        <v>0.00002-0.000982437920320345i</v>
      </c>
      <c r="W3554" t="str">
        <f t="shared" si="1876"/>
        <v>0.0000421543435042743-0.0000823506146621617i</v>
      </c>
      <c r="X3554" t="str">
        <f t="shared" si="1877"/>
        <v>0.0000421793471145443-0.0000823158973232988i</v>
      </c>
      <c r="Y3554" t="str">
        <f t="shared" si="1878"/>
        <v>0.009+8.14300815810474i</v>
      </c>
      <c r="Z3554" t="str">
        <f t="shared" si="1879"/>
        <v>-0.000121237442323531-0.0000622931395791883i</v>
      </c>
      <c r="AA3554" t="str">
        <f t="shared" si="1880"/>
        <v>0.00163641280031572-1.47366996037986i</v>
      </c>
      <c r="AB3554" t="str">
        <f t="shared" si="1881"/>
        <v>0.29177763617436+0.33297799510383i</v>
      </c>
      <c r="AC3554" t="str">
        <f t="shared" si="1882"/>
        <v>1.05016190209253-0.0416694206898402i</v>
      </c>
      <c r="AD3554" t="str">
        <f t="shared" si="1883"/>
        <v>0.264842493016477+0.3275817068553i</v>
      </c>
      <c r="AE3554" t="str">
        <f t="shared" si="1884"/>
        <v>-0.0000117027334831794-0.0000562130386750889i</v>
      </c>
      <c r="AF3554" t="str">
        <f t="shared" si="1885"/>
        <v>-4.17507490878203-0.060816904958344i</v>
      </c>
      <c r="AG3554" t="str">
        <f t="shared" si="1886"/>
        <v>1.00174911417964-0.00141091080959794i</v>
      </c>
      <c r="AH3554" t="str">
        <f t="shared" si="1887"/>
        <v>0.000045030676566017+0.000235057762751225i</v>
      </c>
      <c r="AI3554">
        <f t="shared" si="1888"/>
        <v>-72.419976453146745</v>
      </c>
      <c r="AJ3554">
        <f t="shared" si="1889"/>
        <v>79.15508239515836</v>
      </c>
      <c r="AK3554"/>
      <c r="AL3554"/>
      <c r="AM3554"/>
      <c r="AN3554"/>
    </row>
    <row r="3555" spans="1:40" x14ac:dyDescent="0.35">
      <c r="A3555"/>
      <c r="B3555">
        <f t="shared" si="1890"/>
        <v>1621000</v>
      </c>
      <c r="C3555" s="237" t="str">
        <f t="shared" si="1858"/>
        <v>-8.05011903330548E-09+0.000418153139119365i</v>
      </c>
      <c r="D3555" s="208" t="str">
        <f t="shared" si="1859"/>
        <v>-1.64874558143084+0.00320584073324847i</v>
      </c>
      <c r="E3555" t="str">
        <f t="shared" si="1860"/>
        <v>36500</v>
      </c>
      <c r="F3555" t="str">
        <f t="shared" si="1861"/>
        <v>0.21505376344086</v>
      </c>
      <c r="G3555" t="str">
        <f t="shared" si="1856"/>
        <v>0.21505376344086</v>
      </c>
      <c r="H3555" t="str">
        <f t="shared" si="1862"/>
        <v>2.52633148063608+0.0639852862804254i</v>
      </c>
      <c r="I3555" t="str">
        <f t="shared" si="1863"/>
        <v>6365.65211433632i</v>
      </c>
      <c r="J3555" t="str">
        <f t="shared" si="1857"/>
        <v>-54848.9387316452+1392.60098174912i</v>
      </c>
      <c r="K3555" t="str">
        <f t="shared" si="1864"/>
        <v>0.00294478279217296-0.115983122992653i</v>
      </c>
      <c r="L3555" t="str">
        <f t="shared" si="1865"/>
        <v>0.000933532571531466-0.031169829626577i</v>
      </c>
      <c r="M3555" t="str">
        <f t="shared" si="1866"/>
        <v>0.00387831536370443-0.14715295261923i</v>
      </c>
      <c r="N3555" t="str">
        <f t="shared" si="1867"/>
        <v>-20.2192111334507i</v>
      </c>
      <c r="O3555" t="str">
        <f t="shared" si="1868"/>
        <v>0.199787569762669-0.979839235266851i</v>
      </c>
      <c r="P3555" t="str">
        <f t="shared" si="1869"/>
        <v>0.800212430237331+0.979839235266851i</v>
      </c>
      <c r="Q3555" t="str">
        <f t="shared" si="1870"/>
        <v>-0.800212430237331+19.2393718981838i</v>
      </c>
      <c r="R3555" t="str">
        <f t="shared" si="1871"/>
        <v>0.0491139629087556-0.0436352100420899i</v>
      </c>
      <c r="S3555" t="str">
        <f t="shared" si="1872"/>
        <v>2.25764590652652i</v>
      </c>
      <c r="T3555" t="str">
        <f t="shared" si="1873"/>
        <v>0.0985128533319492+0.110881937314247i</v>
      </c>
      <c r="U3555" t="str">
        <f t="shared" si="1874"/>
        <v>0.0000499999999999999-0.0000876635581496734i</v>
      </c>
      <c r="V3555" t="str">
        <f t="shared" si="1875"/>
        <v>0.00002-0.000981831851276345i</v>
      </c>
      <c r="W3555" t="str">
        <f t="shared" si="1876"/>
        <v>0.0000421541968784914-0.0000823020525317631i</v>
      </c>
      <c r="X3555" t="str">
        <f t="shared" si="1877"/>
        <v>0.0000421791605964862-0.0000822673558027411i</v>
      </c>
      <c r="Y3555" t="str">
        <f t="shared" si="1878"/>
        <v>0.009+8.14803470635049i</v>
      </c>
      <c r="Z3555" t="str">
        <f t="shared" si="1879"/>
        <v>-0.000121091202081768-0.0000622542729967646i</v>
      </c>
      <c r="AA3555" t="str">
        <f t="shared" si="1880"/>
        <v>0.00163439433558812-1.47276083302644i</v>
      </c>
      <c r="AB3555" t="str">
        <f t="shared" si="1881"/>
        <v>0.29634271935192+0.333550939997556i</v>
      </c>
      <c r="AC3555" t="str">
        <f t="shared" si="1882"/>
        <v>1.05023231619094-0.0423140904046763i</v>
      </c>
      <c r="AD3555" t="str">
        <f t="shared" si="1883"/>
        <v>0.268936101432548+0.328432786907257i</v>
      </c>
      <c r="AE3555" t="str">
        <f t="shared" si="1884"/>
        <v>-0.0000121194514284391-0.0000565127424469326i</v>
      </c>
      <c r="AF3555" t="str">
        <f t="shared" si="1885"/>
        <v>-4.17507706206692-0.0607794455471769i</v>
      </c>
      <c r="AG3555" t="str">
        <f t="shared" si="1886"/>
        <v>1.00175259582278-0.00143186120048631i</v>
      </c>
      <c r="AH3555" t="str">
        <f t="shared" si="1887"/>
        <v>0.00004674450822216+0.000236334401206166i</v>
      </c>
      <c r="AI3555">
        <f t="shared" si="1888"/>
        <v>-72.362800921259065</v>
      </c>
      <c r="AJ3555">
        <f t="shared" si="1889"/>
        <v>78.811889670912308</v>
      </c>
      <c r="AK3555"/>
      <c r="AL3555"/>
      <c r="AM3555"/>
      <c r="AN3555"/>
    </row>
    <row r="3556" spans="1:40" x14ac:dyDescent="0.35">
      <c r="A3556"/>
      <c r="B3556">
        <f t="shared" si="1890"/>
        <v>1622000</v>
      </c>
      <c r="C3556" s="237" t="str">
        <f t="shared" si="1858"/>
        <v>-8.04019592912633E-09+0.000417895338170654i</v>
      </c>
      <c r="D3556" s="208" t="str">
        <f t="shared" si="1859"/>
        <v>-1.64874558135476+0.00320386425930835i</v>
      </c>
      <c r="E3556" t="str">
        <f t="shared" si="1860"/>
        <v>36500</v>
      </c>
      <c r="F3556" t="str">
        <f t="shared" si="1861"/>
        <v>0.21505376344086</v>
      </c>
      <c r="G3556" t="str">
        <f t="shared" si="1856"/>
        <v>0.21505376344086</v>
      </c>
      <c r="H3556" t="str">
        <f t="shared" si="1862"/>
        <v>2.52633363001958+0.0639458964760664i</v>
      </c>
      <c r="I3556" t="str">
        <f t="shared" si="1863"/>
        <v>6369.57910515331i</v>
      </c>
      <c r="J3556" t="str">
        <f t="shared" si="1857"/>
        <v>-54916.633805404+1393.46008167618i</v>
      </c>
      <c r="K3556" t="str">
        <f t="shared" si="1864"/>
        <v>0.00294115506345103-0.115911706196966i</v>
      </c>
      <c r="L3556" t="str">
        <f t="shared" si="1865"/>
        <v>0.000932382868123745-0.0311506471278335i</v>
      </c>
      <c r="M3556" t="str">
        <f t="shared" si="1866"/>
        <v>0.00387353793157478-0.147062353324799i</v>
      </c>
      <c r="N3556" t="str">
        <f t="shared" si="1867"/>
        <v>-20.2316844284128i</v>
      </c>
      <c r="O3556" t="str">
        <f t="shared" si="1868"/>
        <v>0.187550521299516-0.982254957717333i</v>
      </c>
      <c r="P3556" t="str">
        <f t="shared" si="1869"/>
        <v>0.812449478700484+0.982254957717333i</v>
      </c>
      <c r="Q3556" t="str">
        <f t="shared" si="1870"/>
        <v>-0.812449478700484+19.2494294706955i</v>
      </c>
      <c r="R3556" t="str">
        <f t="shared" si="1871"/>
        <v>0.0491587915749633-0.044281235170463i</v>
      </c>
      <c r="S3556" t="str">
        <f t="shared" si="1872"/>
        <v>2.25903865538927i</v>
      </c>
      <c r="T3556" t="str">
        <f t="shared" si="1873"/>
        <v>0.100033021958459+0.111051610420066i</v>
      </c>
      <c r="U3556" t="str">
        <f t="shared" si="1874"/>
        <v>0.0000500000000000001-0.0000876095115663509i</v>
      </c>
      <c r="V3556" t="str">
        <f t="shared" si="1875"/>
        <v>0.00002-0.000981226529543127i</v>
      </c>
      <c r="W3556" t="str">
        <f t="shared" si="1876"/>
        <v>0.0000421540501637713-0.0000822535516386819i</v>
      </c>
      <c r="X3556" t="str">
        <f t="shared" si="1877"/>
        <v>0.000042178974063434-0.0000822188754935661i</v>
      </c>
      <c r="Y3556" t="str">
        <f t="shared" si="1878"/>
        <v>0.009+8.15306125459623i</v>
      </c>
      <c r="Z3556" t="str">
        <f t="shared" si="1879"/>
        <v>-0.000120945232206158-0.0000622154546178144i</v>
      </c>
      <c r="AA3556" t="str">
        <f t="shared" si="1880"/>
        <v>0.00163237960310834-1.47185282669755i</v>
      </c>
      <c r="AB3556" t="str">
        <f t="shared" si="1881"/>
        <v>0.300915634351503+0.334061344354741i</v>
      </c>
      <c r="AC3556" t="str">
        <f t="shared" si="1882"/>
        <v>1.05029345557952-0.0429593620511258i</v>
      </c>
      <c r="AD3556" t="str">
        <f t="shared" si="1883"/>
        <v>0.273039887580736+0.32923271291729i</v>
      </c>
      <c r="AE3556" t="str">
        <f t="shared" si="1884"/>
        <v>-0.0000125395096957899-0.0000568064276482774i</v>
      </c>
      <c r="AF3556" t="str">
        <f t="shared" si="1885"/>
        <v>-4.17507921137434-0.060742032216758i</v>
      </c>
      <c r="AG3556" t="str">
        <f t="shared" si="1886"/>
        <v>1.00175580065009-0.00145284029320936i</v>
      </c>
      <c r="AH3556" t="str">
        <f t="shared" si="1887"/>
        <v>0.0000484726252068756+0.00023758627928808i</v>
      </c>
      <c r="AI3556">
        <f t="shared" si="1888"/>
        <v>-72.306460474221169</v>
      </c>
      <c r="AJ3556">
        <f t="shared" si="1889"/>
        <v>78.468706392085238</v>
      </c>
      <c r="AK3556"/>
      <c r="AL3556"/>
      <c r="AM3556"/>
      <c r="AN3556"/>
    </row>
    <row r="3557" spans="1:40" x14ac:dyDescent="0.35">
      <c r="A3557"/>
      <c r="B3557">
        <f t="shared" si="1890"/>
        <v>1623000</v>
      </c>
      <c r="C3557" s="237" t="str">
        <f t="shared" si="1858"/>
        <v>-8.0302911614478E-09+0.000417637854906415i</v>
      </c>
      <c r="D3557" s="208" t="str">
        <f t="shared" si="1859"/>
        <v>-1.64874558127882+0.00320189022094918i</v>
      </c>
      <c r="E3557" t="str">
        <f t="shared" si="1860"/>
        <v>36500</v>
      </c>
      <c r="F3557" t="str">
        <f t="shared" si="1861"/>
        <v>0.21505376344086</v>
      </c>
      <c r="G3557" t="str">
        <f t="shared" si="1856"/>
        <v>0.21505376344086</v>
      </c>
      <c r="H3557" t="str">
        <f t="shared" si="1862"/>
        <v>2.52633577543524+0.0639065551031252i</v>
      </c>
      <c r="I3557" t="str">
        <f t="shared" si="1863"/>
        <v>6373.50609597029i</v>
      </c>
      <c r="J3557" t="str">
        <f t="shared" si="1857"/>
        <v>-54984.3706275895+1394.31918160323i</v>
      </c>
      <c r="K3557" t="str">
        <f t="shared" si="1864"/>
        <v>0.00293753403284072-0.115840377242141i</v>
      </c>
      <c r="L3557" t="str">
        <f t="shared" si="1865"/>
        <v>0.000931235286673052-0.0311314882039384i</v>
      </c>
      <c r="M3557" t="str">
        <f t="shared" si="1866"/>
        <v>0.00386876931951377-0.146971865446079i</v>
      </c>
      <c r="N3557" t="str">
        <f t="shared" si="1867"/>
        <v>-20.2441577233748i</v>
      </c>
      <c r="O3557" t="str">
        <f t="shared" si="1868"/>
        <v>0.175284293525673-0.984517859890417i</v>
      </c>
      <c r="P3557" t="str">
        <f t="shared" si="1869"/>
        <v>0.824715706474327+0.984517859890417i</v>
      </c>
      <c r="Q3557" t="str">
        <f t="shared" si="1870"/>
        <v>-0.824715706474327+19.2596398634844i</v>
      </c>
      <c r="R3557" t="str">
        <f t="shared" si="1871"/>
        <v>0.0491943499089056-0.0449274786884541i</v>
      </c>
      <c r="S3557" t="str">
        <f t="shared" si="1872"/>
        <v>2.26043140425203i</v>
      </c>
      <c r="T3557" t="str">
        <f t="shared" si="1873"/>
        <v>0.101555483741245+0.111200453445853i</v>
      </c>
      <c r="U3557" t="str">
        <f t="shared" si="1874"/>
        <v>0.0000499999999999998-0.0000875555315838696i</v>
      </c>
      <c r="V3557" t="str">
        <f t="shared" si="1875"/>
        <v>0.00002-0.00098062195373934i</v>
      </c>
      <c r="W3557" t="str">
        <f t="shared" si="1876"/>
        <v>0.0000421539033601162-0.0000822051118696808i</v>
      </c>
      <c r="X3557" t="str">
        <f t="shared" si="1877"/>
        <v>0.0000421787875152079-0.000082170456282584i</v>
      </c>
      <c r="Y3557" t="str">
        <f t="shared" si="1878"/>
        <v>0.009+8.15808780284197i</v>
      </c>
      <c r="Z3557" t="str">
        <f t="shared" si="1879"/>
        <v>-0.000120799532030538-0.0000621766843522304i</v>
      </c>
      <c r="AA3557" t="str">
        <f t="shared" si="1880"/>
        <v>0.00163036859368048-1.47094593932101i</v>
      </c>
      <c r="AB3557" t="str">
        <f t="shared" si="1881"/>
        <v>0.305495447538924+0.334509088436111i</v>
      </c>
      <c r="AC3557" t="str">
        <f t="shared" si="1882"/>
        <v>1.05034531615081-0.0436050973116403i</v>
      </c>
      <c r="AD3557" t="str">
        <f t="shared" si="1883"/>
        <v>0.277153211927557+0.329981365064403i</v>
      </c>
      <c r="AE3557" t="str">
        <f t="shared" si="1884"/>
        <v>-0.0000129628311238817-0.0000570940622538042i</v>
      </c>
      <c r="AF3557" t="str">
        <f t="shared" si="1885"/>
        <v>-4.17508135671406-0.060704664882176i</v>
      </c>
      <c r="AG3557" t="str">
        <f t="shared" si="1886"/>
        <v>1.00175872853141-0.00147384462944986i</v>
      </c>
      <c r="AH3557" t="str">
        <f t="shared" si="1887"/>
        <v>0.000050214710953831+0.000238813260201892i</v>
      </c>
      <c r="AI3557">
        <f t="shared" si="1888"/>
        <v>-72.250942378355873</v>
      </c>
      <c r="AJ3557">
        <f t="shared" si="1889"/>
        <v>78.125532348380972</v>
      </c>
      <c r="AK3557"/>
      <c r="AL3557"/>
      <c r="AM3557"/>
      <c r="AN3557"/>
    </row>
    <row r="3558" spans="1:40" x14ac:dyDescent="0.35">
      <c r="A3558"/>
      <c r="B3558">
        <f t="shared" si="1890"/>
        <v>1624000</v>
      </c>
      <c r="C3558" s="237" t="str">
        <f t="shared" si="1858"/>
        <v>-8.02040468512001E-09+0.000417380688739792i</v>
      </c>
      <c r="D3558" s="208" t="str">
        <f t="shared" si="1859"/>
        <v>-1.64874558120303+0.00319991861367174i</v>
      </c>
      <c r="E3558" t="str">
        <f t="shared" si="1860"/>
        <v>36500</v>
      </c>
      <c r="F3558" t="str">
        <f t="shared" si="1861"/>
        <v>0.21505376344086</v>
      </c>
      <c r="G3558" t="str">
        <f t="shared" si="1856"/>
        <v>0.21505376344086</v>
      </c>
      <c r="H3558" t="str">
        <f t="shared" si="1862"/>
        <v>2.52633791689285+0.0638672620724019i</v>
      </c>
      <c r="I3558" t="str">
        <f t="shared" si="1863"/>
        <v>6377.43308678728i</v>
      </c>
      <c r="J3558" t="str">
        <f t="shared" si="1857"/>
        <v>-55052.1491982015+1395.17828153028i</v>
      </c>
      <c r="K3558" t="str">
        <f t="shared" si="1864"/>
        <v>0.00293391968386602-0.115769135966318i</v>
      </c>
      <c r="L3558" t="str">
        <f t="shared" si="1865"/>
        <v>0.000930089821962295-0.0311123528114982i</v>
      </c>
      <c r="M3558" t="str">
        <f t="shared" si="1866"/>
        <v>0.00386400950582831-0.146881488777816i</v>
      </c>
      <c r="N3558" t="str">
        <f t="shared" si="1867"/>
        <v>-20.2566310183368i</v>
      </c>
      <c r="O3558" t="str">
        <f t="shared" si="1868"/>
        <v>0.16299079483388-0.98662758972138i</v>
      </c>
      <c r="P3558" t="str">
        <f t="shared" si="1869"/>
        <v>0.83700920516612+0.98662758972138i</v>
      </c>
      <c r="Q3558" t="str">
        <f t="shared" si="1870"/>
        <v>-0.83700920516612+19.2700034286154i</v>
      </c>
      <c r="R3558" t="str">
        <f t="shared" si="1871"/>
        <v>0.0492206397826507-0.0455738026722015i</v>
      </c>
      <c r="S3558" t="str">
        <f t="shared" si="1872"/>
        <v>2.26182415311478i</v>
      </c>
      <c r="T3558" t="str">
        <f t="shared" si="1873"/>
        <v>0.103079927633272+0.111328431892162i</v>
      </c>
      <c r="U3558" t="str">
        <f t="shared" si="1874"/>
        <v>0.00005-0.0000875016180792001i</v>
      </c>
      <c r="V3558" t="str">
        <f t="shared" si="1875"/>
        <v>0.00002-0.000980018122487045i</v>
      </c>
      <c r="W3558" t="str">
        <f t="shared" si="1876"/>
        <v>0.0000421537564675296-0.0000821567331118036i</v>
      </c>
      <c r="X3558" t="str">
        <f t="shared" si="1877"/>
        <v>0.0000421786009516294-0.0000821220980568858i</v>
      </c>
      <c r="Y3558" t="str">
        <f t="shared" si="1878"/>
        <v>0.009+8.16311435108772i</v>
      </c>
      <c r="Z3558" t="str">
        <f t="shared" si="1879"/>
        <v>-0.000120654100890796-0.0000621379621101318i</v>
      </c>
      <c r="AA3558" t="str">
        <f t="shared" si="1880"/>
        <v>0.00162836129813694-1.47004016882971i</v>
      </c>
      <c r="AB3558" t="str">
        <f t="shared" si="1881"/>
        <v>0.310081223234005+0.334894068461711i</v>
      </c>
      <c r="AC3558" t="str">
        <f t="shared" si="1882"/>
        <v>1.05038789615267-0.0442511578466754i</v>
      </c>
      <c r="AD3558" t="str">
        <f t="shared" si="1883"/>
        <v>0.281275433576474+0.330678631526054i</v>
      </c>
      <c r="AE3558" t="str">
        <f t="shared" si="1884"/>
        <v>-0.0000133893382644418-0.0000573756152046605i</v>
      </c>
      <c r="AF3558" t="str">
        <f t="shared" si="1885"/>
        <v>-4.17508349809588-0.0606673434587302i</v>
      </c>
      <c r="AG3558" t="str">
        <f t="shared" si="1886"/>
        <v>1.00176137937944-0.0014948707521077i</v>
      </c>
      <c r="AH3558" t="str">
        <f t="shared" si="1887"/>
        <v>0.0000519704476905169+0.000240015211075936i</v>
      </c>
      <c r="AI3558">
        <f t="shared" si="1888"/>
        <v>-72.196234248880501</v>
      </c>
      <c r="AJ3558">
        <f t="shared" si="1889"/>
        <v>77.782367327805588</v>
      </c>
      <c r="AK3558"/>
      <c r="AL3558"/>
      <c r="AM3558"/>
      <c r="AN3558"/>
    </row>
    <row r="3559" spans="1:40" x14ac:dyDescent="0.35">
      <c r="A3559"/>
      <c r="B3559">
        <f t="shared" si="1890"/>
        <v>1625000</v>
      </c>
      <c r="C3559" s="237" t="str">
        <f t="shared" si="1858"/>
        <v>-8.01053645513178E-09+0.000417123839085369i</v>
      </c>
      <c r="D3559" s="208" t="str">
        <f t="shared" si="1859"/>
        <v>-1.64874558112737+0.00319794943298783i</v>
      </c>
      <c r="E3559" t="str">
        <f t="shared" si="1860"/>
        <v>36500</v>
      </c>
      <c r="F3559" t="str">
        <f t="shared" si="1861"/>
        <v>0.21505376344086</v>
      </c>
      <c r="G3559" t="str">
        <f t="shared" si="1856"/>
        <v>0.21505376344086</v>
      </c>
      <c r="H3559" t="str">
        <f t="shared" si="1862"/>
        <v>2.52634005440209+0.0638280172949129i</v>
      </c>
      <c r="I3559" t="str">
        <f t="shared" si="1863"/>
        <v>6381.36007760427i</v>
      </c>
      <c r="J3559" t="str">
        <f t="shared" si="1857"/>
        <v>-55119.9695172402+1396.03738145733i</v>
      </c>
      <c r="K3559" t="str">
        <f t="shared" si="1864"/>
        <v>0.00293031200010144-0.11569798220803i</v>
      </c>
      <c r="L3559" t="str">
        <f t="shared" si="1865"/>
        <v>0.000928946468790376-0.0310932409072256i</v>
      </c>
      <c r="M3559" t="str">
        <f t="shared" si="1866"/>
        <v>0.00385925846889182-0.146791223115256i</v>
      </c>
      <c r="N3559" t="str">
        <f t="shared" si="1867"/>
        <v>-20.2691043132989i</v>
      </c>
      <c r="O3559" t="str">
        <f t="shared" si="1868"/>
        <v>0.150671937859722-0.988583818976214i</v>
      </c>
      <c r="P3559" t="str">
        <f t="shared" si="1869"/>
        <v>0.849328062140278+0.988583818976214i</v>
      </c>
      <c r="Q3559" t="str">
        <f t="shared" si="1870"/>
        <v>-0.849328062140278+19.2805204943227i</v>
      </c>
      <c r="R3559" t="str">
        <f t="shared" si="1871"/>
        <v>0.0492376654135604-0.0462200692845763i</v>
      </c>
      <c r="S3559" t="str">
        <f t="shared" si="1872"/>
        <v>2.26321690197754i</v>
      </c>
      <c r="T3559" t="str">
        <f t="shared" si="1873"/>
        <v>0.104606042015426+0.111435516577885i</v>
      </c>
      <c r="U3559" t="str">
        <f t="shared" si="1874"/>
        <v>0.0000500000000000002-0.0000874477709296132i</v>
      </c>
      <c r="V3559" t="str">
        <f t="shared" si="1875"/>
        <v>0.00002-0.000979415034411666i</v>
      </c>
      <c r="W3559" t="str">
        <f t="shared" si="1876"/>
        <v>0.0000421536094860141-0.0000821084152523713i</v>
      </c>
      <c r="X3559" t="str">
        <f t="shared" si="1877"/>
        <v>0.0000421784143725208-0.0000820738007038421i</v>
      </c>
      <c r="Y3559" t="str">
        <f t="shared" si="1878"/>
        <v>0.009+8.16814089933346i</v>
      </c>
      <c r="Z3559" t="str">
        <f t="shared" si="1879"/>
        <v>-0.000120508938124866-0.0000620992878018624i</v>
      </c>
      <c r="AA3559" t="str">
        <f t="shared" si="1880"/>
        <v>0.00162635770733834-1.46913551316163i</v>
      </c>
      <c r="AB3559" t="str">
        <f t="shared" si="1881"/>
        <v>0.314672024035659+0.335216196650011i</v>
      </c>
      <c r="AC3559" t="str">
        <f t="shared" si="1882"/>
        <v>1.05042119618798-0.0448974053425164i</v>
      </c>
      <c r="AD3559" t="str">
        <f t="shared" si="1883"/>
        <v>0.285405910367837+0.33132440849248i</v>
      </c>
      <c r="AE3559" t="str">
        <f t="shared" si="1884"/>
        <v>-0.0000138189533942325-0.0000576510564105631i</v>
      </c>
      <c r="AF3559" t="str">
        <f t="shared" si="1885"/>
        <v>-4.17508563552946-0.0606300678619251i</v>
      </c>
      <c r="AG3559" t="str">
        <f t="shared" si="1886"/>
        <v>1.00176375314972-0.00151591520582768i</v>
      </c>
      <c r="AH3559" t="str">
        <f t="shared" si="1887"/>
        <v>0.0000537395164855348+0.000241192002970182i</v>
      </c>
      <c r="AI3559">
        <f t="shared" si="1888"/>
        <v>-72.142324037724194</v>
      </c>
      <c r="AJ3559">
        <f t="shared" si="1889"/>
        <v>77.439211116714148</v>
      </c>
      <c r="AK3559"/>
      <c r="AL3559"/>
      <c r="AM3559"/>
      <c r="AN3559"/>
    </row>
    <row r="3560" spans="1:40" x14ac:dyDescent="0.35">
      <c r="A3560"/>
      <c r="B3560">
        <f t="shared" si="1890"/>
        <v>1626000</v>
      </c>
      <c r="C3560" s="237" t="str">
        <f t="shared" si="1858"/>
        <v>-8.0006864266108E-09+0.000416867305359184i</v>
      </c>
      <c r="D3560" s="208" t="str">
        <f t="shared" si="1859"/>
        <v>-1.64874558105185+0.00319598267442041i</v>
      </c>
      <c r="E3560" t="str">
        <f t="shared" si="1860"/>
        <v>36500</v>
      </c>
      <c r="F3560" t="str">
        <f t="shared" si="1861"/>
        <v>0.21505376344086</v>
      </c>
      <c r="G3560" t="str">
        <f t="shared" si="1856"/>
        <v>0.21505376344086</v>
      </c>
      <c r="H3560" t="str">
        <f t="shared" si="1862"/>
        <v>2.52634218797269+0.0637888206818939i</v>
      </c>
      <c r="I3560" t="str">
        <f t="shared" si="1863"/>
        <v>6385.28706842125i</v>
      </c>
      <c r="J3560" t="str">
        <f t="shared" si="1857"/>
        <v>-55187.8315847055+1396.89648138438i</v>
      </c>
      <c r="K3560" t="str">
        <f t="shared" si="1864"/>
        <v>0.00292671096517196-0.115626915806209i</v>
      </c>
      <c r="L3560" t="str">
        <f t="shared" si="1865"/>
        <v>0.000927805221972175-0.0310741524479392i</v>
      </c>
      <c r="M3560" t="str">
        <f t="shared" si="1866"/>
        <v>0.00385451618714413-0.146701068254148i</v>
      </c>
      <c r="N3560" t="str">
        <f t="shared" si="1867"/>
        <v>-20.2815776082609i</v>
      </c>
      <c r="O3560" t="str">
        <f t="shared" si="1868"/>
        <v>0.138329639184344-0.990386243302647i</v>
      </c>
      <c r="P3560" t="str">
        <f t="shared" si="1869"/>
        <v>0.861670360815656+0.990386243302647i</v>
      </c>
      <c r="Q3560" t="str">
        <f t="shared" si="1870"/>
        <v>-0.861670360815656+19.2911913649583i</v>
      </c>
      <c r="R3560" t="str">
        <f t="shared" si="1871"/>
        <v>0.0492454333616485-0.0468661408227581i</v>
      </c>
      <c r="S3560" t="str">
        <f t="shared" si="1872"/>
        <v>2.26460965084029i</v>
      </c>
      <c r="T3560" t="str">
        <f t="shared" si="1873"/>
        <v>0.106133514804858+0.111521683650602i</v>
      </c>
      <c r="U3560" t="str">
        <f t="shared" si="1874"/>
        <v>0.0000499999999999999-0.0000873939900126819i</v>
      </c>
      <c r="V3560" t="str">
        <f t="shared" si="1875"/>
        <v>0.00002-0.000978812688142038i</v>
      </c>
      <c r="W3560" t="str">
        <f t="shared" si="1876"/>
        <v>0.0000421534624155719-0.0000820601581789805i</v>
      </c>
      <c r="X3560" t="str">
        <f t="shared" si="1877"/>
        <v>0.0000421782277777033-0.0000820255641110952i</v>
      </c>
      <c r="Y3560" t="str">
        <f t="shared" si="1878"/>
        <v>0.009+8.17316744757921i</v>
      </c>
      <c r="Z3560" t="str">
        <f t="shared" si="1879"/>
        <v>-0.000120364043072713-0.0000620606613379872i</v>
      </c>
      <c r="AA3560" t="str">
        <f t="shared" si="1880"/>
        <v>0.00162435781217338-1.46823197025983i</v>
      </c>
      <c r="AB3560" t="str">
        <f t="shared" si="1881"/>
        <v>0.319266911147812+0.335475401249044i</v>
      </c>
      <c r="AC3560" t="str">
        <f t="shared" si="1882"/>
        <v>1.05044521921326-0.0455437015590831i</v>
      </c>
      <c r="AD3560" t="str">
        <f t="shared" si="1883"/>
        <v>0.289543998978941+0.331918600179739i</v>
      </c>
      <c r="AE3560" t="str">
        <f t="shared" si="1884"/>
        <v>-0.0000142515985270133-0.0000579203567517472i</v>
      </c>
      <c r="AF3560" t="str">
        <f t="shared" si="1885"/>
        <v>-4.17508776902454-0.0605928380074735i</v>
      </c>
      <c r="AG3560" t="str">
        <f t="shared" si="1886"/>
        <v>1.00176584984058-0.00153697453752612i</v>
      </c>
      <c r="AH3560" t="str">
        <f t="shared" si="1887"/>
        <v>0.0000555215972958907+0.00024234351088392i</v>
      </c>
      <c r="AI3560">
        <f t="shared" si="1888"/>
        <v>-72.08920002187925</v>
      </c>
      <c r="AJ3560">
        <f t="shared" si="1889"/>
        <v>77.096063499855958</v>
      </c>
      <c r="AK3560"/>
      <c r="AL3560"/>
      <c r="AM3560"/>
      <c r="AN3560"/>
    </row>
    <row r="3561" spans="1:40" x14ac:dyDescent="0.35">
      <c r="A3561"/>
      <c r="B3561">
        <f t="shared" si="1890"/>
        <v>1627000</v>
      </c>
      <c r="C3561" s="237" t="str">
        <f t="shared" si="1858"/>
        <v>-7.99085455482212E-09+0.000416611086978698i</v>
      </c>
      <c r="D3561" s="208" t="str">
        <f t="shared" si="1859"/>
        <v>-1.64874558097648+0.00319401833350335i</v>
      </c>
      <c r="E3561" t="str">
        <f t="shared" si="1860"/>
        <v>36500</v>
      </c>
      <c r="F3561" t="str">
        <f t="shared" si="1861"/>
        <v>0.21505376344086</v>
      </c>
      <c r="G3561" t="str">
        <f t="shared" si="1856"/>
        <v>0.21505376344086</v>
      </c>
      <c r="H3561" t="str">
        <f t="shared" si="1862"/>
        <v>2.52634431761433+0.0637496721447987i</v>
      </c>
      <c r="I3561" t="str">
        <f t="shared" si="1863"/>
        <v>6389.21405923824i</v>
      </c>
      <c r="J3561" t="str">
        <f t="shared" si="1857"/>
        <v>-55255.7354005974+1397.75558131143i</v>
      </c>
      <c r="K3561" t="str">
        <f t="shared" si="1864"/>
        <v>0.00292311656275281-0.115555936600181i</v>
      </c>
      <c r="L3561" t="str">
        <f t="shared" si="1865"/>
        <v>0.000926666076338475-0.0310550873905636i</v>
      </c>
      <c r="M3561" t="str">
        <f t="shared" si="1866"/>
        <v>0.00384978263909129-0.146611023990745i</v>
      </c>
      <c r="N3561" t="str">
        <f t="shared" si="1867"/>
        <v>-20.2940509032229i</v>
      </c>
      <c r="O3561" t="str">
        <f t="shared" si="1868"/>
        <v>0.125965819035683-0.992034582277589i</v>
      </c>
      <c r="P3561" t="str">
        <f t="shared" si="1869"/>
        <v>0.874034180964317+0.992034582277589i</v>
      </c>
      <c r="Q3561" t="str">
        <f t="shared" si="1870"/>
        <v>-0.874034180964317+19.3020163209453i</v>
      </c>
      <c r="R3561" t="str">
        <f t="shared" si="1871"/>
        <v>0.049243952525779-0.0475118797657673i</v>
      </c>
      <c r="S3561" t="str">
        <f t="shared" si="1872"/>
        <v>2.26600239970305i</v>
      </c>
      <c r="T3561" t="str">
        <f t="shared" si="1873"/>
        <v>0.107662033563631+0.111586914594278i</v>
      </c>
      <c r="U3561" t="str">
        <f t="shared" si="1874"/>
        <v>0.0000500000000000001-0.0000873402752062822i</v>
      </c>
      <c r="V3561" t="str">
        <f t="shared" si="1875"/>
        <v>0.00002-0.000978211082310357i</v>
      </c>
      <c r="W3561" t="str">
        <f t="shared" si="1876"/>
        <v>0.0000421533152562069-0.0000820119617795068i</v>
      </c>
      <c r="X3561" t="str">
        <f t="shared" si="1877"/>
        <v>0.0000421780411670014-0.0000819773881665702i</v>
      </c>
      <c r="Y3561" t="str">
        <f t="shared" si="1878"/>
        <v>0.009+8.17819399582495i</v>
      </c>
      <c r="Z3561" t="str">
        <f t="shared" si="1879"/>
        <v>-0.000120219415076336-0.0000620220826292981i</v>
      </c>
      <c r="AA3561" t="str">
        <f t="shared" si="1880"/>
        <v>0.00162236160355877-1.46732953807244i</v>
      </c>
      <c r="AB3561" t="str">
        <f t="shared" si="1881"/>
        <v>0.323864944706224+0.33567162655956i</v>
      </c>
      <c r="AC3561" t="str">
        <f t="shared" si="1882"/>
        <v>1.05045997053608-0.046189908377721i</v>
      </c>
      <c r="AD3561" t="str">
        <f t="shared" si="1883"/>
        <v>0.293689055024474+0.332461118841543i</v>
      </c>
      <c r="AE3561" t="str">
        <f t="shared" si="1884"/>
        <v>-0.000014687195425545-0.0000581834880808029i</v>
      </c>
      <c r="AF3561" t="str">
        <f t="shared" si="1885"/>
        <v>-4.17508989859081-0.0605556538112953i</v>
      </c>
      <c r="AG3561" t="str">
        <f t="shared" si="1886"/>
        <v>1.00176766949301-0.00155804529691743i</v>
      </c>
      <c r="AH3561" t="str">
        <f t="shared" si="1887"/>
        <v>0.0000573163690144446+0.000243469613763042i</v>
      </c>
      <c r="AI3561">
        <f t="shared" si="1888"/>
        <v>-72.036850792253006</v>
      </c>
      <c r="AJ3561">
        <f t="shared" si="1889"/>
        <v>76.752924260392078</v>
      </c>
      <c r="AK3561"/>
      <c r="AL3561"/>
      <c r="AM3561"/>
      <c r="AN3561"/>
    </row>
    <row r="3562" spans="1:40" x14ac:dyDescent="0.35">
      <c r="A3562"/>
      <c r="B3562">
        <f t="shared" si="1890"/>
        <v>1628000</v>
      </c>
      <c r="C3562" s="237" t="str">
        <f t="shared" si="1858"/>
        <v>-7.98104079516831E-09+0.000416355183362807i</v>
      </c>
      <c r="D3562" s="208" t="str">
        <f t="shared" si="1859"/>
        <v>-1.64874558090124+0.00319205640578152i</v>
      </c>
      <c r="E3562" t="str">
        <f t="shared" si="1860"/>
        <v>36500</v>
      </c>
      <c r="F3562" t="str">
        <f t="shared" si="1861"/>
        <v>0.21505376344086</v>
      </c>
      <c r="G3562" t="str">
        <f t="shared" si="1856"/>
        <v>0.21505376344086</v>
      </c>
      <c r="H3562" t="str">
        <f t="shared" si="1862"/>
        <v>2.52634644333661+0.063710571595296i</v>
      </c>
      <c r="I3562" t="str">
        <f t="shared" si="1863"/>
        <v>6393.14105005523i</v>
      </c>
      <c r="J3562" t="str">
        <f t="shared" si="1857"/>
        <v>-55323.680964916+1398.61468123849i</v>
      </c>
      <c r="K3562" t="str">
        <f t="shared" si="1864"/>
        <v>0.00291952877656929-0.115485044429667i</v>
      </c>
      <c r="L3562" t="str">
        <f t="shared" si="1865"/>
        <v>0.000925529026735881-0.0310360456921284i</v>
      </c>
      <c r="M3562" t="str">
        <f t="shared" si="1866"/>
        <v>0.00384505780330517-0.146521090121795i</v>
      </c>
      <c r="N3562" t="str">
        <f t="shared" si="1867"/>
        <v>-20.306524198185i</v>
      </c>
      <c r="O3562" t="str">
        <f t="shared" si="1868"/>
        <v>0.113582400990008-0.99352857945071i</v>
      </c>
      <c r="P3562" t="str">
        <f t="shared" si="1869"/>
        <v>0.886417599009992+0.99352857945071i</v>
      </c>
      <c r="Q3562" t="str">
        <f t="shared" si="1870"/>
        <v>-0.886417599009992+19.3129956187343i</v>
      </c>
      <c r="R3562" t="str">
        <f t="shared" si="1871"/>
        <v>0.0492332341387033-0.048157148821829i</v>
      </c>
      <c r="S3562" t="str">
        <f t="shared" si="1872"/>
        <v>2.2673951485658i</v>
      </c>
      <c r="T3562" t="str">
        <f t="shared" si="1873"/>
        <v>0.109191285607376+0.1116311962343i</v>
      </c>
      <c r="U3562" t="str">
        <f t="shared" si="1874"/>
        <v>0.0000499999999999999-0.0000872866263885875i</v>
      </c>
      <c r="V3562" t="str">
        <f t="shared" si="1875"/>
        <v>0.00002-0.000977610215552179i</v>
      </c>
      <c r="W3562" t="str">
        <f t="shared" si="1876"/>
        <v>0.0000421531680079209-0.0000819638259420988i</v>
      </c>
      <c r="X3562" t="str">
        <f t="shared" si="1877"/>
        <v>0.0000421778545402373-0.0000819292727584615i</v>
      </c>
      <c r="Y3562" t="str">
        <f t="shared" si="1878"/>
        <v>0.009+8.18322054407069i</v>
      </c>
      <c r="Z3562" t="str">
        <f t="shared" si="1879"/>
        <v>-0.000120075053479746-0.0000619835515868052i</v>
      </c>
      <c r="AA3562" t="str">
        <f t="shared" si="1880"/>
        <v>0.00162036907243909-1.46642821455261i</v>
      </c>
      <c r="AB3562" t="str">
        <f t="shared" si="1881"/>
        <v>0.328465184105349+0.335804832950174i</v>
      </c>
      <c r="AC3562" t="str">
        <f t="shared" si="1882"/>
        <v>1.05046545781129-0.0468358878488492i</v>
      </c>
      <c r="AD3562" t="str">
        <f t="shared" si="1883"/>
        <v>0.297840433156769+0.332951884779812i</v>
      </c>
      <c r="AE3562" t="str">
        <f t="shared" si="1884"/>
        <v>-0.0000151256656135562-0.000058440423224327i</v>
      </c>
      <c r="AF3562" t="str">
        <f t="shared" si="1885"/>
        <v>-4.17509202423785-0.0605185151895145i</v>
      </c>
      <c r="AG3562" t="str">
        <f t="shared" si="1886"/>
        <v>1.00176921219067-0.0015791240370378i</v>
      </c>
      <c r="AH3562" t="str">
        <f t="shared" si="1887"/>
        <v>0.0000591235095171827+0.000244570194506595i</v>
      </c>
      <c r="AI3562">
        <f t="shared" si="1888"/>
        <v>-71.985265243007646</v>
      </c>
      <c r="AJ3562">
        <f t="shared" si="1889"/>
        <v>76.409793179942142</v>
      </c>
      <c r="AK3562"/>
      <c r="AL3562"/>
      <c r="AM3562"/>
      <c r="AN3562"/>
    </row>
    <row r="3563" spans="1:40" x14ac:dyDescent="0.35">
      <c r="A3563"/>
      <c r="B3563">
        <f t="shared" si="1890"/>
        <v>1629000</v>
      </c>
      <c r="C3563" s="237" t="str">
        <f t="shared" si="1858"/>
        <v>-7.97124510318864E-09+0.00041609959393183i</v>
      </c>
      <c r="D3563" s="208" t="str">
        <f t="shared" si="1859"/>
        <v>-1.64874558082614+0.0031900968868107i</v>
      </c>
      <c r="E3563" t="str">
        <f t="shared" si="1860"/>
        <v>36500</v>
      </c>
      <c r="F3563" t="str">
        <f t="shared" si="1861"/>
        <v>0.21505376344086</v>
      </c>
      <c r="G3563" t="str">
        <f t="shared" si="1856"/>
        <v>0.21505376344086</v>
      </c>
      <c r="H3563" t="str">
        <f t="shared" si="1862"/>
        <v>2.52634856514917+0.0636715189452721i</v>
      </c>
      <c r="I3563" t="str">
        <f t="shared" si="1863"/>
        <v>6397.06804087222i</v>
      </c>
      <c r="J3563" t="str">
        <f t="shared" si="1857"/>
        <v>-55391.6682776611+1399.47378116553i</v>
      </c>
      <c r="K3563" t="str">
        <f t="shared" si="1864"/>
        <v>0.00291594759039651-0.115414239134777i</v>
      </c>
      <c r="L3563" t="str">
        <f t="shared" si="1865"/>
        <v>0.000924394068026804-0.0310170273097684i</v>
      </c>
      <c r="M3563" t="str">
        <f t="shared" si="1866"/>
        <v>0.00384034165842331-0.146431266444545i</v>
      </c>
      <c r="N3563" t="str">
        <f t="shared" si="1867"/>
        <v>-20.318997493147i</v>
      </c>
      <c r="O3563" t="str">
        <f t="shared" si="1868"/>
        <v>0.101181311672948-0.994868002384307i</v>
      </c>
      <c r="P3563" t="str">
        <f t="shared" si="1869"/>
        <v>0.898818688327052+0.994868002384307i</v>
      </c>
      <c r="Q3563" t="str">
        <f t="shared" si="1870"/>
        <v>-0.898818688327052+19.3241294907627i</v>
      </c>
      <c r="R3563" t="str">
        <f t="shared" si="1871"/>
        <v>0.0492132917609482-0.0488018109755827i</v>
      </c>
      <c r="S3563" t="str">
        <f t="shared" si="1872"/>
        <v>2.26878789742856i</v>
      </c>
      <c r="T3563" t="str">
        <f t="shared" si="1873"/>
        <v>0.110720958113998+0.11165452073986i</v>
      </c>
      <c r="U3563" t="str">
        <f t="shared" si="1874"/>
        <v>0.0000500000000000001-0.000087233043438073i</v>
      </c>
      <c r="V3563" t="str">
        <f t="shared" si="1875"/>
        <v>0.00002-0.000977010086506422i</v>
      </c>
      <c r="W3563" t="str">
        <f t="shared" si="1876"/>
        <v>0.0000421530206707181-0.0000819157505551834i</v>
      </c>
      <c r="X3563" t="str">
        <f t="shared" si="1877"/>
        <v>0.0000421776678972366-0.0000818812177752439i</v>
      </c>
      <c r="Y3563" t="str">
        <f t="shared" si="1878"/>
        <v>0.009+8.18824709231644i</v>
      </c>
      <c r="Z3563" t="str">
        <f t="shared" si="1879"/>
        <v>-0.000119930957628975-0.0000619450681217441i</v>
      </c>
      <c r="AA3563" t="str">
        <f t="shared" si="1880"/>
        <v>0.00161838020978671-1.46552799765852i</v>
      </c>
      <c r="AB3563" t="str">
        <f t="shared" si="1881"/>
        <v>0.333066688325339+0.335874996864541i</v>
      </c>
      <c r="AC3563" t="str">
        <f t="shared" si="1882"/>
        <v>1.05046169103614-0.0474815022394882i</v>
      </c>
      <c r="AD3563" t="str">
        <f t="shared" si="1883"/>
        <v>0.30199748716612+0.333390826353981i</v>
      </c>
      <c r="AE3563" t="str">
        <f t="shared" si="1884"/>
        <v>-0.0000155669303877149-0.0000586911359844489i</v>
      </c>
      <c r="AF3563" t="str">
        <f t="shared" si="1885"/>
        <v>-4.17509414597531-0.0604814220584614i</v>
      </c>
      <c r="AG3563" t="str">
        <f t="shared" si="1886"/>
        <v>1.00177047805973-0.00160020731476728i</v>
      </c>
      <c r="AH3563" t="str">
        <f t="shared" si="1887"/>
        <v>0.0000609426957105097+0.000245645139972904i</v>
      </c>
      <c r="AI3563">
        <f t="shared" si="1888"/>
        <v>-71.93443256135194</v>
      </c>
      <c r="AJ3563">
        <f t="shared" si="1889"/>
        <v>76.06667003862924</v>
      </c>
      <c r="AK3563"/>
      <c r="AL3563"/>
      <c r="AM3563"/>
      <c r="AN3563"/>
    </row>
    <row r="3564" spans="1:40" x14ac:dyDescent="0.35">
      <c r="A3564"/>
      <c r="B3564">
        <f t="shared" si="1890"/>
        <v>1630000</v>
      </c>
      <c r="C3564" s="237" t="str">
        <f t="shared" si="1858"/>
        <v>-7.96146743455915E-09+0.00041584431810752i</v>
      </c>
      <c r="D3564" s="208" t="str">
        <f t="shared" si="1859"/>
        <v>-1.64874558075117+0.00318813977215765i</v>
      </c>
      <c r="E3564" t="str">
        <f t="shared" si="1860"/>
        <v>36500</v>
      </c>
      <c r="F3564" t="str">
        <f t="shared" si="1861"/>
        <v>0.21505376344086</v>
      </c>
      <c r="G3564" t="str">
        <f t="shared" si="1856"/>
        <v>0.21505376344086</v>
      </c>
      <c r="H3564" t="str">
        <f t="shared" si="1862"/>
        <v>2.52635068306156+0.0636325141068283i</v>
      </c>
      <c r="I3564" t="str">
        <f t="shared" si="1863"/>
        <v>6400.9950316892i</v>
      </c>
      <c r="J3564" t="str">
        <f t="shared" si="1857"/>
        <v>-55459.6973388329+1400.33288109258i</v>
      </c>
      <c r="K3564" t="str">
        <f t="shared" si="1864"/>
        <v>0.00291237298805937-0.115343520556014i</v>
      </c>
      <c r="L3564" t="str">
        <f t="shared" si="1865"/>
        <v>0.00092326119508938-0.0309980322007234i</v>
      </c>
      <c r="M3564" t="str">
        <f t="shared" si="1866"/>
        <v>0.00383563418314875-0.146341552756737i</v>
      </c>
      <c r="N3564" t="str">
        <f t="shared" si="1867"/>
        <v>-20.331470788109i</v>
      </c>
      <c r="O3564" t="str">
        <f t="shared" si="1868"/>
        <v>0.0887644804591451-0.996052642689541i</v>
      </c>
      <c r="P3564" t="str">
        <f t="shared" si="1869"/>
        <v>0.911235519540855+0.996052642689541i</v>
      </c>
      <c r="Q3564" t="str">
        <f t="shared" si="1870"/>
        <v>-0.911235519540855+19.3354181454195i</v>
      </c>
      <c r="R3564" t="str">
        <f t="shared" si="1871"/>
        <v>0.0491841412735514-0.0494457295351493i</v>
      </c>
      <c r="S3564" t="str">
        <f t="shared" si="1872"/>
        <v>2.27018064629133i</v>
      </c>
      <c r="T3564" t="str">
        <f t="shared" si="1873"/>
        <v>0.112250738232452+0.111656885623675i</v>
      </c>
      <c r="U3564" t="str">
        <f t="shared" si="1874"/>
        <v>0.0000499999999999998-0.0000871795262335094i</v>
      </c>
      <c r="V3564" t="str">
        <f t="shared" si="1875"/>
        <v>0.00002-0.000976410693815311i</v>
      </c>
      <c r="W3564" t="str">
        <f t="shared" si="1876"/>
        <v>0.0000421528732445995-0.0000818677355074553i</v>
      </c>
      <c r="X3564" t="str">
        <f t="shared" si="1877"/>
        <v>0.0000421774812378221-0.0000818332231056597i</v>
      </c>
      <c r="Y3564" t="str">
        <f t="shared" si="1878"/>
        <v>0.009+8.19327364056218i</v>
      </c>
      <c r="Z3564" t="str">
        <f t="shared" si="1879"/>
        <v>-0.000119787126872053-0.0000619066321455666i</v>
      </c>
      <c r="AA3564" t="str">
        <f t="shared" si="1880"/>
        <v>0.00161639500660169-1.46462888535338i</v>
      </c>
      <c r="AB3564" t="str">
        <f t="shared" si="1881"/>
        <v>0.337668516259259+0.335882110820507i</v>
      </c>
      <c r="AC3564" t="str">
        <f t="shared" si="1882"/>
        <v>1.05044868254422-0.0481266140806722i</v>
      </c>
      <c r="AD3564" t="str">
        <f t="shared" si="1883"/>
        <v>0.306159570081446+0.33377787998907i</v>
      </c>
      <c r="AE3564" t="str">
        <f t="shared" si="1884"/>
        <v>-0.0000160109108296289-0.0000589356011402125i</v>
      </c>
      <c r="AF3564" t="str">
        <f t="shared" si="1885"/>
        <v>-4.17509626381273-0.0604443743346706i</v>
      </c>
      <c r="AG3564" t="str">
        <f t="shared" si="1886"/>
        <v>1.00177146726883-0.00162129169135187i</v>
      </c>
      <c r="AH3564" t="str">
        <f t="shared" si="1887"/>
        <v>0.0000627736035786358+0.000246694340985142i</v>
      </c>
      <c r="AI3564">
        <f t="shared" si="1888"/>
        <v>-71.88434221776518</v>
      </c>
      <c r="AJ3564">
        <f t="shared" si="1889"/>
        <v>75.723554615099317</v>
      </c>
      <c r="AK3564"/>
      <c r="AL3564"/>
      <c r="AM3564"/>
      <c r="AN3564"/>
    </row>
    <row r="3565" spans="1:40" x14ac:dyDescent="0.35">
      <c r="A3565"/>
      <c r="B3565">
        <f t="shared" si="1890"/>
        <v>1631000</v>
      </c>
      <c r="C3565" s="237" t="str">
        <f t="shared" si="1858"/>
        <v>-7.9517077450913E-09+0.000415589355313037i</v>
      </c>
      <c r="D3565" s="208" t="str">
        <f t="shared" si="1859"/>
        <v>-1.64874558067636+0.00318618505739995i</v>
      </c>
      <c r="E3565" t="str">
        <f t="shared" si="1860"/>
        <v>36500</v>
      </c>
      <c r="F3565" t="str">
        <f t="shared" si="1861"/>
        <v>0.21505376344086</v>
      </c>
      <c r="G3565" t="str">
        <f t="shared" si="1856"/>
        <v>0.21505376344086</v>
      </c>
      <c r="H3565" t="str">
        <f t="shared" si="1862"/>
        <v>2.52635279708338+0.0635935569922811i</v>
      </c>
      <c r="I3565" t="str">
        <f t="shared" si="1863"/>
        <v>6404.92202250619i</v>
      </c>
      <c r="J3565" t="str">
        <f t="shared" si="1857"/>
        <v>-55527.7681484313+1401.19198101964i</v>
      </c>
      <c r="K3565" t="str">
        <f t="shared" si="1864"/>
        <v>0.00290880495343225-0.115272888534273i</v>
      </c>
      <c r="L3565" t="str">
        <f t="shared" si="1865"/>
        <v>0.000922130402817395-0.0309790603223369i</v>
      </c>
      <c r="M3565" t="str">
        <f t="shared" si="1866"/>
        <v>0.00383093535624964-0.14625194885661i</v>
      </c>
      <c r="N3565" t="str">
        <f t="shared" si="1867"/>
        <v>-20.343944083071i</v>
      </c>
      <c r="O3565" t="str">
        <f t="shared" si="1868"/>
        <v>0.0763338391724943-0.997082316058803i</v>
      </c>
      <c r="P3565" t="str">
        <f t="shared" si="1869"/>
        <v>0.923666160827506+0.997082316058803i</v>
      </c>
      <c r="Q3565" t="str">
        <f t="shared" si="1870"/>
        <v>-0.923666160827506+19.3468617670122i</v>
      </c>
      <c r="R3565" t="str">
        <f t="shared" si="1871"/>
        <v>0.0491458008696588-0.0500887681789248i</v>
      </c>
      <c r="S3565" t="str">
        <f t="shared" si="1872"/>
        <v>2.27157339515408i</v>
      </c>
      <c r="T3565" t="str">
        <f t="shared" si="1873"/>
        <v>0.113780313191286+0.111638293739057i</v>
      </c>
      <c r="U3565" t="str">
        <f t="shared" si="1874"/>
        <v>0.00005-0.0000871260746539674i</v>
      </c>
      <c r="V3565" t="str">
        <f t="shared" si="1875"/>
        <v>0.00002-0.000975812036124436i</v>
      </c>
      <c r="W3565" t="str">
        <f t="shared" si="1876"/>
        <v>0.0000421527257295697-0.0000818197806878887i</v>
      </c>
      <c r="X3565" t="str">
        <f t="shared" si="1877"/>
        <v>0.0000421772945618208-0.0000817852886387295i</v>
      </c>
      <c r="Y3565" t="str">
        <f t="shared" si="1878"/>
        <v>0.009+8.19830018880792i</v>
      </c>
      <c r="Z3565" t="str">
        <f t="shared" si="1879"/>
        <v>-0.000119643560559015-0.0000618682435699499i</v>
      </c>
      <c r="AA3565" t="str">
        <f t="shared" si="1880"/>
        <v>0.00161441345391169-1.46373087560537i</v>
      </c>
      <c r="AB3565" t="str">
        <f t="shared" si="1881"/>
        <v>0.342269727039604+0.3358261834013i</v>
      </c>
      <c r="AC3565" t="str">
        <f t="shared" si="1882"/>
        <v>1.05042644699821-0.0487710862146156i</v>
      </c>
      <c r="AD3565" t="str">
        <f t="shared" si="1883"/>
        <v>0.310326034270675+0.334112990182503i</v>
      </c>
      <c r="AE3565" t="str">
        <f t="shared" si="1884"/>
        <v>-0.0000164575278178071-0.0000591737944488087i</v>
      </c>
      <c r="AF3565" t="str">
        <f t="shared" si="1885"/>
        <v>-4.17509837775974-0.0604073719348812i</v>
      </c>
      <c r="AG3565" t="str">
        <f t="shared" si="1886"/>
        <v>1.00177218002899-0.00164237373292204i</v>
      </c>
      <c r="AH3565" t="str">
        <f t="shared" si="1887"/>
        <v>0.0000646159082307999+0.000247717692336349i</v>
      </c>
      <c r="AI3565">
        <f t="shared" si="1888"/>
        <v>-71.834983956633664</v>
      </c>
      <c r="AJ3565">
        <f t="shared" si="1889"/>
        <v>75.380446686571261</v>
      </c>
      <c r="AK3565"/>
      <c r="AL3565"/>
      <c r="AM3565"/>
      <c r="AN3565"/>
    </row>
    <row r="3566" spans="1:40" x14ac:dyDescent="0.35">
      <c r="A3566"/>
      <c r="B3566">
        <f t="shared" si="1890"/>
        <v>1632000</v>
      </c>
      <c r="C3566" s="237" t="str">
        <f t="shared" si="1858"/>
        <v>-7.941965990732E-09+0.000415334704972959i</v>
      </c>
      <c r="D3566" s="208" t="str">
        <f t="shared" si="1859"/>
        <v>-1.64874558060167+0.00318423273812602i</v>
      </c>
      <c r="E3566" t="str">
        <f t="shared" si="1860"/>
        <v>36500</v>
      </c>
      <c r="F3566" t="str">
        <f t="shared" si="1861"/>
        <v>0.21505376344086</v>
      </c>
      <c r="G3566" t="str">
        <f t="shared" si="1856"/>
        <v>0.21505376344086</v>
      </c>
      <c r="H3566" t="str">
        <f t="shared" si="1862"/>
        <v>2.5263549072241+0.0635546475141598i</v>
      </c>
      <c r="I3566" t="str">
        <f t="shared" si="1863"/>
        <v>6408.84901332318i</v>
      </c>
      <c r="J3566" t="str">
        <f t="shared" si="1857"/>
        <v>-55595.8807064563+1402.05108094669i</v>
      </c>
      <c r="K3566" t="str">
        <f t="shared" si="1864"/>
        <v>0.00290524347043881-0.115202342910835i</v>
      </c>
      <c r="L3566" t="str">
        <f t="shared" si="1865"/>
        <v>0.000921001686120272-0.0309601116320573i</v>
      </c>
      <c r="M3566" t="str">
        <f t="shared" si="1866"/>
        <v>0.00382624515655908-0.146162454542892i</v>
      </c>
      <c r="N3566" t="str">
        <f t="shared" si="1867"/>
        <v>-20.3564173780331i</v>
      </c>
      <c r="O3566" t="str">
        <f t="shared" si="1868"/>
        <v>0.0638913217853652-0.997956862294417i</v>
      </c>
      <c r="P3566" t="str">
        <f t="shared" si="1869"/>
        <v>0.936108678214635+0.997956862294417i</v>
      </c>
      <c r="Q3566" t="str">
        <f t="shared" si="1870"/>
        <v>-0.936108678214635+19.3584605157387i</v>
      </c>
      <c r="R3566" t="str">
        <f t="shared" si="1871"/>
        <v>0.0490982910449861-0.0507307910021521i</v>
      </c>
      <c r="S3566" t="str">
        <f t="shared" si="1872"/>
        <v>2.27296614401684i</v>
      </c>
      <c r="T3566" t="str">
        <f t="shared" si="1873"/>
        <v>0.115309370407086+0.111598753274339i</v>
      </c>
      <c r="U3566" t="str">
        <f t="shared" si="1874"/>
        <v>0.0000500000000000002-0.000087072688578812i</v>
      </c>
      <c r="V3566" t="str">
        <f t="shared" si="1875"/>
        <v>0.00002-0.000975214112082691i</v>
      </c>
      <c r="W3566" t="str">
        <f t="shared" si="1876"/>
        <v>0.0000421525781256308-0.0000817718859857252i</v>
      </c>
      <c r="X3566" t="str">
        <f t="shared" si="1877"/>
        <v>0.0000421771078690576-0.0000817374142637428i</v>
      </c>
      <c r="Y3566" t="str">
        <f t="shared" si="1878"/>
        <v>0.009+8.20332673705367i</v>
      </c>
      <c r="Z3566" t="str">
        <f t="shared" si="1879"/>
        <v>-0.000119500258041883-0.0000618299023067868i</v>
      </c>
      <c r="AA3566" t="str">
        <f t="shared" si="1880"/>
        <v>0.00161243554277182-1.46283396638766i</v>
      </c>
      <c r="AB3566" t="str">
        <f t="shared" si="1881"/>
        <v>0.346869380364516+0.33570723923876i</v>
      </c>
      <c r="AC3566" t="str">
        <f t="shared" si="1882"/>
        <v>1.05039500138153-0.0494147818416906i</v>
      </c>
      <c r="AD3566" t="str">
        <f t="shared" si="1883"/>
        <v>0.314496231541371+0.334396109509692i</v>
      </c>
      <c r="AE3566" t="str">
        <f t="shared" si="1884"/>
        <v>-0.0000169067020396397-0.0000594056926466655i</v>
      </c>
      <c r="AF3566" t="str">
        <f t="shared" si="1885"/>
        <v>-4.17510048782577-0.0603704147760338i</v>
      </c>
      <c r="AG3566" t="str">
        <f t="shared" si="1886"/>
        <v>1.00177261659348-0.00166345001101082i</v>
      </c>
      <c r="AH3566" t="str">
        <f t="shared" si="1887"/>
        <v>0.0000664692839485573+0.00024871509279393i</v>
      </c>
      <c r="AI3566">
        <f t="shared" si="1888"/>
        <v>-71.786347787276483</v>
      </c>
      <c r="AJ3566">
        <f t="shared" si="1889"/>
        <v>75.037346028867177</v>
      </c>
      <c r="AK3566"/>
      <c r="AL3566"/>
      <c r="AM3566"/>
      <c r="AN3566"/>
    </row>
    <row r="3567" spans="1:40" x14ac:dyDescent="0.35">
      <c r="A3567"/>
      <c r="B3567">
        <f t="shared" si="1890"/>
        <v>1633000</v>
      </c>
      <c r="C3567" s="237" t="str">
        <f t="shared" si="1858"/>
        <v>-7.93224212756289E-09+0.000415080366513268i</v>
      </c>
      <c r="D3567" s="208" t="str">
        <f t="shared" si="1859"/>
        <v>-1.64874558052712+0.00318228280993506i</v>
      </c>
      <c r="E3567" t="str">
        <f t="shared" si="1860"/>
        <v>36500</v>
      </c>
      <c r="F3567" t="str">
        <f t="shared" si="1861"/>
        <v>0.21505376344086</v>
      </c>
      <c r="G3567" t="str">
        <f t="shared" si="1856"/>
        <v>0.21505376344086</v>
      </c>
      <c r="H3567" t="str">
        <f t="shared" si="1862"/>
        <v>2.52635701349324+0.0635157855852084i</v>
      </c>
      <c r="I3567" t="str">
        <f t="shared" si="1863"/>
        <v>6412.77600414017i</v>
      </c>
      <c r="J3567" t="str">
        <f t="shared" si="1857"/>
        <v>-55664.0350129079+1402.91018087373i</v>
      </c>
      <c r="K3567" t="str">
        <f t="shared" si="1864"/>
        <v>0.00290168852305189-0.115131883527368i</v>
      </c>
      <c r="L3567" t="str">
        <f t="shared" si="1865"/>
        <v>0.000919875039922965-0.0309411860874361i</v>
      </c>
      <c r="M3567" t="str">
        <f t="shared" si="1866"/>
        <v>0.00382156356297486-0.146073069614804i</v>
      </c>
      <c r="N3567" t="str">
        <f t="shared" si="1867"/>
        <v>-20.3688906729951i</v>
      </c>
      <c r="O3567" t="str">
        <f t="shared" si="1868"/>
        <v>0.0514388641181253-0.99867614533353i</v>
      </c>
      <c r="P3567" t="str">
        <f t="shared" si="1869"/>
        <v>0.948561135881875+0.99867614533353i</v>
      </c>
      <c r="Q3567" t="str">
        <f t="shared" si="1870"/>
        <v>-0.948561135881875+19.3702145276616i</v>
      </c>
      <c r="R3567" t="str">
        <f t="shared" si="1871"/>
        <v>0.0490416345871592-0.0513716625631767i</v>
      </c>
      <c r="S3567" t="str">
        <f t="shared" si="1872"/>
        <v>2.27435889287959i</v>
      </c>
      <c r="T3567" t="str">
        <f t="shared" si="1873"/>
        <v>0.11683759759257+0.111538277744657i</v>
      </c>
      <c r="U3567" t="str">
        <f t="shared" si="1874"/>
        <v>0.0000499999999999999-0.000087019367887704i</v>
      </c>
      <c r="V3567" t="str">
        <f t="shared" si="1875"/>
        <v>0.00002-0.000974616920342283i</v>
      </c>
      <c r="W3567" t="str">
        <f t="shared" si="1876"/>
        <v>0.0000421524304327849-0.0000817240512904787i</v>
      </c>
      <c r="X3567" t="str">
        <f t="shared" si="1877"/>
        <v>0.0000421769211593581-0.0000816895998702598i</v>
      </c>
      <c r="Y3567" t="str">
        <f t="shared" si="1878"/>
        <v>0.009+8.20835328529941i</v>
      </c>
      <c r="Z3567" t="str">
        <f t="shared" si="1879"/>
        <v>-0.00011935721867466-0.0000617916082681892i</v>
      </c>
      <c r="AA3567" t="str">
        <f t="shared" si="1880"/>
        <v>0.00161046126426459-1.46193815567839i</v>
      </c>
      <c r="AB3567" t="str">
        <f t="shared" si="1881"/>
        <v>0.351466536822951+0.33552531898862i</v>
      </c>
      <c r="AC3567" t="str">
        <f t="shared" si="1882"/>
        <v>1.05035436498888-0.0500575645671106i</v>
      </c>
      <c r="AD3567" t="str">
        <f t="shared" si="1883"/>
        <v>0.31866951324113+0.334627198628321i</v>
      </c>
      <c r="AE3567" t="str">
        <f t="shared" si="1884"/>
        <v>-0.0000173583540033463-0.0000596312734503799i</v>
      </c>
      <c r="AF3567" t="str">
        <f t="shared" si="1885"/>
        <v>-4.17510259402036-0.0603335027752733i</v>
      </c>
      <c r="AG3567" t="str">
        <f t="shared" si="1886"/>
        <v>1.00177277725773-0.00168451710306865i</v>
      </c>
      <c r="AH3567" t="str">
        <f t="shared" si="1887"/>
        <v>0.0000683334042329345+0.000249686445103552i</v>
      </c>
      <c r="AI3567">
        <f t="shared" si="1888"/>
        <v>-71.738423975345484</v>
      </c>
      <c r="AJ3567">
        <f t="shared" si="1889"/>
        <v>74.694252416460543</v>
      </c>
      <c r="AK3567"/>
      <c r="AL3567"/>
      <c r="AM3567"/>
      <c r="AN3567"/>
    </row>
    <row r="3568" spans="1:40" x14ac:dyDescent="0.35">
      <c r="A3568"/>
      <c r="B3568">
        <f t="shared" si="1890"/>
        <v>1634000</v>
      </c>
      <c r="C3568" s="237" t="str">
        <f t="shared" si="1858"/>
        <v>-7.92253611180038E-09+0.000414826339361366i</v>
      </c>
      <c r="D3568" s="208" t="str">
        <f t="shared" si="1859"/>
        <v>-1.6487455804527+0.00318033526843714i</v>
      </c>
      <c r="E3568" t="str">
        <f t="shared" si="1860"/>
        <v>36500</v>
      </c>
      <c r="F3568" t="str">
        <f t="shared" si="1861"/>
        <v>0.21505376344086</v>
      </c>
      <c r="G3568" t="str">
        <f t="shared" si="1856"/>
        <v>0.21505376344086</v>
      </c>
      <c r="H3568" t="str">
        <f t="shared" si="1862"/>
        <v>2.52635911590024+0.063476971118383i</v>
      </c>
      <c r="I3568" t="str">
        <f t="shared" si="1863"/>
        <v>6416.70299495715i</v>
      </c>
      <c r="J3568" t="str">
        <f t="shared" si="1857"/>
        <v>-55732.2310677861+1403.76928080079i</v>
      </c>
      <c r="K3568" t="str">
        <f t="shared" si="1864"/>
        <v>0.00289814009529336-0.115061510225929i</v>
      </c>
      <c r="L3568" t="str">
        <f t="shared" si="1865"/>
        <v>0.000918750459165941-0.0309222836461287i</v>
      </c>
      <c r="M3568" t="str">
        <f t="shared" si="1866"/>
        <v>0.0038168905544593-0.145983793872058i</v>
      </c>
      <c r="N3568" t="str">
        <f t="shared" si="1867"/>
        <v>-20.3813639679571i</v>
      </c>
      <c r="O3568" t="str">
        <f t="shared" si="1868"/>
        <v>0.0389784035373641-0.999240053269322i</v>
      </c>
      <c r="P3568" t="str">
        <f t="shared" si="1869"/>
        <v>0.961021596462636+0.999240053269322i</v>
      </c>
      <c r="Q3568" t="str">
        <f t="shared" si="1870"/>
        <v>-0.961021596462636+19.3821239146878i</v>
      </c>
      <c r="R3568" t="str">
        <f t="shared" si="1871"/>
        <v>0.048975856563935-0.0520112479294337i</v>
      </c>
      <c r="S3568" t="str">
        <f t="shared" si="1872"/>
        <v>2.27575164174234i</v>
      </c>
      <c r="T3568" t="str">
        <f t="shared" si="1873"/>
        <v>0.118364682864477+0.111456885981112i</v>
      </c>
      <c r="U3568" t="str">
        <f t="shared" si="1874"/>
        <v>0.0000500000000000001-0.0000869661124606004i</v>
      </c>
      <c r="V3568" t="str">
        <f t="shared" si="1875"/>
        <v>0.00002-0.000974020459558727i</v>
      </c>
      <c r="W3568" t="str">
        <f t="shared" si="1876"/>
        <v>0.0000421522826510363-0.0000816762764919363i</v>
      </c>
      <c r="X3568" t="str">
        <f t="shared" si="1877"/>
        <v>0.0000421767344325506-0.000081641845348115i</v>
      </c>
      <c r="Y3568" t="str">
        <f t="shared" si="1878"/>
        <v>0.009+8.21337983354516i</v>
      </c>
      <c r="Z3568" t="str">
        <f t="shared" si="1879"/>
        <v>-0.000119214441813334-0.0000617533613664904i</v>
      </c>
      <c r="AA3568" t="str">
        <f t="shared" si="1880"/>
        <v>0.00160849060949979-1.46104344146065i</v>
      </c>
      <c r="AB3568" t="str">
        <f t="shared" si="1881"/>
        <v>0.356060258219227+0.335280479297899i</v>
      </c>
      <c r="AC3568" t="str">
        <f t="shared" si="1882"/>
        <v>1.05030455941556-0.0506992984473806i</v>
      </c>
      <c r="AD3568" t="str">
        <f t="shared" si="1883"/>
        <v>0.322845230358349+0.334806226281474i</v>
      </c>
      <c r="AE3568" t="str">
        <f t="shared" si="1884"/>
        <v>-0.000017812404049957-0.0000598505155575416i</v>
      </c>
      <c r="AF3568" t="str">
        <f t="shared" si="1885"/>
        <v>-4.17510469635294-0.0602966358499459i</v>
      </c>
      <c r="AG3568" t="str">
        <f t="shared" si="1886"/>
        <v>1.00177266235922-0.00170557159297841i</v>
      </c>
      <c r="AH3568" t="str">
        <f t="shared" si="1887"/>
        <v>0.0000702079418517059+0.000250631655992666i</v>
      </c>
      <c r="AI3568">
        <f t="shared" si="1888"/>
        <v>-71.691203034571714</v>
      </c>
      <c r="AJ3568">
        <f t="shared" si="1889"/>
        <v>74.351165622498272</v>
      </c>
      <c r="AK3568"/>
      <c r="AL3568"/>
      <c r="AM3568"/>
      <c r="AN3568"/>
    </row>
    <row r="3569" spans="1:40" x14ac:dyDescent="0.35">
      <c r="A3569"/>
      <c r="B3569">
        <f t="shared" si="1890"/>
        <v>1635000</v>
      </c>
      <c r="C3569" s="237" t="str">
        <f t="shared" si="1858"/>
        <v>-7.9128478997943E-09+0.00041457262294604i</v>
      </c>
      <c r="D3569" s="208" t="str">
        <f t="shared" si="1859"/>
        <v>-1.64874558037843+0.00317839010925297i</v>
      </c>
      <c r="E3569" t="str">
        <f t="shared" si="1860"/>
        <v>36500</v>
      </c>
      <c r="F3569" t="str">
        <f t="shared" si="1861"/>
        <v>0.21505376344086</v>
      </c>
      <c r="G3569" t="str">
        <f t="shared" si="1856"/>
        <v>0.21505376344086</v>
      </c>
      <c r="H3569" t="str">
        <f t="shared" si="1862"/>
        <v>2.52636121445457+0.0634382040268537i</v>
      </c>
      <c r="I3569" t="str">
        <f t="shared" si="1863"/>
        <v>6420.62998577414i</v>
      </c>
      <c r="J3569" t="str">
        <f t="shared" si="1857"/>
        <v>-55800.4688710909+1404.62838072784i</v>
      </c>
      <c r="K3569" t="str">
        <f t="shared" si="1864"/>
        <v>0.00289459817123379-0.114991222848959i</v>
      </c>
      <c r="L3569" t="str">
        <f t="shared" si="1865"/>
        <v>0.000917627938805108-0.0309034042658936i</v>
      </c>
      <c r="M3569" t="str">
        <f t="shared" si="1866"/>
        <v>0.0038122261100389-0.145894627114853i</v>
      </c>
      <c r="N3569" t="str">
        <f t="shared" si="1867"/>
        <v>-20.3938372629192i</v>
      </c>
      <c r="O3569" t="str">
        <f t="shared" si="1868"/>
        <v>0.0265118786547724-0.999648498368399i</v>
      </c>
      <c r="P3569" t="str">
        <f t="shared" si="1869"/>
        <v>0.973488121345228+0.999648498368399i</v>
      </c>
      <c r="Q3569" t="str">
        <f t="shared" si="1870"/>
        <v>-0.973488121345228+19.3941887645508i</v>
      </c>
      <c r="R3569" t="str">
        <f t="shared" si="1871"/>
        <v>0.0489009843103217-0.0526494127230418i</v>
      </c>
      <c r="S3569" t="str">
        <f t="shared" si="1872"/>
        <v>2.2771443906051i</v>
      </c>
      <c r="T3569" t="str">
        <f t="shared" si="1873"/>
        <v>0.119890314850927+0.111354602117317i</v>
      </c>
      <c r="U3569" t="str">
        <f t="shared" si="1874"/>
        <v>0.0000499999999999998-0.0000869129221777494i</v>
      </c>
      <c r="V3569" t="str">
        <f t="shared" si="1875"/>
        <v>0.00002-0.0009734247283908i</v>
      </c>
      <c r="W3569" t="str">
        <f t="shared" si="1876"/>
        <v>0.0000421521347803869-0.0000816285614801509i</v>
      </c>
      <c r="X3569" t="str">
        <f t="shared" si="1877"/>
        <v>0.0000421765476884615-0.0000815941505874068i</v>
      </c>
      <c r="Y3569" t="str">
        <f t="shared" si="1878"/>
        <v>0.009+8.2184063817909i</v>
      </c>
      <c r="Z3569" t="str">
        <f t="shared" si="1879"/>
        <v>-0.000119071926815851-0.0000617151615142372i</v>
      </c>
      <c r="AA3569" t="str">
        <f t="shared" si="1880"/>
        <v>0.00160652356961439-1.46014982172246i</v>
      </c>
      <c r="AB3569" t="str">
        <f t="shared" si="1881"/>
        <v>0.360649607895979+0.334972792764441i</v>
      </c>
      <c r="AC3569" t="str">
        <f t="shared" si="1882"/>
        <v>1.05024560854579-0.0513398480363725i</v>
      </c>
      <c r="AD3569" t="str">
        <f t="shared" si="1883"/>
        <v>0.327022733622628+0.334933169299445i</v>
      </c>
      <c r="AE3569" t="str">
        <f t="shared" si="1884"/>
        <v>-0.0000182687723652425-0.0000600633986473724i</v>
      </c>
      <c r="AF3569" t="str">
        <f t="shared" si="1885"/>
        <v>-4.175106794833-0.0602598139176007i</v>
      </c>
      <c r="AG3569" t="str">
        <f t="shared" si="1886"/>
        <v>1.00177227227736-0.00172661007156652i</v>
      </c>
      <c r="AH3569" t="str">
        <f t="shared" si="1887"/>
        <v>0.000072092568886465+0.000251550636173322i</v>
      </c>
      <c r="AI3569">
        <f t="shared" si="1888"/>
        <v>-71.644675718854842</v>
      </c>
      <c r="AJ3569">
        <f t="shared" si="1889"/>
        <v>74.008085418847827</v>
      </c>
      <c r="AK3569"/>
      <c r="AL3569"/>
      <c r="AM3569"/>
      <c r="AN3569"/>
    </row>
    <row r="3570" spans="1:40" x14ac:dyDescent="0.35">
      <c r="A3570"/>
      <c r="B3570">
        <f t="shared" si="1890"/>
        <v>1636000</v>
      </c>
      <c r="C3570" s="237" t="str">
        <f t="shared" si="1858"/>
        <v>-7.90317744802799E-09+0.000414319216697481i</v>
      </c>
      <c r="D3570" s="208" t="str">
        <f t="shared" si="1859"/>
        <v>-1.64874558030428+0.00317644732801402i</v>
      </c>
      <c r="E3570" t="str">
        <f t="shared" si="1860"/>
        <v>36500</v>
      </c>
      <c r="F3570" t="str">
        <f t="shared" si="1861"/>
        <v>0.21505376344086</v>
      </c>
      <c r="G3570" t="str">
        <f t="shared" si="1856"/>
        <v>0.21505376344086</v>
      </c>
      <c r="H3570" t="str">
        <f t="shared" si="1862"/>
        <v>2.5263633091656+0.0633994842239982i</v>
      </c>
      <c r="I3570" t="str">
        <f t="shared" si="1863"/>
        <v>6424.55697659113i</v>
      </c>
      <c r="J3570" t="str">
        <f t="shared" si="1857"/>
        <v>-55868.7484228224+1405.48748065489i</v>
      </c>
      <c r="K3570" t="str">
        <f t="shared" si="1864"/>
        <v>0.00289106273499239-0.114921021239283i</v>
      </c>
      <c r="L3570" t="str">
        <f t="shared" si="1865"/>
        <v>0.000916507473811743-0.0308845479045916i</v>
      </c>
      <c r="M3570" t="str">
        <f t="shared" si="1866"/>
        <v>0.00380757020880413-0.145805569143875i</v>
      </c>
      <c r="N3570" t="str">
        <f t="shared" si="1867"/>
        <v>-20.4063105578812i</v>
      </c>
      <c r="O3570" t="str">
        <f t="shared" si="1868"/>
        <v>0.0140412290258301-0.999901417084426i</v>
      </c>
      <c r="P3570" t="str">
        <f t="shared" si="1869"/>
        <v>0.98595877097417+0.999901417084426i</v>
      </c>
      <c r="Q3570" t="str">
        <f t="shared" si="1870"/>
        <v>-0.98595877097417+19.4064091407968i</v>
      </c>
      <c r="R3570" t="str">
        <f t="shared" si="1871"/>
        <v>0.0488170474146081-0.0532860231660151i</v>
      </c>
      <c r="S3570" t="str">
        <f t="shared" si="1872"/>
        <v>2.27853713946785i</v>
      </c>
      <c r="T3570" t="str">
        <f t="shared" si="1873"/>
        <v>0.12141418279831+0.111231455573348i</v>
      </c>
      <c r="U3570" t="str">
        <f t="shared" si="1874"/>
        <v>0.00005-0.0000868597969196949i</v>
      </c>
      <c r="V3570" t="str">
        <f t="shared" si="1875"/>
        <v>0.00002-0.000972829725500583i</v>
      </c>
      <c r="W3570" t="str">
        <f t="shared" si="1876"/>
        <v>0.00004215198682084-0.0000815809061454466i</v>
      </c>
      <c r="X3570" t="str">
        <f t="shared" si="1877"/>
        <v>0.000042176360926919-0.0000815465154785061i</v>
      </c>
      <c r="Y3570" t="str">
        <f t="shared" si="1878"/>
        <v>0.009+8.22343293003664i</v>
      </c>
      <c r="Z3570" t="str">
        <f t="shared" si="1879"/>
        <v>-0.000118929673042125-0.0000616770086241952i</v>
      </c>
      <c r="AA3570" t="str">
        <f t="shared" si="1880"/>
        <v>0.00160456013577242-1.45925729445675i</v>
      </c>
      <c r="AB3570" t="str">
        <f t="shared" si="1881"/>
        <v>0.365233651055698+0.334602347888627i</v>
      </c>
      <c r="AC3570" t="str">
        <f t="shared" si="1882"/>
        <v>1.05017753853979-0.0519790784310548i</v>
      </c>
      <c r="AD3570" t="str">
        <f t="shared" si="1883"/>
        <v>0.331201373605207+0.335008012600333i</v>
      </c>
      <c r="AE3570" t="str">
        <f t="shared" si="1884"/>
        <v>-0.0000187273789916447-0.0000602699033812433i</v>
      </c>
      <c r="AF3570" t="str">
        <f t="shared" si="1885"/>
        <v>-4.17510888946988-0.0602230368959842i</v>
      </c>
      <c r="AG3570" t="str">
        <f t="shared" si="1886"/>
        <v>1.00177160743337-0.00174762913711242i</v>
      </c>
      <c r="AH3570" t="str">
        <f t="shared" si="1887"/>
        <v>0.000073986956779687+0.000252443300344539i</v>
      </c>
      <c r="AI3570">
        <f t="shared" si="1888"/>
        <v>-71.598833014669182</v>
      </c>
      <c r="AJ3570">
        <f t="shared" si="1889"/>
        <v>73.665011576139605</v>
      </c>
      <c r="AK3570"/>
      <c r="AL3570"/>
      <c r="AM3570"/>
      <c r="AN3570"/>
    </row>
    <row r="3571" spans="1:40" x14ac:dyDescent="0.35">
      <c r="A3571"/>
      <c r="B3571">
        <f t="shared" si="1890"/>
        <v>1637000</v>
      </c>
      <c r="C3571" s="237" t="str">
        <f t="shared" si="1858"/>
        <v>-7.89352471311767E-09+0.00041406612004727i</v>
      </c>
      <c r="D3571" s="208" t="str">
        <f t="shared" si="1859"/>
        <v>-1.64874558023029+0.0031745069203624i</v>
      </c>
      <c r="E3571" t="str">
        <f t="shared" si="1860"/>
        <v>36500</v>
      </c>
      <c r="F3571" t="str">
        <f t="shared" si="1861"/>
        <v>0.21505376344086</v>
      </c>
      <c r="G3571" t="str">
        <f t="shared" si="1856"/>
        <v>0.21505376344086</v>
      </c>
      <c r="H3571" t="str">
        <f t="shared" si="1862"/>
        <v>2.52636540004275+0.0633608116234104i</v>
      </c>
      <c r="I3571" t="str">
        <f t="shared" si="1863"/>
        <v>6428.48396740811i</v>
      </c>
      <c r="J3571" t="str">
        <f t="shared" si="1857"/>
        <v>-55937.0697229805+1406.34658058194i</v>
      </c>
      <c r="K3571" t="str">
        <f t="shared" si="1864"/>
        <v>0.00288753377073681-0.114850905240107i</v>
      </c>
      <c r="L3571" t="str">
        <f t="shared" si="1865"/>
        <v>0.000915389059172471-0.0308657145201869i</v>
      </c>
      <c r="M3571" t="str">
        <f t="shared" si="1866"/>
        <v>0.00380292282990928-0.145716619760294i</v>
      </c>
      <c r="N3571" t="str">
        <f t="shared" si="1867"/>
        <v>-20.4187838528432i</v>
      </c>
      <c r="O3571" t="str">
        <f t="shared" si="1868"/>
        <v>0.00156839484744768-0.999998770068045i</v>
      </c>
      <c r="P3571" t="str">
        <f t="shared" si="1869"/>
        <v>0.998431605152552+0.999998770068045i</v>
      </c>
      <c r="Q3571" t="str">
        <f t="shared" si="1870"/>
        <v>-0.998431605152552+19.4187850827752i</v>
      </c>
      <c r="R3571" t="str">
        <f t="shared" si="1871"/>
        <v>0.0487240777033095-0.0539209461251117i</v>
      </c>
      <c r="S3571" t="str">
        <f t="shared" si="1872"/>
        <v>2.27992988833061i</v>
      </c>
      <c r="T3571" t="str">
        <f t="shared" si="1873"/>
        <v>0.122935976677707+0.111087481037118i</v>
      </c>
      <c r="U3571" t="str">
        <f t="shared" si="1874"/>
        <v>0.0000500000000000002-0.0000868067365672702i</v>
      </c>
      <c r="V3571" t="str">
        <f t="shared" si="1875"/>
        <v>0.00002-0.000972235449553421i</v>
      </c>
      <c r="W3571" t="str">
        <f t="shared" si="1876"/>
        <v>0.0000421518387723983-0.0000815333103784148i</v>
      </c>
      <c r="X3571" t="str">
        <f t="shared" si="1877"/>
        <v>0.0000421761741477516-0.0000814989399120519i</v>
      </c>
      <c r="Y3571" t="str">
        <f t="shared" si="1878"/>
        <v>0.009+8.22845947828239i</v>
      </c>
      <c r="Z3571" t="str">
        <f t="shared" si="1879"/>
        <v>-0.000118787679854025-0.0000616389026093459i</v>
      </c>
      <c r="AA3571" t="str">
        <f t="shared" si="1880"/>
        <v>0.00160260029916491-1.45836585766137i</v>
      </c>
      <c r="AB3571" t="str">
        <f t="shared" si="1881"/>
        <v>0.369811455080864+0.334169249017356i</v>
      </c>
      <c r="AC3571" t="str">
        <f t="shared" si="1882"/>
        <v>1.05010037781993-0.0526168553168776i</v>
      </c>
      <c r="AD3571" t="str">
        <f t="shared" si="1883"/>
        <v>0.335380500819563+0.335030749189398i</v>
      </c>
      <c r="AE3571" t="str">
        <f t="shared" si="1884"/>
        <v>-0.0000191881438402154-0.0000604700114030551i</v>
      </c>
      <c r="AF3571" t="str">
        <f t="shared" si="1885"/>
        <v>-4.17511098027304-0.060186304703048i</v>
      </c>
      <c r="AG3571" t="str">
        <f t="shared" si="1886"/>
        <v>1.00177066829013-0.0017686253958571i</v>
      </c>
      <c r="AH3571" t="str">
        <f t="shared" si="1887"/>
        <v>0.0000758907763818348+0.000253309567194187i</v>
      </c>
      <c r="AI3571">
        <f t="shared" si="1888"/>
        <v>-71.553666133771941</v>
      </c>
      <c r="AJ3571">
        <f t="shared" si="1889"/>
        <v>73.321943863791262</v>
      </c>
      <c r="AK3571"/>
      <c r="AL3571"/>
      <c r="AM3571"/>
      <c r="AN3571"/>
    </row>
    <row r="3572" spans="1:40" x14ac:dyDescent="0.35">
      <c r="A3572"/>
      <c r="B3572">
        <f t="shared" si="1890"/>
        <v>1638000</v>
      </c>
      <c r="C3572" s="237" t="str">
        <f t="shared" si="1858"/>
        <v>-7.88388965181179E-09+0.000413813332428374i</v>
      </c>
      <c r="D3572" s="208" t="str">
        <f t="shared" si="1859"/>
        <v>-1.64874558015642+0.00317256888195087i</v>
      </c>
      <c r="E3572" t="str">
        <f t="shared" si="1860"/>
        <v>36500</v>
      </c>
      <c r="F3572" t="str">
        <f t="shared" si="1861"/>
        <v>0.21505376344086</v>
      </c>
      <c r="G3572" t="str">
        <f t="shared" si="1856"/>
        <v>0.21505376344086</v>
      </c>
      <c r="H3572" t="str">
        <f t="shared" si="1862"/>
        <v>2.52636748709532+0.0633221861388894i</v>
      </c>
      <c r="I3572" t="str">
        <f t="shared" si="1863"/>
        <v>6432.4109582251i</v>
      </c>
      <c r="J3572" t="str">
        <f t="shared" si="1857"/>
        <v>-56005.4327715652+1407.20568050899i</v>
      </c>
      <c r="K3572" t="str">
        <f t="shared" si="1864"/>
        <v>0.00288401126268297-0.114780874695024i</v>
      </c>
      <c r="L3572" t="str">
        <f t="shared" si="1865"/>
        <v>0.000914272689889167-0.030846904070745i</v>
      </c>
      <c r="M3572" t="str">
        <f t="shared" si="1866"/>
        <v>0.00379828395257214-0.145627778765769i</v>
      </c>
      <c r="N3572" t="str">
        <f t="shared" si="1867"/>
        <v>-20.4312571478053i</v>
      </c>
      <c r="O3572" t="str">
        <f t="shared" si="1868"/>
        <v>-0.0109046833435793-0.999940542172972i</v>
      </c>
      <c r="P3572" t="str">
        <f t="shared" si="1869"/>
        <v>1.01090468334358+0.999940542172972i</v>
      </c>
      <c r="Q3572" t="str">
        <f t="shared" si="1870"/>
        <v>-1.01090468334358+19.4313166056323i</v>
      </c>
      <c r="R3572" t="str">
        <f t="shared" si="1871"/>
        <v>0.048622109225052-0.0545540491561937i</v>
      </c>
      <c r="S3572" t="str">
        <f t="shared" si="1872"/>
        <v>2.28132263719336i</v>
      </c>
      <c r="T3572" t="str">
        <f t="shared" si="1873"/>
        <v>0.124455387290584+0.110922718443199i</v>
      </c>
      <c r="U3572" t="str">
        <f t="shared" si="1874"/>
        <v>0.0000499999999999999-0.0000867537410015999i</v>
      </c>
      <c r="V3572" t="str">
        <f t="shared" si="1875"/>
        <v>0.00002-0.000971641899217917i</v>
      </c>
      <c r="W3572" t="str">
        <f t="shared" si="1876"/>
        <v>0.0000421516906350642-0.0000814857740699126i</v>
      </c>
      <c r="X3572" t="str">
        <f t="shared" si="1877"/>
        <v>0.0000421759873507876-0.0000814514237789457i</v>
      </c>
      <c r="Y3572" t="str">
        <f t="shared" si="1878"/>
        <v>0.009+8.23348602652813i</v>
      </c>
      <c r="Z3572" t="str">
        <f t="shared" si="1879"/>
        <v>-0.000118645946615362-0.0000616008433828852i</v>
      </c>
      <c r="AA3572" t="str">
        <f t="shared" si="1880"/>
        <v>0.00160064405100979-1.45747550933906i</v>
      </c>
      <c r="AB3572" t="str">
        <f t="shared" si="1881"/>
        <v>0.374382089851891+0.333673616280327i</v>
      </c>
      <c r="AC3572" t="str">
        <f t="shared" si="1882"/>
        <v>1.05001415705566-0.0532530450127031i</v>
      </c>
      <c r="AD3572" t="str">
        <f t="shared" si="1883"/>
        <v>0.33955946582172+0.335001380157177i</v>
      </c>
      <c r="AE3572" t="str">
        <f t="shared" si="1884"/>
        <v>-0.0000196509867025121-0.0000606637053394609i</v>
      </c>
      <c r="AF3572" t="str">
        <f t="shared" si="1885"/>
        <v>-4.17511306725174-0.0601496172569385i</v>
      </c>
      <c r="AG3572" t="str">
        <f t="shared" si="1886"/>
        <v>1.00176945535207-0.00178959546250812i</v>
      </c>
      <c r="AH3572" t="str">
        <f t="shared" si="1887"/>
        <v>0.0000778036979982763+0.000254149359400258i</v>
      </c>
      <c r="AI3572">
        <f t="shared" si="1888"/>
        <v>-71.509166506205261</v>
      </c>
      <c r="AJ3572">
        <f t="shared" si="1889"/>
        <v>72.978882050053898</v>
      </c>
      <c r="AK3572"/>
      <c r="AL3572"/>
      <c r="AM3572"/>
      <c r="AN3572"/>
    </row>
    <row r="3573" spans="1:40" x14ac:dyDescent="0.35">
      <c r="A3573"/>
      <c r="B3573">
        <f t="shared" si="1890"/>
        <v>1639000</v>
      </c>
      <c r="C3573" s="237" t="str">
        <f t="shared" si="1858"/>
        <v>-7.87427222099115E-09+0.000413560853275155i</v>
      </c>
      <c r="D3573" s="208" t="str">
        <f t="shared" si="1859"/>
        <v>-1.64874558008268+0.00317063320844286i</v>
      </c>
      <c r="E3573" t="str">
        <f t="shared" si="1860"/>
        <v>36500</v>
      </c>
      <c r="F3573" t="str">
        <f t="shared" si="1861"/>
        <v>0.21505376344086</v>
      </c>
      <c r="G3573" t="str">
        <f t="shared" si="1856"/>
        <v>0.21505376344086</v>
      </c>
      <c r="H3573" t="str">
        <f t="shared" si="1862"/>
        <v>2.52636957033264+0.0632836076844465i</v>
      </c>
      <c r="I3573" t="str">
        <f t="shared" si="1863"/>
        <v>6436.33794904209i</v>
      </c>
      <c r="J3573" t="str">
        <f t="shared" si="1857"/>
        <v>-56073.8375685765+1408.06478043604i</v>
      </c>
      <c r="K3573" t="str">
        <f t="shared" si="1864"/>
        <v>0.00288049519509486-0.114710929448001i</v>
      </c>
      <c r="L3573" t="str">
        <f t="shared" si="1865"/>
        <v>0.00091315836097894-0.0308281165144338i</v>
      </c>
      <c r="M3573" t="str">
        <f t="shared" si="1866"/>
        <v>0.0037936535560738-0.145539045962435i</v>
      </c>
      <c r="N3573" t="str">
        <f t="shared" si="1867"/>
        <v>-20.4437304427673i</v>
      </c>
      <c r="O3573" t="str">
        <f t="shared" si="1868"/>
        <v>-0.0233760649722037-0.999726742458366i</v>
      </c>
      <c r="P3573" t="str">
        <f t="shared" si="1869"/>
        <v>1.0233760649722+0.999726742458366i</v>
      </c>
      <c r="Q3573" t="str">
        <f t="shared" si="1870"/>
        <v>-1.0233760649722+19.4440037003089i</v>
      </c>
      <c r="R3573" t="str">
        <f t="shared" si="1871"/>
        <v>0.0485111782334081-0.0551852005481167i</v>
      </c>
      <c r="S3573" t="str">
        <f t="shared" si="1872"/>
        <v>2.28271538605612i</v>
      </c>
      <c r="T3573" t="str">
        <f t="shared" si="1873"/>
        <v>0.125972106373779+0.110737212949111i</v>
      </c>
      <c r="U3573" t="str">
        <f t="shared" si="1874"/>
        <v>0.0000500000000000001-0.0000867008101041008i</v>
      </c>
      <c r="V3573" t="str">
        <f t="shared" si="1875"/>
        <v>0.00002-0.00097104907316593i</v>
      </c>
      <c r="W3573" t="str">
        <f t="shared" si="1876"/>
        <v>0.0000421515424088416-0.0000814382971110672i</v>
      </c>
      <c r="X3573" t="str">
        <f t="shared" si="1877"/>
        <v>0.0000421758005358578-0.0000814039669703622i</v>
      </c>
      <c r="Y3573" t="str">
        <f t="shared" si="1878"/>
        <v>0.009+8.23851257477387i</v>
      </c>
      <c r="Z3573" t="str">
        <f t="shared" si="1879"/>
        <v>-0.000118504472691896-0.0000615628308582262i</v>
      </c>
      <c r="AA3573" t="str">
        <f t="shared" si="1880"/>
        <v>0.00159869138255173-1.45658624749743i</v>
      </c>
      <c r="AB3573" t="str">
        <f t="shared" si="1881"/>
        <v>0.378944628062945+0.333115585518721i</v>
      </c>
      <c r="AC3573" t="str">
        <f t="shared" si="1882"/>
        <v>1.04991890914742-0.0538875145152841i</v>
      </c>
      <c r="AD3573" t="str">
        <f t="shared" si="1883"/>
        <v>0.343737619310455+0.334919914676371i</v>
      </c>
      <c r="AE3573" t="str">
        <f t="shared" si="1884"/>
        <v>-0.0000201158272624801-0.000060850968799957i</v>
      </c>
      <c r="AF3573" t="str">
        <f t="shared" si="1885"/>
        <v>-4.17511515041532-0.0601129744760036i</v>
      </c>
      <c r="AG3573" t="str">
        <f t="shared" si="1886"/>
        <v>1.001767969165-0.00181053596074231i</v>
      </c>
      <c r="AH3573" t="str">
        <f t="shared" si="1887"/>
        <v>0.00007972539143616+0.000254962603631675i</v>
      </c>
      <c r="AI3573">
        <f t="shared" si="1888"/>
        <v>-71.465325773572474</v>
      </c>
      <c r="AJ3573">
        <f t="shared" si="1889"/>
        <v>72.635825902056666</v>
      </c>
      <c r="AK3573"/>
      <c r="AL3573"/>
      <c r="AM3573"/>
      <c r="AN3573"/>
    </row>
    <row r="3574" spans="1:40" x14ac:dyDescent="0.35">
      <c r="A3574"/>
      <c r="B3574">
        <f t="shared" si="1890"/>
        <v>1640000</v>
      </c>
      <c r="C3574" s="237" t="str">
        <f t="shared" si="1858"/>
        <v>-7.86467237766753E-09+0.000413308682023341i</v>
      </c>
      <c r="D3574" s="208" t="str">
        <f t="shared" si="1859"/>
        <v>-1.64874558000908+0.00316869989551228i</v>
      </c>
      <c r="E3574" t="str">
        <f t="shared" si="1860"/>
        <v>36500</v>
      </c>
      <c r="F3574" t="str">
        <f t="shared" si="1861"/>
        <v>0.21505376344086</v>
      </c>
      <c r="G3574" t="str">
        <f t="shared" si="1856"/>
        <v>0.21505376344086</v>
      </c>
      <c r="H3574" t="str">
        <f t="shared" si="1862"/>
        <v>2.52637164976403+0.0632450761743016i</v>
      </c>
      <c r="I3574" t="str">
        <f t="shared" si="1863"/>
        <v>6440.26493985908i</v>
      </c>
      <c r="J3574" t="str">
        <f t="shared" si="1857"/>
        <v>-56142.2841140144+1408.92388036309i</v>
      </c>
      <c r="K3574" t="str">
        <f t="shared" si="1864"/>
        <v>0.00287698555228435-0.11464106934339i</v>
      </c>
      <c r="L3574" t="str">
        <f t="shared" si="1865"/>
        <v>0.000912046067474059-0.0308093518095229i</v>
      </c>
      <c r="M3574" t="str">
        <f t="shared" si="1866"/>
        <v>0.00378903161975841-0.145450421152913i</v>
      </c>
      <c r="N3574" t="str">
        <f t="shared" si="1867"/>
        <v>-20.4562037377293i</v>
      </c>
      <c r="O3574" t="str">
        <f t="shared" si="1868"/>
        <v>-0.0358438097276262-0.999357404187416i</v>
      </c>
      <c r="P3574" t="str">
        <f t="shared" si="1869"/>
        <v>1.03584380972763+0.999357404187416i</v>
      </c>
      <c r="Q3574" t="str">
        <f t="shared" si="1870"/>
        <v>-1.03584380972763+19.4568463335419i</v>
      </c>
      <c r="R3574" t="str">
        <f t="shared" si="1871"/>
        <v>0.0483913231686917-0.0558142693661681i</v>
      </c>
      <c r="S3574" t="str">
        <f t="shared" si="1872"/>
        <v>2.28410813491887i</v>
      </c>
      <c r="T3574" t="str">
        <f t="shared" si="1873"/>
        <v>0.127485826703818+0.110531014909097i</v>
      </c>
      <c r="U3574" t="str">
        <f t="shared" si="1874"/>
        <v>0.0000499999999999998-0.0000866479437564759i</v>
      </c>
      <c r="V3574" t="str">
        <f t="shared" si="1875"/>
        <v>0.00002-0.000970456970072535i</v>
      </c>
      <c r="W3574" t="str">
        <f t="shared" si="1876"/>
        <v>0.0000421513940937322-0.0000813908793932664i</v>
      </c>
      <c r="X3574" t="str">
        <f t="shared" si="1877"/>
        <v>0.0000421756137027909-0.0000813565693777355i</v>
      </c>
      <c r="Y3574" t="str">
        <f t="shared" si="1878"/>
        <v>0.009+8.24353912301962i</v>
      </c>
      <c r="Z3574" t="str">
        <f t="shared" si="1879"/>
        <v>-0.00011836325745131-0.0000615248649489926i</v>
      </c>
      <c r="AA3574" t="str">
        <f t="shared" si="1880"/>
        <v>0.00159674228506213-1.45569807014893i</v>
      </c>
      <c r="AB3574" t="str">
        <f t="shared" si="1881"/>
        <v>0.383498145535742+0.332495308206309i</v>
      </c>
      <c r="AC3574" t="str">
        <f t="shared" si="1882"/>
        <v>1.04981466920953-0.0545201315433198i</v>
      </c>
      <c r="AD3574" t="str">
        <f t="shared" si="1883"/>
        <v>0.347914312227685+0.334786369997482i</v>
      </c>
      <c r="AE3574" t="str">
        <f t="shared" si="1884"/>
        <v>-0.0000205825851083422-0.0000610317863768312i</v>
      </c>
      <c r="AF3574" t="str">
        <f t="shared" si="1885"/>
        <v>-4.17511722977311-0.0600763762787893i</v>
      </c>
      <c r="AG3574" t="str">
        <f t="shared" si="1886"/>
        <v>1.00176621031601-0.00183144352370762i</v>
      </c>
      <c r="AH3574" t="str">
        <f t="shared" si="1887"/>
        <v>0.0000816555260513174+0.000255749230548554i</v>
      </c>
      <c r="AI3574">
        <f t="shared" si="1888"/>
        <v>-71.422135782577584</v>
      </c>
      <c r="AJ3574">
        <f t="shared" si="1889"/>
        <v>72.292775185829711</v>
      </c>
      <c r="AK3574"/>
      <c r="AL3574"/>
      <c r="AM3574"/>
      <c r="AN3574"/>
    </row>
    <row r="3575" spans="1:40" x14ac:dyDescent="0.35">
      <c r="A3575"/>
      <c r="B3575">
        <f t="shared" si="1890"/>
        <v>1641000</v>
      </c>
      <c r="C3575" s="237" t="str">
        <f t="shared" si="1858"/>
        <v>-7.85509007898382E-09+0.000413056818110043i</v>
      </c>
      <c r="D3575" s="208" t="str">
        <f t="shared" si="1859"/>
        <v>-1.64874557993562+0.00316676893884366i</v>
      </c>
      <c r="E3575" t="str">
        <f t="shared" si="1860"/>
        <v>36500</v>
      </c>
      <c r="F3575" t="str">
        <f t="shared" si="1861"/>
        <v>0.21505376344086</v>
      </c>
      <c r="G3575" t="str">
        <f t="shared" si="1856"/>
        <v>0.21505376344086</v>
      </c>
      <c r="H3575" t="str">
        <f t="shared" si="1862"/>
        <v>2.52637372539873+0.0632065915228838i</v>
      </c>
      <c r="I3575" t="str">
        <f t="shared" si="1863"/>
        <v>6444.19193067606i</v>
      </c>
      <c r="J3575" t="str">
        <f t="shared" si="1857"/>
        <v>-56210.772407879+1409.78298029014i</v>
      </c>
      <c r="K3575" t="str">
        <f t="shared" si="1864"/>
        <v>0.00287348231861106-0.114571294225916i</v>
      </c>
      <c r="L3575" t="str">
        <f t="shared" si="1865"/>
        <v>0.000910935804421879-0.0307906099143827i</v>
      </c>
      <c r="M3575" t="str">
        <f t="shared" si="1866"/>
        <v>0.00378441812303294-0.145361904140299i</v>
      </c>
      <c r="N3575" t="str">
        <f t="shared" si="1867"/>
        <v>-20.4686770326913i</v>
      </c>
      <c r="O3575" t="str">
        <f t="shared" si="1868"/>
        <v>-0.0483059778647769-0.998832584822165i</v>
      </c>
      <c r="P3575" t="str">
        <f t="shared" si="1869"/>
        <v>1.04830597786478+0.998832584822165i</v>
      </c>
      <c r="Q3575" t="str">
        <f t="shared" si="1870"/>
        <v>-1.04830597786478+19.4698444478691i</v>
      </c>
      <c r="R3575" t="str">
        <f t="shared" si="1871"/>
        <v>0.048262584638742-0.0564411254949214i</v>
      </c>
      <c r="S3575" t="str">
        <f t="shared" si="1872"/>
        <v>2.28550088378163i</v>
      </c>
      <c r="T3575" t="str">
        <f t="shared" si="1873"/>
        <v>0.128996242200273+0.110304179845431i</v>
      </c>
      <c r="U3575" t="str">
        <f t="shared" si="1874"/>
        <v>0.00005-0.0000865951418407196i</v>
      </c>
      <c r="V3575" t="str">
        <f t="shared" si="1875"/>
        <v>0.00002-0.000969865588616059i</v>
      </c>
      <c r="W3575" t="str">
        <f t="shared" si="1876"/>
        <v>0.0000421512456897397-0.000081343520808167i</v>
      </c>
      <c r="X3575" t="str">
        <f t="shared" si="1877"/>
        <v>0.0000421754268514183-0.0000813092308927674i</v>
      </c>
      <c r="Y3575" t="str">
        <f t="shared" si="1878"/>
        <v>0.009+8.24856567126536i</v>
      </c>
      <c r="Z3575" t="str">
        <f t="shared" si="1879"/>
        <v>-0.00011822230026322-0.0000614869455690248i</v>
      </c>
      <c r="AA3575" t="str">
        <f t="shared" si="1880"/>
        <v>0.00159479674983894-1.45481097531089i</v>
      </c>
      <c r="AB3575" t="str">
        <f t="shared" si="1881"/>
        <v>0.388041721530465+0.33181295136314i</v>
      </c>
      <c r="AC3575" t="str">
        <f t="shared" si="1882"/>
        <v>1.04970147455201-0.0551507645809523i</v>
      </c>
      <c r="AD3575" t="str">
        <f t="shared" si="1883"/>
        <v>0.352088895858441+0.334600771443228i</v>
      </c>
      <c r="AE3575" t="str">
        <f t="shared" si="1884"/>
        <v>-0.0000210511797444387-0.0000612061436449721i</v>
      </c>
      <c r="AF3575" t="str">
        <f t="shared" si="1885"/>
        <v>-4.17511930533435-0.0600398225840401i</v>
      </c>
      <c r="AG3575" t="str">
        <f t="shared" si="1886"/>
        <v>1.00176417943323-0.00185231479452093i</v>
      </c>
      <c r="AH3575" t="str">
        <f t="shared" si="1887"/>
        <v>0.0000835937707949733+0.000256509174801984i</v>
      </c>
      <c r="AI3575">
        <f t="shared" si="1888"/>
        <v>-71.37958857881587</v>
      </c>
      <c r="AJ3575">
        <f t="shared" si="1889"/>
        <v>71.949729666353647</v>
      </c>
      <c r="AK3575"/>
      <c r="AL3575"/>
      <c r="AM3575"/>
      <c r="AN3575"/>
    </row>
    <row r="3576" spans="1:40" x14ac:dyDescent="0.35">
      <c r="A3576"/>
      <c r="B3576">
        <f t="shared" si="1890"/>
        <v>1642000</v>
      </c>
      <c r="C3576" s="237" t="str">
        <f t="shared" si="1858"/>
        <v>-7.84552528221319E-09+0.000412805260973736i</v>
      </c>
      <c r="D3576" s="208" t="str">
        <f t="shared" si="1859"/>
        <v>-1.64874557986229+0.00316484033413198i</v>
      </c>
      <c r="E3576" t="str">
        <f t="shared" si="1860"/>
        <v>36500</v>
      </c>
      <c r="F3576" t="str">
        <f t="shared" si="1861"/>
        <v>0.21505376344086</v>
      </c>
      <c r="G3576" t="str">
        <f t="shared" si="1856"/>
        <v>0.21505376344086</v>
      </c>
      <c r="H3576" t="str">
        <f t="shared" si="1862"/>
        <v>2.52637579724598+0.0631681536448278i</v>
      </c>
      <c r="I3576" t="str">
        <f t="shared" si="1863"/>
        <v>6448.11892149305i</v>
      </c>
      <c r="J3576" t="str">
        <f t="shared" si="1857"/>
        <v>-56279.3024501701+1410.64208021719i</v>
      </c>
      <c r="K3576" t="str">
        <f t="shared" si="1864"/>
        <v>0.00286998547848218-0.114501603940687i</v>
      </c>
      <c r="L3576" t="str">
        <f t="shared" si="1865"/>
        <v>0.000909827566884825-0.0307718907874849i</v>
      </c>
      <c r="M3576" t="str">
        <f t="shared" si="1866"/>
        <v>0.003779813045367-0.145273494728172i</v>
      </c>
      <c r="N3576" t="str">
        <f t="shared" si="1867"/>
        <v>-20.4811503276534i</v>
      </c>
      <c r="O3576" t="str">
        <f t="shared" si="1868"/>
        <v>-0.0607606305063011-0.998152366014566i</v>
      </c>
      <c r="P3576" t="str">
        <f t="shared" si="1869"/>
        <v>1.0607606305063+0.998152366014566i</v>
      </c>
      <c r="Q3576" t="str">
        <f t="shared" si="1870"/>
        <v>-1.0607606305063+19.4829979616388i</v>
      </c>
      <c r="R3576" t="str">
        <f t="shared" si="1871"/>
        <v>0.0481250053987016-0.0570656396805693i</v>
      </c>
      <c r="S3576" t="str">
        <f t="shared" si="1872"/>
        <v>2.28689363264438i</v>
      </c>
      <c r="T3576" t="str">
        <f t="shared" si="1873"/>
        <v>0.130503048028272+0.110056768417267i</v>
      </c>
      <c r="U3576" t="str">
        <f t="shared" si="1874"/>
        <v>0.0000500000000000002-0.0000865424042391117i</v>
      </c>
      <c r="V3576" t="str">
        <f t="shared" si="1875"/>
        <v>0.00002-0.000969274927478045i</v>
      </c>
      <c r="W3576" t="str">
        <f t="shared" si="1876"/>
        <v>0.0000421510971968668-0.0000812962212476875i</v>
      </c>
      <c r="X3576" t="str">
        <f t="shared" si="1877"/>
        <v>0.0000421752399815711-0.000081261951407423i</v>
      </c>
      <c r="Y3576" t="str">
        <f t="shared" si="1878"/>
        <v>0.009+8.25359221951111i</v>
      </c>
      <c r="Z3576" t="str">
        <f t="shared" si="1879"/>
        <v>-0.00011808160049916-0.0000614490726323744i</v>
      </c>
      <c r="AA3576" t="str">
        <f t="shared" si="1880"/>
        <v>0.00159285476820663-1.45392496100545i</v>
      </c>
      <c r="AB3576" t="str">
        <f t="shared" si="1881"/>
        <v>0.392574439054136+0.331068697461837i</v>
      </c>
      <c r="AC3576" t="str">
        <f t="shared" si="1882"/>
        <v>1.0495793646614-0.0557792829207672i</v>
      </c>
      <c r="AD3576" t="str">
        <f t="shared" si="1883"/>
        <v>0.356260721930895+0.334363152401717i</v>
      </c>
      <c r="AE3576" t="str">
        <f t="shared" si="1884"/>
        <v>-0.0000215215306030633-0.0000613740271615328i</v>
      </c>
      <c r="AF3576" t="str">
        <f t="shared" si="1885"/>
        <v>-4.17512137710827-0.0600033133106958i</v>
      </c>
      <c r="AG3576" t="str">
        <f t="shared" si="1886"/>
        <v>1.00176187718576-0.00187314642676431i</v>
      </c>
      <c r="AH3576" t="str">
        <f t="shared" si="1887"/>
        <v>0.0000855397942604389+0.000257242375033224i</v>
      </c>
      <c r="AI3576">
        <f t="shared" si="1888"/>
        <v>-71.337676400805634</v>
      </c>
      <c r="AJ3576">
        <f t="shared" si="1889"/>
        <v>71.606689107591578</v>
      </c>
      <c r="AK3576"/>
      <c r="AL3576"/>
      <c r="AM3576"/>
      <c r="AN3576"/>
    </row>
    <row r="3577" spans="1:40" x14ac:dyDescent="0.35">
      <c r="A3577"/>
      <c r="B3577">
        <f t="shared" si="1890"/>
        <v>1643000</v>
      </c>
      <c r="C3577" s="237" t="str">
        <f t="shared" si="1858"/>
        <v>-7.83597794475926E-09+0.000412554010054275i</v>
      </c>
      <c r="D3577" s="208" t="str">
        <f t="shared" si="1859"/>
        <v>-1.64874557978909+0.00316291407708278i</v>
      </c>
      <c r="E3577" t="str">
        <f t="shared" si="1860"/>
        <v>36500</v>
      </c>
      <c r="F3577" t="str">
        <f t="shared" si="1861"/>
        <v>0.21505376344086</v>
      </c>
      <c r="G3577" t="str">
        <f t="shared" si="1856"/>
        <v>0.21505376344086</v>
      </c>
      <c r="H3577" t="str">
        <f t="shared" si="1862"/>
        <v>2.52637786531498+0.063129762454977i</v>
      </c>
      <c r="I3577" t="str">
        <f t="shared" si="1863"/>
        <v>6452.04591231004i</v>
      </c>
      <c r="J3577" t="str">
        <f t="shared" si="1857"/>
        <v>-56347.8742408879+1411.50118014424i</v>
      </c>
      <c r="K3577" t="str">
        <f t="shared" si="1864"/>
        <v>0.00286649501635226-0.114431998333181i</v>
      </c>
      <c r="L3577" t="str">
        <f t="shared" si="1865"/>
        <v>0.000908721349940317-0.0307531943874019i</v>
      </c>
      <c r="M3577" t="str">
        <f t="shared" si="1866"/>
        <v>0.00377521636629258-0.145185192720583i</v>
      </c>
      <c r="N3577" t="str">
        <f t="shared" si="1867"/>
        <v>-20.4936236226154i</v>
      </c>
      <c r="O3577" t="str">
        <f t="shared" si="1868"/>
        <v>-0.0732058299438152-0.9973168535938i</v>
      </c>
      <c r="P3577" t="str">
        <f t="shared" si="1869"/>
        <v>1.07320582994382+0.9973168535938i</v>
      </c>
      <c r="Q3577" t="str">
        <f t="shared" si="1870"/>
        <v>-1.07320582994382+19.4963067690216i</v>
      </c>
      <c r="R3577" t="str">
        <f t="shared" si="1871"/>
        <v>0.0479786303298215-0.0576876835726434i</v>
      </c>
      <c r="S3577" t="str">
        <f t="shared" si="1872"/>
        <v>2.28828638150714i</v>
      </c>
      <c r="T3577" t="str">
        <f t="shared" si="1873"/>
        <v>0.132005940699973+0.109788846387096i</v>
      </c>
      <c r="U3577" t="str">
        <f t="shared" si="1874"/>
        <v>0.0000499999999999999-0.0000864897308342183i</v>
      </c>
      <c r="V3577" t="str">
        <f t="shared" si="1875"/>
        <v>0.00002-0.000968684985343242i</v>
      </c>
      <c r="W3577" t="str">
        <f t="shared" si="1876"/>
        <v>0.000042150948615116-0.0000812489806040096i</v>
      </c>
      <c r="X3577" t="str">
        <f t="shared" si="1877"/>
        <v>0.0000421750530930805-0.0000812147308139293i</v>
      </c>
      <c r="Y3577" t="str">
        <f t="shared" si="1878"/>
        <v>0.009+8.25861876775685i</v>
      </c>
      <c r="Z3577" t="str">
        <f t="shared" si="1879"/>
        <v>-0.000117941157532572-0.0000614112460533048i</v>
      </c>
      <c r="AA3577" t="str">
        <f t="shared" si="1880"/>
        <v>0.00159091633151606-1.45304002525957i</v>
      </c>
      <c r="AB3577" t="str">
        <f t="shared" si="1881"/>
        <v>0.39709538516586+0.33026274432669i</v>
      </c>
      <c r="AC3577" t="str">
        <f t="shared" si="1882"/>
        <v>1.04944838118056-0.0564055567062007i</v>
      </c>
      <c r="AD3577" t="str">
        <f t="shared" si="1883"/>
        <v>0.360429142716101+0.334073554318447i</v>
      </c>
      <c r="AE3577" t="str">
        <f t="shared" si="1884"/>
        <v>-0.0000219935570562575-0.0000615354244654587i</v>
      </c>
      <c r="AF3577" t="str">
        <f t="shared" si="1885"/>
        <v>-4.17512344510407-0.0599668483778942i</v>
      </c>
      <c r="AG3577" t="str">
        <f t="shared" si="1886"/>
        <v>1.00175930428346-0.00189393508497804i</v>
      </c>
      <c r="AH3577" t="str">
        <f t="shared" si="1887"/>
        <v>0.0000874932647296484+0.000257948773872434i</v>
      </c>
      <c r="AI3577">
        <f t="shared" si="1888"/>
        <v>-71.296391674247715</v>
      </c>
      <c r="AJ3577">
        <f t="shared" si="1889"/>
        <v>71.263653272538477</v>
      </c>
      <c r="AK3577"/>
      <c r="AL3577"/>
      <c r="AM3577"/>
      <c r="AN3577"/>
    </row>
    <row r="3578" spans="1:40" x14ac:dyDescent="0.35">
      <c r="A3578"/>
      <c r="B3578">
        <f t="shared" si="1890"/>
        <v>1644000</v>
      </c>
      <c r="C3578" s="237" t="str">
        <f t="shared" si="1858"/>
        <v>-7.82644802415471E-09+0.000412303064792866i</v>
      </c>
      <c r="D3578" s="208" t="str">
        <f t="shared" si="1859"/>
        <v>-1.64874557971603+0.00316099016341197i</v>
      </c>
      <c r="E3578" t="str">
        <f t="shared" si="1860"/>
        <v>36500</v>
      </c>
      <c r="F3578" t="str">
        <f t="shared" si="1861"/>
        <v>0.21505376344086</v>
      </c>
      <c r="G3578" t="str">
        <f t="shared" si="1856"/>
        <v>0.21505376344086</v>
      </c>
      <c r="H3578" t="str">
        <f t="shared" si="1862"/>
        <v>2.52637992961492+0.0630914178683807i</v>
      </c>
      <c r="I3578" t="str">
        <f t="shared" si="1863"/>
        <v>6455.97290312703i</v>
      </c>
      <c r="J3578" t="str">
        <f t="shared" si="1857"/>
        <v>-56416.4877800323+1412.3602800713i</v>
      </c>
      <c r="K3578" t="str">
        <f t="shared" si="1864"/>
        <v>0.00286301091672307-0.114362477249255i</v>
      </c>
      <c r="L3578" t="str">
        <f t="shared" si="1865"/>
        <v>0.000907617148680697-0.0307345206728062i</v>
      </c>
      <c r="M3578" t="str">
        <f t="shared" si="1866"/>
        <v>0.00377062806540377-0.145096997922061i</v>
      </c>
      <c r="N3578" t="str">
        <f t="shared" si="1867"/>
        <v>-20.5060969175774i</v>
      </c>
      <c r="O3578" t="str">
        <f t="shared" si="1868"/>
        <v>-0.0856396399399731-0.996326177549778i</v>
      </c>
      <c r="P3578" t="str">
        <f t="shared" si="1869"/>
        <v>1.08563963993997+0.996326177549778i</v>
      </c>
      <c r="Q3578" t="str">
        <f t="shared" si="1870"/>
        <v>-1.08563963993997+19.5097707400276i</v>
      </c>
      <c r="R3578" t="str">
        <f t="shared" si="1871"/>
        <v>0.047823506417291-0.0583071297651699i</v>
      </c>
      <c r="S3578" t="str">
        <f t="shared" si="1872"/>
        <v>2.28967913036989i</v>
      </c>
      <c r="T3578" t="str">
        <f t="shared" si="1873"/>
        <v>0.133504618175079+0.109500484584782i</v>
      </c>
      <c r="U3578" t="str">
        <f t="shared" si="1874"/>
        <v>0.0000500000000000001-0.0000864371215088937i</v>
      </c>
      <c r="V3578" t="str">
        <f t="shared" si="1875"/>
        <v>0.00002-0.000968095760899611i</v>
      </c>
      <c r="W3578" t="str">
        <f t="shared" si="1876"/>
        <v>0.0000421507999444909-0.0000812017987695789i</v>
      </c>
      <c r="X3578" t="str">
        <f t="shared" si="1877"/>
        <v>0.0000421748661857791-0.0000811675690047775i</v>
      </c>
      <c r="Y3578" t="str">
        <f t="shared" si="1878"/>
        <v>0.009+8.26364531600259i</v>
      </c>
      <c r="Z3578" t="str">
        <f t="shared" si="1879"/>
        <v>-0.000117800970738811-0.0000613734657462922i</v>
      </c>
      <c r="AA3578" t="str">
        <f t="shared" si="1880"/>
        <v>0.00158898143114437-1.452156166105i</v>
      </c>
      <c r="AB3578" t="str">
        <f t="shared" si="1881"/>
        <v>0.401603651279195+0.329395305025475i</v>
      </c>
      <c r="AC3578" t="str">
        <f t="shared" si="1882"/>
        <v>1.0493085678875-0.0570294569734082i</v>
      </c>
      <c r="AD3578" t="str">
        <f t="shared" si="1883"/>
        <v>0.364593511127813+0.333732026686994i</v>
      </c>
      <c r="AE3578" t="str">
        <f t="shared" si="1884"/>
        <v>-0.0000224671784276128-0.0000616903240768817i</v>
      </c>
      <c r="AF3578" t="str">
        <f t="shared" si="1885"/>
        <v>-4.17512550933095-0.0599304277049687i</v>
      </c>
      <c r="AG3578" t="str">
        <f t="shared" si="1886"/>
        <v>1.00175646147677-0.00191467744515213i</v>
      </c>
      <c r="AH3578" t="str">
        <f t="shared" si="1887"/>
        <v>0.0000894538502197394+0.000258628317936913i</v>
      </c>
      <c r="AI3578">
        <f t="shared" si="1888"/>
        <v>-71.255727006501559</v>
      </c>
      <c r="AJ3578">
        <f t="shared" si="1889"/>
        <v>70.920621923244923</v>
      </c>
      <c r="AK3578"/>
      <c r="AL3578"/>
      <c r="AM3578"/>
      <c r="AN3578"/>
    </row>
    <row r="3579" spans="1:40" x14ac:dyDescent="0.35">
      <c r="A3579"/>
      <c r="B3579">
        <f t="shared" si="1890"/>
        <v>1645000</v>
      </c>
      <c r="C3579" s="237" t="str">
        <f t="shared" si="1858"/>
        <v>-7.81693547806142E-09+0.000412052424632079i</v>
      </c>
      <c r="D3579" s="208" t="str">
        <f t="shared" si="1859"/>
        <v>-1.6487455796431+0.00315906858884594i</v>
      </c>
      <c r="E3579" t="str">
        <f t="shared" si="1860"/>
        <v>36500</v>
      </c>
      <c r="F3579" t="str">
        <f t="shared" si="1861"/>
        <v>0.21505376344086</v>
      </c>
      <c r="G3579" t="str">
        <f t="shared" si="1856"/>
        <v>0.21505376344086</v>
      </c>
      <c r="H3579" t="str">
        <f t="shared" si="1862"/>
        <v>2.52638199015495+0.0630531198002944i</v>
      </c>
      <c r="I3579" t="str">
        <f t="shared" si="1863"/>
        <v>6459.89989394401i</v>
      </c>
      <c r="J3579" t="str">
        <f t="shared" si="1857"/>
        <v>-56485.1430676033+1413.21937999834i</v>
      </c>
      <c r="K3579" t="str">
        <f t="shared" si="1864"/>
        <v>0.00285953316414336-0.114293040535139i</v>
      </c>
      <c r="L3579" t="str">
        <f t="shared" si="1865"/>
        <v>0.000906514958213218-0.0307158696024705i</v>
      </c>
      <c r="M3579" t="str">
        <f t="shared" si="1866"/>
        <v>0.00376604812235658-0.145008910137609i</v>
      </c>
      <c r="N3579" t="str">
        <f t="shared" si="1867"/>
        <v>-20.5185702125395i</v>
      </c>
      <c r="O3579" t="str">
        <f t="shared" si="1868"/>
        <v>-0.0980601260294134-0.995180492012929i</v>
      </c>
      <c r="P3579" t="str">
        <f t="shared" si="1869"/>
        <v>1.09806012602941+0.995180492012929i</v>
      </c>
      <c r="Q3579" t="str">
        <f t="shared" si="1870"/>
        <v>-1.09806012602941+19.5233897205266i</v>
      </c>
      <c r="R3579" t="str">
        <f t="shared" si="1871"/>
        <v>0.047659682727134-0.0589238518371521i</v>
      </c>
      <c r="S3579" t="str">
        <f t="shared" si="1872"/>
        <v>2.29107187923265i</v>
      </c>
      <c r="T3579" t="str">
        <f t="shared" si="1873"/>
        <v>0.13499877996017+0.109191758869287i</v>
      </c>
      <c r="U3579" t="str">
        <f t="shared" si="1874"/>
        <v>0.0000499999999999998-0.0000863845761462738i</v>
      </c>
      <c r="V3579" t="str">
        <f t="shared" si="1875"/>
        <v>0.00002-0.000967507252838271i</v>
      </c>
      <c r="W3579" t="str">
        <f t="shared" si="1876"/>
        <v>0.0000421506511849932-0.000081154675637099i</v>
      </c>
      <c r="X3579" t="str">
        <f t="shared" si="1877"/>
        <v>0.0000421746792594988-0.0000811204658727171i</v>
      </c>
      <c r="Y3579" t="str">
        <f t="shared" si="1878"/>
        <v>0.009+8.26867186424833i</v>
      </c>
      <c r="Z3579" t="str">
        <f t="shared" si="1879"/>
        <v>-0.000117661039495119-0.0000613357316260212i</v>
      </c>
      <c r="AA3579" t="str">
        <f t="shared" si="1880"/>
        <v>0.00158705005849493-1.45127338157829i</v>
      </c>
      <c r="AB3579" t="str">
        <f t="shared" si="1881"/>
        <v>0.406098333460957+0.328466607754314i</v>
      </c>
      <c r="AC3579" t="str">
        <f t="shared" si="1882"/>
        <v>1.04915997067327-0.0576508556924827i</v>
      </c>
      <c r="AD3579" t="str">
        <f t="shared" si="1883"/>
        <v>0.368753180821946+0.333338627038541i</v>
      </c>
      <c r="AE3579" t="str">
        <f t="shared" si="1884"/>
        <v>-0.0000229423140040193-0.0000618387154963669i</v>
      </c>
      <c r="AF3579" t="str">
        <f t="shared" si="1885"/>
        <v>-4.17512756979805-0.0598940512114485i</v>
      </c>
      <c r="AG3579" t="str">
        <f t="shared" si="1886"/>
        <v>1.00175334955655-0.00193537019521427i</v>
      </c>
      <c r="AH3579" t="str">
        <f t="shared" si="1887"/>
        <v>0.0000914212185294191+0.000259280957828766i</v>
      </c>
      <c r="AI3579">
        <f t="shared" si="1888"/>
        <v>-71.215675181272758</v>
      </c>
      <c r="AJ3579">
        <f t="shared" si="1889"/>
        <v>70.577594820860782</v>
      </c>
      <c r="AK3579"/>
      <c r="AL3579"/>
      <c r="AM3579"/>
      <c r="AN3579"/>
    </row>
    <row r="3580" spans="1:40" x14ac:dyDescent="0.35">
      <c r="A3580"/>
      <c r="B3580">
        <f t="shared" si="1890"/>
        <v>1646000</v>
      </c>
      <c r="C3580" s="237" t="str">
        <f t="shared" si="1858"/>
        <v>-7.80744026426969E-09+0.000411802089015834i</v>
      </c>
      <c r="D3580" s="208" t="str">
        <f t="shared" si="1859"/>
        <v>-1.6487455795703+0.0031571493491214i</v>
      </c>
      <c r="E3580" t="str">
        <f t="shared" si="1860"/>
        <v>36500</v>
      </c>
      <c r="F3580" t="str">
        <f t="shared" si="1861"/>
        <v>0.21505376344086</v>
      </c>
      <c r="G3580" t="str">
        <f t="shared" si="1856"/>
        <v>0.21505376344086</v>
      </c>
      <c r="H3580" t="str">
        <f t="shared" si="1862"/>
        <v>2.52638404694418+0.0630148681661778i</v>
      </c>
      <c r="I3580" t="str">
        <f t="shared" si="1863"/>
        <v>6463.826884761i</v>
      </c>
      <c r="J3580" t="str">
        <f t="shared" si="1857"/>
        <v>-56553.8401036009+1414.07847992539i</v>
      </c>
      <c r="K3580" t="str">
        <f t="shared" si="1864"/>
        <v>0.00285606174320886-0.114223688037433i</v>
      </c>
      <c r="L3580" t="str">
        <f t="shared" si="1865"/>
        <v>0.000905414773659941-0.0306972411352673i</v>
      </c>
      <c r="M3580" t="str">
        <f t="shared" si="1866"/>
        <v>0.0037614765168688-0.1449209291727i</v>
      </c>
      <c r="N3580" t="str">
        <f t="shared" si="1867"/>
        <v>-20.5310435075015i</v>
      </c>
      <c r="O3580" t="str">
        <f t="shared" si="1868"/>
        <v>-0.110465355819415-0.993879975230254i</v>
      </c>
      <c r="P3580" t="str">
        <f t="shared" si="1869"/>
        <v>1.11046535581942+0.993879975230254i</v>
      </c>
      <c r="Q3580" t="str">
        <f t="shared" si="1870"/>
        <v>-1.11046535581942+19.5371635322712i</v>
      </c>
      <c r="R3580" t="str">
        <f t="shared" si="1871"/>
        <v>0.0474872103821885-0.0595377243923866i</v>
      </c>
      <c r="S3580" t="str">
        <f t="shared" si="1872"/>
        <v>2.2924646280954i</v>
      </c>
      <c r="T3580" t="str">
        <f t="shared" si="1873"/>
        <v>0.136488127206839+0.108862750088092i</v>
      </c>
      <c r="U3580" t="str">
        <f t="shared" si="1874"/>
        <v>0.0000500000000000001-0.0000863320946297819i</v>
      </c>
      <c r="V3580" t="str">
        <f t="shared" si="1875"/>
        <v>0.00002-0.000966919459853556i</v>
      </c>
      <c r="W3580" t="str">
        <f t="shared" si="1876"/>
        <v>0.0000421505023366268-0.0000811076110995381i</v>
      </c>
      <c r="X3580" t="str">
        <f t="shared" si="1877"/>
        <v>0.0000421744923140735-0.0000810734213107612i</v>
      </c>
      <c r="Y3580" t="str">
        <f t="shared" si="1878"/>
        <v>0.009+8.27369841249408i</v>
      </c>
      <c r="Z3580" t="str">
        <f t="shared" si="1879"/>
        <v>-0.000117521363180638-0.0000612980436073895i</v>
      </c>
      <c r="AA3580" t="str">
        <f t="shared" si="1880"/>
        <v>0.00158512220499718-1.45039166972077i</v>
      </c>
      <c r="AB3580" t="str">
        <f t="shared" si="1881"/>
        <v>0.410578532726427+0.327476895715607i</v>
      </c>
      <c r="AC3580" t="str">
        <f t="shared" si="1882"/>
        <v>1.04900263751888-0.0582696258080263i</v>
      </c>
      <c r="AD3580" t="str">
        <f t="shared" si="1883"/>
        <v>0.372907506295788+0.332893420930204i</v>
      </c>
      <c r="AE3580" t="str">
        <f t="shared" si="1884"/>
        <v>-0.0000234188830473809-0.0000619805892040259i</v>
      </c>
      <c r="AF3580" t="str">
        <f t="shared" si="1885"/>
        <v>-4.17512962651448-0.0598577188170564i</v>
      </c>
      <c r="AG3580" t="str">
        <f t="shared" si="1886"/>
        <v>1.0017499693539-0.00195601003551472i</v>
      </c>
      <c r="AH3580" t="str">
        <f t="shared" si="1887"/>
        <v>0.0000933950372852087+0.000259906648132103i</v>
      </c>
      <c r="AI3580">
        <f t="shared" si="1888"/>
        <v>-71.176229153498895</v>
      </c>
      <c r="AJ3580">
        <f t="shared" si="1889"/>
        <v>70.234571725685328</v>
      </c>
      <c r="AK3580"/>
      <c r="AL3580"/>
      <c r="AM3580"/>
      <c r="AN3580"/>
    </row>
    <row r="3581" spans="1:40" x14ac:dyDescent="0.35">
      <c r="A3581"/>
      <c r="B3581">
        <f t="shared" si="1890"/>
        <v>1647000</v>
      </c>
      <c r="C3581" s="237" t="str">
        <f t="shared" si="1858"/>
        <v>-7.79796234069835E-09+0.000411552057389411i</v>
      </c>
      <c r="D3581" s="208" t="str">
        <f t="shared" si="1859"/>
        <v>-1.64874557949764+0.00315523243998549i</v>
      </c>
      <c r="E3581" t="str">
        <f t="shared" si="1860"/>
        <v>36500</v>
      </c>
      <c r="F3581" t="str">
        <f t="shared" si="1861"/>
        <v>0.21505376344086</v>
      </c>
      <c r="G3581" t="str">
        <f t="shared" si="1856"/>
        <v>0.21505376344086</v>
      </c>
      <c r="H3581" t="str">
        <f t="shared" si="1862"/>
        <v>2.52638609999173+0.0629766628816969i</v>
      </c>
      <c r="I3581" t="str">
        <f t="shared" si="1863"/>
        <v>6467.75387557799i</v>
      </c>
      <c r="J3581" t="str">
        <f t="shared" si="1857"/>
        <v>-56622.5788880252+1414.93757985245i</v>
      </c>
      <c r="K3581" t="str">
        <f t="shared" si="1864"/>
        <v>0.00285259663856192-0.114154419603112i</v>
      </c>
      <c r="L3581" t="str">
        <f t="shared" si="1865"/>
        <v>0.000904316590157723-0.0306786352301684i</v>
      </c>
      <c r="M3581" t="str">
        <f t="shared" si="1866"/>
        <v>0.00375691322871964-0.14483305483328i</v>
      </c>
      <c r="N3581" t="str">
        <f t="shared" si="1867"/>
        <v>-20.5435168024635i</v>
      </c>
      <c r="O3581" t="str">
        <f t="shared" si="1868"/>
        <v>-0.122853399291155-0.992424829537536i</v>
      </c>
      <c r="P3581" t="str">
        <f t="shared" si="1869"/>
        <v>1.12285339929115+0.992424829537536i</v>
      </c>
      <c r="Q3581" t="str">
        <f t="shared" si="1870"/>
        <v>-1.12285339929115+19.551091972926i</v>
      </c>
      <c r="R3581" t="str">
        <f t="shared" si="1871"/>
        <v>0.0473061425371694-0.0601486230986395i</v>
      </c>
      <c r="S3581" t="str">
        <f t="shared" si="1872"/>
        <v>2.29385737695816i</v>
      </c>
      <c r="T3581" t="str">
        <f t="shared" si="1873"/>
        <v>0.13797236280869+0.10851354403432i</v>
      </c>
      <c r="U3581" t="str">
        <f t="shared" si="1874"/>
        <v>0.0000499999999999998-0.000086279676843121i</v>
      </c>
      <c r="V3581" t="str">
        <f t="shared" si="1875"/>
        <v>0.00002-0.000966332380642957i</v>
      </c>
      <c r="W3581" t="str">
        <f t="shared" si="1876"/>
        <v>0.000042150353399394-0.0000810606050501222i</v>
      </c>
      <c r="X3581" t="str">
        <f t="shared" si="1877"/>
        <v>0.0000421743053493366-0.0000810264352121818i</v>
      </c>
      <c r="Y3581" t="str">
        <f t="shared" si="1878"/>
        <v>0.009+8.27872496073982i</v>
      </c>
      <c r="Z3581" t="str">
        <f t="shared" si="1879"/>
        <v>-0.000117381941176393-0.0000612604016055024i</v>
      </c>
      <c r="AA3581" t="str">
        <f t="shared" si="1880"/>
        <v>0.00158319786210661-1.44951102857849i</v>
      </c>
      <c r="AB3581" t="str">
        <f t="shared" si="1881"/>
        <v>0.415043355331142+0.326426426989052i</v>
      </c>
      <c r="AC3581" t="str">
        <f t="shared" si="1882"/>
        <v>1.04883661847127-0.0588856412791049i</v>
      </c>
      <c r="AD3581" t="str">
        <f t="shared" si="1883"/>
        <v>0.377055842987318+0.332396481932084i</v>
      </c>
      <c r="AE3581" t="str">
        <f t="shared" si="1884"/>
        <v>-0.0000238968048063371-0.0000621159366584962i</v>
      </c>
      <c r="AF3581" t="str">
        <f t="shared" si="1885"/>
        <v>-4.17513167948937-0.0598214304417114i</v>
      </c>
      <c r="AG3581" t="str">
        <f t="shared" si="1886"/>
        <v>1.00174632173994-0.00197659367930985i</v>
      </c>
      <c r="AH3581" t="str">
        <f t="shared" si="1887"/>
        <v>0.0000953749739877364+0.00026050534740974i</v>
      </c>
      <c r="AI3581">
        <f t="shared" si="1888"/>
        <v>-71.13738204442393</v>
      </c>
      <c r="AJ3581">
        <f t="shared" si="1889"/>
        <v>69.891552397187809</v>
      </c>
      <c r="AK3581"/>
      <c r="AL3581"/>
      <c r="AM3581"/>
      <c r="AN3581"/>
    </row>
    <row r="3582" spans="1:40" x14ac:dyDescent="0.35">
      <c r="A3582"/>
      <c r="B3582">
        <f t="shared" si="1890"/>
        <v>1648000</v>
      </c>
      <c r="C3582" s="237" t="str">
        <f t="shared" si="1858"/>
        <v>-7.78850166539345E-09+0.000411302329199427i</v>
      </c>
      <c r="D3582" s="208" t="str">
        <f t="shared" si="1859"/>
        <v>-1.64874557942511+0.00315331785719561i</v>
      </c>
      <c r="E3582" t="str">
        <f t="shared" si="1860"/>
        <v>36500</v>
      </c>
      <c r="F3582" t="str">
        <f t="shared" si="1861"/>
        <v>0.21505376344086</v>
      </c>
      <c r="G3582" t="str">
        <f t="shared" si="1856"/>
        <v>0.21505376344086</v>
      </c>
      <c r="H3582" t="str">
        <f t="shared" si="1862"/>
        <v>2.52638814930665+0.0629385038627195i</v>
      </c>
      <c r="I3582" t="str">
        <f t="shared" si="1863"/>
        <v>6471.68086639497i</v>
      </c>
      <c r="J3582" t="str">
        <f t="shared" si="1857"/>
        <v>-56691.359420876+1415.79667977949i</v>
      </c>
      <c r="K3582" t="str">
        <f t="shared" si="1864"/>
        <v>0.00284913783489139-0.114085235079518i</v>
      </c>
      <c r="L3582" t="str">
        <f t="shared" si="1865"/>
        <v>0.000903220402858144-0.030660051846245i</v>
      </c>
      <c r="M3582" t="str">
        <f t="shared" si="1866"/>
        <v>0.00375235823774953-0.144745286925763i</v>
      </c>
      <c r="N3582" t="str">
        <f t="shared" si="1867"/>
        <v>-20.5559900974256i</v>
      </c>
      <c r="O3582" t="str">
        <f t="shared" si="1868"/>
        <v>-0.135222329099673-0.990815281327887i</v>
      </c>
      <c r="P3582" t="str">
        <f t="shared" si="1869"/>
        <v>1.13522232909967+0.990815281327887i</v>
      </c>
      <c r="Q3582" t="str">
        <f t="shared" si="1870"/>
        <v>-1.13522232909967+19.5651748160977i</v>
      </c>
      <c r="R3582" t="str">
        <f t="shared" si="1871"/>
        <v>0.0471165343528702-0.0607564247260802i</v>
      </c>
      <c r="S3582" t="str">
        <f t="shared" si="1872"/>
        <v>2.29525012582091i</v>
      </c>
      <c r="T3582" t="str">
        <f t="shared" si="1873"/>
        <v>0.139451191496964+0.108144231401671i</v>
      </c>
      <c r="U3582" t="str">
        <f t="shared" si="1874"/>
        <v>0.00005-0.0000862273226702796i</v>
      </c>
      <c r="V3582" t="str">
        <f t="shared" si="1875"/>
        <v>0.00002-0.000965746013907128i</v>
      </c>
      <c r="W3582" t="str">
        <f t="shared" si="1876"/>
        <v>0.0000421502043732983-0.000081013657382338i</v>
      </c>
      <c r="X3582" t="str">
        <f t="shared" si="1877"/>
        <v>0.0000421741183651226-0.0000809795074705103i</v>
      </c>
      <c r="Y3582" t="str">
        <f t="shared" si="1878"/>
        <v>0.009+8.28375150898557i</v>
      </c>
      <c r="Z3582" t="str">
        <f t="shared" si="1879"/>
        <v>-0.000117242772865285-0.0000612228055356749i</v>
      </c>
      <c r="AA3582" t="str">
        <f t="shared" si="1880"/>
        <v>0.00158127702130461-1.44863145620229i</v>
      </c>
      <c r="AB3582" t="str">
        <f t="shared" si="1881"/>
        <v>0.419491913058549+0.325315474396079i</v>
      </c>
      <c r="AC3582" t="str">
        <f t="shared" si="1882"/>
        <v>1.04866196561849-0.0594987771184794i</v>
      </c>
      <c r="AD3582" t="str">
        <f t="shared" si="1883"/>
        <v>0.381197547374052+0.331847891613151i</v>
      </c>
      <c r="AE3582" t="str">
        <f t="shared" si="1884"/>
        <v>-0.000024375998527924-0.0000622447502957822i</v>
      </c>
      <c r="AF3582" t="str">
        <f t="shared" si="1885"/>
        <v>-4.17513372873176-0.0597851860055239i</v>
      </c>
      <c r="AG3582" t="str">
        <f t="shared" si="1886"/>
        <v>1.00174240762566-0.00199711785324165i</v>
      </c>
      <c r="AH3582" t="str">
        <f t="shared" si="1887"/>
        <v>0.0000973606960577828+0.000261077018199375i</v>
      </c>
      <c r="AI3582">
        <f t="shared" si="1888"/>
        <v>-71.099127136856836</v>
      </c>
      <c r="AJ3582">
        <f t="shared" si="1889"/>
        <v>69.548536594053601</v>
      </c>
      <c r="AK3582"/>
      <c r="AL3582"/>
      <c r="AM3582"/>
      <c r="AN3582"/>
    </row>
    <row r="3583" spans="1:40" x14ac:dyDescent="0.35">
      <c r="A3583"/>
      <c r="B3583">
        <f t="shared" si="1890"/>
        <v>1649000</v>
      </c>
      <c r="C3583" s="237" t="str">
        <f t="shared" si="1858"/>
        <v>-7.77905819652832E-09+0.000411052903893846i</v>
      </c>
      <c r="D3583" s="208" t="str">
        <f t="shared" si="1859"/>
        <v>-1.64874557935271+0.00315140559651949i</v>
      </c>
      <c r="E3583" t="str">
        <f t="shared" si="1860"/>
        <v>36500</v>
      </c>
      <c r="F3583" t="str">
        <f t="shared" si="1861"/>
        <v>0.21505376344086</v>
      </c>
      <c r="G3583" t="str">
        <f t="shared" si="1856"/>
        <v>0.21505376344086</v>
      </c>
      <c r="H3583" t="str">
        <f t="shared" si="1862"/>
        <v>2.52639019489797+0.0629003910253188i</v>
      </c>
      <c r="I3583" t="str">
        <f t="shared" si="1863"/>
        <v>6475.60785721196i</v>
      </c>
      <c r="J3583" t="str">
        <f t="shared" si="1857"/>
        <v>-56760.1817021535+1416.65577970654i</v>
      </c>
      <c r="K3583" t="str">
        <f t="shared" si="1864"/>
        <v>0.00284568531693256-0.114016134314365i</v>
      </c>
      <c r="L3583" t="str">
        <f t="shared" si="1865"/>
        <v>0.000902126206927442-0.0306414909426668i</v>
      </c>
      <c r="M3583" t="str">
        <f t="shared" si="1866"/>
        <v>0.00374781152386-0.144657625257032i</v>
      </c>
      <c r="N3583" t="str">
        <f t="shared" si="1867"/>
        <v>-20.5684633923876i</v>
      </c>
      <c r="O3583" t="str">
        <f t="shared" si="1868"/>
        <v>-0.147570220873437-0.989051581016564i</v>
      </c>
      <c r="P3583" t="str">
        <f t="shared" si="1869"/>
        <v>1.14757022087344+0.989051581016564i</v>
      </c>
      <c r="Q3583" t="str">
        <f t="shared" si="1870"/>
        <v>-1.14757022087344+19.579411811371i</v>
      </c>
      <c r="R3583" t="str">
        <f t="shared" si="1871"/>
        <v>0.0469184429695065-0.0613610071849686i</v>
      </c>
      <c r="S3583" t="str">
        <f t="shared" si="1872"/>
        <v>2.29664287468366i</v>
      </c>
      <c r="T3583" t="str">
        <f t="shared" si="1873"/>
        <v>0.140924319934771+0.107754907737169i</v>
      </c>
      <c r="U3583" t="str">
        <f t="shared" si="1874"/>
        <v>0.0000500000000000002-0.0000861750319955253i</v>
      </c>
      <c r="V3583" t="str">
        <f t="shared" si="1875"/>
        <v>0.00002-0.000965160358349884i</v>
      </c>
      <c r="W3583" t="str">
        <f t="shared" si="1876"/>
        <v>0.0000421500552583423-0.0000809667679899286i</v>
      </c>
      <c r="X3583" t="str">
        <f t="shared" si="1877"/>
        <v>0.0000421739313612662-0.0000809326379795347i</v>
      </c>
      <c r="Y3583" t="str">
        <f t="shared" si="1878"/>
        <v>0.009+8.28877805723131i</v>
      </c>
      <c r="Z3583" t="str">
        <f t="shared" si="1879"/>
        <v>-0.000117103857632084-0.0000611852553134302i</v>
      </c>
      <c r="AA3583" t="str">
        <f t="shared" si="1880"/>
        <v>0.00157935967409839-1.4477529506477i</v>
      </c>
      <c r="AB3583" t="str">
        <f t="shared" si="1881"/>
        <v>0.423923323503472+0.324144325357712i</v>
      </c>
      <c r="AC3583" t="str">
        <f t="shared" si="1882"/>
        <v>1.04847873306385-0.0601089094311113i</v>
      </c>
      <c r="AD3583" t="str">
        <f t="shared" si="1883"/>
        <v>0.385331977071626+0.33124773952594i</v>
      </c>
      <c r="AE3583" t="str">
        <f t="shared" si="1884"/>
        <v>-0.0000248563834691937-0.0000623670235279513i</v>
      </c>
      <c r="AF3583" t="str">
        <f t="shared" si="1885"/>
        <v>-4.17513577425068-0.0597489854287993i</v>
      </c>
      <c r="AG3583" t="str">
        <f t="shared" si="1886"/>
        <v>1.00173822796169-0.00201757929781394i</v>
      </c>
      <c r="AH3583" t="str">
        <f t="shared" si="1887"/>
        <v>0.0000993518708821871+0.000261621627009238i</v>
      </c>
      <c r="AI3583">
        <f t="shared" si="1888"/>
        <v>-71.061457870605167</v>
      </c>
      <c r="AJ3583">
        <f t="shared" si="1889"/>
        <v>69.205524074233097</v>
      </c>
      <c r="AK3583"/>
      <c r="AL3583"/>
      <c r="AM3583"/>
      <c r="AN3583"/>
    </row>
    <row r="3584" spans="1:40" x14ac:dyDescent="0.35">
      <c r="A3584"/>
      <c r="B3584">
        <f t="shared" si="1890"/>
        <v>1650000</v>
      </c>
      <c r="C3584" s="237" t="str">
        <f t="shared" si="1858"/>
        <v>-7.76963189240304E-09+0.000410803780921968i</v>
      </c>
      <c r="D3584" s="208" t="str">
        <f t="shared" si="1859"/>
        <v>-1.64874557928044+0.00314949565373509i</v>
      </c>
      <c r="E3584" t="str">
        <f t="shared" si="1860"/>
        <v>36500</v>
      </c>
      <c r="F3584" t="str">
        <f t="shared" si="1861"/>
        <v>0.21505376344086</v>
      </c>
      <c r="G3584" t="str">
        <f t="shared" si="1856"/>
        <v>0.21505376344086</v>
      </c>
      <c r="H3584" t="str">
        <f t="shared" si="1862"/>
        <v>2.52639223677473+0.0628623242857693i</v>
      </c>
      <c r="I3584" t="str">
        <f t="shared" si="1863"/>
        <v>6479.53484802895i</v>
      </c>
      <c r="J3584" t="str">
        <f t="shared" si="1857"/>
        <v>-56829.0457318576+1417.5148796336i</v>
      </c>
      <c r="K3584" t="str">
        <f t="shared" si="1864"/>
        <v>0.00284223906946687-0.113947117155733i</v>
      </c>
      <c r="L3584" t="str">
        <f t="shared" si="1865"/>
        <v>0.000901033997546492-0.0306229524787024i</v>
      </c>
      <c r="M3584" t="str">
        <f t="shared" si="1866"/>
        <v>0.00374327306701336-0.144570069634435i</v>
      </c>
      <c r="N3584" t="str">
        <f t="shared" si="1867"/>
        <v>-20.5809366873496i</v>
      </c>
      <c r="O3584" t="str">
        <f t="shared" si="1868"/>
        <v>-0.159895153514331-0.987134003001937i</v>
      </c>
      <c r="P3584" t="str">
        <f t="shared" si="1869"/>
        <v>1.15989515351433+0.987134003001937i</v>
      </c>
      <c r="Q3584" t="str">
        <f t="shared" si="1870"/>
        <v>-1.15989515351433+19.5938026843477i</v>
      </c>
      <c r="R3584" t="str">
        <f t="shared" si="1871"/>
        <v>0.0467119274792191-0.0619622495626457i</v>
      </c>
      <c r="S3584" t="str">
        <f t="shared" si="1872"/>
        <v>2.29803562354642i</v>
      </c>
      <c r="T3584" t="str">
        <f t="shared" si="1873"/>
        <v>0.142391456810033+0.107345673391762i</v>
      </c>
      <c r="U3584" t="str">
        <f t="shared" si="1874"/>
        <v>0.0000499999999999999-0.0000861228047034064i</v>
      </c>
      <c r="V3584" t="str">
        <f t="shared" si="1875"/>
        <v>0.00002-0.000964575412678155i</v>
      </c>
      <c r="W3584" t="str">
        <f t="shared" si="1876"/>
        <v>0.0000421499060545283-0.0000809199367668952i</v>
      </c>
      <c r="X3584" t="str">
        <f t="shared" si="1877"/>
        <v>0.0000421737443376017-0.000080885826633301i</v>
      </c>
      <c r="Y3584" t="str">
        <f t="shared" si="1878"/>
        <v>0.009+8.29380460547705i</v>
      </c>
      <c r="Z3584" t="str">
        <f t="shared" si="1879"/>
        <v>-0.000116965194863424-0.000061147750854497i</v>
      </c>
      <c r="AA3584" t="str">
        <f t="shared" si="1880"/>
        <v>0.0015774458120209-1.44687550997499i</v>
      </c>
      <c r="AB3584" t="str">
        <f t="shared" si="1881"/>
        <v>0.4283367103517+0.322913281745956i</v>
      </c>
      <c r="AC3584" t="str">
        <f t="shared" si="1882"/>
        <v>1.04828697689937-0.0607159154519896i</v>
      </c>
      <c r="AD3584" t="str">
        <f t="shared" si="1883"/>
        <v>0.389458490932425+0.330596123189973i</v>
      </c>
      <c r="AE3584" t="str">
        <f t="shared" si="1884"/>
        <v>-0.0000253378789088429-0.0000624827507417118i</v>
      </c>
      <c r="AF3584" t="str">
        <f t="shared" si="1885"/>
        <v>-4.17513781605517-0.0597128286320342i</v>
      </c>
      <c r="AG3584" t="str">
        <f t="shared" si="1886"/>
        <v>1.00173378373809-0.00203797476786724i</v>
      </c>
      <c r="AH3584" t="str">
        <f t="shared" si="1887"/>
        <v>0.000101348165859805+0.000262139144313318i</v>
      </c>
      <c r="AI3584">
        <f t="shared" si="1888"/>
        <v>-71.024367838071399</v>
      </c>
      <c r="AJ3584">
        <f t="shared" si="1889"/>
        <v>68.862514594962818</v>
      </c>
      <c r="AK3584"/>
      <c r="AL3584"/>
      <c r="AM3584"/>
      <c r="AN3584"/>
    </row>
    <row r="3585" spans="1:40" x14ac:dyDescent="0.35">
      <c r="A3585"/>
      <c r="B3585">
        <f t="shared" si="1890"/>
        <v>1651000</v>
      </c>
      <c r="C3585" s="237" t="str">
        <f t="shared" si="1858"/>
        <v>-7.76022271144377E-09+0.000410554959734426i</v>
      </c>
      <c r="D3585" s="208" t="str">
        <f t="shared" si="1859"/>
        <v>-1.6487455792083+0.0031475880246306i</v>
      </c>
      <c r="E3585" t="str">
        <f t="shared" si="1860"/>
        <v>36500</v>
      </c>
      <c r="F3585" t="str">
        <f t="shared" si="1861"/>
        <v>0.21505376344086</v>
      </c>
      <c r="G3585" t="str">
        <f t="shared" si="1856"/>
        <v>0.21505376344086</v>
      </c>
      <c r="H3585" t="str">
        <f t="shared" si="1862"/>
        <v>2.5263942749459+0.062824303560548i</v>
      </c>
      <c r="I3585" t="str">
        <f t="shared" si="1863"/>
        <v>6483.46183884594i</v>
      </c>
      <c r="J3585" t="str">
        <f t="shared" si="1857"/>
        <v>-56897.9515099883+1418.37397956065i</v>
      </c>
      <c r="K3585" t="str">
        <f t="shared" si="1864"/>
        <v>0.00283879907732173-0.113878183452071i</v>
      </c>
      <c r="L3585" t="str">
        <f t="shared" si="1865"/>
        <v>0.000899943769910712-0.0306044364137183i</v>
      </c>
      <c r="M3585" t="str">
        <f t="shared" si="1866"/>
        <v>0.00373874284723244-0.144482619865789i</v>
      </c>
      <c r="N3585" t="str">
        <f t="shared" si="1867"/>
        <v>-20.5934099823116i</v>
      </c>
      <c r="O3585" t="str">
        <f t="shared" si="1868"/>
        <v>-0.172195209496147-0.985062845622846i</v>
      </c>
      <c r="P3585" t="str">
        <f t="shared" si="1869"/>
        <v>1.17219520949615+0.985062845622846i</v>
      </c>
      <c r="Q3585" t="str">
        <f t="shared" si="1870"/>
        <v>-1.17219520949615+19.6083471366888i</v>
      </c>
      <c r="R3585" t="str">
        <f t="shared" si="1871"/>
        <v>0.0464970488977828-0.0625600321597014i</v>
      </c>
      <c r="S3585" t="str">
        <f t="shared" si="1872"/>
        <v>2.29942837240917i</v>
      </c>
      <c r="T3585" t="str">
        <f t="shared" si="1873"/>
        <v>0.143852312926848+0.106916633468858i</v>
      </c>
      <c r="U3585" t="str">
        <f t="shared" si="1874"/>
        <v>0.0000500000000000001-0.0000860706406787529i</v>
      </c>
      <c r="V3585" t="str">
        <f t="shared" si="1875"/>
        <v>0.00002-0.000963991175602031i</v>
      </c>
      <c r="W3585" t="str">
        <f t="shared" si="1876"/>
        <v>0.0000421497567618601-0.0000808731636074972i</v>
      </c>
      <c r="X3585" t="str">
        <f t="shared" si="1877"/>
        <v>0.0000421735572939664-0.0000808390733261145i</v>
      </c>
      <c r="Y3585" t="str">
        <f t="shared" si="1878"/>
        <v>0.009+8.2988311537228i</v>
      </c>
      <c r="Z3585" t="str">
        <f t="shared" si="1879"/>
        <v>-0.000116826783947801-0.0000611102920748152i</v>
      </c>
      <c r="AA3585" t="str">
        <f t="shared" si="1880"/>
        <v>0.00157553542663071-1.44599913224912i</v>
      </c>
      <c r="AB3585" t="str">
        <f t="shared" si="1881"/>
        <v>0.432731203654823+0.321622659728995i</v>
      </c>
      <c r="AC3585" t="str">
        <f t="shared" si="1882"/>
        <v>1.04808675517829-0.0613196735831555i</v>
      </c>
      <c r="AD3585" t="str">
        <f t="shared" si="1883"/>
        <v>0.393576449143688+0.32989314807407i</v>
      </c>
      <c r="AE3585" t="str">
        <f t="shared" si="1884"/>
        <v>-0.0000258204041587656-0.0000625919272968487i</v>
      </c>
      <c r="AF3585" t="str">
        <f t="shared" si="1885"/>
        <v>-4.1751398541542-0.0596767155359174i</v>
      </c>
      <c r="AG3585" t="str">
        <f t="shared" si="1886"/>
        <v>1.00172907598415-0.00205830103304908i</v>
      </c>
      <c r="AH3585" t="str">
        <f t="shared" si="1887"/>
        <v>0.000103349248447174+0.000262629544546041i</v>
      </c>
      <c r="AI3585">
        <f t="shared" si="1888"/>
        <v>-70.987850780011797</v>
      </c>
      <c r="AJ3585">
        <f t="shared" si="1889"/>
        <v>68.519507912815499</v>
      </c>
      <c r="AK3585"/>
      <c r="AL3585"/>
      <c r="AM3585"/>
      <c r="AN3585"/>
    </row>
    <row r="3586" spans="1:40" x14ac:dyDescent="0.35">
      <c r="A3586"/>
      <c r="B3586">
        <f t="shared" si="1890"/>
        <v>1652000</v>
      </c>
      <c r="C3586" s="237" t="str">
        <f t="shared" si="1858"/>
        <v>-7.7508306122029E-09+0.000410306439783191i</v>
      </c>
      <c r="D3586" s="208" t="str">
        <f t="shared" si="1859"/>
        <v>-1.6487455791363+0.00314568270500447i</v>
      </c>
      <c r="E3586" t="str">
        <f t="shared" si="1860"/>
        <v>36500</v>
      </c>
      <c r="F3586" t="str">
        <f t="shared" si="1861"/>
        <v>0.21505376344086</v>
      </c>
      <c r="G3586" t="str">
        <f t="shared" si="1856"/>
        <v>0.21505376344086</v>
      </c>
      <c r="H3586" t="str">
        <f t="shared" si="1862"/>
        <v>2.52639630942045+0.0627863287663341i</v>
      </c>
      <c r="I3586" t="str">
        <f t="shared" si="1863"/>
        <v>6487.38882966292i</v>
      </c>
      <c r="J3586" t="str">
        <f t="shared" si="1857"/>
        <v>-56966.8990365457+1419.23307948769i</v>
      </c>
      <c r="K3586" t="str">
        <f t="shared" si="1864"/>
        <v>0.00283536532537043-0.11380933305219i</v>
      </c>
      <c r="L3586" t="str">
        <f t="shared" si="1865"/>
        <v>0.000898855519230051-0.0305859427071793i</v>
      </c>
      <c r="M3586" t="str">
        <f t="shared" si="1866"/>
        <v>0.00373422084460048-0.144395275759369i</v>
      </c>
      <c r="N3586" t="str">
        <f t="shared" si="1867"/>
        <v>-20.6058832772737i</v>
      </c>
      <c r="O3586" t="str">
        <f t="shared" si="1868"/>
        <v>-0.184468475163113-0.982838431112152i</v>
      </c>
      <c r="P3586" t="str">
        <f t="shared" si="1869"/>
        <v>1.18446847516311+0.982838431112152i</v>
      </c>
      <c r="Q3586" t="str">
        <f t="shared" si="1870"/>
        <v>-1.18446847516311+19.6230448461615i</v>
      </c>
      <c r="R3586" t="str">
        <f t="shared" si="1871"/>
        <v>0.0462738701355248-0.0631542365253702i</v>
      </c>
      <c r="S3586" t="str">
        <f t="shared" si="1872"/>
        <v>2.30082112127194i</v>
      </c>
      <c r="T3586" t="str">
        <f t="shared" si="1873"/>
        <v>0.145306601295376+0.10646789777081i</v>
      </c>
      <c r="U3586" t="str">
        <f t="shared" si="1874"/>
        <v>0.0000499999999999998-0.0000860185398066709i</v>
      </c>
      <c r="V3586" t="str">
        <f t="shared" si="1875"/>
        <v>0.00002-0.000963407645834715i</v>
      </c>
      <c r="W3586" t="str">
        <f t="shared" si="1876"/>
        <v>0.0000421496073803394-0.0000808264484062469i</v>
      </c>
      <c r="X3586" t="str">
        <f t="shared" si="1877"/>
        <v>0.0000421733702301949-0.0000807923779525319i</v>
      </c>
      <c r="Y3586" t="str">
        <f t="shared" si="1878"/>
        <v>0.009+8.30385770196854i</v>
      </c>
      <c r="Z3586" t="str">
        <f t="shared" si="1879"/>
        <v>-0.000116688624275554-0.000061072878890526i</v>
      </c>
      <c r="AA3586" t="str">
        <f t="shared" si="1880"/>
        <v>0.00157362850951194-1.44512381553972i</v>
      </c>
      <c r="AB3586" t="str">
        <f t="shared" si="1881"/>
        <v>0.437105940100628+0.320272789610202i</v>
      </c>
      <c r="AC3586" t="str">
        <f t="shared" si="1882"/>
        <v>1.04787812788681-0.0619200634299676i</v>
      </c>
      <c r="AD3586" t="str">
        <f t="shared" si="1883"/>
        <v>0.397685213325474+0.329138927577397i</v>
      </c>
      <c r="AE3586" t="str">
        <f t="shared" si="1884"/>
        <v>-0.0000263038785755877-0.0000626945495245171i</v>
      </c>
      <c r="AF3586" t="str">
        <f t="shared" si="1885"/>
        <v>-4.17514188855675-0.0596406460613296i</v>
      </c>
      <c r="AG3586" t="str">
        <f t="shared" si="1886"/>
        <v>1.00172410576818-0.00207855487828189i</v>
      </c>
      <c r="AH3586" t="str">
        <f t="shared" si="1887"/>
        <v>0.000105354786204127+0.000263092806096431i</v>
      </c>
      <c r="AI3586">
        <f t="shared" si="1888"/>
        <v>-70.951900581447944</v>
      </c>
      <c r="AJ3586">
        <f t="shared" si="1889"/>
        <v>68.176503783733608</v>
      </c>
      <c r="AK3586"/>
      <c r="AL3586"/>
      <c r="AM3586"/>
      <c r="AN3586"/>
    </row>
    <row r="3587" spans="1:40" x14ac:dyDescent="0.35">
      <c r="A3587"/>
      <c r="B3587">
        <f t="shared" si="1890"/>
        <v>1653000</v>
      </c>
      <c r="C3587" s="237" t="str">
        <f t="shared" si="1858"/>
        <v>-7.74145555335772E-09+0.000410058220521552i</v>
      </c>
      <c r="D3587" s="208" t="str">
        <f t="shared" si="1859"/>
        <v>-1.64874557906442+0.00314377969066523i</v>
      </c>
      <c r="E3587" t="str">
        <f t="shared" si="1860"/>
        <v>36500</v>
      </c>
      <c r="F3587" t="str">
        <f t="shared" si="1861"/>
        <v>0.21505376344086</v>
      </c>
      <c r="G3587" t="str">
        <f t="shared" si="1856"/>
        <v>0.21505376344086</v>
      </c>
      <c r="H3587" t="str">
        <f t="shared" si="1862"/>
        <v>2.52639834020729+0.0627483998200064i</v>
      </c>
      <c r="I3587" t="str">
        <f t="shared" si="1863"/>
        <v>6491.31582047991i</v>
      </c>
      <c r="J3587" t="str">
        <f t="shared" si="1857"/>
        <v>-57035.8883115296+1420.09217941475i</v>
      </c>
      <c r="K3587" t="str">
        <f t="shared" si="1864"/>
        <v>0.00283193779853207-0.113740565805271i</v>
      </c>
      <c r="L3587" t="str">
        <f t="shared" si="1865"/>
        <v>0.000897769240728914-0.0305674713186478i</v>
      </c>
      <c r="M3587" t="str">
        <f t="shared" si="1866"/>
        <v>0.00372970703926098-0.144308037123919i</v>
      </c>
      <c r="N3587" t="str">
        <f t="shared" si="1867"/>
        <v>-20.6183565722357i</v>
      </c>
      <c r="O3587" t="str">
        <f t="shared" si="1868"/>
        <v>-0.196713041027223-0.980461105546682i</v>
      </c>
      <c r="P3587" t="str">
        <f t="shared" si="1869"/>
        <v>1.19671304102722+0.980461105546682i</v>
      </c>
      <c r="Q3587" t="str">
        <f t="shared" si="1870"/>
        <v>-1.19671304102722+19.637895466689i</v>
      </c>
      <c r="R3587" t="str">
        <f t="shared" si="1871"/>
        <v>0.0460424559674967-0.0637447454920944i</v>
      </c>
      <c r="S3587" t="str">
        <f t="shared" si="1872"/>
        <v>2.3022138701347i</v>
      </c>
      <c r="T3587" t="str">
        <f t="shared" si="1873"/>
        <v>0.146754037220106+0.105999580743437i</v>
      </c>
      <c r="U3587" t="str">
        <f t="shared" si="1874"/>
        <v>0.00005-0.0000859665019725474i</v>
      </c>
      <c r="V3587" t="str">
        <f t="shared" si="1875"/>
        <v>0.00002-0.000962824822092527i</v>
      </c>
      <c r="W3587" t="str">
        <f t="shared" si="1876"/>
        <v>0.0000421494579099707-0.0000807797910579173i</v>
      </c>
      <c r="X3587" t="str">
        <f t="shared" si="1877"/>
        <v>0.0000421731831461256-0.00008074574040737i</v>
      </c>
      <c r="Y3587" t="str">
        <f t="shared" si="1878"/>
        <v>0.009+8.30888425021429i</v>
      </c>
      <c r="Z3587" t="str">
        <f t="shared" si="1879"/>
        <v>-0.000116550715238873-0.0000610355112179812i</v>
      </c>
      <c r="AA3587" t="str">
        <f t="shared" si="1880"/>
        <v>0.00157172505227417-1.44424955792112i</v>
      </c>
      <c r="AB3587" t="str">
        <f t="shared" si="1881"/>
        <v>0.441460063278613+0.318864015661254i</v>
      </c>
      <c r="AC3587" t="str">
        <f t="shared" si="1882"/>
        <v>1.04766115691509-0.0625169658365589i</v>
      </c>
      <c r="AD3587" t="str">
        <f t="shared" si="1883"/>
        <v>0.40178414662818+0.328333583009375i</v>
      </c>
      <c r="AE3587" t="str">
        <f t="shared" si="1884"/>
        <v>-0.0000267882215721459-0.0000627906147254157i</v>
      </c>
      <c r="AF3587" t="str">
        <f t="shared" si="1885"/>
        <v>-4.17514391927171-0.0596046201293412i</v>
      </c>
      <c r="AG3587" t="str">
        <f t="shared" si="1886"/>
        <v>1.00171887419728-0.00209873310422695i</v>
      </c>
      <c r="AH3587" t="str">
        <f t="shared" si="1887"/>
        <v>0.000107364446839205+0.000263528911301824i</v>
      </c>
      <c r="AI3587">
        <f t="shared" si="1888"/>
        <v>-70.916511267723862</v>
      </c>
      <c r="AJ3587">
        <f t="shared" si="1889"/>
        <v>67.833501963078561</v>
      </c>
      <c r="AK3587"/>
      <c r="AL3587"/>
      <c r="AM3587"/>
      <c r="AN3587"/>
    </row>
    <row r="3588" spans="1:40" x14ac:dyDescent="0.35">
      <c r="A3588"/>
      <c r="B3588">
        <f t="shared" si="1890"/>
        <v>1654000</v>
      </c>
      <c r="C3588" s="237" t="str">
        <f t="shared" si="1858"/>
        <v>-7.73209749371053E-09+0.000409810301404123i</v>
      </c>
      <c r="D3588" s="208" t="str">
        <f t="shared" si="1859"/>
        <v>-1.64874557899267+0.00314187897743161i</v>
      </c>
      <c r="E3588" t="str">
        <f t="shared" si="1860"/>
        <v>36500</v>
      </c>
      <c r="F3588" t="str">
        <f t="shared" si="1861"/>
        <v>0.21505376344086</v>
      </c>
      <c r="G3588" t="str">
        <f t="shared" si="1856"/>
        <v>0.21505376344086</v>
      </c>
      <c r="H3588" t="str">
        <f t="shared" si="1862"/>
        <v>2.52640036731534+0.062710516638645i</v>
      </c>
      <c r="I3588" t="str">
        <f t="shared" si="1863"/>
        <v>6495.2428112969i</v>
      </c>
      <c r="J3588" t="str">
        <f t="shared" si="1857"/>
        <v>-57104.9193349402+1420.9512793418i</v>
      </c>
      <c r="K3588" t="str">
        <f t="shared" si="1864"/>
        <v>0.00282851648177108-0.113671881560855i</v>
      </c>
      <c r="L3588" t="str">
        <f t="shared" si="1865"/>
        <v>0.000896684929646101-0.0305490222077833i</v>
      </c>
      <c r="M3588" t="str">
        <f t="shared" si="1866"/>
        <v>0.00372520141141718-0.144220903768638i</v>
      </c>
      <c r="N3588" t="str">
        <f t="shared" si="1867"/>
        <v>-20.6308298671977i</v>
      </c>
      <c r="O3588" t="str">
        <f t="shared" si="1868"/>
        <v>-0.208927002065918-0.977931238793274i</v>
      </c>
      <c r="P3588" t="str">
        <f t="shared" si="1869"/>
        <v>1.20892700206592+0.977931238793274i</v>
      </c>
      <c r="Q3588" t="str">
        <f t="shared" si="1870"/>
        <v>-1.20892700206592+19.6528986284044i</v>
      </c>
      <c r="R3588" t="str">
        <f t="shared" si="1871"/>
        <v>0.0458028730029004-0.0643314432092997i</v>
      </c>
      <c r="S3588" t="str">
        <f t="shared" si="1872"/>
        <v>2.30360661899745i</v>
      </c>
      <c r="T3588" t="str">
        <f t="shared" si="1873"/>
        <v>0.148194338386601+0.105511801418581i</v>
      </c>
      <c r="U3588" t="str">
        <f t="shared" si="1874"/>
        <v>0.0000500000000000002-0.0000859145270620443i</v>
      </c>
      <c r="V3588" t="str">
        <f t="shared" si="1875"/>
        <v>0.00002-0.000962242703094897i</v>
      </c>
      <c r="W3588" t="str">
        <f t="shared" si="1876"/>
        <v>0.0000421493083507556-0.0000807331914575295i</v>
      </c>
      <c r="X3588" t="str">
        <f t="shared" si="1877"/>
        <v>0.0000421729960415945-0.0000806991605856947i</v>
      </c>
      <c r="Y3588" t="str">
        <f t="shared" si="1878"/>
        <v>0.009+8.31391079846003i</v>
      </c>
      <c r="Z3588" t="str">
        <f t="shared" si="1879"/>
        <v>-0.000116413056231778-0.0000609981889737334i</v>
      </c>
      <c r="AA3588" t="str">
        <f t="shared" si="1880"/>
        <v>0.00156982504655233-1.4433763574723i</v>
      </c>
      <c r="AB3588" t="str">
        <f t="shared" si="1881"/>
        <v>0.44579272394094+0.317396695949334i</v>
      </c>
      <c r="AC3588" t="str">
        <f t="shared" si="1882"/>
        <v>1.04743590602742-0.0631102629205157i</v>
      </c>
      <c r="AD3588" t="str">
        <f t="shared" si="1883"/>
        <v>0.405872613830107+0.327477243568362i</v>
      </c>
      <c r="AE3588" t="str">
        <f t="shared" si="1884"/>
        <v>-0.0000272733526289626-0.0000628801211678234i</v>
      </c>
      <c r="AF3588" t="str">
        <f t="shared" si="1885"/>
        <v>-4.17514594630801-0.0595686376612134i</v>
      </c>
      <c r="AG3588" t="str">
        <f t="shared" si="1886"/>
        <v>1.0017133824171-0.00211883252774681i</v>
      </c>
      <c r="AH3588" t="str">
        <f t="shared" si="1887"/>
        <v>0.000109377898255071+0.000263937846441096i</v>
      </c>
      <c r="AI3588">
        <f t="shared" si="1888"/>
        <v>-70.881677000701401</v>
      </c>
      <c r="AJ3588">
        <f t="shared" si="1889"/>
        <v>67.490502205654394</v>
      </c>
      <c r="AK3588"/>
      <c r="AL3588"/>
      <c r="AM3588"/>
      <c r="AN3588"/>
    </row>
    <row r="3589" spans="1:40" x14ac:dyDescent="0.35">
      <c r="A3589"/>
      <c r="B3589">
        <f t="shared" si="1890"/>
        <v>1655000</v>
      </c>
      <c r="C3589" s="237" t="str">
        <f t="shared" si="1858"/>
        <v>-7.72275639218795E-09+0.000409562681886831i</v>
      </c>
      <c r="D3589" s="208" t="str">
        <f t="shared" si="1859"/>
        <v>-1.64874557892106+0.00313998056113237i</v>
      </c>
      <c r="E3589" t="str">
        <f t="shared" si="1860"/>
        <v>36500</v>
      </c>
      <c r="F3589" t="str">
        <f t="shared" si="1861"/>
        <v>0.21505376344086</v>
      </c>
      <c r="G3589" t="str">
        <f t="shared" ref="G3589:G3652" si="1891">IF($C$11=$C$7,$C$24,F3589)</f>
        <v>0.21505376344086</v>
      </c>
      <c r="H3589" t="str">
        <f t="shared" si="1862"/>
        <v>2.5264023907535+0.06267267913953i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0.000895602581234786-0.0305305953343427i</v>
      </c>
      <c r="M3589" t="str">
        <f t="shared" si="1866"/>
        <v>0.00372070394133215-0.144133875503189i</v>
      </c>
      <c r="N3589" t="str">
        <f t="shared" si="1867"/>
        <v>-20.6433031621598i</v>
      </c>
      <c r="O3589" t="str">
        <f t="shared" si="1868"/>
        <v>-0.221108458018167-0.975249224451283i</v>
      </c>
      <c r="P3589" t="str">
        <f t="shared" si="1869"/>
        <v>1.22110845801817+0.975249224451283i</v>
      </c>
      <c r="Q3589" t="str">
        <f t="shared" si="1870"/>
        <v>-1.22110845801817+19.6680539377085i</v>
      </c>
      <c r="R3589" t="str">
        <f t="shared" si="1871"/>
        <v>0.0455551896538223-0.0649142151762792i</v>
      </c>
      <c r="S3589" t="str">
        <f t="shared" si="1872"/>
        <v>2.30499936786021i</v>
      </c>
      <c r="T3589" t="str">
        <f t="shared" si="1873"/>
        <v>0.149627224946465+0.105004683354812i</v>
      </c>
      <c r="U3589" t="str">
        <f t="shared" si="1874"/>
        <v>0.0000499999999999999-0.0000858626149611001i</v>
      </c>
      <c r="V3589" t="str">
        <f t="shared" si="1875"/>
        <v>0.00002-0.000961661287564324i</v>
      </c>
      <c r="W3589" t="str">
        <f t="shared" si="1876"/>
        <v>0.0000421491587026973-0.0000806866495003622i</v>
      </c>
      <c r="X3589" t="str">
        <f t="shared" si="1877"/>
        <v>0.0000421728089164398-0.0000806526383828295i</v>
      </c>
      <c r="Y3589" t="str">
        <f t="shared" si="1878"/>
        <v>0.009+8.31893734670577i</v>
      </c>
      <c r="Z3589" t="str">
        <f t="shared" si="1879"/>
        <v>-0.000116275646650123-0.0000609609120745418i</v>
      </c>
      <c r="AA3589" t="str">
        <f t="shared" si="1880"/>
        <v>0.00156792848400659-1.44250421227685i</v>
      </c>
      <c r="AB3589" t="str">
        <f t="shared" si="1881"/>
        <v>0.45010308025802+0.315871202158758i</v>
      </c>
      <c r="AC3589" t="str">
        <f t="shared" si="1882"/>
        <v>1.04720244083171-0.0636998381066859i</v>
      </c>
      <c r="AD3589" t="str">
        <f t="shared" si="1883"/>
        <v>0.409949981434379+0.326570046319177i</v>
      </c>
      <c r="AE3589" t="str">
        <f t="shared" si="1884"/>
        <v>-0.0000277591913056457-0.000062963068085504i</v>
      </c>
      <c r="AF3589" t="str">
        <f t="shared" si="1885"/>
        <v>-4.17514796967456-0.0595326985783976i</v>
      </c>
      <c r="AG3589" t="str">
        <f t="shared" si="1886"/>
        <v>1.00170763161161-0.00213884998236263i</v>
      </c>
      <c r="AH3589" t="str">
        <f t="shared" si="1887"/>
        <v>0.000111394808593653+0.00026431960172737i</v>
      </c>
      <c r="AI3589">
        <f t="shared" si="1888"/>
        <v>-70.847392075092387</v>
      </c>
      <c r="AJ3589">
        <f t="shared" si="1889"/>
        <v>67.147504265752843</v>
      </c>
      <c r="AK3589"/>
      <c r="AL3589"/>
      <c r="AM3589"/>
      <c r="AN3589"/>
    </row>
    <row r="3590" spans="1:40" x14ac:dyDescent="0.35">
      <c r="A3590"/>
      <c r="B3590">
        <f t="shared" si="1890"/>
        <v>1656000</v>
      </c>
      <c r="C3590" s="237" t="str">
        <f t="shared" ref="C3590:C3653" si="1893">IMPRODUCT(COMPLEX(-1,0),IMDIV(IMPRODUCT(G3590,COMPLEX($C$100+$C$101,0)),COMPLEX($C$100,2*PI()*B3590*$C$103*$C$102*(2*$C$100+$C$101))))</f>
        <v>-7.71343220784097E-09+0.000409315361426931i</v>
      </c>
      <c r="D3590" s="208" t="str">
        <f t="shared" ref="D3590:D3653" si="1894">IMPRODUCT(COMPLEX($C$106,0),IMSUB(C3590,G3590))</f>
        <v>-1.64874557884957+0.00313808443760647i</v>
      </c>
      <c r="E3590" t="str">
        <f t="shared" ref="E3590:E3653" si="1895">IMDIV(COMPLEX($C$20*10^3,0),COMPLEX(1,2*PI()*B3590*$C$20*1000*$C$29*10^-12))</f>
        <v>36500</v>
      </c>
      <c r="F3590" t="str">
        <f t="shared" ref="F3590:F3653" si="1896">IMDIV(COMPLEX($C$22*1000,0),IMSUM(COMPLEX($C$22*1000,0),E3590))</f>
        <v>0.21505376344086</v>
      </c>
      <c r="G3590" t="str">
        <f t="shared" si="1891"/>
        <v>0.21505376344086</v>
      </c>
      <c r="H3590" t="str">
        <f t="shared" ref="H3590:H3653" si="1897">IMPRODUCT(COMPLEX($C$108,0),IMPRODUCT(COMPLEX(-1,0),D3590),IMDIV(COMPLEX(0,2*PI()*B3590*$C$109*$C$110),COMPLEX(1,2*PI()*B3590*$C$109*$C$110)))</f>
        <v>2.52640441053058+0.0626348872401393i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0.000894522190762425-0.0305121906581795i</v>
      </c>
      <c r="M3590" t="str">
        <f t="shared" ref="M3590:M3653" si="1901">IMSUM(K3590,L3590)</f>
        <v>0.0037162146093284-0.14404695213769i</v>
      </c>
      <c r="N3590" t="str">
        <f t="shared" ref="N3590:N3653" si="1902">COMPLEX(0,-2*PI()*B3590*$C$43)</f>
        <v>-20.6557764571218i</v>
      </c>
      <c r="O3590" t="str">
        <f t="shared" ref="O3590:O3653" si="1903">IMEXP(N3590)</f>
        <v>-0.233255513679825-0.972415479791412i</v>
      </c>
      <c r="P3590" t="str">
        <f t="shared" ref="P3590:P3653" si="1904">IMSUB(COMPLEX(1,0),O3590)</f>
        <v>1.23325551367983+0.972415479791412i</v>
      </c>
      <c r="Q3590" t="str">
        <f t="shared" ref="Q3590:Q3653" si="1905">IMSUM(COMPLEX(0,2*PI()*B3590*$C$43),O3590,COMPLEX(-1,0))</f>
        <v>-1.23325551367983+19.6833609773304i</v>
      </c>
      <c r="R3590" t="str">
        <f t="shared" ref="R3590:R3653" si="1906">IMDIV(P3590,Q3590)</f>
        <v>0.0452994761032939-0.0654929482742162i</v>
      </c>
      <c r="S3590" t="str">
        <f t="shared" ref="S3590:S3653" si="1907">IMDIV(COMPLEX(0,2*PI()*B3590*$C$123),COMPLEX($C$124,0))</f>
        <v>2.30639211672296i</v>
      </c>
      <c r="T3590" t="str">
        <f t="shared" ref="T3590:T3653" si="1908">IMPRODUCT(R3590,S3590)</f>
        <v>0.151052419600597+0.104478354576317i</v>
      </c>
      <c r="U3590" t="str">
        <f t="shared" ref="U3590:U3653" si="1909">IMDIV(COMPLEX(1,2*PI()*B3590*$C$16*10^-3*$C$15*10^-6),COMPLEX(0,2*PI()*B3590*$C$15*10^-6))</f>
        <v>0.0000500000000000001-0.0000858107655559306i</v>
      </c>
      <c r="V3590" t="str">
        <f t="shared" ref="V3590:V3653" si="1910">IMSUM(COMPLEX($C$18*10^-3,0),IMDIV(COMPLEX(1,0),COMPLEX(0,2*PI()*B3590*($C$17*1*10^-6))))</f>
        <v>0.00002-0.000961080574226421i</v>
      </c>
      <c r="W3590" t="str">
        <f t="shared" ref="W3590:W3653" si="1911">IMDIV(IMPRODUCT(U3590,V3590),IMSUM(U3590,V3590))</f>
        <v>0.000042149008965799-0.0000806401650819462i</v>
      </c>
      <c r="X3590" t="str">
        <f t="shared" ref="X3590:X3653" si="1912">IMDIV(IMPRODUCT(COMPLEX($C$19,0),W3590),IMSUM(COMPLEX($C$19,0),W3590))</f>
        <v>0.0000421726217705001-0.0000806061736943496i</v>
      </c>
      <c r="Y3590" t="str">
        <f t="shared" ref="Y3590:Y3653" si="1913">COMPLEX($C$13*10^-3,2*PI()*B3590*$C$12*0.000001)</f>
        <v>0.009+8.32396389495152i</v>
      </c>
      <c r="Z3590" t="str">
        <f t="shared" ref="Z3590:Z3653" si="1914">IMPRODUCT(COMPLEX($C$6,0),IMDIV(X3590,IMSUM(X3590,Y3590)))</f>
        <v>-0.000116138485891585-0.0000609236804373698i</v>
      </c>
      <c r="AA3590" t="str">
        <f t="shared" ref="AA3590:AA3653" si="1915">IMDIV(COMPLEX($C$6,0),IMSUM(X3590,Y3590))</f>
        <v>0.00156603535632234-1.44163312042304i</v>
      </c>
      <c r="AB3590" t="str">
        <f t="shared" ref="AB3590:AB3653" si="1916">IMPRODUCT(COMPLEX($C$119,0),T3590)</f>
        <v>0.45439029806896+0.314287919407148i</v>
      </c>
      <c r="AC3590" t="str">
        <f t="shared" ref="AC3590:AC3653" si="1917">IMSUM(COMPLEX(1,0),IMPRODUCT(AB3590,M3590))</f>
        <v>1.04696082874832-0.0642855761601339i</v>
      </c>
      <c r="AD3590" t="str">
        <f t="shared" ref="AD3590:AD3653" si="1918">IMDIV(AB3590,AC3590)</f>
        <v>0.414015617765555+0.325612136169471i</v>
      </c>
      <c r="AE3590" t="str">
        <f t="shared" ref="AE3590:AE3653" si="1919">IMPRODUCT(AD3590,AA3590,X3590)</f>
        <v>-0.0000282456572522427-0.000063039455675476i</v>
      </c>
      <c r="AF3590" t="str">
        <f t="shared" ref="AF3590:AF3653" si="1920">IMSUB(D3590,H3590)</f>
        <v>-4.17514998938015-0.0594968028025328i</v>
      </c>
      <c r="AG3590" t="str">
        <f t="shared" ref="AG3590:AG3653" si="1921">IMSUM(COMPLEX(1,0),IMPRODUCT(AD3590,AA3590,COMPLEX($C$127,0)))</f>
        <v>1.00170162300289-0.00215878231870846i</v>
      </c>
      <c r="AH3590" t="str">
        <f t="shared" ref="AH3590:AH3653" si="1922">IMDIV(IMPRODUCT(AE3590,AF3590),AG3590)</f>
        <v>0.000113414846281111+0.000264674171300234i</v>
      </c>
      <c r="AI3590">
        <f t="shared" ref="AI3590:AI3653" si="1923">20*LOG10(IMABS(AH3590))</f>
        <v>-70.813650914919847</v>
      </c>
      <c r="AJ3590">
        <f t="shared" ref="AJ3590:AJ3653" si="1924">IMARGUMENT(AH3590)*180/PI()</f>
        <v>66.804507897203365</v>
      </c>
      <c r="AK3590"/>
      <c r="AL3590"/>
      <c r="AM3590"/>
      <c r="AN3590"/>
    </row>
    <row r="3591" spans="1:40" x14ac:dyDescent="0.35">
      <c r="A3591"/>
      <c r="B3591">
        <f t="shared" si="1890"/>
        <v>1657000</v>
      </c>
      <c r="C3591" s="237" t="str">
        <f t="shared" si="1893"/>
        <v>-7.70412489984369E-09+0.000409068339482975i</v>
      </c>
      <c r="D3591" s="208" t="str">
        <f t="shared" si="1894"/>
        <v>-1.64874557877822+0.00313619060270281i</v>
      </c>
      <c r="E3591" t="str">
        <f t="shared" si="1895"/>
        <v>36500</v>
      </c>
      <c r="F3591" t="str">
        <f t="shared" si="1896"/>
        <v>0.21505376344086</v>
      </c>
      <c r="G3591" t="str">
        <f t="shared" si="1891"/>
        <v>0.21505376344086</v>
      </c>
      <c r="H3591" t="str">
        <f t="shared" si="1897"/>
        <v>2.52640642665543+0.0625971408581502i</v>
      </c>
      <c r="I3591" t="str">
        <f t="shared" si="1898"/>
        <v>6507.02378374786i</v>
      </c>
      <c r="J3591" t="str">
        <f t="shared" si="1892"/>
        <v>-57312.2628957316+1423.52857912295i</v>
      </c>
      <c r="K3591" t="str">
        <f t="shared" si="1899"/>
        <v>0.00281828964227704-0.113466325343475i</v>
      </c>
      <c r="L3591" t="str">
        <f t="shared" si="1900"/>
        <v>0.000893443753510743-0.0304938081392437i</v>
      </c>
      <c r="M3591" t="str">
        <f t="shared" si="1901"/>
        <v>0.00371173339578778-0.143960133482719i</v>
      </c>
      <c r="N3591" t="str">
        <f t="shared" si="1902"/>
        <v>-20.6682497520838i</v>
      </c>
      <c r="O3591" t="str">
        <f t="shared" si="1903"/>
        <v>-0.24536627919907-0.969430445690666i</v>
      </c>
      <c r="P3591" t="str">
        <f t="shared" si="1904"/>
        <v>1.24536627919907+0.969430445690666i</v>
      </c>
      <c r="Q3591" t="str">
        <f t="shared" si="1905"/>
        <v>-1.24536627919907+19.6988193063931i</v>
      </c>
      <c r="R3591" t="str">
        <f t="shared" si="1906"/>
        <v>0.0450358042726836-0.0660675307973663i</v>
      </c>
      <c r="S3591" t="str">
        <f t="shared" si="1907"/>
        <v>2.30778486558572i</v>
      </c>
      <c r="T3591" t="str">
        <f t="shared" si="1908"/>
        <v>0.15246964768078+0.10393294750998i</v>
      </c>
      <c r="U3591" t="str">
        <f t="shared" si="1909"/>
        <v>0.0000499999999999998-0.0000857589787330238i</v>
      </c>
      <c r="V3591" t="str">
        <f t="shared" si="1910"/>
        <v>0.00002-0.000960500561809867i</v>
      </c>
      <c r="W3591" t="str">
        <f t="shared" si="1911"/>
        <v>0.0000421488591400629-0.0000805937380980638i</v>
      </c>
      <c r="X3591" t="str">
        <f t="shared" si="1912"/>
        <v>0.0000421724346036133-0.0000805597664160819i</v>
      </c>
      <c r="Y3591" t="str">
        <f t="shared" si="1913"/>
        <v>0.009+8.32899044319726i</v>
      </c>
      <c r="Z3591" t="str">
        <f t="shared" si="1914"/>
        <v>-0.00011600157335566-0.000060886493979382i</v>
      </c>
      <c r="AA3591" t="str">
        <f t="shared" si="1915"/>
        <v>0.00156414565521003-1.44076308000372i</v>
      </c>
      <c r="AB3591" t="str">
        <f t="shared" si="1916"/>
        <v>0.458653551126996+0.312647246056155i</v>
      </c>
      <c r="AC3591" t="str">
        <f t="shared" si="1917"/>
        <v>1.04671113897806-0.0648673632182777i</v>
      </c>
      <c r="AD3591" t="str">
        <f t="shared" si="1918"/>
        <v>0.418068893066232+0.324603665844878i</v>
      </c>
      <c r="AE3591" t="str">
        <f t="shared" si="1919"/>
        <v>-0.0000287326702205925-0.0000631092850956646i</v>
      </c>
      <c r="AF3591" t="str">
        <f t="shared" si="1920"/>
        <v>-4.17515200543365-0.0594609502554474i</v>
      </c>
      <c r="AG3591" t="str">
        <f t="shared" si="1921"/>
        <v>1.00169535785085-0.0021786264049836i</v>
      </c>
      <c r="AH3591" t="str">
        <f t="shared" si="1922"/>
        <v>0.000115437680072843+0.000265001553217543i</v>
      </c>
      <c r="AI3591">
        <f t="shared" si="1923"/>
        <v>-70.780448070098416</v>
      </c>
      <c r="AJ3591">
        <f t="shared" si="1924"/>
        <v>66.461512853392833</v>
      </c>
      <c r="AK3591"/>
      <c r="AL3591"/>
      <c r="AM3591"/>
      <c r="AN3591"/>
    </row>
    <row r="3592" spans="1:40" x14ac:dyDescent="0.35">
      <c r="A3592"/>
      <c r="B3592">
        <f t="shared" si="1890"/>
        <v>1658000</v>
      </c>
      <c r="C3592" s="237" t="str">
        <f t="shared" si="1893"/>
        <v>-7.69483442749344E-09+0.000408821615514826i</v>
      </c>
      <c r="D3592" s="208" t="str">
        <f t="shared" si="1894"/>
        <v>-1.64874557870699+0.00313429905228033i</v>
      </c>
      <c r="E3592" t="str">
        <f t="shared" si="1895"/>
        <v>36500</v>
      </c>
      <c r="F3592" t="str">
        <f t="shared" si="1896"/>
        <v>0.21505376344086</v>
      </c>
      <c r="G3592" t="str">
        <f t="shared" si="1891"/>
        <v>0.21505376344086</v>
      </c>
      <c r="H3592" t="str">
        <f t="shared" si="1897"/>
        <v>2.52640843913684+0.0625594399114377i</v>
      </c>
      <c r="I3592" t="str">
        <f t="shared" si="1898"/>
        <v>6510.95077456485i</v>
      </c>
      <c r="J3592" t="str">
        <f t="shared" si="1892"/>
        <v>-57381.4609128486+1424.38767905i</v>
      </c>
      <c r="K3592" t="str">
        <f t="shared" si="1899"/>
        <v>0.00281489301637551-0.113397971611724i</v>
      </c>
      <c r="L3592" t="str">
        <f t="shared" si="1900"/>
        <v>0.000892367264775663-0.0304754477375817i</v>
      </c>
      <c r="M3592" t="str">
        <f t="shared" si="1901"/>
        <v>0.00370726028115117-0.143873419349306i</v>
      </c>
      <c r="N3592" t="str">
        <f t="shared" si="1902"/>
        <v>-20.6807230470459i</v>
      </c>
      <c r="O3592" t="str">
        <f t="shared" si="1903"/>
        <v>-0.257438870370141-0.966294586563821i</v>
      </c>
      <c r="P3592" t="str">
        <f t="shared" si="1904"/>
        <v>1.25743887037014+0.966294586563821i</v>
      </c>
      <c r="Q3592" t="str">
        <f t="shared" si="1905"/>
        <v>-1.25743887037014+19.7144284604821i</v>
      </c>
      <c r="R3592" t="str">
        <f t="shared" si="1906"/>
        <v>0.044764247788482-0.0666378524833041i</v>
      </c>
      <c r="S3592" t="str">
        <f t="shared" si="1907"/>
        <v>2.30917761444847i</v>
      </c>
      <c r="T3592" t="str">
        <f t="shared" si="1908"/>
        <v>0.153878637229365+0.103368598920787i</v>
      </c>
      <c r="U3592" t="str">
        <f t="shared" si="1909"/>
        <v>0.00005-0.0000857072543791441i</v>
      </c>
      <c r="V3592" t="str">
        <f t="shared" si="1910"/>
        <v>0.00002-0.000959921249046409i</v>
      </c>
      <c r="W3592" t="str">
        <f t="shared" si="1911"/>
        <v>0.0000421487092254929-0.0000805473684447505i</v>
      </c>
      <c r="X3592" t="str">
        <f t="shared" si="1912"/>
        <v>0.0000421722474156196-0.0000805134164441044i</v>
      </c>
      <c r="Y3592" t="str">
        <f t="shared" si="1913"/>
        <v>0.009+8.334016991443i</v>
      </c>
      <c r="Z3592" t="str">
        <f t="shared" si="1914"/>
        <v>-0.000115864908443649-0.0000608493526179475i</v>
      </c>
      <c r="AA3592" t="str">
        <f t="shared" si="1915"/>
        <v>0.0015622593724051-1.43989408911636i</v>
      </c>
      <c r="AB3592" t="str">
        <f t="shared" si="1916"/>
        <v>0.462892021339195+0.310949593517147i</v>
      </c>
      <c r="AC3592" t="str">
        <f t="shared" si="1917"/>
        <v>1.04645344246976-0.0654450868220957i</v>
      </c>
      <c r="AD3592" t="str">
        <f t="shared" si="1918"/>
        <v>0.422109179592926+0.323544795862998i</v>
      </c>
      <c r="AE3592" t="str">
        <f t="shared" si="1919"/>
        <v>-0.0000292201500755889-0.000063172558462408i</v>
      </c>
      <c r="AF3592" t="str">
        <f t="shared" si="1920"/>
        <v>-4.17515401784383-0.0594251408591574i</v>
      </c>
      <c r="AG3592" t="str">
        <f t="shared" si="1921"/>
        <v>1.001688837453-0.00219837912739973i</v>
      </c>
      <c r="AH3592" t="str">
        <f t="shared" si="1922"/>
        <v>0.000117462979098145+0.000265301749446645i</v>
      </c>
      <c r="AI3592">
        <f t="shared" si="1923"/>
        <v>-70.747778213138147</v>
      </c>
      <c r="AJ3592">
        <f t="shared" si="1924"/>
        <v>66.118518887313087</v>
      </c>
      <c r="AK3592"/>
      <c r="AL3592"/>
      <c r="AM3592"/>
      <c r="AN3592"/>
    </row>
    <row r="3593" spans="1:40" x14ac:dyDescent="0.35">
      <c r="A3593"/>
      <c r="B3593">
        <f t="shared" si="1890"/>
        <v>1659000</v>
      </c>
      <c r="C3593" s="237" t="str">
        <f t="shared" si="1893"/>
        <v>-7.68556075021002E-09+0.000408575188983644i</v>
      </c>
      <c r="D3593" s="208" t="str">
        <f t="shared" si="1894"/>
        <v>-1.64874557863589+0.00313240978220794i</v>
      </c>
      <c r="E3593" t="str">
        <f t="shared" si="1895"/>
        <v>36500</v>
      </c>
      <c r="F3593" t="str">
        <f t="shared" si="1896"/>
        <v>0.21505376344086</v>
      </c>
      <c r="G3593" t="str">
        <f t="shared" si="1891"/>
        <v>0.21505376344086</v>
      </c>
      <c r="H3593" t="str">
        <f t="shared" si="1897"/>
        <v>2.52641044798358+0.0625217843180741i</v>
      </c>
      <c r="I3593" t="str">
        <f t="shared" si="1898"/>
        <v>6514.87776538183i</v>
      </c>
      <c r="J3593" t="str">
        <f t="shared" si="1892"/>
        <v>-57450.7006783922+1425.24677897706i</v>
      </c>
      <c r="K3593" t="str">
        <f t="shared" si="1899"/>
        <v>0.00281150252605109-0.113329700135603i</v>
      </c>
      <c r="L3593" t="str">
        <f t="shared" si="1900"/>
        <v>0.000891292719867244-0.0304571094133356i</v>
      </c>
      <c r="M3593" t="str">
        <f t="shared" si="1901"/>
        <v>0.00370279524591833-0.143786809548939i</v>
      </c>
      <c r="N3593" t="str">
        <f t="shared" si="1902"/>
        <v>-20.6931963420079i</v>
      </c>
      <c r="O3593" t="str">
        <f t="shared" si="1903"/>
        <v>-0.269471408926195-0.963008390291243i</v>
      </c>
      <c r="P3593" t="str">
        <f t="shared" si="1904"/>
        <v>1.26947140892619+0.963008390291243i</v>
      </c>
      <c r="Q3593" t="str">
        <f t="shared" si="1905"/>
        <v>-1.26947140892619+19.7301879517167i</v>
      </c>
      <c r="R3593" t="str">
        <f t="shared" si="1906"/>
        <v>0.0444848819484971-0.0672038045422621i</v>
      </c>
      <c r="S3593" t="str">
        <f t="shared" si="1907"/>
        <v>2.31057036331123i</v>
      </c>
      <c r="T3593" t="str">
        <f t="shared" si="1908"/>
        <v>0.155279119077111+0.102785449845596i</v>
      </c>
      <c r="U3593" t="str">
        <f t="shared" si="1909"/>
        <v>0.0000500000000000002-0.0000856555923813269i</v>
      </c>
      <c r="V3593" t="str">
        <f t="shared" si="1910"/>
        <v>0.00002-0.000959342634670861i</v>
      </c>
      <c r="W3593" t="str">
        <f t="shared" si="1911"/>
        <v>0.0000421485592220912-0.0000805010560182898i</v>
      </c>
      <c r="X3593" t="str">
        <f t="shared" si="1912"/>
        <v>0.0000421720602063584-0.0000804671236747465i</v>
      </c>
      <c r="Y3593" t="str">
        <f t="shared" si="1913"/>
        <v>0.009+8.33904353968875i</v>
      </c>
      <c r="Z3593" t="str">
        <f t="shared" si="1914"/>
        <v>-0.000115728490558663-0.0000608122562706362i</v>
      </c>
      <c r="AA3593" t="str">
        <f t="shared" si="1915"/>
        <v>0.00156037649966789-1.439026145863i</v>
      </c>
      <c r="AB3593" t="str">
        <f t="shared" si="1916"/>
        <v>0.467104899000606+0.309195386051982i</v>
      </c>
      <c r="AC3593" t="str">
        <f t="shared" si="1917"/>
        <v>1.04618781188703-0.0660186359464434i</v>
      </c>
      <c r="AD3593" t="str">
        <f t="shared" si="1918"/>
        <v>0.426135851711675+0.32243569450634i</v>
      </c>
      <c r="AE3593" t="str">
        <f t="shared" si="1919"/>
        <v>-0.0000297080168064024-0.0000632292788478492i</v>
      </c>
      <c r="AF3593" t="str">
        <f t="shared" si="1920"/>
        <v>-4.17515602661947-0.0593893745358662i</v>
      </c>
      <c r="AG3593" t="str">
        <f t="shared" si="1921"/>
        <v>1.00168206314418-0.00221803739062486i</v>
      </c>
      <c r="AH3593" t="str">
        <f t="shared" si="1922"/>
        <v>0.000119490412904733+0.000265574765855209i</v>
      </c>
      <c r="AI3593">
        <f t="shared" si="1923"/>
        <v>-70.715636135959258</v>
      </c>
      <c r="AJ3593">
        <f t="shared" si="1924"/>
        <v>65.775525751610189</v>
      </c>
      <c r="AK3593"/>
      <c r="AL3593"/>
      <c r="AM3593"/>
      <c r="AN3593"/>
    </row>
    <row r="3594" spans="1:40" x14ac:dyDescent="0.35">
      <c r="A3594"/>
      <c r="B3594">
        <f t="shared" si="1890"/>
        <v>1660000</v>
      </c>
      <c r="C3594" s="237" t="str">
        <f t="shared" si="1893"/>
        <v>-7.67630382753589E-09+0.000408329059351901i</v>
      </c>
      <c r="D3594" s="208" t="str">
        <f t="shared" si="1894"/>
        <v>-1.64874557856492+0.00313052278836458i</v>
      </c>
      <c r="E3594" t="str">
        <f t="shared" si="1895"/>
        <v>36500</v>
      </c>
      <c r="F3594" t="str">
        <f t="shared" si="1896"/>
        <v>0.21505376344086</v>
      </c>
      <c r="G3594" t="str">
        <f t="shared" si="1891"/>
        <v>0.21505376344086</v>
      </c>
      <c r="H3594" t="str">
        <f t="shared" si="1897"/>
        <v>2.5264124532044+0.0624841739963288i</v>
      </c>
      <c r="I3594" t="str">
        <f t="shared" si="1898"/>
        <v>6518.80475619882i</v>
      </c>
      <c r="J3594" t="str">
        <f t="shared" si="1892"/>
        <v>-57519.9821923625+1426.1058789041i</v>
      </c>
      <c r="K3594" t="str">
        <f t="shared" si="1899"/>
        <v>0.00280811815653792-0.113261510766812i</v>
      </c>
      <c r="L3594" t="str">
        <f t="shared" si="1900"/>
        <v>0.000890220114109656-0.0304387931267431i</v>
      </c>
      <c r="M3594" t="str">
        <f t="shared" si="1901"/>
        <v>0.00369833827064758-0.143700303893555i</v>
      </c>
      <c r="N3594" t="str">
        <f t="shared" si="1902"/>
        <v>-20.7056696369699i</v>
      </c>
      <c r="O3594" t="str">
        <f t="shared" si="1903"/>
        <v>-0.281462022832099-0.959572368142843i</v>
      </c>
      <c r="P3594" t="str">
        <f t="shared" si="1904"/>
        <v>1.2814620228321+0.959572368142843i</v>
      </c>
      <c r="Q3594" t="str">
        <f t="shared" si="1905"/>
        <v>-1.2814620228321+19.7460972688271i</v>
      </c>
      <c r="R3594" t="str">
        <f t="shared" si="1906"/>
        <v>0.04419778368746-0.0677652796855897i</v>
      </c>
      <c r="S3594" t="str">
        <f t="shared" si="1907"/>
        <v>2.31196311217398i</v>
      </c>
      <c r="T3594" t="str">
        <f t="shared" si="1908"/>
        <v>0.156670826919236+0.102183645525252i</v>
      </c>
      <c r="U3594" t="str">
        <f t="shared" si="1909"/>
        <v>0.0000499999999999999-0.0000856039926268799i</v>
      </c>
      <c r="V3594" t="str">
        <f t="shared" si="1910"/>
        <v>0.00002-0.000958764717421057i</v>
      </c>
      <c r="W3594" t="str">
        <f t="shared" si="1911"/>
        <v>0.0000421484091298605-0.0000804548007152168i</v>
      </c>
      <c r="X3594" t="str">
        <f t="shared" si="1912"/>
        <v>0.0000421718729756695-0.0000804208880045857i</v>
      </c>
      <c r="Y3594" t="str">
        <f t="shared" si="1913"/>
        <v>0.009+8.34407008793449i</v>
      </c>
      <c r="Z3594" t="str">
        <f t="shared" si="1914"/>
        <v>-0.000115592319105605-0.0000607752048552192i</v>
      </c>
      <c r="AA3594" t="str">
        <f t="shared" si="1915"/>
        <v>0.00155849702878356-1.43815924835027i</v>
      </c>
      <c r="AB3594" t="str">
        <f t="shared" si="1916"/>
        <v>0.471291383023041+0.307385060568793i</v>
      </c>
      <c r="AC3594" t="str">
        <f t="shared" si="1917"/>
        <v>1.04591432157453-0.0665879010294979i</v>
      </c>
      <c r="AD3594" t="str">
        <f t="shared" si="1918"/>
        <v>0.430148285993483+0.321276537793914i</v>
      </c>
      <c r="AE3594" t="str">
        <f t="shared" si="1919"/>
        <v>-0.0000301961905376872-0.0000632794502771935i</v>
      </c>
      <c r="AF3594" t="str">
        <f t="shared" si="1920"/>
        <v>-4.17515803176932-0.0593536512079642i</v>
      </c>
      <c r="AG3594" t="str">
        <f t="shared" si="1921"/>
        <v>1.00167503629633-0.00223759811822499i</v>
      </c>
      <c r="AH3594" t="str">
        <f t="shared" si="1922"/>
        <v>0.000121519651503244+0.000265820612201536i</v>
      </c>
      <c r="AI3594">
        <f t="shared" si="1923"/>
        <v>-70.684016746815345</v>
      </c>
      <c r="AJ3594">
        <f t="shared" si="1924"/>
        <v>65.432533198604332</v>
      </c>
      <c r="AK3594"/>
      <c r="AL3594"/>
      <c r="AM3594"/>
      <c r="AN3594"/>
    </row>
    <row r="3595" spans="1:40" x14ac:dyDescent="0.35">
      <c r="A3595"/>
      <c r="B3595">
        <f t="shared" si="1890"/>
        <v>1661000</v>
      </c>
      <c r="C3595" s="237" t="str">
        <f t="shared" si="1893"/>
        <v>-7.6670636191348E-09+0.000408083226083351i</v>
      </c>
      <c r="D3595" s="208" t="str">
        <f t="shared" si="1894"/>
        <v>-1.64874557849408+0.00312863806663903i</v>
      </c>
      <c r="E3595" t="str">
        <f t="shared" si="1895"/>
        <v>36500</v>
      </c>
      <c r="F3595" t="str">
        <f t="shared" si="1896"/>
        <v>0.21505376344086</v>
      </c>
      <c r="G3595" t="str">
        <f t="shared" si="1891"/>
        <v>0.21505376344086</v>
      </c>
      <c r="H3595" t="str">
        <f t="shared" si="1897"/>
        <v>2.52641445480803+0.0624466088646662i</v>
      </c>
      <c r="I3595" t="str">
        <f t="shared" si="1898"/>
        <v>6522.73174701581i</v>
      </c>
      <c r="J3595" t="str">
        <f t="shared" si="1892"/>
        <v>-57589.3054547594+1426.96497883115i</v>
      </c>
      <c r="K3595" t="str">
        <f t="shared" si="1899"/>
        <v>0.00280473989311468-0.113193403357409i</v>
      </c>
      <c r="L3595" t="str">
        <f t="shared" si="1900"/>
        <v>0.000889149442841117-0.0304204988381376i</v>
      </c>
      <c r="M3595" t="str">
        <f t="shared" si="1901"/>
        <v>0.0036938893359558-0.143613902195547i</v>
      </c>
      <c r="N3595" t="str">
        <f t="shared" si="1902"/>
        <v>-20.718142931932i</v>
      </c>
      <c r="O3595" t="str">
        <f t="shared" si="1903"/>
        <v>-0.293408846575409-0.955987054698592i</v>
      </c>
      <c r="P3595" t="str">
        <f t="shared" si="1904"/>
        <v>1.29340884657541+0.955987054698592i</v>
      </c>
      <c r="Q3595" t="str">
        <f t="shared" si="1905"/>
        <v>-1.29340884657541+19.7621558772334i</v>
      </c>
      <c r="R3595" t="str">
        <f t="shared" si="1906"/>
        <v>0.0439030315421137-0.0683221721532377i</v>
      </c>
      <c r="S3595" t="str">
        <f t="shared" si="1907"/>
        <v>2.31335586103674i</v>
      </c>
      <c r="T3595" t="str">
        <f t="shared" si="1908"/>
        <v>0.158053497389454+0.10156333533523i</v>
      </c>
      <c r="U3595" t="str">
        <f t="shared" si="1909"/>
        <v>0.0000500000000000002-0.0000855524550033842i</v>
      </c>
      <c r="V3595" t="str">
        <f t="shared" si="1910"/>
        <v>0.00002-0.0009581874960379i</v>
      </c>
      <c r="W3595" t="str">
        <f t="shared" si="1911"/>
        <v>0.0000421482589488048-0.0000804086024323169i</v>
      </c>
      <c r="X3595" t="str">
        <f t="shared" si="1912"/>
        <v>0.0000421716857233947-0.0000803747093304518i</v>
      </c>
      <c r="Y3595" t="str">
        <f t="shared" si="1913"/>
        <v>0.009+8.34909663618023i</v>
      </c>
      <c r="Z3595" t="str">
        <f t="shared" si="1914"/>
        <v>-0.000115456393491175-0.0000607381982896699i</v>
      </c>
      <c r="AA3595" t="str">
        <f t="shared" si="1915"/>
        <v>0.00155662095156198-1.43729339468935i</v>
      </c>
      <c r="AB3595" t="str">
        <f t="shared" si="1916"/>
        <v>0.475450681157786+0.305519066413356i</v>
      </c>
      <c r="AC3595" t="str">
        <f t="shared" si="1917"/>
        <v>1.04563304752366-0.067152774001245i</v>
      </c>
      <c r="AD3595" t="str">
        <f t="shared" si="1918"/>
        <v>0.434145861309107+0.320067509451828i</v>
      </c>
      <c r="AE3595" t="str">
        <f t="shared" si="1919"/>
        <v>-0.0000306845915407035-0.0000633230777258427i</v>
      </c>
      <c r="AF3595" t="str">
        <f t="shared" si="1920"/>
        <v>-4.17516003330211-0.0593179707980272i</v>
      </c>
      <c r="AG3595" t="str">
        <f t="shared" si="1921"/>
        <v>1.0016677583182-0.00225705825310062i</v>
      </c>
      <c r="AH3595" t="str">
        <f t="shared" si="1922"/>
        <v>0.000123550365411422+0.000266039302124421i</v>
      </c>
      <c r="AI3595">
        <f t="shared" si="1923"/>
        <v>-70.652915067322297</v>
      </c>
      <c r="AJ3595">
        <f t="shared" si="1924"/>
        <v>65.089540980338114</v>
      </c>
      <c r="AK3595"/>
      <c r="AL3595"/>
      <c r="AM3595"/>
      <c r="AN3595"/>
    </row>
    <row r="3596" spans="1:40" x14ac:dyDescent="0.35">
      <c r="A3596"/>
      <c r="B3596">
        <f t="shared" si="1890"/>
        <v>1662000</v>
      </c>
      <c r="C3596" s="237" t="str">
        <f t="shared" si="1893"/>
        <v>-7.65784008479196E-09+0.000407837688643042i</v>
      </c>
      <c r="D3596" s="208" t="str">
        <f t="shared" si="1894"/>
        <v>-1.64874557842337+0.00312675561292999i</v>
      </c>
      <c r="E3596" t="str">
        <f t="shared" si="1895"/>
        <v>36500</v>
      </c>
      <c r="F3596" t="str">
        <f t="shared" si="1896"/>
        <v>0.21505376344086</v>
      </c>
      <c r="G3596" t="str">
        <f t="shared" si="1891"/>
        <v>0.21505376344086</v>
      </c>
      <c r="H3596" t="str">
        <f t="shared" si="1897"/>
        <v>2.52641645280314+0.0624090888417479i</v>
      </c>
      <c r="I3596" t="str">
        <f t="shared" si="1898"/>
        <v>6526.6587378328i</v>
      </c>
      <c r="J3596" t="str">
        <f t="shared" si="1892"/>
        <v>-57658.6704655829+1427.82407875821i</v>
      </c>
      <c r="K3596" t="str">
        <f t="shared" si="1899"/>
        <v>0.00280136772110419-0.113125377759805i</v>
      </c>
      <c r="L3596" t="str">
        <f t="shared" si="1900"/>
        <v>0.000888080701413826-0.030402226507947i</v>
      </c>
      <c r="M3596" t="str">
        <f t="shared" si="1901"/>
        <v>0.00368944842251802-0.143527604267752i</v>
      </c>
      <c r="N3596" t="str">
        <f t="shared" si="1902"/>
        <v>-20.730616226894i</v>
      </c>
      <c r="O3596" t="str">
        <f t="shared" si="1903"/>
        <v>-0.305310021456313-0.95225300776545i</v>
      </c>
      <c r="P3596" t="str">
        <f t="shared" si="1904"/>
        <v>1.30531002145631+0.95225300776545i</v>
      </c>
      <c r="Q3596" t="str">
        <f t="shared" si="1905"/>
        <v>-1.30531002145631+19.7783632191286i</v>
      </c>
      <c r="R3596" t="str">
        <f t="shared" si="1906"/>
        <v>0.0436007056157936-0.0688743777403027i</v>
      </c>
      <c r="S3596" t="str">
        <f t="shared" si="1907"/>
        <v>2.31474860989949i</v>
      </c>
      <c r="T3596" t="str">
        <f t="shared" si="1908"/>
        <v>0.159426870132058+0.100924672714795i</v>
      </c>
      <c r="U3596" t="str">
        <f t="shared" si="1909"/>
        <v>0.0000499999999999998-0.0000855009793986886i</v>
      </c>
      <c r="V3596" t="str">
        <f t="shared" si="1910"/>
        <v>0.00002-0.000957610969265312i</v>
      </c>
      <c r="W3596" t="str">
        <f t="shared" si="1911"/>
        <v>0.0000421481086789253-0.0000803624610666197i</v>
      </c>
      <c r="X3596" t="str">
        <f t="shared" si="1912"/>
        <v>0.0000421714984493737-0.0000803285875494179i</v>
      </c>
      <c r="Y3596" t="str">
        <f t="shared" si="1913"/>
        <v>0.009+8.35412318442598i</v>
      </c>
      <c r="Z3596" t="str">
        <f t="shared" si="1914"/>
        <v>-0.000115320713123849-0.0000607012364921582i</v>
      </c>
      <c r="AA3596" t="str">
        <f t="shared" si="1915"/>
        <v>0.00155474825983768-1.43642858299597i</v>
      </c>
      <c r="AB3596" t="str">
        <f t="shared" si="1916"/>
        <v>0.47958201021244+0.303597865155989i</v>
      </c>
      <c r="AC3596" t="str">
        <f t="shared" si="1917"/>
        <v>1.04534406733769-0.0677131483110245i</v>
      </c>
      <c r="AD3596" t="str">
        <f t="shared" si="1918"/>
        <v>0.438127958923459+0.318808800882706i</v>
      </c>
      <c r="AE3596" t="str">
        <f t="shared" si="1919"/>
        <v>-0.0000311731402443872-0.0000633601671163924i</v>
      </c>
      <c r="AF3596" t="str">
        <f t="shared" si="1920"/>
        <v>-4.17516203122651-0.0592823332288179i</v>
      </c>
      <c r="AG3596" t="str">
        <f t="shared" si="1921"/>
        <v>1.00166023065506-0.00227641475791979i</v>
      </c>
      <c r="AH3596" t="str">
        <f t="shared" si="1922"/>
        <v>0.000125582225698118+0.000266230853132502i</v>
      </c>
      <c r="AI3596">
        <f t="shared" si="1923"/>
        <v>-70.622326229589078</v>
      </c>
      <c r="AJ3596">
        <f t="shared" si="1924"/>
        <v>64.746548848623164</v>
      </c>
      <c r="AK3596"/>
      <c r="AL3596"/>
      <c r="AM3596"/>
      <c r="AN3596"/>
    </row>
    <row r="3597" spans="1:40" x14ac:dyDescent="0.35">
      <c r="A3597"/>
      <c r="B3597">
        <f t="shared" si="1890"/>
        <v>1663000</v>
      </c>
      <c r="C3597" s="237" t="str">
        <f t="shared" si="1893"/>
        <v>-7.64863318441345E-09+0.000407592446497308i</v>
      </c>
      <c r="D3597" s="208" t="str">
        <f t="shared" si="1894"/>
        <v>-1.64874557835278+0.00312487542314603i</v>
      </c>
      <c r="E3597" t="str">
        <f t="shared" si="1895"/>
        <v>36500</v>
      </c>
      <c r="F3597" t="str">
        <f t="shared" si="1896"/>
        <v>0.21505376344086</v>
      </c>
      <c r="G3597" t="str">
        <f t="shared" si="1891"/>
        <v>0.21505376344086</v>
      </c>
      <c r="H3597" t="str">
        <f t="shared" si="1897"/>
        <v>2.5264184471984+0.0623716138464285i</v>
      </c>
      <c r="I3597" t="str">
        <f t="shared" si="1898"/>
        <v>6530.58572864978i</v>
      </c>
      <c r="J3597" t="str">
        <f t="shared" si="1892"/>
        <v>-57728.077224833+1428.68317868526i</v>
      </c>
      <c r="K3597" t="str">
        <f t="shared" si="1899"/>
        <v>0.00279800162587329-0.113057433826765i</v>
      </c>
      <c r="L3597" t="str">
        <f t="shared" si="1900"/>
        <v>0.000887013885193949-0.0303839760966946i</v>
      </c>
      <c r="M3597" t="str">
        <f t="shared" si="1901"/>
        <v>0.00368501551106724-0.14344140992346i</v>
      </c>
      <c r="N3597" t="str">
        <f t="shared" si="1902"/>
        <v>-20.743089521856i</v>
      </c>
      <c r="O3597" t="str">
        <f t="shared" si="1903"/>
        <v>-0.317163695877383-0.948370808290407i</v>
      </c>
      <c r="P3597" t="str">
        <f t="shared" si="1904"/>
        <v>1.31716369587738+0.948370808290407i</v>
      </c>
      <c r="Q3597" t="str">
        <f t="shared" si="1905"/>
        <v>-1.31716369587738+19.7947187135656i</v>
      </c>
      <c r="R3597" t="str">
        <f t="shared" si="1906"/>
        <v>0.0432908875425064-0.069421793822659i</v>
      </c>
      <c r="S3597" t="str">
        <f t="shared" si="1907"/>
        <v>2.31614135876225i</v>
      </c>
      <c r="T3597" t="str">
        <f t="shared" si="1908"/>
        <v>0.160790687872126+0.100267815094725i</v>
      </c>
      <c r="U3597" t="str">
        <f t="shared" si="1909"/>
        <v>0.00005-0.0000854495657009146i</v>
      </c>
      <c r="V3597" t="str">
        <f t="shared" si="1910"/>
        <v>0.00002-0.000957035135850247i</v>
      </c>
      <c r="W3597" t="str">
        <f t="shared" si="1911"/>
        <v>0.0000421479583202265-0.0000803163765154076i</v>
      </c>
      <c r="X3597" t="str">
        <f t="shared" si="1912"/>
        <v>0.0000421713111534497-0.0000802825225588106i</v>
      </c>
      <c r="Y3597" t="str">
        <f t="shared" si="1913"/>
        <v>0.009+8.35914973267172i</v>
      </c>
      <c r="Z3597" t="str">
        <f t="shared" si="1914"/>
        <v>-0.000115185277413891-0.0000606643193810582i</v>
      </c>
      <c r="AA3597" t="str">
        <f t="shared" si="1915"/>
        <v>0.0015528789454697-1.43556481139039i</v>
      </c>
      <c r="AB3597" t="str">
        <f t="shared" si="1916"/>
        <v>0.483684596262102+0.301621930374132i</v>
      </c>
      <c r="AC3597" t="str">
        <f t="shared" si="1917"/>
        <v>1.04504746019639-0.0682689189541887i</v>
      </c>
      <c r="AD3597" t="str">
        <f t="shared" si="1918"/>
        <v>0.442093962589863+0.31750061113393i</v>
      </c>
      <c r="AE3597" t="str">
        <f t="shared" si="1919"/>
        <v>-0.0000316617572464096-0.0000633907253155306i</v>
      </c>
      <c r="AF3597" t="str">
        <f t="shared" si="1920"/>
        <v>-4.17516402555118-0.0592467384232825i</v>
      </c>
      <c r="AG3597" t="str">
        <f t="shared" si="1921"/>
        <v>1.00165245478851-0.00229566461554875i</v>
      </c>
      <c r="AH3597" t="str">
        <f t="shared" si="1922"/>
        <v>0.000127614904027286+0.000266395286593224i</v>
      </c>
      <c r="AI3597">
        <f t="shared" si="1923"/>
        <v>-70.592245473440556</v>
      </c>
      <c r="AJ3597">
        <f t="shared" si="1924"/>
        <v>64.403556555062806</v>
      </c>
      <c r="AK3597"/>
      <c r="AL3597"/>
      <c r="AM3597"/>
      <c r="AN3597"/>
    </row>
    <row r="3598" spans="1:40" x14ac:dyDescent="0.35">
      <c r="A3598"/>
      <c r="B3598">
        <f t="shared" si="1890"/>
        <v>1664000</v>
      </c>
      <c r="C3598" s="237" t="str">
        <f t="shared" si="1893"/>
        <v>-7.63944287802567E-09+0.000407347499113766i</v>
      </c>
      <c r="D3598" s="208" t="str">
        <f t="shared" si="1894"/>
        <v>-1.64874557828232+0.00312299749320554i</v>
      </c>
      <c r="E3598" t="str">
        <f t="shared" si="1895"/>
        <v>36500</v>
      </c>
      <c r="F3598" t="str">
        <f t="shared" si="1896"/>
        <v>0.21505376344086</v>
      </c>
      <c r="G3598" t="str">
        <f t="shared" si="1891"/>
        <v>0.21505376344086</v>
      </c>
      <c r="H3598" t="str">
        <f t="shared" si="1897"/>
        <v>2.52642043800247+0.0623341837977587i</v>
      </c>
      <c r="I3598" t="str">
        <f t="shared" si="1898"/>
        <v>6534.51271946677i</v>
      </c>
      <c r="J3598" t="str">
        <f t="shared" si="1892"/>
        <v>-57797.5257325097+1429.5422786123i</v>
      </c>
      <c r="K3598" t="str">
        <f t="shared" si="1899"/>
        <v>0.00279464159283279-0.112989571411411i</v>
      </c>
      <c r="L3598" t="str">
        <f t="shared" si="1900"/>
        <v>0.000885948989561527-0.0303657475649976i</v>
      </c>
      <c r="M3598" t="str">
        <f t="shared" si="1901"/>
        <v>0.00368059058239432-0.143355318976409i</v>
      </c>
      <c r="N3598" t="str">
        <f t="shared" si="1902"/>
        <v>-20.755562816818i</v>
      </c>
      <c r="O3598" t="str">
        <f t="shared" si="1903"/>
        <v>-0.328968025631269-0.94434106027021i</v>
      </c>
      <c r="P3598" t="str">
        <f t="shared" si="1904"/>
        <v>1.32896802563127+0.94434106027021i</v>
      </c>
      <c r="Q3598" t="str">
        <f t="shared" si="1905"/>
        <v>-1.32896802563127+19.8112217565478i</v>
      </c>
      <c r="R3598" t="str">
        <f t="shared" si="1906"/>
        <v>0.0429736604505804-0.0699643193815805i</v>
      </c>
      <c r="S3598" t="str">
        <f t="shared" si="1907"/>
        <v>2.317534107625i</v>
      </c>
      <c r="T3598" t="str">
        <f t="shared" si="1908"/>
        <v>0.162144696483582+0.0995929238237156i</v>
      </c>
      <c r="U3598" t="str">
        <f t="shared" si="1909"/>
        <v>0.0000499999999999998-0.0000853982137984497i</v>
      </c>
      <c r="V3598" t="str">
        <f t="shared" si="1910"/>
        <v>0.00002-0.000956459994542643i</v>
      </c>
      <c r="W3598" t="str">
        <f t="shared" si="1911"/>
        <v>0.0000421478078727105-0.0000802703486762059i</v>
      </c>
      <c r="X3598" t="str">
        <f t="shared" si="1912"/>
        <v>0.000042171123835464-0.000080236514256198i</v>
      </c>
      <c r="Y3598" t="str">
        <f t="shared" si="1913"/>
        <v>0.009+8.36417628091747i</v>
      </c>
      <c r="Z3598" t="str">
        <f t="shared" si="1914"/>
        <v>-0.000115050085773327-0.0000606274468749389i</v>
      </c>
      <c r="AA3598" t="str">
        <f t="shared" si="1915"/>
        <v>0.00155101300034155-1.43470207799739i</v>
      </c>
      <c r="AB3598" t="str">
        <f t="shared" si="1916"/>
        <v>0.487757674854119+0.299591747430959i</v>
      </c>
      <c r="AC3598" t="str">
        <f t="shared" si="1917"/>
        <v>1.04474330682022-0.0688199824977464i</v>
      </c>
      <c r="AD3598" t="str">
        <f t="shared" si="1918"/>
        <v>0.446043258643525+0.316143146864764i</v>
      </c>
      <c r="AE3598" t="str">
        <f t="shared" si="1919"/>
        <v>-0.0000321503633241322-0.0000634147601307755i</v>
      </c>
      <c r="AF3598" t="str">
        <f t="shared" si="1920"/>
        <v>-4.17516601628479-0.0592111863045532i</v>
      </c>
      <c r="AG3598" t="str">
        <f t="shared" si="1921"/>
        <v>1.00164443223609-0.00231480482947705i</v>
      </c>
      <c r="AH3598" t="str">
        <f t="shared" si="1922"/>
        <v>0.000129648072701604+0.000266532627721237i</v>
      </c>
      <c r="AI3598">
        <f t="shared" si="1923"/>
        <v>-70.562668143738222</v>
      </c>
      <c r="AJ3598">
        <f t="shared" si="1924"/>
        <v>64.060563851100454</v>
      </c>
      <c r="AK3598"/>
      <c r="AL3598"/>
      <c r="AM3598"/>
      <c r="AN3598"/>
    </row>
    <row r="3599" spans="1:40" x14ac:dyDescent="0.35">
      <c r="A3599"/>
      <c r="B3599">
        <f t="shared" si="1890"/>
        <v>1665000</v>
      </c>
      <c r="C3599" s="237" t="str">
        <f t="shared" si="1893"/>
        <v>-7.63026912577543E-09+0.000407102845961317i</v>
      </c>
      <c r="D3599" s="208" t="str">
        <f t="shared" si="1894"/>
        <v>-1.64874557821199+0.00312112181903676i</v>
      </c>
      <c r="E3599" t="str">
        <f t="shared" si="1895"/>
        <v>36500</v>
      </c>
      <c r="F3599" t="str">
        <f t="shared" si="1896"/>
        <v>0.21505376344086</v>
      </c>
      <c r="G3599" t="str">
        <f t="shared" si="1891"/>
        <v>0.21505376344086</v>
      </c>
      <c r="H3599" t="str">
        <f t="shared" si="1897"/>
        <v>2.52642242522395+0.0622967986149822i</v>
      </c>
      <c r="I3599" t="str">
        <f t="shared" si="1898"/>
        <v>6538.43971028376i</v>
      </c>
      <c r="J3599" t="str">
        <f t="shared" si="1892"/>
        <v>-57867.015988613+1430.40137853936i</v>
      </c>
      <c r="K3599" t="str">
        <f t="shared" si="1899"/>
        <v>0.00279128760743728-0.112921790367211i</v>
      </c>
      <c r="L3599" t="str">
        <f t="shared" si="1900"/>
        <v>0.000884886009910462-0.0303475408735678i</v>
      </c>
      <c r="M3599" t="str">
        <f t="shared" si="1901"/>
        <v>0.00367617361734774-0.143269331240779i</v>
      </c>
      <c r="N3599" t="str">
        <f t="shared" si="1902"/>
        <v>-20.7680361117801i</v>
      </c>
      <c r="O3599" t="str">
        <f t="shared" si="1903"/>
        <v>-0.34072117418781-0.940164390657336i</v>
      </c>
      <c r="P3599" t="str">
        <f t="shared" si="1904"/>
        <v>1.34072117418781+0.940164390657336i</v>
      </c>
      <c r="Q3599" t="str">
        <f t="shared" si="1905"/>
        <v>-1.34072117418781+19.8278717211228i</v>
      </c>
      <c r="R3599" t="str">
        <f t="shared" si="1906"/>
        <v>0.0426491089258803-0.070501855027425i</v>
      </c>
      <c r="S3599" t="str">
        <f t="shared" si="1907"/>
        <v>2.31892685648776i</v>
      </c>
      <c r="T3599" t="str">
        <f t="shared" si="1908"/>
        <v>0.163488645055302+0.0989001640934957i</v>
      </c>
      <c r="U3599" t="str">
        <f t="shared" si="1909"/>
        <v>0.00005-0.0000853469235799524i</v>
      </c>
      <c r="V3599" t="str">
        <f t="shared" si="1910"/>
        <v>0.00002-0.000955885544095469i</v>
      </c>
      <c r="W3599" t="str">
        <f t="shared" si="1911"/>
        <v>0.0000421476573363803-0.0000802243774467884i</v>
      </c>
      <c r="X3599" t="str">
        <f t="shared" si="1912"/>
        <v>0.0000421709364952598-0.0000801905625393976i</v>
      </c>
      <c r="Y3599" t="str">
        <f t="shared" si="1913"/>
        <v>0.009+8.36920282916321i</v>
      </c>
      <c r="Z3599" t="str">
        <f t="shared" si="1914"/>
        <v>-0.000114915137615955-0.0000605906188925699i</v>
      </c>
      <c r="AA3599" t="str">
        <f t="shared" si="1915"/>
        <v>0.00154915041636112-1.43384038094626i</v>
      </c>
      <c r="AB3599" t="str">
        <f t="shared" si="1916"/>
        <v>0.491800491206931+0.297507813250116i</v>
      </c>
      <c r="AC3599" t="str">
        <f t="shared" si="1917"/>
        <v>1.04443168943402-0.0693662371050787i</v>
      </c>
      <c r="AD3599" t="str">
        <f t="shared" si="1918"/>
        <v>0.449975236094795+0.314736622312385i</v>
      </c>
      <c r="AE3599" t="str">
        <f t="shared" si="1919"/>
        <v>-0.0000326388794455407-0.0000634322803071224i</v>
      </c>
      <c r="AF3599" t="str">
        <f t="shared" si="1920"/>
        <v>-4.17516800343594-0.0591756767959454i</v>
      </c>
      <c r="AG3599" t="str">
        <f t="shared" si="1921"/>
        <v>1.00163616455109-0.00233383242423994i</v>
      </c>
      <c r="AH3599" t="str">
        <f t="shared" si="1922"/>
        <v>0.000131681404706018+0.000266642905566413i</v>
      </c>
      <c r="AI3599">
        <f t="shared" si="1923"/>
        <v>-70.533589687786616</v>
      </c>
      <c r="AJ3599">
        <f t="shared" si="1924"/>
        <v>63.717570488055571</v>
      </c>
      <c r="AK3599"/>
      <c r="AL3599"/>
      <c r="AM3599"/>
      <c r="AN3599"/>
    </row>
    <row r="3600" spans="1:40" x14ac:dyDescent="0.35">
      <c r="A3600"/>
      <c r="B3600">
        <f t="shared" si="1890"/>
        <v>1666000</v>
      </c>
      <c r="C3600" s="237" t="str">
        <f t="shared" si="1893"/>
        <v>-7.62111188792869E-09+0.000406858486510133i</v>
      </c>
      <c r="D3600" s="208" t="str">
        <f t="shared" si="1894"/>
        <v>-1.64874557814179+0.00311924839657769i</v>
      </c>
      <c r="E3600" t="str">
        <f t="shared" si="1895"/>
        <v>36500</v>
      </c>
      <c r="F3600" t="str">
        <f t="shared" si="1896"/>
        <v>0.21505376344086</v>
      </c>
      <c r="G3600" t="str">
        <f t="shared" si="1891"/>
        <v>0.21505376344086</v>
      </c>
      <c r="H3600" t="str">
        <f t="shared" si="1897"/>
        <v>2.52642440887144+0.062259458217536i</v>
      </c>
      <c r="I3600" t="str">
        <f t="shared" si="1898"/>
        <v>6542.36670110074i</v>
      </c>
      <c r="J3600" t="str">
        <f t="shared" si="1892"/>
        <v>-57936.547993143+1431.26047846641i</v>
      </c>
      <c r="K3600" t="str">
        <f t="shared" si="1899"/>
        <v>0.00278793965518483-0.112854090547986i</v>
      </c>
      <c r="L3600" t="str">
        <f t="shared" si="1900"/>
        <v>0.000883824941648453-0.0303293559832109i</v>
      </c>
      <c r="M3600" t="str">
        <f t="shared" si="1901"/>
        <v>0.00367176459683328-0.143183446531197i</v>
      </c>
      <c r="N3600" t="str">
        <f t="shared" si="1902"/>
        <v>-20.7805094067421i</v>
      </c>
      <c r="O3600" t="str">
        <f t="shared" si="1903"/>
        <v>-0.352421312979394-0.935841449262577i</v>
      </c>
      <c r="P3600" t="str">
        <f t="shared" si="1904"/>
        <v>1.35242131297939+0.935841449262577i</v>
      </c>
      <c r="Q3600" t="str">
        <f t="shared" si="1905"/>
        <v>-1.35242131297939+19.8446679574795i</v>
      </c>
      <c r="R3600" t="str">
        <f t="shared" si="1906"/>
        <v>0.0423173189746442-0.0710343030223161i</v>
      </c>
      <c r="S3600" t="str">
        <f t="shared" si="1907"/>
        <v>2.32031960535051i</v>
      </c>
      <c r="T3600" t="str">
        <f t="shared" si="1908"/>
        <v>0.164822285955089+0.0981897048627381i</v>
      </c>
      <c r="U3600" t="str">
        <f t="shared" si="1909"/>
        <v>0.0000500000000000002-0.0000852956949343465i</v>
      </c>
      <c r="V3600" t="str">
        <f t="shared" si="1910"/>
        <v>0.00002-0.000955311783264677i</v>
      </c>
      <c r="W3600" t="str">
        <f t="shared" si="1911"/>
        <v>0.0000421475067112391-0.0000801784627251737i</v>
      </c>
      <c r="X3600" t="str">
        <f t="shared" si="1912"/>
        <v>0.00004217074913268-0.0000801446673064706i</v>
      </c>
      <c r="Y3600" t="str">
        <f t="shared" si="1913"/>
        <v>0.009+8.37422937740895i</v>
      </c>
      <c r="Z3600" t="str">
        <f t="shared" si="1914"/>
        <v>-0.000114780432357328-0.000060553835352917i</v>
      </c>
      <c r="AA3600" t="str">
        <f t="shared" si="1915"/>
        <v>0.00154729118546057-1.43297971837077i</v>
      </c>
      <c r="AB3600" t="str">
        <f t="shared" si="1916"/>
        <v>0.49581230040253+0.295370636086828i</v>
      </c>
      <c r="AC3600" t="str">
        <f t="shared" si="1917"/>
        <v>1.04411269173032-0.0699075825596677i</v>
      </c>
      <c r="AD3600" t="str">
        <f t="shared" si="1918"/>
        <v>0.453889286721786+0.313281259256798i</v>
      </c>
      <c r="AE3600" t="str">
        <f t="shared" si="1919"/>
        <v>-0.0000331272267800951-0.0000634432955235475i</v>
      </c>
      <c r="AF3600" t="str">
        <f t="shared" si="1920"/>
        <v>-4.17516998701323-0.0591402098209583i</v>
      </c>
      <c r="AG3600" t="str">
        <f t="shared" si="1921"/>
        <v>1.00162765332218-0.00235274444583602i</v>
      </c>
      <c r="AH3600" t="str">
        <f t="shared" si="1922"/>
        <v>0.000133714573751015+0.000266726153001363i</v>
      </c>
      <c r="AI3600">
        <f t="shared" si="1923"/>
        <v>-70.505005652827293</v>
      </c>
      <c r="AJ3600">
        <f t="shared" si="1924"/>
        <v>63.37457621716996</v>
      </c>
      <c r="AK3600"/>
      <c r="AL3600"/>
      <c r="AM3600"/>
      <c r="AN3600"/>
    </row>
    <row r="3601" spans="1:40" x14ac:dyDescent="0.35">
      <c r="A3601"/>
      <c r="B3601">
        <f t="shared" si="1890"/>
        <v>1667000</v>
      </c>
      <c r="C3601" s="237" t="str">
        <f t="shared" si="1893"/>
        <v>-7.6119711248707E-09+0.000406614420231654i</v>
      </c>
      <c r="D3601" s="208" t="str">
        <f t="shared" si="1894"/>
        <v>-1.6487455780717+0.00311737722177602i</v>
      </c>
      <c r="E3601" t="str">
        <f t="shared" si="1895"/>
        <v>36500</v>
      </c>
      <c r="F3601" t="str">
        <f t="shared" si="1896"/>
        <v>0.21505376344086</v>
      </c>
      <c r="G3601" t="str">
        <f t="shared" si="1891"/>
        <v>0.21505376344086</v>
      </c>
      <c r="H3601" t="str">
        <f t="shared" si="1897"/>
        <v>2.52642638895346+0.062222162525049i</v>
      </c>
      <c r="I3601" t="str">
        <f t="shared" si="1898"/>
        <v>6546.29369191773i</v>
      </c>
      <c r="J3601" t="str">
        <f t="shared" si="1892"/>
        <v>-58006.1217460996+1432.11957839346i</v>
      </c>
      <c r="K3601" t="str">
        <f t="shared" si="1899"/>
        <v>0.00278459772161704-0.11278647180791i</v>
      </c>
      <c r="L3601" t="str">
        <f t="shared" si="1900"/>
        <v>0.00088276578019693-0.030311192854826i</v>
      </c>
      <c r="M3601" t="str">
        <f t="shared" si="1901"/>
        <v>0.00366736350181397-0.143097664662736i</v>
      </c>
      <c r="N3601" t="str">
        <f t="shared" si="1902"/>
        <v>-20.7929827017041i</v>
      </c>
      <c r="O3601" t="str">
        <f t="shared" si="1903"/>
        <v>-0.364066621685994-0.93137290865375i</v>
      </c>
      <c r="P3601" t="str">
        <f t="shared" si="1904"/>
        <v>1.36406662168599+0.93137290865375i</v>
      </c>
      <c r="Q3601" t="str">
        <f t="shared" si="1905"/>
        <v>-1.36406662168599+19.8616097930504i</v>
      </c>
      <c r="R3601" t="str">
        <f t="shared" si="1906"/>
        <v>0.0419783779859299-0.071561567301883i</v>
      </c>
      <c r="S3601" t="str">
        <f t="shared" si="1907"/>
        <v>2.32171235421327i</v>
      </c>
      <c r="T3601" t="str">
        <f t="shared" si="1908"/>
        <v>0.166145374891646+0.0974617187797678i</v>
      </c>
      <c r="U3601" t="str">
        <f t="shared" si="1909"/>
        <v>0.0000499999999999999-0.0000852445277508222i</v>
      </c>
      <c r="V3601" t="str">
        <f t="shared" si="1910"/>
        <v>0.00002-0.000954738710809208i</v>
      </c>
      <c r="W3601" t="str">
        <f t="shared" si="1911"/>
        <v>0.000042147355997289-0.0000801326044096234i</v>
      </c>
      <c r="X3601" t="str">
        <f t="shared" si="1912"/>
        <v>0.0000421705617475677-0.0000800988284557229i</v>
      </c>
      <c r="Y3601" t="str">
        <f t="shared" si="1913"/>
        <v>0.009+8.3792559256547i</v>
      </c>
      <c r="Z3601" t="str">
        <f t="shared" si="1914"/>
        <v>-0.000114645969414753-0.0000605170961751431i</v>
      </c>
      <c r="AA3601" t="str">
        <f t="shared" si="1915"/>
        <v>0.00154543529959624-1.43212008840918i</v>
      </c>
      <c r="AB3601" t="str">
        <f t="shared" si="1916"/>
        <v>0.499792367572878+0.293180735295397i</v>
      </c>
      <c r="AC3601" t="str">
        <f t="shared" si="1917"/>
        <v>1.0437863988322-0.0704439202878813i</v>
      </c>
      <c r="AD3601" t="str">
        <f t="shared" si="1918"/>
        <v>0.457784805162787+0.31177728698456i</v>
      </c>
      <c r="AE3601" t="str">
        <f t="shared" si="1919"/>
        <v>-0.0000336153267095618-0.0000634478163894022i</v>
      </c>
      <c r="AF3601" t="str">
        <f t="shared" si="1920"/>
        <v>-4.17517196702516-0.059104785303273i</v>
      </c>
      <c r="AG3601" t="str">
        <f t="shared" si="1921"/>
        <v>1.0016189001732-0.00237153796214223i</v>
      </c>
      <c r="AH3601" t="str">
        <f t="shared" si="1922"/>
        <v>0.000135747254315833+0.000266782406708499i</v>
      </c>
      <c r="AI3601">
        <f t="shared" si="1923"/>
        <v>-70.476911683613793</v>
      </c>
      <c r="AJ3601">
        <f t="shared" si="1924"/>
        <v>63.031580789631704</v>
      </c>
      <c r="AK3601"/>
      <c r="AL3601"/>
      <c r="AM3601"/>
      <c r="AN3601"/>
    </row>
    <row r="3602" spans="1:40" x14ac:dyDescent="0.35">
      <c r="A3602"/>
      <c r="B3602">
        <f t="shared" si="1890"/>
        <v>1668000</v>
      </c>
      <c r="C3602" s="237" t="str">
        <f t="shared" si="1893"/>
        <v>-7.60284679710526E-09+0.00040637064659859i</v>
      </c>
      <c r="D3602" s="208" t="str">
        <f t="shared" si="1894"/>
        <v>-1.64874557800175+0.00311550829058919i</v>
      </c>
      <c r="E3602" t="str">
        <f t="shared" si="1895"/>
        <v>36500</v>
      </c>
      <c r="F3602" t="str">
        <f t="shared" si="1896"/>
        <v>0.21505376344086</v>
      </c>
      <c r="G3602" t="str">
        <f t="shared" si="1891"/>
        <v>0.21505376344086</v>
      </c>
      <c r="H3602" t="str">
        <f t="shared" si="1897"/>
        <v>2.52642836547862+0.0621849114573442i</v>
      </c>
      <c r="I3602" t="str">
        <f t="shared" si="1898"/>
        <v>6550.22068273472i</v>
      </c>
      <c r="J3602" t="str">
        <f t="shared" si="1892"/>
        <v>-58075.7372474827+1432.97867832051i</v>
      </c>
      <c r="K3602" t="str">
        <f t="shared" si="1899"/>
        <v>0.00278126179231876-0.112718934001501i</v>
      </c>
      <c r="L3602" t="str">
        <f t="shared" si="1900"/>
        <v>0.000881708520991035-0.0302930514494057i</v>
      </c>
      <c r="M3602" t="str">
        <f t="shared" si="1901"/>
        <v>0.00366297031330979-0.143011985450907i</v>
      </c>
      <c r="N3602" t="str">
        <f t="shared" si="1902"/>
        <v>-20.8054559966662i</v>
      </c>
      <c r="O3602" t="str">
        <f t="shared" si="1903"/>
        <v>-0.375655288518117-0.926759464051147i</v>
      </c>
      <c r="P3602" t="str">
        <f t="shared" si="1904"/>
        <v>1.37565528851812+0.926759464051147i</v>
      </c>
      <c r="Q3602" t="str">
        <f t="shared" si="1905"/>
        <v>-1.37565528851812+19.8786965326151i</v>
      </c>
      <c r="R3602" t="str">
        <f t="shared" si="1906"/>
        <v>0.041632374693752-0.0720835534959818i</v>
      </c>
      <c r="S3602" t="str">
        <f t="shared" si="1907"/>
        <v>2.32310510307602i</v>
      </c>
      <c r="T3602" t="str">
        <f t="shared" si="1908"/>
        <v>0.167457670974369+0.0967163821042282i</v>
      </c>
      <c r="U3602" t="str">
        <f t="shared" si="1909"/>
        <v>0.0000500000000000001-0.0000851934219188376i</v>
      </c>
      <c r="V3602" t="str">
        <f t="shared" si="1910"/>
        <v>0.00002-0.000954166325490984i</v>
      </c>
      <c r="W3602" t="str">
        <f t="shared" si="1911"/>
        <v>0.000042147205194534-0.0000800868023986468i</v>
      </c>
      <c r="X3602" t="str">
        <f t="shared" si="1912"/>
        <v>0.0000421703743397681-0.0000800530458857057i</v>
      </c>
      <c r="Y3602" t="str">
        <f t="shared" si="1913"/>
        <v>0.009+8.38428247390044i</v>
      </c>
      <c r="Z3602" t="str">
        <f t="shared" si="1914"/>
        <v>-0.000114511748207284-0.0000604804012786093i</v>
      </c>
      <c r="AA3602" t="str">
        <f t="shared" si="1915"/>
        <v>0.00154358275074859-1.4312614892042i</v>
      </c>
      <c r="AB3602" t="str">
        <f t="shared" si="1916"/>
        <v>0.503739968079774+0.290938641093558i</v>
      </c>
      <c r="AC3602" t="str">
        <f t="shared" si="1917"/>
        <v>1.04345289725588-0.0709751533807446i</v>
      </c>
      <c r="AD3602" t="str">
        <f t="shared" si="1918"/>
        <v>0.461661189007953+0.31022494225147i</v>
      </c>
      <c r="AE3602" t="str">
        <f t="shared" si="1919"/>
        <v>-0.0000341031008387517-0.0000634458544406803i</v>
      </c>
      <c r="AF3602" t="str">
        <f t="shared" si="1920"/>
        <v>-4.17517394348037-0.059069403166755i</v>
      </c>
      <c r="AG3602" t="str">
        <f t="shared" si="1921"/>
        <v>1.0016099067628-0.00239021006332369i</v>
      </c>
      <c r="AH3602" t="str">
        <f t="shared" si="1922"/>
        <v>0.000137779121691358+0.000266811707166678i</v>
      </c>
      <c r="AI3602">
        <f t="shared" si="1923"/>
        <v>-70.449303520066152</v>
      </c>
      <c r="AJ3602">
        <f t="shared" si="1924"/>
        <v>62.688583956621962</v>
      </c>
      <c r="AK3602"/>
      <c r="AL3602"/>
      <c r="AM3602"/>
      <c r="AN3602"/>
    </row>
    <row r="3603" spans="1:40" x14ac:dyDescent="0.35">
      <c r="A3603"/>
      <c r="B3603">
        <f t="shared" si="1890"/>
        <v>1669000</v>
      </c>
      <c r="C3603" s="237" t="str">
        <f t="shared" si="1893"/>
        <v>-7.59373886525491E-09+0.000406127165084921i</v>
      </c>
      <c r="D3603" s="208" t="str">
        <f t="shared" si="1894"/>
        <v>-1.64874557793193+0.0031136415989844i</v>
      </c>
      <c r="E3603" t="str">
        <f t="shared" si="1895"/>
        <v>36500</v>
      </c>
      <c r="F3603" t="str">
        <f t="shared" si="1896"/>
        <v>0.21505376344086</v>
      </c>
      <c r="G3603" t="str">
        <f t="shared" si="1891"/>
        <v>0.21505376344086</v>
      </c>
      <c r="H3603" t="str">
        <f t="shared" si="1897"/>
        <v>2.52643033845539+0.0621477049344341i</v>
      </c>
      <c r="I3603" t="str">
        <f t="shared" si="1898"/>
        <v>6554.14767355171i</v>
      </c>
      <c r="J3603" t="str">
        <f t="shared" si="1892"/>
        <v>-58145.3944972926+1433.83777824756i</v>
      </c>
      <c r="K3603" t="str">
        <f t="shared" si="1899"/>
        <v>0.00277793185291793-0.112651476983626i</v>
      </c>
      <c r="L3603" t="str">
        <f t="shared" si="1900"/>
        <v>0.00088065315947956-0.030274931728036i</v>
      </c>
      <c r="M3603" t="str">
        <f t="shared" si="1901"/>
        <v>0.00365858501239749-0.142926408711662i</v>
      </c>
      <c r="N3603" t="str">
        <f t="shared" si="1902"/>
        <v>-20.8179292916282i</v>
      </c>
      <c r="O3603" t="str">
        <f t="shared" si="1903"/>
        <v>-0.387185510498392-0.92200183321949i</v>
      </c>
      <c r="P3603" t="str">
        <f t="shared" si="1904"/>
        <v>1.38718551049839+0.92200183321949i</v>
      </c>
      <c r="Q3603" t="str">
        <f t="shared" si="1905"/>
        <v>-1.38718551049839+19.8959274584087i</v>
      </c>
      <c r="R3603" t="str">
        <f t="shared" si="1906"/>
        <v>0.0412793991389128-0.0726001689484195i</v>
      </c>
      <c r="S3603" t="str">
        <f t="shared" si="1907"/>
        <v>2.32449785193877i</v>
      </c>
      <c r="T3603" t="str">
        <f t="shared" si="1908"/>
        <v>0.168758936770993+0.0959538746277259i</v>
      </c>
      <c r="U3603" t="str">
        <f t="shared" si="1909"/>
        <v>0.0000499999999999998-0.0000851423773281128i</v>
      </c>
      <c r="V3603" t="str">
        <f t="shared" si="1910"/>
        <v>0.00002-0.00095359462607487i</v>
      </c>
      <c r="W3603" t="str">
        <f t="shared" si="1911"/>
        <v>0.0000421470543029762-0.0000800410565909922i</v>
      </c>
      <c r="X3603" t="str">
        <f t="shared" si="1912"/>
        <v>0.0000421701869091251-0.0000800073194952108i</v>
      </c>
      <c r="Y3603" t="str">
        <f t="shared" si="1913"/>
        <v>0.009+8.38930902214618i</v>
      </c>
      <c r="Z3603" t="str">
        <f t="shared" si="1914"/>
        <v>-0.000114377768155713-0.0000604437505828704i</v>
      </c>
      <c r="AA3603" t="str">
        <f t="shared" si="1915"/>
        <v>0.0015417335309221-1.43040391890302i</v>
      </c>
      <c r="AB3603" t="str">
        <f t="shared" si="1916"/>
        <v>0.507654387688267+0.288644894323769i</v>
      </c>
      <c r="AC3603" t="str">
        <f t="shared" si="1917"/>
        <v>1.04311227487293-0.0715011866147238i</v>
      </c>
      <c r="AD3603" t="str">
        <f t="shared" si="1918"/>
        <v>0.46551783889047+0.308624469244192i</v>
      </c>
      <c r="AE3603" t="str">
        <f t="shared" si="1919"/>
        <v>-0.0000345904710061958-0.0000634374221361644i</v>
      </c>
      <c r="AF3603" t="str">
        <f t="shared" si="1920"/>
        <v>-4.17517591638732-0.0590340633354497i</v>
      </c>
      <c r="AG3603" t="str">
        <f t="shared" si="1921"/>
        <v>1.00160067478415-0.0024087578622393i</v>
      </c>
      <c r="AH3603" t="str">
        <f t="shared" si="1922"/>
        <v>0.000139809852022781+0.000266814098637326i</v>
      </c>
      <c r="AI3603">
        <f t="shared" si="1923"/>
        <v>-70.422176995004122</v>
      </c>
      <c r="AJ3603">
        <f t="shared" si="1924"/>
        <v>62.345585469361758</v>
      </c>
      <c r="AK3603"/>
      <c r="AL3603"/>
      <c r="AM3603"/>
      <c r="AN3603"/>
    </row>
    <row r="3604" spans="1:40" x14ac:dyDescent="0.35">
      <c r="A3604"/>
      <c r="B3604">
        <f t="shared" si="1890"/>
        <v>1670000</v>
      </c>
      <c r="C3604" s="237" t="str">
        <f t="shared" si="1893"/>
        <v>-7.58464729005962E-09+0.000405883975165879i</v>
      </c>
      <c r="D3604" s="208" t="str">
        <f t="shared" si="1894"/>
        <v>-1.64874557786222+0.00311177714293841i</v>
      </c>
      <c r="E3604" t="str">
        <f t="shared" si="1895"/>
        <v>36500</v>
      </c>
      <c r="F3604" t="str">
        <f t="shared" si="1896"/>
        <v>0.21505376344086</v>
      </c>
      <c r="G3604" t="str">
        <f t="shared" si="1891"/>
        <v>0.21505376344086</v>
      </c>
      <c r="H3604" t="str">
        <f t="shared" si="1897"/>
        <v>2.52643230789224+0.0621105428765222i</v>
      </c>
      <c r="I3604" t="str">
        <f t="shared" si="1898"/>
        <v>6558.07466436869i</v>
      </c>
      <c r="J3604" t="str">
        <f t="shared" si="1892"/>
        <v>-58215.093495529+1434.69687817461i</v>
      </c>
      <c r="K3604" t="str">
        <f t="shared" si="1899"/>
        <v>0.00277460788908551-0.1125841006095i</v>
      </c>
      <c r="L3604" t="str">
        <f t="shared" si="1900"/>
        <v>0.000879599691124878-0.0302568336518952i</v>
      </c>
      <c r="M3604" t="str">
        <f t="shared" si="1901"/>
        <v>0.00365420758021039-0.142840934261395i</v>
      </c>
      <c r="N3604" t="str">
        <f t="shared" si="1902"/>
        <v>-20.8304025865902i</v>
      </c>
      <c r="O3604" t="str">
        <f t="shared" si="1903"/>
        <v>-0.398655493742638-0.917100756356036i</v>
      </c>
      <c r="P3604" t="str">
        <f t="shared" si="1904"/>
        <v>1.39865549374264+0.917100756356036i</v>
      </c>
      <c r="Q3604" t="str">
        <f t="shared" si="1905"/>
        <v>-1.39865549374264+19.9133018302342i</v>
      </c>
      <c r="R3604" t="str">
        <f t="shared" si="1906"/>
        <v>0.0409195426305318-0.0731113227357307i</v>
      </c>
      <c r="S3604" t="str">
        <f t="shared" si="1907"/>
        <v>2.32589060080153i</v>
      </c>
      <c r="T3604" t="str">
        <f t="shared" si="1908"/>
        <v>0.170048938363203+0.0951743795934514i</v>
      </c>
      <c r="U3604" t="str">
        <f t="shared" si="1909"/>
        <v>0.00005-0.0000850913938686352i</v>
      </c>
      <c r="V3604" t="str">
        <f t="shared" si="1910"/>
        <v>0.00002-0.000953023611328715i</v>
      </c>
      <c r="W3604" t="str">
        <f t="shared" si="1911"/>
        <v>0.0000421469033226189-0.0000799953668856535i</v>
      </c>
      <c r="X3604" t="str">
        <f t="shared" si="1912"/>
        <v>0.000042169999455484-0.0000799616491832751i</v>
      </c>
      <c r="Y3604" t="str">
        <f t="shared" si="1913"/>
        <v>0.009+8.39433557039193i</v>
      </c>
      <c r="Z3604" t="str">
        <f t="shared" si="1914"/>
        <v>-0.000114244028682567-0.0000604071440076776i</v>
      </c>
      <c r="AA3604" t="str">
        <f t="shared" si="1915"/>
        <v>0.00153988763214517-1.42954737565724i</v>
      </c>
      <c r="AB3604" t="str">
        <f t="shared" si="1916"/>
        <v>0.51153492273394+0.286300046211413i</v>
      </c>
      <c r="AC3604" t="str">
        <f t="shared" si="1917"/>
        <v>1.04276462087212-0.0720219264715662i</v>
      </c>
      <c r="AD3604" t="str">
        <f t="shared" si="1918"/>
        <v>0.469354158577535+0.306976119540657i</v>
      </c>
      <c r="AE3604" t="str">
        <f t="shared" si="1919"/>
        <v>-0.0000350773592948034-0.0000634225328534614i</v>
      </c>
      <c r="AF3604" t="str">
        <f t="shared" si="1920"/>
        <v>-4.17517788575446-0.0589987657335838i</v>
      </c>
      <c r="AG3604" t="str">
        <f t="shared" si="1921"/>
        <v>1.00159120596465-0.00242717849484491i</v>
      </c>
      <c r="AH3604" t="str">
        <f t="shared" si="1922"/>
        <v>0.000141839122352246+0.000266789629150186i</v>
      </c>
      <c r="AI3604">
        <f t="shared" si="1923"/>
        <v>-70.395528031949283</v>
      </c>
      <c r="AJ3604">
        <f t="shared" si="1924"/>
        <v>62.002585079131769</v>
      </c>
      <c r="AK3604"/>
      <c r="AL3604"/>
      <c r="AM3604"/>
      <c r="AN3604"/>
    </row>
    <row r="3605" spans="1:40" x14ac:dyDescent="0.35">
      <c r="A3605"/>
      <c r="B3605">
        <f t="shared" si="1890"/>
        <v>1671000</v>
      </c>
      <c r="C3605" s="237" t="str">
        <f t="shared" si="1893"/>
        <v>-7.57557203237694E-09+0.000405641076317955i</v>
      </c>
      <c r="D3605" s="208" t="str">
        <f t="shared" si="1894"/>
        <v>-1.64874557779265+0.00310991491843766i</v>
      </c>
      <c r="E3605" t="str">
        <f t="shared" si="1895"/>
        <v>36500</v>
      </c>
      <c r="F3605" t="str">
        <f t="shared" si="1896"/>
        <v>0.21505376344086</v>
      </c>
      <c r="G3605" t="str">
        <f t="shared" si="1891"/>
        <v>0.21505376344086</v>
      </c>
      <c r="H3605" t="str">
        <f t="shared" si="1897"/>
        <v>2.52643427379767+0.0620734252040041i</v>
      </c>
      <c r="I3605" t="str">
        <f t="shared" si="1898"/>
        <v>6562.00165518568i</v>
      </c>
      <c r="J3605" t="str">
        <f t="shared" si="1892"/>
        <v>-58284.834242192+1435.55597810167i</v>
      </c>
      <c r="K3605" t="str">
        <f t="shared" si="1899"/>
        <v>0.00277128988653526-0.112516804734682i</v>
      </c>
      <c r="L3605" t="str">
        <f t="shared" si="1900"/>
        <v>0.000878548111402936-0.0302387571822544i</v>
      </c>
      <c r="M3605" t="str">
        <f t="shared" si="1901"/>
        <v>0.0036498379979382-0.142755561916936i</v>
      </c>
      <c r="N3605" t="str">
        <f t="shared" si="1902"/>
        <v>-20.8428758815522i</v>
      </c>
      <c r="O3605" t="str">
        <f t="shared" si="1903"/>
        <v>-0.410063453738588-0.91205699597557i</v>
      </c>
      <c r="P3605" t="str">
        <f t="shared" si="1904"/>
        <v>1.41006345373859+0.91205699597557i</v>
      </c>
      <c r="Q3605" t="str">
        <f t="shared" si="1905"/>
        <v>-1.41006345373859+19.9308188855766i</v>
      </c>
      <c r="R3605" t="str">
        <f t="shared" si="1906"/>
        <v>0.0405528977073589-0.0736169256849122i</v>
      </c>
      <c r="S3605" t="str">
        <f t="shared" si="1907"/>
        <v>2.32728334966428i</v>
      </c>
      <c r="T3605" t="str">
        <f t="shared" si="1908"/>
        <v>0.171327445399969+0.0943780836149751i</v>
      </c>
      <c r="U3605" t="str">
        <f t="shared" si="1909"/>
        <v>0.0000500000000000002-0.0000850404714306531i</v>
      </c>
      <c r="V3605" t="str">
        <f t="shared" si="1910"/>
        <v>0.00002-0.00095245328002331i</v>
      </c>
      <c r="W3605" t="str">
        <f t="shared" si="1911"/>
        <v>0.0000421467522534652-0.0000799497331818654i</v>
      </c>
      <c r="X3605" t="str">
        <f t="shared" si="1912"/>
        <v>0.0000421698119786908-0.0000799160348491762i</v>
      </c>
      <c r="Y3605" t="str">
        <f t="shared" si="1913"/>
        <v>0.009+8.39936211863767i</v>
      </c>
      <c r="Z3605" t="str">
        <f t="shared" si="1914"/>
        <v>-0.000114110529212101-0.0000603705814729771i</v>
      </c>
      <c r="AA3605" t="str">
        <f t="shared" si="1915"/>
        <v>0.00153804504647007-1.42869185762289i</v>
      </c>
      <c r="AB3605" t="str">
        <f t="shared" si="1916"/>
        <v>0.515380880283348+0.283904658120526i</v>
      </c>
      <c r="AC3605" t="str">
        <f t="shared" si="1917"/>
        <v>1.0424100257211-0.0725372811570945i</v>
      </c>
      <c r="AD3605" t="str">
        <f t="shared" si="1918"/>
        <v>0.473169555060446+0.305280152069514i</v>
      </c>
      <c r="AE3605" t="str">
        <f t="shared" si="1919"/>
        <v>-0.0000355636880424063-0.0000634012008849118i</v>
      </c>
      <c r="AF3605" t="str">
        <f t="shared" si="1920"/>
        <v>-4.17517985159032-0.0589635102855664i</v>
      </c>
      <c r="AG3605" t="str">
        <f t="shared" si="1921"/>
        <v>1.0015815020656-0.00244546912059051i</v>
      </c>
      <c r="AH3605" t="str">
        <f t="shared" si="1922"/>
        <v>0.000143866610661076+0.000266738350488578i</v>
      </c>
      <c r="AI3605">
        <f t="shared" si="1923"/>
        <v>-70.369352643001704</v>
      </c>
      <c r="AJ3605">
        <f t="shared" si="1924"/>
        <v>61.659582537324084</v>
      </c>
      <c r="AK3605"/>
      <c r="AL3605"/>
      <c r="AM3605"/>
      <c r="AN3605"/>
    </row>
    <row r="3606" spans="1:40" x14ac:dyDescent="0.35">
      <c r="A3606"/>
      <c r="B3606">
        <f t="shared" si="1890"/>
        <v>1672000</v>
      </c>
      <c r="C3606" s="237" t="str">
        <f t="shared" si="1893"/>
        <v>-7.56651305318128E-09+0.000405398468018888i</v>
      </c>
      <c r="D3606" s="208" t="str">
        <f t="shared" si="1894"/>
        <v>-1.64874557772319+0.00310805492147814i</v>
      </c>
      <c r="E3606" t="str">
        <f t="shared" si="1895"/>
        <v>36500</v>
      </c>
      <c r="F3606" t="str">
        <f t="shared" si="1896"/>
        <v>0.21505376344086</v>
      </c>
      <c r="G3606" t="str">
        <f t="shared" si="1891"/>
        <v>0.21505376344086</v>
      </c>
      <c r="H3606" t="str">
        <f t="shared" si="1897"/>
        <v>2.52643623618008+0.0620363518374627i</v>
      </c>
      <c r="I3606" t="str">
        <f t="shared" si="1898"/>
        <v>6565.92864600267i</v>
      </c>
      <c r="J3606" t="str">
        <f t="shared" si="1892"/>
        <v>-58354.6167372817+1436.41507802871i</v>
      </c>
      <c r="K3606" t="str">
        <f t="shared" si="1899"/>
        <v>0.00276797783102353-0.112449589215076i</v>
      </c>
      <c r="L3606" t="str">
        <f t="shared" si="1900"/>
        <v>0.00087749841580316-0.0302207022804769i</v>
      </c>
      <c r="M3606" t="str">
        <f t="shared" si="1901"/>
        <v>0.00364547624682669-0.142670291495553i</v>
      </c>
      <c r="N3606" t="str">
        <f t="shared" si="1902"/>
        <v>-20.8553491765143i</v>
      </c>
      <c r="O3606" t="str">
        <f t="shared" si="1903"/>
        <v>-0.421407615623709-0.906871336791686i</v>
      </c>
      <c r="P3606" t="str">
        <f t="shared" si="1904"/>
        <v>1.42140761562371+0.906871336791686i</v>
      </c>
      <c r="Q3606" t="str">
        <f t="shared" si="1905"/>
        <v>-1.42140761562371+19.9484778397226i</v>
      </c>
      <c r="R3606" t="str">
        <f t="shared" si="1906"/>
        <v>0.0401795580988485-0.0741168903901877i</v>
      </c>
      <c r="S3606" t="str">
        <f t="shared" si="1907"/>
        <v>2.32867609852704i</v>
      </c>
      <c r="T3606" t="str">
        <f t="shared" si="1908"/>
        <v>0.172594231148779+0.0935651765941671i</v>
      </c>
      <c r="U3606" t="str">
        <f t="shared" si="1909"/>
        <v>0.0000499999999999999-0.0000849896099046774i</v>
      </c>
      <c r="V3606" t="str">
        <f t="shared" si="1910"/>
        <v>0.00002-0.000951883630932385i</v>
      </c>
      <c r="W3606" t="str">
        <f t="shared" si="1911"/>
        <v>0.0000421466010955171-0.000079904155379102i</v>
      </c>
      <c r="X3606" t="str">
        <f t="shared" si="1912"/>
        <v>0.0000421696244785901-0.0000798704763924296i</v>
      </c>
      <c r="Y3606" t="str">
        <f t="shared" si="1913"/>
        <v>0.009+8.40438866688341i</v>
      </c>
      <c r="Z3606" t="str">
        <f t="shared" si="1914"/>
        <v>-0.000113977269170286-0.0000603340628989064i</v>
      </c>
      <c r="AA3606" t="str">
        <f t="shared" si="1915"/>
        <v>0.0015362057659728-1.42783736296042i</v>
      </c>
      <c r="AB3606" t="str">
        <f t="shared" si="1916"/>
        <v>0.519191578288142+0.281459301306885i</v>
      </c>
      <c r="AC3606" t="str">
        <f t="shared" si="1917"/>
        <v>1.04204858112779-0.0730471606190428i</v>
      </c>
      <c r="AD3606" t="str">
        <f t="shared" si="1918"/>
        <v>0.476963438644371+0.303536833068402i</v>
      </c>
      <c r="AE3606" t="str">
        <f t="shared" si="1919"/>
        <v>-0.000036049379852271-0.0000633734414333816i</v>
      </c>
      <c r="AF3606" t="str">
        <f t="shared" si="1920"/>
        <v>-4.17518181390327-0.0589282969159846i</v>
      </c>
      <c r="AG3606" t="str">
        <f t="shared" si="1921"/>
        <v>1.00157156488189-0.00246362692281431i</v>
      </c>
      <c r="AH3606" t="str">
        <f t="shared" si="1922"/>
        <v>0.000145891995911895+0.000266660318174206i</v>
      </c>
      <c r="AI3606">
        <f t="shared" si="1923"/>
        <v>-70.343646926783535</v>
      </c>
      <c r="AJ3606">
        <f t="shared" si="1924"/>
        <v>61.316577595474371</v>
      </c>
      <c r="AK3606"/>
      <c r="AL3606"/>
      <c r="AM3606"/>
      <c r="AN3606"/>
    </row>
    <row r="3607" spans="1:40" x14ac:dyDescent="0.35">
      <c r="A3607"/>
      <c r="B3607">
        <f t="shared" si="1890"/>
        <v>1673000</v>
      </c>
      <c r="C3607" s="237" t="str">
        <f t="shared" si="1893"/>
        <v>-7.55747031356409E-09+0.000405156149747678i</v>
      </c>
      <c r="D3607" s="208" t="str">
        <f t="shared" si="1894"/>
        <v>-1.64874557765386+0.00310619714806553i</v>
      </c>
      <c r="E3607" t="str">
        <f t="shared" si="1895"/>
        <v>36500</v>
      </c>
      <c r="F3607" t="str">
        <f t="shared" si="1896"/>
        <v>0.21505376344086</v>
      </c>
      <c r="G3607" t="str">
        <f t="shared" si="1891"/>
        <v>0.21505376344086</v>
      </c>
      <c r="H3607" t="str">
        <f t="shared" si="1897"/>
        <v>2.52643819504791+0.0619993226976725i</v>
      </c>
      <c r="I3607" t="str">
        <f t="shared" si="1898"/>
        <v>6569.85563681966i</v>
      </c>
      <c r="J3607" t="str">
        <f t="shared" si="1892"/>
        <v>-58424.440980798+1437.27417795576i</v>
      </c>
      <c r="K3607" t="str">
        <f t="shared" si="1899"/>
        <v>0.00276467170834929-0.112382453906931i</v>
      </c>
      <c r="L3607" t="str">
        <f t="shared" si="1900"/>
        <v>0.000876450599828448-0.0302026689080181i</v>
      </c>
      <c r="M3607" t="str">
        <f t="shared" si="1901"/>
        <v>0.00364112230817774-0.142585122814949i</v>
      </c>
      <c r="N3607" t="str">
        <f t="shared" si="1902"/>
        <v>-20.8678224714763i</v>
      </c>
      <c r="O3607" t="str">
        <f t="shared" si="1903"/>
        <v>-0.432686214460976-0.901544585594872i</v>
      </c>
      <c r="P3607" t="str">
        <f t="shared" si="1904"/>
        <v>1.43268621446098+0.901544585594872i</v>
      </c>
      <c r="Q3607" t="str">
        <f t="shared" si="1905"/>
        <v>-1.43268621446098+19.9662778858814i</v>
      </c>
      <c r="R3607" t="str">
        <f t="shared" si="1906"/>
        <v>0.0397996186860651-0.0746111312287561i</v>
      </c>
      <c r="S3607" t="str">
        <f t="shared" si="1907"/>
        <v>2.33006884738981i</v>
      </c>
      <c r="T3607" t="str">
        <f t="shared" si="1908"/>
        <v>0.173849072544638+0.0927358516383937i</v>
      </c>
      <c r="U3607" t="str">
        <f t="shared" si="1909"/>
        <v>0.0000500000000000001-0.000084938809181483i</v>
      </c>
      <c r="V3607" t="str">
        <f t="shared" si="1910"/>
        <v>0.00002-0.000951314662832612i</v>
      </c>
      <c r="W3607" t="str">
        <f t="shared" si="1911"/>
        <v>0.0000421464498487788-0.0000798586333770811i</v>
      </c>
      <c r="X3607" t="str">
        <f t="shared" si="1912"/>
        <v>0.0000421694369550302-0.0000798249737127971i</v>
      </c>
      <c r="Y3607" t="str">
        <f t="shared" si="1913"/>
        <v>0.009+8.40941521512916i</v>
      </c>
      <c r="Z3607" t="str">
        <f t="shared" si="1914"/>
        <v>-0.000113844247984819-0.0000602975882058012i</v>
      </c>
      <c r="AA3607" t="str">
        <f t="shared" si="1915"/>
        <v>0.00153436978275305-1.42698388983468i</v>
      </c>
      <c r="AB3607" t="str">
        <f t="shared" si="1916"/>
        <v>0.522966345732459+0.278964556668922i</v>
      </c>
      <c r="AC3607" t="str">
        <f t="shared" si="1917"/>
        <v>1.04168038000153-0.0735514765638696i</v>
      </c>
      <c r="AD3607" t="str">
        <f t="shared" si="1918"/>
        <v>0.480735223037418+0.301746436041277i</v>
      </c>
      <c r="AE3607" t="str">
        <f t="shared" si="1919"/>
        <v>-0.0000365343576035239-0.0000633392706079527i</v>
      </c>
      <c r="AF3607" t="str">
        <f t="shared" si="1920"/>
        <v>-4.17518377270177-0.058893125549607i</v>
      </c>
      <c r="AG3607" t="str">
        <f t="shared" si="1921"/>
        <v>1.0015613962417-0.0024816491091318i</v>
      </c>
      <c r="AH3607" t="str">
        <f t="shared" si="1922"/>
        <v>0.000147914958090468+0.000266555591451585i</v>
      </c>
      <c r="AI3607">
        <f t="shared" si="1923"/>
        <v>-70.318407066447321</v>
      </c>
      <c r="AJ3607">
        <f t="shared" si="1924"/>
        <v>60.973570005309895</v>
      </c>
      <c r="AK3607"/>
      <c r="AL3607"/>
      <c r="AM3607"/>
      <c r="AN3607"/>
    </row>
    <row r="3608" spans="1:40" x14ac:dyDescent="0.35">
      <c r="A3608"/>
      <c r="B3608">
        <f t="shared" si="1890"/>
        <v>1674000</v>
      </c>
      <c r="C3608" s="237" t="str">
        <f t="shared" si="1893"/>
        <v>-7.54844377473258E-09+0.000404914120984557i</v>
      </c>
      <c r="D3608" s="208" t="str">
        <f t="shared" si="1894"/>
        <v>-1.64874557758466+0.00310434159421494i</v>
      </c>
      <c r="E3608" t="str">
        <f t="shared" si="1895"/>
        <v>36500</v>
      </c>
      <c r="F3608" t="str">
        <f t="shared" si="1896"/>
        <v>0.21505376344086</v>
      </c>
      <c r="G3608" t="str">
        <f t="shared" si="1891"/>
        <v>0.21505376344086</v>
      </c>
      <c r="H3608" t="str">
        <f t="shared" si="1897"/>
        <v>2.52644015040955+0.0619623377055953i</v>
      </c>
      <c r="I3608" t="str">
        <f t="shared" si="1898"/>
        <v>6573.78262763664i</v>
      </c>
      <c r="J3608" t="str">
        <f t="shared" si="1892"/>
        <v>-58494.3069727409+1438.13327788281i</v>
      </c>
      <c r="K3608" t="str">
        <f t="shared" si="1899"/>
        <v>0.0027613715043538-0.112315398666835i</v>
      </c>
      <c r="L3608" t="str">
        <f t="shared" si="1900"/>
        <v>0.000875404658995101-0.030184657026425i</v>
      </c>
      <c r="M3608" t="str">
        <f t="shared" si="1901"/>
        <v>0.0036367761633489-0.14250005569326i</v>
      </c>
      <c r="N3608" t="str">
        <f t="shared" si="1902"/>
        <v>-20.8802957664383i</v>
      </c>
      <c r="O3608" t="str">
        <f t="shared" si="1903"/>
        <v>-0.443897495514007-0.896077571126737i</v>
      </c>
      <c r="P3608" t="str">
        <f t="shared" si="1904"/>
        <v>1.44389749551401+0.896077571126737i</v>
      </c>
      <c r="Q3608" t="str">
        <f t="shared" si="1905"/>
        <v>-1.44389749551401+19.9842181953116i</v>
      </c>
      <c r="R3608" t="str">
        <f t="shared" si="1906"/>
        <v>0.0394131754623971-0.075099564375579i</v>
      </c>
      <c r="S3608" t="str">
        <f t="shared" si="1907"/>
        <v>2.33146159625256i</v>
      </c>
      <c r="T3608" t="str">
        <f t="shared" si="1908"/>
        <v>0.175091750236959+0.0918903049769426i</v>
      </c>
      <c r="U3608" t="str">
        <f t="shared" si="1909"/>
        <v>0.0000499999999999998-0.000084888069152103i</v>
      </c>
      <c r="V3608" t="str">
        <f t="shared" si="1910"/>
        <v>0.00002-0.000950746374503559i</v>
      </c>
      <c r="W3608" t="str">
        <f t="shared" si="1911"/>
        <v>0.0000421462985132518-0.0000798131670757561i</v>
      </c>
      <c r="X3608" t="str">
        <f t="shared" si="1912"/>
        <v>0.0000421692494078565-0.000079779526710274i</v>
      </c>
      <c r="Y3608" t="str">
        <f t="shared" si="1913"/>
        <v>0.009+8.4144417633749i</v>
      </c>
      <c r="Z3608" t="str">
        <f t="shared" si="1914"/>
        <v>-0.000113711465085093-0.0000602611573141853i</v>
      </c>
      <c r="AA3608" t="str">
        <f t="shared" si="1915"/>
        <v>0.00153253708893411-1.42613143641489i</v>
      </c>
      <c r="AB3608" t="str">
        <f t="shared" si="1916"/>
        <v>0.526704522773982+0.276421014496318i</v>
      </c>
      <c r="AC3608" t="str">
        <f t="shared" si="1917"/>
        <v>1.04130551641407-0.0740501424726154i</v>
      </c>
      <c r="AD3608" t="str">
        <f t="shared" si="1918"/>
        <v>0.484484325439375+0.299909241714484i</v>
      </c>
      <c r="AE3608" t="str">
        <f t="shared" si="1919"/>
        <v>-0.0000370185444615398-0.0000632987054194724i</v>
      </c>
      <c r="AF3608" t="str">
        <f t="shared" si="1920"/>
        <v>-4.17518572799421-0.0588579961113804i</v>
      </c>
      <c r="AG3608" t="str">
        <f t="shared" si="1921"/>
        <v>1.00155099800612-0.00249953291182167i</v>
      </c>
      <c r="AH3608" t="str">
        <f t="shared" si="1922"/>
        <v>0.000149935178247426+0.000266424233271939i</v>
      </c>
      <c r="AI3608">
        <f t="shared" si="1923"/>
        <v>-70.293629327748604</v>
      </c>
      <c r="AJ3608">
        <f t="shared" si="1924"/>
        <v>60.630559518771527</v>
      </c>
      <c r="AK3608"/>
      <c r="AL3608"/>
      <c r="AM3608"/>
      <c r="AN3608"/>
    </row>
    <row r="3609" spans="1:40" x14ac:dyDescent="0.35">
      <c r="A3609"/>
      <c r="B3609">
        <f t="shared" ref="B3609:B3672" si="1925">B3608+1000</f>
        <v>1675000</v>
      </c>
      <c r="C3609" s="237" t="str">
        <f t="shared" si="1893"/>
        <v>-7.53943339800985E-09+0.000404672381211003i</v>
      </c>
      <c r="D3609" s="208" t="str">
        <f t="shared" si="1894"/>
        <v>-1.64874557751558+0.00310248825595102i</v>
      </c>
      <c r="E3609" t="str">
        <f t="shared" si="1895"/>
        <v>36500</v>
      </c>
      <c r="F3609" t="str">
        <f t="shared" si="1896"/>
        <v>0.21505376344086</v>
      </c>
      <c r="G3609" t="str">
        <f t="shared" si="1891"/>
        <v>0.21505376344086</v>
      </c>
      <c r="H3609" t="str">
        <f t="shared" si="1897"/>
        <v>2.52644210227333+0.061925396782381i</v>
      </c>
      <c r="I3609" t="str">
        <f t="shared" si="1898"/>
        <v>6577.70961845363i</v>
      </c>
      <c r="J3609" t="str">
        <f t="shared" si="1892"/>
        <v>-58564.2147131104+1438.99237780987i</v>
      </c>
      <c r="K3609" t="str">
        <f t="shared" si="1899"/>
        <v>0.00275807720492056-0.112248423351722i</v>
      </c>
      <c r="L3609" t="str">
        <f t="shared" si="1900"/>
        <v>0.000874360588832764-0.030166666597336i</v>
      </c>
      <c r="M3609" t="str">
        <f t="shared" si="1901"/>
        <v>0.00363243779375332-0.142415089949058i</v>
      </c>
      <c r="N3609" t="str">
        <f t="shared" si="1902"/>
        <v>-20.8927690614004i</v>
      </c>
      <c r="O3609" t="str">
        <f t="shared" si="1903"/>
        <v>-0.45503971451978-0.890471143951199i</v>
      </c>
      <c r="P3609" t="str">
        <f t="shared" si="1904"/>
        <v>1.45503971451978+0.890471143951199i</v>
      </c>
      <c r="Q3609" t="str">
        <f t="shared" si="1905"/>
        <v>-1.45503971451978+20.0022979174492i</v>
      </c>
      <c r="R3609" t="str">
        <f t="shared" si="1906"/>
        <v>0.0390203254941656-0.075582107817144i</v>
      </c>
      <c r="S3609" t="str">
        <f t="shared" si="1907"/>
        <v>2.33285434511532i</v>
      </c>
      <c r="T3609" t="str">
        <f t="shared" si="1908"/>
        <v>0.176322048634199+0.0910287358768783i</v>
      </c>
      <c r="U3609" t="str">
        <f t="shared" si="1909"/>
        <v>0.00005-0.0000848373897078334i</v>
      </c>
      <c r="V3609" t="str">
        <f t="shared" si="1910"/>
        <v>0.00002-0.000950178764727734i</v>
      </c>
      <c r="W3609" t="str">
        <f t="shared" si="1911"/>
        <v>0.0000421461470889402-0.0000797677563753231i</v>
      </c>
      <c r="X3609" t="str">
        <f t="shared" si="1912"/>
        <v>0.0000421690618369174-0.0000797341352850984i</v>
      </c>
      <c r="Y3609" t="str">
        <f t="shared" si="1913"/>
        <v>0.009+8.41946831162064i</v>
      </c>
      <c r="Z3609" t="str">
        <f t="shared" si="1914"/>
        <v>-0.000113578919902214-0.000060224770144778i</v>
      </c>
      <c r="AA3609" t="str">
        <f t="shared" si="1915"/>
        <v>0.00153070767666277-1.42528000087466i</v>
      </c>
      <c r="AB3609" t="str">
        <f t="shared" si="1916"/>
        <v>0.53040546087821+0.273829274216882i</v>
      </c>
      <c r="AC3609" t="str">
        <f t="shared" si="1917"/>
        <v>1.04092408556039-0.0745430736157404i</v>
      </c>
      <c r="AD3609" t="str">
        <f t="shared" si="1918"/>
        <v>0.488210166629699+0.298025537991949i</v>
      </c>
      <c r="AE3609" t="str">
        <f t="shared" si="1919"/>
        <v>-0.0000375018638882421-0.0000632517637760193i</v>
      </c>
      <c r="AF3609" t="str">
        <f t="shared" si="1920"/>
        <v>-4.17518767978891-0.05882290852643i</v>
      </c>
      <c r="AG3609" t="str">
        <f t="shared" si="1921"/>
        <v>1.00154037206888-0.00251727558820658i</v>
      </c>
      <c r="AH3609" t="str">
        <f t="shared" si="1922"/>
        <v>0.000151952338539668+0.000266266310276766i</v>
      </c>
      <c r="AI3609">
        <f t="shared" si="1923"/>
        <v>-70.269310057177847</v>
      </c>
      <c r="AJ3609">
        <f t="shared" si="1924"/>
        <v>60.287545888060961</v>
      </c>
      <c r="AK3609"/>
      <c r="AL3609"/>
      <c r="AM3609"/>
      <c r="AN3609"/>
    </row>
    <row r="3610" spans="1:40" x14ac:dyDescent="0.35">
      <c r="A3610"/>
      <c r="B3610">
        <f t="shared" si="1925"/>
        <v>1676000</v>
      </c>
      <c r="C3610" s="237" t="str">
        <f t="shared" si="1893"/>
        <v>-7.53043914483436E-09+0.000404430929909733i</v>
      </c>
      <c r="D3610" s="208" t="str">
        <f t="shared" si="1894"/>
        <v>-1.64874557744663+0.00310063712930795i</v>
      </c>
      <c r="E3610" t="str">
        <f t="shared" si="1895"/>
        <v>36500</v>
      </c>
      <c r="F3610" t="str">
        <f t="shared" si="1896"/>
        <v>0.21505376344086</v>
      </c>
      <c r="G3610" t="str">
        <f t="shared" si="1891"/>
        <v>0.21505376344086</v>
      </c>
      <c r="H3610" t="str">
        <f t="shared" si="1897"/>
        <v>2.52644405064761+0.0618884998493673i</v>
      </c>
      <c r="I3610" t="str">
        <f t="shared" si="1898"/>
        <v>6581.63660927062i</v>
      </c>
      <c r="J3610" t="str">
        <f t="shared" si="1892"/>
        <v>-58634.1642019065+1439.85147773691i</v>
      </c>
      <c r="K3610" t="str">
        <f t="shared" si="1899"/>
        <v>0.00275478879597503-0.112181527818862i</v>
      </c>
      <c r="L3610" t="str">
        <f t="shared" si="1900"/>
        <v>0.000873318384884411-0.0301486975824809i</v>
      </c>
      <c r="M3610" t="str">
        <f t="shared" si="1901"/>
        <v>0.00362810718085944-0.142330225401343i</v>
      </c>
      <c r="N3610" t="str">
        <f t="shared" si="1902"/>
        <v>-20.9052423563624i</v>
      </c>
      <c r="O3610" t="str">
        <f t="shared" si="1903"/>
        <v>-0.466111137959767-0.884726176322285i</v>
      </c>
      <c r="P3610" t="str">
        <f t="shared" si="1904"/>
        <v>1.46611113795977+0.884726176322285i</v>
      </c>
      <c r="Q3610" t="str">
        <f t="shared" si="1905"/>
        <v>-1.46611113795977+20.0205161800401i</v>
      </c>
      <c r="R3610" t="str">
        <f t="shared" si="1906"/>
        <v>0.0386211668811277-0.0760586813642356i</v>
      </c>
      <c r="S3610" t="str">
        <f t="shared" si="1907"/>
        <v>2.33424709397807i</v>
      </c>
      <c r="T3610" t="str">
        <f t="shared" si="1908"/>
        <v>0.177539755946271+0.0901513465583144i</v>
      </c>
      <c r="U3610" t="str">
        <f t="shared" si="1909"/>
        <v>0.0000500000000000002-0.0000847867707402276i</v>
      </c>
      <c r="V3610" t="str">
        <f t="shared" si="1910"/>
        <v>0.00002-0.000949611832290544i</v>
      </c>
      <c r="W3610" t="str">
        <f t="shared" si="1911"/>
        <v>0.0000421459955758467-0.0000797224011762147i</v>
      </c>
      <c r="X3610" t="str">
        <f t="shared" si="1912"/>
        <v>0.0000421688742420607-0.0000796887993377454i</v>
      </c>
      <c r="Y3610" t="str">
        <f t="shared" si="1913"/>
        <v>0.009+8.42449485986639i</v>
      </c>
      <c r="Z3610" t="str">
        <f t="shared" si="1914"/>
        <v>-0.000113446611868979-0.0000601884266184894i</v>
      </c>
      <c r="AA3610" t="str">
        <f t="shared" si="1915"/>
        <v>0.00152888153810924-1.42442958139194i</v>
      </c>
      <c r="AB3610" t="str">
        <f t="shared" si="1916"/>
        <v>0.534068522946041+0.271189944141674i</v>
      </c>
      <c r="AC3610" t="str">
        <f t="shared" si="1917"/>
        <v>1.04053618371943-0.0750301870669551i</v>
      </c>
      <c r="AD3610" t="str">
        <f t="shared" si="1918"/>
        <v>0.49191217105484+0.29609561990927i</v>
      </c>
      <c r="AE3610" t="str">
        <f t="shared" si="1919"/>
        <v>-0.0000379842396523202-0.0000631984644782279i</v>
      </c>
      <c r="AF3610" t="str">
        <f t="shared" si="1920"/>
        <v>-4.17518962809424-0.0587878627200593i</v>
      </c>
      <c r="AG3610" t="str">
        <f t="shared" si="1921"/>
        <v>1.00152952035599-0.00253487442102904i</v>
      </c>
      <c r="AH3610" t="str">
        <f t="shared" si="1922"/>
        <v>0.000153966122271493+0.000266081892780868i</v>
      </c>
      <c r="AI3610">
        <f t="shared" si="1923"/>
        <v>-70.245445680154504</v>
      </c>
      <c r="AJ3610">
        <f t="shared" si="1924"/>
        <v>59.944528865684717</v>
      </c>
      <c r="AK3610"/>
      <c r="AL3610"/>
      <c r="AM3610"/>
      <c r="AN3610"/>
    </row>
    <row r="3611" spans="1:40" x14ac:dyDescent="0.35">
      <c r="A3611"/>
      <c r="B3611">
        <f t="shared" si="1925"/>
        <v>1677000</v>
      </c>
      <c r="C3611" s="237" t="str">
        <f t="shared" si="1893"/>
        <v>-7.52146097675936E-09+0.000404189766564692i</v>
      </c>
      <c r="D3611" s="208" t="str">
        <f t="shared" si="1894"/>
        <v>-1.6487455773778+0.00309878821032931i</v>
      </c>
      <c r="E3611" t="str">
        <f t="shared" si="1895"/>
        <v>36500</v>
      </c>
      <c r="F3611" t="str">
        <f t="shared" si="1896"/>
        <v>0.21505376344086</v>
      </c>
      <c r="G3611" t="str">
        <f t="shared" si="1891"/>
        <v>0.21505376344086</v>
      </c>
      <c r="H3611" t="str">
        <f t="shared" si="1897"/>
        <v>2.5264459955407+0.0618516468280791i</v>
      </c>
      <c r="I3611" t="str">
        <f t="shared" si="1898"/>
        <v>6585.5636000876i</v>
      </c>
      <c r="J3611" t="str">
        <f t="shared" si="1892"/>
        <v>-58704.1554391292+1440.71057766396i</v>
      </c>
      <c r="K3611" t="str">
        <f t="shared" si="1899"/>
        <v>0.00275150626348472-0.112114711925867i</v>
      </c>
      <c r="L3611" t="str">
        <f t="shared" si="1900"/>
        <v>0.00087227804270626-0.0301307499436799i</v>
      </c>
      <c r="M3611" t="str">
        <f t="shared" si="1901"/>
        <v>0.00362378430619098-0.142245461869547i</v>
      </c>
      <c r="N3611" t="str">
        <f t="shared" si="1902"/>
        <v>-20.9177156513244i</v>
      </c>
      <c r="O3611" t="str">
        <f t="shared" si="1903"/>
        <v>-0.47711004333015-0.878843562048162i</v>
      </c>
      <c r="P3611" t="str">
        <f t="shared" si="1904"/>
        <v>1.47711004333015+0.878843562048162i</v>
      </c>
      <c r="Q3611" t="str">
        <f t="shared" si="1905"/>
        <v>-1.47711004333015+20.0388720892762i</v>
      </c>
      <c r="R3611" t="str">
        <f t="shared" si="1906"/>
        <v>0.038215798716878-0.0765292066637532i</v>
      </c>
      <c r="S3611" t="str">
        <f t="shared" si="1907"/>
        <v>2.33563984284083i</v>
      </c>
      <c r="T3611" t="str">
        <f t="shared" si="1908"/>
        <v>0.178744664224862+0.0892583421091257i</v>
      </c>
      <c r="U3611" t="str">
        <f t="shared" si="1909"/>
        <v>0.0000499999999999999-0.0000847362121410976i</v>
      </c>
      <c r="V3611" t="str">
        <f t="shared" si="1910"/>
        <v>0.00002-0.000949045575980291i</v>
      </c>
      <c r="W3611" t="str">
        <f t="shared" si="1911"/>
        <v>0.0000421458439739735-0.000079677101379099i</v>
      </c>
      <c r="X3611" t="str">
        <f t="shared" si="1912"/>
        <v>0.0000421686866231342-0.0000796435187689257i</v>
      </c>
      <c r="Y3611" t="str">
        <f t="shared" si="1913"/>
        <v>0.009+8.42952140811213i</v>
      </c>
      <c r="Z3611" t="str">
        <f t="shared" si="1914"/>
        <v>-0.000113314540419878-0.0000601521266564197i</v>
      </c>
      <c r="AA3611" t="str">
        <f t="shared" si="1915"/>
        <v>0.00152705866546707-1.42358017614905i</v>
      </c>
      <c r="AB3611" t="str">
        <f t="shared" si="1916"/>
        <v>0.537693083435058+0.268503641208449i</v>
      </c>
      <c r="AC3611" t="str">
        <f t="shared" si="1917"/>
        <v>1.04014190821465-0.0755114017161144i</v>
      </c>
      <c r="AD3611" t="str">
        <f t="shared" si="1918"/>
        <v>0.495589766915286+0.294119789586684i</v>
      </c>
      <c r="AE3611" t="str">
        <f t="shared" si="1919"/>
        <v>-0.0000384655958394224-0.0000631388272145203i</v>
      </c>
      <c r="AF3611" t="str">
        <f t="shared" si="1920"/>
        <v>-4.1751915729185-0.0587528586177498i</v>
      </c>
      <c r="AG3611" t="str">
        <f t="shared" si="1921"/>
        <v>1.00151844482539-0.00255232671882459i</v>
      </c>
      <c r="AH3611" t="str">
        <f t="shared" si="1922"/>
        <v>0.000155976213935672+0.000265871054755039i</v>
      </c>
      <c r="AI3611">
        <f t="shared" si="1923"/>
        <v>-70.222032699272859</v>
      </c>
      <c r="AJ3611">
        <f t="shared" si="1924"/>
        <v>59.601508204477824</v>
      </c>
      <c r="AK3611"/>
      <c r="AL3611"/>
      <c r="AM3611"/>
      <c r="AN3611"/>
    </row>
    <row r="3612" spans="1:40" x14ac:dyDescent="0.35">
      <c r="A3612"/>
      <c r="B3612">
        <f t="shared" si="1925"/>
        <v>1678000</v>
      </c>
      <c r="C3612" s="237" t="str">
        <f t="shared" si="1893"/>
        <v>-7.51249885545306E-09+0.000403948890661066i</v>
      </c>
      <c r="D3612" s="208" t="str">
        <f t="shared" si="1894"/>
        <v>-1.64874557730909+0.00309694149506817i</v>
      </c>
      <c r="E3612" t="str">
        <f t="shared" si="1895"/>
        <v>36500</v>
      </c>
      <c r="F3612" t="str">
        <f t="shared" si="1896"/>
        <v>0.21505376344086</v>
      </c>
      <c r="G3612" t="str">
        <f t="shared" si="1891"/>
        <v>0.21505376344086</v>
      </c>
      <c r="H3612" t="str">
        <f t="shared" si="1897"/>
        <v>2.52644793696086+0.0618148376402271i</v>
      </c>
      <c r="I3612" t="str">
        <f t="shared" si="1898"/>
        <v>6589.49059090459i</v>
      </c>
      <c r="J3612" t="str">
        <f t="shared" si="1892"/>
        <v>-58774.1884247786+1441.56967759102i</v>
      </c>
      <c r="K3612" t="str">
        <f t="shared" si="1899"/>
        <v>0.00274822959345879-0.112047975530687i</v>
      </c>
      <c r="L3612" t="str">
        <f t="shared" si="1900"/>
        <v>0.000871239557867756-0.0301128236428445i</v>
      </c>
      <c r="M3612" t="str">
        <f t="shared" si="1901"/>
        <v>0.00361946915132655-0.142160799173531i</v>
      </c>
      <c r="N3612" t="str">
        <f t="shared" si="1902"/>
        <v>-20.9301889462865i</v>
      </c>
      <c r="O3612" t="str">
        <f t="shared" si="1903"/>
        <v>-0.48803471940955-0.872824216352206i</v>
      </c>
      <c r="P3612" t="str">
        <f t="shared" si="1904"/>
        <v>1.48803471940955+0.872824216352206i</v>
      </c>
      <c r="Q3612" t="str">
        <f t="shared" si="1905"/>
        <v>-1.48803471940955+20.0573647299343i</v>
      </c>
      <c r="R3612" t="str">
        <f t="shared" si="1906"/>
        <v>0.0378043210492265-0.0769936072095131i</v>
      </c>
      <c r="S3612" t="str">
        <f t="shared" si="1907"/>
        <v>2.33703259170358i</v>
      </c>
      <c r="T3612" t="str">
        <f t="shared" si="1908"/>
        <v>0.179936569401456+0.088349930399268i</v>
      </c>
      <c r="U3612" t="str">
        <f t="shared" si="1909"/>
        <v>0.0000500000000000001-0.0000846857138025156i</v>
      </c>
      <c r="V3612" t="str">
        <f t="shared" si="1910"/>
        <v>0.00002-0.000948479994588177i</v>
      </c>
      <c r="W3612" t="str">
        <f t="shared" si="1911"/>
        <v>0.0000421456922833248-0.0000796318568848854i</v>
      </c>
      <c r="X3612" t="str">
        <f t="shared" si="1912"/>
        <v>0.0000421684989799878-0.0000795982934795902i</v>
      </c>
      <c r="Y3612" t="str">
        <f t="shared" si="1913"/>
        <v>0.009+8.43454795635788i</v>
      </c>
      <c r="Z3612" t="str">
        <f t="shared" si="1914"/>
        <v>-0.000113182704991086-0.000060115870179862i</v>
      </c>
      <c r="AA3612" t="str">
        <f t="shared" si="1915"/>
        <v>0.00152523905095307-1.42273178333262i</v>
      </c>
      <c r="AB3612" t="str">
        <f t="shared" si="1916"/>
        <v>0.541278528473903+0.265770990723915i</v>
      </c>
      <c r="AC3612" t="str">
        <f t="shared" si="1917"/>
        <v>1.03974135737454-0.0759866382810802i</v>
      </c>
      <c r="AD3612" t="str">
        <f t="shared" si="1918"/>
        <v>0.499242386251724+0.292098356181099i</v>
      </c>
      <c r="AE3612" t="str">
        <f t="shared" si="1919"/>
        <v>-0.0000389458568622408-0.0000630728725562198i</v>
      </c>
      <c r="AF3612" t="str">
        <f t="shared" si="1920"/>
        <v>-4.17519351426995-0.0587178961451589i</v>
      </c>
      <c r="AG3612" t="str">
        <f t="shared" si="1921"/>
        <v>1.00150714746664-0.00256962981628904i</v>
      </c>
      <c r="AH3612" t="str">
        <f t="shared" si="1922"/>
        <v>0.000157982299254132+0.00026563387380827i</v>
      </c>
      <c r="AI3612">
        <f t="shared" si="1923"/>
        <v>-70.199067692606093</v>
      </c>
      <c r="AJ3612">
        <f t="shared" si="1924"/>
        <v>59.258483657646657</v>
      </c>
      <c r="AK3612"/>
      <c r="AL3612"/>
      <c r="AM3612"/>
      <c r="AN3612"/>
    </row>
    <row r="3613" spans="1:40" x14ac:dyDescent="0.35">
      <c r="A3613"/>
      <c r="B3613">
        <f t="shared" si="1925"/>
        <v>1679000</v>
      </c>
      <c r="C3613" s="237" t="str">
        <f t="shared" si="1893"/>
        <v>-7.50355274269736E-09+0.000403708301685259i</v>
      </c>
      <c r="D3613" s="208" t="str">
        <f t="shared" si="1894"/>
        <v>-1.6487455772405+0.00309509697958699i</v>
      </c>
      <c r="E3613" t="str">
        <f t="shared" si="1895"/>
        <v>36500</v>
      </c>
      <c r="F3613" t="str">
        <f t="shared" si="1896"/>
        <v>0.21505376344086</v>
      </c>
      <c r="G3613" t="str">
        <f t="shared" si="1891"/>
        <v>0.21505376344086</v>
      </c>
      <c r="H3613" t="str">
        <f t="shared" si="1897"/>
        <v>2.52644987491638+0.0617780722077082i</v>
      </c>
      <c r="I3613" t="str">
        <f t="shared" si="1898"/>
        <v>6593.41758172158i</v>
      </c>
      <c r="J3613" t="str">
        <f t="shared" si="1892"/>
        <v>-58844.2631588546+1442.42877751807i</v>
      </c>
      <c r="K3613" t="str">
        <f t="shared" si="1899"/>
        <v>0.00274495877194801-0.11198131849161i</v>
      </c>
      <c r="L3613" t="str">
        <f t="shared" si="1900"/>
        <v>0.000870202925951517-0.0300949186419762i</v>
      </c>
      <c r="M3613" t="str">
        <f t="shared" si="1901"/>
        <v>0.00361516169789953-0.142076237133586i</v>
      </c>
      <c r="N3613" t="str">
        <f t="shared" si="1902"/>
        <v>-20.9426622412485i</v>
      </c>
      <c r="O3613" t="str">
        <f t="shared" si="1903"/>
        <v>-0.498883466524997-0.866669075730755i</v>
      </c>
      <c r="P3613" t="str">
        <f t="shared" si="1904"/>
        <v>1.498883466525+0.866669075730755i</v>
      </c>
      <c r="Q3613" t="str">
        <f t="shared" si="1905"/>
        <v>-1.498883466525+20.0759931655177i</v>
      </c>
      <c r="R3613" t="str">
        <f t="shared" si="1906"/>
        <v>0.0373868348405574-0.0774518083520734i</v>
      </c>
      <c r="S3613" t="str">
        <f t="shared" si="1907"/>
        <v>2.33842534056634i</v>
      </c>
      <c r="T3613" t="str">
        <f t="shared" si="1908"/>
        <v>0.181115271323176+0.087426321994728i</v>
      </c>
      <c r="U3613" t="str">
        <f t="shared" si="1909"/>
        <v>0.0000499999999999998-0.0000846352756168079i</v>
      </c>
      <c r="V3613" t="str">
        <f t="shared" si="1910"/>
        <v>0.00002-0.000947915086908253i</v>
      </c>
      <c r="W3613" t="str">
        <f t="shared" si="1911"/>
        <v>0.000042145540503902-0.0000795866675947141i</v>
      </c>
      <c r="X3613" t="str">
        <f t="shared" si="1912"/>
        <v>0.0000421683113124692-0.0000795531233709205i</v>
      </c>
      <c r="Y3613" t="str">
        <f t="shared" si="1913"/>
        <v>0.009+8.43957450460362i</v>
      </c>
      <c r="Z3613" t="str">
        <f t="shared" si="1914"/>
        <v>-0.000113051105020452-0.0000600796571102957i</v>
      </c>
      <c r="AA3613" t="str">
        <f t="shared" si="1915"/>
        <v>0.0015234226868072-1.42188440113361i</v>
      </c>
      <c r="AB3613" t="str">
        <f t="shared" si="1916"/>
        <v>0.544824255970099+0.262992626104881i</v>
      </c>
      <c r="AC3613" t="str">
        <f t="shared" si="1917"/>
        <v>1.03933463049313-0.076455819318613i</v>
      </c>
      <c r="AD3613" t="str">
        <f t="shared" si="1918"/>
        <v>0.502869465030597+0.290031635837136i</v>
      </c>
      <c r="AE3613" t="str">
        <f t="shared" si="1919"/>
        <v>-0.0000394249474705192-0.0000630006219525535i</v>
      </c>
      <c r="AF3613" t="str">
        <f t="shared" si="1920"/>
        <v>-4.17519545215688-0.0586829752281212i</v>
      </c>
      <c r="AG3613" t="str">
        <f t="shared" si="1921"/>
        <v>1.00149563030053-0.00258678107464133i</v>
      </c>
      <c r="AH3613" t="str">
        <f t="shared" si="1922"/>
        <v>0.000159984065218377+0.000265370431169568i</v>
      </c>
      <c r="AI3613">
        <f t="shared" si="1923"/>
        <v>-70.176547312062326</v>
      </c>
      <c r="AJ3613">
        <f t="shared" si="1924"/>
        <v>58.915454978818396</v>
      </c>
      <c r="AK3613"/>
      <c r="AL3613"/>
      <c r="AM3613"/>
      <c r="AN3613"/>
    </row>
    <row r="3614" spans="1:40" x14ac:dyDescent="0.35">
      <c r="A3614"/>
      <c r="B3614">
        <f t="shared" si="1925"/>
        <v>1680000</v>
      </c>
      <c r="C3614" s="237" t="str">
        <f t="shared" si="1893"/>
        <v>-7.494622600388E-09+0.000403467999124899i</v>
      </c>
      <c r="D3614" s="208" t="str">
        <f t="shared" si="1894"/>
        <v>-1.64874557717204+0.00309325465995756i</v>
      </c>
      <c r="E3614" t="str">
        <f t="shared" si="1895"/>
        <v>36500</v>
      </c>
      <c r="F3614" t="str">
        <f t="shared" si="1896"/>
        <v>0.21505376344086</v>
      </c>
      <c r="G3614" t="str">
        <f t="shared" si="1891"/>
        <v>0.21505376344086</v>
      </c>
      <c r="H3614" t="str">
        <f t="shared" si="1897"/>
        <v>2.52645180941549+0.0617413504526052i</v>
      </c>
      <c r="I3614" t="str">
        <f t="shared" si="1898"/>
        <v>6597.34457253857i</v>
      </c>
      <c r="J3614" t="str">
        <f t="shared" si="1892"/>
        <v>-58914.3796413572+1443.28787744511i</v>
      </c>
      <c r="K3614" t="str">
        <f t="shared" si="1899"/>
        <v>0.00274169378504462-0.111914740667259i</v>
      </c>
      <c r="L3614" t="str">
        <f t="shared" si="1900"/>
        <v>0.000869168142553263-0.0300770349031664i</v>
      </c>
      <c r="M3614" t="str">
        <f t="shared" si="1901"/>
        <v>0.00361086192759788-0.141991775570425i</v>
      </c>
      <c r="N3614" t="str">
        <f t="shared" si="1902"/>
        <v>-20.9551355362105i</v>
      </c>
      <c r="O3614" t="str">
        <f t="shared" si="1903"/>
        <v>-0.509654596816895-0.860379097807128i</v>
      </c>
      <c r="P3614" t="str">
        <f t="shared" si="1904"/>
        <v>1.50965459681689+0.860379097807128i</v>
      </c>
      <c r="Q3614" t="str">
        <f t="shared" si="1905"/>
        <v>-1.50965459681689+20.0947564384034i</v>
      </c>
      <c r="R3614" t="str">
        <f t="shared" si="1906"/>
        <v>0.0369634419281613-0.0779037373076164i</v>
      </c>
      <c r="S3614" t="str">
        <f t="shared" si="1907"/>
        <v>2.33981808942909i</v>
      </c>
      <c r="T3614" t="str">
        <f t="shared" si="1908"/>
        <v>0.182280573786493+0.0864877300710735i</v>
      </c>
      <c r="U3614" t="str">
        <f t="shared" si="1909"/>
        <v>0.0000500000000000001-0.0000845848974765601i</v>
      </c>
      <c r="V3614" t="str">
        <f t="shared" si="1910"/>
        <v>0.00002-0.000947350851737473i</v>
      </c>
      <c r="W3614" t="str">
        <f t="shared" si="1911"/>
        <v>0.0000421453886357095-0.0000795415334099656i</v>
      </c>
      <c r="X3614" t="str">
        <f t="shared" si="1912"/>
        <v>0.0000421681236204297-0.0000795080083443398i</v>
      </c>
      <c r="Y3614" t="str">
        <f t="shared" si="1913"/>
        <v>0.009+8.44460105284936i</v>
      </c>
      <c r="Z3614" t="str">
        <f t="shared" si="1914"/>
        <v>-0.000112919739947506-0.0000600434873693941i</v>
      </c>
      <c r="AA3614" t="str">
        <f t="shared" si="1915"/>
        <v>0.00152160956529255-1.4210380277473i</v>
      </c>
      <c r="AB3614" t="str">
        <f t="shared" si="1916"/>
        <v>0.548329675711453+0.260169188618198i</v>
      </c>
      <c r="AC3614" t="str">
        <f t="shared" si="1917"/>
        <v>1.03892182779041-0.0769188692343091i</v>
      </c>
      <c r="AD3614" t="str">
        <f t="shared" si="1918"/>
        <v>0.50647044322924+0.287919951636954i</v>
      </c>
      <c r="AE3614" t="str">
        <f t="shared" si="1919"/>
        <v>-0.0000399027927610335-0.0000629220977255493i</v>
      </c>
      <c r="AF3614" t="str">
        <f t="shared" si="1920"/>
        <v>-4.17519738658753-0.0586480957926476i</v>
      </c>
      <c r="AG3614" t="str">
        <f t="shared" si="1921"/>
        <v>1.00148389537879-0.00260377788198292i</v>
      </c>
      <c r="AH3614" t="str">
        <f t="shared" si="1922"/>
        <v>0.000161981200129843+0.000265080811669315i</v>
      </c>
      <c r="AI3614">
        <f t="shared" si="1923"/>
        <v>-70.154468281790045</v>
      </c>
      <c r="AJ3614">
        <f t="shared" si="1924"/>
        <v>58.57242192205802</v>
      </c>
      <c r="AK3614"/>
      <c r="AL3614"/>
      <c r="AM3614"/>
      <c r="AN3614"/>
    </row>
    <row r="3615" spans="1:40" x14ac:dyDescent="0.35">
      <c r="A3615"/>
      <c r="B3615">
        <f t="shared" si="1925"/>
        <v>1681000</v>
      </c>
      <c r="C3615" s="237" t="str">
        <f t="shared" si="1893"/>
        <v>-7.4857083905339E-09+0.00040322798246883i</v>
      </c>
      <c r="D3615" s="208" t="str">
        <f t="shared" si="1894"/>
        <v>-1.64874557710369+0.00309141453226103i</v>
      </c>
      <c r="E3615" t="str">
        <f t="shared" si="1895"/>
        <v>36500</v>
      </c>
      <c r="F3615" t="str">
        <f t="shared" si="1896"/>
        <v>0.21505376344086</v>
      </c>
      <c r="G3615" t="str">
        <f t="shared" si="1891"/>
        <v>0.21505376344086</v>
      </c>
      <c r="H3615" t="str">
        <f t="shared" si="1897"/>
        <v>2.52645374046639+0.0617046722971843i</v>
      </c>
      <c r="I3615" t="str">
        <f t="shared" si="1898"/>
        <v>6601.27156335555i</v>
      </c>
      <c r="J3615" t="str">
        <f t="shared" si="1892"/>
        <v>-58984.5378722864+1444.14697737217i</v>
      </c>
      <c r="K3615" t="str">
        <f t="shared" si="1899"/>
        <v>0.00273843461888224-0.111848241916593i</v>
      </c>
      <c r="L3615" t="str">
        <f t="shared" si="1900"/>
        <v>0.00086813520328181-0.0300591723885968i</v>
      </c>
      <c r="M3615" t="str">
        <f t="shared" si="1901"/>
        <v>0.00360656982216405-0.14190741430519i</v>
      </c>
      <c r="N3615" t="str">
        <f t="shared" si="1902"/>
        <v>-20.9676088311726i</v>
      </c>
      <c r="O3615" t="str">
        <f t="shared" si="1903"/>
        <v>-0.520346434501355-0.853955261182767i</v>
      </c>
      <c r="P3615" t="str">
        <f t="shared" si="1904"/>
        <v>1.52034643450135+0.853955261182767i</v>
      </c>
      <c r="Q3615" t="str">
        <f t="shared" si="1905"/>
        <v>-1.52034643450135+20.1136535699898i</v>
      </c>
      <c r="R3615" t="str">
        <f t="shared" si="1906"/>
        <v>0.03653424498463-0.0783493231658424i</v>
      </c>
      <c r="S3615" t="str">
        <f t="shared" si="1907"/>
        <v>2.34121083829185i</v>
      </c>
      <c r="T3615" t="str">
        <f t="shared" si="1908"/>
        <v>0.183432284568701+0.0855343703268254i</v>
      </c>
      <c r="U3615" t="str">
        <f t="shared" si="1909"/>
        <v>0.0000500000000000003-0.0000845345792746112i</v>
      </c>
      <c r="V3615" t="str">
        <f t="shared" si="1910"/>
        <v>0.00002-0.00094678728787564i</v>
      </c>
      <c r="W3615" t="str">
        <f t="shared" si="1911"/>
        <v>0.0000421452366787492-0.0000794964542322513i</v>
      </c>
      <c r="X3615" t="str">
        <f t="shared" si="1912"/>
        <v>0.0000421679359037186-0.0000794629483015014i</v>
      </c>
      <c r="Y3615" t="str">
        <f t="shared" si="1913"/>
        <v>0.009+8.44962760109511i</v>
      </c>
      <c r="Z3615" t="str">
        <f t="shared" si="1914"/>
        <v>-0.000112788609213436-0.0000600073608790154i</v>
      </c>
      <c r="AA3615" t="str">
        <f t="shared" si="1915"/>
        <v>0.00151979967869518-1.42019266137325i</v>
      </c>
      <c r="AB3615" t="str">
        <f t="shared" si="1916"/>
        <v>0.551794209460733+0.257301327120174i</v>
      </c>
      <c r="AC3615" t="str">
        <f t="shared" si="1917"/>
        <v>1.0385030503728-0.0773757142915546i</v>
      </c>
      <c r="AD3615" t="str">
        <f t="shared" si="1918"/>
        <v>0.510044764920202+0.28576363354928i</v>
      </c>
      <c r="AE3615" t="str">
        <f t="shared" si="1919"/>
        <v>-0.0000403793181874534-0.0000628373230648206i</v>
      </c>
      <c r="AF3615" t="str">
        <f t="shared" si="1920"/>
        <v>-4.17519931757008-0.0586132577649233i</v>
      </c>
      <c r="AG3615" t="str">
        <f t="shared" si="1921"/>
        <v>1.00147194478367-0.00262061765365169i</v>
      </c>
      <c r="AH3615" t="str">
        <f t="shared" si="1922"/>
        <v>0.000163973393639835+0.000264765103720246i</v>
      </c>
      <c r="AI3615">
        <f t="shared" si="1923"/>
        <v>-70.132827396633829</v>
      </c>
      <c r="AJ3615">
        <f t="shared" si="1924"/>
        <v>58.229384241915696</v>
      </c>
      <c r="AK3615"/>
      <c r="AL3615"/>
      <c r="AM3615"/>
      <c r="AN3615"/>
    </row>
    <row r="3616" spans="1:40" x14ac:dyDescent="0.35">
      <c r="A3616"/>
      <c r="B3616">
        <f t="shared" si="1925"/>
        <v>1682000</v>
      </c>
      <c r="C3616" s="237" t="str">
        <f t="shared" si="1893"/>
        <v>-7.4768100752573E-09+0.000402988251207124i</v>
      </c>
      <c r="D3616" s="208" t="str">
        <f t="shared" si="1894"/>
        <v>-1.64874557703547+0.00308957659258795i</v>
      </c>
      <c r="E3616" t="str">
        <f t="shared" si="1895"/>
        <v>36500</v>
      </c>
      <c r="F3616" t="str">
        <f t="shared" si="1896"/>
        <v>0.21505376344086</v>
      </c>
      <c r="G3616" t="str">
        <f t="shared" si="1891"/>
        <v>0.21505376344086</v>
      </c>
      <c r="H3616" t="str">
        <f t="shared" si="1897"/>
        <v>2.52645566807729+0.0616680376638975i</v>
      </c>
      <c r="I3616" t="str">
        <f t="shared" si="1898"/>
        <v>6605.19855417254i</v>
      </c>
      <c r="J3616" t="str">
        <f t="shared" si="1892"/>
        <v>-59054.7378516422+1445.00607729922i</v>
      </c>
      <c r="K3616" t="str">
        <f t="shared" si="1899"/>
        <v>0.00273518125963553-0.111781822098907i</v>
      </c>
      <c r="L3616" t="str">
        <f t="shared" si="1900"/>
        <v>0.000867104103758981-0.0300413310605381i</v>
      </c>
      <c r="M3616" t="str">
        <f t="shared" si="1901"/>
        <v>0.00360228536339451-0.141823153159445i</v>
      </c>
      <c r="N3616" t="str">
        <f t="shared" si="1902"/>
        <v>-20.9800821261346i</v>
      </c>
      <c r="O3616" t="str">
        <f t="shared" si="1903"/>
        <v>-0.530957316130652-0.847398565285152i</v>
      </c>
      <c r="P3616" t="str">
        <f t="shared" si="1904"/>
        <v>1.53095731613065+0.847398565285152i</v>
      </c>
      <c r="Q3616" t="str">
        <f t="shared" si="1905"/>
        <v>-1.53095731613065+20.1326835608495i</v>
      </c>
      <c r="R3616" t="str">
        <f t="shared" si="1906"/>
        <v>0.0360993474783076-0.0787884968968924i</v>
      </c>
      <c r="S3616" t="str">
        <f t="shared" si="1907"/>
        <v>2.3426035871546i</v>
      </c>
      <c r="T3616" t="str">
        <f t="shared" si="1908"/>
        <v>0.184570215457179+0.0845664608966237i</v>
      </c>
      <c r="U3616" t="str">
        <f t="shared" si="1909"/>
        <v>0.00005-0.0000844843209040551i</v>
      </c>
      <c r="V3616" t="str">
        <f t="shared" si="1910"/>
        <v>0.00002-0.000946224394125415i</v>
      </c>
      <c r="W3616" t="str">
        <f t="shared" si="1911"/>
        <v>0.0000421450846330241-0.0000794514299634179i</v>
      </c>
      <c r="X3616" t="str">
        <f t="shared" si="1912"/>
        <v>0.0000421677481621866-0.0000794179431442929i</v>
      </c>
      <c r="Y3616" t="str">
        <f t="shared" si="1913"/>
        <v>0.009+8.45465414934085i</v>
      </c>
      <c r="Z3616" t="str">
        <f t="shared" si="1914"/>
        <v>-0.000112657712261096-0.0000599712775612081i</v>
      </c>
      <c r="AA3616" t="str">
        <f t="shared" si="1915"/>
        <v>0.00151799301932408-1.41934830021529i</v>
      </c>
      <c r="AB3616" t="str">
        <f t="shared" si="1916"/>
        <v>0.5552172910437+0.254389697795361i</v>
      </c>
      <c r="AC3616" t="str">
        <f t="shared" si="1917"/>
        <v>1.03807840019365-0.0778262826194962i</v>
      </c>
      <c r="AD3616" t="str">
        <f t="shared" si="1918"/>
        <v>0.513591878354821+0.283563018377388i</v>
      </c>
      <c r="AE3616" t="str">
        <f t="shared" si="1919"/>
        <v>-0.0000408544495701289-0.0000627463220222468i</v>
      </c>
      <c r="AF3616" t="str">
        <f t="shared" si="1920"/>
        <v>-4.17520124511276-0.0585784610713096i</v>
      </c>
      <c r="AG3616" t="str">
        <f t="shared" si="1921"/>
        <v>1.00145978062763-0.00263729783257079i</v>
      </c>
      <c r="AH3616" t="str">
        <f t="shared" si="1922"/>
        <v>0.000165960336789202+0.000264423399297985i</v>
      </c>
      <c r="AI3616">
        <f t="shared" si="1923"/>
        <v>-70.111621520638593</v>
      </c>
      <c r="AJ3616">
        <f t="shared" si="1924"/>
        <v>57.886341693472716</v>
      </c>
      <c r="AK3616"/>
      <c r="AL3616"/>
      <c r="AM3616"/>
      <c r="AN3616"/>
    </row>
    <row r="3617" spans="1:40" x14ac:dyDescent="0.35">
      <c r="A3617"/>
      <c r="B3617">
        <f t="shared" si="1925"/>
        <v>1683000</v>
      </c>
      <c r="C3617" s="237" t="str">
        <f t="shared" si="1893"/>
        <v>-7.4679276167925E-09+0.000402748804831052i</v>
      </c>
      <c r="D3617" s="208" t="str">
        <f t="shared" si="1894"/>
        <v>-1.64874557696738+0.00308774083703807i</v>
      </c>
      <c r="E3617" t="str">
        <f t="shared" si="1895"/>
        <v>36500</v>
      </c>
      <c r="F3617" t="str">
        <f t="shared" si="1896"/>
        <v>0.21505376344086</v>
      </c>
      <c r="G3617" t="str">
        <f t="shared" si="1891"/>
        <v>0.21505376344086</v>
      </c>
      <c r="H3617" t="str">
        <f t="shared" si="1897"/>
        <v>2.52645759225635+0.0616314464753795i</v>
      </c>
      <c r="I3617" t="str">
        <f t="shared" si="1898"/>
        <v>6609.12554498953i</v>
      </c>
      <c r="J3617" t="str">
        <f t="shared" si="1892"/>
        <v>-59124.9795794247+1445.86517722627i</v>
      </c>
      <c r="K3617" t="str">
        <f t="shared" si="1899"/>
        <v>0.00273193369352023-0.111715481073826i</v>
      </c>
      <c r="L3617" t="str">
        <f t="shared" si="1900"/>
        <v>0.000866074839619597-0.0300235108813509i</v>
      </c>
      <c r="M3617" t="str">
        <f t="shared" si="1901"/>
        <v>0.00359800853313983-0.141738991955177i</v>
      </c>
      <c r="N3617" t="str">
        <f t="shared" si="1902"/>
        <v>-20.9925554210966i</v>
      </c>
      <c r="O3617" t="str">
        <f t="shared" si="1903"/>
        <v>-0.541485590852558-0.840710030211997i</v>
      </c>
      <c r="P3617" t="str">
        <f t="shared" si="1904"/>
        <v>1.54148559085256+0.840710030211997i</v>
      </c>
      <c r="Q3617" t="str">
        <f t="shared" si="1905"/>
        <v>-1.54148559085256+20.1518453908846i</v>
      </c>
      <c r="R3617" t="str">
        <f t="shared" si="1906"/>
        <v>0.035658853633796-0.0792211913573687i</v>
      </c>
      <c r="S3617" t="str">
        <f t="shared" si="1907"/>
        <v>2.34399633601736i</v>
      </c>
      <c r="T3617" t="str">
        <f t="shared" si="1908"/>
        <v>0.185694182276602+0.0835842222641971i</v>
      </c>
      <c r="U3617" t="str">
        <f t="shared" si="1909"/>
        <v>0.0000500000000000002-0.000084434122258242i</v>
      </c>
      <c r="V3617" t="str">
        <f t="shared" si="1910"/>
        <v>0.00002-0.000945662169292311i</v>
      </c>
      <c r="W3617" t="str">
        <f t="shared" si="1911"/>
        <v>0.0000421449324985381-0.0000794064605055468i</v>
      </c>
      <c r="X3617" t="str">
        <f t="shared" si="1912"/>
        <v>0.0000421675603956854-0.0000793729927748374i</v>
      </c>
      <c r="Y3617" t="str">
        <f t="shared" si="1913"/>
        <v>0.009+8.45968069758659i</v>
      </c>
      <c r="Z3617" t="str">
        <f t="shared" si="1914"/>
        <v>-0.000112527048534994-0.0000599352373382087i</v>
      </c>
      <c r="AA3617" t="str">
        <f t="shared" si="1915"/>
        <v>0.00151618957951112-1.41850494248155i</v>
      </c>
      <c r="AB3617" t="str">
        <f t="shared" si="1916"/>
        <v>0.558598366430957+0.25143496389475i</v>
      </c>
      <c r="AC3617" t="str">
        <f t="shared" si="1917"/>
        <v>1.03764798001374-0.0782705042201094i</v>
      </c>
      <c r="AD3617" t="str">
        <f t="shared" si="1918"/>
        <v>0.517111236046493+0.281318449705966i</v>
      </c>
      <c r="AE3617" t="str">
        <f t="shared" si="1919"/>
        <v>-0.0000413281131058504-0.0000626491195065535i</v>
      </c>
      <c r="AF3617" t="str">
        <f t="shared" si="1920"/>
        <v>-4.17520316922373-0.0585437056383414i</v>
      </c>
      <c r="AG3617" t="str">
        <f t="shared" si="1921"/>
        <v>1.00144740505295-0.00265381588959467i</v>
      </c>
      <c r="AH3617" t="str">
        <f t="shared" si="1922"/>
        <v>0.000167941722047949+0.000264055793921209i</v>
      </c>
      <c r="AI3617">
        <f t="shared" si="1923"/>
        <v>-70.090847585595526</v>
      </c>
      <c r="AJ3617">
        <f t="shared" si="1924"/>
        <v>57.543294032360862</v>
      </c>
      <c r="AK3617"/>
      <c r="AL3617"/>
      <c r="AM3617"/>
      <c r="AN3617"/>
    </row>
    <row r="3618" spans="1:40" x14ac:dyDescent="0.35">
      <c r="A3618"/>
      <c r="B3618">
        <f t="shared" si="1925"/>
        <v>1684000</v>
      </c>
      <c r="C3618" s="237" t="str">
        <f t="shared" si="1893"/>
        <v>-7.45906097748605E-09+0.000402509642833099i</v>
      </c>
      <c r="D3618" s="208" t="str">
        <f t="shared" si="1894"/>
        <v>-1.6487455768994+0.00308590726172043i</v>
      </c>
      <c r="E3618" t="str">
        <f t="shared" si="1895"/>
        <v>36500</v>
      </c>
      <c r="F3618" t="str">
        <f t="shared" si="1896"/>
        <v>0.21505376344086</v>
      </c>
      <c r="G3618" t="str">
        <f t="shared" si="1891"/>
        <v>0.21505376344086</v>
      </c>
      <c r="H3618" t="str">
        <f t="shared" si="1897"/>
        <v>2.52645951301169+0.0615948986544478i</v>
      </c>
      <c r="I3618" t="str">
        <f t="shared" si="1898"/>
        <v>6613.05253580652i</v>
      </c>
      <c r="J3618" t="str">
        <f t="shared" si="1892"/>
        <v>-59195.2630556337+1446.72427715332i</v>
      </c>
      <c r="K3618" t="str">
        <f t="shared" si="1899"/>
        <v>0.00272869190679295-0.111649218701311i</v>
      </c>
      <c r="L3618" t="str">
        <f t="shared" si="1900"/>
        <v>0.000865047406511413-0.0300057118134844i</v>
      </c>
      <c r="M3618" t="str">
        <f t="shared" si="1901"/>
        <v>0.00359373931330436-0.141654930514795i</v>
      </c>
      <c r="N3618" t="str">
        <f t="shared" si="1902"/>
        <v>-21.0050287160586i</v>
      </c>
      <c r="O3618" t="str">
        <f t="shared" si="1903"/>
        <v>-0.551929620666825-0.833890696572743i</v>
      </c>
      <c r="P3618" t="str">
        <f t="shared" si="1904"/>
        <v>1.55192962066682+0.833890696572743i</v>
      </c>
      <c r="Q3618" t="str">
        <f t="shared" si="1905"/>
        <v>-1.55192962066682+20.1711380194859i</v>
      </c>
      <c r="R3618" t="str">
        <f t="shared" si="1906"/>
        <v>0.0352128683925989-0.0796473412953665i</v>
      </c>
      <c r="S3618" t="str">
        <f t="shared" si="1907"/>
        <v>2.34538908488011i</v>
      </c>
      <c r="T3618" t="str">
        <f t="shared" si="1908"/>
        <v>0.186804004913873+0.0825878771753213i</v>
      </c>
      <c r="U3618" t="str">
        <f t="shared" si="1909"/>
        <v>0.0000499999999999999-0.0000843839832307723i</v>
      </c>
      <c r="V3618" t="str">
        <f t="shared" si="1910"/>
        <v>0.00002-0.000945100612184654i</v>
      </c>
      <c r="W3618" t="str">
        <f t="shared" si="1911"/>
        <v>0.0000421447802752925-0.0000793615457609483i</v>
      </c>
      <c r="X3618" t="str">
        <f t="shared" si="1912"/>
        <v>0.0000421673726040655-0.0000793280970954872i</v>
      </c>
      <c r="Y3618" t="str">
        <f t="shared" si="1913"/>
        <v>0.009+8.46470724583234i</v>
      </c>
      <c r="Z3618" t="str">
        <f t="shared" si="1914"/>
        <v>-0.000112396617481283-0.0000598992401324386i</v>
      </c>
      <c r="AA3618" t="str">
        <f t="shared" si="1915"/>
        <v>0.00151438935161087-1.41766258638439i</v>
      </c>
      <c r="AB3618" t="str">
        <f t="shared" si="1916"/>
        <v>0.561936893812953+0.24843779547394i</v>
      </c>
      <c r="AC3618" t="str">
        <f t="shared" si="1917"/>
        <v>1.037211893362-0.0787083109742682i</v>
      </c>
      <c r="AD3618" t="str">
        <f t="shared" si="1918"/>
        <v>0.520602294852849+0.279030277847119i</v>
      </c>
      <c r="AE3618" t="str">
        <f t="shared" si="1919"/>
        <v>-0.0000418002353774683-0.0000625457412777683i</v>
      </c>
      <c r="AF3618" t="str">
        <f t="shared" si="1920"/>
        <v>-4.17520508991109-0.0585089913927274i</v>
      </c>
      <c r="AG3618" t="str">
        <f t="shared" si="1921"/>
        <v>1.0014348202314-0.00267016932384823i</v>
      </c>
      <c r="AH3618" t="str">
        <f t="shared" si="1922"/>
        <v>0.000169917243354351+0.000263662386631315i</v>
      </c>
      <c r="AI3618">
        <f t="shared" si="1923"/>
        <v>-70.07050258963794</v>
      </c>
      <c r="AJ3618">
        <f t="shared" si="1924"/>
        <v>57.200241014810182</v>
      </c>
      <c r="AK3618"/>
      <c r="AL3618"/>
      <c r="AM3618"/>
      <c r="AN3618"/>
    </row>
    <row r="3619" spans="1:40" x14ac:dyDescent="0.35">
      <c r="A3619"/>
      <c r="B3619">
        <f t="shared" si="1925"/>
        <v>1685000</v>
      </c>
      <c r="C3619" s="237" t="str">
        <f t="shared" si="1893"/>
        <v>-7.45021011979607E-09+0.00040227076470695i</v>
      </c>
      <c r="D3619" s="208" t="str">
        <f t="shared" si="1894"/>
        <v>-1.64874557683154+0.00308407586275328i</v>
      </c>
      <c r="E3619" t="str">
        <f t="shared" si="1895"/>
        <v>36500</v>
      </c>
      <c r="F3619" t="str">
        <f t="shared" si="1896"/>
        <v>0.21505376344086</v>
      </c>
      <c r="G3619" t="str">
        <f t="shared" si="1891"/>
        <v>0.21505376344086</v>
      </c>
      <c r="H3619" t="str">
        <f t="shared" si="1897"/>
        <v>2.52646143035144+0.0615583941241033i</v>
      </c>
      <c r="I3619" t="str">
        <f t="shared" si="1898"/>
        <v>6616.9795266235i</v>
      </c>
      <c r="J3619" t="str">
        <f t="shared" si="1892"/>
        <v>-59265.5882802694+1447.58337708037i</v>
      </c>
      <c r="K3619" t="str">
        <f t="shared" si="1899"/>
        <v>0.002725455885751-0.111583034841652i</v>
      </c>
      <c r="L3619" t="str">
        <f t="shared" si="1900"/>
        <v>0.000864021800095059-0.0299879338194767i</v>
      </c>
      <c r="M3619" t="str">
        <f t="shared" si="1901"/>
        <v>0.00358947768584606-0.141570968661129i</v>
      </c>
      <c r="N3619" t="str">
        <f t="shared" si="1902"/>
        <v>-21.0175020110207i</v>
      </c>
      <c r="O3619" t="str">
        <f t="shared" si="1903"/>
        <v>-0.562287780680202-0.82694162532656i</v>
      </c>
      <c r="P3619" t="str">
        <f t="shared" si="1904"/>
        <v>1.5622877806802+0.82694162532656i</v>
      </c>
      <c r="Q3619" t="str">
        <f t="shared" si="1905"/>
        <v>-1.5622877806802+20.1905603856941i</v>
      </c>
      <c r="R3619" t="str">
        <f t="shared" si="1906"/>
        <v>0.0347614973738818-0.0800668833546092i</v>
      </c>
      <c r="S3619" t="str">
        <f t="shared" si="1907"/>
        <v>2.34678183374286i</v>
      </c>
      <c r="T3619" t="str">
        <f t="shared" si="1908"/>
        <v>0.187899507341005+0.081577650550726i</v>
      </c>
      <c r="U3619" t="str">
        <f t="shared" si="1909"/>
        <v>0.0000500000000000001-0.0000843339037155021i</v>
      </c>
      <c r="V3619" t="str">
        <f t="shared" si="1910"/>
        <v>0.00002-0.000944539721613622i</v>
      </c>
      <c r="W3619" t="str">
        <f t="shared" si="1911"/>
        <v>0.0000421446279632921-0.00007931668563217i</v>
      </c>
      <c r="X3619" t="str">
        <f t="shared" si="1912"/>
        <v>0.0000421671847871803-0.0000792832560088303i</v>
      </c>
      <c r="Y3619" t="str">
        <f t="shared" si="1913"/>
        <v>0.009+8.46973379407808i</v>
      </c>
      <c r="Z3619" t="str">
        <f t="shared" si="1914"/>
        <v>-0.000112266418547766-0.000059863285866509i</v>
      </c>
      <c r="AA3619" t="str">
        <f t="shared" si="1915"/>
        <v>0.00151259232800064-1.41682123014042i</v>
      </c>
      <c r="AB3619" t="str">
        <f t="shared" si="1916"/>
        <v>0.56523234366881+0.245398869131146i</v>
      </c>
      <c r="AC3619" t="str">
        <f t="shared" si="1917"/>
        <v>1.03677024449616-0.0791396366469155i</v>
      </c>
      <c r="AD3619" t="str">
        <f t="shared" si="1918"/>
        <v>0.524064516057581+0.276698859785368i</v>
      </c>
      <c r="AE3619" t="str">
        <f t="shared" si="1919"/>
        <v>-0.0000422707433634844-0.0000624362139416025i</v>
      </c>
      <c r="AF3619" t="str">
        <f t="shared" si="1920"/>
        <v>-4.17520700718298-0.05847431826135i</v>
      </c>
      <c r="AG3619" t="str">
        <f t="shared" si="1921"/>
        <v>1.00142202836381-0.00268635566306303i</v>
      </c>
      <c r="AH3619" t="str">
        <f t="shared" si="1922"/>
        <v>0.000171886596153994+0.000263243279971816i</v>
      </c>
      <c r="AI3619">
        <f t="shared" si="1923"/>
        <v>-70.050583595873746</v>
      </c>
      <c r="AJ3619">
        <f t="shared" si="1924"/>
        <v>56.857182397680397</v>
      </c>
      <c r="AK3619"/>
      <c r="AL3619"/>
      <c r="AM3619"/>
      <c r="AN3619"/>
    </row>
    <row r="3620" spans="1:40" x14ac:dyDescent="0.35">
      <c r="A3620"/>
      <c r="B3620">
        <f t="shared" si="1925"/>
        <v>1686000</v>
      </c>
      <c r="C3620" s="237" t="str">
        <f t="shared" si="1893"/>
        <v>-7.44137500629238E-09+0.000402032169947502i</v>
      </c>
      <c r="D3620" s="208" t="str">
        <f t="shared" si="1894"/>
        <v>-1.6487455767638+0.00308224663626418i</v>
      </c>
      <c r="E3620" t="str">
        <f t="shared" si="1895"/>
        <v>36500</v>
      </c>
      <c r="F3620" t="str">
        <f t="shared" si="1896"/>
        <v>0.21505376344086</v>
      </c>
      <c r="G3620" t="str">
        <f t="shared" si="1891"/>
        <v>0.21505376344086</v>
      </c>
      <c r="H3620" t="str">
        <f t="shared" si="1897"/>
        <v>2.52646334428369+0.0615219328075289i</v>
      </c>
      <c r="I3620" t="str">
        <f t="shared" si="1898"/>
        <v>6620.90651744049i</v>
      </c>
      <c r="J3620" t="str">
        <f t="shared" si="1892"/>
        <v>-59335.9552533317+1448.44247700742i</v>
      </c>
      <c r="K3620" t="str">
        <f t="shared" si="1899"/>
        <v>0.0027222256167323-0.111516929355472i</v>
      </c>
      <c r="L3620" t="str">
        <f t="shared" si="1900"/>
        <v>0.000862998016044024-0.0299701768619545i</v>
      </c>
      <c r="M3620" t="str">
        <f t="shared" si="1901"/>
        <v>0.00358522363277632-0.141487106217426i</v>
      </c>
      <c r="N3620" t="str">
        <f t="shared" si="1902"/>
        <v>-21.0299753059827i</v>
      </c>
      <c r="O3620" t="str">
        <f t="shared" si="1903"/>
        <v>-0.572558459358904-0.8198638976175i</v>
      </c>
      <c r="P3620" t="str">
        <f t="shared" si="1904"/>
        <v>1.5725584593589+0.8198638976175i</v>
      </c>
      <c r="Q3620" t="str">
        <f t="shared" si="1905"/>
        <v>-1.5725584593589+20.2101114083652i</v>
      </c>
      <c r="R3620" t="str">
        <f t="shared" si="1906"/>
        <v>0.0343048468354072-0.0804797560776286i</v>
      </c>
      <c r="S3620" t="str">
        <f t="shared" si="1907"/>
        <v>2.34817458260562i</v>
      </c>
      <c r="T3620" t="str">
        <f t="shared" si="1908"/>
        <v>0.188980517635788+0.080553769399082i</v>
      </c>
      <c r="U3620" t="str">
        <f t="shared" si="1909"/>
        <v>0.0000499999999999998-0.0000842838836065364i</v>
      </c>
      <c r="V3620" t="str">
        <f t="shared" si="1910"/>
        <v>0.00002-0.000943979496393209i</v>
      </c>
      <c r="W3620" t="str">
        <f t="shared" si="1911"/>
        <v>0.000042144475562538-0.0000792718800219839i</v>
      </c>
      <c r="X3620" t="str">
        <f t="shared" si="1912"/>
        <v>0.0000421669969448805-0.0000792384694176804i</v>
      </c>
      <c r="Y3620" t="str">
        <f t="shared" si="1913"/>
        <v>0.009+8.47476034232383i</v>
      </c>
      <c r="Z3620" t="str">
        <f t="shared" si="1914"/>
        <v>-0.000112136451183875-0.0000598273744632133i</v>
      </c>
      <c r="AA3620" t="str">
        <f t="shared" si="1915"/>
        <v>0.00151079850108031-1.4159808719705i</v>
      </c>
      <c r="AB3620" t="str">
        <f t="shared" si="1916"/>
        <v>0.568484198828502+0.242318867745449i</v>
      </c>
      <c r="AC3620" t="str">
        <f t="shared" si="1917"/>
        <v>1.03632313836369-0.079564416891268i</v>
      </c>
      <c r="AD3620" t="str">
        <f t="shared" si="1918"/>
        <v>0.52749736545126+0.274324559121722i</v>
      </c>
      <c r="AE3620" t="str">
        <f t="shared" si="1919"/>
        <v>-0.000042739564447517-0.0000623205649437022i</v>
      </c>
      <c r="AF3620" t="str">
        <f t="shared" si="1920"/>
        <v>-4.17520892104749-0.0584396861712647i</v>
      </c>
      <c r="AG3620" t="str">
        <f t="shared" si="1921"/>
        <v>1.00140903167978-0.00270237246390713i</v>
      </c>
      <c r="AH3620" t="str">
        <f t="shared" si="1922"/>
        <v>0.00017384947743835+0.000262798579967193i</v>
      </c>
      <c r="AI3620">
        <f t="shared" si="1923"/>
        <v>-70.031087731065583</v>
      </c>
      <c r="AJ3620">
        <f t="shared" si="1924"/>
        <v>56.514117938508655</v>
      </c>
      <c r="AK3620"/>
      <c r="AL3620"/>
      <c r="AM3620"/>
      <c r="AN3620"/>
    </row>
    <row r="3621" spans="1:40" x14ac:dyDescent="0.35">
      <c r="A3621"/>
      <c r="B3621">
        <f t="shared" si="1925"/>
        <v>1687000</v>
      </c>
      <c r="C3621" s="237" t="str">
        <f t="shared" si="1893"/>
        <v>-7.4325555996553E-09+0.000401793858050838i</v>
      </c>
      <c r="D3621" s="208" t="str">
        <f t="shared" si="1894"/>
        <v>-1.64874557669619+0.00308041957838976i</v>
      </c>
      <c r="E3621" t="str">
        <f t="shared" si="1895"/>
        <v>36500</v>
      </c>
      <c r="F3621" t="str">
        <f t="shared" si="1896"/>
        <v>0.21505376344086</v>
      </c>
      <c r="G3621" t="str">
        <f t="shared" si="1891"/>
        <v>0.21505376344086</v>
      </c>
      <c r="H3621" t="str">
        <f t="shared" si="1897"/>
        <v>2.52646525481652+0.0614855146280889i</v>
      </c>
      <c r="I3621" t="str">
        <f t="shared" si="1898"/>
        <v>6624.83350825748i</v>
      </c>
      <c r="J3621" t="str">
        <f t="shared" si="1892"/>
        <v>-59406.3639748206+1449.30157693448i</v>
      </c>
      <c r="K3621" t="str">
        <f t="shared" si="1899"/>
        <v>0.00271900108611519-0.11145090210372i</v>
      </c>
      <c r="L3621" t="str">
        <f t="shared" si="1900"/>
        <v>0.000861976050044594-0.0299524409036326i</v>
      </c>
      <c r="M3621" t="str">
        <f t="shared" si="1901"/>
        <v>0.00358097713615978-0.141403343007353i</v>
      </c>
      <c r="N3621" t="str">
        <f t="shared" si="1902"/>
        <v>-21.0424486009447i</v>
      </c>
      <c r="O3621" t="str">
        <f t="shared" si="1903"/>
        <v>-0.582740058779836-0.812658614605957i</v>
      </c>
      <c r="P3621" t="str">
        <f t="shared" si="1904"/>
        <v>1.58274005877984+0.812658614605957i</v>
      </c>
      <c r="Q3621" t="str">
        <f t="shared" si="1905"/>
        <v>-1.58274005877984+20.2297899863387i</v>
      </c>
      <c r="R3621" t="str">
        <f t="shared" si="1906"/>
        <v>0.0338430236346158-0.0808858999080853i</v>
      </c>
      <c r="S3621" t="str">
        <f t="shared" si="1907"/>
        <v>2.34956733146837i</v>
      </c>
      <c r="T3621" t="str">
        <f t="shared" si="1908"/>
        <v>0.190046868000458+0.0795164627300052i</v>
      </c>
      <c r="U3621" t="str">
        <f t="shared" si="1909"/>
        <v>0.00005-0.000084233922798234i</v>
      </c>
      <c r="V3621" t="str">
        <f t="shared" si="1910"/>
        <v>0.00002-0.000943419935340218i</v>
      </c>
      <c r="W3621" t="str">
        <f t="shared" si="1911"/>
        <v>0.0000421443230730349-0.0000792271288333997i</v>
      </c>
      <c r="X3621" t="str">
        <f t="shared" si="1912"/>
        <v>0.0000421668090770211-0.0000791937372250884i</v>
      </c>
      <c r="Y3621" t="str">
        <f t="shared" si="1913"/>
        <v>0.009+8.47978689056957i</v>
      </c>
      <c r="Z3621" t="str">
        <f t="shared" si="1914"/>
        <v>-0.000112006714840682-0.0000597915058455349i</v>
      </c>
      <c r="AA3621" t="str">
        <f t="shared" si="1915"/>
        <v>0.00150900786327227-1.41514151009968i</v>
      </c>
      <c r="AB3621" t="str">
        <f t="shared" si="1916"/>
        <v>0.571691954529003+0.2391984802151i</v>
      </c>
      <c r="AC3621" t="str">
        <f t="shared" si="1917"/>
        <v>1.03587068056279-0.0799825892521542i</v>
      </c>
      <c r="AD3621" t="str">
        <f t="shared" si="1918"/>
        <v>0.530900313411795+0.271907746016644i</v>
      </c>
      <c r="AE3621" t="str">
        <f t="shared" si="1919"/>
        <v>-0.0000432066264277435-0.0000621988225638167i</v>
      </c>
      <c r="AF3621" t="str">
        <f t="shared" si="1920"/>
        <v>-4.17521083151271-0.0584050950496991i</v>
      </c>
      <c r="AG3621" t="str">
        <f t="shared" si="1921"/>
        <v>1.00139583243721-0.00271821731231184i</v>
      </c>
      <c r="AH3621" t="str">
        <f t="shared" si="1922"/>
        <v>0.000175805585783346+0.000262328396101472i</v>
      </c>
      <c r="AI3621">
        <f t="shared" si="1923"/>
        <v>-70.01201218434376</v>
      </c>
      <c r="AJ3621">
        <f t="shared" si="1924"/>
        <v>56.171047395529094</v>
      </c>
      <c r="AK3621"/>
      <c r="AL3621"/>
      <c r="AM3621"/>
      <c r="AN3621"/>
    </row>
    <row r="3622" spans="1:40" x14ac:dyDescent="0.35">
      <c r="A3622"/>
      <c r="B3622">
        <f t="shared" si="1925"/>
        <v>1688000</v>
      </c>
      <c r="C3622" s="237" t="str">
        <f t="shared" si="1893"/>
        <v>-7.42375186267577E-09+0.000401555828514242i</v>
      </c>
      <c r="D3622" s="208" t="str">
        <f t="shared" si="1894"/>
        <v>-1.64874557662869+0.00307859468527586i</v>
      </c>
      <c r="E3622" t="str">
        <f t="shared" si="1895"/>
        <v>36500</v>
      </c>
      <c r="F3622" t="str">
        <f t="shared" si="1896"/>
        <v>0.21505376344086</v>
      </c>
      <c r="G3622" t="str">
        <f t="shared" si="1891"/>
        <v>0.21505376344086</v>
      </c>
      <c r="H3622" t="str">
        <f t="shared" si="1897"/>
        <v>2.52646716195795+0.0614491395093279i</v>
      </c>
      <c r="I3622" t="str">
        <f t="shared" si="1898"/>
        <v>6628.76049907446i</v>
      </c>
      <c r="J3622" t="str">
        <f t="shared" si="1892"/>
        <v>-59476.8144447361+1450.16067686152i</v>
      </c>
      <c r="K3622" t="str">
        <f t="shared" si="1899"/>
        <v>0.00271578228031826-0.111384952947677i</v>
      </c>
      <c r="L3622" t="str">
        <f t="shared" si="1900"/>
        <v>0.000860955897795793-0.0299347259073138i</v>
      </c>
      <c r="M3622" t="str">
        <f t="shared" si="1901"/>
        <v>0.00357673817811405-0.141319678854991i</v>
      </c>
      <c r="N3622" t="str">
        <f t="shared" si="1902"/>
        <v>-21.0549218959068i</v>
      </c>
      <c r="O3622" t="str">
        <f t="shared" si="1903"/>
        <v>-0.592830994878949-0.805326897297511i</v>
      </c>
      <c r="P3622" t="str">
        <f t="shared" si="1904"/>
        <v>1.59283099487895+0.805326897297511i</v>
      </c>
      <c r="Q3622" t="str">
        <f t="shared" si="1905"/>
        <v>-1.59283099487895+20.2495949986093i</v>
      </c>
      <c r="R3622" t="str">
        <f t="shared" si="1906"/>
        <v>0.0333761351899418-0.0812852571921465i</v>
      </c>
      <c r="S3622" t="str">
        <f t="shared" si="1907"/>
        <v>2.35096008033113i</v>
      </c>
      <c r="T3622" t="str">
        <f t="shared" si="1908"/>
        <v>0.191098394778185+0.0784659614672882i</v>
      </c>
      <c r="U3622" t="str">
        <f t="shared" si="1909"/>
        <v>0.0000500000000000002-0.0000841840211852022i</v>
      </c>
      <c r="V3622" t="str">
        <f t="shared" si="1910"/>
        <v>0.00002-0.000942861037274265i</v>
      </c>
      <c r="W3622" t="str">
        <f t="shared" si="1911"/>
        <v>0.0000421441704947846-0.0000791824319696511i</v>
      </c>
      <c r="X3622" t="str">
        <f t="shared" si="1912"/>
        <v>0.0000421666211834538-0.0000791490593343292i</v>
      </c>
      <c r="Y3622" t="str">
        <f t="shared" si="1913"/>
        <v>0.009+8.48481343881531i</v>
      </c>
      <c r="Z3622" t="str">
        <f t="shared" si="1914"/>
        <v>-0.000111877208970878-0.0000597556799366377i</v>
      </c>
      <c r="AA3622" t="str">
        <f t="shared" si="1915"/>
        <v>0.00150722040702138-1.41430314275723i</v>
      </c>
      <c r="AB3622" t="str">
        <f t="shared" si="1916"/>
        <v>0.574855118463896+0.236038401196506i</v>
      </c>
      <c r="AC3622" t="str">
        <f t="shared" si="1917"/>
        <v>1.03541297730363-0.0803940931684051i</v>
      </c>
      <c r="AD3622" t="str">
        <f t="shared" si="1918"/>
        <v>0.534272834983903+0.269448797132216i</v>
      </c>
      <c r="AE3622" t="str">
        <f t="shared" si="1919"/>
        <v>-0.0000436718575262125-0.0000620710159098506i</v>
      </c>
      <c r="AF3622" t="str">
        <f t="shared" si="1920"/>
        <v>-4.17521273858664-0.058370544824052i</v>
      </c>
      <c r="AG3622" t="str">
        <f t="shared" si="1921"/>
        <v>1.00138243292201-0.00273388782379235i</v>
      </c>
      <c r="AH3622" t="str">
        <f t="shared" si="1922"/>
        <v>0.000177754621387409+0.000261832841296268i</v>
      </c>
      <c r="AI3622">
        <f t="shared" si="1923"/>
        <v>-69.993354205964891</v>
      </c>
      <c r="AJ3622">
        <f t="shared" si="1924"/>
        <v>55.827970527716751</v>
      </c>
      <c r="AK3622"/>
      <c r="AL3622"/>
      <c r="AM3622"/>
      <c r="AN3622"/>
    </row>
    <row r="3623" spans="1:40" x14ac:dyDescent="0.35">
      <c r="A3623"/>
      <c r="B3623">
        <f t="shared" si="1925"/>
        <v>1689000</v>
      </c>
      <c r="C3623" s="237" t="str">
        <f t="shared" si="1893"/>
        <v>-7.41496375825491E-09+0.000401318080836185i</v>
      </c>
      <c r="D3623" s="208" t="str">
        <f t="shared" si="1894"/>
        <v>-1.64874557656132+0.00307677195307742i</v>
      </c>
      <c r="E3623" t="str">
        <f t="shared" si="1895"/>
        <v>36500</v>
      </c>
      <c r="F3623" t="str">
        <f t="shared" si="1896"/>
        <v>0.21505376344086</v>
      </c>
      <c r="G3623" t="str">
        <f t="shared" si="1891"/>
        <v>0.21505376344086</v>
      </c>
      <c r="H3623" t="str">
        <f t="shared" si="1897"/>
        <v>2.52646906571602+0.0614128073749719i</v>
      </c>
      <c r="I3623" t="str">
        <f t="shared" si="1898"/>
        <v>6632.68748989145i</v>
      </c>
      <c r="J3623" t="str">
        <f t="shared" si="1892"/>
        <v>-59547.3066630783+1451.01977678857i</v>
      </c>
      <c r="K3623" t="str">
        <f t="shared" si="1899"/>
        <v>0.00271256918580032-0.111319081748949i</v>
      </c>
      <c r="L3623" t="str">
        <f t="shared" si="1900"/>
        <v>0.000859937555009374-0.0299170318358888i</v>
      </c>
      <c r="M3623" t="str">
        <f t="shared" si="1901"/>
        <v>0.00357250674080969-0.141236113584838i</v>
      </c>
      <c r="N3623" t="str">
        <f t="shared" si="1902"/>
        <v>-21.0673951908688i</v>
      </c>
      <c r="O3623" t="str">
        <f t="shared" si="1903"/>
        <v>-0.602829697697438-0.797869886368708i</v>
      </c>
      <c r="P3623" t="str">
        <f t="shared" si="1904"/>
        <v>1.60282969769744+0.797869886368708i</v>
      </c>
      <c r="Q3623" t="str">
        <f t="shared" si="1905"/>
        <v>-1.60282969769744+20.2695253045001i</v>
      </c>
      <c r="R3623" t="str">
        <f t="shared" si="1906"/>
        <v>0.0329042894423571-0.0816777721789925i</v>
      </c>
      <c r="S3623" t="str">
        <f t="shared" si="1907"/>
        <v>2.35235282919388i</v>
      </c>
      <c r="T3623" t="str">
        <f t="shared" si="1908"/>
        <v>0.192134938467506+0.077402498362343i</v>
      </c>
      <c r="U3623" t="str">
        <f t="shared" si="1909"/>
        <v>0.0000499999999999999-0.0000841341786622976i</v>
      </c>
      <c r="V3623" t="str">
        <f t="shared" si="1910"/>
        <v>0.00002-0.000942302801017736i</v>
      </c>
      <c r="W3623" t="str">
        <f t="shared" si="1911"/>
        <v>0.0000421440178277903-0.0000791377893342042i</v>
      </c>
      <c r="X3623" t="str">
        <f t="shared" si="1912"/>
        <v>0.0000421664332640331-0.0000791044356489096i</v>
      </c>
      <c r="Y3623" t="str">
        <f t="shared" si="1913"/>
        <v>0.009+8.48983998706106i</v>
      </c>
      <c r="Z3623" t="str">
        <f t="shared" si="1914"/>
        <v>-0.000111747933028775-0.0000597198966598724i</v>
      </c>
      <c r="AA3623" t="str">
        <f t="shared" si="1915"/>
        <v>0.00150543612479484-1.41346576817663i</v>
      </c>
      <c r="AB3623" t="str">
        <f t="shared" si="1916"/>
        <v>0.577973210826782+0.232839330843848i</v>
      </c>
      <c r="AC3623" t="str">
        <f t="shared" si="1917"/>
        <v>1.03495013536977-0.0807988699743596i</v>
      </c>
      <c r="AD3623" t="str">
        <f t="shared" si="1918"/>
        <v>0.537614409957878+0.266948095573385i</v>
      </c>
      <c r="AE3623" t="str">
        <f t="shared" si="1919"/>
        <v>-0.0000441351863980852-0.0000619371749118366i</v>
      </c>
      <c r="AF3623" t="str">
        <f t="shared" si="1920"/>
        <v>-4.17521464227734-0.0583360354218945i</v>
      </c>
      <c r="AG3623" t="str">
        <f t="shared" si="1921"/>
        <v>1.00136883544764-0.00274938164376365i</v>
      </c>
      <c r="AH3623" t="str">
        <f t="shared" si="1922"/>
        <v>0.000179696286109331+0.000261312031888601i</v>
      </c>
      <c r="AI3623">
        <f t="shared" si="1923"/>
        <v>-69.975111106102432</v>
      </c>
      <c r="AJ3623">
        <f t="shared" si="1924"/>
        <v>55.484887094832949</v>
      </c>
      <c r="AK3623"/>
      <c r="AL3623"/>
      <c r="AM3623"/>
      <c r="AN3623"/>
    </row>
    <row r="3624" spans="1:40" x14ac:dyDescent="0.35">
      <c r="A3624"/>
      <c r="B3624">
        <f t="shared" si="1925"/>
        <v>1690000</v>
      </c>
      <c r="C3624" s="237" t="str">
        <f t="shared" si="1893"/>
        <v>-7.40619124940336E-09+0.000401080614516323i</v>
      </c>
      <c r="D3624" s="208" t="str">
        <f t="shared" si="1894"/>
        <v>-1.64874557649406+0.00307495137795848i</v>
      </c>
      <c r="E3624" t="str">
        <f t="shared" si="1895"/>
        <v>36500</v>
      </c>
      <c r="F3624" t="str">
        <f t="shared" si="1896"/>
        <v>0.21505376344086</v>
      </c>
      <c r="G3624" t="str">
        <f t="shared" si="1891"/>
        <v>0.21505376344086</v>
      </c>
      <c r="H3624" t="str">
        <f t="shared" si="1897"/>
        <v>2.52647096609872+0.0613765181489264i</v>
      </c>
      <c r="I3624" t="str">
        <f t="shared" si="1898"/>
        <v>6636.61448070844i</v>
      </c>
      <c r="J3624" t="str">
        <f t="shared" si="1892"/>
        <v>-59617.840629847+1451.87887671563i</v>
      </c>
      <c r="K3624" t="str">
        <f t="shared" si="1899"/>
        <v>0.00270936178906019-0.111253288369471i</v>
      </c>
      <c r="L3624" t="str">
        <f t="shared" si="1900"/>
        <v>0.00085892101740973-0.0298993586523355i</v>
      </c>
      <c r="M3624" t="str">
        <f t="shared" si="1901"/>
        <v>0.00356828280646992-0.141152647021806i</v>
      </c>
      <c r="N3624" t="str">
        <f t="shared" si="1902"/>
        <v>-21.0798684858308i</v>
      </c>
      <c r="O3624" t="str">
        <f t="shared" si="1903"/>
        <v>-0.612734611626505-0.790288741989228i</v>
      </c>
      <c r="P3624" t="str">
        <f t="shared" si="1904"/>
        <v>1.61273461162651+0.790288741989228i</v>
      </c>
      <c r="Q3624" t="str">
        <f t="shared" si="1905"/>
        <v>-1.61273461162651+20.2895797438416i</v>
      </c>
      <c r="R3624" t="str">
        <f t="shared" si="1906"/>
        <v>0.0324275948171266-0.0820633910204705i</v>
      </c>
      <c r="S3624" t="str">
        <f t="shared" si="1907"/>
        <v>2.35374557805664i</v>
      </c>
      <c r="T3624" t="str">
        <f t="shared" si="1908"/>
        <v>0.193156343734765+0.0763263079078241i</v>
      </c>
      <c r="U3624" t="str">
        <f t="shared" si="1909"/>
        <v>0.0000500000000000001-0.0000840843951246279i</v>
      </c>
      <c r="V3624" t="str">
        <f t="shared" si="1910"/>
        <v>0.00002-0.00094174522539583i</v>
      </c>
      <c r="W3624" t="str">
        <f t="shared" si="1911"/>
        <v>0.0000421438650720549-0.0000790932008307517i</v>
      </c>
      <c r="X3624" t="str">
        <f t="shared" si="1912"/>
        <v>0.000042166245318613-0.0000790598660725633i</v>
      </c>
      <c r="Y3624" t="str">
        <f t="shared" si="1913"/>
        <v>0.009+8.4948665353068i</v>
      </c>
      <c r="Z3624" t="str">
        <f t="shared" si="1914"/>
        <v>-0.0001116188864703-0.0000596841559387727i</v>
      </c>
      <c r="AA3624" t="str">
        <f t="shared" si="1915"/>
        <v>0.00150365500908214-1.4126293845955i</v>
      </c>
      <c r="AB3624" t="str">
        <f t="shared" si="1916"/>
        <v>0.581045764348706+0.229601974549253i</v>
      </c>
      <c r="AC3624" t="str">
        <f t="shared" si="1917"/>
        <v>1.03448226207976-0.0811968629005127i</v>
      </c>
      <c r="AD3624" t="str">
        <f t="shared" si="1918"/>
        <v>0.540924522947833+0.26440603082809i</v>
      </c>
      <c r="AE3624" t="str">
        <f t="shared" si="1919"/>
        <v>-0.0000445965421408199-0.0000617973303157879i</v>
      </c>
      <c r="AF3624" t="str">
        <f t="shared" si="1920"/>
        <v>-4.17521654259278-0.0583015667709679i</v>
      </c>
      <c r="AG3624" t="str">
        <f t="shared" si="1921"/>
        <v>1.00135504235478-0.00276469644785245i</v>
      </c>
      <c r="AH3624" t="str">
        <f t="shared" si="1922"/>
        <v>0.000181630283505922+0.000260766087608157i</v>
      </c>
      <c r="AI3624">
        <f t="shared" si="1923"/>
        <v>-69.957280253676004</v>
      </c>
      <c r="AJ3624">
        <f t="shared" si="1924"/>
        <v>55.141796857443531</v>
      </c>
      <c r="AK3624"/>
      <c r="AL3624"/>
      <c r="AM3624"/>
      <c r="AN3624"/>
    </row>
    <row r="3625" spans="1:40" x14ac:dyDescent="0.35">
      <c r="A3625"/>
      <c r="B3625">
        <f t="shared" si="1925"/>
        <v>1691000</v>
      </c>
      <c r="C3625" s="237" t="str">
        <f t="shared" si="1893"/>
        <v>-7.39743429924156E-09+0.000400843429055506i</v>
      </c>
      <c r="D3625" s="208" t="str">
        <f t="shared" si="1894"/>
        <v>-1.64874557642692+0.00307313295609221i</v>
      </c>
      <c r="E3625" t="str">
        <f t="shared" si="1895"/>
        <v>36500</v>
      </c>
      <c r="F3625" t="str">
        <f t="shared" si="1896"/>
        <v>0.21505376344086</v>
      </c>
      <c r="G3625" t="str">
        <f t="shared" si="1891"/>
        <v>0.21505376344086</v>
      </c>
      <c r="H3625" t="str">
        <f t="shared" si="1897"/>
        <v>2.52647286311401+0.0613402717552759i</v>
      </c>
      <c r="I3625" t="str">
        <f t="shared" si="1898"/>
        <v>6640.54147152543i</v>
      </c>
      <c r="J3625" t="str">
        <f t="shared" si="1892"/>
        <v>-59688.4163450424+1452.73797664268i</v>
      </c>
      <c r="K3625" t="str">
        <f t="shared" si="1899"/>
        <v>0.00270616007663644-0.111187572671501i</v>
      </c>
      <c r="L3625" t="str">
        <f t="shared" si="1900"/>
        <v>0.000857906280733888-0.0298817063197192i</v>
      </c>
      <c r="M3625" t="str">
        <f t="shared" si="1901"/>
        <v>0.00356406635737033-0.14106927899122i</v>
      </c>
      <c r="N3625" t="str">
        <f t="shared" si="1902"/>
        <v>-21.0923417807929i</v>
      </c>
      <c r="O3625" t="str">
        <f t="shared" si="1903"/>
        <v>-0.62254419564912-0.782584643641562i</v>
      </c>
      <c r="P3625" t="str">
        <f t="shared" si="1904"/>
        <v>1.62254419564912+0.782584643641562i</v>
      </c>
      <c r="Q3625" t="str">
        <f t="shared" si="1905"/>
        <v>-1.62254419564912+20.3097571371513i</v>
      </c>
      <c r="R3625" t="str">
        <f t="shared" si="1906"/>
        <v>0.0319461601858685-0.0824420617698647i</v>
      </c>
      <c r="S3625" t="str">
        <f t="shared" si="1907"/>
        <v>2.35513832691939i</v>
      </c>
      <c r="T3625" t="str">
        <f t="shared" si="1908"/>
        <v>0.194162459424464+0.0752376262516452i</v>
      </c>
      <c r="U3625" t="str">
        <f t="shared" si="1909"/>
        <v>0.0000499999999999998-0.0000840346704675461i</v>
      </c>
      <c r="V3625" t="str">
        <f t="shared" si="1910"/>
        <v>0.00002-0.000941188309236517i</v>
      </c>
      <c r="W3625" t="str">
        <f t="shared" si="1911"/>
        <v>0.0000421437122275815-0.0000790486663632159i</v>
      </c>
      <c r="X3625" t="str">
        <f t="shared" si="1912"/>
        <v>0.0000421660573470483-0.0000790153505092533i</v>
      </c>
      <c r="Y3625" t="str">
        <f t="shared" si="1913"/>
        <v>0.009+8.49989308355254i</v>
      </c>
      <c r="Z3625" t="str">
        <f t="shared" si="1914"/>
        <v>-0.00011149006875299-0.0000596484576970559i</v>
      </c>
      <c r="AA3625" t="str">
        <f t="shared" si="1915"/>
        <v>0.00150187705239496-1.41179399025568i</v>
      </c>
      <c r="AB3625" t="str">
        <f t="shared" si="1916"/>
        <v>0.584072324329294+0.226327042684134i</v>
      </c>
      <c r="AC3625" t="str">
        <f t="shared" si="1917"/>
        <v>1.03400946524908-0.0815880170732659i</v>
      </c>
      <c r="AD3625" t="str">
        <f t="shared" si="1918"/>
        <v>0.54420266346894+0.261822998706632i</v>
      </c>
      <c r="AE3625" t="str">
        <f t="shared" si="1919"/>
        <v>-0.0000450558543032437-0.0000616515136774687i</v>
      </c>
      <c r="AF3625" t="str">
        <f t="shared" si="1920"/>
        <v>-4.17521843954093-0.0582671387991837i</v>
      </c>
      <c r="AG3625" t="str">
        <f t="shared" si="1921"/>
        <v>1.00134105601091-0.00277982994220319i</v>
      </c>
      <c r="AH3625" t="str">
        <f t="shared" si="1922"/>
        <v>0.000183556318869278+0.000260195131554273i</v>
      </c>
      <c r="AI3625">
        <f t="shared" si="1923"/>
        <v>-69.939859075214656</v>
      </c>
      <c r="AJ3625">
        <f t="shared" si="1924"/>
        <v>54.798699576963465</v>
      </c>
      <c r="AK3625"/>
      <c r="AL3625"/>
      <c r="AM3625"/>
      <c r="AN3625"/>
    </row>
    <row r="3626" spans="1:40" x14ac:dyDescent="0.35">
      <c r="A3626"/>
      <c r="B3626">
        <f t="shared" si="1925"/>
        <v>1692000</v>
      </c>
      <c r="C3626" s="237" t="str">
        <f t="shared" si="1893"/>
        <v>-7.38869287099847E-09+0.000400606523955753i</v>
      </c>
      <c r="D3626" s="208" t="str">
        <f t="shared" si="1894"/>
        <v>-1.64874557635991+0.00307131668366077i</v>
      </c>
      <c r="E3626" t="str">
        <f t="shared" si="1895"/>
        <v>36500</v>
      </c>
      <c r="F3626" t="str">
        <f t="shared" si="1896"/>
        <v>0.21505376344086</v>
      </c>
      <c r="G3626" t="str">
        <f t="shared" si="1891"/>
        <v>0.21505376344086</v>
      </c>
      <c r="H3626" t="str">
        <f t="shared" si="1897"/>
        <v>2.52647475676987+0.0613040681182849i</v>
      </c>
      <c r="I3626" t="str">
        <f t="shared" si="1898"/>
        <v>6644.46846234241i</v>
      </c>
      <c r="J3626" t="str">
        <f t="shared" si="1892"/>
        <v>-59759.0338086644+1453.59707656972i</v>
      </c>
      <c r="K3626" t="str">
        <f t="shared" si="1899"/>
        <v>0.00270296403510746-0.111121934517624i</v>
      </c>
      <c r="L3626" t="str">
        <f t="shared" si="1900"/>
        <v>0.000856893340731449-0.0298640748011922i</v>
      </c>
      <c r="M3626" t="str">
        <f t="shared" si="1901"/>
        <v>0.00355985737583891-0.140986009318816i</v>
      </c>
      <c r="N3626" t="str">
        <f t="shared" si="1902"/>
        <v>-21.1048150757549i</v>
      </c>
      <c r="O3626" t="str">
        <f t="shared" si="1903"/>
        <v>-0.632256923579546-0.774758789937699i</v>
      </c>
      <c r="P3626" t="str">
        <f t="shared" si="1904"/>
        <v>1.63225692357955+0.774758789937699i</v>
      </c>
      <c r="Q3626" t="str">
        <f t="shared" si="1905"/>
        <v>-1.63225692357955+20.3300562858172i</v>
      </c>
      <c r="R3626" t="str">
        <f t="shared" si="1906"/>
        <v>0.0314600948289036-0.082813734379822i</v>
      </c>
      <c r="S3626" t="str">
        <f t="shared" si="1907"/>
        <v>2.35653107578215i</v>
      </c>
      <c r="T3626" t="str">
        <f t="shared" si="1908"/>
        <v>0.195153138567619+0.0741366911113646i</v>
      </c>
      <c r="U3626" t="str">
        <f t="shared" si="1909"/>
        <v>0.00005-0.0000839850045866554i</v>
      </c>
      <c r="V3626" t="str">
        <f t="shared" si="1910"/>
        <v>0.00002-0.000940632051370536i</v>
      </c>
      <c r="W3626" t="str">
        <f t="shared" si="1911"/>
        <v>0.000042143559294373-0.0000790041858357449i</v>
      </c>
      <c r="X3626" t="str">
        <f t="shared" si="1912"/>
        <v>0.0000421658693491943-0.0000789708888631685i</v>
      </c>
      <c r="Y3626" t="str">
        <f t="shared" si="1913"/>
        <v>0.009+8.50491963179829i</v>
      </c>
      <c r="Z3626" t="str">
        <f t="shared" si="1914"/>
        <v>-0.000111361479335981-0.0000596128018586218i</v>
      </c>
      <c r="AA3626" t="str">
        <f t="shared" si="1915"/>
        <v>0.0015001022472671-1.41095958340312i</v>
      </c>
      <c r="AB3626" t="str">
        <f t="shared" si="1916"/>
        <v>0.587052448661888+0.223015250341652i</v>
      </c>
      <c r="AC3626" t="str">
        <f t="shared" si="1917"/>
        <v>1.03353185315228-0.0819722795138254i</v>
      </c>
      <c r="AD3626" t="str">
        <f t="shared" si="1918"/>
        <v>0.547448326013972+0.25919940128016i</v>
      </c>
      <c r="AE3626" t="str">
        <f t="shared" si="1919"/>
        <v>-0.0000455130528945351-0.0000614997573560645i</v>
      </c>
      <c r="AF3626" t="str">
        <f t="shared" si="1920"/>
        <v>-4.17522033312978-0.0582327514346241i</v>
      </c>
      <c r="AG3626" t="str">
        <f t="shared" si="1921"/>
        <v>1.00132687880992-0.00279477986377907i</v>
      </c>
      <c r="AH3626" t="str">
        <f t="shared" si="1922"/>
        <v>0.000185474099263741+0.000259599290172502i</v>
      </c>
      <c r="AI3626">
        <f t="shared" si="1923"/>
        <v>-69.922845053755168</v>
      </c>
      <c r="AJ3626">
        <f t="shared" si="1924"/>
        <v>54.455595015700226</v>
      </c>
      <c r="AK3626"/>
      <c r="AL3626"/>
      <c r="AM3626"/>
      <c r="AN3626"/>
    </row>
    <row r="3627" spans="1:40" x14ac:dyDescent="0.35">
      <c r="A3627"/>
      <c r="B3627">
        <f t="shared" si="1925"/>
        <v>1693000</v>
      </c>
      <c r="C3627" s="237" t="str">
        <f t="shared" si="1893"/>
        <v>-7.37996692801175E-09+0.000400369898720265i</v>
      </c>
      <c r="D3627" s="208" t="str">
        <f t="shared" si="1894"/>
        <v>-1.64874557629301+0.00306950255685537i</v>
      </c>
      <c r="E3627" t="str">
        <f t="shared" si="1895"/>
        <v>36500</v>
      </c>
      <c r="F3627" t="str">
        <f t="shared" si="1896"/>
        <v>0.21505376344086</v>
      </c>
      <c r="G3627" t="str">
        <f t="shared" si="1891"/>
        <v>0.21505376344086</v>
      </c>
      <c r="H3627" t="str">
        <f t="shared" si="1897"/>
        <v>2.5264766470742+0.0612679071623947i</v>
      </c>
      <c r="I3627" t="str">
        <f t="shared" si="1898"/>
        <v>6648.3954531594i</v>
      </c>
      <c r="J3627" t="str">
        <f t="shared" si="1892"/>
        <v>-59829.693020713+1454.45617649678i</v>
      </c>
      <c r="K3627" t="str">
        <f t="shared" si="1899"/>
        <v>0.00269977365109126-0.111056373770748i</v>
      </c>
      <c r="L3627" t="str">
        <f t="shared" si="1900"/>
        <v>0.000855882193164525-0.0298464640599933i</v>
      </c>
      <c r="M3627" t="str">
        <f t="shared" si="1901"/>
        <v>0.00355565584425578-0.140902837830741i</v>
      </c>
      <c r="N3627" t="str">
        <f t="shared" si="1902"/>
        <v>-21.1172883707169i</v>
      </c>
      <c r="O3627" t="str">
        <f t="shared" si="1903"/>
        <v>-0.641871284301259-0.766812398432271i</v>
      </c>
      <c r="P3627" t="str">
        <f t="shared" si="1904"/>
        <v>1.64187128430126+0.766812398432271i</v>
      </c>
      <c r="Q3627" t="str">
        <f t="shared" si="1905"/>
        <v>-1.64187128430126+20.3504759722846i</v>
      </c>
      <c r="R3627" t="str">
        <f t="shared" si="1906"/>
        <v>0.0309695083978814-0.0831783606994741i</v>
      </c>
      <c r="S3627" t="str">
        <f t="shared" si="1907"/>
        <v>2.3579238246449i</v>
      </c>
      <c r="T3627" t="str">
        <f t="shared" si="1908"/>
        <v>0.196128238388197+0.0730237416889049i</v>
      </c>
      <c r="U3627" t="str">
        <f t="shared" si="1909"/>
        <v>0.0000500000000000002-0.0000839353973778035i</v>
      </c>
      <c r="V3627" t="str">
        <f t="shared" si="1910"/>
        <v>0.00002-0.000940076450631399i</v>
      </c>
      <c r="W3627" t="str">
        <f t="shared" si="1911"/>
        <v>0.0000421434062724326-0.0000789597591527138i</v>
      </c>
      <c r="X3627" t="str">
        <f t="shared" si="1912"/>
        <v>0.0000421656813249065-0.0000789264810387242i</v>
      </c>
      <c r="Y3627" t="str">
        <f t="shared" si="1913"/>
        <v>0.009+8.50994618004403i</v>
      </c>
      <c r="Z3627" t="str">
        <f t="shared" si="1914"/>
        <v>-0.000111233117680009-0.0000595771883475524i</v>
      </c>
      <c r="AA3627" t="str">
        <f t="shared" si="1915"/>
        <v>0.00149833058625443-1.41012616228794i</v>
      </c>
      <c r="AB3627" t="str">
        <f t="shared" si="1916"/>
        <v>0.589985707852909+0.219667317080177i</v>
      </c>
      <c r="AC3627" t="str">
        <f t="shared" si="1917"/>
        <v>1.03304953448542-0.0823495991362853i</v>
      </c>
      <c r="AD3627" t="str">
        <f t="shared" si="1918"/>
        <v>0.550661010129233+0.256535646818049i</v>
      </c>
      <c r="AE3627" t="str">
        <f t="shared" si="1919"/>
        <v>-0.0000459680683931573-0.000061342094507752i</v>
      </c>
      <c r="AF3627" t="str">
        <f t="shared" si="1920"/>
        <v>-4.17522222336721-0.0581984046055393i</v>
      </c>
      <c r="AG3627" t="str">
        <f t="shared" si="1921"/>
        <v>1.00131251317173-0.00280954398065914i</v>
      </c>
      <c r="AH3627" t="str">
        <f t="shared" si="1922"/>
        <v>0.000187383333562712+0.000258978693230762i</v>
      </c>
      <c r="AI3627">
        <f t="shared" si="1923"/>
        <v>-69.906235727771303</v>
      </c>
      <c r="AJ3627">
        <f t="shared" si="1924"/>
        <v>54.112482936872183</v>
      </c>
      <c r="AK3627"/>
      <c r="AL3627"/>
      <c r="AM3627"/>
      <c r="AN3627"/>
    </row>
    <row r="3628" spans="1:40" x14ac:dyDescent="0.35">
      <c r="A3628"/>
      <c r="B3628">
        <f t="shared" si="1925"/>
        <v>1694000</v>
      </c>
      <c r="C3628" s="237" t="str">
        <f t="shared" si="1893"/>
        <v>-7.37125643372711E-09+0.000400133552853409i</v>
      </c>
      <c r="D3628" s="208" t="str">
        <f t="shared" si="1894"/>
        <v>-1.64874557622622+0.00306769057187614i</v>
      </c>
      <c r="E3628" t="str">
        <f t="shared" si="1895"/>
        <v>36500</v>
      </c>
      <c r="F3628" t="str">
        <f t="shared" si="1896"/>
        <v>0.21505376344086</v>
      </c>
      <c r="G3628" t="str">
        <f t="shared" si="1891"/>
        <v>0.21505376344086</v>
      </c>
      <c r="H3628" t="str">
        <f t="shared" si="1897"/>
        <v>2.52647853403489+0.0612317888122251i</v>
      </c>
      <c r="I3628" t="str">
        <f t="shared" si="1898"/>
        <v>6652.32244397639i</v>
      </c>
      <c r="J3628" t="str">
        <f t="shared" si="1892"/>
        <v>-59900.3939811882+1455.31527642383i</v>
      </c>
      <c r="K3628" t="str">
        <f t="shared" si="1899"/>
        <v>0.00269658891124518-0.110990890294103i</v>
      </c>
      <c r="L3628" t="str">
        <f t="shared" si="1900"/>
        <v>0.000854872833807734-0.029828874059448i</v>
      </c>
      <c r="M3628" t="str">
        <f t="shared" si="1901"/>
        <v>0.00355146174505291-0.140819764353551i</v>
      </c>
      <c r="N3628" t="str">
        <f t="shared" si="1902"/>
        <v>-21.1297616656789i</v>
      </c>
      <c r="O3628" t="str">
        <f t="shared" si="1903"/>
        <v>-0.651385782001729-0.758746705433371i</v>
      </c>
      <c r="P3628" t="str">
        <f t="shared" si="1904"/>
        <v>1.65138578200173+0.758746705433371i</v>
      </c>
      <c r="Q3628" t="str">
        <f t="shared" si="1905"/>
        <v>-1.65138578200173+20.3710149602455i</v>
      </c>
      <c r="R3628" t="str">
        <f t="shared" si="1906"/>
        <v>0.0304745108787725-0.0835358944707134i</v>
      </c>
      <c r="S3628" t="str">
        <f t="shared" si="1907"/>
        <v>2.35931657350767i</v>
      </c>
      <c r="T3628" t="str">
        <f t="shared" si="1908"/>
        <v>0.197087620307542+0.0718990185858277i</v>
      </c>
      <c r="U3628" t="str">
        <f t="shared" si="1909"/>
        <v>0.0000499999999999999-0.0000838858487370842i</v>
      </c>
      <c r="V3628" t="str">
        <f t="shared" si="1910"/>
        <v>0.00002-0.000939521505855346i</v>
      </c>
      <c r="W3628" t="str">
        <f t="shared" si="1911"/>
        <v>0.0000421432531617624-0.0000789153862187223i</v>
      </c>
      <c r="X3628" t="str">
        <f t="shared" si="1912"/>
        <v>0.00004216549327404-0.0000788821269405603i</v>
      </c>
      <c r="Y3628" t="str">
        <f t="shared" si="1913"/>
        <v>0.009+8.51497272828978i</v>
      </c>
      <c r="Z3628" t="str">
        <f t="shared" si="1914"/>
        <v>-0.000111104983247396-0.0000595416170881098i</v>
      </c>
      <c r="AA3628" t="str">
        <f t="shared" si="1915"/>
        <v>0.00149656206193476-1.40929372516439i</v>
      </c>
      <c r="AB3628" t="str">
        <f t="shared" si="1916"/>
        <v>0.592871685035174+0.216283966668422i</v>
      </c>
      <c r="AC3628" t="str">
        <f t="shared" si="1917"/>
        <v>1.03256261832883-0.0827199267448547i</v>
      </c>
      <c r="AD3628" t="str">
        <f t="shared" si="1918"/>
        <v>0.553840220489511+0.2538321497246i</v>
      </c>
      <c r="AE3628" t="str">
        <f t="shared" si="1919"/>
        <v>-0.0000464208317556672-0.0000611785590791829i</v>
      </c>
      <c r="AF3628" t="str">
        <f t="shared" si="1920"/>
        <v>-4.17522411026111-0.058164098240349i</v>
      </c>
      <c r="AG3628" t="str">
        <f t="shared" si="1921"/>
        <v>1.00129796154185-0.00282412009232923i</v>
      </c>
      <c r="AH3628" t="str">
        <f t="shared" si="1922"/>
        <v>0.000189283732485022+0.000258333473795176i</v>
      </c>
      <c r="AI3628">
        <f t="shared" si="1923"/>
        <v>-69.890028690135907</v>
      </c>
      <c r="AJ3628">
        <f t="shared" si="1924"/>
        <v>53.769363104655689</v>
      </c>
      <c r="AK3628"/>
      <c r="AL3628"/>
      <c r="AM3628"/>
      <c r="AN3628"/>
    </row>
    <row r="3629" spans="1:40" x14ac:dyDescent="0.35">
      <c r="A3629"/>
      <c r="B3629">
        <f t="shared" si="1925"/>
        <v>1695000</v>
      </c>
      <c r="C3629" s="237" t="str">
        <f t="shared" si="1893"/>
        <v>-7.36256135169847E-09+0.000399897485860736i</v>
      </c>
      <c r="D3629" s="208" t="str">
        <f t="shared" si="1894"/>
        <v>-1.64874557615956+0.00306588072493231i</v>
      </c>
      <c r="E3629" t="str">
        <f t="shared" si="1895"/>
        <v>36500</v>
      </c>
      <c r="F3629" t="str">
        <f t="shared" si="1896"/>
        <v>0.21505376344086</v>
      </c>
      <c r="G3629" t="str">
        <f t="shared" si="1891"/>
        <v>0.21505376344086</v>
      </c>
      <c r="H3629" t="str">
        <f t="shared" si="1897"/>
        <v>2.52648041765986+0.0611957129925741i</v>
      </c>
      <c r="I3629" t="str">
        <f t="shared" si="1898"/>
        <v>6656.24943479337i</v>
      </c>
      <c r="J3629" t="str">
        <f t="shared" si="1892"/>
        <v>-59971.1366900901+1456.17437635087i</v>
      </c>
      <c r="K3629" t="str">
        <f t="shared" si="1899"/>
        <v>0.00269340980226591-0.110925483951241i</v>
      </c>
      <c r="L3629" t="str">
        <f t="shared" si="1900"/>
        <v>0.000853865258448114-0.0298113047629676i</v>
      </c>
      <c r="M3629" t="str">
        <f t="shared" si="1901"/>
        <v>0.00354727506071402-0.140736788714209i</v>
      </c>
      <c r="N3629" t="str">
        <f t="shared" si="1902"/>
        <v>-21.142234960641i</v>
      </c>
      <c r="O3629" t="str">
        <f t="shared" si="1903"/>
        <v>-0.660798936405301-0.750562965810079i</v>
      </c>
      <c r="P3629" t="str">
        <f t="shared" si="1904"/>
        <v>1.6607989364053+0.750562965810079i</v>
      </c>
      <c r="Q3629" t="str">
        <f t="shared" si="1905"/>
        <v>-1.6607989364053+20.3916719948309i</v>
      </c>
      <c r="R3629" t="str">
        <f t="shared" si="1906"/>
        <v>0.0299752125551871-0.0838862913236881i</v>
      </c>
      <c r="S3629" t="str">
        <f t="shared" si="1907"/>
        <v>2.36070932237043i</v>
      </c>
      <c r="T3629" t="str">
        <f t="shared" si="1908"/>
        <v>0.198031149946912+0.0707627637190653i</v>
      </c>
      <c r="U3629" t="str">
        <f t="shared" si="1909"/>
        <v>0.0000500000000000001-0.0000838363585608384i</v>
      </c>
      <c r="V3629" t="str">
        <f t="shared" si="1910"/>
        <v>0.00002-0.000938967215881388i</v>
      </c>
      <c r="W3629" t="str">
        <f t="shared" si="1911"/>
        <v>0.0000421430999623663-0.0000788710669385974i</v>
      </c>
      <c r="X3629" t="str">
        <f t="shared" si="1912"/>
        <v>0.0000421653051964526-0.000078837826473545i</v>
      </c>
      <c r="Y3629" t="str">
        <f t="shared" si="1913"/>
        <v>0.009+8.51999927653552i</v>
      </c>
      <c r="Z3629" t="str">
        <f t="shared" si="1914"/>
        <v>-0.000110977075502057-0.0000595060880047405i</v>
      </c>
      <c r="AA3629" t="str">
        <f t="shared" si="1915"/>
        <v>0.00149479666690781-1.40846227029084i</v>
      </c>
      <c r="AB3629" t="str">
        <f t="shared" si="1916"/>
        <v>0.595709975975523+0.212865926831949i</v>
      </c>
      <c r="AC3629" t="str">
        <f t="shared" si="1917"/>
        <v>1.0320712141102-0.083083215030287i</v>
      </c>
      <c r="AD3629" t="str">
        <f t="shared" si="1918"/>
        <v>0.556985466972342+0.251089330474716i</v>
      </c>
      <c r="AE3629" t="str">
        <f t="shared" si="1919"/>
        <v>-0.0000468712744254586-0.0000610091858008714i</v>
      </c>
      <c r="AF3629" t="str">
        <f t="shared" si="1920"/>
        <v>-4.17522599381942-0.0581298322676418i</v>
      </c>
      <c r="AG3629" t="str">
        <f t="shared" si="1921"/>
        <v>1.00128322639105-0.00283850602996842i</v>
      </c>
      <c r="AH3629" t="str">
        <f t="shared" si="1922"/>
        <v>0.000191175008631088+0.000257663768205479i</v>
      </c>
      <c r="AI3629">
        <f t="shared" si="1923"/>
        <v>-69.87422158711334</v>
      </c>
      <c r="AJ3629">
        <f t="shared" si="1924"/>
        <v>53.42623528421349</v>
      </c>
      <c r="AK3629"/>
      <c r="AL3629"/>
      <c r="AM3629"/>
      <c r="AN3629"/>
    </row>
    <row r="3630" spans="1:40" x14ac:dyDescent="0.35">
      <c r="A3630"/>
      <c r="B3630">
        <f t="shared" si="1925"/>
        <v>1696000</v>
      </c>
      <c r="C3630" s="237" t="str">
        <f t="shared" si="1893"/>
        <v>-7.35388164558674E-09+0.000399661697248951i</v>
      </c>
      <c r="D3630" s="208" t="str">
        <f t="shared" si="1894"/>
        <v>-1.64874557609302+0.00306407301224196i</v>
      </c>
      <c r="E3630" t="str">
        <f t="shared" si="1895"/>
        <v>36500</v>
      </c>
      <c r="F3630" t="str">
        <f t="shared" si="1896"/>
        <v>0.21505376344086</v>
      </c>
      <c r="G3630" t="str">
        <f t="shared" si="1891"/>
        <v>0.21505376344086</v>
      </c>
      <c r="H3630" t="str">
        <f t="shared" si="1897"/>
        <v>2.52648229795695+0.0611596796284151i</v>
      </c>
      <c r="I3630" t="str">
        <f t="shared" si="1898"/>
        <v>6660.17642561036i</v>
      </c>
      <c r="J3630" t="str">
        <f t="shared" si="1892"/>
        <v>-60041.9211474185+1457.03347627793i</v>
      </c>
      <c r="K3630" t="str">
        <f t="shared" si="1899"/>
        <v>0.00269023631088939-0.110860154606037i</v>
      </c>
      <c r="L3630" t="str">
        <f t="shared" si="1900"/>
        <v>0.000852859462885114-0.0297937561340498i</v>
      </c>
      <c r="M3630" t="str">
        <f t="shared" si="1901"/>
        <v>0.0035430957737745-0.140653910740087i</v>
      </c>
      <c r="N3630" t="str">
        <f t="shared" si="1902"/>
        <v>-21.154708255603i</v>
      </c>
      <c r="O3630" t="str">
        <f t="shared" si="1903"/>
        <v>-0.670109283003185-0.742262452797498i</v>
      </c>
      <c r="P3630" t="str">
        <f t="shared" si="1904"/>
        <v>1.67010928300318+0.742262452797498i</v>
      </c>
      <c r="Q3630" t="str">
        <f t="shared" si="1905"/>
        <v>-1.67010928300318+20.4124458028055i</v>
      </c>
      <c r="R3630" t="str">
        <f t="shared" si="1906"/>
        <v>0.0294717239720849-0.0842295087714947i</v>
      </c>
      <c r="S3630" t="str">
        <f t="shared" si="1907"/>
        <v>2.36210207123318i</v>
      </c>
      <c r="T3630" t="str">
        <f t="shared" si="1908"/>
        <v>0.198958697128101+0.0696152202372743i</v>
      </c>
      <c r="U3630" t="str">
        <f t="shared" si="1909"/>
        <v>0.0000499999999999998-0.0000837869267456488i</v>
      </c>
      <c r="V3630" t="str">
        <f t="shared" si="1910"/>
        <v>0.00002-0.000938413579551268i</v>
      </c>
      <c r="W3630" t="str">
        <f t="shared" si="1911"/>
        <v>0.0000421429466742466-0.0000788268012173888i</v>
      </c>
      <c r="X3630" t="str">
        <f t="shared" si="1912"/>
        <v>0.0000421651170920002-0.0000787935795427678i</v>
      </c>
      <c r="Y3630" t="str">
        <f t="shared" si="1913"/>
        <v>0.009+8.52502582478126i</v>
      </c>
      <c r="Z3630" t="str">
        <f t="shared" si="1914"/>
        <v>-0.000110849393909483-0.0000594706010220682i</v>
      </c>
      <c r="AA3630" t="str">
        <f t="shared" si="1915"/>
        <v>0.0014930343937951-1.40763179592975i</v>
      </c>
      <c r="AB3630" t="str">
        <f t="shared" si="1916"/>
        <v>0.598500189076696+0.209413929001547i</v>
      </c>
      <c r="AC3630" t="str">
        <f t="shared" si="1917"/>
        <v>1.03157543156804-0.0834394185655039i</v>
      </c>
      <c r="AD3630" t="str">
        <f t="shared" si="1918"/>
        <v>0.560096264731372+0.248307615548857i</v>
      </c>
      <c r="AE3630" t="str">
        <f t="shared" si="1919"/>
        <v>-0.0000473193283413908-0.0000608340101804897i</v>
      </c>
      <c r="AF3630" t="str">
        <f t="shared" si="1920"/>
        <v>-4.17522787404997-0.0580956066161731i</v>
      </c>
      <c r="AG3630" t="str">
        <f t="shared" si="1921"/>
        <v>1.00126831021485-0.00285269965672974i</v>
      </c>
      <c r="AH3630" t="str">
        <f t="shared" si="1922"/>
        <v>0.000193056876518666+0.000256969716050084i</v>
      </c>
      <c r="AI3630">
        <f t="shared" si="1923"/>
        <v>-69.858812117382769</v>
      </c>
      <c r="AJ3630">
        <f t="shared" si="1924"/>
        <v>53.083099241741039</v>
      </c>
      <c r="AK3630"/>
      <c r="AL3630"/>
      <c r="AM3630"/>
      <c r="AN3630"/>
    </row>
    <row r="3631" spans="1:40" x14ac:dyDescent="0.35">
      <c r="A3631"/>
      <c r="B3631">
        <f t="shared" si="1925"/>
        <v>1697000</v>
      </c>
      <c r="C3631" s="237" t="str">
        <f t="shared" si="1893"/>
        <v>-7.34521727916003E-09+0.000399426186525923i</v>
      </c>
      <c r="D3631" s="208" t="str">
        <f t="shared" si="1894"/>
        <v>-1.64874557602659+0.00306226743003208i</v>
      </c>
      <c r="E3631" t="str">
        <f t="shared" si="1895"/>
        <v>36500</v>
      </c>
      <c r="F3631" t="str">
        <f t="shared" si="1896"/>
        <v>0.21505376344086</v>
      </c>
      <c r="G3631" t="str">
        <f t="shared" si="1891"/>
        <v>0.21505376344086</v>
      </c>
      <c r="H3631" t="str">
        <f t="shared" si="1897"/>
        <v>2.52648417493397+0.0611236886448981i</v>
      </c>
      <c r="I3631" t="str">
        <f t="shared" si="1898"/>
        <v>6664.10341642735i</v>
      </c>
      <c r="J3631" t="str">
        <f t="shared" si="1892"/>
        <v>-60112.7473531736+1457.89257620498i</v>
      </c>
      <c r="K3631" t="str">
        <f t="shared" si="1899"/>
        <v>0.00268706842389043-0.110794902122682i</v>
      </c>
      <c r="L3631" t="str">
        <f t="shared" si="1900"/>
        <v>0.000851855442930535-0.0297762281362778i</v>
      </c>
      <c r="M3631" t="str">
        <f t="shared" si="1901"/>
        <v>0.00353892386682097-0.14057113025896i</v>
      </c>
      <c r="N3631" t="str">
        <f t="shared" si="1902"/>
        <v>-21.167181550565i</v>
      </c>
      <c r="O3631" t="str">
        <f t="shared" si="1903"/>
        <v>-0.679315373281772-0.733846457798256i</v>
      </c>
      <c r="P3631" t="str">
        <f t="shared" si="1904"/>
        <v>1.67931537328177+0.733846457798256i</v>
      </c>
      <c r="Q3631" t="str">
        <f t="shared" si="1905"/>
        <v>-1.67931537328177+20.4333350927667i</v>
      </c>
      <c r="R3631" t="str">
        <f t="shared" si="1906"/>
        <v>0.028964155899827-0.0845655062041324i</v>
      </c>
      <c r="S3631" t="str">
        <f t="shared" si="1907"/>
        <v>2.36349482009594i</v>
      </c>
      <c r="T3631" t="str">
        <f t="shared" si="1908"/>
        <v>0.199870135872258+0.0684566324376924i</v>
      </c>
      <c r="U3631" t="str">
        <f t="shared" si="1909"/>
        <v>0.00005-0.0000837375531883447i</v>
      </c>
      <c r="V3631" t="str">
        <f t="shared" si="1910"/>
        <v>0.00002-0.000937860595709456i</v>
      </c>
      <c r="W3631" t="str">
        <f t="shared" si="1911"/>
        <v>0.0000421427932974071-0.0000787825889603714i</v>
      </c>
      <c r="X3631" t="str">
        <f t="shared" si="1912"/>
        <v>0.000042164928960541-0.0000787493860535437i</v>
      </c>
      <c r="Y3631" t="str">
        <f t="shared" si="1913"/>
        <v>0.009+8.53005237302701i</v>
      </c>
      <c r="Z3631" t="str">
        <f t="shared" si="1914"/>
        <v>-0.00011072193793674-0.0000594351560648987i</v>
      </c>
      <c r="AA3631" t="str">
        <f t="shared" si="1915"/>
        <v>0.00149127523523987-1.40680230034771i</v>
      </c>
      <c r="AB3631" t="str">
        <f t="shared" si="1916"/>
        <v>0.601241945373776+0.205928708063127i</v>
      </c>
      <c r="AC3631" t="str">
        <f t="shared" si="1917"/>
        <v>1.03107538071542-0.0837884938004594i</v>
      </c>
      <c r="AD3631" t="str">
        <f t="shared" si="1918"/>
        <v>0.56317213426914+0.245487437366899i</v>
      </c>
      <c r="AE3631" t="str">
        <f t="shared" si="1919"/>
        <v>-0.0000477649259463758-0.0000606530684960758i</v>
      </c>
      <c r="AF3631" t="str">
        <f t="shared" si="1920"/>
        <v>-4.17522975096056-0.058061421214866i</v>
      </c>
      <c r="AG3631" t="str">
        <f t="shared" si="1921"/>
        <v>1.00125321553323-0.00286669886801724i</v>
      </c>
      <c r="AH3631" t="str">
        <f t="shared" si="1922"/>
        <v>0.000194929052618478+0.000256251460140758i</v>
      </c>
      <c r="AI3631">
        <f t="shared" si="1923"/>
        <v>-69.843798031087914</v>
      </c>
      <c r="AJ3631">
        <f t="shared" si="1924"/>
        <v>52.739954744484272</v>
      </c>
      <c r="AK3631"/>
      <c r="AL3631"/>
      <c r="AM3631"/>
      <c r="AN3631"/>
    </row>
    <row r="3632" spans="1:40" x14ac:dyDescent="0.35">
      <c r="A3632"/>
      <c r="B3632">
        <f t="shared" si="1925"/>
        <v>1698000</v>
      </c>
      <c r="C3632" s="237" t="str">
        <f t="shared" si="1893"/>
        <v>-7.33656821629295E-09+0.000399190953200681i</v>
      </c>
      <c r="D3632" s="208" t="str">
        <f t="shared" si="1894"/>
        <v>-1.64874557596028+0.00306046397453856i</v>
      </c>
      <c r="E3632" t="str">
        <f t="shared" si="1895"/>
        <v>36500</v>
      </c>
      <c r="F3632" t="str">
        <f t="shared" si="1896"/>
        <v>0.21505376344086</v>
      </c>
      <c r="G3632" t="str">
        <f t="shared" si="1891"/>
        <v>0.21505376344086</v>
      </c>
      <c r="H3632" t="str">
        <f t="shared" si="1897"/>
        <v>2.52648604859876+0.0610877399673492i</v>
      </c>
      <c r="I3632" t="str">
        <f t="shared" si="1898"/>
        <v>6668.03040724433i</v>
      </c>
      <c r="J3632" t="str">
        <f t="shared" si="1892"/>
        <v>-60183.6153073552+1458.75167613203i</v>
      </c>
      <c r="K3632" t="str">
        <f t="shared" si="1899"/>
        <v>0.00268390612808285-0.11072972636569i</v>
      </c>
      <c r="L3632" t="str">
        <f t="shared" si="1900"/>
        <v>0.000850853194408473-0.02975872073332i</v>
      </c>
      <c r="M3632" t="str">
        <f t="shared" si="1901"/>
        <v>0.00353475932249132-0.14048844709901i</v>
      </c>
      <c r="N3632" t="str">
        <f t="shared" si="1902"/>
        <v>-21.1796548455271i</v>
      </c>
      <c r="O3632" t="str">
        <f t="shared" si="1903"/>
        <v>-0.688415774947758-0.725316290181793i</v>
      </c>
      <c r="P3632" t="str">
        <f t="shared" si="1904"/>
        <v>1.68841577494776+0.725316290181793i</v>
      </c>
      <c r="Q3632" t="str">
        <f t="shared" si="1905"/>
        <v>-1.68841577494776+20.4543385553453i</v>
      </c>
      <c r="R3632" t="str">
        <f t="shared" si="1906"/>
        <v>0.0284526192986673-0.0848942448816771i</v>
      </c>
      <c r="S3632" t="str">
        <f t="shared" si="1907"/>
        <v>2.36488756895869i</v>
      </c>
      <c r="T3632" t="str">
        <f t="shared" si="1908"/>
        <v>0.200765344396813+0.0672872456837324i</v>
      </c>
      <c r="U3632" t="str">
        <f t="shared" si="1909"/>
        <v>0.0000500000000000002-0.0000836882377859961i</v>
      </c>
      <c r="V3632" t="str">
        <f t="shared" si="1910"/>
        <v>0.00002-0.000937308263203156i</v>
      </c>
      <c r="W3632" t="str">
        <f t="shared" si="1911"/>
        <v>0.0000421426398318501-0.0000787384300730415i</v>
      </c>
      <c r="X3632" t="str">
        <f t="shared" si="1912"/>
        <v>0.0000421647408019319-0.0000787052459114089i</v>
      </c>
      <c r="Y3632" t="str">
        <f t="shared" si="1913"/>
        <v>0.009+8.53507892127275i</v>
      </c>
      <c r="Z3632" t="str">
        <f t="shared" si="1914"/>
        <v>-0.000110594707052462-0.0000593997530582156i</v>
      </c>
      <c r="AA3632" t="str">
        <f t="shared" si="1915"/>
        <v>0.00148951918390705-1.40597378181536i</v>
      </c>
      <c r="AB3632" t="str">
        <f t="shared" si="1916"/>
        <v>0.603934878524943+0.202411002109824i</v>
      </c>
      <c r="AC3632" t="str">
        <f t="shared" si="1917"/>
        <v>1.03057117180421-0.084130399056216i</v>
      </c>
      <c r="AD3632" t="str">
        <f t="shared" si="1918"/>
        <v>0.566212601508767+0.242629234221311i</v>
      </c>
      <c r="AE3632" t="str">
        <f t="shared" si="1919"/>
        <v>-0.0000482080001958249-0.0000604663977891399i</v>
      </c>
      <c r="AF3632" t="str">
        <f t="shared" si="1920"/>
        <v>-4.17523162455904-0.0580272759928106i</v>
      </c>
      <c r="AG3632" t="str">
        <f t="shared" si="1921"/>
        <v>1.00123794489011-0.00288050159175616i</v>
      </c>
      <c r="AH3632" t="str">
        <f t="shared" si="1922"/>
        <v>0.000196791255389364+0.000255509146486931i</v>
      </c>
      <c r="AI3632">
        <f t="shared" si="1923"/>
        <v>-69.829177128917237</v>
      </c>
      <c r="AJ3632">
        <f t="shared" si="1924"/>
        <v>52.396801560781121</v>
      </c>
      <c r="AK3632"/>
      <c r="AL3632"/>
      <c r="AM3632"/>
      <c r="AN3632"/>
    </row>
    <row r="3633" spans="1:40" x14ac:dyDescent="0.35">
      <c r="A3633"/>
      <c r="B3633">
        <f t="shared" si="1925"/>
        <v>1699000</v>
      </c>
      <c r="C3633" s="237" t="str">
        <f t="shared" si="1893"/>
        <v>-7.3279344209668E-09+0.000398955996783418i</v>
      </c>
      <c r="D3633" s="208" t="str">
        <f t="shared" si="1894"/>
        <v>-1.64874557589409+0.00305866264200621i</v>
      </c>
      <c r="E3633" t="str">
        <f t="shared" si="1895"/>
        <v>36500</v>
      </c>
      <c r="F3633" t="str">
        <f t="shared" si="1896"/>
        <v>0.21505376344086</v>
      </c>
      <c r="G3633" t="str">
        <f t="shared" si="1891"/>
        <v>0.21505376344086</v>
      </c>
      <c r="H3633" t="str">
        <f t="shared" si="1897"/>
        <v>2.5264879189591+0.0610518335212698i</v>
      </c>
      <c r="I3633" t="str">
        <f t="shared" si="1898"/>
        <v>6671.95739806132i</v>
      </c>
      <c r="J3633" t="str">
        <f t="shared" si="1892"/>
        <v>-60254.5250099636+1459.61077605907i</v>
      </c>
      <c r="K3633" t="str">
        <f t="shared" si="1899"/>
        <v>0.00268074941031914-0.110664627199891i</v>
      </c>
      <c r="L3633" t="str">
        <f t="shared" si="1900"/>
        <v>0.00084985271315531-0.0297412338889304i</v>
      </c>
      <c r="M3633" t="str">
        <f t="shared" si="1901"/>
        <v>0.00353060212347445-0.140405861088821i</v>
      </c>
      <c r="N3633" t="str">
        <f t="shared" si="1902"/>
        <v>-21.1921281404891i</v>
      </c>
      <c r="O3633" t="str">
        <f t="shared" si="1903"/>
        <v>-0.697409072150768-0.71667327708085i</v>
      </c>
      <c r="P3633" t="str">
        <f t="shared" si="1904"/>
        <v>1.69740907215077+0.71667327708085i</v>
      </c>
      <c r="Q3633" t="str">
        <f t="shared" si="1905"/>
        <v>-1.69740907215077+20.4754548634082i</v>
      </c>
      <c r="R3633" t="str">
        <f t="shared" si="1906"/>
        <v>0.0279372252836604-0.0852156879267269i</v>
      </c>
      <c r="S3633" t="str">
        <f t="shared" si="1907"/>
        <v>2.36628031782145i</v>
      </c>
      <c r="T3633" t="str">
        <f t="shared" si="1908"/>
        <v>0.201644205110629+0.0661073063232694i</v>
      </c>
      <c r="U3633" t="str">
        <f t="shared" si="1909"/>
        <v>0.00005-0.0000836389804359157i</v>
      </c>
      <c r="V3633" t="str">
        <f t="shared" si="1910"/>
        <v>0.00002-0.000936756580882258i</v>
      </c>
      <c r="W3633" t="str">
        <f t="shared" si="1911"/>
        <v>0.0000421424862775784-0.0000786943244611183i</v>
      </c>
      <c r="X3633" t="str">
        <f t="shared" si="1912"/>
        <v>0.0000421645526160311-0.0000786611590221234i</v>
      </c>
      <c r="Y3633" t="str">
        <f t="shared" si="1913"/>
        <v>0.009+8.54010546951849i</v>
      </c>
      <c r="Z3633" t="str">
        <f t="shared" si="1914"/>
        <v>-0.000110467700726848-0.0000593643919271822i</v>
      </c>
      <c r="AA3633" t="str">
        <f t="shared" si="1915"/>
        <v>0.00148776623248312-1.40514623860743i</v>
      </c>
      <c r="AB3633" t="str">
        <f t="shared" si="1916"/>
        <v>0.606578634796891+0.1988615521962i</v>
      </c>
      <c r="AC3633" t="str">
        <f t="shared" si="1917"/>
        <v>1.03006291528964-0.0844650945182776i</v>
      </c>
      <c r="AD3633" t="str">
        <f t="shared" si="1918"/>
        <v>0.569217197864929+0.239733450209548i</v>
      </c>
      <c r="AE3633" t="str">
        <f t="shared" si="1919"/>
        <v>-0.0000486484845660226-0.0000602740358577091i</v>
      </c>
      <c r="AF3633" t="str">
        <f t="shared" si="1920"/>
        <v>-4.17523349485319-0.0579931708792636i</v>
      </c>
      <c r="AG3633" t="str">
        <f t="shared" si="1921"/>
        <v>1.001222500853-0.00289410578865874i</v>
      </c>
      <c r="AH3633" t="str">
        <f t="shared" si="1922"/>
        <v>0.00019864320531314+0.000254742924269703i</v>
      </c>
      <c r="AI3633">
        <f t="shared" si="1923"/>
        <v>-69.814947261209994</v>
      </c>
      <c r="AJ3633">
        <f t="shared" si="1924"/>
        <v>52.053639460106481</v>
      </c>
      <c r="AK3633"/>
      <c r="AL3633"/>
      <c r="AM3633"/>
      <c r="AN3633"/>
    </row>
    <row r="3634" spans="1:40" x14ac:dyDescent="0.35">
      <c r="A3634"/>
      <c r="B3634">
        <f t="shared" si="1925"/>
        <v>1700000</v>
      </c>
      <c r="C3634" s="237" t="str">
        <f t="shared" si="1893"/>
        <v>-7.3193158572684E-09+0.00039872131678547i</v>
      </c>
      <c r="D3634" s="208" t="str">
        <f t="shared" si="1894"/>
        <v>-1.64874557582802+0.0030568634286886i</v>
      </c>
      <c r="E3634" t="str">
        <f t="shared" si="1895"/>
        <v>36500</v>
      </c>
      <c r="F3634" t="str">
        <f t="shared" si="1896"/>
        <v>0.21505376344086</v>
      </c>
      <c r="G3634" t="str">
        <f t="shared" si="1891"/>
        <v>0.21505376344086</v>
      </c>
      <c r="H3634" t="str">
        <f t="shared" si="1897"/>
        <v>2.52648978602275+0.0610159692323353i</v>
      </c>
      <c r="I3634" t="str">
        <f t="shared" si="1898"/>
        <v>6675.88438887831i</v>
      </c>
      <c r="J3634" t="str">
        <f t="shared" si="1892"/>
        <v>-60325.4764609985+1460.46987598613i</v>
      </c>
      <c r="K3634" t="str">
        <f t="shared" si="1899"/>
        <v>0.00267759825749052-0.110599604490431i</v>
      </c>
      <c r="L3634" t="str">
        <f t="shared" si="1900"/>
        <v>0.000848853995019627-0.0297237675669475i</v>
      </c>
      <c r="M3634" t="str">
        <f t="shared" si="1901"/>
        <v>0.00352645225251015-0.140323372057378i</v>
      </c>
      <c r="N3634" t="str">
        <f t="shared" si="1902"/>
        <v>-21.2046014354511i</v>
      </c>
      <c r="O3634" t="str">
        <f t="shared" si="1903"/>
        <v>-0.706293865704075-0.707918763184586i</v>
      </c>
      <c r="P3634" t="str">
        <f t="shared" si="1904"/>
        <v>1.70629386570408+0.707918763184586i</v>
      </c>
      <c r="Q3634" t="str">
        <f t="shared" si="1905"/>
        <v>-1.70629386570408+20.4966826722665i</v>
      </c>
      <c r="R3634" t="str">
        <f t="shared" si="1906"/>
        <v>0.0274180850899665-0.0855298003161499i</v>
      </c>
      <c r="S3634" t="str">
        <f t="shared" si="1907"/>
        <v>2.3676730666842i</v>
      </c>
      <c r="T3634" t="str">
        <f t="shared" si="1908"/>
        <v>0.202506604607426+0.0649170616075693i</v>
      </c>
      <c r="U3634" t="str">
        <f t="shared" si="1909"/>
        <v>0.0000500000000000002-0.0000835897810356595i</v>
      </c>
      <c r="V3634" t="str">
        <f t="shared" si="1910"/>
        <v>0.00002-0.000936205547599384i</v>
      </c>
      <c r="W3634" t="str">
        <f t="shared" si="1911"/>
        <v>0.0000421423326345955-0.000078650272030544i</v>
      </c>
      <c r="X3634" t="str">
        <f t="shared" si="1912"/>
        <v>0.0000421643644026977-0.0000786171252916684i</v>
      </c>
      <c r="Y3634" t="str">
        <f t="shared" si="1913"/>
        <v>0.009+8.54513201776424i</v>
      </c>
      <c r="Z3634" t="str">
        <f t="shared" si="1914"/>
        <v>-0.000110340918431652-0.0000593290725971405i</v>
      </c>
      <c r="AA3634" t="str">
        <f t="shared" si="1915"/>
        <v>0.00148601637367609-1.4043196690027i</v>
      </c>
      <c r="AB3634" t="str">
        <f t="shared" si="1916"/>
        <v>0.609172873045045+0.195281102094361i</v>
      </c>
      <c r="AC3634" t="str">
        <f t="shared" si="1917"/>
        <v>1.02955072179528-0.0847925422292084i</v>
      </c>
      <c r="AD3634" t="str">
        <f t="shared" si="1918"/>
        <v>0.572185460314093+0.236800535165338i</v>
      </c>
      <c r="AE3634" t="str">
        <f t="shared" si="1919"/>
        <v>-0.0000490863130624283-0.000060076021249253i</v>
      </c>
      <c r="AF3634" t="str">
        <f t="shared" si="1920"/>
        <v>-4.17523536185077-0.0579591058036467i</v>
      </c>
      <c r="AG3634" t="str">
        <f t="shared" si="1921"/>
        <v>1.00120688601258-0.00290750945248529i</v>
      </c>
      <c r="AH3634" t="str">
        <f t="shared" si="1922"/>
        <v>0.000200484624929271+0.000253952945815378i</v>
      </c>
      <c r="AI3634">
        <f t="shared" si="1923"/>
        <v>-69.801106327088561</v>
      </c>
      <c r="AJ3634">
        <f t="shared" si="1924"/>
        <v>51.710468213086365</v>
      </c>
      <c r="AK3634"/>
      <c r="AL3634"/>
      <c r="AM3634"/>
      <c r="AN3634"/>
    </row>
    <row r="3635" spans="1:40" x14ac:dyDescent="0.35">
      <c r="A3635"/>
      <c r="B3635">
        <f t="shared" si="1925"/>
        <v>1701000</v>
      </c>
      <c r="C3635" s="237" t="str">
        <f t="shared" si="1893"/>
        <v>-7.31071248939022E-09+0.000398486912719323i</v>
      </c>
      <c r="D3635" s="208" t="str">
        <f t="shared" si="1894"/>
        <v>-1.64874557576205+0.00305506633084814i</v>
      </c>
      <c r="E3635" t="str">
        <f t="shared" si="1895"/>
        <v>36500</v>
      </c>
      <c r="F3635" t="str">
        <f t="shared" si="1896"/>
        <v>0.21505376344086</v>
      </c>
      <c r="G3635" t="str">
        <f t="shared" si="1891"/>
        <v>0.21505376344086</v>
      </c>
      <c r="H3635" t="str">
        <f t="shared" si="1897"/>
        <v>2.52649164979743+0.0609801470263951i</v>
      </c>
      <c r="I3635" t="str">
        <f t="shared" si="1898"/>
        <v>6679.8113796953i</v>
      </c>
      <c r="J3635" t="str">
        <f t="shared" si="1892"/>
        <v>-60396.4696604601+1461.32897591318i</v>
      </c>
      <c r="K3635" t="str">
        <f t="shared" si="1899"/>
        <v>0.00267445265652655-0.110534658102775i</v>
      </c>
      <c r="L3635" t="str">
        <f t="shared" si="1900"/>
        <v>0.000847857035862203-0.0297063217312949i</v>
      </c>
      <c r="M3635" t="str">
        <f t="shared" si="1901"/>
        <v>0.00352230969238875-0.14024097983407i</v>
      </c>
      <c r="N3635" t="str">
        <f t="shared" si="1902"/>
        <v>-21.2170747304132i</v>
      </c>
      <c r="O3635" t="str">
        <f t="shared" si="1903"/>
        <v>-0.715068773302059-0.69905411052957i</v>
      </c>
      <c r="P3635" t="str">
        <f t="shared" si="1904"/>
        <v>1.71506877330206+0.69905411052957i</v>
      </c>
      <c r="Q3635" t="str">
        <f t="shared" si="1905"/>
        <v>-1.71506877330206+20.5180206198836i</v>
      </c>
      <c r="R3635" t="str">
        <f t="shared" si="1906"/>
        <v>0.0268953100386409-0.0858365488721105i</v>
      </c>
      <c r="S3635" t="str">
        <f t="shared" si="1907"/>
        <v>2.36906581554696i</v>
      </c>
      <c r="T3635" t="str">
        <f t="shared" si="1908"/>
        <v>0.203352433657443+0.0637167596110812i</v>
      </c>
      <c r="U3635" t="str">
        <f t="shared" si="1909"/>
        <v>0.0000499999999999999-0.0000835406394830221i</v>
      </c>
      <c r="V3635" t="str">
        <f t="shared" si="1910"/>
        <v>0.00002-0.000935655162209847i</v>
      </c>
      <c r="W3635" t="str">
        <f t="shared" si="1911"/>
        <v>0.0000421421789029035-0.0000786062726874801i</v>
      </c>
      <c r="X3635" t="str">
        <f t="shared" si="1912"/>
        <v>0.00004216417616179-0.0000785731446262459i</v>
      </c>
      <c r="Y3635" t="str">
        <f t="shared" si="1913"/>
        <v>0.009+8.55015856600998i</v>
      </c>
      <c r="Z3635" t="str">
        <f t="shared" si="1914"/>
        <v>-0.000110214359640183-0.0000592937949936091i</v>
      </c>
      <c r="AA3635" t="str">
        <f t="shared" si="1915"/>
        <v>0.00148426960021538-1.40349407128402i</v>
      </c>
      <c r="AB3635" t="str">
        <f t="shared" si="1916"/>
        <v>0.611717264688481+0.191670398052684i</v>
      </c>
      <c r="AC3635" t="str">
        <f t="shared" si="1917"/>
        <v>1.02903470207851-0.0851127060805247i</v>
      </c>
      <c r="AD3635" t="str">
        <f t="shared" si="1918"/>
        <v>0.575116931463755+0.233830944589402i</v>
      </c>
      <c r="AE3635" t="str">
        <f t="shared" si="1919"/>
        <v>-0.0000495214202278587-0.0000598723932535456i</v>
      </c>
      <c r="AF3635" t="str">
        <f t="shared" si="1920"/>
        <v>-4.17523722555948-0.057925080695547i</v>
      </c>
      <c r="AG3635" t="str">
        <f t="shared" si="1921"/>
        <v>1.00119110298223-0.0029207106102993i</v>
      </c>
      <c r="AH3635" t="str">
        <f t="shared" si="1922"/>
        <v>0.000202315238869094+0.000253139366568747i</v>
      </c>
      <c r="AI3635">
        <f t="shared" si="1923"/>
        <v>-69.787652273616416</v>
      </c>
      <c r="AJ3635">
        <f t="shared" si="1924"/>
        <v>51.367287591541661</v>
      </c>
      <c r="AK3635"/>
      <c r="AL3635"/>
      <c r="AM3635"/>
      <c r="AN3635"/>
    </row>
    <row r="3636" spans="1:40" x14ac:dyDescent="0.35">
      <c r="A3636"/>
      <c r="B3636">
        <f t="shared" si="1925"/>
        <v>1702000</v>
      </c>
      <c r="C3636" s="237" t="str">
        <f t="shared" si="1893"/>
        <v>-7.30212428162989E-09+0.000398252784098612i</v>
      </c>
      <c r="D3636" s="208" t="str">
        <f t="shared" si="1894"/>
        <v>-1.64874557569621+0.00305327134475603i</v>
      </c>
      <c r="E3636" t="str">
        <f t="shared" si="1895"/>
        <v>36500</v>
      </c>
      <c r="F3636" t="str">
        <f t="shared" si="1896"/>
        <v>0.21505376344086</v>
      </c>
      <c r="G3636" t="str">
        <f t="shared" si="1891"/>
        <v>0.21505376344086</v>
      </c>
      <c r="H3636" t="str">
        <f t="shared" si="1897"/>
        <v>2.52649351029089+0.0609443668294741i</v>
      </c>
      <c r="I3636" t="str">
        <f t="shared" si="1898"/>
        <v>6683.73837051228i</v>
      </c>
      <c r="J3636" t="str">
        <f t="shared" si="1892"/>
        <v>-60467.5046083482+1462.18807584023i</v>
      </c>
      <c r="K3636" t="str">
        <f t="shared" si="1899"/>
        <v>0.00267131259439521-0.110469787902703i</v>
      </c>
      <c r="L3636" t="str">
        <f t="shared" si="1900"/>
        <v>0.000846861831555953-0.0296888963459805i</v>
      </c>
      <c r="M3636" t="str">
        <f t="shared" si="1901"/>
        <v>0.00351817442595116-0.140158684248683i</v>
      </c>
      <c r="N3636" t="str">
        <f t="shared" si="1902"/>
        <v>-21.2295480253752i</v>
      </c>
      <c r="O3636" t="str">
        <f t="shared" si="1903"/>
        <v>-0.723732429735067-0.690080698288089i</v>
      </c>
      <c r="P3636" t="str">
        <f t="shared" si="1904"/>
        <v>1.72373242973507+0.690080698288089i</v>
      </c>
      <c r="Q3636" t="str">
        <f t="shared" si="1905"/>
        <v>-1.72373242973507+20.5394673270871i</v>
      </c>
      <c r="R3636" t="str">
        <f t="shared" si="1906"/>
        <v>0.026369011502886-0.0861359022524153i</v>
      </c>
      <c r="S3636" t="str">
        <f t="shared" si="1907"/>
        <v>2.37045856440971i</v>
      </c>
      <c r="T3636" t="str">
        <f t="shared" si="1908"/>
        <v>0.204181587197395+0.0625066491520343i</v>
      </c>
      <c r="U3636" t="str">
        <f t="shared" si="1909"/>
        <v>0.0000500000000000001-0.0000834915556760406i</v>
      </c>
      <c r="V3636" t="str">
        <f t="shared" si="1910"/>
        <v>0.00002-0.000935105423571649i</v>
      </c>
      <c r="W3636" t="str">
        <f t="shared" si="1911"/>
        <v>0.0000421420250825066-0.0000785623263383115i</v>
      </c>
      <c r="X3636" t="str">
        <f t="shared" si="1912"/>
        <v>0.0000421639878931683-0.00007852921693228i</v>
      </c>
      <c r="Y3636" t="str">
        <f t="shared" si="1913"/>
        <v>0.009+8.55518511425572i</v>
      </c>
      <c r="Z3636" t="str">
        <f t="shared" si="1914"/>
        <v>-0.000110088023827297-0.0000592585590422858i</v>
      </c>
      <c r="AA3636" t="str">
        <f t="shared" si="1915"/>
        <v>0.00148252590485177-1.40266944373823i</v>
      </c>
      <c r="AB3636" t="str">
        <f t="shared" si="1916"/>
        <v>0.614211493679714+0.188030188556957i</v>
      </c>
      <c r="AC3636" t="str">
        <f t="shared" si="1917"/>
        <v>1.02851496699636-0.0854255518038791i</v>
      </c>
      <c r="AD3636" t="str">
        <f t="shared" si="1918"/>
        <v>0.578011159620826+0.230825139579331i</v>
      </c>
      <c r="AE3636" t="str">
        <f t="shared" si="1919"/>
        <v>-0.0000499537411505752-0.0000596631918954392i</v>
      </c>
      <c r="AF3636" t="str">
        <f t="shared" si="1920"/>
        <v>-4.1752390859871-0.0578910954847181i</v>
      </c>
      <c r="AG3636" t="str">
        <f t="shared" si="1921"/>
        <v>1.00117515439768-0.00293370732271712i</v>
      </c>
      <c r="AH3636" t="str">
        <f t="shared" si="1922"/>
        <v>0.000204134773889707+0.000252302345065985i</v>
      </c>
      <c r="AI3636">
        <f t="shared" si="1923"/>
        <v>-69.774583094981651</v>
      </c>
      <c r="AJ3636">
        <f t="shared" si="1924"/>
        <v>51.024097368529688</v>
      </c>
      <c r="AK3636"/>
      <c r="AL3636"/>
      <c r="AM3636"/>
      <c r="AN3636"/>
    </row>
    <row r="3637" spans="1:40" x14ac:dyDescent="0.35">
      <c r="A3637"/>
      <c r="B3637">
        <f t="shared" si="1925"/>
        <v>1703000</v>
      </c>
      <c r="C3637" s="237" t="str">
        <f t="shared" si="1893"/>
        <v>-7.29355119838972E-09+0.000398018930438109i</v>
      </c>
      <c r="D3637" s="208" t="str">
        <f t="shared" si="1894"/>
        <v>-1.64874557563048+0.00305147846669217i</v>
      </c>
      <c r="E3637" t="str">
        <f t="shared" si="1895"/>
        <v>36500</v>
      </c>
      <c r="F3637" t="str">
        <f t="shared" si="1896"/>
        <v>0.21505376344086</v>
      </c>
      <c r="G3637" t="str">
        <f t="shared" si="1891"/>
        <v>0.21505376344086</v>
      </c>
      <c r="H3637" t="str">
        <f t="shared" si="1897"/>
        <v>2.52649536751082+0.0609086285677682i</v>
      </c>
      <c r="I3637" t="str">
        <f t="shared" si="1898"/>
        <v>6687.66536132927i</v>
      </c>
      <c r="J3637" t="str">
        <f t="shared" si="1892"/>
        <v>-60538.581304663+1463.04717576728i</v>
      </c>
      <c r="K3637" t="str">
        <f t="shared" si="1899"/>
        <v>0.00266817805810268-0.110404993756306i</v>
      </c>
      <c r="L3637" t="str">
        <f t="shared" si="1900"/>
        <v>0.000845868377985869-0.0296714913750962i</v>
      </c>
      <c r="M3637" t="str">
        <f t="shared" si="1901"/>
        <v>0.00351404643608855-0.140076485131402i</v>
      </c>
      <c r="N3637" t="str">
        <f t="shared" si="1902"/>
        <v>-21.2420213203372i</v>
      </c>
      <c r="O3637" t="str">
        <f t="shared" si="1903"/>
        <v>-0.732283487102233-0.680999922553149i</v>
      </c>
      <c r="P3637" t="str">
        <f t="shared" si="1904"/>
        <v>1.73228348710223+0.680999922553149i</v>
      </c>
      <c r="Q3637" t="str">
        <f t="shared" si="1905"/>
        <v>-1.73228348710223+20.5610213977841i</v>
      </c>
      <c r="R3637" t="str">
        <f t="shared" si="1906"/>
        <v>0.025839300874742-0.0864278309402143i</v>
      </c>
      <c r="S3637" t="str">
        <f t="shared" si="1907"/>
        <v>2.37185131327246i</v>
      </c>
      <c r="T3637" t="str">
        <f t="shared" si="1908"/>
        <v>0.204993964318837+0.061286979713799i</v>
      </c>
      <c r="U3637" t="str">
        <f t="shared" si="1909"/>
        <v>0.0000499999999999998-0.000083442529512989i</v>
      </c>
      <c r="V3637" t="str">
        <f t="shared" si="1910"/>
        <v>0.00002-0.000934556330545484i</v>
      </c>
      <c r="W3637" t="str">
        <f t="shared" si="1911"/>
        <v>0.0000421418711734068-0.0000785184328896398i</v>
      </c>
      <c r="X3637" t="str">
        <f t="shared" si="1912"/>
        <v>0.0000421637995966919-0.0000784853421164128i</v>
      </c>
      <c r="Y3637" t="str">
        <f t="shared" si="1913"/>
        <v>0.009+8.56021166250147i</v>
      </c>
      <c r="Z3637" t="str">
        <f t="shared" si="1914"/>
        <v>-0.00010996191046939-0.0000592233646690432i</v>
      </c>
      <c r="AA3637" t="str">
        <f t="shared" si="1915"/>
        <v>0.00148078528035733-1.40184578465625i</v>
      </c>
      <c r="AB3637" t="str">
        <f t="shared" si="1916"/>
        <v>0.616655256469695+0.18436122409382i</v>
      </c>
      <c r="AC3637" t="str">
        <f t="shared" si="1917"/>
        <v>1.02799162747188-0.0857310469615983i</v>
      </c>
      <c r="AD3637" t="str">
        <f t="shared" si="1918"/>
        <v>0.580867698859307+0.227783586758452i</v>
      </c>
      <c r="AE3637" t="str">
        <f t="shared" si="1919"/>
        <v>-0.0000503832114723094-0.0000594484579275422i</v>
      </c>
      <c r="AF3637" t="str">
        <f t="shared" si="1920"/>
        <v>-4.1752409431413-0.057857150101076i</v>
      </c>
      <c r="AG3637" t="str">
        <f t="shared" si="1921"/>
        <v>1.00115904291652-0.00294649768415359i</v>
      </c>
      <c r="AH3637" t="str">
        <f t="shared" si="1922"/>
        <v>0.000205942958907687+0.000251442042907157i</v>
      </c>
      <c r="AI3637">
        <f t="shared" si="1923"/>
        <v>-69.761896831702998</v>
      </c>
      <c r="AJ3637">
        <f t="shared" si="1924"/>
        <v>50.68089731835947</v>
      </c>
      <c r="AK3637"/>
      <c r="AL3637"/>
      <c r="AM3637"/>
      <c r="AN3637"/>
    </row>
    <row r="3638" spans="1:40" x14ac:dyDescent="0.35">
      <c r="A3638"/>
      <c r="B3638">
        <f t="shared" si="1925"/>
        <v>1704000</v>
      </c>
      <c r="C3638" s="237" t="str">
        <f t="shared" si="1893"/>
        <v>-7.28499320417682E-09+0.000397785351253738i</v>
      </c>
      <c r="D3638" s="208" t="str">
        <f t="shared" si="1894"/>
        <v>-1.64874557556487+0.00304968769294533i</v>
      </c>
      <c r="E3638" t="str">
        <f t="shared" si="1895"/>
        <v>36500</v>
      </c>
      <c r="F3638" t="str">
        <f t="shared" si="1896"/>
        <v>0.21505376344086</v>
      </c>
      <c r="G3638" t="str">
        <f t="shared" si="1891"/>
        <v>0.21505376344086</v>
      </c>
      <c r="H3638" t="str">
        <f t="shared" si="1897"/>
        <v>2.52649722146489+0.0608729321676475i</v>
      </c>
      <c r="I3638" t="str">
        <f t="shared" si="1898"/>
        <v>6691.59235214626i</v>
      </c>
      <c r="J3638" t="str">
        <f t="shared" si="1892"/>
        <v>-60609.6997494044+1463.90627569433i</v>
      </c>
      <c r="K3638" t="str">
        <f t="shared" si="1899"/>
        <v>0.00266504903469322-0.110340275529992i</v>
      </c>
      <c r="L3638" t="str">
        <f t="shared" si="1900"/>
        <v>0.000844876671049012-0.029654106782818i</v>
      </c>
      <c r="M3638" t="str">
        <f t="shared" si="1901"/>
        <v>0.00350992570574223-0.13999438231281i</v>
      </c>
      <c r="N3638" t="str">
        <f t="shared" si="1902"/>
        <v>-21.2544946152992i</v>
      </c>
      <c r="O3638" t="str">
        <f t="shared" si="1903"/>
        <v>-0.740720615020896-0.671813196121559i</v>
      </c>
      <c r="P3638" t="str">
        <f t="shared" si="1904"/>
        <v>1.7407206150209+0.671813196121559i</v>
      </c>
      <c r="Q3638" t="str">
        <f t="shared" si="1905"/>
        <v>-1.7407206150209+20.5826814191776i</v>
      </c>
      <c r="R3638" t="str">
        <f t="shared" si="1906"/>
        <v>0.0253062895323089-0.0867123072330384i</v>
      </c>
      <c r="S3638" t="str">
        <f t="shared" si="1907"/>
        <v>2.37324406213522i</v>
      </c>
      <c r="T3638" t="str">
        <f t="shared" si="1908"/>
        <v>0.205789468254853+0.0600580013672268i</v>
      </c>
      <c r="U3638" t="str">
        <f t="shared" si="1909"/>
        <v>0.00005-0.0000833935608923831i</v>
      </c>
      <c r="V3638" t="str">
        <f t="shared" si="1910"/>
        <v>0.00002-0.000934007881994692i</v>
      </c>
      <c r="W3638" t="str">
        <f t="shared" si="1911"/>
        <v>0.0000421417171756074-0.0000784745922482872i</v>
      </c>
      <c r="X3638" t="str">
        <f t="shared" si="1912"/>
        <v>0.0000421636112722209-0.000078441520085504i</v>
      </c>
      <c r="Y3638" t="str">
        <f t="shared" si="1913"/>
        <v>0.009+8.56523821074721i</v>
      </c>
      <c r="Z3638" t="str">
        <f t="shared" si="1914"/>
        <v>-0.000109836019044392-0.0000591882117999307i</v>
      </c>
      <c r="AA3638" t="str">
        <f t="shared" si="1915"/>
        <v>0.0014790477195253-1.40102309233297i</v>
      </c>
      <c r="AB3638" t="str">
        <f t="shared" si="1916"/>
        <v>0.619048261967767+0.180664256917155i</v>
      </c>
      <c r="AC3638" t="str">
        <f t="shared" si="1917"/>
        <v>1.0274647944609-0.0860291609365338i</v>
      </c>
      <c r="AD3638" t="str">
        <f t="shared" si="1918"/>
        <v>0.583686109086939+0.224706758204162i</v>
      </c>
      <c r="AE3638" t="str">
        <f t="shared" si="1919"/>
        <v>-0.0000508097673961566-0.0000592282328228313i</v>
      </c>
      <c r="AF3638" t="str">
        <f t="shared" si="1920"/>
        <v>-4.17524279702976-0.0578232444747022i</v>
      </c>
      <c r="AG3638" t="str">
        <f t="shared" si="1921"/>
        <v>1.00114277121782-0.00295907982306113i</v>
      </c>
      <c r="AH3638" t="str">
        <f t="shared" si="1922"/>
        <v>0.000207739525032303+0.000250558624728438i</v>
      </c>
      <c r="AI3638">
        <f t="shared" si="1923"/>
        <v>-69.749591569860684</v>
      </c>
      <c r="AJ3638">
        <f t="shared" si="1924"/>
        <v>50.337687216637896</v>
      </c>
      <c r="AK3638"/>
      <c r="AL3638"/>
      <c r="AM3638"/>
      <c r="AN3638"/>
    </row>
    <row r="3639" spans="1:40" x14ac:dyDescent="0.35">
      <c r="A3639"/>
      <c r="B3639">
        <f t="shared" si="1925"/>
        <v>1705000</v>
      </c>
      <c r="C3639" s="237" t="str">
        <f t="shared" si="1893"/>
        <v>-7.27645026360195E-09+0.000397552046062544i</v>
      </c>
      <c r="D3639" s="208" t="str">
        <f t="shared" si="1894"/>
        <v>-1.64874557549938+0.00304789901981284i</v>
      </c>
      <c r="E3639" t="str">
        <f t="shared" si="1895"/>
        <v>36500</v>
      </c>
      <c r="F3639" t="str">
        <f t="shared" si="1896"/>
        <v>0.21505376344086</v>
      </c>
      <c r="G3639" t="str">
        <f t="shared" si="1891"/>
        <v>0.21505376344086</v>
      </c>
      <c r="H3639" t="str">
        <f t="shared" si="1897"/>
        <v>2.52649907216075+0.0608372775556534i</v>
      </c>
      <c r="I3639" t="str">
        <f t="shared" si="1898"/>
        <v>6695.51934296325i</v>
      </c>
      <c r="J3639" t="str">
        <f t="shared" si="1892"/>
        <v>-60680.8599425724+1464.76537562138i</v>
      </c>
      <c r="K3639" t="str">
        <f t="shared" si="1899"/>
        <v>0.00266192551124901-0.11027563309048i</v>
      </c>
      <c r="L3639" t="str">
        <f t="shared" si="1900"/>
        <v>0.000843886706654449-0.0296367425334058i</v>
      </c>
      <c r="M3639" t="str">
        <f t="shared" si="1901"/>
        <v>0.00350581221790346-0.139912375623886i</v>
      </c>
      <c r="N3639" t="str">
        <f t="shared" si="1902"/>
        <v>-21.2669679102613i</v>
      </c>
      <c r="O3639" t="str">
        <f t="shared" si="1903"/>
        <v>-0.749042500833737-0.662521948273973i</v>
      </c>
      <c r="P3639" t="str">
        <f t="shared" si="1904"/>
        <v>1.74904250083374+0.662521948273973i</v>
      </c>
      <c r="Q3639" t="str">
        <f t="shared" si="1905"/>
        <v>-1.74904250083374+20.6044459619873i</v>
      </c>
      <c r="R3639" t="str">
        <f t="shared" si="1906"/>
        <v>0.0247700888074427-0.0869893052312148i</v>
      </c>
      <c r="S3639" t="str">
        <f t="shared" si="1907"/>
        <v>2.37463681099797i</v>
      </c>
      <c r="T3639" t="str">
        <f t="shared" si="1908"/>
        <v>0.206568006365181+0.0588199646938422i</v>
      </c>
      <c r="U3639" t="str">
        <f t="shared" si="1909"/>
        <v>0.0000500000000000002-0.0000833446497129744i</v>
      </c>
      <c r="V3639" t="str">
        <f t="shared" si="1910"/>
        <v>0.00002-0.000933460076785309i</v>
      </c>
      <c r="W3639" t="str">
        <f t="shared" si="1911"/>
        <v>0.0000421415630891118-0.0000784308043212962i</v>
      </c>
      <c r="X3639" t="str">
        <f t="shared" si="1912"/>
        <v>0.0000421634229196169-0.0000783977507466378i</v>
      </c>
      <c r="Y3639" t="str">
        <f t="shared" si="1913"/>
        <v>0.009+8.57026475899296i</v>
      </c>
      <c r="Z3639" t="str">
        <f t="shared" si="1914"/>
        <v>-0.000109710349031772-0.000059153100361175i</v>
      </c>
      <c r="AA3639" t="str">
        <f t="shared" si="1915"/>
        <v>0.0014773132151701-1.4002013650673i</v>
      </c>
      <c r="AB3639" t="str">
        <f t="shared" si="1916"/>
        <v>0.621390231496924+0.176940040817029i</v>
      </c>
      <c r="AC3639" t="str">
        <f t="shared" si="1917"/>
        <v>1.02693457891937-0.0863198649212784i</v>
      </c>
      <c r="AD3639" t="str">
        <f t="shared" si="1918"/>
        <v>0.586465956111001+0.221595131375283i</v>
      </c>
      <c r="AE3639" t="str">
        <f t="shared" si="1919"/>
        <v>-0.0000512333456944001-0.0000590025587671703i</v>
      </c>
      <c r="AF3639" t="str">
        <f t="shared" si="1920"/>
        <v>-4.17524464766013-0.0577893785358406i</v>
      </c>
      <c r="AG3639" t="str">
        <f t="shared" si="1921"/>
        <v>1.00112634200165-0.00297145190216397i</v>
      </c>
      <c r="AH3639" t="str">
        <f t="shared" si="1922"/>
        <v>0.000209524205598527+0.000249652258173958i</v>
      </c>
      <c r="AI3639">
        <f t="shared" si="1923"/>
        <v>-69.737665440348664</v>
      </c>
      <c r="AJ3639">
        <f t="shared" si="1924"/>
        <v>49.99446684029423</v>
      </c>
      <c r="AK3639"/>
      <c r="AL3639"/>
      <c r="AM3639"/>
      <c r="AN3639"/>
    </row>
    <row r="3640" spans="1:40" x14ac:dyDescent="0.35">
      <c r="A3640"/>
      <c r="B3640">
        <f t="shared" si="1925"/>
        <v>1706000</v>
      </c>
      <c r="C3640" s="237" t="str">
        <f t="shared" si="1893"/>
        <v>-7.26792234137974E-09+0.000397319014382711i</v>
      </c>
      <c r="D3640" s="208" t="str">
        <f t="shared" si="1894"/>
        <v>-1.648745575434+0.00304611244360079i</v>
      </c>
      <c r="E3640" t="str">
        <f t="shared" si="1895"/>
        <v>36500</v>
      </c>
      <c r="F3640" t="str">
        <f t="shared" si="1896"/>
        <v>0.21505376344086</v>
      </c>
      <c r="G3640" t="str">
        <f t="shared" si="1891"/>
        <v>0.21505376344086</v>
      </c>
      <c r="H3640" t="str">
        <f t="shared" si="1897"/>
        <v>2.52650091960603+0.0608016646584989i</v>
      </c>
      <c r="I3640" t="str">
        <f t="shared" si="1898"/>
        <v>6699.44633378023i</v>
      </c>
      <c r="J3640" t="str">
        <f t="shared" si="1892"/>
        <v>-60752.061884167+1465.62447554844i</v>
      </c>
      <c r="K3640" t="str">
        <f t="shared" si="1899"/>
        <v>0.00265880747489007-0.1102110663048i</v>
      </c>
      <c r="L3640" t="str">
        <f t="shared" si="1900"/>
        <v>0.000842898480723202-0.0296193985912026i</v>
      </c>
      <c r="M3640" t="str">
        <f t="shared" si="1901"/>
        <v>0.00350170595561327-0.139830464896003i</v>
      </c>
      <c r="N3640" t="str">
        <f t="shared" si="1902"/>
        <v>-21.2794412052233i</v>
      </c>
      <c r="O3640" t="str">
        <f t="shared" si="1903"/>
        <v>-0.757247849812722-0.65312762455282i</v>
      </c>
      <c r="P3640" t="str">
        <f t="shared" si="1904"/>
        <v>1.75724784981272+0.65312762455282i</v>
      </c>
      <c r="Q3640" t="str">
        <f t="shared" si="1905"/>
        <v>-1.75724784981272+20.6263135806705i</v>
      </c>
      <c r="R3640" t="str">
        <f t="shared" si="1906"/>
        <v>0.024230809953992-0.0872588008256726i</v>
      </c>
      <c r="S3640" t="str">
        <f t="shared" si="1907"/>
        <v>2.37602955986073i</v>
      </c>
      <c r="T3640" t="str">
        <f t="shared" si="1908"/>
        <v>0.207329490119798+0.0575731207100526i</v>
      </c>
      <c r="U3640" t="str">
        <f t="shared" si="1909"/>
        <v>0.0000499999999999999-0.0000832957958737518i</v>
      </c>
      <c r="V3640" t="str">
        <f t="shared" si="1910"/>
        <v>0.00002-0.00093291291378602i</v>
      </c>
      <c r="W3640" t="str">
        <f t="shared" si="1911"/>
        <v>0.0000421414089139219-0.0000783870690159224i</v>
      </c>
      <c r="X3640" t="str">
        <f t="shared" si="1912"/>
        <v>0.0000421632345387397-0.0000783540340071081i</v>
      </c>
      <c r="Y3640" t="str">
        <f t="shared" si="1913"/>
        <v>0.009+8.5752913072387i</v>
      </c>
      <c r="Z3640" t="str">
        <f t="shared" si="1914"/>
        <v>-0.000109584899912512-0.0000591180302791747i</v>
      </c>
      <c r="AA3640" t="str">
        <f t="shared" si="1915"/>
        <v>0.00147558176012715-1.39938060116213i</v>
      </c>
      <c r="AB3640" t="str">
        <f t="shared" si="1916"/>
        <v>0.623680898744426+0.173189330891709i</v>
      </c>
      <c r="AC3640" t="str">
        <f t="shared" si="1917"/>
        <v>1.02640109177115-0.0866031319067579i</v>
      </c>
      <c r="AD3640" t="str">
        <f t="shared" si="1918"/>
        <v>0.589206811703207+0.218449189038854i</v>
      </c>
      <c r="AE3640" t="str">
        <f t="shared" si="1919"/>
        <v>-0.0000516538837162059-0.0000587714786517583i</v>
      </c>
      <c r="AF3640" t="str">
        <f t="shared" si="1920"/>
        <v>-4.17524649504003-0.0577555522148981i</v>
      </c>
      <c r="AG3640" t="str">
        <f t="shared" si="1921"/>
        <v>1.0011097579887-0.00298361211868693i</v>
      </c>
      <c r="AH3640" t="str">
        <f t="shared" si="1922"/>
        <v>0.00021129673619956+0.000248723113867322i</v>
      </c>
      <c r="AI3640">
        <f t="shared" si="1923"/>
        <v>-69.726116618150925</v>
      </c>
      <c r="AJ3640">
        <f t="shared" si="1924"/>
        <v>49.65123596762627</v>
      </c>
      <c r="AK3640"/>
      <c r="AL3640"/>
      <c r="AM3640"/>
      <c r="AN3640"/>
    </row>
    <row r="3641" spans="1:40" x14ac:dyDescent="0.35">
      <c r="A3641"/>
      <c r="B3641">
        <f t="shared" si="1925"/>
        <v>1707000</v>
      </c>
      <c r="C3641" s="237" t="str">
        <f t="shared" si="1893"/>
        <v>-7.25940940232794E-09+0.000397086255733547i</v>
      </c>
      <c r="D3641" s="208" t="str">
        <f t="shared" si="1894"/>
        <v>-1.64874557536873+0.00304432796062386i</v>
      </c>
      <c r="E3641" t="str">
        <f t="shared" si="1895"/>
        <v>36500</v>
      </c>
      <c r="F3641" t="str">
        <f t="shared" si="1896"/>
        <v>0.21505376344086</v>
      </c>
      <c r="G3641" t="str">
        <f t="shared" si="1891"/>
        <v>0.21505376344086</v>
      </c>
      <c r="H3641" t="str">
        <f t="shared" si="1897"/>
        <v>2.52650276380832+0.0607660934030686i</v>
      </c>
      <c r="I3641" t="str">
        <f t="shared" si="1898"/>
        <v>6703.37332459722i</v>
      </c>
      <c r="J3641" t="str">
        <f t="shared" si="1892"/>
        <v>-60823.3055741883+1466.48357547548i</v>
      </c>
      <c r="K3641" t="str">
        <f t="shared" si="1899"/>
        <v>0.00265569491277401-0.110146575040296i</v>
      </c>
      <c r="L3641" t="str">
        <f t="shared" si="1900"/>
        <v>0.000841911989188235-0.0296020749206348i</v>
      </c>
      <c r="M3641" t="str">
        <f t="shared" si="1901"/>
        <v>0.00349760690196225-0.139748649960931i</v>
      </c>
      <c r="N3641" t="str">
        <f t="shared" si="1902"/>
        <v>-21.2919145001853i</v>
      </c>
      <c r="O3641" t="str">
        <f t="shared" si="1903"/>
        <v>-0.765335385360944-0.643631686536963i</v>
      </c>
      <c r="P3641" t="str">
        <f t="shared" si="1904"/>
        <v>1.76533538536094+0.643631686536963i</v>
      </c>
      <c r="Q3641" t="str">
        <f t="shared" si="1905"/>
        <v>-1.76533538536094+20.6482828136483i</v>
      </c>
      <c r="R3641" t="str">
        <f t="shared" si="1906"/>
        <v>0.0236885641165144-0.087520771685174i</v>
      </c>
      <c r="S3641" t="str">
        <f t="shared" si="1907"/>
        <v>2.37742230872348i</v>
      </c>
      <c r="T3641" t="str">
        <f t="shared" si="1908"/>
        <v>0.208073835081027+0.0563177207922278i</v>
      </c>
      <c r="U3641" t="str">
        <f t="shared" si="1909"/>
        <v>0.0000500000000000001-0.0000832469992739432i</v>
      </c>
      <c r="V3641" t="str">
        <f t="shared" si="1910"/>
        <v>0.00002-0.000932366391868158i</v>
      </c>
      <c r="W3641" t="str">
        <f t="shared" si="1911"/>
        <v>0.0000421412546500418-0.0000783433862396444i</v>
      </c>
      <c r="X3641" t="str">
        <f t="shared" si="1912"/>
        <v>0.000042163046129452-0.0000783103697744327i</v>
      </c>
      <c r="Y3641" t="str">
        <f t="shared" si="1913"/>
        <v>0.009+8.58031785548444i</v>
      </c>
      <c r="Z3641" t="str">
        <f t="shared" si="1914"/>
        <v>-0.000109459671169122-0.0000590830014805066i</v>
      </c>
      <c r="AA3641" t="str">
        <f t="shared" si="1915"/>
        <v>0.00147385334725289-1.39856079892433i</v>
      </c>
      <c r="AB3641" t="str">
        <f t="shared" si="1916"/>
        <v>0.62592000970798+0.169412883322286i</v>
      </c>
      <c r="AC3641" t="str">
        <f t="shared" si="1917"/>
        <v>1.02586444387631-0.0868789366702337i</v>
      </c>
      <c r="AD3641" t="str">
        <f t="shared" si="1918"/>
        <v>0.591908253663813+0.215269419195856i</v>
      </c>
      <c r="AE3641" t="str">
        <f t="shared" si="1919"/>
        <v>-0.0000520713193952737-0.0000585350360654893i</v>
      </c>
      <c r="AF3641" t="str">
        <f t="shared" si="1920"/>
        <v>-4.17524833917705-0.0577217654424447i</v>
      </c>
      <c r="AG3641" t="str">
        <f t="shared" si="1921"/>
        <v>1.00109302191982-0.00299555870457933i</v>
      </c>
      <c r="AH3641" t="str">
        <f t="shared" si="1922"/>
        <v>0.000213056854719243+0.000247771365382773i</v>
      </c>
      <c r="AI3641">
        <f t="shared" si="1923"/>
        <v>-69.714943321635999</v>
      </c>
      <c r="AJ3641">
        <f t="shared" si="1924"/>
        <v>49.307994378313879</v>
      </c>
      <c r="AK3641"/>
      <c r="AL3641"/>
      <c r="AM3641"/>
      <c r="AN3641"/>
    </row>
    <row r="3642" spans="1:40" x14ac:dyDescent="0.35">
      <c r="A3642"/>
      <c r="B3642">
        <f t="shared" si="1925"/>
        <v>1708000</v>
      </c>
      <c r="C3642" s="237" t="str">
        <f t="shared" si="1893"/>
        <v>-7.25091141136772E-09+0.000396853769635499i</v>
      </c>
      <c r="D3642" s="208" t="str">
        <f t="shared" si="1894"/>
        <v>-1.64874557530358+0.00304254556720549i</v>
      </c>
      <c r="E3642" t="str">
        <f t="shared" si="1895"/>
        <v>36500</v>
      </c>
      <c r="F3642" t="str">
        <f t="shared" si="1896"/>
        <v>0.21505376344086</v>
      </c>
      <c r="G3642" t="str">
        <f t="shared" si="1891"/>
        <v>0.21505376344086</v>
      </c>
      <c r="H3642" t="str">
        <f t="shared" si="1897"/>
        <v>2.52650460477523+0.0607305637164177i</v>
      </c>
      <c r="I3642" t="str">
        <f t="shared" si="1898"/>
        <v>6707.30031541421i</v>
      </c>
      <c r="J3642" t="str">
        <f t="shared" si="1892"/>
        <v>-60894.5910126361+1467.34267540253i</v>
      </c>
      <c r="K3642" t="str">
        <f t="shared" si="1899"/>
        <v>0.00265258781209612-0.110082159164617i</v>
      </c>
      <c r="L3642" t="str">
        <f t="shared" si="1900"/>
        <v>0.000840927227994378-0.0295847714862117i</v>
      </c>
      <c r="M3642" t="str">
        <f t="shared" si="1901"/>
        <v>0.0034935150400905-0.139666930650829i</v>
      </c>
      <c r="N3642" t="str">
        <f t="shared" si="1902"/>
        <v>-21.3043877951474i</v>
      </c>
      <c r="O3642" t="str">
        <f t="shared" si="1903"/>
        <v>-0.773303849211032-0.634035611614523i</v>
      </c>
      <c r="P3642" t="str">
        <f t="shared" si="1904"/>
        <v>1.77330384921103+0.634035611614523i</v>
      </c>
      <c r="Q3642" t="str">
        <f t="shared" si="1905"/>
        <v>-1.77330384921103+20.6703521835329i</v>
      </c>
      <c r="R3642" t="str">
        <f t="shared" si="1906"/>
        <v>0.0231434622995655-0.0877751972429538i</v>
      </c>
      <c r="S3642" t="str">
        <f t="shared" si="1907"/>
        <v>2.37881505758624i</v>
      </c>
      <c r="T3642" t="str">
        <f t="shared" si="1908"/>
        <v>0.208800960884141+0.0550540166028859i</v>
      </c>
      <c r="U3642" t="str">
        <f t="shared" si="1909"/>
        <v>0.0000499999999999998-0.0000831982598130096i</v>
      </c>
      <c r="V3642" t="str">
        <f t="shared" si="1910"/>
        <v>0.00002-0.000931820509905713i</v>
      </c>
      <c r="W3642" t="str">
        <f t="shared" si="1911"/>
        <v>0.0000421411002974737-0.0000782997559001533i</v>
      </c>
      <c r="X3642" t="str">
        <f t="shared" si="1912"/>
        <v>0.0000421628576916151-0.0000782667579563422i</v>
      </c>
      <c r="Y3642" t="str">
        <f t="shared" si="1913"/>
        <v>0.009+8.58534440373019i</v>
      </c>
      <c r="Z3642" t="str">
        <f t="shared" si="1914"/>
        <v>-0.000109334662285625-0.0000590480138919191i</v>
      </c>
      <c r="AA3642" t="str">
        <f t="shared" si="1915"/>
        <v>0.00147212796942465-1.39774195666475i</v>
      </c>
      <c r="AB3642" t="str">
        <f t="shared" si="1916"/>
        <v>0.628107322637387+0.165611455150633i</v>
      </c>
      <c r="AC3642" t="str">
        <f t="shared" si="1917"/>
        <v>1.02532474599993-0.0871472557626938i</v>
      </c>
      <c r="AD3642" t="str">
        <f t="shared" si="1918"/>
        <v>0.594569865884683+0.212056315006456i</v>
      </c>
      <c r="AE3642" t="str">
        <f t="shared" si="1919"/>
        <v>-0.000052485591257341-0.0000582932752872404i</v>
      </c>
      <c r="AF3642" t="str">
        <f t="shared" si="1920"/>
        <v>-4.17525018007881-0.0576880181492122i</v>
      </c>
      <c r="AG3642" t="str">
        <f t="shared" si="1921"/>
        <v>1.00107613655555-0.00300728992673297i</v>
      </c>
      <c r="AH3642" t="str">
        <f t="shared" si="1922"/>
        <v>0.000214804301363945+0.000246797189216048i</v>
      </c>
      <c r="AI3642">
        <f t="shared" si="1923"/>
        <v>-69.704143811874843</v>
      </c>
      <c r="AJ3642">
        <f t="shared" si="1924"/>
        <v>48.964741853459593</v>
      </c>
      <c r="AK3642"/>
      <c r="AL3642"/>
      <c r="AM3642"/>
      <c r="AN3642"/>
    </row>
    <row r="3643" spans="1:40" x14ac:dyDescent="0.35">
      <c r="A3643"/>
      <c r="B3643">
        <f t="shared" si="1925"/>
        <v>1709000</v>
      </c>
      <c r="C3643" s="237" t="str">
        <f t="shared" si="1893"/>
        <v>-7.24242833352241E-09+0.000396621555610122i</v>
      </c>
      <c r="D3643" s="208" t="str">
        <f t="shared" si="1894"/>
        <v>-1.64874557523854+0.0030407652596776i</v>
      </c>
      <c r="E3643" t="str">
        <f t="shared" si="1895"/>
        <v>36500</v>
      </c>
      <c r="F3643" t="str">
        <f t="shared" si="1896"/>
        <v>0.21505376344086</v>
      </c>
      <c r="G3643" t="str">
        <f t="shared" si="1891"/>
        <v>0.21505376344086</v>
      </c>
      <c r="H3643" t="str">
        <f t="shared" si="1897"/>
        <v>2.5265064425143+0.0606950755257713i</v>
      </c>
      <c r="I3643" t="str">
        <f t="shared" si="1898"/>
        <v>6711.2273062312i</v>
      </c>
      <c r="J3643" t="str">
        <f t="shared" si="1892"/>
        <v>-60965.9181995106+1468.20177532959i</v>
      </c>
      <c r="K3643" t="str">
        <f t="shared" si="1899"/>
        <v>0.002649486160089-0.110017818545725i</v>
      </c>
      <c r="L3643" t="str">
        <f t="shared" si="1900"/>
        <v>0.000839944193098316-0.0295674882525254i</v>
      </c>
      <c r="M3643" t="str">
        <f t="shared" si="1901"/>
        <v>0.00348943035318732-0.13958530679825i</v>
      </c>
      <c r="N3643" t="str">
        <f t="shared" si="1902"/>
        <v>-21.3168610901094i</v>
      </c>
      <c r="O3643" t="str">
        <f t="shared" si="1903"/>
        <v>-0.781152001620725-0.624340892753257i</v>
      </c>
      <c r="P3643" t="str">
        <f t="shared" si="1904"/>
        <v>1.78115200162072+0.624340892753257i</v>
      </c>
      <c r="Q3643" t="str">
        <f t="shared" si="1905"/>
        <v>-1.78115200162072+20.6925201973561i</v>
      </c>
      <c r="R3643" t="str">
        <f t="shared" si="1906"/>
        <v>0.0225956153375327-0.0880220586828152i</v>
      </c>
      <c r="S3643" t="str">
        <f t="shared" si="1907"/>
        <v>2.38020780644899i</v>
      </c>
      <c r="T3643" t="str">
        <f t="shared" si="1908"/>
        <v>0.209510791216548+0.0537822600179139i</v>
      </c>
      <c r="U3643" t="str">
        <f t="shared" si="1909"/>
        <v>0.00005-0.00008314957739065i</v>
      </c>
      <c r="V3643" t="str">
        <f t="shared" si="1910"/>
        <v>0.00002-0.000931275266775281i</v>
      </c>
      <c r="W3643" t="str">
        <f t="shared" si="1911"/>
        <v>0.0000421409458562211-0.0000782561779053588i</v>
      </c>
      <c r="X3643" t="str">
        <f t="shared" si="1912"/>
        <v>0.0000421626692250917-0.0000782231984607847i</v>
      </c>
      <c r="Y3643" t="str">
        <f t="shared" si="1913"/>
        <v>0.009+8.59037095197593i</v>
      </c>
      <c r="Z3643" t="str">
        <f t="shared" si="1914"/>
        <v>-0.000109209872747552-0.0000590130674403355i</v>
      </c>
      <c r="AA3643" t="str">
        <f t="shared" si="1915"/>
        <v>0.0014704056195406-1.39692407269816i</v>
      </c>
      <c r="AB3643" t="str">
        <f t="shared" si="1916"/>
        <v>0.630242607971932+0.161785804060471i</v>
      </c>
      <c r="AC3643" t="str">
        <f t="shared" si="1917"/>
        <v>1.02478210878151-0.0874080674956879i</v>
      </c>
      <c r="AD3643" t="str">
        <f t="shared" si="1918"/>
        <v>0.597191238411412+0.208810374714487i</v>
      </c>
      <c r="AE3643" t="str">
        <f t="shared" si="1919"/>
        <v>-0.0000528966384275958-0.0000580462412780881i</v>
      </c>
      <c r="AF3643" t="str">
        <f t="shared" si="1920"/>
        <v>-4.17525201775284-0.0576543102660937i</v>
      </c>
      <c r="AG3643" t="str">
        <f t="shared" si="1921"/>
        <v>1.00105910467576-0.0030188040871944i</v>
      </c>
      <c r="AH3643" t="str">
        <f t="shared" si="1922"/>
        <v>0.000216538818694094+0.000245800764754896i</v>
      </c>
      <c r="AI3643">
        <f t="shared" si="1923"/>
        <v>-69.693716391979223</v>
      </c>
      <c r="AJ3643">
        <f t="shared" si="1924"/>
        <v>48.621478175629569</v>
      </c>
      <c r="AK3643"/>
      <c r="AL3643"/>
      <c r="AM3643"/>
      <c r="AN3643"/>
    </row>
    <row r="3644" spans="1:40" x14ac:dyDescent="0.35">
      <c r="A3644"/>
      <c r="B3644">
        <f t="shared" si="1925"/>
        <v>1710000</v>
      </c>
      <c r="C3644" s="237" t="str">
        <f t="shared" si="1893"/>
        <v>-7.23396013391776E-09+0.000396389613180096i</v>
      </c>
      <c r="D3644" s="208" t="str">
        <f t="shared" si="1894"/>
        <v>-1.64874557517362+0.00303898703438074i</v>
      </c>
      <c r="E3644" t="str">
        <f t="shared" si="1895"/>
        <v>36500</v>
      </c>
      <c r="F3644" t="str">
        <f t="shared" si="1896"/>
        <v>0.21505376344086</v>
      </c>
      <c r="G3644" t="str">
        <f t="shared" si="1891"/>
        <v>0.21505376344086</v>
      </c>
      <c r="H3644" t="str">
        <f t="shared" si="1897"/>
        <v>2.5265082770331+0.0606596287585249i</v>
      </c>
      <c r="I3644" t="str">
        <f t="shared" si="1898"/>
        <v>6715.15429704818i</v>
      </c>
      <c r="J3644" t="str">
        <f t="shared" si="1892"/>
        <v>-61037.2871348117+1469.06087525664i</v>
      </c>
      <c r="K3644" t="str">
        <f t="shared" si="1899"/>
        <v>0.00264638994402253-0.109953553051886i</v>
      </c>
      <c r="L3644" t="str">
        <f t="shared" si="1900"/>
        <v>0.000838962880468533-0.0295502251842506i</v>
      </c>
      <c r="M3644" t="str">
        <f t="shared" si="1901"/>
        <v>0.00348535282449106-0.139503778236137i</v>
      </c>
      <c r="N3644" t="str">
        <f t="shared" si="1902"/>
        <v>-21.3293343850714i</v>
      </c>
      <c r="O3644" t="str">
        <f t="shared" si="1903"/>
        <v>-0.788878621566142-0.614549038267822i</v>
      </c>
      <c r="P3644" t="str">
        <f t="shared" si="1904"/>
        <v>1.78887862156614+0.614549038267822i</v>
      </c>
      <c r="Q3644" t="str">
        <f t="shared" si="1905"/>
        <v>-1.78887862156614+20.7147853468036i</v>
      </c>
      <c r="R3644" t="str">
        <f t="shared" si="1906"/>
        <v>0.02204513386498-0.088261338924706i</v>
      </c>
      <c r="S3644" t="str">
        <f t="shared" si="1907"/>
        <v>2.38160055531175i</v>
      </c>
      <c r="T3644" t="str">
        <f t="shared" si="1908"/>
        <v>0.210203253795638+0.0525027030547582i</v>
      </c>
      <c r="U3644" t="str">
        <f t="shared" si="1909"/>
        <v>0.0000500000000000002-0.0000831009519067961i</v>
      </c>
      <c r="V3644" t="str">
        <f t="shared" si="1910"/>
        <v>0.00002-0.000930730661356113i</v>
      </c>
      <c r="W3644" t="str">
        <f t="shared" si="1911"/>
        <v>0.0000421407913262867-0.0000782126521633845i</v>
      </c>
      <c r="X3644" t="str">
        <f t="shared" si="1912"/>
        <v>0.0000421624807297443-0.0000781796911959231i</v>
      </c>
      <c r="Y3644" t="str">
        <f t="shared" si="1913"/>
        <v>0.009+8.59539750022167i</v>
      </c>
      <c r="Z3644" t="str">
        <f t="shared" si="1914"/>
        <v>-0.000109085302041939-0.0000589781620528518i</v>
      </c>
      <c r="AA3644" t="str">
        <f t="shared" si="1915"/>
        <v>0.00146868629051967-1.3961071453433i</v>
      </c>
      <c r="AB3644" t="str">
        <f t="shared" si="1916"/>
        <v>0.632325648273745+0.157936688161355i</v>
      </c>
      <c r="AC3644" t="str">
        <f t="shared" si="1917"/>
        <v>1.02423664270482-0.0876613519276281i</v>
      </c>
      <c r="AD3644" t="str">
        <f t="shared" si="1918"/>
        <v>0.599771967504728+0.205532101570967i</v>
      </c>
      <c r="AE3644" t="str">
        <f t="shared" si="1919"/>
        <v>-0.0000533044006380255-0.000057793979673435i</v>
      </c>
      <c r="AF3644" t="str">
        <f t="shared" si="1920"/>
        <v>-4.17525385220672-0.0576206417241442i</v>
      </c>
      <c r="AG3644" t="str">
        <f t="shared" si="1921"/>
        <v>1.00104192907913-0.00303009952337304i</v>
      </c>
      <c r="AH3644" t="str">
        <f t="shared" si="1922"/>
        <v>0.000218260151655553+0.000244782274249257i</v>
      </c>
      <c r="AI3644">
        <f t="shared" si="1923"/>
        <v>-69.683659406456897</v>
      </c>
      <c r="AJ3644">
        <f t="shared" si="1924"/>
        <v>48.278203128867183</v>
      </c>
      <c r="AK3644"/>
      <c r="AL3644"/>
      <c r="AM3644"/>
      <c r="AN3644"/>
    </row>
    <row r="3645" spans="1:40" x14ac:dyDescent="0.35">
      <c r="A3645"/>
      <c r="B3645">
        <f t="shared" si="1925"/>
        <v>1711000</v>
      </c>
      <c r="C3645" s="237" t="str">
        <f t="shared" si="1893"/>
        <v>-7.22550677778122E-09+0.000396157941869213i</v>
      </c>
      <c r="D3645" s="208" t="str">
        <f t="shared" si="1894"/>
        <v>-1.64874557510881+0.00303721088766397i</v>
      </c>
      <c r="E3645" t="str">
        <f t="shared" si="1895"/>
        <v>36500</v>
      </c>
      <c r="F3645" t="str">
        <f t="shared" si="1896"/>
        <v>0.21505376344086</v>
      </c>
      <c r="G3645" t="str">
        <f t="shared" si="1891"/>
        <v>0.21505376344086</v>
      </c>
      <c r="H3645" t="str">
        <f t="shared" si="1897"/>
        <v>2.52651010833912+0.0606242233422419i</v>
      </c>
      <c r="I3645" t="str">
        <f t="shared" si="1898"/>
        <v>6719.08128786517i</v>
      </c>
      <c r="J3645" t="str">
        <f t="shared" si="1892"/>
        <v>-61108.6978185394+1469.91997518368i</v>
      </c>
      <c r="K3645" t="str">
        <f t="shared" si="1899"/>
        <v>0.00264329915120378-0.109889362551678i</v>
      </c>
      <c r="L3645" t="str">
        <f t="shared" si="1900"/>
        <v>0.000837983286085259-0.029532982246144i</v>
      </c>
      <c r="M3645" t="str">
        <f t="shared" si="1901"/>
        <v>0.00348128243728904-0.139422344797822i</v>
      </c>
      <c r="N3645" t="str">
        <f t="shared" si="1902"/>
        <v>-21.3418076800335i</v>
      </c>
      <c r="O3645" t="str">
        <f t="shared" si="1903"/>
        <v>-0.796482506931537-0.604661571585341i</v>
      </c>
      <c r="P3645" t="str">
        <f t="shared" si="1904"/>
        <v>1.79648250693154+0.604661571585341i</v>
      </c>
      <c r="Q3645" t="str">
        <f t="shared" si="1905"/>
        <v>-1.79648250693154+20.7371461084482i</v>
      </c>
      <c r="R3645" t="str">
        <f t="shared" si="1906"/>
        <v>0.0214921282875964-0.0884930226097664i</v>
      </c>
      <c r="S3645" t="str">
        <f t="shared" si="1907"/>
        <v>2.3829933041745i</v>
      </c>
      <c r="T3645" t="str">
        <f t="shared" si="1908"/>
        <v>0.210878280345236+0.0512155978018016i</v>
      </c>
      <c r="U3645" t="str">
        <f t="shared" si="1909"/>
        <v>0.0000499999999999999-0.0000830523832616135i</v>
      </c>
      <c r="V3645" t="str">
        <f t="shared" si="1910"/>
        <v>0.00002-0.00093018669253007i</v>
      </c>
      <c r="W3645" t="str">
        <f t="shared" si="1911"/>
        <v>0.0000421406367076733-0.0000781691785825691i</v>
      </c>
      <c r="X3645" t="str">
        <f t="shared" si="1912"/>
        <v>0.000042162292205436-0.0000781362360701349i</v>
      </c>
      <c r="Y3645" t="str">
        <f t="shared" si="1913"/>
        <v>0.009+8.60042404846742i</v>
      </c>
      <c r="Z3645" t="str">
        <f t="shared" si="1914"/>
        <v>-0.000108960949657319-0.0000589432976567362i</v>
      </c>
      <c r="AA3645" t="str">
        <f t="shared" si="1915"/>
        <v>0.00146696997530145-1.39529117292284i</v>
      </c>
      <c r="AB3645" t="str">
        <f t="shared" si="1916"/>
        <v>0.634356238156961+0.154064865776229i</v>
      </c>
      <c r="AC3645" t="str">
        <f t="shared" si="1917"/>
        <v>1.02368845806836-0.087907090849539i</v>
      </c>
      <c r="AD3645" t="str">
        <f t="shared" si="1918"/>
        <v>0.602311655700754+0.20222200375715i</v>
      </c>
      <c r="AE3645" t="str">
        <f t="shared" si="1919"/>
        <v>-0.0000537088182346271-0.0000575365367750762i</v>
      </c>
      <c r="AF3645" t="str">
        <f t="shared" si="1920"/>
        <v>-4.17525568344793-0.0575870124545779i</v>
      </c>
      <c r="AG3645" t="str">
        <f t="shared" si="1921"/>
        <v>1.00102461258274-0.0030411746082426i</v>
      </c>
      <c r="AH3645" t="str">
        <f t="shared" si="1922"/>
        <v>0.000219968047610454+0.000243741902781133i</v>
      </c>
      <c r="AI3645">
        <f t="shared" si="1923"/>
        <v>-69.673971240588955</v>
      </c>
      <c r="AJ3645">
        <f t="shared" si="1924"/>
        <v>47.934916498733386</v>
      </c>
      <c r="AK3645"/>
      <c r="AL3645"/>
      <c r="AM3645"/>
      <c r="AN3645"/>
    </row>
    <row r="3646" spans="1:40" x14ac:dyDescent="0.35">
      <c r="A3646"/>
      <c r="B3646">
        <f t="shared" si="1925"/>
        <v>1712000</v>
      </c>
      <c r="C3646" s="237" t="str">
        <f t="shared" si="1893"/>
        <v>-7.21706823044219E-09+0.000395926541202388i</v>
      </c>
      <c r="D3646" s="208" t="str">
        <f t="shared" si="1894"/>
        <v>-1.64874557504412+0.00303543681588498i</v>
      </c>
      <c r="E3646" t="str">
        <f t="shared" si="1895"/>
        <v>36500</v>
      </c>
      <c r="F3646" t="str">
        <f t="shared" si="1896"/>
        <v>0.21505376344086</v>
      </c>
      <c r="G3646" t="str">
        <f t="shared" si="1891"/>
        <v>0.21505376344086</v>
      </c>
      <c r="H3646" t="str">
        <f t="shared" si="1897"/>
        <v>2.52651193643987+0.0605888592046554i</v>
      </c>
      <c r="I3646" t="str">
        <f t="shared" si="1898"/>
        <v>6723.00827868216i</v>
      </c>
      <c r="J3646" t="str">
        <f t="shared" si="1892"/>
        <v>-61180.1502506937+1470.77907511074i</v>
      </c>
      <c r="K3646" t="str">
        <f t="shared" si="1899"/>
        <v>0.00264021376897686-0.109825246913982i</v>
      </c>
      <c r="L3646" t="str">
        <f t="shared" si="1900"/>
        <v>0.000837005405940456-0.0295157594030444i</v>
      </c>
      <c r="M3646" t="str">
        <f t="shared" si="1901"/>
        <v>0.00347721917491732-0.139341006317026i</v>
      </c>
      <c r="N3646" t="str">
        <f t="shared" si="1902"/>
        <v>-21.3542809749955i</v>
      </c>
      <c r="O3646" t="str">
        <f t="shared" si="1903"/>
        <v>-0.803962474696171-0.594680031008617i</v>
      </c>
      <c r="P3646" t="str">
        <f t="shared" si="1904"/>
        <v>1.80396247469617+0.594680031008617i</v>
      </c>
      <c r="Q3646" t="str">
        <f t="shared" si="1905"/>
        <v>-1.80396247469617+20.7596009439869i</v>
      </c>
      <c r="R3646" t="str">
        <f t="shared" si="1906"/>
        <v>0.0209367087537089-0.0887170960848825i</v>
      </c>
      <c r="S3646" t="str">
        <f t="shared" si="1907"/>
        <v>2.38438605303726i</v>
      </c>
      <c r="T3646" t="str">
        <f t="shared" si="1908"/>
        <v>0.21153580657076+0.0499211963488466i</v>
      </c>
      <c r="U3646" t="str">
        <f t="shared" si="1909"/>
        <v>0.0000500000000000001-0.000083003871355503i</v>
      </c>
      <c r="V3646" t="str">
        <f t="shared" si="1910"/>
        <v>0.00002-0.000929643359181627i</v>
      </c>
      <c r="W3646" t="str">
        <f t="shared" si="1911"/>
        <v>0.0000421404820003843-0.0000781257570714657i</v>
      </c>
      <c r="X3646" t="str">
        <f t="shared" si="1912"/>
        <v>0.0000421621036520309-0.0000780928329920127i</v>
      </c>
      <c r="Y3646" t="str">
        <f t="shared" si="1913"/>
        <v>0.009+8.60545059671316i</v>
      </c>
      <c r="Z3646" t="str">
        <f t="shared" si="1914"/>
        <v>-0.000108836815083721-0.0000589084741794301i</v>
      </c>
      <c r="AA3646" t="str">
        <f t="shared" si="1915"/>
        <v>0.0014652566668462-1.39447615376335i</v>
      </c>
      <c r="AB3646" t="str">
        <f t="shared" si="1916"/>
        <v>0.636334184212999+0.150171095232306i</v>
      </c>
      <c r="AC3646" t="str">
        <f t="shared" si="1917"/>
        <v>1.0231376649564-0.088145267770303i</v>
      </c>
      <c r="AD3646" t="str">
        <f t="shared" si="1918"/>
        <v>0.604809911870339+0.198880594306849i</v>
      </c>
      <c r="AE3646" t="str">
        <f t="shared" si="1919"/>
        <v>-0.000054109832184519-0.0000572739595431924i</v>
      </c>
      <c r="AF3646" t="str">
        <f t="shared" si="1920"/>
        <v>-4.17525751148399-0.0575534223887704i</v>
      </c>
      <c r="AG3646" t="str">
        <f t="shared" si="1921"/>
        <v>1.00100715802163-0.0030520277505372i</v>
      </c>
      <c r="AH3646" t="str">
        <f t="shared" si="1922"/>
        <v>0.000221662256367704+0.000242679838234161i</v>
      </c>
      <c r="AI3646">
        <f t="shared" si="1923"/>
        <v>-69.664650319824844</v>
      </c>
      <c r="AJ3646">
        <f t="shared" si="1924"/>
        <v>47.591618072345639</v>
      </c>
      <c r="AK3646"/>
      <c r="AL3646"/>
      <c r="AM3646"/>
      <c r="AN3646"/>
    </row>
    <row r="3647" spans="1:40" x14ac:dyDescent="0.35">
      <c r="A3647"/>
      <c r="B3647">
        <f t="shared" si="1925"/>
        <v>1713000</v>
      </c>
      <c r="C3647" s="237" t="str">
        <f t="shared" si="1893"/>
        <v>-7.20864445733085E-09+0.000395695410705635i</v>
      </c>
      <c r="D3647" s="208" t="str">
        <f t="shared" si="1894"/>
        <v>-1.64874557497953+0.00303366481540987i</v>
      </c>
      <c r="E3647" t="str">
        <f t="shared" si="1895"/>
        <v>36500</v>
      </c>
      <c r="F3647" t="str">
        <f t="shared" si="1896"/>
        <v>0.21505376344086</v>
      </c>
      <c r="G3647" t="str">
        <f t="shared" si="1891"/>
        <v>0.21505376344086</v>
      </c>
      <c r="H3647" t="str">
        <f t="shared" si="1897"/>
        <v>2.5265137613428+0.0605535362736658i</v>
      </c>
      <c r="I3647" t="str">
        <f t="shared" si="1898"/>
        <v>6726.93526949914i</v>
      </c>
      <c r="J3647" t="str">
        <f t="shared" si="1892"/>
        <v>-61251.6444312747+1471.63817503779i</v>
      </c>
      <c r="K3647" t="str">
        <f t="shared" si="1899"/>
        <v>0.00263713378472267-0.109761206007983i</v>
      </c>
      <c r="L3647" t="str">
        <f t="shared" si="1900"/>
        <v>0.00083602923603776-0.0294985566198725i</v>
      </c>
      <c r="M3647" t="str">
        <f t="shared" si="1901"/>
        <v>0.00347316302076043-0.139259762627855i</v>
      </c>
      <c r="N3647" t="str">
        <f t="shared" si="1902"/>
        <v>-21.3667542699575i</v>
      </c>
      <c r="O3647" t="str">
        <f t="shared" si="1903"/>
        <v>-0.811317361118715-0.584605969476334i</v>
      </c>
      <c r="P3647" t="str">
        <f t="shared" si="1904"/>
        <v>1.81131736111871+0.584605969476334i</v>
      </c>
      <c r="Q3647" t="str">
        <f t="shared" si="1905"/>
        <v>-1.81131736111871+20.7821483004812i</v>
      </c>
      <c r="R3647" t="str">
        <f t="shared" si="1906"/>
        <v>0.0203789851263342-0.0889335473867841i</v>
      </c>
      <c r="S3647" t="str">
        <f t="shared" si="1907"/>
        <v>2.38577880190001i</v>
      </c>
      <c r="T3647" t="str">
        <f t="shared" si="1908"/>
        <v>0.21217577213316+0.0486197507186437i</v>
      </c>
      <c r="U3647" t="str">
        <f t="shared" si="1909"/>
        <v>0.0000499999999999998-0.0000829554160890954i</v>
      </c>
      <c r="V3647" t="str">
        <f t="shared" si="1910"/>
        <v>0.00002-0.000929100660197874i</v>
      </c>
      <c r="W3647" t="str">
        <f t="shared" si="1911"/>
        <v>0.0000421403272044222-0.0000780823875388404i</v>
      </c>
      <c r="X3647" t="str">
        <f t="shared" si="1912"/>
        <v>0.0000421619150693924-0.0000780494818703607i</v>
      </c>
      <c r="Y3647" t="str">
        <f t="shared" si="1913"/>
        <v>0.009+8.6104771449589i</v>
      </c>
      <c r="Z3647" t="str">
        <f t="shared" si="1914"/>
        <v>-0.000108712897812659-0.0000588736915485452i</v>
      </c>
      <c r="AA3647" t="str">
        <f t="shared" si="1915"/>
        <v>0.00146354635813468-1.39366208619533i</v>
      </c>
      <c r="AB3647" t="str">
        <f t="shared" si="1916"/>
        <v>0.638259304932162+0.146256134655096i</v>
      </c>
      <c r="AC3647" t="str">
        <f t="shared" si="1917"/>
        <v>1.02258437321048-0.0883758679014292i</v>
      </c>
      <c r="AD3647" t="str">
        <f t="shared" si="1918"/>
        <v>0.607266351277644+0.195508391027839i</v>
      </c>
      <c r="AE3647" t="str">
        <f t="shared" si="1919"/>
        <v>-0.0000545073840829878-0.0000570062955882576i</v>
      </c>
      <c r="AF3647" t="str">
        <f t="shared" si="1920"/>
        <v>-4.17525933632233-0.0575198714582559i</v>
      </c>
      <c r="AG3647" t="str">
        <f t="shared" si="1921"/>
        <v>1.00098956824833-0.00306265739494304i</v>
      </c>
      <c r="AH3647" t="str">
        <f t="shared" si="1922"/>
        <v>0.00022334253021328+0.000241596271262808i</v>
      </c>
      <c r="AI3647">
        <f t="shared" si="1923"/>
        <v>-69.655695109194369</v>
      </c>
      <c r="AJ3647">
        <f t="shared" si="1924"/>
        <v>47.248307638390393</v>
      </c>
      <c r="AK3647"/>
      <c r="AL3647"/>
      <c r="AM3647"/>
      <c r="AN3647"/>
    </row>
    <row r="3648" spans="1:40" x14ac:dyDescent="0.35">
      <c r="A3648"/>
      <c r="B3648">
        <f t="shared" si="1925"/>
        <v>1714000</v>
      </c>
      <c r="C3648" s="237" t="str">
        <f t="shared" si="1893"/>
        <v>-7.20023542397829E-09+0.000395464549906077i</v>
      </c>
      <c r="D3648" s="208" t="str">
        <f t="shared" si="1894"/>
        <v>-1.64874557491506+0.00303189488261326i</v>
      </c>
      <c r="E3648" t="str">
        <f t="shared" si="1895"/>
        <v>36500</v>
      </c>
      <c r="F3648" t="str">
        <f t="shared" si="1896"/>
        <v>0.21505376344086</v>
      </c>
      <c r="G3648" t="str">
        <f t="shared" si="1891"/>
        <v>0.21505376344086</v>
      </c>
      <c r="H3648" t="str">
        <f t="shared" si="1897"/>
        <v>2.52651558305539+0.0605182544773427i</v>
      </c>
      <c r="I3648" t="str">
        <f t="shared" si="1898"/>
        <v>6730.86226031613i</v>
      </c>
      <c r="J3648" t="str">
        <f t="shared" si="1892"/>
        <v>-61323.1803602822+1472.49727496484i</v>
      </c>
      <c r="K3648" t="str">
        <f t="shared" si="1899"/>
        <v>0.00263405918585899-0.109697239703174i</v>
      </c>
      <c r="L3648" t="str">
        <f t="shared" si="1900"/>
        <v>0.000835054772392433-0.0294813738616304i</v>
      </c>
      <c r="M3648" t="str">
        <f t="shared" si="1901"/>
        <v>0.00346911395825142-0.139178613564804i</v>
      </c>
      <c r="N3648" t="str">
        <f t="shared" si="1902"/>
        <v>-21.3792275649195i</v>
      </c>
      <c r="O3648" t="str">
        <f t="shared" si="1903"/>
        <v>-0.818546021918071-0.574440954321765i</v>
      </c>
      <c r="P3648" t="str">
        <f t="shared" si="1904"/>
        <v>1.81854602191807+0.574440954321765i</v>
      </c>
      <c r="Q3648" t="str">
        <f t="shared" si="1905"/>
        <v>-1.81854602191807+20.8047866105977i</v>
      </c>
      <c r="R3648" t="str">
        <f t="shared" si="1906"/>
        <v>0.0198190669558551-0.0891423662256677i</v>
      </c>
      <c r="S3648" t="str">
        <f t="shared" si="1907"/>
        <v>2.38717155076277i</v>
      </c>
      <c r="T3648" t="str">
        <f t="shared" si="1908"/>
        <v>0.21279812062159+0.0473115127996798i</v>
      </c>
      <c r="U3648" t="str">
        <f t="shared" si="1909"/>
        <v>0.00005-0.0000829070173632561i</v>
      </c>
      <c r="V3648" t="str">
        <f t="shared" si="1910"/>
        <v>0.00002-0.000928558594468468i</v>
      </c>
      <c r="W3648" t="str">
        <f t="shared" si="1911"/>
        <v>0.0000421401723197908-0.000078039069893674i</v>
      </c>
      <c r="X3648" t="str">
        <f t="shared" si="1912"/>
        <v>0.0000421617264573855-0.0000780061826141978i</v>
      </c>
      <c r="Y3648" t="str">
        <f t="shared" si="1913"/>
        <v>0.009+8.61550369320465i</v>
      </c>
      <c r="Z3648" t="str">
        <f t="shared" si="1914"/>
        <v>-0.000108589197337134-0.0000588389496918654i</v>
      </c>
      <c r="AA3648" t="str">
        <f t="shared" si="1915"/>
        <v>0.00146183904216812-1.39284896855315i</v>
      </c>
      <c r="AB3648" t="str">
        <f t="shared" si="1916"/>
        <v>0.640131430621431+0.142320741766224i</v>
      </c>
      <c r="AC3648" t="str">
        <f t="shared" si="1917"/>
        <v>1.02202869240162-0.0885988781413354i</v>
      </c>
      <c r="AD3648" t="str">
        <f t="shared" si="1918"/>
        <v>0.609680595637519+0.192105916422839i</v>
      </c>
      <c r="AE3648" t="str">
        <f t="shared" si="1919"/>
        <v>-0.0000549014161603905-0.000056733593162893i</v>
      </c>
      <c r="AF3648" t="str">
        <f t="shared" si="1920"/>
        <v>-4.17526115797045-0.0574863595947294i</v>
      </c>
      <c r="AG3648" t="str">
        <f t="shared" si="1921"/>
        <v>1.00097184613243-0.00307306202228326i</v>
      </c>
      <c r="AH3648" t="str">
        <f t="shared" si="1922"/>
        <v>0.000225008623939983+0.00024049139526133i</v>
      </c>
      <c r="AI3648">
        <f t="shared" si="1923"/>
        <v>-69.647104112738958</v>
      </c>
      <c r="AJ3648">
        <f t="shared" si="1924"/>
        <v>46.904984987167616</v>
      </c>
      <c r="AK3648"/>
      <c r="AL3648"/>
      <c r="AM3648"/>
      <c r="AN3648"/>
    </row>
    <row r="3649" spans="1:40" x14ac:dyDescent="0.35">
      <c r="A3649"/>
      <c r="B3649">
        <f t="shared" si="1925"/>
        <v>1715000</v>
      </c>
      <c r="C3649" s="237" t="str">
        <f t="shared" si="1893"/>
        <v>-7.19184109601598E-09+0.000395233958331938i</v>
      </c>
      <c r="D3649" s="208" t="str">
        <f t="shared" si="1894"/>
        <v>-1.64874557485071+0.00303012701387819i</v>
      </c>
      <c r="E3649" t="str">
        <f t="shared" si="1895"/>
        <v>36500</v>
      </c>
      <c r="F3649" t="str">
        <f t="shared" si="1896"/>
        <v>0.21505376344086</v>
      </c>
      <c r="G3649" t="str">
        <f t="shared" si="1891"/>
        <v>0.21505376344086</v>
      </c>
      <c r="H3649" t="str">
        <f t="shared" si="1897"/>
        <v>2.52651740158507+0.0604830137439217i</v>
      </c>
      <c r="I3649" t="str">
        <f t="shared" si="1898"/>
        <v>6734.78925113312i</v>
      </c>
      <c r="J3649" t="str">
        <f t="shared" si="1892"/>
        <v>-61394.7580377164+1473.35637489189i</v>
      </c>
      <c r="K3649" t="str">
        <f t="shared" si="1899"/>
        <v>0.00263098995984014-0.10963334786935i</v>
      </c>
      <c r="L3649" t="str">
        <f t="shared" si="1900"/>
        <v>0.000834082011031348-0.0294642110934016i</v>
      </c>
      <c r="M3649" t="str">
        <f t="shared" si="1901"/>
        <v>0.00346507197087149-0.139097558962752i</v>
      </c>
      <c r="N3649" t="str">
        <f t="shared" si="1902"/>
        <v>-21.3917008598816i</v>
      </c>
      <c r="O3649" t="str">
        <f t="shared" si="1903"/>
        <v>-0.825647332451513-0.564186567028764i</v>
      </c>
      <c r="P3649" t="str">
        <f t="shared" si="1904"/>
        <v>1.82564733245151+0.564186567028764i</v>
      </c>
      <c r="Q3649" t="str">
        <f t="shared" si="1905"/>
        <v>-1.82564733245151+20.8275142928528i</v>
      </c>
      <c r="R3649" t="str">
        <f t="shared" si="1906"/>
        <v>0.0192570634532581-0.0893435439683917i</v>
      </c>
      <c r="S3649" t="str">
        <f t="shared" si="1907"/>
        <v>2.38856429962552i</v>
      </c>
      <c r="T3649" t="str">
        <f t="shared" si="1908"/>
        <v>0.213402799524923+0.0459967342800756i</v>
      </c>
      <c r="U3649" t="str">
        <f t="shared" si="1909"/>
        <v>0.0000500000000000002-0.0000828586750790795i</v>
      </c>
      <c r="V3649" t="str">
        <f t="shared" si="1910"/>
        <v>0.00002-0.000928017160885686i</v>
      </c>
      <c r="W3649" t="str">
        <f t="shared" si="1911"/>
        <v>0.0000421400173464922-0.0000779958040451559i</v>
      </c>
      <c r="X3649" t="str">
        <f t="shared" si="1912"/>
        <v>0.0000421615378158747-0.0000779629351327532i</v>
      </c>
      <c r="Y3649" t="str">
        <f t="shared" si="1913"/>
        <v>0.009+8.62053024145039i</v>
      </c>
      <c r="Z3649" t="str">
        <f t="shared" si="1914"/>
        <v>-0.000108465713151619-0.0000588042485373443i</v>
      </c>
      <c r="AA3649" t="str">
        <f t="shared" si="1915"/>
        <v>0.00146013471196819-1.3920367991751i</v>
      </c>
      <c r="AB3649" t="str">
        <f t="shared" si="1916"/>
        <v>0.641950403318776+0.138365673684579i</v>
      </c>
      <c r="AC3649" t="str">
        <f t="shared" si="1917"/>
        <v>1.02147073180299-0.0888142870591807i</v>
      </c>
      <c r="AD3649" t="str">
        <f t="shared" si="1918"/>
        <v>0.612052273172067+0.188673697609652i</v>
      </c>
      <c r="AE3649" t="str">
        <f t="shared" si="1919"/>
        <v>-0.0000552918712889799-0.0000564559011536406i</v>
      </c>
      <c r="AF3649" t="str">
        <f t="shared" si="1920"/>
        <v>-4.17526297643578-0.0574528867300435i</v>
      </c>
      <c r="AG3649" t="str">
        <f t="shared" si="1921"/>
        <v>1.00095399456014-0.00308324014969821i</v>
      </c>
      <c r="AH3649" t="str">
        <f t="shared" si="1922"/>
        <v>0.000226660294876943+0.000239365406332352i</v>
      </c>
      <c r="AI3649">
        <f t="shared" si="1923"/>
        <v>-69.63887587295963</v>
      </c>
      <c r="AJ3649">
        <f t="shared" si="1924"/>
        <v>46.561649910612019</v>
      </c>
      <c r="AK3649"/>
      <c r="AL3649"/>
      <c r="AM3649"/>
      <c r="AN3649"/>
    </row>
    <row r="3650" spans="1:40" x14ac:dyDescent="0.35">
      <c r="A3650"/>
      <c r="B3650">
        <f t="shared" si="1925"/>
        <v>1716000</v>
      </c>
      <c r="C3650" s="237" t="str">
        <f t="shared" si="1893"/>
        <v>-7.18346143917587E-09+0.00039500363551255i</v>
      </c>
      <c r="D3650" s="208" t="str">
        <f t="shared" si="1894"/>
        <v>-1.64874557478646+0.00302836120559622i</v>
      </c>
      <c r="E3650" t="str">
        <f t="shared" si="1895"/>
        <v>36500</v>
      </c>
      <c r="F3650" t="str">
        <f t="shared" si="1896"/>
        <v>0.21505376344086</v>
      </c>
      <c r="G3650" t="str">
        <f t="shared" si="1891"/>
        <v>0.21505376344086</v>
      </c>
      <c r="H3650" t="str">
        <f t="shared" si="1897"/>
        <v>2.52651921693923+0.0604478140018049i</v>
      </c>
      <c r="I3650" t="str">
        <f t="shared" si="1898"/>
        <v>6738.71624195011i</v>
      </c>
      <c r="J3650" t="str">
        <f t="shared" si="1892"/>
        <v>-61466.3774635772+1474.21547481894i</v>
      </c>
      <c r="K3650" t="str">
        <f t="shared" si="1899"/>
        <v>0.002627926094157-0.109569530376607i</v>
      </c>
      <c r="L3650" t="str">
        <f t="shared" si="1900"/>
        <v>0.000833110947992914-0.0294470682803505i</v>
      </c>
      <c r="M3650" t="str">
        <f t="shared" si="1901"/>
        <v>0.00346103704214991-0.139016598656957i</v>
      </c>
      <c r="N3650" t="str">
        <f t="shared" si="1902"/>
        <v>-21.4041741548436i</v>
      </c>
      <c r="O3650" t="str">
        <f t="shared" si="1903"/>
        <v>-0.832620187889434-0.55384440298604i</v>
      </c>
      <c r="P3650" t="str">
        <f t="shared" si="1904"/>
        <v>1.83262018788943+0.55384440298604i</v>
      </c>
      <c r="Q3650" t="str">
        <f t="shared" si="1905"/>
        <v>-1.83262018788943+20.8503297518576i</v>
      </c>
      <c r="R3650" t="str">
        <f t="shared" si="1906"/>
        <v>0.0186930834639902-0.0895370736212513i</v>
      </c>
      <c r="S3650" t="str">
        <f t="shared" si="1907"/>
        <v>2.38995704848829i</v>
      </c>
      <c r="T3650" t="str">
        <f t="shared" si="1908"/>
        <v>0.213989760202124+0.0446756665827433i</v>
      </c>
      <c r="U3650" t="str">
        <f t="shared" si="1909"/>
        <v>0.00005-0.0000828103891378909i</v>
      </c>
      <c r="V3650" t="str">
        <f t="shared" si="1910"/>
        <v>0.00002-0.000927476358344376i</v>
      </c>
      <c r="W3650" t="str">
        <f t="shared" si="1911"/>
        <v>0.0000421398622845296-0.0000779525899026908i</v>
      </c>
      <c r="X3650" t="str">
        <f t="shared" si="1912"/>
        <v>0.0000421613491447248-0.0000779197393354685i</v>
      </c>
      <c r="Y3650" t="str">
        <f t="shared" si="1913"/>
        <v>0.009+8.62555678969614i</v>
      </c>
      <c r="Z3650" t="str">
        <f t="shared" si="1914"/>
        <v>-0.000108342444752063-0.0000587695880131054i</v>
      </c>
      <c r="AA3650" t="str">
        <f t="shared" si="1915"/>
        <v>0.00145843336057684-1.39122557640331i</v>
      </c>
      <c r="AB3650" t="str">
        <f t="shared" si="1916"/>
        <v>0.643716076704038+0.13439168673126i</v>
      </c>
      <c r="AC3650" t="str">
        <f t="shared" si="1917"/>
        <v>1.02091060036325-0.0890220848782623i</v>
      </c>
      <c r="AD3650" t="str">
        <f t="shared" si="1918"/>
        <v>0.614381018666158+0.185212266240818i</v>
      </c>
      <c r="AE3650" t="str">
        <f t="shared" si="1919"/>
        <v>-0.0000556786929896081-0.0000561732690726823i</v>
      </c>
      <c r="AF3650" t="str">
        <f t="shared" si="1920"/>
        <v>-4.17526479172569-0.0574194527962087i</v>
      </c>
      <c r="AG3650" t="str">
        <f t="shared" si="1921"/>
        <v>1.00093601643379-0.00309319033081948i</v>
      </c>
      <c r="AH3650" t="str">
        <f t="shared" si="1922"/>
        <v>0.000228297302918674+0.000238218503255235i</v>
      </c>
      <c r="AI3650">
        <f t="shared" si="1923"/>
        <v>-69.631008970281414</v>
      </c>
      <c r="AJ3650">
        <f t="shared" si="1924"/>
        <v>46.218302202335501</v>
      </c>
      <c r="AK3650"/>
      <c r="AL3650"/>
      <c r="AM3650"/>
      <c r="AN3650"/>
    </row>
    <row r="3651" spans="1:40" x14ac:dyDescent="0.35">
      <c r="A3651"/>
      <c r="B3651">
        <f t="shared" si="1925"/>
        <v>1717000</v>
      </c>
      <c r="C3651" s="237" t="str">
        <f t="shared" si="1893"/>
        <v>-7.17509641928927E-09+0.000394773580978333i</v>
      </c>
      <c r="D3651" s="208" t="str">
        <f t="shared" si="1894"/>
        <v>-1.64874557472233+0.00302659745416722i</v>
      </c>
      <c r="E3651" t="str">
        <f t="shared" si="1895"/>
        <v>36500</v>
      </c>
      <c r="F3651" t="str">
        <f t="shared" si="1896"/>
        <v>0.21505376344086</v>
      </c>
      <c r="G3651" t="str">
        <f t="shared" si="1891"/>
        <v>0.21505376344086</v>
      </c>
      <c r="H3651" t="str">
        <f t="shared" si="1897"/>
        <v>2.52652102912527+0.0604126551795614i</v>
      </c>
      <c r="I3651" t="str">
        <f t="shared" si="1898"/>
        <v>6742.64323276709i</v>
      </c>
      <c r="J3651" t="str">
        <f t="shared" si="1892"/>
        <v>-61538.0386378646+1475.07457474599i</v>
      </c>
      <c r="K3651" t="str">
        <f t="shared" si="1899"/>
        <v>0.0026248675763368-0.109505787095346i</v>
      </c>
      <c r="L3651" t="str">
        <f t="shared" si="1900"/>
        <v>0.000832141579327071-0.0294299453877224i</v>
      </c>
      <c r="M3651" t="str">
        <f t="shared" si="1901"/>
        <v>0.00345700915566387-0.138935732483068i</v>
      </c>
      <c r="N3651" t="str">
        <f t="shared" si="1902"/>
        <v>-21.4166474498056i</v>
      </c>
      <c r="O3651" t="str">
        <f t="shared" si="1903"/>
        <v>-0.839463503387583-0.543416071238462i</v>
      </c>
      <c r="P3651" t="str">
        <f t="shared" si="1904"/>
        <v>1.83946350338758+0.543416071238462i</v>
      </c>
      <c r="Q3651" t="str">
        <f t="shared" si="1905"/>
        <v>-1.83946350338758+20.8732313785671i</v>
      </c>
      <c r="R3651" t="str">
        <f t="shared" si="1906"/>
        <v>0.0181272354423692-0.0897229498123685i</v>
      </c>
      <c r="S3651" t="str">
        <f t="shared" si="1907"/>
        <v>2.39134979735105i</v>
      </c>
      <c r="T3651" t="str">
        <f t="shared" si="1908"/>
        <v>0.214558957851546+0.0433485608016444i</v>
      </c>
      <c r="U3651" t="str">
        <f t="shared" si="1909"/>
        <v>0.0000500000000000002-0.0000827621594412471i</v>
      </c>
      <c r="V3651" t="str">
        <f t="shared" si="1910"/>
        <v>0.00002-0.000926936185741969i</v>
      </c>
      <c r="W3651" t="str">
        <f t="shared" si="1911"/>
        <v>0.0000421397071339066-0.0000779094273758934i</v>
      </c>
      <c r="X3651" t="str">
        <f t="shared" si="1912"/>
        <v>0.0000421611604438025-0.0000778765951319978i</v>
      </c>
      <c r="Y3651" t="str">
        <f t="shared" si="1913"/>
        <v>0.009+8.63058333794188i</v>
      </c>
      <c r="Z3651" t="str">
        <f t="shared" si="1914"/>
        <v>-0.000108219391635886-0.0000587349680474434i</v>
      </c>
      <c r="AA3651" t="str">
        <f t="shared" si="1915"/>
        <v>0.0014567349810563-1.3904152985838i</v>
      </c>
      <c r="AB3651" t="str">
        <f t="shared" si="1916"/>
        <v>0.645428316006559+0.130399536237828i</v>
      </c>
      <c r="AC3651" t="str">
        <f t="shared" si="1917"/>
        <v>1.02034840668041-0.0892222634590159i</v>
      </c>
      <c r="AD3651" t="str">
        <f t="shared" si="1918"/>
        <v>0.616666473522059+0.181722158422336i</v>
      </c>
      <c r="AE3651" t="str">
        <f t="shared" si="1919"/>
        <v>-0.0000560618254383561-0.0000558857470494731i</v>
      </c>
      <c r="AF3651" t="str">
        <f t="shared" si="1920"/>
        <v>-4.1752666038476-0.0573860577253942i</v>
      </c>
      <c r="AG3651" t="str">
        <f t="shared" si="1921"/>
        <v>1.0009179146714-0.0031029111559393i</v>
      </c>
      <c r="AH3651" t="str">
        <f t="shared" si="1922"/>
        <v>0.0002299194105539+0.000237050887454048i</v>
      </c>
      <c r="AI3651">
        <f t="shared" si="1923"/>
        <v>-69.62350202253343</v>
      </c>
      <c r="AJ3651">
        <f t="shared" si="1924"/>
        <v>45.874941657640541</v>
      </c>
      <c r="AK3651"/>
      <c r="AL3651"/>
      <c r="AM3651"/>
      <c r="AN3651"/>
    </row>
    <row r="3652" spans="1:40" x14ac:dyDescent="0.35">
      <c r="A3652"/>
      <c r="B3652">
        <f t="shared" si="1925"/>
        <v>1718000</v>
      </c>
      <c r="C3652" s="237" t="str">
        <f t="shared" si="1893"/>
        <v>-7.16674600228706E-09+0.000394543794260804i</v>
      </c>
      <c r="D3652" s="208" t="str">
        <f t="shared" si="1894"/>
        <v>-1.64874557465831+0.0030248357559995i</v>
      </c>
      <c r="E3652" t="str">
        <f t="shared" si="1895"/>
        <v>36500</v>
      </c>
      <c r="F3652" t="str">
        <f t="shared" si="1896"/>
        <v>0.21505376344086</v>
      </c>
      <c r="G3652" t="str">
        <f t="shared" si="1891"/>
        <v>0.21505376344086</v>
      </c>
      <c r="H3652" t="str">
        <f t="shared" si="1897"/>
        <v>2.52652283815056+0.0603775372059259i</v>
      </c>
      <c r="I3652" t="str">
        <f t="shared" si="1898"/>
        <v>6746.57022358408i</v>
      </c>
      <c r="J3652" t="str">
        <f t="shared" si="1892"/>
        <v>-61609.7415605786+1475.93367467305i</v>
      </c>
      <c r="K3652" t="str">
        <f t="shared" si="1899"/>
        <v>0.00262181439394306-0.109442117896266i</v>
      </c>
      <c r="L3652" t="str">
        <f t="shared" si="1900"/>
        <v>0.000831173901095231-0.0294128423808434i</v>
      </c>
      <c r="M3652" t="str">
        <f t="shared" si="1901"/>
        <v>0.00345298829503829-0.138854960277109i</v>
      </c>
      <c r="N3652" t="str">
        <f t="shared" si="1902"/>
        <v>-21.4291207447677i</v>
      </c>
      <c r="O3652" t="str">
        <f t="shared" si="1903"/>
        <v>-0.846176214255667-0.532903194236954i</v>
      </c>
      <c r="P3652" t="str">
        <f t="shared" si="1904"/>
        <v>1.84617621425567+0.532903194236954i</v>
      </c>
      <c r="Q3652" t="str">
        <f t="shared" si="1905"/>
        <v>-1.84617621425567+20.8962175505307i</v>
      </c>
      <c r="R3652" t="str">
        <f t="shared" si="1906"/>
        <v>0.0175596274266331-0.0899011687736856i</v>
      </c>
      <c r="S3652" t="str">
        <f t="shared" si="1907"/>
        <v>2.3927425462138i</v>
      </c>
      <c r="T3652" t="str">
        <f t="shared" si="1908"/>
        <v>0.215110351479145+0.0420156676393678i</v>
      </c>
      <c r="U3652" t="str">
        <f t="shared" si="1909"/>
        <v>0.0000499999999999999-0.0000827139858909316i</v>
      </c>
      <c r="V3652" t="str">
        <f t="shared" si="1910"/>
        <v>0.00002-0.000926396641978439i</v>
      </c>
      <c r="W3652" t="str">
        <f t="shared" si="1911"/>
        <v>0.0000421395518946255-0.0000778663163745873i</v>
      </c>
      <c r="X3652" t="str">
        <f t="shared" si="1912"/>
        <v>0.0000421609717129729-0.0000778335024322026i</v>
      </c>
      <c r="Y3652" t="str">
        <f t="shared" si="1913"/>
        <v>0.009+8.63560988618762i</v>
      </c>
      <c r="Z3652" t="str">
        <f t="shared" si="1914"/>
        <v>-0.000108096553301962-0.0000587003885688198i</v>
      </c>
      <c r="AA3652" t="str">
        <f t="shared" si="1915"/>
        <v>0.001455039566489-1.38960596406641i</v>
      </c>
      <c r="AB3652" t="str">
        <f t="shared" si="1916"/>
        <v>0.647086997909573+0.126389976358533i</v>
      </c>
      <c r="AC3652" t="str">
        <f t="shared" si="1917"/>
        <v>1.01978425897634-0.0894148162815913i</v>
      </c>
      <c r="AD3652" t="str">
        <f t="shared" si="1918"/>
        <v>0.618908285812968+0.178203914631978i</v>
      </c>
      <c r="AE3652" t="str">
        <f t="shared" si="1919"/>
        <v>-0.0000564412134730257-0.0000555933858223172i</v>
      </c>
      <c r="AF3652" t="str">
        <f t="shared" si="1920"/>
        <v>-4.17526841280887-0.0573527014499264i</v>
      </c>
      <c r="AG3652" t="str">
        <f t="shared" si="1921"/>
        <v>1.00089969220626-0.00311240125217344i</v>
      </c>
      <c r="AH3652" t="str">
        <f t="shared" si="1922"/>
        <v>0.000231526382893842+0.00023586276296525i</v>
      </c>
      <c r="AI3652">
        <f t="shared" si="1923"/>
        <v>-69.61635368444783</v>
      </c>
      <c r="AJ3652">
        <f t="shared" si="1924"/>
        <v>45.531568073555171</v>
      </c>
      <c r="AK3652"/>
      <c r="AL3652"/>
      <c r="AM3652"/>
      <c r="AN3652"/>
    </row>
    <row r="3653" spans="1:40" x14ac:dyDescent="0.35">
      <c r="A3653"/>
      <c r="B3653">
        <f t="shared" si="1925"/>
        <v>1719000</v>
      </c>
      <c r="C3653" s="237" t="str">
        <f t="shared" si="1893"/>
        <v>-7.15841015419917E-09+0.000394314274892567i</v>
      </c>
      <c r="D3653" s="208" t="str">
        <f t="shared" si="1894"/>
        <v>-1.6487455745944+0.00302307610750968i</v>
      </c>
      <c r="E3653" t="str">
        <f t="shared" si="1895"/>
        <v>36500</v>
      </c>
      <c r="F3653" t="str">
        <f t="shared" si="1896"/>
        <v>0.21505376344086</v>
      </c>
      <c r="G3653" t="str">
        <f t="shared" ref="G3653:G3716" si="1926">IF($C$11=$C$7,$C$24,F3653)</f>
        <v>0.21505376344086</v>
      </c>
      <c r="H3653" t="str">
        <f t="shared" si="1897"/>
        <v>2.52652464402243+0.0603424600097981i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0.000830207909370228-0.0293957592251197i</v>
      </c>
      <c r="M3653" t="str">
        <f t="shared" si="1901"/>
        <v>0.00344897444394555-0.138774281875488i</v>
      </c>
      <c r="N3653" t="str">
        <f t="shared" si="1902"/>
        <v>-21.4415940397297i</v>
      </c>
      <c r="O3653" t="str">
        <f t="shared" si="1903"/>
        <v>-0.852757276122834-0.522307407586342i</v>
      </c>
      <c r="P3653" t="str">
        <f t="shared" si="1904"/>
        <v>1.85275727612283+0.522307407586342i</v>
      </c>
      <c r="Q3653" t="str">
        <f t="shared" si="1905"/>
        <v>-1.85275727612283+20.9192866321434i</v>
      </c>
      <c r="R3653" t="str">
        <f t="shared" si="1906"/>
        <v>0.0169903670145974-0.090071728322605i</v>
      </c>
      <c r="S3653" t="str">
        <f t="shared" si="1907"/>
        <v>2.39413529507656i</v>
      </c>
      <c r="T3653" t="str">
        <f t="shared" si="1908"/>
        <v>0.215643903865696+0.0406772373459522i</v>
      </c>
      <c r="U3653" t="str">
        <f t="shared" si="1909"/>
        <v>0.0000500000000000001-0.0000826658683889593i</v>
      </c>
      <c r="V3653" t="str">
        <f t="shared" si="1910"/>
        <v>0.00002-0.000925857725956344i</v>
      </c>
      <c r="W3653" t="str">
        <f t="shared" si="1911"/>
        <v>0.0000421393965666897-0.0000778232568088082i</v>
      </c>
      <c r="X3653" t="str">
        <f t="shared" si="1912"/>
        <v>0.000042160782952103-0.0000777904611461564i</v>
      </c>
      <c r="Y3653" t="str">
        <f t="shared" si="1913"/>
        <v>0.009+8.64063643443337i</v>
      </c>
      <c r="Z3653" t="str">
        <f t="shared" si="1914"/>
        <v>-0.00010797392925063-0.0000586658495058664i</v>
      </c>
      <c r="AA3653" t="str">
        <f t="shared" si="1915"/>
        <v>0.00145334710997745-1.38879757120486i</v>
      </c>
      <c r="AB3653" t="str">
        <f t="shared" si="1916"/>
        <v>0.648692010451586+0.12236375988628i</v>
      </c>
      <c r="AC3653" t="str">
        <f t="shared" si="1917"/>
        <v>1.01921826507184-0.0895997384280725i</v>
      </c>
      <c r="AD3653" t="str">
        <f t="shared" si="1918"/>
        <v>0.62110611033559+0.174658079637024i</v>
      </c>
      <c r="AE3653" t="str">
        <f t="shared" si="1919"/>
        <v>-0.0000568168025995398-0.0000552962367299008i</v>
      </c>
      <c r="AF3653" t="str">
        <f t="shared" si="1920"/>
        <v>-4.17527021861683-0.0573193839022884i</v>
      </c>
      <c r="AG3653" t="str">
        <f t="shared" si="1921"/>
        <v>1.00088135198641-0.00312165928361903i</v>
      </c>
      <c r="AH3653" t="str">
        <f t="shared" si="1922"/>
        <v>0.000233117987700209+0.000234654336405216i</v>
      </c>
      <c r="AI3653">
        <f t="shared" si="1923"/>
        <v>-69.609562647170293</v>
      </c>
      <c r="AJ3653">
        <f t="shared" si="1924"/>
        <v>45.188181248874145</v>
      </c>
      <c r="AK3653"/>
      <c r="AL3653"/>
      <c r="AM3653"/>
      <c r="AN3653"/>
    </row>
    <row r="3654" spans="1:40" x14ac:dyDescent="0.35">
      <c r="A3654"/>
      <c r="B3654">
        <f t="shared" si="1925"/>
        <v>1720000</v>
      </c>
      <c r="C3654" s="237" t="str">
        <f t="shared" ref="C3654:C3717" si="1928">IMPRODUCT(COMPLEX(-1,0),IMDIV(IMPRODUCT(G3654,COMPLEX($C$100+$C$101,0)),COMPLEX($C$100,2*PI()*B3654*$C$103*$C$102*(2*$C$100+$C$101))))</f>
        <v>-7.15008884115412E-09+0.000394085022407312i</v>
      </c>
      <c r="D3654" s="208" t="str">
        <f t="shared" ref="D3654:D3717" si="1929">IMPRODUCT(COMPLEX($C$106,0),IMSUB(C3654,G3654))</f>
        <v>-1.64874557453061+0.00302131850512273i</v>
      </c>
      <c r="E3654" t="str">
        <f t="shared" ref="E3654:E3717" si="1930">IMDIV(COMPLEX($C$20*10^3,0),COMPLEX(1,2*PI()*B3654*$C$20*1000*$C$29*10^-12))</f>
        <v>36500</v>
      </c>
      <c r="F3654" t="str">
        <f t="shared" ref="F3654:F3717" si="1931">IMDIV(COMPLEX($C$22*1000,0),IMSUM(COMPLEX($C$22*1000,0),E3654))</f>
        <v>0.21505376344086</v>
      </c>
      <c r="G3654" t="str">
        <f t="shared" si="1926"/>
        <v>0.21505376344086</v>
      </c>
      <c r="H3654" t="str">
        <f t="shared" ref="H3654:H3717" si="1932">IMPRODUCT(COMPLEX($C$108,0),IMPRODUCT(COMPLEX(-1,0),D3654),IMDIV(COMPLEX(0,2*PI()*B3654*$C$109*$C$110),COMPLEX(1,2*PI()*B3654*$C$109*$C$110)))</f>
        <v>2.52652644674822+0.0603074235202432i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0.000829243600236307-0.0293786958860377i</v>
      </c>
      <c r="M3654" t="str">
        <f t="shared" ref="M3654:M3717" si="1936">IMSUM(K3654,L3654)</f>
        <v>0.00344496758610559-0.138693697114988i</v>
      </c>
      <c r="N3654" t="str">
        <f t="shared" ref="N3654:N3717" si="1937">COMPLEX(0,-2*PI()*B3654*$C$43)</f>
        <v>-21.4540673346917i</v>
      </c>
      <c r="O3654" t="str">
        <f t="shared" ref="O3654:O3717" si="1938">IMEXP(N3654)</f>
        <v>-0.859205665100493-0.511630359790366i</v>
      </c>
      <c r="P3654" t="str">
        <f t="shared" ref="P3654:P3717" si="1939">IMSUB(COMPLEX(1,0),O3654)</f>
        <v>1.85920566510049+0.511630359790366i</v>
      </c>
      <c r="Q3654" t="str">
        <f t="shared" ref="Q3654:Q3717" si="1940">IMSUM(COMPLEX(0,2*PI()*B3654*$C$43),O3654,COMPLEX(-1,0))</f>
        <v>-1.85920566510049+20.9424369749013i</v>
      </c>
      <c r="R3654" t="str">
        <f t="shared" ref="R3654:R3717" si="1941">IMDIV(P3654,Q3654)</f>
        <v>0.0164195613398752-0.0902346278433032i</v>
      </c>
      <c r="S3654" t="str">
        <f t="shared" ref="S3654:S3717" si="1942">IMDIV(COMPLEX(0,2*PI()*B3654*$C$123),COMPLEX($C$124,0))</f>
        <v>2.39552804393931i</v>
      </c>
      <c r="T3654" t="str">
        <f t="shared" ref="T3654:T3717" si="1943">IMPRODUCT(R3654,S3654)</f>
        <v>0.21615958153306+0.0393335196588528i</v>
      </c>
      <c r="U3654" t="str">
        <f t="shared" ref="U3654:U3717" si="1944">IMDIV(COMPLEX(1,2*PI()*B3654*$C$16*10^-3*$C$15*10^-6),COMPLEX(0,2*PI()*B3654*$C$15*10^-6))</f>
        <v>0.0000499999999999998-0.00008261780683757i</v>
      </c>
      <c r="V3654" t="str">
        <f t="shared" ref="V3654:V3717" si="1945">IMSUM(COMPLEX($C$18*10^-3,0),IMDIV(COMPLEX(1,0),COMPLEX(0,2*PI()*B3654*($C$17*1*10^-6))))</f>
        <v>0.00002-0.000925319436580786i</v>
      </c>
      <c r="W3654" t="str">
        <f t="shared" ref="W3654:W3717" si="1946">IMDIV(IMPRODUCT(U3654,V3654),IMSUM(U3654,V3654))</f>
        <v>0.0000421392411501013-0.0000777802485887978i</v>
      </c>
      <c r="X3654" t="str">
        <f t="shared" ref="X3654:X3717" si="1947">IMDIV(IMPRODUCT(COMPLEX($C$19,0),W3654),IMSUM(COMPLEX($C$19,0),W3654))</f>
        <v>0.0000421605941610587-0.0000777474711841404i</v>
      </c>
      <c r="Y3654" t="str">
        <f t="shared" ref="Y3654:Y3717" si="1948">COMPLEX($C$13*10^-3,2*PI()*B3654*$C$12*0.000001)</f>
        <v>0.009+8.64566298267911i</v>
      </c>
      <c r="Z3654" t="str">
        <f t="shared" ref="Z3654:Z3717" si="1949">IMPRODUCT(COMPLEX($C$6,0),IMDIV(X3654,IMSUM(X3654,Y3654)))</f>
        <v>-0.000107851518983676-0.0000586313507873812i</v>
      </c>
      <c r="AA3654" t="str">
        <f t="shared" ref="AA3654:AA3717" si="1950">IMDIV(COMPLEX($C$6,0),IMSUM(X3654,Y3654))</f>
        <v>0.00145165760464424-1.38799011835666i</v>
      </c>
      <c r="AB3654" t="str">
        <f t="shared" ref="AB3654:AB3717" si="1951">IMPRODUCT(COMPLEX($C$119,0),T3654)</f>
        <v>0.650243252924898+0.118321638072038i</v>
      </c>
      <c r="AC3654" t="str">
        <f t="shared" ref="AC3654:AC3717" si="1952">IMSUM(COMPLEX(1,0),IMPRODUCT(AB3654,M3654))</f>
        <v>1.01865053236232-0.0897770265643373i</v>
      </c>
      <c r="AD3654" t="str">
        <f t="shared" ref="AD3654:AD3717" si="1953">IMDIV(AB3654,AC3654)</f>
        <v>0.623259608661801+0.171085202411065i</v>
      </c>
      <c r="AE3654" t="str">
        <f t="shared" ref="AE3654:AE3717" si="1954">IMPRODUCT(AD3654,AA3654,X3654)</f>
        <v>-0.0000571885389982533-0.000054994351702719i</v>
      </c>
      <c r="AF3654" t="str">
        <f t="shared" ref="AF3654:AF3717" si="1955">IMSUB(D3654,H3654)</f>
        <v>-4.17527202127883-0.0572861050151205i</v>
      </c>
      <c r="AG3654" t="str">
        <f t="shared" ref="AG3654:AG3717" si="1956">IMSUM(COMPLEX(1,0),IMPRODUCT(AD3654,AA3654,COMPLEX($C$127,0)))</f>
        <v>1.00086289697422-0.00313068395150703i</v>
      </c>
      <c r="AH3654" t="str">
        <f t="shared" ref="AH3654:AH3717" si="1957">IMDIV(IMPRODUCT(AE3654,AF3654),AG3654)</f>
        <v>0.000234693995412878+0.00023342581693726i</v>
      </c>
      <c r="AI3654">
        <f t="shared" ref="AI3654:AI3717" si="1958">20*LOG10(IMABS(AH3654))</f>
        <v>-69.603127637788518</v>
      </c>
      <c r="AJ3654">
        <f t="shared" ref="AJ3654:AJ3717" si="1959">IMARGUMENT(AH3654)*180/PI()</f>
        <v>44.844780984166157</v>
      </c>
      <c r="AK3654"/>
      <c r="AL3654"/>
      <c r="AM3654"/>
      <c r="AN3654"/>
    </row>
    <row r="3655" spans="1:40" x14ac:dyDescent="0.35">
      <c r="A3655"/>
      <c r="B3655">
        <f t="shared" si="1925"/>
        <v>1721000</v>
      </c>
      <c r="C3655" s="237" t="str">
        <f t="shared" si="1928"/>
        <v>-7.1417820293792E-09+0.000393856036339824i</v>
      </c>
      <c r="D3655" s="208" t="str">
        <f t="shared" si="1929"/>
        <v>-1.64874557446692+0.00301956294527199i</v>
      </c>
      <c r="E3655" t="str">
        <f t="shared" si="1930"/>
        <v>36500</v>
      </c>
      <c r="F3655" t="str">
        <f t="shared" si="1931"/>
        <v>0.21505376344086</v>
      </c>
      <c r="G3655" t="str">
        <f t="shared" si="1926"/>
        <v>0.21505376344086</v>
      </c>
      <c r="H3655" t="str">
        <f t="shared" si="1932"/>
        <v>2.52652824633522+0.060272427666489i</v>
      </c>
      <c r="I3655" t="str">
        <f t="shared" si="1933"/>
        <v>6758.35119603504i</v>
      </c>
      <c r="J3655" t="str">
        <f t="shared" si="1927"/>
        <v>-61825.1008192804+1478.5109744542i</v>
      </c>
      <c r="K3655" t="str">
        <f t="shared" si="1934"/>
        <v>0.00261268673549638-0.109251553503612i</v>
      </c>
      <c r="L3655" t="str">
        <f t="shared" si="1935"/>
        <v>0.000828280969789053-0.0293616523291637i</v>
      </c>
      <c r="M3655" t="str">
        <f t="shared" si="1936"/>
        <v>0.00344096770528543-0.138613205832776i</v>
      </c>
      <c r="N3655" t="str">
        <f t="shared" si="1937"/>
        <v>-21.4665406296538i</v>
      </c>
      <c r="O3655" t="str">
        <f t="shared" si="1938"/>
        <v>-0.865520377941437-0.50087371199546i</v>
      </c>
      <c r="P3655" t="str">
        <f t="shared" si="1939"/>
        <v>1.86552037794144+0.50087371199546i</v>
      </c>
      <c r="Q3655" t="str">
        <f t="shared" si="1940"/>
        <v>-1.86552037794144+20.9656669176583i</v>
      </c>
      <c r="R3655" t="str">
        <f t="shared" si="1941"/>
        <v>0.0158473170487503-0.0903898682676987i</v>
      </c>
      <c r="S3655" t="str">
        <f t="shared" si="1942"/>
        <v>2.39692079280207i</v>
      </c>
      <c r="T3655" t="str">
        <f t="shared" si="1943"/>
        <v>0.216657354709487+0.0379847637442763i</v>
      </c>
      <c r="U3655" t="str">
        <f t="shared" si="1944"/>
        <v>0.00005-0.0000825698011392335i</v>
      </c>
      <c r="V3655" t="str">
        <f t="shared" si="1945"/>
        <v>0.00002-0.000924781772759412i</v>
      </c>
      <c r="W3655" t="str">
        <f t="shared" si="1946"/>
        <v>0.0000421390856448648-0.0000777372916250109i</v>
      </c>
      <c r="X3655" t="str">
        <f t="shared" si="1947"/>
        <v>0.0000421604053397085-0.0000777045324566454i</v>
      </c>
      <c r="Y3655" t="str">
        <f t="shared" si="1948"/>
        <v>0.009+8.65068953092485i</v>
      </c>
      <c r="Z3655" t="str">
        <f t="shared" si="1949"/>
        <v>-0.000107729322004335-0.0000585968923423326i</v>
      </c>
      <c r="AA3655" t="str">
        <f t="shared" si="1950"/>
        <v>0.00144997104363191-1.38718360388316i</v>
      </c>
      <c r="AB3655" t="str">
        <f t="shared" si="1951"/>
        <v>0.651740635771233+0.114264360448368i</v>
      </c>
      <c r="AC3655" t="str">
        <f t="shared" si="1952"/>
        <v>1.01808116779409-0.0899466789215743i</v>
      </c>
      <c r="AD3655" t="str">
        <f t="shared" si="1953"/>
        <v>0.625368449189168+0.167485836050506i</v>
      </c>
      <c r="AE3655" t="str">
        <f t="shared" si="1954"/>
        <v>-0.0000575563695301344-0.0000546877832544795i</v>
      </c>
      <c r="AF3655" t="str">
        <f t="shared" si="1955"/>
        <v>-4.17527382080214-0.057252864721217i</v>
      </c>
      <c r="AG3655" t="str">
        <f t="shared" si="1956"/>
        <v>1.0008443301459-0.00313947399434859i</v>
      </c>
      <c r="AH3655" t="str">
        <f t="shared" si="1957"/>
        <v>0.000236254179177082+0.000232177416238538i</v>
      </c>
      <c r="AI3655">
        <f t="shared" si="1958"/>
        <v>-69.59704741887434</v>
      </c>
      <c r="AJ3655">
        <f t="shared" si="1959"/>
        <v>44.501367081814372</v>
      </c>
      <c r="AK3655"/>
      <c r="AL3655"/>
      <c r="AM3655"/>
      <c r="AN3655"/>
    </row>
    <row r="3656" spans="1:40" x14ac:dyDescent="0.35">
      <c r="A3656"/>
      <c r="B3656">
        <f t="shared" si="1925"/>
        <v>1722000</v>
      </c>
      <c r="C3656" s="237" t="str">
        <f t="shared" si="1928"/>
        <v>-7.13348968519935E-09+0.000393627316225957i</v>
      </c>
      <c r="D3656" s="208" t="str">
        <f t="shared" si="1929"/>
        <v>-1.64874557440335+0.003017809424399i</v>
      </c>
      <c r="E3656" t="str">
        <f t="shared" si="1930"/>
        <v>36500</v>
      </c>
      <c r="F3656" t="str">
        <f t="shared" si="1931"/>
        <v>0.21505376344086</v>
      </c>
      <c r="G3656" t="str">
        <f t="shared" si="1926"/>
        <v>0.21505376344086</v>
      </c>
      <c r="H3656" t="str">
        <f t="shared" si="1932"/>
        <v>2.52653004279072+0.0602374723779296i</v>
      </c>
      <c r="I3656" t="str">
        <f t="shared" si="1933"/>
        <v>6762.27818685203i</v>
      </c>
      <c r="J3656" t="str">
        <f t="shared" si="1927"/>
        <v>-61896.9707357009+1479.37007438125i</v>
      </c>
      <c r="K3656" t="str">
        <f t="shared" si="1934"/>
        <v>0.00260965477116384-0.109188179346247i</v>
      </c>
      <c r="L3656" t="str">
        <f t="shared" si="1935"/>
        <v>0.000827320014135378-0.0293446285201437i</v>
      </c>
      <c r="M3656" t="str">
        <f t="shared" si="1936"/>
        <v>0.00343697478529922-0.138532807866391i</v>
      </c>
      <c r="N3656" t="str">
        <f t="shared" si="1937"/>
        <v>-21.4790139246158i</v>
      </c>
      <c r="O3656" t="str">
        <f t="shared" si="1938"/>
        <v>-0.871700432195785-0.490039137732571i</v>
      </c>
      <c r="P3656" t="str">
        <f t="shared" si="1939"/>
        <v>1.87170043219579+0.490039137732571i</v>
      </c>
      <c r="Q3656" t="str">
        <f t="shared" si="1940"/>
        <v>-1.87170043219579+20.9889747868832i</v>
      </c>
      <c r="R3656" t="str">
        <f t="shared" si="1941"/>
        <v>0.0152737402776601-0.0905374520561287i</v>
      </c>
      <c r="S3656" t="str">
        <f t="shared" si="1942"/>
        <v>2.39831354166482i</v>
      </c>
      <c r="T3656" t="str">
        <f t="shared" si="1943"/>
        <v>0.217137197294043+0.0366312181397836i</v>
      </c>
      <c r="U3656" t="str">
        <f t="shared" si="1944"/>
        <v>0.0000500000000000002-0.0000825218511966442i</v>
      </c>
      <c r="V3656" t="str">
        <f t="shared" si="1945"/>
        <v>0.00002-0.000924244733402416i</v>
      </c>
      <c r="W3656" t="str">
        <f t="shared" si="1946"/>
        <v>0.0000421389300509825-0.0000776943858281071i</v>
      </c>
      <c r="X3656" t="str">
        <f t="shared" si="1947"/>
        <v>0.0000421602164879195-0.0000776616448743699i</v>
      </c>
      <c r="Y3656" t="str">
        <f t="shared" si="1948"/>
        <v>0.009+8.6557160791706i</v>
      </c>
      <c r="Z3656" t="str">
        <f t="shared" si="1949"/>
        <v>-0.000107607337817284-0.0000585624740998535i</v>
      </c>
      <c r="AA3656" t="str">
        <f t="shared" si="1950"/>
        <v>0.00144828742010292-1.3863780261495i</v>
      </c>
      <c r="AB3656" t="str">
        <f t="shared" si="1951"/>
        <v>0.653184080474728+0.110192674656763i</v>
      </c>
      <c r="AC3656" t="str">
        <f t="shared" si="1952"/>
        <v>1.01751027784126-0.0901086952774708i</v>
      </c>
      <c r="AD3656" t="str">
        <f t="shared" si="1953"/>
        <v>0.627432307190488+0.163860537690453i</v>
      </c>
      <c r="AE3656" t="str">
        <f t="shared" si="1954"/>
        <v>-0.0000579202417428396-0.0000543765844734327i</v>
      </c>
      <c r="AF3656" t="str">
        <f t="shared" si="1955"/>
        <v>-4.17527561719407-0.0572196629535306i</v>
      </c>
      <c r="AG3656" t="str">
        <f t="shared" si="1956"/>
        <v>1.00082565449107-0.00314802818807583i</v>
      </c>
      <c r="AH3656" t="str">
        <f t="shared" si="1957"/>
        <v>0.000237798314870225+0.000230909348466627i</v>
      </c>
      <c r="AI3656">
        <f t="shared" si="1958"/>
        <v>-69.591320788041145</v>
      </c>
      <c r="AJ3656">
        <f t="shared" si="1959"/>
        <v>44.157939346050462</v>
      </c>
      <c r="AK3656"/>
      <c r="AL3656"/>
      <c r="AM3656"/>
      <c r="AN3656"/>
    </row>
    <row r="3657" spans="1:40" x14ac:dyDescent="0.35">
      <c r="A3657"/>
      <c r="B3657">
        <f t="shared" si="1925"/>
        <v>1723000</v>
      </c>
      <c r="C3657" s="237" t="str">
        <f t="shared" si="1928"/>
        <v>-7.12521177503734E-09+0.000393398861602645i</v>
      </c>
      <c r="D3657" s="208" t="str">
        <f t="shared" si="1929"/>
        <v>-1.64874557433989+0.00301605793895361i</v>
      </c>
      <c r="E3657" t="str">
        <f t="shared" si="1930"/>
        <v>36500</v>
      </c>
      <c r="F3657" t="str">
        <f t="shared" si="1931"/>
        <v>0.21505376344086</v>
      </c>
      <c r="G3657" t="str">
        <f t="shared" si="1926"/>
        <v>0.21505376344086</v>
      </c>
      <c r="H3657" t="str">
        <f t="shared" si="1932"/>
        <v>2.52653183612198+0.060202557584121i</v>
      </c>
      <c r="I3657" t="str">
        <f t="shared" si="1933"/>
        <v>6766.20517766902i</v>
      </c>
      <c r="J3657" t="str">
        <f t="shared" si="1927"/>
        <v>-61968.882400548+1480.22917430829i</v>
      </c>
      <c r="K3657" t="str">
        <f t="shared" si="1934"/>
        <v>0.00260662808061452-0.109124878629048i</v>
      </c>
      <c r="L3657" t="str">
        <f t="shared" si="1935"/>
        <v>0.00082636072939347-0.0293276244247032i</v>
      </c>
      <c r="M3657" t="str">
        <f t="shared" si="1936"/>
        <v>0.00343298881000799-0.138452503053751i</v>
      </c>
      <c r="N3657" t="str">
        <f t="shared" si="1937"/>
        <v>-21.4914872195778i</v>
      </c>
      <c r="O3657" t="str">
        <f t="shared" si="1938"/>
        <v>-0.877744866364134-0.479128322656269i</v>
      </c>
      <c r="P3657" t="str">
        <f t="shared" si="1939"/>
        <v>1.87774486636413+0.479128322656269i</v>
      </c>
      <c r="Q3657" t="str">
        <f t="shared" si="1940"/>
        <v>-1.87774486636413+21.0123588969215i</v>
      </c>
      <c r="R3657" t="str">
        <f t="shared" si="1941"/>
        <v>0.0146989366312496-0.090677383177746i</v>
      </c>
      <c r="S3657" t="str">
        <f t="shared" si="1942"/>
        <v>2.39970629052757i</v>
      </c>
      <c r="T3657" t="str">
        <f t="shared" si="1943"/>
        <v>0.217599086820216+0.0352731306980758i</v>
      </c>
      <c r="U3657" t="str">
        <f t="shared" si="1944"/>
        <v>0.0000499999999999999-0.0000824739569127223i</v>
      </c>
      <c r="V3657" t="str">
        <f t="shared" si="1945"/>
        <v>0.00002-0.000923708317422494i</v>
      </c>
      <c r="W3657" t="str">
        <f t="shared" si="1946"/>
        <v>0.0000421387743684567-0.0000776515311089526i</v>
      </c>
      <c r="X3657" t="str">
        <f t="shared" si="1947"/>
        <v>0.0000421600276055591-0.0000776188083482182i</v>
      </c>
      <c r="Y3657" t="str">
        <f t="shared" si="1948"/>
        <v>0.009+8.66074262741634i</v>
      </c>
      <c r="Z3657" t="str">
        <f t="shared" si="1949"/>
        <v>-0.000107485565928637-0.0000585280959892439i</v>
      </c>
      <c r="AA3657" t="str">
        <f t="shared" si="1950"/>
        <v>0.00144660672723958-1.38557338352465i</v>
      </c>
      <c r="AB3657" t="str">
        <f t="shared" si="1951"/>
        <v>0.654573519452453+0.106107326278544i</v>
      </c>
      <c r="AC3657" t="str">
        <f t="shared" si="1952"/>
        <v>1.01693796848321-0.0902630769371212i</v>
      </c>
      <c r="AD3657" t="str">
        <f t="shared" si="1953"/>
        <v>0.629450864862425+0.160209868419765i</v>
      </c>
      <c r="AE3657" t="str">
        <f t="shared" si="1954"/>
        <v>-0.0000582801038767117-0.0000540608090136316i</v>
      </c>
      <c r="AF3657" t="str">
        <f t="shared" si="1955"/>
        <v>-4.17527741046187-0.0571864996451674i</v>
      </c>
      <c r="AG3657" t="str">
        <f t="shared" si="1956"/>
        <v>1.00080687301228-0.00315634534617781i</v>
      </c>
      <c r="AH3657" t="str">
        <f t="shared" si="1957"/>
        <v>0.000239326181128432+0.000229621830225759i</v>
      </c>
      <c r="AI3657">
        <f t="shared" si="1958"/>
        <v>-69.585946577514306</v>
      </c>
      <c r="AJ3657">
        <f t="shared" si="1959"/>
        <v>43.81449758296533</v>
      </c>
      <c r="AK3657"/>
      <c r="AL3657"/>
      <c r="AM3657"/>
      <c r="AN3657"/>
    </row>
    <row r="3658" spans="1:40" x14ac:dyDescent="0.35">
      <c r="A3658"/>
      <c r="B3658">
        <f t="shared" si="1925"/>
        <v>1724000</v>
      </c>
      <c r="C3658" s="237" t="str">
        <f t="shared" si="1928"/>
        <v>-7.11694826541315E-09+0.000393170672007895i</v>
      </c>
      <c r="D3658" s="208" t="str">
        <f t="shared" si="1929"/>
        <v>-1.64874557427653+0.00301430848539386i</v>
      </c>
      <c r="E3658" t="str">
        <f t="shared" si="1930"/>
        <v>36500</v>
      </c>
      <c r="F3658" t="str">
        <f t="shared" si="1931"/>
        <v>0.21505376344086</v>
      </c>
      <c r="G3658" t="str">
        <f t="shared" si="1926"/>
        <v>0.21505376344086</v>
      </c>
      <c r="H3658" t="str">
        <f t="shared" si="1932"/>
        <v>2.52653362633621+0.0601676832147813i</v>
      </c>
      <c r="I3658" t="str">
        <f t="shared" si="1933"/>
        <v>6770.132168486i</v>
      </c>
      <c r="J3658" t="str">
        <f t="shared" si="1927"/>
        <v>-62040.8358138217+1481.08827423535i</v>
      </c>
      <c r="K3658" t="str">
        <f t="shared" si="1934"/>
        <v>0.00260360665162682-0.109061651224501i</v>
      </c>
      <c r="L3658" t="str">
        <f t="shared" si="1935"/>
        <v>0.000825403111692741-0.0293106400086467i</v>
      </c>
      <c r="M3658" t="str">
        <f t="shared" si="1936"/>
        <v>0.00342900976331956-0.138372291233148i</v>
      </c>
      <c r="N3658" t="str">
        <f t="shared" si="1937"/>
        <v>-21.5039605145398i</v>
      </c>
      <c r="O3658" t="str">
        <f t="shared" si="1938"/>
        <v>-0.883652740046947-0.468142964282839i</v>
      </c>
      <c r="P3658" t="str">
        <f t="shared" si="1939"/>
        <v>1.88365274004695+0.468142964282839i</v>
      </c>
      <c r="Q3658" t="str">
        <f t="shared" si="1940"/>
        <v>-1.88365274004695+21.035817550257i</v>
      </c>
      <c r="R3658" t="str">
        <f t="shared" si="1941"/>
        <v>0.014123011161084-0.0908096670906381i</v>
      </c>
      <c r="S3658" t="str">
        <f t="shared" si="1942"/>
        <v>2.40109903939033i</v>
      </c>
      <c r="T3658" t="str">
        <f t="shared" si="1943"/>
        <v>0.218043004418687+0.0339107485321777i</v>
      </c>
      <c r="U3658" t="str">
        <f t="shared" si="1944"/>
        <v>0.0000500000000000001-0.0000824261181906155i</v>
      </c>
      <c r="V3658" t="str">
        <f t="shared" si="1945"/>
        <v>0.00002-0.000923172523734892i</v>
      </c>
      <c r="W3658" t="str">
        <f t="shared" si="1946"/>
        <v>0.0000421386185972914-0.000077608727378624i</v>
      </c>
      <c r="X3658" t="str">
        <f t="shared" si="1947"/>
        <v>0.0000421598386924964-0.000077576022789304i</v>
      </c>
      <c r="Y3658" t="str">
        <f t="shared" si="1948"/>
        <v>0.009+8.66576917566208i</v>
      </c>
      <c r="Z3658" t="str">
        <f t="shared" si="1949"/>
        <v>-0.00010736400584594-0.0000584937579399707i</v>
      </c>
      <c r="AA3658" t="str">
        <f t="shared" si="1950"/>
        <v>0.00144492895824393-1.38476967438132i</v>
      </c>
      <c r="AB3658" t="str">
        <f t="shared" si="1951"/>
        <v>0.65590889594242+0.102009058669967i</v>
      </c>
      <c r="AC3658" t="str">
        <f t="shared" si="1952"/>
        <v>1.01636434518273-0.0904098267136308i</v>
      </c>
      <c r="AD3658" t="str">
        <f t="shared" si="1953"/>
        <v>0.631423811372959+0.156534393195831i</v>
      </c>
      <c r="AE3658" t="str">
        <f t="shared" si="1954"/>
        <v>-0.0000586359048706353-0.0000537405110861517i</v>
      </c>
      <c r="AF3658" t="str">
        <f t="shared" si="1955"/>
        <v>-4.17527920061274-0.0571533747293874i</v>
      </c>
      <c r="AG3658" t="str">
        <f t="shared" si="1956"/>
        <v>1.00078798872455-0.00316442431982975i</v>
      </c>
      <c r="AH3658" t="str">
        <f t="shared" si="1957"/>
        <v>0.000240837559372559+0.000228315080532878i</v>
      </c>
      <c r="AI3658">
        <f t="shared" si="1958"/>
        <v>-69.580923653716368</v>
      </c>
      <c r="AJ3658">
        <f t="shared" si="1959"/>
        <v>43.471041600549917</v>
      </c>
      <c r="AK3658"/>
      <c r="AL3658"/>
      <c r="AM3658"/>
      <c r="AN3658"/>
    </row>
    <row r="3659" spans="1:40" x14ac:dyDescent="0.35">
      <c r="A3659"/>
      <c r="B3659">
        <f t="shared" si="1925"/>
        <v>1725000</v>
      </c>
      <c r="C3659" s="237" t="str">
        <f t="shared" si="1928"/>
        <v>-7.10869912294415E-09+0.000392942746980794i</v>
      </c>
      <c r="D3659" s="208" t="str">
        <f t="shared" si="1929"/>
        <v>-1.64874557421329+0.00301256106018609i</v>
      </c>
      <c r="E3659" t="str">
        <f t="shared" si="1930"/>
        <v>36500</v>
      </c>
      <c r="F3659" t="str">
        <f t="shared" si="1931"/>
        <v>0.21505376344086</v>
      </c>
      <c r="G3659" t="str">
        <f t="shared" si="1926"/>
        <v>0.21505376344086</v>
      </c>
      <c r="H3659" t="str">
        <f t="shared" si="1932"/>
        <v>2.52653541344067+0.0601328491997934i</v>
      </c>
      <c r="I3659" t="str">
        <f t="shared" si="1933"/>
        <v>6774.05915930299i</v>
      </c>
      <c r="J3659" t="str">
        <f t="shared" si="1927"/>
        <v>-62112.830975522+1481.9473741624i</v>
      </c>
      <c r="K3659" t="str">
        <f t="shared" si="1934"/>
        <v>0.00260059047201444-0.10899849700539i</v>
      </c>
      <c r="L3659" t="str">
        <f t="shared" si="1935"/>
        <v>0.00082444715717382-0.029293675237858i</v>
      </c>
      <c r="M3659" t="str">
        <f t="shared" si="1936"/>
        <v>0.00342503762918826-0.138292172243248i</v>
      </c>
      <c r="N3659" t="str">
        <f t="shared" si="1937"/>
        <v>-21.5164338095019i</v>
      </c>
      <c r="O3659" t="str">
        <f t="shared" si="1938"/>
        <v>-0.889423134090962-0.457084771726001i</v>
      </c>
      <c r="P3659" t="str">
        <f t="shared" si="1939"/>
        <v>1.88942313409096+0.457084771726001i</v>
      </c>
      <c r="Q3659" t="str">
        <f t="shared" si="1940"/>
        <v>-1.88942313409096+21.0593490377759i</v>
      </c>
      <c r="R3659" t="str">
        <f t="shared" si="1941"/>
        <v>0.0135460683449468-0.0909343107217015i</v>
      </c>
      <c r="S3659" t="str">
        <f t="shared" si="1942"/>
        <v>2.40249178825308i</v>
      </c>
      <c r="T3659" t="str">
        <f t="shared" si="1943"/>
        <v>0.218468934779342+0.0325443179618497i</v>
      </c>
      <c r="U3659" t="str">
        <f t="shared" si="1944"/>
        <v>0.0000499999999999998-0.000082378334933693i</v>
      </c>
      <c r="V3659" t="str">
        <f t="shared" si="1945"/>
        <v>0.00002-0.000922637351257363i</v>
      </c>
      <c r="W3659" t="str">
        <f t="shared" si="1946"/>
        <v>0.0000421384627374889-0.0000775659745484001i</v>
      </c>
      <c r="X3659" t="str">
        <f t="shared" si="1947"/>
        <v>0.0000421596497485998-0.0000775332881089439i</v>
      </c>
      <c r="Y3659" t="str">
        <f t="shared" si="1948"/>
        <v>0.009+8.67079572390783i</v>
      </c>
      <c r="Z3659" t="str">
        <f t="shared" si="1949"/>
        <v>-0.000107242657078165-0.0000584594598816656i</v>
      </c>
      <c r="AA3659" t="str">
        <f t="shared" si="1950"/>
        <v>0.00144325410633775-1.38396689709602i</v>
      </c>
      <c r="AB3659" t="str">
        <f t="shared" si="1951"/>
        <v>0.657190163889312+0.097898612801019i</v>
      </c>
      <c r="AC3659" t="str">
        <f t="shared" si="1952"/>
        <v>1.01578951286471-0.0905489489084603i</v>
      </c>
      <c r="AD3659" t="str">
        <f t="shared" si="1953"/>
        <v>0.633350842907891+0.152834680758604i</v>
      </c>
      <c r="AE3659" t="str">
        <f t="shared" si="1954"/>
        <v>-0.0000589875943678032-0.0000534157454502389i</v>
      </c>
      <c r="AF3659" t="str">
        <f t="shared" si="1955"/>
        <v>-4.17528098765396-0.0571202881396073i</v>
      </c>
      <c r="AG3659" t="str">
        <f t="shared" si="1956"/>
        <v>1.00076900465487-0.00317226399801747i</v>
      </c>
      <c r="AH3659" t="str">
        <f t="shared" si="1957"/>
        <v>0.000242332233833924+0.000226989320783359i</v>
      </c>
      <c r="AI3659">
        <f t="shared" si="1958"/>
        <v>-69.576250916865035</v>
      </c>
      <c r="AJ3659">
        <f t="shared" si="1959"/>
        <v>43.127571208713761</v>
      </c>
      <c r="AK3659"/>
      <c r="AL3659"/>
      <c r="AM3659"/>
      <c r="AN3659"/>
    </row>
    <row r="3660" spans="1:40" x14ac:dyDescent="0.35">
      <c r="A3660"/>
      <c r="B3660">
        <f t="shared" si="1925"/>
        <v>1726000</v>
      </c>
      <c r="C3660" s="237" t="str">
        <f t="shared" si="1928"/>
        <v>-7.10046431434405E-09+0.000392715086061488i</v>
      </c>
      <c r="D3660" s="208" t="str">
        <f t="shared" si="1929"/>
        <v>-1.64874557415015+0.00301081565980474i</v>
      </c>
      <c r="E3660" t="str">
        <f t="shared" si="1930"/>
        <v>36500</v>
      </c>
      <c r="F3660" t="str">
        <f t="shared" si="1931"/>
        <v>0.21505376344086</v>
      </c>
      <c r="G3660" t="str">
        <f t="shared" si="1926"/>
        <v>0.21505376344086</v>
      </c>
      <c r="H3660" t="str">
        <f t="shared" si="1932"/>
        <v>2.52653719744252+0.0600980554691996i</v>
      </c>
      <c r="I3660" t="str">
        <f t="shared" si="1933"/>
        <v>6777.98615011998i</v>
      </c>
      <c r="J3660" t="str">
        <f t="shared" si="1927"/>
        <v>-62184.867885649+1482.80647408945i</v>
      </c>
      <c r="K3660" t="str">
        <f t="shared" si="1934"/>
        <v>0.00259757952962635-0.10893541584479i</v>
      </c>
      <c r="L3660" t="str">
        <f t="shared" si="1935"/>
        <v>0.000823492861988476-0.0292767300782991i</v>
      </c>
      <c r="M3660" t="str">
        <f t="shared" si="1936"/>
        <v>0.00342107239161483-0.138212145923089i</v>
      </c>
      <c r="N3660" t="str">
        <f t="shared" si="1937"/>
        <v>-21.5289071044639i</v>
      </c>
      <c r="O3660" t="str">
        <f t="shared" si="1938"/>
        <v>-0.895055150732005-0.445955465431367i</v>
      </c>
      <c r="P3660" t="str">
        <f t="shared" si="1939"/>
        <v>1.89505515073201+0.445955465431367i</v>
      </c>
      <c r="Q3660" t="str">
        <f t="shared" si="1940"/>
        <v>-1.89505515073201+21.0829516390325i</v>
      </c>
      <c r="R3660" t="str">
        <f t="shared" si="1941"/>
        <v>0.012968212066777-0.0910513224462831i</v>
      </c>
      <c r="S3660" t="str">
        <f t="shared" si="1942"/>
        <v>2.40388453711584i</v>
      </c>
      <c r="T3660" t="str">
        <f t="shared" si="1943"/>
        <v>0.218876866112568+0.0311740844613643i</v>
      </c>
      <c r="U3660" t="str">
        <f t="shared" si="1944"/>
        <v>0.00005-0.0000823306070455509i</v>
      </c>
      <c r="V3660" t="str">
        <f t="shared" si="1945"/>
        <v>0.00002-0.000922102798910167i</v>
      </c>
      <c r="W3660" t="str">
        <f t="shared" si="1946"/>
        <v>0.000042138306789053-0.0000775232725297689i</v>
      </c>
      <c r="X3660" t="str">
        <f t="shared" si="1947"/>
        <v>0.000042159460773739-0.0000774906042186635i</v>
      </c>
      <c r="Y3660" t="str">
        <f t="shared" si="1948"/>
        <v>0.009+8.67582227215357i</v>
      </c>
      <c r="Z3660" t="str">
        <f t="shared" si="1949"/>
        <v>-0.000107121519135709-0.0000584252017441265i</v>
      </c>
      <c r="AA3660" t="str">
        <f t="shared" si="1950"/>
        <v>0.00144158216476243-1.38316505004902i</v>
      </c>
      <c r="AB3660" t="str">
        <f t="shared" si="1951"/>
        <v>0.65841728782805+0.093776727098321i</v>
      </c>
      <c r="AC3660" t="str">
        <f t="shared" si="1952"/>
        <v>1.01521357589545-0.0906804492915229i</v>
      </c>
      <c r="AD3660" t="str">
        <f t="shared" si="1953"/>
        <v>0.635231662716282+0.149111303544294i</v>
      </c>
      <c r="AE3660" t="str">
        <f t="shared" si="1954"/>
        <v>-0.0000593351227213654-0.0000530865674044264i</v>
      </c>
      <c r="AF3660" t="str">
        <f t="shared" si="1955"/>
        <v>-4.17528277159267-0.0570872398093949i</v>
      </c>
      <c r="AG3660" t="str">
        <f t="shared" si="1956"/>
        <v>1.0007499238418-0.00317986330765572i</v>
      </c>
      <c r="AH3660" t="str">
        <f t="shared" si="1957"/>
        <v>0.00024380999157954+0.000225644774716535i</v>
      </c>
      <c r="AI3660">
        <f t="shared" si="1958"/>
        <v>-69.571927300584917</v>
      </c>
      <c r="AJ3660">
        <f t="shared" si="1959"/>
        <v>42.784086219325019</v>
      </c>
      <c r="AK3660"/>
      <c r="AL3660"/>
      <c r="AM3660"/>
      <c r="AN3660"/>
    </row>
    <row r="3661" spans="1:40" x14ac:dyDescent="0.35">
      <c r="A3661"/>
      <c r="B3661">
        <f t="shared" si="1925"/>
        <v>1727000</v>
      </c>
      <c r="C3661" s="237" t="str">
        <f t="shared" si="1928"/>
        <v>-7.09224380642297E-09+0.000392487688791191i</v>
      </c>
      <c r="D3661" s="208" t="str">
        <f t="shared" si="1929"/>
        <v>-1.64874557408713+0.00300907228073247i</v>
      </c>
      <c r="E3661" t="str">
        <f t="shared" si="1930"/>
        <v>36500</v>
      </c>
      <c r="F3661" t="str">
        <f t="shared" si="1931"/>
        <v>0.21505376344086</v>
      </c>
      <c r="G3661" t="str">
        <f t="shared" si="1926"/>
        <v>0.21505376344086</v>
      </c>
      <c r="H3661" t="str">
        <f t="shared" si="1932"/>
        <v>2.52653897834898+0.0600633019532061i</v>
      </c>
      <c r="I3661" t="str">
        <f t="shared" si="1933"/>
        <v>6781.91314093697i</v>
      </c>
      <c r="J3661" t="str">
        <f t="shared" si="1927"/>
        <v>-62256.9465442026+1483.66557401649i</v>
      </c>
      <c r="K3661" t="str">
        <f t="shared" si="1934"/>
        <v>0.00259457381234667-0.108872407616071i</v>
      </c>
      <c r="L3661" t="str">
        <f t="shared" si="1935"/>
        <v>0.000822540222299612-0.0292598044960112i</v>
      </c>
      <c r="M3661" t="str">
        <f t="shared" si="1936"/>
        <v>0.00341711403464628-0.138132212112082i</v>
      </c>
      <c r="N3661" t="str">
        <f t="shared" si="1937"/>
        <v>-21.5413803994259i</v>
      </c>
      <c r="O3661" t="str">
        <f t="shared" si="1938"/>
        <v>-0.900547913734948-0.43475677690823i</v>
      </c>
      <c r="P3661" t="str">
        <f t="shared" si="1939"/>
        <v>1.90054791373495+0.43475677690823i</v>
      </c>
      <c r="Q3661" t="str">
        <f t="shared" si="1940"/>
        <v>-1.90054791373495+21.1066236225177i</v>
      </c>
      <c r="R3661" t="str">
        <f t="shared" si="1941"/>
        <v>0.0123895455971724-0.0911607120676114i</v>
      </c>
      <c r="S3661" t="str">
        <f t="shared" si="1942"/>
        <v>2.40527728597859i</v>
      </c>
      <c r="T3661" t="str">
        <f t="shared" si="1943"/>
        <v>0.21926679010986+0.0298002926084748i</v>
      </c>
      <c r="U3661" t="str">
        <f t="shared" si="1944"/>
        <v>0.0000500000000000002-0.0000822829344300066i</v>
      </c>
      <c r="V3661" t="str">
        <f t="shared" si="1945"/>
        <v>0.00002-0.000921568865616074i</v>
      </c>
      <c r="W3661" t="str">
        <f t="shared" si="1946"/>
        <v>0.0000421381507519863-0.000077480621234421i</v>
      </c>
      <c r="X3661" t="str">
        <f t="shared" si="1947"/>
        <v>0.0000421592717677834-0.0000774479710301907i</v>
      </c>
      <c r="Y3661" t="str">
        <f t="shared" si="1948"/>
        <v>0.009+8.68084882039932i</v>
      </c>
      <c r="Z3661" t="str">
        <f t="shared" si="1949"/>
        <v>-0.000107000591530382-0.0000583909834573147i</v>
      </c>
      <c r="AA3661" t="str">
        <f t="shared" si="1950"/>
        <v>0.00143991312677892-1.38236413162433i</v>
      </c>
      <c r="AB3661" t="str">
        <f t="shared" si="1951"/>
        <v>0.659590242765298+0.0896441372916185i</v>
      </c>
      <c r="AC3661" t="str">
        <f t="shared" si="1952"/>
        <v>1.01463663806264-0.0908043350810528i</v>
      </c>
      <c r="AD3661" t="str">
        <f t="shared" si="1953"/>
        <v>0.637065981154846+0.145364837598184i</v>
      </c>
      <c r="AE3661" t="str">
        <f t="shared" si="1954"/>
        <v>-0.0000596784409999809-0.0000527530327775542i</v>
      </c>
      <c r="AF3661" t="str">
        <f t="shared" si="1955"/>
        <v>-4.17528455243611-0.0570542296724736i</v>
      </c>
      <c r="AG3661" t="str">
        <f t="shared" si="1956"/>
        <v>1.00073074933493-0.00318722121370106i</v>
      </c>
      <c r="AH3661" t="str">
        <f t="shared" si="1957"/>
        <v>0.000245270622537076+0.000224281668380828i</v>
      </c>
      <c r="AI3661">
        <f t="shared" si="1958"/>
        <v>-69.567951771532094</v>
      </c>
      <c r="AJ3661">
        <f t="shared" si="1959"/>
        <v>42.440586446218497</v>
      </c>
      <c r="AK3661"/>
      <c r="AL3661"/>
      <c r="AM3661"/>
      <c r="AN3661"/>
    </row>
    <row r="3662" spans="1:40" x14ac:dyDescent="0.35">
      <c r="A3662"/>
      <c r="B3662">
        <f t="shared" si="1925"/>
        <v>1728000</v>
      </c>
      <c r="C3662" s="237" t="str">
        <f t="shared" si="1928"/>
        <v>-7.08403756608696E-09+0.000392260554712174i</v>
      </c>
      <c r="D3662" s="208" t="str">
        <f t="shared" si="1929"/>
        <v>-1.64874557402422+0.00300733091946i</v>
      </c>
      <c r="E3662" t="str">
        <f t="shared" si="1930"/>
        <v>36500</v>
      </c>
      <c r="F3662" t="str">
        <f t="shared" si="1931"/>
        <v>0.21505376344086</v>
      </c>
      <c r="G3662" t="str">
        <f t="shared" si="1926"/>
        <v>0.21505376344086</v>
      </c>
      <c r="H3662" t="str">
        <f t="shared" si="1932"/>
        <v>2.52654075616717+0.0600285885821784i</v>
      </c>
      <c r="I3662" t="str">
        <f t="shared" si="1933"/>
        <v>6785.84013175395i</v>
      </c>
      <c r="J3662" t="str">
        <f t="shared" si="1927"/>
        <v>-62329.0669511828+1484.52467394355i</v>
      </c>
      <c r="K3662" t="str">
        <f t="shared" si="1934"/>
        <v>0.00259157330809458-0.108809472192894i</v>
      </c>
      <c r="L3662" t="str">
        <f t="shared" si="1935"/>
        <v>0.000821589234281213-0.0292428984571134i</v>
      </c>
      <c r="M3662" t="str">
        <f t="shared" si="1936"/>
        <v>0.00341316254237579-0.138052370650007i</v>
      </c>
      <c r="N3662" t="str">
        <f t="shared" si="1937"/>
        <v>-21.553853694388i</v>
      </c>
      <c r="O3662" t="str">
        <f t="shared" si="1938"/>
        <v>-0.905900568529888-0.423490448460441i</v>
      </c>
      <c r="P3662" t="str">
        <f t="shared" si="1939"/>
        <v>1.90590056852989+0.423490448460441i</v>
      </c>
      <c r="Q3662" t="str">
        <f t="shared" si="1940"/>
        <v>-1.90590056852989+21.1303632459276i</v>
      </c>
      <c r="R3662" t="str">
        <f t="shared" si="1941"/>
        <v>0.0118101715745435-0.0912624907960305i</v>
      </c>
      <c r="S3662" t="str">
        <f t="shared" si="1942"/>
        <v>2.40667003484135i</v>
      </c>
      <c r="T3662" t="str">
        <f t="shared" si="1943"/>
        <v>0.219638701903791+0.0284231860347889i</v>
      </c>
      <c r="U3662" t="str">
        <f t="shared" si="1944"/>
        <v>0.0000499999999999999-0.0000822353169910999i</v>
      </c>
      <c r="V3662" t="str">
        <f t="shared" si="1945"/>
        <v>0.00002-0.000921035550300322i</v>
      </c>
      <c r="W3662" t="str">
        <f t="shared" si="1946"/>
        <v>0.0000421379946262913-0.0000774380205742509i</v>
      </c>
      <c r="X3662" t="str">
        <f t="shared" si="1947"/>
        <v>0.0000421590827306025-0.0000774053884554578i</v>
      </c>
      <c r="Y3662" t="str">
        <f t="shared" si="1948"/>
        <v>0.009+8.68587536864506i</v>
      </c>
      <c r="Z3662" t="str">
        <f t="shared" si="1949"/>
        <v>-0.000106879873775408-0.0000583568049513559i</v>
      </c>
      <c r="AA3662" t="str">
        <f t="shared" si="1950"/>
        <v>0.00143824698566767-1.38156414020972i</v>
      </c>
      <c r="AB3662" t="str">
        <f t="shared" si="1951"/>
        <v>0.660709014059041+0.0855015762644969i</v>
      </c>
      <c r="AC3662" t="str">
        <f t="shared" si="1952"/>
        <v>1.01405880255582-0.0909206149232594i</v>
      </c>
      <c r="AD3662" t="str">
        <f t="shared" si="1953"/>
        <v>0.638853515731353+0.141595862487248i</v>
      </c>
      <c r="AE3662" t="str">
        <f t="shared" si="1954"/>
        <v>-0.0000600175009932554-0.0000524151979197796i</v>
      </c>
      <c r="AF3662" t="str">
        <f t="shared" si="1955"/>
        <v>-4.17528633019139-0.0570212576627184i</v>
      </c>
      <c r="AG3662" t="str">
        <f t="shared" si="1956"/>
        <v>1.00071148419447-0.00319433671925936i</v>
      </c>
      <c r="AH3662" t="str">
        <f t="shared" si="1957"/>
        <v>0.000246713919519331+0.000222900230098755i</v>
      </c>
      <c r="AI3662">
        <f t="shared" si="1958"/>
        <v>-69.564323329030884</v>
      </c>
      <c r="AJ3662">
        <f t="shared" si="1959"/>
        <v>42.097071705230618</v>
      </c>
      <c r="AK3662"/>
      <c r="AL3662"/>
      <c r="AM3662"/>
      <c r="AN3662"/>
    </row>
    <row r="3663" spans="1:40" x14ac:dyDescent="0.35">
      <c r="A3663"/>
      <c r="B3663">
        <f t="shared" si="1925"/>
        <v>1729000</v>
      </c>
      <c r="C3663" s="237" t="str">
        <f t="shared" si="1928"/>
        <v>-7.07584556033809E-09+0.000392033683367782i</v>
      </c>
      <c r="D3663" s="208" t="str">
        <f t="shared" si="1929"/>
        <v>-1.64874557396141+0.00300559157248633i</v>
      </c>
      <c r="E3663" t="str">
        <f t="shared" si="1930"/>
        <v>36500</v>
      </c>
      <c r="F3663" t="str">
        <f t="shared" si="1931"/>
        <v>0.21505376344086</v>
      </c>
      <c r="G3663" t="str">
        <f t="shared" si="1926"/>
        <v>0.21505376344086</v>
      </c>
      <c r="H3663" t="str">
        <f t="shared" si="1932"/>
        <v>2.52654253090423+0.0599939152866431i</v>
      </c>
      <c r="I3663" t="str">
        <f t="shared" si="1933"/>
        <v>6789.76712257094i</v>
      </c>
      <c r="J3663" t="str">
        <f t="shared" si="1927"/>
        <v>-62401.2291065896+1485.3837738706i</v>
      </c>
      <c r="K3663" t="str">
        <f t="shared" si="1934"/>
        <v>0.00258857800482406-0.108746609449213i</v>
      </c>
      <c r="L3663" t="str">
        <f t="shared" si="1935"/>
        <v>0.000820639894118296-0.0292260119278029i</v>
      </c>
      <c r="M3663" t="str">
        <f t="shared" si="1936"/>
        <v>0.00340921789894236-0.137972621377016i</v>
      </c>
      <c r="N3663" t="str">
        <f t="shared" si="1937"/>
        <v>-21.56632698935i</v>
      </c>
      <c r="O3663" t="str">
        <f t="shared" si="1938"/>
        <v>-0.911112282344979-0.412158232915617i</v>
      </c>
      <c r="P3663" t="str">
        <f t="shared" si="1939"/>
        <v>1.91111228234498+0.412158232915617i</v>
      </c>
      <c r="Q3663" t="str">
        <f t="shared" si="1940"/>
        <v>-1.91111228234498+21.1541687564344i</v>
      </c>
      <c r="R3663" t="str">
        <f t="shared" si="1941"/>
        <v>0.0112301919868766-0.0913566712280466i</v>
      </c>
      <c r="S3663" t="str">
        <f t="shared" si="1942"/>
        <v>2.4080627837041i</v>
      </c>
      <c r="T3663" t="str">
        <f t="shared" si="1943"/>
        <v>0.21999260002735+0.0270430073774495i</v>
      </c>
      <c r="U3663" t="str">
        <f t="shared" si="1944"/>
        <v>0.0000500000000000001-0.0000821877546330949i</v>
      </c>
      <c r="V3663" t="str">
        <f t="shared" si="1945"/>
        <v>0.00002-0.000920502851890662i</v>
      </c>
      <c r="W3663" t="str">
        <f t="shared" si="1946"/>
        <v>0.0000421378384119716-0.000077395470461359i</v>
      </c>
      <c r="X3663" t="str">
        <f t="shared" si="1947"/>
        <v>0.0000421588936620669-0.0000773628564066017i</v>
      </c>
      <c r="Y3663" t="str">
        <f t="shared" si="1948"/>
        <v>0.009+8.6909019168908i</v>
      </c>
      <c r="Z3663" t="str">
        <f t="shared" si="1949"/>
        <v>-0.000106759365385419-0.0000583226661565396i</v>
      </c>
      <c r="AA3663" t="str">
        <f t="shared" si="1950"/>
        <v>0.00143658373472857-1.38076507419668i</v>
      </c>
      <c r="AB3663" t="str">
        <f t="shared" si="1951"/>
        <v>0.661773597296272+0.0813497739090291i</v>
      </c>
      <c r="AC3663" t="str">
        <f t="shared" si="1952"/>
        <v>1.01348017194761-0.0910292988717788i</v>
      </c>
      <c r="AD3663" t="str">
        <f t="shared" si="1953"/>
        <v>0.640593991146806+0.137804961212223i</v>
      </c>
      <c r="AE3663" t="str">
        <f t="shared" si="1954"/>
        <v>-0.0000603522552170506-0.0000520731196935197i</v>
      </c>
      <c r="AF3663" t="str">
        <f t="shared" si="1955"/>
        <v>-4.17528810486564-0.0569883237141568i</v>
      </c>
      <c r="AG3663" t="str">
        <f t="shared" si="1956"/>
        <v>1.00069213149073-0.00320120886568673i</v>
      </c>
      <c r="AH3663" t="str">
        <f t="shared" si="1957"/>
        <v>0.000248139678248285+0.000221500690431657i</v>
      </c>
      <c r="AI3663">
        <f t="shared" si="1958"/>
        <v>-69.561041004723421</v>
      </c>
      <c r="AJ3663">
        <f t="shared" si="1959"/>
        <v>41.753541814233664</v>
      </c>
      <c r="AK3663"/>
      <c r="AL3663"/>
      <c r="AM3663"/>
      <c r="AN3663"/>
    </row>
    <row r="3664" spans="1:40" x14ac:dyDescent="0.35">
      <c r="A3664"/>
      <c r="B3664">
        <f t="shared" si="1925"/>
        <v>1730000</v>
      </c>
      <c r="C3664" s="237" t="str">
        <f t="shared" si="1928"/>
        <v>-7.06766775627342E-09+0.0003918070743024i</v>
      </c>
      <c r="D3664" s="208" t="str">
        <f t="shared" si="1929"/>
        <v>-1.64874557389872+0.0030038542363184i</v>
      </c>
      <c r="E3664" t="str">
        <f t="shared" si="1930"/>
        <v>36500</v>
      </c>
      <c r="F3664" t="str">
        <f t="shared" si="1931"/>
        <v>0.21505376344086</v>
      </c>
      <c r="G3664" t="str">
        <f t="shared" si="1926"/>
        <v>0.21505376344086</v>
      </c>
      <c r="H3664" t="str">
        <f t="shared" si="1932"/>
        <v>2.52654430256729+0.059959281997287i</v>
      </c>
      <c r="I3664" t="str">
        <f t="shared" si="1933"/>
        <v>6793.69411338793i</v>
      </c>
      <c r="J3664" t="str">
        <f t="shared" si="1927"/>
        <v>-62473.433010423+1486.24287379765i</v>
      </c>
      <c r="K3664" t="str">
        <f t="shared" si="1934"/>
        <v>0.00258558789052389-0.108683819259272i</v>
      </c>
      <c r="L3664" t="str">
        <f t="shared" si="1935"/>
        <v>0.000819692198006893-0.0292091448743547i</v>
      </c>
      <c r="M3664" t="str">
        <f t="shared" si="1936"/>
        <v>0.00340528008853078-0.137892964133627i</v>
      </c>
      <c r="N3664" t="str">
        <f t="shared" si="1937"/>
        <v>-21.578800284312i</v>
      </c>
      <c r="O3664" t="str">
        <f t="shared" si="1938"/>
        <v>-0.916182244336251-0.400761893351888i</v>
      </c>
      <c r="P3664" t="str">
        <f t="shared" si="1939"/>
        <v>1.91618224433625+0.400761893351888i</v>
      </c>
      <c r="Q3664" t="str">
        <f t="shared" si="1940"/>
        <v>-1.91618224433625+21.1780383909601i</v>
      </c>
      <c r="R3664" t="str">
        <f t="shared" si="1941"/>
        <v>0.0106497081540599-0.0914432673252241i</v>
      </c>
      <c r="S3664" t="str">
        <f t="shared" si="1942"/>
        <v>2.40945553256686i</v>
      </c>
      <c r="T3664" t="str">
        <f t="shared" si="1943"/>
        <v>0.220328486372752+0.025659998232022i</v>
      </c>
      <c r="U3664" t="str">
        <f t="shared" si="1944"/>
        <v>0.0000499999999999998-0.0000821402472604743i</v>
      </c>
      <c r="V3664" t="str">
        <f t="shared" si="1945"/>
        <v>0.00002-0.000919970769317313i</v>
      </c>
      <c r="W3664" t="str">
        <f t="shared" si="1946"/>
        <v>0.0000421376821090298-0.0000773529708080479i</v>
      </c>
      <c r="X3664" t="str">
        <f t="shared" si="1947"/>
        <v>0.0000421587045620473-0.000077320374795963i</v>
      </c>
      <c r="Y3664" t="str">
        <f t="shared" si="1948"/>
        <v>0.009+8.69592846513655i</v>
      </c>
      <c r="Z3664" t="str">
        <f t="shared" si="1949"/>
        <v>-0.00010663906587645-0.0000582885670033184i</v>
      </c>
      <c r="AA3664" t="str">
        <f t="shared" si="1950"/>
        <v>0.00143492336728083-1.37996693198041i</v>
      </c>
      <c r="AB3664" t="str">
        <f t="shared" si="1951"/>
        <v>0.662783998169083+0.0771894569840534i</v>
      </c>
      <c r="AC3664" t="str">
        <f t="shared" si="1952"/>
        <v>1.01290084817536-0.091130398366959i</v>
      </c>
      <c r="AD3664" t="str">
        <f t="shared" si="1953"/>
        <v>0.642287139336802+0.133992720118933i</v>
      </c>
      <c r="AE3664" t="str">
        <f t="shared" si="1954"/>
        <v>-0.0000606826569187246-0.0000517268554643306i</v>
      </c>
      <c r="AF3664" t="str">
        <f t="shared" si="1955"/>
        <v>-4.17528987646601-0.0569554277609686i</v>
      </c>
      <c r="AG3664" t="str">
        <f t="shared" si="1956"/>
        <v>1.00067269430369-0.00320783673268609i</v>
      </c>
      <c r="AH3664" t="str">
        <f t="shared" si="1957"/>
        <v>0.000249547697378872+0.000220083282144091i</v>
      </c>
      <c r="AI3664">
        <f t="shared" si="1958"/>
        <v>-69.558103862230865</v>
      </c>
      <c r="AJ3664">
        <f t="shared" si="1959"/>
        <v>41.409996593143894</v>
      </c>
      <c r="AK3664"/>
      <c r="AL3664"/>
      <c r="AM3664"/>
      <c r="AN3664"/>
    </row>
    <row r="3665" spans="1:40" x14ac:dyDescent="0.35">
      <c r="A3665"/>
      <c r="B3665">
        <f t="shared" si="1925"/>
        <v>1731000</v>
      </c>
      <c r="C3665" s="237" t="str">
        <f t="shared" si="1928"/>
        <v>-7.05950412108513E-09+0.000391580727061472i</v>
      </c>
      <c r="D3665" s="208" t="str">
        <f t="shared" si="1929"/>
        <v>-1.64874557383612+0.00300211890747129i</v>
      </c>
      <c r="E3665" t="str">
        <f t="shared" si="1930"/>
        <v>36500</v>
      </c>
      <c r="F3665" t="str">
        <f t="shared" si="1931"/>
        <v>0.21505376344086</v>
      </c>
      <c r="G3665" t="str">
        <f t="shared" si="1926"/>
        <v>0.21505376344086</v>
      </c>
      <c r="H3665" t="str">
        <f t="shared" si="1932"/>
        <v>2.5265460711634+0.0599246886449559i</v>
      </c>
      <c r="I3665" t="str">
        <f t="shared" si="1933"/>
        <v>6797.62110420491i</v>
      </c>
      <c r="J3665" t="str">
        <f t="shared" si="1927"/>
        <v>-62545.678662683+1487.1019737247i</v>
      </c>
      <c r="K3665" t="str">
        <f t="shared" si="1934"/>
        <v>0.00258260295321751-0.108621101497604i</v>
      </c>
      <c r="L3665" t="str">
        <f t="shared" si="1935"/>
        <v>0.000818746142154007-0.0291922972631218i</v>
      </c>
      <c r="M3665" t="str">
        <f t="shared" si="1936"/>
        <v>0.00340134909537152-0.137813398760726i</v>
      </c>
      <c r="N3665" t="str">
        <f t="shared" si="1937"/>
        <v>-21.5912735792741i</v>
      </c>
      <c r="O3665" t="str">
        <f t="shared" si="1938"/>
        <v>-0.921109665713633-0.389303202823864i</v>
      </c>
      <c r="P3665" t="str">
        <f t="shared" si="1939"/>
        <v>1.92110966571363+0.389303202823864i</v>
      </c>
      <c r="Q3665" t="str">
        <f t="shared" si="1940"/>
        <v>-1.92110966571363+21.2019703764502i</v>
      </c>
      <c r="R3665" t="str">
        <f t="shared" si="1941"/>
        <v>0.0100688207108544-0.0915222943929269i</v>
      </c>
      <c r="S3665" t="str">
        <f t="shared" si="1942"/>
        <v>2.41084828142961i</v>
      </c>
      <c r="T3665" t="str">
        <f t="shared" si="1943"/>
        <v>0.220646366149683+0.0242743991067862i</v>
      </c>
      <c r="U3665" t="str">
        <f t="shared" si="1944"/>
        <v>0.00005-0.0000820927947779439i</v>
      </c>
      <c r="V3665" t="str">
        <f t="shared" si="1945"/>
        <v>0.00002-0.000919439301512968i</v>
      </c>
      <c r="W3665" t="str">
        <f t="shared" si="1946"/>
        <v>0.0000421375257174698-0.0000773105215268235i</v>
      </c>
      <c r="X3665" t="str">
        <f t="shared" si="1947"/>
        <v>0.0000421585154304156-0.0000772779435360844i</v>
      </c>
      <c r="Y3665" t="str">
        <f t="shared" si="1948"/>
        <v>0.009+8.70095501338229i</v>
      </c>
      <c r="Z3665" t="str">
        <f t="shared" si="1949"/>
        <v>-0.000106518974765932-0.0000582545074223093i</v>
      </c>
      <c r="AA3665" t="str">
        <f t="shared" si="1950"/>
        <v>0.00143326587666301-1.37916971195983i</v>
      </c>
      <c r="AB3665" t="str">
        <f t="shared" si="1951"/>
        <v>0.663740232349056+0.0730213489776756i</v>
      </c>
      <c r="AC3665" t="str">
        <f t="shared" si="1952"/>
        <v>1.01232093252357-0.0912239262149694i</v>
      </c>
      <c r="AD3665" t="str">
        <f t="shared" si="1953"/>
        <v>0.643932699511586+0.13015972880938i</v>
      </c>
      <c r="AE3665" t="str">
        <f t="shared" si="1954"/>
        <v>-0.0000610086600822216-0.0000513764630917523i</v>
      </c>
      <c r="AF3665" t="str">
        <f t="shared" si="1955"/>
        <v>-4.17529164499952-0.0569225697374846i</v>
      </c>
      <c r="AG3665" t="str">
        <f t="shared" si="1956"/>
        <v>1.00065317572249-0.00321421943839691i</v>
      </c>
      <c r="AH3665" t="str">
        <f t="shared" si="1957"/>
        <v>0.000250937778522204+0.000218648240168051i</v>
      </c>
      <c r="AI3665">
        <f t="shared" si="1958"/>
        <v>-69.555510996827451</v>
      </c>
      <c r="AJ3665">
        <f t="shared" si="1959"/>
        <v>41.066435863955469</v>
      </c>
      <c r="AK3665"/>
      <c r="AL3665"/>
      <c r="AM3665"/>
      <c r="AN3665"/>
    </row>
    <row r="3666" spans="1:40" x14ac:dyDescent="0.35">
      <c r="A3666"/>
      <c r="B3666">
        <f t="shared" si="1925"/>
        <v>1732000</v>
      </c>
      <c r="C3666" s="237" t="str">
        <f t="shared" si="1928"/>
        <v>-7.05135462206009E-09+0.000391354641191491i</v>
      </c>
      <c r="D3666" s="208" t="str">
        <f t="shared" si="1929"/>
        <v>-1.64874557377365+0.0030003855824681i</v>
      </c>
      <c r="E3666" t="str">
        <f t="shared" si="1930"/>
        <v>36500</v>
      </c>
      <c r="F3666" t="str">
        <f t="shared" si="1931"/>
        <v>0.21505376344086</v>
      </c>
      <c r="G3666" t="str">
        <f t="shared" si="1926"/>
        <v>0.21505376344086</v>
      </c>
      <c r="H3666" t="str">
        <f t="shared" si="1932"/>
        <v>2.52654783669971+0.0598901351606564i</v>
      </c>
      <c r="I3666" t="str">
        <f t="shared" si="1933"/>
        <v>6801.5480950219i</v>
      </c>
      <c r="J3666" t="str">
        <f t="shared" si="1927"/>
        <v>-62617.9660633697+1487.96107365175i</v>
      </c>
      <c r="K3666" t="str">
        <f t="shared" si="1934"/>
        <v>0.00257962318096287-0.108558456039032i</v>
      </c>
      <c r="L3666" t="str">
        <f t="shared" si="1935"/>
        <v>0.000817801722777556-0.029175469060534i</v>
      </c>
      <c r="M3666" t="str">
        <f t="shared" si="1936"/>
        <v>0.00339742490374043-0.137733925099566i</v>
      </c>
      <c r="N3666" t="str">
        <f t="shared" si="1937"/>
        <v>-21.6037468742361i</v>
      </c>
      <c r="O3666" t="str">
        <f t="shared" si="1938"/>
        <v>-0.925893779863554-0.377783944087067i</v>
      </c>
      <c r="P3666" t="str">
        <f t="shared" si="1939"/>
        <v>1.92589377986355+0.377783944087067i</v>
      </c>
      <c r="Q3666" t="str">
        <f t="shared" si="1940"/>
        <v>-1.92589377986355+21.225962930149i</v>
      </c>
      <c r="R3666" t="str">
        <f t="shared" si="1941"/>
        <v>0.00948762959046595-0.0915937690589301i</v>
      </c>
      <c r="S3666" t="str">
        <f t="shared" si="1942"/>
        <v>2.41224103029237i</v>
      </c>
      <c r="T3666" t="str">
        <f t="shared" si="1943"/>
        <v>0.220946247843075+0.022886449378338i</v>
      </c>
      <c r="U3666" t="str">
        <f t="shared" si="1944"/>
        <v>0.0000500000000000002-0.0000820453970904281i</v>
      </c>
      <c r="V3666" t="str">
        <f t="shared" si="1945"/>
        <v>0.00002-0.000918908447412794i</v>
      </c>
      <c r="W3666" t="str">
        <f t="shared" si="1946"/>
        <v>0.0000421373692372938-0.0000772681225303922i</v>
      </c>
      <c r="X3666" t="str">
        <f t="shared" si="1947"/>
        <v>0.0000421583262670423-0.0000772355625397088i</v>
      </c>
      <c r="Y3666" t="str">
        <f t="shared" si="1948"/>
        <v>0.009+8.70598156162803i</v>
      </c>
      <c r="Z3666" t="str">
        <f t="shared" si="1949"/>
        <v>-0.000106399091572688-0.000058220487344288i</v>
      </c>
      <c r="AA3666" t="str">
        <f t="shared" si="1950"/>
        <v>0.00143161125623284-1.37837341253756i</v>
      </c>
      <c r="AB3666" t="str">
        <f t="shared" si="1951"/>
        <v>0.664642325360251+0.068846169973712i</v>
      </c>
      <c r="AC3666" t="str">
        <f t="shared" si="1952"/>
        <v>1.01174052560681-0.0913098965667744i</v>
      </c>
      <c r="AD3666" t="str">
        <f t="shared" si="1953"/>
        <v>0.645530418195168+0.126306580052406i</v>
      </c>
      <c r="AE3666" t="str">
        <f t="shared" si="1954"/>
        <v>-0.0000613302194330623-0.000051022000920114i</v>
      </c>
      <c r="AF3666" t="str">
        <f t="shared" si="1955"/>
        <v>-4.17529341047336-0.0568897495781883i</v>
      </c>
      <c r="AG3666" t="str">
        <f t="shared" si="1956"/>
        <v>1.000633578845-0.00322035613947989i</v>
      </c>
      <c r="AH3666" t="str">
        <f t="shared" si="1957"/>
        <v>0.00025230972626843+0.000217195801566983i</v>
      </c>
      <c r="AI3666">
        <f t="shared" si="1958"/>
        <v>-69.553261535125117</v>
      </c>
      <c r="AJ3666">
        <f t="shared" si="1959"/>
        <v>40.722859450773377</v>
      </c>
      <c r="AK3666"/>
      <c r="AL3666"/>
      <c r="AM3666"/>
      <c r="AN3666"/>
    </row>
    <row r="3667" spans="1:40" x14ac:dyDescent="0.35">
      <c r="A3667"/>
      <c r="B3667">
        <f t="shared" si="1925"/>
        <v>1733000</v>
      </c>
      <c r="C3667" s="237" t="str">
        <f t="shared" si="1928"/>
        <v>-7.0432192265794E-09+0.000391128816239996i</v>
      </c>
      <c r="D3667" s="208" t="str">
        <f t="shared" si="1929"/>
        <v>-1.64874557371127+0.00299865425783997i</v>
      </c>
      <c r="E3667" t="str">
        <f t="shared" si="1930"/>
        <v>36500</v>
      </c>
      <c r="F3667" t="str">
        <f t="shared" si="1931"/>
        <v>0.21505376344086</v>
      </c>
      <c r="G3667" t="str">
        <f t="shared" si="1926"/>
        <v>0.21505376344086</v>
      </c>
      <c r="H3667" t="str">
        <f t="shared" si="1932"/>
        <v>2.52654959918319+0.059855621475552i</v>
      </c>
      <c r="I3667" t="str">
        <f t="shared" si="1933"/>
        <v>6805.47508583889i</v>
      </c>
      <c r="J3667" t="str">
        <f t="shared" si="1927"/>
        <v>-62690.295212483+1488.8201735788i</v>
      </c>
      <c r="K3667" t="str">
        <f t="shared" si="1934"/>
        <v>0.00257664856185235-0.108495882758667i</v>
      </c>
      <c r="L3667" t="str">
        <f t="shared" si="1935"/>
        <v>0.000816858936106367-0.0291586602330989i</v>
      </c>
      <c r="M3667" t="str">
        <f t="shared" si="1936"/>
        <v>0.00339350749795872-0.137654542991766i</v>
      </c>
      <c r="N3667" t="str">
        <f t="shared" si="1937"/>
        <v>-21.6162201691981i</v>
      </c>
      <c r="O3667" t="str">
        <f t="shared" si="1938"/>
        <v>-0.930533842468456-0.366205909320002i</v>
      </c>
      <c r="P3667" t="str">
        <f t="shared" si="1939"/>
        <v>1.93053384246846+0.366205909320002i</v>
      </c>
      <c r="Q3667" t="str">
        <f t="shared" si="1940"/>
        <v>-1.93053384246846+21.2500142598781i</v>
      </c>
      <c r="R3667" t="str">
        <f t="shared" si="1941"/>
        <v>0.00890623400866906-0.0916577092519237i</v>
      </c>
      <c r="S3667" t="str">
        <f t="shared" si="1942"/>
        <v>2.41363377915512i</v>
      </c>
      <c r="T3667" t="str">
        <f t="shared" si="1943"/>
        <v>0.221228143170422+0.0214963872483838i</v>
      </c>
      <c r="U3667" t="str">
        <f t="shared" si="1944"/>
        <v>0.0000499999999999999-0.0000819980541030702i</v>
      </c>
      <c r="V3667" t="str">
        <f t="shared" si="1945"/>
        <v>0.00002-0.000918378205954389i</v>
      </c>
      <c r="W3667" t="str">
        <f t="shared" si="1946"/>
        <v>0.0000421372126685046-0.0000772257737316622i</v>
      </c>
      <c r="X3667" t="str">
        <f t="shared" si="1947"/>
        <v>0.000042158137071799-0.0000771932317197818i</v>
      </c>
      <c r="Y3667" t="str">
        <f t="shared" si="1948"/>
        <v>0.009+8.71100810987378i</v>
      </c>
      <c r="Z3667" t="str">
        <f t="shared" si="1949"/>
        <v>-0.00010627941581693-0.000058186506700194i</v>
      </c>
      <c r="AA3667" t="str">
        <f t="shared" si="1950"/>
        <v>0.00142995949936725-1.37757803211989i</v>
      </c>
      <c r="AB3667" t="str">
        <f t="shared" si="1951"/>
        <v>0.6654903124508+0.0646646365217198i</v>
      </c>
      <c r="AC3667" t="str">
        <f t="shared" si="1952"/>
        <v>1.01115972735325-0.0913883248969732i</v>
      </c>
      <c r="AD3667" t="str">
        <f t="shared" si="1953"/>
        <v>0.647080049263345+0.122433869693564i</v>
      </c>
      <c r="AE3667" t="str">
        <f t="shared" si="1954"/>
        <v>-0.0000616472904432435-0.0000506635277692616i</v>
      </c>
      <c r="AF3667" t="str">
        <f t="shared" si="1955"/>
        <v>-4.17529517289446-0.056856967217712i</v>
      </c>
      <c r="AG3667" t="str">
        <f t="shared" si="1956"/>
        <v>1.0006139067773-0.00322624603119588i</v>
      </c>
      <c r="AH3667" t="str">
        <f t="shared" si="1957"/>
        <v>0.000253663348209251+0.000215726205499418i</v>
      </c>
      <c r="AI3667">
        <f t="shared" si="1958"/>
        <v>-69.55135463477032</v>
      </c>
      <c r="AJ3667">
        <f t="shared" si="1959"/>
        <v>40.37926717981977</v>
      </c>
      <c r="AK3667"/>
      <c r="AL3667"/>
      <c r="AM3667"/>
      <c r="AN3667"/>
    </row>
    <row r="3668" spans="1:40" x14ac:dyDescent="0.35">
      <c r="A3668"/>
      <c r="B3668">
        <f t="shared" si="1925"/>
        <v>1734000</v>
      </c>
      <c r="C3668" s="237" t="str">
        <f t="shared" si="1928"/>
        <v>-7.03509790211857E-09+0.000390903251755575i</v>
      </c>
      <c r="D3668" s="208" t="str">
        <f t="shared" si="1929"/>
        <v>-1.64874557364901+0.00299692493012608i</v>
      </c>
      <c r="E3668" t="str">
        <f t="shared" si="1930"/>
        <v>36500</v>
      </c>
      <c r="F3668" t="str">
        <f t="shared" si="1931"/>
        <v>0.21505376344086</v>
      </c>
      <c r="G3668" t="str">
        <f t="shared" si="1926"/>
        <v>0.21505376344086</v>
      </c>
      <c r="H3668" t="str">
        <f t="shared" si="1932"/>
        <v>2.52655135862094+0.0598211475209657i</v>
      </c>
      <c r="I3668" t="str">
        <f t="shared" si="1933"/>
        <v>6809.40207665588i</v>
      </c>
      <c r="J3668" t="str">
        <f t="shared" si="1927"/>
        <v>-62762.6661100229+1489.67927350586i</v>
      </c>
      <c r="K3668" t="str">
        <f t="shared" si="1934"/>
        <v>0.00257367908401263-0.108433381531906i</v>
      </c>
      <c r="L3668" t="str">
        <f t="shared" si="1935"/>
        <v>0.000815917778380102-0.0291418707474005i</v>
      </c>
      <c r="M3668" t="str">
        <f t="shared" si="1936"/>
        <v>0.00338959686239273-0.137575252279307i</v>
      </c>
      <c r="N3668" t="str">
        <f t="shared" si="1937"/>
        <v>-21.6286934641601i</v>
      </c>
      <c r="O3668" t="str">
        <f t="shared" si="1938"/>
        <v>-0.935029131622434-0.35457089984571i</v>
      </c>
      <c r="P3668" t="str">
        <f t="shared" si="1939"/>
        <v>1.93502913162243+0.35457089984571i</v>
      </c>
      <c r="Q3668" t="str">
        <f t="shared" si="1940"/>
        <v>-1.93502913162243+21.2741225643144i</v>
      </c>
      <c r="R3668" t="str">
        <f t="shared" si="1941"/>
        <v>0.00832473244857247-0.0917141341799099i</v>
      </c>
      <c r="S3668" t="str">
        <f t="shared" si="1942"/>
        <v>2.41502652801788i</v>
      </c>
      <c r="T3668" t="str">
        <f t="shared" si="1943"/>
        <v>0.221492067038674+0.0201044497019538i</v>
      </c>
      <c r="U3668" t="str">
        <f t="shared" si="1944"/>
        <v>0.0000500000000000002-0.0000819507657212348i</v>
      </c>
      <c r="V3668" t="str">
        <f t="shared" si="1945"/>
        <v>0.00002-0.000917848576077828i</v>
      </c>
      <c r="W3668" t="str">
        <f t="shared" si="1946"/>
        <v>0.0000421370560111061-0.0000771834750437448i</v>
      </c>
      <c r="X3668" t="str">
        <f t="shared" si="1947"/>
        <v>0.0000421579478445594-0.0000771509509894525i</v>
      </c>
      <c r="Y3668" t="str">
        <f t="shared" si="1948"/>
        <v>0.009+8.71603465811952i</v>
      </c>
      <c r="Z3668" t="str">
        <f t="shared" si="1949"/>
        <v>-0.000106159947020257-0.0000581525654211298i</v>
      </c>
      <c r="AA3668" t="str">
        <f t="shared" si="1950"/>
        <v>0.00142831059946225-1.37678356911681i</v>
      </c>
      <c r="AB3668" t="str">
        <f t="shared" si="1951"/>
        <v>0.666284238463237+0.0604774615112958i</v>
      </c>
      <c r="AC3668" t="str">
        <f t="shared" si="1952"/>
        <v>1.01057863698879-0.0914592279825216i</v>
      </c>
      <c r="AD3668" t="str">
        <f t="shared" si="1953"/>
        <v>0.6485813539806+0.118542196564906i</v>
      </c>
      <c r="AE3668" t="str">
        <f t="shared" si="1954"/>
        <v>-0.0000619598293360016-0.0000503011029252769i</v>
      </c>
      <c r="AF3668" t="str">
        <f t="shared" si="1955"/>
        <v>-4.17529693226995-0.0568242225908396i</v>
      </c>
      <c r="AG3668" t="str">
        <f t="shared" si="1956"/>
        <v>1.00059416263324-0.00323188834747907i</v>
      </c>
      <c r="AH3668" t="str">
        <f t="shared" si="1957"/>
        <v>0.000254998454959951+0.000214239693182547i</v>
      </c>
      <c r="AI3668">
        <f t="shared" si="1958"/>
        <v>-69.549789484150665</v>
      </c>
      <c r="AJ3668">
        <f t="shared" si="1959"/>
        <v>40.035658879470724</v>
      </c>
      <c r="AK3668"/>
      <c r="AL3668"/>
      <c r="AM3668"/>
      <c r="AN3668"/>
    </row>
    <row r="3669" spans="1:40" x14ac:dyDescent="0.35">
      <c r="A3669"/>
      <c r="B3669">
        <f t="shared" si="1925"/>
        <v>1735000</v>
      </c>
      <c r="C3669" s="237" t="str">
        <f t="shared" si="1928"/>
        <v>-7.02699061624643E-09+0.000390677947287851i</v>
      </c>
      <c r="D3669" s="208" t="str">
        <f t="shared" si="1929"/>
        <v>-1.64874557358686+0.00299519759587353i</v>
      </c>
      <c r="E3669" t="str">
        <f t="shared" si="1930"/>
        <v>36500</v>
      </c>
      <c r="F3669" t="str">
        <f t="shared" si="1931"/>
        <v>0.21505376344086</v>
      </c>
      <c r="G3669" t="str">
        <f t="shared" si="1926"/>
        <v>0.21505376344086</v>
      </c>
      <c r="H3669" t="str">
        <f t="shared" si="1932"/>
        <v>2.52655311501994+0.0597867132283781i</v>
      </c>
      <c r="I3669" t="str">
        <f t="shared" si="1933"/>
        <v>6813.32906747286i</v>
      </c>
      <c r="J3669" t="str">
        <f t="shared" si="1927"/>
        <v>-62835.0787559894+1490.5383734329i</v>
      </c>
      <c r="K3669" t="str">
        <f t="shared" si="1934"/>
        <v>0.00257071473560447-0.108370952234435i</v>
      </c>
      <c r="L3669" t="str">
        <f t="shared" si="1935"/>
        <v>0.000814978245849255-0.0291251005700999i</v>
      </c>
      <c r="M3669" t="str">
        <f t="shared" si="1936"/>
        <v>0.00338569298145373-0.137496052804535i</v>
      </c>
      <c r="N3669" t="str">
        <f t="shared" si="1937"/>
        <v>-21.6411667591222i</v>
      </c>
      <c r="O3669" t="str">
        <f t="shared" si="1938"/>
        <v>-0.939378947943626-0.342880725851319i</v>
      </c>
      <c r="P3669" t="str">
        <f t="shared" si="1939"/>
        <v>1.93937894794363+0.342880725851319i</v>
      </c>
      <c r="Q3669" t="str">
        <f t="shared" si="1940"/>
        <v>-1.93937894794363+21.2982860332709i</v>
      </c>
      <c r="R3669" t="str">
        <f t="shared" si="1941"/>
        <v>0.0077432226459417-0.0917630643085256i</v>
      </c>
      <c r="S3669" t="str">
        <f t="shared" si="1942"/>
        <v>2.41641927688063i</v>
      </c>
      <c r="T3669" t="str">
        <f t="shared" si="1943"/>
        <v>0.221738037500758+0.0187108724668322i</v>
      </c>
      <c r="U3669" t="str">
        <f t="shared" si="1944"/>
        <v>0.0000499999999999998-0.0000819035318505017i</v>
      </c>
      <c r="V3669" t="str">
        <f t="shared" si="1945"/>
        <v>0.00002-0.00091731955672562i</v>
      </c>
      <c r="W3669" t="str">
        <f t="shared" si="1946"/>
        <v>0.0000421368992651004-0.0000771412263799485i</v>
      </c>
      <c r="X3669" t="str">
        <f t="shared" si="1947"/>
        <v>0.0000421577585851947-0.0000771087202620644i</v>
      </c>
      <c r="Y3669" t="str">
        <f t="shared" si="1948"/>
        <v>0.009+8.72106120636527i</v>
      </c>
      <c r="Z3669" t="str">
        <f t="shared" si="1949"/>
        <v>-0.000106040684705637-0.0000581186634383546i</v>
      </c>
      <c r="AA3669" t="str">
        <f t="shared" si="1950"/>
        <v>0.00142666454993286-1.37599002194196i</v>
      </c>
      <c r="AB3669" t="str">
        <f t="shared" si="1951"/>
        <v>0.66702415770371+0.0562853540500359i</v>
      </c>
      <c r="AC3669" t="str">
        <f t="shared" si="1952"/>
        <v>1.00999735302178-0.091522623881364i</v>
      </c>
      <c r="AD3669" t="str">
        <f t="shared" si="1953"/>
        <v>0.650034101035955+0.114632162394106i</v>
      </c>
      <c r="AE3669" t="str">
        <f t="shared" si="1954"/>
        <v>-0.0000622677930904716-0.0000499347861311207i</v>
      </c>
      <c r="AF3669" t="str">
        <f t="shared" si="1955"/>
        <v>-4.1752986886068-0.0567915156325046i</v>
      </c>
      <c r="AG3669" t="str">
        <f t="shared" si="1956"/>
        <v>1.00057434953397-0.00323728236100452i</v>
      </c>
      <c r="AH3669" t="str">
        <f t="shared" si="1957"/>
        <v>0.000256314860180997+0.00021273650785541i</v>
      </c>
      <c r="AI3669">
        <f t="shared" si="1958"/>
        <v>-69.548565302115364</v>
      </c>
      <c r="AJ3669">
        <f t="shared" si="1959"/>
        <v>39.692034380273675</v>
      </c>
      <c r="AK3669"/>
      <c r="AL3669"/>
      <c r="AM3669"/>
      <c r="AN3669"/>
    </row>
    <row r="3670" spans="1:40" x14ac:dyDescent="0.35">
      <c r="A3670"/>
      <c r="B3670">
        <f t="shared" si="1925"/>
        <v>1736000</v>
      </c>
      <c r="C3670" s="237" t="str">
        <f t="shared" si="1928"/>
        <v>-7.01889733662532E-09+0.000390452902387486i</v>
      </c>
      <c r="D3670" s="208" t="str">
        <f t="shared" si="1929"/>
        <v>-1.6487455735248+0.00299347225163739i</v>
      </c>
      <c r="E3670" t="str">
        <f t="shared" si="1930"/>
        <v>36500</v>
      </c>
      <c r="F3670" t="str">
        <f t="shared" si="1931"/>
        <v>0.21505376344086</v>
      </c>
      <c r="G3670" t="str">
        <f t="shared" si="1926"/>
        <v>0.21505376344086</v>
      </c>
      <c r="H3670" t="str">
        <f t="shared" si="1932"/>
        <v>2.52655486838716+0.0597523185294257i</v>
      </c>
      <c r="I3670" t="str">
        <f t="shared" si="1933"/>
        <v>6817.25605828985i</v>
      </c>
      <c r="J3670" t="str">
        <f t="shared" si="1927"/>
        <v>-62907.5331503825+1491.39747335995i</v>
      </c>
      <c r="K3670" t="str">
        <f t="shared" si="1934"/>
        <v>0.00256775550482282-0.108308594742223i</v>
      </c>
      <c r="L3670" t="str">
        <f t="shared" si="1935"/>
        <v>0.000814040334775099-0.0291083496679347i</v>
      </c>
      <c r="M3670" t="str">
        <f t="shared" si="1936"/>
        <v>0.00338179583959792-0.137416944410158i</v>
      </c>
      <c r="N3670" t="str">
        <f t="shared" si="1937"/>
        <v>-21.6536400540842i</v>
      </c>
      <c r="O3670" t="str">
        <f t="shared" si="1938"/>
        <v>-0.943582614682883-0.331137206106795i</v>
      </c>
      <c r="P3670" t="str">
        <f t="shared" si="1939"/>
        <v>1.94358261468288+0.331137206106795i</v>
      </c>
      <c r="Q3670" t="str">
        <f t="shared" si="1940"/>
        <v>-1.94358261468288+21.3225028479774i</v>
      </c>
      <c r="R3670" t="str">
        <f t="shared" si="1941"/>
        <v>0.0071618015751355-0.0918045213392857i</v>
      </c>
      <c r="S3670" t="str">
        <f t="shared" si="1942"/>
        <v>2.41781202574339i</v>
      </c>
      <c r="T3670" t="str">
        <f t="shared" si="1943"/>
        <v>0.221966075711741+0.0173158899743506i</v>
      </c>
      <c r="U3670" t="str">
        <f t="shared" si="1944"/>
        <v>0.0000500000000000001-0.0000818563523966711i</v>
      </c>
      <c r="V3670" t="str">
        <f t="shared" si="1945"/>
        <v>0.00002-0.000916791146842712i</v>
      </c>
      <c r="W3670" t="str">
        <f t="shared" si="1946"/>
        <v>0.0000421367424304914-0.0000770990276537843i</v>
      </c>
      <c r="X3670" t="str">
        <f t="shared" si="1947"/>
        <v>0.0000421575692935788-0.0000770665394511661i</v>
      </c>
      <c r="Y3670" t="str">
        <f t="shared" si="1948"/>
        <v>0.009+8.72608775461101i</v>
      </c>
      <c r="Z3670" t="str">
        <f t="shared" si="1949"/>
        <v>-0.00010592162839742-0.0000580848006832919i</v>
      </c>
      <c r="AA3670" t="str">
        <f t="shared" si="1950"/>
        <v>0.00142502134421308-1.37519738901265i</v>
      </c>
      <c r="AB3670" t="str">
        <f t="shared" si="1951"/>
        <v>0.667710133810109+0.0520890193455954i</v>
      </c>
      <c r="AC3670" t="str">
        <f t="shared" si="1952"/>
        <v>1.00941597322837-0.0915785319109712i</v>
      </c>
      <c r="AD3670" t="str">
        <f t="shared" si="1953"/>
        <v>0.651438066577635+0.11070437171338i</v>
      </c>
      <c r="AE3670" t="str">
        <f t="shared" si="1954"/>
        <v>-0.0000625711394462296-0.0000495646375772656i</v>
      </c>
      <c r="AF3670" t="str">
        <f t="shared" si="1955"/>
        <v>-4.17530044191196-0.0567588462777883i</v>
      </c>
      <c r="AG3670" t="str">
        <f t="shared" si="1956"/>
        <v>1.00055447060742-0.00324242738324969i</v>
      </c>
      <c r="AH3670" t="str">
        <f t="shared" si="1957"/>
        <v>0.000257612380599249+0.000211216894742012i</v>
      </c>
      <c r="AI3670">
        <f t="shared" si="1958"/>
        <v>-69.54768133770321</v>
      </c>
      <c r="AJ3670">
        <f t="shared" si="1959"/>
        <v>39.348393514981211</v>
      </c>
      <c r="AK3670"/>
      <c r="AL3670"/>
      <c r="AM3670"/>
      <c r="AN3670"/>
    </row>
    <row r="3671" spans="1:40" x14ac:dyDescent="0.35">
      <c r="A3671"/>
      <c r="B3671">
        <f t="shared" si="1925"/>
        <v>1737000</v>
      </c>
      <c r="C3671" s="237" t="str">
        <f t="shared" si="1928"/>
        <v>-7.01081803101051E-09+0.000390228116606173i</v>
      </c>
      <c r="D3671" s="208" t="str">
        <f t="shared" si="1929"/>
        <v>-1.64874557346287+0.00299174889398066i</v>
      </c>
      <c r="E3671" t="str">
        <f t="shared" si="1930"/>
        <v>36500</v>
      </c>
      <c r="F3671" t="str">
        <f t="shared" si="1931"/>
        <v>0.21505376344086</v>
      </c>
      <c r="G3671" t="str">
        <f t="shared" si="1926"/>
        <v>0.21505376344086</v>
      </c>
      <c r="H3671" t="str">
        <f t="shared" si="1932"/>
        <v>2.52655661872963+0.059717963355905i</v>
      </c>
      <c r="I3671" t="str">
        <f t="shared" si="1933"/>
        <v>6821.18304910684i</v>
      </c>
      <c r="J3671" t="str">
        <f t="shared" si="1927"/>
        <v>-62980.0292932023+1492.25657328701i</v>
      </c>
      <c r="K3671" t="str">
        <f t="shared" si="1934"/>
        <v>0.00256480137989647-0.108246308931526i</v>
      </c>
      <c r="L3671" t="str">
        <f t="shared" si="1935"/>
        <v>0.000813104041429635-0.0290916180077186i</v>
      </c>
      <c r="M3671" t="str">
        <f t="shared" si="1936"/>
        <v>0.00337790542132611-0.137337926939245i</v>
      </c>
      <c r="N3671" t="str">
        <f t="shared" si="1937"/>
        <v>-21.6661133490462i</v>
      </c>
      <c r="O3671" t="str">
        <f t="shared" si="1938"/>
        <v>-0.947639477829272-0.319342167681414i</v>
      </c>
      <c r="P3671" t="str">
        <f t="shared" si="1939"/>
        <v>1.94763947782927+0.319342167681414i</v>
      </c>
      <c r="Q3671" t="str">
        <f t="shared" si="1940"/>
        <v>-1.94763947782927+21.3467711813648i</v>
      </c>
      <c r="R3671" t="str">
        <f t="shared" si="1941"/>
        <v>0.00658056543557146-0.0918385281877878i</v>
      </c>
      <c r="S3671" t="str">
        <f t="shared" si="1942"/>
        <v>2.41920477460614i</v>
      </c>
      <c r="T3671" t="str">
        <f t="shared" si="1943"/>
        <v>0.222176205884697+0.0159197353213426i</v>
      </c>
      <c r="U3671" t="str">
        <f t="shared" si="1944"/>
        <v>0.0000499999999999998-0.0000818092272657572i</v>
      </c>
      <c r="V3671" t="str">
        <f t="shared" si="1945"/>
        <v>0.00002-0.000916263345376488i</v>
      </c>
      <c r="W3671" t="str">
        <f t="shared" si="1946"/>
        <v>0.0000421365855072814-0.0000770568787789596i</v>
      </c>
      <c r="X3671" t="str">
        <f t="shared" si="1947"/>
        <v>0.0000421573799695849-0.0000770244084705015i</v>
      </c>
      <c r="Y3671" t="str">
        <f t="shared" si="1948"/>
        <v>0.009+8.73111430285675i</v>
      </c>
      <c r="Z3671" t="str">
        <f t="shared" si="1949"/>
        <v>-0.000105802777621322-0.0000580509770875228i</v>
      </c>
      <c r="AA3671" t="str">
        <f t="shared" si="1950"/>
        <v>0.00142338097575581-1.37440566874981i</v>
      </c>
      <c r="AB3671" t="str">
        <f t="shared" si="1951"/>
        <v>0.668342239619306+0.047889158591242i</v>
      </c>
      <c r="AC3671" t="str">
        <f t="shared" si="1952"/>
        <v>1.0088345946383-0.0916269726268195i</v>
      </c>
      <c r="AD3671" t="str">
        <f t="shared" si="1953"/>
        <v>0.652793034246799+0.106759431767669i</v>
      </c>
      <c r="AE3671" t="str">
        <f t="shared" si="1954"/>
        <v>-0.00006286982690774-0.0000491907178922489i</v>
      </c>
      <c r="AF3671" t="str">
        <f t="shared" si="1955"/>
        <v>-4.1753021921925-0.0567262144619243i</v>
      </c>
      <c r="AG3671" t="str">
        <f t="shared" si="1956"/>
        <v>1.00053452898787-0.003247322764551i</v>
      </c>
      <c r="AH3671" t="str">
        <f t="shared" si="1957"/>
        <v>0.000258890836028788+0.000209681101014051i</v>
      </c>
      <c r="AI3671">
        <f t="shared" si="1958"/>
        <v>-69.547136869883431</v>
      </c>
      <c r="AJ3671">
        <f t="shared" si="1959"/>
        <v>39.004736118558135</v>
      </c>
      <c r="AK3671"/>
      <c r="AL3671"/>
      <c r="AM3671"/>
      <c r="AN3671"/>
    </row>
    <row r="3672" spans="1:40" x14ac:dyDescent="0.35">
      <c r="A3672"/>
      <c r="B3672">
        <f t="shared" si="1925"/>
        <v>1738000</v>
      </c>
      <c r="C3672" s="237" t="str">
        <f t="shared" si="1928"/>
        <v>-7.00275266725039E-09+0.000390003589496649i</v>
      </c>
      <c r="D3672" s="208" t="str">
        <f t="shared" si="1929"/>
        <v>-1.64874557340103+0.00299002751947431i</v>
      </c>
      <c r="E3672" t="str">
        <f t="shared" si="1930"/>
        <v>36500</v>
      </c>
      <c r="F3672" t="str">
        <f t="shared" si="1931"/>
        <v>0.21505376344086</v>
      </c>
      <c r="G3672" t="str">
        <f t="shared" si="1926"/>
        <v>0.21505376344086</v>
      </c>
      <c r="H3672" t="str">
        <f t="shared" si="1932"/>
        <v>2.52655836605425+0.0596836476397655i</v>
      </c>
      <c r="I3672" t="str">
        <f t="shared" si="1933"/>
        <v>6825.11003992383i</v>
      </c>
      <c r="J3672" t="str">
        <f t="shared" si="1927"/>
        <v>-63052.5671844486+1493.11567321406i</v>
      </c>
      <c r="K3672" t="str">
        <f t="shared" si="1934"/>
        <v>0.00256185234908806-0.108184094678882i</v>
      </c>
      <c r="L3672" t="str">
        <f t="shared" si="1935"/>
        <v>0.000812169362095587-0.0290749055563415i</v>
      </c>
      <c r="M3672" t="str">
        <f t="shared" si="1936"/>
        <v>0.00337402171118365-0.137259000235223i</v>
      </c>
      <c r="N3672" t="str">
        <f t="shared" si="1937"/>
        <v>-21.6785866440083i</v>
      </c>
      <c r="O3672" t="str">
        <f t="shared" si="1938"/>
        <v>-0.951548906211715-0.307497445659779i</v>
      </c>
      <c r="P3672" t="str">
        <f t="shared" si="1939"/>
        <v>1.95154890621171+0.307497445659779i</v>
      </c>
      <c r="Q3672" t="str">
        <f t="shared" si="1940"/>
        <v>-1.95154890621171+21.3710891983485i</v>
      </c>
      <c r="R3672" t="str">
        <f t="shared" si="1941"/>
        <v>0.00599960963880774-0.0918651089618651i</v>
      </c>
      <c r="S3672" t="str">
        <f t="shared" si="1942"/>
        <v>2.42059752346891i</v>
      </c>
      <c r="T3672" t="str">
        <f t="shared" si="1943"/>
        <v>0.222368455246292+0.0145226402334782i</v>
      </c>
      <c r="U3672" t="str">
        <f t="shared" si="1944"/>
        <v>0.00005-0.0000817621563639936i</v>
      </c>
      <c r="V3672" t="str">
        <f t="shared" si="1945"/>
        <v>0.00002-0.00091573615127673i</v>
      </c>
      <c r="W3672" t="str">
        <f t="shared" si="1946"/>
        <v>0.0000421364284954739-0.0000770147796693831i</v>
      </c>
      <c r="X3672" t="str">
        <f t="shared" si="1947"/>
        <v>0.0000421571906130866-0.0000769823272340159i</v>
      </c>
      <c r="Y3672" t="str">
        <f t="shared" si="1948"/>
        <v>0.009+8.7361408511025i</v>
      </c>
      <c r="Z3672" t="str">
        <f t="shared" si="1949"/>
        <v>-0.000105684131904422-0.0000580171925827883i</v>
      </c>
      <c r="AA3672" t="str">
        <f t="shared" si="1950"/>
        <v>0.00142174343803277-1.37361485957802i</v>
      </c>
      <c r="AB3672" t="str">
        <f t="shared" si="1951"/>
        <v>0.66892055703355+0.0436864688555598i</v>
      </c>
      <c r="AC3672" t="str">
        <f t="shared" si="1952"/>
        <v>1.00825331352141-0.0916679678008099i</v>
      </c>
      <c r="AD3672" t="str">
        <f t="shared" si="1953"/>
        <v>0.65409879521003+0.102797952422718i</v>
      </c>
      <c r="AE3672" t="str">
        <f t="shared" si="1954"/>
        <v>-0.0000631638147486751-0.0000488130881332171i</v>
      </c>
      <c r="AF3672" t="str">
        <f t="shared" si="1955"/>
        <v>-4.17530393945528-0.0566936201202912i</v>
      </c>
      <c r="AG3672" t="str">
        <f t="shared" si="1956"/>
        <v>1.00051452781546-0.00325196789415416i</v>
      </c>
      <c r="AH3672" t="str">
        <f t="shared" si="1957"/>
        <v>0.000260150049391258+0.000208129375753552i</v>
      </c>
      <c r="AI3672">
        <f t="shared" si="1958"/>
        <v>-69.546931207305775</v>
      </c>
      <c r="AJ3672">
        <f t="shared" si="1959"/>
        <v>38.661062028211276</v>
      </c>
      <c r="AK3672"/>
      <c r="AL3672"/>
      <c r="AM3672"/>
      <c r="AN3672"/>
    </row>
    <row r="3673" spans="1:40" x14ac:dyDescent="0.35">
      <c r="A3673"/>
      <c r="B3673">
        <f t="shared" ref="B3673:B3736" si="1960">B3672+1000</f>
        <v>1739000</v>
      </c>
      <c r="C3673" s="237" t="str">
        <f t="shared" si="1928"/>
        <v>-6.99470121328539E-09+0.000389779320612668i</v>
      </c>
      <c r="D3673" s="208" t="str">
        <f t="shared" si="1929"/>
        <v>-1.6487455733393+0.00298830812469712i</v>
      </c>
      <c r="E3673" t="str">
        <f t="shared" si="1930"/>
        <v>36500</v>
      </c>
      <c r="F3673" t="str">
        <f t="shared" si="1931"/>
        <v>0.21505376344086</v>
      </c>
      <c r="G3673" t="str">
        <f t="shared" si="1926"/>
        <v>0.21505376344086</v>
      </c>
      <c r="H3673" t="str">
        <f t="shared" si="1932"/>
        <v>2.52656011036797+0.0596493713131148i</v>
      </c>
      <c r="I3673" t="str">
        <f t="shared" si="1933"/>
        <v>6829.03703074081i</v>
      </c>
      <c r="J3673" t="str">
        <f t="shared" si="1927"/>
        <v>-63125.1468241216+1493.9747731411i</v>
      </c>
      <c r="K3673" t="str">
        <f t="shared" si="1934"/>
        <v>0.00255890840069389-0.108121951861113i</v>
      </c>
      <c r="L3673" t="str">
        <f t="shared" si="1935"/>
        <v>0.00081123629306633-0.0290582122807691i</v>
      </c>
      <c r="M3673" t="str">
        <f t="shared" si="1936"/>
        <v>0.00337014469376022-0.137180164141882i</v>
      </c>
      <c r="N3673" t="str">
        <f t="shared" si="1937"/>
        <v>-21.6910599389703i</v>
      </c>
      <c r="O3673" t="str">
        <f t="shared" si="1938"/>
        <v>-0.955310291597099-0.295604882856604i</v>
      </c>
      <c r="P3673" t="str">
        <f t="shared" si="1939"/>
        <v>1.9553102915971+0.295604882856604i</v>
      </c>
      <c r="Q3673" t="str">
        <f t="shared" si="1940"/>
        <v>-1.9553102915971+21.3954550561137i</v>
      </c>
      <c r="R3673" t="str">
        <f t="shared" si="1941"/>
        <v>0.00541902879619084-0.0918842889397204i</v>
      </c>
      <c r="S3673" t="str">
        <f t="shared" si="1942"/>
        <v>2.42199027233166i</v>
      </c>
      <c r="T3673" t="str">
        <f t="shared" si="1943"/>
        <v>0.222542853992114+0.0131248350298594i</v>
      </c>
      <c r="U3673" t="str">
        <f t="shared" si="1944"/>
        <v>0.0000500000000000002-0.0000817151395978271i</v>
      </c>
      <c r="V3673" t="str">
        <f t="shared" si="1945"/>
        <v>0.00002-0.00091520956349566i</v>
      </c>
      <c r="W3673" t="str">
        <f t="shared" si="1946"/>
        <v>0.0000421362713950718-0.0000769727302391597i</v>
      </c>
      <c r="X3673" t="str">
        <f t="shared" si="1947"/>
        <v>0.0000421570012239581-0.0000769402956558501i</v>
      </c>
      <c r="Y3673" t="str">
        <f t="shared" si="1948"/>
        <v>0.009+8.74116739934824i</v>
      </c>
      <c r="Z3673" t="str">
        <f t="shared" si="1949"/>
        <v>-0.00010556569077516-0.0000579834471009883i</v>
      </c>
      <c r="AA3673" t="str">
        <f t="shared" si="1950"/>
        <v>0.00142010872453444-1.37282495992549i</v>
      </c>
      <c r="AB3673" t="str">
        <f t="shared" si="1951"/>
        <v>0.669445176886091+0.0394816429759472i</v>
      </c>
      <c r="AC3673" t="str">
        <f t="shared" si="1952"/>
        <v>1.00767222537468-0.0917015403996489i</v>
      </c>
      <c r="AD3673" t="str">
        <f t="shared" si="1953"/>
        <v>0.655355148190709+0.0988205460727562i</v>
      </c>
      <c r="AE3673" t="str">
        <f t="shared" si="1954"/>
        <v>-0.0000634530630161087-0.0000484318097764253i</v>
      </c>
      <c r="AF3673" t="str">
        <f t="shared" si="1955"/>
        <v>-4.17530568370727-0.0566610631884177i</v>
      </c>
      <c r="AG3673" t="str">
        <f t="shared" si="1956"/>
        <v>1.00049447023571-0.00325636220025868i</v>
      </c>
      <c r="AH3673" t="str">
        <f t="shared" si="1957"/>
        <v>0.000261389846735752+0.000206561969915281i</v>
      </c>
      <c r="AI3673">
        <f t="shared" si="1958"/>
        <v>-69.54706368806194</v>
      </c>
      <c r="AJ3673">
        <f t="shared" si="1959"/>
        <v>38.317371083421065</v>
      </c>
      <c r="AK3673"/>
      <c r="AL3673"/>
      <c r="AM3673"/>
      <c r="AN3673"/>
    </row>
    <row r="3674" spans="1:40" x14ac:dyDescent="0.35">
      <c r="A3674"/>
      <c r="B3674">
        <f t="shared" si="1960"/>
        <v>1740000</v>
      </c>
      <c r="C3674" s="237" t="str">
        <f t="shared" si="1928"/>
        <v>-6.98666363714815E-09+0.000389555309509012i</v>
      </c>
      <c r="D3674" s="208" t="str">
        <f t="shared" si="1929"/>
        <v>-1.64874557327768+0.00298659070623576i</v>
      </c>
      <c r="E3674" t="str">
        <f t="shared" si="1930"/>
        <v>36500</v>
      </c>
      <c r="F3674" t="str">
        <f t="shared" si="1931"/>
        <v>0.21505376344086</v>
      </c>
      <c r="G3674" t="str">
        <f t="shared" si="1926"/>
        <v>0.21505376344086</v>
      </c>
      <c r="H3674" t="str">
        <f t="shared" si="1932"/>
        <v>2.52656185167771+0.0596151343082163i</v>
      </c>
      <c r="I3674" t="str">
        <f t="shared" si="1933"/>
        <v>6832.9640215578i</v>
      </c>
      <c r="J3674" t="str">
        <f t="shared" si="1927"/>
        <v>-63197.7682122212+1494.83387306816i</v>
      </c>
      <c r="K3674" t="str">
        <f t="shared" si="1934"/>
        <v>0.00255596952304395-0.108059880355326i</v>
      </c>
      <c r="L3674" t="str">
        <f t="shared" si="1935"/>
        <v>0.000810304830645883-0.0290415381480429i</v>
      </c>
      <c r="M3674" t="str">
        <f t="shared" si="1936"/>
        <v>0.00336627435368983-0.137101418503369i</v>
      </c>
      <c r="N3674" t="str">
        <f t="shared" si="1937"/>
        <v>-21.7035332339323i</v>
      </c>
      <c r="O3674" t="str">
        <f t="shared" si="1938"/>
        <v>-0.95892304878509-0.283666329529447i</v>
      </c>
      <c r="P3674" t="str">
        <f t="shared" si="1939"/>
        <v>1.95892304878509+0.283666329529447i</v>
      </c>
      <c r="Q3674" t="str">
        <f t="shared" si="1940"/>
        <v>-1.95892304878509+21.4198669044029i</v>
      </c>
      <c r="R3674" t="str">
        <f t="shared" si="1941"/>
        <v>0.00483891670702375-0.0918960945480488i</v>
      </c>
      <c r="S3674" t="str">
        <f t="shared" si="1942"/>
        <v>2.42338302119442i</v>
      </c>
      <c r="T3674" t="str">
        <f t="shared" si="1943"/>
        <v>0.222699435241819+0.0117265485887754i</v>
      </c>
      <c r="U3674" t="str">
        <f t="shared" si="1944"/>
        <v>0.0000499999999999999-0.0000816681768739199i</v>
      </c>
      <c r="V3674" t="str">
        <f t="shared" si="1945"/>
        <v>0.00002-0.000914683580987903i</v>
      </c>
      <c r="W3674" t="str">
        <f t="shared" si="1946"/>
        <v>0.0000421361142060778-0.0000769307304025914i</v>
      </c>
      <c r="X3674" t="str">
        <f t="shared" si="1947"/>
        <v>0.0000421568118020738-0.0000768983136503435i</v>
      </c>
      <c r="Y3674" t="str">
        <f t="shared" si="1948"/>
        <v>0.009+8.74619394759399i</v>
      </c>
      <c r="Z3674" t="str">
        <f t="shared" si="1949"/>
        <v>-0.000105447453763328-0.0000579497405741812i</v>
      </c>
      <c r="AA3674" t="str">
        <f t="shared" si="1950"/>
        <v>0.00141847682877-1.37203596822403i</v>
      </c>
      <c r="AB3674" t="str">
        <f t="shared" si="1951"/>
        <v>0.669916198806254+0.0352753694556028i</v>
      </c>
      <c r="AC3674" t="str">
        <f t="shared" si="1952"/>
        <v>1.00709142490976-0.091727714563207i</v>
      </c>
      <c r="AD3674" t="str">
        <f t="shared" si="1953"/>
        <v>0.656561899499414+0.0948278275475529i</v>
      </c>
      <c r="AE3674" t="str">
        <f t="shared" si="1954"/>
        <v>-0.0000637375325346335-0.00004804694470768i</v>
      </c>
      <c r="AF3674" t="str">
        <f t="shared" si="1955"/>
        <v>-4.17530742495539-0.0566285436019805i</v>
      </c>
      <c r="AG3674" t="str">
        <f t="shared" si="1956"/>
        <v>1.00047435939905-0.00326050515005737i</v>
      </c>
      <c r="AH3674" t="str">
        <f t="shared" si="1957"/>
        <v>0.0002626100572584+0.000204979136288858i</v>
      </c>
      <c r="AI3674">
        <f t="shared" si="1958"/>
        <v>-69.547533679455711</v>
      </c>
      <c r="AJ3674">
        <f t="shared" si="1959"/>
        <v>37.973663125946132</v>
      </c>
      <c r="AK3674"/>
      <c r="AL3674"/>
      <c r="AM3674"/>
      <c r="AN3674"/>
    </row>
    <row r="3675" spans="1:40" x14ac:dyDescent="0.35">
      <c r="A3675"/>
      <c r="B3675">
        <f t="shared" si="1960"/>
        <v>1741000</v>
      </c>
      <c r="C3675" s="237" t="str">
        <f t="shared" si="1928"/>
        <v>-6.97863990696298E-09+0.000389331555741486i</v>
      </c>
      <c r="D3675" s="208" t="str">
        <f t="shared" si="1929"/>
        <v>-1.64874557321617+0.00298487526068473i</v>
      </c>
      <c r="E3675" t="str">
        <f t="shared" si="1930"/>
        <v>36500</v>
      </c>
      <c r="F3675" t="str">
        <f t="shared" si="1931"/>
        <v>0.21505376344086</v>
      </c>
      <c r="G3675" t="str">
        <f t="shared" si="1926"/>
        <v>0.21505376344086</v>
      </c>
      <c r="H3675" t="str">
        <f t="shared" si="1932"/>
        <v>2.52656358999037+0.0595809365574874i</v>
      </c>
      <c r="I3675" t="str">
        <f t="shared" si="1933"/>
        <v>6836.89101237479i</v>
      </c>
      <c r="J3675" t="str">
        <f t="shared" si="1927"/>
        <v>-63270.4313487474+1495.69297299521i</v>
      </c>
      <c r="K3675" t="str">
        <f t="shared" si="1934"/>
        <v>0.00255303570450159-0.107997880038904i</v>
      </c>
      <c r="L3675" t="str">
        <f t="shared" si="1935"/>
        <v>0.000809374971148862-0.0290248831252797i</v>
      </c>
      <c r="M3675" t="str">
        <f t="shared" si="1936"/>
        <v>0.00336241067565045-0.137022763164184i</v>
      </c>
      <c r="N3675" t="str">
        <f t="shared" si="1937"/>
        <v>-21.7160065288944i</v>
      </c>
      <c r="O3675" t="str">
        <f t="shared" si="1938"/>
        <v>-0.962386615699087-0.27168364309111i</v>
      </c>
      <c r="P3675" t="str">
        <f t="shared" si="1939"/>
        <v>1.96238661569909+0.27168364309111i</v>
      </c>
      <c r="Q3675" t="str">
        <f t="shared" si="1940"/>
        <v>-1.96238661569909+21.4443228858033i</v>
      </c>
      <c r="R3675" t="str">
        <f t="shared" si="1941"/>
        <v>0.00425936634732834-0.0919005533401631i</v>
      </c>
      <c r="S3675" t="str">
        <f t="shared" si="1942"/>
        <v>2.42477577005717i</v>
      </c>
      <c r="T3675" t="str">
        <f t="shared" si="1943"/>
        <v>0.222838234994074+0.0103280083147987i</v>
      </c>
      <c r="U3675" t="str">
        <f t="shared" si="1944"/>
        <v>0.0000500000000000001-0.0000816212680991505i</v>
      </c>
      <c r="V3675" t="str">
        <f t="shared" si="1945"/>
        <v>0.00002-0.000914158202710481i</v>
      </c>
      <c r="W3675" t="str">
        <f t="shared" si="1946"/>
        <v>0.0000421359569284954-0.0000768887800741793i</v>
      </c>
      <c r="X3675" t="str">
        <f t="shared" si="1947"/>
        <v>0.0000421566223473087-0.0000768563811320323i</v>
      </c>
      <c r="Y3675" t="str">
        <f t="shared" si="1948"/>
        <v>0.009+8.75122049583973i</v>
      </c>
      <c r="Z3675" t="str">
        <f t="shared" si="1949"/>
        <v>-0.000105329420400073-0.0000579160729345837i</v>
      </c>
      <c r="AA3675" t="str">
        <f t="shared" si="1950"/>
        <v>0.00141684774426729-1.37124788290907i</v>
      </c>
      <c r="AB3675" t="str">
        <f t="shared" si="1951"/>
        <v>0.670333731083895+0.0310683323645451i</v>
      </c>
      <c r="AC3675" t="str">
        <f t="shared" si="1952"/>
        <v>1.00651100604114-0.0917465155828552i</v>
      </c>
      <c r="AD3675" t="str">
        <f t="shared" si="1953"/>
        <v>0.657718863063051+0.0908204140193583i</v>
      </c>
      <c r="AE3675" t="str">
        <f t="shared" si="1954"/>
        <v>-0.000064017184910332-0.0000476585552127648i</v>
      </c>
      <c r="AF3675" t="str">
        <f t="shared" si="1955"/>
        <v>-4.17530916320654-0.0565960612968027i</v>
      </c>
      <c r="AG3675" t="str">
        <f t="shared" si="1956"/>
        <v>1.00045419846033-0.00326439624976951i</v>
      </c>
      <c r="AH3675" t="str">
        <f t="shared" si="1957"/>
        <v>0.000263810513321403+0.000203381129460751i</v>
      </c>
      <c r="AI3675">
        <f t="shared" si="1958"/>
        <v>-69.548340577784174</v>
      </c>
      <c r="AJ3675">
        <f t="shared" si="1959"/>
        <v>37.629937999852302</v>
      </c>
      <c r="AK3675"/>
      <c r="AL3675"/>
      <c r="AM3675"/>
      <c r="AN3675"/>
    </row>
    <row r="3676" spans="1:40" x14ac:dyDescent="0.35">
      <c r="A3676"/>
      <c r="B3676">
        <f t="shared" si="1960"/>
        <v>1742000</v>
      </c>
      <c r="C3676" s="237" t="str">
        <f t="shared" si="1928"/>
        <v>-6.97062999094603E-09+0.000389108058866922i</v>
      </c>
      <c r="D3676" s="208" t="str">
        <f t="shared" si="1929"/>
        <v>-1.64874557315476+0.0029831617846464i</v>
      </c>
      <c r="E3676" t="str">
        <f t="shared" si="1930"/>
        <v>36500</v>
      </c>
      <c r="F3676" t="str">
        <f t="shared" si="1931"/>
        <v>0.21505376344086</v>
      </c>
      <c r="G3676" t="str">
        <f t="shared" si="1926"/>
        <v>0.21505376344086</v>
      </c>
      <c r="H3676" t="str">
        <f t="shared" si="1932"/>
        <v>2.52656532531279+0.0595467779935003i</v>
      </c>
      <c r="I3676" t="str">
        <f t="shared" si="1933"/>
        <v>6840.81800319177i</v>
      </c>
      <c r="J3676" t="str">
        <f t="shared" si="1927"/>
        <v>-63343.1362337002+1496.55207292225i</v>
      </c>
      <c r="K3676" t="str">
        <f t="shared" si="1934"/>
        <v>0.00255010693346355-0.107935950789517i</v>
      </c>
      <c r="L3676" t="str">
        <f t="shared" si="1935"/>
        <v>0.000808446710900425-0.0290082471796714i</v>
      </c>
      <c r="M3676" t="str">
        <f t="shared" si="1936"/>
        <v>0.00335855364436397-0.136944197969188i</v>
      </c>
      <c r="N3676" t="str">
        <f t="shared" si="1937"/>
        <v>-21.7284798238564i</v>
      </c>
      <c r="O3676" t="str">
        <f t="shared" si="1938"/>
        <v>-0.965700453473589-0.259658687820963i</v>
      </c>
      <c r="P3676" t="str">
        <f t="shared" si="1939"/>
        <v>1.96570045347359+0.259658687820963i</v>
      </c>
      <c r="Q3676" t="str">
        <f t="shared" si="1940"/>
        <v>-1.96570045347359+21.4688211360354i</v>
      </c>
      <c r="R3676" t="str">
        <f t="shared" si="1941"/>
        <v>0.0036804698591582-0.0918976939741308i</v>
      </c>
      <c r="S3676" t="str">
        <f t="shared" si="1942"/>
        <v>2.42616851891993i</v>
      </c>
      <c r="T3676" t="str">
        <f t="shared" si="1943"/>
        <v>0.222959292081374+0.00892944010712329i</v>
      </c>
      <c r="U3676" t="str">
        <f t="shared" si="1944"/>
        <v>0.0000499999999999998-0.0000815744131806087i</v>
      </c>
      <c r="V3676" t="str">
        <f t="shared" si="1945"/>
        <v>0.00002-0.000913633427622824i</v>
      </c>
      <c r="W3676" t="str">
        <f t="shared" si="1946"/>
        <v>0.0000421357995623272-0.0000768468791686183i</v>
      </c>
      <c r="X3676" t="str">
        <f t="shared" si="1947"/>
        <v>0.0000421564328595381-0.0000768144980156486i</v>
      </c>
      <c r="Y3676" t="str">
        <f t="shared" si="1948"/>
        <v>0.009+8.75624704408547i</v>
      </c>
      <c r="Z3676" t="str">
        <f t="shared" si="1949"/>
        <v>-0.000105211590217883-0.00005788244411457i</v>
      </c>
      <c r="AA3676" t="str">
        <f t="shared" si="1950"/>
        <v>0.00141522146457271-1.37046070241961i</v>
      </c>
      <c r="AB3676" t="str">
        <f t="shared" si="1951"/>
        <v>0.670697890533489+0.0268612112443688i</v>
      </c>
      <c r="AC3676" t="str">
        <f t="shared" si="1952"/>
        <v>1.00593106187486-0.0917579698798181i</v>
      </c>
      <c r="AD3676" t="str">
        <f t="shared" si="1953"/>
        <v>0.658825860452934+0.0867989249095446i</v>
      </c>
      <c r="AE3676" t="str">
        <f t="shared" si="1954"/>
        <v>-0.0000642919825346367-0.0000472667039678361i</v>
      </c>
      <c r="AF3676" t="str">
        <f t="shared" si="1955"/>
        <v>-4.17531089846755-0.0565636162088539i</v>
      </c>
      <c r="AG3676" t="str">
        <f t="shared" si="1956"/>
        <v>1.00043399057836-0.00326803504466857i</v>
      </c>
      <c r="AH3676" t="str">
        <f t="shared" si="1957"/>
        <v>0.000264991050471629+0.000201768205776086i</v>
      </c>
      <c r="AI3676">
        <f t="shared" si="1958"/>
        <v>-69.549483808128642</v>
      </c>
      <c r="AJ3676">
        <f t="shared" si="1959"/>
        <v>37.286195551543564</v>
      </c>
      <c r="AK3676"/>
      <c r="AL3676"/>
      <c r="AM3676"/>
      <c r="AN3676"/>
    </row>
    <row r="3677" spans="1:40" x14ac:dyDescent="0.35">
      <c r="A3677"/>
      <c r="B3677">
        <f t="shared" si="1960"/>
        <v>1743000</v>
      </c>
      <c r="C3677" s="237" t="str">
        <f t="shared" si="1928"/>
        <v>-6.96263385740422E-09+0.000388884818443161i</v>
      </c>
      <c r="D3677" s="208" t="str">
        <f t="shared" si="1929"/>
        <v>-1.64874557309345+0.0029814502747309i</v>
      </c>
      <c r="E3677" t="str">
        <f t="shared" si="1930"/>
        <v>36500</v>
      </c>
      <c r="F3677" t="str">
        <f t="shared" si="1931"/>
        <v>0.21505376344086</v>
      </c>
      <c r="G3677" t="str">
        <f t="shared" si="1926"/>
        <v>0.21505376344086</v>
      </c>
      <c r="H3677" t="str">
        <f t="shared" si="1932"/>
        <v>2.52656705765184+0.0595126585489817i</v>
      </c>
      <c r="I3677" t="str">
        <f t="shared" si="1933"/>
        <v>6844.74499400876i</v>
      </c>
      <c r="J3677" t="str">
        <f t="shared" si="1927"/>
        <v>-63415.8828670796+1497.41117284931i</v>
      </c>
      <c r="K3677" t="str">
        <f t="shared" si="1934"/>
        <v>0.00254718319835988-0.10787409248511i</v>
      </c>
      <c r="L3677" t="str">
        <f t="shared" si="1935"/>
        <v>0.000807520046236269-0.0289916302784851i</v>
      </c>
      <c r="M3677" t="str">
        <f t="shared" si="1936"/>
        <v>0.00335470324459615-0.136865722763595i</v>
      </c>
      <c r="N3677" t="str">
        <f t="shared" si="1937"/>
        <v>-21.7409531188184i</v>
      </c>
      <c r="O3677" t="str">
        <f t="shared" si="1938"/>
        <v>-0.968864046538197-0.247593334574318i</v>
      </c>
      <c r="P3677" t="str">
        <f t="shared" si="1939"/>
        <v>1.9688640465382+0.247593334574318i</v>
      </c>
      <c r="Q3677" t="str">
        <f t="shared" si="1940"/>
        <v>-1.9688640465382+21.4933597842441i</v>
      </c>
      <c r="R3677" t="str">
        <f t="shared" si="1941"/>
        <v>0.00310231854040935-0.0918875461909446i</v>
      </c>
      <c r="S3677" t="str">
        <f t="shared" si="1942"/>
        <v>2.42756126778268i</v>
      </c>
      <c r="T3677" t="str">
        <f t="shared" si="1943"/>
        <v>0.223062648124729+0.00753106832902183i</v>
      </c>
      <c r="U3677" t="str">
        <f t="shared" si="1944"/>
        <v>0.00005-0.0000815276120256i</v>
      </c>
      <c r="V3677" t="str">
        <f t="shared" si="1945"/>
        <v>0.00002-0.000913109254686722i</v>
      </c>
      <c r="W3677" t="str">
        <f t="shared" si="1946"/>
        <v>0.0000421356421075769-0.000076805027600801i</v>
      </c>
      <c r="X3677" t="str">
        <f t="shared" si="1947"/>
        <v>0.0000421562433386378-0.0000767726642161197i</v>
      </c>
      <c r="Y3677" t="str">
        <f t="shared" si="1948"/>
        <v>0.009+8.76127359233122i</v>
      </c>
      <c r="Z3677" t="str">
        <f t="shared" si="1949"/>
        <v>-0.000105093962750587-0.0000578488540466712i</v>
      </c>
      <c r="AA3677" t="str">
        <f t="shared" si="1950"/>
        <v>0.00141359798325115-1.36967442519825i</v>
      </c>
      <c r="AB3677" t="str">
        <f t="shared" si="1951"/>
        <v>0.671008802357818+0.0226546810163669i</v>
      </c>
      <c r="AC3677" t="str">
        <f t="shared" si="1952"/>
        <v>1.00535168469771-0.0917621049835261i</v>
      </c>
      <c r="AD3677" t="str">
        <f t="shared" si="1953"/>
        <v>0.659882720911741+0.0827639817945933i</v>
      </c>
      <c r="AE3677" t="str">
        <f t="shared" si="1954"/>
        <v>-0.0000645618885880978-0.0000468714540297547i</v>
      </c>
      <c r="AF3677" t="str">
        <f t="shared" si="1955"/>
        <v>-4.17531263074529-0.0565312082742508i</v>
      </c>
      <c r="AG3677" t="str">
        <f t="shared" si="1956"/>
        <v>1.00041373891543-0.00327142111910437i</v>
      </c>
      <c r="AH3677" t="str">
        <f t="shared" si="1957"/>
        <v>0.000266151507458891+0.00020014062330015i</v>
      </c>
      <c r="AI3677">
        <f t="shared" si="1958"/>
        <v>-69.550962824154482</v>
      </c>
      <c r="AJ3677">
        <f t="shared" si="1959"/>
        <v>36.942435629765107</v>
      </c>
      <c r="AK3677"/>
      <c r="AL3677"/>
      <c r="AM3677"/>
      <c r="AN3677"/>
    </row>
    <row r="3678" spans="1:40" x14ac:dyDescent="0.35">
      <c r="A3678"/>
      <c r="B3678">
        <f t="shared" si="1960"/>
        <v>1744000</v>
      </c>
      <c r="C3678" s="237" t="str">
        <f t="shared" si="1928"/>
        <v>-6.95465147473542E-09+0.000388661834029059i</v>
      </c>
      <c r="D3678" s="208" t="str">
        <f t="shared" si="1929"/>
        <v>-1.64874557303225+0.00297974072755612i</v>
      </c>
      <c r="E3678" t="str">
        <f t="shared" si="1930"/>
        <v>36500</v>
      </c>
      <c r="F3678" t="str">
        <f t="shared" si="1931"/>
        <v>0.21505376344086</v>
      </c>
      <c r="G3678" t="str">
        <f t="shared" si="1926"/>
        <v>0.21505376344086</v>
      </c>
      <c r="H3678" t="str">
        <f t="shared" si="1932"/>
        <v>2.52656878701436+0.0594785781568129i</v>
      </c>
      <c r="I3678" t="str">
        <f t="shared" si="1933"/>
        <v>6848.67198482575i</v>
      </c>
      <c r="J3678" t="str">
        <f t="shared" si="1927"/>
        <v>-63488.6712488857+1498.27027277636i</v>
      </c>
      <c r="K3678" t="str">
        <f t="shared" si="1934"/>
        <v>0.00254426448765363-0.10781230500391i</v>
      </c>
      <c r="L3678" t="str">
        <f t="shared" si="1935"/>
        <v>0.000806594973502574-0.0289750323890628i</v>
      </c>
      <c r="M3678" t="str">
        <f t="shared" si="1936"/>
        <v>0.0033508594611562-0.136787337392973i</v>
      </c>
      <c r="N3678" t="str">
        <f t="shared" si="1937"/>
        <v>-21.7534264137804i</v>
      </c>
      <c r="O3678" t="str">
        <f t="shared" si="1938"/>
        <v>-0.971876902697717-0.235489460491745i</v>
      </c>
      <c r="P3678" t="str">
        <f t="shared" si="1939"/>
        <v>1.97187690269772+0.235489460491745i</v>
      </c>
      <c r="Q3678" t="str">
        <f t="shared" si="1940"/>
        <v>-1.97187690269772+21.5179369532887i</v>
      </c>
      <c r="R3678" t="str">
        <f t="shared" si="1941"/>
        <v>0.00252500283521228-0.0918701407927301i</v>
      </c>
      <c r="S3678" t="str">
        <f t="shared" si="1942"/>
        <v>2.42895401664544i</v>
      </c>
      <c r="T3678" t="str">
        <f t="shared" si="1943"/>
        <v>0.223148347488284+0.00613311577862999i</v>
      </c>
      <c r="U3678" t="str">
        <f t="shared" si="1944"/>
        <v>0.0000500000000000002-0.0000814808645416407i</v>
      </c>
      <c r="V3678" t="str">
        <f t="shared" si="1945"/>
        <v>0.00002-0.000912585682866372i</v>
      </c>
      <c r="W3678" t="str">
        <f t="shared" si="1946"/>
        <v>0.0000421354845642469-0.0000767632252858142i</v>
      </c>
      <c r="X3678" t="str">
        <f t="shared" si="1947"/>
        <v>0.0000421560537844835-0.0000767308796485698i</v>
      </c>
      <c r="Y3678" t="str">
        <f t="shared" si="1948"/>
        <v>0.009+8.76630014057696i</v>
      </c>
      <c r="Z3678" t="str">
        <f t="shared" si="1949"/>
        <v>-0.000104976537533354-0.0000578153026635748i</v>
      </c>
      <c r="AA3678" t="str">
        <f t="shared" si="1950"/>
        <v>0.00141197729388597-1.36888904969116i</v>
      </c>
      <c r="AB3678" t="str">
        <f t="shared" si="1951"/>
        <v>0.67126660001146+0.0184494118936451i</v>
      </c>
      <c r="AC3678" t="str">
        <f t="shared" si="1952"/>
        <v>1.004772965967-0.0917589495100049i</v>
      </c>
      <c r="AD3678" t="str">
        <f t="shared" si="1953"/>
        <v>0.660889281379351+0.0787162083121114i</v>
      </c>
      <c r="AE3678" t="str">
        <f t="shared" si="1954"/>
        <v>-0.000064826867044017-0.0000464728688264193i</v>
      </c>
      <c r="AF3678" t="str">
        <f t="shared" si="1955"/>
        <v>-4.17531436004661-0.0564988374292568i</v>
      </c>
      <c r="AG3678" t="str">
        <f t="shared" si="1956"/>
        <v>1.00039344663683-0.00327455409651955i</v>
      </c>
      <c r="AH3678" t="str">
        <f t="shared" si="1957"/>
        <v>0.00026729172625368+0.000198498641779825i</v>
      </c>
      <c r="AI3678">
        <f t="shared" si="1958"/>
        <v>-69.552777107920804</v>
      </c>
      <c r="AJ3678">
        <f t="shared" si="1959"/>
        <v>36.598658085633801</v>
      </c>
      <c r="AK3678"/>
      <c r="AL3678"/>
      <c r="AM3678"/>
      <c r="AN3678"/>
    </row>
    <row r="3679" spans="1:40" x14ac:dyDescent="0.35">
      <c r="A3679"/>
      <c r="B3679">
        <f t="shared" si="1960"/>
        <v>1745000</v>
      </c>
      <c r="C3679" s="237" t="str">
        <f t="shared" si="1928"/>
        <v>-6.94668281142806E-09+0.000388439105184487i</v>
      </c>
      <c r="D3679" s="208" t="str">
        <f t="shared" si="1929"/>
        <v>-1.64874557297116+0.00297803313974773i</v>
      </c>
      <c r="E3679" t="str">
        <f t="shared" si="1930"/>
        <v>36500</v>
      </c>
      <c r="F3679" t="str">
        <f t="shared" si="1931"/>
        <v>0.21505376344086</v>
      </c>
      <c r="G3679" t="str">
        <f t="shared" si="1926"/>
        <v>0.21505376344086</v>
      </c>
      <c r="H3679" t="str">
        <f t="shared" si="1932"/>
        <v>2.52657051340716+0.0594445367500273i</v>
      </c>
      <c r="I3679" t="str">
        <f t="shared" si="1933"/>
        <v>6852.59897564274i</v>
      </c>
      <c r="J3679" t="str">
        <f t="shared" si="1927"/>
        <v>-63561.5013791184+1499.12937270341i</v>
      </c>
      <c r="K3679" t="str">
        <f t="shared" si="1934"/>
        <v>0.00254135078984095-0.107750588224421i</v>
      </c>
      <c r="L3679" t="str">
        <f t="shared" si="1935"/>
        <v>0.00080567148905596-0.0289584534788206i</v>
      </c>
      <c r="M3679" t="str">
        <f t="shared" si="1936"/>
        <v>0.00334702227889691-0.136709041703242i</v>
      </c>
      <c r="N3679" t="str">
        <f t="shared" si="1937"/>
        <v>-21.7658997087425i</v>
      </c>
      <c r="O3679" t="str">
        <f t="shared" si="1938"/>
        <v>-0.974738553208785-0.223348948706826i</v>
      </c>
      <c r="P3679" t="str">
        <f t="shared" si="1939"/>
        <v>1.97473855320878+0.223348948706826i</v>
      </c>
      <c r="Q3679" t="str">
        <f t="shared" si="1940"/>
        <v>-1.97473855320878+21.5425507600357i</v>
      </c>
      <c r="R3679" t="str">
        <f t="shared" si="1941"/>
        <v>0.00194861232482241-0.0918455096210058i</v>
      </c>
      <c r="S3679" t="str">
        <f t="shared" si="1942"/>
        <v>2.43034676550819i</v>
      </c>
      <c r="T3679" t="str">
        <f t="shared" si="1943"/>
        <v>0.223216437233863+0.00473580366086154i</v>
      </c>
      <c r="U3679" t="str">
        <f t="shared" si="1944"/>
        <v>0.0000499999999999999-0.0000814341706364588i</v>
      </c>
      <c r="V3679" t="str">
        <f t="shared" si="1945"/>
        <v>0.00002-0.000912062711128338i</v>
      </c>
      <c r="W3679" t="str">
        <f t="shared" si="1946"/>
        <v>0.0000421353269323402-0.0000767214721389385i</v>
      </c>
      <c r="X3679" t="str">
        <f t="shared" si="1947"/>
        <v>0.0000421558641969514-0.0000766891442283151i</v>
      </c>
      <c r="Y3679" t="str">
        <f t="shared" si="1948"/>
        <v>0.009+8.7713266888227i</v>
      </c>
      <c r="Z3679" t="str">
        <f t="shared" si="1949"/>
        <v>-0.000104859314102679-0.0000577817898981245i</v>
      </c>
      <c r="AA3679" t="str">
        <f t="shared" si="1950"/>
        <v>0.00141035939007889-1.36810457434806i</v>
      </c>
      <c r="AB3679" t="str">
        <f t="shared" si="1951"/>
        <v>0.671471425064054+0.014246069296638i</v>
      </c>
      <c r="AC3679" t="str">
        <f t="shared" si="1952"/>
        <v>1.00419499630091-0.0917485331402945i</v>
      </c>
      <c r="AD3679" t="str">
        <f t="shared" si="1953"/>
        <v>0.66184538651747+0.074656230066319i</v>
      </c>
      <c r="AE3679" t="str">
        <f t="shared" si="1954"/>
        <v>-0.0000650868826719663-0.0000460710121470414i</v>
      </c>
      <c r="AF3679" t="str">
        <f t="shared" si="1955"/>
        <v>-4.17531608637832-0.0564665036102796i</v>
      </c>
      <c r="AG3679" t="str">
        <f t="shared" si="1956"/>
        <v>1.00037311691036-0.00327743363946i</v>
      </c>
      <c r="AH3679" t="str">
        <f t="shared" si="1957"/>
        <v>0.000268411552064477+0.000196842522604745i</v>
      </c>
      <c r="AI3679">
        <f t="shared" si="1958"/>
        <v>-69.554926169700465</v>
      </c>
      <c r="AJ3679">
        <f t="shared" si="1959"/>
        <v>36.254862772653794</v>
      </c>
      <c r="AK3679"/>
      <c r="AL3679"/>
      <c r="AM3679"/>
      <c r="AN3679"/>
    </row>
    <row r="3680" spans="1:40" x14ac:dyDescent="0.35">
      <c r="A3680"/>
      <c r="B3680">
        <f t="shared" si="1960"/>
        <v>1746000</v>
      </c>
      <c r="C3680" s="237" t="str">
        <f t="shared" si="1928"/>
        <v>-6.93872783606062E-09+0.000388216631470317i</v>
      </c>
      <c r="D3680" s="208" t="str">
        <f t="shared" si="1929"/>
        <v>-1.64874557291018+0.0029763275079391i</v>
      </c>
      <c r="E3680" t="str">
        <f t="shared" si="1930"/>
        <v>36500</v>
      </c>
      <c r="F3680" t="str">
        <f t="shared" si="1931"/>
        <v>0.21505376344086</v>
      </c>
      <c r="G3680" t="str">
        <f t="shared" si="1926"/>
        <v>0.21505376344086</v>
      </c>
      <c r="H3680" t="str">
        <f t="shared" si="1932"/>
        <v>2.52657223683705+0.0594105342618123i</v>
      </c>
      <c r="I3680" t="str">
        <f t="shared" si="1933"/>
        <v>6856.52596645972i</v>
      </c>
      <c r="J3680" t="str">
        <f t="shared" si="1927"/>
        <v>-63634.3732577776+1499.98847263046i</v>
      </c>
      <c r="K3680" t="str">
        <f t="shared" si="1934"/>
        <v>0.00253844209345089-0.107688942025426i</v>
      </c>
      <c r="L3680" t="str">
        <f t="shared" si="1935"/>
        <v>0.000804749589263477-0.0289418935152494i</v>
      </c>
      <c r="M3680" t="str">
        <f t="shared" si="1936"/>
        <v>0.00334319168271437-0.136630835540675i</v>
      </c>
      <c r="N3680" t="str">
        <f t="shared" si="1937"/>
        <v>-21.7783730037045i</v>
      </c>
      <c r="O3680" t="str">
        <f t="shared" si="1938"/>
        <v>-0.977448552852708-0.211173688053572i</v>
      </c>
      <c r="P3680" t="str">
        <f t="shared" si="1939"/>
        <v>1.97744855285271+0.211173688053572i</v>
      </c>
      <c r="Q3680" t="str">
        <f t="shared" si="1940"/>
        <v>-1.97744855285271+21.5671993156509i</v>
      </c>
      <c r="R3680" t="str">
        <f t="shared" si="1941"/>
        <v>0.00137323571905776-0.0918136855350115i</v>
      </c>
      <c r="S3680" t="str">
        <f t="shared" si="1942"/>
        <v>2.43173951437095i</v>
      </c>
      <c r="T3680" t="str">
        <f t="shared" si="1943"/>
        <v>0.223266967075516+0.00333935156057836i</v>
      </c>
      <c r="U3680" t="str">
        <f t="shared" si="1944"/>
        <v>0.0000500000000000001-0.0000813875302179961i</v>
      </c>
      <c r="V3680" t="str">
        <f t="shared" si="1945"/>
        <v>0.00002-0.00091154033844155i</v>
      </c>
      <c r="W3680" t="str">
        <f t="shared" si="1946"/>
        <v>0.0000421351692118605-0.0000766797680756508i</v>
      </c>
      <c r="X3680" t="str">
        <f t="shared" si="1947"/>
        <v>0.0000421556745759186-0.0000766474578708679i</v>
      </c>
      <c r="Y3680" t="str">
        <f t="shared" si="1948"/>
        <v>0.009+8.77635323706845i</v>
      </c>
      <c r="Z3680" t="str">
        <f t="shared" si="1949"/>
        <v>-0.000104742291996389-0.0000577483156833204i</v>
      </c>
      <c r="AA3680" t="str">
        <f t="shared" si="1950"/>
        <v>0.00140874426544997-1.36732099762224i</v>
      </c>
      <c r="AB3680" t="str">
        <f t="shared" si="1951"/>
        <v>0.671623427063564+0.0100453137724002i</v>
      </c>
      <c r="AC3680" t="str">
        <f t="shared" si="1952"/>
        <v>1.00361786546927-0.0917308865989322i</v>
      </c>
      <c r="AD3680" t="str">
        <f t="shared" si="1953"/>
        <v>0.662750888733235+0.0705846745334758i</v>
      </c>
      <c r="AE3680" t="str">
        <f t="shared" si="1954"/>
        <v>-0.000065341901041199-0.0000456659481324234i</v>
      </c>
      <c r="AF3680" t="str">
        <f t="shared" si="1955"/>
        <v>-4.17531780974723-0.0564342067538732i</v>
      </c>
      <c r="AG3680" t="str">
        <f t="shared" si="1956"/>
        <v>1.00035275290589-0.00328005944958024i</v>
      </c>
      <c r="AH3680" t="str">
        <f t="shared" si="1957"/>
        <v>0.000269510833354622+0.000195172528768387i</v>
      </c>
      <c r="AI3680">
        <f t="shared" si="1958"/>
        <v>-69.557409547807637</v>
      </c>
      <c r="AJ3680">
        <f t="shared" si="1959"/>
        <v>35.911049546747741</v>
      </c>
      <c r="AK3680"/>
      <c r="AL3680"/>
      <c r="AM3680"/>
      <c r="AN3680"/>
    </row>
    <row r="3681" spans="1:40" x14ac:dyDescent="0.35">
      <c r="A3681"/>
      <c r="B3681">
        <f t="shared" si="1960"/>
        <v>1747000</v>
      </c>
      <c r="C3681" s="237" t="str">
        <f t="shared" si="1928"/>
        <v>-6.93078651730188E-09+0.000387994412448439i</v>
      </c>
      <c r="D3681" s="208" t="str">
        <f t="shared" si="1929"/>
        <v>-1.64874557284929+0.00297462382877137i</v>
      </c>
      <c r="E3681" t="str">
        <f t="shared" si="1930"/>
        <v>36500</v>
      </c>
      <c r="F3681" t="str">
        <f t="shared" si="1931"/>
        <v>0.21505376344086</v>
      </c>
      <c r="G3681" t="str">
        <f t="shared" si="1926"/>
        <v>0.21505376344086</v>
      </c>
      <c r="H3681" t="str">
        <f t="shared" si="1932"/>
        <v>2.52657395731076+0.0593765706255059i</v>
      </c>
      <c r="I3681" t="str">
        <f t="shared" si="1933"/>
        <v>6860.45295727671i</v>
      </c>
      <c r="J3681" t="str">
        <f t="shared" si="1927"/>
        <v>-63707.2868848636+1500.84757255751i</v>
      </c>
      <c r="K3681" t="str">
        <f t="shared" si="1934"/>
        <v>0.00253553838704523-0.107627366285983i</v>
      </c>
      <c r="L3681" t="str">
        <f t="shared" si="1935"/>
        <v>0.000803829270502536-0.0289253524659141i</v>
      </c>
      <c r="M3681" t="str">
        <f t="shared" si="1936"/>
        <v>0.00333936765754777-0.136552718751897i</v>
      </c>
      <c r="N3681" t="str">
        <f t="shared" si="1937"/>
        <v>-21.7908462986665i</v>
      </c>
      <c r="O3681" t="str">
        <f t="shared" si="1938"/>
        <v>-0.980006480004865-0.198965572771961i</v>
      </c>
      <c r="P3681" t="str">
        <f t="shared" si="1939"/>
        <v>1.98000648000487+0.198965572771961i</v>
      </c>
      <c r="Q3681" t="str">
        <f t="shared" si="1940"/>
        <v>-1.98000648000487+21.5918807258945i</v>
      </c>
      <c r="R3681" t="str">
        <f t="shared" si="1941"/>
        <v>0.000798960848202024-0.0917747023901035i</v>
      </c>
      <c r="S3681" t="str">
        <f t="shared" si="1942"/>
        <v>2.4331322632337i</v>
      </c>
      <c r="T3681" t="str">
        <f t="shared" si="1943"/>
        <v>0.223299989334032+0.00194397741682091i</v>
      </c>
      <c r="U3681" t="str">
        <f t="shared" si="1944"/>
        <v>0.0000499999999999998-0.0000813409431944021i</v>
      </c>
      <c r="V3681" t="str">
        <f t="shared" si="1945"/>
        <v>0.00002-0.000911018563777309i</v>
      </c>
      <c r="W3681" t="str">
        <f t="shared" si="1946"/>
        <v>0.00004213501140281-0.0000766381130116191i</v>
      </c>
      <c r="X3681" t="str">
        <f t="shared" si="1947"/>
        <v>0.0000421554849212618-0.0000766058204919319i</v>
      </c>
      <c r="Y3681" t="str">
        <f t="shared" si="1948"/>
        <v>0.009+8.78137978531419i</v>
      </c>
      <c r="Z3681" t="str">
        <f t="shared" si="1949"/>
        <v>-0.000104625470753628-0.0000577148799523171i</v>
      </c>
      <c r="AA3681" t="str">
        <f t="shared" si="1950"/>
        <v>0.00140713191363751-1.36653831797051i</v>
      </c>
      <c r="AB3681" t="str">
        <f t="shared" si="1951"/>
        <v>0.671722763399451+0.00584780091708699i</v>
      </c>
      <c r="AC3681" t="str">
        <f t="shared" si="1952"/>
        <v>1.00304166238488-0.091706041632482i</v>
      </c>
      <c r="AD3681" t="str">
        <f t="shared" si="1953"/>
        <v>0.663605648201602+0.0665021709666712i</v>
      </c>
      <c r="AE3681" t="str">
        <f t="shared" si="1954"/>
        <v>-0.0000655918885239491-0.0000452577412651611i</v>
      </c>
      <c r="AF3681" t="str">
        <f t="shared" si="1955"/>
        <v>-4.17531953016005-0.0564019467967345i</v>
      </c>
      <c r="AG3681" t="str">
        <f t="shared" si="1956"/>
        <v>1.00033235779485-0.00328243126764263i</v>
      </c>
      <c r="AH3681" t="str">
        <f t="shared" si="1957"/>
        <v>0.000270589421858788+0.000193488924828802i</v>
      </c>
      <c r="AI3681">
        <f t="shared" si="1958"/>
        <v>-69.560226808436255</v>
      </c>
      <c r="AJ3681">
        <f t="shared" si="1959"/>
        <v>35.567218266257214</v>
      </c>
      <c r="AK3681"/>
      <c r="AL3681"/>
      <c r="AM3681"/>
      <c r="AN3681"/>
    </row>
    <row r="3682" spans="1:40" x14ac:dyDescent="0.35">
      <c r="A3682"/>
      <c r="B3682">
        <f t="shared" si="1960"/>
        <v>1748000</v>
      </c>
      <c r="C3682" s="237" t="str">
        <f t="shared" si="1928"/>
        <v>-6.92285882390984E-09+0.000387772447681734i</v>
      </c>
      <c r="D3682" s="208" t="str">
        <f t="shared" si="1929"/>
        <v>-1.64874557278851+0.0029729220988933i</v>
      </c>
      <c r="E3682" t="str">
        <f t="shared" si="1930"/>
        <v>36500</v>
      </c>
      <c r="F3682" t="str">
        <f t="shared" si="1931"/>
        <v>0.21505376344086</v>
      </c>
      <c r="G3682" t="str">
        <f t="shared" si="1926"/>
        <v>0.21505376344086</v>
      </c>
      <c r="H3682" t="str">
        <f t="shared" si="1932"/>
        <v>2.52657567483508+0.0593426457746008i</v>
      </c>
      <c r="I3682" t="str">
        <f t="shared" si="1933"/>
        <v>6864.3799480937i</v>
      </c>
      <c r="J3682" t="str">
        <f t="shared" si="1927"/>
        <v>-63780.2422603761+1501.70667248456i</v>
      </c>
      <c r="K3682" t="str">
        <f t="shared" si="1934"/>
        <v>0.00253263965921849-0.107565860885427i</v>
      </c>
      <c r="L3682" t="str">
        <f t="shared" si="1935"/>
        <v>0.000802910529160906-0.0289088302984534i</v>
      </c>
      <c r="M3682" t="str">
        <f t="shared" si="1936"/>
        <v>0.0033355501883794-0.13647469118388i</v>
      </c>
      <c r="N3682" t="str">
        <f t="shared" si="1937"/>
        <v>-21.8033195936286i</v>
      </c>
      <c r="O3682" t="str">
        <f t="shared" si="1938"/>
        <v>-0.98241193670023-0.186726502213542i</v>
      </c>
      <c r="P3682" t="str">
        <f t="shared" si="1939"/>
        <v>1.98241193670023+0.186726502213542i</v>
      </c>
      <c r="Q3682" t="str">
        <f t="shared" si="1940"/>
        <v>-1.98241193670023+21.6165930914151i</v>
      </c>
      <c r="R3682" t="str">
        <f t="shared" si="1941"/>
        <v>0.000225874655453162-0.0917285950162461i</v>
      </c>
      <c r="S3682" t="str">
        <f t="shared" si="1942"/>
        <v>2.43452501209646i</v>
      </c>
      <c r="T3682" t="str">
        <f t="shared" si="1943"/>
        <v>0.223315558891518+0.000549897498299393i</v>
      </c>
      <c r="U3682" t="str">
        <f t="shared" si="1944"/>
        <v>0.00005-0.0000812944094740394i</v>
      </c>
      <c r="V3682" t="str">
        <f t="shared" si="1945"/>
        <v>0.00002-0.000910497386109242i</v>
      </c>
      <c r="W3682" t="str">
        <f t="shared" si="1946"/>
        <v>0.0000421348535051926-0.0000765965068627065i</v>
      </c>
      <c r="X3682" t="str">
        <f t="shared" si="1947"/>
        <v>0.0000421552952328591-0.0000765642320074067i</v>
      </c>
      <c r="Y3682" t="str">
        <f t="shared" si="1948"/>
        <v>0.009+8.78640633355993i</v>
      </c>
      <c r="Z3682" t="str">
        <f t="shared" si="1949"/>
        <v>-0.000104508849914865-0.000057681482638425i</v>
      </c>
      <c r="AA3682" t="str">
        <f t="shared" si="1950"/>
        <v>0.00140552232829802-1.36575653385324i</v>
      </c>
      <c r="AB3682" t="str">
        <f t="shared" si="1951"/>
        <v>0.671769599166038+0.0016541813022282i</v>
      </c>
      <c r="AC3682" t="str">
        <f t="shared" si="1952"/>
        <v>1.00246647509543-0.0916740309881496i</v>
      </c>
      <c r="AD3682" t="str">
        <f t="shared" si="1953"/>
        <v>0.664409532886594+0.0624093503006573i</v>
      </c>
      <c r="AE3682" t="str">
        <f t="shared" si="1954"/>
        <v>-0.0000658368122986081-0.0000448464563598578i</v>
      </c>
      <c r="AF3682" t="str">
        <f t="shared" si="1955"/>
        <v>-4.17532124762359-0.0563697236757075i</v>
      </c>
      <c r="AG3682" t="str">
        <f t="shared" si="1956"/>
        <v>1.00031193474978-0.00328454887351123i</v>
      </c>
      <c r="AH3682" t="str">
        <f t="shared" si="1957"/>
        <v>0.000271647172598957+0.000191791976869338i</v>
      </c>
      <c r="AI3682">
        <f t="shared" si="1958"/>
        <v>-69.563377545506029</v>
      </c>
      <c r="AJ3682">
        <f t="shared" si="1959"/>
        <v>35.223368791970799</v>
      </c>
      <c r="AK3682"/>
      <c r="AL3682"/>
      <c r="AM3682"/>
      <c r="AN3682"/>
    </row>
    <row r="3683" spans="1:40" x14ac:dyDescent="0.35">
      <c r="A3683"/>
      <c r="B3683">
        <f t="shared" si="1960"/>
        <v>1749000</v>
      </c>
      <c r="C3683" s="237" t="str">
        <f t="shared" si="1928"/>
        <v>-6.9149447247319E-09+0.000387550736734088i</v>
      </c>
      <c r="D3683" s="208" t="str">
        <f t="shared" si="1929"/>
        <v>-1.64874557272784+0.00297122231496134i</v>
      </c>
      <c r="E3683" t="str">
        <f t="shared" si="1930"/>
        <v>36500</v>
      </c>
      <c r="F3683" t="str">
        <f t="shared" si="1931"/>
        <v>0.21505376344086</v>
      </c>
      <c r="G3683" t="str">
        <f t="shared" si="1926"/>
        <v>0.21505376344086</v>
      </c>
      <c r="H3683" t="str">
        <f t="shared" si="1932"/>
        <v>2.52657738941676+0.0593087596427397i</v>
      </c>
      <c r="I3683" t="str">
        <f t="shared" si="1933"/>
        <v>6868.30693891069i</v>
      </c>
      <c r="J3683" t="str">
        <f t="shared" si="1927"/>
        <v>-63853.2393843152+1502.56577241162i</v>
      </c>
      <c r="K3683" t="str">
        <f t="shared" si="1934"/>
        <v>0.00252974589859773-0.107504425703369i</v>
      </c>
      <c r="L3683" t="str">
        <f t="shared" si="1935"/>
        <v>0.000801993361636662-0.02889232698058i</v>
      </c>
      <c r="M3683" t="str">
        <f t="shared" si="1936"/>
        <v>0.00333173926023439-0.136396752683949i</v>
      </c>
      <c r="N3683" t="str">
        <f t="shared" si="1937"/>
        <v>-21.8157928885906i</v>
      </c>
      <c r="O3683" t="str">
        <f t="shared" si="1938"/>
        <v>-0.984664548695238-0.1744583805462i</v>
      </c>
      <c r="P3683" t="str">
        <f t="shared" si="1939"/>
        <v>1.98466454869524+0.1744583805462i</v>
      </c>
      <c r="Q3683" t="str">
        <f t="shared" si="1940"/>
        <v>-1.98466454869524+21.6413345080444i</v>
      </c>
      <c r="R3683" t="str">
        <f t="shared" si="1941"/>
        <v>-0.000345936810134734-0.0916753991965978i</v>
      </c>
      <c r="S3683" t="str">
        <f t="shared" si="1942"/>
        <v>2.43591776095921i</v>
      </c>
      <c r="T3683" t="str">
        <f t="shared" si="1943"/>
        <v>0.223313733146018-0.000842673619976773i</v>
      </c>
      <c r="U3683" t="str">
        <f t="shared" si="1944"/>
        <v>0.0000500000000000002-0.0000812479289654782i</v>
      </c>
      <c r="V3683" t="str">
        <f t="shared" si="1945"/>
        <v>0.00002-0.000909976804413352i</v>
      </c>
      <c r="W3683" t="str">
        <f t="shared" si="1946"/>
        <v>0.0000421346955190107-0.000076554949544967i</v>
      </c>
      <c r="X3683" t="str">
        <f t="shared" si="1947"/>
        <v>0.0000421551055105875-0.0000765226923333811i</v>
      </c>
      <c r="Y3683" t="str">
        <f t="shared" si="1948"/>
        <v>0.009+8.79143288180568i</v>
      </c>
      <c r="Z3683" t="str">
        <f t="shared" si="1949"/>
        <v>-0.000104392429021876-0.0000576481236751073i</v>
      </c>
      <c r="AA3683" t="str">
        <f t="shared" si="1950"/>
        <v>0.0014039155031061-1.36497564373429i</v>
      </c>
      <c r="AB3683" t="str">
        <f t="shared" si="1951"/>
        <v>0.671764107025997-0.00253489959557445i</v>
      </c>
      <c r="AC3683" t="str">
        <f t="shared" si="1952"/>
        <v>1.00189239077578-0.0916348883924821i</v>
      </c>
      <c r="AD3683" t="str">
        <f t="shared" si="1953"/>
        <v>0.665162418561452+0.0583068450564281i</v>
      </c>
      <c r="AE3683" t="str">
        <f t="shared" si="1954"/>
        <v>-0.0000660766403527778-0.0000444321585533068i</v>
      </c>
      <c r="AF3683" t="str">
        <f t="shared" si="1955"/>
        <v>-4.1753229621446-0.0563375373277784i</v>
      </c>
      <c r="AG3683" t="str">
        <f t="shared" si="1956"/>
        <v>1.00029148694381-0.00328641208613983i</v>
      </c>
      <c r="AH3683" t="str">
        <f t="shared" si="1957"/>
        <v>0.000272683943899921+0.000190081952459173i</v>
      </c>
      <c r="AI3683">
        <f t="shared" si="1958"/>
        <v>-69.566861380518347</v>
      </c>
      <c r="AJ3683">
        <f t="shared" si="1959"/>
        <v>34.879500987151488</v>
      </c>
      <c r="AK3683"/>
      <c r="AL3683"/>
      <c r="AM3683"/>
      <c r="AN3683"/>
    </row>
    <row r="3684" spans="1:40" x14ac:dyDescent="0.35">
      <c r="A3684"/>
      <c r="B3684">
        <f t="shared" si="1960"/>
        <v>1750000</v>
      </c>
      <c r="C3684" s="237" t="str">
        <f t="shared" si="1928"/>
        <v>-6.90704418870433E-09+0.000387329279170378i</v>
      </c>
      <c r="D3684" s="208" t="str">
        <f t="shared" si="1929"/>
        <v>-1.64874557266726+0.00296952447363957i</v>
      </c>
      <c r="E3684" t="str">
        <f t="shared" si="1930"/>
        <v>36500</v>
      </c>
      <c r="F3684" t="str">
        <f t="shared" si="1931"/>
        <v>0.21505376344086</v>
      </c>
      <c r="G3684" t="str">
        <f t="shared" si="1926"/>
        <v>0.21505376344086</v>
      </c>
      <c r="H3684" t="str">
        <f t="shared" si="1932"/>
        <v>2.52657910106246+0.0592749121637159i</v>
      </c>
      <c r="I3684" t="str">
        <f t="shared" si="1933"/>
        <v>6872.23392972767i</v>
      </c>
      <c r="J3684" t="str">
        <f t="shared" si="1927"/>
        <v>-63926.278256681+1503.42487233866i</v>
      </c>
      <c r="K3684" t="str">
        <f t="shared" si="1934"/>
        <v>0.00252685709384239-0.107443060619693i</v>
      </c>
      <c r="L3684" t="str">
        <f t="shared" si="1935"/>
        <v>0.000801077764338139-0.0288758424800798i</v>
      </c>
      <c r="M3684" t="str">
        <f t="shared" si="1936"/>
        <v>0.00332793485818053-0.136318903099773i</v>
      </c>
      <c r="N3684" t="str">
        <f t="shared" si="1937"/>
        <v>-21.8282661835526i</v>
      </c>
      <c r="O3684" t="str">
        <f t="shared" si="1938"/>
        <v>-0.986763965526126-0.162163116457334i</v>
      </c>
      <c r="P3684" t="str">
        <f t="shared" si="1939"/>
        <v>1.98676396552613+0.162163116457334i</v>
      </c>
      <c r="Q3684" t="str">
        <f t="shared" si="1940"/>
        <v>-1.98676396552613+21.6661030670953i</v>
      </c>
      <c r="R3684" t="str">
        <f t="shared" si="1941"/>
        <v>-0.00091638840026083-0.0916151516461968i</v>
      </c>
      <c r="S3684" t="str">
        <f t="shared" si="1942"/>
        <v>2.43731050982197i</v>
      </c>
      <c r="T3684" t="str">
        <f t="shared" si="1943"/>
        <v>0.223294571966209-0.00223352307903466i</v>
      </c>
      <c r="U3684" t="str">
        <f t="shared" si="1944"/>
        <v>0.00005-0.0000812015015774976i</v>
      </c>
      <c r="V3684" t="str">
        <f t="shared" si="1945"/>
        <v>0.00002-0.000909456817667971i</v>
      </c>
      <c r="W3684" t="str">
        <f t="shared" si="1946"/>
        <v>0.0000421345374442674-0.0000765134409746462i</v>
      </c>
      <c r="X3684" t="str">
        <f t="shared" si="1947"/>
        <v>0.0000421549157543255-0.0000764812013861364i</v>
      </c>
      <c r="Y3684" t="str">
        <f t="shared" si="1948"/>
        <v>0.009+8.79645943005142i</v>
      </c>
      <c r="Z3684" t="str">
        <f t="shared" si="1949"/>
        <v>-0.000104276207617748-0.0000576148029959824i</v>
      </c>
      <c r="AA3684" t="str">
        <f t="shared" si="1950"/>
        <v>0.00140231143175446-1.36419564608105i</v>
      </c>
      <c r="AB3684" t="str">
        <f t="shared" si="1951"/>
        <v>0.671706467074067-0.00671880146183669i</v>
      </c>
      <c r="AC3684" t="str">
        <f t="shared" si="1952"/>
        <v>1.00131949572082-0.0915886485301506i</v>
      </c>
      <c r="AD3684" t="str">
        <f t="shared" si="1953"/>
        <v>0.665864188827588+0.0541952892452594i</v>
      </c>
      <c r="AE3684" t="str">
        <f t="shared" si="1954"/>
        <v>-0.0000663113414862332-0.0000440149132946237i</v>
      </c>
      <c r="AF3684" t="str">
        <f t="shared" si="1955"/>
        <v>-4.17532467372972-0.0563053876900763i</v>
      </c>
      <c r="AG3684" t="str">
        <f t="shared" si="1956"/>
        <v>1.00027101755026-0.00328802076355455i</v>
      </c>
      <c r="AH3684" t="str">
        <f t="shared" si="1957"/>
        <v>0.00027369959740441+0.000188359120613552i</v>
      </c>
      <c r="AI3684">
        <f t="shared" si="1958"/>
        <v>-69.570677962421342</v>
      </c>
      <c r="AJ3684">
        <f t="shared" si="1959"/>
        <v>34.535614717537065</v>
      </c>
      <c r="AK3684"/>
      <c r="AL3684"/>
      <c r="AM3684"/>
      <c r="AN3684"/>
    </row>
    <row r="3685" spans="1:40" x14ac:dyDescent="0.35">
      <c r="A3685"/>
      <c r="B3685">
        <f t="shared" si="1960"/>
        <v>1751000</v>
      </c>
      <c r="C3685" s="237" t="str">
        <f t="shared" si="1928"/>
        <v>-6.89915718485245E-09+0.000387108074556487i</v>
      </c>
      <c r="D3685" s="208" t="str">
        <f t="shared" si="1929"/>
        <v>-1.6487455726068+0.00296782857159974i</v>
      </c>
      <c r="E3685" t="str">
        <f t="shared" si="1930"/>
        <v>36500</v>
      </c>
      <c r="F3685" t="str">
        <f t="shared" si="1931"/>
        <v>0.21505376344086</v>
      </c>
      <c r="G3685" t="str">
        <f t="shared" si="1926"/>
        <v>0.21505376344086</v>
      </c>
      <c r="H3685" t="str">
        <f t="shared" si="1932"/>
        <v>2.52658080977895+0.0592411032714757i</v>
      </c>
      <c r="I3685" t="str">
        <f t="shared" si="1933"/>
        <v>6876.16092054466i</v>
      </c>
      <c r="J3685" t="str">
        <f t="shared" si="1927"/>
        <v>-63999.3588774734+1504.28397226571i</v>
      </c>
      <c r="K3685" t="str">
        <f t="shared" si="1934"/>
        <v>0.00252397323364438-0.107381765514557i</v>
      </c>
      <c r="L3685" t="str">
        <f t="shared" si="1935"/>
        <v>0.000800163733683922-0.0288593767648122i</v>
      </c>
      <c r="M3685" t="str">
        <f t="shared" si="1936"/>
        <v>0.0033241369673283-0.136241142279369i</v>
      </c>
      <c r="N3685" t="str">
        <f t="shared" si="1937"/>
        <v>-21.8407394785147i</v>
      </c>
      <c r="O3685" t="str">
        <f t="shared" si="1938"/>
        <v>-0.98870986056339-0.149842622857191i</v>
      </c>
      <c r="P3685" t="str">
        <f t="shared" si="1939"/>
        <v>1.98870986056339+0.149842622857191i</v>
      </c>
      <c r="Q3685" t="str">
        <f t="shared" si="1940"/>
        <v>-1.98870986056339+21.6908968556575i</v>
      </c>
      <c r="R3685" t="str">
        <f t="shared" si="1941"/>
        <v>-0.00148539587346902-0.0915478899907751i</v>
      </c>
      <c r="S3685" t="str">
        <f t="shared" si="1942"/>
        <v>2.43870325868472i</v>
      </c>
      <c r="T3685" t="str">
        <f t="shared" si="1943"/>
        <v>0.223258137646213-0.00362243975706574i</v>
      </c>
      <c r="U3685" t="str">
        <f t="shared" si="1944"/>
        <v>0.0000500000000000002-0.0000811551272190869i</v>
      </c>
      <c r="V3685" t="str">
        <f t="shared" si="1945"/>
        <v>0.00002-0.000908937424853768i</v>
      </c>
      <c r="W3685" t="str">
        <f t="shared" si="1946"/>
        <v>0.0000421343792809662-0.0000764719810681831i</v>
      </c>
      <c r="X3685" t="str">
        <f t="shared" si="1947"/>
        <v>0.0000421547259639519-0.0000764397590821472i</v>
      </c>
      <c r="Y3685" t="str">
        <f t="shared" si="1948"/>
        <v>0.009+8.80148597829716i</v>
      </c>
      <c r="Z3685" t="str">
        <f t="shared" si="1949"/>
        <v>-0.000104160185246874-0.0000575815205348221i</v>
      </c>
      <c r="AA3685" t="str">
        <f t="shared" si="1950"/>
        <v>0.0014007101079538-1.36341653936441i</v>
      </c>
      <c r="AB3685" t="str">
        <f t="shared" si="1951"/>
        <v>0.671596866701119-0.0108968892077479i</v>
      </c>
      <c r="AC3685" t="str">
        <f t="shared" si="1952"/>
        <v>1.00074787533879-0.0915353470228499i</v>
      </c>
      <c r="AD3685" t="str">
        <f t="shared" si="1953"/>
        <v>0.666514735132391+0.0500753182728201i</v>
      </c>
      <c r="AE3685" t="str">
        <f t="shared" si="1954"/>
        <v>-0.0000665408853137473-0.0000435947863353805i</v>
      </c>
      <c r="AF3685" t="str">
        <f t="shared" si="1955"/>
        <v>-4.17532638238575-0.056273274699876i</v>
      </c>
      <c r="AG3685" t="str">
        <f t="shared" si="1956"/>
        <v>1.00025052974209-0.00328937480283056i</v>
      </c>
      <c r="AH3685" t="str">
        <f t="shared" si="1957"/>
        <v>0.000274693998087736+0.000186623751754021i</v>
      </c>
      <c r="AI3685">
        <f t="shared" si="1958"/>
        <v>-69.574826967482039</v>
      </c>
      <c r="AJ3685">
        <f t="shared" si="1959"/>
        <v>34.191709851365289</v>
      </c>
      <c r="AK3685"/>
      <c r="AL3685"/>
      <c r="AM3685"/>
      <c r="AN3685"/>
    </row>
    <row r="3686" spans="1:40" x14ac:dyDescent="0.35">
      <c r="A3686"/>
      <c r="B3686">
        <f t="shared" si="1960"/>
        <v>1752000</v>
      </c>
      <c r="C3686" s="237" t="str">
        <f t="shared" si="1928"/>
        <v>-6.89128368228956E-09+0.000386887122459279i</v>
      </c>
      <c r="D3686" s="208" t="str">
        <f t="shared" si="1929"/>
        <v>-1.64874557254644+0.00296613460552114i</v>
      </c>
      <c r="E3686" t="str">
        <f t="shared" si="1930"/>
        <v>36500</v>
      </c>
      <c r="F3686" t="str">
        <f t="shared" si="1931"/>
        <v>0.21505376344086</v>
      </c>
      <c r="G3686" t="str">
        <f t="shared" si="1926"/>
        <v>0.21505376344086</v>
      </c>
      <c r="H3686" t="str">
        <f t="shared" si="1932"/>
        <v>2.52658251557286+0.0592073329001137i</v>
      </c>
      <c r="I3686" t="str">
        <f t="shared" si="1933"/>
        <v>6880.08791136165i</v>
      </c>
      <c r="J3686" t="str">
        <f t="shared" si="1927"/>
        <v>-64072.4812466923+1505.14307219277i</v>
      </c>
      <c r="K3686" t="str">
        <f t="shared" si="1934"/>
        <v>0.00252109430672777-0.107320540268394i</v>
      </c>
      <c r="L3686" t="str">
        <f t="shared" si="1935"/>
        <v>0.000799251266102799-0.0288429298027099i</v>
      </c>
      <c r="M3686" t="str">
        <f t="shared" si="1936"/>
        <v>0.00332034557283057-0.136163470071104i</v>
      </c>
      <c r="N3686" t="str">
        <f t="shared" si="1937"/>
        <v>-21.8532127734767i</v>
      </c>
      <c r="O3686" t="str">
        <f t="shared" si="1938"/>
        <v>-0.990501931062568-0.137498816581542i</v>
      </c>
      <c r="P3686" t="str">
        <f t="shared" si="1939"/>
        <v>1.99050193106257+0.137498816581542i</v>
      </c>
      <c r="Q3686" t="str">
        <f t="shared" si="1940"/>
        <v>-1.99050193106257+21.7157139568952i</v>
      </c>
      <c r="R3686" t="str">
        <f t="shared" si="1941"/>
        <v>-0.00205287590076928-0.0914736527456942i</v>
      </c>
      <c r="S3686" t="str">
        <f t="shared" si="1942"/>
        <v>2.44009600754748i</v>
      </c>
      <c r="T3686" t="str">
        <f t="shared" si="1943"/>
        <v>0.223204494860553-0.00500921428945756i</v>
      </c>
      <c r="U3686" t="str">
        <f t="shared" si="1944"/>
        <v>0.0000499999999999998-0.0000811088057994409i</v>
      </c>
      <c r="V3686" t="str">
        <f t="shared" si="1945"/>
        <v>0.00002-0.000908418624953744i</v>
      </c>
      <c r="W3686" t="str">
        <f t="shared" si="1946"/>
        <v>0.0000421342210291094-0.0000764305697422048i</v>
      </c>
      <c r="X3686" t="str">
        <f t="shared" si="1947"/>
        <v>0.0000421545361393449-0.0000763983653380762i</v>
      </c>
      <c r="Y3686" t="str">
        <f t="shared" si="1948"/>
        <v>0.009+8.80651252654291i</v>
      </c>
      <c r="Z3686" t="str">
        <f t="shared" si="1949"/>
        <v>-0.000104044361454945-0.0000575482762255502i</v>
      </c>
      <c r="AA3686" t="str">
        <f t="shared" si="1950"/>
        <v>0.00139911152543277-1.36263832205874i</v>
      </c>
      <c r="AB3686" t="str">
        <f t="shared" si="1951"/>
        <v>0.67143550045866-0.0150685330304296i</v>
      </c>
      <c r="AC3686" t="str">
        <f t="shared" si="1952"/>
        <v>1.00017761414508-0.0914750204083161i</v>
      </c>
      <c r="AD3686" t="str">
        <f t="shared" si="1953"/>
        <v>0.667113956785922+0.0459475688430765i</v>
      </c>
      <c r="AE3686" t="str">
        <f t="shared" si="1954"/>
        <v>-0.0000667652422677991-0.000043171843719721i</v>
      </c>
      <c r="AF3686" t="str">
        <f t="shared" si="1955"/>
        <v>-4.1753280881193-0.0562411982945926i</v>
      </c>
      <c r="AG3686" t="str">
        <f t="shared" si="1956"/>
        <v>1.00023002669147-0.00329047414006344i</v>
      </c>
      <c r="AH3686" t="str">
        <f t="shared" si="1957"/>
        <v>0.000275667014271903+0.000184876117668469i</v>
      </c>
      <c r="AI3686">
        <f t="shared" si="1958"/>
        <v>-69.579308099169424</v>
      </c>
      <c r="AJ3686">
        <f t="shared" si="1959"/>
        <v>33.84778625940109</v>
      </c>
      <c r="AK3686"/>
      <c r="AL3686"/>
      <c r="AM3686"/>
      <c r="AN3686"/>
    </row>
    <row r="3687" spans="1:40" x14ac:dyDescent="0.35">
      <c r="A3687"/>
      <c r="B3687">
        <f t="shared" si="1960"/>
        <v>1753000</v>
      </c>
      <c r="C3687" s="237" t="str">
        <f t="shared" si="1928"/>
        <v>-6.88342365021719E-09+0.000386666422446607i</v>
      </c>
      <c r="D3687" s="208" t="str">
        <f t="shared" si="1929"/>
        <v>-1.64874557248618+0.00296444257209066i</v>
      </c>
      <c r="E3687" t="str">
        <f t="shared" si="1930"/>
        <v>36500</v>
      </c>
      <c r="F3687" t="str">
        <f t="shared" si="1931"/>
        <v>0.21505376344086</v>
      </c>
      <c r="G3687" t="str">
        <f t="shared" si="1926"/>
        <v>0.21505376344086</v>
      </c>
      <c r="H3687" t="str">
        <f t="shared" si="1932"/>
        <v>2.52658421845086+0.0591736009838751i</v>
      </c>
      <c r="I3687" t="str">
        <f t="shared" si="1933"/>
        <v>6884.01490217863i</v>
      </c>
      <c r="J3687" t="str">
        <f t="shared" si="1927"/>
        <v>-64145.6453643379+1506.00217211982i</v>
      </c>
      <c r="K3687" t="str">
        <f t="shared" si="1934"/>
        <v>0.00251822030184871-0.107259384761904i</v>
      </c>
      <c r="L3687" t="str">
        <f t="shared" si="1935"/>
        <v>0.000798340358033712-0.028826501561778i</v>
      </c>
      <c r="M3687" t="str">
        <f t="shared" si="1936"/>
        <v>0.00331656065988242-0.136085886323682i</v>
      </c>
      <c r="N3687" t="str">
        <f t="shared" si="1937"/>
        <v>-21.8656860684387i</v>
      </c>
      <c r="O3687" t="str">
        <f t="shared" si="1938"/>
        <v>-0.992139898211429-0.12513361809288i</v>
      </c>
      <c r="P3687" t="str">
        <f t="shared" si="1939"/>
        <v>1.99213989821143+0.12513361809288i</v>
      </c>
      <c r="Q3687" t="str">
        <f t="shared" si="1940"/>
        <v>-1.99213989821143+21.7405524503458i</v>
      </c>
      <c r="R3687" t="str">
        <f t="shared" si="1941"/>
        <v>-0.00261874607083764-0.0913924792950156i</v>
      </c>
      <c r="S3687" t="str">
        <f t="shared" si="1942"/>
        <v>2.44148875641023i</v>
      </c>
      <c r="T3687" t="str">
        <f t="shared" si="1943"/>
        <v>0.223133710619235-0.00639363908784357i</v>
      </c>
      <c r="U3687" t="str">
        <f t="shared" si="1944"/>
        <v>0.0000500000000000001-0.0000810625372279641i</v>
      </c>
      <c r="V3687" t="str">
        <f t="shared" si="1945"/>
        <v>0.00002-0.000907900416953198i</v>
      </c>
      <c r="W3687" t="str">
        <f t="shared" si="1946"/>
        <v>0.0000421340626887011-0.0000763892069135311i</v>
      </c>
      <c r="X3687" t="str">
        <f t="shared" si="1947"/>
        <v>0.0000421543462803846-0.0000763570200707774i</v>
      </c>
      <c r="Y3687" t="str">
        <f t="shared" si="1948"/>
        <v>0.009+8.81153907478865i</v>
      </c>
      <c r="Z3687" t="str">
        <f t="shared" si="1949"/>
        <v>-0.000103928735788947-0.0000575150700022451i</v>
      </c>
      <c r="AA3687" t="str">
        <f t="shared" si="1950"/>
        <v>0.00139751567793789-1.36186099264191i</v>
      </c>
      <c r="AB3687" t="str">
        <f t="shared" si="1951"/>
        <v>0.67122256992371-0.0192331084702407i</v>
      </c>
      <c r="AC3687" t="str">
        <f t="shared" si="1952"/>
        <v>0.999608795756502-0.0914077061194473i</v>
      </c>
      <c r="AD3687" t="str">
        <f t="shared" si="1953"/>
        <v>0.66766176097637+0.0418126788616827i</v>
      </c>
      <c r="AE3687" t="str">
        <f t="shared" si="1954"/>
        <v>-0.0000669843836011852-0.0000427461517744219i</v>
      </c>
      <c r="AF3687" t="str">
        <f t="shared" si="1955"/>
        <v>-4.17532979093704-0.0562091584117844i</v>
      </c>
      <c r="AG3687" t="str">
        <f t="shared" si="1956"/>
        <v>1.00020951156931-0.00329131875033465i</v>
      </c>
      <c r="AH3687" t="str">
        <f t="shared" si="1957"/>
        <v>0.000276618517639395+0.000183116491470917i</v>
      </c>
      <c r="AI3687">
        <f t="shared" si="1958"/>
        <v>-69.584121088044824</v>
      </c>
      <c r="AJ3687">
        <f t="shared" si="1959"/>
        <v>33.503843814935244</v>
      </c>
      <c r="AK3687"/>
      <c r="AL3687"/>
      <c r="AM3687"/>
      <c r="AN3687"/>
    </row>
    <row r="3688" spans="1:40" x14ac:dyDescent="0.35">
      <c r="A3688"/>
      <c r="B3688">
        <f t="shared" si="1960"/>
        <v>1754000</v>
      </c>
      <c r="C3688" s="237" t="str">
        <f t="shared" si="1928"/>
        <v>-6.87557705792449E-09+0.000386445974087311i</v>
      </c>
      <c r="D3688" s="208" t="str">
        <f t="shared" si="1929"/>
        <v>-1.64874557242602+0.00296275246800272i</v>
      </c>
      <c r="E3688" t="str">
        <f t="shared" si="1930"/>
        <v>36500</v>
      </c>
      <c r="F3688" t="str">
        <f t="shared" si="1931"/>
        <v>0.21505376344086</v>
      </c>
      <c r="G3688" t="str">
        <f t="shared" si="1926"/>
        <v>0.21505376344086</v>
      </c>
      <c r="H3688" t="str">
        <f t="shared" si="1932"/>
        <v>2.52658591841959+0.0591399074571543i</v>
      </c>
      <c r="I3688" t="str">
        <f t="shared" si="1933"/>
        <v>6887.94189299562i</v>
      </c>
      <c r="J3688" t="str">
        <f t="shared" si="1927"/>
        <v>-64218.8512304102+1506.86127204686i</v>
      </c>
      <c r="K3688" t="str">
        <f t="shared" si="1934"/>
        <v>0.0025153512077954-0.107198298876064i</v>
      </c>
      <c r="L3688" t="str">
        <f t="shared" si="1935"/>
        <v>0.000797431005925753-0.0288100920100946i</v>
      </c>
      <c r="M3688" t="str">
        <f t="shared" si="1936"/>
        <v>0.00331278221372115-0.136008390886159i</v>
      </c>
      <c r="N3688" t="str">
        <f t="shared" si="1937"/>
        <v>-21.8781593634007i</v>
      </c>
      <c r="O3688" t="str">
        <f t="shared" si="1938"/>
        <v>-0.993623507173293-0.112748951182014i</v>
      </c>
      <c r="P3688" t="str">
        <f t="shared" si="1939"/>
        <v>1.99362350717329+0.112748951182014i</v>
      </c>
      <c r="Q3688" t="str">
        <f t="shared" si="1940"/>
        <v>-1.99362350717329+21.7654104122187i</v>
      </c>
      <c r="R3688" t="str">
        <f t="shared" si="1941"/>
        <v>-0.00318292489471934-0.0913044098707181i</v>
      </c>
      <c r="S3688" t="str">
        <f t="shared" si="1942"/>
        <v>2.44288150527299i</v>
      </c>
      <c r="T3688" t="str">
        <f t="shared" si="1943"/>
        <v>0.223045854223042-0.00777550835798285i</v>
      </c>
      <c r="U3688" t="str">
        <f t="shared" si="1944"/>
        <v>0.0000499999999999998-0.0000810163214142647i</v>
      </c>
      <c r="V3688" t="str">
        <f t="shared" si="1945"/>
        <v>0.00002-0.000907382799839768i</v>
      </c>
      <c r="W3688" t="str">
        <f t="shared" si="1946"/>
        <v>0.0000421339042597432-0.000076347892499169i</v>
      </c>
      <c r="X3688" t="str">
        <f t="shared" si="1947"/>
        <v>0.0000421541563869497-0.0000763157231972942i</v>
      </c>
      <c r="Y3688" t="str">
        <f t="shared" si="1948"/>
        <v>0.009+8.81656562303439i</v>
      </c>
      <c r="Z3688" t="str">
        <f t="shared" si="1949"/>
        <v>-0.000103813307797159-0.0000574819017991346i</v>
      </c>
      <c r="AA3688" t="str">
        <f t="shared" si="1950"/>
        <v>0.00139592255923352-1.36108454959525i</v>
      </c>
      <c r="AB3688" t="str">
        <f t="shared" si="1951"/>
        <v>0.670958283564319-0.0233899964645621i</v>
      </c>
      <c r="AC3688" t="str">
        <f t="shared" si="1952"/>
        <v>0.999041502885963-0.091333442463589i</v>
      </c>
      <c r="AD3688" t="str">
        <f t="shared" si="1953"/>
        <v>0.668158062784463+0.0376712873395427i</v>
      </c>
      <c r="AE3688" t="str">
        <f t="shared" si="1954"/>
        <v>-0.0000671982813894983-0.0000423177770989716i</v>
      </c>
      <c r="AF3688" t="str">
        <f t="shared" si="1955"/>
        <v>-4.17533149084561-0.0561771549891516i</v>
      </c>
      <c r="AG3688" t="str">
        <f t="shared" si="1956"/>
        <v>1.00018898754475-0.00329190864767181i</v>
      </c>
      <c r="AH3688" t="str">
        <f t="shared" si="1957"/>
        <v>0.000277548383246421+0.00018134514756131i</v>
      </c>
      <c r="AI3688">
        <f t="shared" si="1958"/>
        <v>-69.589265691660415</v>
      </c>
      <c r="AJ3688">
        <f t="shared" si="1959"/>
        <v>33.159882393812126</v>
      </c>
      <c r="AK3688"/>
      <c r="AL3688"/>
      <c r="AM3688"/>
      <c r="AN3688"/>
    </row>
    <row r="3689" spans="1:40" x14ac:dyDescent="0.35">
      <c r="A3689"/>
      <c r="B3689">
        <f t="shared" si="1960"/>
        <v>1755000</v>
      </c>
      <c r="C3689" s="237" t="str">
        <f t="shared" si="1928"/>
        <v>-6.86774387478847E-09+0.000386225776951219i</v>
      </c>
      <c r="D3689" s="208" t="str">
        <f t="shared" si="1929"/>
        <v>-1.64874557236596+0.00296106428995935i</v>
      </c>
      <c r="E3689" t="str">
        <f t="shared" si="1930"/>
        <v>36500</v>
      </c>
      <c r="F3689" t="str">
        <f t="shared" si="1931"/>
        <v>0.21505376344086</v>
      </c>
      <c r="G3689" t="str">
        <f t="shared" si="1926"/>
        <v>0.21505376344086</v>
      </c>
      <c r="H3689" t="str">
        <f t="shared" si="1932"/>
        <v>2.52658761548568+0.059106252254495i</v>
      </c>
      <c r="I3689" t="str">
        <f t="shared" si="1933"/>
        <v>6891.86888381261i</v>
      </c>
      <c r="J3689" t="str">
        <f t="shared" si="1927"/>
        <v>-64292.098844909+1507.72037197392i</v>
      </c>
      <c r="K3689" t="str">
        <f t="shared" si="1934"/>
        <v>0.002512487013388-0.107137282492118i</v>
      </c>
      <c r="L3689" t="str">
        <f t="shared" si="1935"/>
        <v>0.000796523206238096-0.0287937011158102i</v>
      </c>
      <c r="M3689" t="str">
        <f t="shared" si="1936"/>
        <v>0.0033090102196261-0.135930983607928i</v>
      </c>
      <c r="N3689" t="str">
        <f t="shared" si="1937"/>
        <v>-21.8906326583628i</v>
      </c>
      <c r="O3689" t="str">
        <f t="shared" si="1938"/>
        <v>-0.9949525271267-0.10034674266858i</v>
      </c>
      <c r="P3689" t="str">
        <f t="shared" si="1939"/>
        <v>1.9949525271267+0.10034674266858i</v>
      </c>
      <c r="Q3689" t="str">
        <f t="shared" si="1940"/>
        <v>-1.9949525271267+21.7902859156942i</v>
      </c>
      <c r="R3689" t="str">
        <f t="shared" si="1941"/>
        <v>-0.00374533181011497-0.0912094855320702i</v>
      </c>
      <c r="S3689" t="str">
        <f t="shared" si="1942"/>
        <v>2.44427425413574i</v>
      </c>
      <c r="T3689" t="str">
        <f t="shared" si="1943"/>
        <v>0.222940997219005-0.00915461811665963i</v>
      </c>
      <c r="U3689" t="str">
        <f t="shared" si="1944"/>
        <v>0.00005-0.00008097015826816i</v>
      </c>
      <c r="V3689" t="str">
        <f t="shared" si="1945"/>
        <v>0.00002-0.00090686577260339i</v>
      </c>
      <c r="W3689" t="str">
        <f t="shared" si="1946"/>
        <v>0.0000421337457422396-0.0000763066264163174i</v>
      </c>
      <c r="X3689" t="str">
        <f t="shared" si="1947"/>
        <v>0.0000421539664589209-0.0000762744746348604i</v>
      </c>
      <c r="Y3689" t="str">
        <f t="shared" si="1948"/>
        <v>0.009+8.82159217128014i</v>
      </c>
      <c r="Z3689" t="str">
        <f t="shared" si="1949"/>
        <v>-0.000103698077029147-0.000057448771550601i</v>
      </c>
      <c r="AA3689" t="str">
        <f t="shared" si="1950"/>
        <v>0.00139433216310176-1.36030899140355i</v>
      </c>
      <c r="AB3689" t="str">
        <f t="shared" si="1951"/>
        <v>0.670642856605618-0.0275385833986338i</v>
      </c>
      <c r="AC3689" t="str">
        <f t="shared" si="1952"/>
        <v>0.998475817337682-0.0912522686019324i</v>
      </c>
      <c r="AD3689" t="str">
        <f t="shared" si="1953"/>
        <v>0.668602785196596+0.033524034295971i</v>
      </c>
      <c r="AE3689" t="str">
        <f t="shared" si="1954"/>
        <v>-0.0000674069085334948-0.000041886786555606i</v>
      </c>
      <c r="AF3689" t="str">
        <f t="shared" si="1955"/>
        <v>-4.17533318785164-0.0561451879645357i</v>
      </c>
      <c r="AG3689" t="str">
        <f t="shared" si="1956"/>
        <v>1.00016845778473-0.00329224388500289i</v>
      </c>
      <c r="AH3689" t="str">
        <f t="shared" si="1957"/>
        <v>0.00027845648953571+0.000179562361585061i</v>
      </c>
      <c r="AI3689">
        <f t="shared" si="1958"/>
        <v>-69.594741694467501</v>
      </c>
      <c r="AJ3689">
        <f t="shared" si="1959"/>
        <v>32.815901874440364</v>
      </c>
      <c r="AK3689"/>
      <c r="AL3689"/>
      <c r="AM3689"/>
      <c r="AN3689"/>
    </row>
    <row r="3690" spans="1:40" x14ac:dyDescent="0.35">
      <c r="A3690"/>
      <c r="B3690">
        <f t="shared" si="1960"/>
        <v>1756000</v>
      </c>
      <c r="C3690" s="237" t="str">
        <f t="shared" si="1928"/>
        <v>-6.85992407027291E-09+0.000386005830609131i</v>
      </c>
      <c r="D3690" s="208" t="str">
        <f t="shared" si="1929"/>
        <v>-1.64874557230601+0.00295937803467001i</v>
      </c>
      <c r="E3690" t="str">
        <f t="shared" si="1930"/>
        <v>36500</v>
      </c>
      <c r="F3690" t="str">
        <f t="shared" si="1931"/>
        <v>0.21505376344086</v>
      </c>
      <c r="G3690" t="str">
        <f t="shared" si="1926"/>
        <v>0.21505376344086</v>
      </c>
      <c r="H3690" t="str">
        <f t="shared" si="1932"/>
        <v>2.52658930965573+0.0590726353105904i</v>
      </c>
      <c r="I3690" t="str">
        <f t="shared" si="1933"/>
        <v>6895.7958746296i</v>
      </c>
      <c r="J3690" t="str">
        <f t="shared" si="1927"/>
        <v>-64365.3882078344+1508.57947190097i</v>
      </c>
      <c r="K3690" t="str">
        <f t="shared" si="1934"/>
        <v>0.00250962770747835-0.107076335491582i</v>
      </c>
      <c r="L3690" t="str">
        <f t="shared" si="1935"/>
        <v>0.00079561695543999-0.0287773288471476i</v>
      </c>
      <c r="M3690" t="str">
        <f t="shared" si="1936"/>
        <v>0.00330524466291834-0.13585366433873i</v>
      </c>
      <c r="N3690" t="str">
        <f t="shared" si="1937"/>
        <v>-21.9031059533248i</v>
      </c>
      <c r="O3690" t="str">
        <f t="shared" si="1938"/>
        <v>-0.99612675130128-0.0879289221016454i</v>
      </c>
      <c r="P3690" t="str">
        <f t="shared" si="1939"/>
        <v>1.99612675130128+0.0879289221016454i</v>
      </c>
      <c r="Q3690" t="str">
        <f t="shared" si="1940"/>
        <v>-1.99612675130128+21.8151770312232i</v>
      </c>
      <c r="R3690" t="str">
        <f t="shared" si="1941"/>
        <v>-0.00430588718520544-0.091107748145162i</v>
      </c>
      <c r="S3690" t="str">
        <f t="shared" si="1942"/>
        <v>2.44566700299849i</v>
      </c>
      <c r="T3690" t="str">
        <f t="shared" si="1943"/>
        <v>0.22281921335612-0.010530766207491i</v>
      </c>
      <c r="U3690" t="str">
        <f t="shared" si="1944"/>
        <v>0.0000500000000000002-0.0000809240476996704i</v>
      </c>
      <c r="V3690" t="str">
        <f t="shared" si="1945"/>
        <v>0.00002-0.000906349334236302i</v>
      </c>
      <c r="W3690" t="str">
        <f t="shared" si="1946"/>
        <v>0.0000421335871361932-0.0000762654085823613i</v>
      </c>
      <c r="X3690" t="str">
        <f t="shared" si="1947"/>
        <v>0.0000421537764961783-0.0000762332743008956i</v>
      </c>
      <c r="Y3690" t="str">
        <f t="shared" si="1948"/>
        <v>0.009+8.82661871952588i</v>
      </c>
      <c r="Z3690" t="str">
        <f t="shared" si="1949"/>
        <v>-0.000103583043035755-0.0000574156791911761i</v>
      </c>
      <c r="AA3690" t="str">
        <f t="shared" si="1950"/>
        <v>0.00139274448334243-1.35953431655506i</v>
      </c>
      <c r="AB3690" t="str">
        <f t="shared" si="1951"/>
        <v>0.670276510896608-0.0316782611531067i</v>
      </c>
      <c r="AC3690" t="str">
        <f t="shared" si="1952"/>
        <v>0.997911820002792-0.0911642245290897i</v>
      </c>
      <c r="AD3690" t="str">
        <f t="shared" si="1953"/>
        <v>0.668995859116878+0.0293715606619166i</v>
      </c>
      <c r="AE3690" t="str">
        <f t="shared" si="1954"/>
        <v>-0.000067610238761337-0.0000414532472593506i</v>
      </c>
      <c r="AF3690" t="str">
        <f t="shared" si="1955"/>
        <v>-4.17533488196174-0.0561132572759204i</v>
      </c>
      <c r="AG3690" t="str">
        <f t="shared" si="1956"/>
        <v>1.00014792545349-0.00329232455410525i</v>
      </c>
      <c r="AH3690" t="str">
        <f t="shared" si="1957"/>
        <v>0.000279342718348815+0.00017776841039256i</v>
      </c>
      <c r="AI3690">
        <f t="shared" si="1958"/>
        <v>-69.600548907732531</v>
      </c>
      <c r="AJ3690">
        <f t="shared" si="1959"/>
        <v>32.471902137820244</v>
      </c>
      <c r="AK3690"/>
      <c r="AL3690"/>
      <c r="AM3690"/>
      <c r="AN3690"/>
    </row>
    <row r="3691" spans="1:40" x14ac:dyDescent="0.35">
      <c r="A3691"/>
      <c r="B3691">
        <f t="shared" si="1960"/>
        <v>1757000</v>
      </c>
      <c r="C3691" s="237" t="str">
        <f t="shared" si="1928"/>
        <v>-6.85211761392862E-09+0.000385786134632828i</v>
      </c>
      <c r="D3691" s="208" t="str">
        <f t="shared" si="1929"/>
        <v>-1.64874557224617+0.00295769369885168i</v>
      </c>
      <c r="E3691" t="str">
        <f t="shared" si="1930"/>
        <v>36500</v>
      </c>
      <c r="F3691" t="str">
        <f t="shared" si="1931"/>
        <v>0.21505376344086</v>
      </c>
      <c r="G3691" t="str">
        <f t="shared" si="1926"/>
        <v>0.21505376344086</v>
      </c>
      <c r="H3691" t="str">
        <f t="shared" si="1932"/>
        <v>2.52659100093634+0.0590390565602805i</v>
      </c>
      <c r="I3691" t="str">
        <f t="shared" si="1933"/>
        <v>6899.72286544658i</v>
      </c>
      <c r="J3691" t="str">
        <f t="shared" si="1927"/>
        <v>-64438.7193191865+1509.43857182802i</v>
      </c>
      <c r="K3691" t="str">
        <f t="shared" si="1934"/>
        <v>0.00250677327895004-0.107015457756238i</v>
      </c>
      <c r="L3691" t="str">
        <f t="shared" si="1935"/>
        <v>0.000794712250010714-0.0287609751724018i</v>
      </c>
      <c r="M3691" t="str">
        <f t="shared" si="1936"/>
        <v>0.00330148552896075-0.13577643292864i</v>
      </c>
      <c r="N3691" t="str">
        <f t="shared" si="1937"/>
        <v>-21.9155792482868i</v>
      </c>
      <c r="O3691" t="str">
        <f t="shared" si="1938"/>
        <v>-0.997145997009993-0.0754974214589222i</v>
      </c>
      <c r="P3691" t="str">
        <f t="shared" si="1939"/>
        <v>1.99714599700999+0.0754974214589222i</v>
      </c>
      <c r="Q3691" t="str">
        <f t="shared" si="1940"/>
        <v>-1.99714599700999+21.8400818268279i</v>
      </c>
      <c r="R3691" t="str">
        <f t="shared" si="1941"/>
        <v>-0.00486451232209684-0.0909992403626066i</v>
      </c>
      <c r="S3691" t="str">
        <f t="shared" si="1942"/>
        <v>2.44705975186125i</v>
      </c>
      <c r="T3691" t="str">
        <f t="shared" si="1943"/>
        <v>0.222680578541282-0.0119037523158363i</v>
      </c>
      <c r="U3691" t="str">
        <f t="shared" si="1944"/>
        <v>0.0000499999999999999-0.0000808779896190214i</v>
      </c>
      <c r="V3691" t="str">
        <f t="shared" si="1945"/>
        <v>0.00002-0.000905833483733044i</v>
      </c>
      <c r="W3691" t="str">
        <f t="shared" si="1946"/>
        <v>0.0000421334284416064-0.0000762242389148744i</v>
      </c>
      <c r="X3691" t="str">
        <f t="shared" si="1947"/>
        <v>0.0000421535864986017-0.0000761921221130081i</v>
      </c>
      <c r="Y3691" t="str">
        <f t="shared" si="1948"/>
        <v>0.009+8.83164526777163i</v>
      </c>
      <c r="Z3691" t="str">
        <f t="shared" si="1949"/>
        <v>-0.000103468205369108-0.0000573826246555418i</v>
      </c>
      <c r="AA3691" t="str">
        <f t="shared" si="1950"/>
        <v>0.00139115951377297-1.35876052354145i</v>
      </c>
      <c r="AB3691" t="str">
        <f t="shared" si="1951"/>
        <v>0.6698594747776-0.0358084271488926i</v>
      </c>
      <c r="AC3691" t="str">
        <f t="shared" si="1952"/>
        <v>0.997349590855354-0.0910693510528017i</v>
      </c>
      <c r="AD3691" t="str">
        <f t="shared" si="1953"/>
        <v>0.66933722337798+0.0252145081826893i</v>
      </c>
      <c r="AE3691" t="str">
        <f t="shared" si="1954"/>
        <v>-0.0000678082466307399-0.0000410172265680088i</v>
      </c>
      <c r="AF3691" t="str">
        <f t="shared" si="1955"/>
        <v>-4.17533657318251-0.0560813628614288i</v>
      </c>
      <c r="AG3691" t="str">
        <f t="shared" si="1956"/>
        <v>1.00012739371213-0.00329215078554884i</v>
      </c>
      <c r="AH3691" t="str">
        <f t="shared" si="1957"/>
        <v>0.000280206954938041+0.000175963571998395i</v>
      </c>
      <c r="AI3691">
        <f t="shared" si="1958"/>
        <v>-69.606687169461708</v>
      </c>
      <c r="AJ3691">
        <f t="shared" si="1959"/>
        <v>32.1278830675395</v>
      </c>
      <c r="AK3691"/>
      <c r="AL3691"/>
      <c r="AM3691"/>
      <c r="AN3691"/>
    </row>
    <row r="3692" spans="1:40" x14ac:dyDescent="0.35">
      <c r="A3692"/>
      <c r="B3692">
        <f t="shared" si="1960"/>
        <v>1758000</v>
      </c>
      <c r="C3692" s="237" t="str">
        <f t="shared" si="1928"/>
        <v>-6.84432447539298E-09+0.000385566688595065i</v>
      </c>
      <c r="D3692" s="208" t="str">
        <f t="shared" si="1929"/>
        <v>-1.64874557218641+0.00295601127922883i</v>
      </c>
      <c r="E3692" t="str">
        <f t="shared" si="1930"/>
        <v>36500</v>
      </c>
      <c r="F3692" t="str">
        <f t="shared" si="1931"/>
        <v>0.21505376344086</v>
      </c>
      <c r="G3692" t="str">
        <f t="shared" si="1926"/>
        <v>0.21505376344086</v>
      </c>
      <c r="H3692" t="str">
        <f t="shared" si="1932"/>
        <v>2.52659268933402+0.0590055159385527i</v>
      </c>
      <c r="I3692" t="str">
        <f t="shared" si="1933"/>
        <v>6903.64985626357i</v>
      </c>
      <c r="J3692" t="str">
        <f t="shared" si="1927"/>
        <v>-64512.0921789652+1510.29767175506i</v>
      </c>
      <c r="K3692" t="str">
        <f t="shared" si="1934"/>
        <v>0.0025039237167182-0.10695464916814i</v>
      </c>
      <c r="L3692" t="str">
        <f t="shared" si="1935"/>
        <v>0.000793809086439531-0.0287446400599393i</v>
      </c>
      <c r="M3692" t="str">
        <f t="shared" si="1936"/>
        <v>0.00329773280315773-0.135699289228079i</v>
      </c>
      <c r="N3692" t="str">
        <f t="shared" si="1937"/>
        <v>-21.9280525432489i</v>
      </c>
      <c r="O3692" t="str">
        <f t="shared" si="1938"/>
        <v>-0.998010105677507-0.0630541748464836i</v>
      </c>
      <c r="P3692" t="str">
        <f t="shared" si="1939"/>
        <v>1.99801010567751+0.0630541748464836i</v>
      </c>
      <c r="Q3692" t="str">
        <f t="shared" si="1940"/>
        <v>-1.99801010567751+21.8649983684024i</v>
      </c>
      <c r="R3692" t="str">
        <f t="shared" si="1941"/>
        <v>-0.00542112945980794-0.0908840056034188i</v>
      </c>
      <c r="S3692" t="str">
        <f t="shared" si="1942"/>
        <v>2.448452500724i</v>
      </c>
      <c r="T3692" t="str">
        <f t="shared" si="1943"/>
        <v>0.222525170795505-0.0132733779826153i</v>
      </c>
      <c r="U3692" t="str">
        <f t="shared" si="1944"/>
        <v>0.0000500000000000001-0.0000808319839366445i</v>
      </c>
      <c r="V3692" t="str">
        <f t="shared" si="1945"/>
        <v>0.00002-0.000905318220090418i</v>
      </c>
      <c r="W3692" t="str">
        <f t="shared" si="1946"/>
        <v>0.0000421332696584833-0.0000761831173316194i</v>
      </c>
      <c r="X3692" t="str">
        <f t="shared" si="1947"/>
        <v>0.0000421533964660734-0.0000761510179889963i</v>
      </c>
      <c r="Y3692" t="str">
        <f t="shared" si="1948"/>
        <v>0.009+8.83667181601737i</v>
      </c>
      <c r="Z3692" t="str">
        <f t="shared" si="1949"/>
        <v>-0.000103353563582606-0.0000573496078785338i</v>
      </c>
      <c r="AA3692" t="str">
        <f t="shared" si="1950"/>
        <v>0.00138957724822844-1.35798761085785i</v>
      </c>
      <c r="AB3692" t="str">
        <f t="shared" si="1951"/>
        <v>0.669391982948522-0.0399284843887314i</v>
      </c>
      <c r="AC3692" t="str">
        <f t="shared" si="1952"/>
        <v>0.996789208948835-0.0909676897738379i</v>
      </c>
      <c r="AD3692" t="str">
        <f t="shared" si="1953"/>
        <v>0.669626824750823+0.0210535193208726i</v>
      </c>
      <c r="AE3692" t="str">
        <f t="shared" si="1954"/>
        <v>-0.0000680009075309872-0.0000405787920721747i</v>
      </c>
      <c r="AF3692" t="str">
        <f t="shared" si="1955"/>
        <v>-4.17533826152043-0.0560495046593239i</v>
      </c>
      <c r="AG3692" t="str">
        <f t="shared" si="1956"/>
        <v>1.0001068657181-0.00329172274863408i</v>
      </c>
      <c r="AH3692" t="str">
        <f t="shared" si="1957"/>
        <v>0.000281049087977843+0.000174148125540617i</v>
      </c>
      <c r="AI3692">
        <f t="shared" si="1958"/>
        <v>-69.613156344332893</v>
      </c>
      <c r="AJ3692">
        <f t="shared" si="1959"/>
        <v>31.783844549799213</v>
      </c>
      <c r="AK3692"/>
      <c r="AL3692"/>
      <c r="AM3692"/>
      <c r="AN3692"/>
    </row>
    <row r="3693" spans="1:40" x14ac:dyDescent="0.35">
      <c r="A3693"/>
      <c r="B3693">
        <f t="shared" si="1960"/>
        <v>1759000</v>
      </c>
      <c r="C3693" s="237" t="str">
        <f t="shared" si="1928"/>
        <v>-6.8365446243895E-09+0.000385347492069563i</v>
      </c>
      <c r="D3693" s="208" t="str">
        <f t="shared" si="1929"/>
        <v>-1.64874557212677+0.00295433077253332i</v>
      </c>
      <c r="E3693" t="str">
        <f t="shared" si="1930"/>
        <v>36500</v>
      </c>
      <c r="F3693" t="str">
        <f t="shared" si="1931"/>
        <v>0.21505376344086</v>
      </c>
      <c r="G3693" t="str">
        <f t="shared" si="1926"/>
        <v>0.21505376344086</v>
      </c>
      <c r="H3693" t="str">
        <f t="shared" si="1932"/>
        <v>2.52659437485538+0.0589720133805445i</v>
      </c>
      <c r="I3693" t="str">
        <f t="shared" si="1933"/>
        <v>6907.57684708056i</v>
      </c>
      <c r="J3693" t="str">
        <f t="shared" si="1927"/>
        <v>-64585.5067871705+1511.15677168212i</v>
      </c>
      <c r="K3693" t="str">
        <f t="shared" si="1934"/>
        <v>0.00250107900972951-0.106893909609607i</v>
      </c>
      <c r="L3693" t="str">
        <f t="shared" si="1935"/>
        <v>0.000792907461225681-0.0287283234781986i</v>
      </c>
      <c r="M3693" t="str">
        <f t="shared" si="1936"/>
        <v>0.00329398647095519-0.135622233087806i</v>
      </c>
      <c r="N3693" t="str">
        <f t="shared" si="1937"/>
        <v>-21.9405258382109i</v>
      </c>
      <c r="O3693" t="str">
        <f t="shared" si="1938"/>
        <v>-0.998718942864857-0.0506011181981508i</v>
      </c>
      <c r="P3693" t="str">
        <f t="shared" si="1939"/>
        <v>1.99871894286486+0.0506011181981508i</v>
      </c>
      <c r="Q3693" t="str">
        <f t="shared" si="1940"/>
        <v>-1.99871894286486+21.8899247200127i</v>
      </c>
      <c r="R3693" t="str">
        <f t="shared" si="1941"/>
        <v>-0.0059756617768515-0.0907620880330812i</v>
      </c>
      <c r="S3693" t="str">
        <f t="shared" si="1942"/>
        <v>2.44984524958677i</v>
      </c>
      <c r="T3693" t="str">
        <f t="shared" si="1943"/>
        <v>0.22235307021042-0.0146394466171569i</v>
      </c>
      <c r="U3693" t="str">
        <f t="shared" si="1944"/>
        <v>0.0000499999999999998-0.0000807860305631725i</v>
      </c>
      <c r="V3693" t="str">
        <f t="shared" si="1945"/>
        <v>0.00002-0.000904803542307534i</v>
      </c>
      <c r="W3693" t="str">
        <f t="shared" si="1946"/>
        <v>0.000042133110786826-0.0000761420437505437i</v>
      </c>
      <c r="X3693" t="str">
        <f t="shared" si="1947"/>
        <v>0.0000421532063984739-0.000076109961846842i</v>
      </c>
      <c r="Y3693" t="str">
        <f t="shared" si="1948"/>
        <v>0.009+8.84169836426311i</v>
      </c>
      <c r="Z3693" t="str">
        <f t="shared" si="1949"/>
        <v>-0.000103239117230914-0.0000573166287951341i</v>
      </c>
      <c r="AA3693" t="str">
        <f t="shared" si="1950"/>
        <v>0.00138799768056136-1.3572155770028i</v>
      </c>
      <c r="AB3693" t="str">
        <f t="shared" si="1951"/>
        <v>0.668874276338052-0.0440378414958423i</v>
      </c>
      <c r="AC3693" t="str">
        <f t="shared" si="1952"/>
        <v>0.996230752412995-0.0908592830660542i</v>
      </c>
      <c r="AD3693" t="str">
        <f t="shared" si="1953"/>
        <v>0.669864617953083+0.0168892371590994i</v>
      </c>
      <c r="AE3693" t="str">
        <f t="shared" si="1954"/>
        <v>-0.0000681881976848183-0.00004013801158522i</v>
      </c>
      <c r="AF3693" t="str">
        <f t="shared" si="1955"/>
        <v>-4.17533994698215-0.0560176826080112i</v>
      </c>
      <c r="AG3693" t="str">
        <f t="shared" si="1956"/>
        <v>1.00008634462478-0.00329104065132396i</v>
      </c>
      <c r="AH3693" t="str">
        <f t="shared" si="1957"/>
        <v>0.000281869009575709+0.000172322351239825i</v>
      </c>
      <c r="AI3693">
        <f t="shared" si="1958"/>
        <v>-69.61995632363778</v>
      </c>
      <c r="AJ3693">
        <f t="shared" si="1959"/>
        <v>31.439786473435181</v>
      </c>
      <c r="AK3693"/>
      <c r="AL3693"/>
      <c r="AM3693"/>
      <c r="AN3693"/>
    </row>
    <row r="3694" spans="1:40" x14ac:dyDescent="0.35">
      <c r="A3694"/>
      <c r="B3694">
        <f t="shared" si="1960"/>
        <v>1760000</v>
      </c>
      <c r="C3694" s="237" t="str">
        <f t="shared" si="1928"/>
        <v>-6.8287780307281E-09+0.000385128544631026i</v>
      </c>
      <c r="D3694" s="208" t="str">
        <f t="shared" si="1929"/>
        <v>-1.64874557206723+0.00295265217550453i</v>
      </c>
      <c r="E3694" t="str">
        <f t="shared" si="1930"/>
        <v>36500</v>
      </c>
      <c r="F3694" t="str">
        <f t="shared" si="1931"/>
        <v>0.21505376344086</v>
      </c>
      <c r="G3694" t="str">
        <f t="shared" si="1926"/>
        <v>0.21505376344086</v>
      </c>
      <c r="H3694" t="str">
        <f t="shared" si="1932"/>
        <v>2.52659605750693+0.0589385488215373i</v>
      </c>
      <c r="I3694" t="str">
        <f t="shared" si="1933"/>
        <v>6911.50383789754i</v>
      </c>
      <c r="J3694" t="str">
        <f t="shared" si="1927"/>
        <v>-64658.9631438024+1512.01587160917i</v>
      </c>
      <c r="K3694" t="str">
        <f t="shared" si="1934"/>
        <v>0.00249823914696188-0.106833238963226i</v>
      </c>
      <c r="L3694" t="str">
        <f t="shared" si="1935"/>
        <v>0.000792007370878313-0.0287120253956895i</v>
      </c>
      <c r="M3694" t="str">
        <f t="shared" si="1936"/>
        <v>0.00329024651784019-0.135545264358916i</v>
      </c>
      <c r="N3694" t="str">
        <f t="shared" si="1937"/>
        <v>-21.9529991331729i</v>
      </c>
      <c r="O3694" t="str">
        <f t="shared" si="1938"/>
        <v>-0.999272398290401-0.0381401889737033i</v>
      </c>
      <c r="P3694" t="str">
        <f t="shared" si="1939"/>
        <v>1.9992723982904+0.0381401889737033i</v>
      </c>
      <c r="Q3694" t="str">
        <f t="shared" si="1940"/>
        <v>-1.9992723982904+21.9148589441992i</v>
      </c>
      <c r="R3694" t="str">
        <f t="shared" si="1941"/>
        <v>-0.00652803339345824-0.0906335325437943i</v>
      </c>
      <c r="S3694" t="str">
        <f t="shared" si="1942"/>
        <v>2.45123799844953i</v>
      </c>
      <c r="T3694" t="str">
        <f t="shared" si="1943"/>
        <v>0.222164358905061-0.0160017635091923i</v>
      </c>
      <c r="U3694" t="str">
        <f t="shared" si="1944"/>
        <v>0.00005-0.0000807401294094437i</v>
      </c>
      <c r="V3694" t="str">
        <f t="shared" si="1945"/>
        <v>0.00002-0.000904289449385767i</v>
      </c>
      <c r="W3694" t="str">
        <f t="shared" si="1946"/>
        <v>0.0000421329518266382-0.0000761010180897834i</v>
      </c>
      <c r="X3694" t="str">
        <f t="shared" si="1947"/>
        <v>0.0000421530162956852-0.0000760689536047164i</v>
      </c>
      <c r="Y3694" t="str">
        <f t="shared" si="1948"/>
        <v>0.009+8.84672491250886i</v>
      </c>
      <c r="Z3694" t="str">
        <f t="shared" si="1949"/>
        <v>-0.000103124865869966-0.0000572836873404761i</v>
      </c>
      <c r="AA3694" t="str">
        <f t="shared" si="1950"/>
        <v>0.00138642080464175-1.35644442047826i</v>
      </c>
      <c r="AB3694" t="str">
        <f t="shared" si="1951"/>
        <v>0.668306601973631-0.0481359127500011i</v>
      </c>
      <c r="AC3694" t="str">
        <f t="shared" si="1952"/>
        <v>0.995674298451137-0.0907441740566334i</v>
      </c>
      <c r="AD3694" t="str">
        <f t="shared" si="1953"/>
        <v>0.670050565656542+0.0127223053024337i</v>
      </c>
      <c r="AE3694" t="str">
        <f t="shared" si="1954"/>
        <v>-0.0000683700941502313-0.0000396949531332489i</v>
      </c>
      <c r="AF3694" t="str">
        <f t="shared" si="1955"/>
        <v>-4.17534162957416-0.0559858966460328i</v>
      </c>
      <c r="AG3694" t="str">
        <f t="shared" si="1956"/>
        <v>1.00006583358096-0.0032901047401708i</v>
      </c>
      <c r="AH3694" t="str">
        <f t="shared" si="1957"/>
        <v>0.00028266661528271+0.000170486530358055i</v>
      </c>
      <c r="AI3694">
        <f t="shared" si="1958"/>
        <v>-69.627087025230338</v>
      </c>
      <c r="AJ3694">
        <f t="shared" si="1959"/>
        <v>31.095708729914282</v>
      </c>
      <c r="AK3694"/>
      <c r="AL3694"/>
      <c r="AM3694"/>
      <c r="AN3694"/>
    </row>
    <row r="3695" spans="1:40" x14ac:dyDescent="0.35">
      <c r="A3695"/>
      <c r="B3695">
        <f t="shared" si="1960"/>
        <v>1761000</v>
      </c>
      <c r="C3695" s="237" t="str">
        <f t="shared" si="1928"/>
        <v>-6.82102466430397E-09+0.00038490984585511i</v>
      </c>
      <c r="D3695" s="208" t="str">
        <f t="shared" si="1929"/>
        <v>-1.64874557200779+0.00295097548488918i</v>
      </c>
      <c r="E3695" t="str">
        <f t="shared" si="1930"/>
        <v>36500</v>
      </c>
      <c r="F3695" t="str">
        <f t="shared" si="1931"/>
        <v>0.21505376344086</v>
      </c>
      <c r="G3695" t="str">
        <f t="shared" si="1926"/>
        <v>0.21505376344086</v>
      </c>
      <c r="H3695" t="str">
        <f t="shared" si="1932"/>
        <v>2.52659773729517+0.0589051221969607i</v>
      </c>
      <c r="I3695" t="str">
        <f t="shared" si="1933"/>
        <v>6915.43082871453i</v>
      </c>
      <c r="J3695" t="str">
        <f t="shared" si="1927"/>
        <v>-64732.461248861+1512.87497153622i</v>
      </c>
      <c r="K3695" t="str">
        <f t="shared" si="1934"/>
        <v>0.00249540411742457-0.106772637111848i</v>
      </c>
      <c r="L3695" t="str">
        <f t="shared" si="1935"/>
        <v>0.000791108811916485-0.0286957457809931i</v>
      </c>
      <c r="M3695" t="str">
        <f t="shared" si="1936"/>
        <v>0.00328651292934106-0.135468382892841i</v>
      </c>
      <c r="N3695" t="str">
        <f t="shared" si="1937"/>
        <v>-21.965472428135i</v>
      </c>
      <c r="O3695" t="str">
        <f t="shared" si="1938"/>
        <v>-0.999670385846956-0.0256733258577405i</v>
      </c>
      <c r="P3695" t="str">
        <f t="shared" si="1939"/>
        <v>1.99967038584696+0.0256733258577405i</v>
      </c>
      <c r="Q3695" t="str">
        <f t="shared" si="1940"/>
        <v>-1.99967038584696+21.9397991022773i</v>
      </c>
      <c r="R3695" t="str">
        <f t="shared" si="1941"/>
        <v>-0.00707816937337268-0.0904983847349325i</v>
      </c>
      <c r="S3695" t="str">
        <f t="shared" si="1942"/>
        <v>2.45263074731228i</v>
      </c>
      <c r="T3695" t="str">
        <f t="shared" si="1943"/>
        <v>0.221959120982992-0.0173601358398179i</v>
      </c>
      <c r="U3695" t="str">
        <f t="shared" si="1944"/>
        <v>0.0000500000000000002-0.0000806942803864971i</v>
      </c>
      <c r="V3695" t="str">
        <f t="shared" si="1945"/>
        <v>0.00002-0.000903775940328768i</v>
      </c>
      <c r="W3695" t="str">
        <f t="shared" si="1946"/>
        <v>0.000042132792777923-0.0000760600402676591i</v>
      </c>
      <c r="X3695" t="str">
        <f t="shared" si="1947"/>
        <v>0.0000421528261575895-0.0000760279931809742i</v>
      </c>
      <c r="Y3695" t="str">
        <f t="shared" si="1948"/>
        <v>0.009+8.8517514607546i</v>
      </c>
      <c r="Z3695" t="str">
        <f t="shared" si="1949"/>
        <v>-0.000103010809056954-0.0000572507834498423i</v>
      </c>
      <c r="AA3695" t="str">
        <f t="shared" si="1950"/>
        <v>0.00138484661435703-1.35567413978957i</v>
      </c>
      <c r="AB3695" t="str">
        <f t="shared" si="1951"/>
        <v>0.667689212852486-0.0522221181205184i</v>
      </c>
      <c r="AC3695" t="str">
        <f t="shared" si="1952"/>
        <v>0.995119923337796-0.0906224066065208i</v>
      </c>
      <c r="AD3695" t="str">
        <f t="shared" si="1953"/>
        <v>0.670184638493264+0.00855336778095338i</v>
      </c>
      <c r="AE3695" t="str">
        <f t="shared" si="1954"/>
        <v>-0.0000685465748221395-0.0000392496849450665i</v>
      </c>
      <c r="AF3695" t="str">
        <f t="shared" si="1955"/>
        <v>-4.17534330930296-0.0559541467120715i</v>
      </c>
      <c r="AG3695" t="str">
        <f t="shared" si="1956"/>
        <v>1.00004533573042-0.0032889153002374i</v>
      </c>
      <c r="AH3695" t="str">
        <f t="shared" si="1957"/>
        <v>0.00028344180410344+0.000168640945157656i</v>
      </c>
      <c r="AI3695">
        <f t="shared" si="1958"/>
        <v>-69.634548393485275</v>
      </c>
      <c r="AJ3695">
        <f t="shared" si="1959"/>
        <v>30.751611213357485</v>
      </c>
      <c r="AK3695"/>
      <c r="AL3695"/>
      <c r="AM3695"/>
      <c r="AN3695"/>
    </row>
    <row r="3696" spans="1:40" x14ac:dyDescent="0.35">
      <c r="A3696"/>
      <c r="B3696">
        <f t="shared" si="1960"/>
        <v>1762000</v>
      </c>
      <c r="C3696" s="237" t="str">
        <f t="shared" si="1928"/>
        <v>-6.81328449509786E-09+0.000384691395318441i</v>
      </c>
      <c r="D3696" s="208" t="str">
        <f t="shared" si="1929"/>
        <v>-1.64874557194844+0.00294930069744138i</v>
      </c>
      <c r="E3696" t="str">
        <f t="shared" si="1930"/>
        <v>36500</v>
      </c>
      <c r="F3696" t="str">
        <f t="shared" si="1931"/>
        <v>0.21505376344086</v>
      </c>
      <c r="G3696" t="str">
        <f t="shared" si="1926"/>
        <v>0.21505376344086</v>
      </c>
      <c r="H3696" t="str">
        <f t="shared" si="1932"/>
        <v>2.52659941422658+0.0588717334423895i</v>
      </c>
      <c r="I3696" t="str">
        <f t="shared" si="1933"/>
        <v>6919.35781953152i</v>
      </c>
      <c r="J3696" t="str">
        <f t="shared" si="1927"/>
        <v>-64806.0011023461+1513.73407146327i</v>
      </c>
      <c r="K3696" t="str">
        <f t="shared" si="1934"/>
        <v>0.00249257391015797-0.106712103938592i</v>
      </c>
      <c r="L3696" t="str">
        <f t="shared" si="1935"/>
        <v>0.000790211780869114-0.0286794846027616i</v>
      </c>
      <c r="M3696" t="str">
        <f t="shared" si="1936"/>
        <v>0.00328278569102708-0.135391588541354i</v>
      </c>
      <c r="N3696" t="str">
        <f t="shared" si="1937"/>
        <v>-21.977945723097i</v>
      </c>
      <c r="O3696" t="str">
        <f t="shared" si="1938"/>
        <v>-0.999912843615185-0.0132024684583721i</v>
      </c>
      <c r="P3696" t="str">
        <f t="shared" si="1939"/>
        <v>1.99991284361518+0.0132024684583721i</v>
      </c>
      <c r="Q3696" t="str">
        <f t="shared" si="1940"/>
        <v>-1.99991284361518+21.9647432546386i</v>
      </c>
      <c r="R3696" t="str">
        <f t="shared" si="1941"/>
        <v>-0.007625995725269-0.0903566908936999i</v>
      </c>
      <c r="S3696" t="str">
        <f t="shared" si="1942"/>
        <v>2.45402349617504i</v>
      </c>
      <c r="T3696" t="str">
        <f t="shared" si="1943"/>
        <v>0.221737442489765-0.0187143726915405i</v>
      </c>
      <c r="U3696" t="str">
        <f t="shared" si="1944"/>
        <v>0.0000499999999999999-0.0000806484834055736i</v>
      </c>
      <c r="V3696" t="str">
        <f t="shared" si="1945"/>
        <v>0.00002-0.000903263014142428i</v>
      </c>
      <c r="W3696" t="str">
        <f t="shared" si="1946"/>
        <v>0.0000421326336406827-0.0000760191102026762i</v>
      </c>
      <c r="X3696" t="str">
        <f t="shared" si="1947"/>
        <v>0.0000421526359840684-0.0000759870804941554i</v>
      </c>
      <c r="Y3696" t="str">
        <f t="shared" si="1948"/>
        <v>0.009+8.85677800900034i</v>
      </c>
      <c r="Z3696" t="str">
        <f t="shared" si="1949"/>
        <v>-0.000102896946350326-0.0000572179170586624i</v>
      </c>
      <c r="AA3696" t="str">
        <f t="shared" si="1950"/>
        <v>0.00138327510361195-1.35490473344548i</v>
      </c>
      <c r="AB3696" t="str">
        <f t="shared" si="1951"/>
        <v>0.667022367813663-0.0562958832964572i</v>
      </c>
      <c r="AC3696" t="str">
        <f t="shared" si="1952"/>
        <v>0.994567702416808-0.0904940252910565i</v>
      </c>
      <c r="AD3696" t="str">
        <f t="shared" si="1953"/>
        <v>0.670266815060591+0.00438306895226823i</v>
      </c>
      <c r="AE3696" t="str">
        <f t="shared" si="1954"/>
        <v>-0.0000687176184339199-0.0000388022754421419i</v>
      </c>
      <c r="AF3696" t="str">
        <f t="shared" si="1955"/>
        <v>-4.17534498617502-0.0559224327449481i</v>
      </c>
      <c r="AG3696" t="str">
        <f t="shared" si="1956"/>
        <v>1.00002485421145-0.00328747265501284i</v>
      </c>
      <c r="AH3696" t="str">
        <f t="shared" si="1957"/>
        <v>0.000284194478505534+0.000166785878860086i</v>
      </c>
      <c r="AI3696">
        <f t="shared" si="1958"/>
        <v>-69.642340399263105</v>
      </c>
      <c r="AJ3696">
        <f t="shared" si="1959"/>
        <v>30.407493820561616</v>
      </c>
      <c r="AK3696"/>
      <c r="AL3696"/>
      <c r="AM3696"/>
      <c r="AN3696"/>
    </row>
    <row r="3697" spans="1:40" x14ac:dyDescent="0.35">
      <c r="A3697"/>
      <c r="B3697">
        <f t="shared" si="1960"/>
        <v>1763000</v>
      </c>
      <c r="C3697" s="237" t="str">
        <f t="shared" si="1928"/>
        <v>-6.80555749317552E-09+0.000384473192598598i</v>
      </c>
      <c r="D3697" s="208" t="str">
        <f t="shared" si="1929"/>
        <v>-1.64874557188921+0.00294762780992259i</v>
      </c>
      <c r="E3697" t="str">
        <f t="shared" si="1930"/>
        <v>36500</v>
      </c>
      <c r="F3697" t="str">
        <f t="shared" si="1931"/>
        <v>0.21505376344086</v>
      </c>
      <c r="G3697" t="str">
        <f t="shared" si="1926"/>
        <v>0.21505376344086</v>
      </c>
      <c r="H3697" t="str">
        <f t="shared" si="1932"/>
        <v>2.52660108830767+0.0588383824935457i</v>
      </c>
      <c r="I3697" t="str">
        <f t="shared" si="1933"/>
        <v>6923.28481034851i</v>
      </c>
      <c r="J3697" t="str">
        <f t="shared" si="1927"/>
        <v>-64879.5827042579+1514.59317139032i</v>
      </c>
      <c r="K3697" t="str">
        <f t="shared" si="1934"/>
        <v>0.00248974851423348-0.10665163932684i</v>
      </c>
      <c r="L3697" t="str">
        <f t="shared" si="1935"/>
        <v>0.00078931627427493-0.0286632418297178i</v>
      </c>
      <c r="M3697" t="str">
        <f t="shared" si="1936"/>
        <v>0.00327906478850841-0.135314881156558i</v>
      </c>
      <c r="N3697" t="str">
        <f t="shared" si="1937"/>
        <v>-21.990419018059i</v>
      </c>
      <c r="O3697" t="str">
        <f t="shared" si="1938"/>
        <v>-0.999999733873253-0.000729557004833774i</v>
      </c>
      <c r="P3697" t="str">
        <f t="shared" si="1939"/>
        <v>1.99999973387325+0.000729557004833774i</v>
      </c>
      <c r="Q3697" t="str">
        <f t="shared" si="1940"/>
        <v>-1.99999973387325+21.9896894610542i</v>
      </c>
      <c r="R3697" t="str">
        <f t="shared" si="1941"/>
        <v>-0.00817143940383969-0.0902084979759924i</v>
      </c>
      <c r="S3697" t="str">
        <f t="shared" si="1942"/>
        <v>2.45541624503779i</v>
      </c>
      <c r="T3697" t="str">
        <f t="shared" si="1943"/>
        <v>0.22149941137071-0.0200642850575299i</v>
      </c>
      <c r="U3697" t="str">
        <f t="shared" si="1944"/>
        <v>0.0000500000000000001-0.0000806027383781175i</v>
      </c>
      <c r="V3697" t="str">
        <f t="shared" si="1945"/>
        <v>0.00002-0.000902750669834915i</v>
      </c>
      <c r="W3697" t="str">
        <f t="shared" si="1946"/>
        <v>0.0000421324744149213-0.0000759782278135275i</v>
      </c>
      <c r="X3697" t="str">
        <f t="shared" si="1947"/>
        <v>0.0000421524457750057-0.000075946215462988i</v>
      </c>
      <c r="Y3697" t="str">
        <f t="shared" si="1948"/>
        <v>0.009+8.86180455724609i</v>
      </c>
      <c r="Z3697" t="str">
        <f t="shared" si="1949"/>
        <v>-0.000102783277309784-0.0000571850881025167i</v>
      </c>
      <c r="AA3697" t="str">
        <f t="shared" si="1950"/>
        <v>0.00138170626632854-1.35413619995814i</v>
      </c>
      <c r="AB3697" t="str">
        <f t="shared" si="1951"/>
        <v>0.666306331411048-0.0603566397144661i</v>
      </c>
      <c r="AC3697" t="str">
        <f t="shared" si="1952"/>
        <v>0.994017710099718-0.0903590753807885i</v>
      </c>
      <c r="AD3697" t="str">
        <f t="shared" si="1953"/>
        <v>0.670297081924951+0.000212053403648089i</v>
      </c>
      <c r="AE3697" t="str">
        <f t="shared" si="1954"/>
        <v>-0.0000688832045588614-0.00003835279322853i</v>
      </c>
      <c r="AF3697" t="str">
        <f t="shared" si="1955"/>
        <v>-4.17534666019688-0.0558907546836231i</v>
      </c>
      <c r="AG3697" t="str">
        <f t="shared" si="1956"/>
        <v>1.00000439215638-0.00328577716632263i</v>
      </c>
      <c r="AH3697" t="str">
        <f t="shared" si="1957"/>
        <v>0.000284924544428791+0.000164921615604468i</v>
      </c>
      <c r="AI3697">
        <f t="shared" si="1958"/>
        <v>-69.650463039883675</v>
      </c>
      <c r="AJ3697">
        <f t="shared" si="1959"/>
        <v>30.063356450993023</v>
      </c>
      <c r="AK3697"/>
      <c r="AL3697"/>
      <c r="AM3697"/>
      <c r="AN3697"/>
    </row>
    <row r="3698" spans="1:40" x14ac:dyDescent="0.35">
      <c r="A3698"/>
      <c r="B3698">
        <f t="shared" si="1960"/>
        <v>1764000</v>
      </c>
      <c r="C3698" s="237" t="str">
        <f t="shared" si="1928"/>
        <v>-6.79784362868785E-09+0.000384255237274133i</v>
      </c>
      <c r="D3698" s="208" t="str">
        <f t="shared" si="1929"/>
        <v>-1.64874557183006+0.00294595681910169i</v>
      </c>
      <c r="E3698" t="str">
        <f t="shared" si="1930"/>
        <v>36500</v>
      </c>
      <c r="F3698" t="str">
        <f t="shared" si="1931"/>
        <v>0.21505376344086</v>
      </c>
      <c r="G3698" t="str">
        <f t="shared" si="1926"/>
        <v>0.21505376344086</v>
      </c>
      <c r="H3698" t="str">
        <f t="shared" si="1932"/>
        <v>2.52660275954485+0.0588050692862943i</v>
      </c>
      <c r="I3698" t="str">
        <f t="shared" si="1933"/>
        <v>6927.21180116549i</v>
      </c>
      <c r="J3698" t="str">
        <f t="shared" si="1927"/>
        <v>-64953.2060545963+1515.45227131737i</v>
      </c>
      <c r="K3698" t="str">
        <f t="shared" si="1934"/>
        <v>0.00248692791875347-0.106591243160236i</v>
      </c>
      <c r="L3698" t="str">
        <f t="shared" si="1935"/>
        <v>0.000788422288682475-0.0286470174306557i</v>
      </c>
      <c r="M3698" t="str">
        <f t="shared" si="1936"/>
        <v>0.00327535020743594-0.135238260590892i</v>
      </c>
      <c r="N3698" t="str">
        <f t="shared" si="1937"/>
        <v>-22.002892313021i</v>
      </c>
      <c r="O3698" t="str">
        <f t="shared" si="1938"/>
        <v>-0.99993104310268+0.0117434679539641i</v>
      </c>
      <c r="P3698" t="str">
        <f t="shared" si="1939"/>
        <v>1.99993104310268-0.0117434679539641i</v>
      </c>
      <c r="Q3698" t="str">
        <f t="shared" si="1940"/>
        <v>-1.99993104310268+22.014635780975i</v>
      </c>
      <c r="R3698" t="str">
        <f t="shared" si="1941"/>
        <v>-0.0087144283104781-0.0900538535874819i</v>
      </c>
      <c r="S3698" t="str">
        <f t="shared" si="1942"/>
        <v>2.45680899390055i</v>
      </c>
      <c r="T3698" t="str">
        <f t="shared" si="1943"/>
        <v>0.221245117429129-0.0214096858498842i</v>
      </c>
      <c r="U3698" t="str">
        <f t="shared" si="1944"/>
        <v>0.0000499999999999998-0.0000805570452157712i</v>
      </c>
      <c r="V3698" t="str">
        <f t="shared" si="1945"/>
        <v>0.00002-0.00090223890641664i</v>
      </c>
      <c r="W3698" t="str">
        <f t="shared" si="1946"/>
        <v>0.0000421323151006411-0.0000759373930190871i</v>
      </c>
      <c r="X3698" t="str">
        <f t="shared" si="1947"/>
        <v>0.0000421522555302834-0.0000759053980063794i</v>
      </c>
      <c r="Y3698" t="str">
        <f t="shared" si="1948"/>
        <v>0.009+8.86683110549183i</v>
      </c>
      <c r="Z3698" t="str">
        <f t="shared" si="1949"/>
        <v>-0.000102669801496274-0.000057152296517131i</v>
      </c>
      <c r="AA3698" t="str">
        <f t="shared" si="1950"/>
        <v>0.00138014009644606-1.35336853784304i</v>
      </c>
      <c r="AB3698" t="str">
        <f t="shared" si="1951"/>
        <v>0.665541373787611-0.0644038245836429i</v>
      </c>
      <c r="AC3698" t="str">
        <f t="shared" si="1952"/>
        <v>0.9934700198646-0.0902176028225189i</v>
      </c>
      <c r="AD3698" t="str">
        <f t="shared" si="1953"/>
        <v>0.670275433624529-0.00395903414553927i</v>
      </c>
      <c r="AE3698" t="str">
        <f t="shared" si="1954"/>
        <v>-0.0000690433136114672-0.0000379013070808182i</v>
      </c>
      <c r="AF3698" t="str">
        <f t="shared" si="1955"/>
        <v>-4.17534833137491-0.0558591124671926i</v>
      </c>
      <c r="AG3698" t="str">
        <f t="shared" si="1956"/>
        <v>0.999983952691131-0.00328382923423347i</v>
      </c>
      <c r="AH3698" t="str">
        <f t="shared" si="1957"/>
        <v>0.000285631911293654+0.000163048440406173i</v>
      </c>
      <c r="AI3698">
        <f t="shared" si="1958"/>
        <v>-69.658916339109879</v>
      </c>
      <c r="AJ3698">
        <f t="shared" si="1959"/>
        <v>29.719199006813643</v>
      </c>
      <c r="AK3698"/>
      <c r="AL3698"/>
      <c r="AM3698"/>
      <c r="AN3698"/>
    </row>
    <row r="3699" spans="1:40" x14ac:dyDescent="0.35">
      <c r="A3699"/>
      <c r="B3699">
        <f t="shared" si="1960"/>
        <v>1765000</v>
      </c>
      <c r="C3699" s="237" t="str">
        <f t="shared" si="1928"/>
        <v>-6.79014287186994E-09+0.00038403752892454i</v>
      </c>
      <c r="D3699" s="208" t="str">
        <f t="shared" si="1929"/>
        <v>-1.64874557177102+0.00294428772175481i</v>
      </c>
      <c r="E3699" t="str">
        <f t="shared" si="1930"/>
        <v>36500</v>
      </c>
      <c r="F3699" t="str">
        <f t="shared" si="1931"/>
        <v>0.21505376344086</v>
      </c>
      <c r="G3699" t="str">
        <f t="shared" si="1926"/>
        <v>0.21505376344086</v>
      </c>
      <c r="H3699" t="str">
        <f t="shared" si="1932"/>
        <v>2.52660442794459+0.0587717937566477i</v>
      </c>
      <c r="I3699" t="str">
        <f t="shared" si="1933"/>
        <v>6931.13879198248i</v>
      </c>
      <c r="J3699" t="str">
        <f t="shared" si="1927"/>
        <v>-65026.8711533613+1516.31137124443i</v>
      </c>
      <c r="K3699" t="str">
        <f t="shared" si="1934"/>
        <v>0.00248411211285114-0.106530915322692i</v>
      </c>
      <c r="L3699" t="str">
        <f t="shared" si="1935"/>
        <v>0.000787529820650032-0.028630811374439i</v>
      </c>
      <c r="M3699" t="str">
        <f t="shared" si="1936"/>
        <v>0.00327164193350117-0.135161726697131i</v>
      </c>
      <c r="N3699" t="str">
        <f t="shared" si="1937"/>
        <v>-22.0153656079831i</v>
      </c>
      <c r="O3699" t="str">
        <f t="shared" si="1938"/>
        <v>-0.999706781990448+0.024214665851551i</v>
      </c>
      <c r="P3699" t="str">
        <f t="shared" si="1939"/>
        <v>1.99970678199045-0.024214665851551i</v>
      </c>
      <c r="Q3699" t="str">
        <f t="shared" si="1940"/>
        <v>-1.99970678199045+22.0395802738347i</v>
      </c>
      <c r="R3699" t="str">
        <f t="shared" si="1941"/>
        <v>-0.0092548912936377-0.0898928059649144i</v>
      </c>
      <c r="S3699" t="str">
        <f t="shared" si="1942"/>
        <v>2.4582017427633i</v>
      </c>
      <c r="T3699" t="str">
        <f t="shared" si="1943"/>
        <v>0.220974652284836-0.0227503899071051i</v>
      </c>
      <c r="U3699" t="str">
        <f t="shared" si="1944"/>
        <v>0.00005-0.0000805114038303801i</v>
      </c>
      <c r="V3699" t="str">
        <f t="shared" si="1945"/>
        <v>0.00002-0.000901727722900254i</v>
      </c>
      <c r="W3699" t="str">
        <f t="shared" si="1946"/>
        <v>0.0000421321556978458-0.0000758966057384157i</v>
      </c>
      <c r="X3699" t="str">
        <f t="shared" si="1947"/>
        <v>0.0000421520652497858-0.0000758646280434254i</v>
      </c>
      <c r="Y3699" t="str">
        <f t="shared" si="1948"/>
        <v>0.009+8.87185765373758i</v>
      </c>
      <c r="Z3699" t="str">
        <f t="shared" si="1949"/>
        <v>-0.000102556518471991-0.0000571195422383803i</v>
      </c>
      <c r="AA3699" t="str">
        <f t="shared" si="1950"/>
        <v>0.00137857658792094-1.35260174561905i</v>
      </c>
      <c r="AB3699" t="str">
        <f t="shared" si="1951"/>
        <v>0.664727770550685-0.0684368809080215i</v>
      </c>
      <c r="AC3699" t="str">
        <f t="shared" si="1952"/>
        <v>0.992924704255202-0.0900696542205416i</v>
      </c>
      <c r="AD3699" t="str">
        <f t="shared" si="1953"/>
        <v>0.670201872670691-0.0081295489416469i</v>
      </c>
      <c r="AE3699" t="str">
        <f t="shared" si="1954"/>
        <v>-0.0000691979268486662-0.0000374478859380522i</v>
      </c>
      <c r="AF3699" t="str">
        <f t="shared" si="1955"/>
        <v>-4.17534999971561-0.0558275060348929i</v>
      </c>
      <c r="AG3699" t="str">
        <f t="shared" si="1956"/>
        <v>0.999963538934727-0.00328162929695249i</v>
      </c>
      <c r="AH3699" t="str">
        <f t="shared" si="1957"/>
        <v>0.000286316492009391+0.000161166639115269i</v>
      </c>
      <c r="AI3699">
        <f t="shared" si="1958"/>
        <v>-69.667700347136105</v>
      </c>
      <c r="AJ3699">
        <f t="shared" si="1959"/>
        <v>29.375021392884559</v>
      </c>
      <c r="AK3699"/>
      <c r="AL3699"/>
      <c r="AM3699"/>
      <c r="AN3699"/>
    </row>
    <row r="3700" spans="1:40" x14ac:dyDescent="0.35">
      <c r="A3700"/>
      <c r="B3700">
        <f t="shared" si="1960"/>
        <v>1766000</v>
      </c>
      <c r="C3700" s="237" t="str">
        <f t="shared" si="1928"/>
        <v>-6.78245519304127E-09+0.000383820067130268i</v>
      </c>
      <c r="D3700" s="208" t="str">
        <f t="shared" si="1929"/>
        <v>-1.64874557171208+0.00294262051466539i</v>
      </c>
      <c r="E3700" t="str">
        <f t="shared" si="1930"/>
        <v>36500</v>
      </c>
      <c r="F3700" t="str">
        <f t="shared" si="1931"/>
        <v>0.21505376344086</v>
      </c>
      <c r="G3700" t="str">
        <f t="shared" si="1926"/>
        <v>0.21505376344086</v>
      </c>
      <c r="H3700" t="str">
        <f t="shared" si="1932"/>
        <v>2.5266060935133+0.0587385558407611i</v>
      </c>
      <c r="I3700" t="str">
        <f t="shared" si="1933"/>
        <v>6935.06578279947i</v>
      </c>
      <c r="J3700" t="str">
        <f t="shared" si="1927"/>
        <v>-65100.5780005529+1517.17047117147i</v>
      </c>
      <c r="K3700" t="str">
        <f t="shared" si="1934"/>
        <v>0.00248130108569035-0.106470655698377i</v>
      </c>
      <c r="L3700" t="str">
        <f t="shared" si="1935"/>
        <v>0.000786638866745625-0.0286146236300023i</v>
      </c>
      <c r="M3700" t="str">
        <f t="shared" si="1936"/>
        <v>0.00326793995243598-0.135085279328379i</v>
      </c>
      <c r="N3700" t="str">
        <f t="shared" si="1937"/>
        <v>-22.0278389029451i</v>
      </c>
      <c r="O3700" t="str">
        <f t="shared" si="1938"/>
        <v>-0.999326985427344+0.0366820964054146i</v>
      </c>
      <c r="P3700" t="str">
        <f t="shared" si="1939"/>
        <v>1.99932698542734-0.0366820964054146i</v>
      </c>
      <c r="Q3700" t="str">
        <f t="shared" si="1940"/>
        <v>-1.99932698542734+22.0645209993505i</v>
      </c>
      <c r="R3700" t="str">
        <f t="shared" si="1941"/>
        <v>-0.00979275814882457-0.0897254039576435i</v>
      </c>
      <c r="S3700" t="str">
        <f t="shared" si="1942"/>
        <v>2.45959449162606i</v>
      </c>
      <c r="T3700" t="str">
        <f t="shared" si="1943"/>
        <v>0.220688109333143-0.0240862140006751i</v>
      </c>
      <c r="U3700" t="str">
        <f t="shared" si="1944"/>
        <v>0.0000500000000000002-0.0000804658141339872i</v>
      </c>
      <c r="V3700" t="str">
        <f t="shared" si="1945"/>
        <v>0.00002-0.000901217118300657i</v>
      </c>
      <c r="W3700" t="str">
        <f t="shared" si="1946"/>
        <v>0.0000421319962065384-0.0000758558658907555i</v>
      </c>
      <c r="X3700" t="str">
        <f t="shared" si="1947"/>
        <v>0.0000421518749333964-0.0000758239054934023i</v>
      </c>
      <c r="Y3700" t="str">
        <f t="shared" si="1948"/>
        <v>0.009+8.87688420198332i</v>
      </c>
      <c r="Z3700" t="str">
        <f t="shared" si="1949"/>
        <v>-0.000102443427800365-0.000057086825202286i</v>
      </c>
      <c r="AA3700" t="str">
        <f t="shared" si="1950"/>
        <v>0.00137701573472671-1.35183582180841i</v>
      </c>
      <c r="AB3700" t="str">
        <f t="shared" si="1951"/>
        <v>0.663865802648591-0.0724552575063568i</v>
      </c>
      <c r="AC3700" t="str">
        <f t="shared" si="1952"/>
        <v>0.992381834880475-0.0899152768181125i</v>
      </c>
      <c r="AD3700" t="str">
        <f t="shared" si="1953"/>
        <v>0.670076409548331-0.0122988462943819i</v>
      </c>
      <c r="AE3700" t="str">
        <f t="shared" si="1954"/>
        <v>-0.0000693470263708896-0.0000369925988916747i</v>
      </c>
      <c r="AF3700" t="str">
        <f t="shared" si="1955"/>
        <v>-4.17535166522538-0.0557959353260957i</v>
      </c>
      <c r="AG3700" t="str">
        <f t="shared" si="1956"/>
        <v>0.999943153998874-0.00327917783072145i</v>
      </c>
      <c r="AH3700" t="str">
        <f t="shared" si="1957"/>
        <v>0.000286978202981642+0.00015927649837494i</v>
      </c>
      <c r="AI3700">
        <f t="shared" si="1958"/>
        <v>-69.676815140587621</v>
      </c>
      <c r="AJ3700">
        <f t="shared" si="1959"/>
        <v>29.030823516791102</v>
      </c>
      <c r="AK3700"/>
      <c r="AL3700"/>
      <c r="AM3700"/>
      <c r="AN3700"/>
    </row>
    <row r="3701" spans="1:40" x14ac:dyDescent="0.35">
      <c r="A3701"/>
      <c r="B3701">
        <f t="shared" si="1960"/>
        <v>1767000</v>
      </c>
      <c r="C3701" s="237" t="str">
        <f t="shared" si="1928"/>
        <v>-6.77478056260513E-09+0.000383602851472716i</v>
      </c>
      <c r="D3701" s="208" t="str">
        <f t="shared" si="1929"/>
        <v>-1.64874557165325+0.00294095519462416i</v>
      </c>
      <c r="E3701" t="str">
        <f t="shared" si="1930"/>
        <v>36500</v>
      </c>
      <c r="F3701" t="str">
        <f t="shared" si="1931"/>
        <v>0.21505376344086</v>
      </c>
      <c r="G3701" t="str">
        <f t="shared" si="1926"/>
        <v>0.21505376344086</v>
      </c>
      <c r="H3701" t="str">
        <f t="shared" si="1932"/>
        <v>2.52660775625739+0.0587053554749343i</v>
      </c>
      <c r="I3701" t="str">
        <f t="shared" si="1933"/>
        <v>6938.99277361646i</v>
      </c>
      <c r="J3701" t="str">
        <f t="shared" si="1927"/>
        <v>-65174.3265961712+1518.02957109852i</v>
      </c>
      <c r="K3701" t="str">
        <f t="shared" si="1934"/>
        <v>0.00247849482646569-0.106410464171723i</v>
      </c>
      <c r="L3701" t="str">
        <f t="shared" si="1935"/>
        <v>0.000785749423546971-0.0285984541663501i</v>
      </c>
      <c r="M3701" t="str">
        <f t="shared" si="1936"/>
        <v>0.00326424425001266-0.135008918338073i</v>
      </c>
      <c r="N3701" t="str">
        <f t="shared" si="1937"/>
        <v>-22.0403121979071i</v>
      </c>
      <c r="O3701" t="str">
        <f t="shared" si="1938"/>
        <v>-0.998791712502523+0.0491438199194678i</v>
      </c>
      <c r="P3701" t="str">
        <f t="shared" si="1939"/>
        <v>1.99879171250252-0.0491438199194678i</v>
      </c>
      <c r="Q3701" t="str">
        <f t="shared" si="1940"/>
        <v>-1.99879171250252+22.0894560178266i</v>
      </c>
      <c r="R3701" t="str">
        <f t="shared" si="1941"/>
        <v>-0.010327959618301-0.0895516970093785i</v>
      </c>
      <c r="S3701" t="str">
        <f t="shared" si="1942"/>
        <v>2.46098724048881i</v>
      </c>
      <c r="T3701" t="str">
        <f t="shared" si="1943"/>
        <v>0.2203855837042-0.0254169768409224i</v>
      </c>
      <c r="U3701" t="str">
        <f t="shared" si="1944"/>
        <v>0.0000499999999999999-0.0000804202760388346i</v>
      </c>
      <c r="V3701" t="str">
        <f t="shared" si="1945"/>
        <v>0.00002-0.00090070709163495i</v>
      </c>
      <c r="W3701" t="str">
        <f t="shared" si="1946"/>
        <v>0.0000421318366267212-0.0000758151733955312i</v>
      </c>
      <c r="X3701" t="str">
        <f t="shared" si="1947"/>
        <v>0.0000421516845809988-0.0000757832302757687i</v>
      </c>
      <c r="Y3701" t="str">
        <f t="shared" si="1948"/>
        <v>0.009+8.88191075022906i</v>
      </c>
      <c r="Z3701" t="str">
        <f t="shared" si="1949"/>
        <v>-0.00010233052904606-0.0000570541453450148i</v>
      </c>
      <c r="AA3701" t="str">
        <f t="shared" si="1950"/>
        <v>0.00137545753085394-1.35107076493668i</v>
      </c>
      <c r="AB3701" t="str">
        <f t="shared" si="1951"/>
        <v>0.662955756248325-0.0764584090297679i</v>
      </c>
      <c r="AC3701" t="str">
        <f t="shared" si="1952"/>
        <v>0.991841482414388-0.0897545184791261i</v>
      </c>
      <c r="AD3701" t="str">
        <f t="shared" si="1953"/>
        <v>0.669899062714932-0.0164662816747847i</v>
      </c>
      <c r="AE3701" t="str">
        <f t="shared" si="1954"/>
        <v>-0.000069490595123044-0.0000365355151754249i</v>
      </c>
      <c r="AF3701" t="str">
        <f t="shared" si="1955"/>
        <v>-4.17535332791064-0.0557644002803101i</v>
      </c>
      <c r="AG3701" t="str">
        <f t="shared" si="1956"/>
        <v>0.999922800987476-0.00327647534970482i</v>
      </c>
      <c r="AH3701" t="str">
        <f t="shared" si="1957"/>
        <v>0.000287616964119608+0.000157378305579676i</v>
      </c>
      <c r="AI3701">
        <f t="shared" si="1958"/>
        <v>-69.686260822527373</v>
      </c>
      <c r="AJ3701">
        <f t="shared" si="1959"/>
        <v>28.686605288834123</v>
      </c>
      <c r="AK3701"/>
      <c r="AL3701"/>
      <c r="AM3701"/>
      <c r="AN3701"/>
    </row>
    <row r="3702" spans="1:40" x14ac:dyDescent="0.35">
      <c r="A3702"/>
      <c r="B3702">
        <f t="shared" si="1960"/>
        <v>1768000</v>
      </c>
      <c r="C3702" s="237" t="str">
        <f t="shared" si="1928"/>
        <v>-6.76711895104886E-09+0.000383385881534236i</v>
      </c>
      <c r="D3702" s="208" t="str">
        <f t="shared" si="1929"/>
        <v>-1.64874557159451+0.00293929175842914i</v>
      </c>
      <c r="E3702" t="str">
        <f t="shared" si="1930"/>
        <v>36500</v>
      </c>
      <c r="F3702" t="str">
        <f t="shared" si="1931"/>
        <v>0.21505376344086</v>
      </c>
      <c r="G3702" t="str">
        <f t="shared" si="1926"/>
        <v>0.21505376344086</v>
      </c>
      <c r="H3702" t="str">
        <f t="shared" si="1932"/>
        <v>2.52660941618322+0.0586721925956108i</v>
      </c>
      <c r="I3702" t="str">
        <f t="shared" si="1933"/>
        <v>6942.91976443344i</v>
      </c>
      <c r="J3702" t="str">
        <f t="shared" si="1927"/>
        <v>-65248.116940216+1518.88867102558i</v>
      </c>
      <c r="K3702" t="str">
        <f t="shared" si="1934"/>
        <v>0.00247569332440222-0.106350340627426i</v>
      </c>
      <c r="L3702" t="str">
        <f t="shared" si="1935"/>
        <v>0.000784861487641436-0.0285823029525564i</v>
      </c>
      <c r="M3702" t="str">
        <f t="shared" si="1936"/>
        <v>0.00326055481204366-0.134932643579982i</v>
      </c>
      <c r="N3702" t="str">
        <f t="shared" si="1937"/>
        <v>-22.0527854928692i</v>
      </c>
      <c r="O3702" t="str">
        <f t="shared" si="1938"/>
        <v>-0.998101046494313+0.0615978975855348i</v>
      </c>
      <c r="P3702" t="str">
        <f t="shared" si="1939"/>
        <v>1.99810104649431-0.0615978975855348i</v>
      </c>
      <c r="Q3702" t="str">
        <f t="shared" si="1940"/>
        <v>-1.99810104649431+22.1143833904547i</v>
      </c>
      <c r="R3702" t="str">
        <f t="shared" si="1941"/>
        <v>-0.0108604273904289-0.0893717351401802i</v>
      </c>
      <c r="S3702" t="str">
        <f t="shared" si="1942"/>
        <v>2.46237998935157i</v>
      </c>
      <c r="T3702" t="str">
        <f t="shared" si="1943"/>
        <v>0.220067172222808-0.0267424990819978i</v>
      </c>
      <c r="U3702" t="str">
        <f t="shared" si="1944"/>
        <v>0.0000500000000000002-0.0000803747894573649i</v>
      </c>
      <c r="V3702" t="str">
        <f t="shared" si="1945"/>
        <v>0.00002-0.000900197641922486i</v>
      </c>
      <c r="W3702" t="str">
        <f t="shared" si="1946"/>
        <v>0.0000421316769583984-0.0000757745281723519i</v>
      </c>
      <c r="X3702" t="str">
        <f t="shared" si="1947"/>
        <v>0.0000421514941924783-0.0000757426023101686i</v>
      </c>
      <c r="Y3702" t="str">
        <f t="shared" si="1948"/>
        <v>0.009+8.88693729847481i</v>
      </c>
      <c r="Z3702" t="str">
        <f t="shared" si="1949"/>
        <v>-0.000102217821774976-0.000057021502602882i</v>
      </c>
      <c r="AA3702" t="str">
        <f t="shared" si="1950"/>
        <v>0.0013739019703102-1.35030657353276i</v>
      </c>
      <c r="AB3702" t="str">
        <f t="shared" si="1951"/>
        <v>0.661997922614671-0.080445795976709i</v>
      </c>
      <c r="AC3702" t="str">
        <f t="shared" si="1952"/>
        <v>0.991303716596111-0.0895874276700345i</v>
      </c>
      <c r="AD3702" t="str">
        <f t="shared" si="1953"/>
        <v>0.669669858598532-0.0206312108129051i</v>
      </c>
      <c r="AE3702" t="str">
        <f t="shared" si="1954"/>
        <v>-0.0000696286168953666-0.0000360767041552722i</v>
      </c>
      <c r="AF3702" t="str">
        <f t="shared" si="1955"/>
        <v>-4.17535498777773-0.0557329008371817i</v>
      </c>
      <c r="AG3702" t="str">
        <f t="shared" si="1956"/>
        <v>0.99990248299619-0.00327352240587321i</v>
      </c>
      <c r="AH3702" t="str">
        <f t="shared" si="1957"/>
        <v>0.000288232698842707+0.000155472348833557i</v>
      </c>
      <c r="AI3702">
        <f t="shared" si="1958"/>
        <v>-69.696037522469865</v>
      </c>
      <c r="AJ3702">
        <f t="shared" si="1959"/>
        <v>28.34236662205117</v>
      </c>
      <c r="AK3702"/>
      <c r="AL3702"/>
      <c r="AM3702"/>
      <c r="AN3702"/>
    </row>
    <row r="3703" spans="1:40" x14ac:dyDescent="0.35">
      <c r="A3703"/>
      <c r="B3703">
        <f t="shared" si="1960"/>
        <v>1769000</v>
      </c>
      <c r="C3703" s="237" t="str">
        <f t="shared" si="1928"/>
        <v>-6.75947032894284E-09+0.000383169156898117i</v>
      </c>
      <c r="D3703" s="208" t="str">
        <f t="shared" si="1929"/>
        <v>-1.64874557153586+0.00293763020288556i</v>
      </c>
      <c r="E3703" t="str">
        <f t="shared" si="1930"/>
        <v>36500</v>
      </c>
      <c r="F3703" t="str">
        <f t="shared" si="1931"/>
        <v>0.21505376344086</v>
      </c>
      <c r="G3703" t="str">
        <f t="shared" si="1926"/>
        <v>0.21505376344086</v>
      </c>
      <c r="H3703" t="str">
        <f t="shared" si="1932"/>
        <v>2.52661107329714+0.0586390671393767i</v>
      </c>
      <c r="I3703" t="str">
        <f t="shared" si="1933"/>
        <v>6946.84675525043i</v>
      </c>
      <c r="J3703" t="str">
        <f t="shared" si="1927"/>
        <v>-65321.9490326875+1519.74777095263i</v>
      </c>
      <c r="K3703" t="str">
        <f t="shared" si="1934"/>
        <v>0.00247289656875537-0.106290284950437i</v>
      </c>
      <c r="L3703" t="str">
        <f t="shared" si="1935"/>
        <v>0.000783975055626026-0.0285661699577654i</v>
      </c>
      <c r="M3703" t="str">
        <f t="shared" si="1936"/>
        <v>0.0032568716243814-0.134856454908202i</v>
      </c>
      <c r="N3703" t="str">
        <f t="shared" si="1937"/>
        <v>-22.0652587878312i</v>
      </c>
      <c r="O3703" t="str">
        <f t="shared" si="1938"/>
        <v>-0.997255094857281+0.07404239178468i</v>
      </c>
      <c r="P3703" t="str">
        <f t="shared" si="1939"/>
        <v>1.99725509485728-0.07404239178468i</v>
      </c>
      <c r="Q3703" t="str">
        <f t="shared" si="1940"/>
        <v>-1.99725509485728+22.1393011796159i</v>
      </c>
      <c r="R3703" t="str">
        <f t="shared" si="1941"/>
        <v>-0.0113900940986988-0.089185568928694i</v>
      </c>
      <c r="S3703" t="str">
        <f t="shared" si="1942"/>
        <v>2.46377273821432i</v>
      </c>
      <c r="T3703" t="str">
        <f t="shared" si="1943"/>
        <v>0.21973297336865-0.0280626033260699i</v>
      </c>
      <c r="U3703" t="str">
        <f t="shared" si="1944"/>
        <v>0.0000499999999999999-0.0000803293543022162i</v>
      </c>
      <c r="V3703" t="str">
        <f t="shared" si="1945"/>
        <v>0.00002-0.000899688768184823i</v>
      </c>
      <c r="W3703" t="str">
        <f t="shared" si="1946"/>
        <v>0.000042131517201572-0.0000757339301410059i</v>
      </c>
      <c r="X3703" t="str">
        <f t="shared" si="1947"/>
        <v>0.0000421513037677184-0.0000757020215164228i</v>
      </c>
      <c r="Y3703" t="str">
        <f t="shared" si="1948"/>
        <v>0.009+8.89196384672055i</v>
      </c>
      <c r="Z3703" t="str">
        <f t="shared" si="1949"/>
        <v>-0.000102105305554233-0.0000569888969123454i</v>
      </c>
      <c r="AA3703" t="str">
        <f t="shared" si="1950"/>
        <v>0.00137234904712001-1.34954324612891i</v>
      </c>
      <c r="AB3703" t="str">
        <f t="shared" si="1951"/>
        <v>0.660992597990566-0.0844168847055893i</v>
      </c>
      <c r="AC3703" t="str">
        <f t="shared" si="1952"/>
        <v>0.990768606230531-0.0894140534419864i</v>
      </c>
      <c r="AD3703" t="str">
        <f t="shared" si="1953"/>
        <v>0.669388831594457-0.024792989795458i</v>
      </c>
      <c r="AE3703" t="str">
        <f t="shared" si="1954"/>
        <v>-0.0000697610763241455-0.0000356162353193437i</v>
      </c>
      <c r="AF3703" t="str">
        <f t="shared" si="1955"/>
        <v>-4.175356644833-0.0557014369364911i</v>
      </c>
      <c r="AG3703" t="str">
        <f t="shared" si="1956"/>
        <v>0.999882203111967-0.003270319588881i</v>
      </c>
      <c r="AH3703" t="str">
        <f t="shared" si="1957"/>
        <v>0.000288825334086695+0.000153558916908419i</v>
      </c>
      <c r="AI3703">
        <f t="shared" si="1958"/>
        <v>-69.706145396405176</v>
      </c>
      <c r="AJ3703">
        <f t="shared" si="1959"/>
        <v>27.998107432234175</v>
      </c>
      <c r="AK3703"/>
      <c r="AL3703"/>
      <c r="AM3703"/>
      <c r="AN3703"/>
    </row>
    <row r="3704" spans="1:40" x14ac:dyDescent="0.35">
      <c r="A3704"/>
      <c r="B3704">
        <f t="shared" si="1960"/>
        <v>1770000</v>
      </c>
      <c r="C3704" s="237" t="str">
        <f t="shared" si="1928"/>
        <v>-6.75183466694066E-09+0.000382952677148593i</v>
      </c>
      <c r="D3704" s="208" t="str">
        <f t="shared" si="1929"/>
        <v>-1.64874557147733+0.00293597052480588i</v>
      </c>
      <c r="E3704" t="str">
        <f t="shared" si="1930"/>
        <v>36500</v>
      </c>
      <c r="F3704" t="str">
        <f t="shared" si="1931"/>
        <v>0.21505376344086</v>
      </c>
      <c r="G3704" t="str">
        <f t="shared" si="1926"/>
        <v>0.21505376344086</v>
      </c>
      <c r="H3704" t="str">
        <f t="shared" si="1932"/>
        <v>2.52661272760556+0.0586059790429628i</v>
      </c>
      <c r="I3704" t="str">
        <f t="shared" si="1933"/>
        <v>6950.77374606742i</v>
      </c>
      <c r="J3704" t="str">
        <f t="shared" si="1927"/>
        <v>-65395.8228735856+1520.60687087967i</v>
      </c>
      <c r="K3704" t="str">
        <f t="shared" si="1934"/>
        <v>0.00247010454881093-0.10623029702597i</v>
      </c>
      <c r="L3704" t="str">
        <f t="shared" si="1935"/>
        <v>0.000783090124107345-0.0285500551511904i</v>
      </c>
      <c r="M3704" t="str">
        <f t="shared" si="1936"/>
        <v>0.00325319467291827-0.13478035217716i</v>
      </c>
      <c r="N3704" t="str">
        <f t="shared" si="1937"/>
        <v>-22.0777320827932i</v>
      </c>
      <c r="O3704" t="str">
        <f t="shared" si="1938"/>
        <v>-0.996253989205483+0.0864753663892827i</v>
      </c>
      <c r="P3704" t="str">
        <f t="shared" si="1939"/>
        <v>1.99625398920548-0.0864753663892827i</v>
      </c>
      <c r="Q3704" t="str">
        <f t="shared" si="1940"/>
        <v>-1.99625398920548+22.1642074491825i</v>
      </c>
      <c r="R3704" t="str">
        <f t="shared" si="1941"/>
        <v>-0.0119168933204967-0.088993249494615i</v>
      </c>
      <c r="S3704" t="str">
        <f t="shared" si="1942"/>
        <v>2.46516548707708i</v>
      </c>
      <c r="T3704" t="str">
        <f t="shared" si="1943"/>
        <v>0.219383087236965-0.0293771141268678i</v>
      </c>
      <c r="U3704" t="str">
        <f t="shared" si="1944"/>
        <v>0.0000500000000000001-0.0000802839704862265i</v>
      </c>
      <c r="V3704" t="str">
        <f t="shared" si="1945"/>
        <v>0.00002-0.000899180469445734i</v>
      </c>
      <c r="W3704" t="str">
        <f t="shared" si="1946"/>
        <v>0.000042131357356246-0.0000756933792214652i</v>
      </c>
      <c r="X3704" t="str">
        <f t="shared" si="1947"/>
        <v>0.0000421511133066057-0.0000756614878145384i</v>
      </c>
      <c r="Y3704" t="str">
        <f t="shared" si="1948"/>
        <v>0.009+8.89699039496629i</v>
      </c>
      <c r="Z3704" t="str">
        <f t="shared" si="1949"/>
        <v>-0.00010199297995218-0.000056956328210012i</v>
      </c>
      <c r="AA3704" t="str">
        <f t="shared" si="1950"/>
        <v>0.00137079875532473-1.34878078126065i</v>
      </c>
      <c r="AB3704" t="str">
        <f t="shared" si="1951"/>
        <v>0.659940083478803-0.08837114744543i</v>
      </c>
      <c r="AC3704" t="str">
        <f t="shared" si="1952"/>
        <v>0.990236219189024-0.0892344454132066i</v>
      </c>
      <c r="AD3704" t="str">
        <f t="shared" si="1953"/>
        <v>0.669056024060906-0.028950975163753i</v>
      </c>
      <c r="AE3704" t="str">
        <f t="shared" si="1954"/>
        <v>-0.0000698879588923559-0.0000351541782678259i</v>
      </c>
      <c r="AF3704" t="str">
        <f t="shared" si="1955"/>
        <v>-4.17535829908289-0.0556700085181569i</v>
      </c>
      <c r="AG3704" t="str">
        <f t="shared" si="1956"/>
        <v>0.999861964412601-0.00326686752593865i</v>
      </c>
      <c r="AH3704" t="str">
        <f t="shared" si="1957"/>
        <v>0.000289394800309443+0.000151638299201869i</v>
      </c>
      <c r="AI3704">
        <f t="shared" si="1958"/>
        <v>-69.71658462682889</v>
      </c>
      <c r="AJ3704">
        <f t="shared" si="1959"/>
        <v>27.653827637921722</v>
      </c>
      <c r="AK3704"/>
      <c r="AL3704"/>
      <c r="AM3704"/>
      <c r="AN3704"/>
    </row>
    <row r="3705" spans="1:40" x14ac:dyDescent="0.35">
      <c r="A3705"/>
      <c r="B3705">
        <f t="shared" si="1960"/>
        <v>1771000</v>
      </c>
      <c r="C3705" s="237" t="str">
        <f t="shared" si="1928"/>
        <v>-6.74421193577877E-09+0.000382736441870835i</v>
      </c>
      <c r="D3705" s="208" t="str">
        <f t="shared" si="1929"/>
        <v>-1.64874557141889+0.00293431272100974i</v>
      </c>
      <c r="E3705" t="str">
        <f t="shared" si="1930"/>
        <v>36500</v>
      </c>
      <c r="F3705" t="str">
        <f t="shared" si="1931"/>
        <v>0.21505376344086</v>
      </c>
      <c r="G3705" t="str">
        <f t="shared" si="1926"/>
        <v>0.21505376344086</v>
      </c>
      <c r="H3705" t="str">
        <f t="shared" si="1932"/>
        <v>2.52661437911476+0.0585729282432399i</v>
      </c>
      <c r="I3705" t="str">
        <f t="shared" si="1933"/>
        <v>6954.70073688441i</v>
      </c>
      <c r="J3705" t="str">
        <f t="shared" si="1927"/>
        <v>-65469.7384629103+1521.46597080673i</v>
      </c>
      <c r="K3705" t="str">
        <f t="shared" si="1934"/>
        <v>0.00246731725388494-0.106170376739496i</v>
      </c>
      <c r="L3705" t="str">
        <f t="shared" si="1935"/>
        <v>0.000782206689701546-0.028533958502114i</v>
      </c>
      <c r="M3705" t="str">
        <f t="shared" si="1936"/>
        <v>0.00324952394358649-0.13470433524161i</v>
      </c>
      <c r="N3705" t="str">
        <f t="shared" si="1937"/>
        <v>-22.0902053777553i</v>
      </c>
      <c r="O3705" t="str">
        <f t="shared" si="1938"/>
        <v>-0.995097885291999+0.098894887063949i</v>
      </c>
      <c r="P3705" t="str">
        <f t="shared" si="1939"/>
        <v>1.995097885292-0.098894887063949i</v>
      </c>
      <c r="Q3705" t="str">
        <f t="shared" si="1940"/>
        <v>-1.995097885292+22.1891002648192i</v>
      </c>
      <c r="R3705" t="str">
        <f t="shared" si="1941"/>
        <v>-0.0124407595755359-0.0887948284814097i</v>
      </c>
      <c r="S3705" t="str">
        <f t="shared" si="1942"/>
        <v>2.46655823593983i</v>
      </c>
      <c r="T3705" t="str">
        <f t="shared" si="1943"/>
        <v>0.219017615499686-0.0306858579923854i</v>
      </c>
      <c r="U3705" t="str">
        <f t="shared" si="1944"/>
        <v>0.0000499999999999998-0.0000802386379224282i</v>
      </c>
      <c r="V3705" t="str">
        <f t="shared" si="1945"/>
        <v>0.00002-0.000898672744731203i</v>
      </c>
      <c r="W3705" t="str">
        <f t="shared" si="1946"/>
        <v>0.0000421311974224227-0.0000756528753338801i</v>
      </c>
      <c r="X3705" t="str">
        <f t="shared" si="1947"/>
        <v>0.0000421509228090243-0.0000756210011246994i</v>
      </c>
      <c r="Y3705" t="str">
        <f t="shared" si="1948"/>
        <v>0.009+8.90201694321204i</v>
      </c>
      <c r="Z3705" t="str">
        <f t="shared" si="1949"/>
        <v>-0.00010188084453838-0.00005692379643263i</v>
      </c>
      <c r="AA3705" t="str">
        <f t="shared" si="1950"/>
        <v>0.00136925108898257-1.34801917746686i</v>
      </c>
      <c r="AB3705" t="str">
        <f t="shared" si="1951"/>
        <v>0.658840684925128-0.0923080623039995i</v>
      </c>
      <c r="AC3705" t="str">
        <f t="shared" si="1952"/>
        <v>0.989706622410572-0.0890486537516093i</v>
      </c>
      <c r="AD3705" t="str">
        <f t="shared" si="1953"/>
        <v>0.668671486313327-0.0331045240112764i</v>
      </c>
      <c r="AE3705" t="str">
        <f t="shared" si="1954"/>
        <v>-0.0000700092509301525-0.000034690602702894i</v>
      </c>
      <c r="AF3705" t="str">
        <f t="shared" si="1955"/>
        <v>-4.17535995053365-0.0556386155222302i</v>
      </c>
      <c r="AG3705" t="str">
        <f t="shared" si="1956"/>
        <v>0.999841769966276-0.00326316688167989i</v>
      </c>
      <c r="AH3705" t="str">
        <f t="shared" si="1957"/>
        <v>0.000289941031496079+0.000149710785695328i</v>
      </c>
      <c r="AI3705">
        <f t="shared" si="1958"/>
        <v>-69.727355422782821</v>
      </c>
      <c r="AJ3705">
        <f t="shared" si="1959"/>
        <v>27.309527160416685</v>
      </c>
      <c r="AK3705"/>
      <c r="AL3705"/>
      <c r="AM3705"/>
      <c r="AN3705"/>
    </row>
    <row r="3706" spans="1:40" x14ac:dyDescent="0.35">
      <c r="A3706"/>
      <c r="B3706">
        <f t="shared" si="1960"/>
        <v>1772000</v>
      </c>
      <c r="C3706" s="237" t="str">
        <f t="shared" si="1928"/>
        <v>-6.73660210627603E-09+0.000382520450650949i</v>
      </c>
      <c r="D3706" s="208" t="str">
        <f t="shared" si="1929"/>
        <v>-1.64874557136054+0.00293265678832394i</v>
      </c>
      <c r="E3706" t="str">
        <f t="shared" si="1930"/>
        <v>36500</v>
      </c>
      <c r="F3706" t="str">
        <f t="shared" si="1931"/>
        <v>0.21505376344086</v>
      </c>
      <c r="G3706" t="str">
        <f t="shared" si="1926"/>
        <v>0.21505376344086</v>
      </c>
      <c r="H3706" t="str">
        <f t="shared" si="1932"/>
        <v>2.52661602783104+0.0585399146772224i</v>
      </c>
      <c r="I3706" t="str">
        <f t="shared" si="1933"/>
        <v>6958.62772770139i</v>
      </c>
      <c r="J3706" t="str">
        <f t="shared" si="1927"/>
        <v>-65543.6958006616+1522.32507073378i</v>
      </c>
      <c r="K3706" t="str">
        <f t="shared" si="1934"/>
        <v>0.00246453467332344-0.106110523976744i</v>
      </c>
      <c r="L3706" t="str">
        <f t="shared" si="1935"/>
        <v>0.00078132474903433-0.0285178799798882i</v>
      </c>
      <c r="M3706" t="str">
        <f t="shared" si="1936"/>
        <v>0.00324585942235777-0.134628403956632i</v>
      </c>
      <c r="N3706" t="str">
        <f t="shared" si="1937"/>
        <v>-22.1026786727173i</v>
      </c>
      <c r="O3706" t="str">
        <f t="shared" si="1938"/>
        <v>-0.993786962984731+0.111299021566165i</v>
      </c>
      <c r="P3706" t="str">
        <f t="shared" si="1939"/>
        <v>1.99378696298473-0.111299021566165i</v>
      </c>
      <c r="Q3706" t="str">
        <f t="shared" si="1940"/>
        <v>-1.99378696298473+22.2139776942835i</v>
      </c>
      <c r="R3706" t="str">
        <f t="shared" si="1941"/>
        <v>-0.0129616283240051-0.0885903580392854i</v>
      </c>
      <c r="S3706" t="str">
        <f t="shared" si="1942"/>
        <v>2.46795098480259i</v>
      </c>
      <c r="T3706" t="str">
        <f t="shared" si="1943"/>
        <v>0.218636661367068-0.0319886633868735i</v>
      </c>
      <c r="U3706" t="str">
        <f t="shared" si="1944"/>
        <v>0.00005-0.0000801933565240524i</v>
      </c>
      <c r="V3706" t="str">
        <f t="shared" si="1945"/>
        <v>0.00002-0.000898165593069389i</v>
      </c>
      <c r="W3706" t="str">
        <f t="shared" si="1946"/>
        <v>0.000042131037400106-0.0000756124183985835i</v>
      </c>
      <c r="X3706" t="str">
        <f t="shared" si="1947"/>
        <v>0.000042150732274861-0.0000755805613672722i</v>
      </c>
      <c r="Y3706" t="str">
        <f t="shared" si="1948"/>
        <v>0.009+8.90704349145778i</v>
      </c>
      <c r="Z3706" t="str">
        <f t="shared" si="1949"/>
        <v>-0.000101768898883612-0.0000568913015170948i</v>
      </c>
      <c r="AA3706" t="str">
        <f t="shared" si="1950"/>
        <v>0.00136770604216848-1.34725843328969i</v>
      </c>
      <c r="AB3706" t="str">
        <f t="shared" si="1951"/>
        <v>0.657694712802811-0.0962271132738057i</v>
      </c>
      <c r="AC3706" t="str">
        <f t="shared" si="1952"/>
        <v>0.989179881903179-0.088856729157664i</v>
      </c>
      <c r="AD3706" t="str">
        <f t="shared" si="1953"/>
        <v>0.668235276617662-0.0372529940812123i</v>
      </c>
      <c r="AE3706" t="str">
        <f t="shared" si="1954"/>
        <v>-0.0000701249396152543-0.000034225578418652i</v>
      </c>
      <c r="AF3706" t="str">
        <f t="shared" si="1955"/>
        <v>-4.17536159919158-0.0556072578888985i</v>
      </c>
      <c r="AG3706" t="str">
        <f t="shared" si="1956"/>
        <v>0.999821622831123-0.00325921835802347i</v>
      </c>
      <c r="AH3706" t="str">
        <f t="shared" si="1957"/>
        <v>0.000290463965163717+0.000147776666912064i</v>
      </c>
      <c r="AI3706">
        <f t="shared" si="1958"/>
        <v>-69.738458019901643</v>
      </c>
      <c r="AJ3706">
        <f t="shared" si="1959"/>
        <v>26.965205923804238</v>
      </c>
      <c r="AK3706"/>
      <c r="AL3706"/>
      <c r="AM3706"/>
      <c r="AN3706"/>
    </row>
    <row r="3707" spans="1:40" x14ac:dyDescent="0.35">
      <c r="A3707"/>
      <c r="B3707">
        <f t="shared" si="1960"/>
        <v>1773000</v>
      </c>
      <c r="C3707" s="237" t="str">
        <f t="shared" si="1928"/>
        <v>-6.72900514933393E-09+0.000382304703075984i</v>
      </c>
      <c r="D3707" s="208" t="str">
        <f t="shared" si="1929"/>
        <v>-1.6487455713023+0.00293100272358255i</v>
      </c>
      <c r="E3707" t="str">
        <f t="shared" si="1930"/>
        <v>36500</v>
      </c>
      <c r="F3707" t="str">
        <f t="shared" si="1931"/>
        <v>0.21505376344086</v>
      </c>
      <c r="G3707" t="str">
        <f t="shared" si="1926"/>
        <v>0.21505376344086</v>
      </c>
      <c r="H3707" t="str">
        <f t="shared" si="1932"/>
        <v>2.52661767376073+0.0585069382820661i</v>
      </c>
      <c r="I3707" t="str">
        <f t="shared" si="1933"/>
        <v>6962.55471851838i</v>
      </c>
      <c r="J3707" t="str">
        <f t="shared" si="1927"/>
        <v>-65617.6948868395+1523.18417066083i</v>
      </c>
      <c r="K3707" t="str">
        <f t="shared" si="1934"/>
        <v>0.00246175679650257-0.1060507386237i</v>
      </c>
      <c r="L3707" t="str">
        <f t="shared" si="1935"/>
        <v>0.00078044429874088-0.0285018195539334i</v>
      </c>
      <c r="M3707" t="str">
        <f t="shared" si="1936"/>
        <v>0.00324220109524345-0.134552558177633i</v>
      </c>
      <c r="N3707" t="str">
        <f t="shared" si="1937"/>
        <v>-22.1151519676793i</v>
      </c>
      <c r="O3707" t="str">
        <f t="shared" si="1938"/>
        <v>-0.992321426238364+0.12368584004751i</v>
      </c>
      <c r="P3707" t="str">
        <f t="shared" si="1939"/>
        <v>1.99232142623836-0.12368584004751i</v>
      </c>
      <c r="Q3707" t="str">
        <f t="shared" si="1940"/>
        <v>-1.99232142623836+22.2388378077268i</v>
      </c>
      <c r="R3707" t="str">
        <f t="shared" si="1941"/>
        <v>-0.0134794359644796-0.0883798908084048i</v>
      </c>
      <c r="S3707" t="str">
        <f t="shared" si="1942"/>
        <v>2.46934373366534i</v>
      </c>
      <c r="T3707" t="str">
        <f t="shared" si="1943"/>
        <v>0.218240329549761-0.0332853607322309i</v>
      </c>
      <c r="U3707" t="str">
        <f t="shared" si="1944"/>
        <v>0.0000500000000000002-0.0000801481262045241i</v>
      </c>
      <c r="V3707" t="str">
        <f t="shared" si="1945"/>
        <v>0.00002-0.000897659013490668i</v>
      </c>
      <c r="W3707" t="str">
        <f t="shared" si="1946"/>
        <v>0.0000421308772892985-0.0000755720083360861i</v>
      </c>
      <c r="X3707" t="str">
        <f t="shared" si="1947"/>
        <v>0.0000421505417040014-0.0000755401684628014i</v>
      </c>
      <c r="Y3707" t="str">
        <f t="shared" si="1948"/>
        <v>0.009+8.91207003970353i</v>
      </c>
      <c r="Z3707" t="str">
        <f t="shared" si="1949"/>
        <v>-0.000101657142559864-0.000056858843400444i</v>
      </c>
      <c r="AA3707" t="str">
        <f t="shared" si="1950"/>
        <v>0.00136616360897413-1.34649854727458i</v>
      </c>
      <c r="AB3707" t="str">
        <f t="shared" si="1951"/>
        <v>0.656502482098552-0.100127790236281i</v>
      </c>
      <c r="AC3707" t="str">
        <f t="shared" si="1952"/>
        <v>0.988656062745525-0.0886587228474943i</v>
      </c>
      <c r="AD3707" t="str">
        <f t="shared" si="1953"/>
        <v>0.667747461182361-0.0413957438641938i</v>
      </c>
      <c r="AE3707" t="str">
        <f t="shared" si="1954"/>
        <v>-0.000070235012973222-0.000033759175291038i</v>
      </c>
      <c r="AF3707" t="str">
        <f t="shared" si="1955"/>
        <v>-4.17536324506303-0.0555759355584836i</v>
      </c>
      <c r="AG3707" t="str">
        <f t="shared" si="1956"/>
        <v>0.999801526054764-0.00325502269402956i</v>
      </c>
      <c r="AH3707" t="str">
        <f t="shared" si="1957"/>
        <v>0.000290963542365732+0.00014583623387502i</v>
      </c>
      <c r="AI3707">
        <f t="shared" si="1958"/>
        <v>-69.749892680469102</v>
      </c>
      <c r="AJ3707">
        <f t="shared" si="1959"/>
        <v>26.620863854942414</v>
      </c>
      <c r="AK3707"/>
      <c r="AL3707"/>
      <c r="AM3707"/>
      <c r="AN3707"/>
    </row>
    <row r="3708" spans="1:40" x14ac:dyDescent="0.35">
      <c r="A3708"/>
      <c r="B3708">
        <f t="shared" si="1960"/>
        <v>1774000</v>
      </c>
      <c r="C3708" s="237" t="str">
        <f t="shared" si="1928"/>
        <v>-6.72142103593558E-09+0.000382089198733911i</v>
      </c>
      <c r="D3708" s="208" t="str">
        <f t="shared" si="1929"/>
        <v>-1.64874557124415+0.00292935052362665i</v>
      </c>
      <c r="E3708" t="str">
        <f t="shared" si="1930"/>
        <v>36500</v>
      </c>
      <c r="F3708" t="str">
        <f t="shared" si="1931"/>
        <v>0.21505376344086</v>
      </c>
      <c r="G3708" t="str">
        <f t="shared" si="1926"/>
        <v>0.21505376344086</v>
      </c>
      <c r="H3708" t="str">
        <f t="shared" si="1932"/>
        <v>2.52661931691007+0.058473998995068i</v>
      </c>
      <c r="I3708" t="str">
        <f t="shared" si="1933"/>
        <v>6966.48170933537i</v>
      </c>
      <c r="J3708" t="str">
        <f t="shared" si="1927"/>
        <v>-65691.7357214441+1524.04327058788i</v>
      </c>
      <c r="K3708" t="str">
        <f t="shared" si="1934"/>
        <v>0.00245898361282833-0.105991020566608i</v>
      </c>
      <c r="L3708" t="str">
        <f t="shared" si="1935"/>
        <v>0.000779565335465859-0.0284857771937391i</v>
      </c>
      <c r="M3708" t="str">
        <f t="shared" si="1936"/>
        <v>0.00323854894829419-0.134476797760347i</v>
      </c>
      <c r="N3708" t="str">
        <f t="shared" si="1937"/>
        <v>-22.1276252626413i</v>
      </c>
      <c r="O3708" t="str">
        <f t="shared" si="1938"/>
        <v>-0.990701503062676+0.136053415353512i</v>
      </c>
      <c r="P3708" t="str">
        <f t="shared" si="1939"/>
        <v>1.99070150306268-0.136053415353512i</v>
      </c>
      <c r="Q3708" t="str">
        <f t="shared" si="1940"/>
        <v>-1.99070150306268+22.2636786779948i</v>
      </c>
      <c r="R3708" t="str">
        <f t="shared" si="1941"/>
        <v>-0.0139941198315228-0.0881634799023615i</v>
      </c>
      <c r="S3708" t="str">
        <f t="shared" si="1942"/>
        <v>2.47073648252809i</v>
      </c>
      <c r="T3708" t="str">
        <f t="shared" si="1943"/>
        <v>0.217828726221397-0.0345757824086132i</v>
      </c>
      <c r="U3708" t="str">
        <f t="shared" si="1944"/>
        <v>0.0000499999999999999-0.0000801029468774637i</v>
      </c>
      <c r="V3708" t="str">
        <f t="shared" si="1945"/>
        <v>0.00002-0.000897153005027594i</v>
      </c>
      <c r="W3708" t="str">
        <f t="shared" si="1946"/>
        <v>0.0000421307170900029-0.0000755316450670782i</v>
      </c>
      <c r="X3708" t="str">
        <f t="shared" si="1947"/>
        <v>0.0000421503510963315-0.0000754998223320106i</v>
      </c>
      <c r="Y3708" t="str">
        <f t="shared" si="1948"/>
        <v>0.009+8.91709658794927i</v>
      </c>
      <c r="Z3708" t="str">
        <f t="shared" si="1949"/>
        <v>-0.000101545575140331-0.0000568264220198592i</v>
      </c>
      <c r="AA3708" t="str">
        <f t="shared" si="1950"/>
        <v>0.00136462378350784-1.34573951797026i</v>
      </c>
      <c r="AB3708" t="str">
        <f t="shared" si="1951"/>
        <v>0.655264312199944-0.104009588963613i</v>
      </c>
      <c r="AC3708" t="str">
        <f t="shared" si="1952"/>
        <v>0.988135229088933-0.0884546865362354i</v>
      </c>
      <c r="AD3708" t="str">
        <f t="shared" si="1953"/>
        <v>0.667208114149248-0.0455321326956345i</v>
      </c>
      <c r="AE3708" t="str">
        <f t="shared" si="1954"/>
        <v>-0.0000703394598776073-0.0000332914632677755i</v>
      </c>
      <c r="AF3708" t="str">
        <f t="shared" si="1955"/>
        <v>-4.17536488815422-0.0555446484714413i</v>
      </c>
      <c r="AG3708" t="str">
        <f t="shared" si="1956"/>
        <v>0.999781482673874-0.00325058066575113i</v>
      </c>
      <c r="AH3708" t="str">
        <f t="shared" si="1957"/>
        <v>0.000291439707695462+0.000143889778064745i</v>
      </c>
      <c r="AI3708">
        <f t="shared" si="1958"/>
        <v>-69.761659693482656</v>
      </c>
      <c r="AJ3708">
        <f t="shared" si="1959"/>
        <v>26.276500883481788</v>
      </c>
      <c r="AK3708"/>
      <c r="AL3708"/>
      <c r="AM3708"/>
      <c r="AN3708"/>
    </row>
    <row r="3709" spans="1:40" x14ac:dyDescent="0.35">
      <c r="A3709"/>
      <c r="B3709">
        <f t="shared" si="1960"/>
        <v>1775000</v>
      </c>
      <c r="C3709" s="237" t="str">
        <f t="shared" si="1928"/>
        <v>-6.71384973714595E-09+0.000381873937213631i</v>
      </c>
      <c r="D3709" s="208" t="str">
        <f t="shared" si="1929"/>
        <v>-1.64874557118611+0.00292770018530451i</v>
      </c>
      <c r="E3709" t="str">
        <f t="shared" si="1930"/>
        <v>36500</v>
      </c>
      <c r="F3709" t="str">
        <f t="shared" si="1931"/>
        <v>0.21505376344086</v>
      </c>
      <c r="G3709" t="str">
        <f t="shared" si="1926"/>
        <v>0.21505376344086</v>
      </c>
      <c r="H3709" t="str">
        <f t="shared" si="1932"/>
        <v>2.52662095728535+0.0584410967536662i</v>
      </c>
      <c r="I3709" t="str">
        <f t="shared" si="1933"/>
        <v>6970.40870015235i</v>
      </c>
      <c r="J3709" t="str">
        <f t="shared" si="1927"/>
        <v>-65765.8183044753+1524.90237051493i</v>
      </c>
      <c r="K3709" t="str">
        <f t="shared" si="1934"/>
        <v>0.00245621511173652-0.105931369691965i</v>
      </c>
      <c r="L3709" t="str">
        <f t="shared" si="1935"/>
        <v>0.000778687855863364-0.0284697528688631i</v>
      </c>
      <c r="M3709" t="str">
        <f t="shared" si="1936"/>
        <v>0.00323490296759988-0.134401122560828i</v>
      </c>
      <c r="N3709" t="str">
        <f t="shared" si="1937"/>
        <v>-22.1400985576034i</v>
      </c>
      <c r="O3709" t="str">
        <f t="shared" si="1938"/>
        <v>-0.98892744548703+0.148399823323672i</v>
      </c>
      <c r="P3709" t="str">
        <f t="shared" si="1939"/>
        <v>1.98892744548703-0.148399823323672i</v>
      </c>
      <c r="Q3709" t="str">
        <f t="shared" si="1940"/>
        <v>-1.98892744548703+22.2884983809271i</v>
      </c>
      <c r="R3709" t="str">
        <f t="shared" si="1941"/>
        <v>-0.0145056181930558-0.0879411788919077i</v>
      </c>
      <c r="S3709" t="str">
        <f t="shared" si="1942"/>
        <v>2.47212923139085i</v>
      </c>
      <c r="T3709" t="str">
        <f t="shared" si="1943"/>
        <v>0.217401958981657-0.0358597627544482i</v>
      </c>
      <c r="U3709" t="str">
        <f t="shared" si="1944"/>
        <v>0.0000500000000000001-0.0000800578184566879i</v>
      </c>
      <c r="V3709" t="str">
        <f t="shared" si="1945"/>
        <v>0.00002-0.000896647566714901i</v>
      </c>
      <c r="W3709" t="str">
        <f t="shared" si="1946"/>
        <v>0.0000421305568022231-0.0000754913285124302i</v>
      </c>
      <c r="X3709" t="str">
        <f t="shared" si="1947"/>
        <v>0.0000421501604517391-0.0000754595228958044i</v>
      </c>
      <c r="Y3709" t="str">
        <f t="shared" si="1948"/>
        <v>0.009+8.92212313619501i</v>
      </c>
      <c r="Z3709" t="str">
        <f t="shared" si="1949"/>
        <v>-0.000101434196199411-0.0000567940373126669i</v>
      </c>
      <c r="AA3709" t="str">
        <f t="shared" si="1950"/>
        <v>0.00136308655989451-1.34498134392873i</v>
      </c>
      <c r="AB3709" t="str">
        <f t="shared" si="1951"/>
        <v>0.653980526784362-0.107872011118791i</v>
      </c>
      <c r="AC3709" t="str">
        <f t="shared" si="1952"/>
        <v>0.987617444159588-0.088244672421629i</v>
      </c>
      <c r="AD3709" t="str">
        <f t="shared" si="1953"/>
        <v>0.666617317583169-0.0496615208531633i</v>
      </c>
      <c r="AE3709" t="str">
        <f t="shared" si="1954"/>
        <v>-0.0000704382700499943-0.0000328225123583076i</v>
      </c>
      <c r="AF3709" t="str">
        <f t="shared" si="1955"/>
        <v>-4.17536652847146-0.0555133965683617i</v>
      </c>
      <c r="AG3709" t="str">
        <f t="shared" si="1956"/>
        <v>0.999761495713732-0.00324589308607968i</v>
      </c>
      <c r="AH3709" t="str">
        <f t="shared" si="1957"/>
        <v>0.000291892409289502+0.000141937591377211i</v>
      </c>
      <c r="AI3709">
        <f t="shared" si="1958"/>
        <v>-69.7737593747256</v>
      </c>
      <c r="AJ3709">
        <f t="shared" si="1959"/>
        <v>25.932116941866287</v>
      </c>
      <c r="AK3709"/>
      <c r="AL3709"/>
      <c r="AM3709"/>
      <c r="AN3709"/>
    </row>
    <row r="3710" spans="1:40" x14ac:dyDescent="0.35">
      <c r="A3710"/>
      <c r="B3710">
        <f t="shared" si="1960"/>
        <v>1776000</v>
      </c>
      <c r="C3710" s="237" t="str">
        <f t="shared" si="1928"/>
        <v>-6.70629122411131E-09+0.00038165891810497i</v>
      </c>
      <c r="D3710" s="208" t="str">
        <f t="shared" si="1929"/>
        <v>-1.64874557112816+0.00292605170547144i</v>
      </c>
      <c r="E3710" t="str">
        <f t="shared" si="1930"/>
        <v>36500</v>
      </c>
      <c r="F3710" t="str">
        <f t="shared" si="1931"/>
        <v>0.21505376344086</v>
      </c>
      <c r="G3710" t="str">
        <f t="shared" si="1926"/>
        <v>0.21505376344086</v>
      </c>
      <c r="H3710" t="str">
        <f t="shared" si="1932"/>
        <v>2.52662259489279+0.0584082314954385i</v>
      </c>
      <c r="I3710" t="str">
        <f t="shared" si="1933"/>
        <v>6974.33569096934i</v>
      </c>
      <c r="J3710" t="str">
        <f t="shared" si="1927"/>
        <v>-65839.9426359331+1525.76147044198i</v>
      </c>
      <c r="K3710" t="str">
        <f t="shared" si="1934"/>
        <v>0.00245345128269269-0.105871785886525i</v>
      </c>
      <c r="L3710" t="str">
        <f t="shared" si="1935"/>
        <v>0.000777811856596884-0.0284537465489314i</v>
      </c>
      <c r="M3710" t="str">
        <f t="shared" si="1936"/>
        <v>0.00323126313928957-0.134325532435456i</v>
      </c>
      <c r="N3710" t="str">
        <f t="shared" si="1937"/>
        <v>-22.1525718525654i</v>
      </c>
      <c r="O3710" t="str">
        <f t="shared" si="1938"/>
        <v>-0.986999529521233+0.160723143090422i</v>
      </c>
      <c r="P3710" t="str">
        <f t="shared" si="1939"/>
        <v>1.98699952952123-0.160723143090422i</v>
      </c>
      <c r="Q3710" t="str">
        <f t="shared" si="1940"/>
        <v>-1.98699952952123+22.3132949956558i</v>
      </c>
      <c r="R3710" t="str">
        <f t="shared" si="1941"/>
        <v>-0.0150138702474545-0.0877130417889553i</v>
      </c>
      <c r="S3710" t="str">
        <f t="shared" si="1942"/>
        <v>2.4735219802536i</v>
      </c>
      <c r="T3710" t="str">
        <f t="shared" si="1943"/>
        <v>0.216960136819883-0.0371371380657543i</v>
      </c>
      <c r="U3710" t="str">
        <f t="shared" si="1944"/>
        <v>0.0000499999999999998-0.0000800127408562052i</v>
      </c>
      <c r="V3710" t="str">
        <f t="shared" si="1945"/>
        <v>0.00002-0.000896142697589504i</v>
      </c>
      <c r="W3710" t="str">
        <f t="shared" si="1946"/>
        <v>0.0000421303964259614-0.0000754510585931887i</v>
      </c>
      <c r="X3710" t="str">
        <f t="shared" si="1947"/>
        <v>0.0000421499697701101-0.0000754192700752622i</v>
      </c>
      <c r="Y3710" t="str">
        <f t="shared" si="1948"/>
        <v>0.009+8.92714968444076i</v>
      </c>
      <c r="Z3710" t="str">
        <f t="shared" si="1949"/>
        <v>-0.000101323005312695-0.0000567616892163335i</v>
      </c>
      <c r="AA3710" t="str">
        <f t="shared" si="1950"/>
        <v>0.00136155193227556-1.34422402370524i</v>
      </c>
      <c r="AB3710" t="str">
        <f t="shared" si="1951"/>
        <v>0.652651453709513-0.111714564253557i</v>
      </c>
      <c r="AC3710" t="str">
        <f t="shared" si="1952"/>
        <v>0.987102770261021-0.088028733167899i</v>
      </c>
      <c r="AD3710" t="str">
        <f t="shared" si="1953"/>
        <v>0.665975161460569-0.0537832696537337i</v>
      </c>
      <c r="AE3710" t="str">
        <f t="shared" si="1954"/>
        <v>-0.0000705314340599158-0.0000323523926237629i</v>
      </c>
      <c r="AF3710" t="str">
        <f t="shared" si="1955"/>
        <v>-4.17536816602095-0.0554821797899671i</v>
      </c>
      <c r="AG3710" t="str">
        <f t="shared" si="1956"/>
        <v>0.999741568187786-0.0032409608045864i</v>
      </c>
      <c r="AH3710" t="str">
        <f t="shared" si="1957"/>
        <v>0.000292321598830428+0.000139979966081679i</v>
      </c>
      <c r="AI3710">
        <f t="shared" si="1958"/>
        <v>-69.786192066848628</v>
      </c>
      <c r="AJ3710">
        <f t="shared" si="1959"/>
        <v>25.587711965352749</v>
      </c>
      <c r="AK3710"/>
      <c r="AL3710"/>
      <c r="AM3710"/>
      <c r="AN3710"/>
    </row>
    <row r="3711" spans="1:40" x14ac:dyDescent="0.35">
      <c r="A3711"/>
      <c r="B3711">
        <f t="shared" si="1960"/>
        <v>1777000</v>
      </c>
      <c r="C3711" s="237" t="str">
        <f t="shared" si="1928"/>
        <v>-6.69874546805947E-09+0.000381444140998685i</v>
      </c>
      <c r="D3711" s="208" t="str">
        <f t="shared" si="1929"/>
        <v>-1.64874557107031+0.00292440508098992i</v>
      </c>
      <c r="E3711" t="str">
        <f t="shared" si="1930"/>
        <v>36500</v>
      </c>
      <c r="F3711" t="str">
        <f t="shared" si="1931"/>
        <v>0.21505376344086</v>
      </c>
      <c r="G3711" t="str">
        <f t="shared" si="1926"/>
        <v>0.21505376344086</v>
      </c>
      <c r="H3711" t="str">
        <f t="shared" si="1932"/>
        <v>2.52662422973862+0.0583754031581038i</v>
      </c>
      <c r="I3711" t="str">
        <f t="shared" si="1933"/>
        <v>6978.26268178633i</v>
      </c>
      <c r="J3711" t="str">
        <f t="shared" si="1927"/>
        <v>-65914.1087158175+1526.62057036904i</v>
      </c>
      <c r="K3711" t="str">
        <f t="shared" si="1934"/>
        <v>0.00245069211519194-0.105812269037296i</v>
      </c>
      <c r="L3711" t="str">
        <f t="shared" si="1935"/>
        <v>0.000776937334339294-0.0284377582036385i</v>
      </c>
      <c r="M3711" t="str">
        <f t="shared" si="1936"/>
        <v>0.00322762944953123-0.134250027240934i</v>
      </c>
      <c r="N3711" t="str">
        <f t="shared" si="1937"/>
        <v>-22.1650451475274i</v>
      </c>
      <c r="O3711" t="str">
        <f t="shared" si="1938"/>
        <v>-0.9849180551125+0.17302145737859i</v>
      </c>
      <c r="P3711" t="str">
        <f t="shared" si="1939"/>
        <v>1.9849180551125-0.17302145737859i</v>
      </c>
      <c r="Q3711" t="str">
        <f t="shared" si="1940"/>
        <v>-1.9849180551125+22.338066604906i</v>
      </c>
      <c r="R3711" t="str">
        <f t="shared" si="1941"/>
        <v>-0.015518816120448-0.0874791230308123i</v>
      </c>
      <c r="S3711" t="str">
        <f t="shared" si="1942"/>
        <v>2.47491472911636i</v>
      </c>
      <c r="T3711" t="str">
        <f t="shared" si="1943"/>
        <v>0.21650337007914-0.0384077465949452i</v>
      </c>
      <c r="U3711" t="str">
        <f t="shared" si="1944"/>
        <v>0.00005-0.0000799677139902199i</v>
      </c>
      <c r="V3711" t="str">
        <f t="shared" si="1945"/>
        <v>0.00002-0.000895638396690465i</v>
      </c>
      <c r="W3711" t="str">
        <f t="shared" si="1946"/>
        <v>0.0000421302359612217-0.0000754108352305796i</v>
      </c>
      <c r="X3711" t="str">
        <f t="shared" si="1947"/>
        <v>0.0000421497790513331-0.000075379063791644i</v>
      </c>
      <c r="Y3711" t="str">
        <f t="shared" si="1948"/>
        <v>0.009+8.9321762326865i</v>
      </c>
      <c r="Z3711" t="str">
        <f t="shared" si="1949"/>
        <v>-0.000101212002056976-0.0000567293776684709i</v>
      </c>
      <c r="AA3711" t="str">
        <f t="shared" si="1950"/>
        <v>0.00136001989480894-1.34346755585831i</v>
      </c>
      <c r="AB3711" t="str">
        <f t="shared" si="1951"/>
        <v>0.65127742490532-0.115536761804809i</v>
      </c>
      <c r="AC3711" t="str">
        <f t="shared" si="1952"/>
        <v>0.986591268776814-0.0878069218898492i</v>
      </c>
      <c r="AD3711" t="str">
        <f t="shared" si="1953"/>
        <v>0.665281743656747-0.0578967415509533i</v>
      </c>
      <c r="AE3711" t="str">
        <f t="shared" si="1954"/>
        <v>-0.0000706189433246731-0.0000318811741668952i</v>
      </c>
      <c r="AF3711" t="str">
        <f t="shared" si="1955"/>
        <v>-4.17536980080893-0.0554509980771139i</v>
      </c>
      <c r="AG3711" t="str">
        <f t="shared" si="1956"/>
        <v>0.999721703097207-0.0032357847073575i</v>
      </c>
      <c r="AH3711" t="str">
        <f t="shared" si="1957"/>
        <v>0.00029272723154914+0.000138017194778401i</v>
      </c>
      <c r="AI3711">
        <f t="shared" si="1958"/>
        <v>-69.79895813945879</v>
      </c>
      <c r="AJ3711">
        <f t="shared" si="1959"/>
        <v>25.243285891999701</v>
      </c>
      <c r="AK3711"/>
      <c r="AL3711"/>
      <c r="AM3711"/>
      <c r="AN3711"/>
    </row>
    <row r="3712" spans="1:40" x14ac:dyDescent="0.35">
      <c r="A3712"/>
      <c r="B3712">
        <f t="shared" si="1960"/>
        <v>1778000</v>
      </c>
      <c r="C3712" s="237" t="str">
        <f t="shared" si="1928"/>
        <v>-6.69121244029875E-09+0.000381229605486445i</v>
      </c>
      <c r="D3712" s="208" t="str">
        <f t="shared" si="1929"/>
        <v>-1.64874557101255+0.00292276030872941i</v>
      </c>
      <c r="E3712" t="str">
        <f t="shared" si="1930"/>
        <v>36500</v>
      </c>
      <c r="F3712" t="str">
        <f t="shared" si="1931"/>
        <v>0.21505376344086</v>
      </c>
      <c r="G3712" t="str">
        <f t="shared" si="1926"/>
        <v>0.21505376344086</v>
      </c>
      <c r="H3712" t="str">
        <f t="shared" si="1932"/>
        <v>2.52662586182902+0.0583426116795192i</v>
      </c>
      <c r="I3712" t="str">
        <f t="shared" si="1933"/>
        <v>6982.18967260332i</v>
      </c>
      <c r="J3712" t="str">
        <f t="shared" si="1927"/>
        <v>-65988.3165441285+1527.47967029608i</v>
      </c>
      <c r="K3712" t="str">
        <f t="shared" si="1934"/>
        <v>0.00244793759875888-0.105752819031538i</v>
      </c>
      <c r="L3712" t="str">
        <f t="shared" si="1935"/>
        <v>0.000776064285772795-0.0284217878027464i</v>
      </c>
      <c r="M3712" t="str">
        <f t="shared" si="1936"/>
        <v>0.00322400188453168-0.134174606834284i</v>
      </c>
      <c r="N3712" t="str">
        <f t="shared" si="1937"/>
        <v>-22.1775184424895i</v>
      </c>
      <c r="O3712" t="str">
        <f t="shared" si="1938"/>
        <v>-0.982683346098827+0.185292852803375i</v>
      </c>
      <c r="P3712" t="str">
        <f t="shared" si="1939"/>
        <v>1.98268334609883-0.185292852803375i</v>
      </c>
      <c r="Q3712" t="str">
        <f t="shared" si="1940"/>
        <v>-1.98268334609883+22.3628112952929i</v>
      </c>
      <c r="R3712" t="str">
        <f t="shared" si="1941"/>
        <v>-0.0160203968617496-0.0872394774647045i</v>
      </c>
      <c r="S3712" t="str">
        <f t="shared" si="1942"/>
        <v>2.47630747797911i</v>
      </c>
      <c r="T3712" t="str">
        <f t="shared" si="1943"/>
        <v>0.216031770420838-0.0396714285489436i</v>
      </c>
      <c r="U3712" t="str">
        <f t="shared" si="1944"/>
        <v>0.0000500000000000002-0.0000799227377731278i</v>
      </c>
      <c r="V3712" t="str">
        <f t="shared" si="1945"/>
        <v>0.00002-0.000895134663059029i</v>
      </c>
      <c r="W3712" t="str">
        <f t="shared" si="1946"/>
        <v>0.0000421300754080067-0.0000753706583460052i</v>
      </c>
      <c r="X3712" t="str">
        <f t="shared" si="1947"/>
        <v>0.0000421495882952953-0.0000753389039663846i</v>
      </c>
      <c r="Y3712" t="str">
        <f t="shared" si="1948"/>
        <v>0.009+8.93720278093224i</v>
      </c>
      <c r="Z3712" t="str">
        <f t="shared" si="1949"/>
        <v>-0.000101101186010229-0.000056697102606831i</v>
      </c>
      <c r="AA3712" t="str">
        <f t="shared" si="1950"/>
        <v>0.00135849044166899-1.34271193894968i</v>
      </c>
      <c r="AB3712" t="str">
        <f t="shared" si="1951"/>
        <v>0.649858776267505-0.119338123088925i</v>
      </c>
      <c r="AC3712" t="str">
        <f t="shared" si="1952"/>
        <v>0.986083000173568-0.0875792921372366i</v>
      </c>
      <c r="AD3712" t="str">
        <f t="shared" si="1953"/>
        <v>0.66453716993201-0.0620013002319638i</v>
      </c>
      <c r="AE3712" t="str">
        <f t="shared" si="1954"/>
        <v>-0.0000707007901090156-0.0000314089271220604i</v>
      </c>
      <c r="AF3712" t="str">
        <f t="shared" si="1955"/>
        <v>-4.17537143284157-0.0554198513707898i</v>
      </c>
      <c r="AG3712" t="str">
        <f t="shared" si="1956"/>
        <v>0.999701903430457-0.00323036571682455i</v>
      </c>
      <c r="AH3712" t="str">
        <f t="shared" si="1957"/>
        <v>0.000293109266226586+0.000136049570356406i</v>
      </c>
      <c r="AI3712">
        <f t="shared" si="1958"/>
        <v>-69.812057989218914</v>
      </c>
      <c r="AJ3712">
        <f t="shared" si="1959"/>
        <v>24.898838662682167</v>
      </c>
      <c r="AK3712"/>
      <c r="AL3712"/>
      <c r="AM3712"/>
      <c r="AN3712"/>
    </row>
    <row r="3713" spans="1:40" x14ac:dyDescent="0.35">
      <c r="A3713"/>
      <c r="B3713">
        <f t="shared" si="1960"/>
        <v>1779000</v>
      </c>
      <c r="C3713" s="237" t="str">
        <f t="shared" si="1928"/>
        <v>-6.68369211221821E-09+0.000381015311160841i</v>
      </c>
      <c r="D3713" s="208" t="str">
        <f t="shared" si="1929"/>
        <v>-1.6487455709549+0.00292111738556645i</v>
      </c>
      <c r="E3713" t="str">
        <f t="shared" si="1930"/>
        <v>36500</v>
      </c>
      <c r="F3713" t="str">
        <f t="shared" si="1931"/>
        <v>0.21505376344086</v>
      </c>
      <c r="G3713" t="str">
        <f t="shared" si="1926"/>
        <v>0.21505376344086</v>
      </c>
      <c r="H3713" t="str">
        <f t="shared" si="1932"/>
        <v>2.52662749117023+0.0583098569976832i</v>
      </c>
      <c r="I3713" t="str">
        <f t="shared" si="1933"/>
        <v>6986.1166634203i</v>
      </c>
      <c r="J3713" t="str">
        <f t="shared" si="1927"/>
        <v>-66062.5661208661+1528.33877022313i</v>
      </c>
      <c r="K3713" t="str">
        <f t="shared" si="1934"/>
        <v>0.00244518772294755-0.105693435756766i</v>
      </c>
      <c r="L3713" t="str">
        <f t="shared" si="1935"/>
        <v>0.000775192707588904-0.0284058353160851i</v>
      </c>
      <c r="M3713" t="str">
        <f t="shared" si="1936"/>
        <v>0.00322038043053645-0.134099271072851i</v>
      </c>
      <c r="N3713" t="str">
        <f t="shared" si="1937"/>
        <v>-22.1899917374515i</v>
      </c>
      <c r="O3713" t="str">
        <f t="shared" si="1938"/>
        <v>-0.98029575015867+0.197535420167752i</v>
      </c>
      <c r="P3713" t="str">
        <f t="shared" si="1939"/>
        <v>1.98029575015867-0.197535420167752i</v>
      </c>
      <c r="Q3713" t="str">
        <f t="shared" si="1940"/>
        <v>-1.98029575015867+22.3875271576193i</v>
      </c>
      <c r="R3713" t="str">
        <f t="shared" si="1941"/>
        <v>-0.0165185544414664-0.0869941603325598i</v>
      </c>
      <c r="S3713" t="str">
        <f t="shared" si="1942"/>
        <v>2.47770022684187i</v>
      </c>
      <c r="T3713" t="str">
        <f t="shared" si="1943"/>
        <v>0.215545450789901-0.0409280260867211i</v>
      </c>
      <c r="U3713" t="str">
        <f t="shared" si="1944"/>
        <v>0.0000499999999999999-0.0000798778121195169i</v>
      </c>
      <c r="V3713" t="str">
        <f t="shared" si="1945"/>
        <v>0.00002-0.00089463149573859i</v>
      </c>
      <c r="W3713" t="str">
        <f t="shared" si="1946"/>
        <v>0.0000421299147663192-0.000075330527861044i</v>
      </c>
      <c r="X3713" t="str">
        <f t="shared" si="1947"/>
        <v>0.0000421493975018845-0.0000752987905210966i</v>
      </c>
      <c r="Y3713" t="str">
        <f t="shared" si="1948"/>
        <v>0.009+8.94222932917799i</v>
      </c>
      <c r="Z3713" t="str">
        <f t="shared" si="1949"/>
        <v>-0.000100990556751618-0.0000566648639693074i</v>
      </c>
      <c r="AA3713" t="str">
        <f t="shared" si="1950"/>
        <v>0.00135696356704642-1.34195717154435i</v>
      </c>
      <c r="AB3713" t="str">
        <f t="shared" si="1951"/>
        <v>0.648395847552808-0.123118173294365i</v>
      </c>
      <c r="AC3713" t="str">
        <f t="shared" si="1952"/>
        <v>0.985578024004105-0.0873458978794155i</v>
      </c>
      <c r="AD3713" t="str">
        <f t="shared" si="1953"/>
        <v>0.663741553916719-0.0660963107141677i</v>
      </c>
      <c r="AE3713" t="str">
        <f t="shared" si="1954"/>
        <v>-0.0000707769675247251-0.0000309357216452157i</v>
      </c>
      <c r="AF3713" t="str">
        <f t="shared" si="1955"/>
        <v>-4.17537306212513-0.0553887396121168i</v>
      </c>
      <c r="AG3713" t="str">
        <f t="shared" si="1956"/>
        <v>0.999682172162851-0.00322470479159023i</v>
      </c>
      <c r="AH3713" t="str">
        <f t="shared" si="1957"/>
        <v>0.000293467665195104+0.000134077385951316i</v>
      </c>
      <c r="AI3713">
        <f t="shared" si="1958"/>
        <v>-69.82549203995255</v>
      </c>
      <c r="AJ3713">
        <f t="shared" si="1959"/>
        <v>24.554370221105049</v>
      </c>
      <c r="AK3713"/>
      <c r="AL3713"/>
      <c r="AM3713"/>
      <c r="AN3713"/>
    </row>
    <row r="3714" spans="1:40" x14ac:dyDescent="0.35">
      <c r="A3714"/>
      <c r="B3714">
        <f t="shared" si="1960"/>
        <v>1780000</v>
      </c>
      <c r="C3714" s="237" t="str">
        <f t="shared" si="1928"/>
        <v>-6.67618445528716E-09+0.000380801257615374i</v>
      </c>
      <c r="D3714" s="208" t="str">
        <f t="shared" si="1929"/>
        <v>-1.64874557089734+0.00291947630838454i</v>
      </c>
      <c r="E3714" t="str">
        <f t="shared" si="1930"/>
        <v>36500</v>
      </c>
      <c r="F3714" t="str">
        <f t="shared" si="1931"/>
        <v>0.21505376344086</v>
      </c>
      <c r="G3714" t="str">
        <f t="shared" si="1926"/>
        <v>0.21505376344086</v>
      </c>
      <c r="H3714" t="str">
        <f t="shared" si="1932"/>
        <v>2.52662911776837+0.0582771390507315i</v>
      </c>
      <c r="I3714" t="str">
        <f t="shared" si="1933"/>
        <v>6990.04365423729i</v>
      </c>
      <c r="J3714" t="str">
        <f t="shared" si="1927"/>
        <v>-66136.8574460304+1529.19787015019i</v>
      </c>
      <c r="K3714" t="str">
        <f t="shared" si="1934"/>
        <v>0.0024424424773413-0.105634119100745i</v>
      </c>
      <c r="L3714" t="str">
        <f t="shared" si="1935"/>
        <v>0.000774322596488421-0.028389900713552i</v>
      </c>
      <c r="M3714" t="str">
        <f t="shared" si="1936"/>
        <v>0.00321676507382972-0.134024019814297i</v>
      </c>
      <c r="N3714" t="str">
        <f t="shared" si="1937"/>
        <v>-22.2024650324135i</v>
      </c>
      <c r="O3714" t="str">
        <f t="shared" si="1938"/>
        <v>-0.977755638756743+0.209747254760087i</v>
      </c>
      <c r="P3714" t="str">
        <f t="shared" si="1939"/>
        <v>1.97775563875674-0.209747254760087i</v>
      </c>
      <c r="Q3714" t="str">
        <f t="shared" si="1940"/>
        <v>-1.97775563875674+22.4122122871736i</v>
      </c>
      <c r="R3714" t="str">
        <f t="shared" si="1941"/>
        <v>-0.0170132317463323-0.086743227256042i</v>
      </c>
      <c r="S3714" t="str">
        <f t="shared" si="1942"/>
        <v>2.47909297570462i</v>
      </c>
      <c r="T3714" t="str">
        <f t="shared" si="1943"/>
        <v>0.215044525380403-0.0421773833163673i</v>
      </c>
      <c r="U3714" t="str">
        <f t="shared" si="1944"/>
        <v>0.0000500000000000001-0.0000798329369441692i</v>
      </c>
      <c r="V3714" t="str">
        <f t="shared" si="1945"/>
        <v>0.00002-0.00089412889377469i</v>
      </c>
      <c r="W3714" t="str">
        <f t="shared" si="1946"/>
        <v>0.0000421297540361628-0.0000752904436974525i</v>
      </c>
      <c r="X3714" t="str">
        <f t="shared" si="1947"/>
        <v>0.0000421492066709895-0.0000752587233775689i</v>
      </c>
      <c r="Y3714" t="str">
        <f t="shared" si="1948"/>
        <v>0.009+8.94725587742373i</v>
      </c>
      <c r="Z3714" t="str">
        <f t="shared" si="1949"/>
        <v>-0.000100880113861491-0.0000566326616939357i</v>
      </c>
      <c r="AA3714" t="str">
        <f t="shared" si="1950"/>
        <v>0.00135543926514826-1.34120325221053i</v>
      </c>
      <c r="AB3714" t="str">
        <f t="shared" si="1951"/>
        <v>0.646888982275615-0.126876443472854i</v>
      </c>
      <c r="AC3714" t="str">
        <f t="shared" si="1952"/>
        <v>0.985076398910856-0.0871067934902127i</v>
      </c>
      <c r="AD3714" t="str">
        <f t="shared" si="1953"/>
        <v>0.662895017095012-0.0701811394420831i</v>
      </c>
      <c r="AE3714" t="str">
        <f t="shared" si="1954"/>
        <v>-0.0000708474695300785-0.000030461627903891i</v>
      </c>
      <c r="AF3714" t="str">
        <f t="shared" si="1955"/>
        <v>-4.17537468866571-0.055357662742347i</v>
      </c>
      <c r="AG3714" t="str">
        <f t="shared" si="1956"/>
        <v>0.999662512256126-0.00321880292624809i</v>
      </c>
      <c r="AH3714" t="str">
        <f t="shared" si="1957"/>
        <v>0.000293802394339202+0.000132100934902976i</v>
      </c>
      <c r="AI3714">
        <f t="shared" si="1958"/>
        <v>-69.839260742761226</v>
      </c>
      <c r="AJ3714">
        <f t="shared" si="1959"/>
        <v>24.209880513793134</v>
      </c>
      <c r="AK3714"/>
      <c r="AL3714"/>
      <c r="AM3714"/>
      <c r="AN3714"/>
    </row>
    <row r="3715" spans="1:40" x14ac:dyDescent="0.35">
      <c r="A3715"/>
      <c r="B3715">
        <f t="shared" si="1960"/>
        <v>1781000</v>
      </c>
      <c r="C3715" s="237" t="str">
        <f t="shared" si="1928"/>
        <v>-6.6686894410553E-09+0.00038058744444447i</v>
      </c>
      <c r="D3715" s="208" t="str">
        <f t="shared" si="1929"/>
        <v>-1.64874557083988+0.00291783707407427i</v>
      </c>
      <c r="E3715" t="str">
        <f t="shared" si="1930"/>
        <v>36500</v>
      </c>
      <c r="F3715" t="str">
        <f t="shared" si="1931"/>
        <v>0.21505376344086</v>
      </c>
      <c r="G3715" t="str">
        <f t="shared" si="1926"/>
        <v>0.21505376344086</v>
      </c>
      <c r="H3715" t="str">
        <f t="shared" si="1932"/>
        <v>2.52663074162961+0.0582444577769388i</v>
      </c>
      <c r="I3715" t="str">
        <f t="shared" si="1933"/>
        <v>6993.97064505428i</v>
      </c>
      <c r="J3715" t="str">
        <f t="shared" si="1927"/>
        <v>-66211.1905196212+1530.05697007724i</v>
      </c>
      <c r="K3715" t="str">
        <f t="shared" si="1934"/>
        <v>0.00243970185155264-0.105574868951494i</v>
      </c>
      <c r="L3715" t="str">
        <f t="shared" si="1935"/>
        <v>0.000773453949181375-0.028373983965112i</v>
      </c>
      <c r="M3715" t="str">
        <f t="shared" si="1936"/>
        <v>0.00321315580073401-0.133948852916606i</v>
      </c>
      <c r="N3715" t="str">
        <f t="shared" si="1937"/>
        <v>-22.2149383273756i</v>
      </c>
      <c r="O3715" t="str">
        <f t="shared" si="1938"/>
        <v>-0.975063407086274+0.221926456650185i</v>
      </c>
      <c r="P3715" t="str">
        <f t="shared" si="1939"/>
        <v>1.97506340708627-0.221926456650185i</v>
      </c>
      <c r="Q3715" t="str">
        <f t="shared" si="1940"/>
        <v>-1.97506340708627+22.4368647840258i</v>
      </c>
      <c r="R3715" t="str">
        <f t="shared" si="1941"/>
        <v>-0.0175043725757-0.0864867342218667i</v>
      </c>
      <c r="S3715" t="str">
        <f t="shared" si="1942"/>
        <v>2.48048572456739i</v>
      </c>
      <c r="T3715" t="str">
        <f t="shared" si="1943"/>
        <v>0.214529109601794-0.0434193462915328i</v>
      </c>
      <c r="U3715" t="str">
        <f t="shared" si="1944"/>
        <v>0.0000499999999999998-0.0000797881121620553i</v>
      </c>
      <c r="V3715" t="str">
        <f t="shared" si="1945"/>
        <v>0.00002-0.000893626856215025i</v>
      </c>
      <c r="W3715" t="str">
        <f t="shared" si="1946"/>
        <v>0.00004212959321754-0.0000752504057771605i</v>
      </c>
      <c r="X3715" t="str">
        <f t="shared" si="1947"/>
        <v>0.0000421490158024984-0.0000752187024577646i</v>
      </c>
      <c r="Y3715" t="str">
        <f t="shared" si="1948"/>
        <v>0.009+8.95228242566947i</v>
      </c>
      <c r="Z3715" t="str">
        <f t="shared" si="1949"/>
        <v>-0.000100769856921369-0.0000566004957188914i</v>
      </c>
      <c r="AA3715" t="str">
        <f t="shared" si="1950"/>
        <v>0.00135391753019781-1.34045017951964i</v>
      </c>
      <c r="AB3715" t="str">
        <f t="shared" si="1951"/>
        <v>0.645338527606363-0.130612470528681i</v>
      </c>
      <c r="AC3715" t="str">
        <f t="shared" si="1952"/>
        <v>0.984578182629495-0.0868620337330912i</v>
      </c>
      <c r="AD3715" t="str">
        <f t="shared" si="1953"/>
        <v>0.661997688787474-0.0742551543837194i</v>
      </c>
      <c r="AE3715" t="str">
        <f t="shared" si="1954"/>
        <v>-0.0000709122909291923-0.0000299867160672098i</v>
      </c>
      <c r="AF3715" t="str">
        <f t="shared" si="1955"/>
        <v>-4.17537631246949-0.0553266207028645i</v>
      </c>
      <c r="AG3715" t="str">
        <f t="shared" si="1956"/>
        <v>0.999642926658012-0.00321266115119778i</v>
      </c>
      <c r="AH3715" t="str">
        <f t="shared" si="1957"/>
        <v>0.000294113423095886+0.000130120510713234i</v>
      </c>
      <c r="AI3715">
        <f t="shared" si="1958"/>
        <v>-69.853364576147783</v>
      </c>
      <c r="AJ3715">
        <f t="shared" si="1959"/>
        <v>23.865369490102221</v>
      </c>
      <c r="AK3715"/>
      <c r="AL3715"/>
      <c r="AM3715"/>
      <c r="AN3715"/>
    </row>
    <row r="3716" spans="1:40" x14ac:dyDescent="0.35">
      <c r="A3716"/>
      <c r="B3716">
        <f t="shared" si="1960"/>
        <v>1782000</v>
      </c>
      <c r="C3716" s="237" t="str">
        <f t="shared" si="1928"/>
        <v>-6.66120704115182E-09+0.000380373871243454i</v>
      </c>
      <c r="D3716" s="208" t="str">
        <f t="shared" si="1929"/>
        <v>-1.64874557078251+0.00291619967953315i</v>
      </c>
      <c r="E3716" t="str">
        <f t="shared" si="1930"/>
        <v>36500</v>
      </c>
      <c r="F3716" t="str">
        <f t="shared" si="1931"/>
        <v>0.21505376344086</v>
      </c>
      <c r="G3716" t="str">
        <f t="shared" si="1926"/>
        <v>0.21505376344086</v>
      </c>
      <c r="H3716" t="str">
        <f t="shared" si="1932"/>
        <v>2.52663236276008+0.0582118131147181i</v>
      </c>
      <c r="I3716" t="str">
        <f t="shared" si="1933"/>
        <v>6997.89763587126i</v>
      </c>
      <c r="J3716" t="str">
        <f t="shared" si="1927"/>
        <v>-66285.5653416387+1530.91607000428i</v>
      </c>
      <c r="K3716" t="str">
        <f t="shared" si="1934"/>
        <v>0.0024369658352232-0.10551568519728i</v>
      </c>
      <c r="L3716" t="str">
        <f t="shared" si="1935"/>
        <v>0.000772586762387025-0.0283580850407969i</v>
      </c>
      <c r="M3716" t="str">
        <f t="shared" si="1936"/>
        <v>0.00320955259761023-0.133873770238077i</v>
      </c>
      <c r="N3716" t="str">
        <f t="shared" si="1937"/>
        <v>-22.2274116223376i</v>
      </c>
      <c r="O3716" t="str">
        <f t="shared" si="1938"/>
        <v>-0.97221947400759+0.234071130984588i</v>
      </c>
      <c r="P3716" t="str">
        <f t="shared" si="1939"/>
        <v>1.97221947400759-0.234071130984588i</v>
      </c>
      <c r="Q3716" t="str">
        <f t="shared" si="1940"/>
        <v>-1.97221947400759+22.4614827533222i</v>
      </c>
      <c r="R3716" t="str">
        <f t="shared" si="1941"/>
        <v>-0.0179919216373376-0.0862247375673878i</v>
      </c>
      <c r="S3716" t="str">
        <f t="shared" si="1942"/>
        <v>2.48187847343015i</v>
      </c>
      <c r="T3716" t="str">
        <f t="shared" si="1943"/>
        <v>0.213999320045664-0.0446537630073503i</v>
      </c>
      <c r="U3716" t="str">
        <f t="shared" si="1944"/>
        <v>0.00005-0.0000797433376883394i</v>
      </c>
      <c r="V3716" t="str">
        <f t="shared" si="1945"/>
        <v>0.00002-0.000893125382109403i</v>
      </c>
      <c r="W3716" t="str">
        <f t="shared" si="1946"/>
        <v>0.0000421294323104546-0.0000752104140222753i</v>
      </c>
      <c r="X3716" t="str">
        <f t="shared" si="1947"/>
        <v>0.0000421488248963014-0.0000751787276838249i</v>
      </c>
      <c r="Y3716" t="str">
        <f t="shared" si="1948"/>
        <v>0.009+8.95730897391522i</v>
      </c>
      <c r="Z3716" t="str">
        <f t="shared" si="1949"/>
        <v>-0.000100659785513952-0.0000565683659824921i</v>
      </c>
      <c r="AA3716" t="str">
        <f t="shared" si="1950"/>
        <v>0.00135239835643454-1.33969795204632i</v>
      </c>
      <c r="AB3716" t="str">
        <f t="shared" si="1951"/>
        <v>0.643744834271557-0.134325797206432i</v>
      </c>
      <c r="AC3716" t="str">
        <f t="shared" si="1952"/>
        <v>0.984083431992774-0.0866116737465694i</v>
      </c>
      <c r="AD3716" t="str">
        <f t="shared" si="1953"/>
        <v>0.661049706132626-0.0783177251267587i</v>
      </c>
      <c r="AE3716" t="str">
        <f t="shared" si="1954"/>
        <v>-0.0000709714273712584-0.0000295110562959292i</v>
      </c>
      <c r="AF3716" t="str">
        <f t="shared" si="1955"/>
        <v>-4.17537793354259-0.0552956134351849i</v>
      </c>
      <c r="AG3716" t="str">
        <f t="shared" si="1956"/>
        <v>0.999623418301801-0.00320628053245538i</v>
      </c>
      <c r="AH3716" t="str">
        <f t="shared" si="1957"/>
        <v>0.00029440072445446+0.00012813640700373i</v>
      </c>
      <c r="AI3716">
        <f t="shared" si="1958"/>
        <v>-69.867804046149416</v>
      </c>
      <c r="AJ3716">
        <f t="shared" si="1959"/>
        <v>23.52083710223387</v>
      </c>
      <c r="AK3716"/>
      <c r="AL3716"/>
      <c r="AM3716"/>
      <c r="AN3716"/>
    </row>
    <row r="3717" spans="1:40" x14ac:dyDescent="0.35">
      <c r="A3717"/>
      <c r="B3717">
        <f t="shared" si="1960"/>
        <v>1783000</v>
      </c>
      <c r="C3717" s="237" t="str">
        <f t="shared" si="1928"/>
        <v>-6.65373722728553E-09+0.000380160537608564i</v>
      </c>
      <c r="D3717" s="208" t="str">
        <f t="shared" si="1929"/>
        <v>-1.64874557072524+0.00291456412166566i</v>
      </c>
      <c r="E3717" t="str">
        <f t="shared" si="1930"/>
        <v>36500</v>
      </c>
      <c r="F3717" t="str">
        <f t="shared" si="1931"/>
        <v>0.21505376344086</v>
      </c>
      <c r="G3717" t="str">
        <f t="shared" ref="G3717:G3780" si="1961">IF($C$11=$C$7,$C$24,F3717)</f>
        <v>0.21505376344086</v>
      </c>
      <c r="H3717" t="str">
        <f t="shared" si="1932"/>
        <v>2.52663398116592+0.05817920500262i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0.000771721032833811-0.028342203910706i</v>
      </c>
      <c r="M3717" t="str">
        <f t="shared" si="1936"/>
        <v>0.0032059554508575-0.133798771637327i</v>
      </c>
      <c r="N3717" t="str">
        <f t="shared" si="1937"/>
        <v>-22.2398849172996i</v>
      </c>
      <c r="O3717" t="str">
        <f t="shared" si="1938"/>
        <v>-0.969224281982821+0.24617938828197i</v>
      </c>
      <c r="P3717" t="str">
        <f t="shared" si="1939"/>
        <v>1.96922428198282-0.24617938828197i</v>
      </c>
      <c r="Q3717" t="str">
        <f t="shared" si="1940"/>
        <v>-1.96922428198282+22.4860643055816i</v>
      </c>
      <c r="R3717" t="str">
        <f t="shared" si="1941"/>
        <v>-0.0184758245430738-0.0859572939664308i</v>
      </c>
      <c r="S3717" t="str">
        <f t="shared" si="1942"/>
        <v>2.4832712222929i</v>
      </c>
      <c r="T3717" t="str">
        <f t="shared" si="1943"/>
        <v>0.213455274453009-0.045880483395948i</v>
      </c>
      <c r="U3717" t="str">
        <f t="shared" si="1944"/>
        <v>0.0000500000000000002-0.0000796986134383743i</v>
      </c>
      <c r="V3717" t="str">
        <f t="shared" si="1945"/>
        <v>0.00002-0.000892624470509789i</v>
      </c>
      <c r="W3717" t="str">
        <f t="shared" si="1946"/>
        <v>0.0000421292713149095-0.0000751704683550776i</v>
      </c>
      <c r="X3717" t="str">
        <f t="shared" si="1947"/>
        <v>0.0000421486339522869-0.0000751387989780617i</v>
      </c>
      <c r="Y3717" t="str">
        <f t="shared" si="1948"/>
        <v>0.009+8.96233552216096i</v>
      </c>
      <c r="Z3717" t="str">
        <f t="shared" si="1949"/>
        <v>-0.000100549899223106-0.0000565362724231934i</v>
      </c>
      <c r="AA3717" t="str">
        <f t="shared" si="1950"/>
        <v>0.00135088173811412-1.33894656836839i</v>
      </c>
      <c r="AB3717" t="str">
        <f t="shared" si="1951"/>
        <v>0.642108256455305-0.138015972077487i</v>
      </c>
      <c r="AC3717" t="str">
        <f t="shared" si="1952"/>
        <v>0.983592202934524-0.0863557690298928i</v>
      </c>
      <c r="AD3717" t="str">
        <f t="shared" si="1953"/>
        <v>0.660051214067156-0.0823682229748181i</v>
      </c>
      <c r="AE3717" t="str">
        <f t="shared" si="1954"/>
        <v>-0.0000710248753496595-0.0000290347187324559i</v>
      </c>
      <c r="AF3717" t="str">
        <f t="shared" si="1955"/>
        <v>-4.17537955189116-0.0552646408809543i</v>
      </c>
      <c r="AG3717" t="str">
        <f t="shared" si="1956"/>
        <v>0.999603990105924-0.00319966217145799i</v>
      </c>
      <c r="AH3717" t="str">
        <f t="shared" si="1957"/>
        <v>0.000294664274955861+0.000126148917473524i</v>
      </c>
      <c r="AI3717">
        <f t="shared" si="1958"/>
        <v>-69.882579686480767</v>
      </c>
      <c r="AJ3717">
        <f t="shared" si="1959"/>
        <v>23.176283305220245</v>
      </c>
      <c r="AK3717"/>
      <c r="AL3717"/>
      <c r="AM3717"/>
      <c r="AN3717"/>
    </row>
    <row r="3718" spans="1:40" x14ac:dyDescent="0.35">
      <c r="A3718"/>
      <c r="B3718">
        <f t="shared" si="1960"/>
        <v>1784000</v>
      </c>
      <c r="C3718" s="237" t="str">
        <f t="shared" ref="C3718:C3781" si="1963">IMPRODUCT(COMPLEX(-1,0),IMDIV(IMPRODUCT(G3718,COMPLEX($C$100+$C$101,0)),COMPLEX($C$100,2*PI()*B3718*$C$103*$C$102*(2*$C$100+$C$101))))</f>
        <v>-6.64627997124455E-09+0.000379947443136942i</v>
      </c>
      <c r="D3718" s="208" t="str">
        <f t="shared" ref="D3718:D3781" si="1964">IMPRODUCT(COMPLEX($C$106,0),IMSUB(C3718,G3718))</f>
        <v>-1.64874557066807+0.00291293039738322i</v>
      </c>
      <c r="E3718" t="str">
        <f t="shared" ref="E3718:E3781" si="1965">IMDIV(COMPLEX($C$20*10^3,0),COMPLEX(1,2*PI()*B3718*$C$20*1000*$C$29*10^-12))</f>
        <v>36500</v>
      </c>
      <c r="F3718" t="str">
        <f t="shared" ref="F3718:F3781" si="1966">IMDIV(COMPLEX($C$22*1000,0),IMSUM(COMPLEX($C$22*1000,0),E3718))</f>
        <v>0.21505376344086</v>
      </c>
      <c r="G3718" t="str">
        <f t="shared" si="1961"/>
        <v>0.21505376344086</v>
      </c>
      <c r="H3718" t="str">
        <f t="shared" ref="H3718:H3781" si="1967">IMPRODUCT(COMPLEX($C$108,0),IMPRODUCT(COMPLEX(-1,0),D3718),IMDIV(COMPLEX(0,2*PI()*B3718*$C$109*$C$110),COMPLEX(1,2*PI()*B3718*$C$109*$C$110)))</f>
        <v>2.52663559685321+0.0581466333793327i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0.000770856757259316-0.0283263405450047i</v>
      </c>
      <c r="M3718" t="str">
        <f t="shared" ref="M3718:M3781" si="1971">IMSUM(K3718,L3718)</f>
        <v>0.00320236434691295-0.133723856973291i</v>
      </c>
      <c r="N3718" t="str">
        <f t="shared" ref="N3718:N3781" si="1972">COMPLEX(0,-2*PI()*B3718*$C$43)</f>
        <v>-22.2523582122616i</v>
      </c>
      <c r="O3718" t="str">
        <f t="shared" ref="O3718:O3781" si="1973">IMEXP(N3718)</f>
        <v>-0.966078297007148+0.258249344726697i</v>
      </c>
      <c r="P3718" t="str">
        <f t="shared" ref="P3718:P3781" si="1974">IMSUB(COMPLEX(1,0),O3718)</f>
        <v>1.96607829700715-0.258249344726697i</v>
      </c>
      <c r="Q3718" t="str">
        <f t="shared" ref="Q3718:Q3781" si="1975">IMSUM(COMPLEX(0,2*PI()*B3718*$C$43),O3718,COMPLEX(-1,0))</f>
        <v>-1.96607829700715+22.5106075569883i</v>
      </c>
      <c r="R3718" t="str">
        <f t="shared" ref="R3718:R3781" si="1976">IMDIV(P3718,Q3718)</f>
        <v>-0.0189560278042229-0.0856844604154193i</v>
      </c>
      <c r="S3718" t="str">
        <f t="shared" ref="S3718:S3781" si="1977">IMDIV(COMPLEX(0,2*PI()*B3718*$C$123),COMPLEX($C$124,0))</f>
        <v>2.48466397115566i</v>
      </c>
      <c r="T3718" t="str">
        <f t="shared" ref="T3718:T3781" si="1978">IMPRODUCT(R3718,S3718)</f>
        <v>0.212897091682106-0.0470993593213776i</v>
      </c>
      <c r="U3718" t="str">
        <f t="shared" ref="U3718:U3781" si="1979">IMDIV(COMPLEX(1,2*PI()*B3718*$C$16*10^-3*$C$15*10^-6),COMPLEX(0,2*PI()*B3718*$C$15*10^-6))</f>
        <v>0.0000499999999999999-0.0000796539393277022i</v>
      </c>
      <c r="V3718" t="str">
        <f t="shared" ref="V3718:V3781" si="1980">IMSUM(COMPLEX($C$18*10^-3,0),IMDIV(COMPLEX(1,0),COMPLEX(0,2*PI()*B3718*($C$17*1*10^-6))))</f>
        <v>0.00002-0.000892124120470264i</v>
      </c>
      <c r="W3718" t="str">
        <f t="shared" ref="W3718:W3781" si="1981">IMDIV(IMPRODUCT(U3718,V3718),IMSUM(U3718,V3718))</f>
        <v>0.0000421291102309072-0.000075130568698022i</v>
      </c>
      <c r="X3718" t="str">
        <f t="shared" ref="X3718:X3781" si="1982">IMDIV(IMPRODUCT(COMPLEX($C$19,0),W3718),IMSUM(COMPLEX($C$19,0),W3718))</f>
        <v>0.0000421484429703446-0.0000750989162629642i</v>
      </c>
      <c r="Y3718" t="str">
        <f t="shared" ref="Y3718:Y3781" si="1983">COMPLEX($C$13*10^-3,2*PI()*B3718*$C$12*0.000001)</f>
        <v>0.009+8.9673620704067i</v>
      </c>
      <c r="Z3718" t="str">
        <f t="shared" ref="Z3718:Z3781" si="1984">IMPRODUCT(COMPLEX($C$6,0),IMDIV(X3718,IMSUM(X3718,Y3718)))</f>
        <v>-0.000100440197633864-0.0000565042149795911i</v>
      </c>
      <c r="AA3718" t="str">
        <f t="shared" ref="AA3718:AA3781" si="1985">IMDIV(COMPLEX($C$6,0),IMSUM(X3718,Y3718))</f>
        <v>0.00134936766950828-1.33819602706689i</v>
      </c>
      <c r="AB3718" t="str">
        <f t="shared" ref="AB3718:AB3781" si="1986">IMPRODUCT(COMPLEX($C$119,0),T3718)</f>
        <v>0.640429151702675-0.141682549524769i</v>
      </c>
      <c r="AC3718" t="str">
        <f t="shared" ref="AC3718:AC3781" si="1987">IMSUM(COMPLEX(1,0),IMPRODUCT(AB3718,M3718))</f>
        <v>0.983104550493875-0.0860943754289925i</v>
      </c>
      <c r="AD3718" t="str">
        <f t="shared" ref="AD3718:AD3781" si="1988">IMDIV(AB3718,AC3718)</f>
        <v>0.659002365305119-0.0864060210431558i</v>
      </c>
      <c r="AE3718" t="str">
        <f t="shared" ref="AE3718:AE3781" si="1989">IMPRODUCT(AD3718,AA3718,X3718)</f>
        <v>-0.0000710726322009832-0.000028557773490929i</v>
      </c>
      <c r="AF3718" t="str">
        <f t="shared" ref="AF3718:AF3781" si="1990">IMSUB(D3718,H3718)</f>
        <v>-4.17538116752128-0.0552337029819495i</v>
      </c>
      <c r="AG3718" t="str">
        <f t="shared" ref="AG3718:AG3781" si="1991">IMSUM(COMPLEX(1,0),IMPRODUCT(AD3718,AA3718,COMPLEX($C$127,0)))</f>
        <v>0.999584644973529-0.00319280720486427i</v>
      </c>
      <c r="AH3718" t="str">
        <f t="shared" ref="AH3718:AH3781" si="1992">IMDIV(IMPRODUCT(AE3718,AF3718),AG3718)</f>
        <v>0.000294904054691503+0.000124158335856937i</v>
      </c>
      <c r="AI3718">
        <f t="shared" ref="AI3718:AI3781" si="1993">20*LOG10(IMABS(AH3718))</f>
        <v>-69.897692058683816</v>
      </c>
      <c r="AJ3718">
        <f t="shared" ref="AJ3718:AJ3781" si="1994">IMARGUMENT(AH3718)*180/PI()</f>
        <v>22.831708056940926</v>
      </c>
      <c r="AK3718"/>
      <c r="AL3718"/>
      <c r="AM3718"/>
      <c r="AN3718"/>
    </row>
    <row r="3719" spans="1:40" x14ac:dyDescent="0.35">
      <c r="A3719"/>
      <c r="B3719">
        <f t="shared" si="1960"/>
        <v>1785000</v>
      </c>
      <c r="C3719" s="237" t="str">
        <f t="shared" si="1963"/>
        <v>-6.63883524489584E-09+0.000379734587426629i</v>
      </c>
      <c r="D3719" s="208" t="str">
        <f t="shared" si="1964"/>
        <v>-1.648745570611+0.00291129850360416i</v>
      </c>
      <c r="E3719" t="str">
        <f t="shared" si="1965"/>
        <v>36500</v>
      </c>
      <c r="F3719" t="str">
        <f t="shared" si="1966"/>
        <v>0.21505376344086</v>
      </c>
      <c r="G3719" t="str">
        <f t="shared" si="1961"/>
        <v>0.21505376344086</v>
      </c>
      <c r="H3719" t="str">
        <f t="shared" si="1967"/>
        <v>2.52663720982804+0.0581140981836812i</v>
      </c>
      <c r="I3719" t="str">
        <f t="shared" si="1968"/>
        <v>7009.67860832223i</v>
      </c>
      <c r="J3719" t="str">
        <f t="shared" si="1962"/>
        <v>-66508.9402982509+1533.49336978544i</v>
      </c>
      <c r="K3719" t="str">
        <f t="shared" si="1969"/>
        <v>0.00242878533984142-0.10533853119129i</v>
      </c>
      <c r="L3719" t="str">
        <f t="shared" si="1970"/>
        <v>0.000769993932410262-0.0283104949139256i</v>
      </c>
      <c r="M3719" t="str">
        <f t="shared" si="1971"/>
        <v>0.00319877927225168-0.133649026105216i</v>
      </c>
      <c r="N3719" t="str">
        <f t="shared" si="1972"/>
        <v>-22.2648315072237i</v>
      </c>
      <c r="O3719" t="str">
        <f t="shared" si="1973"/>
        <v>-0.962782008536253+0.270279122462128i</v>
      </c>
      <c r="P3719" t="str">
        <f t="shared" si="1974"/>
        <v>1.96278200853625-0.270279122462128i</v>
      </c>
      <c r="Q3719" t="str">
        <f t="shared" si="1975"/>
        <v>-1.96278200853625+22.5351106296858i</v>
      </c>
      <c r="R3719" t="str">
        <f t="shared" si="1976"/>
        <v>-0.0194324788268642-0.0854062942197526i</v>
      </c>
      <c r="S3719" t="str">
        <f t="shared" si="1977"/>
        <v>2.48605672001841i</v>
      </c>
      <c r="T3719" t="str">
        <f t="shared" si="1978"/>
        <v>0.212324891676885-0.0483102445741412i</v>
      </c>
      <c r="U3719" t="str">
        <f t="shared" si="1979"/>
        <v>0.0000500000000000002-0.0000796093152720567i</v>
      </c>
      <c r="V3719" t="str">
        <f t="shared" si="1980"/>
        <v>0.00002-0.00089162433104703i</v>
      </c>
      <c r="W3719" t="str">
        <f t="shared" si="1981"/>
        <v>0.0000421289490584517-0.0000750907149737385i</v>
      </c>
      <c r="X3719" t="str">
        <f t="shared" si="1982"/>
        <v>0.0000421482519503653-0.0000750590794611945i</v>
      </c>
      <c r="Y3719" t="str">
        <f t="shared" si="1983"/>
        <v>0.009+8.97238861865245i</v>
      </c>
      <c r="Z3719" t="str">
        <f t="shared" si="1984"/>
        <v>-0.000100330680332422-0.0000564721935904213i</v>
      </c>
      <c r="AA3719" t="str">
        <f t="shared" si="1985"/>
        <v>0.00134785614490479-1.33744632672602i</v>
      </c>
      <c r="AB3719" t="str">
        <f t="shared" si="1986"/>
        <v>0.638707880824559-0.145325089726279i</v>
      </c>
      <c r="AC3719" t="str">
        <f t="shared" si="1987"/>
        <v>0.982620528819635-0.0858275491226832i</v>
      </c>
      <c r="AD3719" t="str">
        <f t="shared" si="1988"/>
        <v>0.657903320315841-0.0904304943543524i</v>
      </c>
      <c r="AE3719" t="str">
        <f t="shared" si="1989"/>
        <v>-0.0000711146961039047-0.0000280802906472878i</v>
      </c>
      <c r="AF3719" t="str">
        <f t="shared" si="1990"/>
        <v>-4.17538278043904-0.055202799680077i</v>
      </c>
      <c r="AG3719" t="str">
        <f t="shared" si="1991"/>
        <v>0.999565385792056-0.00318571680434909i</v>
      </c>
      <c r="AH3719" t="str">
        <f t="shared" si="1992"/>
        <v>0.000295120047301591+0.00012216495588127i</v>
      </c>
      <c r="AI3719">
        <f t="shared" si="1993"/>
        <v>-69.913141752289391</v>
      </c>
      <c r="AJ3719">
        <f t="shared" si="1994"/>
        <v>22.48711131811891</v>
      </c>
      <c r="AK3719"/>
      <c r="AL3719"/>
      <c r="AM3719"/>
      <c r="AN3719"/>
    </row>
    <row r="3720" spans="1:40" x14ac:dyDescent="0.35">
      <c r="A3720"/>
      <c r="B3720">
        <f t="shared" si="1960"/>
        <v>1786000</v>
      </c>
      <c r="C3720" s="237" t="str">
        <f t="shared" si="1963"/>
        <v>-6.63140302018549E-09+0.000379521970076576i</v>
      </c>
      <c r="D3720" s="208" t="str">
        <f t="shared" si="1964"/>
        <v>-1.64874557055402+0.00290966843725375i</v>
      </c>
      <c r="E3720" t="str">
        <f t="shared" si="1965"/>
        <v>36500</v>
      </c>
      <c r="F3720" t="str">
        <f t="shared" si="1966"/>
        <v>0.21505376344086</v>
      </c>
      <c r="G3720" t="str">
        <f t="shared" si="1961"/>
        <v>0.21505376344086</v>
      </c>
      <c r="H3720" t="str">
        <f t="shared" si="1967"/>
        <v>2.52663882009648+0.0580815993546265i</v>
      </c>
      <c r="I3720" t="str">
        <f t="shared" si="1968"/>
        <v>7013.60559913921i</v>
      </c>
      <c r="J3720" t="str">
        <f t="shared" si="1962"/>
        <v>-66583.4821139748+1534.35246971248i</v>
      </c>
      <c r="K3720" t="str">
        <f t="shared" si="1969"/>
        <v>0.00242606765834415-0.105279611904897i</v>
      </c>
      <c r="L3720" t="str">
        <f t="shared" si="1970"/>
        <v>0.000769132555042443-0.0282946669877674i</v>
      </c>
      <c r="M3720" t="str">
        <f t="shared" si="1971"/>
        <v>0.00319520021338659-0.133574278892664i</v>
      </c>
      <c r="N3720" t="str">
        <f t="shared" si="1972"/>
        <v>-22.2773048021857i</v>
      </c>
      <c r="O3720" t="str">
        <f t="shared" si="1973"/>
        <v>-0.959335929410276+0.28226684988238i</v>
      </c>
      <c r="P3720" t="str">
        <f t="shared" si="1974"/>
        <v>1.95933592941028-0.28226684988238i</v>
      </c>
      <c r="Q3720" t="str">
        <f t="shared" si="1975"/>
        <v>-1.95933592941028+22.5595716520681i</v>
      </c>
      <c r="R3720" t="str">
        <f t="shared" si="1976"/>
        <v>-0.0199051259069345-0.0851228529804707i</v>
      </c>
      <c r="S3720" t="str">
        <f t="shared" si="1977"/>
        <v>2.48744946888117i</v>
      </c>
      <c r="T3720" t="str">
        <f t="shared" si="1978"/>
        <v>0.211738795435922-0.049512994865217i</v>
      </c>
      <c r="U3720" t="str">
        <f t="shared" si="1979"/>
        <v>0.0000499999999999998-0.0000795647411873575i</v>
      </c>
      <c r="V3720" t="str">
        <f t="shared" si="1980"/>
        <v>0.00002-0.000891125101298409i</v>
      </c>
      <c r="W3720" t="str">
        <f t="shared" si="1981"/>
        <v>0.0000421287877975452-0.0000750509071050282i</v>
      </c>
      <c r="X3720" t="str">
        <f t="shared" si="1982"/>
        <v>0.0000421480608922379-0.0000750192884955857i</v>
      </c>
      <c r="Y3720" t="str">
        <f t="shared" si="1983"/>
        <v>0.009+8.97741516689819i</v>
      </c>
      <c r="Z3720" t="str">
        <f t="shared" si="1984"/>
        <v>-0.000100221346906133-0.0000564402081945565i</v>
      </c>
      <c r="AA3720" t="str">
        <f t="shared" si="1985"/>
        <v>0.00134634715860744-1.33669746593313i</v>
      </c>
      <c r="AB3720" t="str">
        <f t="shared" si="1986"/>
        <v>0.636944807804395-0.148943158637122i</v>
      </c>
      <c r="AC3720" t="str">
        <f t="shared" si="1987"/>
        <v>0.982140191174863-0.0855553466091583i</v>
      </c>
      <c r="AD3720" t="str">
        <f t="shared" si="1988"/>
        <v>0.65675424730082-0.0944410199335272i</v>
      </c>
      <c r="AE3720" t="str">
        <f t="shared" si="1989"/>
        <v>-0.0000711510660779661-0.0000276023402293905i</v>
      </c>
      <c r="AF3720" t="str">
        <f t="shared" si="1990"/>
        <v>-4.1753843906505-0.0551719309173727i</v>
      </c>
      <c r="AG3720" t="str">
        <f t="shared" si="1991"/>
        <v>0.999546215432826-0.00317839217639414i</v>
      </c>
      <c r="AH3720" t="str">
        <f t="shared" si="1992"/>
        <v>0.00029531223997296+0.000120169071224669i</v>
      </c>
      <c r="AI3720">
        <f t="shared" si="1993"/>
        <v>-69.928929384986262</v>
      </c>
      <c r="AJ3720">
        <f t="shared" si="1994"/>
        <v>22.142493052334899</v>
      </c>
      <c r="AK3720"/>
      <c r="AL3720"/>
      <c r="AM3720"/>
      <c r="AN3720"/>
    </row>
    <row r="3721" spans="1:40" x14ac:dyDescent="0.35">
      <c r="A3721"/>
      <c r="B3721">
        <f t="shared" si="1960"/>
        <v>1787000</v>
      </c>
      <c r="C3721" s="237" t="str">
        <f t="shared" si="1963"/>
        <v>-6.62398326913767E-09+0.000379309590686625i</v>
      </c>
      <c r="D3721" s="208" t="str">
        <f t="shared" si="1964"/>
        <v>-1.64874557049713+0.00290804019526413i</v>
      </c>
      <c r="E3721" t="str">
        <f t="shared" si="1965"/>
        <v>36500</v>
      </c>
      <c r="F3721" t="str">
        <f t="shared" si="1966"/>
        <v>0.21505376344086</v>
      </c>
      <c r="G3721" t="str">
        <f t="shared" si="1961"/>
        <v>0.21505376344086</v>
      </c>
      <c r="H3721" t="str">
        <f t="shared" si="1967"/>
        <v>2.52664042766456+0.0580491368312666i</v>
      </c>
      <c r="I3721" t="str">
        <f t="shared" si="1968"/>
        <v>7017.5325899562i</v>
      </c>
      <c r="J3721" t="str">
        <f t="shared" si="1962"/>
        <v>-66658.0656781254+1535.21156963954i</v>
      </c>
      <c r="K3721" t="str">
        <f t="shared" si="1969"/>
        <v>0.00242335453494759-0.105220758458619i</v>
      </c>
      <c r="L3721" t="str">
        <f t="shared" si="1970"/>
        <v>0.000768272621920732-0.0282788567368951i</v>
      </c>
      <c r="M3721" t="str">
        <f t="shared" si="1971"/>
        <v>0.00319162715686832-0.133499615195514i</v>
      </c>
      <c r="N3721" t="str">
        <f t="shared" si="1972"/>
        <v>-22.2897780971477i</v>
      </c>
      <c r="O3721" t="str">
        <f t="shared" si="1973"/>
        <v>-0.955740595773869+0.294210661924089i</v>
      </c>
      <c r="P3721" t="str">
        <f t="shared" si="1974"/>
        <v>1.95574059577387-0.294210661924089i</v>
      </c>
      <c r="Q3721" t="str">
        <f t="shared" si="1975"/>
        <v>-1.95574059577387+22.5839887590718i</v>
      </c>
      <c r="R3721" t="str">
        <f t="shared" si="1976"/>
        <v>-0.0203739182252036-0.0848341945811616i</v>
      </c>
      <c r="S3721" t="str">
        <f t="shared" si="1977"/>
        <v>2.48884221774392i</v>
      </c>
      <c r="T3721" t="str">
        <f t="shared" si="1978"/>
        <v>0.211138924981897-0.050707467819749i</v>
      </c>
      <c r="U3721" t="str">
        <f t="shared" si="1979"/>
        <v>0.0000500000000000001-0.0000795202169897151i</v>
      </c>
      <c r="V3721" t="str">
        <f t="shared" si="1980"/>
        <v>0.00002-0.000890626430284811i</v>
      </c>
      <c r="W3721" t="str">
        <f t="shared" si="1981"/>
        <v>0.0000421286264481918-0.0000750111450148674i</v>
      </c>
      <c r="X3721" t="str">
        <f t="shared" si="1982"/>
        <v>0.0000421478697958548-0.0000749795432891485i</v>
      </c>
      <c r="Y3721" t="str">
        <f t="shared" si="1983"/>
        <v>0.009+8.98244171514394i</v>
      </c>
      <c r="Z3721" t="str">
        <f t="shared" si="1984"/>
        <v>-0.000100112196943507-0.0000564082587310114i</v>
      </c>
      <c r="AA3721" t="str">
        <f t="shared" si="1985"/>
        <v>0.00134484070493592-1.33594944327878i</v>
      </c>
      <c r="AB3721" t="str">
        <f t="shared" si="1986"/>
        <v>0.635140299706293-0.152536327970524i</v>
      </c>
      <c r="AC3721" t="str">
        <f t="shared" si="1987"/>
        <v>0.981663589941562-0.0852778246927133i</v>
      </c>
      <c r="AD3721" t="str">
        <f t="shared" si="1988"/>
        <v>0.655555322169247-0.0984369769036175i</v>
      </c>
      <c r="AE3721" t="str">
        <f t="shared" si="1989"/>
        <v>-0.0000711817419822499-0.000027123992207116i</v>
      </c>
      <c r="AF3721" t="str">
        <f t="shared" si="1990"/>
        <v>-4.17538599816169-0.0551410966360025i</v>
      </c>
      <c r="AG3721" t="str">
        <f t="shared" si="1991"/>
        <v>0.999527136750621-0.00317083456207276i</v>
      </c>
      <c r="AH3721" t="str">
        <f t="shared" si="1992"/>
        <v>0.000295480623436458+0.000118170975473861i</v>
      </c>
      <c r="AI3721">
        <f t="shared" si="1993"/>
        <v>-69.945055602800124</v>
      </c>
      <c r="AJ3721">
        <f t="shared" si="1994"/>
        <v>21.797853226012212</v>
      </c>
      <c r="AK3721"/>
      <c r="AL3721"/>
      <c r="AM3721"/>
      <c r="AN3721"/>
    </row>
    <row r="3722" spans="1:40" x14ac:dyDescent="0.35">
      <c r="A3722"/>
      <c r="B3722">
        <f t="shared" si="1960"/>
        <v>1788000</v>
      </c>
      <c r="C3722" s="237" t="str">
        <f t="shared" si="1963"/>
        <v>-6.61657596385492E-09+0.000379097448857512i</v>
      </c>
      <c r="D3722" s="208" t="str">
        <f t="shared" si="1964"/>
        <v>-1.64874557044034+0.00290641377457426i</v>
      </c>
      <c r="E3722" t="str">
        <f t="shared" si="1965"/>
        <v>36500</v>
      </c>
      <c r="F3722" t="str">
        <f t="shared" si="1966"/>
        <v>0.21505376344086</v>
      </c>
      <c r="G3722" t="str">
        <f t="shared" si="1961"/>
        <v>0.21505376344086</v>
      </c>
      <c r="H3722" t="str">
        <f t="shared" si="1967"/>
        <v>2.52664203253834+0.058016710552835i</v>
      </c>
      <c r="I3722" t="str">
        <f t="shared" si="1968"/>
        <v>7021.45958077319i</v>
      </c>
      <c r="J3722" t="str">
        <f t="shared" si="1962"/>
        <v>-66732.6909907026+1536.07066956659i</v>
      </c>
      <c r="K3722" t="str">
        <f t="shared" si="1969"/>
        <v>0.00242064595946595-0.105161970742214i</v>
      </c>
      <c r="L3722" t="str">
        <f t="shared" si="1970"/>
        <v>0.000767414129819028-0.0282630641317399i</v>
      </c>
      <c r="M3722" t="str">
        <f t="shared" si="1971"/>
        <v>0.00318806008928498-0.133425034873954i</v>
      </c>
      <c r="N3722" t="str">
        <f t="shared" si="1972"/>
        <v>-22.3022513921098i</v>
      </c>
      <c r="O3722" t="str">
        <f t="shared" si="1973"/>
        <v>-0.951996566992855+0.306108700356292i</v>
      </c>
      <c r="P3722" t="str">
        <f t="shared" si="1974"/>
        <v>1.95199656699285-0.306108700356292i</v>
      </c>
      <c r="Q3722" t="str">
        <f t="shared" si="1975"/>
        <v>-1.95199656699285+22.6083600924661i</v>
      </c>
      <c r="R3722" t="str">
        <f t="shared" si="1976"/>
        <v>-0.0208388058420691-0.0845403771751592i</v>
      </c>
      <c r="S3722" t="str">
        <f t="shared" si="1977"/>
        <v>2.49023496660668i</v>
      </c>
      <c r="T3722" t="str">
        <f t="shared" si="1978"/>
        <v>0.210525403331699-0.051893522970248i</v>
      </c>
      <c r="U3722" t="str">
        <f t="shared" si="1979"/>
        <v>0.0000499999999999998-0.0000794757425954252i</v>
      </c>
      <c r="V3722" t="str">
        <f t="shared" si="1980"/>
        <v>0.00002-0.000890128317068766i</v>
      </c>
      <c r="W3722" t="str">
        <f t="shared" si="1981"/>
        <v>0.0000421284650103936-0.0000749714286264023i</v>
      </c>
      <c r="X3722" t="str">
        <f t="shared" si="1982"/>
        <v>0.0000421476786611055-0.0000749398437650604i</v>
      </c>
      <c r="Y3722" t="str">
        <f t="shared" si="1983"/>
        <v>0.009+8.98746826338968i</v>
      </c>
      <c r="Z3722" t="str">
        <f t="shared" si="1984"/>
        <v>-0.0001000032300342-0.0000563763451389343i</v>
      </c>
      <c r="AA3722" t="str">
        <f t="shared" si="1985"/>
        <v>0.00134333677822582-1.33520225735664i</v>
      </c>
      <c r="AB3722" t="str">
        <f t="shared" si="1986"/>
        <v>0.633294726585106-0.156104175177385i</v>
      </c>
      <c r="AC3722" t="str">
        <f t="shared" si="1987"/>
        <v>0.981190776625568-0.0849950404707627i</v>
      </c>
      <c r="AD3722" t="str">
        <f t="shared" si="1988"/>
        <v>0.654306728512593-0.102417746580096i</v>
      </c>
      <c r="AE3722" t="str">
        <f t="shared" si="1989"/>
        <v>-0.0000712067245139213-0.0000266453164825193i</v>
      </c>
      <c r="AF3722" t="str">
        <f t="shared" si="1990"/>
        <v>-4.17538760297868-0.0551102967782607i</v>
      </c>
      <c r="AG3722" t="str">
        <f t="shared" si="1991"/>
        <v>0.999508152583273-0.00316304523683054i</v>
      </c>
      <c r="AH3722" t="str">
        <f t="shared" si="1992"/>
        <v>0.000295625191963758+0.000116170962082052i</v>
      </c>
      <c r="AI3722">
        <f t="shared" si="1993"/>
        <v>-69.961521080282893</v>
      </c>
      <c r="AJ3722">
        <f t="shared" si="1994"/>
        <v>21.453191808427416</v>
      </c>
      <c r="AK3722"/>
      <c r="AL3722"/>
      <c r="AM3722"/>
      <c r="AN3722"/>
    </row>
    <row r="3723" spans="1:40" x14ac:dyDescent="0.35">
      <c r="A3723"/>
      <c r="B3723">
        <f t="shared" si="1960"/>
        <v>1789000</v>
      </c>
      <c r="C3723" s="237" t="str">
        <f t="shared" si="1963"/>
        <v>-6.60918107651757E-09+0.000378885544190865i</v>
      </c>
      <c r="D3723" s="208" t="str">
        <f t="shared" si="1964"/>
        <v>-1.64874557038365+0.00290478917212997i</v>
      </c>
      <c r="E3723" t="str">
        <f t="shared" si="1965"/>
        <v>36500</v>
      </c>
      <c r="F3723" t="str">
        <f t="shared" si="1966"/>
        <v>0.21505376344086</v>
      </c>
      <c r="G3723" t="str">
        <f t="shared" si="1961"/>
        <v>0.21505376344086</v>
      </c>
      <c r="H3723" t="str">
        <f t="shared" si="1967"/>
        <v>2.52664363472384+0.0579843204587013i</v>
      </c>
      <c r="I3723" t="str">
        <f t="shared" si="1968"/>
        <v>7025.38657159017i</v>
      </c>
      <c r="J3723" t="str">
        <f t="shared" si="1962"/>
        <v>-66807.3580517064+1536.92976949363i</v>
      </c>
      <c r="K3723" t="str">
        <f t="shared" si="1969"/>
        <v>0.00241794192174191-0.105103248645684i</v>
      </c>
      <c r="L3723" t="str">
        <f t="shared" si="1970"/>
        <v>0.00076655707552022-0.0282472891427986i</v>
      </c>
      <c r="M3723" t="str">
        <f t="shared" si="1971"/>
        <v>0.00318449899726213-0.133350537788483i</v>
      </c>
      <c r="N3723" t="str">
        <f t="shared" si="1972"/>
        <v>-22.3147246870718i</v>
      </c>
      <c r="O3723" t="str">
        <f t="shared" si="1973"/>
        <v>-0.948104425567299+0.317959114069249i</v>
      </c>
      <c r="P3723" t="str">
        <f t="shared" si="1974"/>
        <v>1.9481044255673-0.317959114069249i</v>
      </c>
      <c r="Q3723" t="str">
        <f t="shared" si="1975"/>
        <v>-1.9481044255673+22.632683801141i</v>
      </c>
      <c r="R3723" t="str">
        <f t="shared" si="1976"/>
        <v>-0.0212997396922116-0.0842414591730103i</v>
      </c>
      <c r="S3723" t="str">
        <f t="shared" si="1977"/>
        <v>2.49162771546943i</v>
      </c>
      <c r="T3723" t="str">
        <f t="shared" si="1978"/>
        <v>0.209898354467059-0.0530710217493987i</v>
      </c>
      <c r="U3723" t="str">
        <f t="shared" si="1979"/>
        <v>0.00005-0.000079431317920973i</v>
      </c>
      <c r="V3723" t="str">
        <f t="shared" si="1980"/>
        <v>0.00002-0.000889630760714897i</v>
      </c>
      <c r="W3723" t="str">
        <f t="shared" si="1981"/>
        <v>0.0000421283034841546-0.0000749317578629529i</v>
      </c>
      <c r="X3723" t="str">
        <f t="shared" si="1982"/>
        <v>0.0000421474874878821-0.0000749001898466738i</v>
      </c>
      <c r="Y3723" t="str">
        <f t="shared" si="1983"/>
        <v>0.009+8.99249481163542i</v>
      </c>
      <c r="Z3723" t="str">
        <f t="shared" si="1984"/>
        <v>-0.0000998944457690177-0.0000563444673576148i</v>
      </c>
      <c r="AA3723" t="str">
        <f t="shared" si="1985"/>
        <v>0.00134183537282854-1.33445590676354i</v>
      </c>
      <c r="AB3723" t="str">
        <f t="shared" si="1986"/>
        <v>0.631408461398087-0.159646283424633i</v>
      </c>
      <c r="AC3723" t="str">
        <f t="shared" si="1987"/>
        <v>0.980721801861578-0.0847070513211159i</v>
      </c>
      <c r="AD3723" t="str">
        <f t="shared" si="1988"/>
        <v>0.653008657577935-0.106382712565384i</v>
      </c>
      <c r="AE3723" t="str">
        <f t="shared" si="1989"/>
        <v>-0.0000712260152066726-0.0000261663828800159i</v>
      </c>
      <c r="AF3723" t="str">
        <f t="shared" si="1990"/>
        <v>-4.17538920510749-0.0550795312865713i</v>
      </c>
      <c r="AG3723" t="str">
        <f t="shared" si="1991"/>
        <v>0.999489265751257-0.00315502551026097i</v>
      </c>
      <c r="AH3723" t="str">
        <f t="shared" si="1992"/>
        <v>0.000295745943363728+0.00011416932432688i</v>
      </c>
      <c r="AI3723">
        <f t="shared" si="1993"/>
        <v>-69.978326520710198</v>
      </c>
      <c r="AJ3723">
        <f t="shared" si="1994"/>
        <v>21.108508771719364</v>
      </c>
      <c r="AK3723"/>
      <c r="AL3723"/>
      <c r="AM3723"/>
      <c r="AN3723"/>
    </row>
    <row r="3724" spans="1:40" x14ac:dyDescent="0.35">
      <c r="A3724"/>
      <c r="B3724">
        <f t="shared" si="1960"/>
        <v>1790000</v>
      </c>
      <c r="C3724" s="237" t="str">
        <f t="shared" si="1963"/>
        <v>-6.60179857938403E-09+0.000378673876289212i</v>
      </c>
      <c r="D3724" s="208" t="str">
        <f t="shared" si="1964"/>
        <v>-1.64874557032705+0.00290316638488396i</v>
      </c>
      <c r="E3724" t="str">
        <f t="shared" si="1965"/>
        <v>36500</v>
      </c>
      <c r="F3724" t="str">
        <f t="shared" si="1966"/>
        <v>0.21505376344086</v>
      </c>
      <c r="G3724" t="str">
        <f t="shared" si="1961"/>
        <v>0.21505376344086</v>
      </c>
      <c r="H3724" t="str">
        <f t="shared" si="1967"/>
        <v>2.52664523422703+0.0579519664883688i</v>
      </c>
      <c r="I3724" t="str">
        <f t="shared" si="1968"/>
        <v>7029.31356240716i</v>
      </c>
      <c r="J3724" t="str">
        <f t="shared" si="1962"/>
        <v>-66882.0668611368+1537.78886942069i</v>
      </c>
      <c r="K3724" t="str">
        <f t="shared" si="1969"/>
        <v>0.00241524241164654-0.10504459205928i</v>
      </c>
      <c r="L3724" t="str">
        <f t="shared" si="1970"/>
        <v>0.000765701455816181-0.0282315317406339i</v>
      </c>
      <c r="M3724" t="str">
        <f t="shared" si="1971"/>
        <v>0.00318094386746272-0.133276123799914i</v>
      </c>
      <c r="N3724" t="str">
        <f t="shared" si="1972"/>
        <v>-22.3271979820338i</v>
      </c>
      <c r="O3724" t="str">
        <f t="shared" si="1973"/>
        <v>-0.944064777040699+0.329760059363008i</v>
      </c>
      <c r="P3724" t="str">
        <f t="shared" si="1974"/>
        <v>1.9440647770407-0.329760059363008i</v>
      </c>
      <c r="Q3724" t="str">
        <f t="shared" si="1975"/>
        <v>-1.9440647770407+22.6569580413968i</v>
      </c>
      <c r="R3724" t="str">
        <f t="shared" si="1976"/>
        <v>-0.0217566715791516-0.0839374992301829i</v>
      </c>
      <c r="S3724" t="str">
        <f t="shared" si="1977"/>
        <v>2.49302046433219i</v>
      </c>
      <c r="T3724" t="str">
        <f t="shared" si="1978"/>
        <v>0.209257903305713-0.0542398274825795i</v>
      </c>
      <c r="U3724" t="str">
        <f t="shared" si="1979"/>
        <v>0.0000500000000000002-0.0000793869428830286i</v>
      </c>
      <c r="V3724" t="str">
        <f t="shared" si="1980"/>
        <v>0.00002-0.000889133760289915i</v>
      </c>
      <c r="W3724" t="str">
        <f t="shared" si="1981"/>
        <v>0.0000421281418694774-0.0000748921326480093i</v>
      </c>
      <c r="X3724" t="str">
        <f t="shared" si="1982"/>
        <v>0.0000421472962760757-0.0000748605814575116i</v>
      </c>
      <c r="Y3724" t="str">
        <f t="shared" si="1983"/>
        <v>0.009+8.99752135988117i</v>
      </c>
      <c r="Z3724" t="str">
        <f t="shared" si="1984"/>
        <v>-0.0000997858437399073-0.0000563126253264772i</v>
      </c>
      <c r="AA3724" t="str">
        <f t="shared" si="1985"/>
        <v>0.00134033648311127-1.33371039009947i</v>
      </c>
      <c r="AB3724" t="str">
        <f t="shared" si="1986"/>
        <v>0.629481879918147-0.163162241572732i</v>
      </c>
      <c r="AC3724" t="str">
        <f t="shared" si="1987"/>
        <v>0.980256715418286-0.0844139148895058i</v>
      </c>
      <c r="AD3724" t="str">
        <f t="shared" si="1988"/>
        <v>0.651661308240098-0.110331260843256i</v>
      </c>
      <c r="AE3724" t="str">
        <f t="shared" si="1989"/>
        <v>-0.0000712396164290543-0.0000256872611365545i</v>
      </c>
      <c r="AF3724" t="str">
        <f t="shared" si="1990"/>
        <v>-4.17539080455408-0.0550488001034848i</v>
      </c>
      <c r="AG3724" t="str">
        <f t="shared" si="1991"/>
        <v>0.999470479057282-0.00314677672587596i</v>
      </c>
      <c r="AH3724" t="str">
        <f t="shared" si="1992"/>
        <v>0.000295842878978309+0.000112166355268269i</v>
      </c>
      <c r="AI3724">
        <f t="shared" si="1993"/>
        <v>-69.995472656290033</v>
      </c>
      <c r="AJ3724">
        <f t="shared" si="1994"/>
        <v>20.76380409087314</v>
      </c>
      <c r="AK3724"/>
      <c r="AL3724"/>
      <c r="AM3724"/>
      <c r="AN3724"/>
    </row>
    <row r="3725" spans="1:40" x14ac:dyDescent="0.35">
      <c r="A3725"/>
      <c r="B3725">
        <f t="shared" si="1960"/>
        <v>1791000</v>
      </c>
      <c r="C3725" s="237" t="str">
        <f t="shared" si="1963"/>
        <v>-6.59442844478976E-09+0.000378462444755958i</v>
      </c>
      <c r="D3725" s="208" t="str">
        <f t="shared" si="1964"/>
        <v>-1.64874557027054+0.00290154540979568i</v>
      </c>
      <c r="E3725" t="str">
        <f t="shared" si="1965"/>
        <v>36500</v>
      </c>
      <c r="F3725" t="str">
        <f t="shared" si="1966"/>
        <v>0.21505376344086</v>
      </c>
      <c r="G3725" t="str">
        <f t="shared" si="1961"/>
        <v>0.21505376344086</v>
      </c>
      <c r="H3725" t="str">
        <f t="shared" si="1967"/>
        <v>2.5266468310539+0.0579196485814769i</v>
      </c>
      <c r="I3725" t="str">
        <f t="shared" si="1968"/>
        <v>7033.24055322415i</v>
      </c>
      <c r="J3725" t="str">
        <f t="shared" si="1962"/>
        <v>-66956.8174189939+1538.64796934774i</v>
      </c>
      <c r="K3725" t="str">
        <f t="shared" si="1969"/>
        <v>0.00241254741907905-0.104986000873493i</v>
      </c>
      <c r="L3725" t="str">
        <f t="shared" si="1970"/>
        <v>0.000764847267507723-0.028215791895874i</v>
      </c>
      <c r="M3725" t="str">
        <f t="shared" si="1971"/>
        <v>0.00317739468658677-0.133201792769367i</v>
      </c>
      <c r="N3725" t="str">
        <f t="shared" si="1972"/>
        <v>-22.3396712769959i</v>
      </c>
      <c r="O3725" t="str">
        <f t="shared" si="1973"/>
        <v>-0.939878249905861+0.34150970023397i</v>
      </c>
      <c r="P3725" t="str">
        <f t="shared" si="1974"/>
        <v>1.93987824990586-0.34150970023397i</v>
      </c>
      <c r="Q3725" t="str">
        <f t="shared" si="1975"/>
        <v>-1.93987824990586+22.6811809772299i</v>
      </c>
      <c r="R3725" t="str">
        <f t="shared" si="1976"/>
        <v>-0.0222095541696494-0.0836285562350691i</v>
      </c>
      <c r="S3725" t="str">
        <f t="shared" si="1977"/>
        <v>2.49441321319494i</v>
      </c>
      <c r="T3725" t="str">
        <f t="shared" si="1978"/>
        <v>0.208604175673172-0.0553998053799422i</v>
      </c>
      <c r="U3725" t="str">
        <f t="shared" si="1979"/>
        <v>0.0000499999999999999-0.0000793426173984481i</v>
      </c>
      <c r="V3725" t="str">
        <f t="shared" si="1980"/>
        <v>0.00002-0.000888637314862624i</v>
      </c>
      <c r="W3725" t="str">
        <f t="shared" si="1981"/>
        <v>0.0000421279801663651-0.0000748525529052322i</v>
      </c>
      <c r="X3725" t="str">
        <f t="shared" si="1982"/>
        <v>0.0000421471050255787-0.000074821018521267i</v>
      </c>
      <c r="Y3725" t="str">
        <f t="shared" si="1983"/>
        <v>0.009+9.00254790812691i</v>
      </c>
      <c r="Z3725" t="str">
        <f t="shared" si="1984"/>
        <v>-0.000099677423539955-0.0000562808189850846i</v>
      </c>
      <c r="AA3725" t="str">
        <f t="shared" si="1985"/>
        <v>0.00133884010345693-1.3329657059675i</v>
      </c>
      <c r="AB3725" t="str">
        <f t="shared" si="1986"/>
        <v>0.627515360648931-0.166651644151848i</v>
      </c>
      <c r="AC3725" t="str">
        <f t="shared" si="1987"/>
        <v>0.979795566203689-0.0841156890773925i</v>
      </c>
      <c r="AD3725" t="str">
        <f t="shared" si="1988"/>
        <v>0.650264886972721-0.114262779872624i</v>
      </c>
      <c r="AE3725" t="str">
        <f t="shared" si="1989"/>
        <v>-0.0000712475313826847-0.000025208020891852i</v>
      </c>
      <c r="AF3725" t="str">
        <f t="shared" si="1990"/>
        <v>-4.17539240132444-0.0550181031716812i</v>
      </c>
      <c r="AG3725" t="str">
        <f t="shared" si="1991"/>
        <v>0.999451795285885-0.00313830026087181i</v>
      </c>
      <c r="AH3725" t="str">
        <f t="shared" si="1992"/>
        <v>0.000295916003677857+0.000110162347706476i</v>
      </c>
      <c r="AI3725">
        <f t="shared" si="1993"/>
        <v>-70.012960248380978</v>
      </c>
      <c r="AJ3725">
        <f t="shared" si="1994"/>
        <v>20.419077743729773</v>
      </c>
      <c r="AK3725"/>
      <c r="AL3725"/>
      <c r="AM3725"/>
      <c r="AN3725"/>
    </row>
    <row r="3726" spans="1:40" x14ac:dyDescent="0.35">
      <c r="A3726"/>
      <c r="B3726">
        <f t="shared" si="1960"/>
        <v>1792000</v>
      </c>
      <c r="C3726" s="237" t="str">
        <f t="shared" si="1963"/>
        <v>-6.58707064514749E-09+0.000378251249195397i</v>
      </c>
      <c r="D3726" s="208" t="str">
        <f t="shared" si="1964"/>
        <v>-1.64874557021414+0.00289992624383138i</v>
      </c>
      <c r="E3726" t="str">
        <f t="shared" si="1965"/>
        <v>36500</v>
      </c>
      <c r="F3726" t="str">
        <f t="shared" si="1966"/>
        <v>0.21505376344086</v>
      </c>
      <c r="G3726" t="str">
        <f t="shared" si="1961"/>
        <v>0.21505376344086</v>
      </c>
      <c r="H3726" t="str">
        <f t="shared" si="1967"/>
        <v>2.52664842521045+0.0578873666777988i</v>
      </c>
      <c r="I3726" t="str">
        <f t="shared" si="1968"/>
        <v>7037.16754404114i</v>
      </c>
      <c r="J3726" t="str">
        <f t="shared" si="1962"/>
        <v>-67031.6097252775+1539.50706927479i</v>
      </c>
      <c r="K3726" t="str">
        <f t="shared" si="1969"/>
        <v>0.00240985693396687-0.104927474979063i</v>
      </c>
      <c r="L3726" t="str">
        <f t="shared" si="1970"/>
        <v>0.000763994507404558-0.0282000695792121i</v>
      </c>
      <c r="M3726" t="str">
        <f t="shared" si="1971"/>
        <v>0.00317385144137143-0.133127544558275i</v>
      </c>
      <c r="N3726" t="str">
        <f t="shared" si="1972"/>
        <v>-22.3521445719579i</v>
      </c>
      <c r="O3726" t="str">
        <f t="shared" si="1973"/>
        <v>-0.935545495507224+0.353206208660242i</v>
      </c>
      <c r="P3726" t="str">
        <f t="shared" si="1974"/>
        <v>1.93554549550722-0.353206208660242i</v>
      </c>
      <c r="Q3726" t="str">
        <f t="shared" si="1975"/>
        <v>-1.93554549550722+22.7053507806181i</v>
      </c>
      <c r="R3726" t="str">
        <f t="shared" si="1976"/>
        <v>-0.0226583409879876-0.0833146892972493i</v>
      </c>
      <c r="S3726" t="str">
        <f t="shared" si="1977"/>
        <v>2.49580596205769i</v>
      </c>
      <c r="T3726" t="str">
        <f t="shared" si="1978"/>
        <v>0.207937298275059-0.0565508225281556i</v>
      </c>
      <c r="U3726" t="str">
        <f t="shared" si="1979"/>
        <v>0.0000500000000000001-0.0000792983413842751i</v>
      </c>
      <c r="V3726" t="str">
        <f t="shared" si="1980"/>
        <v>0.00002-0.000888141423503882i</v>
      </c>
      <c r="W3726" t="str">
        <f t="shared" si="1981"/>
        <v>0.0000421278183748211-0.0000748130185584543i</v>
      </c>
      <c r="X3726" t="str">
        <f t="shared" si="1982"/>
        <v>0.0000421469137362828-0.0000747815009618052i</v>
      </c>
      <c r="Y3726" t="str">
        <f t="shared" si="1983"/>
        <v>0.009+9.00757445637265i</v>
      </c>
      <c r="Z3726" t="str">
        <f t="shared" si="1984"/>
        <v>-0.0000995691847633839-0.0000562490482731349i</v>
      </c>
      <c r="AA3726" t="str">
        <f t="shared" si="1985"/>
        <v>0.00133734622826408-1.33222185297385i</v>
      </c>
      <c r="AB3726" t="str">
        <f t="shared" si="1986"/>
        <v>0.625509284741605-0.170114091337018i</v>
      </c>
      <c r="AC3726" t="str">
        <f t="shared" si="1987"/>
        <v>0.979338402270509-0.0838124320300403i</v>
      </c>
      <c r="AD3726" t="str">
        <f t="shared" si="1988"/>
        <v>0.648819607818215-0.118176660681002i</v>
      </c>
      <c r="AE3726" t="str">
        <f t="shared" si="1989"/>
        <v>-0.0000712497641003616-0.0000247287316786568i</v>
      </c>
      <c r="AF3726" t="str">
        <f t="shared" si="1990"/>
        <v>-4.17539399542459-0.0549874404339674i</v>
      </c>
      <c r="AG3726" t="str">
        <f t="shared" si="1991"/>
        <v>0.999433217203036-0.0031295975258909i</v>
      </c>
      <c r="AH3726" t="str">
        <f t="shared" si="1992"/>
        <v>0.000295965325856046+0.0001081575941402i</v>
      </c>
      <c r="AI3726">
        <f t="shared" si="1993"/>
        <v>-70.030790087719254</v>
      </c>
      <c r="AJ3726">
        <f t="shared" si="1994"/>
        <v>20.07432971099264</v>
      </c>
      <c r="AK3726"/>
      <c r="AL3726"/>
      <c r="AM3726"/>
      <c r="AN3726"/>
    </row>
    <row r="3727" spans="1:40" x14ac:dyDescent="0.35">
      <c r="A3727"/>
      <c r="B3727">
        <f t="shared" si="1960"/>
        <v>1793000</v>
      </c>
      <c r="C3727" s="237" t="str">
        <f t="shared" si="1963"/>
        <v>-6.57972515294677E-09+0.000378040289212703i</v>
      </c>
      <c r="D3727" s="208" t="str">
        <f t="shared" si="1964"/>
        <v>-1.64874557015782+0.00289830888396406i</v>
      </c>
      <c r="E3727" t="str">
        <f t="shared" si="1965"/>
        <v>36500</v>
      </c>
      <c r="F3727" t="str">
        <f t="shared" si="1966"/>
        <v>0.21505376344086</v>
      </c>
      <c r="G3727" t="str">
        <f t="shared" si="1961"/>
        <v>0.21505376344086</v>
      </c>
      <c r="H3727" t="str">
        <f t="shared" si="1967"/>
        <v>2.52665001670258+0.0578551207172407i</v>
      </c>
      <c r="I3727" t="str">
        <f t="shared" si="1968"/>
        <v>7041.09453485812i</v>
      </c>
      <c r="J3727" t="str">
        <f t="shared" si="1962"/>
        <v>-67106.4437799878+1540.36616920184i</v>
      </c>
      <c r="K3727" t="str">
        <f t="shared" si="1969"/>
        <v>0.00240717094626545-0.104869014266968i</v>
      </c>
      <c r="L3727" t="str">
        <f t="shared" si="1970"/>
        <v>0.000763143172325294-0.0281843647614072i</v>
      </c>
      <c r="M3727" t="str">
        <f t="shared" si="1971"/>
        <v>0.00317031411859074-0.133053379028375i</v>
      </c>
      <c r="N3727" t="str">
        <f t="shared" si="1972"/>
        <v>-22.3646178669199i</v>
      </c>
      <c r="O3727" t="str">
        <f t="shared" si="1973"/>
        <v>-0.931067187939321+0.364847764886624i</v>
      </c>
      <c r="P3727" t="str">
        <f t="shared" si="1974"/>
        <v>1.93106718793932-0.364847764886624i</v>
      </c>
      <c r="Q3727" t="str">
        <f t="shared" si="1975"/>
        <v>-1.93106718793932+22.7294656318065i</v>
      </c>
      <c r="R3727" t="str">
        <f t="shared" si="1976"/>
        <v>-0.0231029864101768-0.0829959577359975i</v>
      </c>
      <c r="S3727" t="str">
        <f t="shared" si="1977"/>
        <v>2.49719871092045i</v>
      </c>
      <c r="T3727" t="str">
        <f t="shared" si="1978"/>
        <v>0.207257398669941-0.0576927478819062i</v>
      </c>
      <c r="U3727" t="str">
        <f t="shared" si="1979"/>
        <v>0.0000499999999999998-0.0000792541147577358i</v>
      </c>
      <c r="V3727" t="str">
        <f t="shared" si="1980"/>
        <v>0.00002-0.000887646085286644i</v>
      </c>
      <c r="W3727" t="str">
        <f t="shared" si="1981"/>
        <v>0.0000421276564948479-0.0000747735295316761i</v>
      </c>
      <c r="X3727" t="str">
        <f t="shared" si="1982"/>
        <v>0.0000421467224080804-0.000074742028703158i</v>
      </c>
      <c r="Y3727" t="str">
        <f t="shared" si="1983"/>
        <v>0.009+9.0126010046184i</v>
      </c>
      <c r="Z3727" t="str">
        <f t="shared" si="1984"/>
        <v>-0.0000994611270055435-0.0000562173131304628i</v>
      </c>
      <c r="AA3727" t="str">
        <f t="shared" si="1985"/>
        <v>0.00133585485194691-1.33147882972785i</v>
      </c>
      <c r="AB3727" t="str">
        <f t="shared" si="1986"/>
        <v>0.62346403591313-0.173549188922579i</v>
      </c>
      <c r="AC3727" t="str">
        <f t="shared" si="1987"/>
        <v>0.978885270821706-0.0835042021248213i</v>
      </c>
      <c r="AD3727" t="str">
        <f t="shared" si="1988"/>
        <v>0.647325692356401-0.122072296957899i</v>
      </c>
      <c r="AE3727" t="str">
        <f t="shared" si="1989"/>
        <v>-0.0000712463194440486-0.0000242494629130055i</v>
      </c>
      <c r="AF3727" t="str">
        <f t="shared" si="1990"/>
        <v>-4.1753955868604-0.0549568118332766i</v>
      </c>
      <c r="AG3727" t="str">
        <f t="shared" si="1991"/>
        <v>0.999414747555738-0.00312066996477758i</v>
      </c>
      <c r="AH3727" t="str">
        <f t="shared" si="1992"/>
        <v>0.000295990857424205+0.000106152386724605i</v>
      </c>
      <c r="AI3727">
        <f t="shared" si="1993"/>
        <v>-70.048962994659163</v>
      </c>
      <c r="AJ3727">
        <f t="shared" si="1994"/>
        <v>19.729559976212506</v>
      </c>
      <c r="AK3727"/>
      <c r="AL3727"/>
      <c r="AM3727"/>
      <c r="AN3727"/>
    </row>
    <row r="3728" spans="1:40" x14ac:dyDescent="0.35">
      <c r="A3728"/>
      <c r="B3728">
        <f t="shared" si="1960"/>
        <v>1794000</v>
      </c>
      <c r="C3728" s="237" t="str">
        <f t="shared" si="1963"/>
        <v>-6.57239194075414E-09+0.000377829564413939i</v>
      </c>
      <c r="D3728" s="208" t="str">
        <f t="shared" si="1964"/>
        <v>-1.6487455701016+0.00289669332717353i</v>
      </c>
      <c r="E3728" t="str">
        <f t="shared" si="1965"/>
        <v>36500</v>
      </c>
      <c r="F3728" t="str">
        <f t="shared" si="1966"/>
        <v>0.21505376344086</v>
      </c>
      <c r="G3728" t="str">
        <f t="shared" si="1961"/>
        <v>0.21505376344086</v>
      </c>
      <c r="H3728" t="str">
        <f t="shared" si="1967"/>
        <v>2.52665160553627+0.0578229106398442i</v>
      </c>
      <c r="I3728" t="str">
        <f t="shared" si="1968"/>
        <v>7045.02152567511i</v>
      </c>
      <c r="J3728" t="str">
        <f t="shared" si="1962"/>
        <v>-67181.3195831247+1541.22526912889i</v>
      </c>
      <c r="K3728" t="str">
        <f t="shared" si="1969"/>
        <v>0.00240448944595822-0.104810618628431i</v>
      </c>
      <c r="L3728" t="str">
        <f t="shared" si="1970"/>
        <v>0.000762293259097374-0.0281686774132824i</v>
      </c>
      <c r="M3728" t="str">
        <f t="shared" si="1971"/>
        <v>0.00316678270505559-0.132979296041713i</v>
      </c>
      <c r="N3728" t="str">
        <f t="shared" si="1972"/>
        <v>-22.3770911618819i</v>
      </c>
      <c r="O3728" t="str">
        <f t="shared" si="1973"/>
        <v>-0.926444023942034+0.376432557707342i</v>
      </c>
      <c r="P3728" t="str">
        <f t="shared" si="1974"/>
        <v>1.92644402394203-0.376432557707342i</v>
      </c>
      <c r="Q3728" t="str">
        <f t="shared" si="1975"/>
        <v>-1.92644402394203+22.7535237195892i</v>
      </c>
      <c r="R3728" t="str">
        <f t="shared" si="1976"/>
        <v>-0.023543445658023-0.0826724210690778i</v>
      </c>
      <c r="S3728" t="str">
        <f t="shared" si="1977"/>
        <v>2.4985914597832i</v>
      </c>
      <c r="T3728" t="str">
        <f t="shared" si="1978"/>
        <v>0.206564605242798-0.0588254522550061i</v>
      </c>
      <c r="U3728" t="str">
        <f t="shared" si="1979"/>
        <v>0.00005-0.0000792099374362435i</v>
      </c>
      <c r="V3728" t="str">
        <f t="shared" si="1980"/>
        <v>0.00002-0.000887151299285925i</v>
      </c>
      <c r="W3728" t="str">
        <f t="shared" si="1981"/>
        <v>0.0000421274945264496-0.0000747340857490699i</v>
      </c>
      <c r="X3728" t="str">
        <f t="shared" si="1982"/>
        <v>0.0000421465310408653-0.0000747026016695313i</v>
      </c>
      <c r="Y3728" t="str">
        <f t="shared" si="1983"/>
        <v>0.009+9.01762755286414i</v>
      </c>
      <c r="Z3728" t="str">
        <f t="shared" si="1984"/>
        <v>-0.0000993532498629184-0.00005618561349704i</v>
      </c>
      <c r="AA3728" t="str">
        <f t="shared" si="1985"/>
        <v>0.00133436596893519-1.33073663484191i</v>
      </c>
      <c r="AB3728" t="str">
        <f t="shared" si="1986"/>
        <v>0.621380000366449-0.176956548295423i</v>
      </c>
      <c r="AC3728" t="str">
        <f t="shared" si="1987"/>
        <v>0.978436218216131-0.083191057959818i</v>
      </c>
      <c r="AD3728" t="str">
        <f t="shared" si="1988"/>
        <v>0.645783369672207-0.125949085147535i</v>
      </c>
      <c r="AE3728" t="str">
        <f t="shared" si="1989"/>
        <v>-0.0000712372031027652-0.0000237702838845497i</v>
      </c>
      <c r="AF3728" t="str">
        <f t="shared" si="1990"/>
        <v>-4.17539717563787-0.0549262173126707i</v>
      </c>
      <c r="AG3728" t="str">
        <f t="shared" si="1991"/>
        <v>0.999396389071629-0.00311151905433035i</v>
      </c>
      <c r="AH3728" t="str">
        <f t="shared" si="1992"/>
        <v>0.000295992613805248+0.000104147017229582i</v>
      </c>
      <c r="AI3728">
        <f t="shared" si="1993"/>
        <v>-70.067479819420228</v>
      </c>
      <c r="AJ3728">
        <f t="shared" si="1994"/>
        <v>19.384768525795206</v>
      </c>
      <c r="AK3728"/>
      <c r="AL3728"/>
      <c r="AM3728"/>
      <c r="AN3728"/>
    </row>
    <row r="3729" spans="1:40" x14ac:dyDescent="0.35">
      <c r="A3729"/>
      <c r="B3729">
        <f t="shared" si="1960"/>
        <v>1795000</v>
      </c>
      <c r="C3729" s="237" t="str">
        <f t="shared" si="1963"/>
        <v>-6.56507098121219E-09+0.000377619074406037i</v>
      </c>
      <c r="D3729" s="208" t="str">
        <f t="shared" si="1964"/>
        <v>-1.64874557004547+0.00289507957044628i</v>
      </c>
      <c r="E3729" t="str">
        <f t="shared" si="1965"/>
        <v>36500</v>
      </c>
      <c r="F3729" t="str">
        <f t="shared" si="1966"/>
        <v>0.21505376344086</v>
      </c>
      <c r="G3729" t="str">
        <f t="shared" si="1961"/>
        <v>0.21505376344086</v>
      </c>
      <c r="H3729" t="str">
        <f t="shared" si="1967"/>
        <v>2.52665319171739+0.0577907363857826i</v>
      </c>
      <c r="I3729" t="str">
        <f t="shared" si="1968"/>
        <v>7048.9485164921i</v>
      </c>
      <c r="J3729" t="str">
        <f t="shared" si="1962"/>
        <v>-67256.2371346882+1542.08436905594i</v>
      </c>
      <c r="K3729" t="str">
        <f t="shared" si="1969"/>
        <v>0.00240181242305647-0.104752287954918i</v>
      </c>
      <c r="L3729" t="str">
        <f t="shared" si="1970"/>
        <v>0.000761444764557077-0.0281530075057264i</v>
      </c>
      <c r="M3729" t="str">
        <f t="shared" si="1971"/>
        <v>0.00316325718761355-0.132905295460644i</v>
      </c>
      <c r="N3729" t="str">
        <f t="shared" si="1972"/>
        <v>-22.389564456844i</v>
      </c>
      <c r="O3729" t="str">
        <f t="shared" si="1973"/>
        <v>-0.921676722792128+0.387958784748023i</v>
      </c>
      <c r="P3729" t="str">
        <f t="shared" si="1974"/>
        <v>1.92167672279213-0.387958784748023i</v>
      </c>
      <c r="Q3729" t="str">
        <f t="shared" si="1975"/>
        <v>-1.92167672279213+22.777523241592i</v>
      </c>
      <c r="R3729" t="str">
        <f t="shared" si="1976"/>
        <v>-0.0239796747931203-0.0823441390017861i</v>
      </c>
      <c r="S3729" t="str">
        <f t="shared" si="1977"/>
        <v>2.49998420864596i</v>
      </c>
      <c r="T3729" t="str">
        <f t="shared" si="1978"/>
        <v>0.205859047179013-0.0599488083112663i</v>
      </c>
      <c r="U3729" t="str">
        <f t="shared" si="1979"/>
        <v>0.0000500000000000002-0.0000791658093373935i</v>
      </c>
      <c r="V3729" t="str">
        <f t="shared" si="1980"/>
        <v>0.00002-0.000886657064578801i</v>
      </c>
      <c r="W3729" t="str">
        <f t="shared" si="1981"/>
        <v>0.0000421273324696288-0.0000746946871349748i</v>
      </c>
      <c r="X3729" t="str">
        <f t="shared" si="1982"/>
        <v>0.0000421463396345297-0.0000746632197852947i</v>
      </c>
      <c r="Y3729" t="str">
        <f t="shared" si="1983"/>
        <v>0.009+9.02265410110989i</v>
      </c>
      <c r="Z3729" t="str">
        <f t="shared" si="1984"/>
        <v>-0.0000992455529331086-0.000056153949312971i</v>
      </c>
      <c r="AA3729" t="str">
        <f t="shared" si="1985"/>
        <v>0.00133287957367419-1.32999526693156i</v>
      </c>
      <c r="AB3729" t="str">
        <f t="shared" si="1986"/>
        <v>0.619257566712252-0.180335786407539i</v>
      </c>
      <c r="AC3729" t="str">
        <f t="shared" si="1987"/>
        <v>0.977991289974265-0.0828730583426689i</v>
      </c>
      <c r="AD3729" t="str">
        <f t="shared" si="1988"/>
        <v>0.64419287632214-0.129806424541371i</v>
      </c>
      <c r="AE3729" t="str">
        <f t="shared" si="1989"/>
        <v>-0.0000712224215903547-0.0000232912637468923i</v>
      </c>
      <c r="AF3729" t="str">
        <f t="shared" si="1990"/>
        <v>-4.17539876176286-0.0548956568153363i</v>
      </c>
      <c r="AG3729" t="str">
        <f t="shared" si="1991"/>
        <v>0.999378144458594-0.00310214630404922i</v>
      </c>
      <c r="AH3729" t="str">
        <f t="shared" si="1992"/>
        <v>0.000295970613927036+0.000102141776997984i</v>
      </c>
      <c r="AI3729">
        <f t="shared" si="1993"/>
        <v>-70.086341442347873</v>
      </c>
      <c r="AJ3729">
        <f t="shared" si="1994"/>
        <v>19.039955348996102</v>
      </c>
      <c r="AK3729"/>
      <c r="AL3729"/>
      <c r="AM3729"/>
      <c r="AN3729"/>
    </row>
    <row r="3730" spans="1:40" x14ac:dyDescent="0.35">
      <c r="A3730"/>
      <c r="B3730">
        <f t="shared" si="1960"/>
        <v>1796000</v>
      </c>
      <c r="C3730" s="237" t="str">
        <f t="shared" si="1963"/>
        <v>-6.55776224703976E-09+0.000377408818796807i</v>
      </c>
      <c r="D3730" s="208" t="str">
        <f t="shared" si="1964"/>
        <v>-1.64874556998944+0.00289346761077552i</v>
      </c>
      <c r="E3730" t="str">
        <f t="shared" si="1965"/>
        <v>36500</v>
      </c>
      <c r="F3730" t="str">
        <f t="shared" si="1966"/>
        <v>0.21505376344086</v>
      </c>
      <c r="G3730" t="str">
        <f t="shared" si="1961"/>
        <v>0.21505376344086</v>
      </c>
      <c r="H3730" t="str">
        <f t="shared" si="1967"/>
        <v>2.52665477525188+0.057758597895363i</v>
      </c>
      <c r="I3730" t="str">
        <f t="shared" si="1968"/>
        <v>7052.87550730909i</v>
      </c>
      <c r="J3730" t="str">
        <f t="shared" si="1962"/>
        <v>-67331.1964346783+1542.943468983i</v>
      </c>
      <c r="K3730" t="str">
        <f t="shared" si="1969"/>
        <v>0.00239913986759926-0.104694022138133i</v>
      </c>
      <c r="L3730" t="str">
        <f t="shared" si="1970"/>
        <v>0.000760597685549471-0.028137355009692i</v>
      </c>
      <c r="M3730" t="str">
        <f t="shared" si="1971"/>
        <v>0.00315973755314873-0.132831377147825i</v>
      </c>
      <c r="N3730" t="str">
        <f t="shared" si="1972"/>
        <v>-22.402037751806i</v>
      </c>
      <c r="O3730" t="str">
        <f t="shared" si="1973"/>
        <v>-0.916766026191492+0.399424652745748i</v>
      </c>
      <c r="P3730" t="str">
        <f t="shared" si="1974"/>
        <v>1.91676602619149-0.399424652745748i</v>
      </c>
      <c r="Q3730" t="str">
        <f t="shared" si="1975"/>
        <v>-1.91676602619149+22.8014624045517i</v>
      </c>
      <c r="R3730" t="str">
        <f t="shared" si="1976"/>
        <v>-0.0244116307107345-0.0820111714162654i</v>
      </c>
      <c r="S3730" t="str">
        <f t="shared" si="1977"/>
        <v>2.50137695750871i</v>
      </c>
      <c r="T3730" t="str">
        <f t="shared" si="1978"/>
        <v>0.205140854438943-0.0610626905550433i</v>
      </c>
      <c r="U3730" t="str">
        <f t="shared" si="1979"/>
        <v>0.0000499999999999999-0.0000791217303789647i</v>
      </c>
      <c r="V3730" t="str">
        <f t="shared" si="1980"/>
        <v>0.00002-0.000886163380244409i</v>
      </c>
      <c r="W3730" t="str">
        <f t="shared" si="1981"/>
        <v>0.0000421271703243882-0.0000746553336138989i</v>
      </c>
      <c r="X3730" t="str">
        <f t="shared" si="1982"/>
        <v>0.0000421461481889672-0.0000746238829749894i</v>
      </c>
      <c r="Y3730" t="str">
        <f t="shared" si="1983"/>
        <v>0.009+9.02768064935563i</v>
      </c>
      <c r="Z3730" t="str">
        <f t="shared" si="1984"/>
        <v>-0.0000991380358148395-0.0000561223205184967i</v>
      </c>
      <c r="AA3730" t="str">
        <f t="shared" si="1985"/>
        <v>0.00133139566062462-1.32925472461539i</v>
      </c>
      <c r="AB3730" t="str">
        <f t="shared" si="1986"/>
        <v>0.617097125892474-0.183686525747577i</v>
      </c>
      <c r="AC3730" t="str">
        <f t="shared" si="1987"/>
        <v>0.977550530784073-0.0825502622796741i</v>
      </c>
      <c r="AD3730" t="str">
        <f t="shared" si="1988"/>
        <v>0.64255445629966-0.133643717370068i</v>
      </c>
      <c r="AE3730" t="str">
        <f t="shared" si="1989"/>
        <v>-0.000071201982243147-0.0000228124715079759i</v>
      </c>
      <c r="AF3730" t="str">
        <f t="shared" si="1990"/>
        <v>-4.17540034524132-0.0548651302845875i</v>
      </c>
      <c r="AG3730" t="str">
        <f t="shared" si="1991"/>
        <v>0.999360016404378-0.00309255325587823i</v>
      </c>
      <c r="AH3730" t="str">
        <f t="shared" si="1992"/>
        <v>0.000295924880215271+0.000100136956904041i</v>
      </c>
      <c r="AI3730">
        <f t="shared" si="1993"/>
        <v>-70.105548774183291</v>
      </c>
      <c r="AJ3730">
        <f t="shared" si="1994"/>
        <v>18.695120437929333</v>
      </c>
      <c r="AK3730"/>
      <c r="AL3730"/>
      <c r="AM3730"/>
      <c r="AN3730"/>
    </row>
    <row r="3731" spans="1:40" x14ac:dyDescent="0.35">
      <c r="A3731"/>
      <c r="B3731">
        <f t="shared" si="1960"/>
        <v>1797000</v>
      </c>
      <c r="C3731" s="237" t="str">
        <f t="shared" si="1963"/>
        <v>-6.55046571103147E-09+0.00037719879719493i</v>
      </c>
      <c r="D3731" s="208" t="str">
        <f t="shared" si="1964"/>
        <v>-1.6487455699335+0.00289185744516113i</v>
      </c>
      <c r="E3731" t="str">
        <f t="shared" si="1965"/>
        <v>36500</v>
      </c>
      <c r="F3731" t="str">
        <f t="shared" si="1966"/>
        <v>0.21505376344086</v>
      </c>
      <c r="G3731" t="str">
        <f t="shared" si="1961"/>
        <v>0.21505376344086</v>
      </c>
      <c r="H3731" t="str">
        <f t="shared" si="1967"/>
        <v>2.52665635614561+0.0577264951090243i</v>
      </c>
      <c r="I3731" t="str">
        <f t="shared" si="1968"/>
        <v>7056.80249812607i</v>
      </c>
      <c r="J3731" t="str">
        <f t="shared" si="1962"/>
        <v>-67406.197483095+1543.80256891004i</v>
      </c>
      <c r="K3731" t="str">
        <f t="shared" si="1969"/>
        <v>0.0023964717696533-0.104635821070023i</v>
      </c>
      <c r="L3731" t="str">
        <f t="shared" si="1970"/>
        <v>0.000759752018928377-0.0281217198961964i</v>
      </c>
      <c r="M3731" t="str">
        <f t="shared" si="1971"/>
        <v>0.00315622378858168-0.132757540966219i</v>
      </c>
      <c r="N3731" t="str">
        <f t="shared" si="1972"/>
        <v>-22.414511046768i</v>
      </c>
      <c r="O3731" t="str">
        <f t="shared" si="1973"/>
        <v>-0.91171269815152+0.410828377828597i</v>
      </c>
      <c r="P3731" t="str">
        <f t="shared" si="1974"/>
        <v>1.91171269815152-0.410828377828597i</v>
      </c>
      <c r="Q3731" t="str">
        <f t="shared" si="1975"/>
        <v>-1.91171269815152+22.8253394245966i</v>
      </c>
      <c r="R3731" t="str">
        <f t="shared" si="1976"/>
        <v>-0.0248392711336394-0.081673578361057i</v>
      </c>
      <c r="S3731" t="str">
        <f t="shared" si="1977"/>
        <v>2.50276970637147i</v>
      </c>
      <c r="T3731" t="str">
        <f t="shared" si="1978"/>
        <v>0.20441015773301-0.06216697532162i</v>
      </c>
      <c r="U3731" t="str">
        <f t="shared" si="1979"/>
        <v>0.0000500000000000001-0.000079077700478921i</v>
      </c>
      <c r="V3731" t="str">
        <f t="shared" si="1980"/>
        <v>0.00002-0.000885670245363915i</v>
      </c>
      <c r="W3731" t="str">
        <f t="shared" si="1981"/>
        <v>0.0000421270080907317-0.0000746160251105198i</v>
      </c>
      <c r="X3731" t="str">
        <f t="shared" si="1982"/>
        <v>0.0000421459567040718-0.0000745845911633243i</v>
      </c>
      <c r="Y3731" t="str">
        <f t="shared" si="1983"/>
        <v>0.009+9.03270719760137i</v>
      </c>
      <c r="Z3731" t="str">
        <f t="shared" si="1984"/>
        <v>-0.0000990306981079516-0.0000560907270539927i</v>
      </c>
      <c r="AA3731" t="str">
        <f t="shared" si="1985"/>
        <v>0.00132991422426264-1.32851500651507i</v>
      </c>
      <c r="AB3731" t="str">
        <f t="shared" si="1986"/>
        <v>0.614899071105369-0.18700839431191i</v>
      </c>
      <c r="AC3731" t="str">
        <f t="shared" si="1987"/>
        <v>0.977113984506909-0.0822227289651528i</v>
      </c>
      <c r="AD3731" t="str">
        <f t="shared" si="1988"/>
        <v>0.640868360999364-0.137460368895342i</v>
      </c>
      <c r="AE3731" t="str">
        <f t="shared" si="1989"/>
        <v>-0.0000711758932175156-0.0000223339760204727i</v>
      </c>
      <c r="AF3731" t="str">
        <f t="shared" si="1990"/>
        <v>-4.17540192607911-0.0548346376638632i</v>
      </c>
      <c r="AG3731" t="str">
        <f t="shared" si="1991"/>
        <v>0.999342007576196-0.00308274148394342i</v>
      </c>
      <c r="AH3731" t="str">
        <f t="shared" si="1992"/>
        <v>0.000295855438585925+0.0000981328473117071i</v>
      </c>
      <c r="AI3731">
        <f t="shared" si="1993"/>
        <v>-70.1251027563451</v>
      </c>
      <c r="AJ3731">
        <f t="shared" si="1994"/>
        <v>18.350263787548133</v>
      </c>
      <c r="AK3731"/>
      <c r="AL3731"/>
      <c r="AM3731"/>
      <c r="AN3731"/>
    </row>
    <row r="3732" spans="1:40" x14ac:dyDescent="0.35">
      <c r="A3732"/>
      <c r="B3732">
        <f t="shared" si="1960"/>
        <v>1798000</v>
      </c>
      <c r="C3732" s="237" t="str">
        <f t="shared" si="1963"/>
        <v>-6.54318134605792E-09+0.000376989009209965i</v>
      </c>
      <c r="D3732" s="208" t="str">
        <f t="shared" si="1964"/>
        <v>-1.64874556987765+0.00289024907060973i</v>
      </c>
      <c r="E3732" t="str">
        <f t="shared" si="1965"/>
        <v>36500</v>
      </c>
      <c r="F3732" t="str">
        <f t="shared" si="1966"/>
        <v>0.21505376344086</v>
      </c>
      <c r="G3732" t="str">
        <f t="shared" si="1961"/>
        <v>0.21505376344086</v>
      </c>
      <c r="H3732" t="str">
        <f t="shared" si="1967"/>
        <v>2.52665793440443+0.0576944279673378i</v>
      </c>
      <c r="I3732" t="str">
        <f t="shared" si="1968"/>
        <v>7060.72948894306i</v>
      </c>
      <c r="J3732" t="str">
        <f t="shared" si="1962"/>
        <v>-67481.2402799384+1544.66166883709i</v>
      </c>
      <c r="K3732" t="str">
        <f t="shared" si="1969"/>
        <v>0.00239380811931296-0.104577684642773i</v>
      </c>
      <c r="L3732" t="str">
        <f t="shared" si="1970"/>
        <v>0.000758907761556368-0.0281061021363215i</v>
      </c>
      <c r="M3732" t="str">
        <f t="shared" si="1971"/>
        <v>0.00315271588086933-0.132683786779095i</v>
      </c>
      <c r="N3732" t="str">
        <f t="shared" si="1972"/>
        <v>-22.4269843417301i</v>
      </c>
      <c r="O3732" t="str">
        <f t="shared" si="1973"/>
        <v>-0.906517524874352+0.422168185792911i</v>
      </c>
      <c r="P3732" t="str">
        <f t="shared" si="1974"/>
        <v>1.90651752487435-0.422168185792911i</v>
      </c>
      <c r="Q3732" t="str">
        <f t="shared" si="1975"/>
        <v>-1.90651752487435+22.849152527523i</v>
      </c>
      <c r="R3732" t="str">
        <f t="shared" si="1976"/>
        <v>-0.0252625546058462-0.0813314200409282i</v>
      </c>
      <c r="S3732" t="str">
        <f t="shared" si="1977"/>
        <v>2.50416245523422i</v>
      </c>
      <c r="T3732" t="str">
        <f t="shared" si="1978"/>
        <v>0.203667088497376-0.0632615407672644i</v>
      </c>
      <c r="U3732" t="str">
        <f t="shared" si="1979"/>
        <v>0.0000499999999999998-0.0000790337195554062i</v>
      </c>
      <c r="V3732" t="str">
        <f t="shared" si="1980"/>
        <v>0.00002-0.000885177659020552i</v>
      </c>
      <c r="W3732" t="str">
        <f t="shared" si="1981"/>
        <v>0.0000421268457686615-0.0000745767615496802i</v>
      </c>
      <c r="X3732" t="str">
        <f t="shared" si="1982"/>
        <v>0.000042145765179737-0.0000745453442751739i</v>
      </c>
      <c r="Y3732" t="str">
        <f t="shared" si="1983"/>
        <v>0.009+9.03773374584712i</v>
      </c>
      <c r="Z3732" t="str">
        <f t="shared" si="1984"/>
        <v>-0.0000989235394133956-0.0000560591688599675i</v>
      </c>
      <c r="AA3732" t="str">
        <f t="shared" si="1985"/>
        <v>0.00132843525907973-1.32777611125534i</v>
      </c>
      <c r="AB3732" t="str">
        <f t="shared" si="1986"/>
        <v>0.612663797732335-0.190301025574736i</v>
      </c>
      <c r="AC3732" t="str">
        <f t="shared" si="1987"/>
        <v>0.976681694183543-0.0818905177710629i</v>
      </c>
      <c r="AD3732" t="str">
        <f t="shared" si="1988"/>
        <v>0.6391348491801-0.141255787501144i</v>
      </c>
      <c r="AE3732" t="str">
        <f t="shared" si="1989"/>
        <v>-0.0000711441634873163-0.0000218558459722373i</v>
      </c>
      <c r="AF3732" t="str">
        <f t="shared" si="1990"/>
        <v>-4.17540350428208-0.0548041788967281i</v>
      </c>
      <c r="AG3732" t="str">
        <f t="shared" si="1991"/>
        <v>0.999324120620355-0.00307271259428645i</v>
      </c>
      <c r="AH3732" t="str">
        <f t="shared" si="1992"/>
        <v>0.000295762318437123+0.0000961297380332305i</v>
      </c>
      <c r="AI3732">
        <f t="shared" si="1993"/>
        <v>-70.145004361222448</v>
      </c>
      <c r="AJ3732">
        <f t="shared" si="1994"/>
        <v>18.005385395650219</v>
      </c>
      <c r="AK3732"/>
      <c r="AL3732"/>
      <c r="AM3732"/>
      <c r="AN3732"/>
    </row>
    <row r="3733" spans="1:40" x14ac:dyDescent="0.35">
      <c r="A3733"/>
      <c r="B3733">
        <f t="shared" si="1960"/>
        <v>1799000</v>
      </c>
      <c r="C3733" s="237" t="str">
        <f t="shared" si="1963"/>
        <v>-6.53590912506472E-09+0.000376779454452332i</v>
      </c>
      <c r="D3733" s="208" t="str">
        <f t="shared" si="1964"/>
        <v>-1.6487455698219+0.00288864248413455i</v>
      </c>
      <c r="E3733" t="str">
        <f t="shared" si="1965"/>
        <v>36500</v>
      </c>
      <c r="F3733" t="str">
        <f t="shared" si="1966"/>
        <v>0.21505376344086</v>
      </c>
      <c r="G3733" t="str">
        <f t="shared" si="1961"/>
        <v>0.21505376344086</v>
      </c>
      <c r="H3733" t="str">
        <f t="shared" si="1967"/>
        <v>2.52665951003422+0.0576623964110066i</v>
      </c>
      <c r="I3733" t="str">
        <f t="shared" si="1968"/>
        <v>7064.65647976005i</v>
      </c>
      <c r="J3733" t="str">
        <f t="shared" si="1962"/>
        <v>-67556.3248252083+1545.52076876415i</v>
      </c>
      <c r="K3733" t="str">
        <f t="shared" si="1969"/>
        <v>0.00239114890670006-0.104519612748809i</v>
      </c>
      <c r="L3733" t="str">
        <f t="shared" si="1970"/>
        <v>0.000758064910304701-0.0280905017012127i</v>
      </c>
      <c r="M3733" t="str">
        <f t="shared" si="1971"/>
        <v>0.00314921381700476-0.132610114450022i</v>
      </c>
      <c r="N3733" t="str">
        <f t="shared" si="1972"/>
        <v>-22.4394576366921i</v>
      </c>
      <c r="O3733" t="str">
        <f t="shared" si="1973"/>
        <v>-0.901181314630693+0.433442312379047i</v>
      </c>
      <c r="P3733" t="str">
        <f t="shared" si="1974"/>
        <v>1.90118131463069-0.433442312379047i</v>
      </c>
      <c r="Q3733" t="str">
        <f t="shared" si="1975"/>
        <v>-1.90118131463069+22.8728999490711i</v>
      </c>
      <c r="R3733" t="str">
        <f t="shared" si="1976"/>
        <v>-0.0256814404862642-0.0809847568069579i</v>
      </c>
      <c r="S3733" t="str">
        <f t="shared" si="1977"/>
        <v>2.50555520409698i</v>
      </c>
      <c r="T3733" t="str">
        <f t="shared" si="1978"/>
        <v>0.202911778870202-0.0643462668590661i</v>
      </c>
      <c r="U3733" t="str">
        <f t="shared" si="1979"/>
        <v>0.00005-0.0000789897875267487i</v>
      </c>
      <c r="V3733" t="str">
        <f t="shared" si="1980"/>
        <v>0.00002-0.000884685620299583i</v>
      </c>
      <c r="W3733" t="str">
        <f t="shared" si="1981"/>
        <v>0.0000421266833581818-0.0000745375428563924i</v>
      </c>
      <c r="X3733" t="str">
        <f t="shared" si="1982"/>
        <v>0.0000421455736158583-0.0000745061422355836i</v>
      </c>
      <c r="Y3733" t="str">
        <f t="shared" si="1983"/>
        <v>0.009+9.04276029409286i</v>
      </c>
      <c r="Z3733" t="str">
        <f t="shared" si="1984"/>
        <v>-0.0000988165593332364-0.000056027645877066i</v>
      </c>
      <c r="AA3733" t="str">
        <f t="shared" si="1985"/>
        <v>0.00132695875958271-1.32703803746401i</v>
      </c>
      <c r="AB3733" t="str">
        <f t="shared" si="1986"/>
        <v>0.610391703266497-0.193564058457494i</v>
      </c>
      <c r="AC3733" t="str">
        <f t="shared" si="1987"/>
        <v>0.976253702040253-0.0815536882368839i</v>
      </c>
      <c r="AD3733" t="str">
        <f t="shared" si="1988"/>
        <v>0.637354186927052-0.145029384784381i</v>
      </c>
      <c r="AE3733" t="str">
        <f t="shared" si="1989"/>
        <v>-0.0000711068028412315-0.0000213781498768055i</v>
      </c>
      <c r="AF3733" t="str">
        <f t="shared" si="1990"/>
        <v>-4.17540507985612-0.0547737539268721i</v>
      </c>
      <c r="AG3733" t="str">
        <f t="shared" si="1991"/>
        <v>0.999306358161876-0.00306246822459409i</v>
      </c>
      <c r="AH3733" t="str">
        <f t="shared" si="1992"/>
        <v>0.000295645552640605+0.0000941279182878558i</v>
      </c>
      <c r="AI3733">
        <f t="shared" si="1993"/>
        <v>-70.165254592477325</v>
      </c>
      <c r="AJ3733">
        <f t="shared" si="1994"/>
        <v>17.660485262884464</v>
      </c>
      <c r="AK3733"/>
      <c r="AL3733"/>
      <c r="AM3733"/>
      <c r="AN3733"/>
    </row>
    <row r="3734" spans="1:40" x14ac:dyDescent="0.35">
      <c r="A3734"/>
      <c r="B3734">
        <f t="shared" si="1960"/>
        <v>1800000</v>
      </c>
      <c r="C3734" s="237" t="str">
        <f t="shared" si="1963"/>
        <v>-6.52864902107276E-09+0.000376570132533319i</v>
      </c>
      <c r="D3734" s="208" t="str">
        <f t="shared" si="1964"/>
        <v>-1.64874556976624+0.00288703768275545i</v>
      </c>
      <c r="E3734" t="str">
        <f t="shared" si="1965"/>
        <v>36500</v>
      </c>
      <c r="F3734" t="str">
        <f t="shared" si="1966"/>
        <v>0.21505376344086</v>
      </c>
      <c r="G3734" t="str">
        <f t="shared" si="1961"/>
        <v>0.21505376344086</v>
      </c>
      <c r="H3734" t="str">
        <f t="shared" si="1967"/>
        <v>2.52666108304079+0.0576304003808651i</v>
      </c>
      <c r="I3734" t="str">
        <f t="shared" si="1968"/>
        <v>7068.58347057703i</v>
      </c>
      <c r="J3734" t="str">
        <f t="shared" si="1962"/>
        <v>-67631.4511189049+1546.3798686912i</v>
      </c>
      <c r="K3734" t="str">
        <f t="shared" si="1969"/>
        <v>0.00238849412196379-0.104461605280794i</v>
      </c>
      <c r="L3734" t="str">
        <f t="shared" si="1970"/>
        <v>0.000757223462053325-0.0280749185620795i</v>
      </c>
      <c r="M3734" t="str">
        <f t="shared" si="1971"/>
        <v>0.00314571758401711-0.132536523842874i</v>
      </c>
      <c r="N3734" t="str">
        <f t="shared" si="1972"/>
        <v>-22.4519309316541i</v>
      </c>
      <c r="O3734" t="str">
        <f t="shared" si="1973"/>
        <v>-0.895704897633799+0.444649003546421i</v>
      </c>
      <c r="P3734" t="str">
        <f t="shared" si="1974"/>
        <v>1.8957048976338-0.444649003546421i</v>
      </c>
      <c r="Q3734" t="str">
        <f t="shared" si="1975"/>
        <v>-1.8957048976338+22.8965799352005i</v>
      </c>
      <c r="R3734" t="str">
        <f t="shared" si="1976"/>
        <v>-0.0260958889423305-0.080633649146848i</v>
      </c>
      <c r="S3734" t="str">
        <f t="shared" si="1977"/>
        <v>2.50694795295973i</v>
      </c>
      <c r="T3734" t="str">
        <f t="shared" si="1978"/>
        <v>0.202144361668364-0.0654210353646399i</v>
      </c>
      <c r="U3734" t="str">
        <f t="shared" si="1979"/>
        <v>0.0000500000000000002-0.0000789459043114563i</v>
      </c>
      <c r="V3734" t="str">
        <f t="shared" si="1980"/>
        <v>0.00002-0.000884194128288304i</v>
      </c>
      <c r="W3734" t="str">
        <f t="shared" si="1981"/>
        <v>0.0000421265208592953-0.0000744983689558337i</v>
      </c>
      <c r="X3734" t="str">
        <f t="shared" si="1982"/>
        <v>0.0000421453820123296-0.0000744669849697606i</v>
      </c>
      <c r="Y3734" t="str">
        <f t="shared" si="1983"/>
        <v>0.009+9.0477868423386i</v>
      </c>
      <c r="Z3734" t="str">
        <f t="shared" si="1984"/>
        <v>-0.0000987097574706373-0.0000559961580460637i</v>
      </c>
      <c r="AA3734" t="str">
        <f t="shared" si="1985"/>
        <v>0.00132548472029361-1.32630078377192i</v>
      </c>
      <c r="AB3734" t="str">
        <f t="shared" si="1986"/>
        <v>0.608083187242666-0.1967971372979i</v>
      </c>
      <c r="AC3734" t="str">
        <f t="shared" si="1987"/>
        <v>0.975830049494962-0.0812123000597207i</v>
      </c>
      <c r="AD3734" t="str">
        <f t="shared" si="1988"/>
        <v>0.635526647612473-0.148780575645511i</v>
      </c>
      <c r="AE3734" t="str">
        <f t="shared" si="1989"/>
        <v>-0.0000710638218799845-0.0000209009560638828i</v>
      </c>
      <c r="AF3734" t="str">
        <f t="shared" si="1990"/>
        <v>-4.17540665280703-0.0547433626981097i</v>
      </c>
      <c r="AG3734" t="str">
        <f t="shared" si="1991"/>
        <v>0.999288722804115-0.00305201004392213i</v>
      </c>
      <c r="AH3734" t="str">
        <f t="shared" si="1992"/>
        <v>0.000295505177532593+0.0000921276766604324i</v>
      </c>
      <c r="AI3734">
        <f t="shared" si="1993"/>
        <v>-70.185854485363251</v>
      </c>
      <c r="AJ3734">
        <f t="shared" si="1994"/>
        <v>17.315563392728318</v>
      </c>
      <c r="AK3734"/>
      <c r="AL3734"/>
      <c r="AM3734"/>
      <c r="AN3734"/>
    </row>
    <row r="3735" spans="1:40" x14ac:dyDescent="0.35">
      <c r="A3735"/>
      <c r="B3735">
        <f t="shared" si="1960"/>
        <v>1801000</v>
      </c>
      <c r="C3735" s="237" t="str">
        <f t="shared" si="1963"/>
        <v>-6.52140100717779E-09+0.000376361043065076i</v>
      </c>
      <c r="D3735" s="208" t="str">
        <f t="shared" si="1964"/>
        <v>-1.64874556971067+0.00288543466349892i</v>
      </c>
      <c r="E3735" t="str">
        <f t="shared" si="1965"/>
        <v>36500</v>
      </c>
      <c r="F3735" t="str">
        <f t="shared" si="1966"/>
        <v>0.21505376344086</v>
      </c>
      <c r="G3735" t="str">
        <f t="shared" si="1961"/>
        <v>0.21505376344086</v>
      </c>
      <c r="H3735" t="str">
        <f t="shared" si="1967"/>
        <v>2.52666265342998+0.0575984398178785i</v>
      </c>
      <c r="I3735" t="str">
        <f t="shared" si="1968"/>
        <v>7072.51046139402i</v>
      </c>
      <c r="J3735" t="str">
        <f t="shared" si="1962"/>
        <v>-67706.6191610281+1547.23896861824i</v>
      </c>
      <c r="K3735" t="str">
        <f t="shared" si="1969"/>
        <v>0.00238584375528071-0.104403662131628i</v>
      </c>
      <c r="L3735" t="str">
        <f t="shared" si="1970"/>
        <v>0.000756383413690833-0.0280593526901955i</v>
      </c>
      <c r="M3735" t="str">
        <f t="shared" si="1971"/>
        <v>0.00314222716897154-0.132463014821823i</v>
      </c>
      <c r="N3735" t="str">
        <f t="shared" si="1972"/>
        <v>-22.4644042266162i</v>
      </c>
      <c r="O3735" t="str">
        <f t="shared" si="1973"/>
        <v>-0.890089125910442+0.455786515746117i</v>
      </c>
      <c r="P3735" t="str">
        <f t="shared" si="1974"/>
        <v>1.89008912591044-0.455786515746117i</v>
      </c>
      <c r="Q3735" t="str">
        <f t="shared" si="1975"/>
        <v>-1.89008912591044+22.9201907423623i</v>
      </c>
      <c r="R3735" t="str">
        <f t="shared" si="1976"/>
        <v>-0.0265058609435511-0.0802781576755106i</v>
      </c>
      <c r="S3735" t="str">
        <f t="shared" si="1977"/>
        <v>2.50834070182249i</v>
      </c>
      <c r="T3735" t="str">
        <f t="shared" si="1978"/>
        <v>0.201364970364807-0.0664857298415563i</v>
      </c>
      <c r="U3735" t="str">
        <f t="shared" si="1979"/>
        <v>0.0000499999999999999-0.000078902069828218i</v>
      </c>
      <c r="V3735" t="str">
        <f t="shared" si="1980"/>
        <v>0.00002-0.000883703182076046i</v>
      </c>
      <c r="W3735" t="str">
        <f t="shared" si="1981"/>
        <v>0.0000421263582720046-0.0000744592397733473i</v>
      </c>
      <c r="X3735" t="str">
        <f t="shared" si="1982"/>
        <v>0.0000421451903690454-0.0000744278724030812i</v>
      </c>
      <c r="Y3735" t="str">
        <f t="shared" si="1983"/>
        <v>0.009+9.05281339058435i</v>
      </c>
      <c r="Z3735" t="str">
        <f t="shared" si="1984"/>
        <v>-0.0000986031334298672-0.0000559647053078695i</v>
      </c>
      <c r="AA3735" t="str">
        <f t="shared" si="1985"/>
        <v>0.00132401313574971-1.32556434881296i</v>
      </c>
      <c r="AB3735" t="str">
        <f t="shared" si="1986"/>
        <v>0.605738651169215-0.199999911818147i</v>
      </c>
      <c r="AC3735" t="str">
        <f t="shared" si="1987"/>
        <v>0.97541077716347-0.0808664130846857i</v>
      </c>
      <c r="AD3735" t="str">
        <f t="shared" si="1988"/>
        <v>0.633652511855543-0.15250877837836i</v>
      </c>
      <c r="AE3735" t="str">
        <f t="shared" si="1989"/>
        <v>-0.0000710152320134706-0.0000204243326699193i</v>
      </c>
      <c r="AF3735" t="str">
        <f t="shared" si="1990"/>
        <v>-4.17540822314065-0.0547130051543796i</v>
      </c>
      <c r="AG3735" t="str">
        <f t="shared" si="1991"/>
        <v>0.999271217128394-0.00304133975241611i</v>
      </c>
      <c r="AH3735" t="str">
        <f t="shared" si="1992"/>
        <v>0.000295341232904289+0.0000901293010603358i</v>
      </c>
      <c r="AI3735">
        <f t="shared" si="1993"/>
        <v>-70.206805107050641</v>
      </c>
      <c r="AJ3735">
        <f t="shared" si="1994"/>
        <v>16.970619791493011</v>
      </c>
      <c r="AK3735"/>
      <c r="AL3735"/>
      <c r="AM3735"/>
      <c r="AN3735"/>
    </row>
    <row r="3736" spans="1:40" x14ac:dyDescent="0.35">
      <c r="A3736"/>
      <c r="B3736">
        <f t="shared" si="1960"/>
        <v>1802000</v>
      </c>
      <c r="C3736" s="237" t="str">
        <f t="shared" si="1963"/>
        <v>-6.51416505655008E-09+0.000376152185660612i</v>
      </c>
      <c r="D3736" s="208" t="str">
        <f t="shared" si="1964"/>
        <v>-1.64874556965519+0.00288383342339803i</v>
      </c>
      <c r="E3736" t="str">
        <f t="shared" si="1965"/>
        <v>36500</v>
      </c>
      <c r="F3736" t="str">
        <f t="shared" si="1966"/>
        <v>0.21505376344086</v>
      </c>
      <c r="G3736" t="str">
        <f t="shared" si="1961"/>
        <v>0.21505376344086</v>
      </c>
      <c r="H3736" t="str">
        <f t="shared" si="1967"/>
        <v>2.52666422120756+0.0575665146631431i</v>
      </c>
      <c r="I3736" t="str">
        <f t="shared" si="1968"/>
        <v>7076.43745221101i</v>
      </c>
      <c r="J3736" t="str">
        <f t="shared" si="1962"/>
        <v>-67781.8289515779+1548.0980685453i</v>
      </c>
      <c r="K3736" t="str">
        <f t="shared" si="1969"/>
        <v>0.00238319779685462-0.104345783194451i</v>
      </c>
      <c r="L3736" t="str">
        <f t="shared" si="1970"/>
        <v>0.000755544762114427-0.0280438040568971i</v>
      </c>
      <c r="M3736" t="str">
        <f t="shared" si="1971"/>
        <v>0.00313874255896905-0.132389587251348i</v>
      </c>
      <c r="N3736" t="str">
        <f t="shared" si="1972"/>
        <v>-22.4768775215782i</v>
      </c>
      <c r="O3736" t="str">
        <f t="shared" si="1973"/>
        <v>-0.884334873168485+0.466853116191892i</v>
      </c>
      <c r="P3736" t="str">
        <f t="shared" si="1974"/>
        <v>1.88433487316849-0.466853116191892i</v>
      </c>
      <c r="Q3736" t="str">
        <f t="shared" si="1975"/>
        <v>-1.88433487316849+22.9437306377701i</v>
      </c>
      <c r="R3736" t="str">
        <f t="shared" si="1976"/>
        <v>-0.0269113182549937-0.0799183431259058i</v>
      </c>
      <c r="S3736" t="str">
        <f t="shared" si="1977"/>
        <v>2.50973345068524i</v>
      </c>
      <c r="T3736" t="str">
        <f t="shared" si="1978"/>
        <v>0.200573739066427-0.067540235626594i</v>
      </c>
      <c r="U3736" t="str">
        <f t="shared" si="1979"/>
        <v>0.0000500000000000001-0.0000788582839959052i</v>
      </c>
      <c r="V3736" t="str">
        <f t="shared" si="1980"/>
        <v>0.00002-0.000883212780754137i</v>
      </c>
      <c r="W3736" t="str">
        <f t="shared" si="1981"/>
        <v>0.0000421261955963136-0.0000744201552344439i</v>
      </c>
      <c r="X3736" t="str">
        <f t="shared" si="1982"/>
        <v>0.0000421449986859019-0.0000743888044610868i</v>
      </c>
      <c r="Y3736" t="str">
        <f t="shared" si="1983"/>
        <v>0.009+9.05783993883009i</v>
      </c>
      <c r="Z3736" t="str">
        <f t="shared" si="1984"/>
        <v>-0.0000984966868162925-0.0000559332876035274i</v>
      </c>
      <c r="AA3736" t="str">
        <f t="shared" si="1985"/>
        <v>0.00132254400050342-1.32482873122405i</v>
      </c>
      <c r="AB3736" t="str">
        <f t="shared" si="1986"/>
        <v>0.603358498461546-0.203172037092576i</v>
      </c>
      <c r="AC3736" t="str">
        <f t="shared" si="1987"/>
        <v>0.974995924865735-0.0805160872955321i</v>
      </c>
      <c r="AD3736" t="str">
        <f t="shared" si="1988"/>
        <v>0.631732067481077-0.156213414759509i</v>
      </c>
      <c r="AE3736" t="str">
        <f t="shared" si="1989"/>
        <v>-0.0000709610454577652-0.0000199483476287191i</v>
      </c>
      <c r="AF3736" t="str">
        <f t="shared" si="1990"/>
        <v>-4.17540979086275-0.0546826812397451i</v>
      </c>
      <c r="AG3736" t="str">
        <f t="shared" si="1991"/>
        <v>0.999253843693635-0.00303045908102734i</v>
      </c>
      <c r="AH3736" t="str">
        <f t="shared" si="1992"/>
        <v>0.0002951537619918+0.0000881330786804777i</v>
      </c>
      <c r="AI3736">
        <f t="shared" si="1993"/>
        <v>-70.228107556967018</v>
      </c>
      <c r="AJ3736">
        <f t="shared" si="1994"/>
        <v>16.625654468328417</v>
      </c>
      <c r="AK3736"/>
      <c r="AL3736"/>
      <c r="AM3736"/>
      <c r="AN3736"/>
    </row>
    <row r="3737" spans="1:40" x14ac:dyDescent="0.35">
      <c r="A3737"/>
      <c r="B3737">
        <f t="shared" ref="B3737:B3800" si="1995">B3736+1000</f>
        <v>1803000</v>
      </c>
      <c r="C3737" s="237" t="str">
        <f t="shared" si="1963"/>
        <v>-6.50694114243463E-09+0.000375943559933804i</v>
      </c>
      <c r="D3737" s="208" t="str">
        <f t="shared" si="1964"/>
        <v>-1.64874556959981+0.0028822339594925i</v>
      </c>
      <c r="E3737" t="str">
        <f t="shared" si="1965"/>
        <v>36500</v>
      </c>
      <c r="F3737" t="str">
        <f t="shared" si="1966"/>
        <v>0.21505376344086</v>
      </c>
      <c r="G3737" t="str">
        <f t="shared" si="1961"/>
        <v>0.21505376344086</v>
      </c>
      <c r="H3737" t="str">
        <f t="shared" si="1967"/>
        <v>2.52666578637936+0.057534624857885i</v>
      </c>
      <c r="I3737" t="str">
        <f t="shared" si="1968"/>
        <v>7080.364443028i</v>
      </c>
      <c r="J3737" t="str">
        <f t="shared" si="1962"/>
        <v>-67857.0804905544+1548.95716847235i</v>
      </c>
      <c r="K3737" t="str">
        <f t="shared" si="1969"/>
        <v>0.00238055623691636-0.104287968362637i</v>
      </c>
      <c r="L3737" t="str">
        <f t="shared" si="1970"/>
        <v>0.000754707504229914-0.0280282726335847i</v>
      </c>
      <c r="M3737" t="str">
        <f t="shared" si="1971"/>
        <v>0.00313526374114627-0.132316240996222i</v>
      </c>
      <c r="N3737" t="str">
        <f t="shared" si="1972"/>
        <v>-22.4893508165402i</v>
      </c>
      <c r="O3737" t="str">
        <f t="shared" si="1973"/>
        <v>-0.878443034660682+0.477847083130296i</v>
      </c>
      <c r="P3737" t="str">
        <f t="shared" si="1974"/>
        <v>1.87844303466068-0.477847083130296i</v>
      </c>
      <c r="Q3737" t="str">
        <f t="shared" si="1975"/>
        <v>-1.87844303466068+22.9671978996705i</v>
      </c>
      <c r="R3737" t="str">
        <f t="shared" si="1976"/>
        <v>-0.0273122234307646-0.0795542663400953i</v>
      </c>
      <c r="S3737" t="str">
        <f t="shared" si="1977"/>
        <v>2.51112619954801i</v>
      </c>
      <c r="T3737" t="str">
        <f t="shared" si="1978"/>
        <v>0.199770802492434-0.068584439824902i</v>
      </c>
      <c r="U3737" t="str">
        <f t="shared" si="1979"/>
        <v>0.0000499999999999998-0.0000788145467335665i</v>
      </c>
      <c r="V3737" t="str">
        <f t="shared" si="1980"/>
        <v>0.00002-0.000882722923415947i</v>
      </c>
      <c r="W3737" t="str">
        <f t="shared" si="1981"/>
        <v>0.0000421260328322248-0.0000743811152647971i</v>
      </c>
      <c r="X3737" t="str">
        <f t="shared" si="1982"/>
        <v>0.0000421448069627939-0.0000743497810694825i</v>
      </c>
      <c r="Y3737" t="str">
        <f t="shared" si="1983"/>
        <v>0.009+9.06286648707584i</v>
      </c>
      <c r="Z3737" t="str">
        <f t="shared" si="1984"/>
        <v>-0.0000983904172363707-0.0000559019048742106i</v>
      </c>
      <c r="AA3737" t="str">
        <f t="shared" si="1985"/>
        <v>0.00132107730912226-1.32409392964514i</v>
      </c>
      <c r="AB3737" t="str">
        <f t="shared" si="1986"/>
        <v>0.600943134376999-0.206313173515075i</v>
      </c>
      <c r="AC3737" t="str">
        <f t="shared" si="1987"/>
        <v>0.974585531632187-0.0801613828054946i</v>
      </c>
      <c r="AD3737" t="str">
        <f t="shared" si="1988"/>
        <v>0.629765609476984-0.159893910137449i</v>
      </c>
      <c r="AE3737" t="str">
        <f t="shared" si="1989"/>
        <v>-0.0000709012752320272-0.0000194730686620533i</v>
      </c>
      <c r="AF3737" t="str">
        <f t="shared" si="1990"/>
        <v>-4.17541135597917-0.0546523908983925i</v>
      </c>
      <c r="AG3737" t="str">
        <f t="shared" si="1991"/>
        <v>0.999236605035989-0.00301936979122395i</v>
      </c>
      <c r="AH3737" t="str">
        <f t="shared" si="1992"/>
        <v>0.000294942811465597+0.0000861392959562891i</v>
      </c>
      <c r="AI3737">
        <f t="shared" si="1993"/>
        <v>-70.249762967150147</v>
      </c>
      <c r="AJ3737">
        <f t="shared" si="1994"/>
        <v>16.280667435199494</v>
      </c>
      <c r="AK3737"/>
      <c r="AL3737"/>
      <c r="AM3737"/>
      <c r="AN3737"/>
    </row>
    <row r="3738" spans="1:40" x14ac:dyDescent="0.35">
      <c r="A3738"/>
      <c r="B3738">
        <f t="shared" si="1995"/>
        <v>1804000</v>
      </c>
      <c r="C3738" s="237" t="str">
        <f t="shared" si="1963"/>
        <v>-6.49972923815022E-09+0.000375735165499377i</v>
      </c>
      <c r="D3738" s="208" t="str">
        <f t="shared" si="1964"/>
        <v>-1.64874556954452+0.00288063626882856i</v>
      </c>
      <c r="E3738" t="str">
        <f t="shared" si="1965"/>
        <v>36500</v>
      </c>
      <c r="F3738" t="str">
        <f t="shared" si="1966"/>
        <v>0.21505376344086</v>
      </c>
      <c r="G3738" t="str">
        <f t="shared" si="1961"/>
        <v>0.21505376344086</v>
      </c>
      <c r="H3738" t="str">
        <f t="shared" si="1967"/>
        <v>2.52666734895113+0.0575027703434605i</v>
      </c>
      <c r="I3738" t="str">
        <f t="shared" si="1968"/>
        <v>7084.29143384498i</v>
      </c>
      <c r="J3738" t="str">
        <f t="shared" si="1962"/>
        <v>-67932.3737779574+1549.8162683994i</v>
      </c>
      <c r="K3738" t="str">
        <f t="shared" si="1969"/>
        <v>0.00237791906572391-0.104230217529797i</v>
      </c>
      <c r="L3738" t="str">
        <f t="shared" si="1970"/>
        <v>0.000753871636951644-0.0280127583917215i</v>
      </c>
      <c r="M3738" t="str">
        <f t="shared" si="1971"/>
        <v>0.00313179070267555-0.132242975921519i</v>
      </c>
      <c r="N3738" t="str">
        <f t="shared" si="1972"/>
        <v>-22.5018241115022i</v>
      </c>
      <c r="O3738" t="str">
        <f t="shared" si="1973"/>
        <v>-0.872414527045573+0.48876670610819i</v>
      </c>
      <c r="P3738" t="str">
        <f t="shared" si="1974"/>
        <v>1.87241452704557-0.48876670610819i</v>
      </c>
      <c r="Q3738" t="str">
        <f t="shared" si="1975"/>
        <v>-1.87241452704557+22.9905908176104i</v>
      </c>
      <c r="R3738" t="str">
        <f t="shared" si="1976"/>
        <v>-0.027708539807415-0.0791859882605735i</v>
      </c>
      <c r="S3738" t="str">
        <f t="shared" si="1977"/>
        <v>2.51251894841077i</v>
      </c>
      <c r="T3738" t="str">
        <f t="shared" si="1978"/>
        <v>0.198956295953324-0.0696182312989243i</v>
      </c>
      <c r="U3738" t="str">
        <f t="shared" si="1979"/>
        <v>0.00005-0.0000787708579604329i</v>
      </c>
      <c r="V3738" t="str">
        <f t="shared" si="1980"/>
        <v>0.00002-0.000882233609156846i</v>
      </c>
      <c r="W3738" t="str">
        <f t="shared" si="1981"/>
        <v>0.0000421258699797419-0.0000743421197902477i</v>
      </c>
      <c r="X3738" t="str">
        <f t="shared" si="1982"/>
        <v>0.0000421446151996179-0.0000743108021541408i</v>
      </c>
      <c r="Y3738" t="str">
        <f t="shared" si="1983"/>
        <v>0.009+9.06789303532158i</v>
      </c>
      <c r="Z3738" t="str">
        <f t="shared" si="1984"/>
        <v>-0.0000982843242976543-0.0000558705570612265i</v>
      </c>
      <c r="AA3738" t="str">
        <f t="shared" si="1985"/>
        <v>0.0013196130561888-1.32335994271918i</v>
      </c>
      <c r="AB3738" t="str">
        <f t="shared" si="1986"/>
        <v>0.598492965951601-0.209422986765761i</v>
      </c>
      <c r="AC3738" t="str">
        <f t="shared" si="1987"/>
        <v>0.974179635710107-0.0798023598484156i</v>
      </c>
      <c r="AD3738" t="str">
        <f t="shared" si="1988"/>
        <v>0.62775343995082-0.163549693520936i</v>
      </c>
      <c r="AE3738" t="str">
        <f t="shared" si="1989"/>
        <v>-0.0000708359351553022-0.0000189985632703599i</v>
      </c>
      <c r="AF3738" t="str">
        <f t="shared" si="1990"/>
        <v>-4.17541291849565-0.0546221340746319i</v>
      </c>
      <c r="AG3738" t="str">
        <f t="shared" si="1991"/>
        <v>0.999219503668481-0.00300807367469849i</v>
      </c>
      <c r="AH3738" t="str">
        <f t="shared" si="1992"/>
        <v>0.000294708431419501+0.0000841482385250097i</v>
      </c>
      <c r="AI3738">
        <f t="shared" si="1993"/>
        <v>-70.271772502612009</v>
      </c>
      <c r="AJ3738">
        <f t="shared" si="1994"/>
        <v>15.935658706892941</v>
      </c>
      <c r="AK3738"/>
      <c r="AL3738"/>
      <c r="AM3738"/>
      <c r="AN3738"/>
    </row>
    <row r="3739" spans="1:40" x14ac:dyDescent="0.35">
      <c r="A3739"/>
      <c r="B3739">
        <f t="shared" si="1995"/>
        <v>1805000</v>
      </c>
      <c r="C3739" s="237" t="str">
        <f t="shared" si="1963"/>
        <v>-6.49252931708964E-09+0.000375527001972909i</v>
      </c>
      <c r="D3739" s="208" t="str">
        <f t="shared" si="1964"/>
        <v>-1.64874556948932+0.00287904034845897i</v>
      </c>
      <c r="E3739" t="str">
        <f t="shared" si="1965"/>
        <v>36500</v>
      </c>
      <c r="F3739" t="str">
        <f t="shared" si="1966"/>
        <v>0.21505376344086</v>
      </c>
      <c r="G3739" t="str">
        <f t="shared" si="1961"/>
        <v>0.21505376344086</v>
      </c>
      <c r="H3739" t="str">
        <f t="shared" si="1967"/>
        <v>2.52666890892862+0.0574709510613557i</v>
      </c>
      <c r="I3739" t="str">
        <f t="shared" si="1968"/>
        <v>7088.21842466197i</v>
      </c>
      <c r="J3739" t="str">
        <f t="shared" si="1962"/>
        <v>-68007.7088137871+1550.67536832645i</v>
      </c>
      <c r="K3739" t="str">
        <f t="shared" si="1969"/>
        <v>0.00237528627356214-0.104172530589776i</v>
      </c>
      <c r="L3739" t="str">
        <f t="shared" si="1970"/>
        <v>0.000753037157202513-0.0279972613028339i</v>
      </c>
      <c r="M3739" t="str">
        <f t="shared" si="1971"/>
        <v>0.00312832343076465-0.13216979189261i</v>
      </c>
      <c r="N3739" t="str">
        <f t="shared" si="1972"/>
        <v>-22.5142974064643i</v>
      </c>
      <c r="O3739" t="str">
        <f t="shared" si="1973"/>
        <v>-0.866250288244772+0.499610286239033i</v>
      </c>
      <c r="P3739" t="str">
        <f t="shared" si="1974"/>
        <v>1.86625028824477-0.499610286239033i</v>
      </c>
      <c r="Q3739" t="str">
        <f t="shared" si="1975"/>
        <v>-1.86625028824477+23.0139076927033i</v>
      </c>
      <c r="R3739" t="str">
        <f t="shared" si="1976"/>
        <v>-0.0281002314973334-0.0788135699218176i</v>
      </c>
      <c r="S3739" t="str">
        <f t="shared" si="1977"/>
        <v>2.51391169727352i</v>
      </c>
      <c r="T3739" t="str">
        <f t="shared" si="1978"/>
        <v>0.198130355330342-0.0706415006572402i</v>
      </c>
      <c r="U3739" t="str">
        <f t="shared" si="1979"/>
        <v>0.0000499999999999998-0.0000787272175959115i</v>
      </c>
      <c r="V3739" t="str">
        <f t="shared" si="1980"/>
        <v>0.00002-0.000881744837074209i</v>
      </c>
      <c r="W3739" t="str">
        <f t="shared" si="1981"/>
        <v>0.0000421257070388675-0.0000743031687367985i</v>
      </c>
      <c r="X3739" t="str">
        <f t="shared" si="1982"/>
        <v>0.0000421444233962696-0.0000742718676410964i</v>
      </c>
      <c r="Y3739" t="str">
        <f t="shared" si="1983"/>
        <v>0.009+9.07291958356732i</v>
      </c>
      <c r="Z3739" t="str">
        <f t="shared" si="1984"/>
        <v>-0.0000981784076087797-0.0000558392441060129i</v>
      </c>
      <c r="AA3739" t="str">
        <f t="shared" si="1985"/>
        <v>0.00131815123630061-1.32262676909214i</v>
      </c>
      <c r="AB3739" t="str">
        <f t="shared" si="1986"/>
        <v>0.596008401938285-0.212501147777411i</v>
      </c>
      <c r="AC3739" t="str">
        <f t="shared" si="1987"/>
        <v>0.973778274570035-0.0794390787700866i</v>
      </c>
      <c r="AD3739" t="str">
        <f t="shared" si="1988"/>
        <v>0.625695868085147-0.167180197667029i</v>
      </c>
      <c r="AE3739" t="str">
        <f t="shared" si="1989"/>
        <v>-0.0000707650398432133-0.0000185248987234602i</v>
      </c>
      <c r="AF3739" t="str">
        <f t="shared" si="1990"/>
        <v>-4.17541447841794-0.0545919107128967i</v>
      </c>
      <c r="AG3739" t="str">
        <f t="shared" si="1991"/>
        <v>0.99920254208065-0.00299657255307088i</v>
      </c>
      <c r="AH3739" t="str">
        <f t="shared" si="1992"/>
        <v>0.000294450675359162+0.0000821601911850073i</v>
      </c>
      <c r="AI3739">
        <f t="shared" si="1993"/>
        <v>-70.294137361717205</v>
      </c>
      <c r="AJ3739">
        <f t="shared" si="1994"/>
        <v>15.590628301005895</v>
      </c>
      <c r="AK3739"/>
      <c r="AL3739"/>
      <c r="AM3739"/>
      <c r="AN3739"/>
    </row>
    <row r="3740" spans="1:40" x14ac:dyDescent="0.35">
      <c r="A3740"/>
      <c r="B3740">
        <f t="shared" si="1995"/>
        <v>1806000</v>
      </c>
      <c r="C3740" s="237" t="str">
        <f t="shared" si="1963"/>
        <v>-6.48534135271921E-09+0.000375319068970831i</v>
      </c>
      <c r="D3740" s="208" t="str">
        <f t="shared" si="1964"/>
        <v>-1.64874556943421+0.00287744619544304i</v>
      </c>
      <c r="E3740" t="str">
        <f t="shared" si="1965"/>
        <v>36500</v>
      </c>
      <c r="F3740" t="str">
        <f t="shared" si="1966"/>
        <v>0.21505376344086</v>
      </c>
      <c r="G3740" t="str">
        <f t="shared" si="1961"/>
        <v>0.21505376344086</v>
      </c>
      <c r="H3740" t="str">
        <f t="shared" si="1967"/>
        <v>2.52667046631756+0.0574391669531852i</v>
      </c>
      <c r="I3740" t="str">
        <f t="shared" si="1968"/>
        <v>7092.14541547896i</v>
      </c>
      <c r="J3740" t="str">
        <f t="shared" si="1962"/>
        <v>-68083.0855980434+1551.5344682535i</v>
      </c>
      <c r="K3740" t="str">
        <f t="shared" si="1969"/>
        <v>0.00237265785074282-0.104114907436655i</v>
      </c>
      <c r="L3740" t="str">
        <f t="shared" si="1970"/>
        <v>0.000752204061913924-0.0279817813385111i</v>
      </c>
      <c r="M3740" t="str">
        <f t="shared" si="1971"/>
        <v>0.00312486191265674-0.132096688775166i</v>
      </c>
      <c r="N3740" t="str">
        <f t="shared" si="1972"/>
        <v>-22.5267707014263i</v>
      </c>
      <c r="O3740" t="str">
        <f t="shared" si="1973"/>
        <v>-0.85995127729725+0.510376136466849i</v>
      </c>
      <c r="P3740" t="str">
        <f t="shared" si="1974"/>
        <v>1.85995127729725-0.510376136466849i</v>
      </c>
      <c r="Q3740" t="str">
        <f t="shared" si="1975"/>
        <v>-1.85995127729725+23.0371468378932i</v>
      </c>
      <c r="R3740" t="str">
        <f t="shared" si="1976"/>
        <v>-0.0284872633820916-0.0784370724420957i</v>
      </c>
      <c r="S3740" t="str">
        <f t="shared" si="1977"/>
        <v>2.51530444613628i</v>
      </c>
      <c r="T3740" t="str">
        <f t="shared" si="1978"/>
        <v>0.197293117055517-0.0716541402432302i</v>
      </c>
      <c r="U3740" t="str">
        <f t="shared" si="1979"/>
        <v>0.00005-0.0000786836255595907i</v>
      </c>
      <c r="V3740" t="str">
        <f t="shared" si="1980"/>
        <v>0.00002-0.000881256606267419i</v>
      </c>
      <c r="W3740" t="str">
        <f t="shared" si="1981"/>
        <v>0.0000421255440096054-0.0000742642620306184i</v>
      </c>
      <c r="X3740" t="str">
        <f t="shared" si="1982"/>
        <v>0.0000421442315526459-0.0000742329774565488i</v>
      </c>
      <c r="Y3740" t="str">
        <f t="shared" si="1983"/>
        <v>0.009+9.07794613181307i</v>
      </c>
      <c r="Z3740" t="str">
        <f t="shared" si="1984"/>
        <v>-0.0000980726667794672-0.0000558079659501392i</v>
      </c>
      <c r="AA3740" t="str">
        <f t="shared" si="1985"/>
        <v>0.00131669184407023-1.321894407413i</v>
      </c>
      <c r="AB3740" t="str">
        <f t="shared" si="1986"/>
        <v>0.593489852746829-0.215547332701367i</v>
      </c>
      <c r="AC3740" t="str">
        <f t="shared" si="1987"/>
        <v>0.973381484912227-0.0790716000198502i</v>
      </c>
      <c r="AD3740" t="str">
        <f t="shared" si="1988"/>
        <v>0.623593210091905-0.170784859168423i</v>
      </c>
      <c r="AE3740" t="str">
        <f t="shared" si="1989"/>
        <v>-0.0000706886047045524-0.0000180521420513441i</v>
      </c>
      <c r="AF3740" t="str">
        <f t="shared" si="1990"/>
        <v>-4.17541603575177-0.0545617207577422i</v>
      </c>
      <c r="AG3740" t="str">
        <f t="shared" si="1991"/>
        <v>0.999185722738195-0.00298486827758757i</v>
      </c>
      <c r="AH3740" t="str">
        <f t="shared" si="1992"/>
        <v>0.000294169600190075+0.000080175437855334i</v>
      </c>
      <c r="AI3740">
        <f t="shared" si="1993"/>
        <v>-70.316858776573127</v>
      </c>
      <c r="AJ3740">
        <f t="shared" si="1994"/>
        <v>15.245576237950301</v>
      </c>
      <c r="AK3740"/>
      <c r="AL3740"/>
      <c r="AM3740"/>
      <c r="AN3740"/>
    </row>
    <row r="3741" spans="1:40" x14ac:dyDescent="0.35">
      <c r="A3741"/>
      <c r="B3741">
        <f t="shared" si="1995"/>
        <v>1807000</v>
      </c>
      <c r="C3741" s="237" t="str">
        <f t="shared" si="1963"/>
        <v>-6.478165318579E-09+0.00037511136611043i</v>
      </c>
      <c r="D3741" s="208" t="str">
        <f t="shared" si="1964"/>
        <v>-1.64874556937919+0.00287585380684663i</v>
      </c>
      <c r="E3741" t="str">
        <f t="shared" si="1965"/>
        <v>36500</v>
      </c>
      <c r="F3741" t="str">
        <f t="shared" si="1966"/>
        <v>0.21505376344086</v>
      </c>
      <c r="G3741" t="str">
        <f t="shared" si="1961"/>
        <v>0.21505376344086</v>
      </c>
      <c r="H3741" t="str">
        <f t="shared" si="1967"/>
        <v>2.52667202112369+0.0574074179606931i</v>
      </c>
      <c r="I3741" t="str">
        <f t="shared" si="1968"/>
        <v>7096.07240629595i</v>
      </c>
      <c r="J3741" t="str">
        <f t="shared" si="1962"/>
        <v>-68158.5041307263+1552.39356818055i</v>
      </c>
      <c r="K3741" t="str">
        <f t="shared" si="1969"/>
        <v>0.00237003378760447-0.104057347964748i</v>
      </c>
      <c r="L3741" t="str">
        <f t="shared" si="1970"/>
        <v>0.00075137234802574-0.0279663184704048i</v>
      </c>
      <c r="M3741" t="str">
        <f t="shared" si="1971"/>
        <v>0.00312140613563021-0.132023666435153i</v>
      </c>
      <c r="N3741" t="str">
        <f t="shared" si="1972"/>
        <v>-22.5392439963883i</v>
      </c>
      <c r="O3741" t="str">
        <f t="shared" si="1973"/>
        <v>-0.85351847420982+0.521062581829227i</v>
      </c>
      <c r="P3741" t="str">
        <f t="shared" si="1974"/>
        <v>1.85351847420982-0.521062581829227i</v>
      </c>
      <c r="Q3741" t="str">
        <f t="shared" si="1975"/>
        <v>-1.85351847420982+23.0603065782175i</v>
      </c>
      <c r="R3741" t="str">
        <f t="shared" si="1976"/>
        <v>-0.0288696011058018-0.0780565570154828i</v>
      </c>
      <c r="S3741" t="str">
        <f t="shared" si="1977"/>
        <v>2.51669719499903i</v>
      </c>
      <c r="T3741" t="str">
        <f t="shared" si="1978"/>
        <v>0.196444718092147-0.0726560441237123i</v>
      </c>
      <c r="U3741" t="str">
        <f t="shared" si="1979"/>
        <v>0.0000500000000000002-0.0000786400817712348i</v>
      </c>
      <c r="V3741" t="str">
        <f t="shared" si="1980"/>
        <v>0.00002-0.000880768915837828i</v>
      </c>
      <c r="W3741" t="str">
        <f t="shared" si="1981"/>
        <v>0.0000421253808919582-0.0000742253995980379i</v>
      </c>
      <c r="X3741" t="str">
        <f t="shared" si="1982"/>
        <v>0.0000421440396686434-0.00007419413152686i</v>
      </c>
      <c r="Y3741" t="str">
        <f t="shared" si="1983"/>
        <v>0.009+9.08297268005881i</v>
      </c>
      <c r="Z3741" t="str">
        <f t="shared" si="1984"/>
        <v>-0.0000979671014205167-0.0000557767225353056i</v>
      </c>
      <c r="AA3741" t="str">
        <f t="shared" si="1985"/>
        <v>0.00131523487412508-1.32116285633371i</v>
      </c>
      <c r="AB3741" t="str">
        <f t="shared" si="1986"/>
        <v>0.590937730385159-0.218561222873352i</v>
      </c>
      <c r="AC3741" t="str">
        <f t="shared" si="1987"/>
        <v>0.972989302673109-0.0786999841424043i</v>
      </c>
      <c r="AD3741" t="str">
        <f t="shared" si="1988"/>
        <v>0.62144578916554-0.174363118540531i</v>
      </c>
      <c r="AE3741" t="str">
        <f t="shared" si="1989"/>
        <v>-0.0000706066459377592-0.0000175803600349626i</v>
      </c>
      <c r="AF3741" t="str">
        <f t="shared" si="1990"/>
        <v>-4.17541759050288-0.0545315641538465i</v>
      </c>
      <c r="AG3741" t="str">
        <f t="shared" si="1991"/>
        <v>0.999169048082627-0.00297296272881566i</v>
      </c>
      <c r="AH3741" t="str">
        <f t="shared" si="1992"/>
        <v>0.000293865266205085+0.000078194261535271i</v>
      </c>
      <c r="AI3741">
        <f t="shared" si="1993"/>
        <v>-70.339938013435699</v>
      </c>
      <c r="AJ3741">
        <f t="shared" si="1994"/>
        <v>14.900502540929731</v>
      </c>
      <c r="AK3741"/>
      <c r="AL3741"/>
      <c r="AM3741"/>
      <c r="AN3741"/>
    </row>
    <row r="3742" spans="1:40" x14ac:dyDescent="0.35">
      <c r="A3742"/>
      <c r="B3742">
        <f t="shared" si="1995"/>
        <v>1808000</v>
      </c>
      <c r="C3742" s="237" t="str">
        <f t="shared" si="1963"/>
        <v>-6.47100118828187E-09+0.00037490389300983i</v>
      </c>
      <c r="D3742" s="208" t="str">
        <f t="shared" si="1964"/>
        <v>-1.64874556932427+0.00287426317974203i</v>
      </c>
      <c r="E3742" t="str">
        <f t="shared" si="1965"/>
        <v>36500</v>
      </c>
      <c r="F3742" t="str">
        <f t="shared" si="1966"/>
        <v>0.21505376344086</v>
      </c>
      <c r="G3742" t="str">
        <f t="shared" si="1961"/>
        <v>0.21505376344086</v>
      </c>
      <c r="H3742" t="str">
        <f t="shared" si="1967"/>
        <v>2.52667357335272+0.057375704025752i</v>
      </c>
      <c r="I3742" t="str">
        <f t="shared" si="1968"/>
        <v>7099.99939711293i</v>
      </c>
      <c r="J3742" t="str">
        <f t="shared" si="1962"/>
        <v>-68233.9644118358+1553.25266810761i</v>
      </c>
      <c r="K3742" t="str">
        <f t="shared" si="1969"/>
        <v>0.00236741407451232-0.103999852068602i</v>
      </c>
      <c r="L3742" t="str">
        <f t="shared" si="1970"/>
        <v>0.000750542012486287-0.0279508726702294i</v>
      </c>
      <c r="M3742" t="str">
        <f t="shared" si="1971"/>
        <v>0.00311795608699861-0.131950724738831i</v>
      </c>
      <c r="N3742" t="str">
        <f t="shared" si="1972"/>
        <v>-22.5517172913504i</v>
      </c>
      <c r="O3742" t="str">
        <f t="shared" si="1973"/>
        <v>-0.846952879804817+0.531667959717649i</v>
      </c>
      <c r="P3742" t="str">
        <f t="shared" si="1974"/>
        <v>1.84695287980482-0.531667959717649i</v>
      </c>
      <c r="Q3742" t="str">
        <f t="shared" si="1975"/>
        <v>-1.84695287980482+23.083385251068i</v>
      </c>
      <c r="R3742" t="str">
        <f t="shared" si="1976"/>
        <v>-0.0292472110684261-0.0776720849041315i</v>
      </c>
      <c r="S3742" t="str">
        <f t="shared" si="1977"/>
        <v>2.51808994386179i</v>
      </c>
      <c r="T3742" t="str">
        <f t="shared" si="1978"/>
        <v>0.195585295915873-0.073647108077407i</v>
      </c>
      <c r="U3742" t="str">
        <f t="shared" si="1979"/>
        <v>0.0000499999999999999-0.0000785965861507857i</v>
      </c>
      <c r="V3742" t="str">
        <f t="shared" si="1980"/>
        <v>0.00002-0.000880281764888801i</v>
      </c>
      <c r="W3742" t="str">
        <f t="shared" si="1981"/>
        <v>0.0000421252176859289-0.0000741865813655506i</v>
      </c>
      <c r="X3742" t="str">
        <f t="shared" si="1982"/>
        <v>0.0000421438477441587-0.0000741553297785544i</v>
      </c>
      <c r="Y3742" t="str">
        <f t="shared" si="1983"/>
        <v>0.009+9.08799922830455i</v>
      </c>
      <c r="Z3742" t="str">
        <f t="shared" si="1984"/>
        <v>-0.0000978617111438024-0.000055745513803342i</v>
      </c>
      <c r="AA3742" t="str">
        <f t="shared" si="1985"/>
        <v>0.00131378032110745-1.32043211450921i</v>
      </c>
      <c r="AB3742" t="str">
        <f t="shared" si="1986"/>
        <v>0.588352448402409-0.221542504778769i</v>
      </c>
      <c r="AC3742" t="str">
        <f t="shared" si="1987"/>
        <v>0.972601763031782-0.0783242917698674i</v>
      </c>
      <c r="AD3742" t="str">
        <f t="shared" si="1988"/>
        <v>0.619253935435216-0.177914420307758i</v>
      </c>
      <c r="AE3742" t="str">
        <f t="shared" si="1989"/>
        <v>-0.0000705191805273036-0.0000171096191971028i</v>
      </c>
      <c r="AF3742" t="str">
        <f t="shared" si="1990"/>
        <v>-4.17541914267699-0.05450144084601i</v>
      </c>
      <c r="AG3742" t="str">
        <f t="shared" si="1991"/>
        <v>0.99915252053092-0.00296085781633379i</v>
      </c>
      <c r="AH3742" t="str">
        <f t="shared" si="1992"/>
        <v>0.000293537737071436+0.0000762169442641715i</v>
      </c>
      <c r="AI3742">
        <f t="shared" si="1993"/>
        <v>-70.363376373127039</v>
      </c>
      <c r="AJ3742">
        <f t="shared" si="1994"/>
        <v>14.555407235940553</v>
      </c>
      <c r="AK3742"/>
      <c r="AL3742"/>
      <c r="AM3742"/>
      <c r="AN3742"/>
    </row>
    <row r="3743" spans="1:40" x14ac:dyDescent="0.35">
      <c r="A3743"/>
      <c r="B3743">
        <f t="shared" si="1995"/>
        <v>1809000</v>
      </c>
      <c r="C3743" s="237" t="str">
        <f t="shared" si="1963"/>
        <v>-6.46384893551372E-09+0.000374696649288002i</v>
      </c>
      <c r="D3743" s="208" t="str">
        <f t="shared" si="1964"/>
        <v>-1.64874556926944+0.00287267431120802i</v>
      </c>
      <c r="E3743" t="str">
        <f t="shared" si="1965"/>
        <v>36500</v>
      </c>
      <c r="F3743" t="str">
        <f t="shared" si="1966"/>
        <v>0.21505376344086</v>
      </c>
      <c r="G3743" t="str">
        <f t="shared" si="1961"/>
        <v>0.21505376344086</v>
      </c>
      <c r="H3743" t="str">
        <f t="shared" si="1967"/>
        <v>2.52667512301034+0.0573440250903622i</v>
      </c>
      <c r="I3743" t="str">
        <f t="shared" si="1968"/>
        <v>7103.92638792992i</v>
      </c>
      <c r="J3743" t="str">
        <f t="shared" si="1962"/>
        <v>-68309.466441372+1554.11176803465i</v>
      </c>
      <c r="K3743" t="str">
        <f t="shared" si="1969"/>
        <v>0.00236479870185813-0.103942419642997i</v>
      </c>
      <c r="L3743" t="str">
        <f t="shared" si="1970"/>
        <v>0.00074971305225231-0.0279354439097617i</v>
      </c>
      <c r="M3743" t="str">
        <f t="shared" si="1971"/>
        <v>0.00311451175411044-0.131877863552759i</v>
      </c>
      <c r="N3743" t="str">
        <f t="shared" si="1972"/>
        <v>-22.5641905863124i</v>
      </c>
      <c r="O3743" t="str">
        <f t="shared" si="1973"/>
        <v>-0.840255515564547+0.542190620135904i</v>
      </c>
      <c r="P3743" t="str">
        <f t="shared" si="1974"/>
        <v>1.84025551556455-0.542190620135904i</v>
      </c>
      <c r="Q3743" t="str">
        <f t="shared" si="1975"/>
        <v>-1.84025551556455+23.1063812064483i</v>
      </c>
      <c r="R3743" t="str">
        <f t="shared" si="1976"/>
        <v>-0.0296200604190771-0.0772837174307779i</v>
      </c>
      <c r="S3743" t="str">
        <f t="shared" si="1977"/>
        <v>2.51948269272454i</v>
      </c>
      <c r="T3743" t="str">
        <f t="shared" si="1978"/>
        <v>0.194714988496259-0.0746272295833199i</v>
      </c>
      <c r="U3743" t="str">
        <f t="shared" si="1979"/>
        <v>0.0000500000000000001-0.0000785531386183643i</v>
      </c>
      <c r="V3743" t="str">
        <f t="shared" si="1980"/>
        <v>0.00002-0.000879795152525677i</v>
      </c>
      <c r="W3743" t="str">
        <f t="shared" si="1981"/>
        <v>0.0000421250543915213-0.0000741478072598146i</v>
      </c>
      <c r="X3743" t="str">
        <f t="shared" si="1982"/>
        <v>0.0000421436557790898-0.0000741165721383215i</v>
      </c>
      <c r="Y3743" t="str">
        <f t="shared" si="1983"/>
        <v>0.009+9.0930257765503i</v>
      </c>
      <c r="Z3743" t="str">
        <f t="shared" si="1984"/>
        <v>-0.0000977564955622752-0.0000557143396962097i</v>
      </c>
      <c r="AA3743" t="str">
        <f t="shared" si="1985"/>
        <v>0.00131232817967443-1.31970218059742i</v>
      </c>
      <c r="AB3743" t="str">
        <f t="shared" si="1986"/>
        <v>0.585734421833515-0.224490870017758i</v>
      </c>
      <c r="AC3743" t="str">
        <f t="shared" si="1987"/>
        <v>0.972218900416545-0.0779445836140752i</v>
      </c>
      <c r="AD3743" t="str">
        <f t="shared" si="1988"/>
        <v>0.61701798591595-0.18143821308922i</v>
      </c>
      <c r="AE3743" t="str">
        <f t="shared" si="1989"/>
        <v>-0.0000704262262399628-0.0000166399857933089i</v>
      </c>
      <c r="AF3743" t="str">
        <f t="shared" si="1990"/>
        <v>-4.17542069227978-0.0544713507791542i</v>
      </c>
      <c r="AG3743" t="str">
        <f t="shared" si="1991"/>
        <v>0.999136142475171-0.00294855547841887i</v>
      </c>
      <c r="AH3743" t="str">
        <f t="shared" si="1992"/>
        <v>0.000293187079817326+0.0000742437670814546i</v>
      </c>
      <c r="AI3743">
        <f t="shared" si="1993"/>
        <v>-70.387175191467776</v>
      </c>
      <c r="AJ3743">
        <f t="shared" si="1994"/>
        <v>14.210290351772146</v>
      </c>
      <c r="AK3743"/>
      <c r="AL3743"/>
      <c r="AM3743"/>
      <c r="AN3743"/>
    </row>
    <row r="3744" spans="1:40" x14ac:dyDescent="0.35">
      <c r="A3744"/>
      <c r="B3744">
        <f t="shared" si="1995"/>
        <v>1810000</v>
      </c>
      <c r="C3744" s="237" t="str">
        <f t="shared" si="1963"/>
        <v>-6.45670853403301E-09+0.00037448963456476i</v>
      </c>
      <c r="D3744" s="208" t="str">
        <f t="shared" si="1964"/>
        <v>-1.6487455692147+0.00287108719832983i</v>
      </c>
      <c r="E3744" t="str">
        <f t="shared" si="1965"/>
        <v>36500</v>
      </c>
      <c r="F3744" t="str">
        <f t="shared" si="1966"/>
        <v>0.21505376344086</v>
      </c>
      <c r="G3744" t="str">
        <f t="shared" si="1961"/>
        <v>0.21505376344086</v>
      </c>
      <c r="H3744" t="str">
        <f t="shared" si="1967"/>
        <v>2.52667667010221+0.0573123810966518i</v>
      </c>
      <c r="I3744" t="str">
        <f t="shared" si="1968"/>
        <v>7107.85337874691i</v>
      </c>
      <c r="J3744" t="str">
        <f t="shared" si="1962"/>
        <v>-68385.0102193347+1554.9708679617i</v>
      </c>
      <c r="K3744" t="str">
        <f t="shared" si="1969"/>
        <v>0.00236218766006028-0.103885050582946i</v>
      </c>
      <c r="L3744" t="str">
        <f t="shared" si="1970"/>
        <v>0.000748885464288935-0.0279200321608402i</v>
      </c>
      <c r="M3744" t="str">
        <f t="shared" si="1971"/>
        <v>0.00311107312434921-0.131805082743786i</v>
      </c>
      <c r="N3744" t="str">
        <f t="shared" si="1972"/>
        <v>-22.5766638812744i</v>
      </c>
      <c r="O3744" t="str">
        <f t="shared" si="1973"/>
        <v>-0.833427423472056+0.552628925957311i</v>
      </c>
      <c r="P3744" t="str">
        <f t="shared" si="1974"/>
        <v>1.83342742347206-0.552628925957311i</v>
      </c>
      <c r="Q3744" t="str">
        <f t="shared" si="1975"/>
        <v>-1.83342742347206+23.1292928072317i</v>
      </c>
      <c r="R3744" t="str">
        <f t="shared" si="1976"/>
        <v>-0.0299881170493391-0.0768915159714462i</v>
      </c>
      <c r="S3744" t="str">
        <f t="shared" si="1977"/>
        <v>2.52087544158729i</v>
      </c>
      <c r="T3744" t="str">
        <f t="shared" si="1978"/>
        <v>0.193833934278836-0.075596307809124i</v>
      </c>
      <c r="U3744" t="str">
        <f t="shared" si="1979"/>
        <v>0.0000499999999999998-0.0000785097390942654i</v>
      </c>
      <c r="V3744" t="str">
        <f t="shared" si="1980"/>
        <v>0.00002-0.000879309077855779i</v>
      </c>
      <c r="W3744" t="str">
        <f t="shared" si="1981"/>
        <v>0.0000421248910087378-0.000074109077207647i</v>
      </c>
      <c r="X3744" t="str">
        <f t="shared" si="1982"/>
        <v>0.0000421434637733338-0.0000740778585330097i</v>
      </c>
      <c r="Y3744" t="str">
        <f t="shared" si="1983"/>
        <v>0.009+9.09805232479604i</v>
      </c>
      <c r="Z3744" t="str">
        <f t="shared" si="1984"/>
        <v>-0.0000976514542899506-0.0000556832001559985i</v>
      </c>
      <c r="AA3744" t="str">
        <f t="shared" si="1985"/>
        <v>0.00131087844449787-1.31897305325921i</v>
      </c>
      <c r="AB3744" t="str">
        <f t="shared" si="1986"/>
        <v>0.5830840671452-0.227406015270244i</v>
      </c>
      <c r="AC3744" t="str">
        <f t="shared" si="1987"/>
        <v>0.971840748511402-0.077560920459079i</v>
      </c>
      <c r="AD3744" t="str">
        <f t="shared" si="1988"/>
        <v>0.614738284458573-0.184933949684137i</v>
      </c>
      <c r="AE3744" t="str">
        <f t="shared" si="1989"/>
        <v>-0.0000703278016209902-0.0000161715258028213i</v>
      </c>
      <c r="AF3744" t="str">
        <f t="shared" si="1990"/>
        <v>-4.17542223931691-0.054441293898322i</v>
      </c>
      <c r="AG3744" t="str">
        <f t="shared" si="1991"/>
        <v>0.999119916282258-0.00293605768172814i</v>
      </c>
      <c r="AH3744" t="str">
        <f t="shared" si="1992"/>
        <v>0.00029281336481798+0.0000722750099866339i</v>
      </c>
      <c r="AI3744">
        <f t="shared" si="1993"/>
        <v>-70.411335839724842</v>
      </c>
      <c r="AJ3744">
        <f t="shared" si="1994"/>
        <v>13.865151919983031</v>
      </c>
      <c r="AK3744"/>
      <c r="AL3744"/>
      <c r="AM3744"/>
      <c r="AN3744"/>
    </row>
    <row r="3745" spans="1:40" x14ac:dyDescent="0.35">
      <c r="A3745"/>
      <c r="B3745">
        <f t="shared" si="1995"/>
        <v>1811000</v>
      </c>
      <c r="C3745" s="237" t="str">
        <f t="shared" si="1963"/>
        <v>-6.44957995767097E-09+0.000374282848460761i</v>
      </c>
      <c r="D3745" s="208" t="str">
        <f t="shared" si="1964"/>
        <v>-1.64874556916004+0.00286950183819917i</v>
      </c>
      <c r="E3745" t="str">
        <f t="shared" si="1965"/>
        <v>36500</v>
      </c>
      <c r="F3745" t="str">
        <f t="shared" si="1966"/>
        <v>0.21505376344086</v>
      </c>
      <c r="G3745" t="str">
        <f t="shared" si="1961"/>
        <v>0.21505376344086</v>
      </c>
      <c r="H3745" t="str">
        <f t="shared" si="1967"/>
        <v>2.52667821463398+0.0572807719868765i</v>
      </c>
      <c r="I3745" t="str">
        <f t="shared" si="1968"/>
        <v>7111.78036956389i</v>
      </c>
      <c r="J3745" t="str">
        <f t="shared" si="1962"/>
        <v>-68460.5957457241+1555.82996788876i</v>
      </c>
      <c r="K3745" t="str">
        <f t="shared" si="1969"/>
        <v>0.00235958093956349-0.103827744783691i</v>
      </c>
      <c r="L3745" t="str">
        <f t="shared" si="1970"/>
        <v>0.000748059245569668-0.027904637395366i</v>
      </c>
      <c r="M3745" t="str">
        <f t="shared" si="1971"/>
        <v>0.00310764018513316-0.131732382179057i</v>
      </c>
      <c r="N3745" t="str">
        <f t="shared" si="1972"/>
        <v>-22.5891371762365i</v>
      </c>
      <c r="O3745" t="str">
        <f t="shared" si="1973"/>
        <v>-0.826469665849159+0.562981253179161i</v>
      </c>
      <c r="P3745" t="str">
        <f t="shared" si="1974"/>
        <v>1.82646966584916-0.562981253179161i</v>
      </c>
      <c r="Q3745" t="str">
        <f t="shared" si="1975"/>
        <v>-1.82646966584916+23.1521184294157i</v>
      </c>
      <c r="R3745" t="str">
        <f t="shared" si="1976"/>
        <v>-0.0303513495865589-0.0764955419484014i</v>
      </c>
      <c r="S3745" t="str">
        <f t="shared" si="1977"/>
        <v>2.52226819045005i</v>
      </c>
      <c r="T3745" t="str">
        <f t="shared" si="1978"/>
        <v>0.19294227216769-0.0765542435994068i</v>
      </c>
      <c r="U3745" t="str">
        <f t="shared" si="1979"/>
        <v>0.00005-0.0000784663874989624i</v>
      </c>
      <c r="V3745" t="str">
        <f t="shared" si="1980"/>
        <v>0.00002-0.000878823539988381i</v>
      </c>
      <c r="W3745" t="str">
        <f t="shared" si="1981"/>
        <v>0.0000421247275375823-0.0000740703911360297i</v>
      </c>
      <c r="X3745" t="str">
        <f t="shared" si="1982"/>
        <v>0.0000421432717267893-0.0000740391888896312i</v>
      </c>
      <c r="Y3745" t="str">
        <f t="shared" si="1983"/>
        <v>0.009+9.10307887304178i</v>
      </c>
      <c r="Z3745" t="str">
        <f t="shared" si="1984"/>
        <v>-0.0000975465869419128-0.0000556520951249288i</v>
      </c>
      <c r="AA3745" t="str">
        <f t="shared" si="1985"/>
        <v>0.00130943111026432-1.31824473115843i</v>
      </c>
      <c r="AB3745" t="str">
        <f t="shared" si="1986"/>
        <v>0.580401802183595-0.230287642260586i</v>
      </c>
      <c r="AC3745" t="str">
        <f t="shared" si="1987"/>
        <v>0.971467340262604-0.0771733631538914i</v>
      </c>
      <c r="AD3745" t="str">
        <f t="shared" si="1988"/>
        <v>0.612415181698728-0.188401087156382i</v>
      </c>
      <c r="AE3745" t="str">
        <f t="shared" si="1989"/>
        <v>-0.0000702239259901892-0.0000157043049195973i</v>
      </c>
      <c r="AF3745" t="str">
        <f t="shared" si="1990"/>
        <v>-4.17542378379402-0.0544112701486773i</v>
      </c>
      <c r="AG3745" t="str">
        <f t="shared" si="1991"/>
        <v>0.999103844293511-0.00292336642097785i</v>
      </c>
      <c r="AH3745" t="str">
        <f t="shared" si="1992"/>
        <v>0.000292416665781252+0.0000703109518996457i</v>
      </c>
      <c r="AI3745">
        <f t="shared" si="1993"/>
        <v>-70.435859725072959</v>
      </c>
      <c r="AJ3745">
        <f t="shared" si="1994"/>
        <v>13.519991974899746</v>
      </c>
      <c r="AK3745"/>
      <c r="AL3745"/>
      <c r="AM3745"/>
      <c r="AN3745"/>
    </row>
    <row r="3746" spans="1:40" x14ac:dyDescent="0.35">
      <c r="A3746"/>
      <c r="B3746">
        <f t="shared" si="1995"/>
        <v>1812000</v>
      </c>
      <c r="C3746" s="237" t="str">
        <f t="shared" si="1963"/>
        <v>-6.44246318033066E-09+0.000374076290597495i</v>
      </c>
      <c r="D3746" s="208" t="str">
        <f t="shared" si="1964"/>
        <v>-1.64874556910548+0.00286791822791413i</v>
      </c>
      <c r="E3746" t="str">
        <f t="shared" si="1965"/>
        <v>36500</v>
      </c>
      <c r="F3746" t="str">
        <f t="shared" si="1966"/>
        <v>0.21505376344086</v>
      </c>
      <c r="G3746" t="str">
        <f t="shared" si="1961"/>
        <v>0.21505376344086</v>
      </c>
      <c r="H3746" t="str">
        <f t="shared" si="1967"/>
        <v>2.52667975661133+0.0572491977034198i</v>
      </c>
      <c r="I3746" t="str">
        <f t="shared" si="1968"/>
        <v>7115.70736038088i</v>
      </c>
      <c r="J3746" t="str">
        <f t="shared" si="1962"/>
        <v>-68536.2230205401+1556.68906781581i</v>
      </c>
      <c r="K3746" t="str">
        <f t="shared" si="1969"/>
        <v>0.00235697853083881-0.103770502140706i</v>
      </c>
      <c r="L3746" t="str">
        <f t="shared" si="1970"/>
        <v>0.000747234393076338-0.0278892595853014i</v>
      </c>
      <c r="M3746" t="str">
        <f t="shared" si="1971"/>
        <v>0.00310421292391515-0.131659761726007i</v>
      </c>
      <c r="N3746" t="str">
        <f t="shared" si="1972"/>
        <v>-22.6016104711985i</v>
      </c>
      <c r="O3746" t="str">
        <f t="shared" si="1973"/>
        <v>-0.819383325191344+0.573245991175147i</v>
      </c>
      <c r="P3746" t="str">
        <f t="shared" si="1974"/>
        <v>1.81938332519134-0.573245991175147i</v>
      </c>
      <c r="Q3746" t="str">
        <f t="shared" si="1975"/>
        <v>-1.81938332519134+23.1748564623736i</v>
      </c>
      <c r="R3746" t="str">
        <f t="shared" si="1976"/>
        <v>-0.0307097273871429-0.0760958568233298i</v>
      </c>
      <c r="S3746" t="str">
        <f t="shared" si="1977"/>
        <v>2.5236609393128i</v>
      </c>
      <c r="T3746" t="str">
        <f t="shared" si="1978"/>
        <v>0.192040141508577-0.0775009394638771i</v>
      </c>
      <c r="U3746" t="str">
        <f t="shared" si="1979"/>
        <v>0.0000500000000000002-0.0000784230837531022i</v>
      </c>
      <c r="V3746" t="str">
        <f t="shared" si="1980"/>
        <v>0.00002-0.000878338538034743i</v>
      </c>
      <c r="W3746" t="str">
        <f t="shared" si="1981"/>
        <v>0.0000421245639780575-0.0000740317489721031i</v>
      </c>
      <c r="X3746" t="str">
        <f t="shared" si="1982"/>
        <v>0.0000421430796393542-0.0000740005631353581i</v>
      </c>
      <c r="Y3746" t="str">
        <f t="shared" si="1983"/>
        <v>0.009+9.10810542128753i</v>
      </c>
      <c r="Z3746" t="str">
        <f t="shared" si="1984"/>
        <v>-0.0000974418931343054-0.0000556210245453491i</v>
      </c>
      <c r="AA3746" t="str">
        <f t="shared" si="1985"/>
        <v>0.00130798617167499-1.31751721296186i</v>
      </c>
      <c r="AB3746" t="str">
        <f t="shared" si="1986"/>
        <v>0.577688046123444-0.233135457722098i</v>
      </c>
      <c r="AC3746" t="str">
        <f t="shared" si="1987"/>
        <v>0.971098707885193-0.076781972605459i</v>
      </c>
      <c r="AD3746" t="str">
        <f t="shared" si="1988"/>
        <v>0.610049035004904-0.191839086918432i</v>
      </c>
      <c r="AE3746" t="str">
        <f t="shared" si="1989"/>
        <v>-0.0000701146194378812-0.0000152383885433856i</v>
      </c>
      <c r="AF3746" t="str">
        <f t="shared" si="1990"/>
        <v>-4.17542532571681-0.0543812794755057i</v>
      </c>
      <c r="AG3746" t="str">
        <f t="shared" si="1991"/>
        <v>0.999087928824376-0.00291048371861825i</v>
      </c>
      <c r="AH3746" t="str">
        <f t="shared" si="1992"/>
        <v>0.00029199705973276+0.0000683518706213656i</v>
      </c>
      <c r="AI3746">
        <f t="shared" si="1993"/>
        <v>-70.460748291070999</v>
      </c>
      <c r="AJ3746">
        <f t="shared" si="1994"/>
        <v>13.174810553617291</v>
      </c>
      <c r="AK3746"/>
      <c r="AL3746"/>
      <c r="AM3746"/>
      <c r="AN3746"/>
    </row>
    <row r="3747" spans="1:40" x14ac:dyDescent="0.35">
      <c r="A3747"/>
      <c r="B3747">
        <f t="shared" si="1995"/>
        <v>1813000</v>
      </c>
      <c r="C3747" s="237" t="str">
        <f t="shared" si="1963"/>
        <v>-6.43535817598724E-09+0.000373869960597289i</v>
      </c>
      <c r="D3747" s="208" t="str">
        <f t="shared" si="1964"/>
        <v>-1.64874556905101+0.00286633636457922i</v>
      </c>
      <c r="E3747" t="str">
        <f t="shared" si="1965"/>
        <v>36500</v>
      </c>
      <c r="F3747" t="str">
        <f t="shared" si="1966"/>
        <v>0.21505376344086</v>
      </c>
      <c r="G3747" t="str">
        <f t="shared" si="1961"/>
        <v>0.21505376344086</v>
      </c>
      <c r="H3747" t="str">
        <f t="shared" si="1967"/>
        <v>2.52668129603987+0.0572176581887908i</v>
      </c>
      <c r="I3747" t="str">
        <f t="shared" si="1968"/>
        <v>7119.63435119787i</v>
      </c>
      <c r="J3747" t="str">
        <f t="shared" si="1962"/>
        <v>-68611.8920437827+1557.54816774285i</v>
      </c>
      <c r="K3747" t="str">
        <f t="shared" si="1969"/>
        <v>0.00235438042438357-0.103713322549695i</v>
      </c>
      <c r="L3747" t="str">
        <f t="shared" si="1970"/>
        <v>0.000746410903799092-0.0278738987026707i</v>
      </c>
      <c r="M3747" t="str">
        <f t="shared" si="1971"/>
        <v>0.00310079132818266-0.131587221252366i</v>
      </c>
      <c r="N3747" t="str">
        <f t="shared" si="1972"/>
        <v>-22.6140837661605i</v>
      </c>
      <c r="O3747" t="str">
        <f t="shared" si="1973"/>
        <v>-0.81216950399902+0.583421542946424i</v>
      </c>
      <c r="P3747" t="str">
        <f t="shared" si="1974"/>
        <v>1.81216950399902-0.583421542946424i</v>
      </c>
      <c r="Q3747" t="str">
        <f t="shared" si="1975"/>
        <v>-1.81216950399902+23.1975053091069i</v>
      </c>
      <c r="R3747" t="str">
        <f t="shared" si="1976"/>
        <v>-0.0310632205298851-0.0756925220907026i</v>
      </c>
      <c r="S3747" t="str">
        <f t="shared" si="1977"/>
        <v>2.52505368817556i</v>
      </c>
      <c r="T3747" t="str">
        <f t="shared" si="1978"/>
        <v>0.191127682072439-0.0784362995655971i</v>
      </c>
      <c r="U3747" t="str">
        <f t="shared" si="1979"/>
        <v>0.0000499999999999999-0.0000783798277775072i</v>
      </c>
      <c r="V3747" t="str">
        <f t="shared" si="1980"/>
        <v>0.00002-0.000877854071108082i</v>
      </c>
      <c r="W3747" t="str">
        <f t="shared" si="1981"/>
        <v>0.0000421244003301663-0.0000739931506431694i</v>
      </c>
      <c r="X3747" t="str">
        <f t="shared" si="1982"/>
        <v>0.0000421428875109265-0.000073961981197523i</v>
      </c>
      <c r="Y3747" t="str">
        <f t="shared" si="1983"/>
        <v>0.009+9.11313196953327i</v>
      </c>
      <c r="Z3747" t="str">
        <f t="shared" si="1984"/>
        <v>-0.0000973373724843311-0.0000555899883597358i</v>
      </c>
      <c r="AA3747" t="str">
        <f t="shared" si="1985"/>
        <v>0.00130654362344571-1.31679049733924i</v>
      </c>
      <c r="AB3747" t="str">
        <f t="shared" si="1986"/>
        <v>0.574943219418524-0.23594917336165i</v>
      </c>
      <c r="AC3747" t="str">
        <f t="shared" si="1987"/>
        <v>0.970734882869518-0.0763868097718246i</v>
      </c>
      <c r="AD3747" t="str">
        <f t="shared" si="1988"/>
        <v>0.607640208425187-0.195247414814947i</v>
      </c>
      <c r="AE3747" t="str">
        <f t="shared" si="1989"/>
        <v>-0.0000699999028207702-0.0000147738417708183i</v>
      </c>
      <c r="AF3747" t="str">
        <f t="shared" si="1990"/>
        <v>-4.17542686509088-0.0543513218242116i</v>
      </c>
      <c r="AG3747" t="str">
        <f t="shared" si="1991"/>
        <v>0.999072172164092-0.00289741162450364i</v>
      </c>
      <c r="AH3747" t="str">
        <f t="shared" si="1992"/>
        <v>0.000291554627000512+0.0000663980427941551i</v>
      </c>
      <c r="AI3747">
        <f t="shared" si="1993"/>
        <v>-70.486003018156012</v>
      </c>
      <c r="AJ3747">
        <f t="shared" si="1994"/>
        <v>12.829607695972449</v>
      </c>
      <c r="AK3747"/>
      <c r="AL3747"/>
      <c r="AM3747"/>
      <c r="AN3747"/>
    </row>
    <row r="3748" spans="1:40" x14ac:dyDescent="0.35">
      <c r="A3748"/>
      <c r="B3748">
        <f t="shared" si="1995"/>
        <v>1814000</v>
      </c>
      <c r="C3748" s="237" t="str">
        <f t="shared" si="1963"/>
        <v>-6.42826491868755E-09+0.000373663858083301i</v>
      </c>
      <c r="D3748" s="208" t="str">
        <f t="shared" si="1964"/>
        <v>-1.64874556899663+0.00286475624530531i</v>
      </c>
      <c r="E3748" t="str">
        <f t="shared" si="1965"/>
        <v>36500</v>
      </c>
      <c r="F3748" t="str">
        <f t="shared" si="1966"/>
        <v>0.21505376344086</v>
      </c>
      <c r="G3748" t="str">
        <f t="shared" si="1961"/>
        <v>0.21505376344086</v>
      </c>
      <c r="H3748" t="str">
        <f t="shared" si="1967"/>
        <v>2.52668283292521+0.0571861533856258i</v>
      </c>
      <c r="I3748" t="str">
        <f t="shared" si="1968"/>
        <v>7123.56134201486i</v>
      </c>
      <c r="J3748" t="str">
        <f t="shared" si="1962"/>
        <v>-68687.6028154519+1558.4072676699i</v>
      </c>
      <c r="K3748" t="str">
        <f t="shared" si="1969"/>
        <v>0.00235178661072128-0.103656205906592i</v>
      </c>
      <c r="L3748" t="str">
        <f t="shared" si="1970"/>
        <v>0.000745588774736362-0.0278585547195597i</v>
      </c>
      <c r="M3748" t="str">
        <f t="shared" si="1971"/>
        <v>0.00309737538545764-0.131514760626152i</v>
      </c>
      <c r="N3748" t="str">
        <f t="shared" si="1972"/>
        <v>-22.6265570611226i</v>
      </c>
      <c r="O3748" t="str">
        <f t="shared" si="1973"/>
        <v>-0.804829324606147+0.593506325369842i</v>
      </c>
      <c r="P3748" t="str">
        <f t="shared" si="1974"/>
        <v>1.80482932460615-0.593506325369842i</v>
      </c>
      <c r="Q3748" t="str">
        <f t="shared" si="1975"/>
        <v>-1.80482932460615+23.2200633864924i</v>
      </c>
      <c r="R3748" t="str">
        <f t="shared" si="1976"/>
        <v>-0.0314117998092843-0.075285599271388i</v>
      </c>
      <c r="S3748" t="str">
        <f t="shared" si="1977"/>
        <v>2.52644643703831i</v>
      </c>
      <c r="T3748" t="str">
        <f t="shared" si="1978"/>
        <v>0.190205034039492-0.079360229709127i</v>
      </c>
      <c r="U3748" t="str">
        <f t="shared" si="1979"/>
        <v>0.0000500000000000001-0.0000783366194931759i</v>
      </c>
      <c r="V3748" t="str">
        <f t="shared" si="1980"/>
        <v>0.00002-0.000877370138323566i</v>
      </c>
      <c r="W3748" t="str">
        <f t="shared" si="1981"/>
        <v>0.0000421242365939125-0.0000739545960766921i</v>
      </c>
      <c r="X3748" t="str">
        <f t="shared" si="1982"/>
        <v>0.0000421426953414058-0.0000739234430036196i</v>
      </c>
      <c r="Y3748" t="str">
        <f t="shared" si="1983"/>
        <v>0.009+9.11815851777902i</v>
      </c>
      <c r="Z3748" t="str">
        <f t="shared" si="1984"/>
        <v>-0.000097233024610248-0.0000555589865106955i</v>
      </c>
      <c r="AA3748" t="str">
        <f t="shared" si="1985"/>
        <v>0.00130510346030685-1.31606458296323i</v>
      </c>
      <c r="AB3748" t="str">
        <f t="shared" si="1986"/>
        <v>0.572167743753771-0.238728505824006i</v>
      </c>
      <c r="AC3748" t="str">
        <f t="shared" si="1987"/>
        <v>0.970375895987773-0.075987935655529i</v>
      </c>
      <c r="AD3748" t="str">
        <f t="shared" si="1988"/>
        <v>0.605189072633186-0.198625541205482i</v>
      </c>
      <c r="AE3748" t="str">
        <f t="shared" si="1989"/>
        <v>-0.0000698797977577107-0.000014310729386591i</v>
      </c>
      <c r="AF3748" t="str">
        <f t="shared" si="1990"/>
        <v>-4.17542840192184-0.0543213971403205i</v>
      </c>
      <c r="AG3748" t="str">
        <f t="shared" si="1991"/>
        <v>0.999056576575367-0.00288415221555951i</v>
      </c>
      <c r="AH3748" t="str">
        <f t="shared" si="1992"/>
        <v>0.000291089451199094+0.000064449743862745i</v>
      </c>
      <c r="AI3748">
        <f t="shared" si="1993"/>
        <v>-70.511625424151077</v>
      </c>
      <c r="AJ3748">
        <f t="shared" si="1994"/>
        <v>12.484383444542514</v>
      </c>
      <c r="AK3748"/>
      <c r="AL3748"/>
      <c r="AM3748"/>
      <c r="AN3748"/>
    </row>
    <row r="3749" spans="1:40" x14ac:dyDescent="0.35">
      <c r="A3749"/>
      <c r="B3749">
        <f t="shared" si="1995"/>
        <v>1815000</v>
      </c>
      <c r="C3749" s="237" t="str">
        <f t="shared" si="1963"/>
        <v>-6.42118338254983E-09+0.000373457982679518i</v>
      </c>
      <c r="D3749" s="208" t="str">
        <f t="shared" si="1964"/>
        <v>-1.64874556894233+0.00286317786720964i</v>
      </c>
      <c r="E3749" t="str">
        <f t="shared" si="1965"/>
        <v>36500</v>
      </c>
      <c r="F3749" t="str">
        <f t="shared" si="1966"/>
        <v>0.21505376344086</v>
      </c>
      <c r="G3749" t="str">
        <f t="shared" si="1961"/>
        <v>0.21505376344086</v>
      </c>
      <c r="H3749" t="str">
        <f t="shared" si="1967"/>
        <v>2.52668436727294+0.0571546832366861i</v>
      </c>
      <c r="I3749" t="str">
        <f t="shared" si="1968"/>
        <v>7127.48833283184i</v>
      </c>
      <c r="J3749" t="str">
        <f t="shared" si="1962"/>
        <v>-68763.3553355477+1559.26636759696i</v>
      </c>
      <c r="K3749" t="str">
        <f t="shared" si="1969"/>
        <v>0.00234919708040148-0.103599152107559i</v>
      </c>
      <c r="L3749" t="str">
        <f t="shared" si="1970"/>
        <v>0.000744768002894821-0.0278432276081151i</v>
      </c>
      <c r="M3749" t="str">
        <f t="shared" si="1971"/>
        <v>0.0030939650832963-0.131442379715674i</v>
      </c>
      <c r="N3749" t="str">
        <f t="shared" si="1972"/>
        <v>-22.6390303560846i</v>
      </c>
      <c r="O3749" t="str">
        <f t="shared" si="1973"/>
        <v>-0.797363929005807+0.603498769444i</v>
      </c>
      <c r="P3749" t="str">
        <f t="shared" si="1974"/>
        <v>1.79736392900581-0.603498769444i</v>
      </c>
      <c r="Q3749" t="str">
        <f t="shared" si="1975"/>
        <v>-1.79736392900581+23.2425291255286i</v>
      </c>
      <c r="R3749" t="str">
        <f t="shared" si="1976"/>
        <v>-0.0317554367288766-0.0748751499064722i</v>
      </c>
      <c r="S3749" t="str">
        <f t="shared" si="1977"/>
        <v>2.52783918590107i</v>
      </c>
      <c r="T3749" t="str">
        <f t="shared" si="1978"/>
        <v>0.189272337983797-0.0802726373286564i</v>
      </c>
      <c r="U3749" t="str">
        <f t="shared" si="1979"/>
        <v>0.0000499999999999998-0.0000782934588212785i</v>
      </c>
      <c r="V3749" t="str">
        <f t="shared" si="1980"/>
        <v>0.00002-0.000876886738798325i</v>
      </c>
      <c r="W3749" t="str">
        <f t="shared" si="1981"/>
        <v>0.0000421240727692985-0.0000739160852002924i</v>
      </c>
      <c r="X3749" t="str">
        <f t="shared" si="1982"/>
        <v>0.0000421425031306906-0.0000738849484813009i</v>
      </c>
      <c r="Y3749" t="str">
        <f t="shared" si="1983"/>
        <v>0.009+9.12318506602476i</v>
      </c>
      <c r="Z3749" t="str">
        <f t="shared" si="1984"/>
        <v>-0.0000971288491313653-0.0000555280189409611i</v>
      </c>
      <c r="AA3749" t="str">
        <f t="shared" si="1985"/>
        <v>0.00130366567700331-1.31533946850941i</v>
      </c>
      <c r="AB3749" t="str">
        <f t="shared" si="1986"/>
        <v>0.569362041998873-0.241473176656123i</v>
      </c>
      <c r="AC3749" t="str">
        <f t="shared" si="1987"/>
        <v>0.970021777300515-0.0755854112972341i</v>
      </c>
      <c r="AD3749" t="str">
        <f t="shared" si="1988"/>
        <v>0.602696004872961-0.201972941046564i</v>
      </c>
      <c r="AE3749" t="str">
        <f t="shared" si="1989"/>
        <v>-0.0000697543266253774-0.0000138491158546975i</v>
      </c>
      <c r="AF3749" t="str">
        <f t="shared" si="1990"/>
        <v>-4.17542993621527-0.0542915053694765i</v>
      </c>
      <c r="AG3749" t="str">
        <f t="shared" si="1991"/>
        <v>0.99904114429406-0.00287070759544604i</v>
      </c>
      <c r="AH3749" t="str">
        <f t="shared" si="1992"/>
        <v>0.000290601619213384+0.0000625072480353094i</v>
      </c>
      <c r="AI3749">
        <f t="shared" si="1993"/>
        <v>-70.537617064789757</v>
      </c>
      <c r="AJ3749">
        <f t="shared" si="1994"/>
        <v>12.139137844643303</v>
      </c>
      <c r="AK3749"/>
      <c r="AL3749"/>
      <c r="AM3749"/>
      <c r="AN3749"/>
    </row>
    <row r="3750" spans="1:40" x14ac:dyDescent="0.35">
      <c r="A3750"/>
      <c r="B3750">
        <f t="shared" si="1995"/>
        <v>1816000</v>
      </c>
      <c r="C3750" s="237" t="str">
        <f t="shared" si="1963"/>
        <v>-6.41411354176385E-09+0.000373252334010763i</v>
      </c>
      <c r="D3750" s="208" t="str">
        <f t="shared" si="1964"/>
        <v>-1.64874556888813+0.00286160122741585i</v>
      </c>
      <c r="E3750" t="str">
        <f t="shared" si="1965"/>
        <v>36500</v>
      </c>
      <c r="F3750" t="str">
        <f t="shared" si="1966"/>
        <v>0.21505376344086</v>
      </c>
      <c r="G3750" t="str">
        <f t="shared" si="1961"/>
        <v>0.21505376344086</v>
      </c>
      <c r="H3750" t="str">
        <f t="shared" si="1967"/>
        <v>2.52668589908867+0.0571232476848604i</v>
      </c>
      <c r="I3750" t="str">
        <f t="shared" si="1968"/>
        <v>7131.41532364883i</v>
      </c>
      <c r="J3750" t="str">
        <f t="shared" si="1962"/>
        <v>-68839.1496040702+1560.12546752401i</v>
      </c>
      <c r="K3750" t="str">
        <f t="shared" si="1969"/>
        <v>0.00234661182399968-0.103542161048985i</v>
      </c>
      <c r="L3750" t="str">
        <f t="shared" si="1970"/>
        <v>0.000743948585289385-0.0278279173405454i</v>
      </c>
      <c r="M3750" t="str">
        <f t="shared" si="1971"/>
        <v>0.00309056040928906-0.13137007838953i</v>
      </c>
      <c r="N3750" t="str">
        <f t="shared" si="1972"/>
        <v>-22.6515036510466i</v>
      </c>
      <c r="O3750" t="str">
        <f t="shared" si="1973"/>
        <v>-0.789774478672177+0.613397320533837i</v>
      </c>
      <c r="P3750" t="str">
        <f t="shared" si="1974"/>
        <v>1.78977447867218-0.613397320533837i</v>
      </c>
      <c r="Q3750" t="str">
        <f t="shared" si="1975"/>
        <v>-1.78977447867218+23.2649009715804i</v>
      </c>
      <c r="R3750" t="str">
        <f t="shared" si="1976"/>
        <v>-0.0320941034946156-0.0744612355512629i</v>
      </c>
      <c r="S3750" t="str">
        <f t="shared" si="1977"/>
        <v>2.52923193476382i</v>
      </c>
      <c r="T3750" t="str">
        <f t="shared" si="1978"/>
        <v>0.188329734858225-0.0811734314761969i</v>
      </c>
      <c r="U3750" t="str">
        <f t="shared" si="1979"/>
        <v>0.00005-0.0000782503456831613i</v>
      </c>
      <c r="V3750" t="str">
        <f t="shared" si="1980"/>
        <v>0.00002-0.000876403871651408i</v>
      </c>
      <c r="W3750" t="str">
        <f t="shared" si="1981"/>
        <v>0.0000421239088563284-0.0000738776179417531i</v>
      </c>
      <c r="X3750" t="str">
        <f t="shared" si="1982"/>
        <v>0.000042142310878681-0.0000738464975583792i</v>
      </c>
      <c r="Y3750" t="str">
        <f t="shared" si="1983"/>
        <v>0.009+9.1282116142705i</v>
      </c>
      <c r="Z3750" t="str">
        <f t="shared" si="1984"/>
        <v>-0.0000970248456680399-0.0000554970855933947i</v>
      </c>
      <c r="AA3750" t="str">
        <f t="shared" si="1985"/>
        <v>0.00130223026829447-1.3146151526563i</v>
      </c>
      <c r="AB3750" t="str">
        <f t="shared" si="1986"/>
        <v>0.566526538163039-0.244182912271626i</v>
      </c>
      <c r="AC3750" t="str">
        <f t="shared" si="1987"/>
        <v>0.969672556163151-0.0751792977695191i</v>
      </c>
      <c r="AD3750" t="str">
        <f t="shared" si="1988"/>
        <v>0.600161388902687-0.205289093973337i</v>
      </c>
      <c r="AE3750" t="str">
        <f t="shared" si="1989"/>
        <v>-0.0000696235125538282-0.0000133890653096882i</v>
      </c>
      <c r="AF3750" t="str">
        <f t="shared" si="1990"/>
        <v>-4.1754314679768-0.0542616464574446i</v>
      </c>
      <c r="AG3750" t="str">
        <f t="shared" si="1991"/>
        <v>0.999025877528865-0.00285707989421678i</v>
      </c>
      <c r="AH3750" t="str">
        <f t="shared" si="1992"/>
        <v>0.00029009122118178+0.0000605708282446055i</v>
      </c>
      <c r="AI3750">
        <f t="shared" si="1993"/>
        <v>-70.563979534258749</v>
      </c>
      <c r="AJ3750">
        <f t="shared" si="1994"/>
        <v>11.793870944302309</v>
      </c>
      <c r="AK3750"/>
      <c r="AL3750"/>
      <c r="AM3750"/>
      <c r="AN3750"/>
    </row>
    <row r="3751" spans="1:40" x14ac:dyDescent="0.35">
      <c r="A3751"/>
      <c r="B3751">
        <f t="shared" si="1995"/>
        <v>1817000</v>
      </c>
      <c r="C3751" s="237" t="str">
        <f t="shared" si="1963"/>
        <v>-6.4070553705901E-09+0.000373046911702679i</v>
      </c>
      <c r="D3751" s="208" t="str">
        <f t="shared" si="1964"/>
        <v>-1.64874556883402+0.00286002632305387i</v>
      </c>
      <c r="E3751" t="str">
        <f t="shared" si="1965"/>
        <v>36500</v>
      </c>
      <c r="F3751" t="str">
        <f t="shared" si="1966"/>
        <v>0.21505376344086</v>
      </c>
      <c r="G3751" t="str">
        <f t="shared" si="1961"/>
        <v>0.21505376344086</v>
      </c>
      <c r="H3751" t="str">
        <f t="shared" si="1967"/>
        <v>2.52668742837796+0.0570918466731613i</v>
      </c>
      <c r="I3751" t="str">
        <f t="shared" si="1968"/>
        <v>7135.34231446582i</v>
      </c>
      <c r="J3751" t="str">
        <f t="shared" si="1962"/>
        <v>-68914.9856210192+1560.98456745105i</v>
      </c>
      <c r="K3751" t="str">
        <f t="shared" si="1969"/>
        <v>0.00234403083211735-0.103485232627489i</v>
      </c>
      <c r="L3751" t="str">
        <f t="shared" si="1970"/>
        <v>0.000743130518943158-0.0278126238891193i</v>
      </c>
      <c r="M3751" t="str">
        <f t="shared" si="1971"/>
        <v>0.00308716135106051-0.131297856516608i</v>
      </c>
      <c r="N3751" t="str">
        <f t="shared" si="1972"/>
        <v>-22.6639769460086i</v>
      </c>
      <c r="O3751" t="str">
        <f t="shared" si="1973"/>
        <v>-0.782062154380061+0.623200438612183i</v>
      </c>
      <c r="P3751" t="str">
        <f t="shared" si="1974"/>
        <v>1.78206215438006-0.623200438612183i</v>
      </c>
      <c r="Q3751" t="str">
        <f t="shared" si="1975"/>
        <v>-1.78206215438006+23.2871773846208i</v>
      </c>
      <c r="R3751" t="str">
        <f t="shared" si="1976"/>
        <v>-0.0324277730082478-0.0740439177695263i</v>
      </c>
      <c r="S3751" t="str">
        <f t="shared" si="1977"/>
        <v>2.53062468362658i</v>
      </c>
      <c r="T3751" t="str">
        <f t="shared" si="1978"/>
        <v>0.18737736597998-0.0820625228097116i</v>
      </c>
      <c r="U3751" t="str">
        <f t="shared" si="1979"/>
        <v>0.0000500000000000002-0.000078207280000342i</v>
      </c>
      <c r="V3751" t="str">
        <f t="shared" si="1980"/>
        <v>0.00002-0.000875921536003827i</v>
      </c>
      <c r="W3751" t="str">
        <f t="shared" si="1981"/>
        <v>0.0000421237448550048-0.0000738391942290143i</v>
      </c>
      <c r="X3751" t="str">
        <f t="shared" si="1982"/>
        <v>0.0000421421185852762-0.000073808090162826i</v>
      </c>
      <c r="Y3751" t="str">
        <f t="shared" si="1983"/>
        <v>0.009+9.13323816251625i</v>
      </c>
      <c r="Z3751" t="str">
        <f t="shared" si="1984"/>
        <v>-0.0000969210138416732-0.0000554661864109836i</v>
      </c>
      <c r="AA3751" t="str">
        <f t="shared" si="1985"/>
        <v>0.00130079722895408-1.31389163408531i</v>
      </c>
      <c r="AB3751" t="str">
        <f t="shared" si="1986"/>
        <v>0.563661657351454-0.246857443915108i</v>
      </c>
      <c r="AC3751" t="str">
        <f t="shared" si="1987"/>
        <v>0.969328261232428-0.074769656170921i</v>
      </c>
      <c r="AD3751" t="str">
        <f t="shared" si="1988"/>
        <v>0.597585614937563-0.208573484380293i</v>
      </c>
      <c r="AE3751" t="str">
        <f t="shared" si="1989"/>
        <v>-0.0000694873794219742-0.0000129306415480207i</v>
      </c>
      <c r="AF3751" t="str">
        <f t="shared" si="1990"/>
        <v>-4.17543299721198-0.0542318203501074i</v>
      </c>
      <c r="AG3751" t="str">
        <f t="shared" si="1991"/>
        <v>0.999010778461004-0.00284327126797467i</v>
      </c>
      <c r="AH3751" t="str">
        <f t="shared" si="1992"/>
        <v>0.000289558350478968+0.0000586407561094636i</v>
      </c>
      <c r="AI3751">
        <f t="shared" si="1993"/>
        <v>-70.590714465756577</v>
      </c>
      <c r="AJ3751">
        <f t="shared" si="1994"/>
        <v>11.448582794258058</v>
      </c>
      <c r="AK3751"/>
      <c r="AL3751"/>
      <c r="AM3751"/>
      <c r="AN3751"/>
    </row>
    <row r="3752" spans="1:40" x14ac:dyDescent="0.35">
      <c r="A3752"/>
      <c r="B3752">
        <f t="shared" si="1995"/>
        <v>1818000</v>
      </c>
      <c r="C3752" s="237" t="str">
        <f t="shared" si="1963"/>
        <v>-6.40000884335991E-09+0.000372841715381732i</v>
      </c>
      <c r="D3752" s="208" t="str">
        <f t="shared" si="1964"/>
        <v>-1.64874556878+0.00285845315125995i</v>
      </c>
      <c r="E3752" t="str">
        <f t="shared" si="1965"/>
        <v>36500</v>
      </c>
      <c r="F3752" t="str">
        <f t="shared" si="1966"/>
        <v>0.21505376344086</v>
      </c>
      <c r="G3752" t="str">
        <f t="shared" si="1961"/>
        <v>0.21505376344086</v>
      </c>
      <c r="H3752" t="str">
        <f t="shared" si="1967"/>
        <v>2.52668895514635+0.057060480144727i</v>
      </c>
      <c r="I3752" t="str">
        <f t="shared" si="1968"/>
        <v>7139.2693052828i</v>
      </c>
      <c r="J3752" t="str">
        <f t="shared" si="1962"/>
        <v>-68990.8633863949+1561.84366737811i</v>
      </c>
      <c r="K3752" t="str">
        <f t="shared" si="1969"/>
        <v>0.00234145409538176-0.103428366739916i</v>
      </c>
      <c r="L3752" t="str">
        <f t="shared" si="1970"/>
        <v>0.000742313800887425-0.0277973472261668i</v>
      </c>
      <c r="M3752" t="str">
        <f t="shared" si="1971"/>
        <v>0.00308376789626919-0.131225713966083i</v>
      </c>
      <c r="N3752" t="str">
        <f t="shared" si="1972"/>
        <v>-22.6764502409707i</v>
      </c>
      <c r="O3752" t="str">
        <f t="shared" si="1973"/>
        <v>-0.774228156021062+0.632906598499515i</v>
      </c>
      <c r="P3752" t="str">
        <f t="shared" si="1974"/>
        <v>1.77422815602106-0.632906598499515i</v>
      </c>
      <c r="Q3752" t="str">
        <f t="shared" si="1975"/>
        <v>-1.77422815602106+23.3093568394702i</v>
      </c>
      <c r="R3752" t="str">
        <f t="shared" si="1976"/>
        <v>-0.0327564188607367-0.0736232581279118i</v>
      </c>
      <c r="S3752" t="str">
        <f t="shared" si="1977"/>
        <v>2.53201743248933i</v>
      </c>
      <c r="T3752" t="str">
        <f t="shared" si="1978"/>
        <v>0.186415373016534-0.0829398235813076i</v>
      </c>
      <c r="U3752" t="str">
        <f t="shared" si="1979"/>
        <v>0.0000499999999999999-0.0000781642616945108i</v>
      </c>
      <c r="V3752" t="str">
        <f t="shared" si="1980"/>
        <v>0.00002-0.000875439730978521i</v>
      </c>
      <c r="W3752" t="str">
        <f t="shared" si="1981"/>
        <v>0.0000421235807653304-0.0000738008139901747i</v>
      </c>
      <c r="X3752" t="str">
        <f t="shared" si="1982"/>
        <v>0.0000421419262503758-0.0000737697262227698i</v>
      </c>
      <c r="Y3752" t="str">
        <f t="shared" si="1983"/>
        <v>0.009+9.13826471076199i</v>
      </c>
      <c r="Z3752" t="str">
        <f t="shared" si="1984"/>
        <v>-0.0000968173532747065-0.0000554353213368427i</v>
      </c>
      <c r="AA3752" t="str">
        <f t="shared" si="1985"/>
        <v>0.00129936655377031-1.31316891148075i</v>
      </c>
      <c r="AB3752" t="str">
        <f t="shared" si="1986"/>
        <v>0.560767825722962-0.249496507626604i</v>
      </c>
      <c r="AC3752" t="str">
        <f t="shared" si="1987"/>
        <v>0.96898892047288-0.0743565476201539i</v>
      </c>
      <c r="AD3752" t="str">
        <f t="shared" si="1988"/>
        <v>0.594969079591566-0.211825601501477i</v>
      </c>
      <c r="AE3752" t="str">
        <f t="shared" si="1989"/>
        <v>-0.0000693459518529479-0.0000124739080194483i</v>
      </c>
      <c r="AF3752" t="str">
        <f t="shared" si="1990"/>
        <v>-4.17543452392635-0.054202026993467i</v>
      </c>
      <c r="AG3752" t="str">
        <f t="shared" si="1991"/>
        <v>0.998995849243918-0.0028292838985239i</v>
      </c>
      <c r="AH3752" t="str">
        <f t="shared" si="1992"/>
        <v>0.000289003103698214+0.0000567173018964063i</v>
      </c>
      <c r="AI3752">
        <f t="shared" si="1993"/>
        <v>-70.617823532070716</v>
      </c>
      <c r="AJ3752">
        <f t="shared" si="1994"/>
        <v>11.103273447943929</v>
      </c>
      <c r="AK3752"/>
      <c r="AL3752"/>
      <c r="AM3752"/>
      <c r="AN3752"/>
    </row>
    <row r="3753" spans="1:40" x14ac:dyDescent="0.35">
      <c r="A3753"/>
      <c r="B3753">
        <f t="shared" si="1995"/>
        <v>1819000</v>
      </c>
      <c r="C3753" s="237" t="str">
        <f t="shared" si="1963"/>
        <v>-6.39297393447506E-09+0.000372636744675208i</v>
      </c>
      <c r="D3753" s="208" t="str">
        <f t="shared" si="1964"/>
        <v>-1.64874556872606+0.0028568817091766i</v>
      </c>
      <c r="E3753" t="str">
        <f t="shared" si="1965"/>
        <v>36500</v>
      </c>
      <c r="F3753" t="str">
        <f t="shared" si="1966"/>
        <v>0.21505376344086</v>
      </c>
      <c r="G3753" t="str">
        <f t="shared" si="1961"/>
        <v>0.21505376344086</v>
      </c>
      <c r="H3753" t="str">
        <f t="shared" si="1967"/>
        <v>2.52669047939936+0.0570291480428199i</v>
      </c>
      <c r="I3753" t="str">
        <f t="shared" si="1968"/>
        <v>7143.19629609979i</v>
      </c>
      <c r="J3753" t="str">
        <f t="shared" si="1962"/>
        <v>-69066.7829001972+1562.70276730516i</v>
      </c>
      <c r="K3753" t="str">
        <f t="shared" si="1969"/>
        <v>0.00233888160444588-0.103371563283335i</v>
      </c>
      <c r="L3753" t="str">
        <f t="shared" si="1970"/>
        <v>0.000741498428161618-0.0277820873240785i</v>
      </c>
      <c r="M3753" t="str">
        <f t="shared" si="1971"/>
        <v>0.0030803800326075-0.131153650607413i</v>
      </c>
      <c r="N3753" t="str">
        <f t="shared" si="1972"/>
        <v>-22.6889235359327i</v>
      </c>
      <c r="O3753" t="str">
        <f t="shared" si="1973"/>
        <v>-0.76627370241715+0.642514290100938i</v>
      </c>
      <c r="P3753" t="str">
        <f t="shared" si="1974"/>
        <v>1.76627370241715-0.642514290100938i</v>
      </c>
      <c r="Q3753" t="str">
        <f t="shared" si="1975"/>
        <v>-1.76627370241715+23.3314378260336i</v>
      </c>
      <c r="R3753" t="str">
        <f t="shared" si="1976"/>
        <v>-0.0330800153257015-0.0731993181905903i</v>
      </c>
      <c r="S3753" t="str">
        <f t="shared" si="1977"/>
        <v>2.53341018135209i</v>
      </c>
      <c r="T3753" t="str">
        <f t="shared" si="1978"/>
        <v>0.185443897972073-0.0838052476254154i</v>
      </c>
      <c r="U3753" t="str">
        <f t="shared" si="1979"/>
        <v>0.0000500000000000001-0.0000781212906875322i</v>
      </c>
      <c r="V3753" t="str">
        <f t="shared" si="1980"/>
        <v>0.00002-0.000874958455700357i</v>
      </c>
      <c r="W3753" t="str">
        <f t="shared" si="1981"/>
        <v>0.0000421234165873092-0.000073762477153493i</v>
      </c>
      <c r="X3753" t="str">
        <f t="shared" si="1982"/>
        <v>0.0000421417338738807-0.0000737314056665004i</v>
      </c>
      <c r="Y3753" t="str">
        <f t="shared" si="1983"/>
        <v>0.009+9.14329125900773i</v>
      </c>
      <c r="Z3753" t="str">
        <f t="shared" si="1984"/>
        <v>-0.0000967138635906221-0.0000554044903142146i</v>
      </c>
      <c r="AA3753" t="str">
        <f t="shared" si="1985"/>
        <v>0.00129793823754562-1.31244698352984i</v>
      </c>
      <c r="AB3753" t="str">
        <f t="shared" si="1986"/>
        <v>0.5578454704493-0.252099844206037i</v>
      </c>
      <c r="AC3753" t="str">
        <f t="shared" si="1987"/>
        <v>0.968654561163271-0.0739400332505512i</v>
      </c>
      <c r="AD3753" t="str">
        <f t="shared" si="1988"/>
        <v>0.592312185818361-0.215044939489848i</v>
      </c>
      <c r="AE3753" t="str">
        <f t="shared" si="1989"/>
        <v>-0.0000691992552093863-0.0000120189278184899i</v>
      </c>
      <c r="AF3753" t="str">
        <f t="shared" si="1990"/>
        <v>-4.17543604812542-0.0541722663336433i</v>
      </c>
      <c r="AG3753" t="str">
        <f t="shared" si="1991"/>
        <v>0.998981092002969-0.0028151199930188i</v>
      </c>
      <c r="AH3753" t="str">
        <f t="shared" si="1992"/>
        <v>0.000288425580633258+0.000054800734481578i</v>
      </c>
      <c r="AI3753">
        <f t="shared" si="1993"/>
        <v>-70.645308446170745</v>
      </c>
      <c r="AJ3753">
        <f t="shared" si="1994"/>
        <v>10.757942961486764</v>
      </c>
      <c r="AK3753"/>
      <c r="AL3753"/>
      <c r="AM3753"/>
      <c r="AN3753"/>
    </row>
    <row r="3754" spans="1:40" x14ac:dyDescent="0.35">
      <c r="A3754"/>
      <c r="B3754">
        <f t="shared" si="1995"/>
        <v>1820000</v>
      </c>
      <c r="C3754" s="237" t="str">
        <f t="shared" si="1963"/>
        <v>-6.38595061840797E-09+0.000372431999211222i</v>
      </c>
      <c r="D3754" s="208" t="str">
        <f t="shared" si="1964"/>
        <v>-1.64874556867222+0.0028553119939527i</v>
      </c>
      <c r="E3754" t="str">
        <f t="shared" si="1965"/>
        <v>36500</v>
      </c>
      <c r="F3754" t="str">
        <f t="shared" si="1966"/>
        <v>0.21505376344086</v>
      </c>
      <c r="G3754" t="str">
        <f t="shared" si="1961"/>
        <v>0.21505376344086</v>
      </c>
      <c r="H3754" t="str">
        <f t="shared" si="1967"/>
        <v>2.52669200114255+0.0569978503108277i</v>
      </c>
      <c r="I3754" t="str">
        <f t="shared" si="1968"/>
        <v>7147.12328691678i</v>
      </c>
      <c r="J3754" t="str">
        <f t="shared" si="1962"/>
        <v>-69142.7441624261+1563.56186723221i</v>
      </c>
      <c r="K3754" t="str">
        <f t="shared" si="1969"/>
        <v>0.00233631334998836-0.103314822155045i</v>
      </c>
      <c r="L3754" t="str">
        <f t="shared" si="1970"/>
        <v>0.00074068439781328-0.0277668441553052i</v>
      </c>
      <c r="M3754" t="str">
        <f t="shared" si="1971"/>
        <v>0.00307699774780164-0.13108166631035i</v>
      </c>
      <c r="N3754" t="str">
        <f t="shared" si="1972"/>
        <v>-22.7013968308947i</v>
      </c>
      <c r="O3754" t="str">
        <f t="shared" si="1973"/>
        <v>-0.758200031130672+0.652022018641586i</v>
      </c>
      <c r="P3754" t="str">
        <f t="shared" si="1974"/>
        <v>1.75820003113067-0.652022018641586i</v>
      </c>
      <c r="Q3754" t="str">
        <f t="shared" si="1975"/>
        <v>-1.75820003113067+23.3534188495363i</v>
      </c>
      <c r="R3754" t="str">
        <f t="shared" si="1976"/>
        <v>-0.033398537352921-0.0727721595140572i</v>
      </c>
      <c r="S3754" t="str">
        <f t="shared" si="1977"/>
        <v>2.53480293021484i</v>
      </c>
      <c r="T3754" t="str">
        <f t="shared" si="1978"/>
        <v>0.184463083174294-0.0846587103470739i</v>
      </c>
      <c r="U3754" t="str">
        <f t="shared" si="1979"/>
        <v>0.0000499999999999998-0.0000780783669014398i</v>
      </c>
      <c r="V3754" t="str">
        <f t="shared" si="1980"/>
        <v>0.00002-0.000874477709296132i</v>
      </c>
      <c r="W3754" t="str">
        <f t="shared" si="1981"/>
        <v>0.0000421232523209437-0.0000737241836473827i</v>
      </c>
      <c r="X3754" t="str">
        <f t="shared" si="1982"/>
        <v>0.0000421415414556909-0.0000736931284224609i</v>
      </c>
      <c r="Y3754" t="str">
        <f t="shared" si="1983"/>
        <v>0.009+9.14831780725348i</v>
      </c>
      <c r="Z3754" t="str">
        <f t="shared" si="1984"/>
        <v>-0.0000966105444139309-0.000055373693286466i</v>
      </c>
      <c r="AA3754" t="str">
        <f t="shared" si="1985"/>
        <v>0.00129651227509677-1.31172584892267i</v>
      </c>
      <c r="AB3754" t="str">
        <f t="shared" si="1986"/>
        <v>0.554895019675379-0.254667199177977i</v>
      </c>
      <c r="AC3754" t="str">
        <f t="shared" si="1987"/>
        <v>0.968325209902968-0.0735201742046727i</v>
      </c>
      <c r="AD3754" t="str">
        <f t="shared" si="1988"/>
        <v>0.589615342850951-0.218230997496185i</v>
      </c>
      <c r="AE3754" t="str">
        <f t="shared" si="1989"/>
        <v>-0.0000690473155885903-0.0000115657636759214i</v>
      </c>
      <c r="AF3754" t="str">
        <f t="shared" si="1990"/>
        <v>-4.17543756981477-0.054142538316875i</v>
      </c>
      <c r="AG3754" t="str">
        <f t="shared" si="1991"/>
        <v>0.998966508835141-0.00280078178360792i</v>
      </c>
      <c r="AH3754" t="str">
        <f t="shared" si="1992"/>
        <v>0.000287825884259625+0.0000528913213127334i</v>
      </c>
      <c r="AI3754">
        <f t="shared" si="1993"/>
        <v>-70.673170961824454</v>
      </c>
      <c r="AJ3754">
        <f t="shared" si="1994"/>
        <v>10.4125913936783</v>
      </c>
      <c r="AK3754"/>
      <c r="AL3754"/>
      <c r="AM3754"/>
      <c r="AN3754"/>
    </row>
    <row r="3755" spans="1:40" x14ac:dyDescent="0.35">
      <c r="A3755"/>
      <c r="B3755">
        <f t="shared" si="1995"/>
        <v>1821000</v>
      </c>
      <c r="C3755" s="237" t="str">
        <f t="shared" si="1963"/>
        <v>-6.37893886970079E-09+0.000372227478618696i</v>
      </c>
      <c r="D3755" s="208" t="str">
        <f t="shared" si="1964"/>
        <v>-1.64874556861846+0.00285374400274334i</v>
      </c>
      <c r="E3755" t="str">
        <f t="shared" si="1965"/>
        <v>36500</v>
      </c>
      <c r="F3755" t="str">
        <f t="shared" si="1966"/>
        <v>0.21505376344086</v>
      </c>
      <c r="G3755" t="str">
        <f t="shared" si="1961"/>
        <v>0.21505376344086</v>
      </c>
      <c r="H3755" t="str">
        <f t="shared" si="1967"/>
        <v>2.52669352038139+0.0569665868922608i</v>
      </c>
      <c r="I3755" t="str">
        <f t="shared" si="1968"/>
        <v>7151.05027773377i</v>
      </c>
      <c r="J3755" t="str">
        <f t="shared" si="1962"/>
        <v>-69218.7471730817+1564.42096715926i</v>
      </c>
      <c r="K3755" t="str">
        <f t="shared" si="1969"/>
        <v>0.00233374932271339-0.103258143252566i</v>
      </c>
      <c r="L3755" t="str">
        <f t="shared" si="1970"/>
        <v>0.000739871706898055-0.0277516176923582i</v>
      </c>
      <c r="M3755" t="str">
        <f t="shared" si="1971"/>
        <v>0.00307362102961144-0.131009760944924i</v>
      </c>
      <c r="N3755" t="str">
        <f t="shared" si="1972"/>
        <v>-22.7138701258568i</v>
      </c>
      <c r="O3755" t="str">
        <f t="shared" si="1973"/>
        <v>-0.750008398271976+0.661428304898955i</v>
      </c>
      <c r="P3755" t="str">
        <f t="shared" si="1974"/>
        <v>1.75000839827198-0.661428304898955i</v>
      </c>
      <c r="Q3755" t="str">
        <f t="shared" si="1975"/>
        <v>-1.75000839827198+23.3752984307558i</v>
      </c>
      <c r="R3755" t="str">
        <f t="shared" si="1976"/>
        <v>-0.0337119605618541-0.0723418436421582i</v>
      </c>
      <c r="S3755" t="str">
        <f t="shared" si="1977"/>
        <v>2.5361956790776i</v>
      </c>
      <c r="T3755" t="str">
        <f t="shared" si="1978"/>
        <v>0.183473071261749-0.0855001287102088i</v>
      </c>
      <c r="U3755" t="str">
        <f t="shared" si="1979"/>
        <v>0.00005-0.0000780354902584409i</v>
      </c>
      <c r="V3755" t="str">
        <f t="shared" si="1980"/>
        <v>0.00002-0.00087399749089454i</v>
      </c>
      <c r="W3755" t="str">
        <f t="shared" si="1981"/>
        <v>0.0000421230879662378-0.0000736859334004173i</v>
      </c>
      <c r="X3755" t="str">
        <f t="shared" si="1982"/>
        <v>0.000042141348995708-0.0000736548944192563i</v>
      </c>
      <c r="Y3755" t="str">
        <f t="shared" si="1983"/>
        <v>0.009+9.15334435549922i</v>
      </c>
      <c r="Z3755" t="str">
        <f t="shared" si="1984"/>
        <v>-0.0000965073953701815-0.0000553429301970918i</v>
      </c>
      <c r="AA3755" t="str">
        <f t="shared" si="1985"/>
        <v>0.00129508866125473-1.31100550635221i</v>
      </c>
      <c r="AB3755" t="str">
        <f t="shared" si="1986"/>
        <v>0.551916902481211-0.257198322756378i</v>
      </c>
      <c r="AC3755" t="str">
        <f t="shared" si="1987"/>
        <v>0.968000892618316-0.0730970316291312i</v>
      </c>
      <c r="AD3755" t="str">
        <f t="shared" si="1988"/>
        <v>0.586878966140628-0.22138327974706i</v>
      </c>
      <c r="AE3755" t="str">
        <f t="shared" si="1989"/>
        <v>-0.0000688901598176216-0.0000111144779503651i</v>
      </c>
      <c r="AF3755" t="str">
        <f t="shared" si="1990"/>
        <v>-4.17543908899985-0.0541128428895175i</v>
      </c>
      <c r="AG3755" t="str">
        <f t="shared" si="1991"/>
        <v>0.998952101808745-0.00278627152707593i</v>
      </c>
      <c r="AH3755" t="str">
        <f t="shared" si="1992"/>
        <v>0.000287204120715609+0.0000509893283716088i</v>
      </c>
      <c r="AI3755">
        <f t="shared" si="1993"/>
        <v>-70.701412874228438</v>
      </c>
      <c r="AJ3755">
        <f t="shared" si="1994"/>
        <v>10.067218805970429</v>
      </c>
      <c r="AK3755"/>
      <c r="AL3755"/>
      <c r="AM3755"/>
      <c r="AN3755"/>
    </row>
    <row r="3756" spans="1:40" x14ac:dyDescent="0.35">
      <c r="A3756"/>
      <c r="B3756">
        <f t="shared" si="1995"/>
        <v>1822000</v>
      </c>
      <c r="C3756" s="237" t="str">
        <f t="shared" si="1963"/>
        <v>-6.37193866296563E-09+0.000372023182527368i</v>
      </c>
      <c r="D3756" s="208" t="str">
        <f t="shared" si="1964"/>
        <v>-1.64874556856479+0.00285217773270982i</v>
      </c>
      <c r="E3756" t="str">
        <f t="shared" si="1965"/>
        <v>36500</v>
      </c>
      <c r="F3756" t="str">
        <f t="shared" si="1966"/>
        <v>0.21505376344086</v>
      </c>
      <c r="G3756" t="str">
        <f t="shared" si="1961"/>
        <v>0.21505376344086</v>
      </c>
      <c r="H3756" t="str">
        <f t="shared" si="1967"/>
        <v>2.5266950371214+0.0569353577307546i</v>
      </c>
      <c r="I3756" t="str">
        <f t="shared" si="1968"/>
        <v>7154.97726855075i</v>
      </c>
      <c r="J3756" t="str">
        <f t="shared" si="1962"/>
        <v>-69294.7919321638+1565.28006708631i</v>
      </c>
      <c r="K3756" t="str">
        <f t="shared" si="1969"/>
        <v>0.00233118951335066-0.103201526473645i</v>
      </c>
      <c r="L3756" t="str">
        <f t="shared" si="1970"/>
        <v>0.000739060352479656-0.027736407907809i</v>
      </c>
      <c r="M3756" t="str">
        <f t="shared" si="1971"/>
        <v>0.00307024986583032-0.130937934381454i</v>
      </c>
      <c r="N3756" t="str">
        <f t="shared" si="1972"/>
        <v>-22.7263434208188i</v>
      </c>
      <c r="O3756" t="str">
        <f t="shared" si="1973"/>
        <v>-0.741700078304199+0.670731685432815i</v>
      </c>
      <c r="P3756" t="str">
        <f t="shared" si="1974"/>
        <v>1.7417000783042-0.670731685432815i</v>
      </c>
      <c r="Q3756" t="str">
        <f t="shared" si="1975"/>
        <v>-1.7417000783042+23.3970751062516i</v>
      </c>
      <c r="R3756" t="str">
        <f t="shared" si="1976"/>
        <v>-0.0340202612352046-0.0719084321013002i</v>
      </c>
      <c r="S3756" t="str">
        <f t="shared" si="1977"/>
        <v>2.53758842794035i</v>
      </c>
      <c r="T3756" t="str">
        <f t="shared" si="1978"/>
        <v>0.182474005171594-0.0863294212259629i</v>
      </c>
      <c r="U3756" t="str">
        <f t="shared" si="1979"/>
        <v>0.0000500000000000002-0.0000779926606809119i</v>
      </c>
      <c r="V3756" t="str">
        <f t="shared" si="1980"/>
        <v>0.00002-0.00087351779962621i</v>
      </c>
      <c r="W3756" t="str">
        <f t="shared" si="1981"/>
        <v>0.0000421229235231941-0.0000736477263413253i</v>
      </c>
      <c r="X3756" t="str">
        <f t="shared" si="1982"/>
        <v>0.0000421411564938324-0.0000736167035856439i</v>
      </c>
      <c r="Y3756" t="str">
        <f t="shared" si="1983"/>
        <v>0.009+9.15837090374496i</v>
      </c>
      <c r="Z3756" t="str">
        <f t="shared" si="1984"/>
        <v>-0.0000964044160859432-0.00005531220098971i</v>
      </c>
      <c r="AA3756" t="str">
        <f t="shared" si="1985"/>
        <v>0.00129366739086466-1.31028595451431i</v>
      </c>
      <c r="AB3756" t="str">
        <f t="shared" si="1986"/>
        <v>0.54891154884506-0.259692969809476i</v>
      </c>
      <c r="AC3756" t="str">
        <f t="shared" si="1987"/>
        <v>0.967681634568956-0.0726706666696114i</v>
      </c>
      <c r="AD3756" t="str">
        <f t="shared" si="1988"/>
        <v>0.584103477294867-0.224501295622077i</v>
      </c>
      <c r="AE3756" t="str">
        <f t="shared" si="1989"/>
        <v>-0.0000687278154482791-0.0000106651326199381i</v>
      </c>
      <c r="AF3756" t="str">
        <f t="shared" si="1990"/>
        <v>-4.17544060568619-0.0540831799980448i</v>
      </c>
      <c r="AG3756" t="str">
        <f t="shared" si="1991"/>
        <v>0.998937872963135-0.00277159150448178i</v>
      </c>
      <c r="AH3756" t="str">
        <f t="shared" si="1992"/>
        <v>0.000286560399282714+0.0000490950201365149i</v>
      </c>
      <c r="AI3756">
        <f t="shared" si="1993"/>
        <v>-70.730036020661203</v>
      </c>
      <c r="AJ3756">
        <f t="shared" si="1994"/>
        <v>9.7218252624709098</v>
      </c>
      <c r="AK3756"/>
      <c r="AL3756"/>
      <c r="AM3756"/>
      <c r="AN3756"/>
    </row>
    <row r="3757" spans="1:40" x14ac:dyDescent="0.35">
      <c r="A3757"/>
      <c r="B3757">
        <f t="shared" si="1995"/>
        <v>1823000</v>
      </c>
      <c r="C3757" s="237" t="str">
        <f t="shared" si="1963"/>
        <v>-6.36494997288409E-09+0.000371819110567788i</v>
      </c>
      <c r="D3757" s="208" t="str">
        <f t="shared" si="1964"/>
        <v>-1.64874556851121+0.00285061318101971i</v>
      </c>
      <c r="E3757" t="str">
        <f t="shared" si="1965"/>
        <v>36500</v>
      </c>
      <c r="F3757" t="str">
        <f t="shared" si="1966"/>
        <v>0.21505376344086</v>
      </c>
      <c r="G3757" t="str">
        <f t="shared" si="1961"/>
        <v>0.21505376344086</v>
      </c>
      <c r="H3757" t="str">
        <f t="shared" si="1967"/>
        <v>2.52669655136804+0.0569041627700668i</v>
      </c>
      <c r="I3757" t="str">
        <f t="shared" si="1968"/>
        <v>7158.90425936774i</v>
      </c>
      <c r="J3757" t="str">
        <f t="shared" si="1962"/>
        <v>-69370.8784396726+1566.13916701336i</v>
      </c>
      <c r="K3757" t="str">
        <f t="shared" si="1969"/>
        <v>0.00232863391265523-0.103144971716251i</v>
      </c>
      <c r="L3757" t="str">
        <f t="shared" si="1970"/>
        <v>0.000738250331629823-0.0277212147742888i</v>
      </c>
      <c r="M3757" t="str">
        <f t="shared" si="1971"/>
        <v>0.00306688424428505-0.13086618649054i</v>
      </c>
      <c r="N3757" t="str">
        <f t="shared" si="1972"/>
        <v>-22.7388167157808i</v>
      </c>
      <c r="O3757" t="str">
        <f t="shared" si="1973"/>
        <v>-0.733276363844588+0.679930712813342i</v>
      </c>
      <c r="P3757" t="str">
        <f t="shared" si="1974"/>
        <v>1.73327636384459-0.679930712813342i</v>
      </c>
      <c r="Q3757" t="str">
        <f t="shared" si="1975"/>
        <v>-1.73327636384459+23.4187474285941i</v>
      </c>
      <c r="R3757" t="str">
        <f t="shared" si="1976"/>
        <v>-0.0343234163125562-0.0714719863958207i</v>
      </c>
      <c r="S3757" t="str">
        <f t="shared" si="1977"/>
        <v>2.53898117680311i</v>
      </c>
      <c r="T3757" t="str">
        <f t="shared" si="1978"/>
        <v>0.181466028127717-0.087146507941157i</v>
      </c>
      <c r="U3757" t="str">
        <f t="shared" si="1979"/>
        <v>0.00005-0.0000779498780913992i</v>
      </c>
      <c r="V3757" t="str">
        <f t="shared" si="1980"/>
        <v>0.00002-0.00087303863462367i</v>
      </c>
      <c r="W3757" t="str">
        <f t="shared" si="1981"/>
        <v>0.0000421227589918157-0.0000736095623989913i</v>
      </c>
      <c r="X3757" t="str">
        <f t="shared" si="1982"/>
        <v>0.0000421409639499655-0.000073578555850539i</v>
      </c>
      <c r="Y3757" t="str">
        <f t="shared" si="1983"/>
        <v>0.009+9.16339745199071i</v>
      </c>
      <c r="Z3757" t="str">
        <f t="shared" si="1984"/>
        <v>-0.0000963016061888117-0.0000552815056080644i</v>
      </c>
      <c r="AA3757" t="str">
        <f t="shared" si="1985"/>
        <v>0.00129224845878584-1.30956719210767i</v>
      </c>
      <c r="AB3757" t="str">
        <f t="shared" si="1986"/>
        <v>0.545879389607723-0.262150899825075i</v>
      </c>
      <c r="AC3757" t="str">
        <f t="shared" si="1987"/>
        <v>0.967367460354097-0.0722411404660451i</v>
      </c>
      <c r="AD3757" t="str">
        <f t="shared" si="1988"/>
        <v>0.581289304014103-0.227584559730586i</v>
      </c>
      <c r="AE3757" t="str">
        <f t="shared" si="1989"/>
        <v>-0.0000685603107519898-0.0000102177892739345i</v>
      </c>
      <c r="AF3757" t="str">
        <f t="shared" si="1990"/>
        <v>-4.17544211987925-0.0540535495890471i</v>
      </c>
      <c r="AG3757" t="str">
        <f t="shared" si="1991"/>
        <v>0.998923824308421-0.00275674402079262i</v>
      </c>
      <c r="AH3757" t="str">
        <f t="shared" si="1992"/>
        <v>0.000285894832365669+0.0000472086595450437i</v>
      </c>
      <c r="AI3757">
        <f t="shared" si="1993"/>
        <v>-70.759042281156226</v>
      </c>
      <c r="AJ3757">
        <f t="shared" si="1994"/>
        <v>9.3764108299130378</v>
      </c>
      <c r="AK3757"/>
      <c r="AL3757"/>
      <c r="AM3757"/>
      <c r="AN3757"/>
    </row>
    <row r="3758" spans="1:40" x14ac:dyDescent="0.35">
      <c r="A3758"/>
      <c r="B3758">
        <f t="shared" si="1995"/>
        <v>1824000</v>
      </c>
      <c r="C3758" s="237" t="str">
        <f t="shared" si="1963"/>
        <v>-6.35797277420751E-09+0.000371615262371325i</v>
      </c>
      <c r="D3758" s="208" t="str">
        <f t="shared" si="1964"/>
        <v>-1.64874556845772+0.00284905034484683i</v>
      </c>
      <c r="E3758" t="str">
        <f t="shared" si="1965"/>
        <v>36500</v>
      </c>
      <c r="F3758" t="str">
        <f t="shared" si="1966"/>
        <v>0.21505376344086</v>
      </c>
      <c r="G3758" t="str">
        <f t="shared" si="1961"/>
        <v>0.21505376344086</v>
      </c>
      <c r="H3758" t="str">
        <f t="shared" si="1967"/>
        <v>2.52669806312678+0.0568730019540786i</v>
      </c>
      <c r="I3758" t="str">
        <f t="shared" si="1968"/>
        <v>7162.83125018473i</v>
      </c>
      <c r="J3758" t="str">
        <f t="shared" si="1962"/>
        <v>-69447.006695608+1566.99826694042i</v>
      </c>
      <c r="K3758" t="str">
        <f t="shared" si="1969"/>
        <v>0.00232608251140752-0.103088478878577i</v>
      </c>
      <c r="L3758" t="str">
        <f t="shared" si="1970"/>
        <v>0.000737441641428324-0.027706038264489i</v>
      </c>
      <c r="M3758" t="str">
        <f t="shared" si="1971"/>
        <v>0.00306352415283584-0.130794517143066i</v>
      </c>
      <c r="N3758" t="str">
        <f t="shared" si="1972"/>
        <v>-22.7512900107428i</v>
      </c>
      <c r="O3758" t="str">
        <f t="shared" si="1973"/>
        <v>-0.724738565463651+0.689023955846013i</v>
      </c>
      <c r="P3758" t="str">
        <f t="shared" si="1974"/>
        <v>1.72473856546365-0.689023955846013i</v>
      </c>
      <c r="Q3758" t="str">
        <f t="shared" si="1975"/>
        <v>-1.72473856546365+23.4403139665888i</v>
      </c>
      <c r="R3758" t="str">
        <f t="shared" si="1976"/>
        <v>-0.0346214033840345-0.0710325680035692i</v>
      </c>
      <c r="S3758" t="str">
        <f t="shared" si="1977"/>
        <v>2.54037392566586i</v>
      </c>
      <c r="T3758" t="str">
        <f t="shared" si="1978"/>
        <v>0.180449283629354-0.087951310426761i</v>
      </c>
      <c r="U3758" t="str">
        <f t="shared" si="1979"/>
        <v>0.0000500000000000002-0.0000779071424126213i</v>
      </c>
      <c r="V3758" t="str">
        <f t="shared" si="1980"/>
        <v>0.00002-0.000872559995021353i</v>
      </c>
      <c r="W3758" t="str">
        <f t="shared" si="1981"/>
        <v>0.0000421225943721062-0.0000735714415024578i</v>
      </c>
      <c r="X3758" t="str">
        <f t="shared" si="1982"/>
        <v>0.0000421407713640094-0.0000735404511430145i</v>
      </c>
      <c r="Y3758" t="str">
        <f t="shared" si="1983"/>
        <v>0.009+9.16842400023645i</v>
      </c>
      <c r="Z3758" t="str">
        <f t="shared" si="1984"/>
        <v>-0.0000961989653074058-0.000055250843996025i</v>
      </c>
      <c r="AA3758" t="str">
        <f t="shared" si="1985"/>
        <v>0.00129083185989167-1.30884921783385i</v>
      </c>
      <c r="AB3758" t="str">
        <f t="shared" si="1986"/>
        <v>0.542820856438293-0.264571876875871i</v>
      </c>
      <c r="AC3758" t="str">
        <f t="shared" si="1987"/>
        <v>0.967058393918747-0.0718085141480024i</v>
      </c>
      <c r="AD3758" t="str">
        <f t="shared" si="1988"/>
        <v>0.578436880027755-0.230632591987419i</v>
      </c>
      <c r="AE3758" t="str">
        <f t="shared" si="1989"/>
        <v>-0.0000683876747146099-9.77250910460611E-06i</v>
      </c>
      <c r="AF3758" t="str">
        <f t="shared" si="1990"/>
        <v>-4.1754436315845-0.0540239516092318i</v>
      </c>
      <c r="AG3758" t="str">
        <f t="shared" si="1991"/>
        <v>0.998909957825189-0.00274173140451545i</v>
      </c>
      <c r="AH3758" t="str">
        <f t="shared" si="1992"/>
        <v>0.000285207535472012+0.0000453305079571661i</v>
      </c>
      <c r="AI3758">
        <f t="shared" si="1993"/>
        <v>-70.788433579194646</v>
      </c>
      <c r="AJ3758">
        <f t="shared" si="1994"/>
        <v>9.0309755776520539</v>
      </c>
      <c r="AK3758"/>
      <c r="AL3758"/>
      <c r="AM3758"/>
      <c r="AN3758"/>
    </row>
    <row r="3759" spans="1:40" x14ac:dyDescent="0.35">
      <c r="A3759"/>
      <c r="B3759">
        <f t="shared" si="1995"/>
        <v>1825000</v>
      </c>
      <c r="C3759" s="237" t="str">
        <f t="shared" si="1963"/>
        <v>-6.35100704175603E-09+0.000371411637570146i</v>
      </c>
      <c r="D3759" s="208" t="str">
        <f t="shared" si="1964"/>
        <v>-1.64874556840431+0.00284748922137112i</v>
      </c>
      <c r="E3759" t="str">
        <f t="shared" si="1965"/>
        <v>36500</v>
      </c>
      <c r="F3759" t="str">
        <f t="shared" si="1966"/>
        <v>0.21505376344086</v>
      </c>
      <c r="G3759" t="str">
        <f t="shared" si="1961"/>
        <v>0.21505376344086</v>
      </c>
      <c r="H3759" t="str">
        <f t="shared" si="1967"/>
        <v>2.52669957240305+0.0568418752267931i</v>
      </c>
      <c r="I3759" t="str">
        <f t="shared" si="1968"/>
        <v>7166.75824100172i</v>
      </c>
      <c r="J3759" t="str">
        <f t="shared" si="1962"/>
        <v>-69523.17669997+1567.85736686746i</v>
      </c>
      <c r="K3759" t="str">
        <f t="shared" si="1969"/>
        <v>0.00232353530041308-0.10303204785904i</v>
      </c>
      <c r="L3759" t="str">
        <f t="shared" si="1970"/>
        <v>0.0007366342789629-0.0276908783511601i</v>
      </c>
      <c r="M3759" t="str">
        <f t="shared" si="1971"/>
        <v>0.00306016957937598-0.1307229262102i</v>
      </c>
      <c r="N3759" t="str">
        <f t="shared" si="1972"/>
        <v>-22.7637633057049i</v>
      </c>
      <c r="O3759" t="str">
        <f t="shared" si="1973"/>
        <v>-0.716088011481127+0.698009999794419i</v>
      </c>
      <c r="P3759" t="str">
        <f t="shared" si="1974"/>
        <v>1.71608801148113-0.698009999794419i</v>
      </c>
      <c r="Q3759" t="str">
        <f t="shared" si="1975"/>
        <v>-1.71608801148113+23.4617733054993i</v>
      </c>
      <c r="R3759" t="str">
        <f t="shared" si="1976"/>
        <v>-0.0349142006840378-0.0705902383716498i</v>
      </c>
      <c r="S3759" t="str">
        <f t="shared" si="1977"/>
        <v>2.54176667452863i</v>
      </c>
      <c r="T3759" t="str">
        <f t="shared" si="1978"/>
        <v>0.179423915440092-0.088743751766492i</v>
      </c>
      <c r="U3759" t="str">
        <f t="shared" si="1979"/>
        <v>0.0000499999999999999-0.0000778644535674633i</v>
      </c>
      <c r="V3759" t="str">
        <f t="shared" si="1980"/>
        <v>0.00002-0.000872081879955594i</v>
      </c>
      <c r="W3759" t="str">
        <f t="shared" si="1981"/>
        <v>0.0000421224296640682-0.0000735333635809205i</v>
      </c>
      <c r="X3759" t="str">
        <f t="shared" si="1982"/>
        <v>0.0000421405787358655-0.0000735023893922955i</v>
      </c>
      <c r="Y3759" t="str">
        <f t="shared" si="1983"/>
        <v>0.009+9.1734505484822i</v>
      </c>
      <c r="Z3759" t="str">
        <f t="shared" si="1984"/>
        <v>-0.000096096493071357-0.0000552202160975839i</v>
      </c>
      <c r="AA3759" t="str">
        <f t="shared" si="1985"/>
        <v>0.00128941758906957-1.30813203039725i</v>
      </c>
      <c r="AB3759" t="str">
        <f t="shared" si="1986"/>
        <v>0.53973638180107-0.266955669585148i</v>
      </c>
      <c r="AC3759" t="str">
        <f t="shared" si="1987"/>
        <v>0.966754458559896-0.071372848830248i</v>
      </c>
      <c r="AD3759" t="str">
        <f t="shared" si="1988"/>
        <v>0.575546645029202-0.233644917687988i</v>
      </c>
      <c r="AE3759" t="str">
        <f t="shared" si="1989"/>
        <v>-0.0000682099370311245-9.32935289899044E-06i</v>
      </c>
      <c r="AF3759" t="str">
        <f t="shared" si="1990"/>
        <v>-4.17544514080736-0.053994386005422i</v>
      </c>
      <c r="AG3759" t="str">
        <f t="shared" si="1991"/>
        <v>0.998896275464229-0.00272655600732496i</v>
      </c>
      <c r="AH3759" t="str">
        <f t="shared" si="1992"/>
        <v>0.00028449862719119+0.0000434608251185028i</v>
      </c>
      <c r="AI3759">
        <f t="shared" si="1993"/>
        <v>-70.818211882420798</v>
      </c>
      <c r="AJ3759">
        <f t="shared" si="1994"/>
        <v>8.6855195776469962</v>
      </c>
      <c r="AK3759"/>
      <c r="AL3759"/>
      <c r="AM3759"/>
      <c r="AN3759"/>
    </row>
    <row r="3760" spans="1:40" x14ac:dyDescent="0.35">
      <c r="A3760"/>
      <c r="B3760">
        <f t="shared" si="1995"/>
        <v>1826000</v>
      </c>
      <c r="C3760" s="237" t="str">
        <f t="shared" si="1963"/>
        <v>-6.34405275041884E-09+0.000371208235797226i</v>
      </c>
      <c r="D3760" s="208" t="str">
        <f t="shared" si="1964"/>
        <v>-1.648745568351+0.00284592980777873i</v>
      </c>
      <c r="E3760" t="str">
        <f t="shared" si="1965"/>
        <v>36500</v>
      </c>
      <c r="F3760" t="str">
        <f t="shared" si="1966"/>
        <v>0.21505376344086</v>
      </c>
      <c r="G3760" t="str">
        <f t="shared" si="1961"/>
        <v>0.21505376344086</v>
      </c>
      <c r="H3760" t="str">
        <f t="shared" si="1967"/>
        <v>2.52670107920231+0.0568107825323373i</v>
      </c>
      <c r="I3760" t="str">
        <f t="shared" si="1968"/>
        <v>7170.6852318187i</v>
      </c>
      <c r="J3760" t="str">
        <f t="shared" si="1962"/>
        <v>-69599.3884527586+1568.71646679451i</v>
      </c>
      <c r="K3760" t="str">
        <f t="shared" si="1969"/>
        <v>0.00232099227050271-0.102975678556276i</v>
      </c>
      <c r="L3760" t="str">
        <f t="shared" si="1970"/>
        <v>0.000735828241329264-0.0276757350071126i</v>
      </c>
      <c r="M3760" t="str">
        <f t="shared" si="1971"/>
        <v>0.00305682051183197-0.130651413563389i</v>
      </c>
      <c r="N3760" t="str">
        <f t="shared" si="1972"/>
        <v>-22.7762366006669i</v>
      </c>
      <c r="O3760" t="str">
        <f t="shared" si="1973"/>
        <v>-0.7073260477596+0.706887446600083i</v>
      </c>
      <c r="P3760" t="str">
        <f t="shared" si="1974"/>
        <v>1.7073260477596-0.706887446600083i</v>
      </c>
      <c r="Q3760" t="str">
        <f t="shared" si="1975"/>
        <v>-1.7073260477596+23.483124047267i</v>
      </c>
      <c r="R3760" t="str">
        <f t="shared" si="1976"/>
        <v>-0.0352017870850103-0.0701450589123546i</v>
      </c>
      <c r="S3760" t="str">
        <f t="shared" si="1977"/>
        <v>2.54315942339139i</v>
      </c>
      <c r="T3760" t="str">
        <f t="shared" si="1978"/>
        <v>0.178390067577299-0.0895237565454613i</v>
      </c>
      <c r="U3760" t="str">
        <f t="shared" si="1979"/>
        <v>0.0000500000000000001-0.0000778218114789819i</v>
      </c>
      <c r="V3760" t="str">
        <f t="shared" si="1980"/>
        <v>0.00002-0.000871604288564598i</v>
      </c>
      <c r="W3760" t="str">
        <f t="shared" si="1981"/>
        <v>0.0000421222648677055-0.0000734953285637321i</v>
      </c>
      <c r="X3760" t="str">
        <f t="shared" si="1982"/>
        <v>0.0000421403860654364-0.0000734643705277649i</v>
      </c>
      <c r="Y3760" t="str">
        <f t="shared" si="1983"/>
        <v>0.009+9.17847709672794i</v>
      </c>
      <c r="Z3760" t="str">
        <f t="shared" si="1984"/>
        <v>-0.0000959941891113148-0.0000551896218568591i</v>
      </c>
      <c r="AA3760" t="str">
        <f t="shared" si="1985"/>
        <v>0.00128800564122095-1.30741562850511i</v>
      </c>
      <c r="AB3760" t="str">
        <f t="shared" si="1986"/>
        <v>0.536626398923771-0.269302051092629i</v>
      </c>
      <c r="AC3760" t="str">
        <f t="shared" si="1987"/>
        <v>0.966455676932649-0.0709342056084801i</v>
      </c>
      <c r="AD3760" t="str">
        <f t="shared" si="1988"/>
        <v>0.572619044609875-0.236621067582468i</v>
      </c>
      <c r="AE3760" t="str">
        <f t="shared" si="1989"/>
        <v>-0.0000680271281002633-8.88838103082233E-06i</v>
      </c>
      <c r="AF3760" t="str">
        <f t="shared" si="1990"/>
        <v>-4.17544664755331-0.0539648527245586i</v>
      </c>
      <c r="AG3760" t="str">
        <f t="shared" si="1991"/>
        <v>0.998882779146263-0.00271122020368843i</v>
      </c>
      <c r="AH3760" t="str">
        <f t="shared" si="1992"/>
        <v>0.000283768229173257+0.0000415998691239263i</v>
      </c>
      <c r="AI3760">
        <f t="shared" si="1993"/>
        <v>-70.848379203378229</v>
      </c>
      <c r="AJ3760">
        <f t="shared" si="1994"/>
        <v>8.3400429044550393</v>
      </c>
      <c r="AK3760"/>
      <c r="AL3760"/>
      <c r="AM3760"/>
      <c r="AN3760"/>
    </row>
    <row r="3761" spans="1:40" x14ac:dyDescent="0.35">
      <c r="A3761"/>
      <c r="B3761">
        <f t="shared" si="1995"/>
        <v>1827000</v>
      </c>
      <c r="C3761" s="237" t="str">
        <f t="shared" si="1963"/>
        <v>-6.33710987515383E-09+0.000371005056686345i</v>
      </c>
      <c r="D3761" s="208" t="str">
        <f t="shared" si="1964"/>
        <v>-1.64874556829777+0.00284437210126198i</v>
      </c>
      <c r="E3761" t="str">
        <f t="shared" si="1965"/>
        <v>36500</v>
      </c>
      <c r="F3761" t="str">
        <f t="shared" si="1966"/>
        <v>0.21505376344086</v>
      </c>
      <c r="G3761" t="str">
        <f t="shared" si="1961"/>
        <v>0.21505376344086</v>
      </c>
      <c r="H3761" t="str">
        <f t="shared" si="1967"/>
        <v>2.52670258352995+0.0567797238149581i</v>
      </c>
      <c r="I3761" t="str">
        <f t="shared" si="1968"/>
        <v>7174.61222263569i</v>
      </c>
      <c r="J3761" t="str">
        <f t="shared" si="1962"/>
        <v>-69675.6419539738+1569.57556672157i</v>
      </c>
      <c r="K3761" t="str">
        <f t="shared" si="1969"/>
        <v>0.00231845341253225-0.102919370869145i</v>
      </c>
      <c r="L3761" t="str">
        <f t="shared" si="1970"/>
        <v>0.000735023525631065-0.027660608205216i</v>
      </c>
      <c r="M3761" t="str">
        <f t="shared" si="1971"/>
        <v>0.00305347693816332-0.130579979074361i</v>
      </c>
      <c r="N3761" t="str">
        <f t="shared" si="1972"/>
        <v>-22.7887098956289i</v>
      </c>
      <c r="O3761" t="str">
        <f t="shared" si="1973"/>
        <v>-0.698454037494688+0.715654915100405i</v>
      </c>
      <c r="P3761" t="str">
        <f t="shared" si="1974"/>
        <v>1.69845403749469-0.715654915100405i</v>
      </c>
      <c r="Q3761" t="str">
        <f t="shared" si="1975"/>
        <v>-1.69845403749469+23.5043648107293i</v>
      </c>
      <c r="R3761" t="str">
        <f t="shared" si="1976"/>
        <v>-0.0354841420913011-0.0696970909992379i</v>
      </c>
      <c r="S3761" t="str">
        <f t="shared" si="1977"/>
        <v>2.54455217225414i</v>
      </c>
      <c r="T3761" t="str">
        <f t="shared" si="1978"/>
        <v>0.177347884301905-0.0902912508389948i</v>
      </c>
      <c r="U3761" t="str">
        <f t="shared" si="1979"/>
        <v>0.0000499999999999999-0.0000777792160703998i</v>
      </c>
      <c r="V3761" t="str">
        <f t="shared" si="1980"/>
        <v>0.00002-0.000871127219988481i</v>
      </c>
      <c r="W3761" t="str">
        <f t="shared" si="1981"/>
        <v>0.0000421220999830208-0.0000734573363803984i</v>
      </c>
      <c r="X3761" t="str">
        <f t="shared" si="1982"/>
        <v>0.0000421401933526245-0.0000734263944789591i</v>
      </c>
      <c r="Y3761" t="str">
        <f t="shared" si="1983"/>
        <v>0.009+9.18350364497368i</v>
      </c>
      <c r="Z3761" t="str">
        <f t="shared" si="1984"/>
        <v>-0.000095892053058937-0.0000551590612180915i</v>
      </c>
      <c r="AA3761" t="str">
        <f t="shared" si="1985"/>
        <v>0.00128659601126119-1.30670001086751i</v>
      </c>
      <c r="AB3761" t="str">
        <f t="shared" si="1986"/>
        <v>0.533491341766786-0.271610799020845i</v>
      </c>
      <c r="AC3761" t="str">
        <f t="shared" si="1987"/>
        <v>0.966162071056282-0.070492645555226i</v>
      </c>
      <c r="AD3761" t="str">
        <f t="shared" si="1988"/>
        <v>0.569654530192295-0.23956057794944i</v>
      </c>
      <c r="AE3761" t="str">
        <f t="shared" si="1989"/>
        <v>-0.0000678392790190177-8.44965345248262E-06i</v>
      </c>
      <c r="AF3761" t="str">
        <f t="shared" si="1990"/>
        <v>-4.17544815182772-0.0539353517136961i</v>
      </c>
      <c r="AG3761" t="str">
        <f t="shared" si="1991"/>
        <v>0.99886947076168-0.0026957263904869i</v>
      </c>
      <c r="AH3761" t="str">
        <f t="shared" si="1992"/>
        <v>0.000283016466107083+0.0000397478963812955i</v>
      </c>
      <c r="AI3761">
        <f t="shared" si="1993"/>
        <v>-70.878937600270348</v>
      </c>
      <c r="AJ3761">
        <f t="shared" si="1994"/>
        <v>7.9945456352010726</v>
      </c>
      <c r="AK3761"/>
      <c r="AL3761"/>
      <c r="AM3761"/>
      <c r="AN3761"/>
    </row>
    <row r="3762" spans="1:40" x14ac:dyDescent="0.35">
      <c r="A3762"/>
      <c r="B3762">
        <f t="shared" si="1995"/>
        <v>1828000</v>
      </c>
      <c r="C3762" s="237" t="str">
        <f t="shared" si="1963"/>
        <v>-6.33017839098728E-09+0.000370802099872081i</v>
      </c>
      <c r="D3762" s="208" t="str">
        <f t="shared" si="1964"/>
        <v>-1.64874556824463+0.00284281609901929i</v>
      </c>
      <c r="E3762" t="str">
        <f t="shared" si="1965"/>
        <v>36500</v>
      </c>
      <c r="F3762" t="str">
        <f t="shared" si="1966"/>
        <v>0.21505376344086</v>
      </c>
      <c r="G3762" t="str">
        <f t="shared" si="1961"/>
        <v>0.21505376344086</v>
      </c>
      <c r="H3762" t="str">
        <f t="shared" si="1967"/>
        <v>2.52670408539138+0.0567486990190257i</v>
      </c>
      <c r="I3762" t="str">
        <f t="shared" si="1968"/>
        <v>7178.53921345268i</v>
      </c>
      <c r="J3762" t="str">
        <f t="shared" si="1962"/>
        <v>-69751.9372036157+1570.43466664862i</v>
      </c>
      <c r="K3762" t="str">
        <f t="shared" si="1969"/>
        <v>0.00231591871738245-0.102863124696727i</v>
      </c>
      <c r="L3762" t="str">
        <f t="shared" si="1970"/>
        <v>0.000734220128979848-0.0276454979183992i</v>
      </c>
      <c r="M3762" t="str">
        <f t="shared" si="1971"/>
        <v>0.0030501388463623-0.130508622615126i</v>
      </c>
      <c r="N3762" t="str">
        <f t="shared" si="1972"/>
        <v>-22.801183190591i</v>
      </c>
      <c r="O3762" t="str">
        <f t="shared" si="1973"/>
        <v>-0.689473361003177+0.72431104124332i</v>
      </c>
      <c r="P3762" t="str">
        <f t="shared" si="1974"/>
        <v>1.68947336100318-0.72431104124332i</v>
      </c>
      <c r="Q3762" t="str">
        <f t="shared" si="1975"/>
        <v>-1.68947336100318+23.5254942318343i</v>
      </c>
      <c r="R3762" t="str">
        <f t="shared" si="1976"/>
        <v>-0.0357612458330632-0.0692463959633852i</v>
      </c>
      <c r="S3762" t="str">
        <f t="shared" si="1977"/>
        <v>2.54594492111689i</v>
      </c>
      <c r="T3762" t="str">
        <f t="shared" si="1978"/>
        <v>0.17629751010863-0.0910461622014998i</v>
      </c>
      <c r="U3762" t="str">
        <f t="shared" si="1979"/>
        <v>0.00005-0.0000777366672651099i</v>
      </c>
      <c r="V3762" t="str">
        <f t="shared" si="1980"/>
        <v>0.00002-0.000870650673369229i</v>
      </c>
      <c r="W3762" t="str">
        <f t="shared" si="1981"/>
        <v>0.0000421219350100176-0.000073419386960581i</v>
      </c>
      <c r="X3762" t="str">
        <f t="shared" si="1982"/>
        <v>0.0000421400005973326-0.0000733884611755685i</v>
      </c>
      <c r="Y3762" t="str">
        <f t="shared" si="1983"/>
        <v>0.009+9.18853019321943i</v>
      </c>
      <c r="Z3762" t="str">
        <f t="shared" si="1984"/>
        <v>-0.0000957900845468888-0.0000551285341256453i</v>
      </c>
      <c r="AA3762" t="str">
        <f t="shared" si="1985"/>
        <v>0.00128518869411955-1.30598517619734i</v>
      </c>
      <c r="AB3762" t="str">
        <f t="shared" si="1986"/>
        <v>0.530331644993784-0.273881695441646i</v>
      </c>
      <c r="AC3762" t="str">
        <f t="shared" si="1987"/>
        <v>0.965873662320266-0.0700482297159269i</v>
      </c>
      <c r="AD3762" t="str">
        <f t="shared" si="1988"/>
        <v>0.566653558962313-0.242462990668498i</v>
      </c>
      <c r="AE3762" t="str">
        <f t="shared" si="1989"/>
        <v>-0.0000676464215770695-8.01322968704523E-06i</v>
      </c>
      <c r="AF3762" t="str">
        <f t="shared" si="1990"/>
        <v>-4.17544965363601-0.0539058829200064i</v>
      </c>
      <c r="AG3762" t="str">
        <f t="shared" si="1991"/>
        <v>0.998856352170272-0.00268007698663372i</v>
      </c>
      <c r="AH3762" t="str">
        <f t="shared" si="1992"/>
        <v>0.000282243465698156+0.0000379051615755865i</v>
      </c>
      <c r="AI3762">
        <f t="shared" si="1993"/>
        <v>-70.909889177742912</v>
      </c>
      <c r="AJ3762">
        <f t="shared" si="1994"/>
        <v>7.6490278495705937</v>
      </c>
      <c r="AK3762"/>
      <c r="AL3762"/>
      <c r="AM3762"/>
      <c r="AN3762"/>
    </row>
    <row r="3763" spans="1:40" x14ac:dyDescent="0.35">
      <c r="A3763"/>
      <c r="B3763">
        <f t="shared" si="1995"/>
        <v>1829000</v>
      </c>
      <c r="C3763" s="237" t="str">
        <f t="shared" si="1963"/>
        <v>-6.32325827301401E-09+0.00037059936498982i</v>
      </c>
      <c r="D3763" s="208" t="str">
        <f t="shared" si="1964"/>
        <v>-1.64874556819157+0.00284126179825529i</v>
      </c>
      <c r="E3763" t="str">
        <f t="shared" si="1965"/>
        <v>36500</v>
      </c>
      <c r="F3763" t="str">
        <f t="shared" si="1966"/>
        <v>0.21505376344086</v>
      </c>
      <c r="G3763" t="str">
        <f t="shared" si="1961"/>
        <v>0.21505376344086</v>
      </c>
      <c r="H3763" t="str">
        <f t="shared" si="1967"/>
        <v>2.52670558479198+0.0567177080890304i</v>
      </c>
      <c r="I3763" t="str">
        <f t="shared" si="1968"/>
        <v>7182.46620426967i</v>
      </c>
      <c r="J3763" t="str">
        <f t="shared" si="1962"/>
        <v>-69828.2742016842+1571.29376657566i</v>
      </c>
      <c r="K3763" t="str">
        <f t="shared" si="1969"/>
        <v>0.00231338817595903-0.10280693993832i</v>
      </c>
      <c r="L3763" t="str">
        <f t="shared" si="1970"/>
        <v>0.000733418048495056-0.0276304041196498i</v>
      </c>
      <c r="M3763" t="str">
        <f t="shared" si="1971"/>
        <v>0.00304680622445409-0.13043734405797i</v>
      </c>
      <c r="N3763" t="str">
        <f t="shared" si="1972"/>
        <v>-22.813656485553i</v>
      </c>
      <c r="O3763" t="str">
        <f t="shared" si="1973"/>
        <v>-0.680385415508465+0.732854478299324i</v>
      </c>
      <c r="P3763" t="str">
        <f t="shared" si="1974"/>
        <v>1.68038541550846-0.732854478299324i</v>
      </c>
      <c r="Q3763" t="str">
        <f t="shared" si="1975"/>
        <v>-1.68038541550846+23.5465109638523i</v>
      </c>
      <c r="R3763" t="str">
        <f t="shared" si="1976"/>
        <v>-0.0360330790602217-0.0687930350898488i</v>
      </c>
      <c r="S3763" t="str">
        <f t="shared" si="1977"/>
        <v>2.54733766997965i</v>
      </c>
      <c r="T3763" t="str">
        <f t="shared" si="1978"/>
        <v>0.175239089716604-0.0917884196554577i</v>
      </c>
      <c r="U3763" t="str">
        <f t="shared" si="1979"/>
        <v>0.0000500000000000002-0.000077694164986671i</v>
      </c>
      <c r="V3763" t="str">
        <f t="shared" si="1980"/>
        <v>0.00002-0.00087017464785071i</v>
      </c>
      <c r="W3763" t="str">
        <f t="shared" si="1981"/>
        <v>0.0000421217699486989-0.0000733814802340939i</v>
      </c>
      <c r="X3763" t="str">
        <f t="shared" si="1982"/>
        <v>0.0000421398077994637-0.0000733505705474373i</v>
      </c>
      <c r="Y3763" t="str">
        <f t="shared" si="1983"/>
        <v>0.009+9.19355674146517i</v>
      </c>
      <c r="Z3763" t="str">
        <f t="shared" si="1984"/>
        <v>-0.0000956882832088403-0.000055098040524008i</v>
      </c>
      <c r="AA3763" t="str">
        <f t="shared" si="1985"/>
        <v>0.00128378368473918-1.30527112321032i</v>
      </c>
      <c r="AB3763" t="str">
        <f t="shared" si="1986"/>
        <v>0.527147743943495-0.276114526843087i</v>
      </c>
      <c r="AC3763" t="str">
        <f t="shared" si="1987"/>
        <v>0.965590471490219-0.069601019105188i</v>
      </c>
      <c r="AD3763" t="str">
        <f t="shared" si="1988"/>
        <v>0.563616593800475-0.245327853292076i</v>
      </c>
      <c r="AE3763" t="str">
        <f t="shared" si="1989"/>
        <v>-0.0000674485882511365-7.57916882039299E-06i</v>
      </c>
      <c r="AF3763" t="str">
        <f t="shared" si="1990"/>
        <v>-4.17545115298355-0.0538764462907751i</v>
      </c>
      <c r="AG3763" t="str">
        <f t="shared" si="1991"/>
        <v>0.998843425200982-0.00266427443269031i</v>
      </c>
      <c r="AH3763" t="str">
        <f t="shared" si="1992"/>
        <v>0.000281449358645961+0.0000360719176332922i</v>
      </c>
      <c r="AI3763">
        <f t="shared" si="1993"/>
        <v>-70.941236087690299</v>
      </c>
      <c r="AJ3763">
        <f t="shared" si="1994"/>
        <v>7.3034896298008585</v>
      </c>
      <c r="AK3763"/>
      <c r="AL3763"/>
      <c r="AM3763"/>
      <c r="AN3763"/>
    </row>
    <row r="3764" spans="1:40" x14ac:dyDescent="0.35">
      <c r="A3764"/>
      <c r="B3764">
        <f t="shared" si="1995"/>
        <v>1830000</v>
      </c>
      <c r="C3764" s="237" t="str">
        <f t="shared" si="1963"/>
        <v>-6.31634949639657E-09+0.000370396851675737i</v>
      </c>
      <c r="D3764" s="208" t="str">
        <f t="shared" si="1964"/>
        <v>-1.6487455681386+0.00283970919618065i</v>
      </c>
      <c r="E3764" t="str">
        <f t="shared" si="1965"/>
        <v>36500</v>
      </c>
      <c r="F3764" t="str">
        <f t="shared" si="1966"/>
        <v>0.21505376344086</v>
      </c>
      <c r="G3764" t="str">
        <f t="shared" si="1961"/>
        <v>0.21505376344086</v>
      </c>
      <c r="H3764" t="str">
        <f t="shared" si="1967"/>
        <v>2.52670708173713+0.0566867509695848i</v>
      </c>
      <c r="I3764" t="str">
        <f t="shared" si="1968"/>
        <v>7186.39319508665i</v>
      </c>
      <c r="J3764" t="str">
        <f t="shared" si="1962"/>
        <v>-69904.6529481792+1572.15286650272i</v>
      </c>
      <c r="K3764" t="str">
        <f t="shared" si="1969"/>
        <v>0.00231086177919254-0.102750816493446i</v>
      </c>
      <c r="L3764" t="str">
        <f t="shared" si="1970"/>
        <v>0.000732617281303975-0.0276153267820144i</v>
      </c>
      <c r="M3764" t="str">
        <f t="shared" si="1971"/>
        <v>0.00304347906049651-0.13036614327546i</v>
      </c>
      <c r="N3764" t="str">
        <f t="shared" si="1972"/>
        <v>-22.826129780515i</v>
      </c>
      <c r="O3764" t="str">
        <f t="shared" si="1973"/>
        <v>-0.671191614922765+0.741283897071406i</v>
      </c>
      <c r="P3764" t="str">
        <f t="shared" si="1974"/>
        <v>1.67119161492277-0.741283897071406i</v>
      </c>
      <c r="Q3764" t="str">
        <f t="shared" si="1975"/>
        <v>-1.67119161492277+23.5674136775864i</v>
      </c>
      <c r="R3764" t="str">
        <f t="shared" si="1976"/>
        <v>-0.0362996231365292-0.0683370696142117i</v>
      </c>
      <c r="S3764" t="str">
        <f t="shared" si="1977"/>
        <v>2.5487304188424i</v>
      </c>
      <c r="T3764" t="str">
        <f t="shared" si="1978"/>
        <v>0.174172768060292-0.0925179536805873i</v>
      </c>
      <c r="U3764" t="str">
        <f t="shared" si="1979"/>
        <v>0.0000499999999999999-0.0000776517091588091i</v>
      </c>
      <c r="V3764" t="str">
        <f t="shared" si="1980"/>
        <v>0.00002-0.000869699142578666i</v>
      </c>
      <c r="W3764" t="str">
        <f t="shared" si="1981"/>
        <v>0.0000421216047990677-0.0000733436161309047i</v>
      </c>
      <c r="X3764" t="str">
        <f t="shared" si="1982"/>
        <v>0.0000421396149589211-0.0000733127225245626i</v>
      </c>
      <c r="Y3764" t="str">
        <f t="shared" si="1983"/>
        <v>0.009+9.19858328971091i</v>
      </c>
      <c r="Z3764" t="str">
        <f t="shared" si="1984"/>
        <v>-0.0000955866486794602-0.0000550675803577897i</v>
      </c>
      <c r="AA3764" t="str">
        <f t="shared" si="1985"/>
        <v>0.00128238097807701-1.30455785062495i</v>
      </c>
      <c r="AB3764" t="str">
        <f t="shared" si="1986"/>
        <v>0.523940074602414-0.278309084096831i</v>
      </c>
      <c r="AC3764" t="str">
        <f t="shared" si="1987"/>
        <v>0.965312518713778-0.0691510747031682i</v>
      </c>
      <c r="AD3764" t="str">
        <f t="shared" si="1988"/>
        <v>0.560544103212269-0.248154719116625i</v>
      </c>
      <c r="AE3764" t="str">
        <f t="shared" si="1989"/>
        <v>-0.0000672458121992135-7.14752949337585E-06i</v>
      </c>
      <c r="AF3764" t="str">
        <f t="shared" si="1990"/>
        <v>-4.17545264987573-0.0538470417734042i</v>
      </c>
      <c r="AG3764" t="str">
        <f t="shared" si="1991"/>
        <v>0.99883069165165-0.00264832119047778i</v>
      </c>
      <c r="AH3764" t="str">
        <f t="shared" si="1992"/>
        <v>0.000280634278620865+0.0000342484156869853i</v>
      </c>
      <c r="AI3764">
        <f t="shared" si="1993"/>
        <v>-70.972980530088819</v>
      </c>
      <c r="AJ3764">
        <f t="shared" si="1994"/>
        <v>6.9579310606497655</v>
      </c>
      <c r="AK3764"/>
      <c r="AL3764"/>
      <c r="AM3764"/>
      <c r="AN3764"/>
    </row>
    <row r="3765" spans="1:40" x14ac:dyDescent="0.35">
      <c r="A3765"/>
      <c r="B3765">
        <f t="shared" si="1995"/>
        <v>1831000</v>
      </c>
      <c r="C3765" s="237" t="str">
        <f t="shared" si="1963"/>
        <v>-6.30945203636542E-09+0.000370194559566802i</v>
      </c>
      <c r="D3765" s="208" t="str">
        <f t="shared" si="1964"/>
        <v>-1.64874556808573+0.00283815829001215i</v>
      </c>
      <c r="E3765" t="str">
        <f t="shared" si="1965"/>
        <v>36500</v>
      </c>
      <c r="F3765" t="str">
        <f t="shared" si="1966"/>
        <v>0.21505376344086</v>
      </c>
      <c r="G3765" t="str">
        <f t="shared" si="1961"/>
        <v>0.21505376344086</v>
      </c>
      <c r="H3765" t="str">
        <f t="shared" si="1967"/>
        <v>2.52670857623221+0.056655827605421i</v>
      </c>
      <c r="I3765" t="str">
        <f t="shared" si="1968"/>
        <v>7190.32018590364i</v>
      </c>
      <c r="J3765" t="str">
        <f t="shared" si="1962"/>
        <v>-69981.0734431009+1573.01196642977i</v>
      </c>
      <c r="K3765" t="str">
        <f t="shared" si="1969"/>
        <v>0.00230833951803819-0.102694754261842i</v>
      </c>
      <c r="L3765" t="str">
        <f t="shared" si="1970"/>
        <v>0.000731817824541733-0.0276002658785984i</v>
      </c>
      <c r="M3765" t="str">
        <f t="shared" si="1971"/>
        <v>0.00304015734257992-0.13029502014044i</v>
      </c>
      <c r="N3765" t="str">
        <f t="shared" si="1972"/>
        <v>-22.8386030754771i</v>
      </c>
      <c r="O3765" t="str">
        <f t="shared" si="1973"/>
        <v>-0.661893389627335+0.749597986101641i</v>
      </c>
      <c r="P3765" t="str">
        <f t="shared" si="1974"/>
        <v>1.66189338962733-0.749597986101641i</v>
      </c>
      <c r="Q3765" t="str">
        <f t="shared" si="1975"/>
        <v>-1.66189338962733+23.5882010615787i</v>
      </c>
      <c r="R3765" t="str">
        <f t="shared" si="1976"/>
        <v>-0.0365608600336733-0.0678785607193361i</v>
      </c>
      <c r="S3765" t="str">
        <f t="shared" si="1977"/>
        <v>2.55012316770516i</v>
      </c>
      <c r="T3765" t="str">
        <f t="shared" si="1978"/>
        <v>0.17309869028086-0.0932346962030959i</v>
      </c>
      <c r="U3765" t="str">
        <f t="shared" si="1979"/>
        <v>0.0000500000000000001-0.0000776092997054184i</v>
      </c>
      <c r="V3765" t="str">
        <f t="shared" si="1980"/>
        <v>0.00002-0.000869224156700686i</v>
      </c>
      <c r="W3765" t="str">
        <f t="shared" si="1981"/>
        <v>0.0000421214395611277-0.0000733057945811352i</v>
      </c>
      <c r="X3765" t="str">
        <f t="shared" si="1982"/>
        <v>0.0000421394220756086-0.0000732749170370962i</v>
      </c>
      <c r="Y3765" t="str">
        <f t="shared" si="1983"/>
        <v>0.009+9.20360983795666i</v>
      </c>
      <c r="Z3765" t="str">
        <f t="shared" si="1984"/>
        <v>-0.0000954851805944178-0.0000550371535717231i</v>
      </c>
      <c r="AA3765" t="str">
        <f t="shared" si="1985"/>
        <v>0.00128098056910377-1.30384535716256i</v>
      </c>
      <c r="AB3765" t="str">
        <f t="shared" si="1986"/>
        <v>0.520709073578823-0.280465162425814i</v>
      </c>
      <c r="AC3765" t="str">
        <f t="shared" si="1987"/>
        <v>0.965039823526425-0.0686984574521493i</v>
      </c>
      <c r="AD3765" t="str">
        <f t="shared" si="1988"/>
        <v>0.557436561257667-0.250943147252773i</v>
      </c>
      <c r="AE3765" t="str">
        <f t="shared" si="1989"/>
        <v>-0.0000670381272547418-6.71836989406883E-06i</v>
      </c>
      <c r="AF3765" t="str">
        <f t="shared" si="1990"/>
        <v>-4.17545414431794-0.0538176693154089i</v>
      </c>
      <c r="AG3765" t="str">
        <f t="shared" si="1991"/>
        <v>0.998818153288765-0.00263221974268667i</v>
      </c>
      <c r="AH3765" t="str">
        <f t="shared" si="1992"/>
        <v>0.000279798362240651+0.0000324349050402829i</v>
      </c>
      <c r="AI3765">
        <f t="shared" si="1993"/>
        <v>-71.005124753852613</v>
      </c>
      <c r="AJ3765">
        <f t="shared" si="1994"/>
        <v>6.6123522293850465</v>
      </c>
      <c r="AK3765"/>
      <c r="AL3765"/>
      <c r="AM3765"/>
      <c r="AN3765"/>
    </row>
    <row r="3766" spans="1:40" x14ac:dyDescent="0.35">
      <c r="A3766"/>
      <c r="B3766">
        <f t="shared" si="1995"/>
        <v>1832000</v>
      </c>
      <c r="C3766" s="237" t="str">
        <f t="shared" si="1963"/>
        <v>-6.30256586821848E-09+0.000369992488300778i</v>
      </c>
      <c r="D3766" s="208" t="str">
        <f t="shared" si="1964"/>
        <v>-1.64874556803293+0.00283660907697263i</v>
      </c>
      <c r="E3766" t="str">
        <f t="shared" si="1965"/>
        <v>36500</v>
      </c>
      <c r="F3766" t="str">
        <f t="shared" si="1966"/>
        <v>0.21505376344086</v>
      </c>
      <c r="G3766" t="str">
        <f t="shared" si="1961"/>
        <v>0.21505376344086</v>
      </c>
      <c r="H3766" t="str">
        <f t="shared" si="1967"/>
        <v>2.52671006828251+0.0566249379413916i</v>
      </c>
      <c r="I3766" t="str">
        <f t="shared" si="1968"/>
        <v>7194.24717672063i</v>
      </c>
      <c r="J3766" t="str">
        <f t="shared" si="1962"/>
        <v>-70057.5356864492+1573.87106635682i</v>
      </c>
      <c r="K3766" t="str">
        <f t="shared" si="1969"/>
        <v>0.0023058213834759-0.102638753143466i</v>
      </c>
      <c r="L3766" t="str">
        <f t="shared" si="1970"/>
        <v>0.000731019675351265-0.0275852213825656i</v>
      </c>
      <c r="M3766" t="str">
        <f t="shared" si="1971"/>
        <v>0.00303684105882716-0.130223974526032i</v>
      </c>
      <c r="N3766" t="str">
        <f t="shared" si="1972"/>
        <v>-22.8510763704391i</v>
      </c>
      <c r="O3766" t="str">
        <f t="shared" si="1973"/>
        <v>-0.652492186250166+0.757795451875029i</v>
      </c>
      <c r="P3766" t="str">
        <f t="shared" si="1974"/>
        <v>1.65249218625017-0.757795451875029i</v>
      </c>
      <c r="Q3766" t="str">
        <f t="shared" si="1975"/>
        <v>-1.65249218625017+23.6088718223141i</v>
      </c>
      <c r="R3766" t="str">
        <f t="shared" si="1976"/>
        <v>-0.0368167723254593-0.0674175695322737i</v>
      </c>
      <c r="S3766" t="str">
        <f t="shared" si="1977"/>
        <v>2.55151591656791i</v>
      </c>
      <c r="T3766" t="str">
        <f t="shared" si="1978"/>
        <v>0.17201700171792-0.0939385805850664i</v>
      </c>
      <c r="U3766" t="str">
        <f t="shared" si="1979"/>
        <v>0.0000499999999999998-0.000077566936550557i</v>
      </c>
      <c r="V3766" t="str">
        <f t="shared" si="1980"/>
        <v>0.00002-0.000868749689366241i</v>
      </c>
      <c r="W3766" t="str">
        <f t="shared" si="1981"/>
        <v>0.0000421212742348812-0.0000732680155150577i</v>
      </c>
      <c r="X3766" t="str">
        <f t="shared" si="1982"/>
        <v>0.0000421392291494293-0.0000732371540153396i</v>
      </c>
      <c r="Y3766" t="str">
        <f t="shared" si="1983"/>
        <v>0.009+9.2086363862024i</v>
      </c>
      <c r="Z3766" t="str">
        <f t="shared" si="1984"/>
        <v>-0.0000953838785903726-0.0000550067601106615i</v>
      </c>
      <c r="AA3766" t="str">
        <f t="shared" si="1985"/>
        <v>0.00127958245280389-1.30313364154726i</v>
      </c>
      <c r="AB3766" t="str">
        <f t="shared" si="1986"/>
        <v>0.517455178077965-0.282582561372321i</v>
      </c>
      <c r="AC3766" t="str">
        <f t="shared" si="1987"/>
        <v>0.96477240485724-0.0682432282532723i</v>
      </c>
      <c r="AD3766" t="str">
        <f t="shared" si="1988"/>
        <v>0.554294447479844-0.253692702694632i</v>
      </c>
      <c r="AE3766" t="str">
        <f t="shared" si="1989"/>
        <v>-0.0000668255679206842-6.29174775010718E-06i</v>
      </c>
      <c r="AF3766" t="str">
        <f t="shared" si="1990"/>
        <v>-4.17545563631544-0.053788328864419i</v>
      </c>
      <c r="AG3766" t="str">
        <f t="shared" si="1991"/>
        <v>0.998805811847227-0.00261597259248388i</v>
      </c>
      <c r="AH3766" t="str">
        <f t="shared" si="1992"/>
        <v>0.000278941749046572+0.0000306316331331223i</v>
      </c>
      <c r="AI3766">
        <f t="shared" si="1993"/>
        <v>-71.037671057717645</v>
      </c>
      <c r="AJ3766">
        <f t="shared" si="1994"/>
        <v>6.2667532257784835</v>
      </c>
      <c r="AK3766"/>
      <c r="AL3766"/>
      <c r="AM3766"/>
      <c r="AN3766"/>
    </row>
    <row r="3767" spans="1:40" x14ac:dyDescent="0.35">
      <c r="A3767"/>
      <c r="B3767">
        <f t="shared" si="1995"/>
        <v>1833000</v>
      </c>
      <c r="C3767" s="237" t="str">
        <f t="shared" si="1963"/>
        <v>-6.29569096732138E-09+0.000369790637516226i</v>
      </c>
      <c r="D3767" s="208" t="str">
        <f t="shared" si="1964"/>
        <v>-1.64874556798022+0.00283506155429107i</v>
      </c>
      <c r="E3767" t="str">
        <f t="shared" si="1965"/>
        <v>36500</v>
      </c>
      <c r="F3767" t="str">
        <f t="shared" si="1966"/>
        <v>0.21505376344086</v>
      </c>
      <c r="G3767" t="str">
        <f t="shared" si="1961"/>
        <v>0.21505376344086</v>
      </c>
      <c r="H3767" t="str">
        <f t="shared" si="1967"/>
        <v>2.5267115578934+0.0565940819224697i</v>
      </c>
      <c r="I3767" t="str">
        <f t="shared" si="1968"/>
        <v>7198.17416753761i</v>
      </c>
      <c r="J3767" t="str">
        <f t="shared" si="1962"/>
        <v>-70134.0396782242+1574.73016628387i</v>
      </c>
      <c r="K3767" t="str">
        <f t="shared" si="1969"/>
        <v>0.00230330736651015-0.10258281303849i</v>
      </c>
      <c r="L3767" t="str">
        <f t="shared" si="1970"/>
        <v>0.000730222830883274-0.0275701932671379i</v>
      </c>
      <c r="M3767" t="str">
        <f t="shared" si="1971"/>
        <v>0.00303353019739342-0.130153006305628i</v>
      </c>
      <c r="N3767" t="str">
        <f t="shared" si="1972"/>
        <v>-22.8635496654011i</v>
      </c>
      <c r="O3767" t="str">
        <f t="shared" si="1973"/>
        <v>-0.642989467440464+0.765875019021138i</v>
      </c>
      <c r="P3767" t="str">
        <f t="shared" si="1974"/>
        <v>1.64298946744046-0.765875019021138i</v>
      </c>
      <c r="Q3767" t="str">
        <f t="shared" si="1975"/>
        <v>-1.64298946744046+23.6294246844222i</v>
      </c>
      <c r="R3767" t="str">
        <f t="shared" si="1976"/>
        <v>-0.0370673431820871-0.0669541571212814i</v>
      </c>
      <c r="S3767" t="str">
        <f t="shared" si="1977"/>
        <v>2.55290866543067i</v>
      </c>
      <c r="T3767" t="str">
        <f t="shared" si="1978"/>
        <v>0.170927847901526-0.0946295416140426i</v>
      </c>
      <c r="U3767" t="str">
        <f t="shared" si="1979"/>
        <v>0.00005-0.0000775246196184511i</v>
      </c>
      <c r="V3767" t="str">
        <f t="shared" si="1980"/>
        <v>0.00002-0.000868275739726651i</v>
      </c>
      <c r="W3767" t="str">
        <f t="shared" si="1981"/>
        <v>0.0000421211088203325-0.0000732302788630991i</v>
      </c>
      <c r="X3767" t="str">
        <f t="shared" si="1982"/>
        <v>0.0000421390361802887-0.0000731994333897496i</v>
      </c>
      <c r="Y3767" t="str">
        <f t="shared" si="1983"/>
        <v>0.009+9.21366293444814i</v>
      </c>
      <c r="Z3767" t="str">
        <f t="shared" si="1984"/>
        <v>-0.0000952827423049794-0.0000549763999195829i</v>
      </c>
      <c r="AA3767" t="str">
        <f t="shared" si="1985"/>
        <v>0.00127818662417548-1.30242270250593i</v>
      </c>
      <c r="AB3767" t="str">
        <f t="shared" si="1986"/>
        <v>0.514178825877962-0.284661084766655i</v>
      </c>
      <c r="AC3767" t="str">
        <f t="shared" si="1987"/>
        <v>0.96451028103456-0.0677854479633772i</v>
      </c>
      <c r="AD3767" t="str">
        <f t="shared" si="1988"/>
        <v>0.551118246832706-0.256402956388443i</v>
      </c>
      <c r="AE3767" t="str">
        <f t="shared" si="1989"/>
        <v>-0.000066608169363507-5.86772032105935E-06i</v>
      </c>
      <c r="AF3767" t="str">
        <f t="shared" si="1990"/>
        <v>-4.17545712587362-0.0537590203681786i</v>
      </c>
      <c r="AG3767" t="str">
        <f t="shared" si="1991"/>
        <v>0.998793669030105-0.00259958226311537i</v>
      </c>
      <c r="AH3767" t="str">
        <f t="shared" si="1992"/>
        <v>0.000278064581478998+0.0000288388455071853i</v>
      </c>
      <c r="AI3767">
        <f t="shared" si="1993"/>
        <v>-71.070621791152703</v>
      </c>
      <c r="AJ3767">
        <f t="shared" si="1994"/>
        <v>5.9211341420691888</v>
      </c>
      <c r="AK3767"/>
      <c r="AL3767"/>
      <c r="AM3767"/>
      <c r="AN3767"/>
    </row>
    <row r="3768" spans="1:40" x14ac:dyDescent="0.35">
      <c r="A3768"/>
      <c r="B3768">
        <f t="shared" si="1995"/>
        <v>1834000</v>
      </c>
      <c r="C3768" s="237" t="str">
        <f t="shared" si="1963"/>
        <v>-6.28882730910657E-09+0.000369589006852485i</v>
      </c>
      <c r="D3768" s="208" t="str">
        <f t="shared" si="1964"/>
        <v>-1.6487455679276+0.00283351571920239i</v>
      </c>
      <c r="E3768" t="str">
        <f t="shared" si="1965"/>
        <v>36500</v>
      </c>
      <c r="F3768" t="str">
        <f t="shared" si="1966"/>
        <v>0.21505376344086</v>
      </c>
      <c r="G3768" t="str">
        <f t="shared" si="1961"/>
        <v>0.21505376344086</v>
      </c>
      <c r="H3768" t="str">
        <f t="shared" si="1967"/>
        <v>2.52671304507019+0.0565632594937479i</v>
      </c>
      <c r="I3768" t="str">
        <f t="shared" si="1968"/>
        <v>7202.1011583546i</v>
      </c>
      <c r="J3768" t="str">
        <f t="shared" si="1962"/>
        <v>-70210.5854184257+1575.58926621092i</v>
      </c>
      <c r="K3768" t="str">
        <f t="shared" si="1969"/>
        <v>0.00230079745816994-0.102526933847309i</v>
      </c>
      <c r="L3768" t="str">
        <f t="shared" si="1970"/>
        <v>0.000729427288296233-0.0275551815055959i</v>
      </c>
      <c r="M3768" t="str">
        <f t="shared" si="1971"/>
        <v>0.00303022474646617-0.130082115352905i</v>
      </c>
      <c r="N3768" t="str">
        <f t="shared" si="1972"/>
        <v>-22.8760229603632i</v>
      </c>
      <c r="O3768" t="str">
        <f t="shared" si="1973"/>
        <v>-0.63338671164131+0.773835430512333i</v>
      </c>
      <c r="P3768" t="str">
        <f t="shared" si="1974"/>
        <v>1.63338671164131-0.773835430512333i</v>
      </c>
      <c r="Q3768" t="str">
        <f t="shared" si="1975"/>
        <v>-1.63338671164131+23.6498583908755i</v>
      </c>
      <c r="R3768" t="str">
        <f t="shared" si="1976"/>
        <v>-0.0373125563644897-0.0664883844930276i</v>
      </c>
      <c r="S3768" t="str">
        <f t="shared" si="1977"/>
        <v>2.55430141429342i</v>
      </c>
      <c r="T3768" t="str">
        <f t="shared" si="1978"/>
        <v>0.169831374544625-0.095307515492719i</v>
      </c>
      <c r="U3768" t="str">
        <f t="shared" si="1979"/>
        <v>0.0000500000000000002-0.0000774823488334904i</v>
      </c>
      <c r="V3768" t="str">
        <f t="shared" si="1980"/>
        <v>0.00002-0.000867802306935086i</v>
      </c>
      <c r="W3768" t="str">
        <f t="shared" si="1981"/>
        <v>0.0000421209433174842-0.0000731925845558361i</v>
      </c>
      <c r="X3768" t="str">
        <f t="shared" si="1982"/>
        <v>0.0000421388431680903-0.0000731617550909319i</v>
      </c>
      <c r="Y3768" t="str">
        <f t="shared" si="1983"/>
        <v>0.009+9.21868948269389i</v>
      </c>
      <c r="Z3768" t="str">
        <f t="shared" si="1984"/>
        <v>-0.0000951817713768766-0.0000549460729435835i</v>
      </c>
      <c r="AA3768" t="str">
        <f t="shared" si="1985"/>
        <v>0.00127679307823028-1.30171253876825i</v>
      </c>
      <c r="AB3768" t="str">
        <f t="shared" si="1986"/>
        <v>0.510880455307108-0.286700540696122i</v>
      </c>
      <c r="AC3768" t="str">
        <f t="shared" si="1987"/>
        <v>0.964253469791584-0.0673251773920465i</v>
      </c>
      <c r="AD3768" t="str">
        <f t="shared" si="1988"/>
        <v>0.547908449607871-0.259073485300152i</v>
      </c>
      <c r="AE3768" t="str">
        <f t="shared" si="1989"/>
        <v>-0.0000663859674070856-0.0000054463443909101i</v>
      </c>
      <c r="AF3768" t="str">
        <f t="shared" si="1990"/>
        <v>-4.17545861299779-0.0537297437745455i</v>
      </c>
      <c r="AG3768" t="str">
        <f t="shared" si="1991"/>
        <v>0.998781726508407-0.00258305129750761i</v>
      </c>
      <c r="AH3768" t="str">
        <f t="shared" si="1992"/>
        <v>0.000277167004852637+0.0000270567857717702i</v>
      </c>
      <c r="AI3768">
        <f t="shared" si="1993"/>
        <v>-71.103979355298065</v>
      </c>
      <c r="AJ3768">
        <f t="shared" si="1994"/>
        <v>5.5754950729556088</v>
      </c>
      <c r="AK3768"/>
      <c r="AL3768"/>
      <c r="AM3768"/>
      <c r="AN3768"/>
    </row>
    <row r="3769" spans="1:40" x14ac:dyDescent="0.35">
      <c r="A3769"/>
      <c r="B3769">
        <f t="shared" si="1995"/>
        <v>1835000</v>
      </c>
      <c r="C3769" s="237" t="str">
        <f t="shared" si="1963"/>
        <v>-6.2819748690735E-09+0.000369387595949685i</v>
      </c>
      <c r="D3769" s="208" t="str">
        <f t="shared" si="1964"/>
        <v>-1.64874556787507+0.00283197156894759i</v>
      </c>
      <c r="E3769" t="str">
        <f t="shared" si="1965"/>
        <v>36500</v>
      </c>
      <c r="F3769" t="str">
        <f t="shared" si="1966"/>
        <v>0.21505376344086</v>
      </c>
      <c r="G3769" t="str">
        <f t="shared" si="1961"/>
        <v>0.21505376344086</v>
      </c>
      <c r="H3769" t="str">
        <f t="shared" si="1967"/>
        <v>2.52671452981818+0.0565324706004379i</v>
      </c>
      <c r="I3769" t="str">
        <f t="shared" si="1968"/>
        <v>7206.02814917159i</v>
      </c>
      <c r="J3769" t="str">
        <f t="shared" si="1962"/>
        <v>-70287.1729070539+1576.44836613797i</v>
      </c>
      <c r="K3769" t="str">
        <f t="shared" si="1969"/>
        <v>0.00229829164950864-0.10247111547053i</v>
      </c>
      <c r="L3769" t="str">
        <f t="shared" si="1970"/>
        <v>0.000728633044756329-0.0275401860712778i</v>
      </c>
      <c r="M3769" t="str">
        <f t="shared" si="1971"/>
        <v>0.00302692469426497-0.130011301541808i</v>
      </c>
      <c r="N3769" t="str">
        <f t="shared" si="1972"/>
        <v>-22.8884962553252i</v>
      </c>
      <c r="O3769" t="str">
        <f t="shared" si="1973"/>
        <v>-0.623685412859886+0.781675447859144i</v>
      </c>
      <c r="P3769" t="str">
        <f t="shared" si="1974"/>
        <v>1.62368541285989-0.781675447859144i</v>
      </c>
      <c r="Q3769" t="str">
        <f t="shared" si="1975"/>
        <v>-1.62368541285989+23.6701717031843i</v>
      </c>
      <c r="R3769" t="str">
        <f t="shared" si="1976"/>
        <v>-0.0375523962187518-0.066020312589931i</v>
      </c>
      <c r="S3769" t="str">
        <f t="shared" si="1977"/>
        <v>2.55569416315618i</v>
      </c>
      <c r="T3769" t="str">
        <f t="shared" si="1978"/>
        <v>0.168727727535833-0.0959724398287922i</v>
      </c>
      <c r="U3769" t="str">
        <f t="shared" si="1979"/>
        <v>0.0000499999999999999-0.0000774401241202292i</v>
      </c>
      <c r="V3769" t="str">
        <f t="shared" si="1980"/>
        <v>0.00002-0.000867329390146572i</v>
      </c>
      <c r="W3769" t="str">
        <f t="shared" si="1981"/>
        <v>0.0000421207777263392-0.0000731549325239967i</v>
      </c>
      <c r="X3769" t="str">
        <f t="shared" si="1982"/>
        <v>0.0000421386501127386-0.0000731241190496437i</v>
      </c>
      <c r="Y3769" t="str">
        <f t="shared" si="1983"/>
        <v>0.009+9.22371603093963i</v>
      </c>
      <c r="Z3769" t="str">
        <f t="shared" si="1984"/>
        <v>-0.0000950809654456878-0.0000549157791278815i</v>
      </c>
      <c r="AA3769" t="str">
        <f t="shared" si="1985"/>
        <v>0.00127540180999365-1.30100314906667i</v>
      </c>
      <c r="AB3769" t="str">
        <f t="shared" si="1986"/>
        <v>0.507560505222138-0.288700741474504i</v>
      </c>
      <c r="AC3769" t="str">
        <f t="shared" si="1987"/>
        <v>0.964001988271905-0.0668624772987696i</v>
      </c>
      <c r="AD3769" t="str">
        <f t="shared" si="1988"/>
        <v>0.544665551360748-0.261703872482124i</v>
      </c>
      <c r="AE3769" t="str">
        <f t="shared" si="1989"/>
        <v>-0.0000661589985265275-5.02767626061711E-06i</v>
      </c>
      <c r="AF3769" t="str">
        <f t="shared" si="1990"/>
        <v>-4.17546009769325-0.0537004990314903i</v>
      </c>
      <c r="AG3769" t="str">
        <f t="shared" si="1991"/>
        <v>0.998769985920852-0.00256638225786603i</v>
      </c>
      <c r="AH3769" t="str">
        <f t="shared" si="1992"/>
        <v>0.00027624916733138+0.0000252856955699661i</v>
      </c>
      <c r="AI3769">
        <f t="shared" si="1993"/>
        <v>-71.137746203931883</v>
      </c>
      <c r="AJ3769">
        <f t="shared" si="1994"/>
        <v>5.2298361155852779</v>
      </c>
      <c r="AK3769"/>
      <c r="AL3769"/>
      <c r="AM3769"/>
      <c r="AN3769"/>
    </row>
    <row r="3770" spans="1:40" x14ac:dyDescent="0.35">
      <c r="A3770"/>
      <c r="B3770">
        <f t="shared" si="1995"/>
        <v>1836000</v>
      </c>
      <c r="C3770" s="237" t="str">
        <f t="shared" si="1963"/>
        <v>-6.27513362278824E-09+0.000369186404448737i</v>
      </c>
      <c r="D3770" s="208" t="str">
        <f t="shared" si="1964"/>
        <v>-1.64874556782262+0.00283042910077365i</v>
      </c>
      <c r="E3770" t="str">
        <f t="shared" si="1965"/>
        <v>36500</v>
      </c>
      <c r="F3770" t="str">
        <f t="shared" si="1966"/>
        <v>0.21505376344086</v>
      </c>
      <c r="G3770" t="str">
        <f t="shared" si="1961"/>
        <v>0.21505376344086</v>
      </c>
      <c r="H3770" t="str">
        <f t="shared" si="1967"/>
        <v>2.52671601214263+0.0565017151878704i</v>
      </c>
      <c r="I3770" t="str">
        <f t="shared" si="1968"/>
        <v>7209.95513998857i</v>
      </c>
      <c r="J3770" t="str">
        <f t="shared" si="1962"/>
        <v>-70363.8021441087+1577.30746606503i</v>
      </c>
      <c r="K3770" t="str">
        <f t="shared" si="1969"/>
        <v>0.002295789931604-0.102415357808977i</v>
      </c>
      <c r="L3770" t="str">
        <f t="shared" si="1970"/>
        <v>0.000727840097437468-0.0275252069375798i</v>
      </c>
      <c r="M3770" t="str">
        <f t="shared" si="1971"/>
        <v>0.00302363002904147-0.129940564746557i</v>
      </c>
      <c r="N3770" t="str">
        <f t="shared" si="1972"/>
        <v>-22.9009695502872i</v>
      </c>
      <c r="O3770" t="str">
        <f t="shared" si="1973"/>
        <v>-0.613887080434558+0.789393851303349i</v>
      </c>
      <c r="P3770" t="str">
        <f t="shared" si="1974"/>
        <v>1.61388708043456-0.789393851303349i</v>
      </c>
      <c r="Q3770" t="str">
        <f t="shared" si="1975"/>
        <v>-1.61388708043456+23.6903634015905i</v>
      </c>
      <c r="R3770" t="str">
        <f t="shared" si="1976"/>
        <v>-0.0377868476706305-0.0655500022876105i</v>
      </c>
      <c r="S3770" t="str">
        <f t="shared" si="1977"/>
        <v>2.55708691201893i</v>
      </c>
      <c r="T3770" t="str">
        <f t="shared" si="1978"/>
        <v>0.16761705293246-0.0966242536250222i</v>
      </c>
      <c r="U3770" t="str">
        <f t="shared" si="1979"/>
        <v>0.0000500000000000001-0.0000773979454033884i</v>
      </c>
      <c r="V3770" t="str">
        <f t="shared" si="1980"/>
        <v>0.00002-0.00086685698851795i</v>
      </c>
      <c r="W3770" t="str">
        <f t="shared" si="1981"/>
        <v>0.0000421206120469013-0.0000731173226984617i</v>
      </c>
      <c r="X3770" t="str">
        <f t="shared" si="1982"/>
        <v>0.0000421384570141392-0.0000730865251967955i</v>
      </c>
      <c r="Y3770" t="str">
        <f t="shared" si="1983"/>
        <v>0.009+9.22874257918538i</v>
      </c>
      <c r="Z3770" t="str">
        <f t="shared" si="1984"/>
        <v>-0.0000949803241520206-0.0000548855184178169i</v>
      </c>
      <c r="AA3770" t="str">
        <f t="shared" si="1985"/>
        <v>0.00127401281450446-1.30029453213637i</v>
      </c>
      <c r="AB3770" t="str">
        <f t="shared" si="1986"/>
        <v>0.504219414987247-0.290661503612161i</v>
      </c>
      <c r="AC3770" t="str">
        <f t="shared" si="1987"/>
        <v>0.963755853034933-0.0663974083902295i</v>
      </c>
      <c r="AD3770" t="str">
        <f t="shared" si="1988"/>
        <v>0.541390052835527-0.264293707139125i</v>
      </c>
      <c r="AE3770" t="str">
        <f t="shared" si="1989"/>
        <v>-0.0000659272998418956-4.61177174071389E-06i</v>
      </c>
      <c r="AF3770" t="str">
        <f t="shared" si="1990"/>
        <v>-4.17546157996525-0.0536712860870968i</v>
      </c>
      <c r="AG3770" t="str">
        <f t="shared" si="1991"/>
        <v>0.99875844887365-0.00254957772526957i</v>
      </c>
      <c r="AH3770" t="str">
        <f t="shared" si="1992"/>
        <v>0.000275311219902654+0.0000235258145450118i</v>
      </c>
      <c r="AI3770">
        <f t="shared" si="1993"/>
        <v>-71.171924844469146</v>
      </c>
      <c r="AJ3770">
        <f t="shared" si="1994"/>
        <v>4.8841573695192571</v>
      </c>
      <c r="AK3770"/>
      <c r="AL3770"/>
      <c r="AM3770"/>
      <c r="AN3770"/>
    </row>
    <row r="3771" spans="1:40" x14ac:dyDescent="0.35">
      <c r="A3771"/>
      <c r="B3771">
        <f t="shared" si="1995"/>
        <v>1837000</v>
      </c>
      <c r="C3771" s="237" t="str">
        <f t="shared" si="1963"/>
        <v>-6.26830354588367E-09+0.000368985431991342i</v>
      </c>
      <c r="D3771" s="208" t="str">
        <f t="shared" si="1964"/>
        <v>-1.64874556777026+0.00282888831193362i</v>
      </c>
      <c r="E3771" t="str">
        <f t="shared" si="1965"/>
        <v>36500</v>
      </c>
      <c r="F3771" t="str">
        <f t="shared" si="1966"/>
        <v>0.21505376344086</v>
      </c>
      <c r="G3771" t="str">
        <f t="shared" si="1961"/>
        <v>0.21505376344086</v>
      </c>
      <c r="H3771" t="str">
        <f t="shared" si="1967"/>
        <v>2.52671749204883+0.0564709932014951i</v>
      </c>
      <c r="I3771" t="str">
        <f t="shared" si="1968"/>
        <v>7213.88213080556i</v>
      </c>
      <c r="J3771" t="str">
        <f t="shared" si="1962"/>
        <v>-70440.4731295901+1578.16656599207i</v>
      </c>
      <c r="K3771" t="str">
        <f t="shared" si="1969"/>
        <v>0.00229329229555795-0.10235966076369i</v>
      </c>
      <c r="L3771" t="str">
        <f t="shared" si="1970"/>
        <v>0.000727048443521232-0.0275102440779562i</v>
      </c>
      <c r="M3771" t="str">
        <f t="shared" si="1971"/>
        <v>0.00302034073907918-0.129869904841646i</v>
      </c>
      <c r="N3771" t="str">
        <f t="shared" si="1972"/>
        <v>-22.9134428452492i</v>
      </c>
      <c r="O3771" t="str">
        <f t="shared" si="1973"/>
        <v>-0.60399323880037+0.796989440007482i</v>
      </c>
      <c r="P3771" t="str">
        <f t="shared" si="1974"/>
        <v>1.60399323880037-0.796989440007482i</v>
      </c>
      <c r="Q3771" t="str">
        <f t="shared" si="1975"/>
        <v>-1.60399323880037+23.7104322852567i</v>
      </c>
      <c r="R3771" t="str">
        <f t="shared" si="1976"/>
        <v>-0.0380158962201408-0.0650775143925058i</v>
      </c>
      <c r="S3771" t="str">
        <f t="shared" si="1977"/>
        <v>2.55847966088169i</v>
      </c>
      <c r="T3771" t="str">
        <f t="shared" si="1978"/>
        <v>0.166499496953962-0.0972628972694194i</v>
      </c>
      <c r="U3771" t="str">
        <f t="shared" si="1979"/>
        <v>0.0000499999999999998-0.00007735581260785i</v>
      </c>
      <c r="V3771" t="str">
        <f t="shared" si="1980"/>
        <v>0.00002-0.000866385101207922i</v>
      </c>
      <c r="W3771" t="str">
        <f t="shared" si="1981"/>
        <v>0.0000421204462791729-0.0000730797550102598i</v>
      </c>
      <c r="X3771" t="str">
        <f t="shared" si="1982"/>
        <v>0.0000421382638721966-0.0000730489734634458i</v>
      </c>
      <c r="Y3771" t="str">
        <f t="shared" si="1983"/>
        <v>0.009+9.23376912743112i</v>
      </c>
      <c r="Z3771" t="str">
        <f t="shared" si="1984"/>
        <v>-0.0000948798471374574-0.0000548552907588481i</v>
      </c>
      <c r="AA3771" t="str">
        <f t="shared" si="1985"/>
        <v>0.00127262608681509-1.29958668671531i</v>
      </c>
      <c r="AB3771" t="str">
        <f t="shared" si="1986"/>
        <v>0.50085762445439-0.292582647786513i</v>
      </c>
      <c r="AC3771" t="str">
        <f t="shared" si="1987"/>
        <v>0.963515080061267-0.0659300313177618i</v>
      </c>
      <c r="AD3771" t="str">
        <f t="shared" si="1988"/>
        <v>0.538082459889637-0.266842584693228i</v>
      </c>
      <c r="AE3771" t="str">
        <f t="shared" si="1989"/>
        <v>-0.0000656909091118653-4.19868614402477E-06i</v>
      </c>
      <c r="AF3771" t="str">
        <f t="shared" si="1990"/>
        <v>-4.17546305981909-0.0536421048895615i</v>
      </c>
      <c r="AG3771" t="str">
        <f t="shared" si="1991"/>
        <v>0.998747116940279-0.00253264029926426i</v>
      </c>
      <c r="AH3771" t="str">
        <f t="shared" si="1992"/>
        <v>0.000274353316351448+0.0000217773803071194i</v>
      </c>
      <c r="AI3771">
        <f t="shared" si="1993"/>
        <v>-71.206517838988347</v>
      </c>
      <c r="AJ3771">
        <f t="shared" si="1994"/>
        <v>4.5384589367241031</v>
      </c>
      <c r="AK3771"/>
      <c r="AL3771"/>
      <c r="AM3771"/>
      <c r="AN3771"/>
    </row>
    <row r="3772" spans="1:40" x14ac:dyDescent="0.35">
      <c r="A3772"/>
      <c r="B3772">
        <f t="shared" si="1995"/>
        <v>1838000</v>
      </c>
      <c r="C3772" s="237" t="str">
        <f t="shared" si="1963"/>
        <v>-6.26148461405862E-09+0.000368784678219973i</v>
      </c>
      <c r="D3772" s="208" t="str">
        <f t="shared" si="1964"/>
        <v>-1.64874556771798+0.00282734919968646i</v>
      </c>
      <c r="E3772" t="str">
        <f t="shared" si="1965"/>
        <v>36500</v>
      </c>
      <c r="F3772" t="str">
        <f t="shared" si="1966"/>
        <v>0.21505376344086</v>
      </c>
      <c r="G3772" t="str">
        <f t="shared" si="1961"/>
        <v>0.21505376344086</v>
      </c>
      <c r="H3772" t="str">
        <f t="shared" si="1967"/>
        <v>2.52671896954203+0.0564403045868793i</v>
      </c>
      <c r="I3772" t="str">
        <f t="shared" si="1968"/>
        <v>7217.80912162255i</v>
      </c>
      <c r="J3772" t="str">
        <f t="shared" si="1962"/>
        <v>-70517.1858634981+1579.02566591912i</v>
      </c>
      <c r="K3772" t="str">
        <f t="shared" si="1969"/>
        <v>0.00229079873249671-0.102304024235924i</v>
      </c>
      <c r="L3772" t="str">
        <f t="shared" si="1970"/>
        <v>0.000726258080196846-0.0274952974659183i</v>
      </c>
      <c r="M3772" t="str">
        <f t="shared" si="1971"/>
        <v>0.00301705681269356-0.129799321701842i</v>
      </c>
      <c r="N3772" t="str">
        <f t="shared" si="1972"/>
        <v>-22.9259161402113i</v>
      </c>
      <c r="O3772" t="str">
        <f t="shared" si="1973"/>
        <v>-0.594005427251709+0.804461032241783i</v>
      </c>
      <c r="P3772" t="str">
        <f t="shared" si="1974"/>
        <v>1.59400542725171-0.804461032241783i</v>
      </c>
      <c r="Q3772" t="str">
        <f t="shared" si="1975"/>
        <v>-1.59400542725171+23.7303771724531i</v>
      </c>
      <c r="R3772" t="str">
        <f t="shared" si="1976"/>
        <v>-0.0382395279362416-0.0646029096396077i</v>
      </c>
      <c r="S3772" t="str">
        <f t="shared" si="1977"/>
        <v>2.55987240974444i</v>
      </c>
      <c r="T3772" t="str">
        <f t="shared" si="1978"/>
        <v>0.165375205975645-0.0978883125256366i</v>
      </c>
      <c r="U3772" t="str">
        <f t="shared" si="1979"/>
        <v>0.00005-0.0000773137256586621i</v>
      </c>
      <c r="V3772" t="str">
        <f t="shared" si="1980"/>
        <v>0.00002-0.000865913727377013i</v>
      </c>
      <c r="W3772" t="str">
        <f t="shared" si="1981"/>
        <v>0.0000421202804231581-0.0000730422293905722i</v>
      </c>
      <c r="X3772" t="str">
        <f t="shared" si="1982"/>
        <v>0.0000421380706868171-0.0000730114637808034i</v>
      </c>
      <c r="Y3772" t="str">
        <f t="shared" si="1983"/>
        <v>0.009+9.23879567567686i</v>
      </c>
      <c r="Z3772" t="str">
        <f t="shared" si="1984"/>
        <v>-0.0000947795340445562-0.000054825096096556i</v>
      </c>
      <c r="AA3772" t="str">
        <f t="shared" si="1985"/>
        <v>0.00127124162199138-1.29887961154421i</v>
      </c>
      <c r="AB3772" t="str">
        <f t="shared" si="1986"/>
        <v>0.497475573944345-0.294463998813136i</v>
      </c>
      <c r="AC3772" t="str">
        <f t="shared" si="1987"/>
        <v>0.96327968475796-0.0654604066749227i</v>
      </c>
      <c r="AD3772" t="str">
        <f t="shared" si="1988"/>
        <v>0.534743283417185-0.269350106847896i</v>
      </c>
      <c r="AE3772" t="str">
        <f t="shared" si="1989"/>
        <v>-0.0000654498647272906-3.78847427844001E-06i</v>
      </c>
      <c r="AF3772" t="str">
        <f t="shared" si="1990"/>
        <v>-4.17546453726001-0.0536129553871928i</v>
      </c>
      <c r="AG3772" t="str">
        <f t="shared" si="1991"/>
        <v>0.998735991661276-0.00251557259745316i</v>
      </c>
      <c r="AH3772" t="str">
        <f t="shared" si="1992"/>
        <v>0.000273375613233882+0.0000200406284005447i</v>
      </c>
      <c r="AI3772">
        <f t="shared" si="1993"/>
        <v>-71.241527805291767</v>
      </c>
      <c r="AJ3772">
        <f t="shared" si="1994"/>
        <v>4.1927409215485127</v>
      </c>
      <c r="AK3772"/>
      <c r="AL3772"/>
      <c r="AM3772"/>
      <c r="AN3772"/>
    </row>
    <row r="3773" spans="1:40" x14ac:dyDescent="0.35">
      <c r="A3773"/>
      <c r="B3773">
        <f t="shared" si="1995"/>
        <v>1839000</v>
      </c>
      <c r="C3773" s="237" t="str">
        <f t="shared" si="1963"/>
        <v>-6.25467680307806E-09+0.000368584142777881i</v>
      </c>
      <c r="D3773" s="208" t="str">
        <f t="shared" si="1964"/>
        <v>-1.64874556766578+0.00282581176129709i</v>
      </c>
      <c r="E3773" t="str">
        <f t="shared" si="1965"/>
        <v>36500</v>
      </c>
      <c r="F3773" t="str">
        <f t="shared" si="1966"/>
        <v>0.21505376344086</v>
      </c>
      <c r="G3773" t="str">
        <f t="shared" si="1961"/>
        <v>0.21505376344086</v>
      </c>
      <c r="H3773" t="str">
        <f t="shared" si="1967"/>
        <v>2.52672044462747+0.0564096492897097i</v>
      </c>
      <c r="I3773" t="str">
        <f t="shared" si="1968"/>
        <v>7221.73611243954i</v>
      </c>
      <c r="J3773" t="str">
        <f t="shared" si="1962"/>
        <v>-70593.9403458327+1579.88476584618i</v>
      </c>
      <c r="K3773" t="str">
        <f t="shared" si="1969"/>
        <v>0.00228830923357051-0.102248448127148i</v>
      </c>
      <c r="L3773" t="str">
        <f t="shared" si="1970"/>
        <v>0.000725469004661177-0.0274803670750351i</v>
      </c>
      <c r="M3773" t="str">
        <f t="shared" si="1971"/>
        <v>0.00301377823823169-0.129728815202183i</v>
      </c>
      <c r="N3773" t="str">
        <f t="shared" si="1972"/>
        <v>-22.9383894351733i</v>
      </c>
      <c r="O3773" t="str">
        <f t="shared" si="1973"/>
        <v>-0.583925199703143+0.811807465567819i</v>
      </c>
      <c r="P3773" t="str">
        <f t="shared" si="1974"/>
        <v>1.58392519970314-0.811807465567819i</v>
      </c>
      <c r="Q3773" t="str">
        <f t="shared" si="1975"/>
        <v>-1.58392519970314+23.7501969007411i</v>
      </c>
      <c r="R3773" t="str">
        <f t="shared" si="1976"/>
        <v>-0.0384577294515976-0.0641262486903368i</v>
      </c>
      <c r="S3773" t="str">
        <f t="shared" si="1977"/>
        <v>2.5612651586072i</v>
      </c>
      <c r="T3773" t="str">
        <f t="shared" si="1978"/>
        <v>0.16424432652274-0.0985004425235189i</v>
      </c>
      <c r="U3773" t="str">
        <f t="shared" si="1979"/>
        <v>0.0000500000000000002-0.0000772716844810339i</v>
      </c>
      <c r="V3773" t="str">
        <f t="shared" si="1980"/>
        <v>0.00002-0.000865442866187574i</v>
      </c>
      <c r="W3773" t="str">
        <f t="shared" si="1981"/>
        <v>0.0000421201144788596-0.0000730047457707283i</v>
      </c>
      <c r="X3773" t="str">
        <f t="shared" si="1982"/>
        <v>0.000042137877457906-0.0000729739960802284i</v>
      </c>
      <c r="Y3773" t="str">
        <f t="shared" si="1983"/>
        <v>0.009+9.24382222392261i</v>
      </c>
      <c r="Z3773" t="str">
        <f t="shared" si="1984"/>
        <v>-0.0000946793845168482-0.0000547949343766386i</v>
      </c>
      <c r="AA3773" t="str">
        <f t="shared" si="1985"/>
        <v>0.00126985941511258-1.29817330536648i</v>
      </c>
      <c r="AB3773" t="str">
        <f t="shared" si="1986"/>
        <v>0.494073704228889-0.296305385617334i</v>
      </c>
      <c r="AC3773" t="str">
        <f t="shared" si="1987"/>
        <v>0.963049681963725-0.0649885949952119i</v>
      </c>
      <c r="AD3773" t="str">
        <f t="shared" si="1988"/>
        <v>0.531373039271769-0.271815881651043i</v>
      </c>
      <c r="AE3773" t="str">
        <f t="shared" si="1989"/>
        <v>-0.0000652042057046949-3.38119043978636E-06i</v>
      </c>
      <c r="AF3773" t="str">
        <f t="shared" si="1990"/>
        <v>-4.17546601229325-0.0535838375284126i</v>
      </c>
      <c r="AG3773" t="str">
        <f t="shared" si="1991"/>
        <v>0.998725074544033-0.00249837725508461i</v>
      </c>
      <c r="AH3773" t="str">
        <f t="shared" si="1992"/>
        <v>0.000272378269850419+0.0000183157922710546i</v>
      </c>
      <c r="AI3773">
        <f t="shared" si="1993"/>
        <v>-71.276957417996869</v>
      </c>
      <c r="AJ3773">
        <f t="shared" si="1994"/>
        <v>3.8470034307126513</v>
      </c>
      <c r="AK3773"/>
      <c r="AL3773"/>
      <c r="AM3773"/>
      <c r="AN3773"/>
    </row>
    <row r="3774" spans="1:40" x14ac:dyDescent="0.35">
      <c r="A3774"/>
      <c r="B3774">
        <f t="shared" si="1995"/>
        <v>1840000</v>
      </c>
      <c r="C3774" s="237" t="str">
        <f t="shared" si="1963"/>
        <v>-6.24788008877282E-09+0.000368383825309096i</v>
      </c>
      <c r="D3774" s="208" t="str">
        <f t="shared" si="1964"/>
        <v>-1.64874556761367+0.0028242759940364i</v>
      </c>
      <c r="E3774" t="str">
        <f t="shared" si="1965"/>
        <v>36500</v>
      </c>
      <c r="F3774" t="str">
        <f t="shared" si="1966"/>
        <v>0.21505376344086</v>
      </c>
      <c r="G3774" t="str">
        <f t="shared" si="1961"/>
        <v>0.21505376344086</v>
      </c>
      <c r="H3774" t="str">
        <f t="shared" si="1967"/>
        <v>2.52672191731039+0.0563790272557896i</v>
      </c>
      <c r="I3774" t="str">
        <f t="shared" si="1968"/>
        <v>7225.66310325652i</v>
      </c>
      <c r="J3774" t="str">
        <f t="shared" si="1962"/>
        <v>-70670.736576594+1580.74386577322i</v>
      </c>
      <c r="K3774" t="str">
        <f t="shared" si="1969"/>
        <v>0.0022858237899536-0.102192932339045i</v>
      </c>
      <c r="L3774" t="str">
        <f t="shared" si="1970"/>
        <v>0.000724681214118697-0.0274654528789329i</v>
      </c>
      <c r="M3774" t="str">
        <f t="shared" si="1971"/>
        <v>0.0030105050040723-0.129658385217978i</v>
      </c>
      <c r="N3774" t="str">
        <f t="shared" si="1972"/>
        <v>-22.9508627301353i</v>
      </c>
      <c r="O3774" t="str">
        <f t="shared" si="1973"/>
        <v>-0.573754124447181+0.819027597019691i</v>
      </c>
      <c r="P3774" t="str">
        <f t="shared" si="1974"/>
        <v>1.57375412444718-0.819027597019691i</v>
      </c>
      <c r="Q3774" t="str">
        <f t="shared" si="1975"/>
        <v>-1.57375412444718+23.769890327155i</v>
      </c>
      <c r="R3774" t="str">
        <f t="shared" si="1976"/>
        <v>-0.0386704879574526-0.0636475921305116i</v>
      </c>
      <c r="S3774" t="str">
        <f t="shared" si="1977"/>
        <v>2.56265790746995i</v>
      </c>
      <c r="T3774" t="str">
        <f t="shared" si="1978"/>
        <v>0.163107005264678-0.0990992317498874i</v>
      </c>
      <c r="U3774" t="str">
        <f t="shared" si="1979"/>
        <v>0.00005-0.0000772296890003374i</v>
      </c>
      <c r="V3774" t="str">
        <f t="shared" si="1980"/>
        <v>0.00002-0.000864972516803782i</v>
      </c>
      <c r="W3774" t="str">
        <f t="shared" si="1981"/>
        <v>0.0000421199484462807-0.0000729673040822065i</v>
      </c>
      <c r="X3774" t="str">
        <f t="shared" si="1982"/>
        <v>0.0000421376841853696-0.0000729365702932272i</v>
      </c>
      <c r="Y3774" t="str">
        <f t="shared" si="1983"/>
        <v>0.009+9.24884877216835i</v>
      </c>
      <c r="Z3774" t="str">
        <f t="shared" si="1984"/>
        <v>-0.0000945793981988296-0.000054764805544915i</v>
      </c>
      <c r="AA3774" t="str">
        <f t="shared" si="1985"/>
        <v>0.0012684794612713-1.29746776692832i</v>
      </c>
      <c r="AB3774" t="str">
        <f t="shared" si="1986"/>
        <v>0.490652456513577-0.298106641206417i</v>
      </c>
      <c r="AC3774" t="str">
        <f t="shared" si="1987"/>
        <v>0.962825085954015-0.0645146567498837i</v>
      </c>
      <c r="AD3774" t="str">
        <f t="shared" si="1988"/>
        <v>0.527972248188192-0.274239523557348i</v>
      </c>
      <c r="AE3774" t="str">
        <f t="shared" si="1989"/>
        <v>-0.0000649539716796704-0.0000029768884047502i</v>
      </c>
      <c r="AF3774" t="str">
        <f t="shared" si="1990"/>
        <v>-4.17546748492406-0.0535547512617532i</v>
      </c>
      <c r="AG3774" t="str">
        <f t="shared" si="1991"/>
        <v>0.998714367062585-0.00248105692463705i</v>
      </c>
      <c r="AH3774" t="str">
        <f t="shared" si="1992"/>
        <v>0.000271361448218618+0.0000166031032336124i</v>
      </c>
      <c r="AI3774">
        <f t="shared" si="1993"/>
        <v>-71.312809409663728</v>
      </c>
      <c r="AJ3774">
        <f t="shared" si="1994"/>
        <v>3.5012465732735878</v>
      </c>
      <c r="AK3774"/>
      <c r="AL3774"/>
      <c r="AM3774"/>
      <c r="AN3774"/>
    </row>
    <row r="3775" spans="1:40" x14ac:dyDescent="0.35">
      <c r="A3775"/>
      <c r="B3775">
        <f t="shared" si="1995"/>
        <v>1841000</v>
      </c>
      <c r="C3775" s="237" t="str">
        <f t="shared" si="1963"/>
        <v>-6.24109444703924E-09+0.000368183725458416i</v>
      </c>
      <c r="D3775" s="208" t="str">
        <f t="shared" si="1964"/>
        <v>-1.64874556756165+0.00282274189518119i</v>
      </c>
      <c r="E3775" t="str">
        <f t="shared" si="1965"/>
        <v>36500</v>
      </c>
      <c r="F3775" t="str">
        <f t="shared" si="1966"/>
        <v>0.21505376344086</v>
      </c>
      <c r="G3775" t="str">
        <f t="shared" si="1961"/>
        <v>0.21505376344086</v>
      </c>
      <c r="H3775" t="str">
        <f t="shared" si="1967"/>
        <v>2.526723387596+0.0563484384310407i</v>
      </c>
      <c r="I3775" t="str">
        <f t="shared" si="1968"/>
        <v>7229.59009407351i</v>
      </c>
      <c r="J3775" t="str">
        <f t="shared" si="1962"/>
        <v>-70747.5745557819+1581.60296570027i</v>
      </c>
      <c r="K3775" t="str">
        <f t="shared" si="1969"/>
        <v>0.00228334239284423-0.102137476773509i</v>
      </c>
      <c r="L3775" t="str">
        <f t="shared" si="1970"/>
        <v>0.000723894705781445-0.0274505548512949i</v>
      </c>
      <c r="M3775" t="str">
        <f t="shared" si="1971"/>
        <v>0.00300723709862568-0.129588031624804i</v>
      </c>
      <c r="N3775" t="str">
        <f t="shared" si="1972"/>
        <v>-22.9633360250974i</v>
      </c>
      <c r="O3775" t="str">
        <f t="shared" si="1973"/>
        <v>-0.56349378391051+0.826120303281681i</v>
      </c>
      <c r="P3775" t="str">
        <f t="shared" si="1974"/>
        <v>1.56349378391051-0.826120303281681i</v>
      </c>
      <c r="Q3775" t="str">
        <f t="shared" si="1975"/>
        <v>-1.56349378391051+23.7894563283791i</v>
      </c>
      <c r="R3775" t="str">
        <f t="shared" si="1976"/>
        <v>-0.0388777911985777-0.0631670004684697i</v>
      </c>
      <c r="S3775" t="str">
        <f t="shared" si="1977"/>
        <v>2.56405065633271i</v>
      </c>
      <c r="T3775" t="str">
        <f t="shared" si="1978"/>
        <v>0.161963389009748-0.0996846260394792i</v>
      </c>
      <c r="U3775" t="str">
        <f t="shared" si="1979"/>
        <v>0.0000500000000000002-0.0000771877391421082i</v>
      </c>
      <c r="V3775" t="str">
        <f t="shared" si="1980"/>
        <v>0.00002-0.000864502678391611i</v>
      </c>
      <c r="W3775" t="str">
        <f t="shared" si="1981"/>
        <v>0.0000421197823254246-0.0000729299042566355i</v>
      </c>
      <c r="X3775" t="str">
        <f t="shared" si="1982"/>
        <v>0.0000421374908691139-0.000072899186351458i</v>
      </c>
      <c r="Y3775" t="str">
        <f t="shared" si="1983"/>
        <v>0.009+9.25387532041409i</v>
      </c>
      <c r="Z3775" t="str">
        <f t="shared" si="1984"/>
        <v>-0.0000944795747359657-0.0000547347095473223i</v>
      </c>
      <c r="AA3775" t="str">
        <f t="shared" si="1985"/>
        <v>0.00126710175557349-1.29676299497862i</v>
      </c>
      <c r="AB3775" t="str">
        <f t="shared" si="1986"/>
        <v>0.487212272421669-0.299867602642445i</v>
      </c>
      <c r="AC3775" t="str">
        <f t="shared" si="1987"/>
        <v>0.962605910446049-0.0640386523459142i</v>
      </c>
      <c r="AD3775" t="str">
        <f t="shared" si="1988"/>
        <v>0.524541435703639-0.27662065348945i</v>
      </c>
      <c r="AE3775" t="str">
        <f t="shared" si="1989"/>
        <v>-0.0000646992029002081-2.57562142390597E-06i</v>
      </c>
      <c r="AF3775" t="str">
        <f t="shared" si="1990"/>
        <v>-4.17546895515765-0.0535256965358595i</v>
      </c>
      <c r="AG3775" t="str">
        <f t="shared" si="1991"/>
        <v>0.998703870657421-0.00246361427540214i</v>
      </c>
      <c r="AH3775" t="str">
        <f t="shared" si="1992"/>
        <v>0.000270325313045545+0.0000149027904405047i</v>
      </c>
      <c r="AI3775">
        <f t="shared" si="1993"/>
        <v>-71.349086571955581</v>
      </c>
      <c r="AJ3775">
        <f t="shared" si="1994"/>
        <v>3.1554704606103345</v>
      </c>
      <c r="AK3775"/>
      <c r="AL3775"/>
      <c r="AM3775"/>
      <c r="AN3775"/>
    </row>
    <row r="3776" spans="1:40" x14ac:dyDescent="0.35">
      <c r="A3776"/>
      <c r="B3776">
        <f t="shared" si="1995"/>
        <v>1842000</v>
      </c>
      <c r="C3776" s="237" t="str">
        <f t="shared" si="1963"/>
        <v>-6.23431985383938E-09+0.000367983842871421i</v>
      </c>
      <c r="D3776" s="208" t="str">
        <f t="shared" si="1964"/>
        <v>-1.64874556750971+0.00282120946201423i</v>
      </c>
      <c r="E3776" t="str">
        <f t="shared" si="1965"/>
        <v>36500</v>
      </c>
      <c r="F3776" t="str">
        <f t="shared" si="1966"/>
        <v>0.21505376344086</v>
      </c>
      <c r="G3776" t="str">
        <f t="shared" si="1961"/>
        <v>0.21505376344086</v>
      </c>
      <c r="H3776" t="str">
        <f t="shared" si="1967"/>
        <v>2.52672485548949+0.0563178827615004i</v>
      </c>
      <c r="I3776" t="str">
        <f t="shared" si="1968"/>
        <v>7233.5170848905i</v>
      </c>
      <c r="J3776" t="str">
        <f t="shared" si="1962"/>
        <v>-70824.4542833963+1582.46206562732i</v>
      </c>
      <c r="K3776" t="str">
        <f t="shared" si="1969"/>
        <v>0.00228086503346447-0.10208208133265i</v>
      </c>
      <c r="L3776" t="str">
        <f t="shared" si="1970"/>
        <v>0.000723109476869031-0.0274356729658615i</v>
      </c>
      <c r="M3776" t="str">
        <f t="shared" si="1971"/>
        <v>0.0030039745103335-0.129517754298512i</v>
      </c>
      <c r="N3776" t="str">
        <f t="shared" si="1972"/>
        <v>-22.9758093200594i</v>
      </c>
      <c r="O3776" t="str">
        <f t="shared" si="1973"/>
        <v>-0.553145774408058+0.833084480862841i</v>
      </c>
      <c r="P3776" t="str">
        <f t="shared" si="1974"/>
        <v>1.55314577440806-0.833084480862841i</v>
      </c>
      <c r="Q3776" t="str">
        <f t="shared" si="1975"/>
        <v>-1.55314577440806+23.8088938009222i</v>
      </c>
      <c r="R3776" t="str">
        <f t="shared" si="1976"/>
        <v>-0.0390796274683155-0.0626845341333076i</v>
      </c>
      <c r="S3776" t="str">
        <f t="shared" si="1977"/>
        <v>2.56544340519546i</v>
      </c>
      <c r="T3776" t="str">
        <f t="shared" si="1978"/>
        <v>0.160813624700044-0.100256572566085i</v>
      </c>
      <c r="U3776" t="str">
        <f t="shared" si="1979"/>
        <v>0.0000499999999999999-0.0000771458348320416i</v>
      </c>
      <c r="V3776" t="str">
        <f t="shared" si="1980"/>
        <v>0.00002-0.000864033350118867i</v>
      </c>
      <c r="W3776" t="str">
        <f t="shared" si="1981"/>
        <v>0.000042119616116294-0.0000728925462257908i</v>
      </c>
      <c r="X3776" t="str">
        <f t="shared" si="1982"/>
        <v>0.0000421372975090452-0.0000728618441867252i</v>
      </c>
      <c r="Y3776" t="str">
        <f t="shared" si="1983"/>
        <v>0.009+9.25890186865984i</v>
      </c>
      <c r="Z3776" t="str">
        <f t="shared" si="1984"/>
        <v>-0.0000943799137746809-0.0000547046463299162i</v>
      </c>
      <c r="AA3776" t="str">
        <f t="shared" si="1985"/>
        <v>0.00126572629313838-1.29605898826899i</v>
      </c>
      <c r="AB3776" t="str">
        <f t="shared" si="1986"/>
        <v>0.483753593978935-0.301588111015572i</v>
      </c>
      <c r="AC3776" t="str">
        <f t="shared" si="1987"/>
        <v>0.962392168603728-0.0635606421240962i</v>
      </c>
      <c r="AD3776" t="str">
        <f t="shared" si="1988"/>
        <v>0.521081132078107-0.278958898898189i</v>
      </c>
      <c r="AE3776" t="str">
        <f t="shared" si="1989"/>
        <v>-0.0000644399402199531-2.17744221483423E-06i</v>
      </c>
      <c r="AF3776" t="str">
        <f t="shared" si="1990"/>
        <v>-4.1754704229992-0.0534966732994862i</v>
      </c>
      <c r="AG3776" t="str">
        <f t="shared" si="1991"/>
        <v>0.998693586735291-0.00244605199306611i</v>
      </c>
      <c r="AH3776" t="str">
        <f t="shared" si="1992"/>
        <v>0.000269270031699805+0.0000132150808498441i</v>
      </c>
      <c r="AI3776">
        <f t="shared" si="1993"/>
        <v>-71.38579175683499</v>
      </c>
      <c r="AJ3776">
        <f t="shared" si="1994"/>
        <v>2.8096752064150006</v>
      </c>
      <c r="AK3776"/>
      <c r="AL3776"/>
      <c r="AM3776"/>
      <c r="AN3776"/>
    </row>
    <row r="3777" spans="1:40" x14ac:dyDescent="0.35">
      <c r="A3777"/>
      <c r="B3777">
        <f t="shared" si="1995"/>
        <v>1843000</v>
      </c>
      <c r="C3777" s="237" t="str">
        <f t="shared" si="1963"/>
        <v>-6.22755628520019E-09+0.000367784177194449i</v>
      </c>
      <c r="D3777" s="208" t="str">
        <f t="shared" si="1964"/>
        <v>-1.64874556745786+0.00281967869182411i</v>
      </c>
      <c r="E3777" t="str">
        <f t="shared" si="1965"/>
        <v>36500</v>
      </c>
      <c r="F3777" t="str">
        <f t="shared" si="1966"/>
        <v>0.21505376344086</v>
      </c>
      <c r="G3777" t="str">
        <f t="shared" si="1961"/>
        <v>0.21505376344086</v>
      </c>
      <c r="H3777" t="str">
        <f t="shared" si="1967"/>
        <v>2.52672632099607+0.0562873601933243i</v>
      </c>
      <c r="I3777" t="str">
        <f t="shared" si="1968"/>
        <v>7237.44407570749i</v>
      </c>
      <c r="J3777" t="str">
        <f t="shared" si="1962"/>
        <v>-70901.3757594374+1583.32116555438i</v>
      </c>
      <c r="K3777" t="str">
        <f t="shared" si="1969"/>
        <v>0.0022783917030602-0.102026745918788i</v>
      </c>
      <c r="L3777" t="str">
        <f t="shared" si="1970"/>
        <v>0.00072232552460858-0.0274208071964297i</v>
      </c>
      <c r="M3777" t="str">
        <f t="shared" si="1971"/>
        <v>0.00300071722766878-0.129447553115218i</v>
      </c>
      <c r="N3777" t="str">
        <f t="shared" si="1972"/>
        <v>-22.9882826150214i</v>
      </c>
      <c r="O3777" t="str">
        <f t="shared" si="1973"/>
        <v>-0.542711705894134+0.839919046269031i</v>
      </c>
      <c r="P3777" t="str">
        <f t="shared" si="1974"/>
        <v>1.54271170589413-0.839919046269031i</v>
      </c>
      <c r="Q3777" t="str">
        <f t="shared" si="1975"/>
        <v>-1.54271170589413+23.8282016612904i</v>
      </c>
      <c r="R3777" t="str">
        <f t="shared" si="1976"/>
        <v>-0.0392759856037341-0.0622002534731971i</v>
      </c>
      <c r="S3777" t="str">
        <f t="shared" si="1977"/>
        <v>2.56683615405821i</v>
      </c>
      <c r="T3777" t="str">
        <f t="shared" si="1978"/>
        <v>0.159657859406587-0.100815019833934i</v>
      </c>
      <c r="U3777" t="str">
        <f t="shared" si="1979"/>
        <v>0.0000500000000000001-0.0000771039759959962i</v>
      </c>
      <c r="V3777" t="str">
        <f t="shared" si="1980"/>
        <v>0.00002-0.000863564531155155i</v>
      </c>
      <c r="W3777" t="str">
        <f t="shared" si="1981"/>
        <v>0.0000421194498188931-0.0000728552299215978i</v>
      </c>
      <c r="X3777" t="str">
        <f t="shared" si="1982"/>
        <v>0.000042137104105071-0.0000728245437309826i</v>
      </c>
      <c r="Y3777" t="str">
        <f t="shared" si="1983"/>
        <v>0.009+9.26392841690558i</v>
      </c>
      <c r="Z3777" t="str">
        <f t="shared" si="1984"/>
        <v>-0.0000942804149623608-0.0000546746158388724i</v>
      </c>
      <c r="AA3777" t="str">
        <f t="shared" si="1985"/>
        <v>0.00126435306909842-1.29535574555375i</v>
      </c>
      <c r="AB3777" t="str">
        <f t="shared" si="1986"/>
        <v>0.480276863598976-0.303268011418126i</v>
      </c>
      <c r="AC3777" t="str">
        <f t="shared" si="1987"/>
        <v>0.962183873042458-0.063080686357202i</v>
      </c>
      <c r="AD3777" t="str">
        <f t="shared" si="1988"/>
        <v>0.517591872213733-0.281253893822052i</v>
      </c>
      <c r="AE3777" t="str">
        <f t="shared" si="1989"/>
        <v>-0.0000641762250913635-1.78240295528574E-06i</v>
      </c>
      <c r="AF3777" t="str">
        <f t="shared" si="1990"/>
        <v>-4.17547188845393-0.0534676815015002i</v>
      </c>
      <c r="AG3777" t="str">
        <f t="shared" si="1991"/>
        <v>0.998683516669012-0.00242837277928715i</v>
      </c>
      <c r="AH3777" t="str">
        <f t="shared" si="1992"/>
        <v>0.000268195774183122+0.0000115401991942681i</v>
      </c>
      <c r="AI3777">
        <f t="shared" si="1993"/>
        <v>-71.422927877799808</v>
      </c>
      <c r="AJ3777">
        <f t="shared" si="1994"/>
        <v>2.463860926651618</v>
      </c>
      <c r="AK3777"/>
      <c r="AL3777"/>
      <c r="AM3777"/>
      <c r="AN3777"/>
    </row>
    <row r="3778" spans="1:40" x14ac:dyDescent="0.35">
      <c r="A3778"/>
      <c r="B3778">
        <f t="shared" si="1995"/>
        <v>1844000</v>
      </c>
      <c r="C3778" s="237" t="str">
        <f t="shared" si="1963"/>
        <v>-6.22080371721371E-09+0.00036758472807461i</v>
      </c>
      <c r="D3778" s="208" t="str">
        <f t="shared" si="1964"/>
        <v>-1.64874556740609+0.00281814958190534i</v>
      </c>
      <c r="E3778" t="str">
        <f t="shared" si="1965"/>
        <v>36500</v>
      </c>
      <c r="F3778" t="str">
        <f t="shared" si="1966"/>
        <v>0.21505376344086</v>
      </c>
      <c r="G3778" t="str">
        <f t="shared" si="1961"/>
        <v>0.21505376344086</v>
      </c>
      <c r="H3778" t="str">
        <f t="shared" si="1967"/>
        <v>2.52672778412087+0.0562568706727832i</v>
      </c>
      <c r="I3778" t="str">
        <f t="shared" si="1968"/>
        <v>7241.37106652447i</v>
      </c>
      <c r="J3778" t="str">
        <f t="shared" si="1962"/>
        <v>-70978.3389839052+1584.18026548142i</v>
      </c>
      <c r="K3778" t="str">
        <f t="shared" si="1969"/>
        <v>0.00227592239290092-0.101971470434453i</v>
      </c>
      <c r="L3778" t="str">
        <f t="shared" si="1970"/>
        <v>0.000721542846234737-0.0274059575168533i</v>
      </c>
      <c r="M3778" t="str">
        <f t="shared" si="1971"/>
        <v>0.00299746523913566-0.129377427951306i</v>
      </c>
      <c r="N3778" t="str">
        <f t="shared" si="1972"/>
        <v>-23.0007559099835i</v>
      </c>
      <c r="O3778" t="str">
        <f t="shared" si="1973"/>
        <v>-0.532193201712197+0.846622936171305i</v>
      </c>
      <c r="P3778" t="str">
        <f t="shared" si="1974"/>
        <v>1.5321932017122-0.846622936171305i</v>
      </c>
      <c r="Q3778" t="str">
        <f t="shared" si="1975"/>
        <v>-1.5321932017122+23.8473788461548i</v>
      </c>
      <c r="R3778" t="str">
        <f t="shared" si="1976"/>
        <v>-0.0394668549808648-0.0617142187538511i</v>
      </c>
      <c r="S3778" t="str">
        <f t="shared" si="1977"/>
        <v>2.56822890292097i</v>
      </c>
      <c r="T3778" t="str">
        <f t="shared" si="1978"/>
        <v>0.158496240324828-0.101359917669247i</v>
      </c>
      <c r="U3778" t="str">
        <f t="shared" si="1979"/>
        <v>0.0000499999999999998-0.0000770621625599894i</v>
      </c>
      <c r="V3778" t="str">
        <f t="shared" si="1980"/>
        <v>0.00002-0.00086309622067188i</v>
      </c>
      <c r="W3778" t="str">
        <f t="shared" si="1981"/>
        <v>0.000042119283433224-0.0000728179552761275i</v>
      </c>
      <c r="X3778" t="str">
        <f t="shared" si="1982"/>
        <v>0.0000421369106570977-0.0000727872849163304i</v>
      </c>
      <c r="Y3778" t="str">
        <f t="shared" si="1983"/>
        <v>0.009+9.26895496515132i</v>
      </c>
      <c r="Z3778" t="str">
        <f t="shared" si="1984"/>
        <v>-0.0000941810779473451-0.0000546446180204824i</v>
      </c>
      <c r="AA3778" t="str">
        <f t="shared" si="1985"/>
        <v>0.00126298207859928-1.29465326558994i</v>
      </c>
      <c r="AB3778" t="str">
        <f t="shared" si="1986"/>
        <v>0.4767825240697-0.3049071529192i</v>
      </c>
      <c r="AC3778" t="str">
        <f t="shared" si="1987"/>
        <v>0.961981035833885-0.0625988452483086i</v>
      </c>
      <c r="AD3778" t="str">
        <f t="shared" si="1988"/>
        <v>0.514074195573728-0.283505278945464i</v>
      </c>
      <c r="AE3778" t="str">
        <f t="shared" si="1989"/>
        <v>-0.0000639080995588132-1.39055527646652E-06i</v>
      </c>
      <c r="AF3778" t="str">
        <f t="shared" si="1990"/>
        <v>-4.17547335152696-0.0534387210908779i</v>
      </c>
      <c r="AG3778" t="str">
        <f t="shared" si="1991"/>
        <v>0.998673661797296-0.00241057935127239i</v>
      </c>
      <c r="AH3778" t="str">
        <f t="shared" si="1992"/>
        <v>0.000267102713101604+9.87836795014684E-06i</v>
      </c>
      <c r="AI3778">
        <f t="shared" si="1993"/>
        <v>-71.460497911155286</v>
      </c>
      <c r="AJ3778">
        <f t="shared" si="1994"/>
        <v>2.1180277395458713</v>
      </c>
      <c r="AK3778"/>
      <c r="AL3778"/>
      <c r="AM3778"/>
      <c r="AN3778"/>
    </row>
    <row r="3779" spans="1:40" x14ac:dyDescent="0.35">
      <c r="A3779"/>
      <c r="B3779">
        <f t="shared" si="1995"/>
        <v>1845000</v>
      </c>
      <c r="C3779" s="237" t="str">
        <f t="shared" si="1963"/>
        <v>-6.21406212603665E-09+0.000367385495159776i</v>
      </c>
      <c r="D3779" s="208" t="str">
        <f t="shared" si="1964"/>
        <v>-1.6487455673544+0.00281662212955828i</v>
      </c>
      <c r="E3779" t="str">
        <f t="shared" si="1965"/>
        <v>36500</v>
      </c>
      <c r="F3779" t="str">
        <f t="shared" si="1966"/>
        <v>0.21505376344086</v>
      </c>
      <c r="G3779" t="str">
        <f t="shared" si="1961"/>
        <v>0.21505376344086</v>
      </c>
      <c r="H3779" t="str">
        <f t="shared" si="1967"/>
        <v>2.52672924486908+0.0562264141462651i</v>
      </c>
      <c r="I3779" t="str">
        <f t="shared" si="1968"/>
        <v>7245.29805734146i</v>
      </c>
      <c r="J3779" t="str">
        <f t="shared" si="1962"/>
        <v>-71055.3439567995+1585.03936540847i</v>
      </c>
      <c r="K3779" t="str">
        <f t="shared" si="1969"/>
        <v>0.00227345709427992-0.101916254782389i</v>
      </c>
      <c r="L3779" t="str">
        <f t="shared" si="1970"/>
        <v>0.000720761438989624-0.0273911239010425i</v>
      </c>
      <c r="M3779" t="str">
        <f t="shared" si="1971"/>
        <v>0.00299421853326954-0.129307378683432i</v>
      </c>
      <c r="N3779" t="str">
        <f t="shared" si="1972"/>
        <v>-23.0132292049455i</v>
      </c>
      <c r="O3779" t="str">
        <f t="shared" si="1973"/>
        <v>-0.52159189834255+0.85319510757119i</v>
      </c>
      <c r="P3779" t="str">
        <f t="shared" si="1974"/>
        <v>1.52159189834255-0.85319510757119i</v>
      </c>
      <c r="Q3779" t="str">
        <f t="shared" si="1975"/>
        <v>-1.52159189834255+23.8664243125167i</v>
      </c>
      <c r="R3779" t="str">
        <f t="shared" si="1976"/>
        <v>-0.0396522255100381-0.0612264901570895i</v>
      </c>
      <c r="S3779" t="str">
        <f t="shared" si="1977"/>
        <v>2.56962165178372i</v>
      </c>
      <c r="T3779" t="str">
        <f t="shared" si="1978"/>
        <v>0.15732891477038-0.101891217212005i</v>
      </c>
      <c r="U3779" t="str">
        <f t="shared" si="1979"/>
        <v>0.00005-0.000077020394450201i</v>
      </c>
      <c r="V3779" t="str">
        <f t="shared" si="1980"/>
        <v>0.00002-0.000862628417842254i</v>
      </c>
      <c r="W3779" t="str">
        <f t="shared" si="1981"/>
        <v>0.0000421191169592909-0.0000727807222216i</v>
      </c>
      <c r="X3779" t="str">
        <f t="shared" si="1982"/>
        <v>0.0000421367171650335-0.0000727500676750175i</v>
      </c>
      <c r="Y3779" t="str">
        <f t="shared" si="1983"/>
        <v>0.009+9.27398151339707i</v>
      </c>
      <c r="Z3779" t="str">
        <f t="shared" si="1984"/>
        <v>-0.0000940819023789281-0.0000546146528211574i</v>
      </c>
      <c r="AA3779" t="str">
        <f t="shared" si="1985"/>
        <v>0.00126161331679976-1.29395154713727i</v>
      </c>
      <c r="AB3779" t="str">
        <f t="shared" si="1986"/>
        <v>0.473271018540483-0.306505388539894i</v>
      </c>
      <c r="AC3779" t="str">
        <f t="shared" si="1987"/>
        <v>0.961783668510533-0.0621151789292209i</v>
      </c>
      <c r="AD3779" t="str">
        <f t="shared" si="1988"/>
        <v>0.510528646100447-0.285712701656113i</v>
      </c>
      <c r="AE3779" t="str">
        <f t="shared" si="1989"/>
        <v>-0.0000636356062516123-1.00195025640121E-06i</v>
      </c>
      <c r="AF3779" t="str">
        <f t="shared" si="1990"/>
        <v>-4.17547481222348-0.0534097920167068i</v>
      </c>
      <c r="AG3779" t="str">
        <f t="shared" si="1991"/>
        <v>0.998664023424566-0.0023926744413521i</v>
      </c>
      <c r="AH3779" t="str">
        <f t="shared" si="1992"/>
        <v>0.000265991023636626+8.22980730712687E-06i</v>
      </c>
      <c r="AI3779">
        <f t="shared" si="1993"/>
        <v>-71.498504897326228</v>
      </c>
      <c r="AJ3779">
        <f t="shared" si="1994"/>
        <v>1.7721757655695132</v>
      </c>
      <c r="AK3779"/>
      <c r="AL3779"/>
      <c r="AM3779"/>
      <c r="AN3779"/>
    </row>
    <row r="3780" spans="1:40" x14ac:dyDescent="0.35">
      <c r="A3780"/>
      <c r="B3780">
        <f t="shared" si="1995"/>
        <v>1846000</v>
      </c>
      <c r="C3780" s="237" t="str">
        <f t="shared" si="1963"/>
        <v>-6.20733148789058E-09+0.000367186478098591i</v>
      </c>
      <c r="D3780" s="208" t="str">
        <f t="shared" si="1964"/>
        <v>-1.6487455673028+0.0028150963320892i</v>
      </c>
      <c r="E3780" t="str">
        <f t="shared" si="1965"/>
        <v>36500</v>
      </c>
      <c r="F3780" t="str">
        <f t="shared" si="1966"/>
        <v>0.21505376344086</v>
      </c>
      <c r="G3780" t="str">
        <f t="shared" si="1961"/>
        <v>0.21505376344086</v>
      </c>
      <c r="H3780" t="str">
        <f t="shared" si="1967"/>
        <v>2.52673070324583+0.0561959905602733i</v>
      </c>
      <c r="I3780" t="str">
        <f t="shared" si="1968"/>
        <v>7249.22504815845i</v>
      </c>
      <c r="J3780" t="str">
        <f t="shared" si="1962"/>
        <v>-71132.3906781204+1585.89846533553i</v>
      </c>
      <c r="K3780" t="str">
        <f t="shared" si="1969"/>
        <v>0.00227099579851393-0.101861098865548i</v>
      </c>
      <c r="L3780" t="str">
        <f t="shared" si="1970"/>
        <v>0.000719981300122814-0.0273763063229637i</v>
      </c>
      <c r="M3780" t="str">
        <f t="shared" si="1971"/>
        <v>0.00299097709863674-0.129237405188512i</v>
      </c>
      <c r="N3780" t="str">
        <f t="shared" si="1972"/>
        <v>-23.0257024999075i</v>
      </c>
      <c r="O3780" t="str">
        <f t="shared" si="1973"/>
        <v>-0.510909445147233+0.859634537963283i</v>
      </c>
      <c r="P3780" t="str">
        <f t="shared" si="1974"/>
        <v>1.51090944514723-0.859634537963283i</v>
      </c>
      <c r="Q3780" t="str">
        <f t="shared" si="1975"/>
        <v>-1.51090944514723+23.8853370378708i</v>
      </c>
      <c r="R3780" t="str">
        <f t="shared" si="1976"/>
        <v>-0.0398320876313339-0.0607371277794804i</v>
      </c>
      <c r="S3780" t="str">
        <f t="shared" si="1977"/>
        <v>2.5710144006465i</v>
      </c>
      <c r="T3780" t="str">
        <f t="shared" si="1978"/>
        <v>0.156156030174951-0.102408870907973i</v>
      </c>
      <c r="U3780" t="str">
        <f t="shared" si="1979"/>
        <v>0.0000500000000000002-0.0000769786715929693i</v>
      </c>
      <c r="V3780" t="str">
        <f t="shared" si="1980"/>
        <v>0.00002-0.000862161121841254i</v>
      </c>
      <c r="W3780" t="str">
        <f t="shared" si="1981"/>
        <v>0.0000421189503970966-0.0000727435306903812i</v>
      </c>
      <c r="X3780" t="str">
        <f t="shared" si="1982"/>
        <v>0.0000421365236287854-0.000072712891939438i</v>
      </c>
      <c r="Y3780" t="str">
        <f t="shared" si="1983"/>
        <v>0.009+9.27900806164281i</v>
      </c>
      <c r="Z3780" t="str">
        <f t="shared" si="1984"/>
        <v>-0.0000939828879073518-0.0000545847201874244i</v>
      </c>
      <c r="AA3780" t="str">
        <f t="shared" si="1985"/>
        <v>0.00126024677887179-1.29325058895814i</v>
      </c>
      <c r="AB3780" t="str">
        <f t="shared" si="1986"/>
        <v>0.469742790509931-0.308062575229319i</v>
      </c>
      <c r="AC3780" t="str">
        <f t="shared" si="1987"/>
        <v>0.961591782070337-0.0616297474589722i</v>
      </c>
      <c r="AD3780" t="str">
        <f t="shared" si="1988"/>
        <v>0.506955772132576-0.287875816101423i</v>
      </c>
      <c r="AE3780" t="str">
        <f t="shared" si="1989"/>
        <v>-0.0000633587883769435-6.1663841335892E-07i</v>
      </c>
      <c r="AF3780" t="str">
        <f t="shared" si="1990"/>
        <v>-4.17547627054863-0.0533808942281841i</v>
      </c>
      <c r="AG3780" t="str">
        <f t="shared" si="1991"/>
        <v>0.998654602820785-0.00237466079655122i</v>
      </c>
      <c r="AH3780" t="str">
        <f t="shared" si="1992"/>
        <v>0.000264860883515289+6.59473513794038E-06i</v>
      </c>
      <c r="AI3780">
        <f t="shared" si="1993"/>
        <v>-71.536951942212269</v>
      </c>
      <c r="AJ3780">
        <f t="shared" si="1994"/>
        <v>1.4263051274031702</v>
      </c>
      <c r="AK3780"/>
      <c r="AL3780"/>
      <c r="AM3780"/>
      <c r="AN3780"/>
    </row>
    <row r="3781" spans="1:40" x14ac:dyDescent="0.35">
      <c r="A3781"/>
      <c r="B3781">
        <f t="shared" si="1995"/>
        <v>1847000</v>
      </c>
      <c r="C3781" s="237" t="str">
        <f t="shared" si="1963"/>
        <v>-6.20061177906113E-09+0.000366987676540449i</v>
      </c>
      <c r="D3781" s="208" t="str">
        <f t="shared" si="1964"/>
        <v>-1.64874556725129+0.00281357218681011i</v>
      </c>
      <c r="E3781" t="str">
        <f t="shared" si="1965"/>
        <v>36500</v>
      </c>
      <c r="F3781" t="str">
        <f t="shared" si="1966"/>
        <v>0.21505376344086</v>
      </c>
      <c r="G3781" t="str">
        <f t="shared" ref="G3781:G3844" si="1996">IF($C$11=$C$7,$C$24,F3781)</f>
        <v>0.21505376344086</v>
      </c>
      <c r="H3781" t="str">
        <f t="shared" si="1967"/>
        <v>2.52673215925627+0.0561655998614273i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0.000719202426891321-0.0273615047566397i</v>
      </c>
      <c r="M3781" t="str">
        <f t="shared" si="1971"/>
        <v>0.00298774092383448-0.129167507343732i</v>
      </c>
      <c r="N3781" t="str">
        <f t="shared" si="1972"/>
        <v>-23.0381757948695i</v>
      </c>
      <c r="O3781" t="str">
        <f t="shared" si="1973"/>
        <v>-0.500147504113743+0.865940225494112i</v>
      </c>
      <c r="P3781" t="str">
        <f t="shared" si="1974"/>
        <v>1.50014750411374-0.865940225494112i</v>
      </c>
      <c r="Q3781" t="str">
        <f t="shared" si="1975"/>
        <v>-1.50014750411374+23.9041160203636i</v>
      </c>
      <c r="R3781" t="str">
        <f t="shared" si="1976"/>
        <v>-0.0400064323101181-0.0602461916311146i</v>
      </c>
      <c r="S3781" t="str">
        <f t="shared" si="1977"/>
        <v>2.57240714950925i</v>
      </c>
      <c r="T3781" t="str">
        <f t="shared" si="1978"/>
        <v>0.154977734082584-0.102912832500906i</v>
      </c>
      <c r="U3781" t="str">
        <f t="shared" si="1979"/>
        <v>0.0000499999999999999-0.0000769369939147919i</v>
      </c>
      <c r="V3781" t="str">
        <f t="shared" si="1980"/>
        <v>0.00002-0.00086169433184567i</v>
      </c>
      <c r="W3781" t="str">
        <f t="shared" si="1981"/>
        <v>0.0000421187837466439-0.0000727063806149828i</v>
      </c>
      <c r="X3781" t="str">
        <f t="shared" si="1982"/>
        <v>0.000042136330048261-0.0000726757576421331i</v>
      </c>
      <c r="Y3781" t="str">
        <f t="shared" si="1983"/>
        <v>0.009+9.28403460988856i</v>
      </c>
      <c r="Z3781" t="str">
        <f t="shared" si="1984"/>
        <v>-0.0000938840341838059-0.000054554820065928i</v>
      </c>
      <c r="AA3781" t="str">
        <f t="shared" si="1985"/>
        <v>0.00125888246000034-1.29255038981765i</v>
      </c>
      <c r="AB3781" t="str">
        <f t="shared" si="1986"/>
        <v>0.466198283814575-0.309578573841149i</v>
      </c>
      <c r="AC3781" t="str">
        <f t="shared" si="1987"/>
        <v>0.961405386981085-0.0611426108224619i</v>
      </c>
      <c r="AD3781" t="str">
        <f t="shared" si="1988"/>
        <v>0.503356126321782-0.289994283243848i</v>
      </c>
      <c r="AE3781" t="str">
        <f t="shared" si="1989"/>
        <v>-0.000063077689712738-2.34669699393609E-07i</v>
      </c>
      <c r="AF3781" t="str">
        <f t="shared" si="1990"/>
        <v>-4.17547772650756-0.0533520276746172i</v>
      </c>
      <c r="AG3781" t="str">
        <f t="shared" si="1991"/>
        <v>0.998645401221296-0.00235654117815981i</v>
      </c>
      <c r="AH3781" t="str">
        <f t="shared" si="1992"/>
        <v>0.000263712472980569+4.97336696870407E-06i</v>
      </c>
      <c r="AI3781">
        <f t="shared" si="1993"/>
        <v>-71.57584221858373</v>
      </c>
      <c r="AJ3781">
        <f t="shared" si="1994"/>
        <v>1.0804159499235408</v>
      </c>
      <c r="AK3781"/>
      <c r="AL3781"/>
      <c r="AM3781"/>
      <c r="AN3781"/>
    </row>
    <row r="3782" spans="1:40" x14ac:dyDescent="0.35">
      <c r="A3782"/>
      <c r="B3782">
        <f t="shared" si="1995"/>
        <v>1848000</v>
      </c>
      <c r="C3782" s="237" t="str">
        <f t="shared" ref="C3782:C3845" si="1998">IMPRODUCT(COMPLEX(-1,0),IMDIV(IMPRODUCT(G3782,COMPLEX($C$100+$C$101,0)),COMPLEX($C$100,2*PI()*B3782*$C$103*$C$102*(2*$C$100+$C$101))))</f>
        <v>-6.19390297589818E-09+0.000366789090135509i</v>
      </c>
      <c r="D3782" s="208" t="str">
        <f t="shared" ref="D3782:D3845" si="1999">IMPRODUCT(COMPLEX($C$106,0),IMSUB(C3782,G3782))</f>
        <v>-1.64874556719985+0.0028120496910389i</v>
      </c>
      <c r="E3782" t="str">
        <f t="shared" ref="E3782:E3845" si="2000">IMDIV(COMPLEX($C$20*10^3,0),COMPLEX(1,2*PI()*B3782*$C$20*1000*$C$29*10^-12))</f>
        <v>36500</v>
      </c>
      <c r="F3782" t="str">
        <f t="shared" ref="F3782:F3845" si="2001">IMDIV(COMPLEX($C$22*1000,0),IMSUM(COMPLEX($C$22*1000,0),E3782))</f>
        <v>0.21505376344086</v>
      </c>
      <c r="G3782" t="str">
        <f t="shared" si="1996"/>
        <v>0.21505376344086</v>
      </c>
      <c r="H3782" t="str">
        <f t="shared" ref="H3782:H3845" si="2002">IMPRODUCT(COMPLEX($C$108,0),IMPRODUCT(COMPLEX(-1,0),D3782),IMDIV(COMPLEX(0,2*PI()*B3782*$C$109*$C$110),COMPLEX(1,2*PI()*B3782*$C$109*$C$110)))</f>
        <v>2.52673361290548+0.05613524199646i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0.000718424816559571-0.0273467191761493i</v>
      </c>
      <c r="M3782" t="str">
        <f t="shared" ref="M3782:M3845" si="2006">IMSUM(K3782,L3782)</f>
        <v>0.00298450999749082-0.129097685026542i</v>
      </c>
      <c r="N3782" t="str">
        <f t="shared" ref="N3782:N3845" si="2007">COMPLEX(0,-2*PI()*B3782*$C$43)</f>
        <v>-23.0506490898316i</v>
      </c>
      <c r="O3782" t="str">
        <f t="shared" ref="O3782:O3845" si="2008">IMEXP(N3782)</f>
        <v>-0.489307749596294+0.872111189118114i</v>
      </c>
      <c r="P3782" t="str">
        <f t="shared" ref="P3782:P3845" si="2009">IMSUB(COMPLEX(1,0),O3782)</f>
        <v>1.48930774959629-0.872111189118114i</v>
      </c>
      <c r="Q3782" t="str">
        <f t="shared" ref="Q3782:Q3845" si="2010">IMSUM(COMPLEX(0,2*PI()*B3782*$C$43),O3782,COMPLEX(-1,0))</f>
        <v>-1.48930774959629+23.9227602789497i</v>
      </c>
      <c r="R3782" t="str">
        <f t="shared" ref="R3782:R3845" si="2011">IMDIV(P3782,Q3782)</f>
        <v>-0.0401752510326905-0.0597537416344535i</v>
      </c>
      <c r="S3782" t="str">
        <f t="shared" ref="S3782:S3845" si="2012">IMDIV(COMPLEX(0,2*PI()*B3782*$C$123),COMPLEX($C$124,0))</f>
        <v>2.573799898372i</v>
      </c>
      <c r="T3782" t="str">
        <f t="shared" ref="T3782:T3845" si="2013">IMPRODUCT(R3782,S3782)</f>
        <v>0.153794174146103-0.103403057025008i</v>
      </c>
      <c r="U3782" t="str">
        <f t="shared" ref="U3782:U3845" si="2014">IMDIV(COMPLEX(1,2*PI()*B3782*$C$16*10^-3*$C$15*10^-6),COMPLEX(0,2*PI()*B3782*$C$15*10^-6))</f>
        <v>0.0000500000000000001-0.0000768953613423274i</v>
      </c>
      <c r="V3782" t="str">
        <f t="shared" ref="V3782:V3845" si="2015">IMSUM(COMPLEX($C$18*10^-3,0),IMDIV(COMPLEX(1,0),COMPLEX(0,2*PI()*B3782*($C$17*1*10^-6))))</f>
        <v>0.00002-0.000861228047034064i</v>
      </c>
      <c r="W3782" t="str">
        <f t="shared" ref="W3782:W3845" si="2016">IMDIV(IMPRODUCT(U3782,V3782),IMSUM(U3782,V3782))</f>
        <v>0.0000421186170079365-0.0000726692719280647i</v>
      </c>
      <c r="X3782" t="str">
        <f t="shared" ref="X3782:X3845" si="2017">IMDIV(IMPRODUCT(COMPLEX($C$19,0),W3782),IMSUM(COMPLEX($C$19,0),W3782))</f>
        <v>0.0000421361364233691-0.0000726386647157901i</v>
      </c>
      <c r="Y3782" t="str">
        <f t="shared" ref="Y3782:Y3845" si="2018">COMPLEX($C$13*10^-3,2*PI()*B3782*$C$12*0.000001)</f>
        <v>0.009+9.2890611581343i</v>
      </c>
      <c r="Z3782" t="str">
        <f t="shared" ref="Z3782:Z3845" si="2019">IMPRODUCT(COMPLEX($C$6,0),IMDIV(X3782,IMSUM(X3782,Y3782)))</f>
        <v>-0.0000937853408604236-0.0000545249524034303i</v>
      </c>
      <c r="AA3782" t="str">
        <f t="shared" ref="AA3782:AA3845" si="2020">IMDIV(COMPLEX($C$6,0),IMSUM(X3782,Y3782))</f>
        <v>0.00125752035538344-1.29185094848357i</v>
      </c>
      <c r="AB3782" t="str">
        <f t="shared" ref="AB3782:AB3845" si="2021">IMPRODUCT(COMPLEX($C$119,0),T3782)</f>
        <v>0.462637942618174-0.311053249110942i</v>
      </c>
      <c r="AC3782" t="str">
        <f t="shared" ref="AC3782:AC3845" si="2022">IMSUM(COMPLEX(1,0),IMPRODUCT(AB3782,M3782))</f>
        <v>0.961224493184756-0.0606538289291721i</v>
      </c>
      <c r="AD3782" t="str">
        <f t="shared" ref="AD3782:AD3845" si="2023">IMDIV(AB3782,AC3782)</f>
        <v>0.499730265548555-0.292067770915268i</v>
      </c>
      <c r="AE3782" t="str">
        <f t="shared" ref="AE3782:AE3845" si="2024">IMPRODUCT(AD3782,AA3782,X3782)</f>
        <v>-0.0000627923546004724+1.43906506043981E-07i</v>
      </c>
      <c r="AF3782" t="str">
        <f t="shared" ref="AF3782:AF3845" si="2025">IMSUB(D3782,H3782)</f>
        <v>-4.17547918010533-0.0533231923054211i</v>
      </c>
      <c r="AG3782" t="str">
        <f t="shared" ref="AG3782:AG3845" si="2026">IMSUM(COMPLEX(1,0),IMPRODUCT(AD3782,AA3782,COMPLEX($C$127,0)))</f>
        <v>0.998636419826652-0.00233831836130097i</v>
      </c>
      <c r="AH3782" t="str">
        <f t="shared" ref="AH3782:AH3845" si="2027">IMDIV(IMPRODUCT(AE3782,AF3782),AG3782)</f>
        <v>0.000262545974761068+3.36591594952624E-06i</v>
      </c>
      <c r="AI3782">
        <f t="shared" ref="AI3782:AI3845" si="2028">20*LOG10(IMABS(AH3782))</f>
        <v>-71.615178967522823</v>
      </c>
      <c r="AJ3782">
        <f t="shared" ref="AJ3782:AJ3845" si="2029">IMARGUMENT(AH3782)*180/PI()</f>
        <v>0.73450836017592214</v>
      </c>
      <c r="AK3782"/>
      <c r="AL3782"/>
      <c r="AM3782"/>
      <c r="AN3782"/>
    </row>
    <row r="3783" spans="1:40" x14ac:dyDescent="0.35">
      <c r="A3783"/>
      <c r="B3783">
        <f t="shared" si="1995"/>
        <v>1849000</v>
      </c>
      <c r="C3783" s="237" t="str">
        <f t="shared" si="1998"/>
        <v>-6.18720505481542E-09+0.000366590718534681i</v>
      </c>
      <c r="D3783" s="208" t="str">
        <f t="shared" si="1999"/>
        <v>-1.6487455671485+0.00281052884209922i</v>
      </c>
      <c r="E3783" t="str">
        <f t="shared" si="2000"/>
        <v>36500</v>
      </c>
      <c r="F3783" t="str">
        <f t="shared" si="2001"/>
        <v>0.21505376344086</v>
      </c>
      <c r="G3783" t="str">
        <f t="shared" si="1996"/>
        <v>0.21505376344086</v>
      </c>
      <c r="H3783" t="str">
        <f t="shared" si="2002"/>
        <v>2.52673506419858+0.0561049169122217i</v>
      </c>
      <c r="I3783" t="str">
        <f t="shared" si="2003"/>
        <v>7261.00602060941i</v>
      </c>
      <c r="J3783" t="str">
        <f t="shared" si="1997"/>
        <v>-71363.781332643+1588.47576511668i</v>
      </c>
      <c r="K3783" t="str">
        <f t="shared" si="2004"/>
        <v>0.00226363584186521-0.10169598855903i</v>
      </c>
      <c r="L3783" t="str">
        <f t="shared" si="2005"/>
        <v>0.000717648466399362-0.0273319495556271i</v>
      </c>
      <c r="M3783" t="str">
        <f t="shared" si="2006"/>
        <v>0.00298128430826457-0.129027938114657i</v>
      </c>
      <c r="N3783" t="str">
        <f t="shared" si="2007"/>
        <v>-23.0631223847936i</v>
      </c>
      <c r="O3783" t="str">
        <f t="shared" si="2008"/>
        <v>-0.47839186805567+0.878146468750064i</v>
      </c>
      <c r="P3783" t="str">
        <f t="shared" si="2009"/>
        <v>1.47839186805567-0.878146468750064i</v>
      </c>
      <c r="Q3783" t="str">
        <f t="shared" si="2010"/>
        <v>-1.47839186805567+23.9412688535437i</v>
      </c>
      <c r="R3783" t="str">
        <f t="shared" si="2011"/>
        <v>-0.0403385358020278-0.0592598376232963i</v>
      </c>
      <c r="S3783" t="str">
        <f t="shared" si="2012"/>
        <v>2.57519264723476i</v>
      </c>
      <c r="T3783" t="str">
        <f t="shared" si="2013"/>
        <v>0.152605498123838-0.103879500797598i</v>
      </c>
      <c r="U3783" t="str">
        <f t="shared" si="2014"/>
        <v>0.0000499999999999998-0.0000768537738023907i</v>
      </c>
      <c r="V3783" t="str">
        <f t="shared" si="2015"/>
        <v>0.00002-0.000860762266586775i</v>
      </c>
      <c r="W3783" t="str">
        <f t="shared" si="2016"/>
        <v>0.0000421184501809773-0.00007263220456243i</v>
      </c>
      <c r="X3783" t="str">
        <f t="shared" si="2017"/>
        <v>0.0000421359427540175-0.0000726016130932417i</v>
      </c>
      <c r="Y3783" t="str">
        <f t="shared" si="2018"/>
        <v>0.009+9.29408770638005i</v>
      </c>
      <c r="Z3783" t="str">
        <f t="shared" si="2019"/>
        <v>-0.0000936868075902784-0.0000544951171468086i</v>
      </c>
      <c r="AA3783" t="str">
        <f t="shared" si="2020"/>
        <v>0.00125616046023207-1.29115226372631i</v>
      </c>
      <c r="AB3783" t="str">
        <f t="shared" si="2021"/>
        <v>0.459062211401868-0.312486469634074i</v>
      </c>
      <c r="AC3783" t="str">
        <f t="shared" si="2022"/>
        <v>0.961049110101757-0.0601634616120029i</v>
      </c>
      <c r="AD3783" t="str">
        <f t="shared" si="2023"/>
        <v>0.496078750837516-0.29409595387025i</v>
      </c>
      <c r="AE3783" t="str">
        <f t="shared" si="2024"/>
        <v>-0.0000625028279379018+5.1904140238858E-07i</v>
      </c>
      <c r="AF3783" t="str">
        <f t="shared" si="2025"/>
        <v>-4.17548063134708-0.0532943880701225i</v>
      </c>
      <c r="AG3783" t="str">
        <f t="shared" si="2026"/>
        <v>0.998627659802469-0.0023199951344977i</v>
      </c>
      <c r="AH3783" t="str">
        <f t="shared" si="2027"/>
        <v>0.000261361574040466+1.77259282556881E-06i</v>
      </c>
      <c r="AI3783">
        <f t="shared" si="2028"/>
        <v>-71.654965499908641</v>
      </c>
      <c r="AJ3783">
        <f t="shared" si="2029"/>
        <v>0.38858248736222678</v>
      </c>
      <c r="AK3783"/>
      <c r="AL3783"/>
      <c r="AM3783"/>
      <c r="AN3783"/>
    </row>
    <row r="3784" spans="1:40" x14ac:dyDescent="0.35">
      <c r="A3784"/>
      <c r="B3784">
        <f t="shared" si="1995"/>
        <v>1850000</v>
      </c>
      <c r="C3784" s="237" t="str">
        <f t="shared" si="1998"/>
        <v>-6.18051799229061E-09+0.000366392561389641i</v>
      </c>
      <c r="D3784" s="208" t="str">
        <f t="shared" si="1999"/>
        <v>-1.64874556709723+0.00280900963732058i</v>
      </c>
      <c r="E3784" t="str">
        <f t="shared" si="2000"/>
        <v>36500</v>
      </c>
      <c r="F3784" t="str">
        <f t="shared" si="2001"/>
        <v>0.21505376344086</v>
      </c>
      <c r="G3784" t="str">
        <f t="shared" si="1996"/>
        <v>0.21505376344086</v>
      </c>
      <c r="H3784" t="str">
        <f t="shared" si="2002"/>
        <v>2.52673651314066+0.0560746245556756i</v>
      </c>
      <c r="I3784" t="str">
        <f t="shared" si="2003"/>
        <v>7264.9330114264i</v>
      </c>
      <c r="J3784" t="str">
        <f t="shared" si="1997"/>
        <v>-71440.9950476704+1589.33486504373i</v>
      </c>
      <c r="K3784" t="str">
        <f t="shared" si="2004"/>
        <v>0.0022611904711552-0.101641070616791i</v>
      </c>
      <c r="L3784" t="str">
        <f t="shared" si="2005"/>
        <v>0.000716873373689869-0.0273171958692636i</v>
      </c>
      <c r="M3784" t="str">
        <f t="shared" si="2006"/>
        <v>0.00297806384484507-0.128958266486055i</v>
      </c>
      <c r="N3784" t="str">
        <f t="shared" si="2007"/>
        <v>-23.0755956797556i</v>
      </c>
      <c r="O3784" t="str">
        <f t="shared" si="2008"/>
        <v>-0.467401557796314+0.884045125414749i</v>
      </c>
      <c r="P3784" t="str">
        <f t="shared" si="2009"/>
        <v>1.46740155779631-0.884045125414749i</v>
      </c>
      <c r="Q3784" t="str">
        <f t="shared" si="2010"/>
        <v>-1.46740155779631+23.9596408051703i</v>
      </c>
      <c r="R3784" t="str">
        <f t="shared" si="2011"/>
        <v>-0.0404962791336463-0.0587645393417923i</v>
      </c>
      <c r="S3784" t="str">
        <f t="shared" si="2012"/>
        <v>2.57658539609751i</v>
      </c>
      <c r="T3784" t="str">
        <f t="shared" si="2013"/>
        <v>0.15141185387646-0.104342121412041i</v>
      </c>
      <c r="U3784" t="str">
        <f t="shared" si="2014"/>
        <v>0.00005-0.0000768122312219572i</v>
      </c>
      <c r="V3784" t="str">
        <f t="shared" si="2015"/>
        <v>0.00002-0.000860296989685923i</v>
      </c>
      <c r="W3784" t="str">
        <f t="shared" si="2016"/>
        <v>0.0000421182832657701-0.0000725951784510295i</v>
      </c>
      <c r="X3784" t="str">
        <f t="shared" si="2017"/>
        <v>0.0000421357490401155-0.0000725646027074662i</v>
      </c>
      <c r="Y3784" t="str">
        <f t="shared" si="2018"/>
        <v>0.009+9.29911425462579i</v>
      </c>
      <c r="Z3784" t="str">
        <f t="shared" si="2019"/>
        <v>-0.0000935884340273814-0.0000544653142430578i</v>
      </c>
      <c r="AA3784" t="str">
        <f t="shared" si="2020"/>
        <v>0.00125480276977017-1.29045433431896i</v>
      </c>
      <c r="AB3784" t="str">
        <f t="shared" si="2021"/>
        <v>0.455471534954655-0.313878107844474i</v>
      </c>
      <c r="AC3784" t="str">
        <f t="shared" si="2022"/>
        <v>0.960879246635058-0.0596715686261549i</v>
      </c>
      <c r="AD3784" t="str">
        <f t="shared" si="2023"/>
        <v>0.492402147271677-0.296078513838417i</v>
      </c>
      <c r="AE3784" t="str">
        <f t="shared" si="2024"/>
        <v>-0.0000622091551717031+8.90686774183546E-07i</v>
      </c>
      <c r="AF3784" t="str">
        <f t="shared" si="2025"/>
        <v>-4.17548208023789-0.053265614918355i</v>
      </c>
      <c r="AG3784" t="str">
        <f t="shared" si="2026"/>
        <v>0.99861912227927-0.00230157429923644i</v>
      </c>
      <c r="AH3784" t="str">
        <f t="shared" si="2027"/>
        <v>0.000260159458426506+1.93605908367025E-07i</v>
      </c>
      <c r="AI3784">
        <f t="shared" si="2028"/>
        <v>-71.695205197953115</v>
      </c>
      <c r="AJ3784">
        <f t="shared" si="2029"/>
        <v>4.2638462801100153E-2</v>
      </c>
      <c r="AK3784"/>
      <c r="AL3784"/>
      <c r="AM3784"/>
      <c r="AN3784"/>
    </row>
    <row r="3785" spans="1:40" x14ac:dyDescent="0.35">
      <c r="A3785"/>
      <c r="B3785">
        <f t="shared" si="1995"/>
        <v>1851000</v>
      </c>
      <c r="C3785" s="237" t="str">
        <f t="shared" si="1998"/>
        <v>-6.1738417648647E-09+0.000366194618352807i</v>
      </c>
      <c r="D3785" s="208" t="str">
        <f t="shared" si="1999"/>
        <v>-1.64874556704605+0.00280749207403819i</v>
      </c>
      <c r="E3785" t="str">
        <f t="shared" si="2000"/>
        <v>36500</v>
      </c>
      <c r="F3785" t="str">
        <f t="shared" si="2001"/>
        <v>0.21505376344086</v>
      </c>
      <c r="G3785" t="str">
        <f t="shared" si="1996"/>
        <v>0.21505376344086</v>
      </c>
      <c r="H3785" t="str">
        <f t="shared" si="2002"/>
        <v>2.52673795973681+0.0560443648738996i</v>
      </c>
      <c r="I3785" t="str">
        <f t="shared" si="2003"/>
        <v>7268.86000224338i</v>
      </c>
      <c r="J3785" t="str">
        <f t="shared" si="1997"/>
        <v>-71518.2505111245+1590.19396497078i</v>
      </c>
      <c r="K3785" t="str">
        <f t="shared" si="2004"/>
        <v>0.00225874906023462-0.101586211927672i</v>
      </c>
      <c r="L3785" t="str">
        <f t="shared" si="2005"/>
        <v>0.000716099535717591-0.0273024580913045i</v>
      </c>
      <c r="M3785" t="str">
        <f t="shared" si="2006"/>
        <v>0.00297484859595221-0.128888670018976i</v>
      </c>
      <c r="N3785" t="str">
        <f t="shared" si="2007"/>
        <v>-23.0880689747177i</v>
      </c>
      <c r="O3785" t="str">
        <f t="shared" si="2008"/>
        <v>-0.456338528702366+0.8898062413929i</v>
      </c>
      <c r="P3785" t="str">
        <f t="shared" si="2009"/>
        <v>1.45633852870237-0.8898062413929i</v>
      </c>
      <c r="Q3785" t="str">
        <f t="shared" si="2010"/>
        <v>-1.45633852870237+23.9778752161106i</v>
      </c>
      <c r="R3785" t="str">
        <f t="shared" si="2011"/>
        <v>-0.0406484740515555-0.0582679064435785i</v>
      </c>
      <c r="S3785" t="str">
        <f t="shared" si="2012"/>
        <v>2.57797814496027i</v>
      </c>
      <c r="T3785" t="str">
        <f t="shared" si="2013"/>
        <v>0.150213389364135-0.104790877730895i</v>
      </c>
      <c r="U3785" t="str">
        <f t="shared" si="2014"/>
        <v>0.0000500000000000002-0.0000767707335281585i</v>
      </c>
      <c r="V3785" t="str">
        <f t="shared" si="2015"/>
        <v>0.00002-0.000859832215515373i</v>
      </c>
      <c r="W3785" t="str">
        <f t="shared" si="2016"/>
        <v>0.0000421181162623176-0.0000725581935269569i</v>
      </c>
      <c r="X3785" t="str">
        <f t="shared" si="2017"/>
        <v>0.0000421355552815717-0.0000725276334915865i</v>
      </c>
      <c r="Y3785" t="str">
        <f t="shared" si="2018"/>
        <v>0.009+9.30414080287153i</v>
      </c>
      <c r="Z3785" t="str">
        <f t="shared" si="2019"/>
        <v>-0.0000934902198266782-0.000054435543639287i</v>
      </c>
      <c r="AA3785" t="str">
        <f t="shared" si="2020"/>
        <v>0.00125344727923457-1.28975715903727i</v>
      </c>
      <c r="AB3785" t="str">
        <f t="shared" si="2021"/>
        <v>0.45186635836483-0.315228039994012i</v>
      </c>
      <c r="AC3785" t="str">
        <f t="shared" si="2022"/>
        <v>0.960714911174223-0.0591782096481419i</v>
      </c>
      <c r="AD3785" t="str">
        <f t="shared" si="2023"/>
        <v>0.48870102390637-0.298015139575676i</v>
      </c>
      <c r="AE3785" t="str">
        <f t="shared" si="2024"/>
        <v>-0.0000619113822900692+1.25879499718865E-06i</v>
      </c>
      <c r="AF3785" t="str">
        <f t="shared" si="2025"/>
        <v>-4.17548352678286-0.0532368727998614i</v>
      </c>
      <c r="AG3785" t="str">
        <f t="shared" si="2026"/>
        <v>0.998610808352342-0.0022830586695302i</v>
      </c>
      <c r="AH3785" t="str">
        <f t="shared" si="2027"/>
        <v>0.000258939817919742-1.37083895235253E-06i</v>
      </c>
      <c r="AI3785">
        <f t="shared" si="2028"/>
        <v>-71.735901516782377</v>
      </c>
      <c r="AJ3785">
        <f t="shared" si="2029"/>
        <v>-0.3033235800893736</v>
      </c>
      <c r="AK3785"/>
      <c r="AL3785"/>
      <c r="AM3785"/>
      <c r="AN3785"/>
    </row>
    <row r="3786" spans="1:40" x14ac:dyDescent="0.35">
      <c r="A3786"/>
      <c r="B3786">
        <f t="shared" si="1995"/>
        <v>1852000</v>
      </c>
      <c r="C3786" s="237" t="str">
        <f t="shared" si="1998"/>
        <v>-6.16717634914207E-09+0.000365996889077351i</v>
      </c>
      <c r="D3786" s="208" t="str">
        <f t="shared" si="1999"/>
        <v>-1.64874556699494+0.00280597614959303i</v>
      </c>
      <c r="E3786" t="str">
        <f t="shared" si="2000"/>
        <v>36500</v>
      </c>
      <c r="F3786" t="str">
        <f t="shared" si="2001"/>
        <v>0.21505376344086</v>
      </c>
      <c r="G3786" t="str">
        <f t="shared" si="1996"/>
        <v>0.21505376344086</v>
      </c>
      <c r="H3786" t="str">
        <f t="shared" si="2002"/>
        <v>2.52673940399205+0.0560141378140851i</v>
      </c>
      <c r="I3786" t="str">
        <f t="shared" si="2003"/>
        <v>7272.78699306037i</v>
      </c>
      <c r="J3786" t="str">
        <f t="shared" si="1997"/>
        <v>-71595.5477230051+1591.05306489783i</v>
      </c>
      <c r="K3786" t="str">
        <f t="shared" si="2004"/>
        <v>0.00225631160055997-0.101531412395874i</v>
      </c>
      <c r="L3786" t="str">
        <f t="shared" si="2005"/>
        <v>0.00071532694977635-0.0272877361960513i</v>
      </c>
      <c r="M3786" t="str">
        <f t="shared" si="2006"/>
        <v>0.00297163855033632-0.128819148591925i</v>
      </c>
      <c r="N3786" t="str">
        <f t="shared" si="2007"/>
        <v>-23.1005422696797i</v>
      </c>
      <c r="O3786" t="str">
        <f t="shared" si="2008"/>
        <v>-0.445204501971908+0.895428920363836i</v>
      </c>
      <c r="P3786" t="str">
        <f t="shared" si="2009"/>
        <v>1.44520450197191-0.895428920363836i</v>
      </c>
      <c r="Q3786" t="str">
        <f t="shared" si="2010"/>
        <v>-1.44520450197191+23.9959711900435i</v>
      </c>
      <c r="R3786" t="str">
        <f t="shared" si="2011"/>
        <v>-0.0407951140843222-0.0577699984909957i</v>
      </c>
      <c r="S3786" t="str">
        <f t="shared" si="2012"/>
        <v>2.57937089382302i</v>
      </c>
      <c r="T3786" t="str">
        <f t="shared" si="2013"/>
        <v>0.149010252643874-0.10522572987929i</v>
      </c>
      <c r="U3786" t="str">
        <f t="shared" si="2014"/>
        <v>0.0000499999999999999-0.0000767292806482833i</v>
      </c>
      <c r="V3786" t="str">
        <f t="shared" si="2015"/>
        <v>0.00002-0.000859367943260774i</v>
      </c>
      <c r="W3786" t="str">
        <f t="shared" si="2016"/>
        <v>0.0000421179491706228-0.0000725212497234505i</v>
      </c>
      <c r="X3786" t="str">
        <f t="shared" si="2017"/>
        <v>0.0000421353614782946-0.0000724907053788681i</v>
      </c>
      <c r="Y3786" t="str">
        <f t="shared" si="2018"/>
        <v>0.009+9.30916735111728i</v>
      </c>
      <c r="Z3786" t="str">
        <f t="shared" si="2019"/>
        <v>-0.0000933921646440428-0.0000544058052827209i</v>
      </c>
      <c r="AA3786" t="str">
        <f t="shared" si="2020"/>
        <v>0.00125209398387496-1.28906073665961i</v>
      </c>
      <c r="AB3786" t="str">
        <f t="shared" si="2021"/>
        <v>0.448247127012015-0.316536146132581i</v>
      </c>
      <c r="AC3786" t="str">
        <f t="shared" si="2022"/>
        <v>0.960556111599338-0.0586834442748867i</v>
      </c>
      <c r="AD3786" t="str">
        <f t="shared" si="2023"/>
        <v>0.48497595368248-0.299905526914346i</v>
      </c>
      <c r="AE3786" t="str">
        <f t="shared" si="2024"/>
        <v>-0.0000616095558152298+1.62331904439211E-06i</v>
      </c>
      <c r="AF3786" t="str">
        <f t="shared" si="2025"/>
        <v>-4.17548497098699-0.0532081616644921i</v>
      </c>
      <c r="AG3786" t="str">
        <f t="shared" si="2026"/>
        <v>0.998602719081598-0.00226445107148006i</v>
      </c>
      <c r="AH3786" t="str">
        <f t="shared" si="2027"/>
        <v>0.000257702844881895-2.92053839643846E-06i</v>
      </c>
      <c r="AI3786">
        <f t="shared" si="2028"/>
        <v>-71.777057986070247</v>
      </c>
      <c r="AJ3786">
        <f t="shared" si="2029"/>
        <v>-0.64930350580443097</v>
      </c>
      <c r="AK3786"/>
      <c r="AL3786"/>
      <c r="AM3786"/>
      <c r="AN3786"/>
    </row>
    <row r="3787" spans="1:40" x14ac:dyDescent="0.35">
      <c r="A3787"/>
      <c r="B3787">
        <f t="shared" si="1995"/>
        <v>1853000</v>
      </c>
      <c r="C3787" s="237" t="str">
        <f t="shared" si="1998"/>
        <v>-6.16052172179021E-09+0.000365799373217196i</v>
      </c>
      <c r="D3787" s="208" t="str">
        <f t="shared" si="1999"/>
        <v>-1.64874556694393+0.00280446186133184i</v>
      </c>
      <c r="E3787" t="str">
        <f t="shared" si="2000"/>
        <v>36500</v>
      </c>
      <c r="F3787" t="str">
        <f t="shared" si="2001"/>
        <v>0.21505376344086</v>
      </c>
      <c r="G3787" t="str">
        <f t="shared" si="1996"/>
        <v>0.21505376344086</v>
      </c>
      <c r="H3787" t="str">
        <f t="shared" si="2002"/>
        <v>2.52674084591147+0.0559839433235389i</v>
      </c>
      <c r="I3787" t="str">
        <f t="shared" si="2003"/>
        <v>7276.71398387736i</v>
      </c>
      <c r="J3787" t="str">
        <f t="shared" si="1997"/>
        <v>-71672.8866833124+1591.91216482488i</v>
      </c>
      <c r="K3787" t="str">
        <f t="shared" si="2004"/>
        <v>0.00225387808361076-0.101476671925807i</v>
      </c>
      <c r="L3787" t="str">
        <f t="shared" si="2005"/>
        <v>0.000714555613167259-0.0272730301578609i</v>
      </c>
      <c r="M3787" t="str">
        <f t="shared" si="2006"/>
        <v>0.00296843369677802-0.128749702083668i</v>
      </c>
      <c r="N3787" t="str">
        <f t="shared" si="2007"/>
        <v>-23.1130155646417i</v>
      </c>
      <c r="O3787" t="str">
        <f t="shared" si="2008"/>
        <v>-0.434001209848645+0.900912287545193i</v>
      </c>
      <c r="P3787" t="str">
        <f t="shared" si="2009"/>
        <v>1.43400120984864-0.900912287545193i</v>
      </c>
      <c r="Q3787" t="str">
        <f t="shared" si="2010"/>
        <v>-1.43400120984864+24.0139278521869i</v>
      </c>
      <c r="R3787" t="str">
        <f t="shared" si="2011"/>
        <v>-0.0409361932612494-0.0572708749543513i</v>
      </c>
      <c r="S3787" t="str">
        <f t="shared" si="2012"/>
        <v>2.58076364268578i</v>
      </c>
      <c r="T3787" t="str">
        <f t="shared" si="2013"/>
        <v>0.147802591866993-0.105646639238591i</v>
      </c>
      <c r="U3787" t="str">
        <f t="shared" si="2014"/>
        <v>0.0000500000000000001-0.0000766878725097793i</v>
      </c>
      <c r="V3787" t="str">
        <f t="shared" si="2015"/>
        <v>0.00002-0.000858904172109525i</v>
      </c>
      <c r="W3787" t="str">
        <f t="shared" si="2016"/>
        <v>0.0000421177819906895-0.0000724843469738946i</v>
      </c>
      <c r="X3787" t="str">
        <f t="shared" si="2017"/>
        <v>0.0000421351676301947-0.0000724538183027245i</v>
      </c>
      <c r="Y3787" t="str">
        <f t="shared" si="2018"/>
        <v>0.009+9.31419389936302i</v>
      </c>
      <c r="Z3787" t="str">
        <f t="shared" si="2019"/>
        <v>-0.0000932942681362834-0.0000543760991207014i</v>
      </c>
      <c r="AA3787" t="str">
        <f t="shared" si="2020"/>
        <v>0.00125074287895385-1.288365065967i</v>
      </c>
      <c r="AB3787" t="str">
        <f t="shared" si="2021"/>
        <v>0.444614286559514-0.31780231008903i</v>
      </c>
      <c r="AC3787" t="str">
        <f t="shared" si="2022"/>
        <v>0.960402855284828-0.0581873320228622i</v>
      </c>
      <c r="AD3787" t="str">
        <f t="shared" si="2023"/>
        <v>0.481227513338761-0.301749378812399i</v>
      </c>
      <c r="AE3787" t="str">
        <f t="shared" si="2024"/>
        <v>-0.0000613037227958965+0.0000019842124919638i</v>
      </c>
      <c r="AF3787" t="str">
        <f t="shared" si="2025"/>
        <v>-4.1754864128554-0.0531794814622071i</v>
      </c>
      <c r="AG3787" t="str">
        <f t="shared" si="2026"/>
        <v>0.998594855491438-0.00224575434283368i</v>
      </c>
      <c r="AH3787" t="str">
        <f t="shared" si="2027"/>
        <v>0.000256448734003882-4.45529158081955E-06i</v>
      </c>
      <c r="AI3787">
        <f t="shared" si="2028"/>
        <v>-71.818678211724162</v>
      </c>
      <c r="AJ3787">
        <f t="shared" si="2029"/>
        <v>-0.99530117679632146</v>
      </c>
      <c r="AK3787"/>
      <c r="AL3787"/>
      <c r="AM3787"/>
      <c r="AN3787"/>
    </row>
    <row r="3788" spans="1:40" x14ac:dyDescent="0.35">
      <c r="A3788"/>
      <c r="B3788">
        <f t="shared" si="1995"/>
        <v>1854000</v>
      </c>
      <c r="C3788" s="237" t="str">
        <f t="shared" si="1998"/>
        <v>-6.1538778595394E-09+0.000365602070427004i</v>
      </c>
      <c r="D3788" s="208" t="str">
        <f t="shared" si="1999"/>
        <v>-1.64874556689299+0.00280294920660703i</v>
      </c>
      <c r="E3788" t="str">
        <f t="shared" si="2000"/>
        <v>36500</v>
      </c>
      <c r="F3788" t="str">
        <f t="shared" si="2001"/>
        <v>0.21505376344086</v>
      </c>
      <c r="G3788" t="str">
        <f t="shared" si="1996"/>
        <v>0.21505376344086</v>
      </c>
      <c r="H3788" t="str">
        <f t="shared" si="2002"/>
        <v>2.52674228550007+0.0559537813496789i</v>
      </c>
      <c r="I3788" t="str">
        <f t="shared" si="2003"/>
        <v>7280.64097469435i</v>
      </c>
      <c r="J3788" t="str">
        <f t="shared" si="1997"/>
        <v>-71750.2673920463+1592.77126475193i</v>
      </c>
      <c r="K3788" t="str">
        <f t="shared" si="2004"/>
        <v>0.00225144850088946-0.101421990422084i</v>
      </c>
      <c r="L3788" t="str">
        <f t="shared" si="2005"/>
        <v>0.000713785523198685-0.0272583399511447i</v>
      </c>
      <c r="M3788" t="str">
        <f t="shared" si="2006"/>
        <v>0.00296523402408815-0.128680330373229i</v>
      </c>
      <c r="N3788" t="str">
        <f t="shared" si="2007"/>
        <v>-23.1254888596038i</v>
      </c>
      <c r="O3788" t="str">
        <f t="shared" si="2008"/>
        <v>-0.422730395352662+0.906255489828879i</v>
      </c>
      <c r="P3788" t="str">
        <f t="shared" si="2009"/>
        <v>1.42273039535266-0.906255489828879i</v>
      </c>
      <c r="Q3788" t="str">
        <f t="shared" si="2010"/>
        <v>-1.42273039535266+24.0317443494327i</v>
      </c>
      <c r="R3788" t="str">
        <f t="shared" si="2011"/>
        <v>-0.0410717061086556-0.0567705952112914i</v>
      </c>
      <c r="S3788" t="str">
        <f t="shared" si="2012"/>
        <v>2.58215639154853i</v>
      </c>
      <c r="T3788" t="str">
        <f t="shared" si="2013"/>
        <v>0.14659055527685-0.106053568440268i</v>
      </c>
      <c r="U3788" t="str">
        <f t="shared" si="2014"/>
        <v>0.0000499999999999998-0.0000766465090402484i</v>
      </c>
      <c r="V3788" t="str">
        <f t="shared" si="2015"/>
        <v>0.00002-0.00085844090125078i</v>
      </c>
      <c r="W3788" t="str">
        <f t="shared" si="2016"/>
        <v>0.0000421176147225203-0.0000724474852118147i</v>
      </c>
      <c r="X3788" t="str">
        <f t="shared" si="2017"/>
        <v>0.0000421349737371807-0.0000724169721967089i</v>
      </c>
      <c r="Y3788" t="str">
        <f t="shared" si="2018"/>
        <v>0.009+9.31922044760876i</v>
      </c>
      <c r="Z3788" t="str">
        <f t="shared" si="2019"/>
        <v>-0.0000931965299611279-0.0000543464251006823i</v>
      </c>
      <c r="AA3788" t="str">
        <f t="shared" si="2020"/>
        <v>0.0012493939597465-1.28767014574309i</v>
      </c>
      <c r="AB3788" t="str">
        <f t="shared" si="2021"/>
        <v>0.440968282947511-0.319026419452733i</v>
      </c>
      <c r="AC3788" t="str">
        <f t="shared" si="2022"/>
        <v>0.960255149103174-0.0576899323273455i</v>
      </c>
      <c r="AD3788" t="str">
        <f t="shared" si="2023"/>
        <v>0.477456283323787-0.303546405401467i</v>
      </c>
      <c r="AE3788" t="str">
        <f t="shared" si="2024"/>
        <v>-0.0000609939307996464+2.34142952508416E-06i</v>
      </c>
      <c r="AF3788" t="str">
        <f t="shared" si="2025"/>
        <v>-4.17548785239306-0.0531508321430719i</v>
      </c>
      <c r="AG3788" t="str">
        <f t="shared" si="2026"/>
        <v>0.998587218570626-0.00222697133254364i</v>
      </c>
      <c r="AH3788" t="str">
        <f t="shared" si="2027"/>
        <v>0.00025517768227347-5.97490020647133E-06i</v>
      </c>
      <c r="AI3788">
        <f t="shared" si="2028"/>
        <v>-71.86076587762679</v>
      </c>
      <c r="AJ3788">
        <f t="shared" si="2029"/>
        <v>-1.3413164534889992</v>
      </c>
      <c r="AK3788"/>
      <c r="AL3788"/>
      <c r="AM3788"/>
      <c r="AN3788"/>
    </row>
    <row r="3789" spans="1:40" x14ac:dyDescent="0.35">
      <c r="A3789"/>
      <c r="B3789">
        <f t="shared" si="1995"/>
        <v>1855000</v>
      </c>
      <c r="C3789" s="237" t="str">
        <f t="shared" si="1998"/>
        <v>-6.14724473918297E-09+0.000365404980362197i</v>
      </c>
      <c r="D3789" s="208" t="str">
        <f t="shared" si="1999"/>
        <v>-1.64874556684214+0.00280143818277684i</v>
      </c>
      <c r="E3789" t="str">
        <f t="shared" si="2000"/>
        <v>36500</v>
      </c>
      <c r="F3789" t="str">
        <f t="shared" si="2001"/>
        <v>0.21505376344086</v>
      </c>
      <c r="G3789" t="str">
        <f t="shared" si="1996"/>
        <v>0.21505376344086</v>
      </c>
      <c r="H3789" t="str">
        <f t="shared" si="2002"/>
        <v>2.5267437227629+0.0559236518400376i</v>
      </c>
      <c r="I3789" t="str">
        <f t="shared" si="2003"/>
        <v>7284.56796551133i</v>
      </c>
      <c r="J3789" t="str">
        <f t="shared" si="1997"/>
        <v>-71827.6898492067+1593.63036467899i</v>
      </c>
      <c r="K3789" t="str">
        <f t="shared" si="2004"/>
        <v>0.00224902284392142-0.101367367789524i</v>
      </c>
      <c r="L3789" t="str">
        <f t="shared" si="2005"/>
        <v>0.000713016677186256-0.0272436655503698i</v>
      </c>
      <c r="M3789" t="str">
        <f t="shared" si="2006"/>
        <v>0.00296203952110768-0.128611033339894i</v>
      </c>
      <c r="N3789" t="str">
        <f t="shared" si="2007"/>
        <v>-23.1379621545658i</v>
      </c>
      <c r="O3789" t="str">
        <f t="shared" si="2008"/>
        <v>-0.41139381200952+0.911457695913681i</v>
      </c>
      <c r="P3789" t="str">
        <f t="shared" si="2009"/>
        <v>1.41139381200952-0.911457695913681i</v>
      </c>
      <c r="Q3789" t="str">
        <f t="shared" si="2010"/>
        <v>-1.41139381200952+24.0494198504795i</v>
      </c>
      <c r="R3789" t="str">
        <f t="shared" si="2011"/>
        <v>-0.0412016476462614-0.0562692185462432i</v>
      </c>
      <c r="S3789" t="str">
        <f t="shared" si="2012"/>
        <v>2.58354914041129i</v>
      </c>
      <c r="T3789" t="str">
        <f t="shared" si="2013"/>
        <v>0.145374291206762-0.106446481360027i</v>
      </c>
      <c r="U3789" t="str">
        <f t="shared" si="2014"/>
        <v>0.00005-0.0000766051901674506i</v>
      </c>
      <c r="V3789" t="str">
        <f t="shared" si="2015"/>
        <v>0.00002-0.000857978129875449i</v>
      </c>
      <c r="W3789" t="str">
        <f t="shared" si="2016"/>
        <v>0.0000421174473661192-0.0000724106643708817i</v>
      </c>
      <c r="X3789" t="str">
        <f t="shared" si="2017"/>
        <v>0.0000421347797991636-0.0000723801669945209i</v>
      </c>
      <c r="Y3789" t="str">
        <f t="shared" si="2018"/>
        <v>0.009+9.32424699585451i</v>
      </c>
      <c r="Z3789" t="str">
        <f t="shared" si="2019"/>
        <v>-0.0000930989497772305-0.0000543167831702348i</v>
      </c>
      <c r="AA3789" t="str">
        <f t="shared" si="2020"/>
        <v>0.00124804722154093-1.28697597477415i</v>
      </c>
      <c r="AB3789" t="str">
        <f t="shared" si="2021"/>
        <v>0.4373095623868-0.320208365555923i</v>
      </c>
      <c r="AC3789" t="str">
        <f t="shared" si="2022"/>
        <v>0.960112999428522-0.0571913045417491i</v>
      </c>
      <c r="AD3789" t="str">
        <f t="shared" si="2023"/>
        <v>0.473662847707281-0.30529632403379i</v>
      </c>
      <c r="AE3789" t="str">
        <f t="shared" si="2024"/>
        <v>-0.0000606802279052534+2.69492494368257E-06i</v>
      </c>
      <c r="AF3789" t="str">
        <f t="shared" si="2025"/>
        <v>-4.17548928960504-0.0531222136572608i</v>
      </c>
      <c r="AG3789" t="str">
        <f t="shared" si="2026"/>
        <v>0.998579809272165-0.00220810490032423i</v>
      </c>
      <c r="AH3789" t="str">
        <f t="shared" si="2027"/>
        <v>0.000253889888942709-7.47916854498422E-06i</v>
      </c>
      <c r="AI3789">
        <f t="shared" si="2028"/>
        <v>-71.903324747430617</v>
      </c>
      <c r="AJ3789">
        <f t="shared" si="2029"/>
        <v>-1.6873491942948207</v>
      </c>
      <c r="AK3789"/>
      <c r="AL3789"/>
      <c r="AM3789"/>
      <c r="AN3789"/>
    </row>
    <row r="3790" spans="1:40" x14ac:dyDescent="0.35">
      <c r="A3790"/>
      <c r="B3790">
        <f t="shared" si="1995"/>
        <v>1856000</v>
      </c>
      <c r="C3790" s="237" t="str">
        <f t="shared" si="1998"/>
        <v>-6.14062233757641E-09+0.000365208102678924i</v>
      </c>
      <c r="D3790" s="208" t="str">
        <f t="shared" si="1999"/>
        <v>-1.64874556679136+0.00279992878720509i</v>
      </c>
      <c r="E3790" t="str">
        <f t="shared" si="2000"/>
        <v>36500</v>
      </c>
      <c r="F3790" t="str">
        <f t="shared" si="2001"/>
        <v>0.21505376344086</v>
      </c>
      <c r="G3790" t="str">
        <f t="shared" si="1996"/>
        <v>0.21505376344086</v>
      </c>
      <c r="H3790" t="str">
        <f t="shared" si="2002"/>
        <v>2.52674515770493+0.0558935547422592i</v>
      </c>
      <c r="I3790" t="str">
        <f t="shared" si="2003"/>
        <v>7288.49495632832i</v>
      </c>
      <c r="J3790" t="str">
        <f t="shared" si="1997"/>
        <v>-71905.1540547939+1594.48946460603i</v>
      </c>
      <c r="K3790" t="str">
        <f t="shared" si="2004"/>
        <v>0.00224660110425474-0.101312803933152i</v>
      </c>
      <c r="L3790" t="str">
        <f t="shared" si="2005"/>
        <v>0.000712249072452803-0.0272290069300577i</v>
      </c>
      <c r="M3790" t="str">
        <f t="shared" si="2006"/>
        <v>0.00295885017670754-0.12854181086321i</v>
      </c>
      <c r="N3790" t="str">
        <f t="shared" si="2007"/>
        <v>-23.1504354495278i</v>
      </c>
      <c r="O3790" t="str">
        <f t="shared" si="2008"/>
        <v>-0.399993223576892+0.916518096434853i</v>
      </c>
      <c r="P3790" t="str">
        <f t="shared" si="2009"/>
        <v>1.39999322357689-0.916518096434853i</v>
      </c>
      <c r="Q3790" t="str">
        <f t="shared" si="2010"/>
        <v>-1.39999322357689+24.0669535459627i</v>
      </c>
      <c r="R3790" t="str">
        <f t="shared" si="2011"/>
        <v>-0.0413260133836959-0.0557668041498927i</v>
      </c>
      <c r="S3790" t="str">
        <f t="shared" si="2012"/>
        <v>2.58494188927404i</v>
      </c>
      <c r="T3790" t="str">
        <f t="shared" si="2013"/>
        <v>0.144153948077999-0.106825343112215i</v>
      </c>
      <c r="U3790" t="str">
        <f t="shared" si="2014"/>
        <v>0.0000499999999999998-0.0000765639158192997i</v>
      </c>
      <c r="V3790" t="str">
        <f t="shared" si="2015"/>
        <v>0.00002-0.000857515857176161i</v>
      </c>
      <c r="W3790" t="str">
        <f t="shared" si="2016"/>
        <v>0.0000421172799214886-0.0000723738843849078i</v>
      </c>
      <c r="X3790" t="str">
        <f t="shared" si="2017"/>
        <v>0.0000421345858160525-0.0000723434026300007i</v>
      </c>
      <c r="Y3790" t="str">
        <f t="shared" si="2018"/>
        <v>0.009+9.32927354410025i</v>
      </c>
      <c r="Z3790" t="str">
        <f t="shared" si="2019"/>
        <v>-0.0000930015272441626-0.0000542871732770418i</v>
      </c>
      <c r="AA3790" t="str">
        <f t="shared" si="2020"/>
        <v>0.00124670265963784-1.28628255184907i</v>
      </c>
      <c r="AB3790" t="str">
        <f t="shared" si="2021"/>
        <v>0.433638571352752-0.321348043456872i</v>
      </c>
      <c r="AC3790" t="str">
        <f t="shared" si="2022"/>
        <v>0.959976412140178-0.056691507936985i</v>
      </c>
      <c r="AD3790" t="str">
        <f t="shared" si="2023"/>
        <v>0.469847794090528-0.306998859328201i</v>
      </c>
      <c r="AE3790" t="str">
        <f t="shared" si="2024"/>
        <v>-0.000060362662694924+3.04465416811016E-06i</v>
      </c>
      <c r="AF3790" t="str">
        <f t="shared" si="2025"/>
        <v>-4.17549072449629-0.0530936259550541i</v>
      </c>
      <c r="AG3790" t="str">
        <f t="shared" si="2026"/>
        <v>0.998572628513177-0.00218915791620542i</v>
      </c>
      <c r="AH3790" t="str">
        <f t="shared" si="2027"/>
        <v>0.000252585555494877-8.96790346483909E-06i</v>
      </c>
      <c r="AI3790">
        <f t="shared" si="2028"/>
        <v>-71.946358666416529</v>
      </c>
      <c r="AJ3790">
        <f t="shared" si="2029"/>
        <v>-2.0333992556594329</v>
      </c>
      <c r="AK3790"/>
      <c r="AL3790"/>
      <c r="AM3790"/>
      <c r="AN3790"/>
    </row>
    <row r="3791" spans="1:40" x14ac:dyDescent="0.35">
      <c r="A3791"/>
      <c r="B3791">
        <f t="shared" si="1995"/>
        <v>1857000</v>
      </c>
      <c r="C3791" s="237" t="str">
        <f t="shared" si="1998"/>
        <v>-6.13401063163762E-09+0.000365011437034082i</v>
      </c>
      <c r="D3791" s="208" t="str">
        <f t="shared" si="1999"/>
        <v>-1.64874556674068+0.0027984210172613i</v>
      </c>
      <c r="E3791" t="str">
        <f t="shared" si="2000"/>
        <v>36500</v>
      </c>
      <c r="F3791" t="str">
        <f t="shared" si="2001"/>
        <v>0.21505376344086</v>
      </c>
      <c r="G3791" t="str">
        <f t="shared" si="1996"/>
        <v>0.21505376344086</v>
      </c>
      <c r="H3791" t="str">
        <f t="shared" si="2002"/>
        <v>2.5267465903312+0.055863490004102i</v>
      </c>
      <c r="I3791" t="str">
        <f t="shared" si="2003"/>
        <v>7292.42194714531i</v>
      </c>
      <c r="J3791" t="str">
        <f t="shared" si="1997"/>
        <v>-71982.6600088076+1595.34856453308i</v>
      </c>
      <c r="K3791" t="str">
        <f t="shared" si="2004"/>
        <v>0.00224418327346034-0.101258298758195i</v>
      </c>
      <c r="L3791" t="str">
        <f t="shared" si="2005"/>
        <v>0.000711482706328365-0.0272143640647847i</v>
      </c>
      <c r="M3791" t="str">
        <f t="shared" si="2006"/>
        <v>0.00295566597978871-0.12847266282298i</v>
      </c>
      <c r="N3791" t="str">
        <f t="shared" si="2007"/>
        <v>-23.1629087444898i</v>
      </c>
      <c r="O3791" t="str">
        <f t="shared" si="2008"/>
        <v>-0.388530403770533+0.921435904089865i</v>
      </c>
      <c r="P3791" t="str">
        <f t="shared" si="2009"/>
        <v>1.38853040377053-0.921435904089865i</v>
      </c>
      <c r="Q3791" t="str">
        <f t="shared" si="2010"/>
        <v>-1.38853040377053+24.0843446485797i</v>
      </c>
      <c r="R3791" t="str">
        <f t="shared" si="2011"/>
        <v>-0.0414447993171037-0.0552634111187681i</v>
      </c>
      <c r="S3791" t="str">
        <f t="shared" si="2012"/>
        <v>2.5863346381368i</v>
      </c>
      <c r="T3791" t="str">
        <f t="shared" si="2013"/>
        <v>0.142929674398064-0.107190120044454i</v>
      </c>
      <c r="U3791" t="str">
        <f t="shared" si="2014"/>
        <v>0.00005-0.0000765226859238669i</v>
      </c>
      <c r="V3791" t="str">
        <f t="shared" si="2015"/>
        <v>0.00002-0.000857054082347309i</v>
      </c>
      <c r="W3791" t="str">
        <f t="shared" si="2016"/>
        <v>0.0000421171123886324-0.0000723371451878495i</v>
      </c>
      <c r="X3791" t="str">
        <f t="shared" si="2017"/>
        <v>0.0000421343917877584-0.0000723066790371313i</v>
      </c>
      <c r="Y3791" t="str">
        <f t="shared" si="2018"/>
        <v>0.009+9.33430009234599i</v>
      </c>
      <c r="Z3791" t="str">
        <f t="shared" si="2019"/>
        <v>-0.0000929042620224114-0.0000542575953689017i</v>
      </c>
      <c r="AA3791" t="str">
        <f t="shared" si="2020"/>
        <v>0.00124536026935057-1.28558987575935i</v>
      </c>
      <c r="AB3791" t="str">
        <f t="shared" si="2021"/>
        <v>0.429955756580142-0.322445351923741i</v>
      </c>
      <c r="AC3791" t="str">
        <f t="shared" si="2022"/>
        <v>0.959845392626002-0.0561906017009419i</v>
      </c>
      <c r="AD3791" t="str">
        <f t="shared" si="2023"/>
        <v>0.466011713516575-0.308653743214865i</v>
      </c>
      <c r="AE3791" t="str">
        <f t="shared" si="2024"/>
        <v>-0.0000600412842465057+3.39057324468098E-06i</v>
      </c>
      <c r="AF3791" t="str">
        <f t="shared" si="2025"/>
        <v>-4.17549215707188-0.0530650689868407i</v>
      </c>
      <c r="AG3791" t="str">
        <f t="shared" si="2026"/>
        <v>0.998565677174792-0.00217013326008728i</v>
      </c>
      <c r="AH3791" t="str">
        <f t="shared" si="2027"/>
        <v>0.000251264885611277-0.0000104409144571087i</v>
      </c>
      <c r="AI3791">
        <f t="shared" si="2028"/>
        <v>-71.989871563407547</v>
      </c>
      <c r="AJ3791">
        <f t="shared" si="2029"/>
        <v>-2.3794664920711188</v>
      </c>
      <c r="AK3791"/>
      <c r="AL3791"/>
      <c r="AM3791"/>
      <c r="AN3791"/>
    </row>
    <row r="3792" spans="1:40" x14ac:dyDescent="0.35">
      <c r="A3792"/>
      <c r="B3792">
        <f t="shared" si="1995"/>
        <v>1858000</v>
      </c>
      <c r="C3792" s="237" t="str">
        <f t="shared" si="1998"/>
        <v>-6.12740959834651E-09+0.000364814983085302i</v>
      </c>
      <c r="D3792" s="208" t="str">
        <f t="shared" si="1999"/>
        <v>-1.64874556669007+0.00279691487032065i</v>
      </c>
      <c r="E3792" t="str">
        <f t="shared" si="2000"/>
        <v>36500</v>
      </c>
      <c r="F3792" t="str">
        <f t="shared" si="2001"/>
        <v>0.21505376344086</v>
      </c>
      <c r="G3792" t="str">
        <f t="shared" si="1996"/>
        <v>0.21505376344086</v>
      </c>
      <c r="H3792" t="str">
        <f t="shared" si="2002"/>
        <v>2.52674802064664+0.0558334575734345i</v>
      </c>
      <c r="I3792" t="str">
        <f t="shared" si="2003"/>
        <v>7296.3489379623i</v>
      </c>
      <c r="J3792" t="str">
        <f t="shared" si="1997"/>
        <v>-72060.207711248+1596.20766446014i</v>
      </c>
      <c r="K3792" t="str">
        <f t="shared" si="2004"/>
        <v>0.00224176934313176-0.101203852170086i</v>
      </c>
      <c r="L3792" t="str">
        <f t="shared" si="2005"/>
        <v>0.000710717576150153-0.0271997369291818i</v>
      </c>
      <c r="M3792" t="str">
        <f t="shared" si="2006"/>
        <v>0.00295248691928191-0.128403589099268i</v>
      </c>
      <c r="N3792" t="str">
        <f t="shared" si="2007"/>
        <v>-23.1753820394519i</v>
      </c>
      <c r="O3792" t="str">
        <f t="shared" si="2008"/>
        <v>-0.377007135988118+0.926210353760978i</v>
      </c>
      <c r="P3792" t="str">
        <f t="shared" si="2009"/>
        <v>1.37700713598812-0.926210353760978i</v>
      </c>
      <c r="Q3792" t="str">
        <f t="shared" si="2010"/>
        <v>-1.37700713598812+24.1015923932129i</v>
      </c>
      <c r="R3792" t="str">
        <f t="shared" si="2011"/>
        <v>-0.0415580019258666-0.0547590984548577i</v>
      </c>
      <c r="S3792" t="str">
        <f t="shared" si="2012"/>
        <v>2.58772738699955i</v>
      </c>
      <c r="T3792" t="str">
        <f t="shared" si="2013"/>
        <v>0.14170161875904-0.107540779732545i</v>
      </c>
      <c r="U3792" t="str">
        <f t="shared" si="2014"/>
        <v>0.0000500000000000002-0.0000764815004093763i</v>
      </c>
      <c r="V3792" t="str">
        <f t="shared" si="2015"/>
        <v>0.00002-0.00085659280458501i</v>
      </c>
      <c r="W3792" t="str">
        <f t="shared" si="2016"/>
        <v>0.0000421169447675535-0.0000723004467138036i</v>
      </c>
      <c r="X3792" t="str">
        <f t="shared" si="2017"/>
        <v>0.0000421341977141919-0.000072269996150039i</v>
      </c>
      <c r="Y3792" t="str">
        <f t="shared" si="2018"/>
        <v>0.009+9.33932664059174i</v>
      </c>
      <c r="Z3792" t="str">
        <f t="shared" si="2019"/>
        <v>-0.0000928071537733793-0.0000542280493937261i</v>
      </c>
      <c r="AA3792" t="str">
        <f t="shared" si="2020"/>
        <v>0.00124402004600509-1.28489794529909i</v>
      </c>
      <c r="AB3792" t="str">
        <f t="shared" si="2021"/>
        <v>0.426261565058173-0.323500193419254i</v>
      </c>
      <c r="AC3792" t="str">
        <f t="shared" si="2022"/>
        <v>0.959719945785687-0.0556886449379961i</v>
      </c>
      <c r="AD3792" t="str">
        <f t="shared" si="2023"/>
        <v>0.462155200379562-0.310260714978994i</v>
      </c>
      <c r="AE3792" t="str">
        <f t="shared" si="2024"/>
        <v>-0.0000597161421256067+3.73263885114386E-06i</v>
      </c>
      <c r="AF3792" t="str">
        <f t="shared" si="2025"/>
        <v>-4.17549358733671-0.0530365427031139i</v>
      </c>
      <c r="AG3792" t="str">
        <f t="shared" si="2026"/>
        <v>0.998558956102043-0.00215103382129179i</v>
      </c>
      <c r="AH3792" t="str">
        <f t="shared" si="2027"/>
        <v>0.000249928085137588-0.0000118980136608472i</v>
      </c>
      <c r="AI3792">
        <f t="shared" si="2028"/>
        <v>-72.033867452749959</v>
      </c>
      <c r="AJ3792">
        <f t="shared" si="2029"/>
        <v>-2.7255507560959846</v>
      </c>
      <c r="AK3792"/>
      <c r="AL3792"/>
      <c r="AM3792"/>
      <c r="AN3792"/>
    </row>
    <row r="3793" spans="1:40" x14ac:dyDescent="0.35">
      <c r="A3793"/>
      <c r="B3793">
        <f t="shared" si="1995"/>
        <v>1859000</v>
      </c>
      <c r="C3793" s="237" t="str">
        <f t="shared" si="1998"/>
        <v>-6.12081921474518E-09+0.000364618740490962i</v>
      </c>
      <c r="D3793" s="208" t="str">
        <f t="shared" si="1999"/>
        <v>-1.64874556663954+0.00279541034376404i</v>
      </c>
      <c r="E3793" t="str">
        <f t="shared" si="2000"/>
        <v>36500</v>
      </c>
      <c r="F3793" t="str">
        <f t="shared" si="2001"/>
        <v>0.21505376344086</v>
      </c>
      <c r="G3793" t="str">
        <f t="shared" si="1996"/>
        <v>0.21505376344086</v>
      </c>
      <c r="H3793" t="str">
        <f t="shared" si="2002"/>
        <v>2.52674944865624+0.0558034573982376i</v>
      </c>
      <c r="I3793" t="str">
        <f t="shared" si="2003"/>
        <v>7300.27592877928i</v>
      </c>
      <c r="J3793" t="str">
        <f t="shared" si="1997"/>
        <v>-72137.7971621149+1597.06676438719i</v>
      </c>
      <c r="K3793" t="str">
        <f t="shared" si="2004"/>
        <v>0.00223935930488507-0.101149464074459i</v>
      </c>
      <c r="L3793" t="str">
        <f t="shared" si="2005"/>
        <v>0.00070995367926252-0.0271851254979341i</v>
      </c>
      <c r="M3793" t="str">
        <f t="shared" si="2006"/>
        <v>0.00294931298414759-0.128334589572393i</v>
      </c>
      <c r="N3793" t="str">
        <f t="shared" si="2007"/>
        <v>-23.1878553344139i</v>
      </c>
      <c r="O3793" t="str">
        <f t="shared" si="2008"/>
        <v>-0.365425213032164+0.930840702634128i</v>
      </c>
      <c r="P3793" t="str">
        <f t="shared" si="2009"/>
        <v>1.36542521303216-0.930840702634128i</v>
      </c>
      <c r="Q3793" t="str">
        <f t="shared" si="2010"/>
        <v>-1.36542521303216+24.118696037048i</v>
      </c>
      <c r="R3793" t="str">
        <f t="shared" si="2011"/>
        <v>-0.0416656181694332-0.0542539250653122i</v>
      </c>
      <c r="S3793" t="str">
        <f t="shared" si="2012"/>
        <v>2.58912013586231i</v>
      </c>
      <c r="T3793" t="str">
        <f t="shared" si="2013"/>
        <v>0.140469929836165-0.10787729097563i</v>
      </c>
      <c r="U3793" t="str">
        <f t="shared" si="2014"/>
        <v>0.0000499999999999999-0.0000764403592042069i</v>
      </c>
      <c r="V3793" t="str">
        <f t="shared" si="2015"/>
        <v>0.00002-0.000856132023087115i</v>
      </c>
      <c r="W3793" t="str">
        <f t="shared" si="2016"/>
        <v>0.0000421167770582548-0.0000722637888970094i</v>
      </c>
      <c r="X3793" t="str">
        <f t="shared" si="2017"/>
        <v>0.0000421340035952637-0.0000722333539029911i</v>
      </c>
      <c r="Y3793" t="str">
        <f t="shared" si="2018"/>
        <v>0.009+9.34435318883748i</v>
      </c>
      <c r="Z3793" t="str">
        <f t="shared" si="2019"/>
        <v>-0.0000927102021593788-0.0000541985352995393i</v>
      </c>
      <c r="AA3793" t="str">
        <f t="shared" si="2020"/>
        <v>0.00124268198493993-1.28420675926497i</v>
      </c>
      <c r="AB3793" t="str">
        <f t="shared" si="2021"/>
        <v>0.422556444026194-0.324512474086146i</v>
      </c>
      <c r="AC3793" t="str">
        <f t="shared" si="2022"/>
        <v>0.959600076033934-0.0551856966686116i</v>
      </c>
      <c r="AD3793" t="str">
        <f t="shared" si="2023"/>
        <v>0.458278852333735-0.31181952130341i</v>
      </c>
      <c r="AE3793" t="str">
        <f t="shared" si="2024"/>
        <v>-0.0000593872863776769+4.07080830203755E-06i</v>
      </c>
      <c r="AF3793" t="str">
        <f t="shared" si="2025"/>
        <v>-4.17549501529578-0.0530080470544736i</v>
      </c>
      <c r="AG3793" t="str">
        <f t="shared" si="2026"/>
        <v>0.998552466103762-0.0021318624981146i</v>
      </c>
      <c r="AH3793" t="str">
        <f t="shared" si="2027"/>
        <v>0.000248575362050027-0.0000133390158879677i</v>
      </c>
      <c r="AI3793">
        <f t="shared" si="2028"/>
        <v>-72.078350436355947</v>
      </c>
      <c r="AJ3793">
        <f t="shared" si="2029"/>
        <v>-3.0716518983930476</v>
      </c>
      <c r="AK3793"/>
      <c r="AL3793"/>
      <c r="AM3793"/>
      <c r="AN3793"/>
    </row>
    <row r="3794" spans="1:40" x14ac:dyDescent="0.35">
      <c r="A3794"/>
      <c r="B3794">
        <f t="shared" si="1995"/>
        <v>1860000</v>
      </c>
      <c r="C3794" s="237" t="str">
        <f t="shared" si="1998"/>
        <v>-6.11423945793713E-09+0.000364422708910164i</v>
      </c>
      <c r="D3794" s="208" t="str">
        <f t="shared" si="1999"/>
        <v>-1.64874556658909+0.00279390743497793i</v>
      </c>
      <c r="E3794" t="str">
        <f t="shared" si="2000"/>
        <v>36500</v>
      </c>
      <c r="F3794" t="str">
        <f t="shared" si="2001"/>
        <v>0.21505376344086</v>
      </c>
      <c r="G3794" t="str">
        <f t="shared" si="1996"/>
        <v>0.21505376344086</v>
      </c>
      <c r="H3794" t="str">
        <f t="shared" si="2002"/>
        <v>2.52675087436496+0.0557734894266048i</v>
      </c>
      <c r="I3794" t="str">
        <f t="shared" si="2003"/>
        <v>7304.20291959627i</v>
      </c>
      <c r="J3794" t="str">
        <f t="shared" si="1997"/>
        <v>-72215.4283614085+1597.92586431423i</v>
      </c>
      <c r="K3794" t="str">
        <f t="shared" si="2004"/>
        <v>0.00223695315035891-0.10109513437715i</v>
      </c>
      <c r="L3794" t="str">
        <f t="shared" si="2005"/>
        <v>0.000709191013016954-0.0271705297457813i</v>
      </c>
      <c r="M3794" t="str">
        <f t="shared" si="2006"/>
        <v>0.00294614416337586-0.128265664122931i</v>
      </c>
      <c r="N3794" t="str">
        <f t="shared" si="2007"/>
        <v>-23.2003286293759i</v>
      </c>
      <c r="O3794" t="str">
        <f t="shared" si="2008"/>
        <v>-0.353786436830544+0.935326230314722i</v>
      </c>
      <c r="P3794" t="str">
        <f t="shared" si="2009"/>
        <v>1.35378643683054-0.935326230314722i</v>
      </c>
      <c r="Q3794" t="str">
        <f t="shared" si="2010"/>
        <v>-1.35378643683054+24.1356548596906i</v>
      </c>
      <c r="R3794" t="str">
        <f t="shared" si="2011"/>
        <v>-0.0417676454842673-0.0537479497621645i</v>
      </c>
      <c r="S3794" t="str">
        <f t="shared" si="2012"/>
        <v>2.59051288472506i</v>
      </c>
      <c r="T3794" t="str">
        <f t="shared" si="2013"/>
        <v>0.139234756386442-0.108199623791623i</v>
      </c>
      <c r="U3794" t="str">
        <f t="shared" si="2014"/>
        <v>0.0000500000000000001-0.000076399262236893i</v>
      </c>
      <c r="V3794" t="str">
        <f t="shared" si="2015"/>
        <v>0.00002-0.000855671737053203i</v>
      </c>
      <c r="W3794" t="str">
        <f t="shared" si="2016"/>
        <v>0.0000421166092607403-0.0000722271716718486i</v>
      </c>
      <c r="X3794" t="str">
        <f t="shared" si="2017"/>
        <v>0.0000421338094308854-0.0000721967522303957i</v>
      </c>
      <c r="Y3794" t="str">
        <f t="shared" si="2018"/>
        <v>0.009+9.34937973708322i</v>
      </c>
      <c r="Z3794" t="str">
        <f t="shared" si="2019"/>
        <v>-0.0000926134068436288-0.0000541690530344798i</v>
      </c>
      <c r="AA3794" t="str">
        <f t="shared" si="2020"/>
        <v>0.00124134608150613-1.28351631645629i</v>
      </c>
      <c r="AB3794" t="str">
        <f t="shared" si="2021"/>
        <v>0.418840840969517-0.325482103733415i</v>
      </c>
      <c r="AC3794" t="str">
        <f t="shared" si="2022"/>
        <v>0.959485787303511-0.0546818158289595i</v>
      </c>
      <c r="AD3794" t="str">
        <f t="shared" si="2023"/>
        <v>0.454383270201559-0.313329916310052i</v>
      </c>
      <c r="AE3794" t="str">
        <f t="shared" si="2024"/>
        <v>-0.000059054767520004+4.40503955397436E-06i</v>
      </c>
      <c r="AF3794" t="str">
        <f t="shared" si="2025"/>
        <v>-4.17549644095405-0.0529795819916269i</v>
      </c>
      <c r="AG3794" t="str">
        <f t="shared" si="2026"/>
        <v>0.998546207952484-0.00211262219737412i</v>
      </c>
      <c r="AH3794" t="str">
        <f t="shared" si="2027"/>
        <v>0.000247206926421077-0.0000147637386477952i</v>
      </c>
      <c r="AI3794">
        <f t="shared" si="2028"/>
        <v>-72.123324705818547</v>
      </c>
      <c r="AJ3794">
        <f t="shared" si="2029"/>
        <v>-3.4177697677550447</v>
      </c>
      <c r="AK3794"/>
      <c r="AL3794"/>
      <c r="AM3794"/>
      <c r="AN3794"/>
    </row>
    <row r="3795" spans="1:40" x14ac:dyDescent="0.35">
      <c r="A3795"/>
      <c r="B3795">
        <f t="shared" si="1995"/>
        <v>1861000</v>
      </c>
      <c r="C3795" s="237" t="str">
        <f t="shared" si="1998"/>
        <v>-6.10767030508745E-09+0.000364226888002747i</v>
      </c>
      <c r="D3795" s="208" t="str">
        <f t="shared" si="1999"/>
        <v>-1.64874556653873+0.00279240614135439i</v>
      </c>
      <c r="E3795" t="str">
        <f t="shared" si="2000"/>
        <v>36500</v>
      </c>
      <c r="F3795" t="str">
        <f t="shared" si="2001"/>
        <v>0.21505376344086</v>
      </c>
      <c r="G3795" t="str">
        <f t="shared" si="1996"/>
        <v>0.21505376344086</v>
      </c>
      <c r="H3795" t="str">
        <f t="shared" si="2002"/>
        <v>2.52675229777773+0.0557435536067401i</v>
      </c>
      <c r="I3795" t="str">
        <f t="shared" si="2003"/>
        <v>7308.12991041326i</v>
      </c>
      <c r="J3795" t="str">
        <f t="shared" si="1997"/>
        <v>-72293.1013091287+1598.78496424129i</v>
      </c>
      <c r="K3795" t="str">
        <f t="shared" si="2004"/>
        <v>0.00223455087121437-0.1010408629842i</v>
      </c>
      <c r="L3795" t="str">
        <f t="shared" si="2005"/>
        <v>0.00070842957477205-0.027155949647517i</v>
      </c>
      <c r="M3795" t="str">
        <f t="shared" si="2006"/>
        <v>0.00294298044598642-0.128196812631717i</v>
      </c>
      <c r="N3795" t="str">
        <f t="shared" si="2007"/>
        <v>-23.212801924338i</v>
      </c>
      <c r="O3795" t="str">
        <f t="shared" si="2008"/>
        <v>-0.342092618156421+0.939666238939595i</v>
      </c>
      <c r="P3795" t="str">
        <f t="shared" si="2009"/>
        <v>1.34209261815642-0.939666238939595i</v>
      </c>
      <c r="Q3795" t="str">
        <f t="shared" si="2010"/>
        <v>-1.34209261815642+24.1524681632776i</v>
      </c>
      <c r="R3795" t="str">
        <f t="shared" si="2011"/>
        <v>-0.0418640817809011-0.0532412312621334i</v>
      </c>
      <c r="S3795" t="str">
        <f t="shared" si="2012"/>
        <v>2.59190563358781i</v>
      </c>
      <c r="T3795" t="str">
        <f t="shared" si="2013"/>
        <v>0.137996247247475-0.108507749412898i</v>
      </c>
      <c r="U3795" t="str">
        <f t="shared" si="2014"/>
        <v>0.0000499999999999998-0.0000763582094361206i</v>
      </c>
      <c r="V3795" t="str">
        <f t="shared" si="2015"/>
        <v>0.00002-0.000855211945684554i</v>
      </c>
      <c r="W3795" t="str">
        <f t="shared" si="2016"/>
        <v>0.0000421164413750122-0.000072190594972842i</v>
      </c>
      <c r="X3795" t="str">
        <f t="shared" si="2017"/>
        <v>0.0000421336152209677-0.0000721601910668028i</v>
      </c>
      <c r="Y3795" t="str">
        <f t="shared" si="2018"/>
        <v>0.009+9.35440628532897i</v>
      </c>
      <c r="Z3795" t="str">
        <f t="shared" si="2019"/>
        <v>-0.0000925167674902538-0.0000541396025467972i</v>
      </c>
      <c r="AA3795" t="str">
        <f t="shared" si="2020"/>
        <v>0.00124001233106724-1.28282661567489i</v>
      </c>
      <c r="AB3795" t="str">
        <f t="shared" si="2021"/>
        <v>0.415115203615912-0.326408995823354i</v>
      </c>
      <c r="AC3795" t="str">
        <f t="shared" si="2022"/>
        <v>0.9593770830482-0.0541770612706283i</v>
      </c>
      <c r="AD3795" t="str">
        <f t="shared" si="2023"/>
        <v>0.450469057881593-0.314791661600288i</v>
      </c>
      <c r="AE3795" t="str">
        <f t="shared" si="2024"/>
        <v>-0.0000587186365336704+4.73529121080489E-06i</v>
      </c>
      <c r="AF3795" t="str">
        <f t="shared" si="2025"/>
        <v>-4.17549786431646-0.0529511474653857i</v>
      </c>
      <c r="AG3795" t="str">
        <f t="shared" si="2026"/>
        <v>0.998540182384361-0.00209331583396078i</v>
      </c>
      <c r="AH3795" t="str">
        <f t="shared" si="2027"/>
        <v>0.000245822990385015-0.0000161720021710966i</v>
      </c>
      <c r="AI3795">
        <f t="shared" si="2028"/>
        <v>-72.168794544593709</v>
      </c>
      <c r="AJ3795">
        <f t="shared" si="2029"/>
        <v>-3.7639042111285499</v>
      </c>
      <c r="AK3795"/>
      <c r="AL3795"/>
      <c r="AM3795"/>
      <c r="AN3795"/>
    </row>
    <row r="3796" spans="1:40" x14ac:dyDescent="0.35">
      <c r="A3796"/>
      <c r="B3796">
        <f t="shared" si="1995"/>
        <v>1862000</v>
      </c>
      <c r="C3796" s="237" t="str">
        <f t="shared" si="1998"/>
        <v>-6.10111173342244E-09+0.000364031277429276i</v>
      </c>
      <c r="D3796" s="208" t="str">
        <f t="shared" si="1999"/>
        <v>-1.64874556648845+0.00279090646029112i</v>
      </c>
      <c r="E3796" t="str">
        <f t="shared" si="2000"/>
        <v>36500</v>
      </c>
      <c r="F3796" t="str">
        <f t="shared" si="2001"/>
        <v>0.21505376344086</v>
      </c>
      <c r="G3796" t="str">
        <f t="shared" si="1996"/>
        <v>0.21505376344086</v>
      </c>
      <c r="H3796" t="str">
        <f t="shared" si="2002"/>
        <v>2.52675371889948+0.0557136498869585i</v>
      </c>
      <c r="I3796" t="str">
        <f t="shared" si="2003"/>
        <v>7312.05690123024i</v>
      </c>
      <c r="J3796" t="str">
        <f t="shared" si="1997"/>
        <v>-72370.8160052755+1599.64406416834i</v>
      </c>
      <c r="K3796" t="str">
        <f t="shared" si="2004"/>
        <v>0.00223215245913485-0.100986649801847i</v>
      </c>
      <c r="L3796" t="str">
        <f t="shared" si="2005"/>
        <v>0.000707669361893472-0.0271413851779886i</v>
      </c>
      <c r="M3796" t="str">
        <f t="shared" si="2006"/>
        <v>0.00293982182102832-0.128128034979836i</v>
      </c>
      <c r="N3796" t="str">
        <f t="shared" si="2007"/>
        <v>-23.2252752193i</v>
      </c>
      <c r="O3796" t="str">
        <f t="shared" si="2008"/>
        <v>-0.330345576346805+0.943860053285495i</v>
      </c>
      <c r="P3796" t="str">
        <f t="shared" si="2009"/>
        <v>1.33034557634681-0.943860053285495i</v>
      </c>
      <c r="Q3796" t="str">
        <f t="shared" si="2010"/>
        <v>-1.33034557634681+24.1691352725855i</v>
      </c>
      <c r="R3796" t="str">
        <f t="shared" si="2011"/>
        <v>-0.041954925441101-0.0527338281864785i</v>
      </c>
      <c r="S3796" t="str">
        <f t="shared" si="2012"/>
        <v>2.59329838245057i</v>
      </c>
      <c r="T3796" t="str">
        <f t="shared" si="2013"/>
        <v>0.136754551336421-0.108801640282241i</v>
      </c>
      <c r="U3796" t="str">
        <f t="shared" si="2014"/>
        <v>0.00005-0.0000763172007307308i</v>
      </c>
      <c r="V3796" t="str">
        <f t="shared" si="2015"/>
        <v>0.00002-0.000854752648184185i</v>
      </c>
      <c r="W3796" t="str">
        <f t="shared" si="2016"/>
        <v>0.000042116273401075-0.0000721540587346531i</v>
      </c>
      <c r="X3796" t="str">
        <f t="shared" si="2017"/>
        <v>0.0000421334209654234-0.0000721236703469028i</v>
      </c>
      <c r="Y3796" t="str">
        <f t="shared" si="2018"/>
        <v>0.009+9.35943283357471i</v>
      </c>
      <c r="Z3796" t="str">
        <f t="shared" si="2019"/>
        <v>-0.0000924202837642804-0.0000541101837848555i</v>
      </c>
      <c r="AA3796" t="str">
        <f t="shared" si="2020"/>
        <v>0.00123868072899926-1.28213765572523i</v>
      </c>
      <c r="AB3796" t="str">
        <f t="shared" si="2021"/>
        <v>0.411379979932461-0.32729306745937i</v>
      </c>
      <c r="AC3796" t="str">
        <f t="shared" si="2022"/>
        <v>0.959273966245648-0.0536714917603789i</v>
      </c>
      <c r="AD3796" t="str">
        <f t="shared" si="2023"/>
        <v>0.4465368222558-0.316204526294094i</v>
      </c>
      <c r="AE3796" t="str">
        <f t="shared" si="2024"/>
        <v>-0.0000583789448554578+5.06152252868333E-06i</v>
      </c>
      <c r="AF3796" t="str">
        <f t="shared" si="2025"/>
        <v>-4.17549928538793-0.0529227434266674i</v>
      </c>
      <c r="AG3796" t="str">
        <f t="shared" si="2026"/>
        <v>0.998534390099072-0.00207394633038538i</v>
      </c>
      <c r="AH3796" t="str">
        <f t="shared" si="2027"/>
        <v>0.000244423768103165-0.0000175636294336649i</v>
      </c>
      <c r="AI3796">
        <f t="shared" si="2028"/>
        <v>-72.214764330255349</v>
      </c>
      <c r="AJ3796">
        <f t="shared" si="2029"/>
        <v>-4.1100550736320161</v>
      </c>
      <c r="AK3796"/>
      <c r="AL3796"/>
      <c r="AM3796"/>
      <c r="AN3796"/>
    </row>
    <row r="3797" spans="1:40" x14ac:dyDescent="0.35">
      <c r="A3797"/>
      <c r="B3797">
        <f t="shared" si="1995"/>
        <v>1863000</v>
      </c>
      <c r="C3797" s="237" t="str">
        <f t="shared" si="1998"/>
        <v>-6.09456372022982E-09+0.000363835876851056i</v>
      </c>
      <c r="D3797" s="208" t="str">
        <f t="shared" si="1999"/>
        <v>-1.64874556643825+0.00278940838919143i</v>
      </c>
      <c r="E3797" t="str">
        <f t="shared" si="2000"/>
        <v>36500</v>
      </c>
      <c r="F3797" t="str">
        <f t="shared" si="2001"/>
        <v>0.21505376344086</v>
      </c>
      <c r="G3797" t="str">
        <f t="shared" si="1996"/>
        <v>0.21505376344086</v>
      </c>
      <c r="H3797" t="str">
        <f t="shared" si="2002"/>
        <v>2.52675513773512+0.0556837782156849i</v>
      </c>
      <c r="I3797" t="str">
        <f t="shared" si="2003"/>
        <v>7315.98389204723i</v>
      </c>
      <c r="J3797" t="str">
        <f t="shared" si="1997"/>
        <v>-72448.5724498489+1600.50316409539i</v>
      </c>
      <c r="K3797" t="str">
        <f t="shared" si="2004"/>
        <v>0.00222975790582608-0.100932494736534i</v>
      </c>
      <c r="L3797" t="str">
        <f t="shared" si="2005"/>
        <v>0.000706910371753957-0.0271268363120978i</v>
      </c>
      <c r="M3797" t="str">
        <f t="shared" si="2006"/>
        <v>0.00293666827758004-0.128059331048632i</v>
      </c>
      <c r="N3797" t="str">
        <f t="shared" si="2007"/>
        <v>-23.237748514262i</v>
      </c>
      <c r="O3797" t="str">
        <f t="shared" si="2008"/>
        <v>-0.318547139018932+0.947907020874333i</v>
      </c>
      <c r="P3797" t="str">
        <f t="shared" si="2009"/>
        <v>1.31854713901893-0.947907020874333i</v>
      </c>
      <c r="Q3797" t="str">
        <f t="shared" si="2010"/>
        <v>-1.31854713901893+24.1856555351363i</v>
      </c>
      <c r="R3797" t="str">
        <f t="shared" si="2011"/>
        <v>-0.0420401753151522-0.0522257990608632i</v>
      </c>
      <c r="S3797" t="str">
        <f t="shared" si="2012"/>
        <v>2.59469113131332i</v>
      </c>
      <c r="T3797" t="str">
        <f t="shared" si="2013"/>
        <v>0.135509817648973-0.109081270049083i</v>
      </c>
      <c r="U3797" t="str">
        <f t="shared" si="2014"/>
        <v>0.0000500000000000002-0.0000762762360497162i</v>
      </c>
      <c r="V3797" t="str">
        <f t="shared" si="2015"/>
        <v>0.00002-0.000854293843756817i</v>
      </c>
      <c r="W3797" t="str">
        <f t="shared" si="2016"/>
        <v>0.000042116105338931-0.0000721175628920842i</v>
      </c>
      <c r="X3797" t="str">
        <f t="shared" si="2017"/>
        <v>0.0000421332266641634-0.0000720871900055257i</v>
      </c>
      <c r="Y3797" t="str">
        <f t="shared" si="2018"/>
        <v>0.009+9.36445938182045i</v>
      </c>
      <c r="Z3797" t="str">
        <f t="shared" si="2019"/>
        <v>-0.0000923239553316326-0.0000540807966971285i</v>
      </c>
      <c r="AA3797" t="str">
        <f t="shared" si="2020"/>
        <v>0.00123735127069057-1.28144943541429i</v>
      </c>
      <c r="AB3797" t="str">
        <f t="shared" si="2021"/>
        <v>0.407635618122491-0.328134239374658i</v>
      </c>
      <c r="AC3797" t="str">
        <f t="shared" si="2022"/>
        <v>0.959176439400082-0.0531651659799212i</v>
      </c>
      <c r="AD3797" t="str">
        <f t="shared" si="2023"/>
        <v>0.442587173096063-0.317568287068161i</v>
      </c>
      <c r="AE3797" t="str">
        <f t="shared" si="2024"/>
        <v>-0.0000580357443696629+5.38369342105896E-06i</v>
      </c>
      <c r="AF3797" t="str">
        <f t="shared" si="2025"/>
        <v>-4.17550070417337-0.0528943698264935i</v>
      </c>
      <c r="AG3797" t="str">
        <f t="shared" si="2026"/>
        <v>0.998528831759748-0.00205451661632491i</v>
      </c>
      <c r="AH3797" t="str">
        <f t="shared" si="2027"/>
        <v>0.000243009475728735-0.0000189384461795704i</v>
      </c>
      <c r="AI3797">
        <f t="shared" si="2028"/>
        <v>-72.261238536830461</v>
      </c>
      <c r="AJ3797">
        <f t="shared" si="2029"/>
        <v>-4.4562221986015036</v>
      </c>
      <c r="AK3797"/>
      <c r="AL3797"/>
      <c r="AM3797"/>
      <c r="AN3797"/>
    </row>
    <row r="3798" spans="1:40" x14ac:dyDescent="0.35">
      <c r="A3798"/>
      <c r="B3798">
        <f t="shared" si="1995"/>
        <v>1864000</v>
      </c>
      <c r="C3798" s="237" t="str">
        <f t="shared" si="1998"/>
        <v>-6.08802624285789E-09+0.000363640685930109i</v>
      </c>
      <c r="D3798" s="208" t="str">
        <f t="shared" si="1999"/>
        <v>-1.64874556638813+0.00278791192546417i</v>
      </c>
      <c r="E3798" t="str">
        <f t="shared" si="2000"/>
        <v>36500</v>
      </c>
      <c r="F3798" t="str">
        <f t="shared" si="2001"/>
        <v>0.21505376344086</v>
      </c>
      <c r="G3798" t="str">
        <f t="shared" si="1996"/>
        <v>0.21505376344086</v>
      </c>
      <c r="H3798" t="str">
        <f t="shared" si="2002"/>
        <v>2.52675655428955+0.0556539385414562i</v>
      </c>
      <c r="I3798" t="str">
        <f t="shared" si="2003"/>
        <v>7319.91088286422i</v>
      </c>
      <c r="J3798" t="str">
        <f t="shared" si="1997"/>
        <v>-72526.370642849+1601.36226402244i</v>
      </c>
      <c r="K3798" t="str">
        <f t="shared" si="2004"/>
        <v>0.002227367203016-0.100878397694902i</v>
      </c>
      <c r="L3798" t="str">
        <f t="shared" si="2005"/>
        <v>0.000706152601733264-0.0271123030247995i</v>
      </c>
      <c r="M3798" t="str">
        <f t="shared" si="2006"/>
        <v>0.00293351980474926-0.127990700719702i</v>
      </c>
      <c r="N3798" t="str">
        <f t="shared" si="2007"/>
        <v>-23.2502218092241i</v>
      </c>
      <c r="O3798" t="str">
        <f t="shared" si="2008"/>
        <v>-0.30669914178622+0.95180651207459i</v>
      </c>
      <c r="P3798" t="str">
        <f t="shared" si="2009"/>
        <v>1.30669914178622-0.95180651207459i</v>
      </c>
      <c r="Q3798" t="str">
        <f t="shared" si="2010"/>
        <v>-1.30669914178622+24.2020283212987i</v>
      </c>
      <c r="R3798" t="str">
        <f t="shared" si="2011"/>
        <v>-0.0421198307192492-0.0517172023152988i</v>
      </c>
      <c r="S3798" t="str">
        <f t="shared" si="2012"/>
        <v>2.59608388017608i</v>
      </c>
      <c r="T3798" t="str">
        <f t="shared" si="2013"/>
        <v>0.134262195258552-0.109346613565988i</v>
      </c>
      <c r="U3798" t="str">
        <f t="shared" si="2014"/>
        <v>0.0000499999999999999-0.0000762353153222214i</v>
      </c>
      <c r="V3798" t="str">
        <f t="shared" si="2015"/>
        <v>0.00002-0.000853835531608884i</v>
      </c>
      <c r="W3798" t="str">
        <f t="shared" si="2016"/>
        <v>0.0000421159371885835-0.0000720811073800775i</v>
      </c>
      <c r="X3798" t="str">
        <f t="shared" si="2017"/>
        <v>0.0000421330323171-0.0000720507499776416i</v>
      </c>
      <c r="Y3798" t="str">
        <f t="shared" si="2018"/>
        <v>0.009+9.3694859300662i</v>
      </c>
      <c r="Z3798" t="str">
        <f t="shared" si="2019"/>
        <v>-0.0000922277818591308-0.0000540514412322028i</v>
      </c>
      <c r="AA3798" t="str">
        <f t="shared" si="2020"/>
        <v>0.00123602395154194-1.28076195355165i</v>
      </c>
      <c r="AB3798" t="str">
        <f t="shared" si="2021"/>
        <v>0.403882566623151-0.328932435921631i</v>
      </c>
      <c r="AC3798" t="str">
        <f t="shared" si="2022"/>
        <v>0.959084504544934-0.0526581425257693i</v>
      </c>
      <c r="AD3798" t="str">
        <f t="shared" si="2023"/>
        <v>0.43862072297053-0.318882728192763i</v>
      </c>
      <c r="AE3798" t="str">
        <f t="shared" si="2024"/>
        <v>-0.0000576890873998959+5.70176446353874E-06i</v>
      </c>
      <c r="AF3798" t="str">
        <f t="shared" si="2025"/>
        <v>-4.17550212067768-0.052866026615992i</v>
      </c>
      <c r="AG3798" t="str">
        <f t="shared" si="2026"/>
        <v>0.998523507992895-0.0020350296281693i</v>
      </c>
      <c r="AH3798" t="str">
        <f t="shared" si="2027"/>
        <v>0.000241580331371519-0.000020296280943839i</v>
      </c>
      <c r="AI3798">
        <f t="shared" si="2028"/>
        <v>-72.308221737208768</v>
      </c>
      <c r="AJ3798">
        <f t="shared" si="2029"/>
        <v>-4.802405427605331</v>
      </c>
      <c r="AK3798"/>
      <c r="AL3798"/>
      <c r="AM3798"/>
      <c r="AN3798"/>
    </row>
    <row r="3799" spans="1:40" x14ac:dyDescent="0.35">
      <c r="A3799"/>
      <c r="B3799">
        <f t="shared" si="1995"/>
        <v>1865000</v>
      </c>
      <c r="C3799" s="237" t="str">
        <f t="shared" si="1998"/>
        <v>-6.08149927871579E-09+0.000363445704329184i</v>
      </c>
      <c r="D3799" s="208" t="str">
        <f t="shared" si="1999"/>
        <v>-1.64874556633809+0.00278641706652375i</v>
      </c>
      <c r="E3799" t="str">
        <f t="shared" si="2000"/>
        <v>36500</v>
      </c>
      <c r="F3799" t="str">
        <f t="shared" si="2001"/>
        <v>0.21505376344086</v>
      </c>
      <c r="G3799" t="str">
        <f t="shared" si="1996"/>
        <v>0.21505376344086</v>
      </c>
      <c r="H3799" t="str">
        <f t="shared" si="2002"/>
        <v>2.52675796856766+0.0556241308129178i</v>
      </c>
      <c r="I3799" t="str">
        <f t="shared" si="2003"/>
        <v>7323.83787368121i</v>
      </c>
      <c r="J3799" t="str">
        <f t="shared" si="1997"/>
        <v>-72604.2105842756+1602.22136394949i</v>
      </c>
      <c r="K3799" t="str">
        <f t="shared" si="2004"/>
        <v>0.00222498034245472-0.100824358583792i</v>
      </c>
      <c r="L3799" t="str">
        <f t="shared" si="2005"/>
        <v>0.000705396049218175-0.0270977852911023i</v>
      </c>
      <c r="M3799" t="str">
        <f t="shared" si="2006"/>
        <v>0.00293037639167289-0.127922143874894i</v>
      </c>
      <c r="N3799" t="str">
        <f t="shared" si="2007"/>
        <v>-23.2626951041861i</v>
      </c>
      <c r="O3799" t="str">
        <f t="shared" si="2008"/>
        <v>-0.294803427972941+0.955557920199191i</v>
      </c>
      <c r="P3799" t="str">
        <f t="shared" si="2009"/>
        <v>1.29480342797294-0.955557920199191i</v>
      </c>
      <c r="Q3799" t="str">
        <f t="shared" si="2010"/>
        <v>-1.29480342797294+24.2182530243853i</v>
      </c>
      <c r="R3799" t="str">
        <f t="shared" si="2011"/>
        <v>-0.0421938914330002-0.0512080962841229i</v>
      </c>
      <c r="S3799" t="str">
        <f t="shared" si="2012"/>
        <v>2.59747662903883i</v>
      </c>
      <c r="T3799" t="str">
        <f t="shared" si="2013"/>
        <v>0.133011833315579-0.10959764688542i</v>
      </c>
      <c r="U3799" t="str">
        <f t="shared" si="2014"/>
        <v>0.0000500000000000001-0.0000761944384775448i</v>
      </c>
      <c r="V3799" t="str">
        <f t="shared" si="2015"/>
        <v>0.00002-0.000853377710948502i</v>
      </c>
      <c r="W3799" t="str">
        <f t="shared" si="2016"/>
        <v>0.0000421157689500363-0.0000720446921337159i</v>
      </c>
      <c r="X3799" t="str">
        <f t="shared" si="2017"/>
        <v>0.0000421328379241464-0.000072014350198361i</v>
      </c>
      <c r="Y3799" t="str">
        <f t="shared" si="2018"/>
        <v>0.009+9.37451247831194i</v>
      </c>
      <c r="Z3799" t="str">
        <f t="shared" si="2019"/>
        <v>-0.00009213176301449-0.0000540221173387776i</v>
      </c>
      <c r="AA3799" t="str">
        <f t="shared" si="2020"/>
        <v>0.00123469876696647-1.28007520894942i</v>
      </c>
      <c r="AB3799" t="str">
        <f t="shared" si="2021"/>
        <v>0.400121274103218-0.329687585062198i</v>
      </c>
      <c r="AC3799" t="str">
        <f t="shared" si="2022"/>
        <v>0.958998163245345-0.0521504799091317i</v>
      </c>
      <c r="AD3799" t="str">
        <f t="shared" si="2023"/>
        <v>0.434638087149395-0.320147641567509i</v>
      </c>
      <c r="AE3799" t="str">
        <f t="shared" si="2024"/>
        <v>-0.0000573390267008121+6.01569689865916E-06i</v>
      </c>
      <c r="AF3799" t="str">
        <f t="shared" si="2025"/>
        <v>-4.17550353490575-0.0528377137463941i</v>
      </c>
      <c r="AG3799" t="str">
        <f t="shared" si="2026"/>
        <v>0.998518419388329-0.00201548830856681i</v>
      </c>
      <c r="AH3799" t="str">
        <f t="shared" si="2027"/>
        <v>0.000240136555062288-0.0000216369650747211i</v>
      </c>
      <c r="AI3799">
        <f t="shared" si="2028"/>
        <v>-72.355718605635573</v>
      </c>
      <c r="AJ3799">
        <f t="shared" si="2029"/>
        <v>-5.1486046004685697</v>
      </c>
      <c r="AK3799"/>
      <c r="AL3799"/>
      <c r="AM3799"/>
      <c r="AN3799"/>
    </row>
    <row r="3800" spans="1:40" x14ac:dyDescent="0.35">
      <c r="A3800"/>
      <c r="B3800">
        <f t="shared" si="1995"/>
        <v>1866000</v>
      </c>
      <c r="C3800" s="237" t="str">
        <f t="shared" si="1998"/>
        <v>-6.07498280527304E-09+0.000363250931711751i</v>
      </c>
      <c r="D3800" s="208" t="str">
        <f t="shared" si="1999"/>
        <v>-1.64874556628813+0.00278492380979009i</v>
      </c>
      <c r="E3800" t="str">
        <f t="shared" si="2000"/>
        <v>36500</v>
      </c>
      <c r="F3800" t="str">
        <f t="shared" si="2001"/>
        <v>0.21505376344086</v>
      </c>
      <c r="G3800" t="str">
        <f t="shared" si="1996"/>
        <v>0.21505376344086</v>
      </c>
      <c r="H3800" t="str">
        <f t="shared" si="2002"/>
        <v>2.52675938057432+0.055594354978826i</v>
      </c>
      <c r="I3800" t="str">
        <f t="shared" si="2003"/>
        <v>7327.76486449819i</v>
      </c>
      <c r="J3800" t="str">
        <f t="shared" si="1997"/>
        <v>-72682.0922741289+1603.08046387654i</v>
      </c>
      <c r="K3800" t="str">
        <f t="shared" si="2004"/>
        <v>0.00222259731591439-0.100770377310245i</v>
      </c>
      <c r="L3800" t="str">
        <f t="shared" si="2005"/>
        <v>0.000704640711602466-0.0270832830860685i</v>
      </c>
      <c r="M3800" t="str">
        <f t="shared" si="2006"/>
        <v>0.00292723802751686-0.127853660396314i</v>
      </c>
      <c r="N3800" t="str">
        <f t="shared" si="2007"/>
        <v>-23.2751683991481i</v>
      </c>
      <c r="O3800" t="str">
        <f t="shared" si="2008"/>
        <v>-0.282861848326885+0.959160661600077i</v>
      </c>
      <c r="P3800" t="str">
        <f t="shared" si="2009"/>
        <v>1.28286184832688-0.959160661600077i</v>
      </c>
      <c r="Q3800" t="str">
        <f t="shared" si="2010"/>
        <v>-1.28286184832688+24.2343290607482i</v>
      </c>
      <c r="R3800" t="str">
        <f t="shared" si="2011"/>
        <v>-0.0422623576970492-0.0506985392059812i</v>
      </c>
      <c r="S3800" t="str">
        <f t="shared" si="2012"/>
        <v>2.59886937790159i</v>
      </c>
      <c r="T3800" t="str">
        <f t="shared" si="2013"/>
        <v>0.131758881046768-0.109834347256785i</v>
      </c>
      <c r="U3800" t="str">
        <f t="shared" si="2014"/>
        <v>0.0000499999999999998-0.0000761536054451342i</v>
      </c>
      <c r="V3800" t="str">
        <f t="shared" si="2015"/>
        <v>0.00002-0.000852920380985506i</v>
      </c>
      <c r="W3800" t="str">
        <f t="shared" si="2016"/>
        <v>0.0000421156006232917-0.0000720083170882201i</v>
      </c>
      <c r="X3800" t="str">
        <f t="shared" si="2017"/>
        <v>0.0000421326434852142-0.0000719779906029314i</v>
      </c>
      <c r="Y3800" t="str">
        <f t="shared" si="2018"/>
        <v>0.009+9.37953902655769i</v>
      </c>
      <c r="Z3800" t="str">
        <f t="shared" si="2019"/>
        <v>-0.0000920358984663121-0.0000539928249656608i</v>
      </c>
      <c r="AA3800" t="str">
        <f t="shared" si="2020"/>
        <v>0.00123337571238953-1.27938920042226i</v>
      </c>
      <c r="AB3800" t="str">
        <f t="shared" si="2021"/>
        <v>0.396352189460969-0.330399618358864i</v>
      </c>
      <c r="AC3800" t="str">
        <f t="shared" si="2022"/>
        <v>0.958917416600554-0.0516422365558154i</v>
      </c>
      <c r="AD3800" t="str">
        <f t="shared" si="2023"/>
        <v>0.430639883509972-0.321362826755957i</v>
      </c>
      <c r="AE3800" t="str">
        <f t="shared" si="2024"/>
        <v>-0.0000569856154497725+6.32545264057186E-06i</v>
      </c>
      <c r="AF3800" t="str">
        <f t="shared" si="2025"/>
        <v>-4.17550494686245-0.0528094311690359i</v>
      </c>
      <c r="AG3800" t="str">
        <f t="shared" si="2026"/>
        <v>0.998513566499112-0.0019958956059677i</v>
      </c>
      <c r="AH3800" t="str">
        <f t="shared" si="2027"/>
        <v>0.000238678368716818-0.00002296033275557i</v>
      </c>
      <c r="AI3800">
        <f t="shared" si="2028"/>
        <v>-72.403733920293277</v>
      </c>
      <c r="AJ3800">
        <f t="shared" si="2029"/>
        <v>-5.494819555314761</v>
      </c>
      <c r="AK3800"/>
      <c r="AL3800"/>
      <c r="AM3800"/>
      <c r="AN3800"/>
    </row>
    <row r="3801" spans="1:40" x14ac:dyDescent="0.35">
      <c r="A3801"/>
      <c r="B3801">
        <f t="shared" ref="B3801:B3864" si="2030">B3800+1000</f>
        <v>1867000</v>
      </c>
      <c r="C3801" s="237" t="str">
        <f t="shared" si="1998"/>
        <v>-6.06847680005982E-09+0.000363056367742009i</v>
      </c>
      <c r="D3801" s="208" t="str">
        <f t="shared" si="1999"/>
        <v>-1.64874556623825+0.00278343215268874i</v>
      </c>
      <c r="E3801" t="str">
        <f t="shared" si="2000"/>
        <v>36500</v>
      </c>
      <c r="F3801" t="str">
        <f t="shared" si="2001"/>
        <v>0.21505376344086</v>
      </c>
      <c r="G3801" t="str">
        <f t="shared" si="1996"/>
        <v>0.21505376344086</v>
      </c>
      <c r="H3801" t="str">
        <f t="shared" si="2002"/>
        <v>2.52676079031439+0.0555646109880457i</v>
      </c>
      <c r="I3801" t="str">
        <f t="shared" si="2003"/>
        <v>7331.69185531518i</v>
      </c>
      <c r="J3801" t="str">
        <f t="shared" si="1997"/>
        <v>-72760.0157124088+1603.9395638036i</v>
      </c>
      <c r="K3801" t="str">
        <f t="shared" si="2004"/>
        <v>0.00222021811518923-0.100716453781499i</v>
      </c>
      <c r="L3801" t="str">
        <f t="shared" si="2005"/>
        <v>0.000703886586286867-0.027068796384813i</v>
      </c>
      <c r="M3801" t="str">
        <f t="shared" si="2006"/>
        <v>0.0029241047014761-0.127785250166312i</v>
      </c>
      <c r="N3801" t="str">
        <f t="shared" si="2007"/>
        <v>-23.2876416941101i</v>
      </c>
      <c r="O3801" t="str">
        <f t="shared" si="2008"/>
        <v>-0.270876260731792+0.962614175758888i</v>
      </c>
      <c r="P3801" t="str">
        <f t="shared" si="2009"/>
        <v>1.27087626073179-0.962614175758888i</v>
      </c>
      <c r="Q3801" t="str">
        <f t="shared" si="2010"/>
        <v>-1.27087626073179+24.250255869869i</v>
      </c>
      <c r="R3801" t="str">
        <f t="shared" si="2011"/>
        <v>-0.0423252302108053-0.0501885892238812i</v>
      </c>
      <c r="S3801" t="str">
        <f t="shared" si="2012"/>
        <v>2.60026212676436i</v>
      </c>
      <c r="T3801" t="str">
        <f t="shared" si="2013"/>
        <v>0.130503487754592-0.11005669312374i</v>
      </c>
      <c r="U3801" t="str">
        <f t="shared" si="2014"/>
        <v>0.00005-0.0000761128161545907i</v>
      </c>
      <c r="V3801" t="str">
        <f t="shared" si="2015"/>
        <v>0.00002-0.000852463540931415i</v>
      </c>
      <c r="W3801" t="str">
        <f t="shared" si="2016"/>
        <v>0.0000421154322083541-0.0000719719821789507i</v>
      </c>
      <c r="X3801" t="str">
        <f t="shared" si="2017"/>
        <v>0.0000421324490002173-0.0000719416711267411i</v>
      </c>
      <c r="Y3801" t="str">
        <f t="shared" si="2018"/>
        <v>0.009+9.38456557480343i</v>
      </c>
      <c r="Z3801" t="str">
        <f t="shared" si="2019"/>
        <v>-0.0000919401878840897-0.0000539635640617736i</v>
      </c>
      <c r="AA3801" t="str">
        <f t="shared" si="2020"/>
        <v>0.00123205478324876-1.27870392678738i</v>
      </c>
      <c r="AB3801" t="str">
        <f t="shared" si="2021"/>
        <v>0.392575761822577-0.331068470966635i</v>
      </c>
      <c r="AC3801" t="str">
        <f t="shared" si="2022"/>
        <v>0.958842265246181-0.0511334708061926i</v>
      </c>
      <c r="AD3801" t="str">
        <f t="shared" si="2023"/>
        <v>0.426626732441594-0.322528091019007i</v>
      </c>
      <c r="AE3801" t="str">
        <f t="shared" si="2024"/>
        <v>-0.000056628907238481+6.63099427960714E-06i</v>
      </c>
      <c r="AF3801" t="str">
        <f t="shared" si="2025"/>
        <v>-4.17550635655264-0.052781178835357i</v>
      </c>
      <c r="AG3801" t="str">
        <f t="shared" si="2026"/>
        <v>0.998508949841497-0.00197625447416856i</v>
      </c>
      <c r="AH3801" t="str">
        <f t="shared" si="2027"/>
        <v>0.000237205996099792-0.0000242662210261742i</v>
      </c>
      <c r="AI3801">
        <f t="shared" si="2028"/>
        <v>-72.452272565967121</v>
      </c>
      <c r="AJ3801">
        <f t="shared" si="2029"/>
        <v>-5.8410501285844711</v>
      </c>
      <c r="AK3801"/>
      <c r="AL3801"/>
      <c r="AM3801"/>
      <c r="AN3801"/>
    </row>
    <row r="3802" spans="1:40" x14ac:dyDescent="0.35">
      <c r="A3802"/>
      <c r="B3802">
        <f t="shared" si="2030"/>
        <v>1868000</v>
      </c>
      <c r="C3802" s="237" t="str">
        <f t="shared" si="1998"/>
        <v>-6.06198124066612E-09+0.000362862012084869i</v>
      </c>
      <c r="D3802" s="208" t="str">
        <f t="shared" si="1999"/>
        <v>-1.64874556618845+0.00278194209265066i</v>
      </c>
      <c r="E3802" t="str">
        <f t="shared" si="2000"/>
        <v>36500</v>
      </c>
      <c r="F3802" t="str">
        <f t="shared" si="2001"/>
        <v>0.21505376344086</v>
      </c>
      <c r="G3802" t="str">
        <f t="shared" si="1996"/>
        <v>0.21505376344086</v>
      </c>
      <c r="H3802" t="str">
        <f t="shared" si="2002"/>
        <v>2.52676219779271+0.0555348987895516i</v>
      </c>
      <c r="I3802" t="str">
        <f t="shared" si="2003"/>
        <v>7335.61884613217i</v>
      </c>
      <c r="J3802" t="str">
        <f t="shared" si="1997"/>
        <v>-72837.9808991154+1604.79866373064i</v>
      </c>
      <c r="K3802" t="str">
        <f t="shared" si="2004"/>
        <v>0.0022178427320953-0.100662587904992i</v>
      </c>
      <c r="L3802" t="str">
        <f t="shared" si="2005"/>
        <v>0.000703133670679071-0.0270543251625045i</v>
      </c>
      <c r="M3802" t="str">
        <f t="shared" si="2006"/>
        <v>0.00292097640277437-0.127716913067496i</v>
      </c>
      <c r="N3802" t="str">
        <f t="shared" si="2007"/>
        <v>-23.3001149890722i</v>
      </c>
      <c r="O3802" t="str">
        <f t="shared" si="2008"/>
        <v>-0.258848529918108+0.965917925374219i</v>
      </c>
      <c r="P3802" t="str">
        <f t="shared" si="2009"/>
        <v>1.25884852991811-0.965917925374219i</v>
      </c>
      <c r="Q3802" t="str">
        <f t="shared" si="2010"/>
        <v>-1.25884852991811+24.2660329144464i</v>
      </c>
      <c r="R3802" t="str">
        <f t="shared" si="2011"/>
        <v>-0.0423825101302875-0.0496783043852498i</v>
      </c>
      <c r="S3802" t="str">
        <f t="shared" si="2012"/>
        <v>2.60165487562711i</v>
      </c>
      <c r="T3802" t="str">
        <f t="shared" si="2013"/>
        <v>0.129245802816773-0.110264664121778i</v>
      </c>
      <c r="U3802" t="str">
        <f t="shared" si="2014"/>
        <v>0.0000500000000000002-0.0000760720705356645i</v>
      </c>
      <c r="V3802" t="str">
        <f t="shared" si="2015"/>
        <v>0.00002-0.000852007189999437i</v>
      </c>
      <c r="W3802" t="str">
        <f t="shared" si="2016"/>
        <v>0.0000421152637052259-0.000071935687341406i</v>
      </c>
      <c r="X3802" t="str">
        <f t="shared" si="2017"/>
        <v>0.000042132254469068-0.0000719053917053162i</v>
      </c>
      <c r="Y3802" t="str">
        <f t="shared" si="2018"/>
        <v>0.009+9.38959212304917i</v>
      </c>
      <c r="Z3802" t="str">
        <f t="shared" si="2019"/>
        <v>-0.0000918446309381982-0.0000539343345761458i</v>
      </c>
      <c r="AA3802" t="str">
        <f t="shared" si="2020"/>
        <v>0.00123073597499399-1.27801938686451i</v>
      </c>
      <c r="AB3802" t="str">
        <f t="shared" si="2021"/>
        <v>0.388792440540578-0.331694081625757i</v>
      </c>
      <c r="AC3802" t="str">
        <f t="shared" si="2022"/>
        <v>0.958772709356396-0.0506242409151894i</v>
      </c>
      <c r="AD3802" t="str">
        <f t="shared" si="2023"/>
        <v>0.422599256749902-0.323643249347145i</v>
      </c>
      <c r="AE3802" t="str">
        <f t="shared" si="2024"/>
        <v>-0.0000562689560645513+6.93228508674806E-06i</v>
      </c>
      <c r="AF3802" t="str">
        <f t="shared" si="2025"/>
        <v>-4.17550776398116-0.0527529566969009i</v>
      </c>
      <c r="AG3802" t="str">
        <f t="shared" si="2026"/>
        <v>0.998504569894874-0.00195656787185521i</v>
      </c>
      <c r="AH3802" t="str">
        <f t="shared" si="2027"/>
        <v>0.000235719662788345-0.0000255544698036829i</v>
      </c>
      <c r="AI3802">
        <f t="shared" si="2028"/>
        <v>-72.501339536806924</v>
      </c>
      <c r="AJ3802">
        <f t="shared" si="2029"/>
        <v>-6.1872961550689087</v>
      </c>
      <c r="AK3802"/>
      <c r="AL3802"/>
      <c r="AM3802"/>
      <c r="AN3802"/>
    </row>
    <row r="3803" spans="1:40" x14ac:dyDescent="0.35">
      <c r="A3803"/>
      <c r="B3803">
        <f t="shared" si="2030"/>
        <v>1869000</v>
      </c>
      <c r="C3803" s="237" t="str">
        <f t="shared" si="1998"/>
        <v>-6.05549610474196E-09+0.00036266786440596i</v>
      </c>
      <c r="D3803" s="208" t="str">
        <f t="shared" si="1999"/>
        <v>-1.64874556613873+0.00278045362711236i</v>
      </c>
      <c r="E3803" t="str">
        <f t="shared" si="2000"/>
        <v>36500</v>
      </c>
      <c r="F3803" t="str">
        <f t="shared" si="2001"/>
        <v>0.21505376344086</v>
      </c>
      <c r="G3803" t="str">
        <f t="shared" si="1996"/>
        <v>0.21505376344086</v>
      </c>
      <c r="H3803" t="str">
        <f t="shared" si="2002"/>
        <v>2.52676360301413+0.0555052183324275i</v>
      </c>
      <c r="I3803" t="str">
        <f t="shared" si="2003"/>
        <v>7339.54583694915i</v>
      </c>
      <c r="J3803" t="str">
        <f t="shared" si="1997"/>
        <v>-72915.9878342485+1605.65776365769i</v>
      </c>
      <c r="K3803" t="str">
        <f t="shared" si="2004"/>
        <v>0.00221547115847065-0.100608779588359i</v>
      </c>
      <c r="L3803" t="str">
        <f t="shared" si="2005"/>
        <v>0.000702381962193678-0.0270398693943641i</v>
      </c>
      <c r="M3803" t="str">
        <f t="shared" si="2006"/>
        <v>0.00291785312066433-0.127648648982723i</v>
      </c>
      <c r="N3803" t="str">
        <f t="shared" si="2007"/>
        <v>-23.3125882840342i</v>
      </c>
      <c r="O3803" t="str">
        <f t="shared" si="2008"/>
        <v>-0.246780527173256+0.969071396445117i</v>
      </c>
      <c r="P3803" t="str">
        <f t="shared" si="2009"/>
        <v>1.24678052717326-0.969071396445117i</v>
      </c>
      <c r="Q3803" t="str">
        <f t="shared" si="2010"/>
        <v>-1.24678052717326+24.2816596804793i</v>
      </c>
      <c r="R3803" t="str">
        <f t="shared" si="2011"/>
        <v>-0.0424341990660806-0.0491677426420429i</v>
      </c>
      <c r="S3803" t="str">
        <f t="shared" si="2012"/>
        <v>2.60304762448987i</v>
      </c>
      <c r="T3803" t="str">
        <f t="shared" si="2013"/>
        <v>0.127985975685899-0.110458241076091i</v>
      </c>
      <c r="U3803" t="str">
        <f t="shared" si="2014"/>
        <v>0.0000499999999999999-0.0000760313685182561i</v>
      </c>
      <c r="V3803" t="str">
        <f t="shared" si="2015"/>
        <v>0.00002-0.000851551327404473i</v>
      </c>
      <c r="W3803" t="str">
        <f t="shared" si="2016"/>
        <v>0.0000421150951139104-0.0000718994325112217i</v>
      </c>
      <c r="X3803" t="str">
        <f t="shared" si="2017"/>
        <v>0.0000421320598916799-0.0000718691522743188i</v>
      </c>
      <c r="Y3803" t="str">
        <f t="shared" si="2018"/>
        <v>0.009+9.39461867129492i</v>
      </c>
      <c r="Z3803" t="str">
        <f t="shared" si="2019"/>
        <v>-0.0000917492272998928-0.0000539051364579181i</v>
      </c>
      <c r="AA3803" t="str">
        <f t="shared" si="2020"/>
        <v>0.00122941928308721-1.27733557947592i</v>
      </c>
      <c r="AB3803" t="str">
        <f t="shared" si="2021"/>
        <v>0.385002675192715-0.33227639265528i</v>
      </c>
      <c r="AC3803" t="str">
        <f t="shared" si="2022"/>
        <v>0.958708748645976-0.0501146050523165i</v>
      </c>
      <c r="AD3803" t="str">
        <f t="shared" si="2023"/>
        <v>0.418558081560872-0.324708124491473i</v>
      </c>
      <c r="AE3803" t="str">
        <f t="shared" si="2024"/>
        <v>-0.0000559058163230432+7.22928901798686E-06i</v>
      </c>
      <c r="AF3803" t="str">
        <f t="shared" si="2025"/>
        <v>-4.17550916915286-0.0527247647053151i</v>
      </c>
      <c r="AG3803" t="str">
        <f t="shared" si="2026"/>
        <v>0.998500427101728-0.00193683876214593i</v>
      </c>
      <c r="AH3803" t="str">
        <f t="shared" si="2027"/>
        <v>0.000234219596135445-0.0000268249219030039i</v>
      </c>
      <c r="AI3803">
        <f t="shared" si="2028"/>
        <v>-72.550939939181831</v>
      </c>
      <c r="AJ3803">
        <f t="shared" si="2029"/>
        <v>-6.5335574679266992</v>
      </c>
      <c r="AK3803"/>
      <c r="AL3803"/>
      <c r="AM3803"/>
      <c r="AN3803"/>
    </row>
    <row r="3804" spans="1:40" x14ac:dyDescent="0.35">
      <c r="A3804"/>
      <c r="B3804">
        <f t="shared" si="2030"/>
        <v>1870000</v>
      </c>
      <c r="C3804" s="237" t="str">
        <f t="shared" si="1998"/>
        <v>-6.04902136999711E-09+0.000362473924371627i</v>
      </c>
      <c r="D3804" s="208" t="str">
        <f t="shared" si="1999"/>
        <v>-1.64874556608909+0.00277896675351581i</v>
      </c>
      <c r="E3804" t="str">
        <f t="shared" si="2000"/>
        <v>36500</v>
      </c>
      <c r="F3804" t="str">
        <f t="shared" si="2001"/>
        <v>0.21505376344086</v>
      </c>
      <c r="G3804" t="str">
        <f t="shared" si="1996"/>
        <v>0.21505376344086</v>
      </c>
      <c r="H3804" t="str">
        <f t="shared" si="2002"/>
        <v>2.52676500598347+0.0554755695658645i</v>
      </c>
      <c r="I3804" t="str">
        <f t="shared" si="2003"/>
        <v>7343.47282776614i</v>
      </c>
      <c r="J3804" t="str">
        <f t="shared" si="1997"/>
        <v>-72994.0365178082+1606.51686358474i</v>
      </c>
      <c r="K3804" t="str">
        <f t="shared" si="2004"/>
        <v>0.00221310338617505-0.100555028739433i</v>
      </c>
      <c r="L3804" t="str">
        <f t="shared" si="2005"/>
        <v>0.000701631458252202-0.027025429055666i</v>
      </c>
      <c r="M3804" t="str">
        <f t="shared" si="2006"/>
        <v>0.00291473484442725-0.127580457795099i</v>
      </c>
      <c r="N3804" t="str">
        <f t="shared" si="2007"/>
        <v>-23.3250615789962i</v>
      </c>
      <c r="O3804" t="str">
        <f t="shared" si="2008"/>
        <v>-0.23467413004992+0.972074098351208i</v>
      </c>
      <c r="P3804" t="str">
        <f t="shared" si="2009"/>
        <v>1.23467413004992-0.972074098351208i</v>
      </c>
      <c r="Q3804" t="str">
        <f t="shared" si="2010"/>
        <v>-1.23467413004992+24.2971356773474i</v>
      </c>
      <c r="R3804" t="str">
        <f t="shared" si="2011"/>
        <v>-0.0424802990814079-0.0486569618508378i</v>
      </c>
      <c r="S3804" t="str">
        <f t="shared" si="2012"/>
        <v>2.60444037335262i</v>
      </c>
      <c r="T3804" t="str">
        <f t="shared" si="2013"/>
        <v>0.126724155889-0.110637405999713i</v>
      </c>
      <c r="U3804" t="str">
        <f t="shared" si="2014"/>
        <v>0.0000500000000000001-0.0000759907100324177i</v>
      </c>
      <c r="V3804" t="str">
        <f t="shared" si="2015"/>
        <v>0.00002-0.000851095952363079i</v>
      </c>
      <c r="W3804" t="str">
        <f t="shared" si="2016"/>
        <v>0.0000421149264344113-0.0000718632176241731i</v>
      </c>
      <c r="X3804" t="str">
        <f t="shared" si="2017"/>
        <v>0.0000421318652679672-0.0000718329527695525i</v>
      </c>
      <c r="Y3804" t="str">
        <f t="shared" si="2018"/>
        <v>0.009+9.39964521954066i</v>
      </c>
      <c r="Z3804" t="str">
        <f t="shared" si="2019"/>
        <v>-0.0000916539766413124-0.0000538759696563425i</v>
      </c>
      <c r="AA3804" t="str">
        <f t="shared" si="2020"/>
        <v>0.00122810470300259-1.27665250344637i</v>
      </c>
      <c r="AB3804" t="str">
        <f t="shared" si="2021"/>
        <v>0.381206915580666-0.332815349947479i</v>
      </c>
      <c r="AC3804" t="str">
        <f t="shared" si="2022"/>
        <v>0.958650382372244-0.0496046213016912i</v>
      </c>
      <c r="AD3804" t="str">
        <f t="shared" si="2023"/>
        <v>0.414503834224113-0.325722546993618i</v>
      </c>
      <c r="AE3804" t="str">
        <f t="shared" si="2024"/>
        <v>-0.0000555395427979259+7.52197071860591E-06i</v>
      </c>
      <c r="AF3804" t="str">
        <f t="shared" si="2025"/>
        <v>-4.17551057207256-0.0526966028123487i</v>
      </c>
      <c r="AG3804" t="str">
        <f t="shared" si="2026"/>
        <v>0.998496521867597-0.00191707011213265i</v>
      </c>
      <c r="AH3804" t="str">
        <f t="shared" si="2027"/>
        <v>0.000232706025232925-0.0000280774230568505i</v>
      </c>
      <c r="AI3804">
        <f t="shared" si="2028"/>
        <v>-72.601078994638911</v>
      </c>
      <c r="AJ3804">
        <f t="shared" si="2029"/>
        <v>-6.8798338987315475</v>
      </c>
      <c r="AK3804"/>
      <c r="AL3804"/>
      <c r="AM3804"/>
      <c r="AN3804"/>
    </row>
    <row r="3805" spans="1:40" x14ac:dyDescent="0.35">
      <c r="A3805"/>
      <c r="B3805">
        <f t="shared" si="2030"/>
        <v>1871000</v>
      </c>
      <c r="C3805" s="237" t="str">
        <f t="shared" si="1998"/>
        <v>-6.04255701420081E-09+0.000362280191648926i</v>
      </c>
      <c r="D3805" s="208" t="str">
        <f t="shared" si="1999"/>
        <v>-1.64874556603953+0.00277748146930843i</v>
      </c>
      <c r="E3805" t="str">
        <f t="shared" si="2000"/>
        <v>36500</v>
      </c>
      <c r="F3805" t="str">
        <f t="shared" si="2001"/>
        <v>0.21505376344086</v>
      </c>
      <c r="G3805" t="str">
        <f t="shared" si="1996"/>
        <v>0.21505376344086</v>
      </c>
      <c r="H3805" t="str">
        <f t="shared" si="2002"/>
        <v>2.52676640670554+0.0554459524391641i</v>
      </c>
      <c r="I3805" t="str">
        <f t="shared" si="2003"/>
        <v>7347.39981858313i</v>
      </c>
      <c r="J3805" t="str">
        <f t="shared" si="1997"/>
        <v>-73072.1269497946+1607.3759635118i</v>
      </c>
      <c r="K3805" t="str">
        <f t="shared" si="2004"/>
        <v>0.00221073940709002-0.10050133526624i</v>
      </c>
      <c r="L3805" t="str">
        <f t="shared" si="2005"/>
        <v>0.000700882156283037-0.0270110041217372i</v>
      </c>
      <c r="M3805" t="str">
        <f t="shared" si="2006"/>
        <v>0.00291162156337306-0.127512339387977i</v>
      </c>
      <c r="N3805" t="str">
        <f t="shared" si="2007"/>
        <v>-23.3375348739583i</v>
      </c>
      <c r="O3805" t="str">
        <f t="shared" si="2008"/>
        <v>-0.222531222074219+0.974925563928936i</v>
      </c>
      <c r="P3805" t="str">
        <f t="shared" si="2009"/>
        <v>1.22253122207422-0.974925563928936i</v>
      </c>
      <c r="Q3805" t="str">
        <f t="shared" si="2010"/>
        <v>-1.22253122207422+24.3124604378872i</v>
      </c>
      <c r="R3805" t="str">
        <f t="shared" si="2011"/>
        <v>-0.0425208126903114-0.0481460197729814i</v>
      </c>
      <c r="S3805" t="str">
        <f t="shared" si="2012"/>
        <v>2.60583312221538i</v>
      </c>
      <c r="T3805" t="str">
        <f t="shared" si="2013"/>
        <v>0.125460493027272-0.11080214209193i</v>
      </c>
      <c r="U3805" t="str">
        <f t="shared" si="2014"/>
        <v>0.0000499999999999999-0.0000759500950083487i</v>
      </c>
      <c r="V3805" t="str">
        <f t="shared" si="2015"/>
        <v>0.00002-0.000850641064093508i</v>
      </c>
      <c r="W3805" t="str">
        <f t="shared" si="2016"/>
        <v>0.0000421147576667313-0.0000718270426161706i</v>
      </c>
      <c r="X3805" t="str">
        <f t="shared" si="2017"/>
        <v>0.0000421316705978428-0.0000717967931269538i</v>
      </c>
      <c r="Y3805" t="str">
        <f t="shared" si="2018"/>
        <v>0.009+9.4046717677864i</v>
      </c>
      <c r="Z3805" t="str">
        <f t="shared" si="2019"/>
        <v>-0.0000915588786354661-0.000053846834120778i</v>
      </c>
      <c r="AA3805" t="str">
        <f t="shared" si="2020"/>
        <v>0.00122679223022634-1.27597015760318i</v>
      </c>
      <c r="AB3805" t="str">
        <f t="shared" si="2021"/>
        <v>0.377405611729211-0.333310902963069i</v>
      </c>
      <c r="AC3805" t="str">
        <f t="shared" si="2022"/>
        <v>0.958597609336909-0.0490943476621168i</v>
      </c>
      <c r="AD3805" t="str">
        <f t="shared" si="2023"/>
        <v>0.410437144216051-0.326686355214366i</v>
      </c>
      <c r="AE3805" t="str">
        <f t="shared" si="2024"/>
        <v>-0.0000551701906535143+0.0000078102955273274i</v>
      </c>
      <c r="AF3805" t="str">
        <f t="shared" si="2025"/>
        <v>-4.17551197274507-0.0526684709698557i</v>
      </c>
      <c r="AG3805" t="str">
        <f t="shared" si="2026"/>
        <v>0.998492854561038-0.00189726489242334i</v>
      </c>
      <c r="AH3805" t="str">
        <f t="shared" si="2027"/>
        <v>0.000231179180874352-0.000029311821935202i</v>
      </c>
      <c r="AI3805">
        <f t="shared" si="2028"/>
        <v>-72.651762042963327</v>
      </c>
      <c r="AJ3805">
        <f t="shared" si="2029"/>
        <v>-7.226125277490822</v>
      </c>
      <c r="AK3805"/>
      <c r="AL3805"/>
      <c r="AM3805"/>
      <c r="AN3805"/>
    </row>
    <row r="3806" spans="1:40" x14ac:dyDescent="0.35">
      <c r="A3806"/>
      <c r="B3806">
        <f t="shared" si="2030"/>
        <v>1872000</v>
      </c>
      <c r="C3806" s="237" t="str">
        <f t="shared" si="1998"/>
        <v>-6.03610301518192E-09+0.000362086665905632i</v>
      </c>
      <c r="D3806" s="208" t="str">
        <f t="shared" si="1999"/>
        <v>-1.64874556599005+0.00277599777194318i</v>
      </c>
      <c r="E3806" t="str">
        <f t="shared" si="2000"/>
        <v>36500</v>
      </c>
      <c r="F3806" t="str">
        <f t="shared" si="2001"/>
        <v>0.21505376344086</v>
      </c>
      <c r="G3806" t="str">
        <f t="shared" si="1996"/>
        <v>0.21505376344086</v>
      </c>
      <c r="H3806" t="str">
        <f t="shared" si="2002"/>
        <v>2.52676780518512+0.0554163669017335i</v>
      </c>
      <c r="I3806" t="str">
        <f t="shared" si="2003"/>
        <v>7351.32680940012i</v>
      </c>
      <c r="J3806" t="str">
        <f t="shared" si="1997"/>
        <v>-73150.2591302076+1608.23506343884i</v>
      </c>
      <c r="K3806" t="str">
        <f t="shared" si="2004"/>
        <v>0.0022083792131187-0.100447699077007i</v>
      </c>
      <c r="L3806" t="str">
        <f t="shared" si="2005"/>
        <v>0.000700134053721424-0.0269965945679569i</v>
      </c>
      <c r="M3806" t="str">
        <f t="shared" si="2006"/>
        <v>0.00290851326684012-0.127444293644964i</v>
      </c>
      <c r="N3806" t="str">
        <f t="shared" si="2007"/>
        <v>-23.3500081689203i</v>
      </c>
      <c r="O3806" t="str">
        <f t="shared" si="2008"/>
        <v>-0.210353692452969+0.977625349544191i</v>
      </c>
      <c r="P3806" t="str">
        <f t="shared" si="2009"/>
        <v>1.21035369245297-0.977625349544191i</v>
      </c>
      <c r="Q3806" t="str">
        <f t="shared" si="2010"/>
        <v>-1.21035369245297+24.3276335184645i</v>
      </c>
      <c r="R3806" t="str">
        <f t="shared" si="2011"/>
        <v>-0.0425557428559462-0.047634974074755i</v>
      </c>
      <c r="S3806" t="str">
        <f t="shared" si="2012"/>
        <v>2.60722587107813i</v>
      </c>
      <c r="T3806" t="str">
        <f t="shared" si="2013"/>
        <v>0.124195136775837-0.110952433736971i</v>
      </c>
      <c r="U3806" t="str">
        <f t="shared" si="2014"/>
        <v>0.00005-0.0000759095233764001i</v>
      </c>
      <c r="V3806" t="str">
        <f t="shared" si="2015"/>
        <v>0.00002-0.000850186661815679i</v>
      </c>
      <c r="W3806" t="str">
        <f t="shared" si="2016"/>
        <v>0.0000421145888108741-0.0000717909074232636i</v>
      </c>
      <c r="X3806" t="str">
        <f t="shared" si="2017"/>
        <v>0.0000421314758812217-0.0000717606732826i</v>
      </c>
      <c r="Y3806" t="str">
        <f t="shared" si="2018"/>
        <v>0.009+9.40969831603215i</v>
      </c>
      <c r="Z3806" t="str">
        <f t="shared" si="2019"/>
        <v>-0.0000914639329562411-0.0000538177298006954i</v>
      </c>
      <c r="AA3806" t="str">
        <f t="shared" si="2020"/>
        <v>0.00122548186025674-1.27528854077613i</v>
      </c>
      <c r="AB3806" t="str">
        <f t="shared" si="2021"/>
        <v>0.373599213885514-0.333763004727264i</v>
      </c>
      <c r="AC3806" t="str">
        <f t="shared" si="2022"/>
        <v>0.95855042788778-0.0485838420471828i</v>
      </c>
      <c r="AD3806" t="str">
        <f t="shared" si="2023"/>
        <v>0.406358643042714-0.327599395361109i</v>
      </c>
      <c r="AE3806" t="str">
        <f t="shared" si="2024"/>
        <v>-0.0000547978154258634+8.09422948036358E-06i</v>
      </c>
      <c r="AF3806" t="str">
        <f t="shared" si="2025"/>
        <v>-4.17551337117517-0.0526403691297903i</v>
      </c>
      <c r="AG3806" t="str">
        <f t="shared" si="2026"/>
        <v>0.998489425513601-0.00187742607668365i</v>
      </c>
      <c r="AH3806" t="str">
        <f t="shared" si="2027"/>
        <v>0.000229639295517687-0.0000305279701643104i</v>
      </c>
      <c r="AI3806">
        <f t="shared" si="2028"/>
        <v>-72.702994545346527</v>
      </c>
      <c r="AJ3806">
        <f t="shared" si="2029"/>
        <v>-7.5724314326682052</v>
      </c>
      <c r="AK3806"/>
      <c r="AL3806"/>
      <c r="AM3806"/>
      <c r="AN3806"/>
    </row>
    <row r="3807" spans="1:40" x14ac:dyDescent="0.35">
      <c r="A3807"/>
      <c r="B3807">
        <f t="shared" si="2030"/>
        <v>1873000</v>
      </c>
      <c r="C3807" s="237" t="str">
        <f t="shared" si="1998"/>
        <v>-6.02965935082822E-09+0.000361893346810222i</v>
      </c>
      <c r="D3807" s="208" t="str">
        <f t="shared" si="1999"/>
        <v>-1.64874556594065+0.00277451565887837i</v>
      </c>
      <c r="E3807" t="str">
        <f t="shared" si="2000"/>
        <v>36500</v>
      </c>
      <c r="F3807" t="str">
        <f t="shared" si="2001"/>
        <v>0.21505376344086</v>
      </c>
      <c r="G3807" t="str">
        <f t="shared" si="1996"/>
        <v>0.21505376344086</v>
      </c>
      <c r="H3807" t="str">
        <f t="shared" si="2002"/>
        <v>2.52676920142701+0.0553868129030898i</v>
      </c>
      <c r="I3807" t="str">
        <f t="shared" si="2003"/>
        <v>7355.2538002171i</v>
      </c>
      <c r="J3807" t="str">
        <f t="shared" si="1997"/>
        <v>-73228.4330590472+1609.09416336589i</v>
      </c>
      <c r="K3807" t="str">
        <f t="shared" si="2004"/>
        <v>0.00220602279618588-0.100394120080154i</v>
      </c>
      <c r="L3807" t="str">
        <f t="shared" si="2005"/>
        <v>0.000699387148009451-0.026982200369757i</v>
      </c>
      <c r="M3807" t="str">
        <f t="shared" si="2006"/>
        <v>0.00290540994419533-0.127376320449911i</v>
      </c>
      <c r="N3807" t="str">
        <f t="shared" si="2007"/>
        <v>-23.3624814638823i</v>
      </c>
      <c r="O3807" t="str">
        <f t="shared" si="2008"/>
        <v>-0.198143435779159+0.980173035161461i</v>
      </c>
      <c r="P3807" t="str">
        <f t="shared" si="2009"/>
        <v>1.19814343577916-0.980173035161461i</v>
      </c>
      <c r="Q3807" t="str">
        <f t="shared" si="2010"/>
        <v>-1.19814343577916+24.3426544990438i</v>
      </c>
      <c r="R3807" t="str">
        <f t="shared" si="2011"/>
        <v>-0.0425850929889888-0.0471238823275176i</v>
      </c>
      <c r="S3807" t="str">
        <f t="shared" si="2012"/>
        <v>2.60861861994089i</v>
      </c>
      <c r="T3807" t="str">
        <f t="shared" si="2013"/>
        <v>0.122928236883466-0.11108826650299i</v>
      </c>
      <c r="U3807" t="str">
        <f t="shared" si="2014"/>
        <v>0.0000500000000000002-0.0000758689950670696i</v>
      </c>
      <c r="V3807" t="str">
        <f t="shared" si="2015"/>
        <v>0.00002-0.000849732744751174i</v>
      </c>
      <c r="W3807" t="str">
        <f t="shared" si="2016"/>
        <v>0.0000421144198668428-0.0000717548119816361i</v>
      </c>
      <c r="X3807" t="str">
        <f t="shared" si="2017"/>
        <v>0.0000421312811180179-0.0000717245931727018i</v>
      </c>
      <c r="Y3807" t="str">
        <f t="shared" si="2018"/>
        <v>0.009+9.41472486427789i</v>
      </c>
      <c r="Z3807" t="str">
        <f t="shared" si="2019"/>
        <v>-0.0000913691392783912-0.0000537886566456734i</v>
      </c>
      <c r="AA3807" t="str">
        <f t="shared" si="2020"/>
        <v>0.00122417358860411-1.27460765179752i</v>
      </c>
      <c r="AB3807" t="str">
        <f t="shared" si="2021"/>
        <v>0.369788172518284-0.334171611826721i</v>
      </c>
      <c r="AC3807" t="str">
        <f t="shared" si="2022"/>
        <v>0.958508835920377-0.0480731622853451i</v>
      </c>
      <c r="AD3807" t="str">
        <f t="shared" si="2023"/>
        <v>0.402268964141876-0.328461521514157i</v>
      </c>
      <c r="AE3807" t="str">
        <f t="shared" si="2024"/>
        <v>-0.0000544224730140937+8.37373931538121E-06i</v>
      </c>
      <c r="AF3807" t="str">
        <f t="shared" si="2025"/>
        <v>-4.17551476736766-0.0526122972442114i</v>
      </c>
      <c r="AG3807" t="str">
        <f t="shared" si="2026"/>
        <v>0.998486235019802-0.00185755664117738i</v>
      </c>
      <c r="AH3807" t="str">
        <f t="shared" si="2027"/>
        <v>0.00022808660324761-0.0000317257223453104i</v>
      </c>
      <c r="AI3807">
        <f t="shared" si="2028"/>
        <v>-72.754782087670918</v>
      </c>
      <c r="AJ3807">
        <f t="shared" si="2029"/>
        <v>-7.9187521912296415</v>
      </c>
      <c r="AK3807"/>
      <c r="AL3807"/>
      <c r="AM3807"/>
      <c r="AN3807"/>
    </row>
    <row r="3808" spans="1:40" x14ac:dyDescent="0.35">
      <c r="A3808"/>
      <c r="B3808">
        <f t="shared" si="2030"/>
        <v>1874000</v>
      </c>
      <c r="C3808" s="237" t="str">
        <f t="shared" si="1998"/>
        <v>-6.02322599908653E-09+0.000361700234031882i</v>
      </c>
      <c r="D3808" s="208" t="str">
        <f t="shared" si="1999"/>
        <v>-1.64874556589133+0.00277303512757776i</v>
      </c>
      <c r="E3808" t="str">
        <f t="shared" si="2000"/>
        <v>36500</v>
      </c>
      <c r="F3808" t="str">
        <f t="shared" si="2001"/>
        <v>0.21505376344086</v>
      </c>
      <c r="G3808" t="str">
        <f t="shared" si="1996"/>
        <v>0.21505376344086</v>
      </c>
      <c r="H3808" t="str">
        <f t="shared" si="2002"/>
        <v>2.52677059543598+0.0553572903928559i</v>
      </c>
      <c r="I3808" t="str">
        <f t="shared" si="2003"/>
        <v>7359.18079103409i</v>
      </c>
      <c r="J3808" t="str">
        <f t="shared" si="1997"/>
        <v>-73306.6487363134+1609.95326329295i</v>
      </c>
      <c r="K3808" t="str">
        <f t="shared" si="2004"/>
        <v>0.00220367014823787-0.100340598184295i</v>
      </c>
      <c r="L3808" t="str">
        <f t="shared" si="2005"/>
        <v>0.000698641436596009-0.0269678215026214i</v>
      </c>
      <c r="M3808" t="str">
        <f t="shared" si="2006"/>
        <v>0.00290231158483388-0.127308419686916i</v>
      </c>
      <c r="N3808" t="str">
        <f t="shared" si="2007"/>
        <v>-23.3749547588444i</v>
      </c>
      <c r="O3808" t="str">
        <f t="shared" si="2008"/>
        <v>-0.185902351737491+0.98256822440911i</v>
      </c>
      <c r="P3808" t="str">
        <f t="shared" si="2009"/>
        <v>1.18590235173749-0.98256822440911i</v>
      </c>
      <c r="Q3808" t="str">
        <f t="shared" si="2010"/>
        <v>-1.18590235173749+24.3575229832535i</v>
      </c>
      <c r="R3808" t="str">
        <f t="shared" si="2011"/>
        <v>-0.0426088669461545-0.0466128020078962i</v>
      </c>
      <c r="S3808" t="str">
        <f t="shared" si="2012"/>
        <v>2.61001136880364i</v>
      </c>
      <c r="T3808" t="str">
        <f t="shared" si="2013"/>
        <v>0.121659943172402-0.111209627141305i</v>
      </c>
      <c r="U3808" t="str">
        <f t="shared" si="2014"/>
        <v>0.00005-0.0000758285100110036i</v>
      </c>
      <c r="V3808" t="str">
        <f t="shared" si="2015"/>
        <v>0.00002-0.000849279312123244i</v>
      </c>
      <c r="W3808" t="str">
        <f t="shared" si="2016"/>
        <v>0.0000421142508346404-0.0000717187562276091i</v>
      </c>
      <c r="X3808" t="str">
        <f t="shared" si="2017"/>
        <v>0.0000421310863081458-0.0000716885527336072i</v>
      </c>
      <c r="Y3808" t="str">
        <f t="shared" si="2018"/>
        <v>0.009+9.41975141252364i</v>
      </c>
      <c r="Z3808" t="str">
        <f t="shared" si="2019"/>
        <v>-0.0000912744972775393-0.0000537596146053992i</v>
      </c>
      <c r="AA3808" t="str">
        <f t="shared" si="2020"/>
        <v>0.00122286741079069-1.27392748950215i</v>
      </c>
      <c r="AB3808" t="str">
        <f t="shared" si="2021"/>
        <v>0.365972938317249-0.334536684407244i</v>
      </c>
      <c r="AC3808" t="str">
        <f t="shared" si="2022"/>
        <v>0.958472830879427-0.0475623661200532i</v>
      </c>
      <c r="AD3808" t="str">
        <f t="shared" si="2023"/>
        <v>0.3981687427851-0.329272595651737i</v>
      </c>
      <c r="AE3808" t="str">
        <f t="shared" si="2024"/>
        <v>-0.0000540442196716967+8.64879247533944E-06i</v>
      </c>
      <c r="AF3808" t="str">
        <f t="shared" si="2025"/>
        <v>-4.17551616132731-0.0525842552652781i</v>
      </c>
      <c r="AG3808" t="str">
        <f t="shared" si="2026"/>
        <v>0.998483283337109-0.0018376595643078i</v>
      </c>
      <c r="AH3808" t="str">
        <f t="shared" si="2027"/>
        <v>0.00022652133973772-0.0000329049360722599i</v>
      </c>
      <c r="AI3808">
        <f t="shared" si="2028"/>
        <v>-72.807130383909467</v>
      </c>
      <c r="AJ3808">
        <f t="shared" si="2029"/>
        <v>-8.2650873786652941</v>
      </c>
      <c r="AK3808"/>
      <c r="AL3808"/>
      <c r="AM3808"/>
      <c r="AN3808"/>
    </row>
    <row r="3809" spans="1:40" x14ac:dyDescent="0.35">
      <c r="A3809"/>
      <c r="B3809">
        <f t="shared" si="2030"/>
        <v>1875000</v>
      </c>
      <c r="C3809" s="237" t="str">
        <f t="shared" si="1998"/>
        <v>-6.01680293796238E-09+0.000361507327240503i</v>
      </c>
      <c r="D3809" s="208" t="str">
        <f t="shared" si="1999"/>
        <v>-1.64874556584208+0.00277155617551052i</v>
      </c>
      <c r="E3809" t="str">
        <f t="shared" si="2000"/>
        <v>36500</v>
      </c>
      <c r="F3809" t="str">
        <f t="shared" si="2001"/>
        <v>0.21505376344086</v>
      </c>
      <c r="G3809" t="str">
        <f t="shared" si="1996"/>
        <v>0.21505376344086</v>
      </c>
      <c r="H3809" t="str">
        <f t="shared" si="2002"/>
        <v>2.52677198721677+0.0553277993207624i</v>
      </c>
      <c r="I3809" t="str">
        <f t="shared" si="2003"/>
        <v>7363.10778185108i</v>
      </c>
      <c r="J3809" t="str">
        <f t="shared" si="1997"/>
        <v>-73384.9061620062+1610.81236322i</v>
      </c>
      <c r="K3809" t="str">
        <f t="shared" si="2004"/>
        <v>0.00220132126124236-0.100287133298241i</v>
      </c>
      <c r="L3809" t="str">
        <f t="shared" si="2005"/>
        <v>0.000697896916936789-0.0269534579420864i</v>
      </c>
      <c r="M3809" t="str">
        <f t="shared" si="2006"/>
        <v>0.00289921817817915-0.127240591240327i</v>
      </c>
      <c r="N3809" t="str">
        <f t="shared" si="2007"/>
        <v>-23.3874280538064i</v>
      </c>
      <c r="O3809" t="str">
        <f t="shared" si="2008"/>
        <v>-0.173632344809113+0.984810544640993i</v>
      </c>
      <c r="P3809" t="str">
        <f t="shared" si="2009"/>
        <v>1.17363234480911-0.984810544640993i</v>
      </c>
      <c r="Q3809" t="str">
        <f t="shared" si="2010"/>
        <v>-1.17363234480911+24.3722385984474i</v>
      </c>
      <c r="R3809" t="str">
        <f t="shared" si="2011"/>
        <v>-0.0426270690288262-0.0461017904979827i</v>
      </c>
      <c r="S3809" t="str">
        <f t="shared" si="2012"/>
        <v>2.6114041176664i</v>
      </c>
      <c r="T3809" t="str">
        <f t="shared" si="2013"/>
        <v>0.120390405538226-0.111316503585927i</v>
      </c>
      <c r="U3809" t="str">
        <f t="shared" si="2014"/>
        <v>0.0000500000000000002-0.000075788068138998i</v>
      </c>
      <c r="V3809" t="str">
        <f t="shared" si="2015"/>
        <v>0.00002-0.000848826363156777i</v>
      </c>
      <c r="W3809" t="str">
        <f t="shared" si="2016"/>
        <v>0.0000421140817142706-0.0000716827400976404i</v>
      </c>
      <c r="X3809" t="str">
        <f t="shared" si="2017"/>
        <v>0.0000421308914515208-0.0000716525519018015i</v>
      </c>
      <c r="Y3809" t="str">
        <f t="shared" si="2018"/>
        <v>0.009+9.42477796076938i</v>
      </c>
      <c r="Z3809" t="str">
        <f t="shared" si="2019"/>
        <v>-0.000091180006630175-0.0000537306036296699i</v>
      </c>
      <c r="AA3809" t="str">
        <f t="shared" si="2020"/>
        <v>0.00122156332235072-1.27324805272729i</v>
      </c>
      <c r="AB3809" t="str">
        <f t="shared" si="2021"/>
        <v>0.362153962192746-0.334858186172371i</v>
      </c>
      <c r="AC3809" t="str">
        <f t="shared" si="2022"/>
        <v>0.958442409760253-0.0470515112098951i</v>
      </c>
      <c r="AD3809" t="str">
        <f t="shared" si="2023"/>
        <v>0.394058615979477-0.330032487673809i</v>
      </c>
      <c r="AE3809" t="str">
        <f t="shared" si="2024"/>
        <v>-0.0000536631119978015+8.91935711222144E-06i</v>
      </c>
      <c r="AF3809" t="str">
        <f t="shared" si="2025"/>
        <v>-4.17551755305885-0.0525562431452519i</v>
      </c>
      <c r="AG3809" t="str">
        <f t="shared" si="2026"/>
        <v>0.998480570685931-0.00181773782615903i</v>
      </c>
      <c r="AH3809" t="str">
        <f t="shared" si="2027"/>
        <v>0.000224943742212535-0.0000340654719496941i</v>
      </c>
      <c r="AI3809">
        <f t="shared" si="2028"/>
        <v>-72.86004527964775</v>
      </c>
      <c r="AJ3809">
        <f t="shared" si="2029"/>
        <v>-8.6114368190099615</v>
      </c>
      <c r="AK3809"/>
      <c r="AL3809"/>
      <c r="AM3809"/>
      <c r="AN3809"/>
    </row>
    <row r="3810" spans="1:40" x14ac:dyDescent="0.35">
      <c r="A3810"/>
      <c r="B3810">
        <f t="shared" si="2030"/>
        <v>1876000</v>
      </c>
      <c r="C3810" s="237" t="str">
        <f t="shared" si="1998"/>
        <v>-6.0103901455202E-09+0.000361314626106687i</v>
      </c>
      <c r="D3810" s="208" t="str">
        <f t="shared" si="1999"/>
        <v>-1.64874556579292+0.00277007880015127i</v>
      </c>
      <c r="E3810" t="str">
        <f t="shared" si="2000"/>
        <v>36500</v>
      </c>
      <c r="F3810" t="str">
        <f t="shared" si="2001"/>
        <v>0.21505376344086</v>
      </c>
      <c r="G3810" t="str">
        <f t="shared" si="1996"/>
        <v>0.21505376344086</v>
      </c>
      <c r="H3810" t="str">
        <f t="shared" si="2002"/>
        <v>2.52677337677415+0.0552983396366476i</v>
      </c>
      <c r="I3810" t="str">
        <f t="shared" si="2003"/>
        <v>7367.03477266807i</v>
      </c>
      <c r="J3810" t="str">
        <f t="shared" si="1997"/>
        <v>-73463.2053361257+1611.67146314704i</v>
      </c>
      <c r="K3810" t="str">
        <f t="shared" si="2004"/>
        <v>0.00219897612718845-0.100233725330995i</v>
      </c>
      <c r="L3810" t="str">
        <f t="shared" si="2005"/>
        <v>0.000697153586494255-0.0269391096637402i</v>
      </c>
      <c r="M3810" t="str">
        <f t="shared" si="2006"/>
        <v>0.0028961297136827-0.127172834994735i</v>
      </c>
      <c r="N3810" t="str">
        <f t="shared" si="2007"/>
        <v>-23.3999013487684i</v>
      </c>
      <c r="O3810" t="str">
        <f t="shared" si="2008"/>
        <v>-0.161335323974735+0.98689964699455i</v>
      </c>
      <c r="P3810" t="str">
        <f t="shared" si="2009"/>
        <v>1.16133532397474-0.98689964699455i</v>
      </c>
      <c r="Q3810" t="str">
        <f t="shared" si="2010"/>
        <v>-1.16133532397474+24.386800995763i</v>
      </c>
      <c r="R3810" t="str">
        <f t="shared" si="2011"/>
        <v>-0.0426397039817968-0.0455909050855018i</v>
      </c>
      <c r="S3810" t="str">
        <f t="shared" si="2012"/>
        <v>2.61279686652915i</v>
      </c>
      <c r="T3810" t="str">
        <f t="shared" si="2013"/>
        <v>0.119119773949627-0.111408884953369i</v>
      </c>
      <c r="U3810" t="str">
        <f t="shared" si="2014"/>
        <v>0.0000499999999999999-0.0000757476693819939i</v>
      </c>
      <c r="V3810" t="str">
        <f t="shared" si="2015"/>
        <v>0.00002-0.000848373897078334i</v>
      </c>
      <c r="W3810" t="str">
        <f t="shared" si="2016"/>
        <v>0.0000421139125057361-0.0000716467635283212i</v>
      </c>
      <c r="X3810" t="str">
        <f t="shared" si="2017"/>
        <v>0.000042130696548057-0.0000716165906139012i</v>
      </c>
      <c r="Y3810" t="str">
        <f t="shared" si="2018"/>
        <v>0.009+9.42980450901512i</v>
      </c>
      <c r="Z3810" t="str">
        <f t="shared" si="2019"/>
        <v>-0.0000910856670136444-0.0000537016236683882i</v>
      </c>
      <c r="AA3810" t="str">
        <f t="shared" si="2020"/>
        <v>0.0012202613188303-1.2725693403127i</v>
      </c>
      <c r="AB3810" t="str">
        <f t="shared" si="2021"/>
        <v>0.358331695275037-0.3351360843828i</v>
      </c>
      <c r="AC3810" t="str">
        <f t="shared" si="2022"/>
        <v>0.958417569110045-0.0465406551287042i</v>
      </c>
      <c r="AD3810" t="str">
        <f t="shared" si="2023"/>
        <v>0.389939222368704-0.3307410754247i</v>
      </c>
      <c r="AE3810" t="str">
        <f t="shared" si="2024"/>
        <v>-0.0000532792069283702+9.18540209068069E-06i</v>
      </c>
      <c r="AF3810" t="str">
        <f t="shared" si="2025"/>
        <v>-4.17551894256707-0.0525282608364963i</v>
      </c>
      <c r="AG3810" t="str">
        <f t="shared" si="2026"/>
        <v>0.998478097249608-0.00179779440803589i</v>
      </c>
      <c r="AH3810" t="str">
        <f t="shared" si="2027"/>
        <v>0.000223354049409169-0.0000352071936097856i</v>
      </c>
      <c r="AI3810">
        <f t="shared" si="2028"/>
        <v>-72.913532755737918</v>
      </c>
      <c r="AJ3810">
        <f t="shared" si="2029"/>
        <v>-8.9578003348908464</v>
      </c>
      <c r="AK3810"/>
      <c r="AL3810"/>
      <c r="AM3810"/>
      <c r="AN3810"/>
    </row>
    <row r="3811" spans="1:40" x14ac:dyDescent="0.35">
      <c r="A3811"/>
      <c r="B3811">
        <f t="shared" si="2030"/>
        <v>1877000</v>
      </c>
      <c r="C3811" s="237" t="str">
        <f t="shared" si="1998"/>
        <v>-6.00398759988255E-09+0.000361122130301729i</v>
      </c>
      <c r="D3811" s="208" t="str">
        <f t="shared" si="1999"/>
        <v>-1.64874556574384+0.00276860299897992i</v>
      </c>
      <c r="E3811" t="str">
        <f t="shared" si="2000"/>
        <v>36500</v>
      </c>
      <c r="F3811" t="str">
        <f t="shared" si="2001"/>
        <v>0.21505376344086</v>
      </c>
      <c r="G3811" t="str">
        <f t="shared" si="1996"/>
        <v>0.21505376344086</v>
      </c>
      <c r="H3811" t="str">
        <f t="shared" si="2002"/>
        <v>2.52677476411285+0.0552689112904556i</v>
      </c>
      <c r="I3811" t="str">
        <f t="shared" si="2003"/>
        <v>7370.96176348505i</v>
      </c>
      <c r="J3811" t="str">
        <f t="shared" si="1997"/>
        <v>-73541.5462586717+1612.5305630741i</v>
      </c>
      <c r="K3811" t="str">
        <f t="shared" si="2004"/>
        <v>0.00219663473808665-0.100180374191755i</v>
      </c>
      <c r="L3811" t="str">
        <f t="shared" si="2005"/>
        <v>0.000696411442737607-0.0269247766432228i</v>
      </c>
      <c r="M3811" t="str">
        <f t="shared" si="2006"/>
        <v>0.00289304618082426-0.127105150834978i</v>
      </c>
      <c r="N3811" t="str">
        <f t="shared" si="2007"/>
        <v>-23.4123746437304i</v>
      </c>
      <c r="O3811" t="str">
        <f t="shared" si="2008"/>
        <v>-0.149013202418018+0.988835206445001i</v>
      </c>
      <c r="P3811" t="str">
        <f t="shared" si="2009"/>
        <v>1.14901320241802-0.988835206445001i</v>
      </c>
      <c r="Q3811" t="str">
        <f t="shared" si="2010"/>
        <v>-1.14901320241802+24.4012098501754i</v>
      </c>
      <c r="R3811" t="str">
        <f t="shared" si="2011"/>
        <v>-0.0426467769921196-0.0450802029640178i</v>
      </c>
      <c r="S3811" t="str">
        <f t="shared" si="2012"/>
        <v>2.61418961539191i</v>
      </c>
      <c r="T3811" t="str">
        <f t="shared" si="2013"/>
        <v>0.117848198448295-0.111486761542734i</v>
      </c>
      <c r="U3811" t="str">
        <f t="shared" si="2014"/>
        <v>0.0000500000000000001-0.000075707313671082i</v>
      </c>
      <c r="V3811" t="str">
        <f t="shared" si="2015"/>
        <v>0.00002-0.000847921913116117i</v>
      </c>
      <c r="W3811" t="str">
        <f t="shared" si="2016"/>
        <v>0.0000421137432090408-0.0000716108264563801i</v>
      </c>
      <c r="X3811" t="str">
        <f t="shared" si="2017"/>
        <v>0.0000421305015976708-0.0000715806688066636i</v>
      </c>
      <c r="Y3811" t="str">
        <f t="shared" si="2018"/>
        <v>0.009+9.43483105726087i</v>
      </c>
      <c r="Z3811" t="str">
        <f t="shared" si="2019"/>
        <v>-0.0000909914781061601-0.000053672674671568i</v>
      </c>
      <c r="AA3811" t="str">
        <f t="shared" si="2020"/>
        <v>0.00121896139578741-1.27189135110061i</v>
      </c>
      <c r="AB3811" t="str">
        <f t="shared" si="2021"/>
        <v>0.354506588913979-0.335370349856652i</v>
      </c>
      <c r="AC3811" t="str">
        <f t="shared" si="2022"/>
        <v>0.958398305029025-0.0460298553657193i</v>
      </c>
      <c r="AD3811" t="str">
        <f t="shared" si="2023"/>
        <v>0.385811202134212-0.331398244714468i</v>
      </c>
      <c r="AE3811" t="str">
        <f t="shared" si="2024"/>
        <v>-0.0000528925617273947+9.44689699156027E-06i</v>
      </c>
      <c r="AF3811" t="str">
        <f t="shared" si="2025"/>
        <v>-4.17552032985669-0.0525003082914757i</v>
      </c>
      <c r="AG3811" t="str">
        <f t="shared" si="2026"/>
        <v>0.998475863174416-0.0017778322920054i</v>
      </c>
      <c r="AH3811" t="str">
        <f t="shared" si="2027"/>
        <v>0.000221752501538948-0.0000363299677289268i</v>
      </c>
      <c r="AI3811">
        <f t="shared" si="2028"/>
        <v>-72.967598932081614</v>
      </c>
      <c r="AJ3811">
        <f t="shared" si="2029"/>
        <v>-9.3041777475487315</v>
      </c>
      <c r="AK3811"/>
      <c r="AL3811"/>
      <c r="AM3811"/>
      <c r="AN3811"/>
    </row>
    <row r="3812" spans="1:40" x14ac:dyDescent="0.35">
      <c r="A3812"/>
      <c r="B3812">
        <f t="shared" si="2030"/>
        <v>1878000</v>
      </c>
      <c r="C3812" s="237" t="str">
        <f t="shared" si="1998"/>
        <v>-5.99759527923032E-09+0.000360929839497629i</v>
      </c>
      <c r="D3812" s="208" t="str">
        <f t="shared" si="1999"/>
        <v>-1.64874556569482+0.00276712876948182i</v>
      </c>
      <c r="E3812" t="str">
        <f t="shared" si="2000"/>
        <v>36500</v>
      </c>
      <c r="F3812" t="str">
        <f t="shared" si="2001"/>
        <v>0.21505376344086</v>
      </c>
      <c r="G3812" t="str">
        <f t="shared" si="1996"/>
        <v>0.21505376344086</v>
      </c>
      <c r="H3812" t="str">
        <f t="shared" si="2002"/>
        <v>2.52677614923755+0.0552395142322361i</v>
      </c>
      <c r="I3812" t="str">
        <f t="shared" si="2003"/>
        <v>7374.88875430204i</v>
      </c>
      <c r="J3812" t="str">
        <f t="shared" si="1997"/>
        <v>-73619.9289296444+1613.38966300115i</v>
      </c>
      <c r="K3812" t="str">
        <f t="shared" si="2004"/>
        <v>0.00219429708596857-0.10012707978991i</v>
      </c>
      <c r="L3812" t="str">
        <f t="shared" si="2005"/>
        <v>0.000695670483142784-0.0269104588562258i</v>
      </c>
      <c r="M3812" t="str">
        <f t="shared" si="2006"/>
        <v>0.00288996756911135-0.127037538646136i</v>
      </c>
      <c r="N3812" t="str">
        <f t="shared" si="2007"/>
        <v>-23.4248479386925i</v>
      </c>
      <c r="O3812" t="str">
        <f t="shared" si="2008"/>
        <v>-0.136667897227715+0.990616921855949i</v>
      </c>
      <c r="P3812" t="str">
        <f t="shared" si="2009"/>
        <v>1.13666789722771-0.990616921855949i</v>
      </c>
      <c r="Q3812" t="str">
        <f t="shared" si="2010"/>
        <v>-1.13666789722771+24.4154648605485i</v>
      </c>
      <c r="R3812" t="str">
        <f t="shared" si="2011"/>
        <v>-0.0426482936880682-0.0445697412331185i</v>
      </c>
      <c r="S3812" t="str">
        <f t="shared" si="2012"/>
        <v>2.61558236425466i</v>
      </c>
      <c r="T3812" t="str">
        <f t="shared" si="2013"/>
        <v>0.116575829148738-0.111550124836065i</v>
      </c>
      <c r="U3812" t="str">
        <f t="shared" si="2014"/>
        <v>0.0000499999999999998-0.0000756670009374975i</v>
      </c>
      <c r="V3812" t="str">
        <f t="shared" si="2015"/>
        <v>0.00002-0.000847470410499972i</v>
      </c>
      <c r="W3812" t="str">
        <f t="shared" si="2016"/>
        <v>0.0000421135738241872-0.0000715749288186784i</v>
      </c>
      <c r="X3812" t="str">
        <f t="shared" si="2017"/>
        <v>0.0000421303066002767-0.0000715447864169759i</v>
      </c>
      <c r="Y3812" t="str">
        <f t="shared" si="2018"/>
        <v>0.009+9.43985760550661i</v>
      </c>
      <c r="Z3812" t="str">
        <f t="shared" si="2019"/>
        <v>-0.0000908974395867857-0.0000536437565893274i</v>
      </c>
      <c r="AA3812" t="str">
        <f t="shared" si="2020"/>
        <v>0.00121766354879183-1.27121408393571i</v>
      </c>
      <c r="AB3812" t="str">
        <f t="shared" si="2021"/>
        <v>0.35067909467848-0.335560956970523i</v>
      </c>
      <c r="AC3812" t="str">
        <f t="shared" si="2022"/>
        <v>0.958384613171509-0.0455191693257142i</v>
      </c>
      <c r="AD3812" t="str">
        <f t="shared" si="2023"/>
        <v>0.381675196895755-0.332003889339006i</v>
      </c>
      <c r="AE3812" t="str">
        <f t="shared" si="2024"/>
        <v>-0.000052503233978018+9.70381211531062E-06i</v>
      </c>
      <c r="AF3812" t="str">
        <f t="shared" si="2025"/>
        <v>-4.17552171493237-0.0524723854627543i</v>
      </c>
      <c r="AG3812" t="str">
        <f t="shared" si="2026"/>
        <v>0.998473868569571-0.00175785446043727i</v>
      </c>
      <c r="AH3812" t="str">
        <f t="shared" si="2027"/>
        <v>0.000220139340248699-0.0000374336640438471i</v>
      </c>
      <c r="AI3812">
        <f t="shared" si="2028"/>
        <v>-73.022250071557323</v>
      </c>
      <c r="AJ3812">
        <f t="shared" si="2029"/>
        <v>-9.6505688768710201</v>
      </c>
      <c r="AK3812"/>
      <c r="AL3812"/>
      <c r="AM3812"/>
      <c r="AN3812"/>
    </row>
    <row r="3813" spans="1:40" x14ac:dyDescent="0.35">
      <c r="A3813"/>
      <c r="B3813">
        <f t="shared" si="2030"/>
        <v>1879000</v>
      </c>
      <c r="C3813" s="237" t="str">
        <f t="shared" si="1998"/>
        <v>-5.99121316180231E-09+0.000360737753367079i</v>
      </c>
      <c r="D3813" s="208" t="str">
        <f t="shared" si="1999"/>
        <v>-1.64874556564589+0.00276565610914761i</v>
      </c>
      <c r="E3813" t="str">
        <f t="shared" si="2000"/>
        <v>36500</v>
      </c>
      <c r="F3813" t="str">
        <f t="shared" si="2001"/>
        <v>0.21505376344086</v>
      </c>
      <c r="G3813" t="str">
        <f t="shared" si="1996"/>
        <v>0.21505376344086</v>
      </c>
      <c r="H3813" t="str">
        <f t="shared" si="2002"/>
        <v>2.526777532153+0.0552101484121463i</v>
      </c>
      <c r="I3813" t="str">
        <f t="shared" si="2003"/>
        <v>7378.81574511903i</v>
      </c>
      <c r="J3813" t="str">
        <f t="shared" si="1997"/>
        <v>-73698.3533490437+1614.2487629282i</v>
      </c>
      <c r="K3813" t="str">
        <f t="shared" si="2004"/>
        <v>0.00219196316288708-0.100073842035043i</v>
      </c>
      <c r="L3813" t="str">
        <f t="shared" si="2005"/>
        <v>0.000694930705192429-0.0268961562784926i</v>
      </c>
      <c r="M3813" t="str">
        <f t="shared" si="2006"/>
        <v>0.00288689386807951-0.126969998313536i</v>
      </c>
      <c r="N3813" t="str">
        <f t="shared" si="2007"/>
        <v>-23.4373212336545i</v>
      </c>
      <c r="O3813" t="str">
        <f t="shared" si="2008"/>
        <v>-0.124301329099822+0.992244516026175i</v>
      </c>
      <c r="P3813" t="str">
        <f t="shared" si="2009"/>
        <v>1.12430132909982-0.992244516026175i</v>
      </c>
      <c r="Q3813" t="str">
        <f t="shared" si="2010"/>
        <v>-1.12430132909982+24.4295657496807i</v>
      </c>
      <c r="R3813" t="str">
        <f t="shared" si="2011"/>
        <v>-0.0426442601382092-0.0440595768986201i</v>
      </c>
      <c r="S3813" t="str">
        <f t="shared" si="2012"/>
        <v>2.61697511311741i</v>
      </c>
      <c r="T3813" t="str">
        <f t="shared" si="2013"/>
        <v>0.115302816238172-0.111598967498998i</v>
      </c>
      <c r="U3813" t="str">
        <f t="shared" si="2014"/>
        <v>0.00005-0.0000756267311126242i</v>
      </c>
      <c r="V3813" t="str">
        <f t="shared" si="2015"/>
        <v>0.00002-0.000847019388461394i</v>
      </c>
      <c r="W3813" t="str">
        <f t="shared" si="2016"/>
        <v>0.0000421134043511794-0.0000715390705522136i</v>
      </c>
      <c r="X3813" t="str">
        <f t="shared" si="2017"/>
        <v>0.0000421301115557914-0.0000715089433818619i</v>
      </c>
      <c r="Y3813" t="str">
        <f t="shared" si="2018"/>
        <v>0.009+9.44488415375235i</v>
      </c>
      <c r="Z3813" t="str">
        <f t="shared" si="2019"/>
        <v>-0.0000908035511354407-0.000053614869371895i</v>
      </c>
      <c r="AA3813" t="str">
        <f t="shared" si="2020"/>
        <v>0.00121636777342516-1.27053753766516i</v>
      </c>
      <c r="AB3813" t="str">
        <f t="shared" si="2021"/>
        <v>0.346849664356164-0.335707883661451i</v>
      </c>
      <c r="AC3813" t="str">
        <f t="shared" si="2022"/>
        <v>0.95837648874684-0.0450086543291609i</v>
      </c>
      <c r="AD3813" t="str">
        <f t="shared" si="2023"/>
        <v>0.377531849611997-0.332557911098971i</v>
      </c>
      <c r="AE3813" t="str">
        <f t="shared" si="2024"/>
        <v>-0.0000521112815736622+9.95611848529365E-06i</v>
      </c>
      <c r="AF3813" t="str">
        <f t="shared" si="2025"/>
        <v>-4.17552309779889-0.0524444923029987i</v>
      </c>
      <c r="AG3813" t="str">
        <f t="shared" si="2026"/>
        <v>0.998472113507237-0.00173786389554585i</v>
      </c>
      <c r="AH3813" t="str">
        <f t="shared" si="2027"/>
        <v>0.000218514808582035-0.0000385181553672117i</v>
      </c>
      <c r="AI3813">
        <f t="shared" si="2028"/>
        <v>-73.077492584086272</v>
      </c>
      <c r="AJ3813">
        <f t="shared" si="2029"/>
        <v>-9.9969735414114087</v>
      </c>
      <c r="AK3813"/>
      <c r="AL3813"/>
      <c r="AM3813"/>
      <c r="AN3813"/>
    </row>
    <row r="3814" spans="1:40" x14ac:dyDescent="0.35">
      <c r="A3814"/>
      <c r="B3814">
        <f t="shared" si="2030"/>
        <v>1880000</v>
      </c>
      <c r="C3814" s="237" t="str">
        <f t="shared" si="1998"/>
        <v>-5.98484122589553E-09+0.00036054587158348i</v>
      </c>
      <c r="D3814" s="208" t="str">
        <f t="shared" si="1999"/>
        <v>-1.64874556559704+0.00276418501547335i</v>
      </c>
      <c r="E3814" t="str">
        <f t="shared" si="2000"/>
        <v>36500</v>
      </c>
      <c r="F3814" t="str">
        <f t="shared" si="2001"/>
        <v>0.21505376344086</v>
      </c>
      <c r="G3814" t="str">
        <f t="shared" si="1996"/>
        <v>0.21505376344086</v>
      </c>
      <c r="H3814" t="str">
        <f t="shared" si="2002"/>
        <v>2.52677891286389+0.0551808137804489i</v>
      </c>
      <c r="I3814" t="str">
        <f t="shared" si="2003"/>
        <v>7382.74273593602i</v>
      </c>
      <c r="J3814" t="str">
        <f t="shared" si="1997"/>
        <v>-73776.8195168696+1615.10786285525i</v>
      </c>
      <c r="K3814" t="str">
        <f t="shared" si="2004"/>
        <v>0.00218963296091617-0.100020660836928i</v>
      </c>
      <c r="L3814" t="str">
        <f t="shared" si="2005"/>
        <v>0.000694192106375861-0.0268818688858179i</v>
      </c>
      <c r="M3814" t="str">
        <f t="shared" si="2006"/>
        <v>0.00288382506729203-0.126902529722746i</v>
      </c>
      <c r="N3814" t="str">
        <f t="shared" si="2007"/>
        <v>-23.4497945286165i</v>
      </c>
      <c r="O3814" t="str">
        <f t="shared" si="2008"/>
        <v>-0.111915422038141+0.993717735732851i</v>
      </c>
      <c r="P3814" t="str">
        <f t="shared" si="2009"/>
        <v>1.11191542203814-0.993717735732851i</v>
      </c>
      <c r="Q3814" t="str">
        <f t="shared" si="2010"/>
        <v>-1.11191542203814+24.4435122643494i</v>
      </c>
      <c r="R3814" t="str">
        <f t="shared" si="2011"/>
        <v>-0.0426346828505798-0.0435497668727195i</v>
      </c>
      <c r="S3814" t="str">
        <f t="shared" si="2012"/>
        <v>2.61836786198017i</v>
      </c>
      <c r="T3814" t="str">
        <f t="shared" si="2013"/>
        <v>0.114029309976257-0.111633283381675i</v>
      </c>
      <c r="U3814" t="str">
        <f t="shared" si="2014"/>
        <v>0.0000500000000000002-0.00007558650412799i</v>
      </c>
      <c r="V3814" t="str">
        <f t="shared" si="2015"/>
        <v>0.00002-0.000846568846233487i</v>
      </c>
      <c r="W3814" t="str">
        <f t="shared" si="2016"/>
        <v>0.0000421132347900202-0.0000715032515941157i</v>
      </c>
      <c r="X3814" t="str">
        <f t="shared" si="2017"/>
        <v>0.0000421299164641305-0.0000714731396384788i</v>
      </c>
      <c r="Y3814" t="str">
        <f t="shared" si="2018"/>
        <v>0.009+9.4499107019981i</v>
      </c>
      <c r="Z3814" t="str">
        <f t="shared" si="2019"/>
        <v>-0.0000907098124328956-0.0000535860129696041i</v>
      </c>
      <c r="AA3814" t="str">
        <f t="shared" si="2020"/>
        <v>0.00121507406528072-1.26986171113855i</v>
      </c>
      <c r="AB3814" t="str">
        <f t="shared" si="2021"/>
        <v>0.343018749952579-0.335811111429661i</v>
      </c>
      <c r="AC3814" t="str">
        <f t="shared" si="2022"/>
        <v>0.958373926520233-0.0444983676123324i</v>
      </c>
      <c r="AD3814" t="str">
        <f t="shared" si="2023"/>
        <v>0.373381804480368-0.333060219817446i</v>
      </c>
      <c r="AE3814" t="str">
        <f t="shared" si="2024"/>
        <v>-0.0000517167627090669+0.0000102037878510003i</v>
      </c>
      <c r="AF3814" t="str">
        <f t="shared" si="2025"/>
        <v>-4.17552447846093-0.0524166287649756i</v>
      </c>
      <c r="AG3814" t="str">
        <f t="shared" si="2026"/>
        <v>0.998470598022549-0.00171786357893019i</v>
      </c>
      <c r="AH3814" t="str">
        <f t="shared" si="2027"/>
        <v>0.000216879150940206-0.0000395833176028128i</v>
      </c>
      <c r="AI3814">
        <f t="shared" si="2028"/>
        <v>-73.133333030859689</v>
      </c>
      <c r="AJ3814">
        <f t="shared" si="2029"/>
        <v>-10.343391558442981</v>
      </c>
      <c r="AK3814"/>
      <c r="AL3814"/>
      <c r="AM3814"/>
      <c r="AN3814"/>
    </row>
    <row r="3815" spans="1:40" x14ac:dyDescent="0.35">
      <c r="A3815"/>
      <c r="B3815">
        <f t="shared" si="2030"/>
        <v>1881000</v>
      </c>
      <c r="C3815" s="237" t="str">
        <f t="shared" si="1998"/>
        <v>-5.97847944986434E-09+0.000360354193820915i</v>
      </c>
      <c r="D3815" s="208" t="str">
        <f t="shared" si="1999"/>
        <v>-1.64874556554827+0.00276271548596035i</v>
      </c>
      <c r="E3815" t="str">
        <f t="shared" si="2000"/>
        <v>36500</v>
      </c>
      <c r="F3815" t="str">
        <f t="shared" si="2001"/>
        <v>0.21505376344086</v>
      </c>
      <c r="G3815" t="str">
        <f t="shared" si="1996"/>
        <v>0.21505376344086</v>
      </c>
      <c r="H3815" t="str">
        <f t="shared" si="2002"/>
        <v>2.5267802913749+0.055151510287511i</v>
      </c>
      <c r="I3815" t="str">
        <f t="shared" si="2003"/>
        <v>7386.669726753i</v>
      </c>
      <c r="J3815" t="str">
        <f t="shared" si="1997"/>
        <v>-73855.3274331222+1615.9669627823i</v>
      </c>
      <c r="K3815" t="str">
        <f t="shared" si="2004"/>
        <v>0.00218730647215082-0.0999675361055319i</v>
      </c>
      <c r="L3815" t="str">
        <f t="shared" si="2005"/>
        <v>0.000693454684189075-0.0268675966540478i</v>
      </c>
      <c r="M3815" t="str">
        <f t="shared" si="2006"/>
        <v>0.00288076115633989-0.12683513275958i</v>
      </c>
      <c r="N3815" t="str">
        <f t="shared" si="2007"/>
        <v>-23.4622678235786i</v>
      </c>
      <c r="O3815" t="str">
        <f t="shared" si="2008"/>
        <v>-0.099512103055245+0.99503635177089i</v>
      </c>
      <c r="P3815" t="str">
        <f t="shared" si="2009"/>
        <v>1.09951210305525-0.99503635177089i</v>
      </c>
      <c r="Q3815" t="str">
        <f t="shared" si="2010"/>
        <v>-1.09951210305525+24.4573041753495i</v>
      </c>
      <c r="R3815" t="str">
        <f t="shared" si="2011"/>
        <v>-0.0426195687719763-0.043040367974179i</v>
      </c>
      <c r="S3815" t="str">
        <f t="shared" si="2012"/>
        <v>2.61976061084292i</v>
      </c>
      <c r="T3815" t="str">
        <f t="shared" si="2013"/>
        <v>0.112755460694939-0.111653067519934i</v>
      </c>
      <c r="U3815" t="str">
        <f t="shared" si="2014"/>
        <v>0.0000499999999999999-0.0000755463199152688i</v>
      </c>
      <c r="V3815" t="str">
        <f t="shared" si="2015"/>
        <v>0.00002-0.000846118783051012i</v>
      </c>
      <c r="W3815" t="str">
        <f t="shared" si="2016"/>
        <v>0.0000421130651407125-0.0000714674718816487i</v>
      </c>
      <c r="X3815" t="str">
        <f t="shared" si="2017"/>
        <v>0.0000421297213252097-0.000071437375124117i</v>
      </c>
      <c r="Y3815" t="str">
        <f t="shared" si="2018"/>
        <v>0.009+9.45493725024384i</v>
      </c>
      <c r="Z3815" t="str">
        <f t="shared" si="2019"/>
        <v>-0.0000906162231607684-0.0000535571873328948i</v>
      </c>
      <c r="AA3815" t="str">
        <f t="shared" si="2020"/>
        <v>0.00121378241996356-1.26918660320796i</v>
      </c>
      <c r="AB3815" t="str">
        <f t="shared" si="2021"/>
        <v>0.339186803690722-0.335870625342145i</v>
      </c>
      <c r="AC3815" t="str">
        <f t="shared" si="2022"/>
        <v>0.958376920813501-0.0439883663274516i</v>
      </c>
      <c r="AD3815" t="str">
        <f t="shared" si="2023"/>
        <v>0.369225706837109-0.333510733356319i</v>
      </c>
      <c r="AE3815" t="str">
        <f t="shared" si="2024"/>
        <v>-0.0000513197358713394+0.0000104467926911322i</v>
      </c>
      <c r="AF3815" t="str">
        <f t="shared" si="2025"/>
        <v>-4.17552585692317-0.0523887948015507i</v>
      </c>
      <c r="AG3815" t="str">
        <f t="shared" si="2026"/>
        <v>0.99846932211363-0.00169785649111645i</v>
      </c>
      <c r="AH3815" t="str">
        <f t="shared" si="2027"/>
        <v>0.000215232613042992-0.0000406290297601486i</v>
      </c>
      <c r="AI3815">
        <f t="shared" si="2028"/>
        <v>-73.189778128717009</v>
      </c>
      <c r="AJ3815">
        <f t="shared" si="2029"/>
        <v>-10.689822743974094</v>
      </c>
      <c r="AK3815"/>
      <c r="AL3815"/>
      <c r="AM3815"/>
      <c r="AN3815"/>
    </row>
    <row r="3816" spans="1:40" x14ac:dyDescent="0.35">
      <c r="A3816"/>
      <c r="B3816">
        <f t="shared" si="2030"/>
        <v>1882000</v>
      </c>
      <c r="C3816" s="237" t="str">
        <f t="shared" si="1998"/>
        <v>-5.97212781212068E-09+0.000360162719754166i</v>
      </c>
      <c r="D3816" s="208" t="str">
        <f t="shared" si="1999"/>
        <v>-1.64874556549958+0.00276124751811527i</v>
      </c>
      <c r="E3816" t="str">
        <f t="shared" si="2000"/>
        <v>36500</v>
      </c>
      <c r="F3816" t="str">
        <f t="shared" si="2001"/>
        <v>0.21505376344086</v>
      </c>
      <c r="G3816" t="str">
        <f t="shared" si="1996"/>
        <v>0.21505376344086</v>
      </c>
      <c r="H3816" t="str">
        <f t="shared" si="2002"/>
        <v>2.5267816676907+0.0551222378838064i</v>
      </c>
      <c r="I3816" t="str">
        <f t="shared" si="2003"/>
        <v>7390.59671756999i</v>
      </c>
      <c r="J3816" t="str">
        <f t="shared" si="1997"/>
        <v>-73933.8770978013+1616.82606270935i</v>
      </c>
      <c r="K3816" t="str">
        <f t="shared" si="2004"/>
        <v>0.00218498368870705-0.0999144677510112i</v>
      </c>
      <c r="L3816" t="str">
        <f t="shared" si="2005"/>
        <v>0.000692718436134694-0.0268533395590793i</v>
      </c>
      <c r="M3816" t="str">
        <f t="shared" si="2006"/>
        <v>0.00287770212484174-0.126767807310091i</v>
      </c>
      <c r="N3816" t="str">
        <f t="shared" si="2007"/>
        <v>-23.4747411185406i</v>
      </c>
      <c r="O3816" t="str">
        <f t="shared" si="2008"/>
        <v>-0.0870933018729723+0.996200158988576i</v>
      </c>
      <c r="P3816" t="str">
        <f t="shared" si="2009"/>
        <v>1.08709330187297-0.996200158988576i</v>
      </c>
      <c r="Q3816" t="str">
        <f t="shared" si="2010"/>
        <v>-1.08709330187297+24.4709412775292i</v>
      </c>
      <c r="R3816" t="str">
        <f t="shared" si="2011"/>
        <v>-0.0425989252873491-0.0425314369284937i</v>
      </c>
      <c r="S3816" t="str">
        <f t="shared" si="2012"/>
        <v>2.62115335970568i</v>
      </c>
      <c r="T3816" t="str">
        <f t="shared" si="2013"/>
        <v>0.111481418798231-0.111658316136786i</v>
      </c>
      <c r="U3816" t="str">
        <f t="shared" si="2014"/>
        <v>0.0000500000000000001-0.0000755061784062811i</v>
      </c>
      <c r="V3816" t="str">
        <f t="shared" si="2015"/>
        <v>0.00002-0.000845669198150346i</v>
      </c>
      <c r="W3816" t="str">
        <f t="shared" si="2016"/>
        <v>0.0000421128954032604-0.0000714317313522112i</v>
      </c>
      <c r="X3816" t="str">
        <f t="shared" si="2017"/>
        <v>0.0000421295261389467-0.0000714016497762021i</v>
      </c>
      <c r="Y3816" t="str">
        <f t="shared" si="2018"/>
        <v>0.009+9.45996379848959i</v>
      </c>
      <c r="Z3816" t="str">
        <f t="shared" si="2019"/>
        <v>-0.0000905227830015251-0.0000535283924123161i</v>
      </c>
      <c r="AA3816" t="str">
        <f t="shared" si="2020"/>
        <v>0.00121249283309038-1.26851221272786i</v>
      </c>
      <c r="AB3816" t="str">
        <f t="shared" si="2021"/>
        <v>0.335354278010377-0.335886414037103i</v>
      </c>
      <c r="AC3816" t="str">
        <f t="shared" si="2022"/>
        <v>0.958385465505672-0.0434787075428142i</v>
      </c>
      <c r="AD3816" t="str">
        <f t="shared" si="2023"/>
        <v>0.365064203056977-0.333909377631462i</v>
      </c>
      <c r="AE3816" t="str">
        <f t="shared" si="2024"/>
        <v>-0.0000509202598309604+0.0000106851062165838i</v>
      </c>
      <c r="AF3816" t="str">
        <f t="shared" si="2025"/>
        <v>-4.17552723319028-0.0523609903656911i</v>
      </c>
      <c r="AG3816" t="str">
        <f t="shared" si="2026"/>
        <v>0.998468285741621-0.00167784561110004i</v>
      </c>
      <c r="AH3816" t="str">
        <f t="shared" si="2027"/>
        <v>0.000213575441889367-0.000041655173968539i</v>
      </c>
      <c r="AI3816">
        <f t="shared" si="2028"/>
        <v>-73.246834754692244</v>
      </c>
      <c r="AJ3816">
        <f t="shared" si="2029"/>
        <v>-11.036266912776258</v>
      </c>
      <c r="AK3816"/>
      <c r="AL3816"/>
      <c r="AM3816"/>
      <c r="AN3816"/>
    </row>
    <row r="3817" spans="1:40" x14ac:dyDescent="0.35">
      <c r="A3817"/>
      <c r="B3817">
        <f t="shared" si="2030"/>
        <v>1883000</v>
      </c>
      <c r="C3817" s="237" t="str">
        <f t="shared" si="1998"/>
        <v>-5.96578629113382E-09+0.000359971449058704i</v>
      </c>
      <c r="D3817" s="208" t="str">
        <f t="shared" si="1999"/>
        <v>-1.64874556545095+0.00275978110945007i</v>
      </c>
      <c r="E3817" t="str">
        <f t="shared" si="2000"/>
        <v>36500</v>
      </c>
      <c r="F3817" t="str">
        <f t="shared" si="2001"/>
        <v>0.21505376344086</v>
      </c>
      <c r="G3817" t="str">
        <f t="shared" si="1996"/>
        <v>0.21505376344086</v>
      </c>
      <c r="H3817" t="str">
        <f t="shared" si="2002"/>
        <v>2.52678304181592+0.0550929965199117i</v>
      </c>
      <c r="I3817" t="str">
        <f t="shared" si="2003"/>
        <v>7394.52370838698i</v>
      </c>
      <c r="J3817" t="str">
        <f t="shared" si="1997"/>
        <v>-74012.4685109071+1617.68516263641i</v>
      </c>
      <c r="K3817" t="str">
        <f t="shared" si="2004"/>
        <v>0.00218266460272176-0.0998614556837129i</v>
      </c>
      <c r="L3817" t="str">
        <f t="shared" si="2005"/>
        <v>0.000691983359721973-0.0268390975768609i</v>
      </c>
      <c r="M3817" t="str">
        <f t="shared" si="2006"/>
        <v>0.00287464796244373-0.126700553260574i</v>
      </c>
      <c r="N3817" t="str">
        <f t="shared" si="2007"/>
        <v>-23.4872144135026i</v>
      </c>
      <c r="O3817" t="str">
        <f t="shared" si="2008"/>
        <v>-0.0746609506216005+0.997208976319547i</v>
      </c>
      <c r="P3817" t="str">
        <f t="shared" si="2009"/>
        <v>1.0746609506216-0.997208976319547i</v>
      </c>
      <c r="Q3817" t="str">
        <f t="shared" si="2010"/>
        <v>-1.0746609506216+24.4844233898221i</v>
      </c>
      <c r="R3817" t="str">
        <f t="shared" si="2011"/>
        <v>-0.0425727602193048-0.0420230303680111i</v>
      </c>
      <c r="S3817" t="str">
        <f t="shared" si="2012"/>
        <v>2.62254610856843i</v>
      </c>
      <c r="T3817" t="str">
        <f t="shared" si="2013"/>
        <v>0.11020733476188-0.111649026644155i</v>
      </c>
      <c r="U3817" t="str">
        <f t="shared" si="2014"/>
        <v>0.0000499999999999998-0.0000754660795329901i</v>
      </c>
      <c r="V3817" t="str">
        <f t="shared" si="2015"/>
        <v>0.00002-0.000845220090769489i</v>
      </c>
      <c r="W3817" t="str">
        <f t="shared" si="2016"/>
        <v>0.0000421127255776663-0.0000713960299433326i</v>
      </c>
      <c r="X3817" t="str">
        <f t="shared" si="2017"/>
        <v>0.0000421293309052567-0.0000713659635322892i</v>
      </c>
      <c r="Y3817" t="str">
        <f t="shared" si="2018"/>
        <v>0.009+9.46499034673533i</v>
      </c>
      <c r="Z3817" t="str">
        <f t="shared" si="2019"/>
        <v>-0.0000904294916384706-0.0000534996281585194i</v>
      </c>
      <c r="AA3817" t="str">
        <f t="shared" si="2020"/>
        <v>0.00121120530028955-1.26783853855519i</v>
      </c>
      <c r="AB3817" t="str">
        <f t="shared" si="2021"/>
        <v>0.331521625567118-0.335858469729182i</v>
      </c>
      <c r="AC3817" t="str">
        <f t="shared" si="2022"/>
        <v>0.958399554033505-0.0429694482428752i</v>
      </c>
      <c r="AD3817" t="str">
        <f t="shared" si="2023"/>
        <v>0.360897940452501-0.334256086626631i</v>
      </c>
      <c r="AE3817" t="str">
        <f t="shared" si="2024"/>
        <v>-0.0000505183936327372+0.0000109187023733265i</v>
      </c>
      <c r="AF3817" t="str">
        <f t="shared" si="2025"/>
        <v>-4.17552860726687-0.0523332154104616i</v>
      </c>
      <c r="AG3817" t="str">
        <f t="shared" si="2026"/>
        <v>0.998467488830718-0.00165783391588744i</v>
      </c>
      <c r="AH3817" t="str">
        <f t="shared" si="2027"/>
        <v>0.000211907885717915-0.0000426616354907872i</v>
      </c>
      <c r="AI3817">
        <f t="shared" si="2028"/>
        <v>-73.304509950736588</v>
      </c>
      <c r="AJ3817">
        <f t="shared" si="2029"/>
        <v>-11.382723878429427</v>
      </c>
      <c r="AK3817"/>
      <c r="AL3817"/>
      <c r="AM3817"/>
      <c r="AN3817"/>
    </row>
    <row r="3818" spans="1:40" x14ac:dyDescent="0.35">
      <c r="A3818"/>
      <c r="B3818">
        <f t="shared" si="2030"/>
        <v>1884000</v>
      </c>
      <c r="C3818" s="237" t="str">
        <f t="shared" si="1998"/>
        <v>-5.95945486543004E-09+0.000359780381410686i</v>
      </c>
      <c r="D3818" s="208" t="str">
        <f t="shared" si="1999"/>
        <v>-1.64874556540242+0.00275831625748193i</v>
      </c>
      <c r="E3818" t="str">
        <f t="shared" si="2000"/>
        <v>36500</v>
      </c>
      <c r="F3818" t="str">
        <f t="shared" si="2001"/>
        <v>0.21505376344086</v>
      </c>
      <c r="G3818" t="str">
        <f t="shared" si="1996"/>
        <v>0.21505376344086</v>
      </c>
      <c r="H3818" t="str">
        <f t="shared" si="2002"/>
        <v>2.52678441375525+0.0550637861465109i</v>
      </c>
      <c r="I3818" t="str">
        <f t="shared" si="2003"/>
        <v>7398.45069920396i</v>
      </c>
      <c r="J3818" t="str">
        <f t="shared" si="1997"/>
        <v>-74091.1016724394+1618.54426256345i</v>
      </c>
      <c r="K3818" t="str">
        <f t="shared" si="2004"/>
        <v>0.00218034920635265-0.0998084998141742i</v>
      </c>
      <c r="L3818" t="str">
        <f t="shared" si="2005"/>
        <v>0.000691249452466764-0.0268248706833916i</v>
      </c>
      <c r="M3818" t="str">
        <f t="shared" si="2006"/>
        <v>0.00287159865881941-0.126633370497566i</v>
      </c>
      <c r="N3818" t="str">
        <f t="shared" si="2007"/>
        <v>-23.4996877084647i</v>
      </c>
      <c r="O3818" t="str">
        <f t="shared" si="2008"/>
        <v>-0.0622169835395411+0.998062646810931i</v>
      </c>
      <c r="P3818" t="str">
        <f t="shared" si="2009"/>
        <v>1.06221698353954-0.998062646810931i</v>
      </c>
      <c r="Q3818" t="str">
        <f t="shared" si="2010"/>
        <v>-1.06221698353954+24.4977503552756i</v>
      </c>
      <c r="R3818" t="str">
        <f t="shared" si="2011"/>
        <v>-0.0425410818277132-0.0415152048320625i</v>
      </c>
      <c r="S3818" t="str">
        <f t="shared" si="2012"/>
        <v>2.62393885743119i</v>
      </c>
      <c r="T3818" t="str">
        <f t="shared" si="2013"/>
        <v>0.108933359133064-0.111625197644897i</v>
      </c>
      <c r="U3818" t="str">
        <f t="shared" si="2014"/>
        <v>0.00005-0.0000754260232275058i</v>
      </c>
      <c r="V3818" t="str">
        <f t="shared" si="2015"/>
        <v>0.00002-0.000844771460148067i</v>
      </c>
      <c r="W3818" t="str">
        <f t="shared" si="2016"/>
        <v>0.0000421125556639343-0.0000713603675926773i</v>
      </c>
      <c r="X3818" t="str">
        <f t="shared" si="2017"/>
        <v>0.0000421291356240582-0.0000713303163300701i</v>
      </c>
      <c r="Y3818" t="str">
        <f t="shared" si="2018"/>
        <v>0.009+9.47001689498107i</v>
      </c>
      <c r="Z3818" t="str">
        <f t="shared" si="2019"/>
        <v>-0.0000903363487557554-0.000053470894522266i</v>
      </c>
      <c r="AA3818" t="str">
        <f t="shared" si="2020"/>
        <v>0.00120991981720101-1.26716557954931i</v>
      </c>
      <c r="AB3818" t="str">
        <f t="shared" si="2021"/>
        <v>0.327689299231393-0.335786788215545i</v>
      </c>
      <c r="AC3818" t="str">
        <f t="shared" si="2022"/>
        <v>0.958419179391895-0.0424606453283458i</v>
      </c>
      <c r="AD3818" t="str">
        <f t="shared" si="2023"/>
        <v>0.356727567173269-0.334550802406103i</v>
      </c>
      <c r="AE3818" t="str">
        <f t="shared" si="2024"/>
        <v>-0.000050114196586753+0.0000111475558451692i</v>
      </c>
      <c r="AF3818" t="str">
        <f t="shared" si="2025"/>
        <v>-4.17552997915767-0.052305469889029i</v>
      </c>
      <c r="AG3818" t="str">
        <f t="shared" si="2026"/>
        <v>0.998466931268206-0.00163782438003936i</v>
      </c>
      <c r="AH3818" t="str">
        <f t="shared" si="2027"/>
        <v>0.000210230193967203-0.000043648302736278i</v>
      </c>
      <c r="AI3818">
        <f t="shared" si="2028"/>
        <v>-73.362810928618416</v>
      </c>
      <c r="AJ3818">
        <f t="shared" si="2029"/>
        <v>-11.729193453347662</v>
      </c>
      <c r="AK3818"/>
      <c r="AL3818"/>
      <c r="AM3818"/>
      <c r="AN3818"/>
    </row>
    <row r="3819" spans="1:40" x14ac:dyDescent="0.35">
      <c r="A3819"/>
      <c r="B3819">
        <f t="shared" si="2030"/>
        <v>1885000</v>
      </c>
      <c r="C3819" s="237" t="str">
        <f t="shared" si="1998"/>
        <v>-5.95313351359289E-09+0.000359589516486967i</v>
      </c>
      <c r="D3819" s="208" t="str">
        <f t="shared" si="1999"/>
        <v>-1.64874556535395+0.00275685295973341i</v>
      </c>
      <c r="E3819" t="str">
        <f t="shared" si="2000"/>
        <v>36500</v>
      </c>
      <c r="F3819" t="str">
        <f t="shared" si="2001"/>
        <v>0.21505376344086</v>
      </c>
      <c r="G3819" t="str">
        <f t="shared" si="1996"/>
        <v>0.21505376344086</v>
      </c>
      <c r="H3819" t="str">
        <f t="shared" si="2002"/>
        <v>2.52678578351329+0.0550346067143898i</v>
      </c>
      <c r="I3819" t="str">
        <f t="shared" si="2003"/>
        <v>7402.37769002095i</v>
      </c>
      <c r="J3819" t="str">
        <f t="shared" si="1997"/>
        <v>-74169.7765823985+1619.4033624905i</v>
      </c>
      <c r="K3819" t="str">
        <f t="shared" si="2004"/>
        <v>0.00217803749177828-0.0997556000531217i</v>
      </c>
      <c r="L3819" t="str">
        <f t="shared" si="2005"/>
        <v>0.000690516711891492-0.0268106588547212i</v>
      </c>
      <c r="M3819" t="str">
        <f t="shared" si="2006"/>
        <v>0.00286855420366977-0.126566258907843i</v>
      </c>
      <c r="N3819" t="str">
        <f t="shared" si="2007"/>
        <v>-23.5121610034267i</v>
      </c>
      <c r="O3819" t="str">
        <f t="shared" si="2008"/>
        <v>-0.0497633366727033+0.998761037647744i</v>
      </c>
      <c r="P3819" t="str">
        <f t="shared" si="2009"/>
        <v>1.0497633366727-0.998761037647744i</v>
      </c>
      <c r="Q3819" t="str">
        <f t="shared" si="2010"/>
        <v>-1.0497633366727+24.5109220410744i</v>
      </c>
      <c r="R3819" t="str">
        <f t="shared" si="2011"/>
        <v>-0.042503898809423-0.041008016767078i</v>
      </c>
      <c r="S3819" t="str">
        <f t="shared" si="2012"/>
        <v>2.62533160629394i</v>
      </c>
      <c r="T3819" t="str">
        <f t="shared" si="2013"/>
        <v>0.107659642530042-0.111586828935098i</v>
      </c>
      <c r="U3819" t="str">
        <f t="shared" si="2014"/>
        <v>0.0000500000000000002-0.0000753860094220803i</v>
      </c>
      <c r="V3819" t="str">
        <f t="shared" si="2015"/>
        <v>0.00002-0.000844323305527298i</v>
      </c>
      <c r="W3819" t="str">
        <f t="shared" si="2016"/>
        <v>0.0000421123856620672-0.0000713247442380403i</v>
      </c>
      <c r="X3819" t="str">
        <f t="shared" si="2017"/>
        <v>0.0000421289402952674-0.0000712947081073652i</v>
      </c>
      <c r="Y3819" t="str">
        <f t="shared" si="2018"/>
        <v>0.009+9.47504344322682i</v>
      </c>
      <c r="Z3819" t="str">
        <f t="shared" si="2019"/>
        <v>-0.0000902433540383627-0.0000534421914544194i</v>
      </c>
      <c r="AA3819" t="str">
        <f t="shared" si="2020"/>
        <v>0.00120863637947628-1.26649333457197i</v>
      </c>
      <c r="AB3819" t="str">
        <f t="shared" si="2021"/>
        <v>0.323857752087475-0.335671368882785i</v>
      </c>
      <c r="AC3819" t="str">
        <f t="shared" si="2022"/>
        <v>0.958444334134173-0.0419523556162757i</v>
      </c>
      <c r="AD3819" t="str">
        <f t="shared" si="2023"/>
        <v>0.352553732105082-0.334793475126065i</v>
      </c>
      <c r="AE3819" t="str">
        <f t="shared" si="2024"/>
        <v>-0.0000497077282592825+0.0000113716420564053i</v>
      </c>
      <c r="AF3819" t="str">
        <f t="shared" si="2025"/>
        <v>-4.17553134886724-0.0522777537546564i</v>
      </c>
      <c r="AG3819" t="str">
        <f t="shared" si="2026"/>
        <v>0.998466612904511-0.00161781997521481i</v>
      </c>
      <c r="AH3819" t="str">
        <f t="shared" si="2027"/>
        <v>0.000208542617235979-0.000044615067273549i</v>
      </c>
      <c r="AI3819">
        <f t="shared" si="2028"/>
        <v>-73.421745075013988</v>
      </c>
      <c r="AJ3819">
        <f t="shared" si="2029"/>
        <v>-12.075675448800967</v>
      </c>
      <c r="AK3819"/>
      <c r="AL3819"/>
      <c r="AM3819"/>
      <c r="AN3819"/>
    </row>
    <row r="3820" spans="1:40" x14ac:dyDescent="0.35">
      <c r="A3820"/>
      <c r="B3820">
        <f t="shared" si="2030"/>
        <v>1886000</v>
      </c>
      <c r="C3820" s="237" t="str">
        <f t="shared" si="1998"/>
        <v>-5.94682221426235E-09+0.000359398853965074i</v>
      </c>
      <c r="D3820" s="208" t="str">
        <f t="shared" si="1999"/>
        <v>-1.64874556530556+0.00275539121373223i</v>
      </c>
      <c r="E3820" t="str">
        <f t="shared" si="2000"/>
        <v>36500</v>
      </c>
      <c r="F3820" t="str">
        <f t="shared" si="2001"/>
        <v>0.21505376344086</v>
      </c>
      <c r="G3820" t="str">
        <f t="shared" si="1996"/>
        <v>0.21505376344086</v>
      </c>
      <c r="H3820" t="str">
        <f t="shared" si="2002"/>
        <v>2.52678715109467+0.05500545817444i</v>
      </c>
      <c r="I3820" t="str">
        <f t="shared" si="2003"/>
        <v>7406.30468083794i</v>
      </c>
      <c r="J3820" t="str">
        <f t="shared" si="1997"/>
        <v>-74248.4932407841+1620.26246241756i</v>
      </c>
      <c r="K3820" t="str">
        <f t="shared" si="2004"/>
        <v>0.00217572945119789-0.0997027563114709i</v>
      </c>
      <c r="L3820" t="str">
        <f t="shared" si="2005"/>
        <v>0.00068978513552515-0.0267964620669504i</v>
      </c>
      <c r="M3820" t="str">
        <f t="shared" si="2006"/>
        <v>0.00286551458672304-0.126499218378421i</v>
      </c>
      <c r="N3820" t="str">
        <f t="shared" si="2007"/>
        <v>-23.5246342983887i</v>
      </c>
      <c r="O3820" t="str">
        <f t="shared" si="2008"/>
        <v>-0.0373019475727005+0.999304040173602i</v>
      </c>
      <c r="P3820" t="str">
        <f t="shared" si="2009"/>
        <v>1.0373019475727-0.999304040173602i</v>
      </c>
      <c r="Q3820" t="str">
        <f t="shared" si="2010"/>
        <v>-1.0373019475727+24.5239383385623i</v>
      </c>
      <c r="R3820" t="str">
        <f t="shared" si="2011"/>
        <v>-0.0424612202980768-0.0405015225266392i</v>
      </c>
      <c r="S3820" t="str">
        <f t="shared" si="2012"/>
        <v>2.6267243551567i</v>
      </c>
      <c r="T3820" t="str">
        <f t="shared" si="2013"/>
        <v>0.106386335641651-0.111533921506632i</v>
      </c>
      <c r="U3820" t="str">
        <f t="shared" si="2014"/>
        <v>0.0000499999999999999-0.0000753460380491096i</v>
      </c>
      <c r="V3820" t="str">
        <f t="shared" si="2015"/>
        <v>0.00002-0.000843875626150028i</v>
      </c>
      <c r="W3820" t="str">
        <f t="shared" si="2016"/>
        <v>0.0000421122155720679-0.000071289159817348i</v>
      </c>
      <c r="X3820" t="str">
        <f t="shared" si="2017"/>
        <v>0.0000421287449188015-0.0000712591388021273i</v>
      </c>
      <c r="Y3820" t="str">
        <f t="shared" si="2018"/>
        <v>0.009+9.48006999147256i</v>
      </c>
      <c r="Z3820" t="str">
        <f t="shared" si="2019"/>
        <v>-0.0000901505071721113-0.0000534135189059496i</v>
      </c>
      <c r="AA3820" t="str">
        <f t="shared" si="2020"/>
        <v>0.0012073549827784-1.26582180248738i</v>
      </c>
      <c r="AB3820" t="str">
        <f t="shared" si="2021"/>
        <v>0.320027437431947-0.335512214714621i</v>
      </c>
      <c r="AC3820" t="str">
        <f t="shared" si="2022"/>
        <v>0.9584750103723-0.0414446358400788i</v>
      </c>
      <c r="AD3820" t="str">
        <f t="shared" si="2023"/>
        <v>0.348377084768611-0.334984063044735i</v>
      </c>
      <c r="AE3820" t="str">
        <f t="shared" si="2024"/>
        <v>-0.0000492990484636637+0.0000115909371743695i</v>
      </c>
      <c r="AF3820" t="str">
        <f t="shared" si="2025"/>
        <v>-4.17553271640023-0.0522500669607078i</v>
      </c>
      <c r="AG3820" t="str">
        <f t="shared" si="2026"/>
        <v>0.998466533553243-0.00159782366971447i</v>
      </c>
      <c r="AH3820" t="str">
        <f t="shared" si="2027"/>
        <v>0.00020684540724317-0.0000455618238424445i</v>
      </c>
      <c r="AI3820">
        <f t="shared" si="2028"/>
        <v>-73.48131995679816</v>
      </c>
      <c r="AJ3820">
        <f t="shared" si="2029"/>
        <v>-12.422169674964733</v>
      </c>
      <c r="AK3820"/>
      <c r="AL3820"/>
      <c r="AM3820"/>
      <c r="AN3820"/>
    </row>
    <row r="3821" spans="1:40" x14ac:dyDescent="0.35">
      <c r="A3821"/>
      <c r="B3821">
        <f t="shared" si="2030"/>
        <v>1887000</v>
      </c>
      <c r="C3821" s="237" t="str">
        <f t="shared" si="1998"/>
        <v>-5.9405209461351E-09+0.000359208393523226i</v>
      </c>
      <c r="D3821" s="208" t="str">
        <f t="shared" si="1999"/>
        <v>-1.64874556525725+0.0027539310170114i</v>
      </c>
      <c r="E3821" t="str">
        <f t="shared" si="2000"/>
        <v>36500</v>
      </c>
      <c r="F3821" t="str">
        <f t="shared" si="2001"/>
        <v>0.21505376344086</v>
      </c>
      <c r="G3821" t="str">
        <f t="shared" si="1996"/>
        <v>0.21505376344086</v>
      </c>
      <c r="H3821" t="str">
        <f t="shared" si="2002"/>
        <v>2.52678851650401+0.0549763404776562i</v>
      </c>
      <c r="I3821" t="str">
        <f t="shared" si="2003"/>
        <v>7410.23167165492i</v>
      </c>
      <c r="J3821" t="str">
        <f t="shared" si="1997"/>
        <v>-74327.2516475963+1621.1215623446i</v>
      </c>
      <c r="K3821" t="str">
        <f t="shared" si="2004"/>
        <v>0.00217342507683132-0.0996499685003254i</v>
      </c>
      <c r="L3821" t="str">
        <f t="shared" si="2005"/>
        <v>0.000689054720903256-0.02678228029623i</v>
      </c>
      <c r="M3821" t="str">
        <f t="shared" si="2006"/>
        <v>0.00286247979773458-0.126432248796555i</v>
      </c>
      <c r="N3821" t="str">
        <f t="shared" si="2007"/>
        <v>-23.5371075933507i</v>
      </c>
      <c r="O3821" t="str">
        <f t="shared" si="2008"/>
        <v>-0.0248347549957796+0.999691569907589i</v>
      </c>
      <c r="P3821" t="str">
        <f t="shared" si="2009"/>
        <v>1.02483475499578-0.999691569907589i</v>
      </c>
      <c r="Q3821" t="str">
        <f t="shared" si="2010"/>
        <v>-1.02483475499578+24.5367991632583i</v>
      </c>
      <c r="R3821" t="str">
        <f t="shared" si="2011"/>
        <v>-0.0424130558640339-0.039995778371543i</v>
      </c>
      <c r="S3821" t="str">
        <f t="shared" si="2012"/>
        <v>2.62811710401945i</v>
      </c>
      <c r="T3821" t="str">
        <f t="shared" si="2013"/>
        <v>0.105113589226823-0.11146647755i</v>
      </c>
      <c r="U3821" t="str">
        <f t="shared" si="2014"/>
        <v>0.0000500000000000001-0.0000753061090411347i</v>
      </c>
      <c r="V3821" t="str">
        <f t="shared" si="2015"/>
        <v>0.00002-0.000843428421260705i</v>
      </c>
      <c r="W3821" t="str">
        <f t="shared" si="2016"/>
        <v>0.0000421120453939406-0.0000712536142686608i</v>
      </c>
      <c r="X3821" t="str">
        <f t="shared" si="2017"/>
        <v>0.0000421285494945789-0.0000712236083524438i</v>
      </c>
      <c r="Y3821" t="str">
        <f t="shared" si="2018"/>
        <v>0.009+9.4850965397183i</v>
      </c>
      <c r="Z3821" t="str">
        <f t="shared" si="2019"/>
        <v>-0.0000900578078436566-0.0000533848768279328i</v>
      </c>
      <c r="AA3821" t="str">
        <f t="shared" si="2020"/>
        <v>0.00120607562278189-1.26515098216213i</v>
      </c>
      <c r="AB3821" t="str">
        <f t="shared" si="2021"/>
        <v>0.316198808772247-0.335309332300436i</v>
      </c>
      <c r="AC3821" t="str">
        <f t="shared" si="2022"/>
        <v>0.958511199776963-0.0409375426495689i</v>
      </c>
      <c r="AD3821" t="str">
        <f t="shared" si="2023"/>
        <v>0.344198275218217-0.335122532531208i</v>
      </c>
      <c r="AE3821" t="str">
        <f t="shared" si="2024"/>
        <v>-0.0000488882172511637+0.0000118054181118636i</v>
      </c>
      <c r="AF3821" t="str">
        <f t="shared" si="2025"/>
        <v>-4.17553408176126-0.0522224094606448i</v>
      </c>
      <c r="AG3821" t="str">
        <f t="shared" si="2026"/>
        <v>0.998466692991261-0.00157783842802605i</v>
      </c>
      <c r="AH3821" t="str">
        <f t="shared" si="2027"/>
        <v>0.000205138816787823-0.0000464884703656665i</v>
      </c>
      <c r="AI3821">
        <f t="shared" si="2028"/>
        <v>-73.541543326540165</v>
      </c>
      <c r="AJ3821">
        <f t="shared" si="2029"/>
        <v>-12.768675940941691</v>
      </c>
      <c r="AK3821"/>
      <c r="AL3821"/>
      <c r="AM3821"/>
      <c r="AN3821"/>
    </row>
    <row r="3822" spans="1:40" x14ac:dyDescent="0.35">
      <c r="A3822"/>
      <c r="B3822">
        <f t="shared" si="2030"/>
        <v>1888000</v>
      </c>
      <c r="C3822" s="237" t="str">
        <f t="shared" si="1998"/>
        <v>-5.93422968796413E-09+0.000359018134840318i</v>
      </c>
      <c r="D3822" s="208" t="str">
        <f t="shared" si="1999"/>
        <v>-1.64874556520902+0.00275247236710911i</v>
      </c>
      <c r="E3822" t="str">
        <f t="shared" si="2000"/>
        <v>36500</v>
      </c>
      <c r="F3822" t="str">
        <f t="shared" si="2001"/>
        <v>0.21505376344086</v>
      </c>
      <c r="G3822" t="str">
        <f t="shared" si="1996"/>
        <v>0.21505376344086</v>
      </c>
      <c r="H3822" t="str">
        <f t="shared" si="2002"/>
        <v>2.5267898797459+0.0549472535751372i</v>
      </c>
      <c r="I3822" t="str">
        <f t="shared" si="2003"/>
        <v>7414.15866247191i</v>
      </c>
      <c r="J3822" t="str">
        <f t="shared" si="1997"/>
        <v>-74406.0518028351+1621.98066227165i</v>
      </c>
      <c r="K3822" t="str">
        <f t="shared" si="2004"/>
        <v>0.00217112436091906-0.0995972365309772i</v>
      </c>
      <c r="L3822" t="str">
        <f t="shared" si="2005"/>
        <v>0.000688325465567853-0.0267681135187615i</v>
      </c>
      <c r="M3822" t="str">
        <f t="shared" si="2006"/>
        <v>0.00285944982648691-0.126365350049739i</v>
      </c>
      <c r="N3822" t="str">
        <f t="shared" si="2007"/>
        <v>-23.5495808883128i</v>
      </c>
      <c r="O3822" t="str">
        <f t="shared" si="2008"/>
        <v>-0.0123636986010027+0.999923566557416i</v>
      </c>
      <c r="P3822" t="str">
        <f t="shared" si="2009"/>
        <v>1.012363698601-0.999923566557416i</v>
      </c>
      <c r="Q3822" t="str">
        <f t="shared" si="2010"/>
        <v>-1.012363698601+24.5495044548702i</v>
      </c>
      <c r="R3822" t="str">
        <f t="shared" si="2011"/>
        <v>-0.0423594155143934-0.0394908404698142i</v>
      </c>
      <c r="S3822" t="str">
        <f t="shared" si="2012"/>
        <v>2.62950985288221i</v>
      </c>
      <c r="T3822" t="str">
        <f t="shared" si="2013"/>
        <v>0.103841554113976-0.111384500457429i</v>
      </c>
      <c r="U3822" t="str">
        <f t="shared" si="2014"/>
        <v>0.0000499999999999999-0.0000752662223308371i</v>
      </c>
      <c r="V3822" t="str">
        <f t="shared" si="2015"/>
        <v>0.00002-0.000842981690105375i</v>
      </c>
      <c r="W3822" t="str">
        <f t="shared" si="2016"/>
        <v>0.0000421118751276877-0.0000712181075301677i</v>
      </c>
      <c r="X3822" t="str">
        <f t="shared" si="2017"/>
        <v>0.0000421283540225168-0.0000711881166965287i</v>
      </c>
      <c r="Y3822" t="str">
        <f t="shared" si="2018"/>
        <v>0.009+9.49012308796405i</v>
      </c>
      <c r="Z3822" t="str">
        <f t="shared" si="2019"/>
        <v>-0.0000899652557404775-0.0000533562651715481i</v>
      </c>
      <c r="AA3822" t="str">
        <f t="shared" si="2020"/>
        <v>0.00120479829517273-1.26448087246522i</v>
      </c>
      <c r="AB3822" t="str">
        <f t="shared" si="2021"/>
        <v>0.31237231982484-0.335062731844604i</v>
      </c>
      <c r="AC3822" t="str">
        <f t="shared" si="2022"/>
        <v>0.958552893577557-0.0404311326109502i</v>
      </c>
      <c r="AD3822" t="str">
        <f t="shared" si="2023"/>
        <v>0.340017953940468-0.335208858073032i</v>
      </c>
      <c r="AE3822" t="str">
        <f t="shared" si="2024"/>
        <v>-0.0000484752949018048+0.0000120150625294789i</v>
      </c>
      <c r="AF3822" t="str">
        <f t="shared" si="2025"/>
        <v>-4.17553544495492-0.0521947812080281i</v>
      </c>
      <c r="AG3822" t="str">
        <f t="shared" si="2026"/>
        <v>0.998467090958728-0.00155786721036984i</v>
      </c>
      <c r="AH3822" t="str">
        <f t="shared" si="2027"/>
        <v>0.000203423099708851-0.0000473949079598482i</v>
      </c>
      <c r="AI3822">
        <f t="shared" si="2028"/>
        <v>-73.602423128219201</v>
      </c>
      <c r="AJ3822">
        <f t="shared" si="2029"/>
        <v>-13.115194054797188</v>
      </c>
      <c r="AK3822"/>
      <c r="AL3822"/>
      <c r="AM3822"/>
      <c r="AN3822"/>
    </row>
    <row r="3823" spans="1:40" x14ac:dyDescent="0.35">
      <c r="A3823"/>
      <c r="B3823">
        <f t="shared" si="2030"/>
        <v>1889000</v>
      </c>
      <c r="C3823" s="237" t="str">
        <f t="shared" si="1998"/>
        <v>-5.92794841855893E-09+0.000358828077595933i</v>
      </c>
      <c r="D3823" s="208" t="str">
        <f t="shared" si="1999"/>
        <v>-1.64874556516086+0.00275101526156882i</v>
      </c>
      <c r="E3823" t="str">
        <f t="shared" si="2000"/>
        <v>36500</v>
      </c>
      <c r="F3823" t="str">
        <f t="shared" si="2001"/>
        <v>0.21505376344086</v>
      </c>
      <c r="G3823" t="str">
        <f t="shared" si="1996"/>
        <v>0.21505376344086</v>
      </c>
      <c r="H3823" t="str">
        <f t="shared" si="2002"/>
        <v>2.52679124082491+0.0549181974180837i</v>
      </c>
      <c r="I3823" t="str">
        <f t="shared" si="2003"/>
        <v>7418.0856532889i</v>
      </c>
      <c r="J3823" t="str">
        <f t="shared" si="1997"/>
        <v>-74484.8937065006+1622.83976219871i</v>
      </c>
      <c r="K3823" t="str">
        <f t="shared" si="2004"/>
        <v>0.00216882729572208-0.0995445603149053i</v>
      </c>
      <c r="L3823" t="str">
        <f t="shared" si="2005"/>
        <v>0.000687597367067481-0.0267539617107965i</v>
      </c>
      <c r="M3823" t="str">
        <f t="shared" si="2006"/>
        <v>0.00285642466278956-0.126298522025702i</v>
      </c>
      <c r="N3823" t="str">
        <f t="shared" si="2007"/>
        <v>-23.5620541832748i</v>
      </c>
      <c r="O3823" t="str">
        <f t="shared" si="2008"/>
        <v>0.00010928135113281+0.999999994028793i</v>
      </c>
      <c r="P3823" t="str">
        <f t="shared" si="2009"/>
        <v>0.999890718648867-0.999999994028793i</v>
      </c>
      <c r="Q3823" t="str">
        <f t="shared" si="2010"/>
        <v>-0.999890718648867+24.5620541773036i</v>
      </c>
      <c r="R3823" t="str">
        <f t="shared" si="2011"/>
        <v>-0.0423003096931209-0.0389867648967081i</v>
      </c>
      <c r="S3823" t="str">
        <f t="shared" si="2012"/>
        <v>2.63090260174498i</v>
      </c>
      <c r="T3823" t="str">
        <f t="shared" si="2013"/>
        <v>0.102570381200369-0.11128799482625i</v>
      </c>
      <c r="U3823" t="str">
        <f t="shared" si="2014"/>
        <v>0.00005-0.0000752263778510434i</v>
      </c>
      <c r="V3823" t="str">
        <f t="shared" si="2015"/>
        <v>0.00002-0.000842535431931688i</v>
      </c>
      <c r="W3823" t="str">
        <f t="shared" si="2016"/>
        <v>0.0000421117047733132-0.0000711826395401906i</v>
      </c>
      <c r="X3823" t="str">
        <f t="shared" si="2017"/>
        <v>0.000042128158502534-0.0000711526637727315i</v>
      </c>
      <c r="Y3823" t="str">
        <f t="shared" si="2018"/>
        <v>0.009+9.49514963620979i</v>
      </c>
      <c r="Z3823" t="str">
        <f t="shared" si="2019"/>
        <v>-0.0000898728505508861-0.0000533276838880807i</v>
      </c>
      <c r="AA3823" t="str">
        <f t="shared" si="2020"/>
        <v>0.00120352299564833-1.26381147226803i</v>
      </c>
      <c r="AB3823" t="str">
        <f t="shared" si="2021"/>
        <v>0.308548424513276-0.334772427176643i</v>
      </c>
      <c r="AC3823" t="str">
        <f t="shared" si="2022"/>
        <v>0.958600082562078-0.0399254622067949i</v>
      </c>
      <c r="AD3823" t="str">
        <f t="shared" si="2023"/>
        <v>0.335836771752688-0.335243022282515i</v>
      </c>
      <c r="AE3823" t="str">
        <f t="shared" si="2024"/>
        <v>-0.000048060341915188+0.0000122198488378029i</v>
      </c>
      <c r="AF3823" t="str">
        <f t="shared" si="2025"/>
        <v>-4.17553680598577-0.0521671821565149i</v>
      </c>
      <c r="AG3823" t="str">
        <f t="shared" si="2026"/>
        <v>0.998467727159183-0.00153791297224578i</v>
      </c>
      <c r="AH3823" t="str">
        <f t="shared" si="2027"/>
        <v>0.00020169851084476-0.0000482810409460917i</v>
      </c>
      <c r="AI3823">
        <f t="shared" si="2028"/>
        <v>-73.663967503163718</v>
      </c>
      <c r="AJ3823">
        <f t="shared" si="2029"/>
        <v>-13.461723823583116</v>
      </c>
      <c r="AK3823"/>
      <c r="AL3823"/>
      <c r="AM3823"/>
      <c r="AN3823"/>
    </row>
    <row r="3824" spans="1:40" x14ac:dyDescent="0.35">
      <c r="A3824"/>
      <c r="B3824">
        <f t="shared" si="2030"/>
        <v>1890000</v>
      </c>
      <c r="C3824" s="237" t="str">
        <f t="shared" si="1998"/>
        <v>-5.92167711678475E-09+0.000358638221470325i</v>
      </c>
      <c r="D3824" s="208" t="str">
        <f t="shared" si="1999"/>
        <v>-1.64874556511278+0.00274955969793916i</v>
      </c>
      <c r="E3824" t="str">
        <f t="shared" si="2000"/>
        <v>36500</v>
      </c>
      <c r="F3824" t="str">
        <f t="shared" si="2001"/>
        <v>0.21505376344086</v>
      </c>
      <c r="G3824" t="str">
        <f t="shared" si="1996"/>
        <v>0.21505376344086</v>
      </c>
      <c r="H3824" t="str">
        <f t="shared" si="2002"/>
        <v>2.52679259974563+0.0548891719578011i</v>
      </c>
      <c r="I3824" t="str">
        <f t="shared" si="2003"/>
        <v>7422.01264410589i</v>
      </c>
      <c r="J3824" t="str">
        <f t="shared" si="1997"/>
        <v>-74563.7773585927+1623.69886212576i</v>
      </c>
      <c r="K3824" t="str">
        <f t="shared" si="2004"/>
        <v>0.00216653387352178-0.0994919397637758i</v>
      </c>
      <c r="L3824" t="str">
        <f t="shared" si="2005"/>
        <v>0.000686870422957145-0.0267398248486366i</v>
      </c>
      <c r="M3824" t="str">
        <f t="shared" si="2006"/>
        <v>0.00285340429647893-0.126231764612412i</v>
      </c>
      <c r="N3824" t="str">
        <f t="shared" si="2007"/>
        <v>-23.5745274782368i</v>
      </c>
      <c r="O3824" t="str">
        <f t="shared" si="2008"/>
        <v>0.0125822443011588+0.999920840431054i</v>
      </c>
      <c r="P3824" t="str">
        <f t="shared" si="2009"/>
        <v>0.987417755698841-0.999920840431054i</v>
      </c>
      <c r="Q3824" t="str">
        <f t="shared" si="2010"/>
        <v>-0.987417755698841+24.5744483186679i</v>
      </c>
      <c r="R3824" t="str">
        <f t="shared" si="2011"/>
        <v>-0.0422357492812723-0.0384836076346365i</v>
      </c>
      <c r="S3824" t="str">
        <f t="shared" si="2012"/>
        <v>2.63229535060773i</v>
      </c>
      <c r="T3824" t="str">
        <f t="shared" si="2013"/>
        <v>0.101300221451266-0.111176966462527i</v>
      </c>
      <c r="U3824" t="str">
        <f t="shared" si="2014"/>
        <v>0.0000500000000000002-0.0000751865755347203i</v>
      </c>
      <c r="V3824" t="str">
        <f t="shared" si="2015"/>
        <v>0.00002-0.000842089645988865i</v>
      </c>
      <c r="W3824" t="str">
        <f t="shared" si="2016"/>
        <v>0.0000421115343308198-0.0000711472102371805i</v>
      </c>
      <c r="X3824" t="str">
        <f t="shared" si="2017"/>
        <v>0.000042127962934548-0.0000711172495195283i</v>
      </c>
      <c r="Y3824" t="str">
        <f t="shared" si="2018"/>
        <v>0.009+9.50017618445553i</v>
      </c>
      <c r="Z3824" t="str">
        <f t="shared" si="2019"/>
        <v>-0.0000897805919640138-0.0000532991329289182i</v>
      </c>
      <c r="AA3824" t="str">
        <f t="shared" si="2020"/>
        <v>0.00120224971991746-1.26314278044436i</v>
      </c>
      <c r="AB3824" t="str">
        <f t="shared" si="2021"/>
        <v>0.304727576965675-0.334438435762142i</v>
      </c>
      <c r="AC3824" t="str">
        <f t="shared" si="2022"/>
        <v>0.958652757076899-0.0394205878359531i</v>
      </c>
      <c r="AD3824" t="str">
        <f t="shared" si="2023"/>
        <v>0.331655379701093-0.335225015901759i</v>
      </c>
      <c r="AE3824" t="str">
        <f t="shared" si="2024"/>
        <v>-0.0000476434190012603+0.0000124197561995264i</v>
      </c>
      <c r="AF3824" t="str">
        <f t="shared" si="2025"/>
        <v>-4.17553816485841-0.0521396122598619i</v>
      </c>
      <c r="AG3824" t="str">
        <f t="shared" si="2026"/>
        <v>0.998468601259615-0.00151797866398013i</v>
      </c>
      <c r="AH3824" t="str">
        <f t="shared" si="2027"/>
        <v>0.000199965305993103-0.0000491467768600432i</v>
      </c>
      <c r="AI3824">
        <f t="shared" si="2028"/>
        <v>-73.726184796235003</v>
      </c>
      <c r="AJ3824">
        <f t="shared" si="2029"/>
        <v>-13.808265053386345</v>
      </c>
      <c r="AK3824"/>
      <c r="AL3824"/>
      <c r="AM3824"/>
      <c r="AN3824"/>
    </row>
    <row r="3825" spans="1:40" x14ac:dyDescent="0.35">
      <c r="A3825"/>
      <c r="B3825">
        <f t="shared" si="2030"/>
        <v>1891000</v>
      </c>
      <c r="C3825" s="237" t="str">
        <f t="shared" si="1998"/>
        <v>-5.91541576156281E-09+0.000358448566144427i</v>
      </c>
      <c r="D3825" s="208" t="str">
        <f t="shared" si="1999"/>
        <v>-1.64874556506478+0.00274810567377394i</v>
      </c>
      <c r="E3825" t="str">
        <f t="shared" si="2000"/>
        <v>36500</v>
      </c>
      <c r="F3825" t="str">
        <f t="shared" si="2001"/>
        <v>0.21505376344086</v>
      </c>
      <c r="G3825" t="str">
        <f t="shared" si="1996"/>
        <v>0.21505376344086</v>
      </c>
      <c r="H3825" t="str">
        <f t="shared" si="2002"/>
        <v>2.52679395651262+0.0548601771456965i</v>
      </c>
      <c r="I3825" t="str">
        <f t="shared" si="2003"/>
        <v>7425.93963492287i</v>
      </c>
      <c r="J3825" t="str">
        <f t="shared" si="1997"/>
        <v>-74642.7027591114+1624.5579620528i</v>
      </c>
      <c r="K3825" t="str">
        <f t="shared" si="2004"/>
        <v>0.00216424408661997-0.0994393747894411i</v>
      </c>
      <c r="L3825" t="str">
        <f t="shared" si="2005"/>
        <v>0.000686144630798314-0.0267257029086335i</v>
      </c>
      <c r="M3825" t="str">
        <f t="shared" si="2006"/>
        <v>0.00285038871741828-0.126165077698075i</v>
      </c>
      <c r="N3825" t="str">
        <f t="shared" si="2007"/>
        <v>-23.5870007731989i</v>
      </c>
      <c r="O3825" t="str">
        <f t="shared" si="2008"/>
        <v>0.0250532496922523+0.999686118078999i</v>
      </c>
      <c r="P3825" t="str">
        <f t="shared" si="2009"/>
        <v>0.974946750307748-0.999686118078999i</v>
      </c>
      <c r="Q3825" t="str">
        <f t="shared" si="2010"/>
        <v>-0.974946750307748+24.5866868912779i</v>
      </c>
      <c r="R3825" t="str">
        <f t="shared" si="2011"/>
        <v>-0.0421657455973204-0.0379814245730935i</v>
      </c>
      <c r="S3825" t="str">
        <f t="shared" si="2012"/>
        <v>2.63368809947049i</v>
      </c>
      <c r="T3825" t="str">
        <f t="shared" si="2013"/>
        <v>0.100031225899092-0.111051422384963i</v>
      </c>
      <c r="U3825" t="str">
        <f t="shared" si="2014"/>
        <v>0.00005-0.0000751468153149766i</v>
      </c>
      <c r="V3825" t="str">
        <f t="shared" si="2015"/>
        <v>0.00002-0.000841644331527738i</v>
      </c>
      <c r="W3825" t="str">
        <f t="shared" si="2016"/>
        <v>0.0000421113638002108-0.0000711118195597186i</v>
      </c>
      <c r="X3825" t="str">
        <f t="shared" si="2017"/>
        <v>0.0000421277673184777-0.0000710818738755267i</v>
      </c>
      <c r="Y3825" t="str">
        <f t="shared" si="2018"/>
        <v>0.009+9.50520273270128i</v>
      </c>
      <c r="Z3825" t="str">
        <f t="shared" si="2019"/>
        <v>-0.0000896884796698154-0.0000532706122455534i</v>
      </c>
      <c r="AA3825" t="str">
        <f t="shared" si="2020"/>
        <v>0.00120097846370024-1.26247479587037i</v>
      </c>
      <c r="AB3825" t="str">
        <f t="shared" si="2021"/>
        <v>0.300910231512188-0.334060778714503i</v>
      </c>
      <c r="AC3825" t="str">
        <f t="shared" si="2022"/>
        <v>0.958710907026463-0.0389165658134607i</v>
      </c>
      <c r="AD3825" t="str">
        <f t="shared" si="2023"/>
        <v>0.32747442895913-0.335154837806409i</v>
      </c>
      <c r="AE3825" t="str">
        <f t="shared" si="2024"/>
        <v>-0.000047224587071092+0.0000126147645314246i</v>
      </c>
      <c r="AF3825" t="str">
        <f t="shared" si="2025"/>
        <v>-4.1755395215774-0.0521120714719226i</v>
      </c>
      <c r="AG3825" t="str">
        <f t="shared" si="2026"/>
        <v>0.998469712890537-0.00149806723027446i</v>
      </c>
      <c r="AH3825" t="str">
        <f t="shared" si="2027"/>
        <v>0.000198223741869971-0.0000499920264613874i</v>
      </c>
      <c r="AI3825">
        <f t="shared" si="2028"/>
        <v>-73.789083562255456</v>
      </c>
      <c r="AJ3825">
        <f t="shared" si="2029"/>
        <v>-14.154817549351996</v>
      </c>
      <c r="AK3825"/>
      <c r="AL3825"/>
      <c r="AM3825"/>
      <c r="AN3825"/>
    </row>
    <row r="3826" spans="1:40" x14ac:dyDescent="0.35">
      <c r="A3826"/>
      <c r="B3826">
        <f t="shared" si="2030"/>
        <v>1892000</v>
      </c>
      <c r="C3826" s="237" t="str">
        <f t="shared" si="1998"/>
        <v>-5.90916433186992E-09+0.000358259111299842i</v>
      </c>
      <c r="D3826" s="208" t="str">
        <f t="shared" si="1999"/>
        <v>-1.64874556501685+0.00274665318663212i</v>
      </c>
      <c r="E3826" t="str">
        <f t="shared" si="2000"/>
        <v>36500</v>
      </c>
      <c r="F3826" t="str">
        <f t="shared" si="2001"/>
        <v>0.21505376344086</v>
      </c>
      <c r="G3826" t="str">
        <f t="shared" si="1996"/>
        <v>0.21505376344086</v>
      </c>
      <c r="H3826" t="str">
        <f t="shared" si="2002"/>
        <v>2.52679531113042+0.0548312129332795i</v>
      </c>
      <c r="I3826" t="str">
        <f t="shared" si="2003"/>
        <v>7429.86662573986i</v>
      </c>
      <c r="J3826" t="str">
        <f t="shared" si="1997"/>
        <v>-74721.6699080567+1625.41706197986i</v>
      </c>
      <c r="K3826" t="str">
        <f t="shared" si="2004"/>
        <v>0.00216195792733882-0.0993868653039398i</v>
      </c>
      <c r="L3826" t="str">
        <f t="shared" si="2005"/>
        <v>0.000685419988158892-0.0267115958671887i</v>
      </c>
      <c r="M3826" t="str">
        <f t="shared" si="2006"/>
        <v>0.00284737791549771-0.126098461171128i</v>
      </c>
      <c r="N3826" t="str">
        <f t="shared" si="2007"/>
        <v>-23.5994740681609i</v>
      </c>
      <c r="O3826" t="str">
        <f t="shared" si="2008"/>
        <v>0.0375203572718546+0.999295863490985i</v>
      </c>
      <c r="P3826" t="str">
        <f t="shared" si="2009"/>
        <v>0.962479642728145-0.999295863490985i</v>
      </c>
      <c r="Q3826" t="str">
        <f t="shared" si="2010"/>
        <v>-0.962479642728145+24.5987699316519i</v>
      </c>
      <c r="R3826" t="str">
        <f t="shared" si="2011"/>
        <v>-0.0420903103975796-0.0374802715085377i</v>
      </c>
      <c r="S3826" t="str">
        <f t="shared" si="2012"/>
        <v>2.63508084833324i</v>
      </c>
      <c r="T3826" t="str">
        <f t="shared" si="2013"/>
        <v>0.0987635456424777-0.110911370829063i</v>
      </c>
      <c r="U3826" t="str">
        <f t="shared" si="2014"/>
        <v>0.0000500000000000001-0.000075107097125064i</v>
      </c>
      <c r="V3826" t="str">
        <f t="shared" si="2015"/>
        <v>0.00002-0.000841199487800714i</v>
      </c>
      <c r="W3826" t="str">
        <f t="shared" si="2016"/>
        <v>0.0000421111931814901-0.0000710764674465174i</v>
      </c>
      <c r="X3826" t="str">
        <f t="shared" si="2017"/>
        <v>0.0000421275716542422-0.0000710465367794653i</v>
      </c>
      <c r="Y3826" t="str">
        <f t="shared" si="2018"/>
        <v>0.009+9.51022928094702i</v>
      </c>
      <c r="Z3826" t="str">
        <f t="shared" si="2019"/>
        <v>-0.0000895965133590668-0.0000532421217895829i</v>
      </c>
      <c r="AA3826" t="str">
        <f t="shared" si="2020"/>
        <v>0.00119970922272809-1.26180751742459i</v>
      </c>
      <c r="AB3826" t="str">
        <f t="shared" si="2021"/>
        <v>0.297096842682124-0.333639480807467i</v>
      </c>
      <c r="AC3826" t="str">
        <f t="shared" si="2022"/>
        <v>0.958774521872861-0.0384134523704058i</v>
      </c>
      <c r="AD3826" t="str">
        <f t="shared" si="2023"/>
        <v>0.323294570725733-0.335032495008121i</v>
      </c>
      <c r="AE3826" t="str">
        <f t="shared" si="2024"/>
        <v>-0.0000468039072276323+0.0000128048545062263i</v>
      </c>
      <c r="AF3826" t="str">
        <f t="shared" si="2025"/>
        <v>-4.17554087614727-0.0520845597466474i</v>
      </c>
      <c r="AG3826" t="str">
        <f t="shared" si="2026"/>
        <v>0.998471061646077-0.00147818160975563i</v>
      </c>
      <c r="AH3826" t="str">
        <f t="shared" si="2027"/>
        <v>0.000196474076069355-0.0000508167037428252i</v>
      </c>
      <c r="AI3826">
        <f t="shared" si="2028"/>
        <v>-73.85267257270003</v>
      </c>
      <c r="AJ3826">
        <f t="shared" si="2029"/>
        <v>-14.501381115708931</v>
      </c>
      <c r="AK3826"/>
      <c r="AL3826"/>
      <c r="AM3826"/>
      <c r="AN3826"/>
    </row>
    <row r="3827" spans="1:40" x14ac:dyDescent="0.35">
      <c r="A3827"/>
      <c r="B3827">
        <f t="shared" si="2030"/>
        <v>1893000</v>
      </c>
      <c r="C3827" s="237" t="str">
        <f t="shared" si="1998"/>
        <v>-5.90292280673869E-09+0.000358069856618858i</v>
      </c>
      <c r="D3827" s="208" t="str">
        <f t="shared" si="1999"/>
        <v>-1.648745564969+0.00274520223407791i</v>
      </c>
      <c r="E3827" t="str">
        <f t="shared" si="2000"/>
        <v>36500</v>
      </c>
      <c r="F3827" t="str">
        <f t="shared" si="2001"/>
        <v>0.21505376344086</v>
      </c>
      <c r="G3827" t="str">
        <f t="shared" si="1996"/>
        <v>0.21505376344086</v>
      </c>
      <c r="H3827" t="str">
        <f t="shared" si="2002"/>
        <v>2.52679666360356+0.0548022792721625i</v>
      </c>
      <c r="I3827" t="str">
        <f t="shared" si="2003"/>
        <v>7433.79361655685i</v>
      </c>
      <c r="J3827" t="str">
        <f t="shared" si="1997"/>
        <v>-74800.6788054286+1626.27616190691i</v>
      </c>
      <c r="K3827" t="str">
        <f t="shared" si="2004"/>
        <v>0.00215967538802068-0.0993344112194956i</v>
      </c>
      <c r="L3827" t="str">
        <f t="shared" si="2005"/>
        <v>0.000684696492613185-0.0266975037007534i</v>
      </c>
      <c r="M3827" t="str">
        <f t="shared" si="2006"/>
        <v>0.00284437188063386-0.126031914920249i</v>
      </c>
      <c r="N3827" t="str">
        <f t="shared" si="2007"/>
        <v>-23.6119473631229i</v>
      </c>
      <c r="O3827" t="str">
        <f t="shared" si="2008"/>
        <v>0.0499816273941206+0.998750137383237i</v>
      </c>
      <c r="P3827" t="str">
        <f t="shared" si="2009"/>
        <v>0.950018372605879-0.998750137383237i</v>
      </c>
      <c r="Q3827" t="str">
        <f t="shared" si="2010"/>
        <v>-0.950018372605879+24.6106975005061i</v>
      </c>
      <c r="R3827" t="str">
        <f t="shared" si="2011"/>
        <v>-0.0420094558767252-0.0369802041441978i</v>
      </c>
      <c r="S3827" t="str">
        <f t="shared" si="2012"/>
        <v>2.636473597196i</v>
      </c>
      <c r="T3827" t="str">
        <f t="shared" si="2013"/>
        <v>0.0974973318450956-0.110756821251556i</v>
      </c>
      <c r="U3827" t="str">
        <f t="shared" si="2014"/>
        <v>0.0000499999999999999-0.0000750674208983732i</v>
      </c>
      <c r="V3827" t="str">
        <f t="shared" si="2015"/>
        <v>0.00002-0.000840755114061779i</v>
      </c>
      <c r="W3827" t="str">
        <f t="shared" si="2016"/>
        <v>0.0000421110224746601-0.000071041153836417i</v>
      </c>
      <c r="X3827" t="str">
        <f t="shared" si="2017"/>
        <v>0.0000421273759417594-0.0000710112381702092i</v>
      </c>
      <c r="Y3827" t="str">
        <f t="shared" si="2018"/>
        <v>0.009+9.51525582919276i</v>
      </c>
      <c r="Z3827" t="str">
        <f t="shared" si="2019"/>
        <v>-0.0000895046927233565-0.0000532136615127047i</v>
      </c>
      <c r="AA3827" t="str">
        <f t="shared" si="2020"/>
        <v>0.00119844199274372-1.26114094398793i</v>
      </c>
      <c r="AB3827" t="str">
        <f t="shared" si="2021"/>
        <v>0.293287865200447-0.333174570488417i</v>
      </c>
      <c r="AC3827" t="str">
        <f t="shared" si="2022"/>
        <v>0.958843590635321-0.0379113036537237i</v>
      </c>
      <c r="AD3827" t="str">
        <f t="shared" si="2023"/>
        <v>0.319116456123222-0.334858002655769i</v>
      </c>
      <c r="AE3827" t="str">
        <f t="shared" si="2024"/>
        <v>-0.00004638144075642+0.0000129900075543865i</v>
      </c>
      <c r="AF3827" t="str">
        <f t="shared" si="2025"/>
        <v>-4.17554222857256-0.0520570770380846i</v>
      </c>
      <c r="AG3827" t="str">
        <f t="shared" si="2026"/>
        <v>0.998472647084065-0.00145832473452571i</v>
      </c>
      <c r="AH3827" t="str">
        <f t="shared" si="2027"/>
        <v>0.000194716567022325-0.0000516207259385975i</v>
      </c>
      <c r="AI3827">
        <f t="shared" si="2028"/>
        <v>-73.916960822665715</v>
      </c>
      <c r="AJ3827">
        <f t="shared" si="2029"/>
        <v>-14.847955555819937</v>
      </c>
      <c r="AK3827"/>
      <c r="AL3827"/>
      <c r="AM3827"/>
      <c r="AN3827"/>
    </row>
    <row r="3828" spans="1:40" x14ac:dyDescent="0.35">
      <c r="A3828"/>
      <c r="B3828">
        <f t="shared" si="2030"/>
        <v>1894000</v>
      </c>
      <c r="C3828" s="237" t="str">
        <f t="shared" si="1998"/>
        <v>-5.89669116525679E-09+0.000357880801784421i</v>
      </c>
      <c r="D3828" s="208" t="str">
        <f t="shared" si="1999"/>
        <v>-1.64874556492122+0.00274375281368056i</v>
      </c>
      <c r="E3828" t="str">
        <f t="shared" si="2000"/>
        <v>36500</v>
      </c>
      <c r="F3828" t="str">
        <f t="shared" si="2001"/>
        <v>0.21505376344086</v>
      </c>
      <c r="G3828" t="str">
        <f t="shared" si="1996"/>
        <v>0.21505376344086</v>
      </c>
      <c r="H3828" t="str">
        <f t="shared" si="2002"/>
        <v>2.52679801393658+0.0547733761140587i</v>
      </c>
      <c r="I3828" t="str">
        <f t="shared" si="2003"/>
        <v>7437.72060737384i</v>
      </c>
      <c r="J3828" t="str">
        <f t="shared" si="1997"/>
        <v>-74879.7294512272+1627.13526183396i</v>
      </c>
      <c r="K3828" t="str">
        <f t="shared" si="2004"/>
        <v>0.00215739646102812-0.0992820124485173i</v>
      </c>
      <c r="L3828" t="str">
        <f t="shared" si="2005"/>
        <v>0.000683974141741908-0.0266834263858283i</v>
      </c>
      <c r="M3828" t="str">
        <f t="shared" si="2006"/>
        <v>0.00284137060277003-0.125965438834346i</v>
      </c>
      <c r="N3828" t="str">
        <f t="shared" si="2007"/>
        <v>-23.624420658085i</v>
      </c>
      <c r="O3828" t="str">
        <f t="shared" si="2008"/>
        <v>0.0624351213214132+0.998049024660402i</v>
      </c>
      <c r="P3828" t="str">
        <f t="shared" si="2009"/>
        <v>0.937564878678587-0.998049024660402i</v>
      </c>
      <c r="Q3828" t="str">
        <f t="shared" si="2010"/>
        <v>-0.937564878678587+24.6224696827454i</v>
      </c>
      <c r="R3828" t="str">
        <f t="shared" si="2011"/>
        <v>-0.0419231946684103-0.036481278089864i</v>
      </c>
      <c r="S3828" t="str">
        <f t="shared" si="2012"/>
        <v>2.63786634605875i</v>
      </c>
      <c r="T3828" t="str">
        <f t="shared" si="2013"/>
        <v>0.0962327357344627-0.110587784335069i</v>
      </c>
      <c r="U3828" t="str">
        <f t="shared" si="2014"/>
        <v>0.0000500000000000001-0.0000750277865684377i</v>
      </c>
      <c r="V3828" t="str">
        <f t="shared" si="2015"/>
        <v>0.00002-0.000840311209566504i</v>
      </c>
      <c r="W3828" t="str">
        <f t="shared" si="2016"/>
        <v>0.0000421108516797249-0.0000710058786683884i</v>
      </c>
      <c r="X3828" t="str">
        <f t="shared" si="2017"/>
        <v>0.0000421271801809499-0.0000709759779867564i</v>
      </c>
      <c r="Y3828" t="str">
        <f t="shared" si="2018"/>
        <v>0.009+9.52028237743851i</v>
      </c>
      <c r="Z3828" t="str">
        <f t="shared" si="2019"/>
        <v>-0.0000894130174550916-0.000053185231366723i</v>
      </c>
      <c r="AA3828" t="str">
        <f t="shared" si="2020"/>
        <v>0.00119717676950106-1.26047507444367i</v>
      </c>
      <c r="AB3828" t="str">
        <f t="shared" si="2021"/>
        <v>0.289483753984177-0.332666079892435i</v>
      </c>
      <c r="AC3828" t="str">
        <f t="shared" si="2022"/>
        <v>0.958918101889598-0.0374101757259758i</v>
      </c>
      <c r="AD3828" t="str">
        <f t="shared" si="2023"/>
        <v>0.314940736095453-0.334631384035318i</v>
      </c>
      <c r="AE3828" t="str">
        <f t="shared" si="2024"/>
        <v>-0.0000459572491163074+0.0000131702058657287i</v>
      </c>
      <c r="AF3828" t="str">
        <f t="shared" si="2025"/>
        <v>-4.1755435788578-0.0520296233003781i</v>
      </c>
      <c r="AG3828" t="str">
        <f t="shared" si="2026"/>
        <v>0.998474468726128-0.00143849952971436i</v>
      </c>
      <c r="AH3828" t="str">
        <f t="shared" si="2027"/>
        <v>0.000192951473956229-0.0000524040135324121i</v>
      </c>
      <c r="AI3828">
        <f t="shared" si="2028"/>
        <v>-73.981957538125542</v>
      </c>
      <c r="AJ3828">
        <f t="shared" si="2029"/>
        <v>-15.194540672204779</v>
      </c>
      <c r="AK3828"/>
      <c r="AL3828"/>
      <c r="AM3828"/>
      <c r="AN3828"/>
    </row>
    <row r="3829" spans="1:40" x14ac:dyDescent="0.35">
      <c r="A3829"/>
      <c r="B3829">
        <f t="shared" si="2030"/>
        <v>1895000</v>
      </c>
      <c r="C3829" s="237" t="str">
        <f t="shared" si="1998"/>
        <v>-5.89046938656713E-09+0.000357691946480153i</v>
      </c>
      <c r="D3829" s="208" t="str">
        <f t="shared" si="1999"/>
        <v>-1.64874556487352+0.00274230492301451i</v>
      </c>
      <c r="E3829" t="str">
        <f t="shared" si="2000"/>
        <v>36500</v>
      </c>
      <c r="F3829" t="str">
        <f t="shared" si="2001"/>
        <v>0.21505376344086</v>
      </c>
      <c r="G3829" t="str">
        <f t="shared" si="1996"/>
        <v>0.21505376344086</v>
      </c>
      <c r="H3829" t="str">
        <f t="shared" si="2002"/>
        <v>2.52679936213398+0.0547445034107842i</v>
      </c>
      <c r="I3829" t="str">
        <f t="shared" si="2003"/>
        <v>7441.64759819082i</v>
      </c>
      <c r="J3829" t="str">
        <f t="shared" si="1997"/>
        <v>-74958.8218454523+1627.99436176101i</v>
      </c>
      <c r="K3829" t="str">
        <f t="shared" si="2004"/>
        <v>0.00215512113874386-0.0992296689035981i</v>
      </c>
      <c r="L3829" t="str">
        <f t="shared" si="2005"/>
        <v>0.000683252933132135-0.0266693638989636i</v>
      </c>
      <c r="M3829" t="str">
        <f t="shared" si="2006"/>
        <v>0.002838374071876-0.125899032802562i</v>
      </c>
      <c r="N3829" t="str">
        <f t="shared" si="2007"/>
        <v>-23.636893953047i</v>
      </c>
      <c r="O3829" t="str">
        <f t="shared" si="2008"/>
        <v>0.074878901525623+0.997192634402359i</v>
      </c>
      <c r="P3829" t="str">
        <f t="shared" si="2009"/>
        <v>0.925121098474377-0.997192634402359i</v>
      </c>
      <c r="Q3829" t="str">
        <f t="shared" si="2010"/>
        <v>-0.925121098474377+24.6340865874494i</v>
      </c>
      <c r="R3829" t="str">
        <f t="shared" si="2011"/>
        <v>-0.0418315398459811-0.0359835488616332i</v>
      </c>
      <c r="S3829" t="str">
        <f t="shared" si="2012"/>
        <v>2.63925909492151i</v>
      </c>
      <c r="T3829" t="str">
        <f t="shared" si="2013"/>
        <v>0.094969908600618-0.110404271993077i</v>
      </c>
      <c r="U3829" t="str">
        <f t="shared" si="2014"/>
        <v>0.0000499999999999998-0.0000749881940689289i</v>
      </c>
      <c r="V3829" t="str">
        <f t="shared" si="2015"/>
        <v>0.00002-0.000839867773572008i</v>
      </c>
      <c r="W3829" t="str">
        <f t="shared" si="2016"/>
        <v>0.000042110680796687-0.0000709706418815295i</v>
      </c>
      <c r="X3829" t="str">
        <f t="shared" si="2017"/>
        <v>0.000042126984371732-0.00007094075616823i</v>
      </c>
      <c r="Y3829" t="str">
        <f t="shared" si="2018"/>
        <v>0.009+9.52530892568425i</v>
      </c>
      <c r="Z3829" t="str">
        <f t="shared" si="2019"/>
        <v>-0.0000893214872474864-0.0000531568313035416i</v>
      </c>
      <c r="AA3829" t="str">
        <f t="shared" si="2020"/>
        <v>0.00119591354876526-1.25980990767743i</v>
      </c>
      <c r="AB3829" t="str">
        <f t="shared" si="2021"/>
        <v>0.285684964138411-0.332114044857197i</v>
      </c>
      <c r="AC3829" t="str">
        <f t="shared" si="2022"/>
        <v>0.958998043767267-0.0369101245650891i</v>
      </c>
      <c r="AD3829" t="str">
        <f t="shared" si="2023"/>
        <v>0.310768061305962-0.334352670568489i</v>
      </c>
      <c r="AE3829" t="str">
        <f t="shared" si="2024"/>
        <v>-0.0000455313939301642+0.0000133454323909766i</v>
      </c>
      <c r="AF3829" t="str">
        <f t="shared" si="2025"/>
        <v>-4.1755449270075-0.0520021984877697i</v>
      </c>
      <c r="AG3829" t="str">
        <f t="shared" si="2026"/>
        <v>0.998476526057794-0.00141870891303256i</v>
      </c>
      <c r="AH3829" t="str">
        <f t="shared" si="2027"/>
        <v>0.000191179056853804-0.0000531664902648561i</v>
      </c>
      <c r="AI3829">
        <f t="shared" si="2028"/>
        <v>-74.047672183485901</v>
      </c>
      <c r="AJ3829">
        <f t="shared" si="2029"/>
        <v>-15.541136266565776</v>
      </c>
      <c r="AK3829"/>
      <c r="AL3829"/>
      <c r="AM3829"/>
      <c r="AN3829"/>
    </row>
    <row r="3830" spans="1:40" x14ac:dyDescent="0.35">
      <c r="A3830"/>
      <c r="B3830">
        <f t="shared" si="2030"/>
        <v>1896000</v>
      </c>
      <c r="C3830" s="237" t="str">
        <f t="shared" si="1998"/>
        <v>-5.88425744986764E-09+0.00035750329039034i</v>
      </c>
      <c r="D3830" s="208" t="str">
        <f t="shared" si="1999"/>
        <v>-1.6487455648259+0.00274085855965927i</v>
      </c>
      <c r="E3830" t="str">
        <f t="shared" si="2000"/>
        <v>36500</v>
      </c>
      <c r="F3830" t="str">
        <f t="shared" si="2001"/>
        <v>0.21505376344086</v>
      </c>
      <c r="G3830" t="str">
        <f t="shared" si="1996"/>
        <v>0.21505376344086</v>
      </c>
      <c r="H3830" t="str">
        <f t="shared" si="2002"/>
        <v>2.52680070820027+0.054715661114256i</v>
      </c>
      <c r="I3830" t="str">
        <f t="shared" si="2003"/>
        <v>7445.57458900781i</v>
      </c>
      <c r="J3830" t="str">
        <f t="shared" si="1997"/>
        <v>-75037.9559881041+1628.85346168806i</v>
      </c>
      <c r="K3830" t="str">
        <f t="shared" si="2004"/>
        <v>0.00215284941357067-0.0991773804975155i</v>
      </c>
      <c r="L3830" t="str">
        <f t="shared" si="2005"/>
        <v>0.000682532864377303-0.0266553162167588i</v>
      </c>
      <c r="M3830" t="str">
        <f t="shared" si="2006"/>
        <v>0.00283538227794797-0.125832696714274i</v>
      </c>
      <c r="N3830" t="str">
        <f t="shared" si="2007"/>
        <v>-23.649367248009i</v>
      </c>
      <c r="O3830" t="str">
        <f t="shared" si="2008"/>
        <v>0.0873110319902097+0.996181099847214i</v>
      </c>
      <c r="P3830" t="str">
        <f t="shared" si="2009"/>
        <v>0.91268896800979-0.996181099847214i</v>
      </c>
      <c r="Q3830" t="str">
        <f t="shared" si="2010"/>
        <v>-0.91268896800979+24.6455483478562i</v>
      </c>
      <c r="R3830" t="str">
        <f t="shared" si="2011"/>
        <v>-0.0417345049232779-0.0354870718815652i</v>
      </c>
      <c r="S3830" t="str">
        <f t="shared" si="2012"/>
        <v>2.64065184378426i</v>
      </c>
      <c r="T3830" t="str">
        <f t="shared" si="2013"/>
        <v>0.0937090017945597-0.110206297375077i</v>
      </c>
      <c r="U3830" t="str">
        <f t="shared" si="2014"/>
        <v>0.00005-0.0000749486433336608i</v>
      </c>
      <c r="V3830" t="str">
        <f t="shared" si="2015"/>
        <v>0.00002-0.000839424805337001i</v>
      </c>
      <c r="W3830" t="str">
        <f t="shared" si="2016"/>
        <v>0.0000421105098255506-0.0000709354434150688i</v>
      </c>
      <c r="X3830" t="str">
        <f t="shared" si="2017"/>
        <v>0.0000421267885140263-0.0000709055726538847i</v>
      </c>
      <c r="Y3830" t="str">
        <f t="shared" si="2018"/>
        <v>0.009+9.53033547393i</v>
      </c>
      <c r="Z3830" t="str">
        <f t="shared" si="2019"/>
        <v>-0.0000892301017945676-0.0000531284612751696i</v>
      </c>
      <c r="AA3830" t="str">
        <f t="shared" si="2020"/>
        <v>0.00119465232631261-1.25914544257721i</v>
      </c>
      <c r="AB3830" t="str">
        <f t="shared" si="2021"/>
        <v>0.281891950951618-0.331518504938532i</v>
      </c>
      <c r="AC3830" t="str">
        <f t="shared" si="2022"/>
        <v>0.959083403954925-0.0364112060640045i</v>
      </c>
      <c r="AD3830" t="str">
        <f t="shared" si="2023"/>
        <v>0.306599082035763-0.334021901810063i</v>
      </c>
      <c r="AE3830" t="str">
        <f t="shared" si="2024"/>
        <v>-0.0000451039369755466+0.0000135156708431875i</v>
      </c>
      <c r="AF3830" t="str">
        <f t="shared" si="2025"/>
        <v>-4.17554627302617-0.0519748025545967i</v>
      </c>
      <c r="AG3830" t="str">
        <f t="shared" si="2026"/>
        <v>0.998478818528596-0.00139895579432632i</v>
      </c>
      <c r="AH3830" t="str">
        <f t="shared" si="2027"/>
        <v>0.000189399576412118-0.0000539080831403483i</v>
      </c>
      <c r="AI3830">
        <f t="shared" si="2028"/>
        <v>-74.114114469464951</v>
      </c>
      <c r="AJ3830">
        <f t="shared" si="2029"/>
        <v>-15.887742139838606</v>
      </c>
      <c r="AK3830"/>
      <c r="AL3830"/>
      <c r="AM3830"/>
      <c r="AN3830"/>
    </row>
    <row r="3831" spans="1:40" x14ac:dyDescent="0.35">
      <c r="A3831"/>
      <c r="B3831">
        <f t="shared" si="2030"/>
        <v>1897000</v>
      </c>
      <c r="C3831" s="237" t="str">
        <f t="shared" si="1998"/>
        <v>-5.87805533441092E-09+0.000357314833199933i</v>
      </c>
      <c r="D3831" s="208" t="str">
        <f t="shared" si="1999"/>
        <v>-1.64874556477835+0.00273941372119949i</v>
      </c>
      <c r="E3831" t="str">
        <f t="shared" si="2000"/>
        <v>36500</v>
      </c>
      <c r="F3831" t="str">
        <f t="shared" si="2001"/>
        <v>0.21505376344086</v>
      </c>
      <c r="G3831" t="str">
        <f t="shared" si="1996"/>
        <v>0.21505376344086</v>
      </c>
      <c r="H3831" t="str">
        <f t="shared" si="2002"/>
        <v>2.52680205213993+0.0546868491764918i</v>
      </c>
      <c r="I3831" t="str">
        <f t="shared" si="2003"/>
        <v>7449.5015798248i</v>
      </c>
      <c r="J3831" t="str">
        <f t="shared" si="1997"/>
        <v>-75117.1318791825+1629.71256161511i</v>
      </c>
      <c r="K3831" t="str">
        <f t="shared" si="2004"/>
        <v>0.00215058127793132-0.09912514714323i</v>
      </c>
      <c r="L3831" t="str">
        <f t="shared" si="2005"/>
        <v>0.000681813933077182-0.0266412833158627i</v>
      </c>
      <c r="M3831" t="str">
        <f t="shared" si="2006"/>
        <v>0.0028323952110085-0.125766430459093i</v>
      </c>
      <c r="N3831" t="str">
        <f t="shared" si="2007"/>
        <v>-23.661840542971i</v>
      </c>
      <c r="O3831" t="str">
        <f t="shared" si="2008"/>
        <v>0.0997295785110126+0.995014578370596i</v>
      </c>
      <c r="P3831" t="str">
        <f t="shared" si="2009"/>
        <v>0.900270421488987-0.995014578370596i</v>
      </c>
      <c r="Q3831" t="str">
        <f t="shared" si="2010"/>
        <v>-0.900270421488987+24.6568551213416i</v>
      </c>
      <c r="R3831" t="str">
        <f t="shared" si="2011"/>
        <v>-0.0416321038555344-0.034991902477324i</v>
      </c>
      <c r="S3831" t="str">
        <f t="shared" si="2012"/>
        <v>2.64204459264701i</v>
      </c>
      <c r="T3831" t="str">
        <f t="shared" si="2013"/>
        <v>0.0924501667266454-0.109993874872033i</v>
      </c>
      <c r="U3831" t="str">
        <f t="shared" si="2014"/>
        <v>0.0000500000000000002-0.0000749091342965847i</v>
      </c>
      <c r="V3831" t="str">
        <f t="shared" si="2015"/>
        <v>0.00002-0.000838982304121745i</v>
      </c>
      <c r="W3831" t="str">
        <f t="shared" si="2016"/>
        <v>0.0000421103387663183-0.0000709002832083612i</v>
      </c>
      <c r="X3831" t="str">
        <f t="shared" si="2017"/>
        <v>0.0000421265926077523-0.0000708704273831006i</v>
      </c>
      <c r="Y3831" t="str">
        <f t="shared" si="2018"/>
        <v>0.009+9.53536202217574i</v>
      </c>
      <c r="Z3831" t="str">
        <f t="shared" si="2019"/>
        <v>-0.0000891388607911655-0.0000531001212337165i</v>
      </c>
      <c r="AA3831" t="str">
        <f t="shared" si="2020"/>
        <v>0.00119339309793055-1.25848167803332i</v>
      </c>
      <c r="AB3831" t="str">
        <f t="shared" si="2021"/>
        <v>0.278105169890833-0.330879503426805i</v>
      </c>
      <c r="AC3831" t="str">
        <f t="shared" si="2022"/>
        <v>0.959174169693289-0.0359134760303166i</v>
      </c>
      <c r="AD3831" t="str">
        <f t="shared" si="2023"/>
        <v>0.30243444808152-0.333639125443941i</v>
      </c>
      <c r="AE3831" t="str">
        <f t="shared" si="2024"/>
        <v>-0.000044674940175376+0.0000136809056990528i</v>
      </c>
      <c r="AF3831" t="str">
        <f t="shared" si="2025"/>
        <v>-4.17554761691828-0.0519474354552923i</v>
      </c>
      <c r="AG3831" t="str">
        <f t="shared" si="2026"/>
        <v>0.998481345552187-0.0013792430751333i</v>
      </c>
      <c r="AH3831" t="str">
        <f t="shared" si="2027"/>
        <v>0.000187613294001553-0.0000546287224334816i</v>
      </c>
      <c r="AI3831">
        <f t="shared" si="2028"/>
        <v>-74.181294361301667</v>
      </c>
      <c r="AJ3831">
        <f t="shared" si="2029"/>
        <v>-16.234358092212073</v>
      </c>
      <c r="AK3831"/>
      <c r="AL3831"/>
      <c r="AM3831"/>
      <c r="AN3831"/>
    </row>
    <row r="3832" spans="1:40" x14ac:dyDescent="0.35">
      <c r="A3832"/>
      <c r="B3832">
        <f t="shared" si="2030"/>
        <v>1898000</v>
      </c>
      <c r="C3832" s="237" t="str">
        <f t="shared" si="1998"/>
        <v>-5.87186301950455E-09+0.000357126574594556i</v>
      </c>
      <c r="D3832" s="208" t="str">
        <f t="shared" si="1999"/>
        <v>-1.64874556473088+0.00273797040522493i</v>
      </c>
      <c r="E3832" t="str">
        <f t="shared" si="2000"/>
        <v>36500</v>
      </c>
      <c r="F3832" t="str">
        <f t="shared" si="2001"/>
        <v>0.21505376344086</v>
      </c>
      <c r="G3832" t="str">
        <f t="shared" si="1996"/>
        <v>0.21505376344086</v>
      </c>
      <c r="H3832" t="str">
        <f t="shared" si="2002"/>
        <v>2.52680339395745+0.0546580675496107i</v>
      </c>
      <c r="I3832" t="str">
        <f t="shared" si="2003"/>
        <v>7453.42857064178i</v>
      </c>
      <c r="J3832" t="str">
        <f t="shared" si="1997"/>
        <v>-75196.3495186876+1630.57166154216i</v>
      </c>
      <c r="K3832" t="str">
        <f t="shared" si="2004"/>
        <v>0.00214831672426851-0.0990729687538853i</v>
      </c>
      <c r="L3832" t="str">
        <f t="shared" si="2005"/>
        <v>0.000681096136837845-0.0266272651729728i</v>
      </c>
      <c r="M3832" t="str">
        <f t="shared" si="2006"/>
        <v>0.00282941286110636-0.125700233926858i</v>
      </c>
      <c r="N3832" t="str">
        <f t="shared" si="2007"/>
        <v>-23.6743138379331i</v>
      </c>
      <c r="O3832" t="str">
        <f t="shared" si="2008"/>
        <v>0.112132608997374+0.993693251461155i</v>
      </c>
      <c r="P3832" t="str">
        <f t="shared" si="2009"/>
        <v>0.887867391002626-0.993693251461155i</v>
      </c>
      <c r="Q3832" t="str">
        <f t="shared" si="2010"/>
        <v>-0.887867391002626+24.6680070893943i</v>
      </c>
      <c r="R3832" t="str">
        <f t="shared" si="2011"/>
        <v>-0.0415243510403655-0.0344980958817389i</v>
      </c>
      <c r="S3832" t="str">
        <f t="shared" si="2012"/>
        <v>2.64343734150977i</v>
      </c>
      <c r="T3832" t="str">
        <f t="shared" si="2013"/>
        <v>0.091193554864773-0.109767020122062i</v>
      </c>
      <c r="U3832" t="str">
        <f t="shared" si="2014"/>
        <v>0.0000499999999999999-0.0000748696668917917i</v>
      </c>
      <c r="V3832" t="str">
        <f t="shared" si="2015"/>
        <v>0.00002-0.000838540269188065i</v>
      </c>
      <c r="W3832" t="str">
        <f t="shared" si="2016"/>
        <v>0.0000421101676189933-0.0000708651612008896i</v>
      </c>
      <c r="X3832" t="str">
        <f t="shared" si="2017"/>
        <v>0.0000421263966528294-0.0000708353202953865i</v>
      </c>
      <c r="Y3832" t="str">
        <f t="shared" si="2018"/>
        <v>0.009+9.54038857042148i</v>
      </c>
      <c r="Z3832" t="str">
        <f t="shared" si="2019"/>
        <v>-0.0000890477639329145-0.0000530718111313934i</v>
      </c>
      <c r="AA3832" t="str">
        <f t="shared" si="2020"/>
        <v>0.0011921358594176-1.25781861293843i</v>
      </c>
      <c r="AB3832" t="str">
        <f t="shared" si="2021"/>
        <v>0.274325076596181-0.330197087364022i</v>
      </c>
      <c r="AC3832" t="str">
        <f t="shared" si="2022"/>
        <v>0.95927032777622-0.0354169901858308i</v>
      </c>
      <c r="AD3832" t="str">
        <f t="shared" si="2023"/>
        <v>0.298274808653517-0.333204397277911i</v>
      </c>
      <c r="AE3832" t="str">
        <f t="shared" si="2024"/>
        <v>-0.0000442444655885967+0.0000138411222001005i</v>
      </c>
      <c r="AF3832" t="str">
        <f t="shared" si="2025"/>
        <v>-4.17554895868833-0.0519200971443858i</v>
      </c>
      <c r="AG3832" t="str">
        <f t="shared" si="2026"/>
        <v>0.998484106506456-0.0013595736482401i</v>
      </c>
      <c r="AH3832" t="str">
        <f t="shared" si="2027"/>
        <v>0.000185820471624675-0.0000553283416949056i</v>
      </c>
      <c r="AI3832">
        <f t="shared" si="2028"/>
        <v>-74.249222087317463</v>
      </c>
      <c r="AJ3832">
        <f t="shared" si="2029"/>
        <v>-16.580983923170432</v>
      </c>
      <c r="AK3832"/>
      <c r="AL3832"/>
      <c r="AM3832"/>
      <c r="AN3832"/>
    </row>
    <row r="3833" spans="1:40" x14ac:dyDescent="0.35">
      <c r="A3833"/>
      <c r="B3833">
        <f t="shared" si="2030"/>
        <v>1899000</v>
      </c>
      <c r="C3833" s="237" t="str">
        <f t="shared" si="1998"/>
        <v>-5.86568048451025E-09+0.000356938514260486i</v>
      </c>
      <c r="D3833" s="208" t="str">
        <f t="shared" si="1999"/>
        <v>-1.64874556468347+0.00273652860933039i</v>
      </c>
      <c r="E3833" t="str">
        <f t="shared" si="2000"/>
        <v>36500</v>
      </c>
      <c r="F3833" t="str">
        <f t="shared" si="2001"/>
        <v>0.21505376344086</v>
      </c>
      <c r="G3833" t="str">
        <f t="shared" si="1996"/>
        <v>0.21505376344086</v>
      </c>
      <c r="H3833" t="str">
        <f t="shared" si="2002"/>
        <v>2.52680473365725+0.0546293161858314i</v>
      </c>
      <c r="I3833" t="str">
        <f t="shared" si="2003"/>
        <v>7457.35556145877i</v>
      </c>
      <c r="J3833" t="str">
        <f t="shared" si="1997"/>
        <v>-75275.6089066191+1631.43076146921i</v>
      </c>
      <c r="K3833" t="str">
        <f t="shared" si="2004"/>
        <v>0.00214605574504485-0.0990208452428081i</v>
      </c>
      <c r="L3833" t="str">
        <f t="shared" si="2005"/>
        <v>0.000680379473271673-0.0266132617648359i</v>
      </c>
      <c r="M3833" t="str">
        <f t="shared" si="2006"/>
        <v>0.00282643521831652-0.125634107007644i</v>
      </c>
      <c r="N3833" t="str">
        <f t="shared" si="2007"/>
        <v>-23.6867871328951i</v>
      </c>
      <c r="O3833" t="str">
        <f t="shared" si="2008"/>
        <v>0.124518193772343+0.992217324692365i</v>
      </c>
      <c r="P3833" t="str">
        <f t="shared" si="2009"/>
        <v>0.875481806227657-0.992217324692365i</v>
      </c>
      <c r="Q3833" t="str">
        <f t="shared" si="2010"/>
        <v>-0.875481806227657+24.6790044575875i</v>
      </c>
      <c r="R3833" t="str">
        <f t="shared" si="2011"/>
        <v>-0.0414112613188481-0.0340057072323291i</v>
      </c>
      <c r="S3833" t="str">
        <f t="shared" si="2012"/>
        <v>2.64483009037252i</v>
      </c>
      <c r="T3833" t="str">
        <f t="shared" si="2013"/>
        <v>0.0899393177324624-0.109525750016369i</v>
      </c>
      <c r="U3833" t="str">
        <f t="shared" si="2014"/>
        <v>0.0000500000000000001-0.0000748302410535129i</v>
      </c>
      <c r="V3833" t="str">
        <f t="shared" si="2015"/>
        <v>0.00002-0.000838098699799346i</v>
      </c>
      <c r="W3833" t="str">
        <f t="shared" si="2016"/>
        <v>0.0000421099963835796-0.0000708300773322656i</v>
      </c>
      <c r="X3833" t="str">
        <f t="shared" si="2017"/>
        <v>0.0000421262006491789-0.0000708002513303795i</v>
      </c>
      <c r="Y3833" t="str">
        <f t="shared" si="2018"/>
        <v>0.009+9.54541511866723i</v>
      </c>
      <c r="Z3833" t="str">
        <f t="shared" si="2019"/>
        <v>-0.0000889568109162518-0.0000530435309205154i</v>
      </c>
      <c r="AA3833" t="str">
        <f t="shared" si="2020"/>
        <v>0.00119088060658335-1.25715624618754i</v>
      </c>
      <c r="AB3833" t="str">
        <f t="shared" si="2021"/>
        <v>0.270552126875106-0.32947130756168i</v>
      </c>
      <c r="AC3833" t="str">
        <f t="shared" si="2022"/>
        <v>0.959371864549638-0.0349218041660899i</v>
      </c>
      <c r="AD3833" t="str">
        <f t="shared" si="2023"/>
        <v>0.294120812273878-0.332717781237126i</v>
      </c>
      <c r="AE3833" t="str">
        <f t="shared" si="2024"/>
        <v>-0.0000438125754008386+0.0000139963063537694i</v>
      </c>
      <c r="AF3833" t="str">
        <f t="shared" si="2025"/>
        <v>-4.17555029834072-0.051892787576501i</v>
      </c>
      <c r="AG3833" t="str">
        <f t="shared" si="2026"/>
        <v>0.998487100733655-0.00133995039724194i</v>
      </c>
      <c r="AH3833" t="str">
        <f t="shared" si="2027"/>
        <v>0.000184021371875119-0.000056006877756618i</v>
      </c>
      <c r="AI3833">
        <f t="shared" si="2028"/>
        <v>-74.31790814784496</v>
      </c>
      <c r="AJ3833">
        <f t="shared" si="2029"/>
        <v>-16.927619431512181</v>
      </c>
      <c r="AK3833"/>
      <c r="AL3833"/>
      <c r="AM3833"/>
      <c r="AN3833"/>
    </row>
    <row r="3834" spans="1:40" x14ac:dyDescent="0.35">
      <c r="A3834"/>
      <c r="B3834">
        <f t="shared" si="2030"/>
        <v>1900000</v>
      </c>
      <c r="C3834" s="237" t="str">
        <f t="shared" si="1998"/>
        <v>-5.85950770884417E-09+0.000356750651884661i</v>
      </c>
      <c r="D3834" s="208" t="str">
        <f t="shared" si="1999"/>
        <v>-1.64874556463616+0.00273508833111574i</v>
      </c>
      <c r="E3834" t="str">
        <f t="shared" si="2000"/>
        <v>36500</v>
      </c>
      <c r="F3834" t="str">
        <f t="shared" si="2001"/>
        <v>0.21505376344086</v>
      </c>
      <c r="G3834" t="str">
        <f t="shared" si="1996"/>
        <v>0.21505376344086</v>
      </c>
      <c r="H3834" t="str">
        <f t="shared" si="2002"/>
        <v>2.52680607124387+0.0546005950374753i</v>
      </c>
      <c r="I3834" t="str">
        <f t="shared" si="2003"/>
        <v>7461.28255227576i</v>
      </c>
      <c r="J3834" t="str">
        <f t="shared" si="1997"/>
        <v>-75354.9100429774+1632.28986139626i</v>
      </c>
      <c r="K3834" t="str">
        <f t="shared" si="2004"/>
        <v>0.0021437983327427-0.0989687765235062i</v>
      </c>
      <c r="L3834" t="str">
        <f t="shared" si="2005"/>
        <v>0.000679663939997305-0.0265992730682475i</v>
      </c>
      <c r="M3834" t="str">
        <f t="shared" si="2006"/>
        <v>0.00282346227274-0.125568049591754i</v>
      </c>
      <c r="N3834" t="str">
        <f t="shared" si="2007"/>
        <v>-23.6992604278571i</v>
      </c>
      <c r="O3834" t="str">
        <f t="shared" si="2008"/>
        <v>0.136884405873487+0.990587027690481i</v>
      </c>
      <c r="P3834" t="str">
        <f t="shared" si="2009"/>
        <v>0.863115594126513-0.990587027690481i</v>
      </c>
      <c r="Q3834" t="str">
        <f t="shared" si="2010"/>
        <v>-0.863115594126513+24.6898474555476i</v>
      </c>
      <c r="R3834" t="str">
        <f t="shared" si="2011"/>
        <v>-0.0412928499766814-0.0335147915707266i</v>
      </c>
      <c r="S3834" t="str">
        <f t="shared" si="2012"/>
        <v>2.64622283923528i</v>
      </c>
      <c r="T3834" t="str">
        <f t="shared" si="2013"/>
        <v>0.0886876069066668-0.10927008270541i</v>
      </c>
      <c r="U3834" t="str">
        <f t="shared" si="2014"/>
        <v>0.0000499999999999998-0.000074790856716116i</v>
      </c>
      <c r="V3834" t="str">
        <f t="shared" si="2015"/>
        <v>0.00002-0.000837657595220503i</v>
      </c>
      <c r="W3834" t="str">
        <f t="shared" si="2016"/>
        <v>0.0000421098250600796-0.0000707950315422263i</v>
      </c>
      <c r="X3834" t="str">
        <f t="shared" si="2017"/>
        <v>0.0000421260045967208-0.0000707652204278429i</v>
      </c>
      <c r="Y3834" t="str">
        <f t="shared" si="2018"/>
        <v>0.009+9.55044166691297i</v>
      </c>
      <c r="Z3834" t="str">
        <f t="shared" si="2019"/>
        <v>-0.0000888660014384124-0.0000530152805534966i</v>
      </c>
      <c r="AA3834" t="str">
        <f t="shared" si="2020"/>
        <v>0.00118962733524842-1.25649457667797i</v>
      </c>
      <c r="AB3834" t="str">
        <f t="shared" si="2021"/>
        <v>0.266786776695789-0.32870221861931i</v>
      </c>
      <c r="AC3834" t="str">
        <f t="shared" si="2022"/>
        <v>0.959478765910357-0.0344279735197986i</v>
      </c>
      <c r="AD3834" t="str">
        <f t="shared" si="2023"/>
        <v>0.28997310667451-0.332179349356277i</v>
      </c>
      <c r="AE3834" t="str">
        <f t="shared" si="2024"/>
        <v>-0.000043379331915039+0.0000141464449343877i</v>
      </c>
      <c r="AF3834" t="str">
        <f t="shared" si="2025"/>
        <v>-4.17555163588003-0.0518655067063596i</v>
      </c>
      <c r="AG3834" t="str">
        <f t="shared" si="2026"/>
        <v>0.998490327540521-0.00132037619610252i</v>
      </c>
      <c r="AH3834" t="str">
        <f t="shared" si="2027"/>
        <v>0.000182216257896306-0.0000566642707368112i</v>
      </c>
      <c r="AI3834">
        <f t="shared" si="2028"/>
        <v>-74.38736332454927</v>
      </c>
      <c r="AJ3834">
        <f t="shared" si="2029"/>
        <v>-17.274264415402534</v>
      </c>
      <c r="AK3834"/>
      <c r="AL3834"/>
      <c r="AM3834"/>
      <c r="AN3834"/>
    </row>
    <row r="3835" spans="1:40" x14ac:dyDescent="0.35">
      <c r="A3835"/>
      <c r="B3835">
        <f t="shared" si="2030"/>
        <v>1901000</v>
      </c>
      <c r="C3835" s="237" t="str">
        <f t="shared" si="1998"/>
        <v>-5.85334467197645E-09+0.000356562987154679i</v>
      </c>
      <c r="D3835" s="208" t="str">
        <f t="shared" si="1999"/>
        <v>-1.64874556458891+0.00273364956818587i</v>
      </c>
      <c r="E3835" t="str">
        <f t="shared" si="2000"/>
        <v>36500</v>
      </c>
      <c r="F3835" t="str">
        <f t="shared" si="2001"/>
        <v>0.21505376344086</v>
      </c>
      <c r="G3835" t="str">
        <f t="shared" si="1996"/>
        <v>0.21505376344086</v>
      </c>
      <c r="H3835" t="str">
        <f t="shared" si="2002"/>
        <v>2.52680740672166+0.0545719040569606i</v>
      </c>
      <c r="I3835" t="str">
        <f t="shared" si="2003"/>
        <v>7465.20954309275i</v>
      </c>
      <c r="J3835" t="str">
        <f t="shared" si="1997"/>
        <v>-75434.2529277623+1633.14896132331i</v>
      </c>
      <c r="K3835" t="str">
        <f t="shared" si="2004"/>
        <v>0.00214154447986424-0.0989167625096699i</v>
      </c>
      <c r="L3835" t="str">
        <f t="shared" si="2005"/>
        <v>0.000678949534639645-0.0265852990600516i</v>
      </c>
      <c r="M3835" t="str">
        <f t="shared" si="2006"/>
        <v>0.00282049401450388-0.125502061569721i</v>
      </c>
      <c r="N3835" t="str">
        <f t="shared" si="2007"/>
        <v>-23.7117337228192i</v>
      </c>
      <c r="O3835" t="str">
        <f t="shared" si="2008"/>
        <v>0.149229321352388+0.988802614098843i</v>
      </c>
      <c r="P3835" t="str">
        <f t="shared" si="2009"/>
        <v>0.850770678647612-0.988802614098843i</v>
      </c>
      <c r="Q3835" t="str">
        <f t="shared" si="2010"/>
        <v>-0.850770678647612+24.700536336918i</v>
      </c>
      <c r="R3835" t="str">
        <f t="shared" si="2011"/>
        <v>-0.0411691327454412-0.0330254038420699i</v>
      </c>
      <c r="S3835" t="str">
        <f t="shared" si="2012"/>
        <v>2.64761558809803i</v>
      </c>
      <c r="T3835" t="str">
        <f t="shared" si="2013"/>
        <v>0.0874385740154968-0.109000037605307i</v>
      </c>
      <c r="U3835" t="str">
        <f t="shared" si="2014"/>
        <v>0.00005-0.0000747515138141088i</v>
      </c>
      <c r="V3835" t="str">
        <f t="shared" si="2015"/>
        <v>0.00002-0.000837216954718018i</v>
      </c>
      <c r="W3835" t="str">
        <f t="shared" si="2016"/>
        <v>0.0000421096536484974-0.0000707600237706371i</v>
      </c>
      <c r="X3835" t="str">
        <f t="shared" si="2017"/>
        <v>0.0000421258084953761-0.000070730227527666i</v>
      </c>
      <c r="Y3835" t="str">
        <f t="shared" si="2018"/>
        <v>0.009+9.55546821515871i</v>
      </c>
      <c r="Z3835" t="str">
        <f t="shared" si="2019"/>
        <v>-0.0000887753351974258-0.0000529870599828539i</v>
      </c>
      <c r="AA3835" t="str">
        <f t="shared" si="2020"/>
        <v>0.00118837604124441-1.25583360330936i</v>
      </c>
      <c r="AB3835" t="str">
        <f t="shared" si="2021"/>
        <v>0.2630294821803-0.32788987894377i</v>
      </c>
      <c r="AC3835" t="str">
        <f t="shared" si="2022"/>
        <v>0.959591017304838-0.0339355537082211i</v>
      </c>
      <c r="AD3835" t="str">
        <f t="shared" si="2023"/>
        <v>0.285832338695398-0.331589181770493i</v>
      </c>
      <c r="AE3835" t="str">
        <f t="shared" si="2024"/>
        <v>-0.0000429447975420866+0.0000142915254840232i</v>
      </c>
      <c r="AF3835" t="str">
        <f t="shared" si="2025"/>
        <v>-4.17555297131057-0.0518382544887747i</v>
      </c>
      <c r="AG3835" t="str">
        <f t="shared" si="2026"/>
        <v>0.998493786198418-0.00130085390871691i</v>
      </c>
      <c r="AH3835" t="str">
        <f t="shared" si="2027"/>
        <v>0.000180405393340216-0.0000573004640441183i</v>
      </c>
      <c r="AI3835">
        <f t="shared" si="2028"/>
        <v>-74.457598690154953</v>
      </c>
      <c r="AJ3835">
        <f t="shared" si="2029"/>
        <v>-17.620918672398009</v>
      </c>
      <c r="AK3835"/>
      <c r="AL3835"/>
      <c r="AM3835"/>
      <c r="AN3835"/>
    </row>
    <row r="3836" spans="1:40" x14ac:dyDescent="0.35">
      <c r="A3836"/>
      <c r="B3836">
        <f t="shared" si="2030"/>
        <v>1902000</v>
      </c>
      <c r="C3836" s="237" t="str">
        <f t="shared" si="1998"/>
        <v>-5.84719135343151E-09+0.0003563755197588i</v>
      </c>
      <c r="D3836" s="208" t="str">
        <f t="shared" si="1999"/>
        <v>-1.64874556454173+0.0027322123181508i</v>
      </c>
      <c r="E3836" t="str">
        <f t="shared" si="2000"/>
        <v>36500</v>
      </c>
      <c r="F3836" t="str">
        <f t="shared" si="2001"/>
        <v>0.21505376344086</v>
      </c>
      <c r="G3836" t="str">
        <f t="shared" si="1996"/>
        <v>0.21505376344086</v>
      </c>
      <c r="H3836" t="str">
        <f t="shared" si="2002"/>
        <v>2.52680874009509+0.0545432431968074i</v>
      </c>
      <c r="I3836" t="str">
        <f t="shared" si="2003"/>
        <v>7469.13653390973i</v>
      </c>
      <c r="J3836" t="str">
        <f t="shared" si="1997"/>
        <v>-75513.6375609738+1634.00806125037i</v>
      </c>
      <c r="K3836" t="str">
        <f t="shared" si="2004"/>
        <v>0.00213929417893129-0.0988648031151698i</v>
      </c>
      <c r="L3836" t="str">
        <f t="shared" si="2005"/>
        <v>0.00067823625482983-0.0265713397171409i</v>
      </c>
      <c r="M3836" t="str">
        <f t="shared" si="2006"/>
        <v>0.00281753043376112-0.125436142832311i</v>
      </c>
      <c r="N3836" t="str">
        <f t="shared" si="2007"/>
        <v>-23.7242070177812i</v>
      </c>
      <c r="O3836" t="str">
        <f t="shared" si="2008"/>
        <v>0.161551019573693+0.986864361538454i</v>
      </c>
      <c r="P3836" t="str">
        <f t="shared" si="2009"/>
        <v>0.838448980426307-0.986864361538454i</v>
      </c>
      <c r="Q3836" t="str">
        <f t="shared" si="2010"/>
        <v>-0.838448980426307+24.7110713793197i</v>
      </c>
      <c r="R3836" t="str">
        <f t="shared" si="2011"/>
        <v>-0.0410401258039199-0.0325375988943292i</v>
      </c>
      <c r="S3836" t="str">
        <f t="shared" si="2012"/>
        <v>2.64900833696079i</v>
      </c>
      <c r="T3836" t="str">
        <f t="shared" si="2013"/>
        <v>0.0861923707357642-0.108715635404503i</v>
      </c>
      <c r="U3836" t="str">
        <f t="shared" si="2014"/>
        <v>0.0000500000000000002-0.0000747122122821353i</v>
      </c>
      <c r="V3836" t="str">
        <f t="shared" si="2015"/>
        <v>0.00002-0.00083677677755991i</v>
      </c>
      <c r="W3836" t="str">
        <f t="shared" si="2016"/>
        <v>0.000042109482148836-0.0000707250539574888i</v>
      </c>
      <c r="X3836" t="str">
        <f t="shared" si="2017"/>
        <v>0.0000421256123450659-0.000070695272569867i</v>
      </c>
      <c r="Y3836" t="str">
        <f t="shared" si="2018"/>
        <v>0.009+9.56049476340446i</v>
      </c>
      <c r="Z3836" t="str">
        <f t="shared" si="2019"/>
        <v>-0.0000886848118921187-0.0000529588691612045i</v>
      </c>
      <c r="AA3836" t="str">
        <f t="shared" si="2020"/>
        <v>0.00118712672041387-1.25517332498368i</v>
      </c>
      <c r="AB3836" t="str">
        <f t="shared" si="2021"/>
        <v>0.259280699597211-0.327034350769269i</v>
      </c>
      <c r="AC3836" t="str">
        <f t="shared" si="2022"/>
        <v>0.959708603727836-0.033444600104515i</v>
      </c>
      <c r="AD3836" t="str">
        <f t="shared" si="2023"/>
        <v>0.281699154183023-0.330947366704977i</v>
      </c>
      <c r="AE3836" t="str">
        <f t="shared" si="2024"/>
        <v>-0.0000425090347914645+0.0000144315363132223i</v>
      </c>
      <c r="AF3836" t="str">
        <f t="shared" si="2025"/>
        <v>-4.17555430463682-0.0518110308786566i</v>
      </c>
      <c r="AG3836" t="str">
        <f t="shared" si="2026"/>
        <v>0.998497475943472-0.00128138638847628i</v>
      </c>
      <c r="AH3836" t="str">
        <f t="shared" si="2027"/>
        <v>0.000178589042326192-0.0000579154043813542i</v>
      </c>
      <c r="AI3836">
        <f t="shared" si="2028"/>
        <v>-74.528625618600188</v>
      </c>
      <c r="AJ3836">
        <f t="shared" si="2029"/>
        <v>-17.967581999471498</v>
      </c>
      <c r="AK3836"/>
      <c r="AL3836"/>
      <c r="AM3836"/>
      <c r="AN3836"/>
    </row>
    <row r="3837" spans="1:40" x14ac:dyDescent="0.35">
      <c r="A3837"/>
      <c r="B3837">
        <f t="shared" si="2030"/>
        <v>1903000</v>
      </c>
      <c r="C3837" s="237" t="str">
        <f t="shared" si="1998"/>
        <v>-5.84104773278725E-09+0.000356188249385933i</v>
      </c>
      <c r="D3837" s="208" t="str">
        <f t="shared" si="1999"/>
        <v>-1.64874556449463+0.00273077657862549i</v>
      </c>
      <c r="E3837" t="str">
        <f t="shared" si="2000"/>
        <v>36500</v>
      </c>
      <c r="F3837" t="str">
        <f t="shared" si="2001"/>
        <v>0.21505376344086</v>
      </c>
      <c r="G3837" t="str">
        <f t="shared" si="1996"/>
        <v>0.21505376344086</v>
      </c>
      <c r="H3837" t="str">
        <f t="shared" si="2002"/>
        <v>2.52681007136859+0.0545146124096354i</v>
      </c>
      <c r="I3837" t="str">
        <f t="shared" si="2003"/>
        <v>7473.06352472672i</v>
      </c>
      <c r="J3837" t="str">
        <f t="shared" si="1997"/>
        <v>-75593.0639426118+1634.86716117741i</v>
      </c>
      <c r="K3837" t="str">
        <f t="shared" si="2004"/>
        <v>0.00213704742248529-0.0988128982540583i</v>
      </c>
      <c r="L3837" t="str">
        <f t="shared" si="2005"/>
        <v>0.000677524098205202-0.0265573950164564i</v>
      </c>
      <c r="M3837" t="str">
        <f t="shared" si="2006"/>
        <v>0.00281457152069049-0.125370293270515i</v>
      </c>
      <c r="N3837" t="str">
        <f t="shared" si="2007"/>
        <v>-23.7366803127432i</v>
      </c>
      <c r="O3837" t="str">
        <f t="shared" si="2008"/>
        <v>0.173847583514505+0.984772571564708i</v>
      </c>
      <c r="P3837" t="str">
        <f t="shared" si="2009"/>
        <v>0.826152416485495-0.984772571564708i</v>
      </c>
      <c r="Q3837" t="str">
        <f t="shared" si="2010"/>
        <v>-0.826152416485495+24.7214528843079i</v>
      </c>
      <c r="R3837" t="str">
        <f t="shared" si="2011"/>
        <v>-0.040905845779541-0.0320514314775285i</v>
      </c>
      <c r="S3837" t="str">
        <f t="shared" si="2012"/>
        <v>2.65040108582354i</v>
      </c>
      <c r="T3837" t="str">
        <f t="shared" si="2013"/>
        <v>0.0849491487902403-0.108416898070626i</v>
      </c>
      <c r="U3837" t="str">
        <f t="shared" si="2014"/>
        <v>0.0000499999999999999-0.0000746729520549767i</v>
      </c>
      <c r="V3837" t="str">
        <f t="shared" si="2015"/>
        <v>0.00002-0.000836337063015737i</v>
      </c>
      <c r="W3837" t="str">
        <f t="shared" si="2016"/>
        <v>0.0000421093105610982-0.000070690122042898i</v>
      </c>
      <c r="X3837" t="str">
        <f t="shared" si="2017"/>
        <v>0.0000421254161457108-0.0000706603554945864i</v>
      </c>
      <c r="Y3837" t="str">
        <f t="shared" si="2018"/>
        <v>0.009+9.5655213116502i</v>
      </c>
      <c r="Z3837" t="str">
        <f t="shared" si="2019"/>
        <v>-0.0000885944312221043-0.0000529307080412653i</v>
      </c>
      <c r="AA3837" t="str">
        <f t="shared" si="2020"/>
        <v>0.00118587936861028-1.25451374060518i</v>
      </c>
      <c r="AB3837" t="str">
        <f t="shared" si="2021"/>
        <v>0.255540885353346-0.326135700178014i</v>
      </c>
      <c r="AC3837" t="str">
        <f t="shared" si="2022"/>
        <v>0.959831509720985-0.0329551679929575i</v>
      </c>
      <c r="AD3837" t="str">
        <f t="shared" si="2023"/>
        <v>0.277574197888552-0.330254000463302i</v>
      </c>
      <c r="AE3837" t="str">
        <f t="shared" si="2024"/>
        <v>-0.0000420721062618509+0.0000145664665016434i</v>
      </c>
      <c r="AF3837" t="str">
        <f t="shared" si="2025"/>
        <v>-4.17555563586322-0.0517838358310099i</v>
      </c>
      <c r="AG3837" t="str">
        <f t="shared" si="2026"/>
        <v>0.998501395976717-0.001261976477833i</v>
      </c>
      <c r="AH3837" t="str">
        <f t="shared" si="2027"/>
        <v>0.000176767469399522-0.0000585090417487563i</v>
      </c>
      <c r="AI3837">
        <f t="shared" si="2028"/>
        <v>-74.600455795652493</v>
      </c>
      <c r="AJ3837">
        <f t="shared" si="2029"/>
        <v>-18.314254193063583</v>
      </c>
      <c r="AK3837"/>
      <c r="AL3837"/>
      <c r="AM3837"/>
      <c r="AN3837"/>
    </row>
    <row r="3838" spans="1:40" x14ac:dyDescent="0.35">
      <c r="A3838"/>
      <c r="B3838">
        <f t="shared" si="2030"/>
        <v>1904000</v>
      </c>
      <c r="C3838" s="237" t="str">
        <f t="shared" si="1998"/>
        <v>-5.83491378967526E-09+0.000356001175725643i</v>
      </c>
      <c r="D3838" s="208" t="str">
        <f t="shared" si="1999"/>
        <v>-1.6487455644476+0.00272934234722993i</v>
      </c>
      <c r="E3838" t="str">
        <f t="shared" si="2000"/>
        <v>36500</v>
      </c>
      <c r="F3838" t="str">
        <f t="shared" si="2001"/>
        <v>0.21505376344086</v>
      </c>
      <c r="G3838" t="str">
        <f t="shared" si="1996"/>
        <v>0.21505376344086</v>
      </c>
      <c r="H3838" t="str">
        <f t="shared" si="2002"/>
        <v>2.52681140054654+0.0544860116481621i</v>
      </c>
      <c r="I3838" t="str">
        <f t="shared" si="2003"/>
        <v>7476.99051554371i</v>
      </c>
      <c r="J3838" t="str">
        <f t="shared" si="1997"/>
        <v>-75672.5320726766+1635.72626110446i</v>
      </c>
      <c r="K3838" t="str">
        <f t="shared" si="2004"/>
        <v>0.0021348042030873-0.0987610478405663i</v>
      </c>
      <c r="L3838" t="str">
        <f t="shared" si="2005"/>
        <v>0.000676813062409307-0.0265434649349876i</v>
      </c>
      <c r="M3838" t="str">
        <f t="shared" si="2006"/>
        <v>0.00281161726549661-0.125304512775554i</v>
      </c>
      <c r="N3838" t="str">
        <f t="shared" si="2007"/>
        <v>-23.7491536077053i</v>
      </c>
      <c r="O3838" t="str">
        <f t="shared" si="2008"/>
        <v>0.186117100062348+0.982527569620508i</v>
      </c>
      <c r="P3838" t="str">
        <f t="shared" si="2009"/>
        <v>0.813882899937652-0.982527569620508i</v>
      </c>
      <c r="Q3838" t="str">
        <f t="shared" si="2010"/>
        <v>-0.813882899937652+24.7316811773258i</v>
      </c>
      <c r="R3838" t="str">
        <f t="shared" si="2011"/>
        <v>-0.0407663097498625-0.0315669562429275i</v>
      </c>
      <c r="S3838" t="str">
        <f t="shared" si="2012"/>
        <v>2.6517938346863i</v>
      </c>
      <c r="T3838" t="str">
        <f t="shared" si="2013"/>
        <v>0.0837090599448073-0.108103848857597i</v>
      </c>
      <c r="U3838" t="str">
        <f t="shared" si="2014"/>
        <v>0.0000500000000000001-0.0000746337330675531i</v>
      </c>
      <c r="V3838" t="str">
        <f t="shared" si="2015"/>
        <v>0.00002-0.000835897810356595i</v>
      </c>
      <c r="W3838" t="str">
        <f t="shared" si="2016"/>
        <v>0.0000421091388852882-0.0000706552279671085i</v>
      </c>
      <c r="X3838" t="str">
        <f t="shared" si="2017"/>
        <v>0.000042125219897233-0.000070625476242094i</v>
      </c>
      <c r="Y3838" t="str">
        <f t="shared" si="2018"/>
        <v>0.009+9.57054785989595i</v>
      </c>
      <c r="Z3838" t="str">
        <f t="shared" si="2019"/>
        <v>-0.0000885041928877889-0.0000529025765758558i</v>
      </c>
      <c r="AA3838" t="str">
        <f t="shared" si="2020"/>
        <v>0.00118463398169801-1.25385484908045i</v>
      </c>
      <c r="AB3838" t="str">
        <f t="shared" si="2021"/>
        <v>0.251810495985217-0.325193997121587i</v>
      </c>
      <c r="AC3838" t="str">
        <f t="shared" si="2022"/>
        <v>0.95995971937129-0.0324673125681411i</v>
      </c>
      <c r="AD3838" t="str">
        <f t="shared" si="2023"/>
        <v>0.273458113366467-0.329509187414436i</v>
      </c>
      <c r="AE3838" t="str">
        <f t="shared" si="2024"/>
        <v>-0.0000416340746317569+0.0000146963058985672i</v>
      </c>
      <c r="AF3838" t="str">
        <f t="shared" si="2025"/>
        <v>-4.17555696499414-0.0517566693009322i</v>
      </c>
      <c r="AG3838" t="str">
        <f t="shared" si="2026"/>
        <v>0.998505545464249-0.00124262700786918i</v>
      </c>
      <c r="AH3838" t="str">
        <f t="shared" si="2027"/>
        <v>0.000174940939490197-0.0000590813294466578i</v>
      </c>
      <c r="AI3838">
        <f t="shared" si="2028"/>
        <v>-74.673101229994003</v>
      </c>
      <c r="AJ3838">
        <f t="shared" si="2029"/>
        <v>-18.660935049105504</v>
      </c>
      <c r="AK3838"/>
      <c r="AL3838"/>
      <c r="AM3838"/>
      <c r="AN3838"/>
    </row>
    <row r="3839" spans="1:40" x14ac:dyDescent="0.35">
      <c r="A3839"/>
      <c r="B3839">
        <f t="shared" si="2030"/>
        <v>1905000</v>
      </c>
      <c r="C3839" s="237" t="str">
        <f t="shared" si="1998"/>
        <v>-5.82878950378051E-09+0.000355814298468142i</v>
      </c>
      <c r="D3839" s="208" t="str">
        <f t="shared" si="1999"/>
        <v>-1.64874556440065+0.00272790962158909i</v>
      </c>
      <c r="E3839" t="str">
        <f t="shared" si="2000"/>
        <v>36500</v>
      </c>
      <c r="F3839" t="str">
        <f t="shared" si="2001"/>
        <v>0.21505376344086</v>
      </c>
      <c r="G3839" t="str">
        <f t="shared" si="1996"/>
        <v>0.21505376344086</v>
      </c>
      <c r="H3839" t="str">
        <f t="shared" si="2002"/>
        <v>2.52681272763336+0.054457440865206i</v>
      </c>
      <c r="I3839" t="str">
        <f t="shared" si="2003"/>
        <v>7480.91750636069i</v>
      </c>
      <c r="J3839" t="str">
        <f t="shared" si="1997"/>
        <v>-75752.0419511679+1636.58536103152i</v>
      </c>
      <c r="K3839" t="str">
        <f t="shared" si="2004"/>
        <v>0.00213256451331784-0.0987092517891058i</v>
      </c>
      <c r="L3839" t="str">
        <f t="shared" si="2005"/>
        <v>0.000676103145091868-0.026529549449772i</v>
      </c>
      <c r="M3839" t="str">
        <f t="shared" si="2006"/>
        <v>0.00280866765840971-0.125238801238878i</v>
      </c>
      <c r="N3839" t="str">
        <f t="shared" si="2007"/>
        <v>-23.7616269026673i</v>
      </c>
      <c r="O3839" t="str">
        <f t="shared" si="2008"/>
        <v>0.198357660312511+0.980129704985696i</v>
      </c>
      <c r="P3839" t="str">
        <f t="shared" si="2009"/>
        <v>0.801642339687489-0.980129704985696i</v>
      </c>
      <c r="Q3839" t="str">
        <f t="shared" si="2010"/>
        <v>-0.801642339687489+24.741756607653i</v>
      </c>
      <c r="R3839" t="str">
        <f t="shared" si="2011"/>
        <v>-0.0406215352441629-0.031084227742131i</v>
      </c>
      <c r="S3839" t="str">
        <f t="shared" si="2012"/>
        <v>2.65318658354905i</v>
      </c>
      <c r="T3839" t="str">
        <f t="shared" si="2013"/>
        <v>0.0824722560054051-0.107776512312978i</v>
      </c>
      <c r="U3839" t="str">
        <f t="shared" si="2014"/>
        <v>0.0000499999999999998-0.0000745945552549189i</v>
      </c>
      <c r="V3839" t="str">
        <f t="shared" si="2015"/>
        <v>0.00002-0.000835459018855095i</v>
      </c>
      <c r="W3839" t="str">
        <f t="shared" si="2016"/>
        <v>0.0000421089671214085-0.0000706203716704881i</v>
      </c>
      <c r="X3839" t="str">
        <f t="shared" si="2017"/>
        <v>0.0000421250235995534-0.0000705906347527826i</v>
      </c>
      <c r="Y3839" t="str">
        <f t="shared" si="2018"/>
        <v>0.009+9.57557440814169i</v>
      </c>
      <c r="Z3839" t="str">
        <f t="shared" si="2019"/>
        <v>-0.0000884140965903616-0.0000528744747178931i</v>
      </c>
      <c r="AA3839" t="str">
        <f t="shared" si="2020"/>
        <v>0.00118339055555227-1.25319664931834i</v>
      </c>
      <c r="AB3839" t="str">
        <f t="shared" si="2021"/>
        <v>0.248089988149832-0.324209315443057i</v>
      </c>
      <c r="AC3839" t="str">
        <f t="shared" si="2022"/>
        <v>0.960093216309526-0.0319810889340925i</v>
      </c>
      <c r="AD3839" t="str">
        <f t="shared" si="2023"/>
        <v>0.269351542873323-0.328713039978552i</v>
      </c>
      <c r="AE3839" t="str">
        <f t="shared" si="2024"/>
        <v>-0.0000411950026501527+0.0000148210451232941i</v>
      </c>
      <c r="AF3839" t="str">
        <f t="shared" si="2025"/>
        <v>-4.17555829203401-0.0517295312436169i</v>
      </c>
      <c r="AG3839" t="str">
        <f t="shared" si="2026"/>
        <v>0.998509923537377-0.00122334079786695i</v>
      </c>
      <c r="AH3839" t="str">
        <f t="shared" si="2027"/>
        <v>0.000173109717871611-0.0000596322240776414i</v>
      </c>
      <c r="AI3839">
        <f t="shared" si="2028"/>
        <v>-74.74657426481248</v>
      </c>
      <c r="AJ3839">
        <f t="shared" si="2029"/>
        <v>-19.007624363048581</v>
      </c>
      <c r="AK3839"/>
      <c r="AL3839"/>
      <c r="AM3839"/>
      <c r="AN3839"/>
    </row>
    <row r="3840" spans="1:40" x14ac:dyDescent="0.35">
      <c r="A3840"/>
      <c r="B3840">
        <f t="shared" si="2030"/>
        <v>1906000</v>
      </c>
      <c r="C3840" s="237" t="str">
        <f t="shared" si="1998"/>
        <v>-5.82267485484154E-09+0.000355627617304303i</v>
      </c>
      <c r="D3840" s="208" t="str">
        <f t="shared" si="1999"/>
        <v>-1.64874556435377+0.00272647839933299i</v>
      </c>
      <c r="E3840" t="str">
        <f t="shared" si="2000"/>
        <v>36500</v>
      </c>
      <c r="F3840" t="str">
        <f t="shared" si="2001"/>
        <v>0.21505376344086</v>
      </c>
      <c r="G3840" t="str">
        <f t="shared" si="1996"/>
        <v>0.21505376344086</v>
      </c>
      <c r="H3840" t="str">
        <f t="shared" si="2002"/>
        <v>2.52681405263342+0.0544289000136824i</v>
      </c>
      <c r="I3840" t="str">
        <f t="shared" si="2003"/>
        <v>7484.84449717768i</v>
      </c>
      <c r="J3840" t="str">
        <f t="shared" si="1997"/>
        <v>-75831.5935780858+1637.44446095857i</v>
      </c>
      <c r="K3840" t="str">
        <f t="shared" si="2004"/>
        <v>0.00213032834577686-0.0986575100142675i</v>
      </c>
      <c r="L3840" t="str">
        <f t="shared" si="2005"/>
        <v>0.000675394343908752-0.0265156485378949i</v>
      </c>
      <c r="M3840" t="str">
        <f t="shared" si="2006"/>
        <v>0.00280572268968561-0.125173158552162i</v>
      </c>
      <c r="N3840" t="str">
        <f t="shared" si="2007"/>
        <v>-23.7741001976293i</v>
      </c>
      <c r="O3840" t="str">
        <f t="shared" si="2008"/>
        <v>0.210567359865631+0.977579350722599i</v>
      </c>
      <c r="P3840" t="str">
        <f t="shared" si="2009"/>
        <v>0.789432640134369-0.977579350722599i</v>
      </c>
      <c r="Q3840" t="str">
        <f t="shared" si="2010"/>
        <v>-0.789432640134369+24.7516795483519i</v>
      </c>
      <c r="R3840" t="str">
        <f t="shared" si="2011"/>
        <v>-0.0404715402450938-0.0306033004260843i</v>
      </c>
      <c r="S3840" t="str">
        <f t="shared" si="2012"/>
        <v>2.65457933241181i</v>
      </c>
      <c r="T3840" t="str">
        <f t="shared" si="2013"/>
        <v>0.0812388888146729-0.107434914285499i</v>
      </c>
      <c r="U3840" t="str">
        <f t="shared" si="2014"/>
        <v>0.00005-0.000074555418552267i</v>
      </c>
      <c r="V3840" t="str">
        <f t="shared" si="2015"/>
        <v>0.00002-0.00083502068778539i</v>
      </c>
      <c r="W3840" t="str">
        <f t="shared" si="2016"/>
        <v>0.0000421087952694629-0.0000705855530935311i</v>
      </c>
      <c r="X3840" t="str">
        <f t="shared" si="2017"/>
        <v>0.0000421248272525943-0.0000705558309671719i</v>
      </c>
      <c r="Y3840" t="str">
        <f t="shared" si="2018"/>
        <v>0.009+9.58060095638743i</v>
      </c>
      <c r="Z3840" t="str">
        <f t="shared" si="2019"/>
        <v>-0.0000883241420317979-0.0000528464024203958i</v>
      </c>
      <c r="AA3840" t="str">
        <f t="shared" si="2020"/>
        <v>0.00118214908605911-1.25253914023i</v>
      </c>
      <c r="AB3840" t="str">
        <f t="shared" si="2021"/>
        <v>0.2443798186146-0.323181732899617i</v>
      </c>
      <c r="AC3840" t="str">
        <f t="shared" si="2022"/>
        <v>0.960231983708582-0.0314965521032823i</v>
      </c>
      <c r="AD3840" t="str">
        <f t="shared" si="2023"/>
        <v>0.265255127266374-0.327865678611425i</v>
      </c>
      <c r="AE3840" t="str">
        <f t="shared" si="2024"/>
        <v>-0.0000407549531270733+0.0000149406755654351i</v>
      </c>
      <c r="AF3840" t="str">
        <f t="shared" si="2025"/>
        <v>-4.17555961698719-0.0517024216143494i</v>
      </c>
      <c r="AG3840" t="str">
        <f t="shared" si="2026"/>
        <v>0.998514529292785-0.00120412065487972i</v>
      </c>
      <c r="AH3840" t="str">
        <f t="shared" si="2027"/>
        <v>0.000171274070119168-0.0000601616855481918i</v>
      </c>
      <c r="AI3840">
        <f t="shared" si="2028"/>
        <v>-74.820887589926826</v>
      </c>
      <c r="AJ3840">
        <f t="shared" si="2029"/>
        <v>-19.354321929910896</v>
      </c>
      <c r="AK3840"/>
      <c r="AL3840"/>
      <c r="AM3840"/>
      <c r="AN3840"/>
    </row>
    <row r="3841" spans="1:40" x14ac:dyDescent="0.35">
      <c r="A3841"/>
      <c r="B3841">
        <f t="shared" si="2030"/>
        <v>1907000</v>
      </c>
      <c r="C3841" s="237" t="str">
        <f t="shared" si="1998"/>
        <v>-5.81656982264968E-09+0.000355441131925639i</v>
      </c>
      <c r="D3841" s="208" t="str">
        <f t="shared" si="1999"/>
        <v>-1.64874556430696+0.00272504867809657i</v>
      </c>
      <c r="E3841" t="str">
        <f t="shared" si="2000"/>
        <v>36500</v>
      </c>
      <c r="F3841" t="str">
        <f t="shared" si="2001"/>
        <v>0.21505376344086</v>
      </c>
      <c r="G3841" t="str">
        <f t="shared" si="1996"/>
        <v>0.21505376344086</v>
      </c>
      <c r="H3841" t="str">
        <f t="shared" si="2002"/>
        <v>2.52681537555108+0.0544003890466062i</v>
      </c>
      <c r="I3841" t="str">
        <f t="shared" si="2003"/>
        <v>7488.77148799467i</v>
      </c>
      <c r="J3841" t="str">
        <f t="shared" si="1997"/>
        <v>-75911.1869534304+1638.30356088561i</v>
      </c>
      <c r="K3841" t="str">
        <f t="shared" si="2004"/>
        <v>0.00212809569308371-0.0986058224308206i</v>
      </c>
      <c r="L3841" t="str">
        <f t="shared" si="2005"/>
        <v>0.000674686656521977-0.0265017621764901i</v>
      </c>
      <c r="M3841" t="str">
        <f t="shared" si="2006"/>
        <v>0.00280278234960569-0.125107584607311i</v>
      </c>
      <c r="N3841" t="str">
        <f t="shared" si="2007"/>
        <v>-23.7865734925913i</v>
      </c>
      <c r="O3841" t="str">
        <f t="shared" si="2008"/>
        <v>0.22274429912359+0.974876903618062i</v>
      </c>
      <c r="P3841" t="str">
        <f t="shared" si="2009"/>
        <v>0.77725570087641-0.974876903618062i</v>
      </c>
      <c r="Q3841" t="str">
        <f t="shared" si="2010"/>
        <v>-0.77725570087641+24.7614503962094i</v>
      </c>
      <c r="R3841" t="str">
        <f t="shared" si="2011"/>
        <v>-0.0403163431904199-0.0301242286440279i</v>
      </c>
      <c r="S3841" t="str">
        <f t="shared" si="2012"/>
        <v>2.65597208127456i</v>
      </c>
      <c r="T3841" t="str">
        <f t="shared" si="2013"/>
        <v>0.0800091102484695-0.107079081932839i</v>
      </c>
      <c r="U3841" t="str">
        <f t="shared" si="2014"/>
        <v>0.0000500000000000001-0.0000745163228949247i</v>
      </c>
      <c r="V3841" t="str">
        <f t="shared" si="2015"/>
        <v>0.00002-0.000834582816423151i</v>
      </c>
      <c r="W3841" t="str">
        <f t="shared" si="2016"/>
        <v>0.0000421086233294546-0.0000705507721768555i</v>
      </c>
      <c r="X3841" t="str">
        <f t="shared" si="2017"/>
        <v>0.0000421246308562776-0.000070521064825905i</v>
      </c>
      <c r="Y3841" t="str">
        <f t="shared" si="2018"/>
        <v>0.009+9.58562750463318i</v>
      </c>
      <c r="Z3841" t="str">
        <f t="shared" si="2019"/>
        <v>-0.0000882343289148523-0.0000528183596364815i</v>
      </c>
      <c r="AA3841" t="str">
        <f t="shared" si="2020"/>
        <v>0.00118090956911533-1.25188232072888i</v>
      </c>
      <c r="AB3841" t="str">
        <f t="shared" si="2021"/>
        <v>0.240680444246857-0.322111331185992i</v>
      </c>
      <c r="AC3841" t="str">
        <f t="shared" si="2022"/>
        <v>0.960376004281705-0.031013756995595i</v>
      </c>
      <c r="AD3841" t="str">
        <f t="shared" si="2023"/>
        <v>0.261169505902678-0.326967231787643i</v>
      </c>
      <c r="AE3841" t="str">
        <f t="shared" si="2024"/>
        <v>-0.0000403139889242508+0.0000150551893850798i</v>
      </c>
      <c r="AF3841" t="str">
        <f t="shared" si="2025"/>
        <v>-4.17556093985804-0.0516753403685096i</v>
      </c>
      <c r="AG3841" t="str">
        <f t="shared" si="2026"/>
        <v>0.998519361792703-0.00118496937330683i</v>
      </c>
      <c r="AH3841" t="str">
        <f t="shared" si="2027"/>
        <v>0.000169434262069019-0.0000606696770697849i</v>
      </c>
      <c r="AI3841">
        <f t="shared" si="2028"/>
        <v>-74.89605425446814</v>
      </c>
      <c r="AJ3841">
        <f t="shared" si="2029"/>
        <v>-19.701027544301564</v>
      </c>
      <c r="AK3841"/>
      <c r="AL3841"/>
      <c r="AM3841"/>
      <c r="AN3841"/>
    </row>
    <row r="3842" spans="1:40" x14ac:dyDescent="0.35">
      <c r="A3842"/>
      <c r="B3842">
        <f t="shared" si="2030"/>
        <v>1908000</v>
      </c>
      <c r="C3842" s="237" t="str">
        <f t="shared" si="1998"/>
        <v>-5.81047438704933E-09+0.000355254842024311i</v>
      </c>
      <c r="D3842" s="208" t="str">
        <f t="shared" si="1999"/>
        <v>-1.64874556426023+0.00272362045551972i</v>
      </c>
      <c r="E3842" t="str">
        <f t="shared" si="2000"/>
        <v>36500</v>
      </c>
      <c r="F3842" t="str">
        <f t="shared" si="2001"/>
        <v>0.21505376344086</v>
      </c>
      <c r="G3842" t="str">
        <f t="shared" si="1996"/>
        <v>0.21505376344086</v>
      </c>
      <c r="H3842" t="str">
        <f t="shared" si="2002"/>
        <v>2.52681669639073+0.0543719079170905i</v>
      </c>
      <c r="I3842" t="str">
        <f t="shared" si="2003"/>
        <v>7492.69847881166i</v>
      </c>
      <c r="J3842" t="str">
        <f t="shared" si="1997"/>
        <v>-75990.8220772016+1639.16266081267i</v>
      </c>
      <c r="K3842" t="str">
        <f t="shared" si="2004"/>
        <v>0.00212586654787709-0.0985541889537129i</v>
      </c>
      <c r="L3842" t="str">
        <f t="shared" si="2005"/>
        <v>0.000673980080599662-0.0264878903427385i</v>
      </c>
      <c r="M3842" t="str">
        <f t="shared" si="2006"/>
        <v>0.00279984662847675-0.125042079296451i</v>
      </c>
      <c r="N3842" t="str">
        <f t="shared" si="2007"/>
        <v>-23.7990467875534i</v>
      </c>
      <c r="O3842" t="str">
        <f t="shared" si="2008"/>
        <v>0.234886583585238+0.972022784121676i</v>
      </c>
      <c r="P3842" t="str">
        <f t="shared" si="2009"/>
        <v>0.765113416414762-0.972022784121676i</v>
      </c>
      <c r="Q3842" t="str">
        <f t="shared" si="2010"/>
        <v>-0.765113416414762+24.7710695716751i</v>
      </c>
      <c r="R3842" t="str">
        <f t="shared" si="2011"/>
        <v>-0.0401559629748282-0.029647066642347i</v>
      </c>
      <c r="S3842" t="str">
        <f t="shared" si="2012"/>
        <v>2.65736483013732i</v>
      </c>
      <c r="T3842" t="str">
        <f t="shared" si="2013"/>
        <v>0.0787830722121102-0.106709043729605i</v>
      </c>
      <c r="U3842" t="str">
        <f t="shared" si="2014"/>
        <v>0.00005-0.0000744772682183547i</v>
      </c>
      <c r="V3842" t="str">
        <f t="shared" si="2015"/>
        <v>0.00002-0.000834145404045577i</v>
      </c>
      <c r="W3842" t="str">
        <f t="shared" si="2016"/>
        <v>0.0000421084513013867-0.0000705160288612036i</v>
      </c>
      <c r="X3842" t="str">
        <f t="shared" si="2017"/>
        <v>0.0000421244344105255-0.0000704863362697492i</v>
      </c>
      <c r="Y3842" t="str">
        <f t="shared" si="2018"/>
        <v>0.009+9.59065405287892i</v>
      </c>
      <c r="Z3842" t="str">
        <f t="shared" si="2019"/>
        <v>-0.0000881446569430584-0.0000527903463193667i</v>
      </c>
      <c r="AA3842" t="str">
        <f t="shared" si="2020"/>
        <v>0.00117967200062851-1.25122618973069i</v>
      </c>
      <c r="AB3842" t="str">
        <f t="shared" si="2021"/>
        <v>0.236992322002551-0.32099819595844i</v>
      </c>
      <c r="AC3842" t="str">
        <f t="shared" si="2022"/>
        <v>0.960525260280681-0.0305327584371944i</v>
      </c>
      <c r="AD3842" t="str">
        <f t="shared" si="2023"/>
        <v>0.257095316538224-0.32601783598251i</v>
      </c>
      <c r="AE3842" t="str">
        <f t="shared" si="2024"/>
        <v>-0.0000398721729457358+0.0000151645795128565i</v>
      </c>
      <c r="AF3842" t="str">
        <f t="shared" si="2025"/>
        <v>-4.17556226065096-0.0516482874615708i</v>
      </c>
      <c r="AG3842" t="str">
        <f t="shared" si="2026"/>
        <v>0.998524420065074-0.0011658897344696i</v>
      </c>
      <c r="AH3842" t="str">
        <f t="shared" si="2027"/>
        <v>0.000167590559776724-0.0000611561651594741i</v>
      </c>
      <c r="AI3842">
        <f t="shared" si="2028"/>
        <v>-74.972087680155965</v>
      </c>
      <c r="AJ3842">
        <f t="shared" si="2029"/>
        <v>-20.04774100046113</v>
      </c>
      <c r="AK3842"/>
      <c r="AL3842"/>
      <c r="AM3842"/>
      <c r="AN3842"/>
    </row>
    <row r="3843" spans="1:40" x14ac:dyDescent="0.35">
      <c r="A3843"/>
      <c r="B3843">
        <f t="shared" si="2030"/>
        <v>1909000</v>
      </c>
      <c r="C3843" s="237" t="str">
        <f t="shared" si="1998"/>
        <v>-5.80438852793765E-09+0.000355068747293126i</v>
      </c>
      <c r="D3843" s="208" t="str">
        <f t="shared" si="1999"/>
        <v>-1.64874556421358+0.0027221937292473i</v>
      </c>
      <c r="E3843" t="str">
        <f t="shared" si="2000"/>
        <v>36500</v>
      </c>
      <c r="F3843" t="str">
        <f t="shared" si="2001"/>
        <v>0.21505376344086</v>
      </c>
      <c r="G3843" t="str">
        <f t="shared" si="1996"/>
        <v>0.21505376344086</v>
      </c>
      <c r="H3843" t="str">
        <f t="shared" si="2002"/>
        <v>2.52681801515671+0.0543434565783463i</v>
      </c>
      <c r="I3843" t="str">
        <f t="shared" si="2003"/>
        <v>7496.62546962864i</v>
      </c>
      <c r="J3843" t="str">
        <f t="shared" si="1997"/>
        <v>-76070.4989493994+1640.02176073972i</v>
      </c>
      <c r="K3843" t="str">
        <f t="shared" si="2004"/>
        <v>0.00212364090281489-0.0985026094980699i</v>
      </c>
      <c r="L3843" t="str">
        <f t="shared" si="2005"/>
        <v>0.000673274613816039-0.0264740330138692i</v>
      </c>
      <c r="M3843" t="str">
        <f t="shared" si="2006"/>
        <v>0.00279691551663093-0.124976642511939i</v>
      </c>
      <c r="N3843" t="str">
        <f t="shared" si="2007"/>
        <v>-23.8115200825154i</v>
      </c>
      <c r="O3843" t="str">
        <f t="shared" si="2008"/>
        <v>0.246992324140776+0.969017436280451i</v>
      </c>
      <c r="P3843" t="str">
        <f t="shared" si="2009"/>
        <v>0.753007675859224-0.969017436280451i</v>
      </c>
      <c r="Q3843" t="str">
        <f t="shared" si="2010"/>
        <v>-0.753007675859224+24.7805375187959i</v>
      </c>
      <c r="R3843" t="str">
        <f t="shared" si="2011"/>
        <v>-0.0399904189518149-0.0291718685633582i</v>
      </c>
      <c r="S3843" t="str">
        <f t="shared" si="2012"/>
        <v>2.65875757900007i</v>
      </c>
      <c r="T3843" t="str">
        <f t="shared" si="2013"/>
        <v>0.0775609266364225-0.106324829475526i</v>
      </c>
      <c r="U3843" t="str">
        <f t="shared" si="2014"/>
        <v>0.0000500000000000001-0.0000744382544581567i</v>
      </c>
      <c r="V3843" t="str">
        <f t="shared" si="2015"/>
        <v>0.00002-0.000833708449931355i</v>
      </c>
      <c r="W3843" t="str">
        <f t="shared" si="2016"/>
        <v>0.0000421082791852629-0.0000704813230874433i</v>
      </c>
      <c r="X3843" t="str">
        <f t="shared" si="2017"/>
        <v>0.0000421242379152608-0.000070451645239598i</v>
      </c>
      <c r="Y3843" t="str">
        <f t="shared" si="2018"/>
        <v>0.009+9.59568060112466i</v>
      </c>
      <c r="Z3843" t="str">
        <f t="shared" si="2019"/>
        <v>-0.0000880551258207282-0.000052762362422368i</v>
      </c>
      <c r="AA3843" t="str">
        <f t="shared" si="2020"/>
        <v>0.00117843637651694-1.25057074615343i</v>
      </c>
      <c r="AB3843" t="str">
        <f t="shared" si="2021"/>
        <v>0.233315908914374-0.319842416859403i</v>
      </c>
      <c r="AC3843" t="str">
        <f t="shared" si="2022"/>
        <v>0.960679733493927-0.0300536111593306i</v>
      </c>
      <c r="AD3843" t="str">
        <f t="shared" si="2023"/>
        <v>0.25303319522743-0.325017635652672i</v>
      </c>
      <c r="AE3843" t="str">
        <f t="shared" si="2024"/>
        <v>-0.0000394295681285398+0.0000152688396498722i</v>
      </c>
      <c r="AF3843" t="str">
        <f t="shared" si="2025"/>
        <v>-4.17556357937029-0.051621262849099i</v>
      </c>
      <c r="AG3843" t="str">
        <f t="shared" si="2026"/>
        <v>0.998529703103734-0.0011468845061905i</v>
      </c>
      <c r="AH3843" t="str">
        <f t="shared" si="2027"/>
        <v>0.000165743229476042-0.0000616211196399206i</v>
      </c>
      <c r="AI3843">
        <f t="shared" si="2028"/>
        <v>-75.049001675195129</v>
      </c>
      <c r="AJ3843">
        <f t="shared" si="2029"/>
        <v>-20.394462092281842</v>
      </c>
      <c r="AK3843"/>
      <c r="AL3843"/>
      <c r="AM3843"/>
      <c r="AN3843"/>
    </row>
    <row r="3844" spans="1:40" x14ac:dyDescent="0.35">
      <c r="A3844"/>
      <c r="B3844">
        <f t="shared" si="2030"/>
        <v>1910000</v>
      </c>
      <c r="C3844" s="237" t="str">
        <f t="shared" si="1998"/>
        <v>-5.79831222526433E-09+0.00035488284742553i</v>
      </c>
      <c r="D3844" s="208" t="str">
        <f t="shared" si="1999"/>
        <v>-1.64874556416699+0.00272076849692906i</v>
      </c>
      <c r="E3844" t="str">
        <f t="shared" si="2000"/>
        <v>36500</v>
      </c>
      <c r="F3844" t="str">
        <f t="shared" si="2001"/>
        <v>0.21505376344086</v>
      </c>
      <c r="G3844" t="str">
        <f t="shared" si="1996"/>
        <v>0.21505376344086</v>
      </c>
      <c r="H3844" t="str">
        <f t="shared" si="2002"/>
        <v>2.52681933185333+0.0543150349836817i</v>
      </c>
      <c r="I3844" t="str">
        <f t="shared" si="2003"/>
        <v>7500.55246044563i</v>
      </c>
      <c r="J3844" t="str">
        <f t="shared" si="1997"/>
        <v>-76150.2175700238+1640.88086066677i</v>
      </c>
      <c r="K3844" t="str">
        <f t="shared" si="2004"/>
        <v>0.00212141875057425-0.0984510839791946i</v>
      </c>
      <c r="L3844" t="str">
        <f t="shared" si="2005"/>
        <v>0.000672570253851416-0.0264601901671586i</v>
      </c>
      <c r="M3844" t="str">
        <f t="shared" si="2006"/>
        <v>0.00279398900442567-0.124911274146353i</v>
      </c>
      <c r="N3844" t="str">
        <f t="shared" si="2007"/>
        <v>-23.8239933774774i</v>
      </c>
      <c r="O3844" t="str">
        <f t="shared" si="2008"/>
        <v>0.259059637366232+0.965861327669597i</v>
      </c>
      <c r="P3844" t="str">
        <f t="shared" si="2009"/>
        <v>0.740940362633768-0.965861327669597i</v>
      </c>
      <c r="Q3844" t="str">
        <f t="shared" si="2010"/>
        <v>-0.740940362633768+24.789854705147i</v>
      </c>
      <c r="R3844" t="str">
        <f t="shared" si="2011"/>
        <v>-0.0398197309356329-0.0286986884439718i</v>
      </c>
      <c r="S3844" t="str">
        <f t="shared" si="2012"/>
        <v>2.66015032786284i</v>
      </c>
      <c r="T3844" t="str">
        <f t="shared" si="2013"/>
        <v>0.0763428254734651-0.105926470303834i</v>
      </c>
      <c r="U3844" t="str">
        <f t="shared" si="2014"/>
        <v>0.0000499999999999999-0.0000743992815500631i</v>
      </c>
      <c r="V3844" t="str">
        <f t="shared" si="2015"/>
        <v>0.00002-0.000833271953360709i</v>
      </c>
      <c r="W3844" t="str">
        <f t="shared" si="2016"/>
        <v>0.0000421081069810859-0.0000704466547965643i</v>
      </c>
      <c r="X3844" t="str">
        <f t="shared" si="2017"/>
        <v>0.0000421240413704056-0.0000704169916764653i</v>
      </c>
      <c r="Y3844" t="str">
        <f t="shared" si="2018"/>
        <v>0.009+9.60070714937041i</v>
      </c>
      <c r="Z3844" t="str">
        <f t="shared" si="2019"/>
        <v>-0.0000879657352529436-0.0000527344078988992i</v>
      </c>
      <c r="AA3844" t="str">
        <f t="shared" si="2020"/>
        <v>0.00117720269270957-1.24991598891733i</v>
      </c>
      <c r="AB3844" t="str">
        <f t="shared" si="2021"/>
        <v>0.229651662078886-0.318644087542718i</v>
      </c>
      <c r="AC3844" t="str">
        <f t="shared" si="2022"/>
        <v>0.960839405244533-0.029576369797021i</v>
      </c>
      <c r="AD3844" t="str">
        <f t="shared" si="2023"/>
        <v>0.248983776222554-0.323966783215433i</v>
      </c>
      <c r="AE3844" t="str">
        <f t="shared" si="2024"/>
        <v>-0.0000389862374332482+0.0000153679642675481i</v>
      </c>
      <c r="AF3844" t="str">
        <f t="shared" si="2025"/>
        <v>-4.17556489602032-0.0515942664867526i</v>
      </c>
      <c r="AG3844" t="str">
        <f t="shared" si="2026"/>
        <v>0.998535209868593-0.00112795644237311i</v>
      </c>
      <c r="AH3844" t="str">
        <f t="shared" si="2027"/>
        <v>0.000163892537537561-0.0000620645136389382i</v>
      </c>
      <c r="AI3844">
        <f t="shared" si="2028"/>
        <v>-75.12681044884097</v>
      </c>
      <c r="AJ3844">
        <f t="shared" si="2029"/>
        <v>-20.741190613360821</v>
      </c>
      <c r="AK3844"/>
      <c r="AL3844"/>
      <c r="AM3844"/>
      <c r="AN3844"/>
    </row>
    <row r="3845" spans="1:40" x14ac:dyDescent="0.35">
      <c r="A3845"/>
      <c r="B3845">
        <f t="shared" si="2030"/>
        <v>1911000</v>
      </c>
      <c r="C3845" s="237" t="str">
        <f t="shared" si="1998"/>
        <v>-5.79224545903178E-09+0.000354697142115622i</v>
      </c>
      <c r="D3845" s="208" t="str">
        <f t="shared" si="1999"/>
        <v>-1.64874556412047+0.00271934475621977i</v>
      </c>
      <c r="E3845" t="str">
        <f t="shared" si="2000"/>
        <v>36500</v>
      </c>
      <c r="F3845" t="str">
        <f t="shared" si="2001"/>
        <v>0.21505376344086</v>
      </c>
      <c r="G3845" t="str">
        <f t="shared" ref="G3845:G3908" si="2031">IF($C$11=$C$7,$C$24,F3845)</f>
        <v>0.21505376344086</v>
      </c>
      <c r="H3845" t="str">
        <f t="shared" si="2002"/>
        <v>2.52682064648494+0.054286643086503i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0.000671866998392151-0.0264463617799304i</v>
      </c>
      <c r="M3845" t="str">
        <f t="shared" si="2006"/>
        <v>0.00279106708224358-0.124845974092497i</v>
      </c>
      <c r="N3845" t="str">
        <f t="shared" si="2007"/>
        <v>-23.8364666724395i</v>
      </c>
      <c r="O3845" t="str">
        <f t="shared" si="2008"/>
        <v>0.271086645816196+0.962554949319842i</v>
      </c>
      <c r="P3845" t="str">
        <f t="shared" si="2009"/>
        <v>0.728913354183804-0.962554949319842i</v>
      </c>
      <c r="Q3845" t="str">
        <f t="shared" si="2010"/>
        <v>-0.728913354183804+24.7990216217593i</v>
      </c>
      <c r="R3845" t="str">
        <f t="shared" si="2011"/>
        <v>-0.0396439192033171-0.0282275802142981i</v>
      </c>
      <c r="S3845" t="str">
        <f t="shared" si="2012"/>
        <v>2.6615430767256i</v>
      </c>
      <c r="T3845" t="str">
        <f t="shared" si="2013"/>
        <v>0.0751289206920816-0.105513998689858i</v>
      </c>
      <c r="U3845" t="str">
        <f t="shared" si="2014"/>
        <v>0.0000500000000000001-0.0000743603494299429i</v>
      </c>
      <c r="V3845" t="str">
        <f t="shared" si="2015"/>
        <v>0.00002-0.000832835913615359i</v>
      </c>
      <c r="W3845" t="str">
        <f t="shared" si="2016"/>
        <v>0.0000421079346888597-0.0000704120239296821i</v>
      </c>
      <c r="X3845" t="str">
        <f t="shared" si="2017"/>
        <v>0.0000421238447758836-0.0000703823755214916i</v>
      </c>
      <c r="Y3845" t="str">
        <f t="shared" si="2018"/>
        <v>0.009+9.60573369761615i</v>
      </c>
      <c r="Z3845" t="str">
        <f t="shared" si="2019"/>
        <v>-0.000087876484945562-0.0000527064827024746i</v>
      </c>
      <c r="AA3845" t="str">
        <f t="shared" si="2020"/>
        <v>0.00117597094514604-1.24926191694493i</v>
      </c>
      <c r="AB3845" t="str">
        <f t="shared" si="2021"/>
        <v>0.226000038643137-0.317403305699467i</v>
      </c>
      <c r="AC3845" t="str">
        <f t="shared" si="2022"/>
        <v>0.961004256388214-0.0291010888876775i</v>
      </c>
      <c r="AD3845" t="str">
        <f t="shared" si="2023"/>
        <v>0.244947691873618-0.322865439026818i</v>
      </c>
      <c r="AE3845" t="str">
        <f t="shared" si="2024"/>
        <v>-0.0000385422438346761+0.0000154619486073346i</v>
      </c>
      <c r="AF3845" t="str">
        <f t="shared" si="2025"/>
        <v>-4.17556621060541-0.0515672983302832i</v>
      </c>
      <c r="AG3845" t="str">
        <f t="shared" si="2026"/>
        <v>0.998540939285823-0.00110910828258587i</v>
      </c>
      <c r="AH3845" t="str">
        <f t="shared" si="2027"/>
        <v>0.000162038750427553-0.0000624863235884848i</v>
      </c>
      <c r="AI3845">
        <f t="shared" si="2028"/>
        <v>-75.205528626654882</v>
      </c>
      <c r="AJ3845">
        <f t="shared" si="2029"/>
        <v>-21.087926357024465</v>
      </c>
      <c r="AK3845"/>
      <c r="AL3845"/>
      <c r="AM3845"/>
      <c r="AN3845"/>
    </row>
    <row r="3846" spans="1:40" x14ac:dyDescent="0.35">
      <c r="A3846"/>
      <c r="B3846">
        <f t="shared" si="2030"/>
        <v>1912000</v>
      </c>
      <c r="C3846" s="237" t="str">
        <f t="shared" ref="C3846:C3909" si="2033">IMPRODUCT(COMPLEX(-1,0),IMDIV(IMPRODUCT(G3846,COMPLEX($C$100+$C$101,0)),COMPLEX($C$100,2*PI()*B3846*$C$103*$C$102*(2*$C$100+$C$101))))</f>
        <v>-5.78618820929441E-09+0.000354511631058129i</v>
      </c>
      <c r="D3846" s="208" t="str">
        <f t="shared" ref="D3846:D3909" si="2034">IMPRODUCT(COMPLEX($C$106,0),IMSUB(C3846,G3846))</f>
        <v>-1.64874556407404+0.00271792250477899i</v>
      </c>
      <c r="E3846" t="str">
        <f t="shared" ref="E3846:E3909" si="2035">IMDIV(COMPLEX($C$20*10^3,0),COMPLEX(1,2*PI()*B3846*$C$20*1000*$C$29*10^-12))</f>
        <v>36500</v>
      </c>
      <c r="F3846" t="str">
        <f t="shared" ref="F3846:F3909" si="2036">IMDIV(COMPLEX($C$22*1000,0),IMSUM(COMPLEX($C$22*1000,0),E3846))</f>
        <v>0.21505376344086</v>
      </c>
      <c r="G3846" t="str">
        <f t="shared" si="2031"/>
        <v>0.21505376344086</v>
      </c>
      <c r="H3846" t="str">
        <f t="shared" ref="H3846:H3909" si="2037">IMPRODUCT(COMPLEX($C$108,0),IMPRODUCT(COMPLEX(-1,0),D3846),IMDIV(COMPLEX(0,2*PI()*B3846*$C$109*$C$110),COMPLEX(1,2*PI()*B3846*$C$109*$C$110)))</f>
        <v>2.52682195905587+0.054258280840314i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0.000671164845130656-0.026432547829556i</v>
      </c>
      <c r="M3846" t="str">
        <f t="shared" ref="M3846:M3909" si="2041">IMSUM(K3846,L3846)</f>
        <v>0.00278814974049243-0.124780742243398i</v>
      </c>
      <c r="N3846" t="str">
        <f t="shared" ref="N3846:N3909" si="2042">COMPLEX(0,-2*PI()*B3846*$C$43)</f>
        <v>-23.8489399674015i</v>
      </c>
      <c r="O3846" t="str">
        <f t="shared" ref="O3846:O3909" si="2043">IMEXP(N3846)</f>
        <v>0.283071478315633+0.959098815641122i</v>
      </c>
      <c r="P3846" t="str">
        <f t="shared" ref="P3846:P3909" si="2044">IMSUB(COMPLEX(1,0),O3846)</f>
        <v>0.716928521684367-0.959098815641122i</v>
      </c>
      <c r="Q3846" t="str">
        <f t="shared" ref="Q3846:Q3909" si="2045">IMSUM(COMPLEX(0,2*PI()*B3846*$C$43),O3846,COMPLEX(-1,0))</f>
        <v>-0.716928521684367+24.8080387830426i</v>
      </c>
      <c r="R3846" t="str">
        <f t="shared" ref="R3846:R3909" si="2046">IMDIV(P3846,Q3846)</f>
        <v>-0.0394630044967784-0.0277585976961622i</v>
      </c>
      <c r="S3846" t="str">
        <f t="shared" ref="S3846:S3909" si="2047">IMDIV(COMPLEX(0,2*PI()*B3846*$C$123),COMPLEX($C$124,0))</f>
        <v>2.66293582558835i</v>
      </c>
      <c r="T3846" t="str">
        <f t="shared" ref="T3846:T3909" si="2048">IMPRODUCT(R3846,S3846)</f>
        <v>0.0739193642732046-0.105087448459825i</v>
      </c>
      <c r="U3846" t="str">
        <f t="shared" ref="U3846:U3909" si="2049">IMDIV(COMPLEX(1,2*PI()*B3846*$C$16*10^-3*$C$15*10^-6),COMPLEX(0,2*PI()*B3846*$C$15*10^-6))</f>
        <v>0.0000499999999999999-0.0000743214580337973i</v>
      </c>
      <c r="V3846" t="str">
        <f t="shared" ref="V3846:V3909" si="2050">IMSUM(COMPLEX($C$18*10^-3,0),IMDIV(COMPLEX(1,0),COMPLEX(0,2*PI()*B3846*($C$17*1*10^-6))))</f>
        <v>0.00002-0.00083240032997853i</v>
      </c>
      <c r="W3846" t="str">
        <f t="shared" ref="W3846:W3909" si="2051">IMDIV(IMPRODUCT(U3846,V3846),IMSUM(U3846,V3846))</f>
        <v>0.000042107762308587-0.0000703774304280332i</v>
      </c>
      <c r="X3846" t="str">
        <f t="shared" ref="X3846:X3909" si="2052">IMDIV(IMPRODUCT(COMPLEX($C$19,0),W3846),IMSUM(COMPLEX($C$19,0),W3846))</f>
        <v>0.0000421236481316171-0.0000703477967159388i</v>
      </c>
      <c r="Y3846" t="str">
        <f t="shared" ref="Y3846:Y3909" si="2053">COMPLEX($C$13*10^-3,2*PI()*B3846*$C$12*0.000001)</f>
        <v>0.009+9.6107602458619i</v>
      </c>
      <c r="Z3846" t="str">
        <f t="shared" ref="Z3846:Z3909" si="2054">IMPRODUCT(COMPLEX($C$6,0),IMDIV(X3846,IMSUM(X3846,Y3846)))</f>
        <v>-0.0000877873746052075-0.0000526785867867044i</v>
      </c>
      <c r="AA3846" t="str">
        <f t="shared" ref="AA3846:AA3909" si="2055">IMDIV(COMPLEX($C$6,0),IMSUM(X3846,Y3846))</f>
        <v>0.00117474112977657-1.24860852916098i</v>
      </c>
      <c r="AB3846" t="str">
        <f t="shared" ref="AB3846:AB3909" si="2056">IMPRODUCT(COMPLEX($C$119,0),T3846)</f>
        <v>0.222361495790543-0.316120173084454i</v>
      </c>
      <c r="AC3846" t="str">
        <f t="shared" ref="AC3846:AC3909" si="2057">IMSUM(COMPLEX(1,0),IMPRODUCT(AB3846,M3846))</f>
        <v>0.961174267311194-0.028627822869646i</v>
      </c>
      <c r="AD3846" t="str">
        <f t="shared" ref="AD3846:AD3909" si="2058">IMDIV(AB3846,AC3846)</f>
        <v>0.240925572528611-0.321713771358406i</v>
      </c>
      <c r="AE3846" t="str">
        <f t="shared" ref="AE3846:AE3909" si="2059">IMPRODUCT(AD3846,AA3846,X3846)</f>
        <v>-0.0000380976503125251+0.0000155507886803096i</v>
      </c>
      <c r="AF3846" t="str">
        <f t="shared" ref="AF3846:AF3909" si="2060">IMSUB(D3846,H3846)</f>
        <v>-4.17556752312991-0.051540358335535i</v>
      </c>
      <c r="AG3846" t="str">
        <f t="shared" ref="AG3846:AG3909" si="2061">IMSUM(COMPLEX(1,0),IMPRODUCT(AD3846,AA3846,COMPLEX($C$127,0)))</f>
        <v>0.998546890248052-0.00109034275164824i</v>
      </c>
      <c r="AH3846" t="str">
        <f t="shared" ref="AH3846:AH3909" si="2062">IMDIV(IMPRODUCT(AE3846,AF3846),AG3846)</f>
        <v>0.00016018213466681-0.0000628865292231103i</v>
      </c>
      <c r="AI3846">
        <f t="shared" ref="AI3846:AI3909" si="2063">20*LOG10(IMABS(AH3846))</f>
        <v>-75.285171266501806</v>
      </c>
      <c r="AJ3846">
        <f t="shared" ref="AJ3846:AJ3909" si="2064">IMARGUMENT(AH3846)*180/PI()</f>
        <v>-21.434669116353337</v>
      </c>
      <c r="AK3846"/>
      <c r="AL3846"/>
      <c r="AM3846"/>
      <c r="AN3846"/>
    </row>
    <row r="3847" spans="1:40" x14ac:dyDescent="0.35">
      <c r="A3847"/>
      <c r="B3847">
        <f t="shared" si="2030"/>
        <v>1913000</v>
      </c>
      <c r="C3847" s="237" t="str">
        <f t="shared" si="2033"/>
        <v>-5.78014045615884E-09+0.000354326313948423i</v>
      </c>
      <c r="D3847" s="208" t="str">
        <f t="shared" si="2034"/>
        <v>-1.64874556402767+0.00271650174027124i</v>
      </c>
      <c r="E3847" t="str">
        <f t="shared" si="2035"/>
        <v>36500</v>
      </c>
      <c r="F3847" t="str">
        <f t="shared" si="2036"/>
        <v>0.21505376344086</v>
      </c>
      <c r="G3847" t="str">
        <f t="shared" si="2031"/>
        <v>0.21505376344086</v>
      </c>
      <c r="H3847" t="str">
        <f t="shared" si="2037"/>
        <v>2.52682326957039+0.0542299481987141i</v>
      </c>
      <c r="I3847" t="str">
        <f t="shared" si="2038"/>
        <v>7512.33343289659i</v>
      </c>
      <c r="J3847" t="str">
        <f t="shared" si="2032"/>
        <v>-76389.6239224567+1643.45816044792i</v>
      </c>
      <c r="K3847" t="str">
        <f t="shared" si="2039"/>
        <v>0.00211477317783964-0.0982968301988531i</v>
      </c>
      <c r="L3847" t="str">
        <f t="shared" si="2040"/>
        <v>0.000670463791765353-0.0264187482934533i</v>
      </c>
      <c r="M3847" t="str">
        <f t="shared" si="2041"/>
        <v>0.00278523696960499-0.124715578492306i</v>
      </c>
      <c r="N3847" t="str">
        <f t="shared" si="2042"/>
        <v>-23.8614132623635i</v>
      </c>
      <c r="O3847" t="str">
        <f t="shared" si="2043"/>
        <v>0.295012270251575+0.955493464342385i</v>
      </c>
      <c r="P3847" t="str">
        <f t="shared" si="2044"/>
        <v>0.704987729748425-0.955493464342385i</v>
      </c>
      <c r="Q3847" t="str">
        <f t="shared" si="2045"/>
        <v>-0.704987729748425+24.8169067267059i</v>
      </c>
      <c r="R3847" t="str">
        <f t="shared" si="2046"/>
        <v>-0.0392770080249495-0.0272917946014905i</v>
      </c>
      <c r="S3847" t="str">
        <f t="shared" si="2047"/>
        <v>2.66432857445111i</v>
      </c>
      <c r="T3847" t="str">
        <f t="shared" si="2048"/>
        <v>0.0727143082048017-0.104646854799819i</v>
      </c>
      <c r="U3847" t="str">
        <f t="shared" si="2049"/>
        <v>0.00005-0.0000742826072977631i</v>
      </c>
      <c r="V3847" t="str">
        <f t="shared" si="2050"/>
        <v>0.00002-0.00083196520173495i</v>
      </c>
      <c r="W3847" t="str">
        <f t="shared" si="2051"/>
        <v>0.0000421075898402716-0.0000703428742329786i</v>
      </c>
      <c r="X3847" t="str">
        <f t="shared" si="2052"/>
        <v>0.0000421234514375304-0.0000703132552011932i</v>
      </c>
      <c r="Y3847" t="str">
        <f t="shared" si="2053"/>
        <v>0.009+9.61578679410764i</v>
      </c>
      <c r="Z3847" t="str">
        <f t="shared" si="2054"/>
        <v>-0.0000876984039392728-0.0000526507201052995i</v>
      </c>
      <c r="AA3847" t="str">
        <f t="shared" si="2055"/>
        <v>0.00117351324256197-1.24795582449251i</v>
      </c>
      <c r="AB3847" t="str">
        <f t="shared" si="2056"/>
        <v>0.218736490725684-0.314794795543156i</v>
      </c>
      <c r="AC3847" t="str">
        <f t="shared" si="2057"/>
        <v>0.961349417928039-0.0281566260806166i</v>
      </c>
      <c r="AD3847" t="str">
        <f t="shared" si="2058"/>
        <v>0.236918046433653-0.320511956372805i</v>
      </c>
      <c r="AE3847" t="str">
        <f t="shared" si="2059"/>
        <v>-0.0000376525198420285+0.0000156344812666762i</v>
      </c>
      <c r="AF3847" t="str">
        <f t="shared" si="2060"/>
        <v>-4.17556883359806-0.0515134464584429i</v>
      </c>
      <c r="AG3847" t="str">
        <f t="shared" si="2061"/>
        <v>0.998553061614558-0.00107166255921807i</v>
      </c>
      <c r="AH3847" t="str">
        <f t="shared" si="2062"/>
        <v>0.000158322956789444-0.0000632651135779374i</v>
      </c>
      <c r="AI3847">
        <f t="shared" si="2063"/>
        <v>-75.365753875332942</v>
      </c>
      <c r="AJ3847">
        <f t="shared" si="2064"/>
        <v>-21.781418684234854</v>
      </c>
      <c r="AK3847"/>
      <c r="AL3847"/>
      <c r="AM3847"/>
      <c r="AN3847"/>
    </row>
    <row r="3848" spans="1:40" x14ac:dyDescent="0.35">
      <c r="A3848"/>
      <c r="B3848">
        <f t="shared" si="2030"/>
        <v>1914000</v>
      </c>
      <c r="C3848" s="237" t="str">
        <f t="shared" si="2033"/>
        <v>-5.77410217978356E-09+0.000354141190482506i</v>
      </c>
      <c r="D3848" s="208" t="str">
        <f t="shared" si="2034"/>
        <v>-1.64874556398138+0.00271508246036588i</v>
      </c>
      <c r="E3848" t="str">
        <f t="shared" si="2035"/>
        <v>36500</v>
      </c>
      <c r="F3848" t="str">
        <f t="shared" si="2036"/>
        <v>0.21505376344086</v>
      </c>
      <c r="G3848" t="str">
        <f t="shared" si="2031"/>
        <v>0.21505376344086</v>
      </c>
      <c r="H3848" t="str">
        <f t="shared" si="2037"/>
        <v>2.52682457803282+0.0542016451154012i</v>
      </c>
      <c r="I3848" t="str">
        <f t="shared" si="2038"/>
        <v>7516.26042371358i</v>
      </c>
      <c r="J3848" t="str">
        <f t="shared" si="2032"/>
        <v>-76469.5095367876+1644.31726037498i</v>
      </c>
      <c r="K3848" t="str">
        <f t="shared" si="2039"/>
        <v>0.00211256492403835-0.0982455195836074i</v>
      </c>
      <c r="L3848" t="str">
        <f t="shared" si="2040"/>
        <v>0.000669763836000677-0.026404963149088i</v>
      </c>
      <c r="M3848" t="str">
        <f t="shared" si="2041"/>
        <v>0.00278232876003903-0.124650482732695i</v>
      </c>
      <c r="N3848" t="str">
        <f t="shared" si="2042"/>
        <v>-23.8738865573256i</v>
      </c>
      <c r="O3848" t="str">
        <f t="shared" si="2043"/>
        <v>0.306907163862933+0.951739456348013i</v>
      </c>
      <c r="P3848" t="str">
        <f t="shared" si="2044"/>
        <v>0.693092836137067-0.951739456348013i</v>
      </c>
      <c r="Q3848" t="str">
        <f t="shared" si="2045"/>
        <v>-0.693092836137067+24.8256260136736i</v>
      </c>
      <c r="R3848" t="str">
        <f t="shared" si="2046"/>
        <v>-0.039085951466005-0.0268272245306343i</v>
      </c>
      <c r="S3848" t="str">
        <f t="shared" si="2047"/>
        <v>2.66572132331386i</v>
      </c>
      <c r="T3848" t="str">
        <f t="shared" si="2048"/>
        <v>0.0715139044766405-0.10419225426494i</v>
      </c>
      <c r="U3848" t="str">
        <f t="shared" si="2049"/>
        <v>0.0000500000000000002-0.0000742437971581093i</v>
      </c>
      <c r="V3848" t="str">
        <f t="shared" si="2050"/>
        <v>0.00002-0.000831530528170824i</v>
      </c>
      <c r="W3848" t="str">
        <f t="shared" si="2051"/>
        <v>0.0000421074172839167-0.0000703083552860008i</v>
      </c>
      <c r="X3848" t="str">
        <f t="shared" si="2052"/>
        <v>0.0000421232546935463-0.0000702787509187613i</v>
      </c>
      <c r="Y3848" t="str">
        <f t="shared" si="2053"/>
        <v>0.009+9.62081334235338i</v>
      </c>
      <c r="Z3848" t="str">
        <f t="shared" si="2054"/>
        <v>-0.0000876095726559119-0.000052622882612066i</v>
      </c>
      <c r="AA3848" t="str">
        <f t="shared" si="2055"/>
        <v>0.00117228727947362-1.24730380186877i</v>
      </c>
      <c r="AB3848" t="str">
        <f t="shared" si="2056"/>
        <v>0.215125480658553-0.31342728303927i</v>
      </c>
      <c r="AC3848" t="str">
        <f t="shared" si="2057"/>
        <v>0.961529687679411-0.0276875527559727i</v>
      </c>
      <c r="AD3848" t="str">
        <f t="shared" si="2058"/>
        <v>0.232925739633733-0.31926017809789i</v>
      </c>
      <c r="AE3848" t="str">
        <f t="shared" si="2059"/>
        <v>-0.0000372069153846262+0.0000157130239151319i</v>
      </c>
      <c r="AF3848" t="str">
        <f t="shared" si="2060"/>
        <v>-4.1755701420142-0.0514865626550353i</v>
      </c>
      <c r="AG3848" t="str">
        <f t="shared" si="2061"/>
        <v>0.998559452211476-0.00105307039938284i</v>
      </c>
      <c r="AH3848" t="str">
        <f t="shared" si="2062"/>
        <v>0.000156461483301838-0.0000636220629860559i</v>
      </c>
      <c r="AI3848">
        <f t="shared" si="2063"/>
        <v>-75.447292426793695</v>
      </c>
      <c r="AJ3848">
        <f t="shared" si="2064"/>
        <v>-22.128174853385868</v>
      </c>
      <c r="AK3848"/>
      <c r="AL3848"/>
      <c r="AM3848"/>
      <c r="AN3848"/>
    </row>
    <row r="3849" spans="1:40" x14ac:dyDescent="0.35">
      <c r="A3849"/>
      <c r="B3849">
        <f t="shared" si="2030"/>
        <v>1915000</v>
      </c>
      <c r="C3849" s="237" t="str">
        <f t="shared" si="2033"/>
        <v>-5.76807336037912E-09+0.000353956260357027i</v>
      </c>
      <c r="D3849" s="208" t="str">
        <f t="shared" si="2034"/>
        <v>-1.64874556393515+0.00271366466273721i</v>
      </c>
      <c r="E3849" t="str">
        <f t="shared" si="2035"/>
        <v>36500</v>
      </c>
      <c r="F3849" t="str">
        <f t="shared" si="2036"/>
        <v>0.21505376344086</v>
      </c>
      <c r="G3849" t="str">
        <f t="shared" si="2031"/>
        <v>0.21505376344086</v>
      </c>
      <c r="H3849" t="str">
        <f t="shared" si="2037"/>
        <v>2.52682588444741+0.0541733715441679i</v>
      </c>
      <c r="I3849" t="str">
        <f t="shared" si="2038"/>
        <v>7520.18741453057i</v>
      </c>
      <c r="J3849" t="str">
        <f t="shared" si="2032"/>
        <v>-76549.4368995451+1645.17636030202i</v>
      </c>
      <c r="K3849" t="str">
        <f t="shared" si="2039"/>
        <v>0.0021103601267301-0.0981942624842877i</v>
      </c>
      <c r="L3849" t="str">
        <f t="shared" si="2040"/>
        <v>0.000669064975547045-0.0263911923739721i</v>
      </c>
      <c r="M3849" t="str">
        <f t="shared" si="2041"/>
        <v>0.00277942510227714-0.12458545485826i</v>
      </c>
      <c r="N3849" t="str">
        <f t="shared" si="2042"/>
        <v>-23.8863598522876i</v>
      </c>
      <c r="O3849" t="str">
        <f t="shared" si="2043"/>
        <v>0.318754308529234+0.947837375710649i</v>
      </c>
      <c r="P3849" t="str">
        <f t="shared" si="2044"/>
        <v>0.681245691470766-0.947837375710649i</v>
      </c>
      <c r="Q3849" t="str">
        <f t="shared" si="2045"/>
        <v>-0.681245691470766+24.8341972279982i</v>
      </c>
      <c r="R3849" t="str">
        <f t="shared" si="2046"/>
        <v>-0.0388898569696427-0.0263649409705948i</v>
      </c>
      <c r="S3849" t="str">
        <f t="shared" si="2047"/>
        <v>2.66711407217662i</v>
      </c>
      <c r="T3849" t="str">
        <f t="shared" si="2048"/>
        <v>0.0703183050747793-0.10372368478867i</v>
      </c>
      <c r="U3849" t="str">
        <f t="shared" si="2049"/>
        <v>0.0000499999999999999-0.0000742050275512379i</v>
      </c>
      <c r="V3849" t="str">
        <f t="shared" si="2050"/>
        <v>0.00002-0.000831096308573867i</v>
      </c>
      <c r="W3849" t="str">
        <f t="shared" si="2051"/>
        <v>0.0000421072446395251-0.0000702738735287043i</v>
      </c>
      <c r="X3849" t="str">
        <f t="shared" si="2052"/>
        <v>0.0000421230578995883-0.0000702442838102723i</v>
      </c>
      <c r="Y3849" t="str">
        <f t="shared" si="2053"/>
        <v>0.009+9.62583989059913i</v>
      </c>
      <c r="Z3849" t="str">
        <f t="shared" si="2054"/>
        <v>-0.0000875208804640414-0.0000525950742609083i</v>
      </c>
      <c r="AA3849" t="str">
        <f t="shared" si="2055"/>
        <v>0.00117106323649339-1.24665246022126i</v>
      </c>
      <c r="AB3849" t="str">
        <f t="shared" si="2056"/>
        <v>0.211528922787985-0.312017749682894i</v>
      </c>
      <c r="AC3849" t="str">
        <f t="shared" si="2057"/>
        <v>0.96171505552976-0.0272206570270435i</v>
      </c>
      <c r="AD3849" t="str">
        <f t="shared" si="2058"/>
        <v>0.228949275873776-0.317958628399867i</v>
      </c>
      <c r="AE3849" t="str">
        <f t="shared" si="2059"/>
        <v>-0.0000367608998786652+0.0000157864149421329i</v>
      </c>
      <c r="AF3849" t="str">
        <f t="shared" si="2060"/>
        <v>-4.17557144838256-0.0514597068814307i</v>
      </c>
      <c r="AG3849" t="str">
        <f t="shared" si="2061"/>
        <v>0.998566060832007-0.0010345689502536i</v>
      </c>
      <c r="AH3849" t="str">
        <f t="shared" si="2062"/>
        <v>0.000154597980641686-0.0000639573670754235i</v>
      </c>
      <c r="AI3849">
        <f t="shared" si="2063"/>
        <v>-75.529803379707815</v>
      </c>
      <c r="AJ3849">
        <f t="shared" si="2064"/>
        <v>-22.474937416380136</v>
      </c>
      <c r="AK3849"/>
      <c r="AL3849"/>
      <c r="AM3849"/>
      <c r="AN3849"/>
    </row>
    <row r="3850" spans="1:40" x14ac:dyDescent="0.35">
      <c r="A3850"/>
      <c r="B3850">
        <f t="shared" si="2030"/>
        <v>1916000</v>
      </c>
      <c r="C3850" s="237" t="str">
        <f t="shared" si="2033"/>
        <v>-5.76205397820743E-09+0.000353771523269257i</v>
      </c>
      <c r="D3850" s="208" t="str">
        <f t="shared" si="2034"/>
        <v>-1.64874556388901+0.0027122483450643i</v>
      </c>
      <c r="E3850" t="str">
        <f t="shared" si="2035"/>
        <v>36500</v>
      </c>
      <c r="F3850" t="str">
        <f t="shared" si="2036"/>
        <v>0.21505376344086</v>
      </c>
      <c r="G3850" t="str">
        <f t="shared" si="2031"/>
        <v>0.21505376344086</v>
      </c>
      <c r="H3850" t="str">
        <f t="shared" si="2037"/>
        <v>2.52682718881848+0.0541451274389045i</v>
      </c>
      <c r="I3850" t="str">
        <f t="shared" si="2038"/>
        <v>7524.11440534755i</v>
      </c>
      <c r="J3850" t="str">
        <f t="shared" si="2032"/>
        <v>-76629.4060107292+1646.03546022907i</v>
      </c>
      <c r="K3850" t="str">
        <f t="shared" si="2039"/>
        <v>0.00210815877870597-0.098143058817251i</v>
      </c>
      <c r="L3850" t="str">
        <f t="shared" si="2040"/>
        <v>0.000668367208120833-0.0263774359456647i</v>
      </c>
      <c r="M3850" t="str">
        <f t="shared" si="2041"/>
        <v>0.0027765259868268-0.124520494762916i</v>
      </c>
      <c r="N3850" t="str">
        <f t="shared" si="2042"/>
        <v>-23.8988331472496i</v>
      </c>
      <c r="O3850" t="str">
        <f t="shared" si="2043"/>
        <v>0.330551861059132+0.943787829520144i</v>
      </c>
      <c r="P3850" t="str">
        <f t="shared" si="2044"/>
        <v>0.669448138940868-0.943787829520144i</v>
      </c>
      <c r="Q3850" t="str">
        <f t="shared" si="2045"/>
        <v>-0.669448138940868+24.8426209767697i</v>
      </c>
      <c r="R3850" t="str">
        <f t="shared" si="2046"/>
        <v>-0.0386887471594095-0.0259049972931128i</v>
      </c>
      <c r="S3850" t="str">
        <f t="shared" si="2047"/>
        <v>2.66850682103937i</v>
      </c>
      <c r="T3850" t="str">
        <f t="shared" si="2048"/>
        <v>0.0691276619756779-0.103241185692352i</v>
      </c>
      <c r="U3850" t="str">
        <f t="shared" si="2049"/>
        <v>0.0000500000000000001-0.0000741662984136853i</v>
      </c>
      <c r="V3850" t="str">
        <f t="shared" si="2050"/>
        <v>0.00002-0.000830662542233273i</v>
      </c>
      <c r="W3850" t="str">
        <f t="shared" si="2051"/>
        <v>0.0000421070719071009-0.0000702394289028171i</v>
      </c>
      <c r="X3850" t="str">
        <f t="shared" si="2052"/>
        <v>0.0000421228610555814-0.0000702098538174791i</v>
      </c>
      <c r="Y3850" t="str">
        <f t="shared" si="2053"/>
        <v>0.009+9.63086643884487i</v>
      </c>
      <c r="Z3850" t="str">
        <f t="shared" si="2054"/>
        <v>-0.0000874323270733398-0.0000525672950058294i</v>
      </c>
      <c r="AA3850" t="str">
        <f t="shared" si="2055"/>
        <v>0.00116984110961366-1.24600179848371i</v>
      </c>
      <c r="AB3850" t="str">
        <f t="shared" si="2056"/>
        <v>0.207947274283943-0.310566313759037i</v>
      </c>
      <c r="AC3850" t="str">
        <f t="shared" si="2057"/>
        <v>0.961905499964969-0.0267559929192214i</v>
      </c>
      <c r="AD3850" t="str">
        <f t="shared" si="2058"/>
        <v>0.2249892764997-0.316607506954895i</v>
      </c>
      <c r="AE3850" t="str">
        <f t="shared" si="2059"/>
        <v>-0.0000363145362300741+0.0000158546534310473i</v>
      </c>
      <c r="AF3850" t="str">
        <f t="shared" si="2060"/>
        <v>-4.17557275270749-0.0514328790938402i</v>
      </c>
      <c r="AG3850" t="str">
        <f t="shared" si="2061"/>
        <v>0.998572886236625-0.00101616087356023i</v>
      </c>
      <c r="AH3850" t="str">
        <f t="shared" si="2062"/>
        <v>0.000152732715136963-0.0000642710187652623i</v>
      </c>
      <c r="AI3850">
        <f t="shared" si="2063"/>
        <v>-75.613303697498637</v>
      </c>
      <c r="AJ3850">
        <f t="shared" si="2064"/>
        <v>-22.821706165699034</v>
      </c>
      <c r="AK3850"/>
      <c r="AL3850"/>
      <c r="AM3850"/>
      <c r="AN3850"/>
    </row>
    <row r="3851" spans="1:40" x14ac:dyDescent="0.35">
      <c r="A3851"/>
      <c r="B3851">
        <f t="shared" si="2030"/>
        <v>1917000</v>
      </c>
      <c r="C3851" s="237" t="str">
        <f t="shared" si="2033"/>
        <v>-5.75604401358196E-09+0.000353586978917102i</v>
      </c>
      <c r="D3851" s="208" t="str">
        <f t="shared" si="2034"/>
        <v>-1.64874556384293+0.00271083350503112i</v>
      </c>
      <c r="E3851" t="str">
        <f t="shared" si="2035"/>
        <v>36500</v>
      </c>
      <c r="F3851" t="str">
        <f t="shared" si="2036"/>
        <v>0.21505376344086</v>
      </c>
      <c r="G3851" t="str">
        <f t="shared" si="2031"/>
        <v>0.21505376344086</v>
      </c>
      <c r="H3851" t="str">
        <f t="shared" si="2037"/>
        <v>2.52682849115024+0.0541169127535962i</v>
      </c>
      <c r="I3851" t="str">
        <f t="shared" si="2038"/>
        <v>7528.04139616454i</v>
      </c>
      <c r="J3851" t="str">
        <f t="shared" si="2032"/>
        <v>-76709.4168703399+1646.89456015613i</v>
      </c>
      <c r="K3851" t="str">
        <f t="shared" si="2039"/>
        <v>0.0021059608727758-0.0980919084990291i</v>
      </c>
      <c r="L3851" t="str">
        <f t="shared" si="2040"/>
        <v>0.000667670531444375-0.0263636938417716i</v>
      </c>
      <c r="M3851" t="str">
        <f t="shared" si="2041"/>
        <v>0.00277363140422018-0.124455602340801i</v>
      </c>
      <c r="N3851" t="str">
        <f t="shared" si="2042"/>
        <v>-23.9113064422116i</v>
      </c>
      <c r="O3851" t="str">
        <f t="shared" si="2043"/>
        <v>0.342297985976782+0.939591447809227i</v>
      </c>
      <c r="P3851" t="str">
        <f t="shared" si="2044"/>
        <v>0.657702014023218-0.939591447809227i</v>
      </c>
      <c r="Q3851" t="str">
        <f t="shared" si="2045"/>
        <v>-0.657702014023218+24.8508978900208i</v>
      </c>
      <c r="R3851" t="str">
        <f t="shared" si="2046"/>
        <v>-0.0384826451350978-0.0254474467526933i</v>
      </c>
      <c r="S3851" t="str">
        <f t="shared" si="2047"/>
        <v>2.66989956990212i</v>
      </c>
      <c r="T3851" t="str">
        <f t="shared" si="2048"/>
        <v>0.0679421271401229-0.102744797694894i</v>
      </c>
      <c r="U3851" t="str">
        <f t="shared" si="2049"/>
        <v>0.0000499999999999998-0.0000741276096821181i</v>
      </c>
      <c r="V3851" t="str">
        <f t="shared" si="2050"/>
        <v>0.00002-0.000830229228439723i</v>
      </c>
      <c r="W3851" t="str">
        <f t="shared" si="2051"/>
        <v>0.0000421068990866467-0.0000702050213501867i</v>
      </c>
      <c r="X3851" t="str">
        <f t="shared" si="2052"/>
        <v>0.0000421226641614486-0.0000701754608822538i</v>
      </c>
      <c r="Y3851" t="str">
        <f t="shared" si="2053"/>
        <v>0.009+9.63589298709061i</v>
      </c>
      <c r="Z3851" t="str">
        <f t="shared" si="2054"/>
        <v>-0.0000873439121942394-0.0000525395448009266i</v>
      </c>
      <c r="AA3851" t="str">
        <f t="shared" si="2055"/>
        <v>0.00116862089483722-1.24535181559207i</v>
      </c>
      <c r="AB3851" t="str">
        <f t="shared" si="2056"/>
        <v>0.20438099226924-0.309073097756809i</v>
      </c>
      <c r="AC3851" t="str">
        <f t="shared" si="2057"/>
        <v>0.962100998989923-0.0262936143500168i</v>
      </c>
      <c r="AD3851" t="str">
        <f t="shared" si="2058"/>
        <v>0.22104636036017-0.315207021219609i</v>
      </c>
      <c r="AE3851" t="str">
        <f t="shared" si="2059"/>
        <v>-0.0000358678873030893+0.0000159177392311884i</v>
      </c>
      <c r="AF3851" t="str">
        <f t="shared" si="2060"/>
        <v>-4.17557405499317-0.0514060792485651i</v>
      </c>
      <c r="AG3851" t="str">
        <f t="shared" si="2061"/>
        <v>0.998579927153301-0.000997848814251027i</v>
      </c>
      <c r="AH3851" t="str">
        <f t="shared" si="2062"/>
        <v>0.000150865952965098-0.0000645630142618933i</v>
      </c>
      <c r="AI3851">
        <f t="shared" si="2063"/>
        <v>-75.69781086859301</v>
      </c>
      <c r="AJ3851">
        <f t="shared" si="2064"/>
        <v>-23.168480893753411</v>
      </c>
      <c r="AK3851"/>
      <c r="AL3851"/>
      <c r="AM3851"/>
      <c r="AN3851"/>
    </row>
    <row r="3852" spans="1:40" x14ac:dyDescent="0.35">
      <c r="A3852"/>
      <c r="B3852">
        <f t="shared" si="2030"/>
        <v>1918000</v>
      </c>
      <c r="C3852" s="237" t="str">
        <f t="shared" si="2033"/>
        <v>-5.75004344686738E-09+0.000353402626999097i</v>
      </c>
      <c r="D3852" s="208" t="str">
        <f t="shared" si="2034"/>
        <v>-1.64874556379692+0.00270942014032641i</v>
      </c>
      <c r="E3852" t="str">
        <f t="shared" si="2035"/>
        <v>36500</v>
      </c>
      <c r="F3852" t="str">
        <f t="shared" si="2036"/>
        <v>0.21505376344086</v>
      </c>
      <c r="G3852" t="str">
        <f t="shared" si="2031"/>
        <v>0.21505376344086</v>
      </c>
      <c r="H3852" t="str">
        <f t="shared" si="2037"/>
        <v>2.52682979144695+0.0540887274423242i</v>
      </c>
      <c r="I3852" t="str">
        <f t="shared" si="2038"/>
        <v>7531.96838698153i</v>
      </c>
      <c r="J3852" t="str">
        <f t="shared" si="2032"/>
        <v>-76789.4694783773+1647.75366008318i</v>
      </c>
      <c r="K3852" t="str">
        <f t="shared" si="2039"/>
        <v>0.00210376640176814-0.0980408114463268i</v>
      </c>
      <c r="L3852" t="str">
        <f t="shared" si="2040"/>
        <v>0.000666974943245921-0.026349966039945i</v>
      </c>
      <c r="M3852" t="str">
        <f t="shared" si="2041"/>
        <v>0.00277074134501406-0.124390777486272i</v>
      </c>
      <c r="N3852" t="str">
        <f t="shared" si="2042"/>
        <v>-23.9237797371737i</v>
      </c>
      <c r="O3852" t="str">
        <f t="shared" si="2043"/>
        <v>0.353990855807593+0.935248883455419i</v>
      </c>
      <c r="P3852" t="str">
        <f t="shared" si="2044"/>
        <v>0.646009144192407-0.935248883455419i</v>
      </c>
      <c r="Q3852" t="str">
        <f t="shared" si="2045"/>
        <v>-0.646009144192407+24.8590286206291i</v>
      </c>
      <c r="R3852" t="str">
        <f t="shared" si="2046"/>
        <v>-0.0382715744751863-0.0249923424845018i</v>
      </c>
      <c r="S3852" t="str">
        <f t="shared" si="2047"/>
        <v>2.67129231876488i</v>
      </c>
      <c r="T3852" t="str">
        <f t="shared" si="2048"/>
        <v>0.0667618525067908-0.102234562922603i</v>
      </c>
      <c r="U3852" t="str">
        <f t="shared" si="2049"/>
        <v>0.00005-0.0000740889612933372i</v>
      </c>
      <c r="V3852" t="str">
        <f t="shared" si="2050"/>
        <v>0.00002-0.00082979636648538i</v>
      </c>
      <c r="W3852" t="str">
        <f t="shared" si="2051"/>
        <v>0.0000421067261781666-0.0000701706508127837i</v>
      </c>
      <c r="X3852" t="str">
        <f t="shared" si="2052"/>
        <v>0.0000421224672171155-0.0000701411049465921i</v>
      </c>
      <c r="Y3852" t="str">
        <f t="shared" si="2053"/>
        <v>0.009+9.64091953533636i</v>
      </c>
      <c r="Z3852" t="str">
        <f t="shared" si="2054"/>
        <v>-0.0000872556355379304-0.0000525118236003971i</v>
      </c>
      <c r="AA3852" t="str">
        <f t="shared" si="2055"/>
        <v>0.00116740258817732-1.2447025104845i</v>
      </c>
      <c r="AB3852" t="str">
        <f t="shared" si="2056"/>
        <v>0.20083053380018-0.30753822839901i</v>
      </c>
      <c r="AC3852" t="str">
        <f t="shared" si="2057"/>
        <v>0.962301530126038-0.0258335751269849i</v>
      </c>
      <c r="AD3852" t="str">
        <f t="shared" si="2058"/>
        <v>0.217121143708494-0.313757386400305i</v>
      </c>
      <c r="AE3852" t="str">
        <f t="shared" si="2059"/>
        <v>-0.0000354210159109813+0.0000159756729567417i</v>
      </c>
      <c r="AF3852" t="str">
        <f t="shared" si="2060"/>
        <v>-4.17557535524387-0.0513793073019978i</v>
      </c>
      <c r="AG3852" t="str">
        <f t="shared" si="2061"/>
        <v>0.998587182277724-0.000979635400094182i</v>
      </c>
      <c r="AH3852" t="str">
        <f t="shared" si="2062"/>
        <v>0.000148997960112183-0.000064833353054089i</v>
      </c>
      <c r="AI3852">
        <f t="shared" si="2063"/>
        <v>-75.78334292787514</v>
      </c>
      <c r="AJ3852">
        <f t="shared" si="2064"/>
        <v>-23.515261392923087</v>
      </c>
      <c r="AK3852"/>
      <c r="AL3852"/>
      <c r="AM3852"/>
      <c r="AN3852"/>
    </row>
    <row r="3853" spans="1:40" x14ac:dyDescent="0.35">
      <c r="A3853"/>
      <c r="B3853">
        <f t="shared" si="2030"/>
        <v>1919000</v>
      </c>
      <c r="C3853" s="237" t="str">
        <f t="shared" si="2033"/>
        <v>-5.74405225847981E-09+0.000353218467214412i</v>
      </c>
      <c r="D3853" s="208" t="str">
        <f t="shared" si="2034"/>
        <v>-1.64874556375099+0.00270800824864383i</v>
      </c>
      <c r="E3853" t="str">
        <f t="shared" si="2035"/>
        <v>36500</v>
      </c>
      <c r="F3853" t="str">
        <f t="shared" si="2036"/>
        <v>0.21505376344086</v>
      </c>
      <c r="G3853" t="str">
        <f t="shared" si="2031"/>
        <v>0.21505376344086</v>
      </c>
      <c r="H3853" t="str">
        <f t="shared" si="2037"/>
        <v>2.52683108971288+0.0540605714592656i</v>
      </c>
      <c r="I3853" t="str">
        <f t="shared" si="2038"/>
        <v>7535.89537779852i</v>
      </c>
      <c r="J3853" t="str">
        <f t="shared" si="2032"/>
        <v>-76869.5638348413+1648.61276001022i</v>
      </c>
      <c r="K3853" t="str">
        <f t="shared" si="2039"/>
        <v>0.0021015753585302-0.0979897675760225i</v>
      </c>
      <c r="L3853" t="str">
        <f t="shared" si="2040"/>
        <v>0.000666280441259642-0.0263362525178835i</v>
      </c>
      <c r="M3853" t="str">
        <f t="shared" si="2041"/>
        <v>0.00276785579978984-0.124326020093906i</v>
      </c>
      <c r="N3853" t="str">
        <f t="shared" si="2042"/>
        <v>-23.9362530321357i</v>
      </c>
      <c r="O3853" t="str">
        <f t="shared" si="2043"/>
        <v>0.365628651362177+0.930760812079599i</v>
      </c>
      <c r="P3853" t="str">
        <f t="shared" si="2044"/>
        <v>0.634371348637823-0.930760812079599i</v>
      </c>
      <c r="Q3853" t="str">
        <f t="shared" si="2045"/>
        <v>-0.634371348637823+24.8670138442153i</v>
      </c>
      <c r="R3853" t="str">
        <f t="shared" si="2046"/>
        <v>-0.038055559239342-0.024539737502175i</v>
      </c>
      <c r="S3853" t="str">
        <f t="shared" si="2047"/>
        <v>2.67268506762763i</v>
      </c>
      <c r="T3853" t="str">
        <f t="shared" si="2048"/>
        <v>0.0655869899855649-0.101710524919208i</v>
      </c>
      <c r="U3853" t="str">
        <f t="shared" si="2049"/>
        <v>0.0000500000000000002-0.0000740503531842737i</v>
      </c>
      <c r="V3853" t="str">
        <f t="shared" si="2050"/>
        <v>0.00002-0.000829363955663865i</v>
      </c>
      <c r="W3853" t="str">
        <f t="shared" si="2051"/>
        <v>0.0000421065531816636-0.0000701363172326983i</v>
      </c>
      <c r="X3853" t="str">
        <f t="shared" si="2052"/>
        <v>0.0000421222702225059-0.0000701067859526084i</v>
      </c>
      <c r="Y3853" t="str">
        <f t="shared" si="2053"/>
        <v>0.009+9.6459460835821i</v>
      </c>
      <c r="Z3853" t="str">
        <f t="shared" si="2054"/>
        <v>-0.0000871674968163526-0.0000524841313585316i</v>
      </c>
      <c r="AA3853" t="str">
        <f t="shared" si="2055"/>
        <v>0.00116618618565757-1.2440538821014i</v>
      </c>
      <c r="AB3853" t="str">
        <f t="shared" si="2056"/>
        <v>0.19729635584645-0.305961836672272i</v>
      </c>
      <c r="AC3853" t="str">
        <f t="shared" si="2057"/>
        <v>0.962507070408722-0.0253759289455679i</v>
      </c>
      <c r="AD3853" t="str">
        <f t="shared" si="2058"/>
        <v>0.213214240105076-0.312258825420945i</v>
      </c>
      <c r="AE3853" t="str">
        <f t="shared" si="2059"/>
        <v>-0.0000349739848068138+0.0000160284559855739i</v>
      </c>
      <c r="AF3853" t="str">
        <f t="shared" si="2060"/>
        <v>-4.17557665346387-0.0513525632106218i</v>
      </c>
      <c r="AG3853" t="str">
        <f t="shared" si="2061"/>
        <v>0.998594650273528-0.000961523241283083i</v>
      </c>
      <c r="AH3853" t="str">
        <f t="shared" si="2062"/>
        <v>0.000147129002332322-0.0000650820379078792i</v>
      </c>
      <c r="AI3853">
        <f t="shared" si="2063"/>
        <v>-75.869918479252306</v>
      </c>
      <c r="AJ3853">
        <f t="shared" si="2064"/>
        <v>-23.862047455579962</v>
      </c>
      <c r="AK3853"/>
      <c r="AL3853"/>
      <c r="AM3853"/>
      <c r="AN3853"/>
    </row>
    <row r="3854" spans="1:40" x14ac:dyDescent="0.35">
      <c r="A3854"/>
      <c r="B3854">
        <f t="shared" si="2030"/>
        <v>1920000</v>
      </c>
      <c r="C3854" s="237" t="str">
        <f t="shared" si="2033"/>
        <v>-5.73807042888606E-09+0.000353034499262835i</v>
      </c>
      <c r="D3854" s="208" t="str">
        <f t="shared" si="2034"/>
        <v>-1.64874556370513+0.00270659782768174i</v>
      </c>
      <c r="E3854" t="str">
        <f t="shared" si="2035"/>
        <v>36500</v>
      </c>
      <c r="F3854" t="str">
        <f t="shared" si="2036"/>
        <v>0.21505376344086</v>
      </c>
      <c r="G3854" t="str">
        <f t="shared" si="2031"/>
        <v>0.21505376344086</v>
      </c>
      <c r="H3854" t="str">
        <f t="shared" si="2037"/>
        <v>2.52683238595222+0.0540324447586924i</v>
      </c>
      <c r="I3854" t="str">
        <f t="shared" si="2038"/>
        <v>7539.8223686155i</v>
      </c>
      <c r="J3854" t="str">
        <f t="shared" si="2032"/>
        <v>-76949.6999397318+1649.47185993728i</v>
      </c>
      <c r="K3854" t="str">
        <f t="shared" si="2039"/>
        <v>0.00209938773592786-0.0979387768051673i</v>
      </c>
      <c r="L3854" t="str">
        <f t="shared" si="2040"/>
        <v>0.000665587023225598-0.0263225532533323i</v>
      </c>
      <c r="M3854" t="str">
        <f t="shared" si="2041"/>
        <v>0.00276497475915346-0.1242613300585i</v>
      </c>
      <c r="N3854" t="str">
        <f t="shared" si="2042"/>
        <v>-23.9487263270977i</v>
      </c>
      <c r="O3854" t="str">
        <f t="shared" si="2043"/>
        <v>0.377209562019944+0.926127931940681i</v>
      </c>
      <c r="P3854" t="str">
        <f t="shared" si="2044"/>
        <v>0.622790437980056-0.926127931940681i</v>
      </c>
      <c r="Q3854" t="str">
        <f t="shared" si="2045"/>
        <v>-0.622790437980056+24.8748542590384i</v>
      </c>
      <c r="R3854" t="str">
        <f t="shared" si="2046"/>
        <v>-0.0378346239709533-0.0240896846954849i</v>
      </c>
      <c r="S3854" t="str">
        <f t="shared" si="2047"/>
        <v>2.67407781649039i</v>
      </c>
      <c r="T3854" t="str">
        <f t="shared" si="2048"/>
        <v>0.0644176914504442-0.101172728655982i</v>
      </c>
      <c r="U3854" t="str">
        <f t="shared" si="2049"/>
        <v>0.0000499999999999999-0.0000740117852919899i</v>
      </c>
      <c r="V3854" t="str">
        <f t="shared" si="2050"/>
        <v>0.00002-0.000828931995270289i</v>
      </c>
      <c r="W3854" t="str">
        <f t="shared" si="2051"/>
        <v>0.0000421063800971404-0.0000701020205521415i</v>
      </c>
      <c r="X3854" t="str">
        <f t="shared" si="2052"/>
        <v>0.0000421220731775445-0.0000700725038425378i</v>
      </c>
      <c r="Y3854" t="str">
        <f t="shared" si="2053"/>
        <v>0.009+9.65097263182784i</v>
      </c>
      <c r="Z3854" t="str">
        <f t="shared" si="2054"/>
        <v>-0.0000870794957421959-0.0000524564680297183i</v>
      </c>
      <c r="AA3854" t="str">
        <f t="shared" si="2055"/>
        <v>0.00116497168331194-1.24340592938536i</v>
      </c>
      <c r="AB3854" t="str">
        <f t="shared" si="2056"/>
        <v>0.193778915269795-0.304344057857515i</v>
      </c>
      <c r="AC3854" t="str">
        <f t="shared" si="2057"/>
        <v>0.962717596384801-0.0249207293867925i</v>
      </c>
      <c r="AD3854" t="str">
        <f t="shared" si="2058"/>
        <v>0.209326260319952-0.310711568889793i</v>
      </c>
      <c r="AE3854" t="str">
        <f t="shared" si="2059"/>
        <v>-0.000034526856674192+0.0000160760904579356i</v>
      </c>
      <c r="AF3854" t="str">
        <f t="shared" si="2060"/>
        <v>-4.17557794965735-0.0513258469310107i</v>
      </c>
      <c r="AG3854" t="str">
        <f t="shared" si="2061"/>
        <v>0.998602329772528-0.000943514930043119i</v>
      </c>
      <c r="AH3854" t="str">
        <f t="shared" si="2062"/>
        <v>0.000145259345106946-0.0000653090748608644i</v>
      </c>
      <c r="AI3854">
        <f t="shared" si="2063"/>
        <v>-75.957556719410334</v>
      </c>
      <c r="AJ3854">
        <f t="shared" si="2064"/>
        <v>-24.208838874137221</v>
      </c>
      <c r="AK3854"/>
      <c r="AL3854"/>
      <c r="AM3854"/>
      <c r="AN3854"/>
    </row>
    <row r="3855" spans="1:40" x14ac:dyDescent="0.35">
      <c r="A3855"/>
      <c r="B3855">
        <f t="shared" si="2030"/>
        <v>1921000</v>
      </c>
      <c r="C3855" s="237" t="str">
        <f t="shared" si="2033"/>
        <v>-5.73209793860387E-09+0.000352850722844785i</v>
      </c>
      <c r="D3855" s="208" t="str">
        <f t="shared" si="2034"/>
        <v>-1.64874556365935+0.00270518887514335i</v>
      </c>
      <c r="E3855" t="str">
        <f t="shared" si="2035"/>
        <v>36500</v>
      </c>
      <c r="F3855" t="str">
        <f t="shared" si="2036"/>
        <v>0.21505376344086</v>
      </c>
      <c r="G3855" t="str">
        <f t="shared" si="2031"/>
        <v>0.21505376344086</v>
      </c>
      <c r="H3855" t="str">
        <f t="shared" si="2037"/>
        <v>2.52683368016921+0.0540043472949716i</v>
      </c>
      <c r="I3855" t="str">
        <f t="shared" si="2038"/>
        <v>7543.74935943249i</v>
      </c>
      <c r="J3855" t="str">
        <f t="shared" si="2032"/>
        <v>-77029.877793049+1650.33095986433i</v>
      </c>
      <c r="K3855" t="str">
        <f t="shared" si="2039"/>
        <v>0.00209720352684545-0.0978878390509847i</v>
      </c>
      <c r="L3855" t="str">
        <f t="shared" si="2040"/>
        <v>0.000664894686889714-0.0263088682240824i</v>
      </c>
      <c r="M3855" t="str">
        <f t="shared" si="2041"/>
        <v>0.00276209821373516-0.124196707275067i</v>
      </c>
      <c r="N3855" t="str">
        <f t="shared" si="2042"/>
        <v>-23.9611996220598i</v>
      </c>
      <c r="O3855" t="str">
        <f t="shared" si="2043"/>
        <v>0.388731786010515+0.921350963827072i</v>
      </c>
      <c r="P3855" t="str">
        <f t="shared" si="2044"/>
        <v>0.611268213989485-0.921350963827072i</v>
      </c>
      <c r="Q3855" t="str">
        <f t="shared" si="2045"/>
        <v>-0.611268213989485+24.8825505858869i</v>
      </c>
      <c r="R3855" t="str">
        <f t="shared" si="2046"/>
        <v>-0.0376087936997251-0.0236422368279247i</v>
      </c>
      <c r="S3855" t="str">
        <f t="shared" si="2047"/>
        <v>2.67547056535314i</v>
      </c>
      <c r="T3855" t="str">
        <f t="shared" si="2048"/>
        <v>0.0632541087322205-0.100621220542053i</v>
      </c>
      <c r="U3855" t="str">
        <f t="shared" si="2049"/>
        <v>0.0000500000000000001-0.0000739732575536809i</v>
      </c>
      <c r="V3855" t="str">
        <f t="shared" si="2050"/>
        <v>0.00002-0.000828500484601224i</v>
      </c>
      <c r="W3855" t="str">
        <f t="shared" si="2051"/>
        <v>0.0000421062069246013-0.0000700677607134458i</v>
      </c>
      <c r="X3855" t="str">
        <f t="shared" si="2052"/>
        <v>0.0000421218760821568-0.0000700382585587377i</v>
      </c>
      <c r="Y3855" t="str">
        <f t="shared" si="2053"/>
        <v>0.009+9.65599918007359i</v>
      </c>
      <c r="Z3855" t="str">
        <f t="shared" si="2054"/>
        <v>-0.0000869916320289001-0.0000524288335684417i</v>
      </c>
      <c r="AA3855" t="str">
        <f t="shared" si="2055"/>
        <v>0.00116375907718473-1.24275865128117i</v>
      </c>
      <c r="AB3855" t="str">
        <f t="shared" si="2056"/>
        <v>0.190278668801982-0.30268503156096i</v>
      </c>
      <c r="AC3855" t="str">
        <f t="shared" si="2057"/>
        <v>0.962933084109889-0.0244680299148881i</v>
      </c>
      <c r="AD3855" t="str">
        <f t="shared" si="2058"/>
        <v>0.205457812235994-0.309115855064913i</v>
      </c>
      <c r="AE3855" t="str">
        <f t="shared" si="2059"/>
        <v>-0.0000340796941180613+0.0000161185792750486i</v>
      </c>
      <c r="AF3855" t="str">
        <f t="shared" si="2060"/>
        <v>-4.17557924382856-0.0512991584198282i</v>
      </c>
      <c r="AG3855" t="str">
        <f t="shared" si="2061"/>
        <v>0.998610219374955-0.000925613040242778i</v>
      </c>
      <c r="AH3855" t="str">
        <f t="shared" si="2062"/>
        <v>0.000143389253604368-0.0000655144732160052i</v>
      </c>
      <c r="AI3855">
        <f t="shared" si="2063"/>
        <v>-76.046277462821479</v>
      </c>
      <c r="AJ3855">
        <f t="shared" si="2064"/>
        <v>-24.555635441076785</v>
      </c>
      <c r="AK3855"/>
      <c r="AL3855"/>
      <c r="AM3855"/>
      <c r="AN3855"/>
    </row>
    <row r="3856" spans="1:40" x14ac:dyDescent="0.35">
      <c r="A3856"/>
      <c r="B3856">
        <f t="shared" si="2030"/>
        <v>1922000</v>
      </c>
      <c r="C3856" s="237" t="str">
        <f t="shared" si="2033"/>
        <v>-5.72613476820163E-09+0.0003526671376613i</v>
      </c>
      <c r="D3856" s="208" t="str">
        <f t="shared" si="2034"/>
        <v>-1.64874556361363+0.00270378138873663i</v>
      </c>
      <c r="E3856" t="str">
        <f t="shared" si="2035"/>
        <v>36500</v>
      </c>
      <c r="F3856" t="str">
        <f t="shared" si="2036"/>
        <v>0.21505376344086</v>
      </c>
      <c r="G3856" t="str">
        <f t="shared" si="2031"/>
        <v>0.21505376344086</v>
      </c>
      <c r="H3856" t="str">
        <f t="shared" si="2037"/>
        <v>2.52683497236802+0.053976279022564i</v>
      </c>
      <c r="I3856" t="str">
        <f t="shared" si="2038"/>
        <v>7547.67635024948i</v>
      </c>
      <c r="J3856" t="str">
        <f t="shared" si="2032"/>
        <v>-77110.0973947929+1651.19005979138i</v>
      </c>
      <c r="K3856" t="str">
        <f t="shared" si="2039"/>
        <v>0.00209502272418587-0.0978369542308698i</v>
      </c>
      <c r="L3856" t="str">
        <f t="shared" si="2040"/>
        <v>0.00066420343000378-0.0262951974079713i</v>
      </c>
      <c r="M3856" t="str">
        <f t="shared" si="2041"/>
        <v>0.00275922615418965-0.124132151638841i</v>
      </c>
      <c r="N3856" t="str">
        <f t="shared" si="2042"/>
        <v>-23.9736729170218i</v>
      </c>
      <c r="O3856" t="str">
        <f t="shared" si="2043"/>
        <v>0.400193530693763+0.916430650944664i</v>
      </c>
      <c r="P3856" t="str">
        <f t="shared" si="2044"/>
        <v>0.599806469306237-0.916430650944664i</v>
      </c>
      <c r="Q3856" t="str">
        <f t="shared" si="2045"/>
        <v>-0.599806469306237+24.8901035679665i</v>
      </c>
      <c r="R3856" t="str">
        <f t="shared" si="2046"/>
        <v>-0.0373780939443178-0.0231974465341797i</v>
      </c>
      <c r="S3856" t="str">
        <f t="shared" si="2047"/>
        <v>2.6768633142159i</v>
      </c>
      <c r="T3856" t="str">
        <f t="shared" si="2048"/>
        <v>0.0620963936108304-0.10005604843486i</v>
      </c>
      <c r="U3856" t="str">
        <f t="shared" si="2049"/>
        <v>0.0000499999999999998-0.0000739347699066704i</v>
      </c>
      <c r="V3856" t="str">
        <f t="shared" si="2050"/>
        <v>0.00002-0.000828069422954708i</v>
      </c>
      <c r="W3856" t="str">
        <f t="shared" si="2051"/>
        <v>0.0000421060336640487-0.000070033537659062i</v>
      </c>
      <c r="X3856" t="str">
        <f t="shared" si="2052"/>
        <v>0.0000421216789362674-0.000070004050043683i</v>
      </c>
      <c r="Y3856" t="str">
        <f t="shared" si="2053"/>
        <v>0.009+9.66102572831933i</v>
      </c>
      <c r="Z3856" t="str">
        <f t="shared" si="2054"/>
        <v>-0.0000869039053906476-0.0000524012279292809i</v>
      </c>
      <c r="AA3856" t="str">
        <f t="shared" si="2055"/>
        <v>0.00116254836333052-1.24211204673582i</v>
      </c>
      <c r="AB3856" t="str">
        <f t="shared" si="2056"/>
        <v>0.1867960730218-0.300984901745583i</v>
      </c>
      <c r="AC3856" t="str">
        <f t="shared" si="2057"/>
        <v>0.963153509145697-0.0240178838747947i</v>
      </c>
      <c r="AD3856" t="str">
        <f t="shared" si="2058"/>
        <v>0.201609500752559-0.307471929818464i</v>
      </c>
      <c r="AE3856" t="str">
        <f t="shared" si="2059"/>
        <v>-0.0000336325596555293+0.0000161559260975803i</v>
      </c>
      <c r="AF3856" t="str">
        <f t="shared" si="2060"/>
        <v>-4.17558053598165-0.0512724976338274i</v>
      </c>
      <c r="AG3856" t="str">
        <f t="shared" si="2061"/>
        <v>0.998618317649699-0.000907820127007941i</v>
      </c>
      <c r="AH3856" t="str">
        <f t="shared" si="2062"/>
        <v>0.000141518992639448-0.0000656982455348859i</v>
      </c>
      <c r="AI3856">
        <f t="shared" si="2063"/>
        <v>-76.136101168092381</v>
      </c>
      <c r="AJ3856">
        <f t="shared" si="2064"/>
        <v>-24.902436948971594</v>
      </c>
      <c r="AK3856"/>
      <c r="AL3856"/>
      <c r="AM3856"/>
      <c r="AN3856"/>
    </row>
    <row r="3857" spans="1:40" x14ac:dyDescent="0.35">
      <c r="A3857"/>
      <c r="B3857">
        <f t="shared" si="2030"/>
        <v>1923000</v>
      </c>
      <c r="C3857" s="237" t="str">
        <f t="shared" si="2033"/>
        <v>-5.72018089829818E-09+0.000352483743414041i</v>
      </c>
      <c r="D3857" s="208" t="str">
        <f t="shared" si="2034"/>
        <v>-1.64874556356798+0.00270237536617432i</v>
      </c>
      <c r="E3857" t="str">
        <f t="shared" si="2035"/>
        <v>36500</v>
      </c>
      <c r="F3857" t="str">
        <f t="shared" si="2036"/>
        <v>0.21505376344086</v>
      </c>
      <c r="G3857" t="str">
        <f t="shared" si="2031"/>
        <v>0.21505376344086</v>
      </c>
      <c r="H3857" t="str">
        <f t="shared" si="2037"/>
        <v>2.52683626255286+0.0539482398960266i</v>
      </c>
      <c r="I3857" t="str">
        <f t="shared" si="2038"/>
        <v>7551.60334106647i</v>
      </c>
      <c r="J3857" t="str">
        <f t="shared" si="2032"/>
        <v>-77190.3587449633+1652.04915971843i</v>
      </c>
      <c r="K3857" t="str">
        <f t="shared" si="2039"/>
        <v>0.00209284532087041-0.0977861222623897i</v>
      </c>
      <c r="L3857" t="str">
        <f t="shared" si="2040"/>
        <v>0.000663513250325422-0.0262815407828821i</v>
      </c>
      <c r="M3857" t="str">
        <f t="shared" si="2041"/>
        <v>0.00275635857119583-0.124067663045272i</v>
      </c>
      <c r="N3857" t="str">
        <f t="shared" si="2042"/>
        <v>-23.9861462119838i</v>
      </c>
      <c r="O3857" t="str">
        <f t="shared" si="2043"/>
        <v>0.41159301283928+0.91136775880096i</v>
      </c>
      <c r="P3857" t="str">
        <f t="shared" si="2044"/>
        <v>0.58840698716072-0.91136775880096i</v>
      </c>
      <c r="Q3857" t="str">
        <f t="shared" si="2045"/>
        <v>-0.58840698716072+24.8975139707848i</v>
      </c>
      <c r="R3857" t="str">
        <f t="shared" si="2046"/>
        <v>-0.0371425507150102-0.02275536631745i</v>
      </c>
      <c r="S3857" t="str">
        <f t="shared" si="2047"/>
        <v>2.67825606307865i</v>
      </c>
      <c r="T3857" t="str">
        <f t="shared" si="2048"/>
        <v>0.0609446978072862-0.0994772616506823i</v>
      </c>
      <c r="U3857" t="str">
        <f t="shared" si="2049"/>
        <v>0.00005-0.0000738963222884144i</v>
      </c>
      <c r="V3857" t="str">
        <f t="shared" si="2050"/>
        <v>0.00002-0.000827638809630244i</v>
      </c>
      <c r="W3857" t="str">
        <f t="shared" si="2051"/>
        <v>0.000042105860315487-0.000069999351331562i</v>
      </c>
      <c r="X3857" t="str">
        <f t="shared" si="2052"/>
        <v>0.0000421214817398025-0.0000699698782399699i</v>
      </c>
      <c r="Y3857" t="str">
        <f t="shared" si="2053"/>
        <v>0.009+9.66605227656507i</v>
      </c>
      <c r="Z3857" t="str">
        <f t="shared" si="2054"/>
        <v>-0.000086816315542366-0.000052373651066912i</v>
      </c>
      <c r="AA3857" t="str">
        <f t="shared" si="2055"/>
        <v>0.00116133953781413-1.24146611469849i</v>
      </c>
      <c r="AB3857" t="str">
        <f t="shared" si="2056"/>
        <v>0.183331584330782-0.299243816762792i</v>
      </c>
      <c r="AC3857" t="str">
        <f t="shared" si="2057"/>
        <v>0.963378846557334-0.0235703444895188i</v>
      </c>
      <c r="AD3857" t="str">
        <f t="shared" si="2058"/>
        <v>0.19778192768925-0.305780046599584i</v>
      </c>
      <c r="AE3857" t="str">
        <f t="shared" si="2059"/>
        <v>-0.0000331855157066781+0.0000161881353440109i</v>
      </c>
      <c r="AF3857" t="str">
        <f t="shared" si="2060"/>
        <v>-4.17558182612084-0.0512458645298523i</v>
      </c>
      <c r="AG3857" t="str">
        <f t="shared" si="2061"/>
        <v>0.998626623134557-0.000890138726337869i</v>
      </c>
      <c r="AH3857" t="str">
        <f t="shared" si="2062"/>
        <v>0.000139648826633232-0.0000658604076304931i</v>
      </c>
      <c r="AI3857">
        <f t="shared" si="2063"/>
        <v>-76.227048965745396</v>
      </c>
      <c r="AJ3857">
        <f t="shared" si="2064"/>
        <v>-25.249243190538063</v>
      </c>
      <c r="AK3857"/>
      <c r="AL3857"/>
      <c r="AM3857"/>
      <c r="AN3857"/>
    </row>
    <row r="3858" spans="1:40" x14ac:dyDescent="0.35">
      <c r="A3858"/>
      <c r="B3858">
        <f t="shared" si="2030"/>
        <v>1924000</v>
      </c>
      <c r="C3858" s="237" t="str">
        <f t="shared" si="2033"/>
        <v>-5.71423630956297E-09+0.000352300539805295i</v>
      </c>
      <c r="D3858" s="208" t="str">
        <f t="shared" si="2034"/>
        <v>-1.6487455635224+0.00270097080517393i</v>
      </c>
      <c r="E3858" t="str">
        <f t="shared" si="2035"/>
        <v>36500</v>
      </c>
      <c r="F3858" t="str">
        <f t="shared" si="2036"/>
        <v>0.21505376344086</v>
      </c>
      <c r="G3858" t="str">
        <f t="shared" si="2031"/>
        <v>0.21505376344086</v>
      </c>
      <c r="H3858" t="str">
        <f t="shared" si="2037"/>
        <v>2.52683755072792+0.0539202298700094i</v>
      </c>
      <c r="I3858" t="str">
        <f t="shared" si="2038"/>
        <v>7555.53033188345i</v>
      </c>
      <c r="J3858" t="str">
        <f t="shared" si="2032"/>
        <v>-77270.6618435603+1652.90825964548i</v>
      </c>
      <c r="K3858" t="str">
        <f t="shared" si="2039"/>
        <v>0.00209067130983875-0.0977353430632819i</v>
      </c>
      <c r="L3858" t="str">
        <f t="shared" si="2040"/>
        <v>0.000662824145618074-0.0262678983267438i</v>
      </c>
      <c r="M3858" t="str">
        <f t="shared" si="2041"/>
        <v>0.00275349545545682-0.124003241390026i</v>
      </c>
      <c r="N3858" t="str">
        <f t="shared" si="2042"/>
        <v>-23.9986195069459i</v>
      </c>
      <c r="O3858" t="str">
        <f t="shared" si="2043"/>
        <v>0.422928458903527+0.906163075086095i</v>
      </c>
      <c r="P3858" t="str">
        <f t="shared" si="2044"/>
        <v>0.577071541096473-0.906163075086095i</v>
      </c>
      <c r="Q3858" t="str">
        <f t="shared" si="2045"/>
        <v>-0.577071541096473+24.904782582032i</v>
      </c>
      <c r="R3858" t="str">
        <f t="shared" si="2046"/>
        <v>-0.0369021905164181-0.0223160485466877i</v>
      </c>
      <c r="S3858" t="str">
        <f t="shared" si="2047"/>
        <v>2.67964881194141i</v>
      </c>
      <c r="T3858" t="str">
        <f t="shared" si="2048"/>
        <v>0.0597991729753585-0.0988849109753553i</v>
      </c>
      <c r="U3858" t="str">
        <f t="shared" si="2049"/>
        <v>0.0000500000000000002-0.0000738579146364976i</v>
      </c>
      <c r="V3858" t="str">
        <f t="shared" si="2050"/>
        <v>0.00002-0.000827208643928772i</v>
      </c>
      <c r="W3858" t="str">
        <f t="shared" si="2051"/>
        <v>0.0000421056868789187-0.0000699652016736363i</v>
      </c>
      <c r="X3858" t="str">
        <f t="shared" si="2052"/>
        <v>0.0000421212844926873-0.000069935743090314i</v>
      </c>
      <c r="Y3858" t="str">
        <f t="shared" si="2053"/>
        <v>0.009+9.67107882481082i</v>
      </c>
      <c r="Z3858" t="str">
        <f t="shared" si="2054"/>
        <v>-0.0000867288621997228-0.0000523461029361048i</v>
      </c>
      <c r="AA3858" t="str">
        <f t="shared" si="2055"/>
        <v>0.00116013259671063-1.24082085412054i</v>
      </c>
      <c r="AB3858" t="str">
        <f t="shared" si="2056"/>
        <v>0.179885658928187-0.297461929384656i</v>
      </c>
      <c r="AC3858" t="str">
        <f t="shared" si="2057"/>
        <v>0.963609070910532-0.0231254648574079i</v>
      </c>
      <c r="AD3858" t="str">
        <f t="shared" si="2058"/>
        <v>0.193975691690451-0.304040466396231i</v>
      </c>
      <c r="AE3858" t="str">
        <f t="shared" si="2059"/>
        <v>-0.0000327386245854355+0.0000162152121888877i</v>
      </c>
      <c r="AF3858" t="str">
        <f t="shared" si="2060"/>
        <v>-4.17558311425032-0.0512192590648355i</v>
      </c>
      <c r="AG3858" t="str">
        <f t="shared" si="2061"/>
        <v>0.998635134336485-0.000872571354725867i</v>
      </c>
      <c r="AH3858" t="str">
        <f t="shared" si="2062"/>
        <v>0.000137779019572862-0.0000660009785594703i</v>
      </c>
      <c r="AI3858">
        <f t="shared" si="2063"/>
        <v>-76.319142687513221</v>
      </c>
      <c r="AJ3858">
        <f t="shared" si="2064"/>
        <v>-25.596053958662072</v>
      </c>
      <c r="AK3858"/>
      <c r="AL3858"/>
      <c r="AM3858"/>
      <c r="AN3858"/>
    </row>
    <row r="3859" spans="1:40" x14ac:dyDescent="0.35">
      <c r="A3859"/>
      <c r="B3859">
        <f t="shared" si="2030"/>
        <v>1925000</v>
      </c>
      <c r="C3859" s="237" t="str">
        <f t="shared" si="2033"/>
        <v>-5.70830098271537E-09+0.00035211752653796i</v>
      </c>
      <c r="D3859" s="208" t="str">
        <f t="shared" si="2034"/>
        <v>-1.6487455634769+0.00269956770345769i</v>
      </c>
      <c r="E3859" t="str">
        <f t="shared" si="2035"/>
        <v>36500</v>
      </c>
      <c r="F3859" t="str">
        <f t="shared" si="2036"/>
        <v>0.21505376344086</v>
      </c>
      <c r="G3859" t="str">
        <f t="shared" si="2031"/>
        <v>0.21505376344086</v>
      </c>
      <c r="H3859" t="str">
        <f t="shared" si="2037"/>
        <v>2.52683883689738+0.0538922488992571i</v>
      </c>
      <c r="I3859" t="str">
        <f t="shared" si="2038"/>
        <v>7559.45732270044i</v>
      </c>
      <c r="J3859" t="str">
        <f t="shared" si="2032"/>
        <v>-77351.006690584+1653.76735957253i</v>
      </c>
      <c r="K3859" t="str">
        <f t="shared" si="2039"/>
        <v>0.00208850068404888-0.0976846165514548i</v>
      </c>
      <c r="L3859" t="str">
        <f t="shared" si="2040"/>
        <v>0.000662136113650985-0.0262542700175313i</v>
      </c>
      <c r="M3859" t="str">
        <f t="shared" si="2041"/>
        <v>0.00275063679769987-0.123938886568986i</v>
      </c>
      <c r="N3859" t="str">
        <f t="shared" si="2042"/>
        <v>-24.0110928019079i</v>
      </c>
      <c r="O3859" t="str">
        <f t="shared" si="2043"/>
        <v>0.434198105305495+0.900817409550414i</v>
      </c>
      <c r="P3859" t="str">
        <f t="shared" si="2044"/>
        <v>0.565801894694505-0.900817409550414i</v>
      </c>
      <c r="Q3859" t="str">
        <f t="shared" si="2045"/>
        <v>-0.565801894694505+24.9119102114583i</v>
      </c>
      <c r="R3859" t="str">
        <f t="shared" si="2046"/>
        <v>-0.0366570403502479-0.0218795454537139i</v>
      </c>
      <c r="S3859" t="str">
        <f t="shared" si="2047"/>
        <v>2.68104156080416i</v>
      </c>
      <c r="T3859" t="str">
        <f t="shared" si="2048"/>
        <v>0.0586599706929107-0.0982790486750897i</v>
      </c>
      <c r="U3859" t="str">
        <f t="shared" si="2049"/>
        <v>0.0000499999999999999-0.0000738195468886341i</v>
      </c>
      <c r="V3859" t="str">
        <f t="shared" si="2050"/>
        <v>0.00002-0.000826778925152703i</v>
      </c>
      <c r="W3859" t="str">
        <f t="shared" si="2051"/>
        <v>0.0000421055133543471-0.000069931088628094i</v>
      </c>
      <c r="X3859" t="str">
        <f t="shared" si="2052"/>
        <v>0.0000421210871948473-0.0000699016445375476i</v>
      </c>
      <c r="Y3859" t="str">
        <f t="shared" si="2053"/>
        <v>0.009+9.67610537305656i</v>
      </c>
      <c r="Z3859" t="str">
        <f t="shared" si="2054"/>
        <v>-0.000086641545079122-0.0000523185834917242i</v>
      </c>
      <c r="AA3859" t="str">
        <f t="shared" si="2055"/>
        <v>0.00115892753610527-1.24017626395552i</v>
      </c>
      <c r="AB3859" t="str">
        <f t="shared" si="2056"/>
        <v>0.176458752784936-0.295639396836457i</v>
      </c>
      <c r="AC3859" t="str">
        <f t="shared" si="2057"/>
        <v>0.963844156268849-0.0226832979493051i</v>
      </c>
      <c r="AD3859" t="str">
        <f t="shared" si="2058"/>
        <v>0.190191388130306-0.302253457695753i</v>
      </c>
      <c r="AE3859" t="str">
        <f t="shared" si="2059"/>
        <v>-0.0000322919484904702+0.0000162371625609647i</v>
      </c>
      <c r="AF3859" t="str">
        <f t="shared" si="2060"/>
        <v>-4.17558440037428-0.0511926811957994i</v>
      </c>
      <c r="AG3859" t="str">
        <f t="shared" si="2061"/>
        <v>0.998643849731857-0.000855120508783129i</v>
      </c>
      <c r="AH3859" t="str">
        <f t="shared" si="2062"/>
        <v>0.000135909834971608-0.0000661199806138512i</v>
      </c>
      <c r="AI3859">
        <f t="shared" si="2063"/>
        <v>-76.412404897255598</v>
      </c>
      <c r="AJ3859">
        <f t="shared" si="2064"/>
        <v>-25.942869046420526</v>
      </c>
      <c r="AK3859"/>
      <c r="AL3859"/>
      <c r="AM3859"/>
      <c r="AN3859"/>
    </row>
    <row r="3860" spans="1:40" x14ac:dyDescent="0.35">
      <c r="A3860"/>
      <c r="B3860">
        <f t="shared" si="2030"/>
        <v>1926000</v>
      </c>
      <c r="C3860" s="237" t="str">
        <f t="shared" si="2033"/>
        <v>-5.70237489852488E-09+0.000351934703315556i</v>
      </c>
      <c r="D3860" s="208" t="str">
        <f t="shared" si="2034"/>
        <v>-1.64874556343147+0.0026981660587526i</v>
      </c>
      <c r="E3860" t="str">
        <f t="shared" si="2035"/>
        <v>36500</v>
      </c>
      <c r="F3860" t="str">
        <f t="shared" si="2036"/>
        <v>0.21505376344086</v>
      </c>
      <c r="G3860" t="str">
        <f t="shared" si="2031"/>
        <v>0.21505376344086</v>
      </c>
      <c r="H3860" t="str">
        <f t="shared" si="2037"/>
        <v>2.52684012106539+0.0538642969386076i</v>
      </c>
      <c r="I3860" t="str">
        <f t="shared" si="2038"/>
        <v>7563.38431351743i</v>
      </c>
      <c r="J3860" t="str">
        <f t="shared" si="2032"/>
        <v>-77431.3932860342+1654.62645949959i</v>
      </c>
      <c r="K3860" t="str">
        <f t="shared" si="2039"/>
        <v>0.00208633343647709-0.097633942644987i</v>
      </c>
      <c r="L3860" t="str">
        <f t="shared" si="2040"/>
        <v>0.000661449152199171-0.0262406558332649i</v>
      </c>
      <c r="M3860" t="str">
        <f t="shared" si="2041"/>
        <v>0.00274778258867626-0.123874598478252i</v>
      </c>
      <c r="N3860" t="str">
        <f t="shared" si="2042"/>
        <v>-24.0235660968699i</v>
      </c>
      <c r="O3860" t="str">
        <f t="shared" si="2043"/>
        <v>0.445400198701628+0.89533159387824i</v>
      </c>
      <c r="P3860" t="str">
        <f t="shared" si="2044"/>
        <v>0.554599801298372-0.89533159387824i</v>
      </c>
      <c r="Q3860" t="str">
        <f t="shared" si="2045"/>
        <v>-0.554599801298372+24.9188976907481i</v>
      </c>
      <c r="R3860" t="str">
        <f t="shared" si="2046"/>
        <v>-0.0364071277180666-0.0214459091301821i</v>
      </c>
      <c r="S3860" t="str">
        <f t="shared" si="2047"/>
        <v>2.68243430966692i</v>
      </c>
      <c r="T3860" t="str">
        <f t="shared" si="2048"/>
        <v>0.0575272424527995-0.0976597285073674i</v>
      </c>
      <c r="U3860" t="str">
        <f t="shared" si="2049"/>
        <v>0.0000500000000000001-0.0000737812189826693i</v>
      </c>
      <c r="V3860" t="str">
        <f t="shared" si="2050"/>
        <v>0.00002-0.000826349652605894i</v>
      </c>
      <c r="W3860" t="str">
        <f t="shared" si="2051"/>
        <v>0.0000421053397417763-0.0000698970121378647i</v>
      </c>
      <c r="X3860" t="str">
        <f t="shared" si="2052"/>
        <v>0.0000421208898462091-0.0000698675825246246i</v>
      </c>
      <c r="Y3860" t="str">
        <f t="shared" si="2053"/>
        <v>0.009+9.68113192130231i</v>
      </c>
      <c r="Z3860" t="str">
        <f t="shared" si="2054"/>
        <v>-0.0000865543638977066-0.0000522910926887309i</v>
      </c>
      <c r="AA3860" t="str">
        <f t="shared" si="2055"/>
        <v>0.00115772435209347-1.23953234315915i</v>
      </c>
      <c r="AB3860" t="str">
        <f t="shared" si="2056"/>
        <v>0.173051321616232-0.29377638082946i</v>
      </c>
      <c r="AC3860" t="str">
        <f t="shared" si="2057"/>
        <v>0.964084076190841-0.0222438966055491i</v>
      </c>
      <c r="AD3860" t="str">
        <f t="shared" si="2058"/>
        <v>0.186429609017906-0.300419296444142i</v>
      </c>
      <c r="AE3860" t="str">
        <f t="shared" si="2059"/>
        <v>-0.0000318455494960868+0.0000162539931412401i</v>
      </c>
      <c r="AF3860" t="str">
        <f t="shared" si="2060"/>
        <v>-4.17558568449686-0.051166130879855i</v>
      </c>
      <c r="AG3860" t="str">
        <f t="shared" si="2061"/>
        <v>0.998652767766721-0.00083778866486466i</v>
      </c>
      <c r="AH3860" t="str">
        <f t="shared" si="2062"/>
        <v>0.00013404153582892-0.0000662174393123228i</v>
      </c>
      <c r="AI3860">
        <f t="shared" si="2063"/>
        <v>-76.506858923611077</v>
      </c>
      <c r="AJ3860">
        <f t="shared" si="2064"/>
        <v>-26.289688247133558</v>
      </c>
      <c r="AK3860"/>
      <c r="AL3860"/>
      <c r="AM3860"/>
      <c r="AN3860"/>
    </row>
    <row r="3861" spans="1:40" x14ac:dyDescent="0.35">
      <c r="A3861"/>
      <c r="B3861">
        <f t="shared" si="2030"/>
        <v>1927000</v>
      </c>
      <c r="C3861" s="237" t="str">
        <f t="shared" si="2033"/>
        <v>-5.69645803781081E-09+0.000351752069842211i</v>
      </c>
      <c r="D3861" s="208" t="str">
        <f t="shared" si="2034"/>
        <v>-1.64874556338611+0.00269676586879029i</v>
      </c>
      <c r="E3861" t="str">
        <f t="shared" si="2035"/>
        <v>36500</v>
      </c>
      <c r="F3861" t="str">
        <f t="shared" si="2036"/>
        <v>0.21505376344086</v>
      </c>
      <c r="G3861" t="str">
        <f t="shared" si="2031"/>
        <v>0.21505376344086</v>
      </c>
      <c r="H3861" t="str">
        <f t="shared" si="2037"/>
        <v>2.52684140323609+0.0538363739429926i</v>
      </c>
      <c r="I3861" t="str">
        <f t="shared" si="2038"/>
        <v>7567.31130433441i</v>
      </c>
      <c r="J3861" t="str">
        <f t="shared" si="2032"/>
        <v>-77511.8216299111+1655.48555942663i</v>
      </c>
      <c r="K3861" t="str">
        <f t="shared" si="2039"/>
        <v>0.00208416956011778-0.0975833212621262i</v>
      </c>
      <c r="L3861" t="str">
        <f t="shared" si="2040"/>
        <v>0.000660763259043424-0.0262270557520105i</v>
      </c>
      <c r="M3861" t="str">
        <f t="shared" si="2041"/>
        <v>0.0027449328191612-0.123810377014137i</v>
      </c>
      <c r="N3861" t="str">
        <f t="shared" si="2042"/>
        <v>-24.0360393918319i</v>
      </c>
      <c r="O3861" t="str">
        <f t="shared" si="2043"/>
        <v>0.456532996258249+0.889706481558646i</v>
      </c>
      <c r="P3861" t="str">
        <f t="shared" si="2044"/>
        <v>0.543467003741751-0.889706481558646i</v>
      </c>
      <c r="Q3861" t="str">
        <f t="shared" si="2045"/>
        <v>-0.543467003741751+24.9257458733905i</v>
      </c>
      <c r="R3861" t="str">
        <f t="shared" si="2046"/>
        <v>-0.0361524806241204-0.0210151915244523i</v>
      </c>
      <c r="S3861" t="str">
        <f t="shared" si="2047"/>
        <v>2.68382705852967i</v>
      </c>
      <c r="T3861" t="str">
        <f t="shared" si="2048"/>
        <v>0.0564011396535085-0.0970270057319839i</v>
      </c>
      <c r="U3861" t="str">
        <f t="shared" si="2049"/>
        <v>0.0000499999999999999-0.0000737429308565753i</v>
      </c>
      <c r="V3861" t="str">
        <f t="shared" si="2050"/>
        <v>0.00002-0.000825920825593642i</v>
      </c>
      <c r="W3861" t="str">
        <f t="shared" si="2051"/>
        <v>0.0000421051660412087-0.0000698629721459943i</v>
      </c>
      <c r="X3861" t="str">
        <f t="shared" si="2052"/>
        <v>0.0000421206924466984-0.0000698335569946162i</v>
      </c>
      <c r="Y3861" t="str">
        <f t="shared" si="2053"/>
        <v>0.009+9.68615846954805i</v>
      </c>
      <c r="Z3861" t="str">
        <f t="shared" si="2054"/>
        <v>-0.0000864673183733524-0.0000522636304821785i</v>
      </c>
      <c r="AA3861" t="str">
        <f t="shared" si="2055"/>
        <v>0.00115652304078076-1.23888909068932i</v>
      </c>
      <c r="AB3861" t="str">
        <f t="shared" si="2056"/>
        <v>0.16966382085339-0.291873047594139i</v>
      </c>
      <c r="AC3861" t="str">
        <f t="shared" si="2057"/>
        <v>0.964328803727189-0.021807313532887i</v>
      </c>
      <c r="AD3861" t="str">
        <f t="shared" si="2058"/>
        <v>0.182690942903276-0.298538266004209i</v>
      </c>
      <c r="AE3861" t="str">
        <f t="shared" si="2059"/>
        <v>-0.0000313994895431799+0.000016265711360877i</v>
      </c>
      <c r="AF3861" t="str">
        <f t="shared" si="2060"/>
        <v>-4.1755869666222-0.0511396080742023i</v>
      </c>
      <c r="AG3861" t="str">
        <f t="shared" si="2061"/>
        <v>0.998661886857072-0.000820578278699966i</v>
      </c>
      <c r="AH3861" t="str">
        <f t="shared" si="2062"/>
        <v>0.000132174384590746-0.0000662933833909573i</v>
      </c>
      <c r="AI3861">
        <f t="shared" si="2063"/>
        <v>-76.602528894490717</v>
      </c>
      <c r="AJ3861">
        <f t="shared" si="2064"/>
        <v>-26.636511354387906</v>
      </c>
      <c r="AK3861"/>
      <c r="AL3861"/>
      <c r="AM3861"/>
      <c r="AN3861"/>
    </row>
    <row r="3862" spans="1:40" x14ac:dyDescent="0.35">
      <c r="A3862"/>
      <c r="B3862">
        <f t="shared" si="2030"/>
        <v>1928000</v>
      </c>
      <c r="C3862" s="237" t="str">
        <f t="shared" si="2033"/>
        <v>-5.69055038144246E-09+0.00035156962582268i</v>
      </c>
      <c r="D3862" s="208" t="str">
        <f t="shared" si="2034"/>
        <v>-1.64874556334081+0.00269536713130721i</v>
      </c>
      <c r="E3862" t="str">
        <f t="shared" si="2035"/>
        <v>36500</v>
      </c>
      <c r="F3862" t="str">
        <f t="shared" si="2036"/>
        <v>0.21505376344086</v>
      </c>
      <c r="G3862" t="str">
        <f t="shared" si="2031"/>
        <v>0.21505376344086</v>
      </c>
      <c r="H3862" t="str">
        <f t="shared" si="2037"/>
        <v>2.52684268341361+0.0538084798674361i</v>
      </c>
      <c r="I3862" t="str">
        <f t="shared" si="2038"/>
        <v>7571.2382951514i</v>
      </c>
      <c r="J3862" t="str">
        <f t="shared" si="2032"/>
        <v>-77592.2917222147+1656.34465935368i</v>
      </c>
      <c r="K3862" t="str">
        <f t="shared" si="2039"/>
        <v>0.0020820090479836-0.09753275232129i</v>
      </c>
      <c r="L3862" t="str">
        <f t="shared" si="2040"/>
        <v>0.000660078431970282-0.0262134697518794i</v>
      </c>
      <c r="M3862" t="str">
        <f t="shared" si="2041"/>
        <v>0.00274208747995388-0.123746222073169i</v>
      </c>
      <c r="N3862" t="str">
        <f t="shared" si="2042"/>
        <v>-24.048512686794i</v>
      </c>
      <c r="O3862" t="str">
        <f t="shared" si="2043"/>
        <v>0.46759476592289+0.883942947752579i</v>
      </c>
      <c r="P3862" t="str">
        <f t="shared" si="2044"/>
        <v>0.53240523407711-0.883942947752579i</v>
      </c>
      <c r="Q3862" t="str">
        <f t="shared" si="2045"/>
        <v>-0.53240523407711+24.9324556345466i</v>
      </c>
      <c r="R3862" t="str">
        <f t="shared" si="2046"/>
        <v>-0.0358931275781687-0.0205874444383196i</v>
      </c>
      <c r="S3862" t="str">
        <f t="shared" si="2047"/>
        <v>2.68521980739243i</v>
      </c>
      <c r="T3862" t="str">
        <f t="shared" si="2048"/>
        <v>0.0552818135893669-0.0963809371221621i</v>
      </c>
      <c r="U3862" t="str">
        <f t="shared" si="2049"/>
        <v>0.0000500000000000001-0.0000737046824484549i</v>
      </c>
      <c r="V3862" t="str">
        <f t="shared" si="2050"/>
        <v>0.00002-0.000825492443422697i</v>
      </c>
      <c r="W3862" t="str">
        <f t="shared" si="2051"/>
        <v>0.0000421049922526484-0.0000698289685956489i</v>
      </c>
      <c r="X3862" t="str">
        <f t="shared" si="2052"/>
        <v>0.000042120494996242-0.0000697995678907109i</v>
      </c>
      <c r="Y3862" t="str">
        <f t="shared" si="2053"/>
        <v>0.009+9.69118501779379i</v>
      </c>
      <c r="Z3862" t="str">
        <f t="shared" si="2054"/>
        <v>-0.0000863804082246652-0.0000522361968272162i</v>
      </c>
      <c r="AA3862" t="str">
        <f t="shared" si="2055"/>
        <v>0.00115532359828279-1.23824650550606i</v>
      </c>
      <c r="AB3862" t="str">
        <f t="shared" si="2056"/>
        <v>0.166296705614412-0.2899295679136i</v>
      </c>
      <c r="AC3862" t="str">
        <f t="shared" si="2057"/>
        <v>0.964578311417809-0.0213736013012418i</v>
      </c>
      <c r="AD3862" t="str">
        <f t="shared" si="2058"/>
        <v>0.178975974783716-0.296610657112469i</v>
      </c>
      <c r="AE3862" t="str">
        <f t="shared" si="2059"/>
        <v>-0.0000309538304302017+0.0000162723253990162i</v>
      </c>
      <c r="AF3862" t="str">
        <f t="shared" si="2060"/>
        <v>-4.17558824675442-0.0511131127361289i</v>
      </c>
      <c r="AG3862" t="str">
        <f t="shared" si="2061"/>
        <v>0.998671205389117-0.000803491785026451i</v>
      </c>
      <c r="AH3862" t="str">
        <f t="shared" si="2062"/>
        <v>0.00013030864310994-0.0000663478447934501i</v>
      </c>
      <c r="AI3862">
        <f t="shared" si="2063"/>
        <v>-76.699439773548917</v>
      </c>
      <c r="AJ3862">
        <f t="shared" si="2064"/>
        <v>-26.983338162072247</v>
      </c>
      <c r="AK3862"/>
      <c r="AL3862"/>
      <c r="AM3862"/>
      <c r="AN3862"/>
    </row>
    <row r="3863" spans="1:40" x14ac:dyDescent="0.35">
      <c r="A3863"/>
      <c r="B3863">
        <f t="shared" si="2030"/>
        <v>1929000</v>
      </c>
      <c r="C3863" s="237" t="str">
        <f t="shared" si="2033"/>
        <v>-5.68465191033843E-09+0.000351387370962318i</v>
      </c>
      <c r="D3863" s="208" t="str">
        <f t="shared" si="2034"/>
        <v>-1.64874556329559+0.00269396984404444i</v>
      </c>
      <c r="E3863" t="str">
        <f t="shared" si="2035"/>
        <v>36500</v>
      </c>
      <c r="F3863" t="str">
        <f t="shared" si="2036"/>
        <v>0.21505376344086</v>
      </c>
      <c r="G3863" t="str">
        <f t="shared" si="2031"/>
        <v>0.21505376344086</v>
      </c>
      <c r="H3863" t="str">
        <f t="shared" si="2037"/>
        <v>2.52684396160211+0.0537806146670569i</v>
      </c>
      <c r="I3863" t="str">
        <f t="shared" si="2038"/>
        <v>7575.16528596839i</v>
      </c>
      <c r="J3863" t="str">
        <f t="shared" si="2032"/>
        <v>-77672.8035629448+1657.20375928073i</v>
      </c>
      <c r="K3863" t="str">
        <f t="shared" si="2039"/>
        <v>0.00207985189310525-0.0974822357410646i</v>
      </c>
      <c r="L3863" t="str">
        <f t="shared" si="2040"/>
        <v>0.000659394668772002-0.0261998978110278i</v>
      </c>
      <c r="M3863" t="str">
        <f t="shared" si="2041"/>
        <v>0.00273924656187725-0.123682133552092i</v>
      </c>
      <c r="N3863" t="str">
        <f t="shared" si="2042"/>
        <v>-24.060985981756i</v>
      </c>
      <c r="O3863" t="str">
        <f t="shared" si="2043"/>
        <v>0.478583786693415+0.878041889156885i</v>
      </c>
      <c r="P3863" t="str">
        <f t="shared" si="2044"/>
        <v>0.521416213306585-0.878041889156885i</v>
      </c>
      <c r="Q3863" t="str">
        <f t="shared" si="2045"/>
        <v>-0.521416213306585+24.9390278709129i</v>
      </c>
      <c r="R3863" t="str">
        <f t="shared" si="2046"/>
        <v>-0.0356290975983554-0.0201627195236345i</v>
      </c>
      <c r="S3863" t="str">
        <f t="shared" si="2047"/>
        <v>2.68661255625518i</v>
      </c>
      <c r="T3863" t="str">
        <f t="shared" si="2048"/>
        <v>0.0541694154404479-0.0957215809757829i</v>
      </c>
      <c r="U3863" t="str">
        <f t="shared" si="2049"/>
        <v>0.0000499999999999999-0.0000736664736965372i</v>
      </c>
      <c r="V3863" t="str">
        <f t="shared" si="2050"/>
        <v>0.00002-0.000825064505401222i</v>
      </c>
      <c r="W3863" t="str">
        <f t="shared" si="2051"/>
        <v>0.0000421048183760982-0.0000697950014301102i</v>
      </c>
      <c r="X3863" t="str">
        <f t="shared" si="2052"/>
        <v>0.0000421202974947664-0.0000697656151562154i</v>
      </c>
      <c r="Y3863" t="str">
        <f t="shared" si="2053"/>
        <v>0.009+9.69621156603954i</v>
      </c>
      <c r="Z3863" t="str">
        <f t="shared" si="2054"/>
        <v>-0.0000862936331709809-0.0000522087916790862i</v>
      </c>
      <c r="AA3863" t="str">
        <f t="shared" si="2055"/>
        <v>0.00115412602072525-1.23760458657159i</v>
      </c>
      <c r="AB3863" t="str">
        <f t="shared" si="2056"/>
        <v>0.162950430673599-0.287946117157372i</v>
      </c>
      <c r="AC3863" t="str">
        <f t="shared" si="2057"/>
        <v>0.964832571288915-0.0209428123403722i</v>
      </c>
      <c r="AD3863" t="str">
        <f t="shared" si="2058"/>
        <v>0.175285286010827-0.294636767834918i</v>
      </c>
      <c r="AE3863" t="str">
        <f t="shared" si="2059"/>
        <v>-0.0000305086338041814+0.0000162738441804816i</v>
      </c>
      <c r="AF3863" t="str">
        <f t="shared" si="2060"/>
        <v>-4.1755895248977-0.0510866448230125i</v>
      </c>
      <c r="AG3863" t="str">
        <f t="shared" si="2061"/>
        <v>0.998680721719554-0.000786531597227078i</v>
      </c>
      <c r="AH3863" t="str">
        <f t="shared" si="2062"/>
        <v>0.000128444572606902-0.0000663808586608678i</v>
      </c>
      <c r="AI3863">
        <f t="shared" si="2063"/>
        <v>-76.797617398761247</v>
      </c>
      <c r="AJ3863">
        <f t="shared" si="2064"/>
        <v>-27.330168464402153</v>
      </c>
      <c r="AK3863"/>
      <c r="AL3863"/>
      <c r="AM3863"/>
      <c r="AN3863"/>
    </row>
    <row r="3864" spans="1:40" x14ac:dyDescent="0.35">
      <c r="A3864"/>
      <c r="B3864">
        <f t="shared" si="2030"/>
        <v>1930000</v>
      </c>
      <c r="C3864" s="237" t="str">
        <f t="shared" si="2033"/>
        <v>-5.67876260546685E-09+0.000351205304967097i</v>
      </c>
      <c r="D3864" s="208" t="str">
        <f t="shared" si="2034"/>
        <v>-1.64874556325044+0.00269257400474774i</v>
      </c>
      <c r="E3864" t="str">
        <f t="shared" si="2035"/>
        <v>36500</v>
      </c>
      <c r="F3864" t="str">
        <f t="shared" si="2036"/>
        <v>0.21505376344086</v>
      </c>
      <c r="G3864" t="str">
        <f t="shared" si="2031"/>
        <v>0.21505376344086</v>
      </c>
      <c r="H3864" t="str">
        <f t="shared" si="2037"/>
        <v>2.52684523780569+0.0537527782970656i</v>
      </c>
      <c r="I3864" t="str">
        <f t="shared" si="2038"/>
        <v>7579.09227678538i</v>
      </c>
      <c r="J3864" t="str">
        <f t="shared" si="2032"/>
        <v>-77753.3571521016+1658.06285920779i</v>
      </c>
      <c r="K3864" t="str">
        <f t="shared" si="2039"/>
        <v>0.00207769808853146-0.0974317714402043i</v>
      </c>
      <c r="L3864" t="str">
        <f t="shared" si="2040"/>
        <v>0.00065871196724656-0.0261863399076575i</v>
      </c>
      <c r="M3864" t="str">
        <f t="shared" si="2041"/>
        <v>0.00273641005577802-0.123618111347862i</v>
      </c>
      <c r="N3864" t="str">
        <f t="shared" si="2042"/>
        <v>-24.073459276718i</v>
      </c>
      <c r="O3864" t="str">
        <f t="shared" si="2043"/>
        <v>0.489498348886297+0.872004223864534i</v>
      </c>
      <c r="P3864" t="str">
        <f t="shared" si="2044"/>
        <v>0.510501651113703-0.872004223864534i</v>
      </c>
      <c r="Q3864" t="str">
        <f t="shared" si="2045"/>
        <v>-0.510501651113703+24.9454635005825i</v>
      </c>
      <c r="R3864" t="str">
        <f t="shared" si="2046"/>
        <v>-0.0353604202140799-0.0197410682787611i</v>
      </c>
      <c r="S3864" t="str">
        <f t="shared" si="2047"/>
        <v>2.68800530511794i</v>
      </c>
      <c r="T3864" t="str">
        <f t="shared" si="2048"/>
        <v>0.0530640962620053-0.0950489971266464i</v>
      </c>
      <c r="U3864" t="str">
        <f t="shared" si="2049"/>
        <v>0.00005-0.0000736283045391817i</v>
      </c>
      <c r="V3864" t="str">
        <f t="shared" si="2050"/>
        <v>0.00002-0.000824637010838836i</v>
      </c>
      <c r="W3864" t="str">
        <f t="shared" si="2051"/>
        <v>0.0000421046444115617-0.0000697610705927799i</v>
      </c>
      <c r="X3864" t="str">
        <f t="shared" si="2052"/>
        <v>0.0000421200999421983-0.0000697316987345555i</v>
      </c>
      <c r="Y3864" t="str">
        <f t="shared" si="2053"/>
        <v>0.009+9.70123811428528i</v>
      </c>
      <c r="Z3864" t="str">
        <f t="shared" si="2054"/>
        <v>-0.0000862069929323642-0.0000521814149931247i</v>
      </c>
      <c r="AA3864" t="str">
        <f t="shared" si="2055"/>
        <v>0.00115293030424389-1.23696333285025i</v>
      </c>
      <c r="AB3864" t="str">
        <f t="shared" si="2056"/>
        <v>0.159625450429774-0.285922875315278i</v>
      </c>
      <c r="AC3864" t="str">
        <f t="shared" si="2057"/>
        <v>0.965091554850089-0.0205149989363701i</v>
      </c>
      <c r="AD3864" t="str">
        <f t="shared" si="2058"/>
        <v>0.171619454197802-0.292616903521466i</v>
      </c>
      <c r="AE3864" t="str">
        <f t="shared" si="2059"/>
        <v>-0.0000300639611517429+0.0000162702773733763i</v>
      </c>
      <c r="AF3864" t="str">
        <f t="shared" si="2060"/>
        <v>-4.17559080105613-0.0510602042923179i</v>
      </c>
      <c r="AG3864" t="str">
        <f t="shared" si="2061"/>
        <v>0.99869043417585-0.00076970010697025i</v>
      </c>
      <c r="AH3864" t="str">
        <f t="shared" si="2062"/>
        <v>0.000126582433630244-0.0000663924633208979i</v>
      </c>
      <c r="AI3864">
        <f t="shared" si="2063"/>
        <v>-76.897088523269062</v>
      </c>
      <c r="AJ3864">
        <f t="shared" si="2064"/>
        <v>-27.677002055968497</v>
      </c>
      <c r="AK3864"/>
      <c r="AL3864"/>
      <c r="AM3864"/>
      <c r="AN3864"/>
    </row>
    <row r="3865" spans="1:40" x14ac:dyDescent="0.35">
      <c r="A3865"/>
      <c r="B3865">
        <f t="shared" ref="B3865:B3928" si="2065">B3864+1000</f>
        <v>1931000</v>
      </c>
      <c r="C3865" s="237" t="str">
        <f t="shared" si="2033"/>
        <v>-5.67288244784499E-09+0.000351023427543592i</v>
      </c>
      <c r="D3865" s="208" t="str">
        <f t="shared" si="2034"/>
        <v>-1.64874556320536+0.00269117961116754i</v>
      </c>
      <c r="E3865" t="str">
        <f t="shared" si="2035"/>
        <v>36500</v>
      </c>
      <c r="F3865" t="str">
        <f t="shared" si="2036"/>
        <v>0.21505376344086</v>
      </c>
      <c r="G3865" t="str">
        <f t="shared" si="2031"/>
        <v>0.21505376344086</v>
      </c>
      <c r="H3865" t="str">
        <f t="shared" si="2037"/>
        <v>2.52684651202846+0.053724970712765i</v>
      </c>
      <c r="I3865" t="str">
        <f t="shared" si="2038"/>
        <v>7583.01926760236i</v>
      </c>
      <c r="J3865" t="str">
        <f t="shared" si="2032"/>
        <v>-77833.9524896849+1658.92195913483i</v>
      </c>
      <c r="K3865" t="str">
        <f t="shared" si="2039"/>
        <v>0.00207554762732891-0.0973813593376316i</v>
      </c>
      <c r="L3865" t="str">
        <f t="shared" si="2040"/>
        <v>0.000658030325197629-0.0261727960200151i</v>
      </c>
      <c r="M3865" t="str">
        <f t="shared" si="2041"/>
        <v>0.00273357795252654-0.123554155357647i</v>
      </c>
      <c r="N3865" t="str">
        <f t="shared" si="2042"/>
        <v>-24.0859325716801i</v>
      </c>
      <c r="O3865" t="str">
        <f t="shared" si="2043"/>
        <v>0.500336754402361+0.865830891221901i</v>
      </c>
      <c r="P3865" t="str">
        <f t="shared" si="2044"/>
        <v>0.499663245597639-0.865830891221901i</v>
      </c>
      <c r="Q3865" t="str">
        <f t="shared" si="2045"/>
        <v>-0.499663245597639+24.951763462902i</v>
      </c>
      <c r="R3865" t="str">
        <f t="shared" si="2046"/>
        <v>-0.0350871254689045-0.0193225420449333i</v>
      </c>
      <c r="S3865" t="str">
        <f t="shared" si="2047"/>
        <v>2.68939805398069i</v>
      </c>
      <c r="T3865" t="str">
        <f t="shared" si="2048"/>
        <v>0.0519660069736037-0.0943632469558481i</v>
      </c>
      <c r="U3865" t="str">
        <f t="shared" si="2049"/>
        <v>0.0000500000000000001-0.0000735901749148737i</v>
      </c>
      <c r="V3865" t="str">
        <f t="shared" si="2050"/>
        <v>0.00002-0.000824209959046583i</v>
      </c>
      <c r="W3865" t="str">
        <f t="shared" si="2051"/>
        <v>0.0000421044703590424-0.0000697271760271751i</v>
      </c>
      <c r="X3865" t="str">
        <f t="shared" si="2052"/>
        <v>0.0000421199023384652-0.0000696978185692718i</v>
      </c>
      <c r="Y3865" t="str">
        <f t="shared" si="2053"/>
        <v>0.009+9.70626466253102i</v>
      </c>
      <c r="Z3865" t="str">
        <f t="shared" si="2054"/>
        <v>-0.0000861204872296015-0.0000521540667247619i</v>
      </c>
      <c r="AA3865" t="str">
        <f t="shared" si="2055"/>
        <v>0.00115173644498446-1.23632274330855i</v>
      </c>
      <c r="AB3865" t="str">
        <f t="shared" si="2056"/>
        <v>0.156322218873587-0.283860027031657i</v>
      </c>
      <c r="AC3865" t="str">
        <f t="shared" si="2057"/>
        <v>0.965355233091308-0.0200902132280566i</v>
      </c>
      <c r="AD3865" t="str">
        <f t="shared" si="2058"/>
        <v>0.167979053127533-0.290551376759303i</v>
      </c>
      <c r="AE3865" t="str">
        <f t="shared" si="2059"/>
        <v>-0.0000296198737901863+0.000016261635386567i</v>
      </c>
      <c r="AF3865" t="str">
        <f t="shared" si="2060"/>
        <v>-4.17559207523382-0.0510337911015975i</v>
      </c>
      <c r="AG3865" t="str">
        <f t="shared" si="2061"/>
        <v>0.998700341056525-0.000752999683854545i</v>
      </c>
      <c r="AH3865" t="str">
        <f t="shared" si="2062"/>
        <v>0.000124722486017743-0.0000663827002765926i</v>
      </c>
      <c r="AI3865">
        <f t="shared" si="2063"/>
        <v>-76.997880858638595</v>
      </c>
      <c r="AJ3865">
        <f t="shared" si="2064"/>
        <v>-28.023838731761177</v>
      </c>
      <c r="AK3865"/>
      <c r="AL3865"/>
      <c r="AM3865"/>
      <c r="AN3865"/>
    </row>
    <row r="3866" spans="1:40" x14ac:dyDescent="0.35">
      <c r="A3866"/>
      <c r="B3866">
        <f t="shared" si="2065"/>
        <v>1932000</v>
      </c>
      <c r="C3866" s="237" t="str">
        <f t="shared" si="2033"/>
        <v>-5.66701141853954E-09+0.000350841738398996i</v>
      </c>
      <c r="D3866" s="208" t="str">
        <f t="shared" si="2034"/>
        <v>-1.64874556316034+0.00268978666105897i</v>
      </c>
      <c r="E3866" t="str">
        <f t="shared" si="2035"/>
        <v>36500</v>
      </c>
      <c r="F3866" t="str">
        <f t="shared" si="2036"/>
        <v>0.21505376344086</v>
      </c>
      <c r="G3866" t="str">
        <f t="shared" si="2031"/>
        <v>0.21505376344086</v>
      </c>
      <c r="H3866" t="str">
        <f t="shared" si="2037"/>
        <v>2.52684778427451+0.0536971918695502i</v>
      </c>
      <c r="I3866" t="str">
        <f t="shared" si="2038"/>
        <v>7586.94625841935i</v>
      </c>
      <c r="J3866" t="str">
        <f t="shared" si="2032"/>
        <v>-77914.5895756949+1659.78105906188i</v>
      </c>
      <c r="K3866" t="str">
        <f t="shared" si="2039"/>
        <v>0.00207340050258228-0.0973309993524365i</v>
      </c>
      <c r="L3866" t="str">
        <f t="shared" si="2040"/>
        <v>0.000657349740434542-0.026159266126392i</v>
      </c>
      <c r="M3866" t="str">
        <f t="shared" si="2041"/>
        <v>0.00273075024301682-0.123490265478828i</v>
      </c>
      <c r="N3866" t="str">
        <f t="shared" si="2042"/>
        <v>-24.0984058666421i</v>
      </c>
      <c r="O3866" t="str">
        <f t="shared" si="2043"/>
        <v>0.511097316990705+0.859522851682783i</v>
      </c>
      <c r="P3866" t="str">
        <f t="shared" si="2044"/>
        <v>0.488902683009295-0.859522851682783i</v>
      </c>
      <c r="Q3866" t="str">
        <f t="shared" si="2045"/>
        <v>-0.488902683009295+24.9579287183249i</v>
      </c>
      <c r="R3866" t="str">
        <f t="shared" si="2046"/>
        <v>-0.0348092439234788-0.0189071920024801i</v>
      </c>
      <c r="S3866" t="str">
        <f t="shared" si="2047"/>
        <v>2.69079080284346i</v>
      </c>
      <c r="T3866" t="str">
        <f t="shared" si="2048"/>
        <v>0.0508752983478689-0.0936643934032313i</v>
      </c>
      <c r="U3866" t="str">
        <f t="shared" si="2049"/>
        <v>0.0000499999999999999-0.000073552084762226i</v>
      </c>
      <c r="V3866" t="str">
        <f t="shared" si="2050"/>
        <v>0.00002-0.00082378334933693i</v>
      </c>
      <c r="W3866" t="str">
        <f t="shared" si="2051"/>
        <v>0.0000421042962185431-0.0000696933176769299i</v>
      </c>
      <c r="X3866" t="str">
        <f t="shared" si="2052"/>
        <v>0.0000421197046834934-0.0000696639746040226i</v>
      </c>
      <c r="Y3866" t="str">
        <f t="shared" si="2053"/>
        <v>0.009+9.71129121077677i</v>
      </c>
      <c r="Z3866" t="str">
        <f t="shared" si="2054"/>
        <v>-0.0000860341157842028-0.0000521267468295192i</v>
      </c>
      <c r="AA3866" t="str">
        <f t="shared" si="2055"/>
        <v>0.00115054443910266-1.23568281691513i</v>
      </c>
      <c r="AB3866" t="str">
        <f t="shared" si="2056"/>
        <v>0.15304118955367-0.281757761639817i</v>
      </c>
      <c r="AC3866" t="str">
        <f t="shared" si="2057"/>
        <v>0.965623576479944-0.0196685072032482i</v>
      </c>
      <c r="AD3866" t="str">
        <f t="shared" si="2058"/>
        <v>0.164364652661315-0.288440507325137i</v>
      </c>
      <c r="AE3866" t="str">
        <f t="shared" si="2059"/>
        <v>-0.0000291764328586092+0.0000162479293670667i</v>
      </c>
      <c r="AF3866" t="str">
        <f t="shared" si="2060"/>
        <v>-4.17559334743485-0.0510074052084912i</v>
      </c>
      <c r="AG3866" t="str">
        <f t="shared" si="2061"/>
        <v>0.998710440631444-0.000736432675057162i</v>
      </c>
      <c r="AH3866" t="str">
        <f t="shared" si="2062"/>
        <v>0.000122864988857497-0.0000663516141946459i</v>
      </c>
      <c r="AI3866">
        <f t="shared" si="2063"/>
        <v>-77.100023120711697</v>
      </c>
      <c r="AJ3866">
        <f t="shared" si="2064"/>
        <v>-28.370678287195215</v>
      </c>
      <c r="AK3866"/>
      <c r="AL3866"/>
      <c r="AM3866"/>
      <c r="AN3866"/>
    </row>
    <row r="3867" spans="1:40" x14ac:dyDescent="0.35">
      <c r="A3867"/>
      <c r="B3867">
        <f t="shared" si="2065"/>
        <v>1933000</v>
      </c>
      <c r="C3867" s="237" t="str">
        <f t="shared" si="2033"/>
        <v>-5.66114949866586E-09+0.000350660237241099i</v>
      </c>
      <c r="D3867" s="208" t="str">
        <f t="shared" si="2034"/>
        <v>-1.6487455631154+0.00268839515218176i</v>
      </c>
      <c r="E3867" t="str">
        <f t="shared" si="2035"/>
        <v>36500</v>
      </c>
      <c r="F3867" t="str">
        <f t="shared" si="2036"/>
        <v>0.21505376344086</v>
      </c>
      <c r="G3867" t="str">
        <f t="shared" si="2031"/>
        <v>0.21505376344086</v>
      </c>
      <c r="H3867" t="str">
        <f t="shared" si="2037"/>
        <v>2.52684905454794+0.0536694417229096i</v>
      </c>
      <c r="I3867" t="str">
        <f t="shared" si="2038"/>
        <v>7590.87324923634i</v>
      </c>
      <c r="J3867" t="str">
        <f t="shared" si="2032"/>
        <v>-77995.2684101315+1660.64015898894i</v>
      </c>
      <c r="K3867" t="str">
        <f t="shared" si="2039"/>
        <v>0.00207125670739408-0.0972806914038758i</v>
      </c>
      <c r="L3867" t="str">
        <f t="shared" si="2040"/>
        <v>0.000656670210772307-0.0261457502051246i</v>
      </c>
      <c r="M3867" t="str">
        <f t="shared" si="2041"/>
        <v>0.00272792691816639-0.123426441609i</v>
      </c>
      <c r="N3867" t="str">
        <f t="shared" si="2042"/>
        <v>-24.1108791616041i</v>
      </c>
      <c r="O3867" t="str">
        <f t="shared" si="2043"/>
        <v>0.521778362511575+0.853081086658671i</v>
      </c>
      <c r="P3867" t="str">
        <f t="shared" si="2044"/>
        <v>0.478221637488425-0.853081086658671i</v>
      </c>
      <c r="Q3867" t="str">
        <f t="shared" si="2045"/>
        <v>-0.478221637488425+24.9639602482628i</v>
      </c>
      <c r="R3867" t="str">
        <f t="shared" si="2046"/>
        <v>-0.0345268066584548-0.0184950691668844i</v>
      </c>
      <c r="S3867" t="str">
        <f t="shared" si="2047"/>
        <v>2.69218355170621i</v>
      </c>
      <c r="T3867" t="str">
        <f t="shared" si="2048"/>
        <v>0.0497921209987549-0.0929525009788325i</v>
      </c>
      <c r="U3867" t="str">
        <f t="shared" si="2049"/>
        <v>0.0000500000000000001-0.0000735140340199798i</v>
      </c>
      <c r="V3867" t="str">
        <f t="shared" si="2050"/>
        <v>0.00002-0.000823357181023776i</v>
      </c>
      <c r="W3867" t="str">
        <f t="shared" si="2051"/>
        <v>0.0000421041219900679-0.0000696594954857964i</v>
      </c>
      <c r="X3867" t="str">
        <f t="shared" si="2052"/>
        <v>0.0000421195069772116-0.0000696301667825838i</v>
      </c>
      <c r="Y3867" t="str">
        <f t="shared" si="2053"/>
        <v>0.009+9.71631775902251i</v>
      </c>
      <c r="Z3867" t="str">
        <f t="shared" si="2054"/>
        <v>-0.0000859478783183995-0.0000520994552630143i</v>
      </c>
      <c r="AA3867" t="str">
        <f t="shared" si="2055"/>
        <v>0.00114935428276416-1.23504355264077i</v>
      </c>
      <c r="AB3867" t="str">
        <f t="shared" si="2056"/>
        <v>0.149782815541344-0.279616273196461i</v>
      </c>
      <c r="AC3867" t="str">
        <f t="shared" si="2057"/>
        <v>0.965896554957785-0.0192499326948553i</v>
      </c>
      <c r="AD3867" t="str">
        <f t="shared" si="2058"/>
        <v>0.160776818647854-0.286284622136045i</v>
      </c>
      <c r="AE3867" t="str">
        <f t="shared" si="2059"/>
        <v>-0.000028733699309031+0.0000162291711973041i</v>
      </c>
      <c r="AF3867" t="str">
        <f t="shared" si="2060"/>
        <v>-4.17559461766334-0.0509810465707278i</v>
      </c>
      <c r="AG3867" t="str">
        <f t="shared" si="2061"/>
        <v>0.998720731142103-0.000720001404984838i</v>
      </c>
      <c r="AH3867" t="str">
        <f t="shared" si="2062"/>
        <v>0.000121010200449116-0.0000662992528931641i</v>
      </c>
      <c r="AI3867">
        <f t="shared" si="2063"/>
        <v>-77.203545078248339</v>
      </c>
      <c r="AJ3867">
        <f t="shared" si="2064"/>
        <v>-28.717520518158189</v>
      </c>
      <c r="AK3867"/>
      <c r="AL3867"/>
      <c r="AM3867"/>
      <c r="AN3867"/>
    </row>
    <row r="3868" spans="1:40" x14ac:dyDescent="0.35">
      <c r="A3868"/>
      <c r="B3868">
        <f t="shared" si="2065"/>
        <v>1934000</v>
      </c>
      <c r="C3868" s="237" t="str">
        <f t="shared" si="2033"/>
        <v>-5.65529666938823E-09+0.000350478923778298i</v>
      </c>
      <c r="D3868" s="208" t="str">
        <f t="shared" si="2034"/>
        <v>-1.64874556307054+0.00268700508230029i</v>
      </c>
      <c r="E3868" t="str">
        <f t="shared" si="2035"/>
        <v>36500</v>
      </c>
      <c r="F3868" t="str">
        <f t="shared" si="2036"/>
        <v>0.21505376344086</v>
      </c>
      <c r="G3868" t="str">
        <f t="shared" si="2031"/>
        <v>0.21505376344086</v>
      </c>
      <c r="H3868" t="str">
        <f t="shared" si="2037"/>
        <v>2.52685032285283+0.0536417202284225i</v>
      </c>
      <c r="I3868" t="str">
        <f t="shared" si="2038"/>
        <v>7594.80024005332i</v>
      </c>
      <c r="J3868" t="str">
        <f t="shared" si="2032"/>
        <v>-78075.9889929947+1661.49925891598i</v>
      </c>
      <c r="K3868" t="str">
        <f t="shared" si="2039"/>
        <v>0.00206911623488457-0.0972304354113731i</v>
      </c>
      <c r="L3868" t="str">
        <f t="shared" si="2040"/>
        <v>0.000655991734031558-0.0261322482345937i</v>
      </c>
      <c r="M3868" t="str">
        <f t="shared" si="2041"/>
        <v>0.00272510796891613-0.123362683645967i</v>
      </c>
      <c r="N3868" t="str">
        <f t="shared" si="2042"/>
        <v>-24.1233524565662i</v>
      </c>
      <c r="O3868" t="str">
        <f t="shared" si="2043"/>
        <v>0.532378229196563+0.84650659836621i</v>
      </c>
      <c r="P3868" t="str">
        <f t="shared" si="2044"/>
        <v>0.467621770803437-0.84650659836621i</v>
      </c>
      <c r="Q3868" t="str">
        <f t="shared" si="2045"/>
        <v>-0.467621770803437+24.9698590549324i</v>
      </c>
      <c r="R3868" t="str">
        <f t="shared" si="2046"/>
        <v>-0.0342398452774312-0.0180862243847372i</v>
      </c>
      <c r="S3868" t="str">
        <f t="shared" si="2047"/>
        <v>2.69357630056897i</v>
      </c>
      <c r="T3868" t="str">
        <f t="shared" si="2048"/>
        <v>0.0487166253695007-0.092227635774437i</v>
      </c>
      <c r="U3868" t="str">
        <f t="shared" si="2049"/>
        <v>0.0000499999999999999-0.0000734760226270012i</v>
      </c>
      <c r="V3868" t="str">
        <f t="shared" si="2050"/>
        <v>0.00002-0.000822931453422418i</v>
      </c>
      <c r="W3868" t="str">
        <f t="shared" si="2051"/>
        <v>0.0000421039476736193-0.0000696257093976413i</v>
      </c>
      <c r="X3868" t="str">
        <f t="shared" si="2052"/>
        <v>0.000042119309219546-0.0000695963950488456i</v>
      </c>
      <c r="Y3868" t="str">
        <f t="shared" si="2053"/>
        <v>0.009+9.72134430726826i</v>
      </c>
      <c r="Z3868" t="str">
        <f t="shared" si="2054"/>
        <v>-0.0000858617745551383-0.0000520721919809538i</v>
      </c>
      <c r="AA3868" t="str">
        <f t="shared" si="2055"/>
        <v>0.00114816597214452-1.23440494945836i</v>
      </c>
      <c r="AB3868" t="str">
        <f t="shared" si="2056"/>
        <v>0.146547549394394-0.277435760516452i</v>
      </c>
      <c r="AC3868" t="str">
        <f t="shared" si="2057"/>
        <v>0.966174137938011-0.018834541376878i</v>
      </c>
      <c r="AD3868" t="str">
        <f t="shared" si="2058"/>
        <v>0.157216112833175-0.284084055199368i</v>
      </c>
      <c r="AE3868" t="str">
        <f t="shared" si="2059"/>
        <v>-0.0000282917338975866+0.0000162053734922892i</v>
      </c>
      <c r="AF3868" t="str">
        <f t="shared" si="2060"/>
        <v>-4.17559588592337-0.0509547151461222i</v>
      </c>
      <c r="AG3868" t="str">
        <f t="shared" si="2061"/>
        <v>0.998731210801934-0.000703708174929848i</v>
      </c>
      <c r="AH3868" t="str">
        <f t="shared" si="2062"/>
        <v>0.000119158378265229-0.0000662256673289581i</v>
      </c>
      <c r="AI3868">
        <f t="shared" si="2063"/>
        <v>-77.308477604549907</v>
      </c>
      <c r="AJ3868">
        <f t="shared" si="2064"/>
        <v>-29.064365221036596</v>
      </c>
      <c r="AK3868"/>
      <c r="AL3868"/>
      <c r="AM3868"/>
      <c r="AN3868"/>
    </row>
    <row r="3869" spans="1:40" x14ac:dyDescent="0.35">
      <c r="A3869"/>
      <c r="B3869">
        <f t="shared" si="2065"/>
        <v>1935000</v>
      </c>
      <c r="C3869" s="237" t="str">
        <f t="shared" si="2033"/>
        <v>-5.64945291191957E-09+0.000350297797719593i</v>
      </c>
      <c r="D3869" s="208" t="str">
        <f t="shared" si="2034"/>
        <v>-1.64874556302573+0.00268561644918355i</v>
      </c>
      <c r="E3869" t="str">
        <f t="shared" si="2035"/>
        <v>36500</v>
      </c>
      <c r="F3869" t="str">
        <f t="shared" si="2036"/>
        <v>0.21505376344086</v>
      </c>
      <c r="G3869" t="str">
        <f t="shared" si="2031"/>
        <v>0.21505376344086</v>
      </c>
      <c r="H3869" t="str">
        <f t="shared" si="2037"/>
        <v>2.52685158919321+0.0536140273417586i</v>
      </c>
      <c r="I3869" t="str">
        <f t="shared" si="2038"/>
        <v>7598.72723087031i</v>
      </c>
      <c r="J3869" t="str">
        <f t="shared" si="2032"/>
        <v>-78156.7513242845+1662.35835884303i</v>
      </c>
      <c r="K3869" t="str">
        <f t="shared" si="2039"/>
        <v>0.00206697907819188-0.0971802312945184i</v>
      </c>
      <c r="L3869" t="str">
        <f t="shared" si="2040"/>
        <v>0.000655314308038562-0.0261187601932248i</v>
      </c>
      <c r="M3869" t="str">
        <f t="shared" si="2041"/>
        <v>0.00272229338623044-0.123298991487743i</v>
      </c>
      <c r="N3869" t="str">
        <f t="shared" si="2042"/>
        <v>-24.1358257515282i</v>
      </c>
      <c r="O3869" t="str">
        <f t="shared" si="2043"/>
        <v>0.542895267906899+0.839800409671427i</v>
      </c>
      <c r="P3869" t="str">
        <f t="shared" si="2044"/>
        <v>0.457104732093101-0.839800409671427i</v>
      </c>
      <c r="Q3869" t="str">
        <f t="shared" si="2045"/>
        <v>-0.457104732093101+24.9756261611996i</v>
      </c>
      <c r="R3869" t="str">
        <f t="shared" si="2046"/>
        <v>-0.0339483919099027-0.0176807083295534i</v>
      </c>
      <c r="S3869" t="str">
        <f t="shared" si="2047"/>
        <v>2.69496904943172i</v>
      </c>
      <c r="T3869" t="str">
        <f t="shared" si="2048"/>
        <v>0.047648961720176-0.091489865475166i</v>
      </c>
      <c r="U3869" t="str">
        <f t="shared" si="2049"/>
        <v>0.00005-0.0000734380505222847i</v>
      </c>
      <c r="V3869" t="str">
        <f t="shared" si="2050"/>
        <v>0.00002-0.000822506165849588i</v>
      </c>
      <c r="W3869" t="str">
        <f t="shared" si="2051"/>
        <v>0.0000421037732692014-0.0000695919593564488i</v>
      </c>
      <c r="X3869" t="str">
        <f t="shared" si="2052"/>
        <v>0.0000421191114104258-0.0000695626593468163i</v>
      </c>
      <c r="Y3869" t="str">
        <f t="shared" si="2053"/>
        <v>0.009+9.726370855514i</v>
      </c>
      <c r="Z3869" t="str">
        <f t="shared" si="2054"/>
        <v>-0.0000857758042180846-0.0000520449569391404i</v>
      </c>
      <c r="AA3869" t="str">
        <f t="shared" si="2055"/>
        <v>0.00114697950342919-1.23376700634294i</v>
      </c>
      <c r="AB3869" t="str">
        <f t="shared" si="2056"/>
        <v>0.1433358431196-0.275216427207667i</v>
      </c>
      <c r="AC3869" t="str">
        <f t="shared" si="2057"/>
        <v>0.966456294302169-0.0184223847602614i</v>
      </c>
      <c r="AD3869" t="str">
        <f t="shared" si="2058"/>
        <v>0.153683092771128-0.281839147561418i</v>
      </c>
      <c r="AE3869" t="str">
        <f t="shared" si="2059"/>
        <v>-0.0000278505971757642+0.0000161765495966728i</v>
      </c>
      <c r="AF3869" t="str">
        <f t="shared" si="2060"/>
        <v>-4.17559715221894-0.050928410892575i</v>
      </c>
      <c r="AG3869" t="str">
        <f t="shared" si="2061"/>
        <v>0.998741877796601-0.000687555262729778i</v>
      </c>
      <c r="AH3869" t="str">
        <f t="shared" si="2062"/>
        <v>0.000117309778913216-0.0000661309115843584i</v>
      </c>
      <c r="AI3869">
        <f t="shared" si="2063"/>
        <v>-77.414852732291649</v>
      </c>
      <c r="AJ3869">
        <f t="shared" si="2064"/>
        <v>-29.411212192736873</v>
      </c>
      <c r="AK3869"/>
      <c r="AL3869"/>
      <c r="AM3869"/>
      <c r="AN3869"/>
    </row>
    <row r="3870" spans="1:40" x14ac:dyDescent="0.35">
      <c r="A3870"/>
      <c r="B3870">
        <f t="shared" si="2065"/>
        <v>1936000</v>
      </c>
      <c r="C3870" s="237" t="str">
        <f t="shared" si="2033"/>
        <v>-5.64361820752122E-09+0.000350116858774582i</v>
      </c>
      <c r="D3870" s="208" t="str">
        <f t="shared" si="2034"/>
        <v>-1.648745562981+0.00268422925060513i</v>
      </c>
      <c r="E3870" t="str">
        <f t="shared" si="2035"/>
        <v>36500</v>
      </c>
      <c r="F3870" t="str">
        <f t="shared" si="2036"/>
        <v>0.21505376344086</v>
      </c>
      <c r="G3870" t="str">
        <f t="shared" si="2031"/>
        <v>0.21505376344086</v>
      </c>
      <c r="H3870" t="str">
        <f t="shared" si="2037"/>
        <v>2.52685285357317+0.0535863630186817i</v>
      </c>
      <c r="I3870" t="str">
        <f t="shared" si="2038"/>
        <v>7602.6542216873i</v>
      </c>
      <c r="J3870" t="str">
        <f t="shared" si="2032"/>
        <v>-78237.555404001+1663.21745877009i</v>
      </c>
      <c r="K3870" t="str">
        <f t="shared" si="2039"/>
        <v>0.00206484523047177-0.097130078973067i</v>
      </c>
      <c r="L3870" t="str">
        <f t="shared" si="2040"/>
        <v>0.000654637930625192-0.026105286059488i</v>
      </c>
      <c r="M3870" t="str">
        <f t="shared" si="2041"/>
        <v>0.00271948316109696-0.123235365032555i</v>
      </c>
      <c r="N3870" t="str">
        <f t="shared" si="2042"/>
        <v>-24.1482990464902i</v>
      </c>
      <c r="O3870" t="str">
        <f t="shared" si="2043"/>
        <v>0.553327842390536+0.83296356393028i</v>
      </c>
      <c r="P3870" t="str">
        <f t="shared" si="2044"/>
        <v>0.446672157609464-0.83296356393028i</v>
      </c>
      <c r="Q3870" t="str">
        <f t="shared" si="2045"/>
        <v>-0.446672157609464+24.9812626104205i</v>
      </c>
      <c r="R3870" t="str">
        <f t="shared" si="2046"/>
        <v>-0.0336524792141918-0.0172785714974191i</v>
      </c>
      <c r="S3870" t="str">
        <f t="shared" si="2047"/>
        <v>2.69636179829448i</v>
      </c>
      <c r="T3870" t="str">
        <f t="shared" si="2048"/>
        <v>0.0465892801147407-0.0907392593710458i</v>
      </c>
      <c r="U3870" t="str">
        <f t="shared" si="2049"/>
        <v>0.0000500000000000001-0.000073400117644949i</v>
      </c>
      <c r="V3870" t="str">
        <f t="shared" si="2050"/>
        <v>0.00002-0.000822081317623425i</v>
      </c>
      <c r="W3870" t="str">
        <f t="shared" si="2051"/>
        <v>0.0000421035987768172-0.000069558245306318i</v>
      </c>
      <c r="X3870" t="str">
        <f t="shared" si="2052"/>
        <v>0.000042118913549778-0.0000695289596206181i</v>
      </c>
      <c r="Y3870" t="str">
        <f t="shared" si="2053"/>
        <v>0.009+9.73139740375974i</v>
      </c>
      <c r="Z3870" t="str">
        <f t="shared" si="2054"/>
        <v>-0.0000856899670316148-0.0000520177500934662i</v>
      </c>
      <c r="AA3870" t="str">
        <f t="shared" si="2055"/>
        <v>0.00114579487281347-1.23312972227164i</v>
      </c>
      <c r="AB3870" t="str">
        <f t="shared" si="2056"/>
        <v>0.140148148133813-0.272958481705799i</v>
      </c>
      <c r="AC3870" t="str">
        <f t="shared" si="2057"/>
        <v>0.966742992397163-0.0180135141885845i</v>
      </c>
      <c r="AD3870" t="str">
        <f t="shared" si="2058"/>
        <v>0.15017831173429-0.279550247254886i</v>
      </c>
      <c r="AE3870" t="str">
        <f t="shared" si="2059"/>
        <v>-0.0000274103494816463+0.000016142713581698i</v>
      </c>
      <c r="AF3870" t="str">
        <f t="shared" si="2060"/>
        <v>-4.17559841655417-0.0509021337680766i</v>
      </c>
      <c r="AG3870" t="str">
        <f t="shared" si="2061"/>
        <v>0.998752730284308-0.00067154492243006i</v>
      </c>
      <c r="AH3870" t="str">
        <f t="shared" si="2062"/>
        <v>0.000115464658096983-0.0000660150428535474i</v>
      </c>
      <c r="AI3870">
        <f t="shared" si="2063"/>
        <v>-77.522703711817499</v>
      </c>
      <c r="AJ3870">
        <f t="shared" si="2064"/>
        <v>-29.758061230737177</v>
      </c>
      <c r="AK3870"/>
      <c r="AL3870"/>
      <c r="AM3870"/>
      <c r="AN3870"/>
    </row>
    <row r="3871" spans="1:40" x14ac:dyDescent="0.35">
      <c r="A3871"/>
      <c r="B3871">
        <f t="shared" si="2065"/>
        <v>1937000</v>
      </c>
      <c r="C3871" s="237" t="str">
        <f t="shared" si="2033"/>
        <v>-5.63779253750317E-09+0.000349936106653471i</v>
      </c>
      <c r="D3871" s="208" t="str">
        <f t="shared" si="2034"/>
        <v>-1.64874556293634+0.00268284348434328i</v>
      </c>
      <c r="E3871" t="str">
        <f t="shared" si="2035"/>
        <v>36500</v>
      </c>
      <c r="F3871" t="str">
        <f t="shared" si="2036"/>
        <v>0.21505376344086</v>
      </c>
      <c r="G3871" t="str">
        <f t="shared" si="2031"/>
        <v>0.21505376344086</v>
      </c>
      <c r="H3871" t="str">
        <f t="shared" si="2037"/>
        <v>2.52685411599673+0.0535587272150443i</v>
      </c>
      <c r="I3871" t="str">
        <f t="shared" si="2038"/>
        <v>7606.58121250429i</v>
      </c>
      <c r="J3871" t="str">
        <f t="shared" si="2032"/>
        <v>-78318.401232144+1664.07655869714i</v>
      </c>
      <c r="K3871" t="str">
        <f t="shared" si="2039"/>
        <v>0.00206271468489766-0.0970799783669401i</v>
      </c>
      <c r="L3871" t="str">
        <f t="shared" si="2040"/>
        <v>0.000653962599628897-0.0260918258118973i</v>
      </c>
      <c r="M3871" t="str">
        <f t="shared" si="2041"/>
        <v>0.00271667728452656-0.123171804178837i</v>
      </c>
      <c r="N3871" t="str">
        <f t="shared" si="2042"/>
        <v>-24.1607723414522i</v>
      </c>
      <c r="O3871" t="str">
        <f t="shared" si="2043"/>
        <v>0.563674329536364+0.825997124826552i</v>
      </c>
      <c r="P3871" t="str">
        <f t="shared" si="2044"/>
        <v>0.436325670463636-0.825997124826552i</v>
      </c>
      <c r="Q3871" t="str">
        <f t="shared" si="2045"/>
        <v>-0.436325670463636+24.9867694662788i</v>
      </c>
      <c r="R3871" t="str">
        <f t="shared" si="2046"/>
        <v>-0.0333521403804014-0.016879864202532i</v>
      </c>
      <c r="S3871" t="str">
        <f t="shared" si="2047"/>
        <v>2.69775454715723i</v>
      </c>
      <c r="T3871" t="str">
        <f t="shared" si="2048"/>
        <v>0.0455377304077772-0.0899758883686541i</v>
      </c>
      <c r="U3871" t="str">
        <f t="shared" si="2049"/>
        <v>0.0000499999999999999-0.0000733622239342388i</v>
      </c>
      <c r="V3871" t="str">
        <f t="shared" si="2050"/>
        <v>0.00002-0.000821656908063473i</v>
      </c>
      <c r="W3871" t="str">
        <f t="shared" si="2051"/>
        <v>0.0000421034241964699-0.0000695245671914629i</v>
      </c>
      <c r="X3871" t="str">
        <f t="shared" si="2052"/>
        <v>0.0000421187156375312-0.0000694952958144897i</v>
      </c>
      <c r="Y3871" t="str">
        <f t="shared" si="2053"/>
        <v>0.009+9.73642395200549i</v>
      </c>
      <c r="Z3871" t="str">
        <f t="shared" si="2054"/>
        <v>-0.0000856042627208183-0.0000519905713999166i</v>
      </c>
      <c r="AA3871" t="str">
        <f t="shared" si="2055"/>
        <v>0.00114461207650247-1.23249309622372i</v>
      </c>
      <c r="AB3871" t="str">
        <f t="shared" si="2056"/>
        <v>0.13698491522404-0.270662137309389i</v>
      </c>
      <c r="AC3871" t="str">
        <f t="shared" si="2057"/>
        <v>0.967034200032214-0.0176079808336399i</v>
      </c>
      <c r="AD3871" t="str">
        <f t="shared" si="2058"/>
        <v>0.146702318625805-0.277217709245283i</v>
      </c>
      <c r="AE3871" t="str">
        <f t="shared" si="2059"/>
        <v>-0.0000269710509312348+0.0000161038802420484i</v>
      </c>
      <c r="AF3871" t="str">
        <f t="shared" si="2060"/>
        <v>-4.17559967893307-0.050875883730701i</v>
      </c>
      <c r="AG3871" t="str">
        <f t="shared" si="2061"/>
        <v>0.998763766396108-0.000655679383951785i</v>
      </c>
      <c r="AH3871" t="str">
        <f t="shared" si="2062"/>
        <v>0.000113623270579107-0.0000658781214284168i</v>
      </c>
      <c r="AI3871">
        <f t="shared" si="2063"/>
        <v>-77.632065073143664</v>
      </c>
      <c r="AJ3871">
        <f t="shared" si="2064"/>
        <v>-30.104912133106914</v>
      </c>
      <c r="AK3871"/>
      <c r="AL3871"/>
      <c r="AM3871"/>
      <c r="AN3871"/>
    </row>
    <row r="3872" spans="1:40" x14ac:dyDescent="0.35">
      <c r="A3872"/>
      <c r="B3872">
        <f t="shared" si="2065"/>
        <v>1938000</v>
      </c>
      <c r="C3872" s="237" t="str">
        <f t="shared" si="2033"/>
        <v>-5.63197588322331E-09+0.000349755541067057i</v>
      </c>
      <c r="D3872" s="208" t="str">
        <f t="shared" si="2034"/>
        <v>-1.64874556289174+0.00268145914818077i</v>
      </c>
      <c r="E3872" t="str">
        <f t="shared" si="2035"/>
        <v>36500</v>
      </c>
      <c r="F3872" t="str">
        <f t="shared" si="2036"/>
        <v>0.21505376344086</v>
      </c>
      <c r="G3872" t="str">
        <f t="shared" si="2031"/>
        <v>0.21505376344086</v>
      </c>
      <c r="H3872" t="str">
        <f t="shared" si="2037"/>
        <v>2.52685537646793+0.0535311198867908i</v>
      </c>
      <c r="I3872" t="str">
        <f t="shared" si="2038"/>
        <v>7610.50820332127i</v>
      </c>
      <c r="J3872" t="str">
        <f t="shared" si="2032"/>
        <v>-78399.2888087137+1664.93565862419i</v>
      </c>
      <c r="K3872" t="str">
        <f t="shared" si="2039"/>
        <v>0.00206058743466055-0.0970299293962231i</v>
      </c>
      <c r="L3872" t="str">
        <f t="shared" si="2040"/>
        <v>0.00065328831289271-0.0260783794290113i</v>
      </c>
      <c r="M3872" t="str">
        <f t="shared" si="2041"/>
        <v>0.00271387574755326-0.123108308825234i</v>
      </c>
      <c r="N3872" t="str">
        <f t="shared" si="2042"/>
        <v>-24.1732456364143i</v>
      </c>
      <c r="O3872" t="str">
        <f t="shared" si="2043"/>
        <v>0.573933119626928+0.818902176206232i</v>
      </c>
      <c r="P3872" t="str">
        <f t="shared" si="2044"/>
        <v>0.426066880373072-0.818902176206232i</v>
      </c>
      <c r="Q3872" t="str">
        <f t="shared" si="2045"/>
        <v>-0.426066880373072+24.9921478126205i</v>
      </c>
      <c r="R3872" t="str">
        <f t="shared" si="2046"/>
        <v>-0.0330474091333487-0.0164846365725786i</v>
      </c>
      <c r="S3872" t="str">
        <f t="shared" si="2047"/>
        <v>2.69914729601999i</v>
      </c>
      <c r="T3872" t="str">
        <f t="shared" si="2048"/>
        <v>0.0444944622307478-0.0891998250027445i</v>
      </c>
      <c r="U3872" t="str">
        <f t="shared" si="2049"/>
        <v>0.0000500000000000001-0.0000733243693295258i</v>
      </c>
      <c r="V3872" t="str">
        <f t="shared" si="2050"/>
        <v>0.00002-0.000821232936490691i</v>
      </c>
      <c r="W3872" t="str">
        <f t="shared" si="2051"/>
        <v>0.0000421032495281633-0.0000694909249562142i</v>
      </c>
      <c r="X3872" t="str">
        <f t="shared" si="2052"/>
        <v>0.0000421185176736139-0.000069461667872784i</v>
      </c>
      <c r="Y3872" t="str">
        <f t="shared" si="2053"/>
        <v>0.009+9.74145050025123i</v>
      </c>
      <c r="Z3872" t="str">
        <f t="shared" si="2054"/>
        <v>-0.0000855186910114921-0.0000519634208145689i</v>
      </c>
      <c r="AA3872" t="str">
        <f t="shared" si="2055"/>
        <v>0.00114343111071111-1.23185712718055i</v>
      </c>
      <c r="AB3872" t="str">
        <f t="shared" si="2056"/>
        <v>0.133846594506108-0.268327612214799i</v>
      </c>
      <c r="AC3872" t="str">
        <f t="shared" si="2057"/>
        <v>0.967329884475846-0.0172058356908524i</v>
      </c>
      <c r="AD3872" t="str">
        <f t="shared" si="2058"/>
        <v>0.143255657891724-0.274841895376145i</v>
      </c>
      <c r="AE3872" t="str">
        <f t="shared" si="2059"/>
        <v>-0.0000265327614097947+0.0000160600650925898i</v>
      </c>
      <c r="AF3872" t="str">
        <f t="shared" si="2060"/>
        <v>-4.17560093935967-0.05084966073861i</v>
      </c>
      <c r="AG3872" t="str">
        <f t="shared" si="2061"/>
        <v>0.998774984236219-0.000639960852762743i</v>
      </c>
      <c r="AH3872" t="str">
        <f t="shared" si="2062"/>
        <v>0.000111785870143109-0.0000657202106839522i</v>
      </c>
      <c r="AI3872">
        <f t="shared" si="2063"/>
        <v>-77.742972691972639</v>
      </c>
      <c r="AJ3872">
        <f t="shared" si="2064"/>
        <v>-30.451764698543624</v>
      </c>
      <c r="AK3872"/>
      <c r="AL3872"/>
      <c r="AM3872"/>
      <c r="AN3872"/>
    </row>
    <row r="3873" spans="1:40" x14ac:dyDescent="0.35">
      <c r="A3873"/>
      <c r="B3873">
        <f t="shared" si="2065"/>
        <v>1939000</v>
      </c>
      <c r="C3873" s="237" t="str">
        <f t="shared" si="2033"/>
        <v>-5.62616822608771E-09+0.000349575161726735i</v>
      </c>
      <c r="D3873" s="208" t="str">
        <f t="shared" si="2034"/>
        <v>-1.64874556284722+0.00268007623990497i</v>
      </c>
      <c r="E3873" t="str">
        <f t="shared" si="2035"/>
        <v>36500</v>
      </c>
      <c r="F3873" t="str">
        <f t="shared" si="2036"/>
        <v>0.21505376344086</v>
      </c>
      <c r="G3873" t="str">
        <f t="shared" si="2031"/>
        <v>0.21505376344086</v>
      </c>
      <c r="H3873" t="str">
        <f t="shared" si="2037"/>
        <v>2.52685663499082+0.0535035409899564i</v>
      </c>
      <c r="I3873" t="str">
        <f t="shared" si="2038"/>
        <v>7614.43519413826i</v>
      </c>
      <c r="J3873" t="str">
        <f t="shared" si="2032"/>
        <v>-78480.21813371+1665.79475855124i</v>
      </c>
      <c r="K3873" t="str">
        <f t="shared" si="2039"/>
        <v>0.00205846347296902-0.0969799319811667i</v>
      </c>
      <c r="L3873" t="str">
        <f t="shared" si="2040"/>
        <v>0.000652615068265215-0.0260649468894326i</v>
      </c>
      <c r="M3873" t="str">
        <f t="shared" si="2041"/>
        <v>0.00271107854123423-0.123044878870599i</v>
      </c>
      <c r="N3873" t="str">
        <f t="shared" si="2042"/>
        <v>-24.1857189313763i</v>
      </c>
      <c r="O3873" t="str">
        <f t="shared" si="2043"/>
        <v>0.584102616588524+0.811679821909131i</v>
      </c>
      <c r="P3873" t="str">
        <f t="shared" si="2044"/>
        <v>0.415897383411476-0.811679821909131i</v>
      </c>
      <c r="Q3873" t="str">
        <f t="shared" si="2045"/>
        <v>-0.415897383411476+24.9973987532854i</v>
      </c>
      <c r="R3873" t="str">
        <f t="shared" si="2046"/>
        <v>-0.0327383197355052-0.0160929385439883i</v>
      </c>
      <c r="S3873" t="str">
        <f t="shared" si="2047"/>
        <v>2.70054004488274i</v>
      </c>
      <c r="T3873" t="str">
        <f t="shared" si="2048"/>
        <v>0.0434596249778773-0.0884111434479067i</v>
      </c>
      <c r="U3873" t="str">
        <f t="shared" si="2049"/>
        <v>0.0000499999999999999-0.0000732865537703045i</v>
      </c>
      <c r="V3873" t="str">
        <f t="shared" si="2050"/>
        <v>0.00002-0.000820809402227414i</v>
      </c>
      <c r="W3873" t="str">
        <f t="shared" si="2051"/>
        <v>0.0000421030747719003-0.0000694573185450158i</v>
      </c>
      <c r="X3873" t="str">
        <f t="shared" si="2052"/>
        <v>0.0000421183196579544-0.0000694280757399699i</v>
      </c>
      <c r="Y3873" t="str">
        <f t="shared" si="2053"/>
        <v>0.009+9.74647704849697i</v>
      </c>
      <c r="Z3873" t="str">
        <f t="shared" si="2054"/>
        <v>-0.0000854332516301423-0.000051936298293591i</v>
      </c>
      <c r="AA3873" t="str">
        <f t="shared" si="2055"/>
        <v>0.00114225197166403-1.23122181412559i</v>
      </c>
      <c r="AB3873" t="str">
        <f t="shared" si="2056"/>
        <v>0.130733635382196-0.265955129551285i</v>
      </c>
      <c r="AC3873" t="str">
        <f t="shared" si="2057"/>
        <v>0.96763001245285-0.016807129574573i</v>
      </c>
      <c r="AD3873" t="str">
        <f t="shared" si="2058"/>
        <v>0.139838869434187-0.272423174313217i</v>
      </c>
      <c r="AE3873" t="str">
        <f t="shared" si="2059"/>
        <v>-0.0000260955405632636+0.0000160112843650107i</v>
      </c>
      <c r="AF3873" t="str">
        <f t="shared" si="2060"/>
        <v>-4.17560219783804-0.0508234647500514i</v>
      </c>
      <c r="AG3873" t="str">
        <f t="shared" si="2061"/>
        <v>0.998786381882338-0.000624391509553223i</v>
      </c>
      <c r="AH3873" t="str">
        <f t="shared" si="2062"/>
        <v>0.000109952709556029-0.0000655413770631592i</v>
      </c>
      <c r="AI3873">
        <f t="shared" si="2063"/>
        <v>-77.855463860022738</v>
      </c>
      <c r="AJ3873">
        <f t="shared" si="2064"/>
        <v>-30.798618726395997</v>
      </c>
      <c r="AK3873"/>
      <c r="AL3873"/>
      <c r="AM3873"/>
      <c r="AN3873"/>
    </row>
    <row r="3874" spans="1:40" x14ac:dyDescent="0.35">
      <c r="A3874"/>
      <c r="B3874">
        <f t="shared" si="2065"/>
        <v>1940000</v>
      </c>
      <c r="C3874" s="237" t="str">
        <f t="shared" si="2033"/>
        <v>-5.62036954755024E-09+0.000349394968344492i</v>
      </c>
      <c r="D3874" s="208" t="str">
        <f t="shared" si="2034"/>
        <v>-1.64874556280276+0.00267869475730777i</v>
      </c>
      <c r="E3874" t="str">
        <f t="shared" si="2035"/>
        <v>36500</v>
      </c>
      <c r="F3874" t="str">
        <f t="shared" si="2036"/>
        <v>0.21505376344086</v>
      </c>
      <c r="G3874" t="str">
        <f t="shared" si="2031"/>
        <v>0.21505376344086</v>
      </c>
      <c r="H3874" t="str">
        <f t="shared" si="2037"/>
        <v>2.52685789156936+0.0534759904806661i</v>
      </c>
      <c r="I3874" t="str">
        <f t="shared" si="2038"/>
        <v>7618.36218495525i</v>
      </c>
      <c r="J3874" t="str">
        <f t="shared" si="2032"/>
        <v>-78561.1892071329+1666.65385847829i</v>
      </c>
      <c r="K3874" t="str">
        <f t="shared" si="2039"/>
        <v>0.0020563427930491-0.0969299860421852i</v>
      </c>
      <c r="L3874" t="str">
        <f t="shared" si="2040"/>
        <v>0.000651942863600525-0.0260515281718076i</v>
      </c>
      <c r="M3874" t="str">
        <f t="shared" si="2041"/>
        <v>0.00270828565664962-0.122981514213993i</v>
      </c>
      <c r="N3874" t="str">
        <f t="shared" si="2042"/>
        <v>-24.1981922263383i</v>
      </c>
      <c r="O3874" t="str">
        <f t="shared" si="2043"/>
        <v>0.594181238240016+0.804331185596805i</v>
      </c>
      <c r="P3874" t="str">
        <f t="shared" si="2044"/>
        <v>0.405818761759984-0.804331185596805i</v>
      </c>
      <c r="Q3874" t="str">
        <f t="shared" si="2045"/>
        <v>-0.405818761759984+25.0025234119351i</v>
      </c>
      <c r="R3874" t="str">
        <f t="shared" si="2046"/>
        <v>-0.0324249069899019-0.0157048198570117i</v>
      </c>
      <c r="S3874" t="str">
        <f t="shared" si="2047"/>
        <v>2.7019327937455i</v>
      </c>
      <c r="T3874" t="str">
        <f t="shared" si="2048"/>
        <v>0.0424333677915254-0.0876099195301636i</v>
      </c>
      <c r="U3874" t="str">
        <f t="shared" si="2049"/>
        <v>0.00005-0.0000732487771961963i</v>
      </c>
      <c r="V3874" t="str">
        <f t="shared" si="2050"/>
        <v>0.00002-0.000820386304597399i</v>
      </c>
      <c r="W3874" t="str">
        <f t="shared" si="2051"/>
        <v>0.0000421028999276846-0.0000694237479024274i</v>
      </c>
      <c r="X3874" t="str">
        <f t="shared" si="2052"/>
        <v>0.0000421181215904817-0.0000693945193606294i</v>
      </c>
      <c r="Y3874" t="str">
        <f t="shared" si="2053"/>
        <v>0.009+9.75150359674272i</v>
      </c>
      <c r="Z3874" t="str">
        <f t="shared" si="2054"/>
        <v>-0.0000853479443039771-0.000051909203793243i</v>
      </c>
      <c r="AA3874" t="str">
        <f t="shared" si="2055"/>
        <v>0.00114107465559564-1.2305871560444i</v>
      </c>
      <c r="AB3874" t="str">
        <f t="shared" si="2056"/>
        <v>0.12764648649683-0.263544917415883i</v>
      </c>
      <c r="AC3874" t="str">
        <f t="shared" si="2057"/>
        <v>0.967934550141294-0.0164119131131965i</v>
      </c>
      <c r="AD3874" t="str">
        <f t="shared" si="2058"/>
        <v>0.136452488525047-0.269961921487343i</v>
      </c>
      <c r="AE3874" t="str">
        <f t="shared" si="2059"/>
        <v>-0.0000256594477896766+0.0000159575550043545i</v>
      </c>
      <c r="AF3874" t="str">
        <f t="shared" si="2060"/>
        <v>-4.17560345437212-0.0507972957233583i</v>
      </c>
      <c r="AG3874" t="str">
        <f t="shared" si="2061"/>
        <v>0.998797957385968-0.00060897350991481i</v>
      </c>
      <c r="AH3874" t="str">
        <f t="shared" si="2062"/>
        <v>0.000108124040531093-0.0000653416900615039i</v>
      </c>
      <c r="AI3874">
        <f t="shared" si="2063"/>
        <v>-77.969577360029817</v>
      </c>
      <c r="AJ3874">
        <f t="shared" si="2064"/>
        <v>-31.145474016709191</v>
      </c>
      <c r="AK3874"/>
      <c r="AL3874"/>
      <c r="AM3874"/>
      <c r="AN3874"/>
    </row>
    <row r="3875" spans="1:40" x14ac:dyDescent="0.35">
      <c r="A3875"/>
      <c r="B3875">
        <f t="shared" si="2065"/>
        <v>1941000</v>
      </c>
      <c r="C3875" s="237" t="str">
        <f t="shared" si="2033"/>
        <v>-5.61457982911282E-09+0.00034921496063292i</v>
      </c>
      <c r="D3875" s="208" t="str">
        <f t="shared" si="2034"/>
        <v>-1.64874556275837+0.00267731469818572i</v>
      </c>
      <c r="E3875" t="str">
        <f t="shared" si="2035"/>
        <v>36500</v>
      </c>
      <c r="F3875" t="str">
        <f t="shared" si="2036"/>
        <v>0.21505376344086</v>
      </c>
      <c r="G3875" t="str">
        <f t="shared" si="2031"/>
        <v>0.21505376344086</v>
      </c>
      <c r="H3875" t="str">
        <f t="shared" si="2037"/>
        <v>2.52685914620759+0.0534484683151353i</v>
      </c>
      <c r="I3875" t="str">
        <f t="shared" si="2038"/>
        <v>7622.28917577224i</v>
      </c>
      <c r="J3875" t="str">
        <f t="shared" si="2032"/>
        <v>-78642.2020289824+1667.51295840534i</v>
      </c>
      <c r="K3875" t="str">
        <f t="shared" si="2039"/>
        <v>0.00205422538814426-0.0968800914998566i</v>
      </c>
      <c r="L3875" t="str">
        <f t="shared" si="2040"/>
        <v>0.000651271696758283-0.0260381232548267i</v>
      </c>
      <c r="M3875" t="str">
        <f t="shared" si="2041"/>
        <v>0.00270549708490254-0.122918214754683i</v>
      </c>
      <c r="N3875" t="str">
        <f t="shared" si="2042"/>
        <v>-24.2106655213004i</v>
      </c>
      <c r="O3875" t="str">
        <f t="shared" si="2043"/>
        <v>0.604167416538741+0.796857410577893i</v>
      </c>
      <c r="P3875" t="str">
        <f t="shared" si="2044"/>
        <v>0.395832583461259-0.796857410577893i</v>
      </c>
      <c r="Q3875" t="str">
        <f t="shared" si="2045"/>
        <v>-0.395832583461259+25.0075229318783i</v>
      </c>
      <c r="R3875" t="str">
        <f t="shared" si="2046"/>
        <v>-0.0321072062430386-0.0153203300506812i</v>
      </c>
      <c r="S3875" t="str">
        <f t="shared" si="2047"/>
        <v>2.70332554260825i</v>
      </c>
      <c r="T3875" t="str">
        <f t="shared" si="2048"/>
        <v>0.0414158395471952-0.0867962307385973i</v>
      </c>
      <c r="U3875" t="str">
        <f t="shared" si="2049"/>
        <v>0.0000500000000000002-0.0000732110395469456i</v>
      </c>
      <c r="V3875" t="str">
        <f t="shared" si="2050"/>
        <v>0.00002-0.000819963642925786i</v>
      </c>
      <c r="W3875" t="str">
        <f t="shared" si="2051"/>
        <v>0.0000421027249955194-0.0000693902129731222i</v>
      </c>
      <c r="X3875" t="str">
        <f t="shared" si="2052"/>
        <v>0.0000421179234711248-0.0000693609986794595i</v>
      </c>
      <c r="Y3875" t="str">
        <f t="shared" si="2053"/>
        <v>0.009+9.75653014498846i</v>
      </c>
      <c r="Z3875" t="str">
        <f t="shared" si="2054"/>
        <v>-0.000085262768760909-0.0000518821372698756i</v>
      </c>
      <c r="AA3875" t="str">
        <f t="shared" si="2055"/>
        <v>0.00113989915875003-1.22995315192464i</v>
      </c>
      <c r="AB3875" t="str">
        <f t="shared" si="2056"/>
        <v>0.124585595691788-0.261097208908381i</v>
      </c>
      <c r="AC3875" t="str">
        <f t="shared" si="2057"/>
        <v>0.968243463169516-0.0160202367441611i</v>
      </c>
      <c r="AD3875" t="str">
        <f t="shared" si="2058"/>
        <v>0.133097045720444-0.267458519036397i</v>
      </c>
      <c r="AE3875" t="str">
        <f t="shared" si="2059"/>
        <v>-0.0000252245422306663+0.0000158988946654525i</v>
      </c>
      <c r="AF3875" t="str">
        <f t="shared" si="2060"/>
        <v>-4.17560470896596-0.0507711536169496i</v>
      </c>
      <c r="AG3875" t="str">
        <f t="shared" si="2061"/>
        <v>0.998809708772739-0.000593708984024377i</v>
      </c>
      <c r="AH3875" t="str">
        <f t="shared" si="2062"/>
        <v>0.00010630011369074-0.000065121222210912i</v>
      </c>
      <c r="AI3875">
        <f t="shared" si="2063"/>
        <v>-78.085353545780976</v>
      </c>
      <c r="AJ3875">
        <f t="shared" si="2064"/>
        <v>-31.492330370250063</v>
      </c>
      <c r="AK3875"/>
      <c r="AL3875"/>
      <c r="AM3875"/>
      <c r="AN3875"/>
    </row>
    <row r="3876" spans="1:40" x14ac:dyDescent="0.35">
      <c r="A3876"/>
      <c r="B3876">
        <f t="shared" si="2065"/>
        <v>1942000</v>
      </c>
      <c r="C3876" s="237" t="str">
        <f t="shared" si="2033"/>
        <v>-5.60879905232471E-09+0.00034903513830519i</v>
      </c>
      <c r="D3876" s="208" t="str">
        <f t="shared" si="2034"/>
        <v>-1.64874556271405+0.00267593606033979i</v>
      </c>
      <c r="E3876" t="str">
        <f t="shared" si="2035"/>
        <v>36500</v>
      </c>
      <c r="F3876" t="str">
        <f t="shared" si="2036"/>
        <v>0.21505376344086</v>
      </c>
      <c r="G3876" t="str">
        <f t="shared" si="2031"/>
        <v>0.21505376344086</v>
      </c>
      <c r="H3876" t="str">
        <f t="shared" si="2037"/>
        <v>2.5268603989095+0.0534209744496699i</v>
      </c>
      <c r="I3876" t="str">
        <f t="shared" si="2038"/>
        <v>7626.21616658922i</v>
      </c>
      <c r="J3876" t="str">
        <f t="shared" si="2032"/>
        <v>-78723.2565992586+1668.37205833239i</v>
      </c>
      <c r="K3876" t="str">
        <f t="shared" si="2039"/>
        <v>0.00205211125151534-0.096830248274922i</v>
      </c>
      <c r="L3876" t="str">
        <f t="shared" si="2040"/>
        <v>0.000650601565603622-0.0260247321172241i</v>
      </c>
      <c r="M3876" t="str">
        <f t="shared" si="2041"/>
        <v>0.00270271281711896-0.122854980392146i</v>
      </c>
      <c r="N3876" t="str">
        <f t="shared" si="2042"/>
        <v>-24.2231388162624i</v>
      </c>
      <c r="O3876" t="str">
        <f t="shared" si="2043"/>
        <v>0.614059597824234+0.789259659630429i</v>
      </c>
      <c r="P3876" t="str">
        <f t="shared" si="2044"/>
        <v>0.385940402175766-0.789259659630429i</v>
      </c>
      <c r="Q3876" t="str">
        <f t="shared" si="2045"/>
        <v>-0.385940402175766+25.0123984758928i</v>
      </c>
      <c r="R3876" t="str">
        <f t="shared" si="2046"/>
        <v>-0.0317852533877761-0.0149395184576233i</v>
      </c>
      <c r="S3876" t="str">
        <f t="shared" si="2047"/>
        <v>2.70471829147101i</v>
      </c>
      <c r="T3876" t="str">
        <f t="shared" si="2048"/>
        <v>0.0404071888381025-0.0859701562369589i</v>
      </c>
      <c r="U3876" t="str">
        <f t="shared" si="2049"/>
        <v>0.0000499999999999999-0.0000731733407624206i</v>
      </c>
      <c r="V3876" t="str">
        <f t="shared" si="2050"/>
        <v>0.00002-0.000819541416539108i</v>
      </c>
      <c r="W3876" t="str">
        <f t="shared" si="2051"/>
        <v>0.0000421025499754078-0.0000693567137018868i</v>
      </c>
      <c r="X3876" t="str">
        <f t="shared" si="2052"/>
        <v>0.0000421177252998129-0.0000693275136412714i</v>
      </c>
      <c r="Y3876" t="str">
        <f t="shared" si="2053"/>
        <v>0.009+9.7615566932342i</v>
      </c>
      <c r="Z3876" t="str">
        <f t="shared" si="2054"/>
        <v>-0.0000851777247295509-0.0000518550986799304i</v>
      </c>
      <c r="AA3876" t="str">
        <f t="shared" si="2055"/>
        <v>0.00113872547738094-1.22931980075604i</v>
      </c>
      <c r="AB3876" t="str">
        <f t="shared" si="2056"/>
        <v>0.121551409959683-0.258612242166245i</v>
      </c>
      <c r="AC3876" t="str">
        <f t="shared" si="2057"/>
        <v>0.968556716613134-0.0156321507088011i</v>
      </c>
      <c r="AD3876" t="str">
        <f t="shared" si="2058"/>
        <v>0.129773066776105-0.264913355746149i</v>
      </c>
      <c r="AE3876" t="str">
        <f t="shared" si="2059"/>
        <v>-0.0000247908827630128+0.000015835321709255i</v>
      </c>
      <c r="AF3876" t="str">
        <f t="shared" si="2060"/>
        <v>-4.17560596162355-0.0507450383893301i</v>
      </c>
      <c r="AG3876" t="str">
        <f t="shared" si="2061"/>
        <v>0.998821634042742-0.000578600036332282i</v>
      </c>
      <c r="AH3876" t="str">
        <f t="shared" si="2062"/>
        <v>0.000104481178529889-0.0000648800490633055i</v>
      </c>
      <c r="AI3876">
        <f t="shared" si="2063"/>
        <v>-78.202834427600138</v>
      </c>
      <c r="AJ3876">
        <f t="shared" si="2064"/>
        <v>-31.839187588529299</v>
      </c>
      <c r="AK3876"/>
      <c r="AL3876"/>
      <c r="AM3876"/>
      <c r="AN3876"/>
    </row>
    <row r="3877" spans="1:40" x14ac:dyDescent="0.35">
      <c r="A3877"/>
      <c r="B3877">
        <f t="shared" si="2065"/>
        <v>1943000</v>
      </c>
      <c r="C3877" s="237" t="str">
        <f t="shared" si="2033"/>
        <v>-5.60302719878271E-09+0.000348855501075069i</v>
      </c>
      <c r="D3877" s="208" t="str">
        <f t="shared" si="2034"/>
        <v>-1.6487455626698+0.00267455884157553i</v>
      </c>
      <c r="E3877" t="str">
        <f t="shared" si="2035"/>
        <v>36500</v>
      </c>
      <c r="F3877" t="str">
        <f t="shared" si="2036"/>
        <v>0.21505376344086</v>
      </c>
      <c r="G3877" t="str">
        <f t="shared" si="2031"/>
        <v>0.21505376344086</v>
      </c>
      <c r="H3877" t="str">
        <f t="shared" si="2037"/>
        <v>2.52686164967907+0.053393508840665i</v>
      </c>
      <c r="I3877" t="str">
        <f t="shared" si="2038"/>
        <v>7630.14315740621i</v>
      </c>
      <c r="J3877" t="str">
        <f t="shared" si="2032"/>
        <v>-78804.3529179613+1669.23115825944i</v>
      </c>
      <c r="K3877" t="str">
        <f t="shared" si="2039"/>
        <v>0.00205000037644053-0.0967804562882859i</v>
      </c>
      <c r="L3877" t="str">
        <f t="shared" si="2040"/>
        <v>0.000649932468007172-0.0260113547377776i</v>
      </c>
      <c r="M3877" t="str">
        <f t="shared" si="2041"/>
        <v>0.0026999328444477-0.122791811026063i</v>
      </c>
      <c r="N3877" t="str">
        <f t="shared" si="2042"/>
        <v>-24.2356121112244i</v>
      </c>
      <c r="O3877" t="str">
        <f t="shared" si="2043"/>
        <v>0.623856243060427+0.781539114820576i</v>
      </c>
      <c r="P3877" t="str">
        <f t="shared" si="2044"/>
        <v>0.376143756939573-0.781539114820576i</v>
      </c>
      <c r="Q3877" t="str">
        <f t="shared" si="2045"/>
        <v>-0.376143756939573+25.017151226045i</v>
      </c>
      <c r="R3877" t="str">
        <f t="shared" si="2046"/>
        <v>-0.031459084866182-0.0145624341986968i</v>
      </c>
      <c r="S3877" t="str">
        <f t="shared" si="2047"/>
        <v>2.70611104033376i</v>
      </c>
      <c r="T3877" t="str">
        <f t="shared" si="2048"/>
        <v>0.0394075639592273-0.0851317768751718i</v>
      </c>
      <c r="U3877" t="str">
        <f t="shared" si="2049"/>
        <v>0.0000500000000000001-0.0000731356807826151i</v>
      </c>
      <c r="V3877" t="str">
        <f t="shared" si="2050"/>
        <v>0.00002-0.00081911962476529i</v>
      </c>
      <c r="W3877" t="str">
        <f t="shared" si="2051"/>
        <v>0.0000421023748673539-0.0000693232500336234i</v>
      </c>
      <c r="X3877" t="str">
        <f t="shared" si="2052"/>
        <v>0.0000421175270764755-0.0000692940641909888i</v>
      </c>
      <c r="Y3877" t="str">
        <f t="shared" si="2053"/>
        <v>0.009+9.76658324147995i</v>
      </c>
      <c r="Z3877" t="str">
        <f t="shared" si="2054"/>
        <v>-0.0000850928119392127-0.0000518280879799394i</v>
      </c>
      <c r="AA3877" t="str">
        <f t="shared" si="2055"/>
        <v>0.00113755360775178-1.22868710153041i</v>
      </c>
      <c r="AB3877" t="str">
        <f t="shared" si="2056"/>
        <v>0.118544375395984-0.256090260399223i</v>
      </c>
      <c r="AC3877" t="str">
        <f t="shared" si="2057"/>
        <v>0.9688742749921-0.0152477050470214i</v>
      </c>
      <c r="AD3877" t="str">
        <f t="shared" si="2058"/>
        <v>0.126481072563151-0.26232682698983i</v>
      </c>
      <c r="AE3877" t="str">
        <f t="shared" si="2059"/>
        <v>-0.0000243585279902134+0.0000157668551990559i</v>
      </c>
      <c r="AF3877" t="str">
        <f t="shared" si="2060"/>
        <v>-4.17560721234887-0.0507189499990895i</v>
      </c>
      <c r="AG3877" t="str">
        <f t="shared" si="2061"/>
        <v>0.998833731170859-0.000563648745253791i</v>
      </c>
      <c r="AH3877" t="str">
        <f t="shared" si="2062"/>
        <v>0.00010266748337932-0.0000646182491736708i</v>
      </c>
      <c r="AI3877">
        <f t="shared" si="2063"/>
        <v>-78.322063763745234</v>
      </c>
      <c r="AJ3877">
        <f t="shared" si="2064"/>
        <v>-32.186045473849425</v>
      </c>
      <c r="AK3877"/>
      <c r="AL3877"/>
      <c r="AM3877"/>
      <c r="AN3877"/>
    </row>
    <row r="3878" spans="1:40" x14ac:dyDescent="0.35">
      <c r="A3878"/>
      <c r="B3878">
        <f t="shared" si="2065"/>
        <v>1944000</v>
      </c>
      <c r="C3878" s="237" t="str">
        <f t="shared" si="2033"/>
        <v>-5.59726425013087E-09+0.000348676048656911i</v>
      </c>
      <c r="D3878" s="208" t="str">
        <f t="shared" si="2034"/>
        <v>-1.64874556262562+0.00267318303970299i</v>
      </c>
      <c r="E3878" t="str">
        <f t="shared" si="2035"/>
        <v>36500</v>
      </c>
      <c r="F3878" t="str">
        <f t="shared" si="2036"/>
        <v>0.21505376344086</v>
      </c>
      <c r="G3878" t="str">
        <f t="shared" si="2031"/>
        <v>0.21505376344086</v>
      </c>
      <c r="H3878" t="str">
        <f t="shared" si="2037"/>
        <v>2.52686289852026+0.0533660714446054i</v>
      </c>
      <c r="I3878" t="str">
        <f t="shared" si="2038"/>
        <v>7634.0701482232i</v>
      </c>
      <c r="J3878" t="str">
        <f t="shared" si="2032"/>
        <v>-78885.4909850907+1670.09025818649i</v>
      </c>
      <c r="K3878" t="str">
        <f t="shared" si="2039"/>
        <v>0.00204789275621524-0.0967307154610145i</v>
      </c>
      <c r="L3878" t="str">
        <f t="shared" si="2040"/>
        <v>0.000649264401845029-0.0259979910953085i</v>
      </c>
      <c r="M3878" t="str">
        <f t="shared" si="2041"/>
        <v>0.00269715715806027-0.122728706556323i</v>
      </c>
      <c r="N3878" t="str">
        <f t="shared" si="2042"/>
        <v>-24.2480854061865i</v>
      </c>
      <c r="O3878" t="str">
        <f t="shared" si="2043"/>
        <v>0.63355582807485+0.773696977318893i</v>
      </c>
      <c r="P3878" t="str">
        <f t="shared" si="2044"/>
        <v>0.36644417192515-0.773696977318893i</v>
      </c>
      <c r="Q3878" t="str">
        <f t="shared" si="2045"/>
        <v>-0.36644417192515+25.0217823835054i</v>
      </c>
      <c r="R3878" t="str">
        <f t="shared" si="2046"/>
        <v>-0.0311287376723733-0.0141891261775087i</v>
      </c>
      <c r="S3878" t="str">
        <f t="shared" si="2047"/>
        <v>2.70750378919652i</v>
      </c>
      <c r="T3878" t="str">
        <f t="shared" si="2048"/>
        <v>0.0384171128909923-0.0842811752008552i</v>
      </c>
      <c r="U3878" t="str">
        <f t="shared" si="2049"/>
        <v>0.0000499999999999999-0.0000730980595476443i</v>
      </c>
      <c r="V3878" t="str">
        <f t="shared" si="2050"/>
        <v>0.00002-0.000818698266933619i</v>
      </c>
      <c r="W3878" t="str">
        <f t="shared" si="2051"/>
        <v>0.0000421021996713602-0.0000692898219133451i</v>
      </c>
      <c r="X3878" t="str">
        <f t="shared" si="2052"/>
        <v>0.0000421173288010416-0.0000692606502736487i</v>
      </c>
      <c r="Y3878" t="str">
        <f t="shared" si="2053"/>
        <v>0.009+9.77160978972569i</v>
      </c>
      <c r="Z3878" t="str">
        <f t="shared" si="2054"/>
        <v>-0.0000850080301199002-0.0000518011051265248i</v>
      </c>
      <c r="AA3878" t="str">
        <f t="shared" si="2055"/>
        <v>0.00113638354613555-1.22805505324165i</v>
      </c>
      <c r="AB3878" t="str">
        <f t="shared" si="2056"/>
        <v>0.115564937149924-0.253531511924007i</v>
      </c>
      <c r="AC3878" t="str">
        <f t="shared" si="2057"/>
        <v>0.969196102267752-0.0148669495918526i</v>
      </c>
      <c r="AD3878" t="str">
        <f t="shared" si="2058"/>
        <v>0.123221578984911-0.259699334666819i</v>
      </c>
      <c r="AE3878" t="str">
        <f t="shared" si="2059"/>
        <v>-0.0000239275362341354+0.0000156935148966213i</v>
      </c>
      <c r="AF3878" t="str">
        <f t="shared" si="2060"/>
        <v>-4.17560846114588-0.0506928884049024i</v>
      </c>
      <c r="AG3878" t="str">
        <f t="shared" si="2061"/>
        <v>0.998845998107104-0.000548857162865928i</v>
      </c>
      <c r="AH3878" t="str">
        <f t="shared" si="2062"/>
        <v>0.000100859275369444-0.0000643359040826941i</v>
      </c>
      <c r="AI3878">
        <f t="shared" si="2063"/>
        <v>-78.44308715819615</v>
      </c>
      <c r="AJ3878">
        <f t="shared" si="2064"/>
        <v>-32.53290382932741</v>
      </c>
      <c r="AK3878"/>
      <c r="AL3878"/>
      <c r="AM3878"/>
      <c r="AN3878"/>
    </row>
    <row r="3879" spans="1:40" x14ac:dyDescent="0.35">
      <c r="A3879"/>
      <c r="B3879">
        <f t="shared" si="2065"/>
        <v>1945000</v>
      </c>
      <c r="C3879" s="237" t="str">
        <f t="shared" si="2033"/>
        <v>-5.59151018806068E-09+0.000348496780765664i</v>
      </c>
      <c r="D3879" s="208" t="str">
        <f t="shared" si="2034"/>
        <v>-1.6487455625815+0.00267180865253676i</v>
      </c>
      <c r="E3879" t="str">
        <f t="shared" si="2035"/>
        <v>36500</v>
      </c>
      <c r="F3879" t="str">
        <f t="shared" si="2036"/>
        <v>0.21505376344086</v>
      </c>
      <c r="G3879" t="str">
        <f t="shared" si="2031"/>
        <v>0.21505376344086</v>
      </c>
      <c r="H3879" t="str">
        <f t="shared" si="2037"/>
        <v>2.52686414543703+0.053338662218064i</v>
      </c>
      <c r="I3879" t="str">
        <f t="shared" si="2038"/>
        <v>7637.99713904018i</v>
      </c>
      <c r="J3879" t="str">
        <f t="shared" si="2032"/>
        <v>-78966.6708006467+1670.94935811355i</v>
      </c>
      <c r="K3879" t="str">
        <f t="shared" si="2039"/>
        <v>0.00204578838415215-0.0966810257143362i</v>
      </c>
      <c r="L3879" t="str">
        <f t="shared" si="2040"/>
        <v>0.000648597364998734-0.0259846411686814i</v>
      </c>
      <c r="M3879" t="str">
        <f t="shared" si="2041"/>
        <v>0.00269438574915088-0.122665666883018i</v>
      </c>
      <c r="N3879" t="str">
        <f t="shared" si="2042"/>
        <v>-24.2605587011485i</v>
      </c>
      <c r="O3879" t="str">
        <f t="shared" si="2043"/>
        <v>0.643156843795527+0.765734467213652i</v>
      </c>
      <c r="P3879" t="str">
        <f t="shared" si="2044"/>
        <v>0.356843156204473-0.765734467213652i</v>
      </c>
      <c r="Q3879" t="str">
        <f t="shared" si="2045"/>
        <v>-0.356843156204473+25.0262931683622i</v>
      </c>
      <c r="R3879" t="str">
        <f t="shared" si="2046"/>
        <v>-0.0307942493553275-0.01381964307478i</v>
      </c>
      <c r="S3879" t="str">
        <f t="shared" si="2047"/>
        <v>2.70889653805927i</v>
      </c>
      <c r="T3879" t="str">
        <f t="shared" si="2048"/>
        <v>0.0374359832824863-0.0834184354707806i</v>
      </c>
      <c r="U3879" t="str">
        <f t="shared" si="2049"/>
        <v>0.00005-0.0000730604769977486i</v>
      </c>
      <c r="V3879" t="str">
        <f t="shared" si="2050"/>
        <v>0.00002-0.000818277342374783i</v>
      </c>
      <c r="W3879" t="str">
        <f t="shared" si="2051"/>
        <v>0.0000421020243874305-0.0000692564292861802i</v>
      </c>
      <c r="X3879" t="str">
        <f t="shared" si="2052"/>
        <v>0.0000421171304734414-0.0000692272718344031i</v>
      </c>
      <c r="Y3879" t="str">
        <f t="shared" si="2053"/>
        <v>0.009+9.77663633797144i</v>
      </c>
      <c r="Z3879" t="str">
        <f t="shared" si="2054"/>
        <v>-0.0000849233790023156-0.0000517741500763993i</v>
      </c>
      <c r="AA3879" t="str">
        <f t="shared" si="2055"/>
        <v>0.00113521528881483-1.22742365488572i</v>
      </c>
      <c r="AB3879" t="str">
        <f t="shared" si="2056"/>
        <v>0.112613539374025-0.250936250198699i</v>
      </c>
      <c r="AC3879" t="str">
        <f t="shared" si="2057"/>
        <v>0.969522161839903-0.0144899339638525i</v>
      </c>
      <c r="AD3879" t="str">
        <f t="shared" si="2058"/>
        <v>0.119995096894487-0.257031287140254i</v>
      </c>
      <c r="AE3879" t="str">
        <f t="shared" si="2059"/>
        <v>-0.0000234979655267198+0.0000156153212582176i</v>
      </c>
      <c r="AF3879" t="str">
        <f t="shared" si="2060"/>
        <v>-4.17560970801853-0.0506668535655272i</v>
      </c>
      <c r="AG3879" t="str">
        <f t="shared" si="2061"/>
        <v>0.998858432776961-0.000534227314608575i</v>
      </c>
      <c r="AH3879" t="str">
        <f t="shared" si="2062"/>
        <v>0.0000990568003943243-0.0000640330982989507i</v>
      </c>
      <c r="AI3879">
        <f t="shared" si="2063"/>
        <v>-78.565952165387344</v>
      </c>
      <c r="AJ3879">
        <f t="shared" si="2064"/>
        <v>-32.879762458917426</v>
      </c>
      <c r="AK3879"/>
      <c r="AL3879"/>
      <c r="AM3879"/>
      <c r="AN3879"/>
    </row>
    <row r="3880" spans="1:40" x14ac:dyDescent="0.35">
      <c r="A3880"/>
      <c r="B3880">
        <f t="shared" si="2065"/>
        <v>1946000</v>
      </c>
      <c r="C3880" s="237" t="str">
        <f t="shared" si="2033"/>
        <v>-5.58576499431039E-09+0.000348317697116854i</v>
      </c>
      <c r="D3880" s="208" t="str">
        <f t="shared" si="2034"/>
        <v>-1.64874556253746+0.00267043567789588i</v>
      </c>
      <c r="E3880" t="str">
        <f t="shared" si="2035"/>
        <v>36500</v>
      </c>
      <c r="F3880" t="str">
        <f t="shared" si="2036"/>
        <v>0.21505376344086</v>
      </c>
      <c r="G3880" t="str">
        <f t="shared" si="2031"/>
        <v>0.21505376344086</v>
      </c>
      <c r="H3880" t="str">
        <f t="shared" si="2037"/>
        <v>2.52686539043336+0.0533112811177054i</v>
      </c>
      <c r="I3880" t="str">
        <f t="shared" si="2038"/>
        <v>7641.92412985717i</v>
      </c>
      <c r="J3880" t="str">
        <f t="shared" si="2032"/>
        <v>-79047.8923646293+1671.80845804059i</v>
      </c>
      <c r="K3880" t="str">
        <f t="shared" si="2039"/>
        <v>0.00204368725358105-0.0966313869696413i</v>
      </c>
      <c r="L3880" t="str">
        <f t="shared" si="2040"/>
        <v>0.000647931355355274-0.0259713049368046i</v>
      </c>
      <c r="M3880" t="str">
        <f t="shared" si="2041"/>
        <v>0.00269161860893632-0.122602691906446i</v>
      </c>
      <c r="N3880" t="str">
        <f t="shared" si="2042"/>
        <v>-24.2730319961105i</v>
      </c>
      <c r="O3880" t="str">
        <f t="shared" si="2043"/>
        <v>0.65265779648624+0.757652823320632i</v>
      </c>
      <c r="P3880" t="str">
        <f t="shared" si="2044"/>
        <v>0.34734220351376-0.757652823320632i</v>
      </c>
      <c r="Q3880" t="str">
        <f t="shared" si="2045"/>
        <v>-0.34734220351376+25.0306848194311i</v>
      </c>
      <c r="R3880" t="str">
        <f t="shared" si="2046"/>
        <v>-0.030455658021637-0.0134540333425331i</v>
      </c>
      <c r="S3880" t="str">
        <f t="shared" si="2047"/>
        <v>2.71028928692203i</v>
      </c>
      <c r="T3880" t="str">
        <f t="shared" si="2048"/>
        <v>0.0364643224341593-0.0825436436622038i</v>
      </c>
      <c r="U3880" t="str">
        <f t="shared" si="2049"/>
        <v>0.0000499999999999999-0.000073022933073289i</v>
      </c>
      <c r="V3880" t="str">
        <f t="shared" si="2050"/>
        <v>0.00002-0.000817856850420838i</v>
      </c>
      <c r="W3880" t="str">
        <f t="shared" si="2051"/>
        <v>0.0000421018490155682-0.000069223072097368i</v>
      </c>
      <c r="X3880" t="str">
        <f t="shared" si="2052"/>
        <v>0.0000421169320936046-0.0000691939288185141i</v>
      </c>
      <c r="Y3880" t="str">
        <f t="shared" si="2053"/>
        <v>0.009+9.78166288621718i</v>
      </c>
      <c r="Z3880" t="str">
        <f t="shared" si="2054"/>
        <v>-0.0000848388583178496-0.0000517472227863652i</v>
      </c>
      <c r="AA3880" t="str">
        <f t="shared" si="2055"/>
        <v>0.00113404883208176-1.22679290546063i</v>
      </c>
      <c r="AB3880" t="str">
        <f t="shared" si="2056"/>
        <v>0.10969062517205-0.248304733856899i</v>
      </c>
      <c r="AC3880" t="str">
        <f t="shared" si="2057"/>
        <v>0.969852416543969-0.0141167075653305i</v>
      </c>
      <c r="AD3880" t="str">
        <f t="shared" si="2058"/>
        <v>0.11680213201289-0.254323099173392i</v>
      </c>
      <c r="AE3880" t="str">
        <f t="shared" si="2059"/>
        <v>-0.0000230698736017086+0.0000155322954305343i</v>
      </c>
      <c r="AF3880" t="str">
        <f t="shared" si="2060"/>
        <v>-4.17561095297082-0.0506408454398095i</v>
      </c>
      <c r="AG3880" t="str">
        <f t="shared" si="2061"/>
        <v>0.99887103308173-0.000519761198989036i</v>
      </c>
      <c r="AH3880" t="str">
        <f t="shared" si="2062"/>
        <v>0.0000972603030758363-0.0000637099192806304i</v>
      </c>
      <c r="AI3880">
        <f t="shared" si="2063"/>
        <v>-78.690708402493925</v>
      </c>
      <c r="AJ3880">
        <f t="shared" si="2064"/>
        <v>-33.226621167457125</v>
      </c>
      <c r="AK3880"/>
      <c r="AL3880"/>
      <c r="AM3880"/>
      <c r="AN3880"/>
    </row>
    <row r="3881" spans="1:40" x14ac:dyDescent="0.35">
      <c r="A3881"/>
      <c r="B3881">
        <f t="shared" si="2065"/>
        <v>1947000</v>
      </c>
      <c r="C3881" s="237" t="str">
        <f t="shared" si="2033"/>
        <v>-5.58002865066522E-09+0.000348138797426593i</v>
      </c>
      <c r="D3881" s="208" t="str">
        <f t="shared" si="2034"/>
        <v>-1.64874556249348+0.00266906411360388i</v>
      </c>
      <c r="E3881" t="str">
        <f t="shared" si="2035"/>
        <v>36500</v>
      </c>
      <c r="F3881" t="str">
        <f t="shared" si="2036"/>
        <v>0.21505376344086</v>
      </c>
      <c r="G3881" t="str">
        <f t="shared" si="2031"/>
        <v>0.21505376344086</v>
      </c>
      <c r="H3881" t="str">
        <f t="shared" si="2037"/>
        <v>2.52686663351315+0.0532839281002801i</v>
      </c>
      <c r="I3881" t="str">
        <f t="shared" si="2038"/>
        <v>7645.85112067416i</v>
      </c>
      <c r="J3881" t="str">
        <f t="shared" si="2032"/>
        <v>-79129.1556770385+1672.66755796764i</v>
      </c>
      <c r="K3881" t="str">
        <f t="shared" si="2039"/>
        <v>0.0020415893578489-0.0965817991484807i</v>
      </c>
      <c r="L3881" t="str">
        <f t="shared" si="2040"/>
        <v>0.00064726637080704-0.0259579823786292i</v>
      </c>
      <c r="M3881" t="str">
        <f t="shared" si="2041"/>
        <v>0.00268885572865594-0.12253978152711i</v>
      </c>
      <c r="N3881" t="str">
        <f t="shared" si="2042"/>
        <v>-24.2855052910725i</v>
      </c>
      <c r="O3881" t="str">
        <f t="shared" si="2043"/>
        <v>0.662057207978603+0.749453302990638i</v>
      </c>
      <c r="P3881" t="str">
        <f t="shared" si="2044"/>
        <v>0.337942792021397-0.749453302990638i</v>
      </c>
      <c r="Q3881" t="str">
        <f t="shared" si="2045"/>
        <v>-0.337942792021397+25.0349585940631i</v>
      </c>
      <c r="R3881" t="str">
        <f t="shared" si="2046"/>
        <v>-0.0301130023382499-0.0130923451981578i</v>
      </c>
      <c r="S3881" t="str">
        <f t="shared" si="2047"/>
        <v>2.71168203578478i</v>
      </c>
      <c r="T3881" t="str">
        <f t="shared" si="2048"/>
        <v>0.0355022772801376-0.0816568874841773i</v>
      </c>
      <c r="U3881" t="str">
        <f t="shared" si="2049"/>
        <v>0.00005-0.0000729854277147513i</v>
      </c>
      <c r="V3881" t="str">
        <f t="shared" si="2050"/>
        <v>0.00002-0.000817436790405212i</v>
      </c>
      <c r="W3881" t="str">
        <f t="shared" si="2051"/>
        <v>0.0000421016735557767-0.000069189750292262i</v>
      </c>
      <c r="X3881" t="str">
        <f t="shared" si="2052"/>
        <v>0.0000421167336614619-0.0000691606211713588i</v>
      </c>
      <c r="Y3881" t="str">
        <f t="shared" si="2053"/>
        <v>0.009+9.78668943446292i</v>
      </c>
      <c r="Z3881" t="str">
        <f t="shared" si="2054"/>
        <v>-0.0000847544677985858-0.000051720323213315i</v>
      </c>
      <c r="AA3881" t="str">
        <f t="shared" si="2055"/>
        <v>0.00113288417223798-1.22616280396649i</v>
      </c>
      <c r="AB3881" t="str">
        <f t="shared" si="2056"/>
        <v>0.1067966365458-0.24563722674173i</v>
      </c>
      <c r="AC3881" t="str">
        <f t="shared" si="2057"/>
        <v>0.970186828648121-0.0137473195744482i</v>
      </c>
      <c r="AD3881" t="str">
        <f t="shared" si="2058"/>
        <v>0.113643184848226-0.25157519186512i</v>
      </c>
      <c r="AE3881" t="str">
        <f t="shared" si="2059"/>
        <v>-0.0000226433178864635+0.0000154444592465147i</v>
      </c>
      <c r="AF3881" t="str">
        <f t="shared" si="2060"/>
        <v>-4.17561219600663-0.0506148639866762i</v>
      </c>
      <c r="AG3881" t="str">
        <f t="shared" si="2061"/>
        <v>0.998883796898877-0.000505460787292192i</v>
      </c>
      <c r="AH3881" t="str">
        <f t="shared" si="2062"/>
        <v>0.0000954700267282344-0.0000633664574168467i</v>
      </c>
      <c r="AI3881">
        <f t="shared" si="2063"/>
        <v>-78.817407669914758</v>
      </c>
      <c r="AJ3881">
        <f t="shared" si="2064"/>
        <v>-33.57347976068764</v>
      </c>
      <c r="AK3881"/>
      <c r="AL3881"/>
      <c r="AM3881"/>
      <c r="AN3881"/>
    </row>
    <row r="3882" spans="1:40" x14ac:dyDescent="0.35">
      <c r="A3882"/>
      <c r="B3882">
        <f t="shared" si="2065"/>
        <v>1948000</v>
      </c>
      <c r="C3882" s="237" t="str">
        <f t="shared" si="2033"/>
        <v>-5.57430113895715E-09+0.00034796008141158i</v>
      </c>
      <c r="D3882" s="208" t="str">
        <f t="shared" si="2034"/>
        <v>-1.64874556244957+0.00266769395748878i</v>
      </c>
      <c r="E3882" t="str">
        <f t="shared" si="2035"/>
        <v>36500</v>
      </c>
      <c r="F3882" t="str">
        <f t="shared" si="2036"/>
        <v>0.21505376344086</v>
      </c>
      <c r="G3882" t="str">
        <f t="shared" si="2031"/>
        <v>0.21505376344086</v>
      </c>
      <c r="H3882" t="str">
        <f t="shared" si="2037"/>
        <v>2.52686787468036+0.0532566031226292i</v>
      </c>
      <c r="I3882" t="str">
        <f t="shared" si="2038"/>
        <v>7649.77811149115i</v>
      </c>
      <c r="J3882" t="str">
        <f t="shared" si="2032"/>
        <v>-79210.4607378744+1673.5266578947i</v>
      </c>
      <c r="K3882" t="str">
        <f t="shared" si="2039"/>
        <v>0.00203949469031968-0.0965322621725664i</v>
      </c>
      <c r="L3882" t="str">
        <f t="shared" si="2040"/>
        <v>0.000646602409251836-0.0259446734731495i</v>
      </c>
      <c r="M3882" t="str">
        <f t="shared" si="2041"/>
        <v>0.00268609709957152-0.122476935645716i</v>
      </c>
      <c r="N3882" t="str">
        <f t="shared" si="2042"/>
        <v>-24.2979785860346i</v>
      </c>
      <c r="O3882" t="str">
        <f t="shared" si="2043"/>
        <v>0.671353615902191+0.741137181913749i</v>
      </c>
      <c r="P3882" t="str">
        <f t="shared" si="2044"/>
        <v>0.328646384097809-0.741137181913749i</v>
      </c>
      <c r="Q3882" t="str">
        <f t="shared" si="2045"/>
        <v>-0.328646384097809+25.0391157679483i</v>
      </c>
      <c r="R3882" t="str">
        <f t="shared" si="2046"/>
        <v>-0.0297663215351539-0.0127346266183071i</v>
      </c>
      <c r="S3882" t="str">
        <f t="shared" si="2047"/>
        <v>2.71307478464754i</v>
      </c>
      <c r="T3882" t="str">
        <f t="shared" si="2048"/>
        <v>0.0345499943700304-0.0807582563887371i</v>
      </c>
      <c r="U3882" t="str">
        <f t="shared" si="2049"/>
        <v>0.0000500000000000001-0.0000729479608627419i</v>
      </c>
      <c r="V3882" t="str">
        <f t="shared" si="2050"/>
        <v>0.00002-0.000817017161662709i</v>
      </c>
      <c r="W3882" t="str">
        <f t="shared" si="2051"/>
        <v>0.0000421014980080593-0.0000691564638163265i</v>
      </c>
      <c r="X3882" t="str">
        <f t="shared" si="2052"/>
        <v>0.0000421165351769433-0.0000691273488384242i</v>
      </c>
      <c r="Y3882" t="str">
        <f t="shared" si="2053"/>
        <v>0.009+9.79171598270867i</v>
      </c>
      <c r="Z3882" t="str">
        <f t="shared" si="2054"/>
        <v>-0.0000846702071772925-0.0000516934513142298i</v>
      </c>
      <c r="AA3882" t="str">
        <f t="shared" si="2055"/>
        <v>0.00113172130559463-1.22553334940541i</v>
      </c>
      <c r="AB3882" t="str">
        <f t="shared" si="2056"/>
        <v>0.103932014340384-0.242933997939499i</v>
      </c>
      <c r="AC3882" t="str">
        <f t="shared" si="2057"/>
        <v>0.97052535985048-0.0133818189391494i</v>
      </c>
      <c r="AD3882" t="str">
        <f t="shared" si="2058"/>
        <v>0.11051875061555-0.248787992584325i</v>
      </c>
      <c r="AE3882" t="str">
        <f t="shared" si="2059"/>
        <v>-0.0000222183554938169+0.0000153518352210831i</v>
      </c>
      <c r="AF3882" t="str">
        <f t="shared" si="2060"/>
        <v>-4.17561343712993-0.0505889091651404i</v>
      </c>
      <c r="AG3882" t="str">
        <f t="shared" si="2061"/>
        <v>0.998896722082383-0.000491328023294451i</v>
      </c>
      <c r="AH3882" t="str">
        <f t="shared" si="2062"/>
        <v>0.0000936862133229115-0.0000630028060084988i</v>
      </c>
      <c r="AI3882">
        <f t="shared" si="2063"/>
        <v>-78.946104080698163</v>
      </c>
      <c r="AJ3882">
        <f t="shared" si="2064"/>
        <v>-33.920338045289526</v>
      </c>
      <c r="AK3882"/>
      <c r="AL3882"/>
      <c r="AM3882"/>
      <c r="AN3882"/>
    </row>
    <row r="3883" spans="1:40" x14ac:dyDescent="0.35">
      <c r="A3883"/>
      <c r="B3883">
        <f t="shared" si="2065"/>
        <v>1949000</v>
      </c>
      <c r="C3883" s="237" t="str">
        <f t="shared" si="2033"/>
        <v>-5.56858244106463E-09+0.000347781548789087i</v>
      </c>
      <c r="D3883" s="208" t="str">
        <f t="shared" si="2034"/>
        <v>-1.64874556240572+0.002666325207383i</v>
      </c>
      <c r="E3883" t="str">
        <f t="shared" si="2035"/>
        <v>36500</v>
      </c>
      <c r="F3883" t="str">
        <f t="shared" si="2036"/>
        <v>0.21505376344086</v>
      </c>
      <c r="G3883" t="str">
        <f t="shared" si="2031"/>
        <v>0.21505376344086</v>
      </c>
      <c r="H3883" t="str">
        <f t="shared" si="2037"/>
        <v>2.52686911393889+0.0532293061416805i</v>
      </c>
      <c r="I3883" t="str">
        <f t="shared" si="2038"/>
        <v>7653.70510230813i</v>
      </c>
      <c r="J3883" t="str">
        <f t="shared" si="2032"/>
        <v>-79291.8075471369+1674.38575782175i</v>
      </c>
      <c r="K3883" t="str">
        <f t="shared" si="2039"/>
        <v>0.00203740324437436-0.0964827759637704i</v>
      </c>
      <c r="L3883" t="str">
        <f t="shared" si="2040"/>
        <v>0.000645939468592852-0.0259313781994029i</v>
      </c>
      <c r="M3883" t="str">
        <f t="shared" si="2041"/>
        <v>0.00268334271296721-0.122414154163173i</v>
      </c>
      <c r="N3883" t="str">
        <f t="shared" si="2042"/>
        <v>-24.3104518809966i</v>
      </c>
      <c r="O3883" t="str">
        <f t="shared" si="2043"/>
        <v>0.680545573911765+0.732705753921113i</v>
      </c>
      <c r="P3883" t="str">
        <f t="shared" si="2044"/>
        <v>0.319454426088235-0.732705753921113i</v>
      </c>
      <c r="Q3883" t="str">
        <f t="shared" si="2045"/>
        <v>-0.319454426088235+25.0431576349177i</v>
      </c>
      <c r="R3883" t="str">
        <f t="shared" si="2046"/>
        <v>-0.0294156554080293-0.0123809253326561i</v>
      </c>
      <c r="S3883" t="str">
        <f t="shared" si="2047"/>
        <v>2.71446753351029i</v>
      </c>
      <c r="T3883" t="str">
        <f t="shared" si="2048"/>
        <v>0.0336076198503101-0.0798478415820219i</v>
      </c>
      <c r="U3883" t="str">
        <f t="shared" si="2049"/>
        <v>0.0000499999999999999-0.000072910532457989i</v>
      </c>
      <c r="V3883" t="str">
        <f t="shared" si="2050"/>
        <v>0.00002-0.000816597963529479i</v>
      </c>
      <c r="W3883" t="str">
        <f t="shared" si="2051"/>
        <v>0.000042101322372419-0.0000691232126151377i</v>
      </c>
      <c r="X3883" t="str">
        <f t="shared" si="2052"/>
        <v>0.000042116336639979-0.0000690941117653096i</v>
      </c>
      <c r="Y3883" t="str">
        <f t="shared" si="2053"/>
        <v>0.009+9.79674253095441i</v>
      </c>
      <c r="Z3883" t="str">
        <f t="shared" si="2054"/>
        <v>-0.000084586076187424-0.0000516666070461796i</v>
      </c>
      <c r="AA3883" t="str">
        <f t="shared" si="2055"/>
        <v>0.00113056022847233-1.22490454078159i</v>
      </c>
      <c r="AB3883" t="str">
        <f t="shared" si="2056"/>
        <v>0.101097198188213-0.240195321813135i</v>
      </c>
      <c r="AC3883" t="str">
        <f t="shared" si="2057"/>
        <v>0.970867971276354-0.0130202543709529i</v>
      </c>
      <c r="AD3883" t="str">
        <f t="shared" si="2058"/>
        <v>0.10742931915769-0.245961934903331i</v>
      </c>
      <c r="AE3883" t="str">
        <f t="shared" si="2059"/>
        <v>-0.0000217950432140039+0.0000152544465467804i</v>
      </c>
      <c r="AF3883" t="str">
        <f t="shared" si="2060"/>
        <v>-4.17561467634461-0.0505629809342975i</v>
      </c>
      <c r="AG3883" t="str">
        <f t="shared" si="2061"/>
        <v>0.998909806463103-0.000477364822982949i</v>
      </c>
      <c r="AH3883" t="str">
        <f t="shared" si="2062"/>
        <v>0.0000919091034535232-0.000062619061248718i</v>
      </c>
      <c r="AI3883">
        <f t="shared" si="2063"/>
        <v>-79.076854199705608</v>
      </c>
      <c r="AJ3883">
        <f t="shared" si="2064"/>
        <v>-34.267195828901315</v>
      </c>
      <c r="AK3883"/>
      <c r="AL3883"/>
      <c r="AM3883"/>
      <c r="AN3883"/>
    </row>
    <row r="3884" spans="1:40" x14ac:dyDescent="0.35">
      <c r="A3884"/>
      <c r="B3884">
        <f t="shared" si="2065"/>
        <v>1950000</v>
      </c>
      <c r="C3884" s="237" t="str">
        <f t="shared" si="2033"/>
        <v>-5.56287253891287E-09+0.00034760319927698i</v>
      </c>
      <c r="D3884" s="208" t="str">
        <f t="shared" si="2034"/>
        <v>-1.64874556236195+0.00266495786112351i</v>
      </c>
      <c r="E3884" t="str">
        <f t="shared" si="2035"/>
        <v>36500</v>
      </c>
      <c r="F3884" t="str">
        <f t="shared" si="2036"/>
        <v>0.21505376344086</v>
      </c>
      <c r="G3884" t="str">
        <f t="shared" si="2031"/>
        <v>0.21505376344086</v>
      </c>
      <c r="H3884" t="str">
        <f t="shared" si="2037"/>
        <v>2.52687035129269+0.0532020371144519i</v>
      </c>
      <c r="I3884" t="str">
        <f t="shared" si="2038"/>
        <v>7657.63209312512i</v>
      </c>
      <c r="J3884" t="str">
        <f t="shared" si="2032"/>
        <v>-79373.1961048259+1675.24485774879i</v>
      </c>
      <c r="K3884" t="str">
        <f t="shared" si="2039"/>
        <v>0.0020353150134109-0.0964333404441254i</v>
      </c>
      <c r="L3884" t="str">
        <f t="shared" si="2040"/>
        <v>0.000645277546738634-0.0259180965364695i</v>
      </c>
      <c r="M3884" t="str">
        <f t="shared" si="2041"/>
        <v>0.00268059256014953-0.122351436980595i</v>
      </c>
      <c r="N3884" t="str">
        <f t="shared" si="2042"/>
        <v>-24.3229251759586i</v>
      </c>
      <c r="O3884" t="str">
        <f t="shared" si="2043"/>
        <v>0.689631651912734+0.724160330783255i</v>
      </c>
      <c r="P3884" t="str">
        <f t="shared" si="2044"/>
        <v>0.310368348087266-0.724160330783255i</v>
      </c>
      <c r="Q3884" t="str">
        <f t="shared" si="2045"/>
        <v>-0.310368348087266+25.0470855067419i</v>
      </c>
      <c r="R3884" t="str">
        <f t="shared" si="2046"/>
        <v>-0.0290610443208241-0.0120312888174797i</v>
      </c>
      <c r="S3884" t="str">
        <f t="shared" si="2047"/>
        <v>2.71586028237304i</v>
      </c>
      <c r="T3884" t="str">
        <f t="shared" si="2048"/>
        <v>0.032675299445152-0.0789257360352088i</v>
      </c>
      <c r="U3884" t="str">
        <f t="shared" si="2049"/>
        <v>0.0000500000000000001-0.0000728731424413441i</v>
      </c>
      <c r="V3884" t="str">
        <f t="shared" si="2050"/>
        <v>0.00002-0.000816179195343053i</v>
      </c>
      <c r="W3884" t="str">
        <f t="shared" si="2051"/>
        <v>0.0000421011466488599-0.000069089996634385i</v>
      </c>
      <c r="X3884" t="str">
        <f t="shared" si="2052"/>
        <v>0.0000421161380505001-0.0000690609098977276i</v>
      </c>
      <c r="Y3884" t="str">
        <f t="shared" si="2053"/>
        <v>0.009+9.80176907920015i</v>
      </c>
      <c r="Z3884" t="str">
        <f t="shared" si="2054"/>
        <v>-0.0000845020745631197-0.0000516397903663244i</v>
      </c>
      <c r="AA3884" t="str">
        <f t="shared" si="2055"/>
        <v>0.00112940093720111-1.22427637710124i</v>
      </c>
      <c r="AB3884" t="str">
        <f t="shared" si="2056"/>
        <v>0.0982926264513572-0.237421478035092i</v>
      </c>
      <c r="AC3884" t="str">
        <f t="shared" si="2057"/>
        <v>0.971214623475533-0.012662674338561i</v>
      </c>
      <c r="AD3884" t="str">
        <f t="shared" si="2058"/>
        <v>0.104375374866676-0.243097458530121i</v>
      </c>
      <c r="AE3884" t="str">
        <f t="shared" si="2059"/>
        <v>-0.0000213734375066191+0.0000151523170892955i</v>
      </c>
      <c r="AF3884" t="str">
        <f t="shared" si="2060"/>
        <v>-4.17561591365464-0.0505370792533284i</v>
      </c>
      <c r="AG3884" t="str">
        <f t="shared" si="2061"/>
        <v>0.998923047849121-0.000463573074278228i</v>
      </c>
      <c r="AH3884" t="str">
        <f t="shared" si="2062"/>
        <v>0.0000901389363012633-0.0000622153222028661i</v>
      </c>
      <c r="AI3884">
        <f t="shared" si="2063"/>
        <v>-79.209717193422961</v>
      </c>
      <c r="AJ3884">
        <f t="shared" si="2064"/>
        <v>-34.614052920166309</v>
      </c>
      <c r="AK3884"/>
      <c r="AL3884"/>
      <c r="AM3884"/>
      <c r="AN3884"/>
    </row>
    <row r="3885" spans="1:40" x14ac:dyDescent="0.35">
      <c r="A3885"/>
      <c r="B3885">
        <f t="shared" si="2065"/>
        <v>1951000</v>
      </c>
      <c r="C3885" s="237" t="str">
        <f t="shared" si="2033"/>
        <v>-5.5571714144731E-09+0.000347425032593691i</v>
      </c>
      <c r="D3885" s="208" t="str">
        <f t="shared" si="2034"/>
        <v>-1.64874556231824+0.00266359191655163i</v>
      </c>
      <c r="E3885" t="str">
        <f t="shared" si="2035"/>
        <v>36500</v>
      </c>
      <c r="F3885" t="str">
        <f t="shared" si="2036"/>
        <v>0.21505376344086</v>
      </c>
      <c r="G3885" t="str">
        <f t="shared" si="2031"/>
        <v>0.21505376344086</v>
      </c>
      <c r="H3885" t="str">
        <f t="shared" si="2037"/>
        <v>2.52687158674562+0.0531747959980472i</v>
      </c>
      <c r="I3885" t="str">
        <f t="shared" si="2038"/>
        <v>7661.55908394211i</v>
      </c>
      <c r="J3885" t="str">
        <f t="shared" si="2032"/>
        <v>-79454.6264109416+1676.10395767585i</v>
      </c>
      <c r="K3885" t="str">
        <f t="shared" si="2039"/>
        <v>0.00203322999084417-0.0963839555358226i</v>
      </c>
      <c r="L3885" t="str">
        <f t="shared" si="2040"/>
        <v>0.000644616641603095-0.0259048284634724i</v>
      </c>
      <c r="M3885" t="str">
        <f t="shared" si="2041"/>
        <v>0.00267784663244726-0.122288783999295i</v>
      </c>
      <c r="N3885" t="str">
        <f t="shared" si="2042"/>
        <v>-24.3353984709207i</v>
      </c>
      <c r="O3885" t="str">
        <f t="shared" si="2043"/>
        <v>0.698610436283437+0.715502242006177i</v>
      </c>
      <c r="P3885" t="str">
        <f t="shared" si="2044"/>
        <v>0.301389563716563-0.715502242006177i</v>
      </c>
      <c r="Q3885" t="str">
        <f t="shared" si="2045"/>
        <v>-0.301389563716563+25.0509007129269i</v>
      </c>
      <c r="R3885" t="str">
        <f t="shared" si="2046"/>
        <v>-0.0287025292082982-0.0116857642891i</v>
      </c>
      <c r="S3885" t="str">
        <f t="shared" si="2047"/>
        <v>2.7172530312358i</v>
      </c>
      <c r="T3885" t="str">
        <f t="shared" si="2048"/>
        <v>0.031753178436864-0.0779920344953824i</v>
      </c>
      <c r="U3885" t="str">
        <f t="shared" si="2049"/>
        <v>0.0000499999999999999-0.0000728357907537778i</v>
      </c>
      <c r="V3885" t="str">
        <f t="shared" si="2050"/>
        <v>0.00002-0.000815760856442312i</v>
      </c>
      <c r="W3885" t="str">
        <f t="shared" si="2051"/>
        <v>0.0000421009708373847-0.000069056815819867i</v>
      </c>
      <c r="X3885" t="str">
        <f t="shared" si="2052"/>
        <v>0.0000421159394084374-0.0000690277431814998i</v>
      </c>
      <c r="Y3885" t="str">
        <f t="shared" si="2053"/>
        <v>0.009+9.8067956274459i</v>
      </c>
      <c r="Z3885" t="str">
        <f t="shared" si="2054"/>
        <v>-0.0000844182020391977-0.0000516130012319123i</v>
      </c>
      <c r="AA3885" t="str">
        <f t="shared" si="2055"/>
        <v>0.0011282434281204-1.22364885737264i</v>
      </c>
      <c r="AB3885" t="str">
        <f t="shared" si="2056"/>
        <v>0.0955187361626777-0.234612751620043i</v>
      </c>
      <c r="AC3885" t="str">
        <f t="shared" si="2057"/>
        <v>0.971565276419625-0.0123091270613383i</v>
      </c>
      <c r="AD3885" t="str">
        <f t="shared" si="2058"/>
        <v>0.101357396606234-0.240195009239728i</v>
      </c>
      <c r="AE3885" t="str">
        <f t="shared" si="2059"/>
        <v>-0.0000209535944926614+0.0000150454713829053i</v>
      </c>
      <c r="AF3885" t="str">
        <f t="shared" si="2060"/>
        <v>-4.17561714906386-0.0505112040814956i</v>
      </c>
      <c r="AG3885" t="str">
        <f t="shared" si="2061"/>
        <v>0.998936444026114-0.000449954636762535i</v>
      </c>
      <c r="AH3885" t="str">
        <f t="shared" si="2062"/>
        <v>0.0000883759496005402-0.0000617916907881224i</v>
      </c>
      <c r="AI3885">
        <f t="shared" si="2063"/>
        <v>-79.344754991392989</v>
      </c>
      <c r="AJ3885">
        <f t="shared" si="2064"/>
        <v>-34.9609091287533</v>
      </c>
      <c r="AK3885"/>
      <c r="AL3885"/>
      <c r="AM3885"/>
      <c r="AN3885"/>
    </row>
    <row r="3886" spans="1:40" x14ac:dyDescent="0.35">
      <c r="A3886"/>
      <c r="B3886">
        <f t="shared" si="2065"/>
        <v>1952000</v>
      </c>
      <c r="C3886" s="237" t="str">
        <f t="shared" si="2033"/>
        <v>-5.55147904976281E-09+0.000347247048458232i</v>
      </c>
      <c r="D3886" s="208" t="str">
        <f t="shared" si="2034"/>
        <v>-1.6487455622746+0.00266222737151311i</v>
      </c>
      <c r="E3886" t="str">
        <f t="shared" si="2035"/>
        <v>36500</v>
      </c>
      <c r="F3886" t="str">
        <f t="shared" si="2036"/>
        <v>0.21505376344086</v>
      </c>
      <c r="G3886" t="str">
        <f t="shared" si="2031"/>
        <v>0.21505376344086</v>
      </c>
      <c r="H3886" t="str">
        <f t="shared" si="2037"/>
        <v>2.52687282030158+0.0531475827496593i</v>
      </c>
      <c r="I3886" t="str">
        <f t="shared" si="2038"/>
        <v>7665.4860747591i</v>
      </c>
      <c r="J3886" t="str">
        <f t="shared" si="2032"/>
        <v>-79536.0984654839+1676.9630576029i</v>
      </c>
      <c r="K3886" t="str">
        <f t="shared" si="2039"/>
        <v>0.00203114817010583-0.0963346211612129i</v>
      </c>
      <c r="L3886" t="str">
        <f t="shared" si="2040"/>
        <v>0.000643956751105469-0.0258915739595768i</v>
      </c>
      <c r="M3886" t="str">
        <f t="shared" si="2041"/>
        <v>0.0026751049212113-0.12222619512079i</v>
      </c>
      <c r="N3886" t="str">
        <f t="shared" si="2042"/>
        <v>-24.3478717658827i</v>
      </c>
      <c r="O3886" t="str">
        <f t="shared" si="2043"/>
        <v>0.707480530094843+0.70673283462474i</v>
      </c>
      <c r="P3886" t="str">
        <f t="shared" si="2044"/>
        <v>0.292519469905157-0.70673283462474i</v>
      </c>
      <c r="Q3886" t="str">
        <f t="shared" si="2045"/>
        <v>-0.292519469905157+25.0546046005074i</v>
      </c>
      <c r="R3886" t="str">
        <f t="shared" si="2046"/>
        <v>-0.0283401515785107-0.0113443986971809i</v>
      </c>
      <c r="S3886" t="str">
        <f t="shared" si="2047"/>
        <v>2.71864578009855i</v>
      </c>
      <c r="T3886" t="str">
        <f t="shared" si="2048"/>
        <v>0.0308414016458463-0.0770468334962714i</v>
      </c>
      <c r="U3886" t="str">
        <f t="shared" si="2049"/>
        <v>0.00005-0.0000727984773363836i</v>
      </c>
      <c r="V3886" t="str">
        <f t="shared" si="2050"/>
        <v>0.00002-0.000815342946167494i</v>
      </c>
      <c r="W3886" t="str">
        <f t="shared" si="2051"/>
        <v>0.0000421007949379973-0.0000690236701174952i</v>
      </c>
      <c r="X3886" t="str">
        <f t="shared" si="2052"/>
        <v>0.0000421157407137219-0.00006899461156256i</v>
      </c>
      <c r="Y3886" t="str">
        <f t="shared" si="2053"/>
        <v>0.009+9.81182217569164i</v>
      </c>
      <c r="Z3886" t="str">
        <f t="shared" si="2054"/>
        <v>-0.0000843344583511566-0.0000515862396002797i</v>
      </c>
      <c r="AA3886" t="str">
        <f t="shared" si="2055"/>
        <v>0.00112708769757902-1.22302198060608i</v>
      </c>
      <c r="AB3886" t="str">
        <f t="shared" si="2056"/>
        <v>0.0927759629655428-0.231769432957179i</v>
      </c>
      <c r="AC3886" t="str">
        <f t="shared" si="2057"/>
        <v>0.97191988949944-0.0119596605026357i</v>
      </c>
      <c r="AD3886" t="str">
        <f t="shared" si="2058"/>
        <v>0.0983758576351691-0.237255038804656i</v>
      </c>
      <c r="AE3886" t="str">
        <f t="shared" si="2059"/>
        <v>-0.0000205355699466431+0.0000149339346258224i</v>
      </c>
      <c r="AF3886" t="str">
        <f t="shared" si="2060"/>
        <v>-4.17561838257618-0.0504853553781462i</v>
      </c>
      <c r="AG3886" t="str">
        <f t="shared" si="2061"/>
        <v>0.998949992757719-0.000436511341412846i</v>
      </c>
      <c r="AH3886" t="str">
        <f t="shared" si="2062"/>
        <v>0.000086620379604971-0.0000613482717526726i</v>
      </c>
      <c r="AI3886">
        <f t="shared" si="2063"/>
        <v>-79.482032460374498</v>
      </c>
      <c r="AJ3886">
        <f t="shared" si="2064"/>
        <v>-35.307764265377614</v>
      </c>
      <c r="AK3886"/>
      <c r="AL3886"/>
      <c r="AM3886"/>
      <c r="AN3886"/>
    </row>
    <row r="3887" spans="1:40" x14ac:dyDescent="0.35">
      <c r="A3887"/>
      <c r="B3887">
        <f t="shared" si="2065"/>
        <v>1953000</v>
      </c>
      <c r="C3887" s="237" t="str">
        <f t="shared" si="2033"/>
        <v>-5.54579542684544E-09+0.000347069246590191i</v>
      </c>
      <c r="D3887" s="208" t="str">
        <f t="shared" si="2034"/>
        <v>-1.64874556223102+0.00266086422385813i</v>
      </c>
      <c r="E3887" t="str">
        <f t="shared" si="2035"/>
        <v>36500</v>
      </c>
      <c r="F3887" t="str">
        <f t="shared" si="2036"/>
        <v>0.21505376344086</v>
      </c>
      <c r="G3887" t="str">
        <f t="shared" si="2031"/>
        <v>0.21505376344086</v>
      </c>
      <c r="H3887" t="str">
        <f t="shared" si="2037"/>
        <v>2.52687405196445+0.053120397326568i</v>
      </c>
      <c r="I3887" t="str">
        <f t="shared" si="2038"/>
        <v>7669.41306557608i</v>
      </c>
      <c r="J3887" t="str">
        <f t="shared" si="2032"/>
        <v>-79617.6122684529+1677.82215752995i</v>
      </c>
      <c r="K3887" t="str">
        <f t="shared" si="2039"/>
        <v>0.00202906954464438-0.0962853372428054i</v>
      </c>
      <c r="L3887" t="str">
        <f t="shared" si="2040"/>
        <v>0.000643297873170319-0.0258783330039912i</v>
      </c>
      <c r="M3887" t="str">
        <f t="shared" si="2041"/>
        <v>0.0026723674178147-0.122163670246797i</v>
      </c>
      <c r="N3887" t="str">
        <f t="shared" si="2042"/>
        <v>-24.3603450608447i</v>
      </c>
      <c r="O3887" t="str">
        <f t="shared" si="2043"/>
        <v>0.716240553328341+0.697853472992656i</v>
      </c>
      <c r="P3887" t="str">
        <f t="shared" si="2044"/>
        <v>0.283759446671659-0.697853472992656i</v>
      </c>
      <c r="Q3887" t="str">
        <f t="shared" si="2045"/>
        <v>-0.283759446671659+25.0581985338374i</v>
      </c>
      <c r="R3887" t="str">
        <f t="shared" si="2046"/>
        <v>-0.0279739535152157-0.0110072387178394i</v>
      </c>
      <c r="S3887" t="str">
        <f t="shared" si="2047"/>
        <v>2.72003852896131i</v>
      </c>
      <c r="T3887" t="str">
        <f t="shared" si="2048"/>
        <v>0.0299401134099979-0.0760902313687594i</v>
      </c>
      <c r="U3887" t="str">
        <f t="shared" si="2049"/>
        <v>0.0000500000000000002-0.0000727612021303744i</v>
      </c>
      <c r="V3887" t="str">
        <f t="shared" si="2050"/>
        <v>0.00002-0.000814925463860193i</v>
      </c>
      <c r="W3887" t="str">
        <f t="shared" si="2051"/>
        <v>0.0000421006189507008-0.000068990559473291i</v>
      </c>
      <c r="X3887" t="str">
        <f t="shared" si="2052"/>
        <v>0.000042115541966285-0.0000689615149869534i</v>
      </c>
      <c r="Y3887" t="str">
        <f t="shared" si="2053"/>
        <v>0.009+9.81684872393738i</v>
      </c>
      <c r="Z3887" t="str">
        <f t="shared" si="2054"/>
        <v>-0.0000842508432351728-0.0000515595054288518i</v>
      </c>
      <c r="AA3887" t="str">
        <f t="shared" si="2055"/>
        <v>0.00112593374193512-1.22239574581389i</v>
      </c>
      <c r="AB3887" t="str">
        <f t="shared" si="2056"/>
        <v>0.0900647410518781-0.228891817841825i</v>
      </c>
      <c r="AC3887" t="str">
        <f t="shared" si="2057"/>
        <v>0.972278421522462-0.0116143223629297i</v>
      </c>
      <c r="AD3887" t="str">
        <f t="shared" si="2058"/>
        <v>0.0954312255313863-0.234278004924078i</v>
      </c>
      <c r="AE3887" t="str">
        <f t="shared" si="2059"/>
        <v>-0.0000201194192887289+0.0000148177326754401i</v>
      </c>
      <c r="AF3887" t="str">
        <f t="shared" si="2060"/>
        <v>-4.17561961419547-0.0504595331027099i</v>
      </c>
      <c r="AG3887" t="str">
        <f t="shared" si="2061"/>
        <v>0.998963691785901-0.000423244990337557i</v>
      </c>
      <c r="AH3887" t="str">
        <f t="shared" si="2062"/>
        <v>0.0000848724610535349-0.000060885172654446i</v>
      </c>
      <c r="AI3887">
        <f t="shared" si="2063"/>
        <v>-79.6216175924651</v>
      </c>
      <c r="AJ3887">
        <f t="shared" si="2064"/>
        <v>-35.654618141848282</v>
      </c>
      <c r="AK3887"/>
      <c r="AL3887"/>
      <c r="AM3887"/>
      <c r="AN3887"/>
    </row>
    <row r="3888" spans="1:40" x14ac:dyDescent="0.35">
      <c r="A3888"/>
      <c r="B3888">
        <f t="shared" si="2065"/>
        <v>1954000</v>
      </c>
      <c r="C3888" s="237" t="str">
        <f t="shared" si="2033"/>
        <v>-5.54012052783056E-09+0.000346891626709734i</v>
      </c>
      <c r="D3888" s="208" t="str">
        <f t="shared" si="2034"/>
        <v>-1.64874556218752+0.0026595024714413i</v>
      </c>
      <c r="E3888" t="str">
        <f t="shared" si="2035"/>
        <v>36500</v>
      </c>
      <c r="F3888" t="str">
        <f t="shared" si="2036"/>
        <v>0.21505376344086</v>
      </c>
      <c r="G3888" t="str">
        <f t="shared" si="2031"/>
        <v>0.21505376344086</v>
      </c>
      <c r="H3888" t="str">
        <f t="shared" si="2037"/>
        <v>2.52687528173813+0.0530932396861404i</v>
      </c>
      <c r="I3888" t="str">
        <f t="shared" si="2038"/>
        <v>7673.34005639307i</v>
      </c>
      <c r="J3888" t="str">
        <f t="shared" si="2032"/>
        <v>-79699.1678198484+1678.681257457i</v>
      </c>
      <c r="K3888" t="str">
        <f t="shared" si="2039"/>
        <v>0.00202699410792508-0.0962361037032684i</v>
      </c>
      <c r="L3888" t="str">
        <f t="shared" si="2040"/>
        <v>0.000642640005727514-0.025865105575966i</v>
      </c>
      <c r="M3888" t="str">
        <f t="shared" si="2041"/>
        <v>0.00266963411365259-0.122101209279234i</v>
      </c>
      <c r="N3888" t="str">
        <f t="shared" si="2042"/>
        <v>-24.3728183558068i</v>
      </c>
      <c r="O3888" t="str">
        <f t="shared" si="2043"/>
        <v>0.724889143090212+0.688865538570437i</v>
      </c>
      <c r="P3888" t="str">
        <f t="shared" si="2044"/>
        <v>0.275110856909788-0.688865538570437i</v>
      </c>
      <c r="Q3888" t="str">
        <f t="shared" si="2045"/>
        <v>-0.275110856909788+25.0616838943772i</v>
      </c>
      <c r="R3888" t="str">
        <f t="shared" si="2046"/>
        <v>-0.0276039776802185-0.0106743307466297i</v>
      </c>
      <c r="S3888" t="str">
        <f t="shared" si="2047"/>
        <v>2.72143127782408i</v>
      </c>
      <c r="T3888" t="str">
        <f t="shared" si="2048"/>
        <v>0.0290494575637173-0.0751223282513044i</v>
      </c>
      <c r="U3888" t="str">
        <f t="shared" si="2049"/>
        <v>0.0000499999999999999-0.0000727239650770832i</v>
      </c>
      <c r="V3888" t="str">
        <f t="shared" si="2050"/>
        <v>0.00002-0.000814508408863334i</v>
      </c>
      <c r="W3888" t="str">
        <f t="shared" si="2051"/>
        <v>0.0000421004428754984-0.0000689574838333855i</v>
      </c>
      <c r="X3888" t="str">
        <f t="shared" si="2052"/>
        <v>0.0000421153431660578-0.0000689284534008333i</v>
      </c>
      <c r="Y3888" t="str">
        <f t="shared" si="2053"/>
        <v>0.009+9.82187527218313i</v>
      </c>
      <c r="Z3888" t="str">
        <f t="shared" si="2054"/>
        <v>-0.0000841673564280948-0.0000515327986751408i</v>
      </c>
      <c r="AA3888" t="str">
        <f t="shared" si="2055"/>
        <v>0.00112478155755619-1.2217701520104i</v>
      </c>
      <c r="AB3888" t="str">
        <f t="shared" si="2056"/>
        <v>0.087385503098998-0.225980207506782i</v>
      </c>
      <c r="AC3888" t="str">
        <f t="shared" si="2057"/>
        <v>0.972640830710361-0.0112731600728323i</v>
      </c>
      <c r="AD3888" t="str">
        <f t="shared" si="2058"/>
        <v>0.0925239621170491-0.231264371152281i</v>
      </c>
      <c r="AE3888" t="str">
        <f t="shared" si="2059"/>
        <v>-0.0000197051975769687+0.0000146968920434889i</v>
      </c>
      <c r="AF3888" t="str">
        <f t="shared" si="2060"/>
        <v>-4.17562084392565-0.0504337372146991i</v>
      </c>
      <c r="AG3888" t="str">
        <f t="shared" si="2061"/>
        <v>0.998977538831323-0.000410157356518995i</v>
      </c>
      <c r="AH3888" t="str">
        <f t="shared" si="2062"/>
        <v>0.0000831324271371653-0.0000604025038394678i</v>
      </c>
      <c r="AI3888">
        <f t="shared" si="2063"/>
        <v>-79.76358170853014</v>
      </c>
      <c r="AJ3888">
        <f t="shared" si="2064"/>
        <v>-36.001470571085946</v>
      </c>
      <c r="AK3888"/>
      <c r="AL3888"/>
      <c r="AM3888"/>
      <c r="AN3888"/>
    </row>
    <row r="3889" spans="1:40" x14ac:dyDescent="0.35">
      <c r="A3889"/>
      <c r="B3889">
        <f t="shared" si="2065"/>
        <v>1955000</v>
      </c>
      <c r="C3889" s="237" t="str">
        <f t="shared" si="2033"/>
        <v>-5.53445433487325E-09+0.000346714188537595i</v>
      </c>
      <c r="D3889" s="208" t="str">
        <f t="shared" si="2034"/>
        <v>-1.64874556214407+0.00265814211212156i</v>
      </c>
      <c r="E3889" t="str">
        <f t="shared" si="2035"/>
        <v>36500</v>
      </c>
      <c r="F3889" t="str">
        <f t="shared" si="2036"/>
        <v>0.21505376344086</v>
      </c>
      <c r="G3889" t="str">
        <f t="shared" si="2031"/>
        <v>0.21505376344086</v>
      </c>
      <c r="H3889" t="str">
        <f t="shared" si="2037"/>
        <v>2.52687650962643+0.0530661097858301i</v>
      </c>
      <c r="I3889" t="str">
        <f t="shared" si="2038"/>
        <v>7677.26704721006i</v>
      </c>
      <c r="J3889" t="str">
        <f t="shared" si="2032"/>
        <v>-79780.7651196706+1679.54035738405i</v>
      </c>
      <c r="K3889" t="str">
        <f t="shared" si="2039"/>
        <v>0.00202492185342985-0.0961869204654271i</v>
      </c>
      <c r="L3889" t="str">
        <f t="shared" si="2040"/>
        <v>0.000641983146712195-0.025851891654794i</v>
      </c>
      <c r="M3889" t="str">
        <f t="shared" si="2041"/>
        <v>0.00266690500014205-0.122038812120221i</v>
      </c>
      <c r="N3889" t="str">
        <f t="shared" si="2042"/>
        <v>-24.3852916507688i</v>
      </c>
      <c r="O3889" t="str">
        <f t="shared" si="2043"/>
        <v>0.733424953823467+0.679770429710682i</v>
      </c>
      <c r="P3889" t="str">
        <f t="shared" si="2044"/>
        <v>0.266575046176533-0.679770429710682i</v>
      </c>
      <c r="Q3889" t="str">
        <f t="shared" si="2045"/>
        <v>-0.266575046176533+25.0650620804795i</v>
      </c>
      <c r="R3889" t="str">
        <f t="shared" si="2046"/>
        <v>-0.0272302673156583-0.0103457208913684i</v>
      </c>
      <c r="S3889" t="str">
        <f t="shared" si="2047"/>
        <v>2.72282402668683i</v>
      </c>
      <c r="T3889" t="str">
        <f t="shared" si="2048"/>
        <v>0.0281695774164138-0.0741432261001795i</v>
      </c>
      <c r="U3889" t="str">
        <f t="shared" si="2049"/>
        <v>0.0000500000000000001-0.0000726867661179647i</v>
      </c>
      <c r="V3889" t="str">
        <f t="shared" si="2050"/>
        <v>0.00002-0.000814091780521203i</v>
      </c>
      <c r="W3889" t="str">
        <f t="shared" si="2051"/>
        <v>0.0000421002667123939-0.0000689244431440219i</v>
      </c>
      <c r="X3889" t="str">
        <f t="shared" si="2052"/>
        <v>0.0000421151443129727-0.0000688954267504663i</v>
      </c>
      <c r="Y3889" t="str">
        <f t="shared" si="2053"/>
        <v>0.009+9.82690182042887i</v>
      </c>
      <c r="Z3889" t="str">
        <f t="shared" si="2054"/>
        <v>-0.0000840839976674478-0.0000515061192967486i</v>
      </c>
      <c r="AA3889" t="str">
        <f t="shared" si="2055"/>
        <v>0.00112363114081899-1.22114519821199i</v>
      </c>
      <c r="AB3889" t="str">
        <f t="shared" si="2056"/>
        <v>0.0847386802049632-0.22303490865314i</v>
      </c>
      <c r="AC3889" t="str">
        <f t="shared" si="2057"/>
        <v>0.973007074696573-0.0109362207859423i</v>
      </c>
      <c r="AD3889" t="str">
        <f t="shared" si="2058"/>
        <v>0.0896545233846266-0.228214606826157i</v>
      </c>
      <c r="AE3889" t="str">
        <f t="shared" si="2059"/>
        <v>-0.0000192929594995977+0.0000145714398911064i</v>
      </c>
      <c r="AF3889" t="str">
        <f t="shared" si="2060"/>
        <v>-4.1756220717705-0.0504079676737085i</v>
      </c>
      <c r="AG3889" t="str">
        <f t="shared" si="2061"/>
        <v>0.998991531593723-0.00039725018356067i</v>
      </c>
      <c r="AH3889" t="str">
        <f t="shared" si="2062"/>
        <v>0.0000814005094656584-0.0000599003784198284i</v>
      </c>
      <c r="AI3889">
        <f t="shared" si="2063"/>
        <v>-79.907999678466609</v>
      </c>
      <c r="AJ3889">
        <f t="shared" si="2064"/>
        <v>-36.348321367146674</v>
      </c>
      <c r="AK3889"/>
      <c r="AL3889"/>
      <c r="AM3889"/>
      <c r="AN3889"/>
    </row>
    <row r="3890" spans="1:40" x14ac:dyDescent="0.35">
      <c r="A3890"/>
      <c r="B3890">
        <f t="shared" si="2065"/>
        <v>1956000</v>
      </c>
      <c r="C3890" s="237" t="str">
        <f t="shared" si="2033"/>
        <v>-5.52879683017424E-09+0.00034653693179508i</v>
      </c>
      <c r="D3890" s="208" t="str">
        <f t="shared" si="2034"/>
        <v>-1.6487455621007+0.00265678314376228i</v>
      </c>
      <c r="E3890" t="str">
        <f t="shared" si="2035"/>
        <v>36500</v>
      </c>
      <c r="F3890" t="str">
        <f t="shared" si="2036"/>
        <v>0.21505376344086</v>
      </c>
      <c r="G3890" t="str">
        <f t="shared" si="2031"/>
        <v>0.21505376344086</v>
      </c>
      <c r="H3890" t="str">
        <f t="shared" si="2037"/>
        <v>2.52687773563325+0.0530390075831783i</v>
      </c>
      <c r="I3890" t="str">
        <f t="shared" si="2038"/>
        <v>7681.19403802704i</v>
      </c>
      <c r="J3890" t="str">
        <f t="shared" si="2032"/>
        <v>-79862.4041679193+1680.3994573111i</v>
      </c>
      <c r="K3890" t="str">
        <f t="shared" si="2039"/>
        <v>0.00202285277465727-0.0961377874522647i</v>
      </c>
      <c r="L3890" t="str">
        <f t="shared" si="2040"/>
        <v>0.000641327294064785-0.0258386912198104i</v>
      </c>
      <c r="M3890" t="str">
        <f t="shared" si="2041"/>
        <v>0.00266418006872206-0.121976478672075i</v>
      </c>
      <c r="N3890" t="str">
        <f t="shared" si="2042"/>
        <v>-24.3977649457308i</v>
      </c>
      <c r="O3890" t="str">
        <f t="shared" si="2043"/>
        <v>0.741846657517609+0.670569561440087i</v>
      </c>
      <c r="P3890" t="str">
        <f t="shared" si="2044"/>
        <v>0.258153342482391-0.670569561440087i</v>
      </c>
      <c r="Q3890" t="str">
        <f t="shared" si="2045"/>
        <v>-0.258153342482391+25.0683345071709i</v>
      </c>
      <c r="R3890" t="str">
        <f t="shared" si="2046"/>
        <v>-0.0268528662461889-0.010021454964782i</v>
      </c>
      <c r="S3890" t="str">
        <f t="shared" si="2047"/>
        <v>2.72421677554959i</v>
      </c>
      <c r="T3890" t="str">
        <f t="shared" si="2048"/>
        <v>0.0273006157304739-0.0731530286994571i</v>
      </c>
      <c r="U3890" t="str">
        <f t="shared" si="2049"/>
        <v>0.0000499999999999999-0.0000726496051945912i</v>
      </c>
      <c r="V3890" t="str">
        <f t="shared" si="2050"/>
        <v>0.00002-0.000813675578179422i</v>
      </c>
      <c r="W3890" t="str">
        <f t="shared" si="2051"/>
        <v>0.0000421000904613902-0.0000688914373515513i</v>
      </c>
      <c r="X3890" t="str">
        <f t="shared" si="2052"/>
        <v>0.0000421149454069605-0.0000688624349822256i</v>
      </c>
      <c r="Y3890" t="str">
        <f t="shared" si="2053"/>
        <v>0.009+9.83192836867462i</v>
      </c>
      <c r="Z3890" t="str">
        <f t="shared" si="2054"/>
        <v>-0.0000840007666914236-0.0000514794672513617i</v>
      </c>
      <c r="AA3890" t="str">
        <f t="shared" si="2055"/>
        <v>0.00112248248810953-1.22052088343702i</v>
      </c>
      <c r="AB3890" t="str">
        <f t="shared" si="2056"/>
        <v>0.0821247018223013-0.220056233480302i</v>
      </c>
      <c r="AC3890" t="str">
        <f t="shared" si="2057"/>
        <v>0.973377110523977-0.0106035513715147i</v>
      </c>
      <c r="AD3890" t="str">
        <f t="shared" si="2058"/>
        <v>0.0868233594236664-0.225129186991507i</v>
      </c>
      <c r="AE3890" t="str">
        <f t="shared" si="2059"/>
        <v>-0.0000188827593673679+0.0000144414040237996i</v>
      </c>
      <c r="AF3890" t="str">
        <f t="shared" si="2060"/>
        <v>-4.17562329773395-0.050382224439416i</v>
      </c>
      <c r="AG3890" t="str">
        <f t="shared" si="2061"/>
        <v>0.999005667752292-0.000384525185438467i</v>
      </c>
      <c r="AH3890" t="str">
        <f t="shared" si="2062"/>
        <v>0.0000796769380347638-0.0000593789122511964i</v>
      </c>
      <c r="AI3890">
        <f t="shared" si="2063"/>
        <v>-80.05495016001619</v>
      </c>
      <c r="AJ3890">
        <f t="shared" si="2064"/>
        <v>-36.695170345264103</v>
      </c>
      <c r="AK3890"/>
      <c r="AL3890"/>
      <c r="AM3890"/>
      <c r="AN3890"/>
    </row>
    <row r="3891" spans="1:40" x14ac:dyDescent="0.35">
      <c r="A3891"/>
      <c r="B3891">
        <f t="shared" si="2065"/>
        <v>1957000</v>
      </c>
      <c r="C3891" s="237" t="str">
        <f t="shared" si="2033"/>
        <v>-5.52314799597967E-09+0.000346359856204062i</v>
      </c>
      <c r="D3891" s="208" t="str">
        <f t="shared" si="2034"/>
        <v>-1.6487455620574+0.00265542556423114i</v>
      </c>
      <c r="E3891" t="str">
        <f t="shared" si="2035"/>
        <v>36500</v>
      </c>
      <c r="F3891" t="str">
        <f t="shared" si="2036"/>
        <v>0.21505376344086</v>
      </c>
      <c r="G3891" t="str">
        <f t="shared" si="2031"/>
        <v>0.21505376344086</v>
      </c>
      <c r="H3891" t="str">
        <f t="shared" si="2037"/>
        <v>2.52687895976242+0.0530119330358132i</v>
      </c>
      <c r="I3891" t="str">
        <f t="shared" si="2038"/>
        <v>7685.12102884403i</v>
      </c>
      <c r="J3891" t="str">
        <f t="shared" si="2032"/>
        <v>-79944.0849645947+1681.25855723815i</v>
      </c>
      <c r="K3891" t="str">
        <f t="shared" si="2039"/>
        <v>0.0020207868651225-0.0960887045869214i</v>
      </c>
      <c r="L3891" t="str">
        <f t="shared" si="2040"/>
        <v>0.000640672445730964-0.0258255042503924i</v>
      </c>
      <c r="M3891" t="str">
        <f t="shared" si="2041"/>
        <v>0.00266145931085346-0.121914208837314i</v>
      </c>
      <c r="N3891" t="str">
        <f t="shared" si="2042"/>
        <v>-24.4102382406929i</v>
      </c>
      <c r="O3891" t="str">
        <f t="shared" si="2043"/>
        <v>0.750152943915034+0.661264365239507i</v>
      </c>
      <c r="P3891" t="str">
        <f t="shared" si="2044"/>
        <v>0.249847056084966-0.661264365239507i</v>
      </c>
      <c r="Q3891" t="str">
        <f t="shared" si="2045"/>
        <v>-0.249847056084966+25.0715026059324i</v>
      </c>
      <c r="R3891" t="str">
        <f t="shared" si="2046"/>
        <v>-0.0264718188811039-0.00970157847702172i</v>
      </c>
      <c r="S3891" t="str">
        <f t="shared" si="2047"/>
        <v>2.72560952441234i</v>
      </c>
      <c r="T3891" t="str">
        <f t="shared" si="2048"/>
        <v>0.0264427146988042-0.0721518416708552i</v>
      </c>
      <c r="U3891" t="str">
        <f t="shared" si="2049"/>
        <v>0.00005-0.0000726124822486566i</v>
      </c>
      <c r="V3891" t="str">
        <f t="shared" si="2050"/>
        <v>0.00002-0.00081325980118495i</v>
      </c>
      <c r="W3891" t="str">
        <f t="shared" si="2051"/>
        <v>0.0000420999141224912-0.0000688584664024363i</v>
      </c>
      <c r="X3891" t="str">
        <f t="shared" si="2052"/>
        <v>0.0000421147464479538-0.0000688294780425962i</v>
      </c>
      <c r="Y3891" t="str">
        <f t="shared" si="2053"/>
        <v>0.009+9.83695491692036i</v>
      </c>
      <c r="Z3891" t="str">
        <f t="shared" si="2054"/>
        <v>-0.000083917663238886-0.0000514528424967565i</v>
      </c>
      <c r="AA3891" t="str">
        <f t="shared" si="2055"/>
        <v>0.00112133559582309-1.21989720670589i</v>
      </c>
      <c r="AB3891" t="str">
        <f t="shared" si="2056"/>
        <v>0.0795439956904512-0.217044499715612i</v>
      </c>
      <c r="AC3891" t="str">
        <f t="shared" si="2057"/>
        <v>0.973750894642633-0.0102751984069977i</v>
      </c>
      <c r="AD3891" t="str">
        <f t="shared" si="2058"/>
        <v>0.0840309143487011-0.222008592328633i</v>
      </c>
      <c r="AE3891" t="str">
        <f t="shared" si="2059"/>
        <v>-0.0000184746511059818+0.0000143068128863313i</v>
      </c>
      <c r="AF3891" t="str">
        <f t="shared" si="2060"/>
        <v>-4.17562452181982-0.0503565074715821i</v>
      </c>
      <c r="AG3891" t="str">
        <f t="shared" si="2061"/>
        <v>0.999019944966057-0.000371984046257646i</v>
      </c>
      <c r="AH3891" t="str">
        <f t="shared" si="2062"/>
        <v>0.0000779619411937358-0.0000588382239099914i</v>
      </c>
      <c r="AI3891">
        <f t="shared" si="2063"/>
        <v>-80.204515858007014</v>
      </c>
      <c r="AJ3891">
        <f t="shared" si="2064"/>
        <v>-37.042017321871015</v>
      </c>
      <c r="AK3891"/>
      <c r="AL3891"/>
      <c r="AM3891"/>
      <c r="AN3891"/>
    </row>
    <row r="3892" spans="1:40" x14ac:dyDescent="0.35">
      <c r="A3892"/>
      <c r="B3892">
        <f t="shared" si="2065"/>
        <v>1958000</v>
      </c>
      <c r="C3892" s="237" t="str">
        <f t="shared" si="2033"/>
        <v>-5.51750781458126E-09+0.00034618296148699i</v>
      </c>
      <c r="D3892" s="208" t="str">
        <f t="shared" si="2034"/>
        <v>-1.64874556201416+0.00265406937140026i</v>
      </c>
      <c r="E3892" t="str">
        <f t="shared" si="2035"/>
        <v>36500</v>
      </c>
      <c r="F3892" t="str">
        <f t="shared" si="2036"/>
        <v>0.21505376344086</v>
      </c>
      <c r="G3892" t="str">
        <f t="shared" si="2031"/>
        <v>0.21505376344086</v>
      </c>
      <c r="H3892" t="str">
        <f t="shared" si="2037"/>
        <v>2.52688018201775+0.0529848861014469i</v>
      </c>
      <c r="I3892" t="str">
        <f t="shared" si="2038"/>
        <v>7689.04801966102i</v>
      </c>
      <c r="J3892" t="str">
        <f t="shared" si="2032"/>
        <v>-80025.8075096968+1682.1176571652i</v>
      </c>
      <c r="K3892" t="str">
        <f t="shared" si="2039"/>
        <v>0.00201872411835727-0.096039671792694i</v>
      </c>
      <c r="L3892" t="str">
        <f t="shared" si="2040"/>
        <v>0.000640018599661636-0.0258123307259591i</v>
      </c>
      <c r="M3892" t="str">
        <f t="shared" si="2041"/>
        <v>0.00265874271801891-0.121852002518653i</v>
      </c>
      <c r="N3892" t="str">
        <f t="shared" si="2042"/>
        <v>-24.4227115356549i</v>
      </c>
      <c r="O3892" t="str">
        <f t="shared" si="2043"/>
        <v>0.758342520714677+0.651856288821477i</v>
      </c>
      <c r="P3892" t="str">
        <f t="shared" si="2044"/>
        <v>0.241657479285323-0.651856288821477i</v>
      </c>
      <c r="Q3892" t="str">
        <f t="shared" si="2045"/>
        <v>-0.241657479285323+25.0745678244764i</v>
      </c>
      <c r="R3892" t="str">
        <f t="shared" si="2046"/>
        <v>-0.0260871702163781-0.00938613662802224i</v>
      </c>
      <c r="S3892" t="str">
        <f t="shared" si="2047"/>
        <v>2.7270022732751i</v>
      </c>
      <c r="T3892" t="str">
        <f t="shared" si="2048"/>
        <v>0.0255960159218873-0.0711397724833776i</v>
      </c>
      <c r="U3892" t="str">
        <f t="shared" si="2049"/>
        <v>0.0000500000000000002-0.0000725753972219721i</v>
      </c>
      <c r="V3892" t="str">
        <f t="shared" si="2050"/>
        <v>0.00002-0.000812844448886086i</v>
      </c>
      <c r="W3892" t="str">
        <f t="shared" si="2051"/>
        <v>0.0000420997376957003-0.0000688255302432475i</v>
      </c>
      <c r="X3892" t="str">
        <f t="shared" si="2052"/>
        <v>0.0000421145474358852-0.0000687965558781721i</v>
      </c>
      <c r="Y3892" t="str">
        <f t="shared" si="2053"/>
        <v>0.009+9.84198146516611i</v>
      </c>
      <c r="Z3892" t="str">
        <f t="shared" si="2054"/>
        <v>-0.0000838346870493644-0.0000514262449907963i</v>
      </c>
      <c r="AA3892" t="str">
        <f t="shared" si="2055"/>
        <v>0.0011201904603641-1.21927416704095i</v>
      </c>
      <c r="AB3892" t="str">
        <f t="shared" si="2056"/>
        <v>0.0769969877667438-0.21400003064335i</v>
      </c>
      <c r="AC3892" t="str">
        <f t="shared" si="2057"/>
        <v>0.974128382907589-0.00995120817041079i</v>
      </c>
      <c r="AD3892" t="str">
        <f t="shared" si="2058"/>
        <v>0.081277626228106-0.218853309077005i</v>
      </c>
      <c r="AE3892" t="str">
        <f t="shared" si="2059"/>
        <v>-0.0000180686882485889+0.0000141676955575116i</v>
      </c>
      <c r="AF3892" t="str">
        <f t="shared" si="2060"/>
        <v>-4.17562574403191-0.0503308167300466i</v>
      </c>
      <c r="AG3892" t="str">
        <f t="shared" si="2061"/>
        <v>0.999034360874259-0.00035962842001474i</v>
      </c>
      <c r="AH3892" t="str">
        <f t="shared" si="2062"/>
        <v>0.0000762557456131949-0.0000582784346701524i</v>
      </c>
      <c r="AI3892">
        <f t="shared" si="2063"/>
        <v>-80.356783806174235</v>
      </c>
      <c r="AJ3892">
        <f t="shared" si="2064"/>
        <v>-37.388862114617865</v>
      </c>
      <c r="AK3892"/>
      <c r="AL3892"/>
      <c r="AM3892"/>
      <c r="AN3892"/>
    </row>
    <row r="3893" spans="1:40" x14ac:dyDescent="0.35">
      <c r="A3893"/>
      <c r="B3893">
        <f t="shared" si="2065"/>
        <v>1959000</v>
      </c>
      <c r="C3893" s="237" t="str">
        <f t="shared" si="2033"/>
        <v>-5.51187626831565E-09+0.000346006247366872i</v>
      </c>
      <c r="D3893" s="208" t="str">
        <f t="shared" si="2034"/>
        <v>-1.64874556197098+0.00265271456314602i</v>
      </c>
      <c r="E3893" t="str">
        <f t="shared" si="2035"/>
        <v>36500</v>
      </c>
      <c r="F3893" t="str">
        <f t="shared" si="2036"/>
        <v>0.21505376344086</v>
      </c>
      <c r="G3893" t="str">
        <f t="shared" si="2031"/>
        <v>0.21505376344086</v>
      </c>
      <c r="H3893" t="str">
        <f t="shared" si="2037"/>
        <v>2.52688140240307+0.0529578667378803i</v>
      </c>
      <c r="I3893" t="str">
        <f t="shared" si="2038"/>
        <v>7692.97501047801i</v>
      </c>
      <c r="J3893" t="str">
        <f t="shared" si="2032"/>
        <v>-80107.5718032254+1682.97675709225i</v>
      </c>
      <c r="K3893" t="str">
        <f t="shared" si="2039"/>
        <v>0.00201666452790977-0.0959906889930357i</v>
      </c>
      <c r="L3893" t="str">
        <f t="shared" si="2040"/>
        <v>0.000639365753812943-0.0257991706259717i</v>
      </c>
      <c r="M3893" t="str">
        <f t="shared" si="2041"/>
        <v>0.00265603028172271-0.121789859619007i</v>
      </c>
      <c r="N3893" t="str">
        <f t="shared" si="2042"/>
        <v>-24.4351848306169i</v>
      </c>
      <c r="O3893" t="str">
        <f t="shared" si="2043"/>
        <v>0.766414113773488+0.642346795904517i</v>
      </c>
      <c r="P3893" t="str">
        <f t="shared" si="2044"/>
        <v>0.233585886226512-0.642346795904517i</v>
      </c>
      <c r="Q3893" t="str">
        <f t="shared" si="2045"/>
        <v>-0.233585886226512+25.0775316265214i</v>
      </c>
      <c r="R3893" t="str">
        <f t="shared" si="2046"/>
        <v>-0.0256989658365896-0.00907517429968191i</v>
      </c>
      <c r="S3893" t="str">
        <f t="shared" si="2047"/>
        <v>2.72839502213785i</v>
      </c>
      <c r="T3893" t="str">
        <f t="shared" si="2048"/>
        <v>0.0247606603842855-0.0701169304626417i</v>
      </c>
      <c r="U3893" t="str">
        <f t="shared" si="2049"/>
        <v>0.0000499999999999999-0.0000725383500564679i</v>
      </c>
      <c r="V3893" t="str">
        <f t="shared" si="2050"/>
        <v>0.00002-0.000812429520632442i</v>
      </c>
      <c r="W3893" t="str">
        <f t="shared" si="2051"/>
        <v>0.0000420995611810201-0.0000687926288206644i</v>
      </c>
      <c r="X3893" t="str">
        <f t="shared" si="2052"/>
        <v>0.0000421143483706862-0.0000687636684356554i</v>
      </c>
      <c r="Y3893" t="str">
        <f t="shared" si="2053"/>
        <v>0.009+9.84700801341185i</v>
      </c>
      <c r="Z3893" t="str">
        <f t="shared" si="2054"/>
        <v>-0.0000837518378630522-0.0000513996746914294i</v>
      </c>
      <c r="AA3893" t="str">
        <f t="shared" si="2055"/>
        <v>0.00111904707814622-1.21865176346661i</v>
      </c>
      <c r="AB3893" t="str">
        <f t="shared" si="2056"/>
        <v>0.0744841021557215-0.210923155132792i</v>
      </c>
      <c r="AC3893" t="str">
        <f t="shared" si="2057"/>
        <v>0.974509530576812-0.00963162663254229i</v>
      </c>
      <c r="AD3893" t="str">
        <f t="shared" si="2058"/>
        <v>0.0785639270137053-0.215663828958771i</v>
      </c>
      <c r="AE3893" t="str">
        <f t="shared" si="2059"/>
        <v>-0.0000176649239283254+0.0000140240817448944i</v>
      </c>
      <c r="AF3893" t="str">
        <f t="shared" si="2060"/>
        <v>-4.17562696437405-0.0503051521747343i</v>
      </c>
      <c r="AG3893" t="str">
        <f t="shared" si="2061"/>
        <v>0.999048913096748-0.000347459930363535i</v>
      </c>
      <c r="AH3893" t="str">
        <f t="shared" si="2062"/>
        <v>0.0000745585762532111-0.0000576996684794973i</v>
      </c>
      <c r="AI3893">
        <f t="shared" si="2063"/>
        <v>-80.51184567396777</v>
      </c>
      <c r="AJ3893">
        <f t="shared" si="2064"/>
        <v>-37.735704542418738</v>
      </c>
      <c r="AK3893"/>
      <c r="AL3893"/>
      <c r="AM3893"/>
      <c r="AN3893"/>
    </row>
    <row r="3894" spans="1:40" x14ac:dyDescent="0.35">
      <c r="A3894"/>
      <c r="B3894">
        <f t="shared" si="2065"/>
        <v>1960000</v>
      </c>
      <c r="C3894" s="237" t="str">
        <f t="shared" si="2033"/>
        <v>-5.50625333956462E-09+0.000345829713567286i</v>
      </c>
      <c r="D3894" s="208" t="str">
        <f t="shared" si="2034"/>
        <v>-1.64874556192787+0.00265136113734919i</v>
      </c>
      <c r="E3894" t="str">
        <f t="shared" si="2035"/>
        <v>36500</v>
      </c>
      <c r="F3894" t="str">
        <f t="shared" si="2036"/>
        <v>0.21505376344086</v>
      </c>
      <c r="G3894" t="str">
        <f t="shared" si="2031"/>
        <v>0.21505376344086</v>
      </c>
      <c r="H3894" t="str">
        <f t="shared" si="2037"/>
        <v>2.52688262092219+0.0529308749029991i</v>
      </c>
      <c r="I3894" t="str">
        <f t="shared" si="2038"/>
        <v>7696.90200129499i</v>
      </c>
      <c r="J3894" t="str">
        <f t="shared" si="2032"/>
        <v>-80189.3778451806+1683.8358570193i</v>
      </c>
      <c r="K3894" t="str">
        <f t="shared" si="2039"/>
        <v>0.00201460808734466-0.0959417561115554i</v>
      </c>
      <c r="L3894" t="str">
        <f t="shared" si="2040"/>
        <v>0.00063871390614622-0.025786023929933i</v>
      </c>
      <c r="M3894" t="str">
        <f t="shared" si="2041"/>
        <v>0.00265332199349088-0.121727780041488i</v>
      </c>
      <c r="N3894" t="str">
        <f t="shared" si="2042"/>
        <v>-24.4476581255789i</v>
      </c>
      <c r="O3894" t="str">
        <f t="shared" si="2043"/>
        <v>0.77436646730438+0.63273736598571i</v>
      </c>
      <c r="P3894" t="str">
        <f t="shared" si="2044"/>
        <v>0.22563353269562-0.63273736598571i</v>
      </c>
      <c r="Q3894" t="str">
        <f t="shared" si="2045"/>
        <v>-0.22563353269562+25.0803954915646i</v>
      </c>
      <c r="R3894" t="str">
        <f t="shared" si="2046"/>
        <v>-0.0253072519167791-0.00876873604791387i</v>
      </c>
      <c r="S3894" t="str">
        <f t="shared" si="2047"/>
        <v>2.72978777100061i</v>
      </c>
      <c r="T3894" t="str">
        <f t="shared" si="2048"/>
        <v>0.0239367884307275-0.0690834268000553i</v>
      </c>
      <c r="U3894" t="str">
        <f t="shared" si="2049"/>
        <v>0.0000500000000000001-0.0000725013406941945i</v>
      </c>
      <c r="V3894" t="str">
        <f t="shared" si="2050"/>
        <v>0.00002-0.000812015015774976i</v>
      </c>
      <c r="W3894" t="str">
        <f t="shared" si="2051"/>
        <v>0.000042099384578455-0.0000687597620814771i</v>
      </c>
      <c r="X3894" t="str">
        <f t="shared" si="2052"/>
        <v>0.0000421141492522901-0.0000687308156618582i</v>
      </c>
      <c r="Y3894" t="str">
        <f t="shared" si="2053"/>
        <v>0.009+9.85203456165759i</v>
      </c>
      <c r="Z3894" t="str">
        <f t="shared" si="2054"/>
        <v>-0.0000836691154208068-0.0000513731315566926i</v>
      </c>
      <c r="AA3894" t="str">
        <f t="shared" si="2055"/>
        <v>0.0011179054455922-1.21802999500922i</v>
      </c>
      <c r="AB3894" t="str">
        <f t="shared" si="2056"/>
        <v>0.072005761037203-0.207814207665815i</v>
      </c>
      <c r="AC3894" t="str">
        <f t="shared" si="2057"/>
        <v>0.974894292309178-0.00931649944901618i</v>
      </c>
      <c r="AD3894" t="str">
        <f t="shared" si="2058"/>
        <v>0.0758902424715842-0.212440649101637i</v>
      </c>
      <c r="AE3894" t="str">
        <f t="shared" si="2059"/>
        <v>-0.0000172634108709556+0.000013876001779394i</v>
      </c>
      <c r="AF3894" t="str">
        <f t="shared" si="2060"/>
        <v>-4.17562818285006-0.0502795137656499i</v>
      </c>
      <c r="AG3894" t="str">
        <f t="shared" si="2061"/>
        <v>0.999063599234368-0.000335480170387017i</v>
      </c>
      <c r="AH3894" t="str">
        <f t="shared" si="2062"/>
        <v>0.0000728706563318556-0.0000571020519357363i</v>
      </c>
      <c r="AI3894">
        <f t="shared" si="2063"/>
        <v>-80.669798101031901</v>
      </c>
      <c r="AJ3894">
        <f t="shared" si="2064"/>
        <v>-38.08254442546653</v>
      </c>
      <c r="AK3894"/>
      <c r="AL3894"/>
      <c r="AM3894"/>
      <c r="AN3894"/>
    </row>
    <row r="3895" spans="1:40" x14ac:dyDescent="0.35">
      <c r="A3895"/>
      <c r="B3895">
        <f t="shared" si="2065"/>
        <v>1961000</v>
      </c>
      <c r="C3895" s="237" t="str">
        <f t="shared" si="2033"/>
        <v>-5.50063901075476E-09+0.000345653359812366i</v>
      </c>
      <c r="D3895" s="208" t="str">
        <f t="shared" si="2034"/>
        <v>-1.64874556188483+0.00265000909189481i</v>
      </c>
      <c r="E3895" t="str">
        <f t="shared" si="2035"/>
        <v>36500</v>
      </c>
      <c r="F3895" t="str">
        <f t="shared" si="2036"/>
        <v>0.21505376344086</v>
      </c>
      <c r="G3895" t="str">
        <f t="shared" si="2031"/>
        <v>0.21505376344086</v>
      </c>
      <c r="H3895" t="str">
        <f t="shared" si="2037"/>
        <v>2.52688383757893+0.0529039105547751i</v>
      </c>
      <c r="I3895" t="str">
        <f t="shared" si="2038"/>
        <v>7700.82899211198i</v>
      </c>
      <c r="J3895" t="str">
        <f t="shared" si="2032"/>
        <v>-80271.2256355625+1684.69495694636i</v>
      </c>
      <c r="K3895" t="str">
        <f t="shared" si="2039"/>
        <v>0.00201255479024297-0.0958928730720176i</v>
      </c>
      <c r="L3895" t="str">
        <f t="shared" si="2040"/>
        <v>0.000638063054628-0.0257728906173875i</v>
      </c>
      <c r="M3895" t="str">
        <f t="shared" si="2041"/>
        <v>0.00265061784487097-0.121665763689405i</v>
      </c>
      <c r="N3895" t="str">
        <f t="shared" si="2042"/>
        <v>-24.460131420541i</v>
      </c>
      <c r="O3895" t="str">
        <f t="shared" si="2043"/>
        <v>0.782198344071744+0.623029494110368i</v>
      </c>
      <c r="P3895" t="str">
        <f t="shared" si="2044"/>
        <v>0.217801655928256-0.623029494110368i</v>
      </c>
      <c r="Q3895" t="str">
        <f t="shared" si="2045"/>
        <v>-0.217801655928256+25.0831609146514i</v>
      </c>
      <c r="R3895" t="str">
        <f t="shared" si="2046"/>
        <v>-0.0249120752241908-0.00846686609452665i</v>
      </c>
      <c r="S3895" t="str">
        <f t="shared" si="2047"/>
        <v>2.73118051986336i</v>
      </c>
      <c r="T3895" t="str">
        <f t="shared" si="2048"/>
        <v>0.0231245397416628-0.0680393745616806i</v>
      </c>
      <c r="U3895" t="str">
        <f t="shared" si="2049"/>
        <v>0.0000499999999999999-0.000072464369077318i</v>
      </c>
      <c r="V3895" t="str">
        <f t="shared" si="2050"/>
        <v>0.00002-0.000811600933665961i</v>
      </c>
      <c r="W3895" t="str">
        <f t="shared" si="2051"/>
        <v>0.0000420992078880075-0.0000687269299725818i</v>
      </c>
      <c r="X3895" t="str">
        <f t="shared" si="2052"/>
        <v>0.0000421139500806288-0.0000686979975036997i</v>
      </c>
      <c r="Y3895" t="str">
        <f t="shared" si="2053"/>
        <v>0.009+9.85706110990333i</v>
      </c>
      <c r="Z3895" t="str">
        <f t="shared" si="2054"/>
        <v>-0.0000835865194641444-0.0000513466155447078i</v>
      </c>
      <c r="AA3895" t="str">
        <f t="shared" si="2055"/>
        <v>0.00111676555913397-1.21740886069713i</v>
      </c>
      <c r="AB3895" t="str">
        <f t="shared" si="2056"/>
        <v>0.0695623845927466-0.204673528363563i</v>
      </c>
      <c r="AC3895" t="str">
        <f t="shared" si="2057"/>
        <v>0.975282622162575-0.00900587195218578i</v>
      </c>
      <c r="AD3895" t="str">
        <f t="shared" si="2058"/>
        <v>0.0732569921137444-0.209184271960683i</v>
      </c>
      <c r="AE3895" t="str">
        <f t="shared" si="2059"/>
        <v>-0.0000168642013875649+0.0000137234866098083i</v>
      </c>
      <c r="AF3895" t="str">
        <f t="shared" si="2060"/>
        <v>-4.17562939946376-0.0502539014628803i</v>
      </c>
      <c r="AG3895" t="str">
        <f t="shared" si="2061"/>
        <v>0.99907841686935-0.000323690702373784i</v>
      </c>
      <c r="AH3895" t="str">
        <f t="shared" si="2062"/>
        <v>0.0000711922072940095-0.000056485714262086i</v>
      </c>
      <c r="AI3895">
        <f t="shared" si="2063"/>
        <v>-80.830743062427103</v>
      </c>
      <c r="AJ3895">
        <f t="shared" si="2064"/>
        <v>-38.429381585266263</v>
      </c>
      <c r="AK3895"/>
      <c r="AL3895"/>
      <c r="AM3895"/>
      <c r="AN3895"/>
    </row>
    <row r="3896" spans="1:40" x14ac:dyDescent="0.35">
      <c r="A3896"/>
      <c r="B3896">
        <f t="shared" si="2065"/>
        <v>1962000</v>
      </c>
      <c r="C3896" s="237" t="str">
        <f t="shared" si="2033"/>
        <v>-5.49503326435771E-09+0.000345477185826823i</v>
      </c>
      <c r="D3896" s="208" t="str">
        <f t="shared" si="2034"/>
        <v>-1.64874556184185+0.00264865842467231i</v>
      </c>
      <c r="E3896" t="str">
        <f t="shared" si="2035"/>
        <v>36500</v>
      </c>
      <c r="F3896" t="str">
        <f t="shared" si="2036"/>
        <v>0.21505376344086</v>
      </c>
      <c r="G3896" t="str">
        <f t="shared" si="2031"/>
        <v>0.21505376344086</v>
      </c>
      <c r="H3896" t="str">
        <f t="shared" si="2037"/>
        <v>2.52688505237707+0.0528769736512644i</v>
      </c>
      <c r="I3896" t="str">
        <f t="shared" si="2038"/>
        <v>7704.75598292897i</v>
      </c>
      <c r="J3896" t="str">
        <f t="shared" si="2032"/>
        <v>-80353.115174371+1685.5540568734i</v>
      </c>
      <c r="K3896" t="str">
        <f t="shared" si="2039"/>
        <v>0.00201050463020204-0.095844039798342i</v>
      </c>
      <c r="L3896" t="str">
        <f t="shared" si="2040"/>
        <v>0.000637413197229994-0.0257597706679215i</v>
      </c>
      <c r="M3896" t="str">
        <f t="shared" si="2041"/>
        <v>0.00264791782743203-0.121603810466263i</v>
      </c>
      <c r="N3896" t="str">
        <f t="shared" si="2042"/>
        <v>-24.472604715503i</v>
      </c>
      <c r="O3896" t="str">
        <f t="shared" si="2043"/>
        <v>0.789908525583688+0.61322469063974i</v>
      </c>
      <c r="P3896" t="str">
        <f t="shared" si="2044"/>
        <v>0.210091474416312-0.61322469063974i</v>
      </c>
      <c r="Q3896" t="str">
        <f t="shared" si="2045"/>
        <v>-0.210091474416312+25.0858294061427i</v>
      </c>
      <c r="R3896" t="str">
        <f t="shared" si="2046"/>
        <v>-0.0245134831199281-0.00816960831896527i</v>
      </c>
      <c r="S3896" t="str">
        <f t="shared" si="2047"/>
        <v>2.73257326872612i</v>
      </c>
      <c r="T3896" t="str">
        <f t="shared" si="2048"/>
        <v>0.022324053308367-0.0669848886968845i</v>
      </c>
      <c r="U3896" t="str">
        <f t="shared" si="2049"/>
        <v>0.00005-0.0000724274351481248i</v>
      </c>
      <c r="V3896" t="str">
        <f t="shared" si="2050"/>
        <v>0.00002-0.000811187273659001i</v>
      </c>
      <c r="W3896" t="str">
        <f t="shared" si="2051"/>
        <v>0.0000420990311096817-0.0000686941324409851i</v>
      </c>
      <c r="X3896" t="str">
        <f t="shared" si="2052"/>
        <v>0.000042113750855636-0.0000686652139082082i</v>
      </c>
      <c r="Y3896" t="str">
        <f t="shared" si="2053"/>
        <v>0.009+9.86208765814908i</v>
      </c>
      <c r="Z3896" t="str">
        <f t="shared" si="2054"/>
        <v>-0.000083504049735241-0.0000513201266136846i</v>
      </c>
      <c r="AA3896" t="str">
        <f t="shared" si="2055"/>
        <v>0.0011156274152125-1.2167883595607i</v>
      </c>
      <c r="AB3896" t="str">
        <f t="shared" si="2056"/>
        <v>0.0671543909307636-0.201501463012468i</v>
      </c>
      <c r="AC3896" t="str">
        <f t="shared" si="2057"/>
        <v>0.975674473592093-0.00869978914288626i</v>
      </c>
      <c r="AD3896" t="str">
        <f t="shared" si="2058"/>
        <v>0.0706645891308856-0.205895205239475i</v>
      </c>
      <c r="AE3896" t="str">
        <f t="shared" si="2059"/>
        <v>-0.0000164673473673463+0.0000135665677972638i</v>
      </c>
      <c r="AF3896" t="str">
        <f t="shared" si="2060"/>
        <v>-4.17563061421892-0.0502283152265921i</v>
      </c>
      <c r="AG3896" t="str">
        <f t="shared" si="2061"/>
        <v>0.999093363565708-0.000312093057600082i</v>
      </c>
      <c r="AH3896" t="str">
        <f t="shared" si="2062"/>
        <v>0.000069523448780607-0.0000558507872825478i</v>
      </c>
      <c r="AI3896">
        <f t="shared" si="2063"/>
        <v>-80.994788268031243</v>
      </c>
      <c r="AJ3896">
        <f t="shared" si="2064"/>
        <v>-38.776215844650743</v>
      </c>
      <c r="AK3896"/>
      <c r="AL3896"/>
      <c r="AM3896"/>
      <c r="AN3896"/>
    </row>
    <row r="3897" spans="1:40" x14ac:dyDescent="0.35">
      <c r="A3897"/>
      <c r="B3897">
        <f t="shared" si="2065"/>
        <v>1963000</v>
      </c>
      <c r="C3897" s="237" t="str">
        <f t="shared" si="2033"/>
        <v>-5.48943608288947E-09+0.000345301191335916i</v>
      </c>
      <c r="D3897" s="208" t="str">
        <f t="shared" si="2034"/>
        <v>-1.64874556179894+0.00264730913357536i</v>
      </c>
      <c r="E3897" t="str">
        <f t="shared" si="2035"/>
        <v>36500</v>
      </c>
      <c r="F3897" t="str">
        <f t="shared" si="2036"/>
        <v>0.21505376344086</v>
      </c>
      <c r="G3897" t="str">
        <f t="shared" si="2031"/>
        <v>0.21505376344086</v>
      </c>
      <c r="H3897" t="str">
        <f t="shared" si="2037"/>
        <v>2.52688626532039+0.0528500641506098i</v>
      </c>
      <c r="I3897" t="str">
        <f t="shared" si="2038"/>
        <v>7708.68297374595i</v>
      </c>
      <c r="J3897" t="str">
        <f t="shared" si="2032"/>
        <v>-80435.046461606+1686.41315680045i</v>
      </c>
      <c r="K3897" t="str">
        <f t="shared" si="2039"/>
        <v>0.00200845760083559-0.0957952562146028i</v>
      </c>
      <c r="L3897" t="str">
        <f t="shared" si="2040"/>
        <v>0.000636764331929059-0.0257466640611625i</v>
      </c>
      <c r="M3897" t="str">
        <f t="shared" si="2041"/>
        <v>0.00264522193276465-0.121541920275765i</v>
      </c>
      <c r="N3897" t="str">
        <f t="shared" si="2042"/>
        <v>-24.485078010465i</v>
      </c>
      <c r="O3897" t="str">
        <f t="shared" si="2043"/>
        <v>0.797495812281983+0.603324481015564i</v>
      </c>
      <c r="P3897" t="str">
        <f t="shared" si="2044"/>
        <v>0.202504187718017-0.603324481015564i</v>
      </c>
      <c r="Q3897" t="str">
        <f t="shared" si="2045"/>
        <v>-0.202504187718017+25.0884024914806i</v>
      </c>
      <c r="R3897" t="str">
        <f t="shared" si="2046"/>
        <v>-0.0241115235604682-0.00787700624987454i</v>
      </c>
      <c r="S3897" t="str">
        <f t="shared" si="2047"/>
        <v>2.73396601758887i</v>
      </c>
      <c r="T3897" t="str">
        <f t="shared" si="2048"/>
        <v>0.0215354674074921-0.0659200860466135i</v>
      </c>
      <c r="U3897" t="str">
        <f t="shared" si="2049"/>
        <v>0.0000500000000000002-0.0000723905388490175i</v>
      </c>
      <c r="V3897" t="str">
        <f t="shared" si="2050"/>
        <v>0.00002-0.000810774035108995i</v>
      </c>
      <c r="W3897" t="str">
        <f t="shared" si="2051"/>
        <v>0.0000420988542434809-0.0000686613694338005i</v>
      </c>
      <c r="X3897" t="str">
        <f t="shared" si="2052"/>
        <v>0.000042113551577245-0.0000686324648225209i</v>
      </c>
      <c r="Y3897" t="str">
        <f t="shared" si="2053"/>
        <v>0.009+9.86711420639482i</v>
      </c>
      <c r="Z3897" t="str">
        <f t="shared" si="2054"/>
        <v>-0.0000834217059769302-0.000051293664721918i</v>
      </c>
      <c r="AA3897" t="str">
        <f t="shared" si="2055"/>
        <v>0.00111449101027785-1.21616849063222i</v>
      </c>
      <c r="AB3897" t="str">
        <f t="shared" si="2056"/>
        <v>0.0647821960099607-0.198298363089139i</v>
      </c>
      <c r="AC3897" t="str">
        <f t="shared" si="2057"/>
        <v>0.976069799448343-0.00839829568200634i</v>
      </c>
      <c r="AD3897" t="str">
        <f t="shared" si="2058"/>
        <v>0.0681134403259807-0.20257396181002i</v>
      </c>
      <c r="AE3897" t="str">
        <f t="shared" si="2059"/>
        <v>-0.000016072900270425+0.0000134052775095602i</v>
      </c>
      <c r="AF3897" t="str">
        <f t="shared" si="2060"/>
        <v>-4.17563182711933-0.0502027550170344i</v>
      </c>
      <c r="AG3897" t="str">
        <f t="shared" si="2061"/>
        <v>0.999108436869637-0.000300688736115977i</v>
      </c>
      <c r="AH3897" t="str">
        <f t="shared" si="2062"/>
        <v>0.0000678645985980819-0.0000551974053967611i</v>
      </c>
      <c r="AI3897">
        <f t="shared" si="2063"/>
        <v>-81.162047600056297</v>
      </c>
      <c r="AJ3897">
        <f t="shared" si="2064"/>
        <v>-39.123047027823048</v>
      </c>
      <c r="AK3897"/>
      <c r="AL3897"/>
      <c r="AM3897"/>
      <c r="AN3897"/>
    </row>
    <row r="3898" spans="1:40" x14ac:dyDescent="0.35">
      <c r="A3898"/>
      <c r="B3898">
        <f t="shared" si="2065"/>
        <v>1964000</v>
      </c>
      <c r="C3898" s="237" t="str">
        <f t="shared" si="2033"/>
        <v>-5.48384744891064E-09+0.000345125376065468i</v>
      </c>
      <c r="D3898" s="208" t="str">
        <f t="shared" si="2034"/>
        <v>-1.64874556175609+0.00264596121650192i</v>
      </c>
      <c r="E3898" t="str">
        <f t="shared" si="2035"/>
        <v>36500</v>
      </c>
      <c r="F3898" t="str">
        <f t="shared" si="2036"/>
        <v>0.21505376344086</v>
      </c>
      <c r="G3898" t="str">
        <f t="shared" si="2031"/>
        <v>0.21505376344086</v>
      </c>
      <c r="H3898" t="str">
        <f t="shared" si="2037"/>
        <v>2.52688747641267+0.0528231820110381i</v>
      </c>
      <c r="I3898" t="str">
        <f t="shared" si="2038"/>
        <v>7712.60996456294i</v>
      </c>
      <c r="J3898" t="str">
        <f t="shared" si="2032"/>
        <v>-80517.0194972677+1687.27225672751i</v>
      </c>
      <c r="K3898" t="str">
        <f t="shared" si="2039"/>
        <v>0.0020064136957735-0.0957465222450286i</v>
      </c>
      <c r="L3898" t="str">
        <f t="shared" si="2040"/>
        <v>0.000636116456707209-0.0257335707767795i</v>
      </c>
      <c r="M3898" t="str">
        <f t="shared" si="2041"/>
        <v>0.00264253015248071-0.121480093021808i</v>
      </c>
      <c r="N3898" t="str">
        <f t="shared" si="2042"/>
        <v>-24.4975513054271i</v>
      </c>
      <c r="O3898" t="str">
        <f t="shared" si="2043"/>
        <v>0.804959023728507+0.593330405522968i</v>
      </c>
      <c r="P3898" t="str">
        <f t="shared" si="2044"/>
        <v>0.195040976271493-0.593330405522968i</v>
      </c>
      <c r="Q3898" t="str">
        <f t="shared" si="2045"/>
        <v>-0.195040976271493+25.0908817109501i</v>
      </c>
      <c r="R3898" t="str">
        <f t="shared" si="2046"/>
        <v>-0.0237062450990932-0.00758910305653122i</v>
      </c>
      <c r="S3898" t="str">
        <f t="shared" si="2047"/>
        <v>2.73535876645163i</v>
      </c>
      <c r="T3898" t="str">
        <f t="shared" si="2048"/>
        <v>0.0207589195751875-0.0648450853514556i</v>
      </c>
      <c r="U3898" t="str">
        <f t="shared" si="2049"/>
        <v>0.00005-0.0000723536801225157i</v>
      </c>
      <c r="V3898" t="str">
        <f t="shared" si="2050"/>
        <v>0.00002-0.000810361217372176i</v>
      </c>
      <c r="W3898" t="str">
        <f t="shared" si="2051"/>
        <v>0.0000420986772894078-0.0000686286408982484i</v>
      </c>
      <c r="X3898" t="str">
        <f t="shared" si="2052"/>
        <v>0.0000421133522453879-0.0000685997501938795i</v>
      </c>
      <c r="Y3898" t="str">
        <f t="shared" si="2053"/>
        <v>0.009+9.87214075464057i</v>
      </c>
      <c r="Z3898" t="str">
        <f t="shared" si="2054"/>
        <v>-0.0000833394879326964-0.0000512672298277868i</v>
      </c>
      <c r="AA3898" t="str">
        <f t="shared" si="2055"/>
        <v>0.0011133563407891-1.21554925294598i</v>
      </c>
      <c r="AB3898" t="str">
        <f t="shared" si="2056"/>
        <v>0.0624462135614922-0.19506458578462i</v>
      </c>
      <c r="AC3898" t="str">
        <f t="shared" si="2057"/>
        <v>0.976468551975868-0.00810143588192678i</v>
      </c>
      <c r="AD3898" t="str">
        <f t="shared" si="2058"/>
        <v>0.065603946049063-0.199221059632149i</v>
      </c>
      <c r="AE3898" t="str">
        <f t="shared" si="2059"/>
        <v>-0.0000156809111207898+0.0000132396485154455i</v>
      </c>
      <c r="AF3898" t="str">
        <f t="shared" si="2060"/>
        <v>-4.17563303816876-0.0501772207945362i</v>
      </c>
      <c r="AG3898" t="str">
        <f t="shared" si="2061"/>
        <v>0.999123634309912-0.00028947920653755i</v>
      </c>
      <c r="AH3898" t="str">
        <f t="shared" si="2062"/>
        <v>0.0000662158726883025-0.0000545257055545586i</v>
      </c>
      <c r="AI3898">
        <f t="shared" si="2063"/>
        <v>-81.332641593099325</v>
      </c>
      <c r="AJ3898">
        <f t="shared" si="2064"/>
        <v>-39.469874960377709</v>
      </c>
      <c r="AK3898"/>
      <c r="AL3898"/>
      <c r="AM3898"/>
      <c r="AN3898"/>
    </row>
    <row r="3899" spans="1:40" x14ac:dyDescent="0.35">
      <c r="A3899"/>
      <c r="B3899">
        <f t="shared" si="2065"/>
        <v>1965000</v>
      </c>
      <c r="C3899" s="237" t="str">
        <f t="shared" si="2033"/>
        <v>-5.47826734502619E-09+0.00034494973974186i</v>
      </c>
      <c r="D3899" s="208" t="str">
        <f t="shared" si="2034"/>
        <v>-1.64874556171331+0.00264461467135426i</v>
      </c>
      <c r="E3899" t="str">
        <f t="shared" si="2035"/>
        <v>36500</v>
      </c>
      <c r="F3899" t="str">
        <f t="shared" si="2036"/>
        <v>0.21505376344086</v>
      </c>
      <c r="G3899" t="str">
        <f t="shared" si="2031"/>
        <v>0.21505376344086</v>
      </c>
      <c r="H3899" t="str">
        <f t="shared" si="2037"/>
        <v>2.52688868565767+0.0527963271908618i</v>
      </c>
      <c r="I3899" t="str">
        <f t="shared" si="2038"/>
        <v>7716.53695537993i</v>
      </c>
      <c r="J3899" t="str">
        <f t="shared" si="2032"/>
        <v>-80599.0342813561+1688.13135665456i</v>
      </c>
      <c r="K3899" t="str">
        <f t="shared" si="2039"/>
        <v>0.00200437290866186-0.0956978378140018i</v>
      </c>
      <c r="L3899" t="str">
        <f t="shared" si="2040"/>
        <v>0.000635469569551572-0.0257204907944826i</v>
      </c>
      <c r="M3899" t="str">
        <f t="shared" si="2041"/>
        <v>0.00263984247821343-0.121418328608484i</v>
      </c>
      <c r="N3899" t="str">
        <f t="shared" si="2042"/>
        <v>-24.5100246003891i</v>
      </c>
      <c r="O3899" t="str">
        <f t="shared" si="2043"/>
        <v>0.812296998788719+0.583244019051066i</v>
      </c>
      <c r="P3899" t="str">
        <f t="shared" si="2044"/>
        <v>0.187703001211281-0.583244019051066i</v>
      </c>
      <c r="Q3899" t="str">
        <f t="shared" si="2045"/>
        <v>-0.187703001211281+25.0932686194402i</v>
      </c>
      <c r="R3899" t="str">
        <f t="shared" si="2046"/>
        <v>-0.0232976968872006-0.00730594154012338i</v>
      </c>
      <c r="S3899" t="str">
        <f t="shared" si="2047"/>
        <v>2.73675151531438i</v>
      </c>
      <c r="T3899" t="str">
        <f t="shared" si="2048"/>
        <v>0.0199945465807309-0.0637600072593814i</v>
      </c>
      <c r="U3899" t="str">
        <f t="shared" si="2049"/>
        <v>0.0000500000000000001-0.0000723168589112576i</v>
      </c>
      <c r="V3899" t="str">
        <f t="shared" si="2050"/>
        <v>0.00002-0.000809948819806082i</v>
      </c>
      <c r="W3899" t="str">
        <f t="shared" si="2051"/>
        <v>0.0000420985002474666-0.0000685959467816587i</v>
      </c>
      <c r="X3899" t="str">
        <f t="shared" si="2052"/>
        <v>0.0000421131528599993-0.0000685670699696363i</v>
      </c>
      <c r="Y3899" t="str">
        <f t="shared" si="2053"/>
        <v>0.009+9.87716730288631i</v>
      </c>
      <c r="Z3899" t="str">
        <f t="shared" si="2054"/>
        <v>-0.0000832573953466808-0.000051240821889759i</v>
      </c>
      <c r="AA3899" t="str">
        <f t="shared" si="2055"/>
        <v>0.00111222340321436-1.21493064553823i</v>
      </c>
      <c r="AB3899" t="str">
        <f t="shared" si="2056"/>
        <v>0.0601468550096374-0.19180049402767i</v>
      </c>
      <c r="AC3899" t="str">
        <f t="shared" si="2057"/>
        <v>0.976870682811664-0.00780925369780356i</v>
      </c>
      <c r="AD3899" t="str">
        <f t="shared" si="2058"/>
        <v>0.0631365001330348-0.195837021672011i</v>
      </c>
      <c r="AE3899" t="str">
        <f t="shared" si="2059"/>
        <v>-0.0000152914304992983+0.0000130697141788036i</v>
      </c>
      <c r="AF3899" t="str">
        <f t="shared" si="2060"/>
        <v>-4.17563424737098-0.0501517125195075i</v>
      </c>
      <c r="AG3899" t="str">
        <f t="shared" si="2061"/>
        <v>0.999138953398293-0.000278465905844186i</v>
      </c>
      <c r="AH3899" t="str">
        <f t="shared" si="2062"/>
        <v>0.0000645774850988583-0.000053835827230151i</v>
      </c>
      <c r="AI3899">
        <f t="shared" si="2063"/>
        <v>-81.506697961806225</v>
      </c>
      <c r="AJ3899">
        <f t="shared" si="2064"/>
        <v>-39.81669946931418</v>
      </c>
      <c r="AK3899"/>
      <c r="AL3899"/>
      <c r="AM3899"/>
      <c r="AN3899"/>
    </row>
    <row r="3900" spans="1:40" x14ac:dyDescent="0.35">
      <c r="A3900"/>
      <c r="B3900">
        <f t="shared" si="2065"/>
        <v>1966000</v>
      </c>
      <c r="C3900" s="237" t="str">
        <f t="shared" si="2033"/>
        <v>-5.4726957538852E-09+0.000344774282092026i</v>
      </c>
      <c r="D3900" s="208" t="str">
        <f t="shared" si="2034"/>
        <v>-1.6487455616706+0.00264326949603887i</v>
      </c>
      <c r="E3900" t="str">
        <f t="shared" si="2035"/>
        <v>36500</v>
      </c>
      <c r="F3900" t="str">
        <f t="shared" si="2036"/>
        <v>0.21505376344086</v>
      </c>
      <c r="G3900" t="str">
        <f t="shared" si="2031"/>
        <v>0.21505376344086</v>
      </c>
      <c r="H3900" t="str">
        <f t="shared" si="2037"/>
        <v>2.52688989305916+0.0527694996484774i</v>
      </c>
      <c r="I3900" t="str">
        <f t="shared" si="2038"/>
        <v>7720.46394619692i</v>
      </c>
      <c r="J3900" t="str">
        <f t="shared" si="2032"/>
        <v>-80681.090813871+1688.9904565816i</v>
      </c>
      <c r="K3900" t="str">
        <f t="shared" si="2039"/>
        <v>0.00200233523316292-0.0956492028460587i</v>
      </c>
      <c r="L3900" t="str">
        <f t="shared" si="2040"/>
        <v>0.000634823668454397-0.0257074240940233i</v>
      </c>
      <c r="M3900" t="str">
        <f t="shared" si="2041"/>
        <v>0.00263715890161732-0.121356626940082i</v>
      </c>
      <c r="N3900" t="str">
        <f t="shared" si="2042"/>
        <v>-24.5224978953511i</v>
      </c>
      <c r="O3900" t="str">
        <f t="shared" si="2043"/>
        <v>0.819508595812662+0.573066890850587i</v>
      </c>
      <c r="P3900" t="str">
        <f t="shared" si="2044"/>
        <v>0.180491404187338-0.573066890850587i</v>
      </c>
      <c r="Q3900" t="str">
        <f t="shared" si="2045"/>
        <v>-0.180491404187338+25.0955647862017i</v>
      </c>
      <c r="R3900" t="str">
        <f t="shared" si="2046"/>
        <v>-0.022885928675464-0.00702756412485846i</v>
      </c>
      <c r="S3900" t="str">
        <f t="shared" si="2047"/>
        <v>2.73814426417713i</v>
      </c>
      <c r="T3900" t="str">
        <f t="shared" si="2048"/>
        <v>0.0192424843996182-0.0626649743330887i</v>
      </c>
      <c r="U3900" t="str">
        <f t="shared" si="2049"/>
        <v>0.0000499999999999999-0.0000722800751579962i</v>
      </c>
      <c r="V3900" t="str">
        <f t="shared" si="2050"/>
        <v>0.00002-0.000809536841769557i</v>
      </c>
      <c r="W3900" t="str">
        <f t="shared" si="2051"/>
        <v>0.0000420983231176602-0.0000685632870314665i</v>
      </c>
      <c r="X3900" t="str">
        <f t="shared" si="2052"/>
        <v>0.0000421129534210119-0.000068534424097249i</v>
      </c>
      <c r="Y3900" t="str">
        <f t="shared" si="2053"/>
        <v>0.009+9.88219385113205i</v>
      </c>
      <c r="Z3900" t="str">
        <f t="shared" si="2054"/>
        <v>-0.0000831754279636727-0.0000512144408663844i</v>
      </c>
      <c r="AA3900" t="str">
        <f t="shared" si="2055"/>
        <v>0.00111109219403069-1.21431266744717i</v>
      </c>
      <c r="AB3900" t="str">
        <f t="shared" si="2056"/>
        <v>0.0578845293908504-0.18850645650686i</v>
      </c>
      <c r="AC3900" t="str">
        <f t="shared" si="2057"/>
        <v>0.977276142983849-0.00752179271867705i</v>
      </c>
      <c r="AD3900" t="str">
        <f t="shared" si="2058"/>
        <v>0.0607114898303426-0.192422375819545i</v>
      </c>
      <c r="AE3900" t="str">
        <f t="shared" si="2059"/>
        <v>-0.0000149045085367301+0.0000128955084527511i</v>
      </c>
      <c r="AF3900" t="str">
        <f t="shared" si="2060"/>
        <v>-4.17563545472976-0.0501262301524385i</v>
      </c>
      <c r="AG3900" t="str">
        <f t="shared" si="2061"/>
        <v>0.999154391629928-0.000267650239180304i</v>
      </c>
      <c r="AH3900" t="str">
        <f t="shared" si="2062"/>
        <v>0.0000629496479535905-0.0000531279123959291i</v>
      </c>
      <c r="AI3900">
        <f t="shared" si="2063"/>
        <v>-81.684352181939516</v>
      </c>
      <c r="AJ3900">
        <f t="shared" si="2064"/>
        <v>-40.163520383083231</v>
      </c>
      <c r="AK3900"/>
      <c r="AL3900"/>
      <c r="AM3900"/>
      <c r="AN3900"/>
    </row>
    <row r="3901" spans="1:40" x14ac:dyDescent="0.35">
      <c r="A3901"/>
      <c r="B3901">
        <f t="shared" si="2065"/>
        <v>1967000</v>
      </c>
      <c r="C3901" s="237" t="str">
        <f t="shared" si="2033"/>
        <v>-5.46713265818114E-09+0.000344599002843466i</v>
      </c>
      <c r="D3901" s="208" t="str">
        <f t="shared" si="2034"/>
        <v>-1.64874556162795+0.00264192568846657i</v>
      </c>
      <c r="E3901" t="str">
        <f t="shared" si="2035"/>
        <v>36500</v>
      </c>
      <c r="F3901" t="str">
        <f t="shared" si="2036"/>
        <v>0.21505376344086</v>
      </c>
      <c r="G3901" t="str">
        <f t="shared" si="2031"/>
        <v>0.21505376344086</v>
      </c>
      <c r="H3901" t="str">
        <f t="shared" si="2037"/>
        <v>2.52689109862086+0.0527426993423658i</v>
      </c>
      <c r="I3901" t="str">
        <f t="shared" si="2038"/>
        <v>7724.39093701391i</v>
      </c>
      <c r="J3901" t="str">
        <f t="shared" si="2032"/>
        <v>-80763.1890948126+1689.84955650866i</v>
      </c>
      <c r="K3901" t="str">
        <f t="shared" si="2039"/>
        <v>0.00200030066295502-0.0956006172658882i</v>
      </c>
      <c r="L3901" t="str">
        <f t="shared" si="2040"/>
        <v>0.00063417875141303-0.0256943706551941i</v>
      </c>
      <c r="M3901" t="str">
        <f t="shared" si="2041"/>
        <v>0.00263447941436805-0.121294987921082i</v>
      </c>
      <c r="N3901" t="str">
        <f t="shared" si="2042"/>
        <v>-24.5349711903132i</v>
      </c>
      <c r="O3901" t="str">
        <f t="shared" si="2043"/>
        <v>0.826592692812415+0.562800604289939i</v>
      </c>
      <c r="P3901" t="str">
        <f t="shared" si="2044"/>
        <v>0.173407307187585-0.562800604289939i</v>
      </c>
      <c r="Q3901" t="str">
        <f t="shared" si="2045"/>
        <v>-0.173407307187585+25.0977717946031i</v>
      </c>
      <c r="R3901" t="str">
        <f t="shared" si="2046"/>
        <v>-0.0224709908148921-0.00675401284894097i</v>
      </c>
      <c r="S3901" t="str">
        <f t="shared" si="2047"/>
        <v>2.73953701303989i</v>
      </c>
      <c r="T3901" t="str">
        <f t="shared" si="2048"/>
        <v>0.0185028681862208-0.0615601110570763i</v>
      </c>
      <c r="U3901" t="str">
        <f t="shared" si="2049"/>
        <v>0.0000500000000000001-0.0000722433288056029i</v>
      </c>
      <c r="V3901" t="str">
        <f t="shared" si="2050"/>
        <v>0.00002-0.000809125282622755i</v>
      </c>
      <c r="W3901" t="str">
        <f t="shared" si="2051"/>
        <v>0.0000420981458999925-0.0000685306615952153i</v>
      </c>
      <c r="X3901" t="str">
        <f t="shared" si="2052"/>
        <v>0.0000421127539283607-0.0000685018125242837i</v>
      </c>
      <c r="Y3901" t="str">
        <f t="shared" si="2053"/>
        <v>0.009+9.8872203993778i</v>
      </c>
      <c r="Z3901" t="str">
        <f t="shared" si="2054"/>
        <v>-0.0000830935855291116-0.000051188086716301i</v>
      </c>
      <c r="AA3901" t="str">
        <f t="shared" si="2055"/>
        <v>0.00110996270972414-1.21369531771299i</v>
      </c>
      <c r="AB3901" t="str">
        <f t="shared" si="2056"/>
        <v>0.0556596432715092-0.185182847691853i</v>
      </c>
      <c r="AC3901" t="str">
        <f t="shared" si="2057"/>
        <v>0.977684882910435-0.00723909615844768i</v>
      </c>
      <c r="AD3901" t="str">
        <f t="shared" si="2058"/>
        <v>0.0583292957508757-0.188977654805351i</v>
      </c>
      <c r="AE3901" t="str">
        <f t="shared" si="2059"/>
        <v>-0.0000145201949069478+0.0000127170658736628i</v>
      </c>
      <c r="AF3901" t="str">
        <f t="shared" si="2060"/>
        <v>-4.17563666024881-0.0501007736538992i</v>
      </c>
      <c r="AG3901" t="str">
        <f t="shared" si="2061"/>
        <v>0.999169946483764-0.000257033579663064i</v>
      </c>
      <c r="AH3901" t="str">
        <f t="shared" si="2062"/>
        <v>0.0000613325714236149-0.0000524021054959641i</v>
      </c>
      <c r="AI3901">
        <f t="shared" si="2063"/>
        <v>-81.865748131444064</v>
      </c>
      <c r="AJ3901">
        <f t="shared" si="2064"/>
        <v>-40.510337531602318</v>
      </c>
      <c r="AK3901"/>
      <c r="AL3901"/>
      <c r="AM3901"/>
      <c r="AN3901"/>
    </row>
    <row r="3902" spans="1:40" x14ac:dyDescent="0.35">
      <c r="A3902"/>
      <c r="B3902">
        <f t="shared" si="2065"/>
        <v>1968000</v>
      </c>
      <c r="C3902" s="237" t="str">
        <f t="shared" si="2033"/>
        <v>-5.46157804065115E-09+0.000344423901724224i</v>
      </c>
      <c r="D3902" s="208" t="str">
        <f t="shared" si="2034"/>
        <v>-1.64874556158536+0.00264058324655239i</v>
      </c>
      <c r="E3902" t="str">
        <f t="shared" si="2035"/>
        <v>36500</v>
      </c>
      <c r="F3902" t="str">
        <f t="shared" si="2036"/>
        <v>0.21505376344086</v>
      </c>
      <c r="G3902" t="str">
        <f t="shared" si="2031"/>
        <v>0.21505376344086</v>
      </c>
      <c r="H3902" t="str">
        <f t="shared" si="2037"/>
        <v>2.52689230234651+0.0527159262310919i</v>
      </c>
      <c r="I3902" t="str">
        <f t="shared" si="2038"/>
        <v>7728.31792783089i</v>
      </c>
      <c r="J3902" t="str">
        <f t="shared" si="2032"/>
        <v>-80845.3291241808+1690.70865643571i</v>
      </c>
      <c r="K3902" t="str">
        <f t="shared" si="2039"/>
        <v>0.00199826919173252-0.0955520809983321i</v>
      </c>
      <c r="L3902" t="str">
        <f t="shared" si="2040"/>
        <v>0.000633534816429888-0.0256813304578282i</v>
      </c>
      <c r="M3902" t="str">
        <f t="shared" si="2041"/>
        <v>0.00263180400816241-0.12123341145616i</v>
      </c>
      <c r="N3902" t="str">
        <f t="shared" si="2042"/>
        <v>-24.5474444852752i</v>
      </c>
      <c r="O3902" t="str">
        <f t="shared" si="2043"/>
        <v>0.833548187636472+0.552446756609136i</v>
      </c>
      <c r="P3902" t="str">
        <f t="shared" si="2044"/>
        <v>0.166451812363528-0.552446756609136i</v>
      </c>
      <c r="Q3902" t="str">
        <f t="shared" si="2045"/>
        <v>-0.166451812363528+25.0998912418843i</v>
      </c>
      <c r="R3902" t="str">
        <f t="shared" si="2046"/>
        <v>-0.0220529342577567-0.00648532935540203i</v>
      </c>
      <c r="S3902" t="str">
        <f t="shared" si="2047"/>
        <v>2.74092976190264i</v>
      </c>
      <c r="T3902" t="str">
        <f t="shared" si="2048"/>
        <v>0.0177758322459623-0.0604455438443676i</v>
      </c>
      <c r="U3902" t="str">
        <f t="shared" si="2049"/>
        <v>0.0000499999999999999-0.0000722066197970632i</v>
      </c>
      <c r="V3902" t="str">
        <f t="shared" si="2050"/>
        <v>0.00002-0.000808714141727112i</v>
      </c>
      <c r="W3902" t="str">
        <f t="shared" si="2051"/>
        <v>0.0000420979685944663-0.0000684980704205535i</v>
      </c>
      <c r="X3902" t="str">
        <f t="shared" si="2052"/>
        <v>0.0000421125543819787-0.0000684692351984101i</v>
      </c>
      <c r="Y3902" t="str">
        <f t="shared" si="2053"/>
        <v>0.009+9.89224694762354i</v>
      </c>
      <c r="Z3902" t="str">
        <f t="shared" si="2054"/>
        <v>-0.0000830118677890807-0.0000511617593982289i</v>
      </c>
      <c r="AA3902" t="str">
        <f t="shared" si="2055"/>
        <v>0.00110883494678965-1.21307859537778i</v>
      </c>
      <c r="AB3902" t="str">
        <f t="shared" si="2056"/>
        <v>0.0534726006642181-0.181830047853626i</v>
      </c>
      <c r="AC3902" t="str">
        <f t="shared" si="2057"/>
        <v>0.978096852398223-0.00696120684670162i</v>
      </c>
      <c r="AD3902" t="str">
        <f t="shared" si="2058"/>
        <v>0.055990291800935-0.185503396116769i</v>
      </c>
      <c r="AE3902" t="str">
        <f t="shared" si="2059"/>
        <v>-0.0000141385388201318+0.0000125344215551147i</v>
      </c>
      <c r="AF3902" t="str">
        <f t="shared" si="2060"/>
        <v>-4.17563786393187-0.0500753429845395i</v>
      </c>
      <c r="AG3902" t="str">
        <f t="shared" si="2061"/>
        <v>0.999185615422951-0.000246617268195338i</v>
      </c>
      <c r="AH3902" t="str">
        <f t="shared" si="2062"/>
        <v>0.0000597264636986992-0.0000516585534191633i</v>
      </c>
      <c r="AI3902">
        <f t="shared" si="2063"/>
        <v>-82.051038799118174</v>
      </c>
      <c r="AJ3902">
        <f t="shared" si="2064"/>
        <v>-40.857150746272886</v>
      </c>
      <c r="AK3902"/>
      <c r="AL3902"/>
      <c r="AM3902"/>
      <c r="AN3902"/>
    </row>
    <row r="3903" spans="1:40" x14ac:dyDescent="0.35">
      <c r="A3903"/>
      <c r="B3903">
        <f t="shared" si="2065"/>
        <v>1969000</v>
      </c>
      <c r="C3903" s="237" t="str">
        <f t="shared" si="2033"/>
        <v>-5.45603188407631E-09+0.000344248978462899i</v>
      </c>
      <c r="D3903" s="208" t="str">
        <f t="shared" si="2034"/>
        <v>-1.64874556154284+0.00263924216821556i</v>
      </c>
      <c r="E3903" t="str">
        <f t="shared" si="2035"/>
        <v>36500</v>
      </c>
      <c r="F3903" t="str">
        <f t="shared" si="2036"/>
        <v>0.21505376344086</v>
      </c>
      <c r="G3903" t="str">
        <f t="shared" si="2031"/>
        <v>0.21505376344086</v>
      </c>
      <c r="H3903" t="str">
        <f t="shared" si="2037"/>
        <v>2.52689350423985+0.0526891802733054i</v>
      </c>
      <c r="I3903" t="str">
        <f t="shared" si="2038"/>
        <v>7732.24491864788i</v>
      </c>
      <c r="J3903" t="str">
        <f t="shared" si="2032"/>
        <v>-80927.5109019756+1691.56775636276i</v>
      </c>
      <c r="K3903" t="str">
        <f t="shared" si="2039"/>
        <v>0.0019962408132058-0.095503593968385i</v>
      </c>
      <c r="L3903" t="str">
        <f t="shared" si="2040"/>
        <v>0.000632891861512463-0.0256683034817999i</v>
      </c>
      <c r="M3903" t="str">
        <f t="shared" si="2041"/>
        <v>0.00262913267471826-0.121171897450185i</v>
      </c>
      <c r="N3903" t="str">
        <f t="shared" si="2042"/>
        <v>-24.5599177802372i</v>
      </c>
      <c r="O3903" t="str">
        <f t="shared" si="2043"/>
        <v>0.840373998141562+0.542006958670796i</v>
      </c>
      <c r="P3903" t="str">
        <f t="shared" si="2044"/>
        <v>0.159626001858438-0.542006958670796i</v>
      </c>
      <c r="Q3903" t="str">
        <f t="shared" si="2045"/>
        <v>-0.159626001858438+25.101924738908i</v>
      </c>
      <c r="R3903" t="str">
        <f t="shared" si="2046"/>
        <v>-0.0216318105583523-0.00622155488276088i</v>
      </c>
      <c r="S3903" t="str">
        <f t="shared" si="2047"/>
        <v>2.7423225107654i</v>
      </c>
      <c r="T3903" t="str">
        <f t="shared" si="2048"/>
        <v>0.0170615100069575-0.0593214010427822i</v>
      </c>
      <c r="U3903" t="str">
        <f t="shared" si="2049"/>
        <v>0.00005-0.0000721699480754804i</v>
      </c>
      <c r="V3903" t="str">
        <f t="shared" si="2050"/>
        <v>0.00002-0.00080830341844538i</v>
      </c>
      <c r="W3903" t="str">
        <f t="shared" si="2051"/>
        <v>0.0000420977912010855-0.0000684655134552377i</v>
      </c>
      <c r="X3903" t="str">
        <f t="shared" si="2052"/>
        <v>0.0000421123547818004-0.0000684366920674071i</v>
      </c>
      <c r="Y3903" t="str">
        <f t="shared" si="2053"/>
        <v>0.009+9.89727349586928i</v>
      </c>
      <c r="Z3903" t="str">
        <f t="shared" si="2054"/>
        <v>-0.000082930274490311-0.0000511354588709747i</v>
      </c>
      <c r="AA3903" t="str">
        <f t="shared" si="2055"/>
        <v>0.00110770890173108-1.21246249948561i</v>
      </c>
      <c r="AB3903" t="str">
        <f t="shared" si="2056"/>
        <v>0.051323802942494-0.178448443083341i</v>
      </c>
      <c r="AC3903" t="str">
        <f t="shared" si="2057"/>
        <v>0.978512000641867-0.0066881672193644i</v>
      </c>
      <c r="AD3903" t="str">
        <f t="shared" si="2058"/>
        <v>0.053694845123096-0.182000141912945i</v>
      </c>
      <c r="AE3903" t="str">
        <f t="shared" si="2059"/>
        <v>-0.000013759589016074+0.0000123476111817406i</v>
      </c>
      <c r="AF3903" t="str">
        <f t="shared" si="2060"/>
        <v>-4.17563906578269-0.0500499381050898i</v>
      </c>
      <c r="AG3903" t="str">
        <f t="shared" si="2061"/>
        <v>0.99920139589526-0.000236402613283213i</v>
      </c>
      <c r="AH3903" t="str">
        <f t="shared" si="2062"/>
        <v>0.0000581315309589263-0.000050897405472063i</v>
      </c>
      <c r="AI3903">
        <f t="shared" si="2063"/>
        <v>-82.240387069637876</v>
      </c>
      <c r="AJ3903">
        <f t="shared" si="2064"/>
        <v>-41.203959860022202</v>
      </c>
      <c r="AK3903"/>
      <c r="AL3903"/>
      <c r="AM3903"/>
      <c r="AN3903"/>
    </row>
    <row r="3904" spans="1:40" x14ac:dyDescent="0.35">
      <c r="A3904"/>
      <c r="B3904">
        <f t="shared" si="2065"/>
        <v>1970000</v>
      </c>
      <c r="C3904" s="237" t="str">
        <f t="shared" si="2033"/>
        <v>-5.45049417128128E-09+0.000344074232788638i</v>
      </c>
      <c r="D3904" s="208" t="str">
        <f t="shared" si="2034"/>
        <v>-1.64874556150038+0.00263790245137956i</v>
      </c>
      <c r="E3904" t="str">
        <f t="shared" si="2035"/>
        <v>36500</v>
      </c>
      <c r="F3904" t="str">
        <f t="shared" si="2036"/>
        <v>0.21505376344086</v>
      </c>
      <c r="G3904" t="str">
        <f t="shared" si="2031"/>
        <v>0.21505376344086</v>
      </c>
      <c r="H3904" t="str">
        <f t="shared" si="2037"/>
        <v>2.52689470430458+0.0526624614277392i</v>
      </c>
      <c r="I3904" t="str">
        <f t="shared" si="2038"/>
        <v>7736.17190946487i</v>
      </c>
      <c r="J3904" t="str">
        <f t="shared" si="2032"/>
        <v>-81009.734428197+1692.42685628981i</v>
      </c>
      <c r="K3904" t="str">
        <f t="shared" si="2039"/>
        <v>0.00199421552110118-0.0954551561011929i</v>
      </c>
      <c r="L3904" t="str">
        <f t="shared" si="2040"/>
        <v>0.000632249884673293-0.0256552897070243i</v>
      </c>
      <c r="M3904" t="str">
        <f t="shared" si="2041"/>
        <v>0.00262646540577447-0.121110445808217i</v>
      </c>
      <c r="N3904" t="str">
        <f t="shared" si="2042"/>
        <v>-24.5723910751992i</v>
      </c>
      <c r="O3904" t="str">
        <f t="shared" si="2043"/>
        <v>0.847069062360783+0.531482834709855i</v>
      </c>
      <c r="P3904" t="str">
        <f t="shared" si="2044"/>
        <v>0.152930937639217-0.531482834709855i</v>
      </c>
      <c r="Q3904" t="str">
        <f t="shared" si="2045"/>
        <v>-0.152930937639217+25.1038739099091i</v>
      </c>
      <c r="R3904" t="str">
        <f t="shared" si="2046"/>
        <v>-0.0212076718736457-0.00596273025556228i</v>
      </c>
      <c r="S3904" t="str">
        <f t="shared" si="2047"/>
        <v>2.74371525962815i</v>
      </c>
      <c r="T3904" t="str">
        <f t="shared" si="2048"/>
        <v>0.0163600339912327-0.0581878129409084i</v>
      </c>
      <c r="U3904" t="str">
        <f t="shared" si="2049"/>
        <v>0.0000500000000000001-0.0000721333135840717i</v>
      </c>
      <c r="V3904" t="str">
        <f t="shared" si="2050"/>
        <v>0.00002-0.0008078931121416i</v>
      </c>
      <c r="W3904" t="str">
        <f t="shared" si="2051"/>
        <v>0.0000420976137198532-0.0000684329906471291i</v>
      </c>
      <c r="X3904" t="str">
        <f t="shared" si="2052"/>
        <v>0.0000421121551277602-0.0000684041830791586i</v>
      </c>
      <c r="Y3904" t="str">
        <f t="shared" si="2053"/>
        <v>0.009+9.90230004411503i</v>
      </c>
      <c r="Z3904" t="str">
        <f t="shared" si="2054"/>
        <v>-0.0000828488053801748-0.0000511091850934288i</v>
      </c>
      <c r="AA3904" t="str">
        <f t="shared" si="2055"/>
        <v>0.00110658457106115-1.21184702908249i</v>
      </c>
      <c r="AB3904" t="str">
        <f t="shared" si="2056"/>
        <v>0.0492136487541916-0.175038425310307i</v>
      </c>
      <c r="AC3904" t="str">
        <f t="shared" si="2057"/>
        <v>0.978930276223045-0.00642001930922791i</v>
      </c>
      <c r="AD3904" t="str">
        <f t="shared" si="2058"/>
        <v>0.0514433160373476-0.178468438939373i</v>
      </c>
      <c r="AE3904" t="str">
        <f t="shared" si="2059"/>
        <v>-0.0000133833937575767+0.0000121566710030191i</v>
      </c>
      <c r="AF3904" t="str">
        <f t="shared" si="2060"/>
        <v>-4.17564026580496-0.0500245589763596i</v>
      </c>
      <c r="AG3904" t="str">
        <f t="shared" si="2061"/>
        <v>0.999217285333495-0.000226390890859606i</v>
      </c>
      <c r="AH3904" t="str">
        <f t="shared" si="2062"/>
        <v>0.0000565479773468407-0.0000501188133513305i</v>
      </c>
      <c r="AI3904">
        <f t="shared" si="2063"/>
        <v>-82.433966595000868</v>
      </c>
      <c r="AJ3904">
        <f t="shared" si="2064"/>
        <v>-41.550764707317384</v>
      </c>
      <c r="AK3904"/>
      <c r="AL3904"/>
      <c r="AM3904"/>
      <c r="AN3904"/>
    </row>
    <row r="3905" spans="1:40" x14ac:dyDescent="0.35">
      <c r="A3905"/>
      <c r="B3905">
        <f t="shared" si="2065"/>
        <v>1971000</v>
      </c>
      <c r="C3905" s="237" t="str">
        <f t="shared" si="2033"/>
        <v>-5.44496488513454E-09+0.000343899664431147i</v>
      </c>
      <c r="D3905" s="208" t="str">
        <f t="shared" si="2034"/>
        <v>-1.64874556145799+0.00263656409397213i</v>
      </c>
      <c r="E3905" t="str">
        <f t="shared" si="2035"/>
        <v>36500</v>
      </c>
      <c r="F3905" t="str">
        <f t="shared" si="2036"/>
        <v>0.21505376344086</v>
      </c>
      <c r="G3905" t="str">
        <f t="shared" si="2031"/>
        <v>0.21505376344086</v>
      </c>
      <c r="H3905" t="str">
        <f t="shared" si="2037"/>
        <v>2.52689590254443+0.0526357696532094i</v>
      </c>
      <c r="I3905" t="str">
        <f t="shared" si="2038"/>
        <v>7740.09890028185i</v>
      </c>
      <c r="J3905" t="str">
        <f t="shared" si="2032"/>
        <v>-81091.999702845+1693.28595621686i</v>
      </c>
      <c r="K3905" t="str">
        <f t="shared" si="2039"/>
        <v>0.00199219330916087-0.0954067673220537i</v>
      </c>
      <c r="L3905" t="str">
        <f t="shared" si="2040"/>
        <v>0.000631608883929947-0.0256422891134568i</v>
      </c>
      <c r="M3905" t="str">
        <f t="shared" si="2041"/>
        <v>0.00262380219309082-0.121049056435511i</v>
      </c>
      <c r="N3905" t="str">
        <f t="shared" si="2042"/>
        <v>-24.5848643701613i</v>
      </c>
      <c r="O3905" t="str">
        <f t="shared" si="2043"/>
        <v>0.853632338668933+0.520876022080695i</v>
      </c>
      <c r="P3905" t="str">
        <f t="shared" si="2044"/>
        <v>0.146367661331067-0.520876022080695i</v>
      </c>
      <c r="Q3905" t="str">
        <f t="shared" si="2045"/>
        <v>-0.146367661331067+25.105740392242i</v>
      </c>
      <c r="R3905" t="str">
        <f t="shared" si="2046"/>
        <v>-0.0207805709637578-0.00570889587475648i</v>
      </c>
      <c r="S3905" t="str">
        <f t="shared" si="2047"/>
        <v>2.74510800849091i</v>
      </c>
      <c r="T3905" t="str">
        <f t="shared" si="2048"/>
        <v>0.0156715357854347-0.0570449117736252i</v>
      </c>
      <c r="U3905" t="str">
        <f t="shared" si="2049"/>
        <v>0.0000499999999999999-0.0000720967162661698i</v>
      </c>
      <c r="V3905" t="str">
        <f t="shared" si="2050"/>
        <v>0.00002-0.0008074832221811i</v>
      </c>
      <c r="W3905" t="str">
        <f t="shared" si="2051"/>
        <v>0.0000420974361507728-0.000068400501944195i</v>
      </c>
      <c r="X3905" t="str">
        <f t="shared" si="2052"/>
        <v>0.0000421119554197924-0.0000683717081816536i</v>
      </c>
      <c r="Y3905" t="str">
        <f t="shared" si="2053"/>
        <v>0.009+9.90732659236077i</v>
      </c>
      <c r="Z3905" t="str">
        <f t="shared" si="2054"/>
        <v>-0.0000827674602066847-0.0000510829380245654i</v>
      </c>
      <c r="AA3905" t="str">
        <f t="shared" si="2055"/>
        <v>0.00110546195130144-1.21123218321636i</v>
      </c>
      <c r="AB3905" t="str">
        <f t="shared" si="2056"/>
        <v>0.0471425339333916-0.171600392318592i</v>
      </c>
      <c r="AC3905" t="str">
        <f t="shared" si="2057"/>
        <v>0.979351627109793-0.00615680473631688i</v>
      </c>
      <c r="AD3905" t="str">
        <f t="shared" si="2058"/>
        <v>0.0492360579832134-0.174908838441537i</v>
      </c>
      <c r="AE3905" t="str">
        <f t="shared" si="2059"/>
        <v>-0.0000130100008239174+0.000011961637826977i</v>
      </c>
      <c r="AF3905" t="str">
        <f t="shared" si="2060"/>
        <v>-4.17564146400242-0.0499992055592373i</v>
      </c>
      <c r="AG3905" t="str">
        <f t="shared" si="2061"/>
        <v>0.999233281155908-0.000216583344112742i</v>
      </c>
      <c r="AH3905" t="str">
        <f t="shared" si="2062"/>
        <v>0.0000549760049399141-0.0000493229311159207i</v>
      </c>
      <c r="AI3905">
        <f t="shared" si="2063"/>
        <v>-82.631962764084562</v>
      </c>
      <c r="AJ3905">
        <f t="shared" si="2064"/>
        <v>-41.897565124195708</v>
      </c>
      <c r="AK3905"/>
      <c r="AL3905"/>
      <c r="AM3905"/>
      <c r="AN3905"/>
    </row>
    <row r="3906" spans="1:40" x14ac:dyDescent="0.35">
      <c r="A3906"/>
      <c r="B3906">
        <f t="shared" si="2065"/>
        <v>1972000</v>
      </c>
      <c r="C3906" s="237" t="str">
        <f t="shared" si="2033"/>
        <v>-5.43944400854777E-09+0.000343725273120671i</v>
      </c>
      <c r="D3906" s="208" t="str">
        <f t="shared" si="2034"/>
        <v>-1.64874556141566+0.00263522709392515i</v>
      </c>
      <c r="E3906" t="str">
        <f t="shared" si="2035"/>
        <v>36500</v>
      </c>
      <c r="F3906" t="str">
        <f t="shared" si="2036"/>
        <v>0.21505376344086</v>
      </c>
      <c r="G3906" t="str">
        <f t="shared" si="2031"/>
        <v>0.21505376344086</v>
      </c>
      <c r="H3906" t="str">
        <f t="shared" si="2037"/>
        <v>2.52689709896307+0.052609104908616i</v>
      </c>
      <c r="I3906" t="str">
        <f t="shared" si="2038"/>
        <v>7744.02589109884i</v>
      </c>
      <c r="J3906" t="str">
        <f t="shared" si="2032"/>
        <v>-81174.3067259196+1694.14505614391i</v>
      </c>
      <c r="K3906" t="str">
        <f t="shared" si="2039"/>
        <v>0.00199017417114294-0.0953584275564165i</v>
      </c>
      <c r="L3906" t="str">
        <f t="shared" si="2040"/>
        <v>0.00063096885730502-0.0256293016810936i</v>
      </c>
      <c r="M3906" t="str">
        <f t="shared" si="2041"/>
        <v>0.00262114302844796-0.12098772923751i</v>
      </c>
      <c r="N3906" t="str">
        <f t="shared" si="2042"/>
        <v>-24.5973376651233i</v>
      </c>
      <c r="O3906" t="str">
        <f t="shared" si="2043"/>
        <v>0.860062805944355+0.510188171002742i</v>
      </c>
      <c r="P3906" t="str">
        <f t="shared" si="2044"/>
        <v>0.139937194055645-0.510188171002742i</v>
      </c>
      <c r="Q3906" t="str">
        <f t="shared" si="2045"/>
        <v>-0.139937194055645+25.107525836126i</v>
      </c>
      <c r="R3906" t="str">
        <f t="shared" si="2046"/>
        <v>-0.0203505611923121-0.00546009170794853i</v>
      </c>
      <c r="S3906" t="str">
        <f t="shared" si="2047"/>
        <v>2.74650075735366i</v>
      </c>
      <c r="T3906" t="str">
        <f t="shared" si="2048"/>
        <v>0.0149961460111011-0.0558928317272572i</v>
      </c>
      <c r="U3906" t="str">
        <f t="shared" si="2049"/>
        <v>0.0000500000000000001-0.0000720601560652237i</v>
      </c>
      <c r="V3906" t="str">
        <f t="shared" si="2050"/>
        <v>0.00002-0.000807073747930507i</v>
      </c>
      <c r="W3906" t="str">
        <f t="shared" si="2051"/>
        <v>0.0000420972584938482-0.0000683680472945092i</v>
      </c>
      <c r="X3906" t="str">
        <f t="shared" si="2052"/>
        <v>0.0000421117556578324-0.0000683392673229877i</v>
      </c>
      <c r="Y3906" t="str">
        <f t="shared" si="2053"/>
        <v>0.009+9.91235314060651i</v>
      </c>
      <c r="Z3906" t="str">
        <f t="shared" si="2054"/>
        <v>-0.0000826862387184932-0.0000510567176234446i</v>
      </c>
      <c r="AA3906" t="str">
        <f t="shared" si="2055"/>
        <v>0.00110434103898233-1.21061796093709i</v>
      </c>
      <c r="AB3906" t="str">
        <f t="shared" si="2056"/>
        <v>0.045110851410969-0.168134747762533i</v>
      </c>
      <c r="AC3906" t="str">
        <f t="shared" si="2057"/>
        <v>0.979776000655973-0.00589856469812148i</v>
      </c>
      <c r="AD3906" t="str">
        <f t="shared" si="2058"/>
        <v>0.0470734174630842-0.171321896077963i</v>
      </c>
      <c r="AE3906" t="str">
        <f t="shared" si="2059"/>
        <v>-0.0000126394575044136+0.0000117625490138242i</v>
      </c>
      <c r="AF3906" t="str">
        <f t="shared" si="2060"/>
        <v>-4.17564266037873-0.0499738778146908i</v>
      </c>
      <c r="AG3906" t="str">
        <f t="shared" si="2061"/>
        <v>0.999249380766619-0.000206981183320457i</v>
      </c>
      <c r="AH3906" t="str">
        <f t="shared" si="2062"/>
        <v>0.0000534158137234696-0.000048509915158946i</v>
      </c>
      <c r="AI3906">
        <f t="shared" si="2063"/>
        <v>-82.834573783862453</v>
      </c>
      <c r="AJ3906">
        <f t="shared" si="2064"/>
        <v>-42.24436094827508</v>
      </c>
      <c r="AK3906"/>
      <c r="AL3906"/>
      <c r="AM3906"/>
      <c r="AN3906"/>
    </row>
    <row r="3907" spans="1:40" x14ac:dyDescent="0.35">
      <c r="A3907"/>
      <c r="B3907">
        <f t="shared" si="2065"/>
        <v>1973000</v>
      </c>
      <c r="C3907" s="237" t="str">
        <f t="shared" si="2033"/>
        <v>-5.43393152447598E-09+0.000343551058588006i</v>
      </c>
      <c r="D3907" s="208" t="str">
        <f t="shared" si="2034"/>
        <v>-1.64874556137341+0.00263389144917471i</v>
      </c>
      <c r="E3907" t="str">
        <f t="shared" si="2035"/>
        <v>36500</v>
      </c>
      <c r="F3907" t="str">
        <f t="shared" si="2036"/>
        <v>0.21505376344086</v>
      </c>
      <c r="G3907" t="str">
        <f t="shared" si="2031"/>
        <v>0.21505376344086</v>
      </c>
      <c r="H3907" t="str">
        <f t="shared" si="2037"/>
        <v>2.52689829356422+0.0525824671529421i</v>
      </c>
      <c r="I3907" t="str">
        <f t="shared" si="2038"/>
        <v>7747.95288191583i</v>
      </c>
      <c r="J3907" t="str">
        <f t="shared" si="2032"/>
        <v>-81256.6554974209+1695.00415607097i</v>
      </c>
      <c r="K3907" t="str">
        <f t="shared" si="2039"/>
        <v>0.00198815810082127-0.0953101367298809i</v>
      </c>
      <c r="L3907" t="str">
        <f t="shared" si="2040"/>
        <v>0.000630329802826102-0.0256163273899713i</v>
      </c>
      <c r="M3907" t="str">
        <f t="shared" si="2041"/>
        <v>0.00261848790364737-0.120926464119852i</v>
      </c>
      <c r="N3907" t="str">
        <f t="shared" si="2042"/>
        <v>-24.6098109600853i</v>
      </c>
      <c r="O3907" t="str">
        <f t="shared" si="2043"/>
        <v>0.866359463728124+0.499420944303218i</v>
      </c>
      <c r="P3907" t="str">
        <f t="shared" si="2044"/>
        <v>0.133640536271876-0.499420944303218i</v>
      </c>
      <c r="Q3907" t="str">
        <f t="shared" si="2045"/>
        <v>-0.133640536271876+25.1092319043885i</v>
      </c>
      <c r="R3907" t="str">
        <f t="shared" si="2046"/>
        <v>-0.0199176965265921-0.00521635727948611i</v>
      </c>
      <c r="S3907" t="str">
        <f t="shared" si="2047"/>
        <v>2.74789350621642i</v>
      </c>
      <c r="T3907" t="str">
        <f t="shared" si="2048"/>
        <v>0.0143339942944046-0.0547317089442118i</v>
      </c>
      <c r="U3907" t="str">
        <f t="shared" si="2049"/>
        <v>0.0000499999999999999-0.000072023632924795i</v>
      </c>
      <c r="V3907" t="str">
        <f t="shared" si="2050"/>
        <v>0.00002-0.000806664688757707i</v>
      </c>
      <c r="W3907" t="str">
        <f t="shared" si="2051"/>
        <v>0.0000420970807490821-0.0000683356266462493i</v>
      </c>
      <c r="X3907" t="str">
        <f t="shared" si="2052"/>
        <v>0.0000421115558418143-0.0000683068604513614i</v>
      </c>
      <c r="Y3907" t="str">
        <f t="shared" si="2053"/>
        <v>0.009+9.91737968885226i</v>
      </c>
      <c r="Z3907" t="str">
        <f t="shared" si="2054"/>
        <v>-0.0000826051406648891-0.0000510305238492074i</v>
      </c>
      <c r="AA3907" t="str">
        <f t="shared" si="2055"/>
        <v>0.00110322183064301-1.21000436129646i</v>
      </c>
      <c r="AB3907" t="str">
        <f t="shared" si="2056"/>
        <v>0.043118991123579-0.164641901180679i</v>
      </c>
      <c r="AC3907" t="str">
        <f t="shared" si="2057"/>
        <v>0.980203343600925-0.00564533995966481i</v>
      </c>
      <c r="AD3907" t="str">
        <f t="shared" si="2058"/>
        <v>0.0449557339864847-0.16770817183227i</v>
      </c>
      <c r="AE3907" t="str">
        <f t="shared" si="2059"/>
        <v>-0.0000122718105920405+0.0000115594424695001i</v>
      </c>
      <c r="AF3907" t="str">
        <f t="shared" si="2060"/>
        <v>-4.17564385493763-0.0499485757037674i</v>
      </c>
      <c r="AG3907" t="str">
        <f t="shared" si="2061"/>
        <v>0.999265581556034-0.000197585585689087i</v>
      </c>
      <c r="AH3907" t="str">
        <f t="shared" si="2062"/>
        <v>0.0000518676015638709-0.0000476799241791851i</v>
      </c>
      <c r="AI3907">
        <f t="shared" si="2063"/>
        <v>-83.042011888100106</v>
      </c>
      <c r="AJ3907">
        <f t="shared" si="2064"/>
        <v>-42.591152018799384</v>
      </c>
      <c r="AK3907"/>
      <c r="AL3907"/>
      <c r="AM3907"/>
      <c r="AN3907"/>
    </row>
    <row r="3908" spans="1:40" x14ac:dyDescent="0.35">
      <c r="A3908"/>
      <c r="B3908">
        <f t="shared" si="2065"/>
        <v>1974000</v>
      </c>
      <c r="C3908" s="237" t="str">
        <f t="shared" si="2033"/>
        <v>-5.4284274159173E-09+0.000343377020564491i</v>
      </c>
      <c r="D3908" s="208" t="str">
        <f t="shared" si="2034"/>
        <v>-1.6487455613312+0.0026325571576611i</v>
      </c>
      <c r="E3908" t="str">
        <f t="shared" si="2035"/>
        <v>36500</v>
      </c>
      <c r="F3908" t="str">
        <f t="shared" si="2036"/>
        <v>0.21505376344086</v>
      </c>
      <c r="G3908" t="str">
        <f t="shared" si="2031"/>
        <v>0.21505376344086</v>
      </c>
      <c r="H3908" t="str">
        <f t="shared" si="2037"/>
        <v>2.52689948635151+0.0525558563452526i</v>
      </c>
      <c r="I3908" t="str">
        <f t="shared" si="2038"/>
        <v>7751.87987273281i</v>
      </c>
      <c r="J3908" t="str">
        <f t="shared" si="2032"/>
        <v>-81339.0460173488+1695.86325599801i</v>
      </c>
      <c r="K3908" t="str">
        <f t="shared" si="2039"/>
        <v>0.00198614509198543-0.0952618947681972i</v>
      </c>
      <c r="L3908" t="str">
        <f t="shared" si="2040"/>
        <v>0.00062969171852578-0.0256033662201668i</v>
      </c>
      <c r="M3908" t="str">
        <f t="shared" si="2041"/>
        <v>0.00261583681051121-0.120865260988364i</v>
      </c>
      <c r="N3908" t="str">
        <f t="shared" si="2042"/>
        <v>-24.6222842550474i</v>
      </c>
      <c r="O3908" t="str">
        <f t="shared" si="2043"/>
        <v>0.872521332379529+0.488576017158693i</v>
      </c>
      <c r="P3908" t="str">
        <f t="shared" si="2044"/>
        <v>0.127478667620471-0.488576017158693i</v>
      </c>
      <c r="Q3908" t="str">
        <f t="shared" si="2045"/>
        <v>-0.127478667620471+25.1108602722061i</v>
      </c>
      <c r="R3908" t="str">
        <f t="shared" si="2046"/>
        <v>-0.0194820315375662-0.00497773166042713i</v>
      </c>
      <c r="S3908" t="str">
        <f t="shared" si="2047"/>
        <v>2.74928625507917i</v>
      </c>
      <c r="T3908" t="str">
        <f t="shared" si="2048"/>
        <v>0.0136852092354847-0.0535616815272497i</v>
      </c>
      <c r="U3908" t="str">
        <f t="shared" si="2049"/>
        <v>0.00005-0.0000719871467885617i</v>
      </c>
      <c r="V3908" t="str">
        <f t="shared" si="2050"/>
        <v>0.00002-0.000806256044031892i</v>
      </c>
      <c r="W3908" t="str">
        <f t="shared" si="2051"/>
        <v>0.0000420969029164784-0.0000683032399476991i</v>
      </c>
      <c r="X3908" t="str">
        <f t="shared" si="2052"/>
        <v>0.0000421113559716736-0.0000682744875150789i</v>
      </c>
      <c r="Y3908" t="str">
        <f t="shared" si="2053"/>
        <v>0.009+9.922406237098i</v>
      </c>
      <c r="Z3908" t="str">
        <f t="shared" si="2054"/>
        <v>-0.0000825241657957949-0.0000510043566610808i</v>
      </c>
      <c r="AA3908" t="str">
        <f t="shared" si="2055"/>
        <v>0.0011021043228314-1.20939138334821i</v>
      </c>
      <c r="AB3908" t="str">
        <f t="shared" si="2056"/>
        <v>0.0411673399214017-0.161122268008645i</v>
      </c>
      <c r="AC3908" t="str">
        <f t="shared" si="2057"/>
        <v>0.980633602069255-0.00539717084344698i</v>
      </c>
      <c r="AD3908" t="str">
        <f t="shared" si="2058"/>
        <v>0.0428833400156297-0.164068229924759i</v>
      </c>
      <c r="AE3908" t="str">
        <f t="shared" si="2059"/>
        <v>-0.0000119071063771619+0.0000113523566391578i</v>
      </c>
      <c r="AF3908" t="str">
        <f t="shared" si="2060"/>
        <v>-4.17564504768271-0.0499232991875915i</v>
      </c>
      <c r="AG3908" t="str">
        <f t="shared" si="2061"/>
        <v>0.999281880901271-0.000188397695198511i</v>
      </c>
      <c r="AH3908" t="str">
        <f t="shared" si="2062"/>
        <v>0.0000503315641822236-0.0000468331191523304i</v>
      </c>
      <c r="AI3908">
        <f t="shared" si="2063"/>
        <v>-83.254504691970283</v>
      </c>
      <c r="AJ3908">
        <f t="shared" si="2064"/>
        <v>-42.937938176648416</v>
      </c>
      <c r="AK3908"/>
      <c r="AL3908"/>
      <c r="AM3908"/>
      <c r="AN3908"/>
    </row>
    <row r="3909" spans="1:40" x14ac:dyDescent="0.35">
      <c r="A3909"/>
      <c r="B3909">
        <f t="shared" si="2065"/>
        <v>1975000</v>
      </c>
      <c r="C3909" s="237" t="str">
        <f t="shared" si="2033"/>
        <v>-5.42293166591313E-09+0.000343203158782014i</v>
      </c>
      <c r="D3909" s="208" t="str">
        <f t="shared" si="2034"/>
        <v>-1.64874556128907+0.00263122421732877i</v>
      </c>
      <c r="E3909" t="str">
        <f t="shared" si="2035"/>
        <v>36500</v>
      </c>
      <c r="F3909" t="str">
        <f t="shared" si="2036"/>
        <v>0.21505376344086</v>
      </c>
      <c r="G3909" t="str">
        <f t="shared" ref="G3909:G3934" si="2066">IF($C$11=$C$7,$C$24,F3909)</f>
        <v>0.21505376344086</v>
      </c>
      <c r="H3909" t="str">
        <f t="shared" si="2037"/>
        <v>2.52690067732867+0.0525292724446971i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0.000629054602441614-0.0255904181517972i</v>
      </c>
      <c r="M3909" t="str">
        <f t="shared" si="2041"/>
        <v>0.00261318974088241-0.120804119749063i</v>
      </c>
      <c r="N3909" t="str">
        <f t="shared" si="2042"/>
        <v>-24.6347575500094i</v>
      </c>
      <c r="O3909" t="str">
        <f t="shared" si="2043"/>
        <v>0.878547453228356+0.477655076834706i</v>
      </c>
      <c r="P3909" t="str">
        <f t="shared" si="2044"/>
        <v>0.121452546771644-0.477655076834706i</v>
      </c>
      <c r="Q3909" t="str">
        <f t="shared" si="2045"/>
        <v>-0.121452546771644+25.1124126268441i</v>
      </c>
      <c r="R3909" t="str">
        <f t="shared" si="2046"/>
        <v>-0.0190436213997434-0.00474425345836883i</v>
      </c>
      <c r="S3909" t="str">
        <f t="shared" si="2047"/>
        <v>2.75067900394194i</v>
      </c>
      <c r="T3909" t="str">
        <f t="shared" si="2048"/>
        <v>0.0130499183773141-0.0523828895432936i</v>
      </c>
      <c r="U3909" t="str">
        <f t="shared" si="2049"/>
        <v>0.0000500000000000001-0.0000719506976003146i</v>
      </c>
      <c r="V3909" t="str">
        <f t="shared" si="2050"/>
        <v>0.00002-0.00080584781312352i</v>
      </c>
      <c r="W3909" t="str">
        <f t="shared" si="2051"/>
        <v>0.0000420967249960404-0.0000682708871472466i</v>
      </c>
      <c r="X3909" t="str">
        <f t="shared" si="2052"/>
        <v>0.0000421111560473453-0.0000682421484625509i</v>
      </c>
      <c r="Y3909" t="str">
        <f t="shared" si="2053"/>
        <v>0.009+9.92743278534375i</v>
      </c>
      <c r="Z3909" t="str">
        <f t="shared" si="2054"/>
        <v>-0.000082443313861768-0.0000509782160183738i</v>
      </c>
      <c r="AA3909" t="str">
        <f t="shared" si="2055"/>
        <v>0.0011009885121042-1.20877902614797i</v>
      </c>
      <c r="AB3909" t="str">
        <f t="shared" si="2056"/>
        <v>0.039256281474487-0.157576269590563i</v>
      </c>
      <c r="AC3909" t="str">
        <f t="shared" si="2057"/>
        <v>0.981066721570785-0.00515409721924743i</v>
      </c>
      <c r="AD3909" t="str">
        <f t="shared" si="2058"/>
        <v>0.0408565609120997-0.160402638723307i</v>
      </c>
      <c r="AE3909" t="str">
        <f t="shared" si="2059"/>
        <v>-0.0000115453906413426+0.0000111413305005765i</v>
      </c>
      <c r="AF3909" t="str">
        <f t="shared" si="2060"/>
        <v>-4.17564623861774-0.0498980482273683i</v>
      </c>
      <c r="AG3909" t="str">
        <f t="shared" si="2061"/>
        <v>0.99929827616658-0.000179418622452536i</v>
      </c>
      <c r="AH3909" t="str">
        <f t="shared" si="2062"/>
        <v>0.0000488078951284645-0.0000459696633019484i</v>
      </c>
      <c r="AI3909">
        <f t="shared" si="2063"/>
        <v>-83.472296714267799</v>
      </c>
      <c r="AJ3909">
        <f t="shared" si="2064"/>
        <v>-43.284719264357264</v>
      </c>
      <c r="AK3909"/>
      <c r="AL3909"/>
      <c r="AM3909"/>
      <c r="AN3909"/>
    </row>
    <row r="3910" spans="1:40" x14ac:dyDescent="0.35">
      <c r="A3910"/>
      <c r="B3910">
        <f t="shared" si="2065"/>
        <v>1976000</v>
      </c>
      <c r="C3910" s="237" t="str">
        <f t="shared" ref="C3910:C3934" si="2068">IMPRODUCT(COMPLEX(-1,0),IMDIV(IMPRODUCT(G3910,COMPLEX($C$100+$C$101,0)),COMPLEX($C$100,2*PI()*B3910*$C$103*$C$102*(2*$C$100+$C$101))))</f>
        <v>-5.41744425754751E-09+0.000343029472973001i</v>
      </c>
      <c r="D3910" s="208" t="str">
        <f t="shared" ref="D3910:D3934" si="2069">IMPRODUCT(COMPLEX($C$106,0),IMSUB(C3910,G3910))</f>
        <v>-1.648745561247+0.00262989262612634i</v>
      </c>
      <c r="E3910" t="str">
        <f t="shared" ref="E3910:E3934" si="2070">IMDIV(COMPLEX($C$20*10^3,0),COMPLEX(1,2*PI()*B3910*$C$20*1000*$C$29*10^-12))</f>
        <v>36500</v>
      </c>
      <c r="F3910" t="str">
        <f t="shared" ref="F3910:F3934" si="2071">IMDIV(COMPLEX($C$22*1000,0),IMSUM(COMPLEX($C$22*1000,0),E3910))</f>
        <v>0.21505376344086</v>
      </c>
      <c r="G3910" t="str">
        <f t="shared" si="2066"/>
        <v>0.21505376344086</v>
      </c>
      <c r="H3910" t="str">
        <f t="shared" ref="H3910:H3934" si="2072">IMPRODUCT(COMPLEX($C$108,0),IMPRODUCT(COMPLEX(-1,0),D3910),IMDIV(COMPLEX(0,2*PI()*B3910*$C$109*$C$110),COMPLEX(1,2*PI()*B3910*$C$109*$C$110)))</f>
        <v>2.52690186649931+0.0525027154105063i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0.000628418452616113-0.0255774831650197i</v>
      </c>
      <c r="M3910" t="str">
        <f t="shared" ref="M3910:M3934" si="2076">IMSUM(K3910,L3910)</f>
        <v>0.00261054668662447-0.120743040308157i</v>
      </c>
      <c r="N3910" t="str">
        <f t="shared" ref="N3910:N3934" si="2077">COMPLEX(0,-2*PI()*B3910*$C$43)</f>
        <v>-24.6472308449714i</v>
      </c>
      <c r="O3910" t="str">
        <f t="shared" ref="O3910:O3934" si="2078">IMEXP(N3910)</f>
        <v>0.884436888724325+0.466659822422753i</v>
      </c>
      <c r="P3910" t="str">
        <f t="shared" ref="P3910:P3934" si="2079">IMSUB(COMPLEX(1,0),O3910)</f>
        <v>0.115563111275675-0.466659822422753i</v>
      </c>
      <c r="Q3910" t="str">
        <f t="shared" ref="Q3910:Q3934" si="2080">IMSUM(COMPLEX(0,2*PI()*B3910*$C$43),O3910,COMPLEX(-1,0))</f>
        <v>-0.115563111275675+25.1138906673942i</v>
      </c>
      <c r="R3910" t="str">
        <f t="shared" ref="R3910:R3934" si="2081">IMDIV(P3910,Q3910)</f>
        <v>-0.0186025218908265-0.0045159608071259i</v>
      </c>
      <c r="S3910" t="str">
        <f t="shared" ref="S3910:S3934" si="2082">IMDIV(COMPLEX(0,2*PI()*B3910*$C$123),COMPLEX($C$124,0))</f>
        <v>2.7520717528047i</v>
      </c>
      <c r="T3910" t="str">
        <f t="shared" ref="T3910:T3934" si="2083">IMPRODUCT(R3910,S3910)</f>
        <v>0.0124282481740643-0.0511954750266747i</v>
      </c>
      <c r="U3910" t="str">
        <f t="shared" ref="U3910:U3934" si="2084">IMDIV(COMPLEX(1,2*PI()*B3910*$C$16*10^-3*$C$15*10^-6),COMPLEX(0,2*PI()*B3910*$C$15*10^-6))</f>
        <v>0.0000499999999999999-0.0000719142853039578i</v>
      </c>
      <c r="V3910" t="str">
        <f t="shared" ref="V3910:V3934" si="2085">IMSUM(COMPLEX($C$18*10^-3,0),IMDIV(COMPLEX(1,0),COMPLEX(0,2*PI()*B3910*($C$17*1*10^-6))))</f>
        <v>0.00002-0.000805439995404326i</v>
      </c>
      <c r="W3910" t="str">
        <f t="shared" ref="W3910:W3934" si="2086">IMDIV(IMPRODUCT(U3910,V3910),IMSUM(U3910,V3910))</f>
        <v>0.0000420965469877713-0.0000682385681933835i</v>
      </c>
      <c r="X3910" t="str">
        <f t="shared" ref="X3910:X3934" si="2087">IMDIV(IMPRODUCT(COMPLEX($C$19,0),W3910),IMSUM(COMPLEX($C$19,0),W3910))</f>
        <v>0.0000421109560687647-0.0000682098432422911i</v>
      </c>
      <c r="Y3910" t="str">
        <f t="shared" ref="Y3910:Y3934" si="2088">COMPLEX($C$13*10^-3,2*PI()*B3910*$C$12*0.000001)</f>
        <v>0.009+9.93245933358949i</v>
      </c>
      <c r="Z3910" t="str">
        <f t="shared" ref="Z3910:Z3934" si="2089">IMPRODUCT(COMPLEX($C$6,0),IMDIV(X3910,IMSUM(X3910,Y3910)))</f>
        <v>-0.0000823625846139952-0.000050952101880479i</v>
      </c>
      <c r="AA3910" t="str">
        <f t="shared" ref="AA3910:AA3934" si="2090">IMDIV(COMPLEX($C$6,0),IMSUM(X3910,Y3910))</f>
        <v>0.0010998743950268-1.20816728875328i</v>
      </c>
      <c r="AB3910" t="str">
        <f t="shared" ref="AB3910:AB3934" si="2091">IMPRODUCT(COMPLEX($C$119,0),T3910)</f>
        <v>0.0373861961775935-0.154004333188853i</v>
      </c>
      <c r="AC3910" t="str">
        <f t="shared" ref="AC3910:AC3934" si="2092">IMSUM(COMPLEX(1,0),IMPRODUCT(AB3910,M3910))</f>
        <v>0.981502647000704-0.00491615849377181i</v>
      </c>
      <c r="AD3910" t="str">
        <f t="shared" ref="AD3910:AD3934" si="2093">IMDIV(AB3910,AC3910)</f>
        <v>0.0388757148845154-0.156711970653312i</v>
      </c>
      <c r="AE3910" t="str">
        <f t="shared" ref="AE3910:AE3934" si="2094">IMPRODUCT(AD3910,AA3910,X3910)</f>
        <v>-0.0000111867086512236+0.000010926403557487i</v>
      </c>
      <c r="AF3910" t="str">
        <f t="shared" ref="AF3910:AF3934" si="2095">IMSUB(D3910,H3910)</f>
        <v>-4.17564742774631-0.04987282278438i</v>
      </c>
      <c r="AG3910" t="str">
        <f t="shared" ref="AG3910:AG3934" si="2096">IMSUM(COMPLEX(1,0),IMPRODUCT(AD3910,AA3910,COMPLEX($C$127,0)))</f>
        <v>0.999314764703768-0.000170649444534116i</v>
      </c>
      <c r="AH3910" t="str">
        <f t="shared" ref="AH3910:AH3934" si="2097">IMDIV(IMPRODUCT(AE3910,AF3910),AG3910)</f>
        <v>0.000047296785755746-0.000045089722070078i</v>
      </c>
      <c r="AI3910">
        <f t="shared" ref="AI3910:AI3934" si="2098">20*LOG10(IMABS(AH3910))</f>
        <v>-83.695651092756634</v>
      </c>
      <c r="AJ3910">
        <f t="shared" ref="AJ3910:AJ3934" si="2099">IMARGUMENT(AH3910)*180/PI()</f>
        <v>-43.631495126153695</v>
      </c>
      <c r="AK3910"/>
      <c r="AL3910"/>
      <c r="AM3910"/>
      <c r="AN3910"/>
    </row>
    <row r="3911" spans="1:40" x14ac:dyDescent="0.35">
      <c r="A3911"/>
      <c r="B3911">
        <f t="shared" si="2065"/>
        <v>1977000</v>
      </c>
      <c r="C3911" s="237" t="str">
        <f t="shared" si="2068"/>
        <v>-5.41196517394734E-09+0.000342855962870421i</v>
      </c>
      <c r="D3911" s="208" t="str">
        <f t="shared" si="2069"/>
        <v>-1.64874556120499+0.00262856238200656i</v>
      </c>
      <c r="E3911" t="str">
        <f t="shared" si="2070"/>
        <v>36500</v>
      </c>
      <c r="F3911" t="str">
        <f t="shared" si="2071"/>
        <v>0.21505376344086</v>
      </c>
      <c r="G3911" t="str">
        <f t="shared" si="2066"/>
        <v>0.21505376344086</v>
      </c>
      <c r="H3911" t="str">
        <f t="shared" si="2072"/>
        <v>2.5269030538671+0.0524761852019928i</v>
      </c>
      <c r="I3911" t="str">
        <f t="shared" si="2073"/>
        <v>7763.66084518378i</v>
      </c>
      <c r="J3911" t="str">
        <f t="shared" si="2067"/>
        <v>-81586.4680676921+1698.44055577917i</v>
      </c>
      <c r="K3911" t="str">
        <f t="shared" si="2074"/>
        <v>0.00198012437252468-0.0951174613320103i</v>
      </c>
      <c r="L3911" t="str">
        <f t="shared" si="2075"/>
        <v>0.000627783267096743-0.0255645612400317i</v>
      </c>
      <c r="M3911" t="str">
        <f t="shared" si="2076"/>
        <v>0.00260790763962142-0.120682022572042i</v>
      </c>
      <c r="N3911" t="str">
        <f t="shared" si="2077"/>
        <v>-24.6597041399335i</v>
      </c>
      <c r="O3911" t="str">
        <f t="shared" si="2078"/>
        <v>0.890188722582805+0.455591964576192i</v>
      </c>
      <c r="P3911" t="str">
        <f t="shared" si="2079"/>
        <v>0.109811277417195-0.455591964576192i</v>
      </c>
      <c r="Q3911" t="str">
        <f t="shared" si="2080"/>
        <v>-0.109811277417195+25.1152961045097i</v>
      </c>
      <c r="R3911" t="str">
        <f t="shared" si="2081"/>
        <v>-0.0181587893912168-0.00429289135629327i</v>
      </c>
      <c r="S3911" t="str">
        <f t="shared" si="2082"/>
        <v>2.75346450166745i</v>
      </c>
      <c r="T3911" t="str">
        <f t="shared" si="2083"/>
        <v>0.0118203239590686-0.0499995819819709i</v>
      </c>
      <c r="U3911" t="str">
        <f t="shared" si="2084"/>
        <v>0.0000500000000000001-0.0000718779098435109i</v>
      </c>
      <c r="V3911" t="str">
        <f t="shared" si="2085"/>
        <v>0.00002-0.000805032590247324i</v>
      </c>
      <c r="W3911" t="str">
        <f t="shared" si="2086"/>
        <v>0.000042096368891675-0.0000682062830347076i</v>
      </c>
      <c r="X3911" t="str">
        <f t="shared" si="2087"/>
        <v>0.000042110756035868-0.0000681775718029187i</v>
      </c>
      <c r="Y3911" t="str">
        <f t="shared" si="2088"/>
        <v>0.009+9.93748588183523i</v>
      </c>
      <c r="Z3911" t="str">
        <f t="shared" si="2089"/>
        <v>-0.000082281977804294-0.0000509260142068727i</v>
      </c>
      <c r="AA3911" t="str">
        <f t="shared" si="2090"/>
        <v>0.00109876196817327-1.2075561702236i</v>
      </c>
      <c r="AB3911" t="str">
        <f t="shared" si="2091"/>
        <v>0.0355574610538157-0.150406891992754i</v>
      </c>
      <c r="AC3911" t="str">
        <f t="shared" si="2092"/>
        <v>0.981941322639868-0.00468339360018071i</v>
      </c>
      <c r="AD3911" t="str">
        <f t="shared" si="2093"/>
        <v>0.0369411129375156-0.152996802107225i</v>
      </c>
      <c r="AE3911" t="str">
        <f t="shared" si="2094"/>
        <v>-0.0000108311051525092+0.000010707615832841i</v>
      </c>
      <c r="AF3911" t="str">
        <f t="shared" si="2095"/>
        <v>-4.17564861507209-0.0498476228199862i</v>
      </c>
      <c r="AG3911" t="str">
        <f t="shared" si="2096"/>
        <v>0.999331343852633-0.000162091204866714i</v>
      </c>
      <c r="AH3911" t="str">
        <f t="shared" si="2097"/>
        <v>0.0000457984251953377-0.0000441934630876067i</v>
      </c>
      <c r="AI3911">
        <f t="shared" si="2098"/>
        <v>-83.924851522784593</v>
      </c>
      <c r="AJ3911">
        <f t="shared" si="2099"/>
        <v>-43.978265607971998</v>
      </c>
      <c r="AK3911"/>
      <c r="AL3911"/>
      <c r="AM3911"/>
      <c r="AN3911"/>
    </row>
    <row r="3912" spans="1:40" x14ac:dyDescent="0.35">
      <c r="A3912"/>
      <c r="B3912">
        <f t="shared" si="2065"/>
        <v>1978000</v>
      </c>
      <c r="C3912" s="237" t="str">
        <f t="shared" si="2068"/>
        <v>-5.40649439828218E-09+0.000342682628207782i</v>
      </c>
      <c r="D3912" s="208" t="str">
        <f t="shared" si="2069"/>
        <v>-1.64874556116305+0.00262723348292633i</v>
      </c>
      <c r="E3912" t="str">
        <f t="shared" si="2070"/>
        <v>36500</v>
      </c>
      <c r="F3912" t="str">
        <f t="shared" si="2071"/>
        <v>0.21505376344086</v>
      </c>
      <c r="G3912" t="str">
        <f t="shared" si="2066"/>
        <v>0.21505376344086</v>
      </c>
      <c r="H3912" t="str">
        <f t="shared" si="2072"/>
        <v>2.5269042394357+0.0524496817785526i</v>
      </c>
      <c r="I3912" t="str">
        <f t="shared" si="2073"/>
        <v>7767.58783600076i</v>
      </c>
      <c r="J3912" t="str">
        <f t="shared" si="2067"/>
        <v>-81669.0255813264+1699.29965570621i</v>
      </c>
      <c r="K3912" t="str">
        <f t="shared" si="2074"/>
        <v>0.0019781235478419-0.0950694140902332i</v>
      </c>
      <c r="L3912" t="str">
        <f t="shared" si="2075"/>
        <v>0.000627149043935884-0.0255516523570702i</v>
      </c>
      <c r="M3912" t="str">
        <f t="shared" si="2076"/>
        <v>0.00260527259177778-0.120621066447303i</v>
      </c>
      <c r="N3912" t="str">
        <f t="shared" si="2077"/>
        <v>-24.6721774348955i</v>
      </c>
      <c r="O3912" t="str">
        <f t="shared" si="2078"/>
        <v>0.895802059927237+0.444453225244366i</v>
      </c>
      <c r="P3912" t="str">
        <f t="shared" si="2079"/>
        <v>0.104197940072763-0.444453225244366i</v>
      </c>
      <c r="Q3912" t="str">
        <f t="shared" si="2080"/>
        <v>-0.104197940072763+25.1166306601399i</v>
      </c>
      <c r="R3912" t="str">
        <f t="shared" si="2081"/>
        <v>-0.0177124808833367-0.00407508226067815i</v>
      </c>
      <c r="S3912" t="str">
        <f t="shared" si="2082"/>
        <v>2.75485725053021i</v>
      </c>
      <c r="T3912" t="str">
        <f t="shared" si="2083"/>
        <v>0.0112262699123362-0.0487953563863378i</v>
      </c>
      <c r="U3912" t="str">
        <f t="shared" si="2084"/>
        <v>0.0000499999999999999-0.0000718415711631044i</v>
      </c>
      <c r="V3912" t="str">
        <f t="shared" si="2085"/>
        <v>0.00002-0.000804625597026773i</v>
      </c>
      <c r="W3912" t="str">
        <f t="shared" si="2086"/>
        <v>0.0000420961907077543-0.0000681740316199185i</v>
      </c>
      <c r="X3912" t="str">
        <f t="shared" si="2087"/>
        <v>0.0000421105559485902-0.0000681453340931554i</v>
      </c>
      <c r="Y3912" t="str">
        <f t="shared" si="2088"/>
        <v>0.009+9.94251243008098i</v>
      </c>
      <c r="Z3912" t="str">
        <f t="shared" si="2089"/>
        <v>-0.0000822014931851076-0.0000508999529571122i</v>
      </c>
      <c r="AA3912" t="str">
        <f t="shared" si="2090"/>
        <v>0.00109765122812633-1.20694566962029i</v>
      </c>
      <c r="AB3912" t="str">
        <f t="shared" si="2091"/>
        <v>0.0337704496568613-0.146784385125344i</v>
      </c>
      <c r="AC3912" t="str">
        <f t="shared" si="2092"/>
        <v>0.982382692155272-0.00445584098748358i</v>
      </c>
      <c r="AD3912" t="str">
        <f t="shared" si="2093"/>
        <v>0.0350530588218842-0.149257713353457i</v>
      </c>
      <c r="AE3912" t="str">
        <f t="shared" si="2094"/>
        <v>-0.0000104786243640414+0.0000104850078620122i</v>
      </c>
      <c r="AF3912" t="str">
        <f t="shared" si="2095"/>
        <v>-4.17564980059875-0.0498224482956263i</v>
      </c>
      <c r="AG3912" t="str">
        <f t="shared" si="2096"/>
        <v>0.999348010941382-0.000153744913081085i</v>
      </c>
      <c r="AH3912" t="str">
        <f t="shared" si="2097"/>
        <v>0.0000443130003319289-0.000043281056144368i</v>
      </c>
      <c r="AI3912">
        <f t="shared" si="2098"/>
        <v>-84.16020445499241</v>
      </c>
      <c r="AJ3912">
        <f t="shared" si="2099"/>
        <v>-44.325030557469518</v>
      </c>
      <c r="AK3912"/>
      <c r="AL3912"/>
      <c r="AM3912"/>
      <c r="AN3912"/>
    </row>
    <row r="3913" spans="1:40" x14ac:dyDescent="0.35">
      <c r="A3913"/>
      <c r="B3913">
        <f t="shared" si="2065"/>
        <v>1979000</v>
      </c>
      <c r="C3913" s="237" t="str">
        <f t="shared" si="2068"/>
        <v>-5.40103191376398E-09+0.000342509468719131i</v>
      </c>
      <c r="D3913" s="208" t="str">
        <f t="shared" si="2069"/>
        <v>-1.64874556112117+0.00262590592684667i</v>
      </c>
      <c r="E3913" t="str">
        <f t="shared" si="2070"/>
        <v>36500</v>
      </c>
      <c r="F3913" t="str">
        <f t="shared" si="2071"/>
        <v>0.21505376344086</v>
      </c>
      <c r="G3913" t="str">
        <f t="shared" si="2066"/>
        <v>0.21505376344086</v>
      </c>
      <c r="H3913" t="str">
        <f t="shared" si="2072"/>
        <v>2.52690542320872+0.0524232050996629i</v>
      </c>
      <c r="I3913" t="str">
        <f t="shared" si="2073"/>
        <v>7771.51482681775i</v>
      </c>
      <c r="J3913" t="str">
        <f t="shared" si="2067"/>
        <v>-81751.6248433874+1700.15875563327i</v>
      </c>
      <c r="K3913" t="str">
        <f t="shared" si="2074"/>
        <v>0.00197612575382775-0.0950214153443029i</v>
      </c>
      <c r="L3913" t="str">
        <f t="shared" si="2075"/>
        <v>0.000626515781190842-0.0255387564964124i</v>
      </c>
      <c r="M3913" t="str">
        <f t="shared" si="2076"/>
        <v>0.00260264153501859-0.120560171840715i</v>
      </c>
      <c r="N3913" t="str">
        <f t="shared" si="2077"/>
        <v>-24.6846507298575i</v>
      </c>
      <c r="O3913" t="str">
        <f t="shared" si="2078"/>
        <v>0.901276027428637+0.433245337404172i</v>
      </c>
      <c r="P3913" t="str">
        <f t="shared" si="2079"/>
        <v>0.098723972571363-0.433245337404172i</v>
      </c>
      <c r="Q3913" t="str">
        <f t="shared" si="2080"/>
        <v>-0.098723972571363+25.1178960672617i</v>
      </c>
      <c r="R3913" t="str">
        <f t="shared" si="2081"/>
        <v>-0.0172636539507316-0.0038625701695893i</v>
      </c>
      <c r="S3913" t="str">
        <f t="shared" si="2082"/>
        <v>2.75624999939296i</v>
      </c>
      <c r="T3913" t="str">
        <f t="shared" si="2083"/>
        <v>0.0106462090275858-0.0475829461912242i</v>
      </c>
      <c r="U3913" t="str">
        <f t="shared" si="2084"/>
        <v>0.0000500000000000001-0.0000718052692069838i</v>
      </c>
      <c r="V3913" t="str">
        <f t="shared" si="2085"/>
        <v>0.00002-0.000804219015118218i</v>
      </c>
      <c r="W3913" t="str">
        <f t="shared" si="2086"/>
        <v>0.0000420960124360131-0.0000681418138978212i</v>
      </c>
      <c r="X3913" t="str">
        <f t="shared" si="2087"/>
        <v>0.0000421103558068678-0.0000681131300618275i</v>
      </c>
      <c r="Y3913" t="str">
        <f t="shared" si="2088"/>
        <v>0.009+9.94753897832672i</v>
      </c>
      <c r="Z3913" t="str">
        <f t="shared" si="2089"/>
        <v>-0.0000821211305095057-0.0000508739180908392i</v>
      </c>
      <c r="AA3913" t="str">
        <f t="shared" si="2090"/>
        <v>0.00109654217147737-1.20633578600659i</v>
      </c>
      <c r="AB3913" t="str">
        <f t="shared" si="2091"/>
        <v>0.0320255319718827-0.143137257648696i</v>
      </c>
      <c r="AC3913" t="str">
        <f t="shared" si="2092"/>
        <v>0.982826698600756-0.00423353860978564i</v>
      </c>
      <c r="AD3913" t="str">
        <f t="shared" si="2093"/>
        <v>0.0332118489857115-0.145495288444337i</v>
      </c>
      <c r="AE3913" t="str">
        <f t="shared" si="2094"/>
        <v>-0.0000101293099719378+0.0000102586206859112i</v>
      </c>
      <c r="AF3913" t="str">
        <f t="shared" si="2095"/>
        <v>-4.17565098432989-0.0497972991728162i</v>
      </c>
      <c r="AG3913" t="str">
        <f t="shared" si="2096"/>
        <v>0.999364763287071-0.000145611544886996i</v>
      </c>
      <c r="AH3913" t="str">
        <f t="shared" si="2097"/>
        <v>0.0000428406957792365-0.0000423526731588901i</v>
      </c>
      <c r="AI3913">
        <f t="shared" si="2098"/>
        <v>-84.402041594832369</v>
      </c>
      <c r="AJ3913">
        <f t="shared" si="2099"/>
        <v>-44.671789824061626</v>
      </c>
      <c r="AK3913"/>
      <c r="AL3913"/>
      <c r="AM3913"/>
      <c r="AN3913"/>
    </row>
    <row r="3914" spans="1:40" x14ac:dyDescent="0.35">
      <c r="A3914"/>
      <c r="B3914">
        <f t="shared" si="2065"/>
        <v>1980000</v>
      </c>
      <c r="C3914" s="237" t="str">
        <f t="shared" si="2068"/>
        <v>-5.39557770364736E-09+0.000342336484139056i</v>
      </c>
      <c r="D3914" s="208" t="str">
        <f t="shared" si="2069"/>
        <v>-1.64874556107936+0.00262457971173276i</v>
      </c>
      <c r="E3914" t="str">
        <f t="shared" si="2070"/>
        <v>36500</v>
      </c>
      <c r="F3914" t="str">
        <f t="shared" si="2071"/>
        <v>0.21505376344086</v>
      </c>
      <c r="G3914" t="str">
        <f t="shared" si="2066"/>
        <v>0.21505376344086</v>
      </c>
      <c r="H3914" t="str">
        <f t="shared" si="2072"/>
        <v>2.52690660518979+0.0523967551248824i</v>
      </c>
      <c r="I3914" t="str">
        <f t="shared" si="2073"/>
        <v>7775.44181763474i</v>
      </c>
      <c r="J3914" t="str">
        <f t="shared" si="2067"/>
        <v>-81834.265853875+1701.01785556032i</v>
      </c>
      <c r="K3914" t="str">
        <f t="shared" si="2074"/>
        <v>0.00197413098436532-0.0949734650208645i</v>
      </c>
      <c r="L3914" t="str">
        <f t="shared" si="2075"/>
        <v>0.000625883476923818-0.0255258736383751i</v>
      </c>
      <c r="M3914" t="str">
        <f t="shared" si="2076"/>
        <v>0.00260001446128914-0.12049933865924i</v>
      </c>
      <c r="N3914" t="str">
        <f t="shared" si="2077"/>
        <v>-24.6971240248195i</v>
      </c>
      <c r="O3914" t="str">
        <f t="shared" si="2078"/>
        <v>0.906609773441286+0.421970044790789i</v>
      </c>
      <c r="P3914" t="str">
        <f t="shared" si="2079"/>
        <v>0.093390226558714-0.421970044790789i</v>
      </c>
      <c r="Q3914" t="str">
        <f t="shared" si="2080"/>
        <v>-0.093390226558714+25.1190940696103i</v>
      </c>
      <c r="R3914" t="str">
        <f t="shared" si="2081"/>
        <v>-0.0168123667770143-0.00365539121601948i</v>
      </c>
      <c r="S3914" t="str">
        <f t="shared" si="2082"/>
        <v>2.75764274825572i</v>
      </c>
      <c r="T3914" t="str">
        <f t="shared" si="2083"/>
        <v>0.0100802630788938-0.0463625013236489i</v>
      </c>
      <c r="U3914" t="str">
        <f t="shared" si="2084"/>
        <v>0.0000499999999999998-0.0000717690039195052i</v>
      </c>
      <c r="V3914" t="str">
        <f t="shared" si="2085"/>
        <v>0.00002-0.00080381284389846i</v>
      </c>
      <c r="W3914" t="str">
        <f t="shared" si="2086"/>
        <v>0.0000420958340764543-0.0000681096298173227i</v>
      </c>
      <c r="X3914" t="str">
        <f t="shared" si="2087"/>
        <v>0.0000421101556106363-0.0000680809596578641i</v>
      </c>
      <c r="Y3914" t="str">
        <f t="shared" si="2088"/>
        <v>0.009+9.95256552657246i</v>
      </c>
      <c r="Z3914" t="str">
        <f t="shared" si="2089"/>
        <v>-0.0000820408895311804-0.0000508479095677759i</v>
      </c>
      <c r="AA3914" t="str">
        <f t="shared" si="2090"/>
        <v>0.00109543479482635-1.20572651844766i</v>
      </c>
      <c r="AB3914" t="str">
        <f t="shared" si="2091"/>
        <v>0.0303230743151498-0.139465960567719i</v>
      </c>
      <c r="AC3914" t="str">
        <f t="shared" si="2092"/>
        <v>0.983273284417844-0.00401652391542419i</v>
      </c>
      <c r="AD3914" t="str">
        <f t="shared" si="2093"/>
        <v>0.0314177725268841-0.141710115123786i</v>
      </c>
      <c r="AE3914" t="str">
        <f t="shared" si="2094"/>
        <v>-9.78320512384727E-06+0.0000100284958440535i</v>
      </c>
      <c r="AF3914" t="str">
        <f t="shared" si="2095"/>
        <v>-4.17565216626915-0.0497721754131496i</v>
      </c>
      <c r="AG3914" t="str">
        <f t="shared" si="2096"/>
        <v>0.999381598196031-0.000137692041951124i</v>
      </c>
      <c r="AH3914" t="str">
        <f t="shared" si="2097"/>
        <v>0.0000413816938561477-0.0000414084881479601i</v>
      </c>
      <c r="AI3914">
        <f t="shared" si="2098"/>
        <v>-84.650722754997673</v>
      </c>
      <c r="AJ3914">
        <f t="shared" si="2099"/>
        <v>-45.018543258936369</v>
      </c>
      <c r="AK3914"/>
      <c r="AL3914"/>
      <c r="AM3914"/>
      <c r="AN3914"/>
    </row>
    <row r="3915" spans="1:40" x14ac:dyDescent="0.35">
      <c r="A3915"/>
      <c r="B3915">
        <f t="shared" si="2065"/>
        <v>1981000</v>
      </c>
      <c r="C3915" s="237" t="str">
        <f t="shared" si="2068"/>
        <v>-5.39013175122892E-09+0.000342163674202677i</v>
      </c>
      <c r="D3915" s="208" t="str">
        <f t="shared" si="2069"/>
        <v>-1.64874556103761+0.00262325483555386i</v>
      </c>
      <c r="E3915" t="str">
        <f t="shared" si="2070"/>
        <v>36500</v>
      </c>
      <c r="F3915" t="str">
        <f t="shared" si="2071"/>
        <v>0.21505376344086</v>
      </c>
      <c r="G3915" t="str">
        <f t="shared" si="2066"/>
        <v>0.21505376344086</v>
      </c>
      <c r="H3915" t="str">
        <f t="shared" si="2072"/>
        <v>2.52690778538252+0.0523703318138513i</v>
      </c>
      <c r="I3915" t="str">
        <f t="shared" si="2073"/>
        <v>7779.36880845173i</v>
      </c>
      <c r="J3915" t="str">
        <f t="shared" si="2067"/>
        <v>-81916.9486127892+1701.87695548736i</v>
      </c>
      <c r="K3915" t="str">
        <f t="shared" si="2074"/>
        <v>0.0019721392333532-0.0949255630467106i</v>
      </c>
      <c r="L3915" t="str">
        <f t="shared" si="2075"/>
        <v>0.000625252129201891-0.0255130037633145i</v>
      </c>
      <c r="M3915" t="str">
        <f t="shared" si="2076"/>
        <v>0.00259739136255509-0.120438566810025i</v>
      </c>
      <c r="N3915" t="str">
        <f t="shared" si="2077"/>
        <v>-24.7095973197816i</v>
      </c>
      <c r="O3915" t="str">
        <f t="shared" si="2078"/>
        <v>0.911802468135309+0.410629101626224i</v>
      </c>
      <c r="P3915" t="str">
        <f t="shared" si="2079"/>
        <v>0.088197531864691-0.410629101626224i</v>
      </c>
      <c r="Q3915" t="str">
        <f t="shared" si="2080"/>
        <v>-0.088197531864691+25.1202264214078i</v>
      </c>
      <c r="R3915" t="str">
        <f t="shared" si="2081"/>
        <v>-0.0163586781445894-0.0034535810056965i</v>
      </c>
      <c r="S3915" t="str">
        <f t="shared" si="2082"/>
        <v>2.75903549711847i</v>
      </c>
      <c r="T3915" t="str">
        <f t="shared" si="2083"/>
        <v>0.00952855258689075-0.0451341736868583i</v>
      </c>
      <c r="U3915" t="str">
        <f t="shared" si="2084"/>
        <v>0.00005-0.0000717327752451392i</v>
      </c>
      <c r="V3915" t="str">
        <f t="shared" si="2085"/>
        <v>0.00002-0.000803407082745557i</v>
      </c>
      <c r="W3915" t="str">
        <f t="shared" si="2086"/>
        <v>0.0000420956556290821-0.0000680774793274347i</v>
      </c>
      <c r="X3915" t="str">
        <f t="shared" si="2087"/>
        <v>0.0000421099553598326-0.000068048822830298i</v>
      </c>
      <c r="Y3915" t="str">
        <f t="shared" si="2088"/>
        <v>0.009+9.95759207481821i</v>
      </c>
      <c r="Z3915" t="str">
        <f t="shared" si="2089"/>
        <v>-0.0000819607700044462-0.0000508219273477284i</v>
      </c>
      <c r="AA3915" t="str">
        <f t="shared" si="2090"/>
        <v>0.00109432909478181-1.20511786601052i</v>
      </c>
      <c r="AB3915" t="str">
        <f t="shared" si="2091"/>
        <v>0.0286634392323626-0.135770950832135i</v>
      </c>
      <c r="AC3915" t="str">
        <f t="shared" si="2092"/>
        <v>0.983722391436826-0.00380483383596927i</v>
      </c>
      <c r="AD3915" t="str">
        <f t="shared" si="2093"/>
        <v>0.0296711111466735-0.137902784734168i</v>
      </c>
      <c r="AE3915" t="str">
        <f t="shared" si="2094"/>
        <v>-9.44035242327821E-06+9.79467536754721E-06i</v>
      </c>
      <c r="AF3915" t="str">
        <f t="shared" si="2095"/>
        <v>-4.17565334642013-0.0497470769782974i</v>
      </c>
      <c r="AG3915" t="str">
        <f t="shared" si="2096"/>
        <v>0.999398512964302-0.000129987311780111i</v>
      </c>
      <c r="AH3915" t="str">
        <f t="shared" si="2097"/>
        <v>0.0000399361745632028-0.0000404486771958644i</v>
      </c>
      <c r="AI3915">
        <f t="shared" si="2098"/>
        <v>-84.90663912233849</v>
      </c>
      <c r="AJ3915">
        <f t="shared" si="2099"/>
        <v>-45.365290715077968</v>
      </c>
      <c r="AK3915"/>
      <c r="AL3915"/>
      <c r="AM3915"/>
      <c r="AN3915"/>
    </row>
    <row r="3916" spans="1:40" x14ac:dyDescent="0.35">
      <c r="A3916"/>
      <c r="B3916">
        <f t="shared" si="2065"/>
        <v>1982000</v>
      </c>
      <c r="C3916" s="237" t="str">
        <f t="shared" si="2068"/>
        <v>-5.38469403984749E-09+0.000341991038645648i</v>
      </c>
      <c r="D3916" s="208" t="str">
        <f t="shared" si="2069"/>
        <v>-1.64874556099591+0.0026219312962833i</v>
      </c>
      <c r="E3916" t="str">
        <f t="shared" si="2070"/>
        <v>36500</v>
      </c>
      <c r="F3916" t="str">
        <f t="shared" si="2071"/>
        <v>0.21505376344086</v>
      </c>
      <c r="G3916" t="str">
        <f t="shared" si="2066"/>
        <v>0.21505376344086</v>
      </c>
      <c r="H3916" t="str">
        <f t="shared" si="2072"/>
        <v>2.52690896379051+0.0523439351262906i</v>
      </c>
      <c r="I3916" t="str">
        <f t="shared" si="2073"/>
        <v>7783.29579926871i</v>
      </c>
      <c r="J3916" t="str">
        <f t="shared" si="2067"/>
        <v>-81999.67312013+1702.73605541442i</v>
      </c>
      <c r="K3916" t="str">
        <f t="shared" si="2074"/>
        <v>0.00197015049470534-0.0948777093487815i</v>
      </c>
      <c r="L3916" t="str">
        <f t="shared" si="2075"/>
        <v>0.000624621736097018-0.0255001468516266i</v>
      </c>
      <c r="M3916" t="str">
        <f t="shared" si="2076"/>
        <v>0.00259477223080236-0.120377856200408i</v>
      </c>
      <c r="N3916" t="str">
        <f t="shared" si="2077"/>
        <v>-24.7220706147436i</v>
      </c>
      <c r="O3916" t="str">
        <f t="shared" si="2078"/>
        <v>0.916853303625628+0.399224272346726i</v>
      </c>
      <c r="P3916" t="str">
        <f t="shared" si="2079"/>
        <v>0.083146696374372-0.399224272346726i</v>
      </c>
      <c r="Q3916" t="str">
        <f t="shared" si="2080"/>
        <v>-0.083146696374372+25.1212948870903i</v>
      </c>
      <c r="R3916" t="str">
        <f t="shared" si="2081"/>
        <v>-0.0159026474331954-0.00325717460602497i</v>
      </c>
      <c r="S3916" t="str">
        <f t="shared" si="2082"/>
        <v>2.76042824598123i</v>
      </c>
      <c r="T3916" t="str">
        <f t="shared" si="2083"/>
        <v>0.00899119678456411-0.0438981171604735i</v>
      </c>
      <c r="U3916" t="str">
        <f t="shared" si="2084"/>
        <v>0.0000500000000000001-0.0000716965831284668i</v>
      </c>
      <c r="V3916" t="str">
        <f t="shared" si="2085"/>
        <v>0.00002-0.000803001731038829i</v>
      </c>
      <c r="W3916" t="str">
        <f t="shared" si="2086"/>
        <v>0.0000420954770938996-0.0000680453623772703i</v>
      </c>
      <c r="X3916" t="str">
        <f t="shared" si="2087"/>
        <v>0.000042109755054393-0.0000680167195282645i</v>
      </c>
      <c r="Y3916" t="str">
        <f t="shared" si="2088"/>
        <v>0.009+9.96261862306395i</v>
      </c>
      <c r="Z3916" t="str">
        <f t="shared" si="2089"/>
        <v>-0.0000818807716842372-0.0000507959713905838i</v>
      </c>
      <c r="AA3916" t="str">
        <f t="shared" si="2090"/>
        <v>0.00109322506796088-1.20450982776409i</v>
      </c>
      <c r="AB3916" t="str">
        <f t="shared" si="2091"/>
        <v>0.0270469853957812-0.132052691336927i</v>
      </c>
      <c r="AC3916" t="str">
        <f t="shared" si="2092"/>
        <v>0.984173960877998-0.00359850477511166i</v>
      </c>
      <c r="AD3916" t="str">
        <f t="shared" si="2093"/>
        <v>0.0279721391045982-0.134073892122763i</v>
      </c>
      <c r="AE3916" t="str">
        <f t="shared" si="2094"/>
        <v>-0.0000091007939240354+0.0000095572017720304i</v>
      </c>
      <c r="AF3916" t="str">
        <f t="shared" si="2095"/>
        <v>-4.17565452478642-0.0497220038300073i</v>
      </c>
      <c r="AG3916" t="str">
        <f t="shared" si="2096"/>
        <v>0.99941550487807-0.00012249822760954i</v>
      </c>
      <c r="AH3916" t="str">
        <f t="shared" si="2097"/>
        <v>0.0000385043155595726-0.0000394734184234315i</v>
      </c>
      <c r="AI3916">
        <f t="shared" si="2098"/>
        <v>-85.170217013675597</v>
      </c>
      <c r="AJ3916">
        <f t="shared" si="2099"/>
        <v>-45.712032047279209</v>
      </c>
      <c r="AK3916"/>
      <c r="AL3916"/>
      <c r="AM3916"/>
      <c r="AN3916"/>
    </row>
    <row r="3917" spans="1:40" x14ac:dyDescent="0.35">
      <c r="A3917"/>
      <c r="B3917">
        <f t="shared" si="2065"/>
        <v>1983000</v>
      </c>
      <c r="C3917" s="237" t="str">
        <f t="shared" si="2068"/>
        <v>-5.3792645528838E-09+0.000341818577204155i</v>
      </c>
      <c r="D3917" s="208" t="str">
        <f t="shared" si="2069"/>
        <v>-1.64874556095429+0.00262060909189852i</v>
      </c>
      <c r="E3917" t="str">
        <f t="shared" si="2070"/>
        <v>36500</v>
      </c>
      <c r="F3917" t="str">
        <f t="shared" si="2071"/>
        <v>0.21505376344086</v>
      </c>
      <c r="G3917" t="str">
        <f t="shared" si="2066"/>
        <v>0.21505376344086</v>
      </c>
      <c r="H3917" t="str">
        <f t="shared" si="2072"/>
        <v>2.52691014041738+0.0523175650220046i</v>
      </c>
      <c r="I3917" t="str">
        <f t="shared" si="2073"/>
        <v>7787.2227900857i</v>
      </c>
      <c r="J3917" t="str">
        <f t="shared" si="2067"/>
        <v>-82082.4393758974+1703.59515534147i</v>
      </c>
      <c r="K3917" t="str">
        <f t="shared" si="2074"/>
        <v>0.00196816476235098-0.0948299038541646i</v>
      </c>
      <c r="L3917" t="str">
        <f t="shared" si="2075"/>
        <v>0.000623992295686001-0.0254873028837467i</v>
      </c>
      <c r="M3917" t="str">
        <f t="shared" si="2076"/>
        <v>0.00259215705803698-0.120317206737911i</v>
      </c>
      <c r="N3917" t="str">
        <f t="shared" si="2077"/>
        <v>-24.7345439097056i</v>
      </c>
      <c r="O3917" t="str">
        <f t="shared" si="2078"/>
        <v>0.921761494097894+0.387757331327749i</v>
      </c>
      <c r="P3917" t="str">
        <f t="shared" si="2079"/>
        <v>0.078238505902106-0.387757331327749i</v>
      </c>
      <c r="Q3917" t="str">
        <f t="shared" si="2080"/>
        <v>-0.078238505902106+25.1223012410333i</v>
      </c>
      <c r="R3917" t="str">
        <f t="shared" si="2081"/>
        <v>-0.0154443346182035-0.00306620653489773i</v>
      </c>
      <c r="S3917" t="str">
        <f t="shared" si="2082"/>
        <v>2.76182099484398i</v>
      </c>
      <c r="T3917" t="str">
        <f t="shared" si="2083"/>
        <v>0.00846831358260836-0.0426544875999501i</v>
      </c>
      <c r="U3917" t="str">
        <f t="shared" si="2084"/>
        <v>0.0000499999999999999-0.0000716604275141808i</v>
      </c>
      <c r="V3917" t="str">
        <f t="shared" si="2085"/>
        <v>0.00002-0.000802596788158828i</v>
      </c>
      <c r="W3917" t="str">
        <f t="shared" si="2086"/>
        <v>0.0000420952984709096-0.0000680132789160455i</v>
      </c>
      <c r="X3917" t="str">
        <f t="shared" si="2087"/>
        <v>0.0000421095546942535-0.0000679846497010002i</v>
      </c>
      <c r="Y3917" t="str">
        <f t="shared" si="2088"/>
        <v>0.009+9.9676451713097i</v>
      </c>
      <c r="Z3917" t="str">
        <f t="shared" si="2089"/>
        <v>-0.000081800894326103-0.0000507700416563098i</v>
      </c>
      <c r="AA3917" t="str">
        <f t="shared" si="2090"/>
        <v>0.00109212271098917-1.20390240277917i</v>
      </c>
      <c r="AB3917" t="str">
        <f t="shared" si="2091"/>
        <v>0.0254740674999927-0.128311650920708i</v>
      </c>
      <c r="AC3917" t="str">
        <f t="shared" si="2092"/>
        <v>0.984627933353157-0.00339757259741461i</v>
      </c>
      <c r="AD3917" t="str">
        <f t="shared" si="2093"/>
        <v>0.0263211231743489-0.130224035547332i</v>
      </c>
      <c r="AE3917" t="str">
        <f t="shared" si="2094"/>
        <v>-8.76457112472007E-06+9.31611805052344E-06i</v>
      </c>
      <c r="AF3917" t="str">
        <f t="shared" si="2095"/>
        <v>-4.17565570137167-0.0496969559301061i</v>
      </c>
      <c r="AG3917" t="str">
        <f t="shared" si="2096"/>
        <v>0.999432571214097-0.000115225628297863i</v>
      </c>
      <c r="AH3917" t="str">
        <f t="shared" si="2097"/>
        <v>0.0000370862921403387-0.0000384828919567361i</v>
      </c>
      <c r="AI3917">
        <f t="shared" si="2098"/>
        <v>-85.441922211066199</v>
      </c>
      <c r="AJ3917">
        <f t="shared" si="2099"/>
        <v>-46.058767112177094</v>
      </c>
      <c r="AK3917"/>
      <c r="AL3917"/>
      <c r="AM3917"/>
      <c r="AN3917"/>
    </row>
    <row r="3918" spans="1:40" x14ac:dyDescent="0.35">
      <c r="A3918"/>
      <c r="B3918">
        <f t="shared" si="2065"/>
        <v>1984000</v>
      </c>
      <c r="C3918" s="237" t="str">
        <f t="shared" si="2068"/>
        <v>-5.37384327376071E-09+0.000341646289614924i</v>
      </c>
      <c r="D3918" s="208" t="str">
        <f t="shared" si="2069"/>
        <v>-1.64874556091272+0.00261928822038108i</v>
      </c>
      <c r="E3918" t="str">
        <f t="shared" si="2070"/>
        <v>36500</v>
      </c>
      <c r="F3918" t="str">
        <f t="shared" si="2071"/>
        <v>0.21505376344086</v>
      </c>
      <c r="G3918" t="str">
        <f t="shared" si="2066"/>
        <v>0.21505376344086</v>
      </c>
      <c r="H3918" t="str">
        <f t="shared" si="2072"/>
        <v>2.52691131526668+0.0522912214608749i</v>
      </c>
      <c r="I3918" t="str">
        <f t="shared" si="2073"/>
        <v>7791.14978090269i</v>
      </c>
      <c r="J3918" t="str">
        <f t="shared" si="2067"/>
        <v>-82165.2473800914+1704.45425526852i</v>
      </c>
      <c r="K3918" t="str">
        <f t="shared" si="2074"/>
        <v>0.0019661820302347-0.0947821464900939i</v>
      </c>
      <c r="L3918" t="str">
        <f t="shared" si="2075"/>
        <v>0.00062336380605049-0.0254744718401495i</v>
      </c>
      <c r="M3918" t="str">
        <f t="shared" si="2076"/>
        <v>0.00258954583628519-0.120256618330243i</v>
      </c>
      <c r="N3918" t="str">
        <f t="shared" si="2077"/>
        <v>-24.7470172046677i</v>
      </c>
      <c r="O3918" t="str">
        <f t="shared" si="2078"/>
        <v>0.926526275930621+0.376230062608154i</v>
      </c>
      <c r="P3918" t="str">
        <f t="shared" si="2079"/>
        <v>0.073473724069379-0.376230062608154i</v>
      </c>
      <c r="Q3918" t="str">
        <f t="shared" si="2080"/>
        <v>-0.073473724069379+25.1232472672759i</v>
      </c>
      <c r="R3918" t="str">
        <f t="shared" si="2081"/>
        <v>-0.014983800268734-0.00288071074940985i</v>
      </c>
      <c r="S3918" t="str">
        <f t="shared" si="2082"/>
        <v>2.76321374370673i</v>
      </c>
      <c r="T3918" t="str">
        <f t="shared" si="2083"/>
        <v>0.00796001953441301-0.0414034428355224i</v>
      </c>
      <c r="U3918" t="str">
        <f t="shared" si="2084"/>
        <v>0.0000500000000000001-0.0000716243083470872i</v>
      </c>
      <c r="V3918" t="str">
        <f t="shared" si="2085"/>
        <v>0.00002-0.000802192253487376i</v>
      </c>
      <c r="W3918" t="str">
        <f t="shared" si="2086"/>
        <v>0.0000420951197601165-0.0000679812288930799i</v>
      </c>
      <c r="X3918" t="str">
        <f t="shared" si="2087"/>
        <v>0.0000421093542793519-0.0000679526132978471i</v>
      </c>
      <c r="Y3918" t="str">
        <f t="shared" si="2088"/>
        <v>0.009+9.97267171955544i</v>
      </c>
      <c r="Z3918" t="str">
        <f t="shared" si="2089"/>
        <v>-0.0000817211376862136-0.0000507441381049582i</v>
      </c>
      <c r="AA3918" t="str">
        <f t="shared" si="2090"/>
        <v>0.00109102202050082-1.20329559012842i</v>
      </c>
      <c r="AB3918" t="str">
        <f t="shared" si="2091"/>
        <v>0.0239450361565898-0.124548304362546i</v>
      </c>
      <c r="AC3918" t="str">
        <f t="shared" si="2092"/>
        <v>0.985084248867273-0.0032020726169653i</v>
      </c>
      <c r="AD3918" t="str">
        <f t="shared" si="2093"/>
        <v>0.0247183226010499-0.126353816581406i</v>
      </c>
      <c r="AE3918" t="str">
        <f t="shared" si="2094"/>
        <v>-8.43172496334803E-06+9.07146766623705E-06i</v>
      </c>
      <c r="AF3918" t="str">
        <f t="shared" si="2095"/>
        <v>-4.1756568761794-0.0496719332404938i</v>
      </c>
      <c r="AG3918" t="str">
        <f t="shared" si="2096"/>
        <v>0.999449709240164-0.000108170318226476i</v>
      </c>
      <c r="AH3918" t="str">
        <f t="shared" si="2097"/>
        <v>0.0000356822772143018-0.0000374772798956292i</v>
      </c>
      <c r="AI3918">
        <f t="shared" si="2098"/>
        <v>-85.722264987176104</v>
      </c>
      <c r="AJ3918">
        <f t="shared" si="2099"/>
        <v>-46.405495768266405</v>
      </c>
      <c r="AK3918"/>
      <c r="AL3918"/>
      <c r="AM3918"/>
      <c r="AN3918"/>
    </row>
    <row r="3919" spans="1:40" x14ac:dyDescent="0.35">
      <c r="A3919"/>
      <c r="B3919">
        <f t="shared" si="2065"/>
        <v>1985000</v>
      </c>
      <c r="C3919" s="237" t="str">
        <f t="shared" si="2068"/>
        <v>-5.36843018594258E-09+0.000341474175615204i</v>
      </c>
      <c r="D3919" s="208" t="str">
        <f t="shared" si="2069"/>
        <v>-1.64874556087122+0.00261796867971657i</v>
      </c>
      <c r="E3919" t="str">
        <f t="shared" si="2070"/>
        <v>36500</v>
      </c>
      <c r="F3919" t="str">
        <f t="shared" si="2071"/>
        <v>0.21505376344086</v>
      </c>
      <c r="G3919" t="str">
        <f t="shared" si="2066"/>
        <v>0.21505376344086</v>
      </c>
      <c r="H3919" t="str">
        <f t="shared" si="2072"/>
        <v>2.52691248834203+0.0522649044028667i</v>
      </c>
      <c r="I3919" t="str">
        <f t="shared" si="2073"/>
        <v>7795.07677171968i</v>
      </c>
      <c r="J3919" t="str">
        <f t="shared" si="2067"/>
        <v>-82248.0971327121+1705.31335519558i</v>
      </c>
      <c r="K3919" t="str">
        <f t="shared" si="2074"/>
        <v>0.00196420229231629-0.0947344371839495i</v>
      </c>
      <c r="L3919" t="str">
        <f t="shared" si="2075"/>
        <v>0.00062273626527696-0.0254616537013488i</v>
      </c>
      <c r="M3919" t="str">
        <f t="shared" si="2076"/>
        <v>0.00258693855759325-0.120196090885298i</v>
      </c>
      <c r="N3919" t="str">
        <f t="shared" si="2077"/>
        <v>-24.7594904996297i</v>
      </c>
      <c r="O3919" t="str">
        <f t="shared" si="2078"/>
        <v>0.931146907813875+0.364644259612926i</v>
      </c>
      <c r="P3919" t="str">
        <f t="shared" si="2079"/>
        <v>0.068853092186125-0.364644259612926i</v>
      </c>
      <c r="Q3919" t="str">
        <f t="shared" si="2080"/>
        <v>-0.068853092186125+25.1241347592426i</v>
      </c>
      <c r="R3919" t="str">
        <f t="shared" si="2081"/>
        <v>-0.0145211055455562-0.00270072063446446i</v>
      </c>
      <c r="S3919" t="str">
        <f t="shared" si="2082"/>
        <v>2.76460649256949i</v>
      </c>
      <c r="T3919" t="str">
        <f t="shared" si="2083"/>
        <v>0.00746642980065684-0.0401451426705315i</v>
      </c>
      <c r="U3919" t="str">
        <f t="shared" si="2084"/>
        <v>0.0000499999999999999-0.0000715882255721009i</v>
      </c>
      <c r="V3919" t="str">
        <f t="shared" si="2085"/>
        <v>0.00002-0.000801788126407532i</v>
      </c>
      <c r="W3919" t="str">
        <f t="shared" si="2086"/>
        <v>0.000042094940961523-0.0000679492122577931i</v>
      </c>
      <c r="X3919" t="str">
        <f t="shared" si="2087"/>
        <v>0.0000421091538096241-0.0000679206102682452i</v>
      </c>
      <c r="Y3919" t="str">
        <f t="shared" si="2088"/>
        <v>0.009+9.97769826780118i</v>
      </c>
      <c r="Z3919" t="str">
        <f t="shared" si="2089"/>
        <v>-0.0000816415015213477-0.0000507182606966591i</v>
      </c>
      <c r="AA3919" t="str">
        <f t="shared" si="2090"/>
        <v>0.00108992299313845-1.20268938888639i</v>
      </c>
      <c r="AB3919" t="str">
        <f t="shared" si="2091"/>
        <v>0.0224602377876641-0.120763132376938i</v>
      </c>
      <c r="AC3919" t="str">
        <f t="shared" si="2092"/>
        <v>0.985542846820374-0.00301203958591312i</v>
      </c>
      <c r="AD3919" t="str">
        <f t="shared" si="2093"/>
        <v>0.0231639890597321-0.122463840019043i</v>
      </c>
      <c r="AE3919" t="str">
        <f t="shared" si="2094"/>
        <v>-8.10229581206039E-06+8.82329454531874E-06i</v>
      </c>
      <c r="AF3919" t="str">
        <f t="shared" si="2095"/>
        <v>-4.17565804921325-0.0496469357231501i</v>
      </c>
      <c r="AG3919" t="str">
        <f t="shared" si="2096"/>
        <v>0.999466916215505-0.000101333067205376i</v>
      </c>
      <c r="AH3919" t="str">
        <f t="shared" si="2097"/>
        <v>0.0000342924412822207-0.0000364567662820313i</v>
      </c>
      <c r="AI3919">
        <f t="shared" si="2098"/>
        <v>-86.011805956954248</v>
      </c>
      <c r="AJ3919">
        <f t="shared" si="2099"/>
        <v>-46.752217875909487</v>
      </c>
      <c r="AK3919"/>
      <c r="AL3919"/>
      <c r="AM3919"/>
      <c r="AN3919"/>
    </row>
    <row r="3920" spans="1:40" x14ac:dyDescent="0.35">
      <c r="A3920"/>
      <c r="B3920">
        <f t="shared" si="2065"/>
        <v>1986000</v>
      </c>
      <c r="C3920" s="237" t="str">
        <f t="shared" si="2068"/>
        <v>-5.36302527293545E-09+0.000341302234942774i</v>
      </c>
      <c r="D3920" s="208" t="str">
        <f t="shared" si="2069"/>
        <v>-1.64874556082979+0.0026166504678946i</v>
      </c>
      <c r="E3920" t="str">
        <f t="shared" si="2070"/>
        <v>36500</v>
      </c>
      <c r="F3920" t="str">
        <f t="shared" si="2071"/>
        <v>0.21505376344086</v>
      </c>
      <c r="G3920" t="str">
        <f t="shared" si="2066"/>
        <v>0.21505376344086</v>
      </c>
      <c r="H3920" t="str">
        <f t="shared" si="2072"/>
        <v>2.52691365964699+0.0522386138080246i</v>
      </c>
      <c r="I3920" t="str">
        <f t="shared" si="2073"/>
        <v>7799.00376253666i</v>
      </c>
      <c r="J3920" t="str">
        <f t="shared" si="2067"/>
        <v>-82330.9886337594+1706.17245512262i</v>
      </c>
      <c r="K3920" t="str">
        <f t="shared" si="2074"/>
        <v>0.00196222554257069-0.0946867758632576i</v>
      </c>
      <c r="L3920" t="str">
        <f t="shared" si="2075"/>
        <v>0.000622109671456686-0.0254488484478977i</v>
      </c>
      <c r="M3920" t="str">
        <f t="shared" si="2076"/>
        <v>0.00258433521402738-0.120135624311155i</v>
      </c>
      <c r="N3920" t="str">
        <f t="shared" si="2077"/>
        <v>-24.7719637945917i</v>
      </c>
      <c r="O3920" t="str">
        <f t="shared" si="2078"/>
        <v>0.935622670864842+0.353001724873603i</v>
      </c>
      <c r="P3920" t="str">
        <f t="shared" si="2079"/>
        <v>0.064377329135158-0.353001724873603i</v>
      </c>
      <c r="Q3920" t="str">
        <f t="shared" si="2080"/>
        <v>-0.064377329135158+25.1249655194653i</v>
      </c>
      <c r="R3920" t="str">
        <f t="shared" si="2081"/>
        <v>-0.0140563121987303-0.00252626899126047i</v>
      </c>
      <c r="S3920" t="str">
        <f t="shared" si="2082"/>
        <v>2.76599924143224i</v>
      </c>
      <c r="T3920" t="str">
        <f t="shared" si="2083"/>
        <v>0.00698765811348025-0.0388797488790227i</v>
      </c>
      <c r="U3920" t="str">
        <f t="shared" si="2084"/>
        <v>0.00005-0.0000715521791342502i</v>
      </c>
      <c r="V3920" t="str">
        <f t="shared" si="2085"/>
        <v>0.00002-0.000801384406303599i</v>
      </c>
      <c r="W3920" t="str">
        <f t="shared" si="2086"/>
        <v>0.0000420947620751331-0.0000679172289597093i</v>
      </c>
      <c r="X3920" t="str">
        <f t="shared" si="2087"/>
        <v>0.0000421089532850083-0.0000678886405617417i</v>
      </c>
      <c r="Y3920" t="str">
        <f t="shared" si="2088"/>
        <v>0.009+9.98272481604693i</v>
      </c>
      <c r="Z3920" t="str">
        <f t="shared" si="2089"/>
        <v>-0.0000815619855889026-0.0000506924093916265i</v>
      </c>
      <c r="AA3920" t="str">
        <f t="shared" si="2090"/>
        <v>0.00108882562555311-1.20208379812946i</v>
      </c>
      <c r="AB3920" t="str">
        <f t="shared" si="2091"/>
        <v>0.0210200145180311-0.11695662160658i</v>
      </c>
      <c r="AC3920" t="str">
        <f t="shared" si="2092"/>
        <v>0.986003666009688-0.00282750768288477i</v>
      </c>
      <c r="AD3920" t="str">
        <f t="shared" si="2093"/>
        <v>0.0216583666149096-0.118554713778751i</v>
      </c>
      <c r="AE3920" t="str">
        <f t="shared" si="2094"/>
        <v>-7.77632347190395E-06+8.57164306952199E-06i</v>
      </c>
      <c r="AF3920" t="str">
        <f t="shared" si="2095"/>
        <v>-4.17565922047678-0.04962196334013i</v>
      </c>
      <c r="AG3920" t="str">
        <f t="shared" si="2096"/>
        <v>0.999484189391245-0.0000947146103838862i</v>
      </c>
      <c r="AH3920" t="str">
        <f t="shared" si="2097"/>
        <v>0.0000329169524153725-0.0000354215370679166i</v>
      </c>
      <c r="AI3920">
        <f t="shared" si="2098"/>
        <v>-86.311162924232974</v>
      </c>
      <c r="AJ3920">
        <f t="shared" si="2099"/>
        <v>-47.098933297375098</v>
      </c>
      <c r="AK3920"/>
      <c r="AL3920"/>
      <c r="AM3920"/>
      <c r="AN3920"/>
    </row>
    <row r="3921" spans="1:40" x14ac:dyDescent="0.35">
      <c r="A3921"/>
      <c r="B3921">
        <f t="shared" si="2065"/>
        <v>1987000</v>
      </c>
      <c r="C3921" s="237" t="str">
        <f t="shared" si="2068"/>
        <v>-5.35762851828681E-09+0.000341130467335941i</v>
      </c>
      <c r="D3921" s="208" t="str">
        <f t="shared" si="2069"/>
        <v>-1.64874556078842+0.00261533358290888i</v>
      </c>
      <c r="E3921" t="str">
        <f t="shared" si="2070"/>
        <v>36500</v>
      </c>
      <c r="F3921" t="str">
        <f t="shared" si="2071"/>
        <v>0.21505376344086</v>
      </c>
      <c r="G3921" t="str">
        <f t="shared" si="2066"/>
        <v>0.21505376344086</v>
      </c>
      <c r="H3921" t="str">
        <f t="shared" si="2072"/>
        <v>2.5269148291851+0.0522123496364728i</v>
      </c>
      <c r="I3921" t="str">
        <f t="shared" si="2073"/>
        <v>7802.93075335365i</v>
      </c>
      <c r="J3921" t="str">
        <f t="shared" si="2067"/>
        <v>-82413.9218832333+1707.03155504967i</v>
      </c>
      <c r="K3921" t="str">
        <f t="shared" si="2074"/>
        <v>0.00196025177498806-0.0946391624556905i</v>
      </c>
      <c r="L3921" t="str">
        <f t="shared" si="2075"/>
        <v>0.000621484022685751-0.0254360560603881i</v>
      </c>
      <c r="M3921" t="str">
        <f t="shared" si="2076"/>
        <v>0.00258173579767381-0.120075218516079i</v>
      </c>
      <c r="N3921" t="str">
        <f t="shared" si="2077"/>
        <v>-24.7844370895538i</v>
      </c>
      <c r="O3921" t="str">
        <f t="shared" si="2078"/>
        <v>0.939952868739554+0.3413042697481i</v>
      </c>
      <c r="P3921" t="str">
        <f t="shared" si="2079"/>
        <v>0.060047131260446-0.3413042697481i</v>
      </c>
      <c r="Q3921" t="str">
        <f t="shared" si="2080"/>
        <v>-0.060047131260446+25.1257413593019i</v>
      </c>
      <c r="R3921" t="str">
        <f t="shared" si="2081"/>
        <v>-0.0135894825650548-0.00235738802569391i</v>
      </c>
      <c r="S3921" t="str">
        <f t="shared" si="2082"/>
        <v>2.767391990295i</v>
      </c>
      <c r="T3921" t="str">
        <f t="shared" si="2083"/>
        <v>0.00652381674032267-0.0376074252027862i</v>
      </c>
      <c r="U3921" t="str">
        <f t="shared" si="2084"/>
        <v>0.0000500000000000001-0.000071516168978672i</v>
      </c>
      <c r="V3921" t="str">
        <f t="shared" si="2085"/>
        <v>0.00002-0.000800981092561126i</v>
      </c>
      <c r="W3921" t="str">
        <f t="shared" si="2086"/>
        <v>0.0000420945831009498-0.0000678852789484516i</v>
      </c>
      <c r="X3921" t="str">
        <f t="shared" si="2087"/>
        <v>0.0000421087527054409-0.0000678567041279792i</v>
      </c>
      <c r="Y3921" t="str">
        <f t="shared" si="2088"/>
        <v>0.009+9.98775136429267i</v>
      </c>
      <c r="Z3921" t="str">
        <f t="shared" si="2089"/>
        <v>-0.0000814825896468788-0.000050666584150153i</v>
      </c>
      <c r="AA3921" t="str">
        <f t="shared" si="2090"/>
        <v>0.00108772991440429-1.20147881693591i</v>
      </c>
      <c r="AB3921" t="str">
        <f t="shared" si="2091"/>
        <v>0.019624704066447-0.113129264613465i</v>
      </c>
      <c r="AC3921" t="str">
        <f t="shared" si="2092"/>
        <v>0.986466644631982-0.0026485105013091i</v>
      </c>
      <c r="AD3921" t="str">
        <f t="shared" si="2093"/>
        <v>0.0202016916815079-0.114627048807197i</v>
      </c>
      <c r="AE3921" t="str">
        <f t="shared" si="2094"/>
        <v>-7.45384716773059E-06+8.31655806883299E-06i</v>
      </c>
      <c r="AF3921" t="str">
        <f t="shared" si="2095"/>
        <v>-4.17566038997352-0.0495970160535639i</v>
      </c>
      <c r="AG3921" t="str">
        <f t="shared" si="2096"/>
        <v>0.999501526010841-0.0000883156481675543i</v>
      </c>
      <c r="AH3921" t="str">
        <f t="shared" si="2097"/>
        <v>0.0000315559762346514-0.0000343717800831396i</v>
      </c>
      <c r="AI3921">
        <f t="shared" si="2098"/>
        <v>-86.621018933363018</v>
      </c>
      <c r="AJ3921">
        <f t="shared" si="2099"/>
        <v>-47.44564189684688</v>
      </c>
      <c r="AK3921"/>
      <c r="AL3921"/>
      <c r="AM3921"/>
      <c r="AN3921"/>
    </row>
    <row r="3922" spans="1:40" x14ac:dyDescent="0.35">
      <c r="A3922"/>
      <c r="B3922">
        <f t="shared" si="2065"/>
        <v>1988000</v>
      </c>
      <c r="C3922" s="237" t="str">
        <f t="shared" si="2068"/>
        <v>-5.35223990558574E-09+0.000340958872533543i</v>
      </c>
      <c r="D3922" s="208" t="str">
        <f t="shared" si="2069"/>
        <v>-1.6487455607471+0.00261401802275716i</v>
      </c>
      <c r="E3922" t="str">
        <f t="shared" si="2070"/>
        <v>36500</v>
      </c>
      <c r="F3922" t="str">
        <f t="shared" si="2071"/>
        <v>0.21505376344086</v>
      </c>
      <c r="G3922" t="str">
        <f t="shared" si="2066"/>
        <v>0.21505376344086</v>
      </c>
      <c r="H3922" t="str">
        <f t="shared" si="2072"/>
        <v>2.5269159969599+0.0521861118484158i</v>
      </c>
      <c r="I3922" t="str">
        <f t="shared" si="2073"/>
        <v>7806.85774417064i</v>
      </c>
      <c r="J3922" t="str">
        <f t="shared" si="2067"/>
        <v>-82496.8968811338+1707.89065497672i</v>
      </c>
      <c r="K3922" t="str">
        <f t="shared" si="2074"/>
        <v>0.00195828098357363-0.094591596889065i</v>
      </c>
      <c r="L3922" t="str">
        <f t="shared" si="2075"/>
        <v>0.000620859317065018-0.0254232765194511i</v>
      </c>
      <c r="M3922" t="str">
        <f t="shared" si="2076"/>
        <v>0.00257914030063865-0.120014873408516i</v>
      </c>
      <c r="N3922" t="str">
        <f t="shared" si="2077"/>
        <v>-24.7969103845158i</v>
      </c>
      <c r="O3922" t="str">
        <f t="shared" si="2078"/>
        <v>0.944136827741118+0.329553714139194i</v>
      </c>
      <c r="P3922" t="str">
        <f t="shared" si="2079"/>
        <v>0.055863172258882-0.329553714139194i</v>
      </c>
      <c r="Q3922" t="str">
        <f t="shared" si="2080"/>
        <v>-0.055863172258882+25.126464098655i</v>
      </c>
      <c r="R3922" t="str">
        <f t="shared" si="2081"/>
        <v>-0.0131206795652823-0.00219410933666246i</v>
      </c>
      <c r="S3922" t="str">
        <f t="shared" si="2082"/>
        <v>2.76878473915775i</v>
      </c>
      <c r="T3922" t="str">
        <f t="shared" si="2083"/>
        <v>0.00607501644739455-0.0363283373477326i</v>
      </c>
      <c r="U3922" t="str">
        <f t="shared" si="2084"/>
        <v>0.0000499999999999999-0.000071480195050614i</v>
      </c>
      <c r="V3922" t="str">
        <f t="shared" si="2085"/>
        <v>0.00002-0.000800578184566879i</v>
      </c>
      <c r="W3922" t="str">
        <f t="shared" si="2086"/>
        <v>0.0000420944040389766-0.0000678533621737455i</v>
      </c>
      <c r="X3922" t="str">
        <f t="shared" si="2087"/>
        <v>0.0000421085520708596-0.0000678248009167059i</v>
      </c>
      <c r="Y3922" t="str">
        <f t="shared" si="2088"/>
        <v>0.009+9.99277791253841i</v>
      </c>
      <c r="Z3922" t="str">
        <f t="shared" si="2089"/>
        <v>-0.0000814033134538904-0.0000506407849326127i</v>
      </c>
      <c r="AA3922" t="str">
        <f t="shared" si="2090"/>
        <v>0.00108663585635988-1.20087444438585i</v>
      </c>
      <c r="AB3922" t="str">
        <f t="shared" si="2091"/>
        <v>0.0182746396357264-0.10928155986798i</v>
      </c>
      <c r="AC3922" t="str">
        <f t="shared" si="2092"/>
        <v>0.986931720286123-0.00247508103764012i</v>
      </c>
      <c r="AD3922" t="str">
        <f t="shared" si="2093"/>
        <v>0.0187941929870231-0.110681458982422i</v>
      </c>
      <c r="AE3922" t="str">
        <f t="shared" si="2094"/>
        <v>-7.13490554319218E-06+8.05808481404216E-06i</v>
      </c>
      <c r="AF3922" t="str">
        <f t="shared" si="2095"/>
        <v>-4.175661557707-0.0495720938256586i</v>
      </c>
      <c r="AG3922" t="str">
        <f t="shared" si="2096"/>
        <v>0.999518923310523-0.0000821368461406295i</v>
      </c>
      <c r="AH3922" t="str">
        <f t="shared" si="2097"/>
        <v>0.0000302096758901008-0.000033307685003049i</v>
      </c>
      <c r="AI3922">
        <f t="shared" si="2098"/>
        <v>-86.942131789736464</v>
      </c>
      <c r="AJ3922">
        <f t="shared" si="2099"/>
        <v>-47.792343540435773</v>
      </c>
      <c r="AK3922"/>
      <c r="AL3922"/>
      <c r="AM3922"/>
      <c r="AN3922"/>
    </row>
    <row r="3923" spans="1:40" x14ac:dyDescent="0.35">
      <c r="A3923"/>
      <c r="B3923">
        <f t="shared" si="2065"/>
        <v>1989000</v>
      </c>
      <c r="C3923" s="237" t="str">
        <f t="shared" si="2068"/>
        <v>-5.34685941846232E-09+0.000340787450274938i</v>
      </c>
      <c r="D3923" s="208" t="str">
        <f t="shared" si="2069"/>
        <v>-1.64874556070585+0.00261270378544119i</v>
      </c>
      <c r="E3923" t="str">
        <f t="shared" si="2070"/>
        <v>36500</v>
      </c>
      <c r="F3923" t="str">
        <f t="shared" si="2071"/>
        <v>0.21505376344086</v>
      </c>
      <c r="G3923" t="str">
        <f t="shared" si="2066"/>
        <v>0.21505376344086</v>
      </c>
      <c r="H3923" t="str">
        <f t="shared" si="2072"/>
        <v>2.52691716297497+0.0521599004041389i</v>
      </c>
      <c r="I3923" t="str">
        <f t="shared" si="2073"/>
        <v>7810.78473498762i</v>
      </c>
      <c r="J3923" t="str">
        <f t="shared" si="2067"/>
        <v>-82579.9136274609+1708.74975490377i</v>
      </c>
      <c r="K3923" t="str">
        <f t="shared" si="2074"/>
        <v>0.00195631316234767-0.0945440790913431i</v>
      </c>
      <c r="L3923" t="str">
        <f t="shared" si="2075"/>
        <v>0.000620235552700107-0.0254105098057565i</v>
      </c>
      <c r="M3923" t="str">
        <f t="shared" si="2076"/>
        <v>0.00257654871504778-0.1199545888971i</v>
      </c>
      <c r="N3923" t="str">
        <f t="shared" si="2077"/>
        <v>-24.8093836794778i</v>
      </c>
      <c r="O3923" t="str">
        <f t="shared" si="2078"/>
        <v>0.948173896924755+0.317751886210806i</v>
      </c>
      <c r="P3923" t="str">
        <f t="shared" si="2079"/>
        <v>0.051826103075245-0.317751886210806i</v>
      </c>
      <c r="Q3923" t="str">
        <f t="shared" si="2080"/>
        <v>-0.051826103075245+25.1271355656886i</v>
      </c>
      <c r="R3923" t="str">
        <f t="shared" si="2081"/>
        <v>-0.0126499667010614-0.00203646390426497i</v>
      </c>
      <c r="S3923" t="str">
        <f t="shared" si="2082"/>
        <v>2.77017748802051i</v>
      </c>
      <c r="T3923" t="str">
        <f t="shared" si="2083"/>
        <v>0.00564136646276117-0.0350426529794894i</v>
      </c>
      <c r="U3923" t="str">
        <f t="shared" si="2084"/>
        <v>0.0000500000000000001-0.0000714442572954354i</v>
      </c>
      <c r="V3923" t="str">
        <f t="shared" si="2085"/>
        <v>0.00002-0.000800175681708875i</v>
      </c>
      <c r="W3923" t="str">
        <f t="shared" si="2086"/>
        <v>0.0000420942248892172-0.0000678214785854184i</v>
      </c>
      <c r="X3923" t="str">
        <f t="shared" si="2087"/>
        <v>0.0000421083513812023-0.0000677929308777699i</v>
      </c>
      <c r="Y3923" t="str">
        <f t="shared" si="2088"/>
        <v>0.009+9.99780446078416i</v>
      </c>
      <c r="Z3923" t="str">
        <f t="shared" si="2089"/>
        <v>-0.0000813241567691567-0.0000506150116994605i</v>
      </c>
      <c r="AA3923" t="str">
        <f t="shared" si="2090"/>
        <v>0.00108554344809614-1.20027067956123i</v>
      </c>
      <c r="AB3923" t="str">
        <f t="shared" si="2091"/>
        <v>0.0169701498016928-0.105414011735661i</v>
      </c>
      <c r="AC3923" t="str">
        <f t="shared" si="2092"/>
        <v>0.98739882997592-0.00230725167946981i</v>
      </c>
      <c r="AD3923" t="str">
        <f t="shared" si="2093"/>
        <v>0.0174360915348138-0.106718561016275i</v>
      </c>
      <c r="AE3923" t="str">
        <f t="shared" si="2094"/>
        <v>-6.81953665580689E-06+7.79626900923886E-06i</v>
      </c>
      <c r="AF3923" t="str">
        <f t="shared" si="2095"/>
        <v>-4.17566272368082-0.0495471966186977i</v>
      </c>
      <c r="AG3923" t="str">
        <f t="shared" si="2096"/>
        <v>0.999536378519733-0.0000761788349937049i</v>
      </c>
      <c r="AH3923" t="str">
        <f t="shared" si="2097"/>
        <v>0.0000288782120407789-0.0000322294433158013i</v>
      </c>
      <c r="AI3923">
        <f t="shared" si="2098"/>
        <v>-87.275345383011</v>
      </c>
      <c r="AJ3923">
        <f t="shared" si="2099"/>
        <v>-48.139038096215181</v>
      </c>
      <c r="AK3923"/>
      <c r="AL3923"/>
      <c r="AM3923"/>
      <c r="AN3923"/>
    </row>
    <row r="3924" spans="1:40" x14ac:dyDescent="0.35">
      <c r="A3924"/>
      <c r="B3924">
        <f t="shared" si="2065"/>
        <v>1990000</v>
      </c>
      <c r="C3924" s="237" t="str">
        <f t="shared" si="2068"/>
        <v>-5.34148704058783E-09+0.000340616200300011i</v>
      </c>
      <c r="D3924" s="208" t="str">
        <f t="shared" si="2069"/>
        <v>-1.64874556066466+0.00261139086896675i</v>
      </c>
      <c r="E3924" t="str">
        <f t="shared" si="2070"/>
        <v>36500</v>
      </c>
      <c r="F3924" t="str">
        <f t="shared" si="2071"/>
        <v>0.21505376344086</v>
      </c>
      <c r="G3924" t="str">
        <f t="shared" si="2066"/>
        <v>0.21505376344086</v>
      </c>
      <c r="H3924" t="str">
        <f t="shared" si="2072"/>
        <v>2.52691832723382+0.0521337152640062i</v>
      </c>
      <c r="I3924" t="str">
        <f t="shared" si="2073"/>
        <v>7814.71172580461i</v>
      </c>
      <c r="J3924" t="str">
        <f t="shared" si="2067"/>
        <v>-82662.9721222146+1709.60885483082i</v>
      </c>
      <c r="K3924" t="str">
        <f t="shared" si="2074"/>
        <v>0.00195434830534546-0.0944966089906313i</v>
      </c>
      <c r="L3924" t="str">
        <f t="shared" si="2075"/>
        <v>0.000619612727701406-0.0253977559000128i</v>
      </c>
      <c r="M3924" t="str">
        <f t="shared" si="2076"/>
        <v>0.00257396103304687-0.119894364890644i</v>
      </c>
      <c r="N3924" t="str">
        <f t="shared" si="2077"/>
        <v>-24.8218569744398i</v>
      </c>
      <c r="O3924" t="str">
        <f t="shared" si="2078"/>
        <v>0.952063448198919+0.305900622103952i</v>
      </c>
      <c r="P3924" t="str">
        <f t="shared" si="2079"/>
        <v>0.047936551801081-0.305900622103952i</v>
      </c>
      <c r="Q3924" t="str">
        <f t="shared" si="2080"/>
        <v>-0.047936551801081+25.1277575965438i</v>
      </c>
      <c r="R3924" t="str">
        <f t="shared" si="2081"/>
        <v>-0.0121774080516753-0.00188448207792812i</v>
      </c>
      <c r="S3924" t="str">
        <f t="shared" si="2082"/>
        <v>2.77157023688326i</v>
      </c>
      <c r="T3924" t="str">
        <f t="shared" si="2083"/>
        <v>0.0052229744391255-0.0337505417184058i</v>
      </c>
      <c r="U3924" t="str">
        <f t="shared" si="2084"/>
        <v>0.0000499999999999999-0.0000714083556586032i</v>
      </c>
      <c r="V3924" t="str">
        <f t="shared" si="2085"/>
        <v>0.00002-0.000799773583376357i</v>
      </c>
      <c r="W3924" t="str">
        <f t="shared" si="2086"/>
        <v>0.0000420940456516746-0.0000677896281333969i</v>
      </c>
      <c r="X3924" t="str">
        <f t="shared" si="2087"/>
        <v>0.0000421081506364062-0.0000677610939611187i</v>
      </c>
      <c r="Y3924" t="str">
        <f t="shared" si="2088"/>
        <v>0.009+10.0028310090299i</v>
      </c>
      <c r="Z3924" t="str">
        <f t="shared" si="2089"/>
        <v>-0.0000812451193525004-0.0000505892644112308i</v>
      </c>
      <c r="AA3924" t="str">
        <f t="shared" si="2090"/>
        <v>0.00108445268629768-1.19966752154588i</v>
      </c>
      <c r="AB3924" t="str">
        <f t="shared" si="2091"/>
        <v>0.0157115584012228-0.101527130462164i</v>
      </c>
      <c r="AC3924" t="str">
        <f t="shared" si="2092"/>
        <v>0.987867910113163-0.00214505419356355i</v>
      </c>
      <c r="AD3924" t="str">
        <f t="shared" si="2093"/>
        <v>0.0161276005687684-0.102738974356709i</v>
      </c>
      <c r="AE3924" t="str">
        <f t="shared" si="2094"/>
        <v>-6.50777797214923E-06+7.53115678427213E-06i</v>
      </c>
      <c r="AF3924" t="str">
        <f t="shared" si="2095"/>
        <v>-4.17566388789848-0.0495223243950395i</v>
      </c>
      <c r="AG3924" t="str">
        <f t="shared" si="2096"/>
        <v>0.999553888861571-0.0000704422104575526i</v>
      </c>
      <c r="AH3924" t="str">
        <f t="shared" si="2097"/>
        <v>0.0000275617428351758-0.0000311372482895517i</v>
      </c>
      <c r="AI3924">
        <f t="shared" si="2098"/>
        <v>-87.621603238758695</v>
      </c>
      <c r="AJ3924">
        <f t="shared" si="2099"/>
        <v>-48.485725434226822</v>
      </c>
      <c r="AK3924"/>
      <c r="AL3924"/>
      <c r="AM3924"/>
      <c r="AN3924"/>
    </row>
    <row r="3925" spans="1:40" x14ac:dyDescent="0.35">
      <c r="A3925"/>
      <c r="B3925">
        <f t="shared" si="2065"/>
        <v>1991000</v>
      </c>
      <c r="C3925" s="237" t="str">
        <f t="shared" si="2068"/>
        <v>-5.33612275567456E-09+0.000340445122349166i</v>
      </c>
      <c r="D3925" s="208" t="str">
        <f t="shared" si="2069"/>
        <v>-1.64874556062354+0.00261007927134361i</v>
      </c>
      <c r="E3925" t="str">
        <f t="shared" si="2070"/>
        <v>36500</v>
      </c>
      <c r="F3925" t="str">
        <f t="shared" si="2071"/>
        <v>0.21505376344086</v>
      </c>
      <c r="G3925" t="str">
        <f t="shared" si="2066"/>
        <v>0.21505376344086</v>
      </c>
      <c r="H3925" t="str">
        <f t="shared" si="2072"/>
        <v>2.52691948974+0.0521075563884616i</v>
      </c>
      <c r="I3925" t="str">
        <f t="shared" si="2073"/>
        <v>7818.6387166216i</v>
      </c>
      <c r="J3925" t="str">
        <f t="shared" si="2067"/>
        <v>-82746.072365395+1710.46795475787i</v>
      </c>
      <c r="K3925" t="str">
        <f t="shared" si="2074"/>
        <v>0.00195238640661725-0.09444918651518i</v>
      </c>
      <c r="L3925" t="str">
        <f t="shared" si="2075"/>
        <v>0.000618990840184027-0.0253850147829672i</v>
      </c>
      <c r="M3925" t="str">
        <f t="shared" si="2076"/>
        <v>0.00257137724680128-0.119834201298147i</v>
      </c>
      <c r="N3925" t="str">
        <f t="shared" si="2077"/>
        <v>-24.8343302694019i</v>
      </c>
      <c r="O3925" t="str">
        <f t="shared" si="2078"/>
        <v>0.955804876423091+0.294001765650888i</v>
      </c>
      <c r="P3925" t="str">
        <f t="shared" si="2079"/>
        <v>0.044195123576909-0.294001765650888i</v>
      </c>
      <c r="Q3925" t="str">
        <f t="shared" si="2080"/>
        <v>-0.044195123576909+25.1283320350528i</v>
      </c>
      <c r="R3925" t="str">
        <f t="shared" si="2081"/>
        <v>-0.0117030682705101-0.00173819356444098i</v>
      </c>
      <c r="S3925" t="str">
        <f t="shared" si="2082"/>
        <v>2.77296298574602i</v>
      </c>
      <c r="T3925" t="str">
        <f t="shared" si="2083"/>
        <v>0.00481994641625678-0.0324521751337832i</v>
      </c>
      <c r="U3925" t="str">
        <f t="shared" si="2084"/>
        <v>0.00005-0.0000713724900856961i</v>
      </c>
      <c r="V3925" t="str">
        <f t="shared" si="2085"/>
        <v>0.00002-0.000799371888959793i</v>
      </c>
      <c r="W3925" t="str">
        <f t="shared" si="2086"/>
        <v>0.0000420938663263528-0.0000677578107677103i</v>
      </c>
      <c r="X3925" t="str">
        <f t="shared" si="2087"/>
        <v>0.0000421079498364103-0.0000677292901168037i</v>
      </c>
      <c r="Y3925" t="str">
        <f t="shared" si="2088"/>
        <v>0.009+10.0078575572756i</v>
      </c>
      <c r="Z3925" t="str">
        <f t="shared" si="2089"/>
        <v>-0.0000811662009643505-0.0000505635430285392i</v>
      </c>
      <c r="AA3925" t="str">
        <f t="shared" si="2090"/>
        <v>0.00108336356765743-1.19906496942544i</v>
      </c>
      <c r="AB3925" t="str">
        <f t="shared" si="2091"/>
        <v>0.0144991844192258-0.0976214321559107i</v>
      </c>
      <c r="AC3925" t="str">
        <f t="shared" si="2092"/>
        <v>0.988338896520928-0.00198851971379832i</v>
      </c>
      <c r="AD3925" t="str">
        <f t="shared" si="2093"/>
        <v>0.0148689255391528-0.0987433210894443i</v>
      </c>
      <c r="AE3925" t="str">
        <f t="shared" si="2094"/>
        <v>-6.19966636312181E-06+7.26279468714612E-06i</v>
      </c>
      <c r="AF3925" t="str">
        <f t="shared" si="2095"/>
        <v>-4.17566505036354-0.049497477117118i</v>
      </c>
      <c r="AG3925" t="str">
        <f t="shared" si="2096"/>
        <v>0.999571451553232-0.0000649275332422725i</v>
      </c>
      <c r="AH3925" t="str">
        <f t="shared" si="2097"/>
        <v>0.0000262604238920064-0.0000300312949393952i</v>
      </c>
      <c r="AI3925">
        <f t="shared" si="2098"/>
        <v>-87.981964846499508</v>
      </c>
      <c r="AJ3925">
        <f t="shared" si="2099"/>
        <v>-48.832405426506305</v>
      </c>
      <c r="AK3925"/>
      <c r="AL3925"/>
      <c r="AM3925"/>
      <c r="AN3925"/>
    </row>
    <row r="3926" spans="1:40" x14ac:dyDescent="0.35">
      <c r="A3926"/>
      <c r="B3926">
        <f t="shared" si="2065"/>
        <v>1992000</v>
      </c>
      <c r="C3926" s="237" t="str">
        <f t="shared" si="2068"/>
        <v>-5.33076654747558E-09+0.00034027421616333i</v>
      </c>
      <c r="D3926" s="208" t="str">
        <f t="shared" si="2069"/>
        <v>-1.64874556058247+0.00260876899058553i</v>
      </c>
      <c r="E3926" t="str">
        <f t="shared" si="2070"/>
        <v>36500</v>
      </c>
      <c r="F3926" t="str">
        <f t="shared" si="2071"/>
        <v>0.21505376344086</v>
      </c>
      <c r="G3926" t="str">
        <f t="shared" si="2066"/>
        <v>0.21505376344086</v>
      </c>
      <c r="H3926" t="str">
        <f t="shared" si="2072"/>
        <v>2.52692065049698+0.0520814237380274i</v>
      </c>
      <c r="I3926" t="str">
        <f t="shared" si="2073"/>
        <v>7822.56570743858i</v>
      </c>
      <c r="J3926" t="str">
        <f t="shared" si="2067"/>
        <v>-82829.214357002+1711.32705468493i</v>
      </c>
      <c r="K3926" t="str">
        <f t="shared" si="2074"/>
        <v>0.00195042746022823-0.0944018115933836i</v>
      </c>
      <c r="L3926" t="str">
        <f t="shared" si="2075"/>
        <v>0.000618369888267816-0.0253722864354055i</v>
      </c>
      <c r="M3926" t="str">
        <f t="shared" si="2076"/>
        <v>0.00256879734849605-0.119774098028789i</v>
      </c>
      <c r="N3926" t="str">
        <f t="shared" si="2077"/>
        <v>-24.8468035643639i</v>
      </c>
      <c r="O3926" t="str">
        <f t="shared" si="2078"/>
        <v>0.959397599501805+0.282057168088625i</v>
      </c>
      <c r="P3926" t="str">
        <f t="shared" si="2079"/>
        <v>0.040602400498195-0.282057168088625i</v>
      </c>
      <c r="Q3926" t="str">
        <f t="shared" si="2080"/>
        <v>-0.040602400498195+25.1288607324525i</v>
      </c>
      <c r="R3926" t="str">
        <f t="shared" si="2081"/>
        <v>-0.0112270125812934-0.00159762741591878i</v>
      </c>
      <c r="S3926" t="str">
        <f t="shared" si="2082"/>
        <v>2.77435573460877i</v>
      </c>
      <c r="T3926" t="str">
        <f t="shared" si="2083"/>
        <v>0.00443238678312246-0.0311477267374362i</v>
      </c>
      <c r="U3926" t="str">
        <f t="shared" si="2084"/>
        <v>0.0000500000000000001-0.0000713366605224002i</v>
      </c>
      <c r="V3926" t="str">
        <f t="shared" si="2085"/>
        <v>0.00002-0.000798970597850882i</v>
      </c>
      <c r="W3926" t="str">
        <f t="shared" si="2086"/>
        <v>0.0000420936869132549-0.0000677260264384862i</v>
      </c>
      <c r="X3926" t="str">
        <f t="shared" si="2087"/>
        <v>0.0000421077489811517-0.0000676975192949722i</v>
      </c>
      <c r="Y3926" t="str">
        <f t="shared" si="2088"/>
        <v>0.009+10.0128841055214i</v>
      </c>
      <c r="Z3926" t="str">
        <f t="shared" si="2089"/>
        <v>-0.0000810874013657327-0.0000505378475120791i</v>
      </c>
      <c r="AA3926" t="str">
        <f t="shared" si="2090"/>
        <v>0.00108227608887662-1.19846302228739i</v>
      </c>
      <c r="AB3926" t="str">
        <f t="shared" si="2091"/>
        <v>0.01333334187473-0.0936974387687214i</v>
      </c>
      <c r="AC3926" t="str">
        <f t="shared" si="2092"/>
        <v>0.988811724437123-0.00183767872902523i</v>
      </c>
      <c r="AD3926" t="str">
        <f t="shared" si="2093"/>
        <v>0.0136602640697826-0.0947322258393832i</v>
      </c>
      <c r="AE3926" t="str">
        <f t="shared" si="2094"/>
        <v>-5.89523809933894E-06+6.99122967637388E-06i</v>
      </c>
      <c r="AF3926" t="str">
        <f t="shared" si="2095"/>
        <v>-4.17566621107945-0.0494726547474419i</v>
      </c>
      <c r="AG3926" t="str">
        <f t="shared" si="2096"/>
        <v>0.999589063806453-0.0000596353289823788i</v>
      </c>
      <c r="AH3926" t="str">
        <f t="shared" si="2097"/>
        <v>0.0000249744082815039-0.0000289117799941533i</v>
      </c>
      <c r="AI3926">
        <f t="shared" si="2098"/>
        <v>-88.357625475925346</v>
      </c>
      <c r="AJ3926">
        <f t="shared" si="2099"/>
        <v>-49.179077947087848</v>
      </c>
      <c r="AK3926"/>
      <c r="AL3926"/>
      <c r="AM3926"/>
      <c r="AN3926"/>
    </row>
    <row r="3927" spans="1:40" x14ac:dyDescent="0.35">
      <c r="A3927"/>
      <c r="B3927">
        <f t="shared" si="2065"/>
        <v>1993000</v>
      </c>
      <c r="C3927" s="237" t="str">
        <f t="shared" si="2068"/>
        <v>-5.32541839978495E-09+0.000340103481483954i</v>
      </c>
      <c r="D3927" s="208" t="str">
        <f t="shared" si="2069"/>
        <v>-1.64874556054147+0.00260746002471032i</v>
      </c>
      <c r="E3927" t="str">
        <f t="shared" si="2070"/>
        <v>36500</v>
      </c>
      <c r="F3927" t="str">
        <f t="shared" si="2071"/>
        <v>0.21505376344086</v>
      </c>
      <c r="G3927" t="str">
        <f t="shared" si="2066"/>
        <v>0.21505376344086</v>
      </c>
      <c r="H3927" t="str">
        <f t="shared" si="2072"/>
        <v>2.52692180950831+0.0520553172733061i</v>
      </c>
      <c r="I3927" t="str">
        <f t="shared" si="2073"/>
        <v>7826.49269825557i</v>
      </c>
      <c r="J3927" t="str">
        <f t="shared" si="2067"/>
        <v>-82912.3980970356+1712.18615461197i</v>
      </c>
      <c r="K3927" t="str">
        <f t="shared" si="2074"/>
        <v>0.0019484714602584-0.0943544841537802i</v>
      </c>
      <c r="L3927" t="str">
        <f t="shared" si="2075"/>
        <v>0.000617749870077329-0.0253595708381518i</v>
      </c>
      <c r="M3927" t="str">
        <f t="shared" si="2076"/>
        <v>0.00256622133033573-0.119714054991932i</v>
      </c>
      <c r="N3927" t="str">
        <f t="shared" si="2077"/>
        <v>-24.8592768593259i</v>
      </c>
      <c r="O3927" t="str">
        <f t="shared" si="2078"/>
        <v>0.96284105847539+0.270068687770336i</v>
      </c>
      <c r="P3927" t="str">
        <f t="shared" si="2079"/>
        <v>0.03715894152461-0.270068687770336i</v>
      </c>
      <c r="Q3927" t="str">
        <f t="shared" si="2080"/>
        <v>-0.03715894152461+25.1293455470962i</v>
      </c>
      <c r="R3927" t="str">
        <f t="shared" si="2081"/>
        <v>-0.0107493067740388-0.0014628120176815i</v>
      </c>
      <c r="S3927" t="str">
        <f t="shared" si="2082"/>
        <v>2.77574848347153i</v>
      </c>
      <c r="T3927" t="str">
        <f t="shared" si="2083"/>
        <v>0.00406039823968335-0.0298373719764084i</v>
      </c>
      <c r="U3927" t="str">
        <f t="shared" si="2084"/>
        <v>0.0000499999999999999-0.0000713008669145111i</v>
      </c>
      <c r="V3927" t="str">
        <f t="shared" si="2085"/>
        <v>0.00002-0.000798569709442527i</v>
      </c>
      <c r="W3927" t="str">
        <f t="shared" si="2086"/>
        <v>0.0000420935074123841-0.0000676942750959527i</v>
      </c>
      <c r="X3927" t="str">
        <f t="shared" si="2087"/>
        <v>0.000042107548070569-0.0000676657814458748i</v>
      </c>
      <c r="Y3927" t="str">
        <f t="shared" si="2088"/>
        <v>0.009+10.0179106537671i</v>
      </c>
      <c r="Z3927" t="str">
        <f t="shared" si="2089"/>
        <v>-0.0000810087203182763-0.0000505121778226256i</v>
      </c>
      <c r="AA3927" t="str">
        <f t="shared" si="2090"/>
        <v>0.00108119024666478-1.19786167922106i</v>
      </c>
      <c r="AB3927" t="str">
        <f t="shared" si="2091"/>
        <v>0.0122143397059567-0.0897556780738987i</v>
      </c>
      <c r="AC3927" t="str">
        <f t="shared" si="2092"/>
        <v>0.989286328518313-0.00169256107084102i</v>
      </c>
      <c r="AD3927" t="str">
        <f t="shared" si="2093"/>
        <v>0.0125018059263642-0.0907063156712889i</v>
      </c>
      <c r="AE3927" t="str">
        <f t="shared" si="2094"/>
        <v>-5.59452884658555E-06+6.71650911326023E-06i</v>
      </c>
      <c r="AF3927" t="str">
        <f t="shared" si="2095"/>
        <v>-4.17566737004978-0.0494478572485958i</v>
      </c>
      <c r="AG3927" t="str">
        <f t="shared" si="2096"/>
        <v>0.999606722827953-0.0000545660881871157i</v>
      </c>
      <c r="AH3927" t="str">
        <f t="shared" si="2097"/>
        <v>0.0000237038465070606-0.0000277789018628919i</v>
      </c>
      <c r="AI3927">
        <f t="shared" si="2098"/>
        <v>-88.749940415658202</v>
      </c>
      <c r="AJ3927">
        <f t="shared" si="2099"/>
        <v>-49.525742872038734</v>
      </c>
      <c r="AK3927"/>
      <c r="AL3927"/>
      <c r="AM3927"/>
      <c r="AN3927"/>
    </row>
    <row r="3928" spans="1:40" x14ac:dyDescent="0.35">
      <c r="A3928"/>
      <c r="B3928">
        <f t="shared" si="2065"/>
        <v>1994000</v>
      </c>
      <c r="C3928" s="237" t="str">
        <f t="shared" si="2068"/>
        <v>-5.32007829643713E-09+0.000339932918053004i</v>
      </c>
      <c r="D3928" s="208" t="str">
        <f t="shared" si="2069"/>
        <v>-1.64874556050053+0.0026061523717397i</v>
      </c>
      <c r="E3928" t="str">
        <f t="shared" si="2070"/>
        <v>36500</v>
      </c>
      <c r="F3928" t="str">
        <f t="shared" si="2071"/>
        <v>0.21505376344086</v>
      </c>
      <c r="G3928" t="str">
        <f t="shared" si="2066"/>
        <v>0.21505376344086</v>
      </c>
      <c r="H3928" t="str">
        <f t="shared" si="2072"/>
        <v>2.52692296677746+0.0520292369549785i</v>
      </c>
      <c r="I3928" t="str">
        <f t="shared" si="2073"/>
        <v>7830.41968907256i</v>
      </c>
      <c r="J3928" t="str">
        <f t="shared" si="2067"/>
        <v>-82995.6235854958+1713.04525453902i</v>
      </c>
      <c r="K3928" t="str">
        <f t="shared" si="2074"/>
        <v>0.00194651840080268-0.0943072041250503i</v>
      </c>
      <c r="L3928" t="str">
        <f t="shared" si="2075"/>
        <v>0.00061713078374181-0.0253468679720686i</v>
      </c>
      <c r="M3928" t="str">
        <f t="shared" si="2076"/>
        <v>0.00256364918454449-0.119654072097119i</v>
      </c>
      <c r="N3928" t="str">
        <f t="shared" si="2077"/>
        <v>-24.871750154288i</v>
      </c>
      <c r="O3928" t="str">
        <f t="shared" si="2078"/>
        <v>0.96613471760684+0.258038189876519i</v>
      </c>
      <c r="P3928" t="str">
        <f t="shared" si="2079"/>
        <v>0.03386528239316-0.258038189876519i</v>
      </c>
      <c r="Q3928" t="str">
        <f t="shared" si="2080"/>
        <v>-0.03386528239316+25.1297883441645i</v>
      </c>
      <c r="R3928" t="str">
        <f t="shared" si="2081"/>
        <v>-0.0102700172007636-0.00133377507607448i</v>
      </c>
      <c r="S3928" t="str">
        <f t="shared" si="2082"/>
        <v>2.77714123233428i</v>
      </c>
      <c r="T3928" t="str">
        <f t="shared" si="2083"/>
        <v>0.00370408175842623-0.0285212882250229i</v>
      </c>
      <c r="U3928" t="str">
        <f t="shared" si="2084"/>
        <v>0.0000500000000000001-0.0000712651092079344i</v>
      </c>
      <c r="V3928" t="str">
        <f t="shared" si="2085"/>
        <v>0.00002-0.000798169223128863i</v>
      </c>
      <c r="W3928" t="str">
        <f t="shared" si="2086"/>
        <v>0.0000420933278237444-0.0000676625566904392i</v>
      </c>
      <c r="X3928" t="str">
        <f t="shared" si="2087"/>
        <v>0.0000421073471046007-0.0000676340765198611i</v>
      </c>
      <c r="Y3928" t="str">
        <f t="shared" si="2088"/>
        <v>0.009+10.0229372020129i</v>
      </c>
      <c r="Z3928" t="str">
        <f t="shared" si="2089"/>
        <v>-0.0000809301575842061-0.0000504865339210322i</v>
      </c>
      <c r="AA3928" t="str">
        <f t="shared" si="2090"/>
        <v>0.00108010603773964-1.19726093931759i</v>
      </c>
      <c r="AB3928" t="str">
        <f t="shared" si="2091"/>
        <v>0.0111424816546033-0.0857966836423165i</v>
      </c>
      <c r="AC3928" t="str">
        <f t="shared" si="2092"/>
        <v>0.989762642843776-0.00155319590129698i</v>
      </c>
      <c r="AD3928" t="str">
        <f t="shared" si="2093"/>
        <v>0.0113937329861956-0.0866662199903631i</v>
      </c>
      <c r="AE3928" t="str">
        <f t="shared" si="2094"/>
        <v>-5.29757366139627E-06+6.43868075415278E-06i</v>
      </c>
      <c r="AF3928" t="str">
        <f t="shared" si="2095"/>
        <v>-4.17566852727799-0.0494230845832388i</v>
      </c>
      <c r="AG3928" t="str">
        <f t="shared" si="2096"/>
        <v>0.999624425819883-0.000049720266196815i</v>
      </c>
      <c r="AH3928" t="str">
        <f t="shared" si="2097"/>
        <v>0.0000224488864874019-0.0000266328606013257i</v>
      </c>
      <c r="AI3928">
        <f t="shared" si="2098"/>
        <v>-89.16045487445038</v>
      </c>
      <c r="AJ3928">
        <f t="shared" si="2099"/>
        <v>-49.87240007946896</v>
      </c>
      <c r="AK3928"/>
      <c r="AL3928"/>
      <c r="AM3928"/>
      <c r="AN3928"/>
    </row>
    <row r="3929" spans="1:40" x14ac:dyDescent="0.35">
      <c r="A3929"/>
      <c r="B3929">
        <f t="shared" ref="B3929:B3934" si="2100">B3928+1000</f>
        <v>1995000</v>
      </c>
      <c r="C3929" s="237" t="str">
        <f t="shared" si="2068"/>
        <v>-5.31474622130715E-09+0.000339762525612961i</v>
      </c>
      <c r="D3929" s="208" t="str">
        <f t="shared" si="2069"/>
        <v>-1.64874556045965+0.00260484602969937i</v>
      </c>
      <c r="E3929" t="str">
        <f t="shared" si="2070"/>
        <v>36500</v>
      </c>
      <c r="F3929" t="str">
        <f t="shared" si="2071"/>
        <v>0.21505376344086</v>
      </c>
      <c r="G3929" t="str">
        <f t="shared" si="2066"/>
        <v>0.21505376344086</v>
      </c>
      <c r="H3929" t="str">
        <f t="shared" si="2072"/>
        <v>2.52692412230794+0.0520031827438035i</v>
      </c>
      <c r="I3929" t="str">
        <f t="shared" si="2073"/>
        <v>7834.34667988955i</v>
      </c>
      <c r="J3929" t="str">
        <f t="shared" si="2067"/>
        <v>-83078.8908223826+1713.90435446608i</v>
      </c>
      <c r="K3929" t="str">
        <f t="shared" si="2074"/>
        <v>0.0019445682759707-0.0942599714360176i</v>
      </c>
      <c r="L3929" t="str">
        <f t="shared" si="2075"/>
        <v>0.000616512627395193-0.0253341778180568i</v>
      </c>
      <c r="M3929" t="str">
        <f t="shared" si="2076"/>
        <v>0.00256108090336589-0.119594149254074i</v>
      </c>
      <c r="N3929" t="str">
        <f t="shared" si="2077"/>
        <v>-24.88422344925i</v>
      </c>
      <c r="O3929" t="str">
        <f t="shared" si="2078"/>
        <v>0.969278064465091+0.245967546125108i</v>
      </c>
      <c r="P3929" t="str">
        <f t="shared" si="2079"/>
        <v>0.030721935534909-0.245967546125108i</v>
      </c>
      <c r="Q3929" t="str">
        <f t="shared" si="2080"/>
        <v>-0.030721935534909+25.1301909953751i</v>
      </c>
      <c r="R3929" t="str">
        <f t="shared" si="2081"/>
        <v>-0.00978921077094141-0.00121054360622508i</v>
      </c>
      <c r="S3929" t="str">
        <f t="shared" si="2082"/>
        <v>2.77853398119704i</v>
      </c>
      <c r="T3929" t="str">
        <f t="shared" si="2083"/>
        <v>0.00336353654561719-0.0271996547761608i</v>
      </c>
      <c r="U3929" t="str">
        <f t="shared" si="2084"/>
        <v>0.0000499999999999999-0.000071229387348682i</v>
      </c>
      <c r="V3929" t="str">
        <f t="shared" si="2085"/>
        <v>0.00002-0.000797769138305238i</v>
      </c>
      <c r="W3929" t="str">
        <f t="shared" si="2086"/>
        <v>0.0000420931481473388-0.0000676308711723724i</v>
      </c>
      <c r="X3929" t="str">
        <f t="shared" si="2087"/>
        <v>0.0000421071460831855-0.0000676024044673799i</v>
      </c>
      <c r="Y3929" t="str">
        <f t="shared" si="2088"/>
        <v>0.009+10.0279637502586i</v>
      </c>
      <c r="Z3929" t="str">
        <f t="shared" si="2089"/>
        <v>-0.0000808517129263442-0.0000504609157682327i</v>
      </c>
      <c r="AA3929" t="str">
        <f t="shared" si="2090"/>
        <v>0.00107902345882722-1.19666080166997i</v>
      </c>
      <c r="AB3929" t="str">
        <f t="shared" si="2091"/>
        <v>0.0101180661492879-0.0818209948161841i</v>
      </c>
      <c r="AC3929" t="str">
        <f t="shared" si="2092"/>
        <v>0.99024060091983-0.00141961170053866i</v>
      </c>
      <c r="AD3929" t="str">
        <f t="shared" si="2093"/>
        <v>0.0103362192091417-0.0826125704424419i</v>
      </c>
      <c r="AE3929" t="str">
        <f t="shared" si="2094"/>
        <v>-5.00440698673454E-06+6.15779274264523E-06i</v>
      </c>
      <c r="AF3929" t="str">
        <f t="shared" si="2095"/>
        <v>-4.17566968276759-0.0493983367141041i</v>
      </c>
      <c r="AG3929" t="str">
        <f t="shared" si="2096"/>
        <v>0.999642169980263-0.000045098283144909i</v>
      </c>
      <c r="AH3929" t="str">
        <f t="shared" si="2097"/>
        <v>0.0000212096735392111-0.0000254738578780494i</v>
      </c>
      <c r="AI3929">
        <f t="shared" si="2098"/>
        <v>-89.590941210364704</v>
      </c>
      <c r="AJ3929">
        <f t="shared" si="2099"/>
        <v>-50.219049449537998</v>
      </c>
      <c r="AK3929"/>
      <c r="AL3929"/>
      <c r="AM3929"/>
      <c r="AN3929"/>
    </row>
    <row r="3930" spans="1:40" x14ac:dyDescent="0.35">
      <c r="A3930"/>
      <c r="B3930">
        <f t="shared" si="2100"/>
        <v>1996000</v>
      </c>
      <c r="C3930" s="237" t="str">
        <f t="shared" si="2068"/>
        <v>-5.30942215831033E-09+0.000339592303906823i</v>
      </c>
      <c r="D3930" s="208" t="str">
        <f t="shared" si="2069"/>
        <v>-1.64874556041883+0.00260354099661898i</v>
      </c>
      <c r="E3930" t="str">
        <f t="shared" si="2070"/>
        <v>36500</v>
      </c>
      <c r="F3930" t="str">
        <f t="shared" si="2071"/>
        <v>0.21505376344086</v>
      </c>
      <c r="G3930" t="str">
        <f t="shared" si="2066"/>
        <v>0.21505376344086</v>
      </c>
      <c r="H3930" t="str">
        <f t="shared" si="2072"/>
        <v>2.52692527610322+0.0519771546006194i</v>
      </c>
      <c r="I3930" t="str">
        <f t="shared" si="2073"/>
        <v>7838.27367070653i</v>
      </c>
      <c r="J3930" t="str">
        <f t="shared" si="2067"/>
        <v>-83162.199807696+1714.76345439313i</v>
      </c>
      <c r="K3930" t="str">
        <f t="shared" si="2074"/>
        <v>0.00194262107988686-0.0942127860156478i</v>
      </c>
      <c r="L3930" t="str">
        <f t="shared" si="2075"/>
        <v>0.000615895399176079-0.0253215003570554i</v>
      </c>
      <c r="M3930" t="str">
        <f t="shared" si="2076"/>
        <v>0.00255851647906294-0.119534286372703i</v>
      </c>
      <c r="N3930" t="str">
        <f t="shared" si="2077"/>
        <v>-24.896696744212i</v>
      </c>
      <c r="O3930" t="str">
        <f t="shared" si="2078"/>
        <v>0.972270610004901+0.233858634479674i</v>
      </c>
      <c r="P3930" t="str">
        <f t="shared" si="2079"/>
        <v>0.027729389995099-0.233858634479674i</v>
      </c>
      <c r="Q3930" t="str">
        <f t="shared" si="2080"/>
        <v>-0.027729389995099+25.1305553786917i</v>
      </c>
      <c r="R3930" t="str">
        <f t="shared" si="2081"/>
        <v>-0.00930695494664875-0.00109314391973245i</v>
      </c>
      <c r="S3930" t="str">
        <f t="shared" si="2082"/>
        <v>2.77992673005979i</v>
      </c>
      <c r="T3930" t="str">
        <f t="shared" si="2083"/>
        <v>0.00303886000226657-0.025872652831651i</v>
      </c>
      <c r="U3930" t="str">
        <f t="shared" si="2084"/>
        <v>0.00005-0.0000711937012828762i</v>
      </c>
      <c r="V3930" t="str">
        <f t="shared" si="2085"/>
        <v>0.00002-0.00079736945436821i</v>
      </c>
      <c r="W3930" t="str">
        <f t="shared" si="2086"/>
        <v>0.000042092968383171-0.0000675992184922804i</v>
      </c>
      <c r="X3930" t="str">
        <f t="shared" si="2087"/>
        <v>0.0000421069450062621-0.0000675707652389788i</v>
      </c>
      <c r="Y3930" t="str">
        <f t="shared" si="2088"/>
        <v>0.009+10.0329902985044i</v>
      </c>
      <c r="Z3930" t="str">
        <f t="shared" si="2089"/>
        <v>-0.0000807733861081022-0.0000504353233252369i</v>
      </c>
      <c r="AA3930" t="str">
        <f t="shared" si="2090"/>
        <v>0.00107794250666162-1.19606126537293i</v>
      </c>
      <c r="AB3930" t="str">
        <f t="shared" si="2091"/>
        <v>0.00914138618812492-0.0778291566801367i</v>
      </c>
      <c r="AC3930" t="str">
        <f t="shared" si="2092"/>
        <v>0.990720135684454-0.0012918362543725i</v>
      </c>
      <c r="AD3930" t="str">
        <f t="shared" si="2093"/>
        <v>0.00932943060981216-0.0785460008135205i</v>
      </c>
      <c r="AE3930" t="str">
        <f t="shared" si="2094"/>
        <v>-4.71506264774934E-06+5.87389360171157E-06i</v>
      </c>
      <c r="AF3930" t="str">
        <f t="shared" si="2095"/>
        <v>-4.17567083652205-0.0493736136040004i</v>
      </c>
      <c r="AG3930" t="str">
        <f t="shared" si="2096"/>
        <v>0.99965995250343-0.0000407005239252575i</v>
      </c>
      <c r="AH3930" t="str">
        <f t="shared" si="2097"/>
        <v>0.0000199863503601068-0.0000243020969405068i</v>
      </c>
      <c r="AI3930">
        <f t="shared" si="2098"/>
        <v>-90.043445754615874</v>
      </c>
      <c r="AJ3930">
        <f t="shared" si="2099"/>
        <v>-50.565690864487202</v>
      </c>
      <c r="AK3930"/>
      <c r="AL3930"/>
      <c r="AM3930"/>
      <c r="AN3930"/>
    </row>
    <row r="3931" spans="1:40" x14ac:dyDescent="0.35">
      <c r="A3931"/>
      <c r="B3931">
        <f t="shared" si="2100"/>
        <v>1997000</v>
      </c>
      <c r="C3931" s="237" t="str">
        <f t="shared" si="2068"/>
        <v>-5.30410609140254E-09+0.00033942225267811i</v>
      </c>
      <c r="D3931" s="208" t="str">
        <f t="shared" si="2069"/>
        <v>-1.64874556037807+0.00260223727053218i</v>
      </c>
      <c r="E3931" t="str">
        <f t="shared" si="2070"/>
        <v>36500</v>
      </c>
      <c r="F3931" t="str">
        <f t="shared" si="2071"/>
        <v>0.21505376344086</v>
      </c>
      <c r="G3931" t="str">
        <f t="shared" si="2066"/>
        <v>0.21505376344086</v>
      </c>
      <c r="H3931" t="str">
        <f t="shared" si="2072"/>
        <v>2.52692642816676+0.0519511524863422i</v>
      </c>
      <c r="I3931" t="str">
        <f t="shared" si="2073"/>
        <v>7842.20066152352i</v>
      </c>
      <c r="J3931" t="str">
        <f t="shared" si="2067"/>
        <v>-83245.5505414361+1715.62255432017i</v>
      </c>
      <c r="K3931" t="str">
        <f t="shared" si="2074"/>
        <v>0.00194067680669022-0.0941656477930488i</v>
      </c>
      <c r="L3931" t="str">
        <f t="shared" si="2075"/>
        <v>0.000615279097227715-0.0253088355700413i</v>
      </c>
      <c r="M3931" t="str">
        <f t="shared" si="2076"/>
        <v>0.00255595590391793-0.11947448336309i</v>
      </c>
      <c r="N3931" t="str">
        <f t="shared" si="2077"/>
        <v>-24.9091700391741i</v>
      </c>
      <c r="O3931" t="str">
        <f t="shared" si="2078"/>
        <v>0.975111888642855+0.221713338857552i</v>
      </c>
      <c r="P3931" t="str">
        <f t="shared" si="2079"/>
        <v>0.024888111357145-0.221713338857552i</v>
      </c>
      <c r="Q3931" t="str">
        <f t="shared" si="2080"/>
        <v>-0.024888111357145+25.1308833780317i</v>
      </c>
      <c r="R3931" t="str">
        <f t="shared" si="2081"/>
        <v>-0.0088233177374744-0.000981601612314169i</v>
      </c>
      <c r="S3931" t="str">
        <f t="shared" si="2082"/>
        <v>2.78131947892256i</v>
      </c>
      <c r="T3931" t="str">
        <f t="shared" si="2083"/>
        <v>0.00273014768487119-0.0245404654919605i</v>
      </c>
      <c r="U3931" t="str">
        <f t="shared" si="2084"/>
        <v>0.0000500000000000001-0.0000711580509567458i</v>
      </c>
      <c r="V3931" t="str">
        <f t="shared" si="2085"/>
        <v>0.00002-0.000796970170715552i</v>
      </c>
      <c r="W3931" t="str">
        <f t="shared" si="2086"/>
        <v>0.0000420927885312445-0.0000675675986007891i</v>
      </c>
      <c r="X3931" t="str">
        <f t="shared" si="2087"/>
        <v>0.0000421067438737697-0.0000675391587853052i</v>
      </c>
      <c r="Y3931" t="str">
        <f t="shared" si="2088"/>
        <v>0.009+10.0380168467501i</v>
      </c>
      <c r="Z3931" t="str">
        <f t="shared" si="2089"/>
        <v>-0.0000806951768934911-0.0000504097565531386i</v>
      </c>
      <c r="AA3931" t="str">
        <f t="shared" si="2090"/>
        <v>0.0010768631779853-1.19546232952313i</v>
      </c>
      <c r="AB3931" t="str">
        <f t="shared" si="2091"/>
        <v>0.00821272922063142-0.0738217200302225i</v>
      </c>
      <c r="AC3931" t="str">
        <f t="shared" si="2092"/>
        <v>0.991201179512153-0.00116989664178452i</v>
      </c>
      <c r="AD3931" t="str">
        <f t="shared" si="2093"/>
        <v>0.00837352523110618-0.0744671469292473i</v>
      </c>
      <c r="AE3931" t="str">
        <f t="shared" si="2094"/>
        <v>-4.42957384765637E-06+5.58703222581757E-06i</v>
      </c>
      <c r="AF3931" t="str">
        <f t="shared" si="2095"/>
        <v>-4.17567198854483-0.04934891521581i</v>
      </c>
      <c r="AG3931" t="str">
        <f t="shared" si="2096"/>
        <v>0.999677770580484-0.0000365273381654998i</v>
      </c>
      <c r="AH3931" t="str">
        <f t="shared" si="2097"/>
        <v>0.0000187790570121714-0.0000231177825808891i</v>
      </c>
      <c r="AI3931">
        <f t="shared" si="2098"/>
        <v>-90.520348359277065</v>
      </c>
      <c r="AJ3931">
        <f t="shared" si="2099"/>
        <v>-50.91232420864953</v>
      </c>
      <c r="AK3931"/>
      <c r="AL3931"/>
      <c r="AM3931"/>
      <c r="AN3931"/>
    </row>
    <row r="3932" spans="1:40" x14ac:dyDescent="0.35">
      <c r="A3932"/>
      <c r="B3932">
        <f t="shared" si="2100"/>
        <v>1998000</v>
      </c>
      <c r="C3932" s="237" t="str">
        <f t="shared" si="2068"/>
        <v>-5.29879800457951E-09+0.000339252371670847i</v>
      </c>
      <c r="D3932" s="208" t="str">
        <f t="shared" si="2069"/>
        <v>-1.64874556033738+0.00260093484947649i</v>
      </c>
      <c r="E3932" t="str">
        <f t="shared" si="2070"/>
        <v>36500</v>
      </c>
      <c r="F3932" t="str">
        <f t="shared" si="2071"/>
        <v>0.21505376344086</v>
      </c>
      <c r="G3932" t="str">
        <f t="shared" si="2066"/>
        <v>0.21505376344086</v>
      </c>
      <c r="H3932" t="str">
        <f t="shared" si="2072"/>
        <v>2.52692757850205+0.0519251763619666i</v>
      </c>
      <c r="I3932" t="str">
        <f t="shared" si="2073"/>
        <v>7846.12765234051i</v>
      </c>
      <c r="J3932" t="str">
        <f t="shared" si="2067"/>
        <v>-83328.9430236028+1716.48165424723i</v>
      </c>
      <c r="K3932" t="str">
        <f t="shared" si="2074"/>
        <v>0.00193873545053459-0.0941185566974703i</v>
      </c>
      <c r="L3932" t="str">
        <f t="shared" si="2075"/>
        <v>0.000614663719698-0.0252961834380295i</v>
      </c>
      <c r="M3932" t="str">
        <f t="shared" si="2076"/>
        <v>0.00255339917023259-0.1194147401355i</v>
      </c>
      <c r="N3932" t="str">
        <f t="shared" si="2077"/>
        <v>-24.9216433341361i</v>
      </c>
      <c r="O3932" t="str">
        <f t="shared" si="2078"/>
        <v>0.977801458329738+0.209533548837024i</v>
      </c>
      <c r="P3932" t="str">
        <f t="shared" si="2079"/>
        <v>0.022198541670262-0.209533548837024i</v>
      </c>
      <c r="Q3932" t="str">
        <f t="shared" si="2080"/>
        <v>-0.022198541670262+25.1311768829731i</v>
      </c>
      <c r="R3932" t="str">
        <f t="shared" si="2081"/>
        <v>-0.00833836769514881-0.000875941551405571i</v>
      </c>
      <c r="S3932" t="str">
        <f t="shared" si="2082"/>
        <v>2.78271222778532i</v>
      </c>
      <c r="T3932" t="str">
        <f t="shared" si="2083"/>
        <v>0.00243749326592153-0.0232032777450607i</v>
      </c>
      <c r="U3932" t="str">
        <f t="shared" si="2084"/>
        <v>0.00005-0.000071122436316627i</v>
      </c>
      <c r="V3932" t="str">
        <f t="shared" si="2085"/>
        <v>0.00002-0.000796571286746224i</v>
      </c>
      <c r="W3932" t="str">
        <f t="shared" si="2086"/>
        <v>0.0000420926085915623-0.0000675360114486233i</v>
      </c>
      <c r="X3932" t="str">
        <f t="shared" si="2087"/>
        <v>0.0000421065426856466-0.0000675075850571051i</v>
      </c>
      <c r="Y3932" t="str">
        <f t="shared" si="2088"/>
        <v>0.009+10.0430433949959i</v>
      </c>
      <c r="Z3932" t="str">
        <f t="shared" si="2089"/>
        <v>-0.0000806170850471056-0.000050384215413104i</v>
      </c>
      <c r="AA3932" t="str">
        <f t="shared" si="2090"/>
        <v>0.0010757854695487-1.19486399321894i</v>
      </c>
      <c r="AB3932" t="str">
        <f t="shared" si="2091"/>
        <v>0.00733237702892638-0.0697992413404103i</v>
      </c>
      <c r="AC3932" t="str">
        <f t="shared" si="2092"/>
        <v>0.991683664219101-0.00105381922240622i</v>
      </c>
      <c r="AD3932" t="str">
        <f t="shared" si="2093"/>
        <v>0.00746865311904256-0.0703766465540652i</v>
      </c>
      <c r="AE3932" t="str">
        <f t="shared" si="2094"/>
        <v>-0.0000041479731637171+5.29725787298358E-06i</v>
      </c>
      <c r="AF3932" t="str">
        <f t="shared" si="2095"/>
        <v>-4.17567313883943-0.0493242415124901i</v>
      </c>
      <c r="AG3932" t="str">
        <f t="shared" si="2096"/>
        <v>0.99969562139973-0.0000325790402060319i</v>
      </c>
      <c r="AH3932" t="str">
        <f t="shared" si="2097"/>
        <v>0.0000175879309059178-0.0000219211211018579i</v>
      </c>
      <c r="AI3932">
        <f t="shared" si="2098"/>
        <v>-91.024439057652273</v>
      </c>
      <c r="AJ3932">
        <f t="shared" si="2099"/>
        <v>-51.258949368455291</v>
      </c>
      <c r="AK3932"/>
      <c r="AL3932"/>
      <c r="AM3932"/>
      <c r="AN3932"/>
    </row>
    <row r="3933" spans="1:40" x14ac:dyDescent="0.35">
      <c r="A3933"/>
      <c r="B3933">
        <f t="shared" si="2100"/>
        <v>1999000</v>
      </c>
      <c r="C3933" s="237" t="str">
        <f t="shared" si="2068"/>
        <v>-5.29349788187707E-09+0.000339082660629574i</v>
      </c>
      <c r="D3933" s="208" t="str">
        <f t="shared" si="2069"/>
        <v>-1.64874556029675+0.0025996337314934i</v>
      </c>
      <c r="E3933" t="str">
        <f t="shared" si="2070"/>
        <v>36500</v>
      </c>
      <c r="F3933" t="str">
        <f t="shared" si="2071"/>
        <v>0.21505376344086</v>
      </c>
      <c r="G3933" t="str">
        <f t="shared" si="2066"/>
        <v>0.21505376344086</v>
      </c>
      <c r="H3933" t="str">
        <f t="shared" si="2072"/>
        <v>2.52692872711254+0.0518992261885642i</v>
      </c>
      <c r="I3933" t="str">
        <f t="shared" si="2073"/>
        <v>7850.0546431575i</v>
      </c>
      <c r="J3933" t="str">
        <f t="shared" si="2067"/>
        <v>-83412.3772541961+1717.34075417428i</v>
      </c>
      <c r="K3933" t="str">
        <f t="shared" si="2074"/>
        <v>0.00193679700558826-0.0940715126583029i</v>
      </c>
      <c r="L3933" t="str">
        <f t="shared" si="2075"/>
        <v>0.000614049264739446-0.0252835439420729i</v>
      </c>
      <c r="M3933" t="str">
        <f t="shared" si="2076"/>
        <v>0.00255084627032771-0.119355056600376i</v>
      </c>
      <c r="N3933" t="str">
        <f t="shared" si="2077"/>
        <v>-24.9341166290981i</v>
      </c>
      <c r="O3933" t="str">
        <f t="shared" si="2078"/>
        <v>0.980338900619443+0.197321159362758i</v>
      </c>
      <c r="P3933" t="str">
        <f t="shared" si="2079"/>
        <v>0.019661099380557-0.197321159362758i</v>
      </c>
      <c r="Q3933" t="str">
        <f t="shared" si="2080"/>
        <v>-0.019661099380557+25.1314377884609i</v>
      </c>
      <c r="R3933" t="str">
        <f t="shared" si="2081"/>
        <v>-0.00785217390785701-0.000776187863710596i</v>
      </c>
      <c r="S3933" t="str">
        <f t="shared" si="2082"/>
        <v>2.78410497664807i</v>
      </c>
      <c r="T3933" t="str">
        <f t="shared" si="2083"/>
        <v>0.0021609884941705-0.0218612764543708i</v>
      </c>
      <c r="U3933" t="str">
        <f t="shared" si="2084"/>
        <v>0.0000500000000000001-0.0000710868573089651i</v>
      </c>
      <c r="V3933" t="str">
        <f t="shared" si="2085"/>
        <v>0.00002-0.000796172801860406i</v>
      </c>
      <c r="W3933" t="str">
        <f t="shared" si="2086"/>
        <v>0.0000420924285641285-0.0000675044569866074i</v>
      </c>
      <c r="X3933" t="str">
        <f t="shared" si="2087"/>
        <v>0.0000421063414418332-0.0000674760440052235i</v>
      </c>
      <c r="Y3933" t="str">
        <f t="shared" si="2088"/>
        <v>0.009+10.0480699432416i</v>
      </c>
      <c r="Z3933" t="str">
        <f t="shared" si="2089"/>
        <v>-0.0000805391103341335-0.0000503586998663834i</v>
      </c>
      <c r="AA3933" t="str">
        <f t="shared" si="2090"/>
        <v>0.00107470937811046-1.19426625556058i</v>
      </c>
      <c r="AB3933" t="str">
        <f t="shared" si="2091"/>
        <v>0.00650060560821262-0.065762282726322i</v>
      </c>
      <c r="AC3933" t="str">
        <f t="shared" si="2092"/>
        <v>0.992167521068601-0.000943629623925614i</v>
      </c>
      <c r="AD3933" t="str">
        <f t="shared" si="2093"/>
        <v>0.00661495629881886-0.06627513928976i</v>
      </c>
      <c r="AE3933" t="str">
        <f t="shared" si="2094"/>
        <v>-3.87029254330184E-06+0.0000050046201567866i</v>
      </c>
      <c r="AF3933" t="str">
        <f t="shared" si="2095"/>
        <v>-4.17567428740929-0.0492995924570708i</v>
      </c>
      <c r="AG3933" t="str">
        <f t="shared" si="2096"/>
        <v>0.999713502147124-0.0000288559090843716i</v>
      </c>
      <c r="AH3933" t="str">
        <f t="shared" si="2097"/>
        <v>0.0000164131067846332-0.0000207123202820413i</v>
      </c>
      <c r="AI3933">
        <f t="shared" si="2098"/>
        <v>-91.559018100489055</v>
      </c>
      <c r="AJ3933">
        <f t="shared" si="2099"/>
        <v>-51.605566232462799</v>
      </c>
      <c r="AK3933"/>
      <c r="AL3933"/>
      <c r="AM3933"/>
      <c r="AN3933"/>
    </row>
    <row r="3934" spans="1:40" x14ac:dyDescent="0.35">
      <c r="A3934"/>
      <c r="B3934">
        <f t="shared" si="2100"/>
        <v>2000000</v>
      </c>
      <c r="C3934" s="237" t="str">
        <f t="shared" si="2068"/>
        <v>-5.28820570737089E-09+0.00033891311929934i</v>
      </c>
      <c r="D3934" s="208" t="str">
        <f t="shared" si="2069"/>
        <v>-1.64874556025617+0.00259833391462827i</v>
      </c>
      <c r="E3934" t="str">
        <f t="shared" si="2070"/>
        <v>36500</v>
      </c>
      <c r="F3934" t="str">
        <f t="shared" si="2071"/>
        <v>0.21505376344086</v>
      </c>
      <c r="G3934" t="str">
        <f t="shared" si="2066"/>
        <v>0.21505376344086</v>
      </c>
      <c r="H3934" t="str">
        <f t="shared" si="2072"/>
        <v>2.52692987400165+0.0518733019272843i</v>
      </c>
      <c r="I3934" t="str">
        <f t="shared" si="2073"/>
        <v>7853.98163397448i</v>
      </c>
      <c r="J3934" t="str">
        <f t="shared" si="2067"/>
        <v>-83495.853233216+1718.19985410133i</v>
      </c>
      <c r="K3934" t="str">
        <f t="shared" si="2074"/>
        <v>0.00193486146603416-0.0940245156050782i</v>
      </c>
      <c r="L3934" t="str">
        <f t="shared" si="2075"/>
        <v>0.000613435730509188-0.0252709170632622i</v>
      </c>
      <c r="M3934" t="str">
        <f t="shared" si="2076"/>
        <v>0.00254829719654335-0.11929543266834i</v>
      </c>
      <c r="N3934" t="str">
        <f t="shared" si="2077"/>
        <v>-24.9465899240601i</v>
      </c>
      <c r="O3934" t="str">
        <f t="shared" si="2078"/>
        <v>0.982723820733982+0.185078070451375i</v>
      </c>
      <c r="P3934" t="str">
        <f t="shared" si="2079"/>
        <v>0.017276179266018-0.185078070451375i</v>
      </c>
      <c r="Q3934" t="str">
        <f t="shared" si="2080"/>
        <v>-0.017276179266018+25.1316679945115i</v>
      </c>
      <c r="R3934" t="str">
        <f t="shared" si="2081"/>
        <v>-0.0073648059943037-0.000682363922726741i</v>
      </c>
      <c r="S3934" t="str">
        <f t="shared" si="2082"/>
        <v>2.78549772551083i</v>
      </c>
      <c r="T3934" t="str">
        <f t="shared" si="2083"/>
        <v>0.00190072315472598-0.0205146503459615i</v>
      </c>
      <c r="U3934" t="str">
        <f t="shared" si="2084"/>
        <v>0.0000499999999999999-0.0000710513138803103i</v>
      </c>
      <c r="V3934" t="str">
        <f t="shared" si="2085"/>
        <v>0.00002-0.000795774715459475i</v>
      </c>
      <c r="W3934" t="str">
        <f t="shared" si="2086"/>
        <v>0.0000420922484489459-0.0000674729351656625i</v>
      </c>
      <c r="X3934" t="str">
        <f t="shared" si="2087"/>
        <v>0.000042106140142268-0.0000674445355806021i</v>
      </c>
      <c r="Y3934" t="str">
        <f t="shared" si="2088"/>
        <v>0.009+10.0530964914873i</v>
      </c>
      <c r="Z3934" t="str">
        <f t="shared" si="2089"/>
        <v>-0.0000804612525203473-0.000050333209874302i</v>
      </c>
      <c r="AA3934" t="str">
        <f t="shared" si="2090"/>
        <v>0.00107363490043734-1.19366911565007i</v>
      </c>
      <c r="AB3934" t="str">
        <f t="shared" si="2091"/>
        <v>0.00571768504672863-0.0617114119067385i</v>
      </c>
      <c r="AC3934" t="str">
        <f t="shared" si="2092"/>
        <v>0.992652680776787-0.000839352729467463i</v>
      </c>
      <c r="AD3934" t="str">
        <f t="shared" si="2093"/>
        <v>0.00581256875224585-0.0621632664740335i</v>
      </c>
      <c r="AE3934" t="str">
        <f t="shared" si="2094"/>
        <v>-3.59656330007603E-06+4.70916903834126E-06i</v>
      </c>
      <c r="AF3934" t="str">
        <f t="shared" si="2095"/>
        <v>-4.17567543425782-0.049274968012656i</v>
      </c>
      <c r="AG3934" t="str">
        <f t="shared" si="2096"/>
        <v>0.999731410006717-0.0000253581885255081i</v>
      </c>
      <c r="AH3934" t="str">
        <f t="shared" si="2097"/>
        <v>0.0000152547167092669-0.0000194915893414705i</v>
      </c>
      <c r="AI3934">
        <f t="shared" si="2098"/>
        <v>-92.128028480159387</v>
      </c>
      <c r="AJ3934">
        <f t="shared" si="2099"/>
        <v>-51.952174691363503</v>
      </c>
      <c r="AK3934"/>
      <c r="AL3934"/>
      <c r="AM3934"/>
      <c r="AN3934"/>
    </row>
    <row r="3935" spans="1:40"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3:D53"/>
    <mergeCell ref="A54:D54"/>
    <mergeCell ref="A55:D55"/>
    <mergeCell ref="A56:D56"/>
    <mergeCell ref="A57:D57"/>
    <mergeCell ref="A52:D52"/>
    <mergeCell ref="A47:D47"/>
    <mergeCell ref="A48:D48"/>
    <mergeCell ref="A49:D49"/>
    <mergeCell ref="A50:D50"/>
    <mergeCell ref="A51:D5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4.5" x14ac:dyDescent="0.35"/>
  <cols>
    <col min="3" max="3" width="14.453125" bestFit="1" customWidth="1"/>
    <col min="4" max="4" width="15.54296875" bestFit="1" customWidth="1"/>
    <col min="5" max="5" width="10.453125" bestFit="1" customWidth="1"/>
  </cols>
  <sheetData>
    <row r="2" spans="3:5" x14ac:dyDescent="0.35">
      <c r="C2" t="s">
        <v>351</v>
      </c>
    </row>
    <row r="5" spans="3:5" x14ac:dyDescent="0.35">
      <c r="C5" t="s">
        <v>352</v>
      </c>
      <c r="D5" t="s">
        <v>353</v>
      </c>
      <c r="E5" t="s">
        <v>354</v>
      </c>
    </row>
    <row r="6" spans="3:5" x14ac:dyDescent="0.35">
      <c r="C6">
        <f>'TPS543C20 Loop Gain'!AI3934</f>
        <v>-92.128028480159387</v>
      </c>
      <c r="D6">
        <f>'TPS543C20 Loop Gain'!AJ3934</f>
        <v>-51.952174691363503</v>
      </c>
      <c r="E6">
        <f>'TPS543C20 Loop Gain'!B3934</f>
        <v>2000000</v>
      </c>
    </row>
    <row r="7" spans="3:5" x14ac:dyDescent="0.35">
      <c r="C7">
        <f>'TPS543C20 Loop Gain'!AI3933</f>
        <v>-91.559018100489055</v>
      </c>
      <c r="D7">
        <f>'TPS543C20 Loop Gain'!AJ3933</f>
        <v>-51.605566232462799</v>
      </c>
      <c r="E7">
        <f>'TPS543C20 Loop Gain'!B3933</f>
        <v>1999000</v>
      </c>
    </row>
    <row r="8" spans="3:5" x14ac:dyDescent="0.35">
      <c r="C8">
        <f>'TPS543C20 Loop Gain'!AI3932</f>
        <v>-91.024439057652273</v>
      </c>
      <c r="D8">
        <f>'TPS543C20 Loop Gain'!AJ3932</f>
        <v>-51.258949368455291</v>
      </c>
      <c r="E8">
        <f>'TPS543C20 Loop Gain'!B3932</f>
        <v>1998000</v>
      </c>
    </row>
    <row r="9" spans="3:5" x14ac:dyDescent="0.35">
      <c r="C9">
        <f>'TPS543C20 Loop Gain'!AI3931</f>
        <v>-90.520348359277065</v>
      </c>
      <c r="D9">
        <f>'TPS543C20 Loop Gain'!AJ3931</f>
        <v>-50.91232420864953</v>
      </c>
      <c r="E9">
        <f>'TPS543C20 Loop Gain'!B3931</f>
        <v>1997000</v>
      </c>
    </row>
    <row r="10" spans="3:5" x14ac:dyDescent="0.35">
      <c r="C10">
        <f>'TPS543C20 Loop Gain'!AI3930</f>
        <v>-90.043445754615874</v>
      </c>
      <c r="D10">
        <f>'TPS543C20 Loop Gain'!AJ3930</f>
        <v>-50.565690864487202</v>
      </c>
      <c r="E10">
        <f>'TPS543C20 Loop Gain'!B3930</f>
        <v>1996000</v>
      </c>
    </row>
    <row r="11" spans="3:5" x14ac:dyDescent="0.35">
      <c r="C11">
        <f>'TPS543C20 Loop Gain'!AI3929</f>
        <v>-89.590941210364704</v>
      </c>
      <c r="D11">
        <f>'TPS543C20 Loop Gain'!AJ3929</f>
        <v>-50.219049449537998</v>
      </c>
      <c r="E11">
        <f>'TPS543C20 Loop Gain'!B3929</f>
        <v>1995000</v>
      </c>
    </row>
    <row r="12" spans="3:5" x14ac:dyDescent="0.35">
      <c r="C12">
        <f>'TPS543C20 Loop Gain'!AI3928</f>
        <v>-89.16045487445038</v>
      </c>
      <c r="D12">
        <f>'TPS543C20 Loop Gain'!AJ3928</f>
        <v>-49.87240007946896</v>
      </c>
      <c r="E12">
        <f>'TPS543C20 Loop Gain'!B3928</f>
        <v>1994000</v>
      </c>
    </row>
    <row r="13" spans="3:5" x14ac:dyDescent="0.35">
      <c r="C13">
        <f>'TPS543C20 Loop Gain'!AI3927</f>
        <v>-88.749940415658202</v>
      </c>
      <c r="D13">
        <f>'TPS543C20 Loop Gain'!AJ3927</f>
        <v>-49.525742872038734</v>
      </c>
      <c r="E13">
        <f>'TPS543C20 Loop Gain'!B3927</f>
        <v>1993000</v>
      </c>
    </row>
    <row r="14" spans="3:5" x14ac:dyDescent="0.35">
      <c r="C14">
        <f>'TPS543C20 Loop Gain'!AI3926</f>
        <v>-88.357625475925346</v>
      </c>
      <c r="D14">
        <f>'TPS543C20 Loop Gain'!AJ3926</f>
        <v>-49.179077947087848</v>
      </c>
      <c r="E14">
        <f>'TPS543C20 Loop Gain'!B3926</f>
        <v>1992000</v>
      </c>
    </row>
    <row r="15" spans="3:5" x14ac:dyDescent="0.35">
      <c r="C15">
        <f>'TPS543C20 Loop Gain'!AI3925</f>
        <v>-87.981964846499508</v>
      </c>
      <c r="D15">
        <f>'TPS543C20 Loop Gain'!AJ3925</f>
        <v>-48.832405426506305</v>
      </c>
      <c r="E15">
        <f>'TPS543C20 Loop Gain'!B3925</f>
        <v>1991000</v>
      </c>
    </row>
    <row r="16" spans="3:5" x14ac:dyDescent="0.35">
      <c r="C16">
        <f>'TPS543C20 Loop Gain'!AI3924</f>
        <v>-87.621603238758695</v>
      </c>
      <c r="D16">
        <f>'TPS543C20 Loop Gain'!AJ3924</f>
        <v>-48.485725434226822</v>
      </c>
      <c r="E16">
        <f>'TPS543C20 Loop Gain'!B3924</f>
        <v>1990000</v>
      </c>
    </row>
    <row r="17" spans="3:5" x14ac:dyDescent="0.35">
      <c r="C17">
        <f>'TPS543C20 Loop Gain'!AI3923</f>
        <v>-87.275345383011</v>
      </c>
      <c r="D17">
        <f>'TPS543C20 Loop Gain'!AJ3923</f>
        <v>-48.139038096215181</v>
      </c>
      <c r="E17">
        <f>'TPS543C20 Loop Gain'!B3923</f>
        <v>1989000</v>
      </c>
    </row>
    <row r="18" spans="3:5" x14ac:dyDescent="0.35">
      <c r="C18">
        <f>'TPS543C20 Loop Gain'!AI3922</f>
        <v>-86.942131789736464</v>
      </c>
      <c r="D18">
        <f>'TPS543C20 Loop Gain'!AJ3922</f>
        <v>-47.792343540435773</v>
      </c>
      <c r="E18">
        <f>'TPS543C20 Loop Gain'!B3922</f>
        <v>1988000</v>
      </c>
    </row>
    <row r="19" spans="3:5" x14ac:dyDescent="0.35">
      <c r="C19">
        <f>'TPS543C20 Loop Gain'!AI3921</f>
        <v>-86.621018933363018</v>
      </c>
      <c r="D19">
        <f>'TPS543C20 Loop Gain'!AJ3921</f>
        <v>-47.44564189684688</v>
      </c>
      <c r="E19">
        <f>'TPS543C20 Loop Gain'!B3921</f>
        <v>1987000</v>
      </c>
    </row>
    <row r="20" spans="3:5" x14ac:dyDescent="0.35">
      <c r="C20">
        <f>'TPS543C20 Loop Gain'!AI3920</f>
        <v>-86.311162924232974</v>
      </c>
      <c r="D20">
        <f>'TPS543C20 Loop Gain'!AJ3920</f>
        <v>-47.098933297375098</v>
      </c>
      <c r="E20">
        <f>'TPS543C20 Loop Gain'!B3920</f>
        <v>1986000</v>
      </c>
    </row>
    <row r="21" spans="3:5" x14ac:dyDescent="0.35">
      <c r="C21">
        <f>'TPS543C20 Loop Gain'!AI3919</f>
        <v>-86.011805956954248</v>
      </c>
      <c r="D21">
        <f>'TPS543C20 Loop Gain'!AJ3919</f>
        <v>-46.752217875909487</v>
      </c>
      <c r="E21">
        <f>'TPS543C20 Loop Gain'!B3919</f>
        <v>1985000</v>
      </c>
    </row>
    <row r="22" spans="3:5" x14ac:dyDescent="0.35">
      <c r="C22">
        <f>'TPS543C20 Loop Gain'!AI3918</f>
        <v>-85.722264987176104</v>
      </c>
      <c r="D22">
        <f>'TPS543C20 Loop Gain'!AJ3918</f>
        <v>-46.405495768266405</v>
      </c>
      <c r="E22">
        <f>'TPS543C20 Loop Gain'!B3918</f>
        <v>1984000</v>
      </c>
    </row>
    <row r="23" spans="3:5" x14ac:dyDescent="0.35">
      <c r="C23">
        <f>'TPS543C20 Loop Gain'!AI3917</f>
        <v>-85.441922211066199</v>
      </c>
      <c r="D23">
        <f>'TPS543C20 Loop Gain'!AJ3917</f>
        <v>-46.058767112177094</v>
      </c>
      <c r="E23">
        <f>'TPS543C20 Loop Gain'!B3917</f>
        <v>1983000</v>
      </c>
    </row>
    <row r="24" spans="3:5" x14ac:dyDescent="0.35">
      <c r="C24">
        <f>'TPS543C20 Loop Gain'!AI3916</f>
        <v>-85.170217013675597</v>
      </c>
      <c r="D24">
        <f>'TPS543C20 Loop Gain'!AJ3916</f>
        <v>-45.712032047279209</v>
      </c>
      <c r="E24">
        <f>'TPS543C20 Loop Gain'!B3916</f>
        <v>1982000</v>
      </c>
    </row>
    <row r="25" spans="3:5" x14ac:dyDescent="0.35">
      <c r="C25">
        <f>'TPS543C20 Loop Gain'!AI3915</f>
        <v>-84.90663912233849</v>
      </c>
      <c r="D25">
        <f>'TPS543C20 Loop Gain'!AJ3915</f>
        <v>-45.365290715077968</v>
      </c>
      <c r="E25">
        <f>'TPS543C20 Loop Gain'!B3915</f>
        <v>1981000</v>
      </c>
    </row>
    <row r="26" spans="3:5" x14ac:dyDescent="0.35">
      <c r="C26">
        <f>'TPS543C20 Loop Gain'!AI3914</f>
        <v>-84.650722754997673</v>
      </c>
      <c r="D26">
        <f>'TPS543C20 Loop Gain'!AJ3914</f>
        <v>-45.018543258936369</v>
      </c>
      <c r="E26">
        <f>'TPS543C20 Loop Gain'!B3914</f>
        <v>1980000</v>
      </c>
    </row>
    <row r="27" spans="3:5" x14ac:dyDescent="0.35">
      <c r="C27">
        <f>'TPS543C20 Loop Gain'!AI3913</f>
        <v>-84.402041594832369</v>
      </c>
      <c r="D27">
        <f>'TPS543C20 Loop Gain'!AJ3913</f>
        <v>-44.671789824061626</v>
      </c>
      <c r="E27">
        <f>'TPS543C20 Loop Gain'!B3913</f>
        <v>1979000</v>
      </c>
    </row>
    <row r="28" spans="3:5" x14ac:dyDescent="0.35">
      <c r="C28">
        <f>'TPS543C20 Loop Gain'!AI3912</f>
        <v>-84.16020445499241</v>
      </c>
      <c r="D28">
        <f>'TPS543C20 Loop Gain'!AJ3912</f>
        <v>-44.325030557469518</v>
      </c>
      <c r="E28">
        <f>'TPS543C20 Loop Gain'!B3912</f>
        <v>1978000</v>
      </c>
    </row>
    <row r="29" spans="3:5" x14ac:dyDescent="0.35">
      <c r="C29">
        <f>'TPS543C20 Loop Gain'!AI3911</f>
        <v>-83.924851522784593</v>
      </c>
      <c r="D29">
        <f>'TPS543C20 Loop Gain'!AJ3911</f>
        <v>-43.978265607971998</v>
      </c>
      <c r="E29">
        <f>'TPS543C20 Loop Gain'!B3911</f>
        <v>1977000</v>
      </c>
    </row>
    <row r="30" spans="3:5" x14ac:dyDescent="0.35">
      <c r="C30">
        <f>'TPS543C20 Loop Gain'!AI3910</f>
        <v>-83.695651092756634</v>
      </c>
      <c r="D30">
        <f>'TPS543C20 Loop Gain'!AJ3910</f>
        <v>-43.631495126153695</v>
      </c>
      <c r="E30">
        <f>'TPS543C20 Loop Gain'!B3910</f>
        <v>1976000</v>
      </c>
    </row>
    <row r="31" spans="3:5" x14ac:dyDescent="0.35">
      <c r="C31">
        <f>'TPS543C20 Loop Gain'!AI3909</f>
        <v>-83.472296714267799</v>
      </c>
      <c r="D31">
        <f>'TPS543C20 Loop Gain'!AJ3909</f>
        <v>-43.284719264357264</v>
      </c>
      <c r="E31">
        <f>'TPS543C20 Loop Gain'!B3909</f>
        <v>1975000</v>
      </c>
    </row>
    <row r="32" spans="3:5" x14ac:dyDescent="0.35">
      <c r="C32">
        <f>'TPS543C20 Loop Gain'!AI3908</f>
        <v>-83.254504691970283</v>
      </c>
      <c r="D32">
        <f>'TPS543C20 Loop Gain'!AJ3908</f>
        <v>-42.937938176648416</v>
      </c>
      <c r="E32">
        <f>'TPS543C20 Loop Gain'!B3908</f>
        <v>1974000</v>
      </c>
    </row>
    <row r="33" spans="3:5" x14ac:dyDescent="0.35">
      <c r="C33">
        <f>'TPS543C20 Loop Gain'!AI3907</f>
        <v>-83.042011888100106</v>
      </c>
      <c r="D33">
        <f>'TPS543C20 Loop Gain'!AJ3907</f>
        <v>-42.591152018799384</v>
      </c>
      <c r="E33">
        <f>'TPS543C20 Loop Gain'!B3907</f>
        <v>1973000</v>
      </c>
    </row>
    <row r="34" spans="3:5" x14ac:dyDescent="0.35">
      <c r="C34">
        <f>'TPS543C20 Loop Gain'!AI3906</f>
        <v>-82.834573783862453</v>
      </c>
      <c r="D34">
        <f>'TPS543C20 Loop Gain'!AJ3906</f>
        <v>-42.24436094827508</v>
      </c>
      <c r="E34">
        <f>'TPS543C20 Loop Gain'!B3906</f>
        <v>1972000</v>
      </c>
    </row>
    <row r="35" spans="3:5" x14ac:dyDescent="0.35">
      <c r="C35">
        <f>'TPS543C20 Loop Gain'!AI3905</f>
        <v>-82.631962764084562</v>
      </c>
      <c r="D35">
        <f>'TPS543C20 Loop Gain'!AJ3905</f>
        <v>-41.897565124195708</v>
      </c>
      <c r="E35">
        <f>'TPS543C20 Loop Gain'!B3905</f>
        <v>1971000</v>
      </c>
    </row>
    <row r="36" spans="3:5" x14ac:dyDescent="0.35">
      <c r="C36">
        <f>'TPS543C20 Loop Gain'!AI3904</f>
        <v>-82.433966595000868</v>
      </c>
      <c r="D36">
        <f>'TPS543C20 Loop Gain'!AJ3904</f>
        <v>-41.550764707317384</v>
      </c>
      <c r="E36">
        <f>'TPS543C20 Loop Gain'!B3904</f>
        <v>1970000</v>
      </c>
    </row>
    <row r="37" spans="3:5" x14ac:dyDescent="0.35">
      <c r="C37">
        <f>'TPS543C20 Loop Gain'!AI3903</f>
        <v>-82.240387069637876</v>
      </c>
      <c r="D37">
        <f>'TPS543C20 Loop Gain'!AJ3903</f>
        <v>-41.203959860022202</v>
      </c>
      <c r="E37">
        <f>'TPS543C20 Loop Gain'!B3903</f>
        <v>1969000</v>
      </c>
    </row>
    <row r="38" spans="3:5" x14ac:dyDescent="0.35">
      <c r="C38">
        <f>'TPS543C20 Loop Gain'!AI3902</f>
        <v>-82.051038799118174</v>
      </c>
      <c r="D38">
        <f>'TPS543C20 Loop Gain'!AJ3902</f>
        <v>-40.857150746272886</v>
      </c>
      <c r="E38">
        <f>'TPS543C20 Loop Gain'!B3902</f>
        <v>1968000</v>
      </c>
    </row>
    <row r="39" spans="3:5" x14ac:dyDescent="0.35">
      <c r="C39">
        <f>'TPS543C20 Loop Gain'!AI3901</f>
        <v>-81.865748131444064</v>
      </c>
      <c r="D39">
        <f>'TPS543C20 Loop Gain'!AJ3901</f>
        <v>-40.510337531602318</v>
      </c>
      <c r="E39">
        <f>'TPS543C20 Loop Gain'!B3901</f>
        <v>1967000</v>
      </c>
    </row>
    <row r="40" spans="3:5" x14ac:dyDescent="0.35">
      <c r="C40">
        <f>'TPS543C20 Loop Gain'!AI3900</f>
        <v>-81.684352181939516</v>
      </c>
      <c r="D40">
        <f>'TPS543C20 Loop Gain'!AJ3900</f>
        <v>-40.163520383083231</v>
      </c>
      <c r="E40">
        <f>'TPS543C20 Loop Gain'!B3900</f>
        <v>1966000</v>
      </c>
    </row>
    <row r="41" spans="3:5" x14ac:dyDescent="0.35">
      <c r="C41">
        <f>'TPS543C20 Loop Gain'!AI3899</f>
        <v>-81.506697961806225</v>
      </c>
      <c r="D41">
        <f>'TPS543C20 Loop Gain'!AJ3899</f>
        <v>-39.81669946931418</v>
      </c>
      <c r="E41">
        <f>'TPS543C20 Loop Gain'!B3899</f>
        <v>1965000</v>
      </c>
    </row>
    <row r="42" spans="3:5" x14ac:dyDescent="0.35">
      <c r="C42">
        <f>'TPS543C20 Loop Gain'!AI3898</f>
        <v>-81.332641593099325</v>
      </c>
      <c r="D42">
        <f>'TPS543C20 Loop Gain'!AJ3898</f>
        <v>-39.469874960377709</v>
      </c>
      <c r="E42">
        <f>'TPS543C20 Loop Gain'!B3898</f>
        <v>1964000</v>
      </c>
    </row>
    <row r="43" spans="3:5" x14ac:dyDescent="0.35">
      <c r="C43">
        <f>'TPS543C20 Loop Gain'!AI3897</f>
        <v>-81.162047600056297</v>
      </c>
      <c r="D43">
        <f>'TPS543C20 Loop Gain'!AJ3897</f>
        <v>-39.123047027823048</v>
      </c>
      <c r="E43">
        <f>'TPS543C20 Loop Gain'!B3897</f>
        <v>1963000</v>
      </c>
    </row>
    <row r="44" spans="3:5" x14ac:dyDescent="0.35">
      <c r="C44">
        <f>'TPS543C20 Loop Gain'!AI3896</f>
        <v>-80.994788268031243</v>
      </c>
      <c r="D44">
        <f>'TPS543C20 Loop Gain'!AJ3896</f>
        <v>-38.776215844650743</v>
      </c>
      <c r="E44">
        <f>'TPS543C20 Loop Gain'!B3896</f>
        <v>1962000</v>
      </c>
    </row>
    <row r="45" spans="3:5" x14ac:dyDescent="0.35">
      <c r="C45">
        <f>'TPS543C20 Loop Gain'!AI3895</f>
        <v>-80.830743062427103</v>
      </c>
      <c r="D45">
        <f>'TPS543C20 Loop Gain'!AJ3895</f>
        <v>-38.429381585266263</v>
      </c>
      <c r="E45">
        <f>'TPS543C20 Loop Gain'!B3895</f>
        <v>1961000</v>
      </c>
    </row>
    <row r="46" spans="3:5" x14ac:dyDescent="0.35">
      <c r="C46">
        <f>'TPS543C20 Loop Gain'!AI3894</f>
        <v>-80.669798101031901</v>
      </c>
      <c r="D46">
        <f>'TPS543C20 Loop Gain'!AJ3894</f>
        <v>-38.08254442546653</v>
      </c>
      <c r="E46">
        <f>'TPS543C20 Loop Gain'!B3894</f>
        <v>1960000</v>
      </c>
    </row>
    <row r="47" spans="3:5" x14ac:dyDescent="0.35">
      <c r="C47">
        <f>'TPS543C20 Loop Gain'!AI3893</f>
        <v>-80.51184567396777</v>
      </c>
      <c r="D47">
        <f>'TPS543C20 Loop Gain'!AJ3893</f>
        <v>-37.735704542418738</v>
      </c>
      <c r="E47">
        <f>'TPS543C20 Loop Gain'!B3893</f>
        <v>1959000</v>
      </c>
    </row>
    <row r="48" spans="3:5" x14ac:dyDescent="0.35">
      <c r="C48">
        <f>'TPS543C20 Loop Gain'!AI3892</f>
        <v>-80.356783806174235</v>
      </c>
      <c r="D48">
        <f>'TPS543C20 Loop Gain'!AJ3892</f>
        <v>-37.388862114617865</v>
      </c>
      <c r="E48">
        <f>'TPS543C20 Loop Gain'!B3892</f>
        <v>1958000</v>
      </c>
    </row>
    <row r="49" spans="3:5" x14ac:dyDescent="0.35">
      <c r="C49">
        <f>'TPS543C20 Loop Gain'!AI3891</f>
        <v>-80.204515858007014</v>
      </c>
      <c r="D49">
        <f>'TPS543C20 Loop Gain'!AJ3891</f>
        <v>-37.042017321871015</v>
      </c>
      <c r="E49">
        <f>'TPS543C20 Loop Gain'!B3891</f>
        <v>1957000</v>
      </c>
    </row>
    <row r="50" spans="3:5" x14ac:dyDescent="0.35">
      <c r="C50">
        <f>'TPS543C20 Loop Gain'!AI3890</f>
        <v>-80.05495016001619</v>
      </c>
      <c r="D50">
        <f>'TPS543C20 Loop Gain'!AJ3890</f>
        <v>-36.695170345264103</v>
      </c>
      <c r="E50">
        <f>'TPS543C20 Loop Gain'!B3890</f>
        <v>1956000</v>
      </c>
    </row>
    <row r="51" spans="3:5" x14ac:dyDescent="0.35">
      <c r="C51">
        <f>'TPS543C20 Loop Gain'!AI3889</f>
        <v>-79.907999678466609</v>
      </c>
      <c r="D51">
        <f>'TPS543C20 Loop Gain'!AJ3889</f>
        <v>-36.348321367146674</v>
      </c>
      <c r="E51">
        <f>'TPS543C20 Loop Gain'!B3889</f>
        <v>1955000</v>
      </c>
    </row>
    <row r="52" spans="3:5" x14ac:dyDescent="0.35">
      <c r="C52">
        <f>'TPS543C20 Loop Gain'!AI3888</f>
        <v>-79.76358170853014</v>
      </c>
      <c r="D52">
        <f>'TPS543C20 Loop Gain'!AJ3888</f>
        <v>-36.001470571085946</v>
      </c>
      <c r="E52">
        <f>'TPS543C20 Loop Gain'!B3888</f>
        <v>1954000</v>
      </c>
    </row>
    <row r="53" spans="3:5" x14ac:dyDescent="0.35">
      <c r="C53">
        <f>'TPS543C20 Loop Gain'!AI3887</f>
        <v>-79.6216175924651</v>
      </c>
      <c r="D53">
        <f>'TPS543C20 Loop Gain'!AJ3887</f>
        <v>-35.654618141848282</v>
      </c>
      <c r="E53">
        <f>'TPS543C20 Loop Gain'!B3887</f>
        <v>1953000</v>
      </c>
    </row>
    <row r="54" spans="3:5" x14ac:dyDescent="0.35">
      <c r="C54">
        <f>'TPS543C20 Loop Gain'!AI3886</f>
        <v>-79.482032460374498</v>
      </c>
      <c r="D54">
        <f>'TPS543C20 Loop Gain'!AJ3886</f>
        <v>-35.307764265377614</v>
      </c>
      <c r="E54">
        <f>'TPS543C20 Loop Gain'!B3886</f>
        <v>1952000</v>
      </c>
    </row>
    <row r="55" spans="3:5" x14ac:dyDescent="0.35">
      <c r="C55">
        <f>'TPS543C20 Loop Gain'!AI3885</f>
        <v>-79.344754991392989</v>
      </c>
      <c r="D55">
        <f>'TPS543C20 Loop Gain'!AJ3885</f>
        <v>-34.9609091287533</v>
      </c>
      <c r="E55">
        <f>'TPS543C20 Loop Gain'!B3885</f>
        <v>1951000</v>
      </c>
    </row>
    <row r="56" spans="3:5" x14ac:dyDescent="0.35">
      <c r="C56">
        <f>'TPS543C20 Loop Gain'!AI3884</f>
        <v>-79.209717193422961</v>
      </c>
      <c r="D56">
        <f>'TPS543C20 Loop Gain'!AJ3884</f>
        <v>-34.614052920166309</v>
      </c>
      <c r="E56">
        <f>'TPS543C20 Loop Gain'!B3884</f>
        <v>1950000</v>
      </c>
    </row>
    <row r="57" spans="3:5" x14ac:dyDescent="0.35">
      <c r="C57">
        <f>'TPS543C20 Loop Gain'!AI3883</f>
        <v>-79.076854199705608</v>
      </c>
      <c r="D57">
        <f>'TPS543C20 Loop Gain'!AJ3883</f>
        <v>-34.267195828901315</v>
      </c>
      <c r="E57">
        <f>'TPS543C20 Loop Gain'!B3883</f>
        <v>1949000</v>
      </c>
    </row>
    <row r="58" spans="3:5" x14ac:dyDescent="0.35">
      <c r="C58">
        <f>'TPS543C20 Loop Gain'!AI3882</f>
        <v>-78.946104080698163</v>
      </c>
      <c r="D58">
        <f>'TPS543C20 Loop Gain'!AJ3882</f>
        <v>-33.920338045289526</v>
      </c>
      <c r="E58">
        <f>'TPS543C20 Loop Gain'!B3882</f>
        <v>1948000</v>
      </c>
    </row>
    <row r="59" spans="3:5" x14ac:dyDescent="0.35">
      <c r="C59">
        <f>'TPS543C20 Loop Gain'!AI3881</f>
        <v>-78.817407669914758</v>
      </c>
      <c r="D59">
        <f>'TPS543C20 Loop Gain'!AJ3881</f>
        <v>-33.57347976068764</v>
      </c>
      <c r="E59">
        <f>'TPS543C20 Loop Gain'!B3881</f>
        <v>1947000</v>
      </c>
    </row>
    <row r="60" spans="3:5" x14ac:dyDescent="0.35">
      <c r="C60">
        <f>'TPS543C20 Loop Gain'!AI3880</f>
        <v>-78.690708402493925</v>
      </c>
      <c r="D60">
        <f>'TPS543C20 Loop Gain'!AJ3880</f>
        <v>-33.226621167457125</v>
      </c>
      <c r="E60">
        <f>'TPS543C20 Loop Gain'!B3880</f>
        <v>1946000</v>
      </c>
    </row>
    <row r="61" spans="3:5" x14ac:dyDescent="0.35">
      <c r="C61">
        <f>'TPS543C20 Loop Gain'!AI3879</f>
        <v>-78.565952165387344</v>
      </c>
      <c r="D61">
        <f>'TPS543C20 Loop Gain'!AJ3879</f>
        <v>-32.879762458917426</v>
      </c>
      <c r="E61">
        <f>'TPS543C20 Loop Gain'!B3879</f>
        <v>1945000</v>
      </c>
    </row>
    <row r="62" spans="3:5" x14ac:dyDescent="0.35">
      <c r="C62">
        <f>'TPS543C20 Loop Gain'!AI3878</f>
        <v>-78.44308715819615</v>
      </c>
      <c r="D62">
        <f>'TPS543C20 Loop Gain'!AJ3878</f>
        <v>-32.53290382932741</v>
      </c>
      <c r="E62">
        <f>'TPS543C20 Loop Gain'!B3878</f>
        <v>1944000</v>
      </c>
    </row>
    <row r="63" spans="3:5" x14ac:dyDescent="0.35">
      <c r="C63">
        <f>'TPS543C20 Loop Gain'!AI3877</f>
        <v>-78.322063763745234</v>
      </c>
      <c r="D63">
        <f>'TPS543C20 Loop Gain'!AJ3877</f>
        <v>-32.186045473849425</v>
      </c>
      <c r="E63">
        <f>'TPS543C20 Loop Gain'!B3877</f>
        <v>1943000</v>
      </c>
    </row>
    <row r="64" spans="3:5" x14ac:dyDescent="0.35">
      <c r="C64">
        <f>'TPS543C20 Loop Gain'!AI3876</f>
        <v>-78.202834427600138</v>
      </c>
      <c r="D64">
        <f>'TPS543C20 Loop Gain'!AJ3876</f>
        <v>-31.839187588529299</v>
      </c>
      <c r="E64">
        <f>'TPS543C20 Loop Gain'!B3876</f>
        <v>1942000</v>
      </c>
    </row>
    <row r="65" spans="3:5" x14ac:dyDescent="0.35">
      <c r="C65">
        <f>'TPS543C20 Loop Gain'!AI3875</f>
        <v>-78.085353545780976</v>
      </c>
      <c r="D65">
        <f>'TPS543C20 Loop Gain'!AJ3875</f>
        <v>-31.492330370250063</v>
      </c>
      <c r="E65">
        <f>'TPS543C20 Loop Gain'!B3875</f>
        <v>1941000</v>
      </c>
    </row>
    <row r="66" spans="3:5" x14ac:dyDescent="0.35">
      <c r="C66">
        <f>'TPS543C20 Loop Gain'!AI3874</f>
        <v>-77.969577360029817</v>
      </c>
      <c r="D66">
        <f>'TPS543C20 Loop Gain'!AJ3874</f>
        <v>-31.145474016709191</v>
      </c>
      <c r="E66">
        <f>'TPS543C20 Loop Gain'!B3874</f>
        <v>1940000</v>
      </c>
    </row>
    <row r="67" spans="3:5" x14ac:dyDescent="0.35">
      <c r="C67">
        <f>'TPS543C20 Loop Gain'!AI3873</f>
        <v>-77.855463860022738</v>
      </c>
      <c r="D67">
        <f>'TPS543C20 Loop Gain'!AJ3873</f>
        <v>-30.798618726395997</v>
      </c>
      <c r="E67">
        <f>'TPS543C20 Loop Gain'!B3873</f>
        <v>1939000</v>
      </c>
    </row>
    <row r="68" spans="3:5" x14ac:dyDescent="0.35">
      <c r="C68">
        <f>'TPS543C20 Loop Gain'!AI3872</f>
        <v>-77.742972691972639</v>
      </c>
      <c r="D68">
        <f>'TPS543C20 Loop Gain'!AJ3872</f>
        <v>-30.451764698543624</v>
      </c>
      <c r="E68">
        <f>'TPS543C20 Loop Gain'!B3872</f>
        <v>1938000</v>
      </c>
    </row>
    <row r="69" spans="3:5" x14ac:dyDescent="0.35">
      <c r="C69">
        <f>'TPS543C20 Loop Gain'!AI3871</f>
        <v>-77.632065073143664</v>
      </c>
      <c r="D69">
        <f>'TPS543C20 Loop Gain'!AJ3871</f>
        <v>-30.104912133106914</v>
      </c>
      <c r="E69">
        <f>'TPS543C20 Loop Gain'!B3871</f>
        <v>1937000</v>
      </c>
    </row>
    <row r="70" spans="3:5" x14ac:dyDescent="0.35">
      <c r="C70">
        <f>'TPS543C20 Loop Gain'!AI3870</f>
        <v>-77.522703711817499</v>
      </c>
      <c r="D70">
        <f>'TPS543C20 Loop Gain'!AJ3870</f>
        <v>-29.758061230737177</v>
      </c>
      <c r="E70">
        <f>'TPS543C20 Loop Gain'!B3870</f>
        <v>1936000</v>
      </c>
    </row>
    <row r="71" spans="3:5" x14ac:dyDescent="0.35">
      <c r="C71">
        <f>'TPS543C20 Loop Gain'!AI3869</f>
        <v>-77.414852732291649</v>
      </c>
      <c r="D71">
        <f>'TPS543C20 Loop Gain'!AJ3869</f>
        <v>-29.411212192736873</v>
      </c>
      <c r="E71">
        <f>'TPS543C20 Loop Gain'!B3869</f>
        <v>1935000</v>
      </c>
    </row>
    <row r="72" spans="3:5" x14ac:dyDescent="0.35">
      <c r="C72">
        <f>'TPS543C20 Loop Gain'!AI3868</f>
        <v>-77.308477604549907</v>
      </c>
      <c r="D72">
        <f>'TPS543C20 Loop Gain'!AJ3868</f>
        <v>-29.064365221036596</v>
      </c>
      <c r="E72">
        <f>'TPS543C20 Loop Gain'!B3868</f>
        <v>1934000</v>
      </c>
    </row>
    <row r="73" spans="3:5" x14ac:dyDescent="0.35">
      <c r="C73">
        <f>'TPS543C20 Loop Gain'!AI3867</f>
        <v>-77.203545078248339</v>
      </c>
      <c r="D73">
        <f>'TPS543C20 Loop Gain'!AJ3867</f>
        <v>-28.717520518158189</v>
      </c>
      <c r="E73">
        <f>'TPS543C20 Loop Gain'!B3867</f>
        <v>1933000</v>
      </c>
    </row>
    <row r="74" spans="3:5" x14ac:dyDescent="0.35">
      <c r="C74">
        <f>'TPS543C20 Loop Gain'!AI3866</f>
        <v>-77.100023120711697</v>
      </c>
      <c r="D74">
        <f>'TPS543C20 Loop Gain'!AJ3866</f>
        <v>-28.370678287195215</v>
      </c>
      <c r="E74">
        <f>'TPS543C20 Loop Gain'!B3866</f>
        <v>1932000</v>
      </c>
    </row>
    <row r="75" spans="3:5" x14ac:dyDescent="0.35">
      <c r="C75">
        <f>'TPS543C20 Loop Gain'!AI3865</f>
        <v>-76.997880858638595</v>
      </c>
      <c r="D75">
        <f>'TPS543C20 Loop Gain'!AJ3865</f>
        <v>-28.023838731761177</v>
      </c>
      <c r="E75">
        <f>'TPS543C20 Loop Gain'!B3865</f>
        <v>1931000</v>
      </c>
    </row>
    <row r="76" spans="3:5" x14ac:dyDescent="0.35">
      <c r="C76">
        <f>'TPS543C20 Loop Gain'!AI3864</f>
        <v>-76.897088523269062</v>
      </c>
      <c r="D76">
        <f>'TPS543C20 Loop Gain'!AJ3864</f>
        <v>-27.677002055968497</v>
      </c>
      <c r="E76">
        <f>'TPS543C20 Loop Gain'!B3864</f>
        <v>1930000</v>
      </c>
    </row>
    <row r="77" spans="3:5" x14ac:dyDescent="0.35">
      <c r="C77">
        <f>'TPS543C20 Loop Gain'!AI3863</f>
        <v>-76.797617398761247</v>
      </c>
      <c r="D77">
        <f>'TPS543C20 Loop Gain'!AJ3863</f>
        <v>-27.330168464402153</v>
      </c>
      <c r="E77">
        <f>'TPS543C20 Loop Gain'!B3863</f>
        <v>1929000</v>
      </c>
    </row>
    <row r="78" spans="3:5" x14ac:dyDescent="0.35">
      <c r="C78">
        <f>'TPS543C20 Loop Gain'!AI3862</f>
        <v>-76.699439773548917</v>
      </c>
      <c r="D78">
        <f>'TPS543C20 Loop Gain'!AJ3862</f>
        <v>-26.983338162072247</v>
      </c>
      <c r="E78">
        <f>'TPS543C20 Loop Gain'!B3862</f>
        <v>1928000</v>
      </c>
    </row>
    <row r="79" spans="3:5" x14ac:dyDescent="0.35">
      <c r="C79">
        <f>'TPS543C20 Loop Gain'!AI3861</f>
        <v>-76.602528894490717</v>
      </c>
      <c r="D79">
        <f>'TPS543C20 Loop Gain'!AJ3861</f>
        <v>-26.636511354387906</v>
      </c>
      <c r="E79">
        <f>'TPS543C20 Loop Gain'!B3861</f>
        <v>1927000</v>
      </c>
    </row>
    <row r="80" spans="3:5" x14ac:dyDescent="0.35">
      <c r="C80">
        <f>'TPS543C20 Loop Gain'!AI3860</f>
        <v>-76.506858923611077</v>
      </c>
      <c r="D80">
        <f>'TPS543C20 Loop Gain'!AJ3860</f>
        <v>-26.289688247133558</v>
      </c>
      <c r="E80">
        <f>'TPS543C20 Loop Gain'!B3860</f>
        <v>1926000</v>
      </c>
    </row>
    <row r="81" spans="3:5" x14ac:dyDescent="0.35">
      <c r="C81">
        <f>'TPS543C20 Loop Gain'!AI3859</f>
        <v>-76.412404897255598</v>
      </c>
      <c r="D81">
        <f>'TPS543C20 Loop Gain'!AJ3859</f>
        <v>-25.942869046420526</v>
      </c>
      <c r="E81">
        <f>'TPS543C20 Loop Gain'!B3859</f>
        <v>1925000</v>
      </c>
    </row>
    <row r="82" spans="3:5" x14ac:dyDescent="0.35">
      <c r="C82">
        <f>'TPS543C20 Loop Gain'!AI3858</f>
        <v>-76.319142687513221</v>
      </c>
      <c r="D82">
        <f>'TPS543C20 Loop Gain'!AJ3858</f>
        <v>-25.596053958662072</v>
      </c>
      <c r="E82">
        <f>'TPS543C20 Loop Gain'!B3858</f>
        <v>1924000</v>
      </c>
    </row>
    <row r="83" spans="3:5" x14ac:dyDescent="0.35">
      <c r="C83">
        <f>'TPS543C20 Loop Gain'!AI3857</f>
        <v>-76.227048965745396</v>
      </c>
      <c r="D83">
        <f>'TPS543C20 Loop Gain'!AJ3857</f>
        <v>-25.249243190538063</v>
      </c>
      <c r="E83">
        <f>'TPS543C20 Loop Gain'!B3857</f>
        <v>1923000</v>
      </c>
    </row>
    <row r="84" spans="3:5" x14ac:dyDescent="0.35">
      <c r="C84">
        <f>'TPS543C20 Loop Gain'!AI3856</f>
        <v>-76.136101168092381</v>
      </c>
      <c r="D84">
        <f>'TPS543C20 Loop Gain'!AJ3856</f>
        <v>-24.902436948971594</v>
      </c>
      <c r="E84">
        <f>'TPS543C20 Loop Gain'!B3856</f>
        <v>1922000</v>
      </c>
    </row>
    <row r="85" spans="3:5" x14ac:dyDescent="0.35">
      <c r="C85">
        <f>'TPS543C20 Loop Gain'!AI3855</f>
        <v>-76.046277462821479</v>
      </c>
      <c r="D85">
        <f>'TPS543C20 Loop Gain'!AJ3855</f>
        <v>-24.555635441076785</v>
      </c>
      <c r="E85">
        <f>'TPS543C20 Loop Gain'!B3855</f>
        <v>1921000</v>
      </c>
    </row>
    <row r="86" spans="3:5" x14ac:dyDescent="0.35">
      <c r="C86">
        <f>'TPS543C20 Loop Gain'!AI3854</f>
        <v>-75.957556719410334</v>
      </c>
      <c r="D86">
        <f>'TPS543C20 Loop Gain'!AJ3854</f>
        <v>-24.208838874137221</v>
      </c>
      <c r="E86">
        <f>'TPS543C20 Loop Gain'!B3854</f>
        <v>1920000</v>
      </c>
    </row>
    <row r="87" spans="3:5" x14ac:dyDescent="0.35">
      <c r="C87">
        <f>'TPS543C20 Loop Gain'!AI3853</f>
        <v>-75.869918479252306</v>
      </c>
      <c r="D87">
        <f>'TPS543C20 Loop Gain'!AJ3853</f>
        <v>-23.862047455579962</v>
      </c>
      <c r="E87">
        <f>'TPS543C20 Loop Gain'!B3853</f>
        <v>1919000</v>
      </c>
    </row>
    <row r="88" spans="3:5" x14ac:dyDescent="0.35">
      <c r="C88">
        <f>'TPS543C20 Loop Gain'!AI3852</f>
        <v>-75.78334292787514</v>
      </c>
      <c r="D88">
        <f>'TPS543C20 Loop Gain'!AJ3852</f>
        <v>-23.515261392923087</v>
      </c>
      <c r="E88">
        <f>'TPS543C20 Loop Gain'!B3852</f>
        <v>1918000</v>
      </c>
    </row>
    <row r="89" spans="3:5" x14ac:dyDescent="0.35">
      <c r="C89">
        <f>'TPS543C20 Loop Gain'!AI3851</f>
        <v>-75.69781086859301</v>
      </c>
      <c r="D89">
        <f>'TPS543C20 Loop Gain'!AJ3851</f>
        <v>-23.168480893753411</v>
      </c>
      <c r="E89">
        <f>'TPS543C20 Loop Gain'!B3851</f>
        <v>1917000</v>
      </c>
    </row>
    <row r="90" spans="3:5" x14ac:dyDescent="0.35">
      <c r="C90">
        <f>'TPS543C20 Loop Gain'!AI3850</f>
        <v>-75.613303697498637</v>
      </c>
      <c r="D90">
        <f>'TPS543C20 Loop Gain'!AJ3850</f>
        <v>-22.821706165699034</v>
      </c>
      <c r="E90">
        <f>'TPS543C20 Loop Gain'!B3850</f>
        <v>1916000</v>
      </c>
    </row>
    <row r="91" spans="3:5" x14ac:dyDescent="0.35">
      <c r="C91">
        <f>'TPS543C20 Loop Gain'!AI3849</f>
        <v>-75.529803379707815</v>
      </c>
      <c r="D91">
        <f>'TPS543C20 Loop Gain'!AJ3849</f>
        <v>-22.474937416380136</v>
      </c>
      <c r="E91">
        <f>'TPS543C20 Loop Gain'!B3849</f>
        <v>1915000</v>
      </c>
    </row>
    <row r="92" spans="3:5" x14ac:dyDescent="0.35">
      <c r="C92">
        <f>'TPS543C20 Loop Gain'!AI3848</f>
        <v>-75.447292426793695</v>
      </c>
      <c r="D92">
        <f>'TPS543C20 Loop Gain'!AJ3848</f>
        <v>-22.128174853385868</v>
      </c>
      <c r="E92">
        <f>'TPS543C20 Loop Gain'!B3848</f>
        <v>1914000</v>
      </c>
    </row>
    <row r="93" spans="3:5" x14ac:dyDescent="0.35">
      <c r="C93">
        <f>'TPS543C20 Loop Gain'!AI3847</f>
        <v>-75.365753875332942</v>
      </c>
      <c r="D93">
        <f>'TPS543C20 Loop Gain'!AJ3847</f>
        <v>-21.781418684234854</v>
      </c>
      <c r="E93">
        <f>'TPS543C20 Loop Gain'!B3847</f>
        <v>1913000</v>
      </c>
    </row>
    <row r="94" spans="3:5" x14ac:dyDescent="0.35">
      <c r="C94">
        <f>'TPS543C20 Loop Gain'!AI3846</f>
        <v>-75.285171266501806</v>
      </c>
      <c r="D94">
        <f>'TPS543C20 Loop Gain'!AJ3846</f>
        <v>-21.434669116353337</v>
      </c>
      <c r="E94">
        <f>'TPS543C20 Loop Gain'!B3846</f>
        <v>1912000</v>
      </c>
    </row>
    <row r="95" spans="3:5" x14ac:dyDescent="0.35">
      <c r="C95">
        <f>'TPS543C20 Loop Gain'!AI3845</f>
        <v>-75.205528626654882</v>
      </c>
      <c r="D95">
        <f>'TPS543C20 Loop Gain'!AJ3845</f>
        <v>-21.087926357024465</v>
      </c>
      <c r="E95">
        <f>'TPS543C20 Loop Gain'!B3845</f>
        <v>1911000</v>
      </c>
    </row>
    <row r="96" spans="3:5" x14ac:dyDescent="0.35">
      <c r="C96">
        <f>'TPS543C20 Loop Gain'!AI3844</f>
        <v>-75.12681044884097</v>
      </c>
      <c r="D96">
        <f>'TPS543C20 Loop Gain'!AJ3844</f>
        <v>-20.741190613360821</v>
      </c>
      <c r="E96">
        <f>'TPS543C20 Loop Gain'!B3844</f>
        <v>1910000</v>
      </c>
    </row>
    <row r="97" spans="3:5" x14ac:dyDescent="0.35">
      <c r="C97">
        <f>'TPS543C20 Loop Gain'!AI3843</f>
        <v>-75.049001675195129</v>
      </c>
      <c r="D97">
        <f>'TPS543C20 Loop Gain'!AJ3843</f>
        <v>-20.394462092281842</v>
      </c>
      <c r="E97">
        <f>'TPS543C20 Loop Gain'!B3843</f>
        <v>1909000</v>
      </c>
    </row>
    <row r="98" spans="3:5" x14ac:dyDescent="0.35">
      <c r="C98">
        <f>'TPS543C20 Loop Gain'!AI3842</f>
        <v>-74.972087680155965</v>
      </c>
      <c r="D98">
        <f>'TPS543C20 Loop Gain'!AJ3842</f>
        <v>-20.04774100046113</v>
      </c>
      <c r="E98">
        <f>'TPS543C20 Loop Gain'!B3842</f>
        <v>1908000</v>
      </c>
    </row>
    <row r="99" spans="3:5" x14ac:dyDescent="0.35">
      <c r="C99">
        <f>'TPS543C20 Loop Gain'!AI3841</f>
        <v>-74.89605425446814</v>
      </c>
      <c r="D99">
        <f>'TPS543C20 Loop Gain'!AJ3841</f>
        <v>-19.701027544301564</v>
      </c>
      <c r="E99">
        <f>'TPS543C20 Loop Gain'!B3841</f>
        <v>1907000</v>
      </c>
    </row>
    <row r="100" spans="3:5" x14ac:dyDescent="0.35">
      <c r="C100">
        <f>'TPS543C20 Loop Gain'!AI3840</f>
        <v>-74.820887589926826</v>
      </c>
      <c r="D100">
        <f>'TPS543C20 Loop Gain'!AJ3840</f>
        <v>-19.354321929910896</v>
      </c>
      <c r="E100">
        <f>'TPS543C20 Loop Gain'!B3840</f>
        <v>1906000</v>
      </c>
    </row>
    <row r="101" spans="3:5" x14ac:dyDescent="0.35">
      <c r="C101">
        <f>'TPS543C20 Loop Gain'!AI3839</f>
        <v>-74.74657426481248</v>
      </c>
      <c r="D101">
        <f>'TPS543C20 Loop Gain'!AJ3839</f>
        <v>-19.007624363048581</v>
      </c>
      <c r="E101">
        <f>'TPS543C20 Loop Gain'!B3839</f>
        <v>1905000</v>
      </c>
    </row>
    <row r="102" spans="3:5" x14ac:dyDescent="0.35">
      <c r="C102">
        <f>'TPS543C20 Loop Gain'!AI3838</f>
        <v>-74.673101229994003</v>
      </c>
      <c r="D102">
        <f>'TPS543C20 Loop Gain'!AJ3838</f>
        <v>-18.660935049105504</v>
      </c>
      <c r="E102">
        <f>'TPS543C20 Loop Gain'!B3838</f>
        <v>1904000</v>
      </c>
    </row>
    <row r="103" spans="3:5" x14ac:dyDescent="0.35">
      <c r="C103">
        <f>'TPS543C20 Loop Gain'!AI3837</f>
        <v>-74.600455795652493</v>
      </c>
      <c r="D103">
        <f>'TPS543C20 Loop Gain'!AJ3837</f>
        <v>-18.314254193063583</v>
      </c>
      <c r="E103">
        <f>'TPS543C20 Loop Gain'!B3837</f>
        <v>1903000</v>
      </c>
    </row>
    <row r="104" spans="3:5" x14ac:dyDescent="0.35">
      <c r="C104">
        <f>'TPS543C20 Loop Gain'!AI3836</f>
        <v>-74.528625618600188</v>
      </c>
      <c r="D104">
        <f>'TPS543C20 Loop Gain'!AJ3836</f>
        <v>-17.967581999471498</v>
      </c>
      <c r="E104">
        <f>'TPS543C20 Loop Gain'!B3836</f>
        <v>1902000</v>
      </c>
    </row>
    <row r="105" spans="3:5" x14ac:dyDescent="0.35">
      <c r="C105">
        <f>'TPS543C20 Loop Gain'!AI3835</f>
        <v>-74.457598690154953</v>
      </c>
      <c r="D105">
        <f>'TPS543C20 Loop Gain'!AJ3835</f>
        <v>-17.620918672398009</v>
      </c>
      <c r="E105">
        <f>'TPS543C20 Loop Gain'!B3835</f>
        <v>1901000</v>
      </c>
    </row>
    <row r="106" spans="3:5" x14ac:dyDescent="0.35">
      <c r="C106">
        <f>'TPS543C20 Loop Gain'!AI3834</f>
        <v>-74.38736332454927</v>
      </c>
      <c r="D106">
        <f>'TPS543C20 Loop Gain'!AJ3834</f>
        <v>-17.274264415402534</v>
      </c>
      <c r="E106">
        <f>'TPS543C20 Loop Gain'!B3834</f>
        <v>1900000</v>
      </c>
    </row>
    <row r="107" spans="3:5" x14ac:dyDescent="0.35">
      <c r="C107">
        <f>'TPS543C20 Loop Gain'!AI3833</f>
        <v>-74.31790814784496</v>
      </c>
      <c r="D107">
        <f>'TPS543C20 Loop Gain'!AJ3833</f>
        <v>-16.927619431512181</v>
      </c>
      <c r="E107">
        <f>'TPS543C20 Loop Gain'!B3833</f>
        <v>1899000</v>
      </c>
    </row>
    <row r="108" spans="3:5" x14ac:dyDescent="0.35">
      <c r="C108">
        <f>'TPS543C20 Loop Gain'!AI3832</f>
        <v>-74.249222087317463</v>
      </c>
      <c r="D108">
        <f>'TPS543C20 Loop Gain'!AJ3832</f>
        <v>-16.580983923170432</v>
      </c>
      <c r="E108">
        <f>'TPS543C20 Loop Gain'!B3832</f>
        <v>1898000</v>
      </c>
    </row>
    <row r="109" spans="3:5" x14ac:dyDescent="0.35">
      <c r="C109">
        <f>'TPS543C20 Loop Gain'!AI3831</f>
        <v>-74.181294361301667</v>
      </c>
      <c r="D109">
        <f>'TPS543C20 Loop Gain'!AJ3831</f>
        <v>-16.234358092212073</v>
      </c>
      <c r="E109">
        <f>'TPS543C20 Loop Gain'!B3831</f>
        <v>1897000</v>
      </c>
    </row>
    <row r="110" spans="3:5" x14ac:dyDescent="0.35">
      <c r="C110">
        <f>'TPS543C20 Loop Gain'!AI3830</f>
        <v>-74.114114469464951</v>
      </c>
      <c r="D110">
        <f>'TPS543C20 Loop Gain'!AJ3830</f>
        <v>-15.887742139838606</v>
      </c>
      <c r="E110">
        <f>'TPS543C20 Loop Gain'!B3830</f>
        <v>1896000</v>
      </c>
    </row>
    <row r="111" spans="3:5" x14ac:dyDescent="0.35">
      <c r="C111">
        <f>'TPS543C20 Loop Gain'!AI3829</f>
        <v>-74.047672183485901</v>
      </c>
      <c r="D111">
        <f>'TPS543C20 Loop Gain'!AJ3829</f>
        <v>-15.541136266565776</v>
      </c>
      <c r="E111">
        <f>'TPS543C20 Loop Gain'!B3829</f>
        <v>1895000</v>
      </c>
    </row>
    <row r="112" spans="3:5" x14ac:dyDescent="0.35">
      <c r="C112">
        <f>'TPS543C20 Loop Gain'!AI3828</f>
        <v>-73.981957538125542</v>
      </c>
      <c r="D112">
        <f>'TPS543C20 Loop Gain'!AJ3828</f>
        <v>-15.194540672204779</v>
      </c>
      <c r="E112">
        <f>'TPS543C20 Loop Gain'!B3828</f>
        <v>1894000</v>
      </c>
    </row>
    <row r="113" spans="3:5" x14ac:dyDescent="0.35">
      <c r="C113">
        <f>'TPS543C20 Loop Gain'!AI3827</f>
        <v>-73.916960822665715</v>
      </c>
      <c r="D113">
        <f>'TPS543C20 Loop Gain'!AJ3827</f>
        <v>-14.847955555819937</v>
      </c>
      <c r="E113">
        <f>'TPS543C20 Loop Gain'!B3827</f>
        <v>1893000</v>
      </c>
    </row>
    <row r="114" spans="3:5" x14ac:dyDescent="0.35">
      <c r="C114">
        <f>'TPS543C20 Loop Gain'!AI3826</f>
        <v>-73.85267257270003</v>
      </c>
      <c r="D114">
        <f>'TPS543C20 Loop Gain'!AJ3826</f>
        <v>-14.501381115708931</v>
      </c>
      <c r="E114">
        <f>'TPS543C20 Loop Gain'!B3826</f>
        <v>1892000</v>
      </c>
    </row>
    <row r="115" spans="3:5" x14ac:dyDescent="0.35">
      <c r="C115">
        <f>'TPS543C20 Loop Gain'!AI3825</f>
        <v>-73.789083562255456</v>
      </c>
      <c r="D115">
        <f>'TPS543C20 Loop Gain'!AJ3825</f>
        <v>-14.154817549351996</v>
      </c>
      <c r="E115">
        <f>'TPS543C20 Loop Gain'!B3825</f>
        <v>1891000</v>
      </c>
    </row>
    <row r="116" spans="3:5" x14ac:dyDescent="0.35">
      <c r="C116">
        <f>'TPS543C20 Loop Gain'!AI3824</f>
        <v>-73.726184796235003</v>
      </c>
      <c r="D116">
        <f>'TPS543C20 Loop Gain'!AJ3824</f>
        <v>-13.808265053386345</v>
      </c>
      <c r="E116">
        <f>'TPS543C20 Loop Gain'!B3824</f>
        <v>1890000</v>
      </c>
    </row>
    <row r="117" spans="3:5" x14ac:dyDescent="0.35">
      <c r="C117">
        <f>'TPS543C20 Loop Gain'!AI3823</f>
        <v>-73.663967503163718</v>
      </c>
      <c r="D117">
        <f>'TPS543C20 Loop Gain'!AJ3823</f>
        <v>-13.461723823583116</v>
      </c>
      <c r="E117">
        <f>'TPS543C20 Loop Gain'!B3823</f>
        <v>1889000</v>
      </c>
    </row>
    <row r="118" spans="3:5" x14ac:dyDescent="0.35">
      <c r="C118">
        <f>'TPS543C20 Loop Gain'!AI3822</f>
        <v>-73.602423128219201</v>
      </c>
      <c r="D118">
        <f>'TPS543C20 Loop Gain'!AJ3822</f>
        <v>-13.115194054797188</v>
      </c>
      <c r="E118">
        <f>'TPS543C20 Loop Gain'!B3822</f>
        <v>1888000</v>
      </c>
    </row>
    <row r="119" spans="3:5" x14ac:dyDescent="0.35">
      <c r="C119">
        <f>'TPS543C20 Loop Gain'!AI3821</f>
        <v>-73.541543326540165</v>
      </c>
      <c r="D119">
        <f>'TPS543C20 Loop Gain'!AJ3821</f>
        <v>-12.768675940941691</v>
      </c>
      <c r="E119">
        <f>'TPS543C20 Loop Gain'!B3821</f>
        <v>1887000</v>
      </c>
    </row>
    <row r="120" spans="3:5" x14ac:dyDescent="0.35">
      <c r="C120">
        <f>'TPS543C20 Loop Gain'!AI3820</f>
        <v>-73.48131995679816</v>
      </c>
      <c r="D120">
        <f>'TPS543C20 Loop Gain'!AJ3820</f>
        <v>-12.422169674964733</v>
      </c>
      <c r="E120">
        <f>'TPS543C20 Loop Gain'!B3820</f>
        <v>1886000</v>
      </c>
    </row>
    <row r="121" spans="3:5" x14ac:dyDescent="0.35">
      <c r="C121">
        <f>'TPS543C20 Loop Gain'!AI3819</f>
        <v>-73.421745075013988</v>
      </c>
      <c r="D121">
        <f>'TPS543C20 Loop Gain'!AJ3819</f>
        <v>-12.075675448800967</v>
      </c>
      <c r="E121">
        <f>'TPS543C20 Loop Gain'!B3819</f>
        <v>1885000</v>
      </c>
    </row>
    <row r="122" spans="3:5" x14ac:dyDescent="0.35">
      <c r="C122">
        <f>'TPS543C20 Loop Gain'!AI3818</f>
        <v>-73.362810928618416</v>
      </c>
      <c r="D122">
        <f>'TPS543C20 Loop Gain'!AJ3818</f>
        <v>-11.729193453347662</v>
      </c>
      <c r="E122">
        <f>'TPS543C20 Loop Gain'!B3818</f>
        <v>1884000</v>
      </c>
    </row>
    <row r="123" spans="3:5" x14ac:dyDescent="0.35">
      <c r="C123">
        <f>'TPS543C20 Loop Gain'!AI3817</f>
        <v>-73.304509950736588</v>
      </c>
      <c r="D123">
        <f>'TPS543C20 Loop Gain'!AJ3817</f>
        <v>-11.382723878429427</v>
      </c>
      <c r="E123">
        <f>'TPS543C20 Loop Gain'!B3817</f>
        <v>1883000</v>
      </c>
    </row>
    <row r="124" spans="3:5" x14ac:dyDescent="0.35">
      <c r="C124">
        <f>'TPS543C20 Loop Gain'!AI3816</f>
        <v>-73.246834754692244</v>
      </c>
      <c r="D124">
        <f>'TPS543C20 Loop Gain'!AJ3816</f>
        <v>-11.036266912776258</v>
      </c>
      <c r="E124">
        <f>'TPS543C20 Loop Gain'!B3816</f>
        <v>1882000</v>
      </c>
    </row>
    <row r="125" spans="3:5" x14ac:dyDescent="0.35">
      <c r="C125">
        <f>'TPS543C20 Loop Gain'!AI3815</f>
        <v>-73.189778128717009</v>
      </c>
      <c r="D125">
        <f>'TPS543C20 Loop Gain'!AJ3815</f>
        <v>-10.689822743974094</v>
      </c>
      <c r="E125">
        <f>'TPS543C20 Loop Gain'!B3815</f>
        <v>1881000</v>
      </c>
    </row>
    <row r="126" spans="3:5" x14ac:dyDescent="0.35">
      <c r="C126">
        <f>'TPS543C20 Loop Gain'!AI3814</f>
        <v>-73.133333030859689</v>
      </c>
      <c r="D126">
        <f>'TPS543C20 Loop Gain'!AJ3814</f>
        <v>-10.343391558442981</v>
      </c>
      <c r="E126">
        <f>'TPS543C20 Loop Gain'!B3814</f>
        <v>1880000</v>
      </c>
    </row>
    <row r="127" spans="3:5" x14ac:dyDescent="0.35">
      <c r="C127">
        <f>'TPS543C20 Loop Gain'!AI3813</f>
        <v>-73.077492584086272</v>
      </c>
      <c r="D127">
        <f>'TPS543C20 Loop Gain'!AJ3813</f>
        <v>-9.9969735414114087</v>
      </c>
      <c r="E127">
        <f>'TPS543C20 Loop Gain'!B3813</f>
        <v>1879000</v>
      </c>
    </row>
    <row r="128" spans="3:5" x14ac:dyDescent="0.35">
      <c r="C128">
        <f>'TPS543C20 Loop Gain'!AI3812</f>
        <v>-73.022250071557323</v>
      </c>
      <c r="D128">
        <f>'TPS543C20 Loop Gain'!AJ3812</f>
        <v>-9.6505688768710201</v>
      </c>
      <c r="E128">
        <f>'TPS543C20 Loop Gain'!B3812</f>
        <v>1878000</v>
      </c>
    </row>
    <row r="129" spans="3:5" x14ac:dyDescent="0.35">
      <c r="C129">
        <f>'TPS543C20 Loop Gain'!AI3811</f>
        <v>-72.967598932081614</v>
      </c>
      <c r="D129">
        <f>'TPS543C20 Loop Gain'!AJ3811</f>
        <v>-9.3041777475487315</v>
      </c>
      <c r="E129">
        <f>'TPS543C20 Loop Gain'!B3811</f>
        <v>1877000</v>
      </c>
    </row>
    <row r="130" spans="3:5" x14ac:dyDescent="0.35">
      <c r="C130">
        <f>'TPS543C20 Loop Gain'!AI3810</f>
        <v>-72.913532755737918</v>
      </c>
      <c r="D130">
        <f>'TPS543C20 Loop Gain'!AJ3810</f>
        <v>-8.9578003348908464</v>
      </c>
      <c r="E130">
        <f>'TPS543C20 Loop Gain'!B3810</f>
        <v>1876000</v>
      </c>
    </row>
    <row r="131" spans="3:5" x14ac:dyDescent="0.35">
      <c r="C131">
        <f>'TPS543C20 Loop Gain'!AI3809</f>
        <v>-72.86004527964775</v>
      </c>
      <c r="D131">
        <f>'TPS543C20 Loop Gain'!AJ3809</f>
        <v>-8.6114368190099615</v>
      </c>
      <c r="E131">
        <f>'TPS543C20 Loop Gain'!B3809</f>
        <v>1875000</v>
      </c>
    </row>
    <row r="132" spans="3:5" x14ac:dyDescent="0.35">
      <c r="C132">
        <f>'TPS543C20 Loop Gain'!AI3808</f>
        <v>-72.807130383909467</v>
      </c>
      <c r="D132">
        <f>'TPS543C20 Loop Gain'!AJ3808</f>
        <v>-8.2650873786652941</v>
      </c>
      <c r="E132">
        <f>'TPS543C20 Loop Gain'!B3808</f>
        <v>1874000</v>
      </c>
    </row>
    <row r="133" spans="3:5" x14ac:dyDescent="0.35">
      <c r="C133">
        <f>'TPS543C20 Loop Gain'!AI3807</f>
        <v>-72.754782087670918</v>
      </c>
      <c r="D133">
        <f>'TPS543C20 Loop Gain'!AJ3807</f>
        <v>-7.9187521912296415</v>
      </c>
      <c r="E133">
        <f>'TPS543C20 Loop Gain'!B3807</f>
        <v>1873000</v>
      </c>
    </row>
    <row r="134" spans="3:5" x14ac:dyDescent="0.35">
      <c r="C134">
        <f>'TPS543C20 Loop Gain'!AI3806</f>
        <v>-72.702994545346527</v>
      </c>
      <c r="D134">
        <f>'TPS543C20 Loop Gain'!AJ3806</f>
        <v>-7.5724314326682052</v>
      </c>
      <c r="E134">
        <f>'TPS543C20 Loop Gain'!B3806</f>
        <v>1872000</v>
      </c>
    </row>
    <row r="135" spans="3:5" x14ac:dyDescent="0.35">
      <c r="C135">
        <f>'TPS543C20 Loop Gain'!AI3805</f>
        <v>-72.651762042963327</v>
      </c>
      <c r="D135">
        <f>'TPS543C20 Loop Gain'!AJ3805</f>
        <v>-7.226125277490822</v>
      </c>
      <c r="E135">
        <f>'TPS543C20 Loop Gain'!B3805</f>
        <v>1871000</v>
      </c>
    </row>
    <row r="136" spans="3:5" x14ac:dyDescent="0.35">
      <c r="C136">
        <f>'TPS543C20 Loop Gain'!AI3804</f>
        <v>-72.601078994638911</v>
      </c>
      <c r="D136">
        <f>'TPS543C20 Loop Gain'!AJ3804</f>
        <v>-6.8798338987315475</v>
      </c>
      <c r="E136">
        <f>'TPS543C20 Loop Gain'!B3804</f>
        <v>1870000</v>
      </c>
    </row>
    <row r="137" spans="3:5" x14ac:dyDescent="0.35">
      <c r="C137">
        <f>'TPS543C20 Loop Gain'!AI3803</f>
        <v>-72.550939939181831</v>
      </c>
      <c r="D137">
        <f>'TPS543C20 Loop Gain'!AJ3803</f>
        <v>-6.5335574679266992</v>
      </c>
      <c r="E137">
        <f>'TPS543C20 Loop Gain'!B3803</f>
        <v>1869000</v>
      </c>
    </row>
    <row r="138" spans="3:5" x14ac:dyDescent="0.35">
      <c r="C138">
        <f>'TPS543C20 Loop Gain'!AI3802</f>
        <v>-72.501339536806924</v>
      </c>
      <c r="D138">
        <f>'TPS543C20 Loop Gain'!AJ3802</f>
        <v>-6.1872961550689087</v>
      </c>
      <c r="E138">
        <f>'TPS543C20 Loop Gain'!B3802</f>
        <v>1868000</v>
      </c>
    </row>
    <row r="139" spans="3:5" x14ac:dyDescent="0.35">
      <c r="C139">
        <f>'TPS543C20 Loop Gain'!AI3801</f>
        <v>-72.452272565967121</v>
      </c>
      <c r="D139">
        <f>'TPS543C20 Loop Gain'!AJ3801</f>
        <v>-5.8410501285844711</v>
      </c>
      <c r="E139">
        <f>'TPS543C20 Loop Gain'!B3801</f>
        <v>1867000</v>
      </c>
    </row>
    <row r="140" spans="3:5" x14ac:dyDescent="0.35">
      <c r="C140">
        <f>'TPS543C20 Loop Gain'!AI3800</f>
        <v>-72.403733920293277</v>
      </c>
      <c r="D140">
        <f>'TPS543C20 Loop Gain'!AJ3800</f>
        <v>-5.494819555314761</v>
      </c>
      <c r="E140">
        <f>'TPS543C20 Loop Gain'!B3800</f>
        <v>1866000</v>
      </c>
    </row>
    <row r="141" spans="3:5" x14ac:dyDescent="0.35">
      <c r="C141">
        <f>'TPS543C20 Loop Gain'!AI3799</f>
        <v>-72.355718605635573</v>
      </c>
      <c r="D141">
        <f>'TPS543C20 Loop Gain'!AJ3799</f>
        <v>-5.1486046004685697</v>
      </c>
      <c r="E141">
        <f>'TPS543C20 Loop Gain'!B3799</f>
        <v>1865000</v>
      </c>
    </row>
    <row r="142" spans="3:5" x14ac:dyDescent="0.35">
      <c r="C142">
        <f>'TPS543C20 Loop Gain'!AI3798</f>
        <v>-72.308221737208768</v>
      </c>
      <c r="D142">
        <f>'TPS543C20 Loop Gain'!AJ3798</f>
        <v>-4.802405427605331</v>
      </c>
      <c r="E142">
        <f>'TPS543C20 Loop Gain'!B3798</f>
        <v>1864000</v>
      </c>
    </row>
    <row r="143" spans="3:5" x14ac:dyDescent="0.35">
      <c r="C143">
        <f>'TPS543C20 Loop Gain'!AI3797</f>
        <v>-72.261238536830461</v>
      </c>
      <c r="D143">
        <f>'TPS543C20 Loop Gain'!AJ3797</f>
        <v>-4.4562221986015036</v>
      </c>
      <c r="E143">
        <f>'TPS543C20 Loop Gain'!B3797</f>
        <v>1863000</v>
      </c>
    </row>
    <row r="144" spans="3:5" x14ac:dyDescent="0.35">
      <c r="C144">
        <f>'TPS543C20 Loop Gain'!AI3796</f>
        <v>-72.214764330255349</v>
      </c>
      <c r="D144">
        <f>'TPS543C20 Loop Gain'!AJ3796</f>
        <v>-4.1100550736320161</v>
      </c>
      <c r="E144">
        <f>'TPS543C20 Loop Gain'!B3796</f>
        <v>1862000</v>
      </c>
    </row>
    <row r="145" spans="3:5" x14ac:dyDescent="0.35">
      <c r="C145">
        <f>'TPS543C20 Loop Gain'!AI3795</f>
        <v>-72.168794544593709</v>
      </c>
      <c r="D145">
        <f>'TPS543C20 Loop Gain'!AJ3795</f>
        <v>-3.7639042111285499</v>
      </c>
      <c r="E145">
        <f>'TPS543C20 Loop Gain'!B3795</f>
        <v>1861000</v>
      </c>
    </row>
    <row r="146" spans="3:5" x14ac:dyDescent="0.35">
      <c r="C146">
        <f>'TPS543C20 Loop Gain'!AI3794</f>
        <v>-72.123324705818547</v>
      </c>
      <c r="D146">
        <f>'TPS543C20 Loop Gain'!AJ3794</f>
        <v>-3.4177697677550447</v>
      </c>
      <c r="E146">
        <f>'TPS543C20 Loop Gain'!B3794</f>
        <v>1860000</v>
      </c>
    </row>
    <row r="147" spans="3:5" x14ac:dyDescent="0.35">
      <c r="C147">
        <f>'TPS543C20 Loop Gain'!AI3793</f>
        <v>-72.078350436355947</v>
      </c>
      <c r="D147">
        <f>'TPS543C20 Loop Gain'!AJ3793</f>
        <v>-3.0716518983930476</v>
      </c>
      <c r="E147">
        <f>'TPS543C20 Loop Gain'!B3793</f>
        <v>1859000</v>
      </c>
    </row>
    <row r="148" spans="3:5" x14ac:dyDescent="0.35">
      <c r="C148">
        <f>'TPS543C20 Loop Gain'!AI3792</f>
        <v>-72.033867452749959</v>
      </c>
      <c r="D148">
        <f>'TPS543C20 Loop Gain'!AJ3792</f>
        <v>-2.7255507560959846</v>
      </c>
      <c r="E148">
        <f>'TPS543C20 Loop Gain'!B3792</f>
        <v>1858000</v>
      </c>
    </row>
    <row r="149" spans="3:5" x14ac:dyDescent="0.35">
      <c r="C149">
        <f>'TPS543C20 Loop Gain'!AI3791</f>
        <v>-71.989871563407547</v>
      </c>
      <c r="D149">
        <f>'TPS543C20 Loop Gain'!AJ3791</f>
        <v>-2.3794664920711188</v>
      </c>
      <c r="E149">
        <f>'TPS543C20 Loop Gain'!B3791</f>
        <v>1857000</v>
      </c>
    </row>
    <row r="150" spans="3:5" x14ac:dyDescent="0.35">
      <c r="C150">
        <f>'TPS543C20 Loop Gain'!AI3790</f>
        <v>-71.946358666416529</v>
      </c>
      <c r="D150">
        <f>'TPS543C20 Loop Gain'!AJ3790</f>
        <v>-2.0333992556594329</v>
      </c>
      <c r="E150">
        <f>'TPS543C20 Loop Gain'!B3790</f>
        <v>1856000</v>
      </c>
    </row>
    <row r="151" spans="3:5" x14ac:dyDescent="0.35">
      <c r="C151">
        <f>'TPS543C20 Loop Gain'!AI3789</f>
        <v>-71.903324747430617</v>
      </c>
      <c r="D151">
        <f>'TPS543C20 Loop Gain'!AJ3789</f>
        <v>-1.6873491942948207</v>
      </c>
      <c r="E151">
        <f>'TPS543C20 Loop Gain'!B3789</f>
        <v>1855000</v>
      </c>
    </row>
    <row r="152" spans="3:5" x14ac:dyDescent="0.35">
      <c r="C152">
        <f>'TPS543C20 Loop Gain'!AI3788</f>
        <v>-71.86076587762679</v>
      </c>
      <c r="D152">
        <f>'TPS543C20 Loop Gain'!AJ3788</f>
        <v>-1.3413164534889992</v>
      </c>
      <c r="E152">
        <f>'TPS543C20 Loop Gain'!B3788</f>
        <v>1854000</v>
      </c>
    </row>
    <row r="153" spans="3:5" x14ac:dyDescent="0.35">
      <c r="C153">
        <f>'TPS543C20 Loop Gain'!AI3787</f>
        <v>-71.818678211724162</v>
      </c>
      <c r="D153">
        <f>'TPS543C20 Loop Gain'!AJ3787</f>
        <v>-0.99530117679632146</v>
      </c>
      <c r="E153">
        <f>'TPS543C20 Loop Gain'!B3787</f>
        <v>1853000</v>
      </c>
    </row>
    <row r="154" spans="3:5" x14ac:dyDescent="0.35">
      <c r="C154">
        <f>'TPS543C20 Loop Gain'!AI3786</f>
        <v>-71.777057986070247</v>
      </c>
      <c r="D154">
        <f>'TPS543C20 Loop Gain'!AJ3786</f>
        <v>-0.64930350580443097</v>
      </c>
      <c r="E154">
        <f>'TPS543C20 Loop Gain'!B3786</f>
        <v>1852000</v>
      </c>
    </row>
    <row r="155" spans="3:5" x14ac:dyDescent="0.35">
      <c r="C155">
        <f>'TPS543C20 Loop Gain'!AI3785</f>
        <v>-71.735901516782377</v>
      </c>
      <c r="D155">
        <f>'TPS543C20 Loop Gain'!AJ3785</f>
        <v>-0.3033235800893736</v>
      </c>
      <c r="E155">
        <f>'TPS543C20 Loop Gain'!B3785</f>
        <v>1851000</v>
      </c>
    </row>
    <row r="156" spans="3:5" x14ac:dyDescent="0.35">
      <c r="C156">
        <f>'TPS543C20 Loop Gain'!AI3784</f>
        <v>-71.695205197953115</v>
      </c>
      <c r="D156">
        <f>'TPS543C20 Loop Gain'!AJ3784</f>
        <v>4.2638462801100153E-2</v>
      </c>
      <c r="E156">
        <f>'TPS543C20 Loop Gain'!B3784</f>
        <v>1850000</v>
      </c>
    </row>
    <row r="157" spans="3:5" x14ac:dyDescent="0.35">
      <c r="C157">
        <f>'TPS543C20 Loop Gain'!AI3783</f>
        <v>-71.654965499908641</v>
      </c>
      <c r="D157">
        <f>'TPS543C20 Loop Gain'!AJ3783</f>
        <v>0.38858248736222678</v>
      </c>
      <c r="E157">
        <f>'TPS543C20 Loop Gain'!B3783</f>
        <v>1849000</v>
      </c>
    </row>
    <row r="158" spans="3:5" x14ac:dyDescent="0.35">
      <c r="C158">
        <f>'TPS543C20 Loop Gain'!AI3782</f>
        <v>-71.615178967522823</v>
      </c>
      <c r="D158">
        <f>'TPS543C20 Loop Gain'!AJ3782</f>
        <v>0.73450836017592214</v>
      </c>
      <c r="E158">
        <f>'TPS543C20 Loop Gain'!B3782</f>
        <v>1848000</v>
      </c>
    </row>
    <row r="159" spans="3:5" x14ac:dyDescent="0.35">
      <c r="C159">
        <f>'TPS543C20 Loop Gain'!AI3781</f>
        <v>-71.57584221858373</v>
      </c>
      <c r="D159">
        <f>'TPS543C20 Loop Gain'!AJ3781</f>
        <v>1.0804159499235408</v>
      </c>
      <c r="E159">
        <f>'TPS543C20 Loop Gain'!B3781</f>
        <v>1847000</v>
      </c>
    </row>
    <row r="160" spans="3:5" x14ac:dyDescent="0.35">
      <c r="C160">
        <f>'TPS543C20 Loop Gain'!AI3780</f>
        <v>-71.536951942212269</v>
      </c>
      <c r="D160">
        <f>'TPS543C20 Loop Gain'!AJ3780</f>
        <v>1.4263051274031702</v>
      </c>
      <c r="E160">
        <f>'TPS543C20 Loop Gain'!B3780</f>
        <v>1846000</v>
      </c>
    </row>
    <row r="161" spans="3:5" x14ac:dyDescent="0.35">
      <c r="C161">
        <f>'TPS543C20 Loop Gain'!AI3779</f>
        <v>-71.498504897326228</v>
      </c>
      <c r="D161">
        <f>'TPS543C20 Loop Gain'!AJ3779</f>
        <v>1.7721757655695132</v>
      </c>
      <c r="E161">
        <f>'TPS543C20 Loop Gain'!B3779</f>
        <v>1845000</v>
      </c>
    </row>
    <row r="162" spans="3:5" x14ac:dyDescent="0.35">
      <c r="C162">
        <f>'TPS543C20 Loop Gain'!AI3778</f>
        <v>-71.460497911155286</v>
      </c>
      <c r="D162">
        <f>'TPS543C20 Loop Gain'!AJ3778</f>
        <v>2.1180277395458713</v>
      </c>
      <c r="E162">
        <f>'TPS543C20 Loop Gain'!B3778</f>
        <v>1844000</v>
      </c>
    </row>
    <row r="163" spans="3:5" x14ac:dyDescent="0.35">
      <c r="C163">
        <f>'TPS543C20 Loop Gain'!AI3777</f>
        <v>-71.422927877799808</v>
      </c>
      <c r="D163">
        <f>'TPS543C20 Loop Gain'!AJ3777</f>
        <v>2.463860926651618</v>
      </c>
      <c r="E163">
        <f>'TPS543C20 Loop Gain'!B3777</f>
        <v>1843000</v>
      </c>
    </row>
    <row r="164" spans="3:5" x14ac:dyDescent="0.35">
      <c r="C164">
        <f>'TPS543C20 Loop Gain'!AI3776</f>
        <v>-71.38579175683499</v>
      </c>
      <c r="D164">
        <f>'TPS543C20 Loop Gain'!AJ3776</f>
        <v>2.8096752064150006</v>
      </c>
      <c r="E164">
        <f>'TPS543C20 Loop Gain'!B3776</f>
        <v>1842000</v>
      </c>
    </row>
    <row r="165" spans="3:5" x14ac:dyDescent="0.35">
      <c r="C165">
        <f>'TPS543C20 Loop Gain'!AI3775</f>
        <v>-71.349086571955581</v>
      </c>
      <c r="D165">
        <f>'TPS543C20 Loop Gain'!AJ3775</f>
        <v>3.1554704606103345</v>
      </c>
      <c r="E165">
        <f>'TPS543C20 Loop Gain'!B3775</f>
        <v>1841000</v>
      </c>
    </row>
    <row r="166" spans="3:5" x14ac:dyDescent="0.35">
      <c r="C166">
        <f>'TPS543C20 Loop Gain'!AI3774</f>
        <v>-71.312809409663728</v>
      </c>
      <c r="D166">
        <f>'TPS543C20 Loop Gain'!AJ3774</f>
        <v>3.5012465732735878</v>
      </c>
      <c r="E166">
        <f>'TPS543C20 Loop Gain'!B3774</f>
        <v>1840000</v>
      </c>
    </row>
    <row r="167" spans="3:5" x14ac:dyDescent="0.35">
      <c r="C167">
        <f>'TPS543C20 Loop Gain'!AI3773</f>
        <v>-71.276957417996869</v>
      </c>
      <c r="D167">
        <f>'TPS543C20 Loop Gain'!AJ3773</f>
        <v>3.8470034307126513</v>
      </c>
      <c r="E167">
        <f>'TPS543C20 Loop Gain'!B3773</f>
        <v>1839000</v>
      </c>
    </row>
    <row r="168" spans="3:5" x14ac:dyDescent="0.35">
      <c r="C168">
        <f>'TPS543C20 Loop Gain'!AI3772</f>
        <v>-71.241527805291767</v>
      </c>
      <c r="D168">
        <f>'TPS543C20 Loop Gain'!AJ3772</f>
        <v>4.1927409215485127</v>
      </c>
      <c r="E168">
        <f>'TPS543C20 Loop Gain'!B3772</f>
        <v>1838000</v>
      </c>
    </row>
    <row r="169" spans="3:5" x14ac:dyDescent="0.35">
      <c r="C169">
        <f>'TPS543C20 Loop Gain'!AI3771</f>
        <v>-71.206517838988347</v>
      </c>
      <c r="D169">
        <f>'TPS543C20 Loop Gain'!AJ3771</f>
        <v>4.5384589367241031</v>
      </c>
      <c r="E169">
        <f>'TPS543C20 Loop Gain'!B3771</f>
        <v>1837000</v>
      </c>
    </row>
    <row r="170" spans="3:5" x14ac:dyDescent="0.35">
      <c r="C170">
        <f>'TPS543C20 Loop Gain'!AI3770</f>
        <v>-71.171924844469146</v>
      </c>
      <c r="D170">
        <f>'TPS543C20 Loop Gain'!AJ3770</f>
        <v>4.8841573695192571</v>
      </c>
      <c r="E170">
        <f>'TPS543C20 Loop Gain'!B3770</f>
        <v>1836000</v>
      </c>
    </row>
    <row r="171" spans="3:5" x14ac:dyDescent="0.35">
      <c r="C171">
        <f>'TPS543C20 Loop Gain'!AI3769</f>
        <v>-71.137746203931883</v>
      </c>
      <c r="D171">
        <f>'TPS543C20 Loop Gain'!AJ3769</f>
        <v>5.2298361155852779</v>
      </c>
      <c r="E171">
        <f>'TPS543C20 Loop Gain'!B3769</f>
        <v>1835000</v>
      </c>
    </row>
    <row r="172" spans="3:5" x14ac:dyDescent="0.35">
      <c r="C172">
        <f>'TPS543C20 Loop Gain'!AI3768</f>
        <v>-71.103979355298065</v>
      </c>
      <c r="D172">
        <f>'TPS543C20 Loop Gain'!AJ3768</f>
        <v>5.5754950729556088</v>
      </c>
      <c r="E172">
        <f>'TPS543C20 Loop Gain'!B3768</f>
        <v>1834000</v>
      </c>
    </row>
    <row r="173" spans="3:5" x14ac:dyDescent="0.35">
      <c r="C173">
        <f>'TPS543C20 Loop Gain'!AI3767</f>
        <v>-71.070621791152703</v>
      </c>
      <c r="D173">
        <f>'TPS543C20 Loop Gain'!AJ3767</f>
        <v>5.9211341420691888</v>
      </c>
      <c r="E173">
        <f>'TPS543C20 Loop Gain'!B3767</f>
        <v>1833000</v>
      </c>
    </row>
    <row r="174" spans="3:5" x14ac:dyDescent="0.35">
      <c r="C174">
        <f>'TPS543C20 Loop Gain'!AI3766</f>
        <v>-71.037671057717645</v>
      </c>
      <c r="D174">
        <f>'TPS543C20 Loop Gain'!AJ3766</f>
        <v>6.2667532257784835</v>
      </c>
      <c r="E174">
        <f>'TPS543C20 Loop Gain'!B3766</f>
        <v>1832000</v>
      </c>
    </row>
    <row r="175" spans="3:5" x14ac:dyDescent="0.35">
      <c r="C175">
        <f>'TPS543C20 Loop Gain'!AI3765</f>
        <v>-71.005124753852613</v>
      </c>
      <c r="D175">
        <f>'TPS543C20 Loop Gain'!AJ3765</f>
        <v>6.6123522293850465</v>
      </c>
      <c r="E175">
        <f>'TPS543C20 Loop Gain'!B3765</f>
        <v>1831000</v>
      </c>
    </row>
    <row r="176" spans="3:5" x14ac:dyDescent="0.35">
      <c r="C176">
        <f>'TPS543C20 Loop Gain'!AI3764</f>
        <v>-70.972980530088819</v>
      </c>
      <c r="D176">
        <f>'TPS543C20 Loop Gain'!AJ3764</f>
        <v>6.9579310606497655</v>
      </c>
      <c r="E176">
        <f>'TPS543C20 Loop Gain'!B3764</f>
        <v>1830000</v>
      </c>
    </row>
    <row r="177" spans="3:5" x14ac:dyDescent="0.35">
      <c r="C177">
        <f>'TPS543C20 Loop Gain'!AI3763</f>
        <v>-70.941236087690299</v>
      </c>
      <c r="D177">
        <f>'TPS543C20 Loop Gain'!AJ3763</f>
        <v>7.3034896298008585</v>
      </c>
      <c r="E177">
        <f>'TPS543C20 Loop Gain'!B3763</f>
        <v>1829000</v>
      </c>
    </row>
    <row r="178" spans="3:5" x14ac:dyDescent="0.35">
      <c r="C178">
        <f>'TPS543C20 Loop Gain'!AI3762</f>
        <v>-70.909889177742912</v>
      </c>
      <c r="D178">
        <f>'TPS543C20 Loop Gain'!AJ3762</f>
        <v>7.6490278495705937</v>
      </c>
      <c r="E178">
        <f>'TPS543C20 Loop Gain'!B3762</f>
        <v>1828000</v>
      </c>
    </row>
    <row r="179" spans="3:5" x14ac:dyDescent="0.35">
      <c r="C179">
        <f>'TPS543C20 Loop Gain'!AI3761</f>
        <v>-70.878937600270348</v>
      </c>
      <c r="D179">
        <f>'TPS543C20 Loop Gain'!AJ3761</f>
        <v>7.9945456352010726</v>
      </c>
      <c r="E179">
        <f>'TPS543C20 Loop Gain'!B3761</f>
        <v>1827000</v>
      </c>
    </row>
    <row r="180" spans="3:5" x14ac:dyDescent="0.35">
      <c r="C180">
        <f>'TPS543C20 Loop Gain'!AI3760</f>
        <v>-70.848379203378229</v>
      </c>
      <c r="D180">
        <f>'TPS543C20 Loop Gain'!AJ3760</f>
        <v>8.3400429044550393</v>
      </c>
      <c r="E180">
        <f>'TPS543C20 Loop Gain'!B3760</f>
        <v>1826000</v>
      </c>
    </row>
    <row r="181" spans="3:5" x14ac:dyDescent="0.35">
      <c r="C181">
        <f>'TPS543C20 Loop Gain'!AI3759</f>
        <v>-70.818211882420798</v>
      </c>
      <c r="D181">
        <f>'TPS543C20 Loop Gain'!AJ3759</f>
        <v>8.6855195776469962</v>
      </c>
      <c r="E181">
        <f>'TPS543C20 Loop Gain'!B3759</f>
        <v>1825000</v>
      </c>
    </row>
    <row r="182" spans="3:5" x14ac:dyDescent="0.35">
      <c r="C182">
        <f>'TPS543C20 Loop Gain'!AI3758</f>
        <v>-70.788433579194646</v>
      </c>
      <c r="D182">
        <f>'TPS543C20 Loop Gain'!AJ3758</f>
        <v>9.0309755776520539</v>
      </c>
      <c r="E182">
        <f>'TPS543C20 Loop Gain'!B3758</f>
        <v>1824000</v>
      </c>
    </row>
    <row r="183" spans="3:5" x14ac:dyDescent="0.35">
      <c r="C183">
        <f>'TPS543C20 Loop Gain'!AI3757</f>
        <v>-70.759042281156226</v>
      </c>
      <c r="D183">
        <f>'TPS543C20 Loop Gain'!AJ3757</f>
        <v>9.3764108299130378</v>
      </c>
      <c r="E183">
        <f>'TPS543C20 Loop Gain'!B3757</f>
        <v>1823000</v>
      </c>
    </row>
    <row r="184" spans="3:5" x14ac:dyDescent="0.35">
      <c r="C184">
        <f>'TPS543C20 Loop Gain'!AI3756</f>
        <v>-70.730036020661203</v>
      </c>
      <c r="D184">
        <f>'TPS543C20 Loop Gain'!AJ3756</f>
        <v>9.7218252624709098</v>
      </c>
      <c r="E184">
        <f>'TPS543C20 Loop Gain'!B3756</f>
        <v>1822000</v>
      </c>
    </row>
    <row r="185" spans="3:5" x14ac:dyDescent="0.35">
      <c r="C185">
        <f>'TPS543C20 Loop Gain'!AI3755</f>
        <v>-70.701412874228438</v>
      </c>
      <c r="D185">
        <f>'TPS543C20 Loop Gain'!AJ3755</f>
        <v>10.067218805970429</v>
      </c>
      <c r="E185">
        <f>'TPS543C20 Loop Gain'!B3755</f>
        <v>1821000</v>
      </c>
    </row>
    <row r="186" spans="3:5" x14ac:dyDescent="0.35">
      <c r="C186">
        <f>'TPS543C20 Loop Gain'!AI3754</f>
        <v>-70.673170961824454</v>
      </c>
      <c r="D186">
        <f>'TPS543C20 Loop Gain'!AJ3754</f>
        <v>10.4125913936783</v>
      </c>
      <c r="E186">
        <f>'TPS543C20 Loop Gain'!B3754</f>
        <v>1820000</v>
      </c>
    </row>
    <row r="187" spans="3:5" x14ac:dyDescent="0.35">
      <c r="C187">
        <f>'TPS543C20 Loop Gain'!AI3753</f>
        <v>-70.645308446170745</v>
      </c>
      <c r="D187">
        <f>'TPS543C20 Loop Gain'!AJ3753</f>
        <v>10.757942961486764</v>
      </c>
      <c r="E187">
        <f>'TPS543C20 Loop Gain'!B3753</f>
        <v>1819000</v>
      </c>
    </row>
    <row r="188" spans="3:5" x14ac:dyDescent="0.35">
      <c r="C188">
        <f>'TPS543C20 Loop Gain'!AI3752</f>
        <v>-70.617823532070716</v>
      </c>
      <c r="D188">
        <f>'TPS543C20 Loop Gain'!AJ3752</f>
        <v>11.103273447943929</v>
      </c>
      <c r="E188">
        <f>'TPS543C20 Loop Gain'!B3752</f>
        <v>1818000</v>
      </c>
    </row>
    <row r="189" spans="3:5" x14ac:dyDescent="0.35">
      <c r="C189">
        <f>'TPS543C20 Loop Gain'!AI3751</f>
        <v>-70.590714465756577</v>
      </c>
      <c r="D189">
        <f>'TPS543C20 Loop Gain'!AJ3751</f>
        <v>11.448582794258058</v>
      </c>
      <c r="E189">
        <f>'TPS543C20 Loop Gain'!B3751</f>
        <v>1817000</v>
      </c>
    </row>
    <row r="190" spans="3:5" x14ac:dyDescent="0.35">
      <c r="C190">
        <f>'TPS543C20 Loop Gain'!AI3750</f>
        <v>-70.563979534258749</v>
      </c>
      <c r="D190">
        <f>'TPS543C20 Loop Gain'!AJ3750</f>
        <v>11.793870944302309</v>
      </c>
      <c r="E190">
        <f>'TPS543C20 Loop Gain'!B3750</f>
        <v>1816000</v>
      </c>
    </row>
    <row r="191" spans="3:5" x14ac:dyDescent="0.35">
      <c r="C191">
        <f>'TPS543C20 Loop Gain'!AI3749</f>
        <v>-70.537617064789757</v>
      </c>
      <c r="D191">
        <f>'TPS543C20 Loop Gain'!AJ3749</f>
        <v>12.139137844643303</v>
      </c>
      <c r="E191">
        <f>'TPS543C20 Loop Gain'!B3749</f>
        <v>1815000</v>
      </c>
    </row>
    <row r="192" spans="3:5" x14ac:dyDescent="0.35">
      <c r="C192">
        <f>'TPS543C20 Loop Gain'!AI3748</f>
        <v>-70.511625424151077</v>
      </c>
      <c r="D192">
        <f>'TPS543C20 Loop Gain'!AJ3748</f>
        <v>12.484383444542514</v>
      </c>
      <c r="E192">
        <f>'TPS543C20 Loop Gain'!B3748</f>
        <v>1814000</v>
      </c>
    </row>
    <row r="193" spans="3:5" x14ac:dyDescent="0.35">
      <c r="C193">
        <f>'TPS543C20 Loop Gain'!AI3747</f>
        <v>-70.486003018156012</v>
      </c>
      <c r="D193">
        <f>'TPS543C20 Loop Gain'!AJ3747</f>
        <v>12.829607695972449</v>
      </c>
      <c r="E193">
        <f>'TPS543C20 Loop Gain'!B3747</f>
        <v>1813000</v>
      </c>
    </row>
    <row r="194" spans="3:5" x14ac:dyDescent="0.35">
      <c r="C194">
        <f>'TPS543C20 Loop Gain'!AI3746</f>
        <v>-70.460748291070999</v>
      </c>
      <c r="D194">
        <f>'TPS543C20 Loop Gain'!AJ3746</f>
        <v>13.174810553617291</v>
      </c>
      <c r="E194">
        <f>'TPS543C20 Loop Gain'!B3746</f>
        <v>1812000</v>
      </c>
    </row>
    <row r="195" spans="3:5" x14ac:dyDescent="0.35">
      <c r="C195">
        <f>'TPS543C20 Loop Gain'!AI3745</f>
        <v>-70.435859725072959</v>
      </c>
      <c r="D195">
        <f>'TPS543C20 Loop Gain'!AJ3745</f>
        <v>13.519991974899746</v>
      </c>
      <c r="E195">
        <f>'TPS543C20 Loop Gain'!B3745</f>
        <v>1811000</v>
      </c>
    </row>
    <row r="196" spans="3:5" x14ac:dyDescent="0.35">
      <c r="C196">
        <f>'TPS543C20 Loop Gain'!AI3744</f>
        <v>-70.411335839724842</v>
      </c>
      <c r="D196">
        <f>'TPS543C20 Loop Gain'!AJ3744</f>
        <v>13.865151919983031</v>
      </c>
      <c r="E196">
        <f>'TPS543C20 Loop Gain'!B3744</f>
        <v>1810000</v>
      </c>
    </row>
    <row r="197" spans="3:5" x14ac:dyDescent="0.35">
      <c r="C197">
        <f>'TPS543C20 Loop Gain'!AI3743</f>
        <v>-70.387175191467776</v>
      </c>
      <c r="D197">
        <f>'TPS543C20 Loop Gain'!AJ3743</f>
        <v>14.210290351772146</v>
      </c>
      <c r="E197">
        <f>'TPS543C20 Loop Gain'!B3743</f>
        <v>1809000</v>
      </c>
    </row>
    <row r="198" spans="3:5" x14ac:dyDescent="0.35">
      <c r="C198">
        <f>'TPS543C20 Loop Gain'!AI3742</f>
        <v>-70.363376373127039</v>
      </c>
      <c r="D198">
        <f>'TPS543C20 Loop Gain'!AJ3742</f>
        <v>14.555407235940553</v>
      </c>
      <c r="E198">
        <f>'TPS543C20 Loop Gain'!B3742</f>
        <v>1808000</v>
      </c>
    </row>
    <row r="199" spans="3:5" x14ac:dyDescent="0.35">
      <c r="C199">
        <f>'TPS543C20 Loop Gain'!AI3741</f>
        <v>-70.339938013435699</v>
      </c>
      <c r="D199">
        <f>'TPS543C20 Loop Gain'!AJ3741</f>
        <v>14.900502540929731</v>
      </c>
      <c r="E199">
        <f>'TPS543C20 Loop Gain'!B3741</f>
        <v>1807000</v>
      </c>
    </row>
    <row r="200" spans="3:5" x14ac:dyDescent="0.35">
      <c r="C200">
        <f>'TPS543C20 Loop Gain'!AI3740</f>
        <v>-70.316858776573127</v>
      </c>
      <c r="D200">
        <f>'TPS543C20 Loop Gain'!AJ3740</f>
        <v>15.245576237950301</v>
      </c>
      <c r="E200">
        <f>'TPS543C20 Loop Gain'!B3740</f>
        <v>1806000</v>
      </c>
    </row>
    <row r="201" spans="3:5" x14ac:dyDescent="0.35">
      <c r="C201">
        <f>'TPS543C20 Loop Gain'!AI3739</f>
        <v>-70.294137361717205</v>
      </c>
      <c r="D201">
        <f>'TPS543C20 Loop Gain'!AJ3739</f>
        <v>15.590628301005895</v>
      </c>
      <c r="E201">
        <f>'TPS543C20 Loop Gain'!B3739</f>
        <v>1805000</v>
      </c>
    </row>
    <row r="202" spans="3:5" x14ac:dyDescent="0.35">
      <c r="C202">
        <f>'TPS543C20 Loop Gain'!AI3738</f>
        <v>-70.271772502612009</v>
      </c>
      <c r="D202">
        <f>'TPS543C20 Loop Gain'!AJ3738</f>
        <v>15.935658706892941</v>
      </c>
      <c r="E202">
        <f>'TPS543C20 Loop Gain'!B3738</f>
        <v>1804000</v>
      </c>
    </row>
    <row r="203" spans="3:5" x14ac:dyDescent="0.35">
      <c r="C203">
        <f>'TPS543C20 Loop Gain'!AI3737</f>
        <v>-70.249762967150147</v>
      </c>
      <c r="D203">
        <f>'TPS543C20 Loop Gain'!AJ3737</f>
        <v>16.280667435199494</v>
      </c>
      <c r="E203">
        <f>'TPS543C20 Loop Gain'!B3737</f>
        <v>1803000</v>
      </c>
    </row>
    <row r="204" spans="3:5" x14ac:dyDescent="0.35">
      <c r="C204">
        <f>'TPS543C20 Loop Gain'!AI3736</f>
        <v>-70.228107556967018</v>
      </c>
      <c r="D204">
        <f>'TPS543C20 Loop Gain'!AJ3736</f>
        <v>16.625654468328417</v>
      </c>
      <c r="E204">
        <f>'TPS543C20 Loop Gain'!B3736</f>
        <v>1802000</v>
      </c>
    </row>
    <row r="205" spans="3:5" x14ac:dyDescent="0.35">
      <c r="C205">
        <f>'TPS543C20 Loop Gain'!AI3735</f>
        <v>-70.206805107050641</v>
      </c>
      <c r="D205">
        <f>'TPS543C20 Loop Gain'!AJ3735</f>
        <v>16.970619791493011</v>
      </c>
      <c r="E205">
        <f>'TPS543C20 Loop Gain'!B3735</f>
        <v>1801000</v>
      </c>
    </row>
    <row r="206" spans="3:5" x14ac:dyDescent="0.35">
      <c r="C206">
        <f>'TPS543C20 Loop Gain'!AI3734</f>
        <v>-70.185854485363251</v>
      </c>
      <c r="D206">
        <f>'TPS543C20 Loop Gain'!AJ3734</f>
        <v>17.315563392728318</v>
      </c>
      <c r="E206">
        <f>'TPS543C20 Loop Gain'!B3734</f>
        <v>1800000</v>
      </c>
    </row>
    <row r="207" spans="3:5" x14ac:dyDescent="0.35">
      <c r="C207">
        <f>'TPS543C20 Loop Gain'!AI3733</f>
        <v>-70.165254592477325</v>
      </c>
      <c r="D207">
        <f>'TPS543C20 Loop Gain'!AJ3733</f>
        <v>17.660485262884464</v>
      </c>
      <c r="E207">
        <f>'TPS543C20 Loop Gain'!B3733</f>
        <v>1799000</v>
      </c>
    </row>
    <row r="208" spans="3:5" x14ac:dyDescent="0.35">
      <c r="C208">
        <f>'TPS543C20 Loop Gain'!AI3732</f>
        <v>-70.145004361222448</v>
      </c>
      <c r="D208">
        <f>'TPS543C20 Loop Gain'!AJ3732</f>
        <v>18.005385395650219</v>
      </c>
      <c r="E208">
        <f>'TPS543C20 Loop Gain'!B3732</f>
        <v>1798000</v>
      </c>
    </row>
    <row r="209" spans="3:5" x14ac:dyDescent="0.35">
      <c r="C209">
        <f>'TPS543C20 Loop Gain'!AI3731</f>
        <v>-70.1251027563451</v>
      </c>
      <c r="D209">
        <f>'TPS543C20 Loop Gain'!AJ3731</f>
        <v>18.350263787548133</v>
      </c>
      <c r="E209">
        <f>'TPS543C20 Loop Gain'!B3731</f>
        <v>1797000</v>
      </c>
    </row>
    <row r="210" spans="3:5" x14ac:dyDescent="0.35">
      <c r="C210">
        <f>'TPS543C20 Loop Gain'!AI3730</f>
        <v>-70.105548774183291</v>
      </c>
      <c r="D210">
        <f>'TPS543C20 Loop Gain'!AJ3730</f>
        <v>18.695120437929333</v>
      </c>
      <c r="E210">
        <f>'TPS543C20 Loop Gain'!B3730</f>
        <v>1796000</v>
      </c>
    </row>
    <row r="211" spans="3:5" x14ac:dyDescent="0.35">
      <c r="C211">
        <f>'TPS543C20 Loop Gain'!AI3729</f>
        <v>-70.086341442347873</v>
      </c>
      <c r="D211">
        <f>'TPS543C20 Loop Gain'!AJ3729</f>
        <v>19.039955348996102</v>
      </c>
      <c r="E211">
        <f>'TPS543C20 Loop Gain'!B3729</f>
        <v>1795000</v>
      </c>
    </row>
    <row r="212" spans="3:5" x14ac:dyDescent="0.35">
      <c r="C212">
        <f>'TPS543C20 Loop Gain'!AI3728</f>
        <v>-70.067479819420228</v>
      </c>
      <c r="D212">
        <f>'TPS543C20 Loop Gain'!AJ3728</f>
        <v>19.384768525795206</v>
      </c>
      <c r="E212">
        <f>'TPS543C20 Loop Gain'!B3728</f>
        <v>1794000</v>
      </c>
    </row>
    <row r="213" spans="3:5" x14ac:dyDescent="0.35">
      <c r="C213">
        <f>'TPS543C20 Loop Gain'!AI3727</f>
        <v>-70.048962994659163</v>
      </c>
      <c r="D213">
        <f>'TPS543C20 Loop Gain'!AJ3727</f>
        <v>19.729559976212506</v>
      </c>
      <c r="E213">
        <f>'TPS543C20 Loop Gain'!B3727</f>
        <v>1793000</v>
      </c>
    </row>
    <row r="214" spans="3:5" x14ac:dyDescent="0.35">
      <c r="C214">
        <f>'TPS543C20 Loop Gain'!AI3726</f>
        <v>-70.030790087719254</v>
      </c>
      <c r="D214">
        <f>'TPS543C20 Loop Gain'!AJ3726</f>
        <v>20.07432971099264</v>
      </c>
      <c r="E214">
        <f>'TPS543C20 Loop Gain'!B3726</f>
        <v>1792000</v>
      </c>
    </row>
    <row r="215" spans="3:5" x14ac:dyDescent="0.35">
      <c r="C215">
        <f>'TPS543C20 Loop Gain'!AI3725</f>
        <v>-70.012960248380978</v>
      </c>
      <c r="D215">
        <f>'TPS543C20 Loop Gain'!AJ3725</f>
        <v>20.419077743729773</v>
      </c>
      <c r="E215">
        <f>'TPS543C20 Loop Gain'!B3725</f>
        <v>1791000</v>
      </c>
    </row>
    <row r="216" spans="3:5" x14ac:dyDescent="0.35">
      <c r="C216">
        <f>'TPS543C20 Loop Gain'!AI3724</f>
        <v>-69.995472656290033</v>
      </c>
      <c r="D216">
        <f>'TPS543C20 Loop Gain'!AJ3724</f>
        <v>20.76380409087314</v>
      </c>
      <c r="E216">
        <f>'TPS543C20 Loop Gain'!B3724</f>
        <v>1790000</v>
      </c>
    </row>
    <row r="217" spans="3:5" x14ac:dyDescent="0.35">
      <c r="C217">
        <f>'TPS543C20 Loop Gain'!AI3723</f>
        <v>-69.978326520710198</v>
      </c>
      <c r="D217">
        <f>'TPS543C20 Loop Gain'!AJ3723</f>
        <v>21.108508771719364</v>
      </c>
      <c r="E217">
        <f>'TPS543C20 Loop Gain'!B3723</f>
        <v>1789000</v>
      </c>
    </row>
    <row r="218" spans="3:5" x14ac:dyDescent="0.35">
      <c r="C218">
        <f>'TPS543C20 Loop Gain'!AI3722</f>
        <v>-69.961521080282893</v>
      </c>
      <c r="D218">
        <f>'TPS543C20 Loop Gain'!AJ3722</f>
        <v>21.453191808427416</v>
      </c>
      <c r="E218">
        <f>'TPS543C20 Loop Gain'!B3722</f>
        <v>1788000</v>
      </c>
    </row>
    <row r="219" spans="3:5" x14ac:dyDescent="0.35">
      <c r="C219">
        <f>'TPS543C20 Loop Gain'!AI3721</f>
        <v>-69.945055602800124</v>
      </c>
      <c r="D219">
        <f>'TPS543C20 Loop Gain'!AJ3721</f>
        <v>21.797853226012212</v>
      </c>
      <c r="E219">
        <f>'TPS543C20 Loop Gain'!B3721</f>
        <v>1787000</v>
      </c>
    </row>
    <row r="220" spans="3:5" x14ac:dyDescent="0.35">
      <c r="C220">
        <f>'TPS543C20 Loop Gain'!AI3720</f>
        <v>-69.928929384986262</v>
      </c>
      <c r="D220">
        <f>'TPS543C20 Loop Gain'!AJ3720</f>
        <v>22.142493052334899</v>
      </c>
      <c r="E220">
        <f>'TPS543C20 Loop Gain'!B3720</f>
        <v>1786000</v>
      </c>
    </row>
    <row r="221" spans="3:5" x14ac:dyDescent="0.35">
      <c r="C221">
        <f>'TPS543C20 Loop Gain'!AI3719</f>
        <v>-69.913141752289391</v>
      </c>
      <c r="D221">
        <f>'TPS543C20 Loop Gain'!AJ3719</f>
        <v>22.48711131811891</v>
      </c>
      <c r="E221">
        <f>'TPS543C20 Loop Gain'!B3719</f>
        <v>1785000</v>
      </c>
    </row>
    <row r="222" spans="3:5" x14ac:dyDescent="0.35">
      <c r="C222">
        <f>'TPS543C20 Loop Gain'!AI3718</f>
        <v>-69.897692058683816</v>
      </c>
      <c r="D222">
        <f>'TPS543C20 Loop Gain'!AJ3718</f>
        <v>22.831708056940926</v>
      </c>
      <c r="E222">
        <f>'TPS543C20 Loop Gain'!B3718</f>
        <v>1784000</v>
      </c>
    </row>
    <row r="223" spans="3:5" x14ac:dyDescent="0.35">
      <c r="C223">
        <f>'TPS543C20 Loop Gain'!AI3717</f>
        <v>-69.882579686480767</v>
      </c>
      <c r="D223">
        <f>'TPS543C20 Loop Gain'!AJ3717</f>
        <v>23.176283305220245</v>
      </c>
      <c r="E223">
        <f>'TPS543C20 Loop Gain'!B3717</f>
        <v>1783000</v>
      </c>
    </row>
    <row r="224" spans="3:5" x14ac:dyDescent="0.35">
      <c r="C224">
        <f>'TPS543C20 Loop Gain'!AI3716</f>
        <v>-69.867804046149416</v>
      </c>
      <c r="D224">
        <f>'TPS543C20 Loop Gain'!AJ3716</f>
        <v>23.52083710223387</v>
      </c>
      <c r="E224">
        <f>'TPS543C20 Loop Gain'!B3716</f>
        <v>1782000</v>
      </c>
    </row>
    <row r="225" spans="3:5" x14ac:dyDescent="0.35">
      <c r="C225">
        <f>'TPS543C20 Loop Gain'!AI3715</f>
        <v>-69.853364576147783</v>
      </c>
      <c r="D225">
        <f>'TPS543C20 Loop Gain'!AJ3715</f>
        <v>23.865369490102221</v>
      </c>
      <c r="E225">
        <f>'TPS543C20 Loop Gain'!B3715</f>
        <v>1781000</v>
      </c>
    </row>
    <row r="226" spans="3:5" x14ac:dyDescent="0.35">
      <c r="C226">
        <f>'TPS543C20 Loop Gain'!AI3714</f>
        <v>-69.839260742761226</v>
      </c>
      <c r="D226">
        <f>'TPS543C20 Loop Gain'!AJ3714</f>
        <v>24.209880513793134</v>
      </c>
      <c r="E226">
        <f>'TPS543C20 Loop Gain'!B3714</f>
        <v>1780000</v>
      </c>
    </row>
    <row r="227" spans="3:5" x14ac:dyDescent="0.35">
      <c r="C227">
        <f>'TPS543C20 Loop Gain'!AI3713</f>
        <v>-69.82549203995255</v>
      </c>
      <c r="D227">
        <f>'TPS543C20 Loop Gain'!AJ3713</f>
        <v>24.554370221105049</v>
      </c>
      <c r="E227">
        <f>'TPS543C20 Loop Gain'!B3713</f>
        <v>1779000</v>
      </c>
    </row>
    <row r="228" spans="3:5" x14ac:dyDescent="0.35">
      <c r="C228">
        <f>'TPS543C20 Loop Gain'!AI3712</f>
        <v>-69.812057989218914</v>
      </c>
      <c r="D228">
        <f>'TPS543C20 Loop Gain'!AJ3712</f>
        <v>24.898838662682167</v>
      </c>
      <c r="E228">
        <f>'TPS543C20 Loop Gain'!B3712</f>
        <v>1778000</v>
      </c>
    </row>
    <row r="229" spans="3:5" x14ac:dyDescent="0.35">
      <c r="C229">
        <f>'TPS543C20 Loop Gain'!AI3711</f>
        <v>-69.79895813945879</v>
      </c>
      <c r="D229">
        <f>'TPS543C20 Loop Gain'!AJ3711</f>
        <v>25.243285891999701</v>
      </c>
      <c r="E229">
        <f>'TPS543C20 Loop Gain'!B3711</f>
        <v>1777000</v>
      </c>
    </row>
    <row r="230" spans="3:5" x14ac:dyDescent="0.35">
      <c r="C230">
        <f>'TPS543C20 Loop Gain'!AI3710</f>
        <v>-69.786192066848628</v>
      </c>
      <c r="D230">
        <f>'TPS543C20 Loop Gain'!AJ3710</f>
        <v>25.587711965352749</v>
      </c>
      <c r="E230">
        <f>'TPS543C20 Loop Gain'!B3710</f>
        <v>1776000</v>
      </c>
    </row>
    <row r="231" spans="3:5" x14ac:dyDescent="0.35">
      <c r="C231">
        <f>'TPS543C20 Loop Gain'!AI3709</f>
        <v>-69.7737593747256</v>
      </c>
      <c r="D231">
        <f>'TPS543C20 Loop Gain'!AJ3709</f>
        <v>25.932116941866287</v>
      </c>
      <c r="E231">
        <f>'TPS543C20 Loop Gain'!B3709</f>
        <v>1775000</v>
      </c>
    </row>
    <row r="232" spans="3:5" x14ac:dyDescent="0.35">
      <c r="C232">
        <f>'TPS543C20 Loop Gain'!AI3708</f>
        <v>-69.761659693482656</v>
      </c>
      <c r="D232">
        <f>'TPS543C20 Loop Gain'!AJ3708</f>
        <v>26.276500883481788</v>
      </c>
      <c r="E232">
        <f>'TPS543C20 Loop Gain'!B3708</f>
        <v>1774000</v>
      </c>
    </row>
    <row r="233" spans="3:5" x14ac:dyDescent="0.35">
      <c r="C233">
        <f>'TPS543C20 Loop Gain'!AI3707</f>
        <v>-69.749892680469102</v>
      </c>
      <c r="D233">
        <f>'TPS543C20 Loop Gain'!AJ3707</f>
        <v>26.620863854942414</v>
      </c>
      <c r="E233">
        <f>'TPS543C20 Loop Gain'!B3707</f>
        <v>1773000</v>
      </c>
    </row>
    <row r="234" spans="3:5" x14ac:dyDescent="0.35">
      <c r="C234">
        <f>'TPS543C20 Loop Gain'!AI3706</f>
        <v>-69.738458019901643</v>
      </c>
      <c r="D234">
        <f>'TPS543C20 Loop Gain'!AJ3706</f>
        <v>26.965205923804238</v>
      </c>
      <c r="E234">
        <f>'TPS543C20 Loop Gain'!B3706</f>
        <v>1772000</v>
      </c>
    </row>
    <row r="235" spans="3:5" x14ac:dyDescent="0.35">
      <c r="C235">
        <f>'TPS543C20 Loop Gain'!AI3705</f>
        <v>-69.727355422782821</v>
      </c>
      <c r="D235">
        <f>'TPS543C20 Loop Gain'!AJ3705</f>
        <v>27.309527160416685</v>
      </c>
      <c r="E235">
        <f>'TPS543C20 Loop Gain'!B3705</f>
        <v>1771000</v>
      </c>
    </row>
    <row r="236" spans="3:5" x14ac:dyDescent="0.35">
      <c r="C236">
        <f>'TPS543C20 Loop Gain'!AI3704</f>
        <v>-69.71658462682889</v>
      </c>
      <c r="D236">
        <f>'TPS543C20 Loop Gain'!AJ3704</f>
        <v>27.653827637921722</v>
      </c>
      <c r="E236">
        <f>'TPS543C20 Loop Gain'!B3704</f>
        <v>1770000</v>
      </c>
    </row>
    <row r="237" spans="3:5" x14ac:dyDescent="0.35">
      <c r="C237">
        <f>'TPS543C20 Loop Gain'!AI3703</f>
        <v>-69.706145396405176</v>
      </c>
      <c r="D237">
        <f>'TPS543C20 Loop Gain'!AJ3703</f>
        <v>27.998107432234175</v>
      </c>
      <c r="E237">
        <f>'TPS543C20 Loop Gain'!B3703</f>
        <v>1769000</v>
      </c>
    </row>
    <row r="238" spans="3:5" x14ac:dyDescent="0.35">
      <c r="C238">
        <f>'TPS543C20 Loop Gain'!AI3702</f>
        <v>-69.696037522469865</v>
      </c>
      <c r="D238">
        <f>'TPS543C20 Loop Gain'!AJ3702</f>
        <v>28.34236662205117</v>
      </c>
      <c r="E238">
        <f>'TPS543C20 Loop Gain'!B3702</f>
        <v>1768000</v>
      </c>
    </row>
    <row r="239" spans="3:5" x14ac:dyDescent="0.35">
      <c r="C239">
        <f>'TPS543C20 Loop Gain'!AI3701</f>
        <v>-69.686260822527373</v>
      </c>
      <c r="D239">
        <f>'TPS543C20 Loop Gain'!AJ3701</f>
        <v>28.686605288834123</v>
      </c>
      <c r="E239">
        <f>'TPS543C20 Loop Gain'!B3701</f>
        <v>1767000</v>
      </c>
    </row>
    <row r="240" spans="3:5" x14ac:dyDescent="0.35">
      <c r="C240">
        <f>'TPS543C20 Loop Gain'!AI3700</f>
        <v>-69.676815140587621</v>
      </c>
      <c r="D240">
        <f>'TPS543C20 Loop Gain'!AJ3700</f>
        <v>29.030823516791102</v>
      </c>
      <c r="E240">
        <f>'TPS543C20 Loop Gain'!B3700</f>
        <v>1766000</v>
      </c>
    </row>
    <row r="241" spans="3:5" x14ac:dyDescent="0.35">
      <c r="C241">
        <f>'TPS543C20 Loop Gain'!AI3699</f>
        <v>-69.667700347136105</v>
      </c>
      <c r="D241">
        <f>'TPS543C20 Loop Gain'!AJ3699</f>
        <v>29.375021392884559</v>
      </c>
      <c r="E241">
        <f>'TPS543C20 Loop Gain'!B3699</f>
        <v>1765000</v>
      </c>
    </row>
    <row r="242" spans="3:5" x14ac:dyDescent="0.35">
      <c r="C242">
        <f>'TPS543C20 Loop Gain'!AI3698</f>
        <v>-69.658916339109879</v>
      </c>
      <c r="D242">
        <f>'TPS543C20 Loop Gain'!AJ3698</f>
        <v>29.719199006813643</v>
      </c>
      <c r="E242">
        <f>'TPS543C20 Loop Gain'!B3698</f>
        <v>1764000</v>
      </c>
    </row>
    <row r="243" spans="3:5" x14ac:dyDescent="0.35">
      <c r="C243">
        <f>'TPS543C20 Loop Gain'!AI3697</f>
        <v>-69.650463039883675</v>
      </c>
      <c r="D243">
        <f>'TPS543C20 Loop Gain'!AJ3697</f>
        <v>30.063356450993023</v>
      </c>
      <c r="E243">
        <f>'TPS543C20 Loop Gain'!B3697</f>
        <v>1763000</v>
      </c>
    </row>
    <row r="244" spans="3:5" x14ac:dyDescent="0.35">
      <c r="C244">
        <f>'TPS543C20 Loop Gain'!AI3696</f>
        <v>-69.642340399263105</v>
      </c>
      <c r="D244">
        <f>'TPS543C20 Loop Gain'!AJ3696</f>
        <v>30.407493820561616</v>
      </c>
      <c r="E244">
        <f>'TPS543C20 Loop Gain'!B3696</f>
        <v>1762000</v>
      </c>
    </row>
    <row r="245" spans="3:5" x14ac:dyDescent="0.35">
      <c r="C245">
        <f>'TPS543C20 Loop Gain'!AI3695</f>
        <v>-69.634548393485275</v>
      </c>
      <c r="D245">
        <f>'TPS543C20 Loop Gain'!AJ3695</f>
        <v>30.751611213357485</v>
      </c>
      <c r="E245">
        <f>'TPS543C20 Loop Gain'!B3695</f>
        <v>1761000</v>
      </c>
    </row>
    <row r="246" spans="3:5" x14ac:dyDescent="0.35">
      <c r="C246">
        <f>'TPS543C20 Loop Gain'!AI3694</f>
        <v>-69.627087025230338</v>
      </c>
      <c r="D246">
        <f>'TPS543C20 Loop Gain'!AJ3694</f>
        <v>31.095708729914282</v>
      </c>
      <c r="E246">
        <f>'TPS543C20 Loop Gain'!B3694</f>
        <v>1760000</v>
      </c>
    </row>
    <row r="247" spans="3:5" x14ac:dyDescent="0.35">
      <c r="C247">
        <f>'TPS543C20 Loop Gain'!AI3693</f>
        <v>-69.61995632363778</v>
      </c>
      <c r="D247">
        <f>'TPS543C20 Loop Gain'!AJ3693</f>
        <v>31.439786473435181</v>
      </c>
      <c r="E247">
        <f>'TPS543C20 Loop Gain'!B3693</f>
        <v>1759000</v>
      </c>
    </row>
    <row r="248" spans="3:5" x14ac:dyDescent="0.35">
      <c r="C248">
        <f>'TPS543C20 Loop Gain'!AI3692</f>
        <v>-69.613156344332893</v>
      </c>
      <c r="D248">
        <f>'TPS543C20 Loop Gain'!AJ3692</f>
        <v>31.783844549799213</v>
      </c>
      <c r="E248">
        <f>'TPS543C20 Loop Gain'!B3692</f>
        <v>1758000</v>
      </c>
    </row>
    <row r="249" spans="3:5" x14ac:dyDescent="0.35">
      <c r="C249">
        <f>'TPS543C20 Loop Gain'!AI3691</f>
        <v>-69.606687169461708</v>
      </c>
      <c r="D249">
        <f>'TPS543C20 Loop Gain'!AJ3691</f>
        <v>32.1278830675395</v>
      </c>
      <c r="E249">
        <f>'TPS543C20 Loop Gain'!B3691</f>
        <v>1757000</v>
      </c>
    </row>
    <row r="250" spans="3:5" x14ac:dyDescent="0.35">
      <c r="C250">
        <f>'TPS543C20 Loop Gain'!AI3690</f>
        <v>-69.600548907732531</v>
      </c>
      <c r="D250">
        <f>'TPS543C20 Loop Gain'!AJ3690</f>
        <v>32.471902137820244</v>
      </c>
      <c r="E250">
        <f>'TPS543C20 Loop Gain'!B3690</f>
        <v>1756000</v>
      </c>
    </row>
    <row r="251" spans="3:5" x14ac:dyDescent="0.35">
      <c r="C251">
        <f>'TPS543C20 Loop Gain'!AI3689</f>
        <v>-69.594741694467501</v>
      </c>
      <c r="D251">
        <f>'TPS543C20 Loop Gain'!AJ3689</f>
        <v>32.815901874440364</v>
      </c>
      <c r="E251">
        <f>'TPS543C20 Loop Gain'!B3689</f>
        <v>1755000</v>
      </c>
    </row>
    <row r="252" spans="3:5" x14ac:dyDescent="0.35">
      <c r="C252">
        <f>'TPS543C20 Loop Gain'!AI3688</f>
        <v>-69.589265691660415</v>
      </c>
      <c r="D252">
        <f>'TPS543C20 Loop Gain'!AJ3688</f>
        <v>33.159882393812126</v>
      </c>
      <c r="E252">
        <f>'TPS543C20 Loop Gain'!B3688</f>
        <v>1754000</v>
      </c>
    </row>
    <row r="253" spans="3:5" x14ac:dyDescent="0.35">
      <c r="C253">
        <f>'TPS543C20 Loop Gain'!AI3687</f>
        <v>-69.584121088044824</v>
      </c>
      <c r="D253">
        <f>'TPS543C20 Loop Gain'!AJ3687</f>
        <v>33.503843814935244</v>
      </c>
      <c r="E253">
        <f>'TPS543C20 Loop Gain'!B3687</f>
        <v>1753000</v>
      </c>
    </row>
    <row r="254" spans="3:5" x14ac:dyDescent="0.35">
      <c r="C254">
        <f>'TPS543C20 Loop Gain'!AI3686</f>
        <v>-69.579308099169424</v>
      </c>
      <c r="D254">
        <f>'TPS543C20 Loop Gain'!AJ3686</f>
        <v>33.84778625940109</v>
      </c>
      <c r="E254">
        <f>'TPS543C20 Loop Gain'!B3686</f>
        <v>1752000</v>
      </c>
    </row>
    <row r="255" spans="3:5" x14ac:dyDescent="0.35">
      <c r="C255">
        <f>'TPS543C20 Loop Gain'!AI3685</f>
        <v>-69.574826967482039</v>
      </c>
      <c r="D255">
        <f>'TPS543C20 Loop Gain'!AJ3685</f>
        <v>34.191709851365289</v>
      </c>
      <c r="E255">
        <f>'TPS543C20 Loop Gain'!B3685</f>
        <v>1751000</v>
      </c>
    </row>
    <row r="256" spans="3:5" x14ac:dyDescent="0.35">
      <c r="C256">
        <f>'TPS543C20 Loop Gain'!AI3684</f>
        <v>-69.570677962421342</v>
      </c>
      <c r="D256">
        <f>'TPS543C20 Loop Gain'!AJ3684</f>
        <v>34.535614717537065</v>
      </c>
      <c r="E256">
        <f>'TPS543C20 Loop Gain'!B3684</f>
        <v>1750000</v>
      </c>
    </row>
    <row r="257" spans="3:5" x14ac:dyDescent="0.35">
      <c r="C257">
        <f>'TPS543C20 Loop Gain'!AI3683</f>
        <v>-69.566861380518347</v>
      </c>
      <c r="D257">
        <f>'TPS543C20 Loop Gain'!AJ3683</f>
        <v>34.879500987151488</v>
      </c>
      <c r="E257">
        <f>'TPS543C20 Loop Gain'!B3683</f>
        <v>1749000</v>
      </c>
    </row>
    <row r="258" spans="3:5" x14ac:dyDescent="0.35">
      <c r="C258">
        <f>'TPS543C20 Loop Gain'!AI3682</f>
        <v>-69.563377545506029</v>
      </c>
      <c r="D258">
        <f>'TPS543C20 Loop Gain'!AJ3682</f>
        <v>35.223368791970799</v>
      </c>
      <c r="E258">
        <f>'TPS543C20 Loop Gain'!B3682</f>
        <v>1748000</v>
      </c>
    </row>
    <row r="259" spans="3:5" x14ac:dyDescent="0.35">
      <c r="C259">
        <f>'TPS543C20 Loop Gain'!AI3681</f>
        <v>-69.560226808436255</v>
      </c>
      <c r="D259">
        <f>'TPS543C20 Loop Gain'!AJ3681</f>
        <v>35.567218266257214</v>
      </c>
      <c r="E259">
        <f>'TPS543C20 Loop Gain'!B3681</f>
        <v>1747000</v>
      </c>
    </row>
    <row r="260" spans="3:5" x14ac:dyDescent="0.35">
      <c r="C260">
        <f>'TPS543C20 Loop Gain'!AI3680</f>
        <v>-69.557409547807637</v>
      </c>
      <c r="D260">
        <f>'TPS543C20 Loop Gain'!AJ3680</f>
        <v>35.911049546747741</v>
      </c>
      <c r="E260">
        <f>'TPS543C20 Loop Gain'!B3680</f>
        <v>1746000</v>
      </c>
    </row>
    <row r="261" spans="3:5" x14ac:dyDescent="0.35">
      <c r="C261">
        <f>'TPS543C20 Loop Gain'!AI3679</f>
        <v>-69.554926169700465</v>
      </c>
      <c r="D261">
        <f>'TPS543C20 Loop Gain'!AJ3679</f>
        <v>36.254862772653794</v>
      </c>
      <c r="E261">
        <f>'TPS543C20 Loop Gain'!B3679</f>
        <v>1745000</v>
      </c>
    </row>
    <row r="262" spans="3:5" x14ac:dyDescent="0.35">
      <c r="C262">
        <f>'TPS543C20 Loop Gain'!AI3678</f>
        <v>-69.552777107920804</v>
      </c>
      <c r="D262">
        <f>'TPS543C20 Loop Gain'!AJ3678</f>
        <v>36.598658085633801</v>
      </c>
      <c r="E262">
        <f>'TPS543C20 Loop Gain'!B3678</f>
        <v>1744000</v>
      </c>
    </row>
    <row r="263" spans="3:5" x14ac:dyDescent="0.35">
      <c r="C263">
        <f>'TPS543C20 Loop Gain'!AI3677</f>
        <v>-69.550962824154482</v>
      </c>
      <c r="D263">
        <f>'TPS543C20 Loop Gain'!AJ3677</f>
        <v>36.942435629765107</v>
      </c>
      <c r="E263">
        <f>'TPS543C20 Loop Gain'!B3677</f>
        <v>1743000</v>
      </c>
    </row>
    <row r="264" spans="3:5" x14ac:dyDescent="0.35">
      <c r="C264">
        <f>'TPS543C20 Loop Gain'!AI3676</f>
        <v>-69.549483808128642</v>
      </c>
      <c r="D264">
        <f>'TPS543C20 Loop Gain'!AJ3676</f>
        <v>37.286195551543564</v>
      </c>
      <c r="E264">
        <f>'TPS543C20 Loop Gain'!B3676</f>
        <v>1742000</v>
      </c>
    </row>
    <row r="265" spans="3:5" x14ac:dyDescent="0.35">
      <c r="C265">
        <f>'TPS543C20 Loop Gain'!AI3675</f>
        <v>-69.548340577784174</v>
      </c>
      <c r="D265">
        <f>'TPS543C20 Loop Gain'!AJ3675</f>
        <v>37.629937999852302</v>
      </c>
      <c r="E265">
        <f>'TPS543C20 Loop Gain'!B3675</f>
        <v>1741000</v>
      </c>
    </row>
    <row r="266" spans="3:5" x14ac:dyDescent="0.35">
      <c r="C266">
        <f>'TPS543C20 Loop Gain'!AI3674</f>
        <v>-69.547533679455711</v>
      </c>
      <c r="D266">
        <f>'TPS543C20 Loop Gain'!AJ3674</f>
        <v>37.973663125946132</v>
      </c>
      <c r="E266">
        <f>'TPS543C20 Loop Gain'!B3674</f>
        <v>1740000</v>
      </c>
    </row>
    <row r="267" spans="3:5" x14ac:dyDescent="0.35">
      <c r="C267">
        <f>'TPS543C20 Loop Gain'!AI3673</f>
        <v>-69.54706368806194</v>
      </c>
      <c r="D267">
        <f>'TPS543C20 Loop Gain'!AJ3673</f>
        <v>38.317371083421065</v>
      </c>
      <c r="E267">
        <f>'TPS543C20 Loop Gain'!B3673</f>
        <v>1739000</v>
      </c>
    </row>
    <row r="268" spans="3:5" x14ac:dyDescent="0.35">
      <c r="C268">
        <f>'TPS543C20 Loop Gain'!AI3672</f>
        <v>-69.546931207305775</v>
      </c>
      <c r="D268">
        <f>'TPS543C20 Loop Gain'!AJ3672</f>
        <v>38.661062028211276</v>
      </c>
      <c r="E268">
        <f>'TPS543C20 Loop Gain'!B3672</f>
        <v>1738000</v>
      </c>
    </row>
    <row r="269" spans="3:5" x14ac:dyDescent="0.35">
      <c r="C269">
        <f>'TPS543C20 Loop Gain'!AI3671</f>
        <v>-69.547136869883431</v>
      </c>
      <c r="D269">
        <f>'TPS543C20 Loop Gain'!AJ3671</f>
        <v>39.004736118558135</v>
      </c>
      <c r="E269">
        <f>'TPS543C20 Loop Gain'!B3671</f>
        <v>1737000</v>
      </c>
    </row>
    <row r="270" spans="3:5" x14ac:dyDescent="0.35">
      <c r="C270">
        <f>'TPS543C20 Loop Gain'!AI3670</f>
        <v>-69.54768133770321</v>
      </c>
      <c r="D270">
        <f>'TPS543C20 Loop Gain'!AJ3670</f>
        <v>39.348393514981211</v>
      </c>
      <c r="E270">
        <f>'TPS543C20 Loop Gain'!B3670</f>
        <v>1736000</v>
      </c>
    </row>
    <row r="271" spans="3:5" x14ac:dyDescent="0.35">
      <c r="C271">
        <f>'TPS543C20 Loop Gain'!AI3669</f>
        <v>-69.548565302115364</v>
      </c>
      <c r="D271">
        <f>'TPS543C20 Loop Gain'!AJ3669</f>
        <v>39.692034380273675</v>
      </c>
      <c r="E271">
        <f>'TPS543C20 Loop Gain'!B3669</f>
        <v>1735000</v>
      </c>
    </row>
    <row r="272" spans="3:5" x14ac:dyDescent="0.35">
      <c r="C272">
        <f>'TPS543C20 Loop Gain'!AI3668</f>
        <v>-69.549789484150665</v>
      </c>
      <c r="D272">
        <f>'TPS543C20 Loop Gain'!AJ3668</f>
        <v>40.035658879470724</v>
      </c>
      <c r="E272">
        <f>'TPS543C20 Loop Gain'!B3668</f>
        <v>1734000</v>
      </c>
    </row>
    <row r="273" spans="3:5" x14ac:dyDescent="0.35">
      <c r="C273">
        <f>'TPS543C20 Loop Gain'!AI3667</f>
        <v>-69.55135463477032</v>
      </c>
      <c r="D273">
        <f>'TPS543C20 Loop Gain'!AJ3667</f>
        <v>40.37926717981977</v>
      </c>
      <c r="E273">
        <f>'TPS543C20 Loop Gain'!B3667</f>
        <v>1733000</v>
      </c>
    </row>
    <row r="274" spans="3:5" x14ac:dyDescent="0.35">
      <c r="C274">
        <f>'TPS543C20 Loop Gain'!AI3666</f>
        <v>-69.553261535125117</v>
      </c>
      <c r="D274">
        <f>'TPS543C20 Loop Gain'!AJ3666</f>
        <v>40.722859450773377</v>
      </c>
      <c r="E274">
        <f>'TPS543C20 Loop Gain'!B3666</f>
        <v>1732000</v>
      </c>
    </row>
    <row r="275" spans="3:5" x14ac:dyDescent="0.35">
      <c r="C275">
        <f>'TPS543C20 Loop Gain'!AI3665</f>
        <v>-69.555510996827451</v>
      </c>
      <c r="D275">
        <f>'TPS543C20 Loop Gain'!AJ3665</f>
        <v>41.066435863955469</v>
      </c>
      <c r="E275">
        <f>'TPS543C20 Loop Gain'!B3665</f>
        <v>1731000</v>
      </c>
    </row>
    <row r="276" spans="3:5" x14ac:dyDescent="0.35">
      <c r="C276">
        <f>'TPS543C20 Loop Gain'!AI3664</f>
        <v>-69.558103862230865</v>
      </c>
      <c r="D276">
        <f>'TPS543C20 Loop Gain'!AJ3664</f>
        <v>41.409996593143894</v>
      </c>
      <c r="E276">
        <f>'TPS543C20 Loop Gain'!B3664</f>
        <v>1730000</v>
      </c>
    </row>
    <row r="277" spans="3:5" x14ac:dyDescent="0.35">
      <c r="C277">
        <f>'TPS543C20 Loop Gain'!AI3663</f>
        <v>-69.561041004723421</v>
      </c>
      <c r="D277">
        <f>'TPS543C20 Loop Gain'!AJ3663</f>
        <v>41.753541814233664</v>
      </c>
      <c r="E277">
        <f>'TPS543C20 Loop Gain'!B3663</f>
        <v>1729000</v>
      </c>
    </row>
    <row r="278" spans="3:5" x14ac:dyDescent="0.35">
      <c r="C278">
        <f>'TPS543C20 Loop Gain'!AI3662</f>
        <v>-69.564323329030884</v>
      </c>
      <c r="D278">
        <f>'TPS543C20 Loop Gain'!AJ3662</f>
        <v>42.097071705230618</v>
      </c>
      <c r="E278">
        <f>'TPS543C20 Loop Gain'!B3662</f>
        <v>1728000</v>
      </c>
    </row>
    <row r="279" spans="3:5" x14ac:dyDescent="0.35">
      <c r="C279">
        <f>'TPS543C20 Loop Gain'!AI3661</f>
        <v>-69.567951771532094</v>
      </c>
      <c r="D279">
        <f>'TPS543C20 Loop Gain'!AJ3661</f>
        <v>42.440586446218497</v>
      </c>
      <c r="E279">
        <f>'TPS543C20 Loop Gain'!B3661</f>
        <v>1727000</v>
      </c>
    </row>
    <row r="280" spans="3:5" x14ac:dyDescent="0.35">
      <c r="C280">
        <f>'TPS543C20 Loop Gain'!AI3660</f>
        <v>-69.571927300584917</v>
      </c>
      <c r="D280">
        <f>'TPS543C20 Loop Gain'!AJ3660</f>
        <v>42.784086219325019</v>
      </c>
      <c r="E280">
        <f>'TPS543C20 Loop Gain'!B3660</f>
        <v>1726000</v>
      </c>
    </row>
    <row r="281" spans="3:5" x14ac:dyDescent="0.35">
      <c r="C281">
        <f>'TPS543C20 Loop Gain'!AI3659</f>
        <v>-69.576250916865035</v>
      </c>
      <c r="D281">
        <f>'TPS543C20 Loop Gain'!AJ3659</f>
        <v>43.127571208713761</v>
      </c>
      <c r="E281">
        <f>'TPS543C20 Loop Gain'!B3659</f>
        <v>1725000</v>
      </c>
    </row>
    <row r="282" spans="3:5" x14ac:dyDescent="0.35">
      <c r="C282">
        <f>'TPS543C20 Loop Gain'!AI3658</f>
        <v>-69.580923653716368</v>
      </c>
      <c r="D282">
        <f>'TPS543C20 Loop Gain'!AJ3658</f>
        <v>43.471041600549917</v>
      </c>
      <c r="E282">
        <f>'TPS543C20 Loop Gain'!B3658</f>
        <v>1724000</v>
      </c>
    </row>
    <row r="283" spans="3:5" x14ac:dyDescent="0.35">
      <c r="C283">
        <f>'TPS543C20 Loop Gain'!AI3657</f>
        <v>-69.585946577514306</v>
      </c>
      <c r="D283">
        <f>'TPS543C20 Loop Gain'!AJ3657</f>
        <v>43.81449758296533</v>
      </c>
      <c r="E283">
        <f>'TPS543C20 Loop Gain'!B3657</f>
        <v>1723000</v>
      </c>
    </row>
    <row r="284" spans="3:5" x14ac:dyDescent="0.35">
      <c r="C284">
        <f>'TPS543C20 Loop Gain'!AI3656</f>
        <v>-69.591320788041145</v>
      </c>
      <c r="D284">
        <f>'TPS543C20 Loop Gain'!AJ3656</f>
        <v>44.157939346050462</v>
      </c>
      <c r="E284">
        <f>'TPS543C20 Loop Gain'!B3656</f>
        <v>1722000</v>
      </c>
    </row>
    <row r="285" spans="3:5" x14ac:dyDescent="0.35">
      <c r="C285">
        <f>'TPS543C20 Loop Gain'!AI3655</f>
        <v>-69.59704741887434</v>
      </c>
      <c r="D285">
        <f>'TPS543C20 Loop Gain'!AJ3655</f>
        <v>44.501367081814372</v>
      </c>
      <c r="E285">
        <f>'TPS543C20 Loop Gain'!B3655</f>
        <v>1721000</v>
      </c>
    </row>
    <row r="286" spans="3:5" x14ac:dyDescent="0.35">
      <c r="C286">
        <f>'TPS543C20 Loop Gain'!AI3654</f>
        <v>-69.603127637788518</v>
      </c>
      <c r="D286">
        <f>'TPS543C20 Loop Gain'!AJ3654</f>
        <v>44.844780984166157</v>
      </c>
      <c r="E286">
        <f>'TPS543C20 Loop Gain'!B3654</f>
        <v>1720000</v>
      </c>
    </row>
    <row r="287" spans="3:5" x14ac:dyDescent="0.35">
      <c r="C287">
        <f>'TPS543C20 Loop Gain'!AI3653</f>
        <v>-69.609562647170293</v>
      </c>
      <c r="D287">
        <f>'TPS543C20 Loop Gain'!AJ3653</f>
        <v>45.188181248874145</v>
      </c>
      <c r="E287">
        <f>'TPS543C20 Loop Gain'!B3653</f>
        <v>1719000</v>
      </c>
    </row>
    <row r="288" spans="3:5" x14ac:dyDescent="0.35">
      <c r="C288">
        <f>'TPS543C20 Loop Gain'!AI3652</f>
        <v>-69.61635368444783</v>
      </c>
      <c r="D288">
        <f>'TPS543C20 Loop Gain'!AJ3652</f>
        <v>45.531568073555171</v>
      </c>
      <c r="E288">
        <f>'TPS543C20 Loop Gain'!B3652</f>
        <v>1718000</v>
      </c>
    </row>
    <row r="289" spans="3:5" x14ac:dyDescent="0.35">
      <c r="C289">
        <f>'TPS543C20 Loop Gain'!AI3651</f>
        <v>-69.62350202253343</v>
      </c>
      <c r="D289">
        <f>'TPS543C20 Loop Gain'!AJ3651</f>
        <v>45.874941657640541</v>
      </c>
      <c r="E289">
        <f>'TPS543C20 Loop Gain'!B3651</f>
        <v>1717000</v>
      </c>
    </row>
    <row r="290" spans="3:5" x14ac:dyDescent="0.35">
      <c r="C290">
        <f>'TPS543C20 Loop Gain'!AI3650</f>
        <v>-69.631008970281414</v>
      </c>
      <c r="D290">
        <f>'TPS543C20 Loop Gain'!AJ3650</f>
        <v>46.218302202335501</v>
      </c>
      <c r="E290">
        <f>'TPS543C20 Loop Gain'!B3650</f>
        <v>1716000</v>
      </c>
    </row>
    <row r="291" spans="3:5" x14ac:dyDescent="0.35">
      <c r="C291">
        <f>'TPS543C20 Loop Gain'!AI3649</f>
        <v>-69.63887587295963</v>
      </c>
      <c r="D291">
        <f>'TPS543C20 Loop Gain'!AJ3649</f>
        <v>46.561649910612019</v>
      </c>
      <c r="E291">
        <f>'TPS543C20 Loop Gain'!B3649</f>
        <v>1715000</v>
      </c>
    </row>
    <row r="292" spans="3:5" x14ac:dyDescent="0.35">
      <c r="C292">
        <f>'TPS543C20 Loop Gain'!AI3648</f>
        <v>-69.647104112738958</v>
      </c>
      <c r="D292">
        <f>'TPS543C20 Loop Gain'!AJ3648</f>
        <v>46.904984987167616</v>
      </c>
      <c r="E292">
        <f>'TPS543C20 Loop Gain'!B3648</f>
        <v>1714000</v>
      </c>
    </row>
    <row r="293" spans="3:5" x14ac:dyDescent="0.35">
      <c r="C293">
        <f>'TPS543C20 Loop Gain'!AI3647</f>
        <v>-69.655695109194369</v>
      </c>
      <c r="D293">
        <f>'TPS543C20 Loop Gain'!AJ3647</f>
        <v>47.248307638390393</v>
      </c>
      <c r="E293">
        <f>'TPS543C20 Loop Gain'!B3647</f>
        <v>1713000</v>
      </c>
    </row>
    <row r="294" spans="3:5" x14ac:dyDescent="0.35">
      <c r="C294">
        <f>'TPS543C20 Loop Gain'!AI3646</f>
        <v>-69.664650319824844</v>
      </c>
      <c r="D294">
        <f>'TPS543C20 Loop Gain'!AJ3646</f>
        <v>47.591618072345639</v>
      </c>
      <c r="E294">
        <f>'TPS543C20 Loop Gain'!B3646</f>
        <v>1712000</v>
      </c>
    </row>
    <row r="295" spans="3:5" x14ac:dyDescent="0.35">
      <c r="C295">
        <f>'TPS543C20 Loop Gain'!AI3645</f>
        <v>-69.673971240588955</v>
      </c>
      <c r="D295">
        <f>'TPS543C20 Loop Gain'!AJ3645</f>
        <v>47.934916498733386</v>
      </c>
      <c r="E295">
        <f>'TPS543C20 Loop Gain'!B3645</f>
        <v>1711000</v>
      </c>
    </row>
    <row r="296" spans="3:5" x14ac:dyDescent="0.35">
      <c r="C296">
        <f>'TPS543C20 Loop Gain'!AI3644</f>
        <v>-69.683659406456897</v>
      </c>
      <c r="D296">
        <f>'TPS543C20 Loop Gain'!AJ3644</f>
        <v>48.278203128867183</v>
      </c>
      <c r="E296">
        <f>'TPS543C20 Loop Gain'!B3644</f>
        <v>1710000</v>
      </c>
    </row>
    <row r="297" spans="3:5" x14ac:dyDescent="0.35">
      <c r="C297">
        <f>'TPS543C20 Loop Gain'!AI3643</f>
        <v>-69.693716391979223</v>
      </c>
      <c r="D297">
        <f>'TPS543C20 Loop Gain'!AJ3643</f>
        <v>48.621478175629569</v>
      </c>
      <c r="E297">
        <f>'TPS543C20 Loop Gain'!B3643</f>
        <v>1709000</v>
      </c>
    </row>
    <row r="298" spans="3:5" x14ac:dyDescent="0.35">
      <c r="C298">
        <f>'TPS543C20 Loop Gain'!AI3642</f>
        <v>-69.704143811874843</v>
      </c>
      <c r="D298">
        <f>'TPS543C20 Loop Gain'!AJ3642</f>
        <v>48.964741853459593</v>
      </c>
      <c r="E298">
        <f>'TPS543C20 Loop Gain'!B3642</f>
        <v>1708000</v>
      </c>
    </row>
    <row r="299" spans="3:5" x14ac:dyDescent="0.35">
      <c r="C299">
        <f>'TPS543C20 Loop Gain'!AI3641</f>
        <v>-69.714943321635999</v>
      </c>
      <c r="D299">
        <f>'TPS543C20 Loop Gain'!AJ3641</f>
        <v>49.307994378313879</v>
      </c>
      <c r="E299">
        <f>'TPS543C20 Loop Gain'!B3641</f>
        <v>1707000</v>
      </c>
    </row>
    <row r="300" spans="3:5" x14ac:dyDescent="0.35">
      <c r="C300">
        <f>'TPS543C20 Loop Gain'!AI3640</f>
        <v>-69.726116618150925</v>
      </c>
      <c r="D300">
        <f>'TPS543C20 Loop Gain'!AJ3640</f>
        <v>49.65123596762627</v>
      </c>
      <c r="E300">
        <f>'TPS543C20 Loop Gain'!B3640</f>
        <v>1706000</v>
      </c>
    </row>
    <row r="301" spans="3:5" x14ac:dyDescent="0.35">
      <c r="C301">
        <f>'TPS543C20 Loop Gain'!AI3639</f>
        <v>-69.737665440348664</v>
      </c>
      <c r="D301">
        <f>'TPS543C20 Loop Gain'!AJ3639</f>
        <v>49.99446684029423</v>
      </c>
      <c r="E301">
        <f>'TPS543C20 Loop Gain'!B3639</f>
        <v>1705000</v>
      </c>
    </row>
    <row r="302" spans="3:5" x14ac:dyDescent="0.35">
      <c r="C302">
        <f>'TPS543C20 Loop Gain'!AI3638</f>
        <v>-69.749591569860684</v>
      </c>
      <c r="D302">
        <f>'TPS543C20 Loop Gain'!AJ3638</f>
        <v>50.337687216637896</v>
      </c>
      <c r="E302">
        <f>'TPS543C20 Loop Gain'!B3638</f>
        <v>1704000</v>
      </c>
    </row>
    <row r="303" spans="3:5" x14ac:dyDescent="0.35">
      <c r="C303">
        <f>'TPS543C20 Loop Gain'!AI3637</f>
        <v>-69.761896831702998</v>
      </c>
      <c r="D303">
        <f>'TPS543C20 Loop Gain'!AJ3637</f>
        <v>50.68089731835947</v>
      </c>
      <c r="E303">
        <f>'TPS543C20 Loop Gain'!B3637</f>
        <v>1703000</v>
      </c>
    </row>
    <row r="304" spans="3:5" x14ac:dyDescent="0.35">
      <c r="C304">
        <f>'TPS543C20 Loop Gain'!AI3636</f>
        <v>-69.774583094981651</v>
      </c>
      <c r="D304">
        <f>'TPS543C20 Loop Gain'!AJ3636</f>
        <v>51.024097368529688</v>
      </c>
      <c r="E304">
        <f>'TPS543C20 Loop Gain'!B3636</f>
        <v>1702000</v>
      </c>
    </row>
    <row r="305" spans="3:5" x14ac:dyDescent="0.35">
      <c r="C305">
        <f>'TPS543C20 Loop Gain'!AI3635</f>
        <v>-69.787652273616416</v>
      </c>
      <c r="D305">
        <f>'TPS543C20 Loop Gain'!AJ3635</f>
        <v>51.367287591541661</v>
      </c>
      <c r="E305">
        <f>'TPS543C20 Loop Gain'!B3635</f>
        <v>1701000</v>
      </c>
    </row>
    <row r="306" spans="3:5" x14ac:dyDescent="0.35">
      <c r="C306">
        <f>'TPS543C20 Loop Gain'!AI3634</f>
        <v>-69.801106327088561</v>
      </c>
      <c r="D306">
        <f>'TPS543C20 Loop Gain'!AJ3634</f>
        <v>51.710468213086365</v>
      </c>
      <c r="E306">
        <f>'TPS543C20 Loop Gain'!B3634</f>
        <v>1700000</v>
      </c>
    </row>
    <row r="307" spans="3:5" x14ac:dyDescent="0.35">
      <c r="C307">
        <f>'TPS543C20 Loop Gain'!AI3633</f>
        <v>-69.814947261209994</v>
      </c>
      <c r="D307">
        <f>'TPS543C20 Loop Gain'!AJ3633</f>
        <v>52.053639460106481</v>
      </c>
      <c r="E307">
        <f>'TPS543C20 Loop Gain'!B3633</f>
        <v>1699000</v>
      </c>
    </row>
    <row r="308" spans="3:5" x14ac:dyDescent="0.35">
      <c r="C308">
        <f>'TPS543C20 Loop Gain'!AI3632</f>
        <v>-69.829177128917237</v>
      </c>
      <c r="D308">
        <f>'TPS543C20 Loop Gain'!AJ3632</f>
        <v>52.396801560781121</v>
      </c>
      <c r="E308">
        <f>'TPS543C20 Loop Gain'!B3632</f>
        <v>1698000</v>
      </c>
    </row>
    <row r="309" spans="3:5" x14ac:dyDescent="0.35">
      <c r="C309">
        <f>'TPS543C20 Loop Gain'!AI3631</f>
        <v>-69.843798031087914</v>
      </c>
      <c r="D309">
        <f>'TPS543C20 Loop Gain'!AJ3631</f>
        <v>52.739954744484272</v>
      </c>
      <c r="E309">
        <f>'TPS543C20 Loop Gain'!B3631</f>
        <v>1697000</v>
      </c>
    </row>
    <row r="310" spans="3:5" x14ac:dyDescent="0.35">
      <c r="C310">
        <f>'TPS543C20 Loop Gain'!AI3630</f>
        <v>-69.858812117382769</v>
      </c>
      <c r="D310">
        <f>'TPS543C20 Loop Gain'!AJ3630</f>
        <v>53.083099241741039</v>
      </c>
      <c r="E310">
        <f>'TPS543C20 Loop Gain'!B3630</f>
        <v>1696000</v>
      </c>
    </row>
    <row r="311" spans="3:5" x14ac:dyDescent="0.35">
      <c r="C311">
        <f>'TPS543C20 Loop Gain'!AI3629</f>
        <v>-69.87422158711334</v>
      </c>
      <c r="D311">
        <f>'TPS543C20 Loop Gain'!AJ3629</f>
        <v>53.42623528421349</v>
      </c>
      <c r="E311">
        <f>'TPS543C20 Loop Gain'!B3629</f>
        <v>1695000</v>
      </c>
    </row>
    <row r="312" spans="3:5" x14ac:dyDescent="0.35">
      <c r="C312">
        <f>'TPS543C20 Loop Gain'!AI3628</f>
        <v>-69.890028690135907</v>
      </c>
      <c r="D312">
        <f>'TPS543C20 Loop Gain'!AJ3628</f>
        <v>53.769363104655689</v>
      </c>
      <c r="E312">
        <f>'TPS543C20 Loop Gain'!B3628</f>
        <v>1694000</v>
      </c>
    </row>
    <row r="313" spans="3:5" x14ac:dyDescent="0.35">
      <c r="C313">
        <f>'TPS543C20 Loop Gain'!AI3627</f>
        <v>-69.906235727771303</v>
      </c>
      <c r="D313">
        <f>'TPS543C20 Loop Gain'!AJ3627</f>
        <v>54.112482936872183</v>
      </c>
      <c r="E313">
        <f>'TPS543C20 Loop Gain'!B3627</f>
        <v>1693000</v>
      </c>
    </row>
    <row r="314" spans="3:5" x14ac:dyDescent="0.35">
      <c r="C314">
        <f>'TPS543C20 Loop Gain'!AI3626</f>
        <v>-69.922845053755168</v>
      </c>
      <c r="D314">
        <f>'TPS543C20 Loop Gain'!AJ3626</f>
        <v>54.455595015700226</v>
      </c>
      <c r="E314">
        <f>'TPS543C20 Loop Gain'!B3626</f>
        <v>1692000</v>
      </c>
    </row>
    <row r="315" spans="3:5" x14ac:dyDescent="0.35">
      <c r="C315">
        <f>'TPS543C20 Loop Gain'!AI3625</f>
        <v>-69.939859075214656</v>
      </c>
      <c r="D315">
        <f>'TPS543C20 Loop Gain'!AJ3625</f>
        <v>54.798699576963465</v>
      </c>
      <c r="E315">
        <f>'TPS543C20 Loop Gain'!B3625</f>
        <v>1691000</v>
      </c>
    </row>
    <row r="316" spans="3:5" x14ac:dyDescent="0.35">
      <c r="C316">
        <f>'TPS543C20 Loop Gain'!AI3624</f>
        <v>-69.957280253676004</v>
      </c>
      <c r="D316">
        <f>'TPS543C20 Loop Gain'!AJ3624</f>
        <v>55.141796857443531</v>
      </c>
      <c r="E316">
        <f>'TPS543C20 Loop Gain'!B3624</f>
        <v>1690000</v>
      </c>
    </row>
    <row r="317" spans="3:5" x14ac:dyDescent="0.35">
      <c r="C317">
        <f>'TPS543C20 Loop Gain'!AI3623</f>
        <v>-69.975111106102432</v>
      </c>
      <c r="D317">
        <f>'TPS543C20 Loop Gain'!AJ3623</f>
        <v>55.484887094832949</v>
      </c>
      <c r="E317">
        <f>'TPS543C20 Loop Gain'!B3623</f>
        <v>1689000</v>
      </c>
    </row>
    <row r="318" spans="3:5" x14ac:dyDescent="0.35">
      <c r="C318">
        <f>'TPS543C20 Loop Gain'!AI3622</f>
        <v>-69.993354205964891</v>
      </c>
      <c r="D318">
        <f>'TPS543C20 Loop Gain'!AJ3622</f>
        <v>55.827970527716751</v>
      </c>
      <c r="E318">
        <f>'TPS543C20 Loop Gain'!B3622</f>
        <v>1688000</v>
      </c>
    </row>
    <row r="319" spans="3:5" x14ac:dyDescent="0.35">
      <c r="C319">
        <f>'TPS543C20 Loop Gain'!AI3621</f>
        <v>-70.01201218434376</v>
      </c>
      <c r="D319">
        <f>'TPS543C20 Loop Gain'!AJ3621</f>
        <v>56.171047395529094</v>
      </c>
      <c r="E319">
        <f>'TPS543C20 Loop Gain'!B3621</f>
        <v>1687000</v>
      </c>
    </row>
    <row r="320" spans="3:5" x14ac:dyDescent="0.35">
      <c r="C320">
        <f>'TPS543C20 Loop Gain'!AI3620</f>
        <v>-70.031087731065583</v>
      </c>
      <c r="D320">
        <f>'TPS543C20 Loop Gain'!AJ3620</f>
        <v>56.514117938508655</v>
      </c>
      <c r="E320">
        <f>'TPS543C20 Loop Gain'!B3620</f>
        <v>1686000</v>
      </c>
    </row>
    <row r="321" spans="3:5" x14ac:dyDescent="0.35">
      <c r="C321">
        <f>'TPS543C20 Loop Gain'!AI3619</f>
        <v>-70.050583595873746</v>
      </c>
      <c r="D321">
        <f>'TPS543C20 Loop Gain'!AJ3619</f>
        <v>56.857182397680397</v>
      </c>
      <c r="E321">
        <f>'TPS543C20 Loop Gain'!B3619</f>
        <v>1685000</v>
      </c>
    </row>
    <row r="322" spans="3:5" x14ac:dyDescent="0.35">
      <c r="C322">
        <f>'TPS543C20 Loop Gain'!AI3618</f>
        <v>-70.07050258963794</v>
      </c>
      <c r="D322">
        <f>'TPS543C20 Loop Gain'!AJ3618</f>
        <v>57.200241014810182</v>
      </c>
      <c r="E322">
        <f>'TPS543C20 Loop Gain'!B3618</f>
        <v>1684000</v>
      </c>
    </row>
    <row r="323" spans="3:5" x14ac:dyDescent="0.35">
      <c r="C323">
        <f>'TPS543C20 Loop Gain'!AI3617</f>
        <v>-70.090847585595526</v>
      </c>
      <c r="D323">
        <f>'TPS543C20 Loop Gain'!AJ3617</f>
        <v>57.543294032360862</v>
      </c>
      <c r="E323">
        <f>'TPS543C20 Loop Gain'!B3617</f>
        <v>1683000</v>
      </c>
    </row>
    <row r="324" spans="3:5" x14ac:dyDescent="0.35">
      <c r="C324">
        <f>'TPS543C20 Loop Gain'!AI3616</f>
        <v>-70.111621520638593</v>
      </c>
      <c r="D324">
        <f>'TPS543C20 Loop Gain'!AJ3616</f>
        <v>57.886341693472716</v>
      </c>
      <c r="E324">
        <f>'TPS543C20 Loop Gain'!B3616</f>
        <v>1682000</v>
      </c>
    </row>
    <row r="325" spans="3:5" x14ac:dyDescent="0.35">
      <c r="C325">
        <f>'TPS543C20 Loop Gain'!AI3615</f>
        <v>-70.132827396633829</v>
      </c>
      <c r="D325">
        <f>'TPS543C20 Loop Gain'!AJ3615</f>
        <v>58.229384241915696</v>
      </c>
      <c r="E325">
        <f>'TPS543C20 Loop Gain'!B3615</f>
        <v>1681000</v>
      </c>
    </row>
    <row r="326" spans="3:5" x14ac:dyDescent="0.35">
      <c r="C326">
        <f>'TPS543C20 Loop Gain'!AI3614</f>
        <v>-70.154468281790045</v>
      </c>
      <c r="D326">
        <f>'TPS543C20 Loop Gain'!AJ3614</f>
        <v>58.57242192205802</v>
      </c>
      <c r="E326">
        <f>'TPS543C20 Loop Gain'!B3614</f>
        <v>1680000</v>
      </c>
    </row>
    <row r="327" spans="3:5" x14ac:dyDescent="0.35">
      <c r="C327">
        <f>'TPS543C20 Loop Gain'!AI3613</f>
        <v>-70.176547312062326</v>
      </c>
      <c r="D327">
        <f>'TPS543C20 Loop Gain'!AJ3613</f>
        <v>58.915454978818396</v>
      </c>
      <c r="E327">
        <f>'TPS543C20 Loop Gain'!B3613</f>
        <v>1679000</v>
      </c>
    </row>
    <row r="328" spans="3:5" x14ac:dyDescent="0.35">
      <c r="C328">
        <f>'TPS543C20 Loop Gain'!AI3612</f>
        <v>-70.199067692606093</v>
      </c>
      <c r="D328">
        <f>'TPS543C20 Loop Gain'!AJ3612</f>
        <v>59.258483657646657</v>
      </c>
      <c r="E328">
        <f>'TPS543C20 Loop Gain'!B3612</f>
        <v>1678000</v>
      </c>
    </row>
    <row r="329" spans="3:5" x14ac:dyDescent="0.35">
      <c r="C329">
        <f>'TPS543C20 Loop Gain'!AI3611</f>
        <v>-70.222032699272859</v>
      </c>
      <c r="D329">
        <f>'TPS543C20 Loop Gain'!AJ3611</f>
        <v>59.601508204477824</v>
      </c>
      <c r="E329">
        <f>'TPS543C20 Loop Gain'!B3611</f>
        <v>1677000</v>
      </c>
    </row>
    <row r="330" spans="3:5" x14ac:dyDescent="0.35">
      <c r="C330">
        <f>'TPS543C20 Loop Gain'!AI3610</f>
        <v>-70.245445680154504</v>
      </c>
      <c r="D330">
        <f>'TPS543C20 Loop Gain'!AJ3610</f>
        <v>59.944528865684717</v>
      </c>
      <c r="E330">
        <f>'TPS543C20 Loop Gain'!B3610</f>
        <v>1676000</v>
      </c>
    </row>
    <row r="331" spans="3:5" x14ac:dyDescent="0.35">
      <c r="C331">
        <f>'TPS543C20 Loop Gain'!AI3609</f>
        <v>-70.269310057177847</v>
      </c>
      <c r="D331">
        <f>'TPS543C20 Loop Gain'!AJ3609</f>
        <v>60.287545888060961</v>
      </c>
      <c r="E331">
        <f>'TPS543C20 Loop Gain'!B3609</f>
        <v>1675000</v>
      </c>
    </row>
    <row r="332" spans="3:5" x14ac:dyDescent="0.35">
      <c r="C332">
        <f>'TPS543C20 Loop Gain'!AI3608</f>
        <v>-70.293629327748604</v>
      </c>
      <c r="D332">
        <f>'TPS543C20 Loop Gain'!AJ3608</f>
        <v>60.630559518771527</v>
      </c>
      <c r="E332">
        <f>'TPS543C20 Loop Gain'!B3608</f>
        <v>1674000</v>
      </c>
    </row>
    <row r="333" spans="3:5" x14ac:dyDescent="0.35">
      <c r="C333">
        <f>'TPS543C20 Loop Gain'!AI3607</f>
        <v>-70.318407066447321</v>
      </c>
      <c r="D333">
        <f>'TPS543C20 Loop Gain'!AJ3607</f>
        <v>60.973570005309895</v>
      </c>
      <c r="E333">
        <f>'TPS543C20 Loop Gain'!B3607</f>
        <v>1673000</v>
      </c>
    </row>
    <row r="334" spans="3:5" x14ac:dyDescent="0.35">
      <c r="C334">
        <f>'TPS543C20 Loop Gain'!AI3606</f>
        <v>-70.343646926783535</v>
      </c>
      <c r="D334">
        <f>'TPS543C20 Loop Gain'!AJ3606</f>
        <v>61.316577595474371</v>
      </c>
      <c r="E334">
        <f>'TPS543C20 Loop Gain'!B3606</f>
        <v>1672000</v>
      </c>
    </row>
    <row r="335" spans="3:5" x14ac:dyDescent="0.35">
      <c r="C335">
        <f>'TPS543C20 Loop Gain'!AI3605</f>
        <v>-70.369352643001704</v>
      </c>
      <c r="D335">
        <f>'TPS543C20 Loop Gain'!AJ3605</f>
        <v>61.659582537324084</v>
      </c>
      <c r="E335">
        <f>'TPS543C20 Loop Gain'!B3605</f>
        <v>1671000</v>
      </c>
    </row>
    <row r="336" spans="3:5" x14ac:dyDescent="0.35">
      <c r="C336">
        <f>'TPS543C20 Loop Gain'!AI3604</f>
        <v>-70.395528031949283</v>
      </c>
      <c r="D336">
        <f>'TPS543C20 Loop Gain'!AJ3604</f>
        <v>62.002585079131769</v>
      </c>
      <c r="E336">
        <f>'TPS543C20 Loop Gain'!B3604</f>
        <v>1670000</v>
      </c>
    </row>
    <row r="337" spans="3:5" x14ac:dyDescent="0.35">
      <c r="C337">
        <f>'TPS543C20 Loop Gain'!AI3603</f>
        <v>-70.422176995004122</v>
      </c>
      <c r="D337">
        <f>'TPS543C20 Loop Gain'!AJ3603</f>
        <v>62.345585469361758</v>
      </c>
      <c r="E337">
        <f>'TPS543C20 Loop Gain'!B3603</f>
        <v>1669000</v>
      </c>
    </row>
    <row r="338" spans="3:5" x14ac:dyDescent="0.35">
      <c r="C338">
        <f>'TPS543C20 Loop Gain'!AI3602</f>
        <v>-70.449303520066152</v>
      </c>
      <c r="D338">
        <f>'TPS543C20 Loop Gain'!AJ3602</f>
        <v>62.688583956621962</v>
      </c>
      <c r="E338">
        <f>'TPS543C20 Loop Gain'!B3602</f>
        <v>1668000</v>
      </c>
    </row>
    <row r="339" spans="3:5" x14ac:dyDescent="0.35">
      <c r="C339">
        <f>'TPS543C20 Loop Gain'!AI3601</f>
        <v>-70.476911683613793</v>
      </c>
      <c r="D339">
        <f>'TPS543C20 Loop Gain'!AJ3601</f>
        <v>63.031580789631704</v>
      </c>
      <c r="E339">
        <f>'TPS543C20 Loop Gain'!B3601</f>
        <v>1667000</v>
      </c>
    </row>
    <row r="340" spans="3:5" x14ac:dyDescent="0.35">
      <c r="C340">
        <f>'TPS543C20 Loop Gain'!AI3600</f>
        <v>-70.505005652827293</v>
      </c>
      <c r="D340">
        <f>'TPS543C20 Loop Gain'!AJ3600</f>
        <v>63.37457621716996</v>
      </c>
      <c r="E340">
        <f>'TPS543C20 Loop Gain'!B3600</f>
        <v>1666000</v>
      </c>
    </row>
    <row r="341" spans="3:5" x14ac:dyDescent="0.35">
      <c r="C341">
        <f>'TPS543C20 Loop Gain'!AI3599</f>
        <v>-70.533589687786616</v>
      </c>
      <c r="D341">
        <f>'TPS543C20 Loop Gain'!AJ3599</f>
        <v>63.717570488055571</v>
      </c>
      <c r="E341">
        <f>'TPS543C20 Loop Gain'!B3599</f>
        <v>1665000</v>
      </c>
    </row>
    <row r="342" spans="3:5" x14ac:dyDescent="0.35">
      <c r="C342">
        <f>'TPS543C20 Loop Gain'!AI3598</f>
        <v>-70.562668143738222</v>
      </c>
      <c r="D342">
        <f>'TPS543C20 Loop Gain'!AJ3598</f>
        <v>64.060563851100454</v>
      </c>
      <c r="E342">
        <f>'TPS543C20 Loop Gain'!B3598</f>
        <v>1664000</v>
      </c>
    </row>
    <row r="343" spans="3:5" x14ac:dyDescent="0.35">
      <c r="C343">
        <f>'TPS543C20 Loop Gain'!AI3597</f>
        <v>-70.592245473440556</v>
      </c>
      <c r="D343">
        <f>'TPS543C20 Loop Gain'!AJ3597</f>
        <v>64.403556555062806</v>
      </c>
      <c r="E343">
        <f>'TPS543C20 Loop Gain'!B3597</f>
        <v>1663000</v>
      </c>
    </row>
    <row r="344" spans="3:5" x14ac:dyDescent="0.35">
      <c r="C344">
        <f>'TPS543C20 Loop Gain'!AI3596</f>
        <v>-70.622326229589078</v>
      </c>
      <c r="D344">
        <f>'TPS543C20 Loop Gain'!AJ3596</f>
        <v>64.746548848623164</v>
      </c>
      <c r="E344">
        <f>'TPS543C20 Loop Gain'!B3596</f>
        <v>1662000</v>
      </c>
    </row>
    <row r="345" spans="3:5" x14ac:dyDescent="0.35">
      <c r="C345">
        <f>'TPS543C20 Loop Gain'!AI3595</f>
        <v>-70.652915067322297</v>
      </c>
      <c r="D345">
        <f>'TPS543C20 Loop Gain'!AJ3595</f>
        <v>65.089540980338114</v>
      </c>
      <c r="E345">
        <f>'TPS543C20 Loop Gain'!B3595</f>
        <v>1661000</v>
      </c>
    </row>
    <row r="346" spans="3:5" x14ac:dyDescent="0.35">
      <c r="C346">
        <f>'TPS543C20 Loop Gain'!AI3594</f>
        <v>-70.684016746815345</v>
      </c>
      <c r="D346">
        <f>'TPS543C20 Loop Gain'!AJ3594</f>
        <v>65.432533198604332</v>
      </c>
      <c r="E346">
        <f>'TPS543C20 Loop Gain'!B3594</f>
        <v>1660000</v>
      </c>
    </row>
    <row r="347" spans="3:5" x14ac:dyDescent="0.35">
      <c r="C347">
        <f>'TPS543C20 Loop Gain'!AI3593</f>
        <v>-70.715636135959258</v>
      </c>
      <c r="D347">
        <f>'TPS543C20 Loop Gain'!AJ3593</f>
        <v>65.775525751610189</v>
      </c>
      <c r="E347">
        <f>'TPS543C20 Loop Gain'!B3593</f>
        <v>1659000</v>
      </c>
    </row>
    <row r="348" spans="3:5" x14ac:dyDescent="0.35">
      <c r="C348">
        <f>'TPS543C20 Loop Gain'!AI3592</f>
        <v>-70.747778213138147</v>
      </c>
      <c r="D348">
        <f>'TPS543C20 Loop Gain'!AJ3592</f>
        <v>66.118518887313087</v>
      </c>
      <c r="E348">
        <f>'TPS543C20 Loop Gain'!B3592</f>
        <v>1658000</v>
      </c>
    </row>
    <row r="349" spans="3:5" x14ac:dyDescent="0.35">
      <c r="C349">
        <f>'TPS543C20 Loop Gain'!AI3591</f>
        <v>-70.780448070098416</v>
      </c>
      <c r="D349">
        <f>'TPS543C20 Loop Gain'!AJ3591</f>
        <v>66.461512853392833</v>
      </c>
      <c r="E349">
        <f>'TPS543C20 Loop Gain'!B3591</f>
        <v>1657000</v>
      </c>
    </row>
    <row r="350" spans="3:5" x14ac:dyDescent="0.35">
      <c r="C350">
        <f>'TPS543C20 Loop Gain'!AI3590</f>
        <v>-70.813650914919847</v>
      </c>
      <c r="D350">
        <f>'TPS543C20 Loop Gain'!AJ3590</f>
        <v>66.804507897203365</v>
      </c>
      <c r="E350">
        <f>'TPS543C20 Loop Gain'!B3590</f>
        <v>1656000</v>
      </c>
    </row>
    <row r="351" spans="3:5" x14ac:dyDescent="0.35">
      <c r="C351">
        <f>'TPS543C20 Loop Gain'!AI3589</f>
        <v>-70.847392075092387</v>
      </c>
      <c r="D351">
        <f>'TPS543C20 Loop Gain'!AJ3589</f>
        <v>67.147504265752843</v>
      </c>
      <c r="E351">
        <f>'TPS543C20 Loop Gain'!B3589</f>
        <v>1655000</v>
      </c>
    </row>
    <row r="352" spans="3:5" x14ac:dyDescent="0.35">
      <c r="C352">
        <f>'TPS543C20 Loop Gain'!AI3588</f>
        <v>-70.881677000701401</v>
      </c>
      <c r="D352">
        <f>'TPS543C20 Loop Gain'!AJ3588</f>
        <v>67.490502205654394</v>
      </c>
      <c r="E352">
        <f>'TPS543C20 Loop Gain'!B3588</f>
        <v>1654000</v>
      </c>
    </row>
    <row r="353" spans="3:5" x14ac:dyDescent="0.35">
      <c r="C353">
        <f>'TPS543C20 Loop Gain'!AI3587</f>
        <v>-70.916511267723862</v>
      </c>
      <c r="D353">
        <f>'TPS543C20 Loop Gain'!AJ3587</f>
        <v>67.833501963078561</v>
      </c>
      <c r="E353">
        <f>'TPS543C20 Loop Gain'!B3587</f>
        <v>1653000</v>
      </c>
    </row>
    <row r="354" spans="3:5" x14ac:dyDescent="0.35">
      <c r="C354">
        <f>'TPS543C20 Loop Gain'!AI3586</f>
        <v>-70.951900581447944</v>
      </c>
      <c r="D354">
        <f>'TPS543C20 Loop Gain'!AJ3586</f>
        <v>68.176503783733608</v>
      </c>
      <c r="E354">
        <f>'TPS543C20 Loop Gain'!B3586</f>
        <v>1652000</v>
      </c>
    </row>
    <row r="355" spans="3:5" x14ac:dyDescent="0.35">
      <c r="C355">
        <f>'TPS543C20 Loop Gain'!AI3585</f>
        <v>-70.987850780011797</v>
      </c>
      <c r="D355">
        <f>'TPS543C20 Loop Gain'!AJ3585</f>
        <v>68.519507912815499</v>
      </c>
      <c r="E355">
        <f>'TPS543C20 Loop Gain'!B3585</f>
        <v>1651000</v>
      </c>
    </row>
    <row r="356" spans="3:5" x14ac:dyDescent="0.35">
      <c r="C356">
        <f>'TPS543C20 Loop Gain'!AI3584</f>
        <v>-71.024367838071399</v>
      </c>
      <c r="D356">
        <f>'TPS543C20 Loop Gain'!AJ3584</f>
        <v>68.862514594962818</v>
      </c>
      <c r="E356">
        <f>'TPS543C20 Loop Gain'!B3584</f>
        <v>1650000</v>
      </c>
    </row>
    <row r="357" spans="3:5" x14ac:dyDescent="0.35">
      <c r="C357">
        <f>'TPS543C20 Loop Gain'!AI3583</f>
        <v>-71.061457870605167</v>
      </c>
      <c r="D357">
        <f>'TPS543C20 Loop Gain'!AJ3583</f>
        <v>69.205524074233097</v>
      </c>
      <c r="E357">
        <f>'TPS543C20 Loop Gain'!B3583</f>
        <v>1649000</v>
      </c>
    </row>
    <row r="358" spans="3:5" x14ac:dyDescent="0.35">
      <c r="C358">
        <f>'TPS543C20 Loop Gain'!AI3582</f>
        <v>-71.099127136856836</v>
      </c>
      <c r="D358">
        <f>'TPS543C20 Loop Gain'!AJ3582</f>
        <v>69.548536594053601</v>
      </c>
      <c r="E358">
        <f>'TPS543C20 Loop Gain'!B3582</f>
        <v>1648000</v>
      </c>
    </row>
    <row r="359" spans="3:5" x14ac:dyDescent="0.35">
      <c r="C359">
        <f>'TPS543C20 Loop Gain'!AI3581</f>
        <v>-71.13738204442393</v>
      </c>
      <c r="D359">
        <f>'TPS543C20 Loop Gain'!AJ3581</f>
        <v>69.891552397187809</v>
      </c>
      <c r="E359">
        <f>'TPS543C20 Loop Gain'!B3581</f>
        <v>1647000</v>
      </c>
    </row>
    <row r="360" spans="3:5" x14ac:dyDescent="0.35">
      <c r="C360">
        <f>'TPS543C20 Loop Gain'!AI3580</f>
        <v>-71.176229153498895</v>
      </c>
      <c r="D360">
        <f>'TPS543C20 Loop Gain'!AJ3580</f>
        <v>70.234571725685328</v>
      </c>
      <c r="E360">
        <f>'TPS543C20 Loop Gain'!B3580</f>
        <v>1646000</v>
      </c>
    </row>
    <row r="361" spans="3:5" x14ac:dyDescent="0.35">
      <c r="C361">
        <f>'TPS543C20 Loop Gain'!AI3579</f>
        <v>-71.215675181272758</v>
      </c>
      <c r="D361">
        <f>'TPS543C20 Loop Gain'!AJ3579</f>
        <v>70.577594820860782</v>
      </c>
      <c r="E361">
        <f>'TPS543C20 Loop Gain'!B3579</f>
        <v>1645000</v>
      </c>
    </row>
    <row r="362" spans="3:5" x14ac:dyDescent="0.35">
      <c r="C362">
        <f>'TPS543C20 Loop Gain'!AI3578</f>
        <v>-71.255727006501559</v>
      </c>
      <c r="D362">
        <f>'TPS543C20 Loop Gain'!AJ3578</f>
        <v>70.920621923244923</v>
      </c>
      <c r="E362">
        <f>'TPS543C20 Loop Gain'!B3578</f>
        <v>1644000</v>
      </c>
    </row>
    <row r="363" spans="3:5" x14ac:dyDescent="0.35">
      <c r="C363">
        <f>'TPS543C20 Loop Gain'!AI3577</f>
        <v>-71.296391674247715</v>
      </c>
      <c r="D363">
        <f>'TPS543C20 Loop Gain'!AJ3577</f>
        <v>71.263653272538477</v>
      </c>
      <c r="E363">
        <f>'TPS543C20 Loop Gain'!B3577</f>
        <v>1643000</v>
      </c>
    </row>
    <row r="364" spans="3:5" x14ac:dyDescent="0.35">
      <c r="C364">
        <f>'TPS543C20 Loop Gain'!AI3576</f>
        <v>-71.337676400805634</v>
      </c>
      <c r="D364">
        <f>'TPS543C20 Loop Gain'!AJ3576</f>
        <v>71.606689107591578</v>
      </c>
      <c r="E364">
        <f>'TPS543C20 Loop Gain'!B3576</f>
        <v>1642000</v>
      </c>
    </row>
    <row r="365" spans="3:5" x14ac:dyDescent="0.35">
      <c r="C365">
        <f>'TPS543C20 Loop Gain'!AI3575</f>
        <v>-71.37958857881587</v>
      </c>
      <c r="D365">
        <f>'TPS543C20 Loop Gain'!AJ3575</f>
        <v>71.949729666353647</v>
      </c>
      <c r="E365">
        <f>'TPS543C20 Loop Gain'!B3575</f>
        <v>1641000</v>
      </c>
    </row>
    <row r="366" spans="3:5" x14ac:dyDescent="0.35">
      <c r="C366">
        <f>'TPS543C20 Loop Gain'!AI3574</f>
        <v>-71.422135782577584</v>
      </c>
      <c r="D366">
        <f>'TPS543C20 Loop Gain'!AJ3574</f>
        <v>72.292775185829711</v>
      </c>
      <c r="E366">
        <f>'TPS543C20 Loop Gain'!B3574</f>
        <v>1640000</v>
      </c>
    </row>
    <row r="367" spans="3:5" x14ac:dyDescent="0.35">
      <c r="C367">
        <f>'TPS543C20 Loop Gain'!AI3573</f>
        <v>-71.465325773572474</v>
      </c>
      <c r="D367">
        <f>'TPS543C20 Loop Gain'!AJ3573</f>
        <v>72.635825902056666</v>
      </c>
      <c r="E367">
        <f>'TPS543C20 Loop Gain'!B3573</f>
        <v>1639000</v>
      </c>
    </row>
    <row r="368" spans="3:5" x14ac:dyDescent="0.35">
      <c r="C368">
        <f>'TPS543C20 Loop Gain'!AI3572</f>
        <v>-71.509166506205261</v>
      </c>
      <c r="D368">
        <f>'TPS543C20 Loop Gain'!AJ3572</f>
        <v>72.978882050053898</v>
      </c>
      <c r="E368">
        <f>'TPS543C20 Loop Gain'!B3572</f>
        <v>1638000</v>
      </c>
    </row>
    <row r="369" spans="3:5" x14ac:dyDescent="0.35">
      <c r="C369">
        <f>'TPS543C20 Loop Gain'!AI3571</f>
        <v>-71.553666133771941</v>
      </c>
      <c r="D369">
        <f>'TPS543C20 Loop Gain'!AJ3571</f>
        <v>73.321943863791262</v>
      </c>
      <c r="E369">
        <f>'TPS543C20 Loop Gain'!B3571</f>
        <v>1637000</v>
      </c>
    </row>
    <row r="370" spans="3:5" x14ac:dyDescent="0.35">
      <c r="C370">
        <f>'TPS543C20 Loop Gain'!AI3570</f>
        <v>-71.598833014669182</v>
      </c>
      <c r="D370">
        <f>'TPS543C20 Loop Gain'!AJ3570</f>
        <v>73.665011576139605</v>
      </c>
      <c r="E370">
        <f>'TPS543C20 Loop Gain'!B3570</f>
        <v>1636000</v>
      </c>
    </row>
    <row r="371" spans="3:5" x14ac:dyDescent="0.35">
      <c r="C371">
        <f>'TPS543C20 Loop Gain'!AI3569</f>
        <v>-71.644675718854842</v>
      </c>
      <c r="D371">
        <f>'TPS543C20 Loop Gain'!AJ3569</f>
        <v>74.008085418847827</v>
      </c>
      <c r="E371">
        <f>'TPS543C20 Loop Gain'!B3569</f>
        <v>1635000</v>
      </c>
    </row>
    <row r="372" spans="3:5" x14ac:dyDescent="0.35">
      <c r="C372">
        <f>'TPS543C20 Loop Gain'!AI3568</f>
        <v>-71.691203034571714</v>
      </c>
      <c r="D372">
        <f>'TPS543C20 Loop Gain'!AJ3568</f>
        <v>74.351165622498272</v>
      </c>
      <c r="E372">
        <f>'TPS543C20 Loop Gain'!B3568</f>
        <v>1634000</v>
      </c>
    </row>
    <row r="373" spans="3:5" x14ac:dyDescent="0.35">
      <c r="C373">
        <f>'TPS543C20 Loop Gain'!AI3567</f>
        <v>-71.738423975345484</v>
      </c>
      <c r="D373">
        <f>'TPS543C20 Loop Gain'!AJ3567</f>
        <v>74.694252416460543</v>
      </c>
      <c r="E373">
        <f>'TPS543C20 Loop Gain'!B3567</f>
        <v>1633000</v>
      </c>
    </row>
    <row r="374" spans="3:5" x14ac:dyDescent="0.35">
      <c r="C374">
        <f>'TPS543C20 Loop Gain'!AI3566</f>
        <v>-71.786347787276483</v>
      </c>
      <c r="D374">
        <f>'TPS543C20 Loop Gain'!AJ3566</f>
        <v>75.037346028867177</v>
      </c>
      <c r="E374">
        <f>'TPS543C20 Loop Gain'!B3566</f>
        <v>1632000</v>
      </c>
    </row>
    <row r="375" spans="3:5" x14ac:dyDescent="0.35">
      <c r="C375">
        <f>'TPS543C20 Loop Gain'!AI3565</f>
        <v>-71.834983956633664</v>
      </c>
      <c r="D375">
        <f>'TPS543C20 Loop Gain'!AJ3565</f>
        <v>75.380446686571261</v>
      </c>
      <c r="E375">
        <f>'TPS543C20 Loop Gain'!B3565</f>
        <v>1631000</v>
      </c>
    </row>
    <row r="376" spans="3:5" x14ac:dyDescent="0.35">
      <c r="C376">
        <f>'TPS543C20 Loop Gain'!AI3564</f>
        <v>-71.88434221776518</v>
      </c>
      <c r="D376">
        <f>'TPS543C20 Loop Gain'!AJ3564</f>
        <v>75.723554615099317</v>
      </c>
      <c r="E376">
        <f>'TPS543C20 Loop Gain'!B3564</f>
        <v>1630000</v>
      </c>
    </row>
    <row r="377" spans="3:5" x14ac:dyDescent="0.35">
      <c r="C377">
        <f>'TPS543C20 Loop Gain'!AI3563</f>
        <v>-71.93443256135194</v>
      </c>
      <c r="D377">
        <f>'TPS543C20 Loop Gain'!AJ3563</f>
        <v>76.06667003862924</v>
      </c>
      <c r="E377">
        <f>'TPS543C20 Loop Gain'!B3563</f>
        <v>1629000</v>
      </c>
    </row>
    <row r="378" spans="3:5" x14ac:dyDescent="0.35">
      <c r="C378">
        <f>'TPS543C20 Loop Gain'!AI3562</f>
        <v>-71.985265243007646</v>
      </c>
      <c r="D378">
        <f>'TPS543C20 Loop Gain'!AJ3562</f>
        <v>76.409793179942142</v>
      </c>
      <c r="E378">
        <f>'TPS543C20 Loop Gain'!B3562</f>
        <v>1628000</v>
      </c>
    </row>
    <row r="379" spans="3:5" x14ac:dyDescent="0.35">
      <c r="C379">
        <f>'TPS543C20 Loop Gain'!AI3561</f>
        <v>-72.036850792253006</v>
      </c>
      <c r="D379">
        <f>'TPS543C20 Loop Gain'!AJ3561</f>
        <v>76.752924260392078</v>
      </c>
      <c r="E379">
        <f>'TPS543C20 Loop Gain'!B3561</f>
        <v>1627000</v>
      </c>
    </row>
    <row r="380" spans="3:5" x14ac:dyDescent="0.35">
      <c r="C380">
        <f>'TPS543C20 Loop Gain'!AI3560</f>
        <v>-72.08920002187925</v>
      </c>
      <c r="D380">
        <f>'TPS543C20 Loop Gain'!AJ3560</f>
        <v>77.096063499855958</v>
      </c>
      <c r="E380">
        <f>'TPS543C20 Loop Gain'!B3560</f>
        <v>1626000</v>
      </c>
    </row>
    <row r="381" spans="3:5" x14ac:dyDescent="0.35">
      <c r="C381">
        <f>'TPS543C20 Loop Gain'!AI3559</f>
        <v>-72.142324037724194</v>
      </c>
      <c r="D381">
        <f>'TPS543C20 Loop Gain'!AJ3559</f>
        <v>77.439211116714148</v>
      </c>
      <c r="E381">
        <f>'TPS543C20 Loop Gain'!B3559</f>
        <v>1625000</v>
      </c>
    </row>
    <row r="382" spans="3:5" x14ac:dyDescent="0.35">
      <c r="C382">
        <f>'TPS543C20 Loop Gain'!AI3558</f>
        <v>-72.196234248880501</v>
      </c>
      <c r="D382">
        <f>'TPS543C20 Loop Gain'!AJ3558</f>
        <v>77.782367327805588</v>
      </c>
      <c r="E382">
        <f>'TPS543C20 Loop Gain'!B3558</f>
        <v>1624000</v>
      </c>
    </row>
    <row r="383" spans="3:5" x14ac:dyDescent="0.35">
      <c r="C383">
        <f>'TPS543C20 Loop Gain'!AI3557</f>
        <v>-72.250942378355873</v>
      </c>
      <c r="D383">
        <f>'TPS543C20 Loop Gain'!AJ3557</f>
        <v>78.125532348380972</v>
      </c>
      <c r="E383">
        <f>'TPS543C20 Loop Gain'!B3557</f>
        <v>1623000</v>
      </c>
    </row>
    <row r="384" spans="3:5" x14ac:dyDescent="0.35">
      <c r="C384">
        <f>'TPS543C20 Loop Gain'!AI3556</f>
        <v>-72.306460474221169</v>
      </c>
      <c r="D384">
        <f>'TPS543C20 Loop Gain'!AJ3556</f>
        <v>78.468706392085238</v>
      </c>
      <c r="E384">
        <f>'TPS543C20 Loop Gain'!B3556</f>
        <v>1622000</v>
      </c>
    </row>
    <row r="385" spans="3:5" x14ac:dyDescent="0.35">
      <c r="C385">
        <f>'TPS543C20 Loop Gain'!AI3555</f>
        <v>-72.362800921259065</v>
      </c>
      <c r="D385">
        <f>'TPS543C20 Loop Gain'!AJ3555</f>
        <v>78.811889670912308</v>
      </c>
      <c r="E385">
        <f>'TPS543C20 Loop Gain'!B3555</f>
        <v>1621000</v>
      </c>
    </row>
    <row r="386" spans="3:5" x14ac:dyDescent="0.35">
      <c r="C386">
        <f>'TPS543C20 Loop Gain'!AI3554</f>
        <v>-72.419976453146745</v>
      </c>
      <c r="D386">
        <f>'TPS543C20 Loop Gain'!AJ3554</f>
        <v>79.15508239515836</v>
      </c>
      <c r="E386">
        <f>'TPS543C20 Loop Gain'!B3554</f>
        <v>1620000</v>
      </c>
    </row>
    <row r="387" spans="3:5" x14ac:dyDescent="0.35">
      <c r="C387">
        <f>'TPS543C20 Loop Gain'!AI3553</f>
        <v>-72.478000165207916</v>
      </c>
      <c r="D387">
        <f>'TPS543C20 Loop Gain'!AJ3553</f>
        <v>79.498284773405373</v>
      </c>
      <c r="E387">
        <f>'TPS543C20 Loop Gain'!B3553</f>
        <v>1619000</v>
      </c>
    </row>
    <row r="388" spans="3:5" x14ac:dyDescent="0.35">
      <c r="C388">
        <f>'TPS543C20 Loop Gain'!AI3552</f>
        <v>-72.536885527754052</v>
      </c>
      <c r="D388">
        <f>'TPS543C20 Loop Gain'!AJ3552</f>
        <v>79.841497012471521</v>
      </c>
      <c r="E388">
        <f>'TPS543C20 Loop Gain'!B3552</f>
        <v>1618000</v>
      </c>
    </row>
    <row r="389" spans="3:5" x14ac:dyDescent="0.35">
      <c r="C389">
        <f>'TPS543C20 Loop Gain'!AI3551</f>
        <v>-72.596646400057963</v>
      </c>
      <c r="D389">
        <f>'TPS543C20 Loop Gain'!AJ3551</f>
        <v>80.184719317384747</v>
      </c>
      <c r="E389">
        <f>'TPS543C20 Loop Gain'!B3551</f>
        <v>1617000</v>
      </c>
    </row>
    <row r="390" spans="3:5" x14ac:dyDescent="0.35">
      <c r="C390">
        <f>'TPS543C20 Loop Gain'!AI3550</f>
        <v>-72.657297044990074</v>
      </c>
      <c r="D390">
        <f>'TPS543C20 Loop Gain'!AJ3550</f>
        <v>80.527951891331327</v>
      </c>
      <c r="E390">
        <f>'TPS543C20 Loop Gain'!B3550</f>
        <v>1616000</v>
      </c>
    </row>
    <row r="391" spans="3:5" x14ac:dyDescent="0.35">
      <c r="C391">
        <f>'TPS543C20 Loop Gain'!AI3549</f>
        <v>-72.718852144360866</v>
      </c>
      <c r="D391">
        <f>'TPS543C20 Loop Gain'!AJ3549</f>
        <v>80.871194935641114</v>
      </c>
      <c r="E391">
        <f>'TPS543C20 Loop Gain'!B3549</f>
        <v>1615000</v>
      </c>
    </row>
    <row r="392" spans="3:5" x14ac:dyDescent="0.35">
      <c r="C392">
        <f>'TPS543C20 Loop Gain'!AI3548</f>
        <v>-72.781326815004533</v>
      </c>
      <c r="D392">
        <f>'TPS543C20 Loop Gain'!AJ3548</f>
        <v>81.214448649743289</v>
      </c>
      <c r="E392">
        <f>'TPS543C20 Loop Gain'!B3548</f>
        <v>1614000</v>
      </c>
    </row>
    <row r="393" spans="3:5" x14ac:dyDescent="0.35">
      <c r="C393">
        <f>'TPS543C20 Loop Gain'!AI3547</f>
        <v>-72.84473662564767</v>
      </c>
      <c r="D393">
        <f>'TPS543C20 Loop Gain'!AJ3547</f>
        <v>81.557713231121554</v>
      </c>
      <c r="E393">
        <f>'TPS543C20 Loop Gain'!B3547</f>
        <v>1613000</v>
      </c>
    </row>
    <row r="394" spans="3:5" x14ac:dyDescent="0.35">
      <c r="C394">
        <f>'TPS543C20 Loop Gain'!AI3546</f>
        <v>-72.909097614619171</v>
      </c>
      <c r="D394">
        <f>'TPS543C20 Loop Gain'!AJ3546</f>
        <v>81.900988875298012</v>
      </c>
      <c r="E394">
        <f>'TPS543C20 Loop Gain'!B3546</f>
        <v>1612000</v>
      </c>
    </row>
    <row r="395" spans="3:5" x14ac:dyDescent="0.35">
      <c r="C395">
        <f>'TPS543C20 Loop Gain'!AI3545</f>
        <v>-72.974426308437486</v>
      </c>
      <c r="D395">
        <f>'TPS543C20 Loop Gain'!AJ3545</f>
        <v>82.244275775790129</v>
      </c>
      <c r="E395">
        <f>'TPS543C20 Loop Gain'!B3545</f>
        <v>1611000</v>
      </c>
    </row>
    <row r="396" spans="3:5" x14ac:dyDescent="0.35">
      <c r="C396">
        <f>'TPS543C20 Loop Gain'!AI3544</f>
        <v>-73.040739741335628</v>
      </c>
      <c r="D396">
        <f>'TPS543C20 Loop Gain'!AJ3544</f>
        <v>82.587574124066236</v>
      </c>
      <c r="E396">
        <f>'TPS543C20 Loop Gain'!B3544</f>
        <v>1610000</v>
      </c>
    </row>
    <row r="397" spans="3:5" x14ac:dyDescent="0.35">
      <c r="C397">
        <f>'TPS543C20 Loop Gain'!AI3543</f>
        <v>-73.108055475786372</v>
      </c>
      <c r="D397">
        <f>'TPS543C20 Loop Gain'!AJ3543</f>
        <v>82.930884109532059</v>
      </c>
      <c r="E397">
        <f>'TPS543C20 Loop Gain'!B3543</f>
        <v>1609000</v>
      </c>
    </row>
    <row r="398" spans="3:5" x14ac:dyDescent="0.35">
      <c r="C398">
        <f>'TPS543C20 Loop Gain'!AI3542</f>
        <v>-73.176391624075762</v>
      </c>
      <c r="D398">
        <f>'TPS543C20 Loop Gain'!AJ3542</f>
        <v>83.274205919482498</v>
      </c>
      <c r="E398">
        <f>'TPS543C20 Loop Gain'!B3542</f>
        <v>1608000</v>
      </c>
    </row>
    <row r="399" spans="3:5" x14ac:dyDescent="0.35">
      <c r="C399">
        <f>'TPS543C20 Loop Gain'!AI3541</f>
        <v>-73.245766871003767</v>
      </c>
      <c r="D399">
        <f>'TPS543C20 Loop Gain'!AJ3541</f>
        <v>83.617539739075113</v>
      </c>
      <c r="E399">
        <f>'TPS543C20 Loop Gain'!B3541</f>
        <v>1607000</v>
      </c>
    </row>
    <row r="400" spans="3:5" x14ac:dyDescent="0.35">
      <c r="C400">
        <f>'TPS543C20 Loop Gain'!AI3540</f>
        <v>-73.316200497771746</v>
      </c>
      <c r="D400">
        <f>'TPS543C20 Loop Gain'!AJ3540</f>
        <v>83.960885751285019</v>
      </c>
      <c r="E400">
        <f>'TPS543C20 Loop Gain'!B3540</f>
        <v>1606000</v>
      </c>
    </row>
    <row r="401" spans="3:5" x14ac:dyDescent="0.35">
      <c r="C401">
        <f>'TPS543C20 Loop Gain'!AI3539</f>
        <v>-73.38771240714523</v>
      </c>
      <c r="D401">
        <f>'TPS543C20 Loop Gain'!AJ3539</f>
        <v>84.304244136890318</v>
      </c>
      <c r="E401">
        <f>'TPS543C20 Loop Gain'!B3539</f>
        <v>1605000</v>
      </c>
    </row>
    <row r="402" spans="3:5" x14ac:dyDescent="0.35">
      <c r="C402">
        <f>'TPS543C20 Loop Gain'!AI3538</f>
        <v>-73.460323149959891</v>
      </c>
      <c r="D402">
        <f>'TPS543C20 Loop Gain'!AJ3538</f>
        <v>84.647615074429453</v>
      </c>
      <c r="E402">
        <f>'TPS543C20 Loop Gain'!B3538</f>
        <v>1604000</v>
      </c>
    </row>
    <row r="403" spans="3:5" x14ac:dyDescent="0.35">
      <c r="C403">
        <f>'TPS543C20 Loop Gain'!AI3537</f>
        <v>-73.534053953064443</v>
      </c>
      <c r="D403">
        <f>'TPS543C20 Loop Gain'!AJ3537</f>
        <v>84.99099874016045</v>
      </c>
      <c r="E403">
        <f>'TPS543C20 Loop Gain'!B3537</f>
        <v>1603000</v>
      </c>
    </row>
    <row r="404" spans="3:5" x14ac:dyDescent="0.35">
      <c r="C404">
        <f>'TPS543C20 Loop Gain'!AI3536</f>
        <v>-73.60892674880273</v>
      </c>
      <c r="D404">
        <f>'TPS543C20 Loop Gain'!AJ3536</f>
        <v>85.334395308046894</v>
      </c>
      <c r="E404">
        <f>'TPS543C20 Loop Gain'!B3536</f>
        <v>1602000</v>
      </c>
    </row>
    <row r="405" spans="3:5" x14ac:dyDescent="0.35">
      <c r="C405">
        <f>'TPS543C20 Loop Gain'!AI3535</f>
        <v>-73.684964206119247</v>
      </c>
      <c r="D405">
        <f>'TPS543C20 Loop Gain'!AJ3535</f>
        <v>85.677804949716247</v>
      </c>
      <c r="E405">
        <f>'TPS543C20 Loop Gain'!B3535</f>
        <v>1601000</v>
      </c>
    </row>
    <row r="406" spans="3:5" x14ac:dyDescent="0.35">
      <c r="C406">
        <f>'TPS543C20 Loop Gain'!AI3534</f>
        <v>-73.76218976341454</v>
      </c>
      <c r="D406">
        <f>'TPS543C20 Loop Gain'!AJ3534</f>
        <v>86.021227834420102</v>
      </c>
      <c r="E406">
        <f>'TPS543C20 Loop Gain'!B3534</f>
        <v>1600000</v>
      </c>
    </row>
    <row r="407" spans="3:5" x14ac:dyDescent="0.35">
      <c r="C407">
        <f>'TPS543C20 Loop Gain'!AI3533</f>
        <v>-73.840627663259511</v>
      </c>
      <c r="D407">
        <f>'TPS543C20 Loop Gain'!AJ3533</f>
        <v>86.364664129020611</v>
      </c>
      <c r="E407">
        <f>'TPS543C20 Loop Gain'!B3533</f>
        <v>1599000</v>
      </c>
    </row>
    <row r="408" spans="3:5" x14ac:dyDescent="0.35">
      <c r="C408">
        <f>'TPS543C20 Loop Gain'!AI3532</f>
        <v>-73.920302989101174</v>
      </c>
      <c r="D408">
        <f>'TPS543C20 Loop Gain'!AJ3532</f>
        <v>86.708113997947734</v>
      </c>
      <c r="E408">
        <f>'TPS543C20 Loop Gain'!B3532</f>
        <v>1598000</v>
      </c>
    </row>
    <row r="409" spans="3:5" x14ac:dyDescent="0.35">
      <c r="C409">
        <f>'TPS543C20 Loop Gain'!AI3531</f>
        <v>-74.001241704093573</v>
      </c>
      <c r="D409">
        <f>'TPS543C20 Loop Gain'!AJ3531</f>
        <v>87.051577603173143</v>
      </c>
      <c r="E409">
        <f>'TPS543C20 Loop Gain'!B3531</f>
        <v>1597000</v>
      </c>
    </row>
    <row r="410" spans="3:5" x14ac:dyDescent="0.35">
      <c r="C410">
        <f>'TPS543C20 Loop Gain'!AI3530</f>
        <v>-74.083470692205807</v>
      </c>
      <c r="D410">
        <f>'TPS543C20 Loop Gain'!AJ3530</f>
        <v>87.395055104170666</v>
      </c>
      <c r="E410">
        <f>'TPS543C20 Loop Gain'!B3530</f>
        <v>1596000</v>
      </c>
    </row>
    <row r="411" spans="3:5" x14ac:dyDescent="0.35">
      <c r="C411">
        <f>'TPS543C20 Loop Gain'!AI3529</f>
        <v>-74.167017801774477</v>
      </c>
      <c r="D411">
        <f>'TPS543C20 Loop Gain'!AJ3529</f>
        <v>87.738546657901054</v>
      </c>
      <c r="E411">
        <f>'TPS543C20 Loop Gain'!B3529</f>
        <v>1595000</v>
      </c>
    </row>
    <row r="412" spans="3:5" x14ac:dyDescent="0.35">
      <c r="C412">
        <f>'TPS543C20 Loop Gain'!AI3528</f>
        <v>-74.251911891666396</v>
      </c>
      <c r="D412">
        <f>'TPS543C20 Loop Gain'!AJ3528</f>
        <v>88.082052418775447</v>
      </c>
      <c r="E412">
        <f>'TPS543C20 Loop Gain'!B3528</f>
        <v>1594000</v>
      </c>
    </row>
    <row r="413" spans="3:5" x14ac:dyDescent="0.35">
      <c r="C413">
        <f>'TPS543C20 Loop Gain'!AI3527</f>
        <v>-74.338182880246592</v>
      </c>
      <c r="D413">
        <f>'TPS543C20 Loop Gain'!AJ3527</f>
        <v>88.42557253861581</v>
      </c>
      <c r="E413">
        <f>'TPS543C20 Loop Gain'!B3527</f>
        <v>1593000</v>
      </c>
    </row>
    <row r="414" spans="3:5" x14ac:dyDescent="0.35">
      <c r="C414">
        <f>'TPS543C20 Loop Gain'!AI3526</f>
        <v>-74.425861797364988</v>
      </c>
      <c r="D414">
        <f>'TPS543C20 Loop Gain'!AJ3526</f>
        <v>88.76910716664473</v>
      </c>
      <c r="E414">
        <f>'TPS543C20 Loop Gain'!B3526</f>
        <v>1592000</v>
      </c>
    </row>
    <row r="415" spans="3:5" x14ac:dyDescent="0.35">
      <c r="C415">
        <f>'TPS543C20 Loop Gain'!AI3525</f>
        <v>-74.514980839576154</v>
      </c>
      <c r="D415">
        <f>'TPS543C20 Loop Gain'!AJ3525</f>
        <v>89.11265644944605</v>
      </c>
      <c r="E415">
        <f>'TPS543C20 Loop Gain'!B3525</f>
        <v>1591000</v>
      </c>
    </row>
    <row r="416" spans="3:5" x14ac:dyDescent="0.35">
      <c r="C416">
        <f>'TPS543C20 Loop Gain'!AI3524</f>
        <v>-74.605573428840316</v>
      </c>
      <c r="D416">
        <f>'TPS543C20 Loop Gain'!AJ3524</f>
        <v>89.456220530929713</v>
      </c>
      <c r="E416">
        <f>'TPS543C20 Loop Gain'!B3524</f>
        <v>1590000</v>
      </c>
    </row>
    <row r="417" spans="3:5" x14ac:dyDescent="0.35">
      <c r="C417">
        <f>'TPS543C20 Loop Gain'!AI3523</f>
        <v>-74.69767427498229</v>
      </c>
      <c r="D417">
        <f>'TPS543C20 Loop Gain'!AJ3523</f>
        <v>89.799799552319257</v>
      </c>
      <c r="E417">
        <f>'TPS543C20 Loop Gain'!B3523</f>
        <v>1589000</v>
      </c>
    </row>
    <row r="418" spans="3:5" x14ac:dyDescent="0.35">
      <c r="C418">
        <f>'TPS543C20 Loop Gain'!AI3522</f>
        <v>-74.791319442182967</v>
      </c>
      <c r="D418">
        <f>'TPS543C20 Loop Gain'!AJ3522</f>
        <v>90.143393652114696</v>
      </c>
      <c r="E418">
        <f>'TPS543C20 Loop Gain'!B3522</f>
        <v>1588000</v>
      </c>
    </row>
    <row r="419" spans="3:5" x14ac:dyDescent="0.35">
      <c r="C419">
        <f>'TPS543C20 Loop Gain'!AI3521</f>
        <v>-74.886546419834673</v>
      </c>
      <c r="D419">
        <f>'TPS543C20 Loop Gain'!AJ3521</f>
        <v>90.487002966068019</v>
      </c>
      <c r="E419">
        <f>'TPS543C20 Loop Gain'!B3521</f>
        <v>1587000</v>
      </c>
    </row>
    <row r="420" spans="3:5" x14ac:dyDescent="0.35">
      <c r="C420">
        <f>'TPS543C20 Loop Gain'!AI3520</f>
        <v>-74.983394198097272</v>
      </c>
      <c r="D420">
        <f>'TPS543C20 Loop Gain'!AJ3520</f>
        <v>90.830627627147038</v>
      </c>
      <c r="E420">
        <f>'TPS543C20 Loop Gain'!B3520</f>
        <v>1586000</v>
      </c>
    </row>
    <row r="421" spans="3:5" x14ac:dyDescent="0.35">
      <c r="C421">
        <f>'TPS543C20 Loop Gain'!AI3519</f>
        <v>-75.081903348548863</v>
      </c>
      <c r="D421">
        <f>'TPS543C20 Loop Gain'!AJ3519</f>
        <v>91.174267765525656</v>
      </c>
      <c r="E421">
        <f>'TPS543C20 Loop Gain'!B3519</f>
        <v>1585000</v>
      </c>
    </row>
    <row r="422" spans="3:5" x14ac:dyDescent="0.35">
      <c r="C422">
        <f>'TPS543C20 Loop Gain'!AI3518</f>
        <v>-75.182116110330824</v>
      </c>
      <c r="D422">
        <f>'TPS543C20 Loop Gain'!AJ3518</f>
        <v>91.517923508547341</v>
      </c>
      <c r="E422">
        <f>'TPS543C20 Loop Gain'!B3518</f>
        <v>1584000</v>
      </c>
    </row>
    <row r="423" spans="3:5" x14ac:dyDescent="0.35">
      <c r="C423">
        <f>'TPS543C20 Loop Gain'!AI3517</f>
        <v>-75.284076482251763</v>
      </c>
      <c r="D423">
        <f>'TPS543C20 Loop Gain'!AJ3517</f>
        <v>91.861594980692729</v>
      </c>
      <c r="E423">
        <f>'TPS543C20 Loop Gain'!B3517</f>
        <v>1583000</v>
      </c>
    </row>
    <row r="424" spans="3:5" x14ac:dyDescent="0.35">
      <c r="C424">
        <f>'TPS543C20 Loop Gain'!AI3516</f>
        <v>-75.387830321360411</v>
      </c>
      <c r="D424">
        <f>'TPS543C20 Loop Gain'!AJ3516</f>
        <v>92.20528230356939</v>
      </c>
      <c r="E424">
        <f>'TPS543C20 Loop Gain'!B3516</f>
        <v>1582000</v>
      </c>
    </row>
    <row r="425" spans="3:5" x14ac:dyDescent="0.35">
      <c r="C425">
        <f>'TPS543C20 Loop Gain'!AI3515</f>
        <v>-75.493425448521748</v>
      </c>
      <c r="D425">
        <f>'TPS543C20 Loop Gain'!AJ3515</f>
        <v>92.54898559588014</v>
      </c>
      <c r="E425">
        <f>'TPS543C20 Loop Gain'!B3515</f>
        <v>1581000</v>
      </c>
    </row>
    <row r="426" spans="3:5" x14ac:dyDescent="0.35">
      <c r="C426">
        <f>'TPS543C20 Loop Gain'!AI3514</f>
        <v>-75.600911761611457</v>
      </c>
      <c r="D426">
        <f>'TPS543C20 Loop Gain'!AJ3514</f>
        <v>92.892704973387382</v>
      </c>
      <c r="E426">
        <f>'TPS543C20 Loop Gain'!B3514</f>
        <v>1580000</v>
      </c>
    </row>
    <row r="427" spans="3:5" x14ac:dyDescent="0.35">
      <c r="C427">
        <f>'TPS543C20 Loop Gain'!AI3513</f>
        <v>-75.71034135700765</v>
      </c>
      <c r="D427">
        <f>'TPS543C20 Loop Gain'!AJ3513</f>
        <v>93.236440548908078</v>
      </c>
      <c r="E427">
        <f>'TPS543C20 Loop Gain'!B3513</f>
        <v>1579000</v>
      </c>
    </row>
    <row r="428" spans="3:5" x14ac:dyDescent="0.35">
      <c r="C428">
        <f>'TPS543C20 Loop Gain'!AI3512</f>
        <v>-75.821768660099494</v>
      </c>
      <c r="D428">
        <f>'TPS543C20 Loop Gain'!AJ3512</f>
        <v>93.580192432277371</v>
      </c>
      <c r="E428">
        <f>'TPS543C20 Loop Gain'!B3512</f>
        <v>1578000</v>
      </c>
    </row>
    <row r="429" spans="3:5" x14ac:dyDescent="0.35">
      <c r="C429">
        <f>'TPS543C20 Loop Gain'!AI3511</f>
        <v>-75.935250565646555</v>
      </c>
      <c r="D429">
        <f>'TPS543C20 Loop Gain'!AJ3511</f>
        <v>93.923960730329711</v>
      </c>
      <c r="E429">
        <f>'TPS543C20 Loop Gain'!B3511</f>
        <v>1577000</v>
      </c>
    </row>
    <row r="430" spans="3:5" x14ac:dyDescent="0.35">
      <c r="C430">
        <f>'TPS543C20 Loop Gain'!AI3510</f>
        <v>-76.05084658887921</v>
      </c>
      <c r="D430">
        <f>'TPS543C20 Loop Gain'!AJ3510</f>
        <v>94.267745546866792</v>
      </c>
      <c r="E430">
        <f>'TPS543C20 Loop Gain'!B3510</f>
        <v>1576000</v>
      </c>
    </row>
    <row r="431" spans="3:5" x14ac:dyDescent="0.35">
      <c r="C431">
        <f>'TPS543C20 Loop Gain'!AI3509</f>
        <v>-76.168619028362045</v>
      </c>
      <c r="D431">
        <f>'TPS543C20 Loop Gain'!AJ3509</f>
        <v>94.611546982649401</v>
      </c>
      <c r="E431">
        <f>'TPS543C20 Loop Gain'!B3509</f>
        <v>1575000</v>
      </c>
    </row>
    <row r="432" spans="3:5" x14ac:dyDescent="0.35">
      <c r="C432">
        <f>'TPS543C20 Loop Gain'!AI3508</f>
        <v>-76.288633141711756</v>
      </c>
      <c r="D432">
        <f>'TPS543C20 Loop Gain'!AJ3508</f>
        <v>94.955365135368353</v>
      </c>
      <c r="E432">
        <f>'TPS543C20 Loop Gain'!B3508</f>
        <v>1574000</v>
      </c>
    </row>
    <row r="433" spans="3:5" x14ac:dyDescent="0.35">
      <c r="C433">
        <f>'TPS543C20 Loop Gain'!AI3507</f>
        <v>-76.410957335421557</v>
      </c>
      <c r="D433">
        <f>'TPS543C20 Loop Gain'!AJ3507</f>
        <v>95.299200099613259</v>
      </c>
      <c r="E433">
        <f>'TPS543C20 Loop Gain'!B3507</f>
        <v>1573000</v>
      </c>
    </row>
    <row r="434" spans="3:5" x14ac:dyDescent="0.35">
      <c r="C434">
        <f>'TPS543C20 Loop Gain'!AI3506</f>
        <v>-76.535663370177801</v>
      </c>
      <c r="D434">
        <f>'TPS543C20 Loop Gain'!AJ3506</f>
        <v>95.64305196686864</v>
      </c>
      <c r="E434">
        <f>'TPS543C20 Loop Gain'!B3506</f>
        <v>1572000</v>
      </c>
    </row>
    <row r="435" spans="3:5" x14ac:dyDescent="0.35">
      <c r="C435">
        <f>'TPS543C20 Loop Gain'!AI3505</f>
        <v>-76.66282658319416</v>
      </c>
      <c r="D435">
        <f>'TPS543C20 Loop Gain'!AJ3505</f>
        <v>95.986920825483423</v>
      </c>
      <c r="E435">
        <f>'TPS543C20 Loop Gain'!B3505</f>
        <v>1571000</v>
      </c>
    </row>
    <row r="436" spans="3:5" x14ac:dyDescent="0.35">
      <c r="C436">
        <f>'TPS543C20 Loop Gain'!AI3504</f>
        <v>-76.792526129294146</v>
      </c>
      <c r="D436">
        <f>'TPS543C20 Loop Gain'!AJ3504</f>
        <v>96.330806760643057</v>
      </c>
      <c r="E436">
        <f>'TPS543C20 Loop Gain'!B3504</f>
        <v>1570000</v>
      </c>
    </row>
    <row r="437" spans="3:5" x14ac:dyDescent="0.35">
      <c r="C437">
        <f>'TPS543C20 Loop Gain'!AI3503</f>
        <v>-76.924845242680931</v>
      </c>
      <c r="D437">
        <f>'TPS543C20 Loop Gain'!AJ3503</f>
        <v>96.67470985436556</v>
      </c>
      <c r="E437">
        <f>'TPS543C20 Loop Gain'!B3503</f>
        <v>1569000</v>
      </c>
    </row>
    <row r="438" spans="3:5" x14ac:dyDescent="0.35">
      <c r="C438">
        <f>'TPS543C20 Loop Gain'!AI3502</f>
        <v>-77.059871521540401</v>
      </c>
      <c r="D438">
        <f>'TPS543C20 Loop Gain'!AJ3502</f>
        <v>97.01863018547121</v>
      </c>
      <c r="E438">
        <f>'TPS543C20 Loop Gain'!B3502</f>
        <v>1568000</v>
      </c>
    </row>
    <row r="439" spans="3:5" x14ac:dyDescent="0.35">
      <c r="C439">
        <f>'TPS543C20 Loop Gain'!AI3501</f>
        <v>-77.197697237928381</v>
      </c>
      <c r="D439">
        <f>'TPS543C20 Loop Gain'!AJ3501</f>
        <v>97.362567829568022</v>
      </c>
      <c r="E439">
        <f>'TPS543C20 Loop Gain'!B3501</f>
        <v>1567000</v>
      </c>
    </row>
    <row r="440" spans="3:5" x14ac:dyDescent="0.35">
      <c r="C440">
        <f>'TPS543C20 Loop Gain'!AI3500</f>
        <v>-77.338419675671645</v>
      </c>
      <c r="D440">
        <f>'TPS543C20 Loop Gain'!AJ3500</f>
        <v>97.706522859022996</v>
      </c>
      <c r="E440">
        <f>'TPS543C20 Loop Gain'!B3500</f>
        <v>1566000</v>
      </c>
    </row>
    <row r="441" spans="3:5" x14ac:dyDescent="0.35">
      <c r="C441">
        <f>'TPS543C20 Loop Gain'!AI3499</f>
        <v>-77.48214149939902</v>
      </c>
      <c r="D441">
        <f>'TPS543C20 Loop Gain'!AJ3499</f>
        <v>98.050495342959806</v>
      </c>
      <c r="E441">
        <f>'TPS543C20 Loop Gain'!B3499</f>
        <v>1565000</v>
      </c>
    </row>
    <row r="442" spans="3:5" x14ac:dyDescent="0.35">
      <c r="C442">
        <f>'TPS543C20 Loop Gain'!AI3498</f>
        <v>-77.62897115817961</v>
      </c>
      <c r="D442">
        <f>'TPS543C20 Loop Gain'!AJ3498</f>
        <v>98.394485347232418</v>
      </c>
      <c r="E442">
        <f>'TPS543C20 Loop Gain'!B3498</f>
        <v>1564000</v>
      </c>
    </row>
    <row r="443" spans="3:5" x14ac:dyDescent="0.35">
      <c r="C443">
        <f>'TPS543C20 Loop Gain'!AI3497</f>
        <v>-77.779023327755993</v>
      </c>
      <c r="D443">
        <f>'TPS543C20 Loop Gain'!AJ3497</f>
        <v>98.738492934399645</v>
      </c>
      <c r="E443">
        <f>'TPS543C20 Loop Gain'!B3497</f>
        <v>1563000</v>
      </c>
    </row>
    <row r="444" spans="3:5" x14ac:dyDescent="0.35">
      <c r="C444">
        <f>'TPS543C20 Loop Gain'!AI3496</f>
        <v>-77.932419395892865</v>
      </c>
      <c r="D444">
        <f>'TPS543C20 Loop Gain'!AJ3496</f>
        <v>99.08251816372578</v>
      </c>
      <c r="E444">
        <f>'TPS543C20 Loop Gain'!B3496</f>
        <v>1562000</v>
      </c>
    </row>
    <row r="445" spans="3:5" x14ac:dyDescent="0.35">
      <c r="C445">
        <f>'TPS543C20 Loop Gain'!AI3495</f>
        <v>-78.089287995964199</v>
      </c>
      <c r="D445">
        <f>'TPS543C20 Loop Gain'!AJ3495</f>
        <v>99.426561091154468</v>
      </c>
      <c r="E445">
        <f>'TPS543C20 Loop Gain'!B3495</f>
        <v>1561000</v>
      </c>
    </row>
    <row r="446" spans="3:5" x14ac:dyDescent="0.35">
      <c r="C446">
        <f>'TPS543C20 Loop Gain'!AI3494</f>
        <v>-78.24976559466046</v>
      </c>
      <c r="D446">
        <f>'TPS543C20 Loop Gain'!AJ3494</f>
        <v>99.770621769285071</v>
      </c>
      <c r="E446">
        <f>'TPS543C20 Loop Gain'!B3494</f>
        <v>1560000</v>
      </c>
    </row>
    <row r="447" spans="3:5" x14ac:dyDescent="0.35">
      <c r="C447">
        <f>'TPS543C20 Loop Gain'!AI3493</f>
        <v>-78.413997140552695</v>
      </c>
      <c r="D447">
        <f>'TPS543C20 Loop Gain'!AJ3493</f>
        <v>100.1147002473743</v>
      </c>
      <c r="E447">
        <f>'TPS543C20 Loop Gain'!B3493</f>
        <v>1559000</v>
      </c>
    </row>
    <row r="448" spans="3:5" x14ac:dyDescent="0.35">
      <c r="C448">
        <f>'TPS543C20 Loop Gain'!AI3492</f>
        <v>-78.582136781207396</v>
      </c>
      <c r="D448">
        <f>'TPS543C20 Loop Gain'!AJ3492</f>
        <v>100.45879657130955</v>
      </c>
      <c r="E448">
        <f>'TPS543C20 Loop Gain'!B3492</f>
        <v>1558000</v>
      </c>
    </row>
    <row r="449" spans="3:5" x14ac:dyDescent="0.35">
      <c r="C449">
        <f>'TPS543C20 Loop Gain'!AI3491</f>
        <v>-78.754348657758754</v>
      </c>
      <c r="D449">
        <f>'TPS543C20 Loop Gain'!AJ3491</f>
        <v>100.80291078360017</v>
      </c>
      <c r="E449">
        <f>'TPS543C20 Loop Gain'!B3491</f>
        <v>1557000</v>
      </c>
    </row>
    <row r="450" spans="3:5" x14ac:dyDescent="0.35">
      <c r="C450">
        <f>'TPS543C20 Loop Gain'!AI3490</f>
        <v>-78.93080778718209</v>
      </c>
      <c r="D450">
        <f>'TPS543C20 Loop Gain'!AJ3490</f>
        <v>101.14704292335287</v>
      </c>
      <c r="E450">
        <f>'TPS543C20 Loop Gain'!B3490</f>
        <v>1556000</v>
      </c>
    </row>
    <row r="451" spans="3:5" x14ac:dyDescent="0.35">
      <c r="C451">
        <f>'TPS543C20 Loop Gain'!AI3489</f>
        <v>-79.11170104417036</v>
      </c>
      <c r="D451">
        <f>'TPS543C20 Loop Gain'!AJ3489</f>
        <v>101.49119302627409</v>
      </c>
      <c r="E451">
        <f>'TPS543C20 Loop Gain'!B3489</f>
        <v>1555000</v>
      </c>
    </row>
    <row r="452" spans="3:5" x14ac:dyDescent="0.35">
      <c r="C452">
        <f>'TPS543C20 Loop Gain'!AI3488</f>
        <v>-79.29722825639125</v>
      </c>
      <c r="D452">
        <f>'TPS543C20 Loop Gain'!AJ3488</f>
        <v>101.83536112464949</v>
      </c>
      <c r="E452">
        <f>'TPS543C20 Loop Gain'!B3488</f>
        <v>1554000</v>
      </c>
    </row>
    <row r="453" spans="3:5" x14ac:dyDescent="0.35">
      <c r="C453">
        <f>'TPS543C20 Loop Gain'!AI3487</f>
        <v>-79.48760342921949</v>
      </c>
      <c r="D453">
        <f>'TPS543C20 Loop Gain'!AJ3487</f>
        <v>102.17954724732319</v>
      </c>
      <c r="E453">
        <f>'TPS543C20 Loop Gain'!B3487</f>
        <v>1553000</v>
      </c>
    </row>
    <row r="454" spans="3:5" x14ac:dyDescent="0.35">
      <c r="C454">
        <f>'TPS543C20 Loop Gain'!AI3486</f>
        <v>-79.683056118775269</v>
      </c>
      <c r="D454">
        <f>'TPS543C20 Loop Gain'!AJ3486</f>
        <v>102.5237514197016</v>
      </c>
      <c r="E454">
        <f>'TPS543C20 Loop Gain'!B3486</f>
        <v>1552000</v>
      </c>
    </row>
    <row r="455" spans="3:5" x14ac:dyDescent="0.35">
      <c r="C455">
        <f>'TPS543C20 Loop Gain'!AI3485</f>
        <v>-79.883832975321383</v>
      </c>
      <c r="D455">
        <f>'TPS543C20 Loop Gain'!AJ3485</f>
        <v>102.8679736637352</v>
      </c>
      <c r="E455">
        <f>'TPS543C20 Loop Gain'!B3485</f>
        <v>1551000</v>
      </c>
    </row>
    <row r="456" spans="3:5" x14ac:dyDescent="0.35">
      <c r="C456">
        <f>'TPS543C20 Loop Gain'!AI3484</f>
        <v>-80.090199483046973</v>
      </c>
      <c r="D456">
        <f>'TPS543C20 Loop Gain'!AJ3484</f>
        <v>103.21221399789799</v>
      </c>
      <c r="E456">
        <f>'TPS543C20 Loop Gain'!B3484</f>
        <v>1550000</v>
      </c>
    </row>
    <row r="457" spans="3:5" x14ac:dyDescent="0.35">
      <c r="C457">
        <f>'TPS543C20 Loop Gain'!AI3483</f>
        <v>-80.302441927026749</v>
      </c>
      <c r="D457">
        <f>'TPS543C20 Loop Gain'!AJ3483</f>
        <v>103.55647243719427</v>
      </c>
      <c r="E457">
        <f>'TPS543C20 Loop Gain'!B3483</f>
        <v>1549000</v>
      </c>
    </row>
    <row r="458" spans="3:5" x14ac:dyDescent="0.35">
      <c r="C458">
        <f>'TPS543C20 Loop Gain'!AI3482</f>
        <v>-80.520869623869871</v>
      </c>
      <c r="D458">
        <f>'TPS543C20 Loop Gain'!AJ3482</f>
        <v>103.90074899313875</v>
      </c>
      <c r="E458">
        <f>'TPS543C20 Loop Gain'!B3482</f>
        <v>1548000</v>
      </c>
    </row>
    <row r="459" spans="3:5" x14ac:dyDescent="0.35">
      <c r="C459">
        <f>'TPS543C20 Loop Gain'!AI3481</f>
        <v>-80.745817459684233</v>
      </c>
      <c r="D459">
        <f>'TPS543C20 Loop Gain'!AJ3481</f>
        <v>104.2450436737506</v>
      </c>
      <c r="E459">
        <f>'TPS543C20 Loop Gain'!B3481</f>
        <v>1547000</v>
      </c>
    </row>
    <row r="460" spans="3:5" x14ac:dyDescent="0.35">
      <c r="C460">
        <f>'TPS543C20 Loop Gain'!AI3480</f>
        <v>-80.977648787579554</v>
      </c>
      <c r="D460">
        <f>'TPS543C20 Loop Gain'!AJ3480</f>
        <v>104.5893564835357</v>
      </c>
      <c r="E460">
        <f>'TPS543C20 Loop Gain'!B3480</f>
        <v>1546000</v>
      </c>
    </row>
    <row r="461" spans="3:5" x14ac:dyDescent="0.35">
      <c r="C461">
        <f>'TPS543C20 Loop Gain'!AI3479</f>
        <v>-81.216758747649322</v>
      </c>
      <c r="D461">
        <f>'TPS543C20 Loop Gain'!AJ3479</f>
        <v>104.93368742349429</v>
      </c>
      <c r="E461">
        <f>'TPS543C20 Loop Gain'!B3479</f>
        <v>1545000</v>
      </c>
    </row>
    <row r="462" spans="3:5" x14ac:dyDescent="0.35">
      <c r="C462">
        <f>'TPS543C20 Loop Gain'!AI3478</f>
        <v>-81.463578085537804</v>
      </c>
      <c r="D462">
        <f>'TPS543C20 Loop Gain'!AJ3478</f>
        <v>105.27803649110454</v>
      </c>
      <c r="E462">
        <f>'TPS543C20 Loop Gain'!B3478</f>
        <v>1544000</v>
      </c>
    </row>
    <row r="463" spans="3:5" x14ac:dyDescent="0.35">
      <c r="C463">
        <f>'TPS543C20 Loop Gain'!AI3477</f>
        <v>-81.718577562251781</v>
      </c>
      <c r="D463">
        <f>'TPS543C20 Loop Gain'!AJ3477</f>
        <v>105.62240368030838</v>
      </c>
      <c r="E463">
        <f>'TPS543C20 Loop Gain'!B3477</f>
        <v>1543000</v>
      </c>
    </row>
    <row r="464" spans="3:5" x14ac:dyDescent="0.35">
      <c r="C464">
        <f>'TPS543C20 Loop Gain'!AI3476</f>
        <v>-81.982273068614205</v>
      </c>
      <c r="D464">
        <f>'TPS543C20 Loop Gain'!AJ3476</f>
        <v>105.96678898151983</v>
      </c>
      <c r="E464">
        <f>'TPS543C20 Loop Gain'!B3476</f>
        <v>1542000</v>
      </c>
    </row>
    <row r="465" spans="3:5" x14ac:dyDescent="0.35">
      <c r="C465">
        <f>'TPS543C20 Loop Gain'!AI3475</f>
        <v>-82.255231583898748</v>
      </c>
      <c r="D465">
        <f>'TPS543C20 Loop Gain'!AJ3475</f>
        <v>106.31119238161243</v>
      </c>
      <c r="E465">
        <f>'TPS543C20 Loop Gain'!B3475</f>
        <v>1541000</v>
      </c>
    </row>
    <row r="466" spans="3:5" x14ac:dyDescent="0.35">
      <c r="C466">
        <f>'TPS543C20 Loop Gain'!AI3474</f>
        <v>-82.538078151600516</v>
      </c>
      <c r="D466">
        <f>'TPS543C20 Loop Gain'!AJ3474</f>
        <v>106.65561386390402</v>
      </c>
      <c r="E466">
        <f>'TPS543C20 Loop Gain'!B3474</f>
        <v>1540000</v>
      </c>
    </row>
    <row r="467" spans="3:5" x14ac:dyDescent="0.35">
      <c r="C467">
        <f>'TPS543C20 Loop Gain'!AI3473</f>
        <v>-82.831504088105547</v>
      </c>
      <c r="D467">
        <f>'TPS543C20 Loop Gain'!AJ3473</f>
        <v>107.00005340816928</v>
      </c>
      <c r="E467">
        <f>'TPS543C20 Loop Gain'!B3473</f>
        <v>1539000</v>
      </c>
    </row>
    <row r="468" spans="3:5" x14ac:dyDescent="0.35">
      <c r="C468">
        <f>'TPS543C20 Loop Gain'!AI3472</f>
        <v>-83.136276695293944</v>
      </c>
      <c r="D468">
        <f>'TPS543C20 Loop Gain'!AJ3472</f>
        <v>107.34451099062431</v>
      </c>
      <c r="E468">
        <f>'TPS543C20 Loop Gain'!B3472</f>
        <v>1538000</v>
      </c>
    </row>
    <row r="469" spans="3:5" x14ac:dyDescent="0.35">
      <c r="C469">
        <f>'TPS543C20 Loop Gain'!AI3471</f>
        <v>-83.453250820396434</v>
      </c>
      <c r="D469">
        <f>'TPS543C20 Loop Gain'!AJ3471</f>
        <v>107.68898658392848</v>
      </c>
      <c r="E469">
        <f>'TPS543C20 Loop Gain'!B3471</f>
        <v>1537000</v>
      </c>
    </row>
    <row r="470" spans="3:5" x14ac:dyDescent="0.35">
      <c r="C470">
        <f>'TPS543C20 Loop Gain'!AI3470</f>
        <v>-83.783382701388689</v>
      </c>
      <c r="D470">
        <f>'TPS543C20 Loop Gain'!AJ3470</f>
        <v>108.03348015716884</v>
      </c>
      <c r="E470">
        <f>'TPS543C20 Loop Gain'!B3470</f>
        <v>1536000</v>
      </c>
    </row>
    <row r="471" spans="3:5" x14ac:dyDescent="0.35">
      <c r="C471">
        <f>'TPS543C20 Loop Gain'!AI3469</f>
        <v>-84.127746662637378</v>
      </c>
      <c r="D471">
        <f>'TPS543C20 Loop Gain'!AJ3469</f>
        <v>108.37799167587589</v>
      </c>
      <c r="E471">
        <f>'TPS543C20 Loop Gain'!B3469</f>
        <v>1535000</v>
      </c>
    </row>
    <row r="472" spans="3:5" x14ac:dyDescent="0.35">
      <c r="C472">
        <f>'TPS543C20 Loop Gain'!AI3468</f>
        <v>-84.487555395191322</v>
      </c>
      <c r="D472">
        <f>'TPS543C20 Loop Gain'!AJ3468</f>
        <v>108.72252110201281</v>
      </c>
      <c r="E472">
        <f>'TPS543C20 Loop Gain'!B3468</f>
        <v>1534000</v>
      </c>
    </row>
    <row r="473" spans="3:5" x14ac:dyDescent="0.35">
      <c r="C473">
        <f>'TPS543C20 Loop Gain'!AI3467</f>
        <v>-84.864184786926486</v>
      </c>
      <c r="D473">
        <f>'TPS543C20 Loop Gain'!AJ3467</f>
        <v>109.06706839396399</v>
      </c>
      <c r="E473">
        <f>'TPS543C20 Loop Gain'!B3467</f>
        <v>1533000</v>
      </c>
    </row>
    <row r="474" spans="3:5" x14ac:dyDescent="0.35">
      <c r="C474">
        <f>'TPS543C20 Loop Gain'!AI3466</f>
        <v>-85.259204585252121</v>
      </c>
      <c r="D474">
        <f>'TPS543C20 Loop Gain'!AJ3466</f>
        <v>109.41163350655246</v>
      </c>
      <c r="E474">
        <f>'TPS543C20 Loop Gain'!B3466</f>
        <v>1532000</v>
      </c>
    </row>
    <row r="475" spans="3:5" x14ac:dyDescent="0.35">
      <c r="C475">
        <f>'TPS543C20 Loop Gain'!AI3465</f>
        <v>-85.674416617774398</v>
      </c>
      <c r="D475">
        <f>'TPS543C20 Loop Gain'!AJ3465</f>
        <v>109.75621639103127</v>
      </c>
      <c r="E475">
        <f>'TPS543C20 Loop Gain'!B3465</f>
        <v>1531000</v>
      </c>
    </row>
    <row r="476" spans="3:5" x14ac:dyDescent="0.35">
      <c r="C476">
        <f>'TPS543C20 Loop Gain'!AI3464</f>
        <v>-86.111902922924656</v>
      </c>
      <c r="D476">
        <f>'TPS543C20 Loop Gain'!AJ3464</f>
        <v>110.10081699507425</v>
      </c>
      <c r="E476">
        <f>'TPS543C20 Loop Gain'!B3464</f>
        <v>1530000</v>
      </c>
    </row>
    <row r="477" spans="3:5" x14ac:dyDescent="0.35">
      <c r="C477">
        <f>'TPS543C20 Loop Gain'!AI3463</f>
        <v>-86.574087043419695</v>
      </c>
      <c r="D477">
        <f>'TPS543C20 Loop Gain'!AJ3463</f>
        <v>110.44543526279422</v>
      </c>
      <c r="E477">
        <f>'TPS543C20 Loop Gain'!B3463</f>
        <v>1529000</v>
      </c>
    </row>
    <row r="478" spans="3:5" x14ac:dyDescent="0.35">
      <c r="C478">
        <f>'TPS543C20 Loop Gain'!AI3462</f>
        <v>-87.063813053418244</v>
      </c>
      <c r="D478">
        <f>'TPS543C20 Loop Gain'!AJ3462</f>
        <v>110.7900711347322</v>
      </c>
      <c r="E478">
        <f>'TPS543C20 Loop Gain'!B3462</f>
        <v>1528000</v>
      </c>
    </row>
    <row r="479" spans="3:5" x14ac:dyDescent="0.35">
      <c r="C479">
        <f>'TPS543C20 Loop Gain'!AI3461</f>
        <v>-87.584448856608816</v>
      </c>
      <c r="D479">
        <f>'TPS543C20 Loop Gain'!AJ3461</f>
        <v>111.13472454786778</v>
      </c>
      <c r="E479">
        <f>'TPS543C20 Loop Gain'!B3461</f>
        <v>1527000</v>
      </c>
    </row>
    <row r="480" spans="3:5" x14ac:dyDescent="0.35">
      <c r="C480">
        <f>'TPS543C20 Loop Gain'!AI3460</f>
        <v>-88.140023288879092</v>
      </c>
      <c r="D480">
        <f>'TPS543C20 Loop Gain'!AJ3460</f>
        <v>111.47939543560642</v>
      </c>
      <c r="E480">
        <f>'TPS543C20 Loop Gain'!B3460</f>
        <v>1526000</v>
      </c>
    </row>
    <row r="481" spans="3:5" x14ac:dyDescent="0.35">
      <c r="C481">
        <f>'TPS543C20 Loop Gain'!AI3459</f>
        <v>-88.735411236315969</v>
      </c>
      <c r="D481">
        <f>'TPS543C20 Loop Gain'!AJ3459</f>
        <v>111.82408372780223</v>
      </c>
      <c r="E481">
        <f>'TPS543C20 Loop Gain'!B3459</f>
        <v>1525000</v>
      </c>
    </row>
    <row r="482" spans="3:5" x14ac:dyDescent="0.35">
      <c r="C482">
        <f>'TPS543C20 Loop Gain'!AI3458</f>
        <v>-89.376588477215364</v>
      </c>
      <c r="D482">
        <f>'TPS543C20 Loop Gain'!AJ3458</f>
        <v>112.16878935075263</v>
      </c>
      <c r="E482">
        <f>'TPS543C20 Loop Gain'!B3458</f>
        <v>1524000</v>
      </c>
    </row>
    <row r="483" spans="3:5" x14ac:dyDescent="0.35">
      <c r="C483">
        <f>'TPS543C20 Loop Gain'!AI3457</f>
        <v>-90.070990347690909</v>
      </c>
      <c r="D483">
        <f>'TPS543C20 Loop Gain'!AJ3457</f>
        <v>112.51351222719445</v>
      </c>
      <c r="E483">
        <f>'TPS543C20 Loop Gain'!B3457</f>
        <v>1523000</v>
      </c>
    </row>
    <row r="484" spans="3:5" x14ac:dyDescent="0.35">
      <c r="C484">
        <f>'TPS543C20 Loop Gain'!AI3456</f>
        <v>-90.82802952723344</v>
      </c>
      <c r="D484">
        <f>'TPS543C20 Loop Gain'!AJ3456</f>
        <v>112.85825227632417</v>
      </c>
      <c r="E484">
        <f>'TPS543C20 Loop Gain'!B3456</f>
        <v>1522000</v>
      </c>
    </row>
    <row r="485" spans="3:5" x14ac:dyDescent="0.35">
      <c r="C485">
        <f>'TPS543C20 Loop Gain'!AI3455</f>
        <v>-91.659865976030318</v>
      </c>
      <c r="D485">
        <f>'TPS543C20 Loop Gain'!AJ3455</f>
        <v>113.20300941379682</v>
      </c>
      <c r="E485">
        <f>'TPS543C20 Loop Gain'!B3455</f>
        <v>1521000</v>
      </c>
    </row>
    <row r="486" spans="3:5" x14ac:dyDescent="0.35">
      <c r="C486">
        <f>'TPS543C20 Loop Gain'!AI3454</f>
        <v>-92.582592432302221</v>
      </c>
      <c r="D486">
        <f>'TPS543C20 Loop Gain'!AJ3454</f>
        <v>113.54778355172277</v>
      </c>
      <c r="E486">
        <f>'TPS543C20 Loop Gain'!B3454</f>
        <v>1520000</v>
      </c>
    </row>
    <row r="487" spans="3:5" x14ac:dyDescent="0.35">
      <c r="C487">
        <f>'TPS543C20 Loop Gain'!AI3453</f>
        <v>-93.618137550929845</v>
      </c>
      <c r="D487">
        <f>'TPS543C20 Loop Gain'!AJ3453</f>
        <v>113.89257459869137</v>
      </c>
      <c r="E487">
        <f>'TPS543C20 Loop Gain'!B3453</f>
        <v>1519000</v>
      </c>
    </row>
    <row r="488" spans="3:5" x14ac:dyDescent="0.35">
      <c r="C488">
        <f>'TPS543C20 Loop Gain'!AI3452</f>
        <v>-94.797480721197331</v>
      </c>
      <c r="D488">
        <f>'TPS543C20 Loop Gain'!AJ3452</f>
        <v>114.23738245977044</v>
      </c>
      <c r="E488">
        <f>'TPS543C20 Loop Gain'!B3452</f>
        <v>1518000</v>
      </c>
    </row>
    <row r="489" spans="3:5" x14ac:dyDescent="0.35">
      <c r="C489">
        <f>'TPS543C20 Loop Gain'!AI3451</f>
        <v>-96.166439469108113</v>
      </c>
      <c r="D489">
        <f>'TPS543C20 Loop Gain'!AJ3451</f>
        <v>114.58220703650377</v>
      </c>
      <c r="E489">
        <f>'TPS543C20 Loop Gain'!B3451</f>
        <v>1517000</v>
      </c>
    </row>
    <row r="490" spans="3:5" x14ac:dyDescent="0.35">
      <c r="C490">
        <f>'TPS543C20 Loop Gain'!AI3450</f>
        <v>-97.796979168832081</v>
      </c>
      <c r="D490">
        <f>'TPS543C20 Loop Gain'!AJ3450</f>
        <v>114.92704822693777</v>
      </c>
      <c r="E490">
        <f>'TPS543C20 Loop Gain'!B3450</f>
        <v>1516000</v>
      </c>
    </row>
    <row r="491" spans="3:5" x14ac:dyDescent="0.35">
      <c r="C491">
        <f>'TPS543C20 Loop Gain'!AI3449</f>
        <v>-99.811894435689794</v>
      </c>
      <c r="D491">
        <f>'TPS543C20 Loop Gain'!AJ3449</f>
        <v>115.27190592562138</v>
      </c>
      <c r="E491">
        <f>'TPS543C20 Loop Gain'!B3449</f>
        <v>1515000</v>
      </c>
    </row>
    <row r="492" spans="3:5" x14ac:dyDescent="0.35">
      <c r="C492">
        <f>'TPS543C20 Loop Gain'!AI3448</f>
        <v>-102.44789727221968</v>
      </c>
      <c r="D492">
        <f>'TPS543C20 Loop Gain'!AJ3448</f>
        <v>115.61678002361532</v>
      </c>
      <c r="E492">
        <f>'TPS543C20 Loop Gain'!B3448</f>
        <v>1514000</v>
      </c>
    </row>
    <row r="493" spans="3:5" x14ac:dyDescent="0.35">
      <c r="C493">
        <f>'TPS543C20 Loop Gain'!AI3447</f>
        <v>-106.26287420082267</v>
      </c>
      <c r="D493">
        <f>'TPS543C20 Loop Gain'!AJ3447</f>
        <v>115.96167040849838</v>
      </c>
      <c r="E493">
        <f>'TPS543C20 Loop Gain'!B3447</f>
        <v>1513000</v>
      </c>
    </row>
    <row r="494" spans="3:5" x14ac:dyDescent="0.35">
      <c r="C494">
        <f>'TPS543C20 Loop Gain'!AI3446</f>
        <v>-113.25392645103526</v>
      </c>
      <c r="D494">
        <f>'TPS543C20 Loop Gain'!AJ3446</f>
        <v>116.30657696438976</v>
      </c>
      <c r="E494">
        <f>'TPS543C20 Loop Gain'!B3446</f>
        <v>1512000</v>
      </c>
    </row>
    <row r="495" spans="3:5" x14ac:dyDescent="0.35">
      <c r="C495">
        <f>'TPS543C20 Loop Gain'!AI3445</f>
        <v>-125.67027148642771</v>
      </c>
      <c r="D495">
        <f>'TPS543C20 Loop Gain'!AJ3445</f>
        <v>-63.34850042803798</v>
      </c>
      <c r="E495">
        <f>'TPS543C20 Loop Gain'!B3445</f>
        <v>1511000</v>
      </c>
    </row>
    <row r="496" spans="3:5" x14ac:dyDescent="0.35">
      <c r="C496">
        <f>'TPS543C20 Loop Gain'!AI3444</f>
        <v>-109.83789602921621</v>
      </c>
      <c r="D496">
        <f>'TPS543C20 Loop Gain'!AJ3444</f>
        <v>-63.003561891588909</v>
      </c>
      <c r="E496">
        <f>'TPS543C20 Loop Gain'!B3444</f>
        <v>1510000</v>
      </c>
    </row>
    <row r="497" spans="3:5" x14ac:dyDescent="0.35">
      <c r="C497">
        <f>'TPS543C20 Loop Gain'!AI3443</f>
        <v>-104.53963484251942</v>
      </c>
      <c r="D497">
        <f>'TPS543C20 Loop Gain'!AJ3443</f>
        <v>-62.658607552452111</v>
      </c>
      <c r="E497">
        <f>'TPS543C20 Loop Gain'!B3443</f>
        <v>1509000</v>
      </c>
    </row>
    <row r="498" spans="3:5" x14ac:dyDescent="0.35">
      <c r="C498">
        <f>'TPS543C20 Loop Gain'!AI3442</f>
        <v>-101.26625675007068</v>
      </c>
      <c r="D498">
        <f>'TPS543C20 Loop Gain'!AJ3442</f>
        <v>-62.313637540266356</v>
      </c>
      <c r="E498">
        <f>'TPS543C20 Loop Gain'!B3442</f>
        <v>1508000</v>
      </c>
    </row>
    <row r="499" spans="3:5" x14ac:dyDescent="0.35">
      <c r="C499">
        <f>'TPS543C20 Loop Gain'!AI3441</f>
        <v>-98.889677260182737</v>
      </c>
      <c r="D499">
        <f>'TPS543C20 Loop Gain'!AJ3441</f>
        <v>-61.968651988055619</v>
      </c>
      <c r="E499">
        <f>'TPS543C20 Loop Gain'!B3441</f>
        <v>1507000</v>
      </c>
    </row>
    <row r="500" spans="3:5" x14ac:dyDescent="0.35">
      <c r="C500">
        <f>'TPS543C20 Loop Gain'!AI3440</f>
        <v>-97.021856151381058</v>
      </c>
      <c r="D500">
        <f>'TPS543C20 Loop Gain'!AJ3440</f>
        <v>-61.623651032243949</v>
      </c>
      <c r="E500">
        <f>'TPS543C20 Loop Gain'!B3440</f>
        <v>1506000</v>
      </c>
    </row>
    <row r="501" spans="3:5" x14ac:dyDescent="0.35">
      <c r="C501">
        <f>'TPS543C20 Loop Gain'!AI3439</f>
        <v>-95.482356754880655</v>
      </c>
      <c r="D501">
        <f>'TPS543C20 Loop Gain'!AJ3439</f>
        <v>-61.278634812623451</v>
      </c>
      <c r="E501">
        <f>'TPS543C20 Loop Gain'!B3439</f>
        <v>1505000</v>
      </c>
    </row>
    <row r="502" spans="3:5" x14ac:dyDescent="0.35">
      <c r="C502">
        <f>'TPS543C20 Loop Gain'!AI3438</f>
        <v>-94.172440112714284</v>
      </c>
      <c r="D502">
        <f>'TPS543C20 Loop Gain'!AJ3438</f>
        <v>-60.933603472341275</v>
      </c>
      <c r="E502">
        <f>'TPS543C20 Loop Gain'!B3438</f>
        <v>1504000</v>
      </c>
    </row>
    <row r="503" spans="3:5" x14ac:dyDescent="0.35">
      <c r="C503">
        <f>'TPS543C20 Loop Gain'!AI3437</f>
        <v>-93.032152189272836</v>
      </c>
      <c r="D503">
        <f>'TPS543C20 Loop Gain'!AJ3437</f>
        <v>-60.588557157896631</v>
      </c>
      <c r="E503">
        <f>'TPS543C20 Loop Gain'!B3437</f>
        <v>1503000</v>
      </c>
    </row>
    <row r="504" spans="3:5" x14ac:dyDescent="0.35">
      <c r="C504">
        <f>'TPS543C20 Loop Gain'!AI3436</f>
        <v>-92.022342957035633</v>
      </c>
      <c r="D504">
        <f>'TPS543C20 Loop Gain'!AJ3436</f>
        <v>-60.24349601910501</v>
      </c>
      <c r="E504">
        <f>'TPS543C20 Loop Gain'!B3436</f>
        <v>1502000</v>
      </c>
    </row>
    <row r="505" spans="3:5" x14ac:dyDescent="0.35">
      <c r="C505">
        <f>'TPS543C20 Loop Gain'!AI3435</f>
        <v>-91.116031410548416</v>
      </c>
      <c r="D505">
        <f>'TPS543C20 Loop Gain'!AJ3435</f>
        <v>-59.898420209089075</v>
      </c>
      <c r="E505">
        <f>'TPS543C20 Loop Gain'!B3435</f>
        <v>1501000</v>
      </c>
    </row>
    <row r="506" spans="3:5" x14ac:dyDescent="0.35">
      <c r="C506">
        <f>'TPS543C20 Loop Gain'!AI3434</f>
        <v>-90.293832406621817</v>
      </c>
      <c r="D506">
        <f>'TPS543C20 Loop Gain'!AJ3434</f>
        <v>-59.553329884270013</v>
      </c>
      <c r="E506">
        <f>'TPS543C20 Loop Gain'!B3434</f>
        <v>1500000</v>
      </c>
    </row>
    <row r="507" spans="3:5" x14ac:dyDescent="0.35">
      <c r="C507">
        <f>'TPS543C20 Loop Gain'!AI3433</f>
        <v>-89.541348452902383</v>
      </c>
      <c r="D507">
        <f>'TPS543C20 Loop Gain'!AJ3433</f>
        <v>-59.208225204332976</v>
      </c>
      <c r="E507">
        <f>'TPS543C20 Loop Gain'!B3433</f>
        <v>1499000</v>
      </c>
    </row>
    <row r="508" spans="3:5" x14ac:dyDescent="0.35">
      <c r="C508">
        <f>'TPS543C20 Loop Gain'!AI3432</f>
        <v>-88.847593008310554</v>
      </c>
      <c r="D508">
        <f>'TPS543C20 Loop Gain'!AJ3432</f>
        <v>-58.863106332213952</v>
      </c>
      <c r="E508">
        <f>'TPS543C20 Loop Gain'!B3432</f>
        <v>1498000</v>
      </c>
    </row>
    <row r="509" spans="3:5" x14ac:dyDescent="0.35">
      <c r="C509">
        <f>'TPS543C20 Loop Gain'!AI3431</f>
        <v>-88.203991440548435</v>
      </c>
      <c r="D509">
        <f>'TPS543C20 Loop Gain'!AJ3431</f>
        <v>-58.517973434090806</v>
      </c>
      <c r="E509">
        <f>'TPS543C20 Loop Gain'!B3431</f>
        <v>1497000</v>
      </c>
    </row>
    <row r="510" spans="3:5" x14ac:dyDescent="0.35">
      <c r="C510">
        <f>'TPS543C20 Loop Gain'!AI3430</f>
        <v>-87.603722924579245</v>
      </c>
      <c r="D510">
        <f>'TPS543C20 Loop Gain'!AJ3430</f>
        <v>-58.172826679344119</v>
      </c>
      <c r="E510">
        <f>'TPS543C20 Loop Gain'!B3430</f>
        <v>1496000</v>
      </c>
    </row>
    <row r="511" spans="3:5" x14ac:dyDescent="0.35">
      <c r="C511">
        <f>'TPS543C20 Loop Gain'!AI3429</f>
        <v>-87.041272536569764</v>
      </c>
      <c r="D511">
        <f>'TPS543C20 Loop Gain'!AJ3429</f>
        <v>-57.827666240549426</v>
      </c>
      <c r="E511">
        <f>'TPS543C20 Loop Gain'!B3429</f>
        <v>1495000</v>
      </c>
    </row>
    <row r="512" spans="3:5" x14ac:dyDescent="0.35">
      <c r="C512">
        <f>'TPS543C20 Loop Gain'!AI3428</f>
        <v>-86.512117795162879</v>
      </c>
      <c r="D512">
        <f>'TPS543C20 Loop Gain'!AJ3428</f>
        <v>-57.4824922934488</v>
      </c>
      <c r="E512">
        <f>'TPS543C20 Loop Gain'!B3428</f>
        <v>1494000</v>
      </c>
    </row>
    <row r="513" spans="3:5" x14ac:dyDescent="0.35">
      <c r="C513">
        <f>'TPS543C20 Loop Gain'!AI3427</f>
        <v>-86.012503952470752</v>
      </c>
      <c r="D513">
        <f>'TPS543C20 Loop Gain'!AJ3427</f>
        <v>-57.13730501694117</v>
      </c>
      <c r="E513">
        <f>'TPS543C20 Loop Gain'!B3427</f>
        <v>1493000</v>
      </c>
    </row>
    <row r="514" spans="3:5" x14ac:dyDescent="0.35">
      <c r="C514">
        <f>'TPS543C20 Loop Gain'!AI3426</f>
        <v>-85.539279490621922</v>
      </c>
      <c r="D514">
        <f>'TPS543C20 Loop Gain'!AJ3426</f>
        <v>-56.792104593041714</v>
      </c>
      <c r="E514">
        <f>'TPS543C20 Loop Gain'!B3426</f>
        <v>1492000</v>
      </c>
    </row>
    <row r="515" spans="3:5" x14ac:dyDescent="0.35">
      <c r="C515">
        <f>'TPS543C20 Loop Gain'!AI3425</f>
        <v>-85.089773447660832</v>
      </c>
      <c r="D515">
        <f>'TPS543C20 Loop Gain'!AJ3425</f>
        <v>-56.446891206867157</v>
      </c>
      <c r="E515">
        <f>'TPS543C20 Loop Gain'!B3425</f>
        <v>1491000</v>
      </c>
    </row>
    <row r="516" spans="3:5" x14ac:dyDescent="0.35">
      <c r="C516">
        <f>'TPS543C20 Loop Gain'!AI3424</f>
        <v>-84.66170242464068</v>
      </c>
      <c r="D516">
        <f>'TPS543C20 Loop Gain'!AJ3424</f>
        <v>-56.101665046622045</v>
      </c>
      <c r="E516">
        <f>'TPS543C20 Loop Gain'!B3424</f>
        <v>1490000</v>
      </c>
    </row>
    <row r="517" spans="3:5" x14ac:dyDescent="0.35">
      <c r="C517">
        <f>'TPS543C20 Loop Gain'!AI3423</f>
        <v>-84.253099052498015</v>
      </c>
      <c r="D517">
        <f>'TPS543C20 Loop Gain'!AJ3423</f>
        <v>-55.756426303555955</v>
      </c>
      <c r="E517">
        <f>'TPS543C20 Loop Gain'!B3423</f>
        <v>1489000</v>
      </c>
    </row>
    <row r="518" spans="3:5" x14ac:dyDescent="0.35">
      <c r="C518">
        <f>'TPS543C20 Loop Gain'!AI3422</f>
        <v>-83.862256237343843</v>
      </c>
      <c r="D518">
        <f>'TPS543C20 Loop Gain'!AJ3422</f>
        <v>-55.411175171946567</v>
      </c>
      <c r="E518">
        <f>'TPS543C20 Loop Gain'!B3422</f>
        <v>1488000</v>
      </c>
    </row>
    <row r="519" spans="3:5" x14ac:dyDescent="0.35">
      <c r="C519">
        <f>'TPS543C20 Loop Gain'!AI3421</f>
        <v>-83.487683183625791</v>
      </c>
      <c r="D519">
        <f>'TPS543C20 Loop Gain'!AJ3421</f>
        <v>-55.06591184908509</v>
      </c>
      <c r="E519">
        <f>'TPS543C20 Loop Gain'!B3421</f>
        <v>1487000</v>
      </c>
    </row>
    <row r="520" spans="3:5" x14ac:dyDescent="0.35">
      <c r="C520">
        <f>'TPS543C20 Loop Gain'!AI3420</f>
        <v>-83.128070330159417</v>
      </c>
      <c r="D520">
        <f>'TPS543C20 Loop Gain'!AJ3420</f>
        <v>-54.720636535230263</v>
      </c>
      <c r="E520">
        <f>'TPS543C20 Loop Gain'!B3420</f>
        <v>1486000</v>
      </c>
    </row>
    <row r="521" spans="3:5" x14ac:dyDescent="0.35">
      <c r="C521">
        <f>'TPS543C20 Loop Gain'!AI3419</f>
        <v>-82.782261115589108</v>
      </c>
      <c r="D521">
        <f>'TPS543C20 Loop Gain'!AJ3419</f>
        <v>-54.375349433595893</v>
      </c>
      <c r="E521">
        <f>'TPS543C20 Loop Gain'!B3419</f>
        <v>1485000</v>
      </c>
    </row>
    <row r="522" spans="3:5" x14ac:dyDescent="0.35">
      <c r="C522">
        <f>'TPS543C20 Loop Gain'!AI3418</f>
        <v>-82.449229036704637</v>
      </c>
      <c r="D522">
        <f>'TPS543C20 Loop Gain'!AJ3418</f>
        <v>-54.030050750315979</v>
      </c>
      <c r="E522">
        <f>'TPS543C20 Loop Gain'!B3418</f>
        <v>1484000</v>
      </c>
    </row>
    <row r="523" spans="3:5" x14ac:dyDescent="0.35">
      <c r="C523">
        <f>'TPS543C20 Loop Gain'!AI3417</f>
        <v>-82.128058851901443</v>
      </c>
      <c r="D523">
        <f>'TPS543C20 Loop Gain'!AJ3417</f>
        <v>-53.684740694429195</v>
      </c>
      <c r="E523">
        <f>'TPS543C20 Loop Gain'!B3417</f>
        <v>1483000</v>
      </c>
    </row>
    <row r="524" spans="3:5" x14ac:dyDescent="0.35">
      <c r="C524">
        <f>'TPS543C20 Loop Gain'!AI3416</f>
        <v>-81.817931062263312</v>
      </c>
      <c r="D524">
        <f>'TPS543C20 Loop Gain'!AJ3416</f>
        <v>-53.339419477834092</v>
      </c>
      <c r="E524">
        <f>'TPS543C20 Loop Gain'!B3416</f>
        <v>1482000</v>
      </c>
    </row>
    <row r="525" spans="3:5" x14ac:dyDescent="0.35">
      <c r="C525">
        <f>'TPS543C20 Loop Gain'!AI3415</f>
        <v>-81.518109007519001</v>
      </c>
      <c r="D525">
        <f>'TPS543C20 Loop Gain'!AJ3415</f>
        <v>-52.994087315268054</v>
      </c>
      <c r="E525">
        <f>'TPS543C20 Loop Gain'!B3415</f>
        <v>1481000</v>
      </c>
    </row>
    <row r="526" spans="3:5" x14ac:dyDescent="0.35">
      <c r="C526">
        <f>'TPS543C20 Loop Gain'!AI3414</f>
        <v>-81.227928065335988</v>
      </c>
      <c r="D526">
        <f>'TPS543C20 Loop Gain'!AJ3414</f>
        <v>-52.648744424286562</v>
      </c>
      <c r="E526">
        <f>'TPS543C20 Loop Gain'!B3414</f>
        <v>1480000</v>
      </c>
    </row>
    <row r="527" spans="3:5" x14ac:dyDescent="0.35">
      <c r="C527">
        <f>'TPS543C20 Loop Gain'!AI3413</f>
        <v>-80.946786555473921</v>
      </c>
      <c r="D527">
        <f>'TPS543C20 Loop Gain'!AJ3413</f>
        <v>-52.303391025216385</v>
      </c>
      <c r="E527">
        <f>'TPS543C20 Loop Gain'!B3413</f>
        <v>1479000</v>
      </c>
    </row>
    <row r="528" spans="3:5" x14ac:dyDescent="0.35">
      <c r="C528">
        <f>'TPS543C20 Loop Gain'!AI3412</f>
        <v>-80.674138035766561</v>
      </c>
      <c r="D528">
        <f>'TPS543C20 Loop Gain'!AJ3412</f>
        <v>-51.958027341133857</v>
      </c>
      <c r="E528">
        <f>'TPS543C20 Loop Gain'!B3412</f>
        <v>1478000</v>
      </c>
    </row>
    <row r="529" spans="3:5" x14ac:dyDescent="0.35">
      <c r="C529">
        <f>'TPS543C20 Loop Gain'!AI3411</f>
        <v>-80.409484741914824</v>
      </c>
      <c r="D529">
        <f>'TPS543C20 Loop Gain'!AJ3411</f>
        <v>-51.612653597843028</v>
      </c>
      <c r="E529">
        <f>'TPS543C20 Loop Gain'!B3411</f>
        <v>1477000</v>
      </c>
    </row>
    <row r="530" spans="3:5" x14ac:dyDescent="0.35">
      <c r="C530">
        <f>'TPS543C20 Loop Gain'!AI3410</f>
        <v>-80.152371973153237</v>
      </c>
      <c r="D530">
        <f>'TPS543C20 Loop Gain'!AJ3410</f>
        <v>-51.267270023825041</v>
      </c>
      <c r="E530">
        <f>'TPS543C20 Loop Gain'!B3410</f>
        <v>1476000</v>
      </c>
    </row>
    <row r="531" spans="3:5" x14ac:dyDescent="0.35">
      <c r="C531">
        <f>'TPS543C20 Loop Gain'!AI3409</f>
        <v>-79.902383264743889</v>
      </c>
      <c r="D531">
        <f>'TPS543C20 Loop Gain'!AJ3409</f>
        <v>-50.921876850220826</v>
      </c>
      <c r="E531">
        <f>'TPS543C20 Loop Gain'!B3409</f>
        <v>1475000</v>
      </c>
    </row>
    <row r="532" spans="3:5" x14ac:dyDescent="0.35">
      <c r="C532">
        <f>'TPS543C20 Loop Gain'!AI3408</f>
        <v>-79.659136218545655</v>
      </c>
      <c r="D532">
        <f>'TPS543C20 Loop Gain'!AJ3408</f>
        <v>-50.576474310789429</v>
      </c>
      <c r="E532">
        <f>'TPS543C20 Loop Gain'!B3408</f>
        <v>1474000</v>
      </c>
    </row>
    <row r="533" spans="3:5" x14ac:dyDescent="0.35">
      <c r="C533">
        <f>'TPS543C20 Loop Gain'!AI3407</f>
        <v>-79.422278886881486</v>
      </c>
      <c r="D533">
        <f>'TPS543C20 Loop Gain'!AJ3407</f>
        <v>-50.231062641889011</v>
      </c>
      <c r="E533">
        <f>'TPS543C20 Loop Gain'!B3407</f>
        <v>1473000</v>
      </c>
    </row>
    <row r="534" spans="3:5" x14ac:dyDescent="0.35">
      <c r="C534">
        <f>'TPS543C20 Loop Gain'!AI3406</f>
        <v>-79.191486623840376</v>
      </c>
      <c r="D534">
        <f>'TPS543C20 Loop Gain'!AJ3406</f>
        <v>-49.885642082425008</v>
      </c>
      <c r="E534">
        <f>'TPS543C20 Loop Gain'!B3406</f>
        <v>1472000</v>
      </c>
    </row>
    <row r="535" spans="3:5" x14ac:dyDescent="0.35">
      <c r="C535">
        <f>'TPS543C20 Loop Gain'!AI3405</f>
        <v>-78.966459333361044</v>
      </c>
      <c r="D535">
        <f>'TPS543C20 Loop Gain'!AJ3405</f>
        <v>-49.540212873824146</v>
      </c>
      <c r="E535">
        <f>'TPS543C20 Loop Gain'!B3405</f>
        <v>1471000</v>
      </c>
    </row>
    <row r="536" spans="3:5" x14ac:dyDescent="0.35">
      <c r="C536">
        <f>'TPS543C20 Loop Gain'!AI3404</f>
        <v>-78.746919055557044</v>
      </c>
      <c r="D536">
        <f>'TPS543C20 Loop Gain'!AJ3404</f>
        <v>-49.194775260009443</v>
      </c>
      <c r="E536">
        <f>'TPS543C20 Loop Gain'!B3404</f>
        <v>1470000</v>
      </c>
    </row>
    <row r="537" spans="3:5" x14ac:dyDescent="0.35">
      <c r="C537">
        <f>'TPS543C20 Loop Gain'!AI3403</f>
        <v>-78.532607842572389</v>
      </c>
      <c r="D537">
        <f>'TPS543C20 Loop Gain'!AJ3403</f>
        <v>-48.849329487348832</v>
      </c>
      <c r="E537">
        <f>'TPS543C20 Loop Gain'!B3403</f>
        <v>1469000</v>
      </c>
    </row>
    <row r="538" spans="3:5" x14ac:dyDescent="0.35">
      <c r="C538">
        <f>'TPS543C20 Loop Gain'!AI3402</f>
        <v>-78.323285883296109</v>
      </c>
      <c r="D538">
        <f>'TPS543C20 Loop Gain'!AJ3402</f>
        <v>-48.503875804625494</v>
      </c>
      <c r="E538">
        <f>'TPS543C20 Loop Gain'!B3402</f>
        <v>1468000</v>
      </c>
    </row>
    <row r="539" spans="3:5" x14ac:dyDescent="0.35">
      <c r="C539">
        <f>'TPS543C20 Loop Gain'!AI3401</f>
        <v>-78.118729842733629</v>
      </c>
      <c r="D539">
        <f>'TPS543C20 Loop Gain'!AJ3401</f>
        <v>-48.158414463013251</v>
      </c>
      <c r="E539">
        <f>'TPS543C20 Loop Gain'!B3401</f>
        <v>1467000</v>
      </c>
    </row>
    <row r="540" spans="3:5" x14ac:dyDescent="0.35">
      <c r="C540">
        <f>'TPS543C20 Loop Gain'!AI3400</f>
        <v>-77.918731387196175</v>
      </c>
      <c r="D540">
        <f>'TPS543C20 Loop Gain'!AJ3400</f>
        <v>-47.812945716019954</v>
      </c>
      <c r="E540">
        <f>'TPS543C20 Loop Gain'!B3400</f>
        <v>1466000</v>
      </c>
    </row>
    <row r="541" spans="3:5" x14ac:dyDescent="0.35">
      <c r="C541">
        <f>'TPS543C20 Loop Gain'!AI3399</f>
        <v>-77.723095870927722</v>
      </c>
      <c r="D541">
        <f>'TPS543C20 Loop Gain'!AJ3399</f>
        <v>-47.467469819465727</v>
      </c>
      <c r="E541">
        <f>'TPS543C20 Loop Gain'!B3399</f>
        <v>1465000</v>
      </c>
    </row>
    <row r="542" spans="3:5" x14ac:dyDescent="0.35">
      <c r="C542">
        <f>'TPS543C20 Loop Gain'!AI3398</f>
        <v>-77.531641163399371</v>
      </c>
      <c r="D542">
        <f>'TPS543C20 Loop Gain'!AJ3398</f>
        <v>-47.121987031436184</v>
      </c>
      <c r="E542">
        <f>'TPS543C20 Loop Gain'!B3398</f>
        <v>1464000</v>
      </c>
    </row>
    <row r="543" spans="3:5" x14ac:dyDescent="0.35">
      <c r="C543">
        <f>'TPS543C20 Loop Gain'!AI3397</f>
        <v>-77.34419659958192</v>
      </c>
      <c r="D543">
        <f>'TPS543C20 Loop Gain'!AJ3397</f>
        <v>-46.776497612258424</v>
      </c>
      <c r="E543">
        <f>'TPS543C20 Loop Gain'!B3397</f>
        <v>1463000</v>
      </c>
    </row>
    <row r="544" spans="3:5" x14ac:dyDescent="0.35">
      <c r="C544">
        <f>'TPS543C20 Loop Gain'!AI3396</f>
        <v>-77.1606020380205</v>
      </c>
      <c r="D544">
        <f>'TPS543C20 Loop Gain'!AJ3396</f>
        <v>-46.431001824443683</v>
      </c>
      <c r="E544">
        <f>'TPS543C20 Loop Gain'!B3396</f>
        <v>1462000</v>
      </c>
    </row>
    <row r="545" spans="3:5" x14ac:dyDescent="0.35">
      <c r="C545">
        <f>'TPS543C20 Loop Gain'!AI3395</f>
        <v>-76.980707013715929</v>
      </c>
      <c r="D545">
        <f>'TPS543C20 Loop Gain'!AJ3395</f>
        <v>-46.085499932657854</v>
      </c>
      <c r="E545">
        <f>'TPS543C20 Loop Gain'!B3395</f>
        <v>1461000</v>
      </c>
    </row>
    <row r="546" spans="3:5" x14ac:dyDescent="0.35">
      <c r="C546">
        <f>'TPS543C20 Loop Gain'!AI3394</f>
        <v>-76.804369974578336</v>
      </c>
      <c r="D546">
        <f>'TPS543C20 Loop Gain'!AJ3394</f>
        <v>-45.73999220369209</v>
      </c>
      <c r="E546">
        <f>'TPS543C20 Loop Gain'!B3394</f>
        <v>1460000</v>
      </c>
    </row>
    <row r="547" spans="3:5" x14ac:dyDescent="0.35">
      <c r="C547">
        <f>'TPS543C20 Loop Gain'!AI3393</f>
        <v>-76.631457591736961</v>
      </c>
      <c r="D547">
        <f>'TPS543C20 Loop Gain'!AJ3393</f>
        <v>-45.394478906402789</v>
      </c>
      <c r="E547">
        <f>'TPS543C20 Loop Gain'!B3393</f>
        <v>1459000</v>
      </c>
    </row>
    <row r="548" spans="3:5" x14ac:dyDescent="0.35">
      <c r="C548">
        <f>'TPS543C20 Loop Gain'!AI3392</f>
        <v>-76.461844135318543</v>
      </c>
      <c r="D548">
        <f>'TPS543C20 Loop Gain'!AJ3392</f>
        <v>-45.048960311683793</v>
      </c>
      <c r="E548">
        <f>'TPS543C20 Loop Gain'!B3392</f>
        <v>1458000</v>
      </c>
    </row>
    <row r="549" spans="3:5" x14ac:dyDescent="0.35">
      <c r="C549">
        <f>'TPS543C20 Loop Gain'!AI3391</f>
        <v>-76.295410908366534</v>
      </c>
      <c r="D549">
        <f>'TPS543C20 Loop Gain'!AJ3391</f>
        <v>-44.703436692430017</v>
      </c>
      <c r="E549">
        <f>'TPS543C20 Loop Gain'!B3391</f>
        <v>1457000</v>
      </c>
    </row>
    <row r="550" spans="3:5" x14ac:dyDescent="0.35">
      <c r="C550">
        <f>'TPS543C20 Loop Gain'!AI3390</f>
        <v>-76.132045732509084</v>
      </c>
      <c r="D550">
        <f>'TPS543C20 Loop Gain'!AJ3390</f>
        <v>-44.35790832348345</v>
      </c>
      <c r="E550">
        <f>'TPS543C20 Loop Gain'!B3390</f>
        <v>1456000</v>
      </c>
    </row>
    <row r="551" spans="3:5" x14ac:dyDescent="0.35">
      <c r="C551">
        <f>'TPS543C20 Loop Gain'!AI3389</f>
        <v>-75.971642479821682</v>
      </c>
      <c r="D551">
        <f>'TPS543C20 Loop Gain'!AJ3389</f>
        <v>-44.012375481600458</v>
      </c>
      <c r="E551">
        <f>'TPS543C20 Loop Gain'!B3389</f>
        <v>1455000</v>
      </c>
    </row>
    <row r="552" spans="3:5" x14ac:dyDescent="0.35">
      <c r="C552">
        <f>'TPS543C20 Loop Gain'!AI3388</f>
        <v>-75.81410064597938</v>
      </c>
      <c r="D552">
        <f>'TPS543C20 Loop Gain'!AJ3388</f>
        <v>-43.666838445405091</v>
      </c>
      <c r="E552">
        <f>'TPS543C20 Loop Gain'!B3388</f>
        <v>1454000</v>
      </c>
    </row>
    <row r="553" spans="3:5" x14ac:dyDescent="0.35">
      <c r="C553">
        <f>'TPS543C20 Loop Gain'!AI3387</f>
        <v>-75.659324960413755</v>
      </c>
      <c r="D553">
        <f>'TPS543C20 Loop Gain'!AJ3387</f>
        <v>-43.3212974953585</v>
      </c>
      <c r="E553">
        <f>'TPS543C20 Loop Gain'!B3387</f>
        <v>1453000</v>
      </c>
    </row>
    <row r="554" spans="3:5" x14ac:dyDescent="0.35">
      <c r="C554">
        <f>'TPS543C20 Loop Gain'!AI3386</f>
        <v>-75.507225029674686</v>
      </c>
      <c r="D554">
        <f>'TPS543C20 Loop Gain'!AJ3386</f>
        <v>-42.975752913698969</v>
      </c>
      <c r="E554">
        <f>'TPS543C20 Loop Gain'!B3386</f>
        <v>1452000</v>
      </c>
    </row>
    <row r="555" spans="3:5" x14ac:dyDescent="0.35">
      <c r="C555">
        <f>'TPS543C20 Loop Gain'!AI3385</f>
        <v>-75.35771501068038</v>
      </c>
      <c r="D555">
        <f>'TPS543C20 Loop Gain'!AJ3385</f>
        <v>-42.630204984405893</v>
      </c>
      <c r="E555">
        <f>'TPS543C20 Loop Gain'!B3385</f>
        <v>1451000</v>
      </c>
    </row>
    <row r="556" spans="3:5" x14ac:dyDescent="0.35">
      <c r="C556">
        <f>'TPS543C20 Loop Gain'!AI3384</f>
        <v>-75.21071331088919</v>
      </c>
      <c r="D556">
        <f>'TPS543C20 Loop Gain'!AJ3384</f>
        <v>-42.284653993167559</v>
      </c>
      <c r="E556">
        <f>'TPS543C20 Loop Gain'!B3384</f>
        <v>1450000</v>
      </c>
    </row>
    <row r="557" spans="3:5" x14ac:dyDescent="0.35">
      <c r="C557">
        <f>'TPS543C20 Loop Gain'!AI3383</f>
        <v>-75.066142312766985</v>
      </c>
      <c r="D557">
        <f>'TPS543C20 Loop Gain'!AJ3383</f>
        <v>-41.939100227317482</v>
      </c>
      <c r="E557">
        <f>'TPS543C20 Loop Gain'!B3383</f>
        <v>1449000</v>
      </c>
    </row>
    <row r="558" spans="3:5" x14ac:dyDescent="0.35">
      <c r="C558">
        <f>'TPS543C20 Loop Gain'!AI3382</f>
        <v>-74.923928120240561</v>
      </c>
      <c r="D558">
        <f>'TPS543C20 Loop Gain'!AJ3382</f>
        <v>-41.593543975800401</v>
      </c>
      <c r="E558">
        <f>'TPS543C20 Loop Gain'!B3382</f>
        <v>1448000</v>
      </c>
    </row>
    <row r="559" spans="3:5" x14ac:dyDescent="0.35">
      <c r="C559">
        <f>'TPS543C20 Loop Gain'!AI3381</f>
        <v>-74.784000325059679</v>
      </c>
      <c r="D559">
        <f>'TPS543C20 Loop Gain'!AJ3381</f>
        <v>-41.24798552913655</v>
      </c>
      <c r="E559">
        <f>'TPS543C20 Loop Gain'!B3381</f>
        <v>1447000</v>
      </c>
    </row>
    <row r="560" spans="3:5" x14ac:dyDescent="0.35">
      <c r="C560">
        <f>'TPS543C20 Loop Gain'!AI3380</f>
        <v>-74.646291791209791</v>
      </c>
      <c r="D560">
        <f>'TPS543C20 Loop Gain'!AJ3380</f>
        <v>-40.902425179358588</v>
      </c>
      <c r="E560">
        <f>'TPS543C20 Loop Gain'!B3380</f>
        <v>1446000</v>
      </c>
    </row>
    <row r="561" spans="3:5" x14ac:dyDescent="0.35">
      <c r="C561">
        <f>'TPS543C20 Loop Gain'!AI3379</f>
        <v>-74.510738455745155</v>
      </c>
      <c r="D561">
        <f>'TPS543C20 Loop Gain'!AJ3379</f>
        <v>-40.556863219977096</v>
      </c>
      <c r="E561">
        <f>'TPS543C20 Loop Gain'!B3379</f>
        <v>1445000</v>
      </c>
    </row>
    <row r="562" spans="3:5" x14ac:dyDescent="0.35">
      <c r="C562">
        <f>'TPS543C20 Loop Gain'!AI3378</f>
        <v>-74.377279144551963</v>
      </c>
      <c r="D562">
        <f>'TPS543C20 Loop Gain'!AJ3378</f>
        <v>-40.211299945931032</v>
      </c>
      <c r="E562">
        <f>'TPS543C20 Loop Gain'!B3378</f>
        <v>1444000</v>
      </c>
    </row>
    <row r="563" spans="3:5" x14ac:dyDescent="0.35">
      <c r="C563">
        <f>'TPS543C20 Loop Gain'!AI3377</f>
        <v>-74.245855401725919</v>
      </c>
      <c r="D563">
        <f>'TPS543C20 Loop Gain'!AJ3377</f>
        <v>-39.865735653552235</v>
      </c>
      <c r="E563">
        <f>'TPS543C20 Loop Gain'!B3377</f>
        <v>1443000</v>
      </c>
    </row>
    <row r="564" spans="3:5" x14ac:dyDescent="0.35">
      <c r="C564">
        <f>'TPS543C20 Loop Gain'!AI3376</f>
        <v>-74.116411331362542</v>
      </c>
      <c r="D564">
        <f>'TPS543C20 Loop Gain'!AJ3376</f>
        <v>-39.520170640500275</v>
      </c>
      <c r="E564">
        <f>'TPS543C20 Loop Gain'!B3376</f>
        <v>1442000</v>
      </c>
    </row>
    <row r="565" spans="3:5" x14ac:dyDescent="0.35">
      <c r="C565">
        <f>'TPS543C20 Loop Gain'!AI3375</f>
        <v>-73.988893450708417</v>
      </c>
      <c r="D565">
        <f>'TPS543C20 Loop Gain'!AJ3375</f>
        <v>-39.17460520572785</v>
      </c>
      <c r="E565">
        <f>'TPS543C20 Loop Gain'!B3375</f>
        <v>1441000</v>
      </c>
    </row>
    <row r="566" spans="3:5" x14ac:dyDescent="0.35">
      <c r="C566">
        <f>'TPS543C20 Loop Gain'!AI3374</f>
        <v>-73.863250553700567</v>
      </c>
      <c r="D566">
        <f>'TPS543C20 Loop Gain'!AJ3374</f>
        <v>-38.829039649439395</v>
      </c>
      <c r="E566">
        <f>'TPS543C20 Loop Gain'!B3374</f>
        <v>1440000</v>
      </c>
    </row>
    <row r="567" spans="3:5" x14ac:dyDescent="0.35">
      <c r="C567">
        <f>'TPS543C20 Loop Gain'!AI3373</f>
        <v>-73.739433584015785</v>
      </c>
      <c r="D567">
        <f>'TPS543C20 Loop Gain'!AJ3373</f>
        <v>-38.483474273028605</v>
      </c>
      <c r="E567">
        <f>'TPS543C20 Loop Gain'!B3373</f>
        <v>1439000</v>
      </c>
    </row>
    <row r="568" spans="3:5" x14ac:dyDescent="0.35">
      <c r="C568">
        <f>'TPS543C20 Loop Gain'!AI3372</f>
        <v>-73.617395516862189</v>
      </c>
      <c r="D568">
        <f>'TPS543C20 Loop Gain'!AJ3372</f>
        <v>-38.137909379037588</v>
      </c>
      <c r="E568">
        <f>'TPS543C20 Loop Gain'!B3372</f>
        <v>1438000</v>
      </c>
    </row>
    <row r="569" spans="3:5" x14ac:dyDescent="0.35">
      <c r="C569">
        <f>'TPS543C20 Loop Gain'!AI3371</f>
        <v>-73.497091248792586</v>
      </c>
      <c r="D569">
        <f>'TPS543C20 Loop Gain'!AJ3371</f>
        <v>-37.792345271119203</v>
      </c>
      <c r="E569">
        <f>'TPS543C20 Loop Gain'!B3371</f>
        <v>1437000</v>
      </c>
    </row>
    <row r="570" spans="3:5" x14ac:dyDescent="0.35">
      <c r="C570">
        <f>'TPS543C20 Loop Gain'!AI3370</f>
        <v>-73.378477494887818</v>
      </c>
      <c r="D570">
        <f>'TPS543C20 Loop Gain'!AJ3370</f>
        <v>-37.446782253970575</v>
      </c>
      <c r="E570">
        <f>'TPS543C20 Loop Gain'!B3370</f>
        <v>1436000</v>
      </c>
    </row>
    <row r="571" spans="3:5" x14ac:dyDescent="0.35">
      <c r="C571">
        <f>'TPS543C20 Loop Gain'!AI3369</f>
        <v>-73.261512692740595</v>
      </c>
      <c r="D571">
        <f>'TPS543C20 Loop Gain'!AJ3369</f>
        <v>-37.101220633297288</v>
      </c>
      <c r="E571">
        <f>'TPS543C20 Loop Gain'!B3369</f>
        <v>1435000</v>
      </c>
    </row>
    <row r="572" spans="3:5" x14ac:dyDescent="0.35">
      <c r="C572">
        <f>'TPS543C20 Loop Gain'!AI3368</f>
        <v>-73.146156912697265</v>
      </c>
      <c r="D572">
        <f>'TPS543C20 Loop Gain'!AJ3368</f>
        <v>-36.755660715757323</v>
      </c>
      <c r="E572">
        <f>'TPS543C20 Loop Gain'!B3368</f>
        <v>1434000</v>
      </c>
    </row>
    <row r="573" spans="3:5" x14ac:dyDescent="0.35">
      <c r="C573">
        <f>'TPS543C20 Loop Gain'!AI3367</f>
        <v>-73.032371773880087</v>
      </c>
      <c r="D573">
        <f>'TPS543C20 Loop Gain'!AJ3367</f>
        <v>-36.410102808924258</v>
      </c>
      <c r="E573">
        <f>'TPS543C20 Loop Gain'!B3367</f>
        <v>1433000</v>
      </c>
    </row>
    <row r="574" spans="3:5" x14ac:dyDescent="0.35">
      <c r="C574">
        <f>'TPS543C20 Loop Gain'!AI3366</f>
        <v>-72.920120365541678</v>
      </c>
      <c r="D574">
        <f>'TPS543C20 Loop Gain'!AJ3366</f>
        <v>-36.064547221221936</v>
      </c>
      <c r="E574">
        <f>'TPS543C20 Loop Gain'!B3366</f>
        <v>1432000</v>
      </c>
    </row>
    <row r="575" spans="3:5" x14ac:dyDescent="0.35">
      <c r="C575">
        <f>'TPS543C20 Loop Gain'!AI3365</f>
        <v>-72.809367173357941</v>
      </c>
      <c r="D575">
        <f>'TPS543C20 Loop Gain'!AJ3365</f>
        <v>-35.718994261881214</v>
      </c>
      <c r="E575">
        <f>'TPS543C20 Loop Gain'!B3365</f>
        <v>1431000</v>
      </c>
    </row>
    <row r="576" spans="3:5" x14ac:dyDescent="0.35">
      <c r="C576">
        <f>'TPS543C20 Loop Gain'!AI3364</f>
        <v>-72.700078010293439</v>
      </c>
      <c r="D576">
        <f>'TPS543C20 Loop Gain'!AJ3364</f>
        <v>-35.373444240901748</v>
      </c>
      <c r="E576">
        <f>'TPS543C20 Loop Gain'!B3364</f>
        <v>1430000</v>
      </c>
    </row>
    <row r="577" spans="3:5" x14ac:dyDescent="0.35">
      <c r="C577">
        <f>'TPS543C20 Loop Gain'!AI3363</f>
        <v>-72.592219951689941</v>
      </c>
      <c r="D577">
        <f>'TPS543C20 Loop Gain'!AJ3363</f>
        <v>-35.027897468982509</v>
      </c>
      <c r="E577">
        <f>'TPS543C20 Loop Gain'!B3363</f>
        <v>1429000</v>
      </c>
    </row>
    <row r="578" spans="3:5" x14ac:dyDescent="0.35">
      <c r="C578">
        <f>'TPS543C20 Loop Gain'!AI3362</f>
        <v>-72.485761274288976</v>
      </c>
      <c r="D578">
        <f>'TPS543C20 Loop Gain'!AJ3362</f>
        <v>-34.68235425748005</v>
      </c>
      <c r="E578">
        <f>'TPS543C20 Loop Gain'!B3362</f>
        <v>1428000</v>
      </c>
    </row>
    <row r="579" spans="3:5" x14ac:dyDescent="0.35">
      <c r="C579">
        <f>'TPS543C20 Loop Gain'!AI3361</f>
        <v>-72.38067139889796</v>
      </c>
      <c r="D579">
        <f>'TPS543C20 Loop Gain'!AJ3361</f>
        <v>-34.336814918369306</v>
      </c>
      <c r="E579">
        <f>'TPS543C20 Loop Gain'!B3361</f>
        <v>1427000</v>
      </c>
    </row>
    <row r="580" spans="3:5" x14ac:dyDescent="0.35">
      <c r="C580">
        <f>'TPS543C20 Loop Gain'!AI3360</f>
        <v>-72.276920836435934</v>
      </c>
      <c r="D580">
        <f>'TPS543C20 Loop Gain'!AJ3360</f>
        <v>-33.9912797641732</v>
      </c>
      <c r="E580">
        <f>'TPS543C20 Loop Gain'!B3360</f>
        <v>1426000</v>
      </c>
    </row>
    <row r="581" spans="3:5" x14ac:dyDescent="0.35">
      <c r="C581">
        <f>'TPS543C20 Loop Gain'!AI3359</f>
        <v>-72.174481137135359</v>
      </c>
      <c r="D581">
        <f>'TPS543C20 Loop Gain'!AJ3359</f>
        <v>-33.645749107923756</v>
      </c>
      <c r="E581">
        <f>'TPS543C20 Loop Gain'!B3359</f>
        <v>1425000</v>
      </c>
    </row>
    <row r="582" spans="3:5" x14ac:dyDescent="0.35">
      <c r="C582">
        <f>'TPS543C20 Loop Gain'!AI3358</f>
        <v>-72.073324842672221</v>
      </c>
      <c r="D582">
        <f>'TPS543C20 Loop Gain'!AJ3358</f>
        <v>-33.300223263106275</v>
      </c>
      <c r="E582">
        <f>'TPS543C20 Loop Gain'!B3358</f>
        <v>1424000</v>
      </c>
    </row>
    <row r="583" spans="3:5" x14ac:dyDescent="0.35">
      <c r="C583">
        <f>'TPS543C20 Loop Gain'!AI3357</f>
        <v>-71.973425441028638</v>
      </c>
      <c r="D583">
        <f>'TPS543C20 Loop Gain'!AJ3357</f>
        <v>-32.954702543619469</v>
      </c>
      <c r="E583">
        <f>'TPS543C20 Loop Gain'!B3357</f>
        <v>1423000</v>
      </c>
    </row>
    <row r="584" spans="3:5" x14ac:dyDescent="0.35">
      <c r="C584">
        <f>'TPS543C20 Loop Gain'!AI3356</f>
        <v>-71.874757323895807</v>
      </c>
      <c r="D584">
        <f>'TPS543C20 Loop Gain'!AJ3356</f>
        <v>-32.609187263706367</v>
      </c>
      <c r="E584">
        <f>'TPS543C20 Loop Gain'!B3356</f>
        <v>1422000</v>
      </c>
    </row>
    <row r="585" spans="3:5" x14ac:dyDescent="0.35">
      <c r="C585">
        <f>'TPS543C20 Loop Gain'!AI3355</f>
        <v>-71.777295746458435</v>
      </c>
      <c r="D585">
        <f>'TPS543C20 Loop Gain'!AJ3355</f>
        <v>-32.263677737911848</v>
      </c>
      <c r="E585">
        <f>'TPS543C20 Loop Gain'!B3355</f>
        <v>1421000</v>
      </c>
    </row>
    <row r="586" spans="3:5" x14ac:dyDescent="0.35">
      <c r="C586">
        <f>'TPS543C20 Loop Gain'!AI3354</f>
        <v>-71.681016789397461</v>
      </c>
      <c r="D586">
        <f>'TPS543C20 Loop Gain'!AJ3354</f>
        <v>-31.918174281038439</v>
      </c>
      <c r="E586">
        <f>'TPS543C20 Loop Gain'!B3354</f>
        <v>1420000</v>
      </c>
    </row>
    <row r="587" spans="3:5" x14ac:dyDescent="0.35">
      <c r="C587">
        <f>'TPS543C20 Loop Gain'!AI3353</f>
        <v>-71.585897322960122</v>
      </c>
      <c r="D587">
        <f>'TPS543C20 Loop Gain'!AJ3353</f>
        <v>-31.572677208079249</v>
      </c>
      <c r="E587">
        <f>'TPS543C20 Loop Gain'!B3353</f>
        <v>1419000</v>
      </c>
    </row>
    <row r="588" spans="3:5" x14ac:dyDescent="0.35">
      <c r="C588">
        <f>'TPS543C20 Loop Gain'!AI3352</f>
        <v>-71.491914972974968</v>
      </c>
      <c r="D588">
        <f>'TPS543C20 Loop Gain'!AJ3352</f>
        <v>-31.227186834173448</v>
      </c>
      <c r="E588">
        <f>'TPS543C20 Loop Gain'!B3352</f>
        <v>1418000</v>
      </c>
    </row>
    <row r="589" spans="3:5" x14ac:dyDescent="0.35">
      <c r="C589">
        <f>'TPS543C20 Loop Gain'!AI3351</f>
        <v>-71.399048088681781</v>
      </c>
      <c r="D589">
        <f>'TPS543C20 Loop Gain'!AJ3351</f>
        <v>-30.881703474563135</v>
      </c>
      <c r="E589">
        <f>'TPS543C20 Loop Gain'!B3351</f>
        <v>1417000</v>
      </c>
    </row>
    <row r="590" spans="3:5" x14ac:dyDescent="0.35">
      <c r="C590">
        <f>'TPS543C20 Loop Gain'!AI3350</f>
        <v>-71.307275712255432</v>
      </c>
      <c r="D590">
        <f>'TPS543C20 Loop Gain'!AJ3350</f>
        <v>-30.536227444523131</v>
      </c>
      <c r="E590">
        <f>'TPS543C20 Loop Gain'!B3350</f>
        <v>1416000</v>
      </c>
    </row>
    <row r="591" spans="3:5" x14ac:dyDescent="0.35">
      <c r="C591">
        <f>'TPS543C20 Loop Gain'!AI3349</f>
        <v>-71.216577549930292</v>
      </c>
      <c r="D591">
        <f>'TPS543C20 Loop Gain'!AJ3349</f>
        <v>-30.190759059321472</v>
      </c>
      <c r="E591">
        <f>'TPS543C20 Loop Gain'!B3349</f>
        <v>1415000</v>
      </c>
    </row>
    <row r="592" spans="3:5" x14ac:dyDescent="0.35">
      <c r="C592">
        <f>'TPS543C20 Loop Gain'!AI3348</f>
        <v>-71.126933944613967</v>
      </c>
      <c r="D592">
        <f>'TPS543C20 Loop Gain'!AJ3348</f>
        <v>-29.845298634160827</v>
      </c>
      <c r="E592">
        <f>'TPS543C20 Loop Gain'!B3348</f>
        <v>1414000</v>
      </c>
    </row>
    <row r="593" spans="3:5" x14ac:dyDescent="0.35">
      <c r="C593">
        <f>'TPS543C20 Loop Gain'!AI3347</f>
        <v>-71.038325849909356</v>
      </c>
      <c r="D593">
        <f>'TPS543C20 Loop Gain'!AJ3347</f>
        <v>-29.499846484136032</v>
      </c>
      <c r="E593">
        <f>'TPS543C20 Loop Gain'!B3347</f>
        <v>1413000</v>
      </c>
    </row>
    <row r="594" spans="3:5" x14ac:dyDescent="0.35">
      <c r="C594">
        <f>'TPS543C20 Loop Gain'!AI3346</f>
        <v>-70.950734805445904</v>
      </c>
      <c r="D594">
        <f>'TPS543C20 Loop Gain'!AJ3346</f>
        <v>-29.154402924166945</v>
      </c>
      <c r="E594">
        <f>'TPS543C20 Loop Gain'!B3346</f>
        <v>1412000</v>
      </c>
    </row>
    <row r="595" spans="3:5" x14ac:dyDescent="0.35">
      <c r="C595">
        <f>'TPS543C20 Loop Gain'!AI3345</f>
        <v>-70.864142913456178</v>
      </c>
      <c r="D595">
        <f>'TPS543C20 Loop Gain'!AJ3345</f>
        <v>-28.808968268952324</v>
      </c>
      <c r="E595">
        <f>'TPS543C20 Loop Gain'!B3345</f>
        <v>1411000</v>
      </c>
    </row>
    <row r="596" spans="3:5" x14ac:dyDescent="0.35">
      <c r="C596">
        <f>'TPS543C20 Loop Gain'!AI3344</f>
        <v>-70.778532816516815</v>
      </c>
      <c r="D596">
        <f>'TPS543C20 Loop Gain'!AJ3344</f>
        <v>-28.46354283292716</v>
      </c>
      <c r="E596">
        <f>'TPS543C20 Loop Gain'!B3344</f>
        <v>1410000</v>
      </c>
    </row>
    <row r="597" spans="3:5" x14ac:dyDescent="0.35">
      <c r="C597">
        <f>'TPS543C20 Loop Gain'!AI3343</f>
        <v>-70.693887676378594</v>
      </c>
      <c r="D597">
        <f>'TPS543C20 Loop Gain'!AJ3343</f>
        <v>-28.118126930191046</v>
      </c>
      <c r="E597">
        <f>'TPS543C20 Loop Gain'!B3343</f>
        <v>1409000</v>
      </c>
    </row>
    <row r="598" spans="3:5" x14ac:dyDescent="0.35">
      <c r="C598">
        <f>'TPS543C20 Loop Gain'!AI3342</f>
        <v>-70.610191153834762</v>
      </c>
      <c r="D598">
        <f>'TPS543C20 Loop Gain'!AJ3342</f>
        <v>-27.772720874465708</v>
      </c>
      <c r="E598">
        <f>'TPS543C20 Loop Gain'!B3342</f>
        <v>1408000</v>
      </c>
    </row>
    <row r="599" spans="3:5" x14ac:dyDescent="0.35">
      <c r="C599">
        <f>'TPS543C20 Loop Gain'!AI3341</f>
        <v>-70.527427389561282</v>
      </c>
      <c r="D599">
        <f>'TPS543C20 Loop Gain'!AJ3341</f>
        <v>-27.427324979049128</v>
      </c>
      <c r="E599">
        <f>'TPS543C20 Loop Gain'!B3341</f>
        <v>1407000</v>
      </c>
    </row>
    <row r="600" spans="3:5" x14ac:dyDescent="0.35">
      <c r="C600">
        <f>'TPS543C20 Loop Gain'!AI3340</f>
        <v>-70.44558098586802</v>
      </c>
      <c r="D600">
        <f>'TPS543C20 Loop Gain'!AJ3340</f>
        <v>-27.081939556747471</v>
      </c>
      <c r="E600">
        <f>'TPS543C20 Loop Gain'!B3340</f>
        <v>1406000</v>
      </c>
    </row>
    <row r="601" spans="3:5" x14ac:dyDescent="0.35">
      <c r="C601">
        <f>'TPS543C20 Loop Gain'!AI3339</f>
        <v>-70.364636989319536</v>
      </c>
      <c r="D601">
        <f>'TPS543C20 Loop Gain'!AJ3339</f>
        <v>-26.736564919830982</v>
      </c>
      <c r="E601">
        <f>'TPS543C20 Loop Gain'!B3339</f>
        <v>1405000</v>
      </c>
    </row>
    <row r="602" spans="3:5" x14ac:dyDescent="0.35">
      <c r="C602">
        <f>'TPS543C20 Loop Gain'!AI3338</f>
        <v>-70.284580874169848</v>
      </c>
      <c r="D602">
        <f>'TPS543C20 Loop Gain'!AJ3338</f>
        <v>-26.391201379978291</v>
      </c>
      <c r="E602">
        <f>'TPS543C20 Loop Gain'!B3338</f>
        <v>1404000</v>
      </c>
    </row>
    <row r="603" spans="3:5" x14ac:dyDescent="0.35">
      <c r="C603">
        <f>'TPS543C20 Loop Gain'!AI3337</f>
        <v>-70.205398526569198</v>
      </c>
      <c r="D603">
        <f>'TPS543C20 Loop Gain'!AJ3337</f>
        <v>-26.045849248233633</v>
      </c>
      <c r="E603">
        <f>'TPS543C20 Loop Gain'!B3337</f>
        <v>1403000</v>
      </c>
    </row>
    <row r="604" spans="3:5" x14ac:dyDescent="0.35">
      <c r="C604">
        <f>'TPS543C20 Loop Gain'!AI3336</f>
        <v>-70.127076229494506</v>
      </c>
      <c r="D604">
        <f>'TPS543C20 Loop Gain'!AJ3336</f>
        <v>-25.70050883493543</v>
      </c>
      <c r="E604">
        <f>'TPS543C20 Loop Gain'!B3336</f>
        <v>1402000</v>
      </c>
    </row>
    <row r="605" spans="3:5" x14ac:dyDescent="0.35">
      <c r="C605">
        <f>'TPS543C20 Loop Gain'!AI3335</f>
        <v>-70.04960064837141</v>
      </c>
      <c r="D605">
        <f>'TPS543C20 Loop Gain'!AJ3335</f>
        <v>-25.355180449674371</v>
      </c>
      <c r="E605">
        <f>'TPS543C20 Loop Gain'!B3335</f>
        <v>1401000</v>
      </c>
    </row>
    <row r="606" spans="3:5" x14ac:dyDescent="0.35">
      <c r="C606">
        <f>'TPS543C20 Loop Gain'!AI3334</f>
        <v>-69.972958817349124</v>
      </c>
      <c r="D606">
        <f>'TPS543C20 Loop Gain'!AJ3334</f>
        <v>-25.009864401247306</v>
      </c>
      <c r="E606">
        <f>'TPS543C20 Loop Gain'!B3334</f>
        <v>1400000</v>
      </c>
    </row>
    <row r="607" spans="3:5" x14ac:dyDescent="0.35">
      <c r="C607">
        <f>'TPS543C20 Loop Gain'!AI3333</f>
        <v>-69.897138126184203</v>
      </c>
      <c r="D607">
        <f>'TPS543C20 Loop Gain'!AJ3333</f>
        <v>-24.664560997588925</v>
      </c>
      <c r="E607">
        <f>'TPS543C20 Loop Gain'!B3333</f>
        <v>1399000</v>
      </c>
    </row>
    <row r="608" spans="3:5" x14ac:dyDescent="0.35">
      <c r="C608">
        <f>'TPS543C20 Loop Gain'!AI3332</f>
        <v>-69.822126307713333</v>
      </c>
      <c r="D608">
        <f>'TPS543C20 Loop Gain'!AJ3332</f>
        <v>-24.319270545726571</v>
      </c>
      <c r="E608">
        <f>'TPS543C20 Loop Gain'!B3332</f>
        <v>1398000</v>
      </c>
    </row>
    <row r="609" spans="3:5" x14ac:dyDescent="0.35">
      <c r="C609">
        <f>'TPS543C20 Loop Gain'!AI3331</f>
        <v>-69.747911425879309</v>
      </c>
      <c r="D609">
        <f>'TPS543C20 Loop Gain'!AJ3331</f>
        <v>-23.973993351735785</v>
      </c>
      <c r="E609">
        <f>'TPS543C20 Loop Gain'!B3331</f>
        <v>1397000</v>
      </c>
    </row>
    <row r="610" spans="3:5" x14ac:dyDescent="0.35">
      <c r="C610">
        <f>'TPS543C20 Loop Gain'!AI3330</f>
        <v>-69.674481864273247</v>
      </c>
      <c r="D610">
        <f>'TPS543C20 Loop Gain'!AJ3330</f>
        <v>-23.628729720670584</v>
      </c>
      <c r="E610">
        <f>'TPS543C20 Loop Gain'!B3330</f>
        <v>1396000</v>
      </c>
    </row>
    <row r="611" spans="3:5" x14ac:dyDescent="0.35">
      <c r="C611">
        <f>'TPS543C20 Loop Gain'!AI3329</f>
        <v>-69.601826315181114</v>
      </c>
      <c r="D611">
        <f>'TPS543C20 Loop Gain'!AJ3329</f>
        <v>-23.283479956524399</v>
      </c>
      <c r="E611">
        <f>'TPS543C20 Loop Gain'!B3329</f>
        <v>1395000</v>
      </c>
    </row>
    <row r="612" spans="3:5" x14ac:dyDescent="0.35">
      <c r="C612">
        <f>'TPS543C20 Loop Gain'!AI3328</f>
        <v>-69.52993376909663</v>
      </c>
      <c r="D612">
        <f>'TPS543C20 Loop Gain'!AJ3328</f>
        <v>-22.93824436216865</v>
      </c>
      <c r="E612">
        <f>'TPS543C20 Loop Gain'!B3328</f>
        <v>1394000</v>
      </c>
    </row>
    <row r="613" spans="3:5" x14ac:dyDescent="0.35">
      <c r="C613">
        <f>'TPS543C20 Loop Gain'!AI3327</f>
        <v>-69.45879350468401</v>
      </c>
      <c r="D613">
        <f>'TPS543C20 Loop Gain'!AJ3327</f>
        <v>-22.593023239315023</v>
      </c>
      <c r="E613">
        <f>'TPS543C20 Loop Gain'!B3327</f>
        <v>1393000</v>
      </c>
    </row>
    <row r="614" spans="3:5" x14ac:dyDescent="0.35">
      <c r="C614">
        <f>'TPS543C20 Loop Gain'!AI3326</f>
        <v>-69.38839507916056</v>
      </c>
      <c r="D614">
        <f>'TPS543C20 Loop Gain'!AJ3326</f>
        <v>-22.247816888442348</v>
      </c>
      <c r="E614">
        <f>'TPS543C20 Loop Gain'!B3326</f>
        <v>1392000</v>
      </c>
    </row>
    <row r="615" spans="3:5" x14ac:dyDescent="0.35">
      <c r="C615">
        <f>'TPS543C20 Loop Gain'!AI3325</f>
        <v>-69.318728319086347</v>
      </c>
      <c r="D615">
        <f>'TPS543C20 Loop Gain'!AJ3325</f>
        <v>-21.902625608756296</v>
      </c>
      <c r="E615">
        <f>'TPS543C20 Loop Gain'!B3325</f>
        <v>1391000</v>
      </c>
    </row>
    <row r="616" spans="3:5" x14ac:dyDescent="0.35">
      <c r="C616">
        <f>'TPS543C20 Loop Gain'!AI3324</f>
        <v>-69.249783311537598</v>
      </c>
      <c r="D616">
        <f>'TPS543C20 Loop Gain'!AJ3324</f>
        <v>-21.557449698145184</v>
      </c>
      <c r="E616">
        <f>'TPS543C20 Loop Gain'!B3324</f>
        <v>1390000</v>
      </c>
    </row>
    <row r="617" spans="3:5" x14ac:dyDescent="0.35">
      <c r="C617">
        <f>'TPS543C20 Loop Gain'!AI3323</f>
        <v>-69.18155039563915</v>
      </c>
      <c r="D617">
        <f>'TPS543C20 Loop Gain'!AJ3323</f>
        <v>-21.21228945310915</v>
      </c>
      <c r="E617">
        <f>'TPS543C20 Loop Gain'!B3323</f>
        <v>1389000</v>
      </c>
    </row>
    <row r="618" spans="3:5" x14ac:dyDescent="0.35">
      <c r="C618">
        <f>'TPS543C20 Loop Gain'!AI3322</f>
        <v>-69.114020154448156</v>
      </c>
      <c r="D618">
        <f>'TPS543C20 Loop Gain'!AJ3322</f>
        <v>-20.867145168718761</v>
      </c>
      <c r="E618">
        <f>'TPS543C20 Loop Gain'!B3322</f>
        <v>1388000</v>
      </c>
    </row>
    <row r="619" spans="3:5" x14ac:dyDescent="0.35">
      <c r="C619">
        <f>'TPS543C20 Loop Gain'!AI3321</f>
        <v>-69.047183407167239</v>
      </c>
      <c r="D619">
        <f>'TPS543C20 Loop Gain'!AJ3321</f>
        <v>-20.522017138571439</v>
      </c>
      <c r="E619">
        <f>'TPS543C20 Loop Gain'!B3321</f>
        <v>1387000</v>
      </c>
    </row>
    <row r="620" spans="3:5" x14ac:dyDescent="0.35">
      <c r="C620">
        <f>'TPS543C20 Loop Gain'!AI3320</f>
        <v>-68.981031201667562</v>
      </c>
      <c r="D620">
        <f>'TPS543C20 Loop Gain'!AJ3320</f>
        <v>-20.176905654723654</v>
      </c>
      <c r="E620">
        <f>'TPS543C20 Loop Gain'!B3320</f>
        <v>1386000</v>
      </c>
    </row>
    <row r="621" spans="3:5" x14ac:dyDescent="0.35">
      <c r="C621">
        <f>'TPS543C20 Loop Gain'!AI3319</f>
        <v>-68.915554807314138</v>
      </c>
      <c r="D621">
        <f>'TPS543C20 Loop Gain'!AJ3319</f>
        <v>-19.831811007648103</v>
      </c>
      <c r="E621">
        <f>'TPS543C20 Loop Gain'!B3319</f>
        <v>1385000</v>
      </c>
    </row>
    <row r="622" spans="3:5" x14ac:dyDescent="0.35">
      <c r="C622">
        <f>'TPS543C20 Loop Gain'!AI3318</f>
        <v>-68.850745708075422</v>
      </c>
      <c r="D622">
        <f>'TPS543C20 Loop Gain'!AJ3318</f>
        <v>-19.486733486180608</v>
      </c>
      <c r="E622">
        <f>'TPS543C20 Loop Gain'!B3318</f>
        <v>1384000</v>
      </c>
    </row>
    <row r="623" spans="3:5" x14ac:dyDescent="0.35">
      <c r="C623">
        <f>'TPS543C20 Loop Gain'!AI3317</f>
        <v>-68.786595595904728</v>
      </c>
      <c r="D623">
        <f>'TPS543C20 Loop Gain'!AJ3317</f>
        <v>-19.141673377478256</v>
      </c>
      <c r="E623">
        <f>'TPS543C20 Loop Gain'!B3317</f>
        <v>1383000</v>
      </c>
    </row>
    <row r="624" spans="3:5" x14ac:dyDescent="0.35">
      <c r="C624">
        <f>'TPS543C20 Loop Gain'!AI3316</f>
        <v>-68.723096364376801</v>
      </c>
      <c r="D624">
        <f>'TPS543C20 Loop Gain'!AJ3316</f>
        <v>-18.796630966952986</v>
      </c>
      <c r="E624">
        <f>'TPS543C20 Loop Gain'!B3316</f>
        <v>1382000</v>
      </c>
    </row>
    <row r="625" spans="3:5" x14ac:dyDescent="0.35">
      <c r="C625">
        <f>'TPS543C20 Loop Gain'!AI3315</f>
        <v>-68.660240102575742</v>
      </c>
      <c r="D625">
        <f>'TPS543C20 Loop Gain'!AJ3315</f>
        <v>-18.451606538227551</v>
      </c>
      <c r="E625">
        <f>'TPS543C20 Loop Gain'!B3315</f>
        <v>1381000</v>
      </c>
    </row>
    <row r="626" spans="3:5" x14ac:dyDescent="0.35">
      <c r="C626">
        <f>'TPS543C20 Loop Gain'!AI3314</f>
        <v>-68.598019089217829</v>
      </c>
      <c r="D626">
        <f>'TPS543C20 Loop Gain'!AJ3314</f>
        <v>-18.106600373095954</v>
      </c>
      <c r="E626">
        <f>'TPS543C20 Loop Gain'!B3314</f>
        <v>1380000</v>
      </c>
    </row>
    <row r="627" spans="3:5" x14ac:dyDescent="0.35">
      <c r="C627">
        <f>'TPS543C20 Loop Gain'!AI3313</f>
        <v>-68.536425786994741</v>
      </c>
      <c r="D627">
        <f>'TPS543C20 Loop Gain'!AJ3313</f>
        <v>-17.76161275145477</v>
      </c>
      <c r="E627">
        <f>'TPS543C20 Loop Gain'!B3313</f>
        <v>1379000</v>
      </c>
    </row>
    <row r="628" spans="3:5" x14ac:dyDescent="0.35">
      <c r="C628">
        <f>'TPS543C20 Loop Gain'!AI3312</f>
        <v>-68.475452837136345</v>
      </c>
      <c r="D628">
        <f>'TPS543C20 Loop Gain'!AJ3312</f>
        <v>-17.416643951262177</v>
      </c>
      <c r="E628">
        <f>'TPS543C20 Loop Gain'!B3312</f>
        <v>1378000</v>
      </c>
    </row>
    <row r="629" spans="3:5" x14ac:dyDescent="0.35">
      <c r="C629">
        <f>'TPS543C20 Loop Gain'!AI3311</f>
        <v>-68.415093054178172</v>
      </c>
      <c r="D629">
        <f>'TPS543C20 Loop Gain'!AJ3311</f>
        <v>-17.071694248497977</v>
      </c>
      <c r="E629">
        <f>'TPS543C20 Loop Gain'!B3311</f>
        <v>1377000</v>
      </c>
    </row>
    <row r="630" spans="3:5" x14ac:dyDescent="0.35">
      <c r="C630">
        <f>'TPS543C20 Loop Gain'!AI3310</f>
        <v>-68.3553394209207</v>
      </c>
      <c r="D630">
        <f>'TPS543C20 Loop Gain'!AJ3310</f>
        <v>-16.726763917094782</v>
      </c>
      <c r="E630">
        <f>'TPS543C20 Loop Gain'!B3310</f>
        <v>1376000</v>
      </c>
    </row>
    <row r="631" spans="3:5" x14ac:dyDescent="0.35">
      <c r="C631">
        <f>'TPS543C20 Loop Gain'!AI3309</f>
        <v>-68.296185083580397</v>
      </c>
      <c r="D631">
        <f>'TPS543C20 Loop Gain'!AJ3309</f>
        <v>-16.381853228902159</v>
      </c>
      <c r="E631">
        <f>'TPS543C20 Loop Gain'!B3309</f>
        <v>1375000</v>
      </c>
    </row>
    <row r="632" spans="3:5" x14ac:dyDescent="0.35">
      <c r="C632">
        <f>'TPS543C20 Loop Gain'!AI3308</f>
        <v>-68.237623347117278</v>
      </c>
      <c r="D632">
        <f>'TPS543C20 Loop Gain'!AJ3308</f>
        <v>-16.036962453631109</v>
      </c>
      <c r="E632">
        <f>'TPS543C20 Loop Gain'!B3308</f>
        <v>1374000</v>
      </c>
    </row>
    <row r="633" spans="3:5" x14ac:dyDescent="0.35">
      <c r="C633">
        <f>'TPS543C20 Loop Gain'!AI3307</f>
        <v>-68.179647670737154</v>
      </c>
      <c r="D633">
        <f>'TPS543C20 Loop Gain'!AJ3307</f>
        <v>-15.692091858817314</v>
      </c>
      <c r="E633">
        <f>'TPS543C20 Loop Gain'!B3307</f>
        <v>1373000</v>
      </c>
    </row>
    <row r="634" spans="3:5" x14ac:dyDescent="0.35">
      <c r="C634">
        <f>'TPS543C20 Loop Gain'!AI3306</f>
        <v>-68.12225166355158</v>
      </c>
      <c r="D634">
        <f>'TPS543C20 Loop Gain'!AJ3306</f>
        <v>-15.347241709755366</v>
      </c>
      <c r="E634">
        <f>'TPS543C20 Loop Gain'!B3306</f>
        <v>1372000</v>
      </c>
    </row>
    <row r="635" spans="3:5" x14ac:dyDescent="0.35">
      <c r="C635">
        <f>'TPS543C20 Loop Gain'!AI3305</f>
        <v>-68.065429080401245</v>
      </c>
      <c r="D635">
        <f>'TPS543C20 Loop Gain'!AJ3305</f>
        <v>-15.002412269460329</v>
      </c>
      <c r="E635">
        <f>'TPS543C20 Loop Gain'!B3305</f>
        <v>1371000</v>
      </c>
    </row>
    <row r="636" spans="3:5" x14ac:dyDescent="0.35">
      <c r="C636">
        <f>'TPS543C20 Loop Gain'!AI3304</f>
        <v>-68.009173817827048</v>
      </c>
      <c r="D636">
        <f>'TPS543C20 Loop Gain'!AJ3304</f>
        <v>-14.657603798626605</v>
      </c>
      <c r="E636">
        <f>'TPS543C20 Loop Gain'!B3304</f>
        <v>1370000</v>
      </c>
    </row>
    <row r="637" spans="3:5" x14ac:dyDescent="0.35">
      <c r="C637">
        <f>'TPS543C20 Loop Gain'!AI3303</f>
        <v>-67.953479910183489</v>
      </c>
      <c r="D637">
        <f>'TPS543C20 Loop Gain'!AJ3303</f>
        <v>-14.312816555564497</v>
      </c>
      <c r="E637">
        <f>'TPS543C20 Loop Gain'!B3303</f>
        <v>1369000</v>
      </c>
    </row>
    <row r="638" spans="3:5" x14ac:dyDescent="0.35">
      <c r="C638">
        <f>'TPS543C20 Loop Gain'!AI3302</f>
        <v>-67.89834152589232</v>
      </c>
      <c r="D638">
        <f>'TPS543C20 Loop Gain'!AJ3302</f>
        <v>-13.96805079616276</v>
      </c>
      <c r="E638">
        <f>'TPS543C20 Loop Gain'!B3302</f>
        <v>1368000</v>
      </c>
    </row>
    <row r="639" spans="3:5" x14ac:dyDescent="0.35">
      <c r="C639">
        <f>'TPS543C20 Loop Gain'!AI3301</f>
        <v>-67.843752963829317</v>
      </c>
      <c r="D639">
        <f>'TPS543C20 Loop Gain'!AJ3301</f>
        <v>-13.623306773846583</v>
      </c>
      <c r="E639">
        <f>'TPS543C20 Loop Gain'!B3301</f>
        <v>1367000</v>
      </c>
    </row>
    <row r="640" spans="3:5" x14ac:dyDescent="0.35">
      <c r="C640">
        <f>'TPS543C20 Loop Gain'!AI3300</f>
        <v>-67.789708649832747</v>
      </c>
      <c r="D640">
        <f>'TPS543C20 Loop Gain'!AJ3300</f>
        <v>-13.278584739520483</v>
      </c>
      <c r="E640">
        <f>'TPS543C20 Loop Gain'!B3300</f>
        <v>1366000</v>
      </c>
    </row>
    <row r="641" spans="3:5" x14ac:dyDescent="0.35">
      <c r="C641">
        <f>'TPS543C20 Loop Gain'!AI3299</f>
        <v>-67.736203133339316</v>
      </c>
      <c r="D641">
        <f>'TPS543C20 Loop Gain'!AJ3299</f>
        <v>-12.933884941523509</v>
      </c>
      <c r="E641">
        <f>'TPS543C20 Loop Gain'!B3299</f>
        <v>1365000</v>
      </c>
    </row>
    <row r="642" spans="3:5" x14ac:dyDescent="0.35">
      <c r="C642">
        <f>'TPS543C20 Loop Gain'!AI3298</f>
        <v>-67.683231084134036</v>
      </c>
      <c r="D642">
        <f>'TPS543C20 Loop Gain'!AJ3298</f>
        <v>-12.589207625595835</v>
      </c>
      <c r="E642">
        <f>'TPS543C20 Loop Gain'!B3298</f>
        <v>1364000</v>
      </c>
    </row>
    <row r="643" spans="3:5" x14ac:dyDescent="0.35">
      <c r="C643">
        <f>'TPS543C20 Loop Gain'!AI3297</f>
        <v>-67.630787289211142</v>
      </c>
      <c r="D643">
        <f>'TPS543C20 Loop Gain'!AJ3297</f>
        <v>-12.244553034817647</v>
      </c>
      <c r="E643">
        <f>'TPS543C20 Loop Gain'!B3297</f>
        <v>1363000</v>
      </c>
    </row>
    <row r="644" spans="3:5" x14ac:dyDescent="0.35">
      <c r="C644">
        <f>'TPS543C20 Loop Gain'!AI3296</f>
        <v>-67.578866649743489</v>
      </c>
      <c r="D644">
        <f>'TPS543C20 Loop Gain'!AJ3296</f>
        <v>-11.899921409571375</v>
      </c>
      <c r="E644">
        <f>'TPS543C20 Loop Gain'!B3296</f>
        <v>1362000</v>
      </c>
    </row>
    <row r="645" spans="3:5" x14ac:dyDescent="0.35">
      <c r="C645">
        <f>'TPS543C20 Loop Gain'!AI3295</f>
        <v>-67.527464178155896</v>
      </c>
      <c r="D645">
        <f>'TPS543C20 Loop Gain'!AJ3295</f>
        <v>-11.55531298749473</v>
      </c>
      <c r="E645">
        <f>'TPS543C20 Loop Gain'!B3295</f>
        <v>1361000</v>
      </c>
    </row>
    <row r="646" spans="3:5" x14ac:dyDescent="0.35">
      <c r="C646">
        <f>'TPS543C20 Loop Gain'!AI3294</f>
        <v>-67.476574995296588</v>
      </c>
      <c r="D646">
        <f>'TPS543C20 Loop Gain'!AJ3294</f>
        <v>-11.210728003446135</v>
      </c>
      <c r="E646">
        <f>'TPS543C20 Loop Gain'!B3294</f>
        <v>1360000</v>
      </c>
    </row>
    <row r="647" spans="3:5" x14ac:dyDescent="0.35">
      <c r="C647">
        <f>'TPS543C20 Loop Gain'!AI3293</f>
        <v>-67.426194327703442</v>
      </c>
      <c r="D647">
        <f>'TPS543C20 Loop Gain'!AJ3293</f>
        <v>-10.866166689443405</v>
      </c>
      <c r="E647">
        <f>'TPS543C20 Loop Gain'!B3293</f>
        <v>1359000</v>
      </c>
    </row>
    <row r="648" spans="3:5" x14ac:dyDescent="0.35">
      <c r="C648">
        <f>'TPS543C20 Loop Gain'!AI3292</f>
        <v>-67.376317504962003</v>
      </c>
      <c r="D648">
        <f>'TPS543C20 Loop Gain'!AJ3292</f>
        <v>-10.521629274630639</v>
      </c>
      <c r="E648">
        <f>'TPS543C20 Loop Gain'!B3292</f>
        <v>1358000</v>
      </c>
    </row>
    <row r="649" spans="3:5" x14ac:dyDescent="0.35">
      <c r="C649">
        <f>'TPS543C20 Loop Gain'!AI3291</f>
        <v>-67.326939957153229</v>
      </c>
      <c r="D649">
        <f>'TPS543C20 Loop Gain'!AJ3291</f>
        <v>-10.177115985242102</v>
      </c>
      <c r="E649">
        <f>'TPS543C20 Loop Gain'!B3291</f>
        <v>1357000</v>
      </c>
    </row>
    <row r="650" spans="3:5" x14ac:dyDescent="0.35">
      <c r="C650">
        <f>'TPS543C20 Loop Gain'!AI3290</f>
        <v>-67.278057212382492</v>
      </c>
      <c r="D650">
        <f>'TPS543C20 Loop Gain'!AJ3290</f>
        <v>-9.8326270445421713</v>
      </c>
      <c r="E650">
        <f>'TPS543C20 Loop Gain'!B3290</f>
        <v>1356000</v>
      </c>
    </row>
    <row r="651" spans="3:5" x14ac:dyDescent="0.35">
      <c r="C651">
        <f>'TPS543C20 Loop Gain'!AI3289</f>
        <v>-67.229664894392414</v>
      </c>
      <c r="D651">
        <f>'TPS543C20 Loop Gain'!AJ3289</f>
        <v>-9.488162672794763</v>
      </c>
      <c r="E651">
        <f>'TPS543C20 Loop Gain'!B3289</f>
        <v>1355000</v>
      </c>
    </row>
    <row r="652" spans="3:5" x14ac:dyDescent="0.35">
      <c r="C652">
        <f>'TPS543C20 Loop Gain'!AI3288</f>
        <v>-67.18175872025293</v>
      </c>
      <c r="D652">
        <f>'TPS543C20 Loop Gain'!AJ3288</f>
        <v>-9.1437230872177722</v>
      </c>
      <c r="E652">
        <f>'TPS543C20 Loop Gain'!B3288</f>
        <v>1354000</v>
      </c>
    </row>
    <row r="653" spans="3:5" x14ac:dyDescent="0.35">
      <c r="C653">
        <f>'TPS543C20 Loop Gain'!AI3287</f>
        <v>-67.134334498128553</v>
      </c>
      <c r="D653">
        <f>'TPS543C20 Loop Gain'!AJ3287</f>
        <v>-8.7993085019487189</v>
      </c>
      <c r="E653">
        <f>'TPS543C20 Loop Gain'!B3287</f>
        <v>1353000</v>
      </c>
    </row>
    <row r="654" spans="3:5" x14ac:dyDescent="0.35">
      <c r="C654">
        <f>'TPS543C20 Loop Gain'!AI3286</f>
        <v>-67.087388125113847</v>
      </c>
      <c r="D654">
        <f>'TPS543C20 Loop Gain'!AJ3286</f>
        <v>-8.4549191279912268</v>
      </c>
      <c r="E654">
        <f>'TPS543C20 Loop Gain'!B3286</f>
        <v>1352000</v>
      </c>
    </row>
    <row r="655" spans="3:5" x14ac:dyDescent="0.35">
      <c r="C655">
        <f>'TPS543C20 Loop Gain'!AI3285</f>
        <v>-67.040915585143438</v>
      </c>
      <c r="D655">
        <f>'TPS543C20 Loop Gain'!AJ3285</f>
        <v>-8.1105551731790033</v>
      </c>
      <c r="E655">
        <f>'TPS543C20 Loop Gain'!B3285</f>
        <v>1351000</v>
      </c>
    </row>
    <row r="656" spans="3:5" x14ac:dyDescent="0.35">
      <c r="C656">
        <f>'TPS543C20 Loop Gain'!AI3284</f>
        <v>-66.99491294696729</v>
      </c>
      <c r="D656">
        <f>'TPS543C20 Loop Gain'!AJ3284</f>
        <v>-7.7662168421485243</v>
      </c>
      <c r="E656">
        <f>'TPS543C20 Loop Gain'!B3284</f>
        <v>1350000</v>
      </c>
    </row>
    <row r="657" spans="3:5" x14ac:dyDescent="0.35">
      <c r="C657">
        <f>'TPS543C20 Loop Gain'!AI3283</f>
        <v>-66.949376362189327</v>
      </c>
      <c r="D657">
        <f>'TPS543C20 Loop Gain'!AJ3283</f>
        <v>-7.4219043362779029</v>
      </c>
      <c r="E657">
        <f>'TPS543C20 Loop Gain'!B3283</f>
        <v>1349000</v>
      </c>
    </row>
    <row r="658" spans="3:5" x14ac:dyDescent="0.35">
      <c r="C658">
        <f>'TPS543C20 Loop Gain'!AI3282</f>
        <v>-66.904302063370707</v>
      </c>
      <c r="D658">
        <f>'TPS543C20 Loop Gain'!AJ3282</f>
        <v>-7.0776178536592003</v>
      </c>
      <c r="E658">
        <f>'TPS543C20 Loop Gain'!B3282</f>
        <v>1348000</v>
      </c>
    </row>
    <row r="659" spans="3:5" x14ac:dyDescent="0.35">
      <c r="C659">
        <f>'TPS543C20 Loop Gain'!AI3281</f>
        <v>-66.859686362193415</v>
      </c>
      <c r="D659">
        <f>'TPS543C20 Loop Gain'!AJ3281</f>
        <v>-6.7333575890666477</v>
      </c>
      <c r="E659">
        <f>'TPS543C20 Loop Gain'!B3281</f>
        <v>1347000</v>
      </c>
    </row>
    <row r="660" spans="3:5" x14ac:dyDescent="0.35">
      <c r="C660">
        <f>'TPS543C20 Loop Gain'!AI3280</f>
        <v>-66.81552564767901</v>
      </c>
      <c r="D660">
        <f>'TPS543C20 Loop Gain'!AJ3280</f>
        <v>-6.389123733903431</v>
      </c>
      <c r="E660">
        <f>'TPS543C20 Loop Gain'!B3280</f>
        <v>1346000</v>
      </c>
    </row>
    <row r="661" spans="3:5" x14ac:dyDescent="0.35">
      <c r="C661">
        <f>'TPS543C20 Loop Gain'!AI3279</f>
        <v>-66.77181638446686</v>
      </c>
      <c r="D661">
        <f>'TPS543C20 Loop Gain'!AJ3279</f>
        <v>-6.0449164761699574</v>
      </c>
      <c r="E661">
        <f>'TPS543C20 Loop Gain'!B3279</f>
        <v>1345000</v>
      </c>
    </row>
    <row r="662" spans="3:5" x14ac:dyDescent="0.35">
      <c r="C662">
        <f>'TPS543C20 Loop Gain'!AI3278</f>
        <v>-66.728555111144132</v>
      </c>
      <c r="D662">
        <f>'TPS543C20 Loop Gain'!AJ3278</f>
        <v>-5.7007360004360139</v>
      </c>
      <c r="E662">
        <f>'TPS543C20 Loop Gain'!B3278</f>
        <v>1344000</v>
      </c>
    </row>
    <row r="663" spans="3:5" x14ac:dyDescent="0.35">
      <c r="C663">
        <f>'TPS543C20 Loop Gain'!AI3277</f>
        <v>-66.685738438628874</v>
      </c>
      <c r="D663">
        <f>'TPS543C20 Loop Gain'!AJ3277</f>
        <v>-5.3565824877884038</v>
      </c>
      <c r="E663">
        <f>'TPS543C20 Loop Gain'!B3277</f>
        <v>1343000</v>
      </c>
    </row>
    <row r="664" spans="3:5" x14ac:dyDescent="0.35">
      <c r="C664">
        <f>'TPS543C20 Loop Gain'!AI3276</f>
        <v>-66.643363048602112</v>
      </c>
      <c r="D664">
        <f>'TPS543C20 Loop Gain'!AJ3276</f>
        <v>-5.0124561158034133</v>
      </c>
      <c r="E664">
        <f>'TPS543C20 Loop Gain'!B3276</f>
        <v>1342000</v>
      </c>
    </row>
    <row r="665" spans="3:5" x14ac:dyDescent="0.35">
      <c r="C665">
        <f>'TPS543C20 Loop Gain'!AI3275</f>
        <v>-66.601425691989931</v>
      </c>
      <c r="D665">
        <f>'TPS543C20 Loop Gain'!AJ3275</f>
        <v>-4.6683570585078522</v>
      </c>
      <c r="E665">
        <f>'TPS543C20 Loop Gain'!B3275</f>
        <v>1341000</v>
      </c>
    </row>
    <row r="666" spans="3:5" x14ac:dyDescent="0.35">
      <c r="C666">
        <f>'TPS543C20 Loop Gain'!AI3274</f>
        <v>-66.559923187493183</v>
      </c>
      <c r="D666">
        <f>'TPS543C20 Loop Gain'!AJ3274</f>
        <v>-4.3242854863541282</v>
      </c>
      <c r="E666">
        <f>'TPS543C20 Loop Gain'!B3274</f>
        <v>1340000</v>
      </c>
    </row>
    <row r="667" spans="3:5" x14ac:dyDescent="0.35">
      <c r="C667">
        <f>'TPS543C20 Loop Gain'!AI3273</f>
        <v>-66.51885242015895</v>
      </c>
      <c r="D667">
        <f>'TPS543C20 Loop Gain'!AJ3273</f>
        <v>-3.9802415661679555</v>
      </c>
      <c r="E667">
        <f>'TPS543C20 Loop Gain'!B3273</f>
        <v>1339000</v>
      </c>
    </row>
    <row r="668" spans="3:5" x14ac:dyDescent="0.35">
      <c r="C668">
        <f>'TPS543C20 Loop Gain'!AI3272</f>
        <v>-66.478210339998597</v>
      </c>
      <c r="D668">
        <f>'TPS543C20 Loop Gain'!AJ3272</f>
        <v>-3.6362254611240838</v>
      </c>
      <c r="E668">
        <f>'TPS543C20 Loop Gain'!B3272</f>
        <v>1338000</v>
      </c>
    </row>
    <row r="669" spans="3:5" x14ac:dyDescent="0.35">
      <c r="C669">
        <f>'TPS543C20 Loop Gain'!AI3271</f>
        <v>-66.437993960649408</v>
      </c>
      <c r="D669">
        <f>'TPS543C20 Loop Gain'!AJ3271</f>
        <v>-3.2922373307204365</v>
      </c>
      <c r="E669">
        <f>'TPS543C20 Loop Gain'!B3271</f>
        <v>1337000</v>
      </c>
    </row>
    <row r="670" spans="3:5" x14ac:dyDescent="0.35">
      <c r="C670">
        <f>'TPS543C20 Loop Gain'!AI3270</f>
        <v>-66.398200358072302</v>
      </c>
      <c r="D670">
        <f>'TPS543C20 Loop Gain'!AJ3270</f>
        <v>-2.9482773307267585</v>
      </c>
      <c r="E670">
        <f>'TPS543C20 Loop Gain'!B3270</f>
        <v>1336000</v>
      </c>
    </row>
    <row r="671" spans="3:5" x14ac:dyDescent="0.35">
      <c r="C671">
        <f>'TPS543C20 Loop Gain'!AI3269</f>
        <v>-66.358826669293805</v>
      </c>
      <c r="D671">
        <f>'TPS543C20 Loop Gain'!AJ3269</f>
        <v>-2.6043456131637592</v>
      </c>
      <c r="E671">
        <f>'TPS543C20 Loop Gain'!B3269</f>
        <v>1335000</v>
      </c>
    </row>
    <row r="672" spans="3:5" x14ac:dyDescent="0.35">
      <c r="C672">
        <f>'TPS543C20 Loop Gain'!AI3268</f>
        <v>-66.3198700911841</v>
      </c>
      <c r="D672">
        <f>'TPS543C20 Loop Gain'!AJ3268</f>
        <v>-2.2604423262760998</v>
      </c>
      <c r="E672">
        <f>'TPS543C20 Loop Gain'!B3268</f>
        <v>1334000</v>
      </c>
    </row>
    <row r="673" spans="3:5" x14ac:dyDescent="0.35">
      <c r="C673">
        <f>'TPS543C20 Loop Gain'!AI3267</f>
        <v>-66.281327879271686</v>
      </c>
      <c r="D673">
        <f>'TPS543C20 Loop Gain'!AJ3267</f>
        <v>-1.916567614486133</v>
      </c>
      <c r="E673">
        <f>'TPS543C20 Loop Gain'!B3267</f>
        <v>1333000</v>
      </c>
    </row>
    <row r="674" spans="3:5" x14ac:dyDescent="0.35">
      <c r="C674">
        <f>'TPS543C20 Loop Gain'!AI3266</f>
        <v>-66.243197346594968</v>
      </c>
      <c r="D674">
        <f>'TPS543C20 Loop Gain'!AJ3266</f>
        <v>-1.5727216183741852</v>
      </c>
      <c r="E674">
        <f>'TPS543C20 Loop Gain'!B3266</f>
        <v>1332000</v>
      </c>
    </row>
    <row r="675" spans="3:5" x14ac:dyDescent="0.35">
      <c r="C675">
        <f>'TPS543C20 Loop Gain'!AI3265</f>
        <v>-66.205475862587363</v>
      </c>
      <c r="D675">
        <f>'TPS543C20 Loop Gain'!AJ3265</f>
        <v>-1.2289044746420674</v>
      </c>
      <c r="E675">
        <f>'TPS543C20 Loop Gain'!B3265</f>
        <v>1331000</v>
      </c>
    </row>
    <row r="676" spans="3:5" x14ac:dyDescent="0.35">
      <c r="C676">
        <f>'TPS543C20 Loop Gain'!AI3264</f>
        <v>-66.168160851998067</v>
      </c>
      <c r="D676">
        <f>'TPS543C20 Loop Gain'!AJ3264</f>
        <v>-0.88511631609428365</v>
      </c>
      <c r="E676">
        <f>'TPS543C20 Loop Gain'!B3264</f>
        <v>1330000</v>
      </c>
    </row>
    <row r="677" spans="3:5" x14ac:dyDescent="0.35">
      <c r="C677">
        <f>'TPS543C20 Loop Gain'!AI3263</f>
        <v>-66.131249793841306</v>
      </c>
      <c r="D677">
        <f>'TPS543C20 Loop Gain'!AJ3263</f>
        <v>-0.54135727159389435</v>
      </c>
      <c r="E677">
        <f>'TPS543C20 Loop Gain'!B3263</f>
        <v>1329000</v>
      </c>
    </row>
    <row r="678" spans="3:5" x14ac:dyDescent="0.35">
      <c r="C678">
        <f>'TPS543C20 Loop Gain'!AI3262</f>
        <v>-66.09474022038097</v>
      </c>
      <c r="D678">
        <f>'TPS543C20 Loop Gain'!AJ3262</f>
        <v>-0.19762746603914091</v>
      </c>
      <c r="E678">
        <f>'TPS543C20 Loop Gain'!B3262</f>
        <v>1328000</v>
      </c>
    </row>
    <row r="679" spans="3:5" x14ac:dyDescent="0.35">
      <c r="C679">
        <f>'TPS543C20 Loop Gain'!AI3261</f>
        <v>-66.058629716144836</v>
      </c>
      <c r="D679">
        <f>'TPS543C20 Loop Gain'!AJ3261</f>
        <v>0.14607297965220209</v>
      </c>
      <c r="E679">
        <f>'TPS543C20 Loop Gain'!B3261</f>
        <v>1327000</v>
      </c>
    </row>
    <row r="680" spans="3:5" x14ac:dyDescent="0.35">
      <c r="C680">
        <f>'TPS543C20 Loop Gain'!AI3260</f>
        <v>-66.02291591696526</v>
      </c>
      <c r="D680">
        <f>'TPS543C20 Loop Gain'!AJ3260</f>
        <v>0.48974394859072296</v>
      </c>
      <c r="E680">
        <f>'TPS543C20 Loop Gain'!B3260</f>
        <v>1326000</v>
      </c>
    </row>
    <row r="681" spans="3:5" x14ac:dyDescent="0.35">
      <c r="C681">
        <f>'TPS543C20 Loop Gain'!AI3259</f>
        <v>-65.987596509053134</v>
      </c>
      <c r="D681">
        <f>'TPS543C20 Loop Gain'!AJ3259</f>
        <v>0.83338532793087128</v>
      </c>
      <c r="E681">
        <f>'TPS543C20 Loop Gain'!B3259</f>
        <v>1325000</v>
      </c>
    </row>
    <row r="682" spans="3:5" x14ac:dyDescent="0.35">
      <c r="C682">
        <f>'TPS543C20 Loop Gain'!AI3258</f>
        <v>-65.952669228096511</v>
      </c>
      <c r="D682">
        <f>'TPS543C20 Loop Gain'!AJ3258</f>
        <v>1.1769970088905446</v>
      </c>
      <c r="E682">
        <f>'TPS543C20 Loop Gain'!B3258</f>
        <v>1324000</v>
      </c>
    </row>
    <row r="683" spans="3:5" x14ac:dyDescent="0.35">
      <c r="C683">
        <f>'TPS543C20 Loop Gain'!AI3257</f>
        <v>-65.918131858386644</v>
      </c>
      <c r="D683">
        <f>'TPS543C20 Loop Gain'!AJ3257</f>
        <v>1.5205788867914973</v>
      </c>
      <c r="E683">
        <f>'TPS543C20 Loop Gain'!B3257</f>
        <v>1323000</v>
      </c>
    </row>
    <row r="684" spans="3:5" x14ac:dyDescent="0.35">
      <c r="C684">
        <f>'TPS543C20 Loop Gain'!AI3256</f>
        <v>-65.883982231970975</v>
      </c>
      <c r="D684">
        <f>'TPS543C20 Loop Gain'!AJ3256</f>
        <v>1.8641308610772687</v>
      </c>
      <c r="E684">
        <f>'TPS543C20 Loop Gain'!B3256</f>
        <v>1322000</v>
      </c>
    </row>
    <row r="685" spans="3:5" x14ac:dyDescent="0.35">
      <c r="C685">
        <f>'TPS543C20 Loop Gain'!AI3255</f>
        <v>-65.850218227830055</v>
      </c>
      <c r="D685">
        <f>'TPS543C20 Loop Gain'!AJ3255</f>
        <v>2.2076528353362992</v>
      </c>
      <c r="E685">
        <f>'TPS543C20 Loop Gain'!B3255</f>
        <v>1321000</v>
      </c>
    </row>
    <row r="686" spans="3:5" x14ac:dyDescent="0.35">
      <c r="C686">
        <f>'TPS543C20 Loop Gain'!AI3254</f>
        <v>-65.816837771081623</v>
      </c>
      <c r="D686">
        <f>'TPS543C20 Loop Gain'!AJ3254</f>
        <v>2.5511447173215611</v>
      </c>
      <c r="E686">
        <f>'TPS543C20 Loop Gain'!B3254</f>
        <v>1320000</v>
      </c>
    </row>
    <row r="687" spans="3:5" x14ac:dyDescent="0.35">
      <c r="C687">
        <f>'TPS543C20 Loop Gain'!AI3253</f>
        <v>-65.783838832204992</v>
      </c>
      <c r="D687">
        <f>'TPS543C20 Loop Gain'!AJ3253</f>
        <v>2.8946064189852705</v>
      </c>
      <c r="E687">
        <f>'TPS543C20 Loop Gain'!B3253</f>
        <v>1319000</v>
      </c>
    </row>
    <row r="688" spans="3:5" x14ac:dyDescent="0.35">
      <c r="C688">
        <f>'TPS543C20 Loop Gain'!AI3252</f>
        <v>-65.751219426290973</v>
      </c>
      <c r="D688">
        <f>'TPS543C20 Loop Gain'!AJ3252</f>
        <v>3.2380378564957861</v>
      </c>
      <c r="E688">
        <f>'TPS543C20 Loop Gain'!B3252</f>
        <v>1318000</v>
      </c>
    </row>
    <row r="689" spans="3:5" x14ac:dyDescent="0.35">
      <c r="C689">
        <f>'TPS543C20 Loop Gain'!AI3251</f>
        <v>-65.718977612315129</v>
      </c>
      <c r="D689">
        <f>'TPS543C20 Loop Gain'!AJ3251</f>
        <v>3.5814389502502912</v>
      </c>
      <c r="E689">
        <f>'TPS543C20 Loop Gain'!B3251</f>
        <v>1317000</v>
      </c>
    </row>
    <row r="690" spans="3:5" x14ac:dyDescent="0.35">
      <c r="C690">
        <f>'TPS543C20 Loop Gain'!AI3250</f>
        <v>-65.687111492429523</v>
      </c>
      <c r="D690">
        <f>'TPS543C20 Loop Gain'!AJ3250</f>
        <v>3.9248096249119242</v>
      </c>
      <c r="E690">
        <f>'TPS543C20 Loop Gain'!B3250</f>
        <v>1316000</v>
      </c>
    </row>
    <row r="691" spans="3:5" x14ac:dyDescent="0.35">
      <c r="C691">
        <f>'TPS543C20 Loop Gain'!AI3249</f>
        <v>-65.655619211279557</v>
      </c>
      <c r="D691">
        <f>'TPS543C20 Loop Gain'!AJ3249</f>
        <v>4.2681498094235488</v>
      </c>
      <c r="E691">
        <f>'TPS543C20 Loop Gain'!B3249</f>
        <v>1315000</v>
      </c>
    </row>
    <row r="692" spans="3:5" x14ac:dyDescent="0.35">
      <c r="C692">
        <f>'TPS543C20 Loop Gain'!AI3248</f>
        <v>-65.624498955339078</v>
      </c>
      <c r="D692">
        <f>'TPS543C20 Loop Gain'!AJ3248</f>
        <v>4.6114594370177961</v>
      </c>
      <c r="E692">
        <f>'TPS543C20 Loop Gain'!B3248</f>
        <v>1314000</v>
      </c>
    </row>
    <row r="693" spans="3:5" x14ac:dyDescent="0.35">
      <c r="C693">
        <f>'TPS543C20 Loop Gain'!AI3247</f>
        <v>-65.593748952266054</v>
      </c>
      <c r="D693">
        <f>'TPS543C20 Loop Gain'!AJ3247</f>
        <v>4.9547384452539074</v>
      </c>
      <c r="E693">
        <f>'TPS543C20 Loop Gain'!B3247</f>
        <v>1313000</v>
      </c>
    </row>
    <row r="694" spans="3:5" x14ac:dyDescent="0.35">
      <c r="C694">
        <f>'TPS543C20 Loop Gain'!AI3246</f>
        <v>-65.563367470278095</v>
      </c>
      <c r="D694">
        <f>'TPS543C20 Loop Gain'!AJ3246</f>
        <v>5.2979867760245956</v>
      </c>
      <c r="E694">
        <f>'TPS543C20 Loop Gain'!B3246</f>
        <v>1312000</v>
      </c>
    </row>
    <row r="695" spans="3:5" x14ac:dyDescent="0.35">
      <c r="C695">
        <f>'TPS543C20 Loop Gain'!AI3245</f>
        <v>-65.533352817547708</v>
      </c>
      <c r="D695">
        <f>'TPS543C20 Loop Gain'!AJ3245</f>
        <v>5.641204375580477</v>
      </c>
      <c r="E695">
        <f>'TPS543C20 Loop Gain'!B3245</f>
        <v>1311000</v>
      </c>
    </row>
    <row r="696" spans="3:5" x14ac:dyDescent="0.35">
      <c r="C696">
        <f>'TPS543C20 Loop Gain'!AI3244</f>
        <v>-65.503703341614511</v>
      </c>
      <c r="D696">
        <f>'TPS543C20 Loop Gain'!AJ3244</f>
        <v>5.9843911945358625</v>
      </c>
      <c r="E696">
        <f>'TPS543C20 Loop Gain'!B3244</f>
        <v>1310000</v>
      </c>
    </row>
    <row r="697" spans="3:5" x14ac:dyDescent="0.35">
      <c r="C697">
        <f>'TPS543C20 Loop Gain'!AI3243</f>
        <v>-65.47441742881621</v>
      </c>
      <c r="D697">
        <f>'TPS543C20 Loop Gain'!AJ3243</f>
        <v>6.3275471879007874</v>
      </c>
      <c r="E697">
        <f>'TPS543C20 Loop Gain'!B3243</f>
        <v>1309000</v>
      </c>
    </row>
    <row r="698" spans="3:5" x14ac:dyDescent="0.35">
      <c r="C698">
        <f>'TPS543C20 Loop Gain'!AI3242</f>
        <v>-65.445493503738462</v>
      </c>
      <c r="D698">
        <f>'TPS543C20 Loop Gain'!AJ3242</f>
        <v>6.670672315091756</v>
      </c>
      <c r="E698">
        <f>'TPS543C20 Loop Gain'!B3242</f>
        <v>1308000</v>
      </c>
    </row>
    <row r="699" spans="3:5" x14ac:dyDescent="0.35">
      <c r="C699">
        <f>'TPS543C20 Loop Gain'!AI3241</f>
        <v>-65.416930028679388</v>
      </c>
      <c r="D699">
        <f>'TPS543C20 Loop Gain'!AJ3241</f>
        <v>7.0137665399347124</v>
      </c>
      <c r="E699">
        <f>'TPS543C20 Loop Gain'!B3241</f>
        <v>1307000</v>
      </c>
    </row>
    <row r="700" spans="3:5" x14ac:dyDescent="0.35">
      <c r="C700">
        <f>'TPS543C20 Loop Gain'!AI3240</f>
        <v>-65.38872550313242</v>
      </c>
      <c r="D700">
        <f>'TPS543C20 Loop Gain'!AJ3240</f>
        <v>7.3568298307001152</v>
      </c>
      <c r="E700">
        <f>'TPS543C20 Loop Gain'!B3240</f>
        <v>1306000</v>
      </c>
    </row>
    <row r="701" spans="3:5" x14ac:dyDescent="0.35">
      <c r="C701">
        <f>'TPS543C20 Loop Gain'!AI3239</f>
        <v>-65.360878463285303</v>
      </c>
      <c r="D701">
        <f>'TPS543C20 Loop Gain'!AJ3239</f>
        <v>7.6998621601063757</v>
      </c>
      <c r="E701">
        <f>'TPS543C20 Loop Gain'!B3239</f>
        <v>1305000</v>
      </c>
    </row>
    <row r="702" spans="3:5" x14ac:dyDescent="0.35">
      <c r="C702">
        <f>'TPS543C20 Loop Gain'!AI3238</f>
        <v>-65.333387481534913</v>
      </c>
      <c r="D702">
        <f>'TPS543C20 Loop Gain'!AJ3238</f>
        <v>8.0428635053251725</v>
      </c>
      <c r="E702">
        <f>'TPS543C20 Loop Gain'!B3238</f>
        <v>1304000</v>
      </c>
    </row>
    <row r="703" spans="3:5" x14ac:dyDescent="0.35">
      <c r="C703">
        <f>'TPS543C20 Loop Gain'!AI3237</f>
        <v>-65.306251166016239</v>
      </c>
      <c r="D703">
        <f>'TPS543C20 Loop Gain'!AJ3237</f>
        <v>8.3858338480109804</v>
      </c>
      <c r="E703">
        <f>'TPS543C20 Loop Gain'!B3237</f>
        <v>1303000</v>
      </c>
    </row>
    <row r="704" spans="3:5" x14ac:dyDescent="0.35">
      <c r="C704">
        <f>'TPS543C20 Loop Gain'!AI3236</f>
        <v>-65.279468160149094</v>
      </c>
      <c r="D704">
        <f>'TPS543C20 Loop Gain'!AJ3236</f>
        <v>8.7287731743031909</v>
      </c>
      <c r="E704">
        <f>'TPS543C20 Loop Gain'!B3236</f>
        <v>1302000</v>
      </c>
    </row>
    <row r="705" spans="3:5" x14ac:dyDescent="0.35">
      <c r="C705">
        <f>'TPS543C20 Loop Gain'!AI3235</f>
        <v>-65.253037142197016</v>
      </c>
      <c r="D705">
        <f>'TPS543C20 Loop Gain'!AJ3235</f>
        <v>9.0716814748405117</v>
      </c>
      <c r="E705">
        <f>'TPS543C20 Loop Gain'!B3235</f>
        <v>1301000</v>
      </c>
    </row>
    <row r="706" spans="3:5" x14ac:dyDescent="0.35">
      <c r="C706">
        <f>'TPS543C20 Loop Gain'!AI3234</f>
        <v>-65.226956824841949</v>
      </c>
      <c r="D706">
        <f>'TPS543C20 Loop Gain'!AJ3234</f>
        <v>9.4145587447607912</v>
      </c>
      <c r="E706">
        <f>'TPS543C20 Loop Gain'!B3234</f>
        <v>1300000</v>
      </c>
    </row>
    <row r="707" spans="3:5" x14ac:dyDescent="0.35">
      <c r="C707">
        <f>'TPS543C20 Loop Gain'!AI3233</f>
        <v>-65.201225954773008</v>
      </c>
      <c r="D707">
        <f>'TPS543C20 Loop Gain'!AJ3233</f>
        <v>9.7574049837315879</v>
      </c>
      <c r="E707">
        <f>'TPS543C20 Loop Gain'!B3233</f>
        <v>1299000</v>
      </c>
    </row>
    <row r="708" spans="3:5" x14ac:dyDescent="0.35">
      <c r="C708">
        <f>'TPS543C20 Loop Gain'!AI3232</f>
        <v>-65.175843312287881</v>
      </c>
      <c r="D708">
        <f>'TPS543C20 Loop Gain'!AJ3232</f>
        <v>10.100220195945349</v>
      </c>
      <c r="E708">
        <f>'TPS543C20 Loop Gain'!B3232</f>
        <v>1298000</v>
      </c>
    </row>
    <row r="709" spans="3:5" x14ac:dyDescent="0.35">
      <c r="C709">
        <f>'TPS543C20 Loop Gain'!AI3231</f>
        <v>-65.15080771090949</v>
      </c>
      <c r="D709">
        <f>'TPS543C20 Loop Gain'!AJ3231</f>
        <v>10.44300439012358</v>
      </c>
      <c r="E709">
        <f>'TPS543C20 Loop Gain'!B3231</f>
        <v>1297000</v>
      </c>
    </row>
    <row r="710" spans="3:5" x14ac:dyDescent="0.35">
      <c r="C710">
        <f>'TPS543C20 Loop Gain'!AI3230</f>
        <v>-65.126117997014006</v>
      </c>
      <c r="D710">
        <f>'TPS543C20 Loop Gain'!AJ3230</f>
        <v>10.785757579539778</v>
      </c>
      <c r="E710">
        <f>'TPS543C20 Loop Gain'!B3230</f>
        <v>1296000</v>
      </c>
    </row>
    <row r="711" spans="3:5" x14ac:dyDescent="0.35">
      <c r="C711">
        <f>'TPS543C20 Loop Gain'!AI3229</f>
        <v>-65.101773049472285</v>
      </c>
      <c r="D711">
        <f>'TPS543C20 Loop Gain'!AJ3229</f>
        <v>11.128479782018875</v>
      </c>
      <c r="E711">
        <f>'TPS543C20 Loop Gain'!B3229</f>
        <v>1295000</v>
      </c>
    </row>
    <row r="712" spans="3:5" x14ac:dyDescent="0.35">
      <c r="C712">
        <f>'TPS543C20 Loop Gain'!AI3228</f>
        <v>-65.077771779305195</v>
      </c>
      <c r="D712">
        <f>'TPS543C20 Loop Gain'!AJ3228</f>
        <v>11.471171019934284</v>
      </c>
      <c r="E712">
        <f>'TPS543C20 Loop Gain'!B3228</f>
        <v>1294000</v>
      </c>
    </row>
    <row r="713" spans="3:5" x14ac:dyDescent="0.35">
      <c r="C713">
        <f>'TPS543C20 Loop Gain'!AI3227</f>
        <v>-65.054113129349616</v>
      </c>
      <c r="D713">
        <f>'TPS543C20 Loop Gain'!AJ3227</f>
        <v>11.813831320233595</v>
      </c>
      <c r="E713">
        <f>'TPS543C20 Loop Gain'!B3227</f>
        <v>1293000</v>
      </c>
    </row>
    <row r="714" spans="3:5" x14ac:dyDescent="0.35">
      <c r="C714">
        <f>'TPS543C20 Loop Gain'!AI3226</f>
        <v>-65.0307960739365</v>
      </c>
      <c r="D714">
        <f>'TPS543C20 Loop Gain'!AJ3226</f>
        <v>12.156460714427309</v>
      </c>
      <c r="E714">
        <f>'TPS543C20 Loop Gain'!B3226</f>
        <v>1292000</v>
      </c>
    </row>
    <row r="715" spans="3:5" x14ac:dyDescent="0.35">
      <c r="C715">
        <f>'TPS543C20 Loop Gain'!AI3225</f>
        <v>-65.007819618582189</v>
      </c>
      <c r="D715">
        <f>'TPS543C20 Loop Gain'!AJ3225</f>
        <v>12.499059238604522</v>
      </c>
      <c r="E715">
        <f>'TPS543C20 Loop Gain'!B3225</f>
        <v>1291000</v>
      </c>
    </row>
    <row r="716" spans="3:5" x14ac:dyDescent="0.35">
      <c r="C716">
        <f>'TPS543C20 Loop Gain'!AI3224</f>
        <v>-64.985182799690676</v>
      </c>
      <c r="D716">
        <f>'TPS543C20 Loop Gain'!AJ3224</f>
        <v>12.841626933421429</v>
      </c>
      <c r="E716">
        <f>'TPS543C20 Loop Gain'!B3224</f>
        <v>1290000</v>
      </c>
    </row>
    <row r="717" spans="3:5" x14ac:dyDescent="0.35">
      <c r="C717">
        <f>'TPS543C20 Loop Gain'!AI3223</f>
        <v>-64.962884684265575</v>
      </c>
      <c r="D717">
        <f>'TPS543C20 Loop Gain'!AJ3223</f>
        <v>13.184163844122587</v>
      </c>
      <c r="E717">
        <f>'TPS543C20 Loop Gain'!B3223</f>
        <v>1289000</v>
      </c>
    </row>
    <row r="718" spans="3:5" x14ac:dyDescent="0.35">
      <c r="C718">
        <f>'TPS543C20 Loop Gain'!AI3222</f>
        <v>-64.940924369637486</v>
      </c>
      <c r="D718">
        <f>'TPS543C20 Loop Gain'!AJ3222</f>
        <v>13.526670020535221</v>
      </c>
      <c r="E718">
        <f>'TPS543C20 Loop Gain'!B3222</f>
        <v>1288000</v>
      </c>
    </row>
    <row r="719" spans="3:5" x14ac:dyDescent="0.35">
      <c r="C719">
        <f>'TPS543C20 Loop Gain'!AI3221</f>
        <v>-64.919300983196763</v>
      </c>
      <c r="D719">
        <f>'TPS543C20 Loop Gain'!AJ3221</f>
        <v>13.869145517061842</v>
      </c>
      <c r="E719">
        <f>'TPS543C20 Loop Gain'!B3221</f>
        <v>1287000</v>
      </c>
    </row>
    <row r="720" spans="3:5" x14ac:dyDescent="0.35">
      <c r="C720">
        <f>'TPS543C20 Loop Gain'!AI3220</f>
        <v>-64.898013682142036</v>
      </c>
      <c r="D720">
        <f>'TPS543C20 Loop Gain'!AJ3220</f>
        <v>14.211590392698541</v>
      </c>
      <c r="E720">
        <f>'TPS543C20 Loop Gain'!B3220</f>
        <v>1286000</v>
      </c>
    </row>
    <row r="721" spans="3:5" x14ac:dyDescent="0.35">
      <c r="C721">
        <f>'TPS543C20 Loop Gain'!AI3219</f>
        <v>-64.877061653235742</v>
      </c>
      <c r="D721">
        <f>'TPS543C20 Loop Gain'!AJ3219</f>
        <v>14.554004711026112</v>
      </c>
      <c r="E721">
        <f>'TPS543C20 Loop Gain'!B3219</f>
        <v>1285000</v>
      </c>
    </row>
    <row r="722" spans="3:5" x14ac:dyDescent="0.35">
      <c r="C722">
        <f>'TPS543C20 Loop Gain'!AI3218</f>
        <v>-64.856444112573129</v>
      </c>
      <c r="D722">
        <f>'TPS543C20 Loop Gain'!AJ3218</f>
        <v>14.89638854020208</v>
      </c>
      <c r="E722">
        <f>'TPS543C20 Loop Gain'!B3218</f>
        <v>1284000</v>
      </c>
    </row>
    <row r="723" spans="3:5" x14ac:dyDescent="0.35">
      <c r="C723">
        <f>'TPS543C20 Loop Gain'!AI3217</f>
        <v>-64.836160305358163</v>
      </c>
      <c r="D723">
        <f>'TPS543C20 Loop Gain'!AJ3217</f>
        <v>15.238741952975468</v>
      </c>
      <c r="E723">
        <f>'TPS543C20 Loop Gain'!B3217</f>
        <v>1283000</v>
      </c>
    </row>
    <row r="724" spans="3:5" x14ac:dyDescent="0.35">
      <c r="C724">
        <f>'TPS543C20 Loop Gain'!AI3216</f>
        <v>-64.816209505692697</v>
      </c>
      <c r="D724">
        <f>'TPS543C20 Loop Gain'!AJ3216</f>
        <v>15.581065026674857</v>
      </c>
      <c r="E724">
        <f>'TPS543C20 Loop Gain'!B3216</f>
        <v>1282000</v>
      </c>
    </row>
    <row r="725" spans="3:5" x14ac:dyDescent="0.35">
      <c r="C725">
        <f>'TPS543C20 Loop Gain'!AI3215</f>
        <v>-64.7965910163731</v>
      </c>
      <c r="D725">
        <f>'TPS543C20 Loop Gain'!AJ3215</f>
        <v>15.923357843211198</v>
      </c>
      <c r="E725">
        <f>'TPS543C20 Loop Gain'!B3215</f>
        <v>1281000</v>
      </c>
    </row>
    <row r="726" spans="3:5" x14ac:dyDescent="0.35">
      <c r="C726">
        <f>'TPS543C20 Loop Gain'!AI3214</f>
        <v>-64.777304168698961</v>
      </c>
      <c r="D726">
        <f>'TPS543C20 Loop Gain'!AJ3214</f>
        <v>16.265620489062023</v>
      </c>
      <c r="E726">
        <f>'TPS543C20 Loop Gain'!B3214</f>
        <v>1280000</v>
      </c>
    </row>
    <row r="727" spans="3:5" x14ac:dyDescent="0.35">
      <c r="C727">
        <f>'TPS543C20 Loop Gain'!AI3213</f>
        <v>-64.758348322288384</v>
      </c>
      <c r="D727">
        <f>'TPS543C20 Loop Gain'!AJ3213</f>
        <v>16.60785305528599</v>
      </c>
      <c r="E727">
        <f>'TPS543C20 Loop Gain'!B3213</f>
        <v>1279000</v>
      </c>
    </row>
    <row r="728" spans="3:5" x14ac:dyDescent="0.35">
      <c r="C728">
        <f>'TPS543C20 Loop Gain'!AI3212</f>
        <v>-64.739722864906085</v>
      </c>
      <c r="D728">
        <f>'TPS543C20 Loop Gain'!AJ3212</f>
        <v>16.95005563750901</v>
      </c>
      <c r="E728">
        <f>'TPS543C20 Loop Gain'!B3212</f>
        <v>1278000</v>
      </c>
    </row>
    <row r="729" spans="3:5" x14ac:dyDescent="0.35">
      <c r="C729">
        <f>'TPS543C20 Loop Gain'!AI3211</f>
        <v>-64.721427212299261</v>
      </c>
      <c r="D729">
        <f>'TPS543C20 Loop Gain'!AJ3211</f>
        <v>17.292228335911837</v>
      </c>
      <c r="E729">
        <f>'TPS543C20 Loop Gain'!B3211</f>
        <v>1277000</v>
      </c>
    </row>
    <row r="730" spans="3:5" x14ac:dyDescent="0.35">
      <c r="C730">
        <f>'TPS543C20 Loop Gain'!AI3210</f>
        <v>-64.703460808041569</v>
      </c>
      <c r="D730">
        <f>'TPS543C20 Loop Gain'!AJ3210</f>
        <v>17.634371255238399</v>
      </c>
      <c r="E730">
        <f>'TPS543C20 Loop Gain'!B3210</f>
        <v>1276000</v>
      </c>
    </row>
    <row r="731" spans="3:5" x14ac:dyDescent="0.35">
      <c r="C731">
        <f>'TPS543C20 Loop Gain'!AI3209</f>
        <v>-64.685823123388928</v>
      </c>
      <c r="D731">
        <f>'TPS543C20 Loop Gain'!AJ3209</f>
        <v>17.976484504783048</v>
      </c>
      <c r="E731">
        <f>'TPS543C20 Loop Gain'!B3209</f>
        <v>1275000</v>
      </c>
    </row>
    <row r="732" spans="3:5" x14ac:dyDescent="0.35">
      <c r="C732">
        <f>'TPS543C20 Loop Gain'!AI3208</f>
        <v>-64.668513657141901</v>
      </c>
      <c r="D732">
        <f>'TPS543C20 Loop Gain'!AJ3208</f>
        <v>18.318568198373367</v>
      </c>
      <c r="E732">
        <f>'TPS543C20 Loop Gain'!B3208</f>
        <v>1274000</v>
      </c>
    </row>
    <row r="733" spans="3:5" x14ac:dyDescent="0.35">
      <c r="C733">
        <f>'TPS543C20 Loop Gain'!AI3207</f>
        <v>-64.651531935518676</v>
      </c>
      <c r="D733">
        <f>'TPS543C20 Loop Gain'!AJ3207</f>
        <v>18.660622454379929</v>
      </c>
      <c r="E733">
        <f>'TPS543C20 Loop Gain'!B3207</f>
        <v>1273000</v>
      </c>
    </row>
    <row r="734" spans="3:5" x14ac:dyDescent="0.35">
      <c r="C734">
        <f>'TPS543C20 Loop Gain'!AI3206</f>
        <v>-64.634877512036098</v>
      </c>
      <c r="D734">
        <f>'TPS543C20 Loop Gain'!AJ3206</f>
        <v>19.002647395695426</v>
      </c>
      <c r="E734">
        <f>'TPS543C20 Loop Gain'!B3206</f>
        <v>1272000</v>
      </c>
    </row>
    <row r="735" spans="3:5" x14ac:dyDescent="0.35">
      <c r="C735">
        <f>'TPS543C20 Loop Gain'!AI3205</f>
        <v>-64.618549967399346</v>
      </c>
      <c r="D735">
        <f>'TPS543C20 Loop Gain'!AJ3205</f>
        <v>19.34464314973139</v>
      </c>
      <c r="E735">
        <f>'TPS543C20 Loop Gain'!B3205</f>
        <v>1271000</v>
      </c>
    </row>
    <row r="736" spans="3:5" x14ac:dyDescent="0.35">
      <c r="C736">
        <f>'TPS543C20 Loop Gain'!AI3204</f>
        <v>-64.602548909401307</v>
      </c>
      <c r="D736">
        <f>'TPS543C20 Loop Gain'!AJ3204</f>
        <v>19.686609848396081</v>
      </c>
      <c r="E736">
        <f>'TPS543C20 Loop Gain'!B3204</f>
        <v>1270000</v>
      </c>
    </row>
    <row r="737" spans="3:5" x14ac:dyDescent="0.35">
      <c r="C737">
        <f>'TPS543C20 Loop Gain'!AI3203</f>
        <v>-64.586873972828897</v>
      </c>
      <c r="D737">
        <f>'TPS543C20 Loop Gain'!AJ3203</f>
        <v>20.02854762810221</v>
      </c>
      <c r="E737">
        <f>'TPS543C20 Loop Gain'!B3203</f>
        <v>1269000</v>
      </c>
    </row>
    <row r="738" spans="3:5" x14ac:dyDescent="0.35">
      <c r="C738">
        <f>'TPS543C20 Loop Gain'!AI3202</f>
        <v>-64.571524819379277</v>
      </c>
      <c r="D738">
        <f>'TPS543C20 Loop Gain'!AJ3202</f>
        <v>20.370456629744357</v>
      </c>
      <c r="E738">
        <f>'TPS543C20 Loop Gain'!B3202</f>
        <v>1268000</v>
      </c>
    </row>
    <row r="739" spans="3:5" x14ac:dyDescent="0.35">
      <c r="C739">
        <f>'TPS543C20 Loop Gain'!AI3201</f>
        <v>-64.55650113758432</v>
      </c>
      <c r="D739">
        <f>'TPS543C20 Loop Gain'!AJ3201</f>
        <v>20.712336998680325</v>
      </c>
      <c r="E739">
        <f>'TPS543C20 Loop Gain'!B3201</f>
        <v>1267000</v>
      </c>
    </row>
    <row r="740" spans="3:5" x14ac:dyDescent="0.35">
      <c r="C740">
        <f>'TPS543C20 Loop Gain'!AI3200</f>
        <v>-64.541802642743022</v>
      </c>
      <c r="D740">
        <f>'TPS543C20 Loop Gain'!AJ3200</f>
        <v>21.054188884734696</v>
      </c>
      <c r="E740">
        <f>'TPS543C20 Loop Gain'!B3200</f>
        <v>1266000</v>
      </c>
    </row>
    <row r="741" spans="3:5" x14ac:dyDescent="0.35">
      <c r="C741">
        <f>'TPS543C20 Loop Gain'!AI3199</f>
        <v>-64.527429076862205</v>
      </c>
      <c r="D741">
        <f>'TPS543C20 Loop Gain'!AJ3199</f>
        <v>21.396012442176268</v>
      </c>
      <c r="E741">
        <f>'TPS543C20 Loop Gain'!B3199</f>
        <v>1265000</v>
      </c>
    </row>
    <row r="742" spans="3:5" x14ac:dyDescent="0.35">
      <c r="C742">
        <f>'TPS543C20 Loop Gain'!AI3198</f>
        <v>-64.513380208607018</v>
      </c>
      <c r="D742">
        <f>'TPS543C20 Loop Gain'!AJ3198</f>
        <v>21.73780782969585</v>
      </c>
      <c r="E742">
        <f>'TPS543C20 Loop Gain'!B3198</f>
        <v>1264000</v>
      </c>
    </row>
    <row r="743" spans="3:5" x14ac:dyDescent="0.35">
      <c r="C743">
        <f>'TPS543C20 Loop Gain'!AI3197</f>
        <v>-64.499655833257151</v>
      </c>
      <c r="D743">
        <f>'TPS543C20 Loop Gain'!AJ3197</f>
        <v>22.079575210407501</v>
      </c>
      <c r="E743">
        <f>'TPS543C20 Loop Gain'!B3197</f>
        <v>1263000</v>
      </c>
    </row>
    <row r="744" spans="3:5" x14ac:dyDescent="0.35">
      <c r="C744">
        <f>'TPS543C20 Loop Gain'!AI3196</f>
        <v>-64.486255772673942</v>
      </c>
      <c r="D744">
        <f>'TPS543C20 Loop Gain'!AJ3196</f>
        <v>22.421314751823775</v>
      </c>
      <c r="E744">
        <f>'TPS543C20 Loop Gain'!B3196</f>
        <v>1262000</v>
      </c>
    </row>
    <row r="745" spans="3:5" x14ac:dyDescent="0.35">
      <c r="C745">
        <f>'TPS543C20 Loop Gain'!AI3195</f>
        <v>-64.473179875273431</v>
      </c>
      <c r="D745">
        <f>'TPS543C20 Loop Gain'!AJ3195</f>
        <v>22.763026625841182</v>
      </c>
      <c r="E745">
        <f>'TPS543C20 Loop Gain'!B3195</f>
        <v>1261000</v>
      </c>
    </row>
    <row r="746" spans="3:5" x14ac:dyDescent="0.35">
      <c r="C746">
        <f>'TPS543C20 Loop Gain'!AI3194</f>
        <v>-64.460428016009303</v>
      </c>
      <c r="D746">
        <f>'TPS543C20 Loop Gain'!AJ3194</f>
        <v>23.104711008716148</v>
      </c>
      <c r="E746">
        <f>'TPS543C20 Loop Gain'!B3194</f>
        <v>1260000</v>
      </c>
    </row>
    <row r="747" spans="3:5" x14ac:dyDescent="0.35">
      <c r="C747">
        <f>'TPS543C20 Loop Gain'!AI3193</f>
        <v>-64.448000096363188</v>
      </c>
      <c r="D747">
        <f>'TPS543C20 Loop Gain'!AJ3193</f>
        <v>23.446368081060545</v>
      </c>
      <c r="E747">
        <f>'TPS543C20 Loop Gain'!B3193</f>
        <v>1259000</v>
      </c>
    </row>
    <row r="748" spans="3:5" x14ac:dyDescent="0.35">
      <c r="C748">
        <f>'TPS543C20 Loop Gain'!AI3192</f>
        <v>-64.435896044343195</v>
      </c>
      <c r="D748">
        <f>'TPS543C20 Loop Gain'!AJ3192</f>
        <v>23.787998027817778</v>
      </c>
      <c r="E748">
        <f>'TPS543C20 Loop Gain'!B3192</f>
        <v>1258000</v>
      </c>
    </row>
    <row r="749" spans="3:5" x14ac:dyDescent="0.35">
      <c r="C749">
        <f>'TPS543C20 Loop Gain'!AI3191</f>
        <v>-64.424115814490818</v>
      </c>
      <c r="D749">
        <f>'TPS543C20 Loop Gain'!AJ3191</f>
        <v>24.129601038233695</v>
      </c>
      <c r="E749">
        <f>'TPS543C20 Loop Gain'!B3191</f>
        <v>1257000</v>
      </c>
    </row>
    <row r="750" spans="3:5" x14ac:dyDescent="0.35">
      <c r="C750">
        <f>'TPS543C20 Loop Gain'!AI3190</f>
        <v>-64.412659387895843</v>
      </c>
      <c r="D750">
        <f>'TPS543C20 Loop Gain'!AJ3190</f>
        <v>24.47117730585456</v>
      </c>
      <c r="E750">
        <f>'TPS543C20 Loop Gain'!B3190</f>
        <v>1256000</v>
      </c>
    </row>
    <row r="751" spans="3:5" x14ac:dyDescent="0.35">
      <c r="C751">
        <f>'TPS543C20 Loop Gain'!AI3189</f>
        <v>-64.401526772218887</v>
      </c>
      <c r="D751">
        <f>'TPS543C20 Loop Gain'!AJ3189</f>
        <v>24.812727028497836</v>
      </c>
      <c r="E751">
        <f>'TPS543C20 Loop Gain'!B3189</f>
        <v>1255000</v>
      </c>
    </row>
    <row r="752" spans="3:5" x14ac:dyDescent="0.35">
      <c r="C752">
        <f>'TPS543C20 Loop Gain'!AI3188</f>
        <v>-64.390718001723812</v>
      </c>
      <c r="D752">
        <f>'TPS543C20 Loop Gain'!AJ3188</f>
        <v>25.15425040822274</v>
      </c>
      <c r="E752">
        <f>'TPS543C20 Loop Gain'!B3188</f>
        <v>1254000</v>
      </c>
    </row>
    <row r="753" spans="3:5" x14ac:dyDescent="0.35">
      <c r="C753">
        <f>'TPS543C20 Loop Gain'!AI3187</f>
        <v>-64.380233137315955</v>
      </c>
      <c r="D753">
        <f>'TPS543C20 Loop Gain'!AJ3187</f>
        <v>25.495747651325924</v>
      </c>
      <c r="E753">
        <f>'TPS543C20 Loop Gain'!B3187</f>
        <v>1253000</v>
      </c>
    </row>
    <row r="754" spans="3:5" x14ac:dyDescent="0.35">
      <c r="C754">
        <f>'TPS543C20 Loop Gain'!AI3186</f>
        <v>-64.370072266590213</v>
      </c>
      <c r="D754">
        <f>'TPS543C20 Loop Gain'!AJ3186</f>
        <v>25.837218968307617</v>
      </c>
      <c r="E754">
        <f>'TPS543C20 Loop Gain'!B3186</f>
        <v>1252000</v>
      </c>
    </row>
    <row r="755" spans="3:5" x14ac:dyDescent="0.35">
      <c r="C755">
        <f>'TPS543C20 Loop Gain'!AI3185</f>
        <v>-64.360235503886884</v>
      </c>
      <c r="D755">
        <f>'TPS543C20 Loop Gain'!AJ3185</f>
        <v>26.178664573853929</v>
      </c>
      <c r="E755">
        <f>'TPS543C20 Loop Gain'!B3185</f>
        <v>1251000</v>
      </c>
    </row>
    <row r="756" spans="3:5" x14ac:dyDescent="0.35">
      <c r="C756">
        <f>'TPS543C20 Loop Gain'!AI3184</f>
        <v>-64.350722990355706</v>
      </c>
      <c r="D756">
        <f>'TPS543C20 Loop Gain'!AJ3184</f>
        <v>26.520084686802193</v>
      </c>
      <c r="E756">
        <f>'TPS543C20 Loop Gain'!B3184</f>
        <v>1250000</v>
      </c>
    </row>
    <row r="757" spans="3:5" x14ac:dyDescent="0.35">
      <c r="C757">
        <f>'TPS543C20 Loop Gain'!AI3183</f>
        <v>-64.341534894028186</v>
      </c>
      <c r="D757">
        <f>'TPS543C20 Loop Gain'!AJ3183</f>
        <v>26.861479530134403</v>
      </c>
      <c r="E757">
        <f>'TPS543C20 Loop Gain'!B3183</f>
        <v>1249000</v>
      </c>
    </row>
    <row r="758" spans="3:5" x14ac:dyDescent="0.35">
      <c r="C758">
        <f>'TPS543C20 Loop Gain'!AI3182</f>
        <v>-64.332671409898168</v>
      </c>
      <c r="D758">
        <f>'TPS543C20 Loop Gain'!AJ3182</f>
        <v>27.202849330942311</v>
      </c>
      <c r="E758">
        <f>'TPS543C20 Loop Gain'!B3182</f>
        <v>1248000</v>
      </c>
    </row>
    <row r="759" spans="3:5" x14ac:dyDescent="0.35">
      <c r="C759">
        <f>'TPS543C20 Loop Gain'!AI3181</f>
        <v>-64.324132760011395</v>
      </c>
      <c r="D759">
        <f>'TPS543C20 Loop Gain'!AJ3181</f>
        <v>27.544194320394528</v>
      </c>
      <c r="E759">
        <f>'TPS543C20 Loop Gain'!B3181</f>
        <v>1247000</v>
      </c>
    </row>
    <row r="760" spans="3:5" x14ac:dyDescent="0.35">
      <c r="C760">
        <f>'TPS543C20 Loop Gain'!AI3180</f>
        <v>-64.31591919356228</v>
      </c>
      <c r="D760">
        <f>'TPS543C20 Loop Gain'!AJ3180</f>
        <v>27.885514733726716</v>
      </c>
      <c r="E760">
        <f>'TPS543C20 Loop Gain'!B3180</f>
        <v>1246000</v>
      </c>
    </row>
    <row r="761" spans="3:5" x14ac:dyDescent="0.35">
      <c r="C761">
        <f>'TPS543C20 Loop Gain'!AI3179</f>
        <v>-64.308030987000691</v>
      </c>
      <c r="D761">
        <f>'TPS543C20 Loop Gain'!AJ3179</f>
        <v>28.226810810206491</v>
      </c>
      <c r="E761">
        <f>'TPS543C20 Loop Gain'!B3179</f>
        <v>1245000</v>
      </c>
    </row>
    <row r="762" spans="3:5" x14ac:dyDescent="0.35">
      <c r="C762">
        <f>'TPS543C20 Loop Gain'!AI3178</f>
        <v>-64.300468444145253</v>
      </c>
      <c r="D762">
        <f>'TPS543C20 Loop Gain'!AJ3178</f>
        <v>28.568082793097432</v>
      </c>
      <c r="E762">
        <f>'TPS543C20 Loop Gain'!B3178</f>
        <v>1244000</v>
      </c>
    </row>
    <row r="763" spans="3:5" x14ac:dyDescent="0.35">
      <c r="C763">
        <f>'TPS543C20 Loop Gain'!AI3177</f>
        <v>-64.293231896308114</v>
      </c>
      <c r="D763">
        <f>'TPS543C20 Loop Gain'!AJ3177</f>
        <v>28.90933092964795</v>
      </c>
      <c r="E763">
        <f>'TPS543C20 Loop Gain'!B3177</f>
        <v>1243000</v>
      </c>
    </row>
    <row r="764" spans="3:5" x14ac:dyDescent="0.35">
      <c r="C764">
        <f>'TPS543C20 Loop Gain'!AI3176</f>
        <v>-64.286321702425596</v>
      </c>
      <c r="D764">
        <f>'TPS543C20 Loop Gain'!AJ3176</f>
        <v>29.250555471053609</v>
      </c>
      <c r="E764">
        <f>'TPS543C20 Loop Gain'!B3176</f>
        <v>1242000</v>
      </c>
    </row>
    <row r="765" spans="3:5" x14ac:dyDescent="0.35">
      <c r="C765">
        <f>'TPS543C20 Loop Gain'!AI3175</f>
        <v>-64.279738249199497</v>
      </c>
      <c r="D765">
        <f>'TPS543C20 Loop Gain'!AJ3175</f>
        <v>29.59175667242042</v>
      </c>
      <c r="E765">
        <f>'TPS543C20 Loop Gain'!B3175</f>
        <v>1241000</v>
      </c>
    </row>
    <row r="766" spans="3:5" x14ac:dyDescent="0.35">
      <c r="C766">
        <f>'TPS543C20 Loop Gain'!AI3174</f>
        <v>-64.273481951245813</v>
      </c>
      <c r="D766">
        <f>'TPS543C20 Loop Gain'!AJ3174</f>
        <v>29.932934792749972</v>
      </c>
      <c r="E766">
        <f>'TPS543C20 Loop Gain'!B3174</f>
        <v>1240000</v>
      </c>
    </row>
    <row r="767" spans="3:5" x14ac:dyDescent="0.35">
      <c r="C767">
        <f>'TPS543C20 Loop Gain'!AI3173</f>
        <v>-64.267553251254313</v>
      </c>
      <c r="D767">
        <f>'TPS543C20 Loop Gain'!AJ3173</f>
        <v>30.274090094898938</v>
      </c>
      <c r="E767">
        <f>'TPS543C20 Loop Gain'!B3173</f>
        <v>1239000</v>
      </c>
    </row>
    <row r="768" spans="3:5" x14ac:dyDescent="0.35">
      <c r="C768">
        <f>'TPS543C20 Loop Gain'!AI3172</f>
        <v>-64.261952620155171</v>
      </c>
      <c r="D768">
        <f>'TPS543C20 Loop Gain'!AJ3172</f>
        <v>30.615222845554005</v>
      </c>
      <c r="E768">
        <f>'TPS543C20 Loop Gain'!B3172</f>
        <v>1238000</v>
      </c>
    </row>
    <row r="769" spans="3:5" x14ac:dyDescent="0.35">
      <c r="C769">
        <f>'TPS543C20 Loop Gain'!AI3171</f>
        <v>-64.256680557296306</v>
      </c>
      <c r="D769">
        <f>'TPS543C20 Loop Gain'!AJ3171</f>
        <v>30.956333315185972</v>
      </c>
      <c r="E769">
        <f>'TPS543C20 Loop Gain'!B3171</f>
        <v>1237000</v>
      </c>
    </row>
    <row r="770" spans="3:5" x14ac:dyDescent="0.35">
      <c r="C770">
        <f>'TPS543C20 Loop Gain'!AI3170</f>
        <v>-64.251737590628409</v>
      </c>
      <c r="D770">
        <f>'TPS543C20 Loop Gain'!AJ3170</f>
        <v>31.297421778037545</v>
      </c>
      <c r="E770">
        <f>'TPS543C20 Loop Gain'!B3170</f>
        <v>1236000</v>
      </c>
    </row>
    <row r="771" spans="3:5" x14ac:dyDescent="0.35">
      <c r="C771">
        <f>'TPS543C20 Loop Gain'!AI3169</f>
        <v>-64.247124276902213</v>
      </c>
      <c r="D771">
        <f>'TPS543C20 Loop Gain'!AJ3169</f>
        <v>31.638488512079864</v>
      </c>
      <c r="E771">
        <f>'TPS543C20 Loop Gain'!B3169</f>
        <v>1235000</v>
      </c>
    </row>
    <row r="772" spans="3:5" x14ac:dyDescent="0.35">
      <c r="C772">
        <f>'TPS543C20 Loop Gain'!AI3168</f>
        <v>-64.2428412018713</v>
      </c>
      <c r="D772">
        <f>'TPS543C20 Loop Gain'!AJ3168</f>
        <v>31.979533798970468</v>
      </c>
      <c r="E772">
        <f>'TPS543C20 Loop Gain'!B3168</f>
        <v>1234000</v>
      </c>
    </row>
    <row r="773" spans="3:5" x14ac:dyDescent="0.35">
      <c r="C773">
        <f>'TPS543C20 Loop Gain'!AI3167</f>
        <v>-64.238888980507994</v>
      </c>
      <c r="D773">
        <f>'TPS543C20 Loop Gain'!AJ3167</f>
        <v>32.32055792403677</v>
      </c>
      <c r="E773">
        <f>'TPS543C20 Loop Gain'!B3167</f>
        <v>1233000</v>
      </c>
    </row>
    <row r="774" spans="3:5" x14ac:dyDescent="0.35">
      <c r="C774">
        <f>'TPS543C20 Loop Gain'!AI3166</f>
        <v>-64.235268257227673</v>
      </c>
      <c r="D774">
        <f>'TPS543C20 Loop Gain'!AJ3166</f>
        <v>32.661561176231579</v>
      </c>
      <c r="E774">
        <f>'TPS543C20 Loop Gain'!B3166</f>
        <v>1232000</v>
      </c>
    </row>
    <row r="775" spans="3:5" x14ac:dyDescent="0.35">
      <c r="C775">
        <f>'TPS543C20 Loop Gain'!AI3165</f>
        <v>-64.231979706123056</v>
      </c>
      <c r="D775">
        <f>'TPS543C20 Loop Gain'!AJ3165</f>
        <v>33.002543848091001</v>
      </c>
      <c r="E775">
        <f>'TPS543C20 Loop Gain'!B3165</f>
        <v>1231000</v>
      </c>
    </row>
    <row r="776" spans="3:5" x14ac:dyDescent="0.35">
      <c r="C776">
        <f>'TPS543C20 Loop Gain'!AI3164</f>
        <v>-64.22902403120851</v>
      </c>
      <c r="D776">
        <f>'TPS543C20 Loop Gain'!AJ3164</f>
        <v>33.343506235712951</v>
      </c>
      <c r="E776">
        <f>'TPS543C20 Loop Gain'!B3164</f>
        <v>1230000</v>
      </c>
    </row>
    <row r="777" spans="3:5" x14ac:dyDescent="0.35">
      <c r="C777">
        <f>'TPS543C20 Loop Gain'!AI3163</f>
        <v>-64.226401966675212</v>
      </c>
      <c r="D777">
        <f>'TPS543C20 Loop Gain'!AJ3163</f>
        <v>33.684448638710862</v>
      </c>
      <c r="E777">
        <f>'TPS543C20 Loop Gain'!B3163</f>
        <v>1229000</v>
      </c>
    </row>
    <row r="778" spans="3:5" x14ac:dyDescent="0.35">
      <c r="C778">
        <f>'TPS543C20 Loop Gain'!AI3162</f>
        <v>-64.224114277156417</v>
      </c>
      <c r="D778">
        <f>'TPS543C20 Loop Gain'!AJ3162</f>
        <v>34.025371360182312</v>
      </c>
      <c r="E778">
        <f>'TPS543C20 Loop Gain'!B3162</f>
        <v>1228000</v>
      </c>
    </row>
    <row r="779" spans="3:5" x14ac:dyDescent="0.35">
      <c r="C779">
        <f>'TPS543C20 Loop Gain'!AI3161</f>
        <v>-64.222161758003452</v>
      </c>
      <c r="D779">
        <f>'TPS543C20 Loop Gain'!AJ3161</f>
        <v>34.366274706658793</v>
      </c>
      <c r="E779">
        <f>'TPS543C20 Loop Gain'!B3161</f>
        <v>1227000</v>
      </c>
    </row>
    <row r="780" spans="3:5" x14ac:dyDescent="0.35">
      <c r="C780">
        <f>'TPS543C20 Loop Gain'!AI3160</f>
        <v>-64.220545235571763</v>
      </c>
      <c r="D780">
        <f>'TPS543C20 Loop Gain'!AJ3160</f>
        <v>34.707158988085162</v>
      </c>
      <c r="E780">
        <f>'TPS543C20 Loop Gain'!B3160</f>
        <v>1226000</v>
      </c>
    </row>
    <row r="781" spans="3:5" x14ac:dyDescent="0.35">
      <c r="C781">
        <f>'TPS543C20 Loop Gain'!AI3159</f>
        <v>-64.219265567519543</v>
      </c>
      <c r="D781">
        <f>'TPS543C20 Loop Gain'!AJ3159</f>
        <v>35.048024517771367</v>
      </c>
      <c r="E781">
        <f>'TPS543C20 Loop Gain'!B3159</f>
        <v>1225000</v>
      </c>
    </row>
    <row r="782" spans="3:5" x14ac:dyDescent="0.35">
      <c r="C782">
        <f>'TPS543C20 Loop Gain'!AI3158</f>
        <v>-64.218323643116705</v>
      </c>
      <c r="D782">
        <f>'TPS543C20 Loop Gain'!AJ3158</f>
        <v>35.388871612346186</v>
      </c>
      <c r="E782">
        <f>'TPS543C20 Loop Gain'!B3158</f>
        <v>1224000</v>
      </c>
    </row>
    <row r="783" spans="3:5" x14ac:dyDescent="0.35">
      <c r="C783">
        <f>'TPS543C20 Loop Gain'!AI3157</f>
        <v>-64.217720383565094</v>
      </c>
      <c r="D783">
        <f>'TPS543C20 Loop Gain'!AJ3157</f>
        <v>35.729700591731685</v>
      </c>
      <c r="E783">
        <f>'TPS543C20 Loop Gain'!B3157</f>
        <v>1223000</v>
      </c>
    </row>
    <row r="784" spans="3:5" x14ac:dyDescent="0.35">
      <c r="C784">
        <f>'TPS543C20 Loop Gain'!AI3156</f>
        <v>-64.217456742330015</v>
      </c>
      <c r="D784">
        <f>'TPS543C20 Loop Gain'!AJ3156</f>
        <v>36.070511779097039</v>
      </c>
      <c r="E784">
        <f>'TPS543C20 Loop Gain'!B3156</f>
        <v>1222000</v>
      </c>
    </row>
    <row r="785" spans="3:5" x14ac:dyDescent="0.35">
      <c r="C785">
        <f>'TPS543C20 Loop Gain'!AI3155</f>
        <v>-64.217533705486389</v>
      </c>
      <c r="D785">
        <f>'TPS543C20 Loop Gain'!AJ3155</f>
        <v>36.411305500806492</v>
      </c>
      <c r="E785">
        <f>'TPS543C20 Loop Gain'!B3155</f>
        <v>1221000</v>
      </c>
    </row>
    <row r="786" spans="3:5" x14ac:dyDescent="0.35">
      <c r="C786">
        <f>'TPS543C20 Loop Gain'!AI3154</f>
        <v>-64.217952292072027</v>
      </c>
      <c r="D786">
        <f>'TPS543C20 Loop Gain'!AJ3154</f>
        <v>36.752082086395724</v>
      </c>
      <c r="E786">
        <f>'TPS543C20 Loop Gain'!B3154</f>
        <v>1220000</v>
      </c>
    </row>
    <row r="787" spans="3:5" x14ac:dyDescent="0.35">
      <c r="C787">
        <f>'TPS543C20 Loop Gain'!AI3153</f>
        <v>-64.218713554459555</v>
      </c>
      <c r="D787">
        <f>'TPS543C20 Loop Gain'!AJ3153</f>
        <v>37.092841868518306</v>
      </c>
      <c r="E787">
        <f>'TPS543C20 Loop Gain'!B3153</f>
        <v>1219000</v>
      </c>
    </row>
    <row r="788" spans="3:5" x14ac:dyDescent="0.35">
      <c r="C788">
        <f>'TPS543C20 Loop Gain'!AI3152</f>
        <v>-64.219818578734674</v>
      </c>
      <c r="D788">
        <f>'TPS543C20 Loop Gain'!AJ3152</f>
        <v>37.43358518290858</v>
      </c>
      <c r="E788">
        <f>'TPS543C20 Loop Gain'!B3152</f>
        <v>1218000</v>
      </c>
    </row>
    <row r="789" spans="3:5" x14ac:dyDescent="0.35">
      <c r="C789">
        <f>'TPS543C20 Loop Gain'!AI3151</f>
        <v>-64.221268485092139</v>
      </c>
      <c r="D789">
        <f>'TPS543C20 Loop Gain'!AJ3151</f>
        <v>37.774312368326243</v>
      </c>
      <c r="E789">
        <f>'TPS543C20 Loop Gain'!B3151</f>
        <v>1217000</v>
      </c>
    </row>
    <row r="790" spans="3:5" x14ac:dyDescent="0.35">
      <c r="C790">
        <f>'TPS543C20 Loop Gain'!AI3150</f>
        <v>-64.223064428243987</v>
      </c>
      <c r="D790">
        <f>'TPS543C20 Loop Gain'!AJ3150</f>
        <v>38.115023766530754</v>
      </c>
      <c r="E790">
        <f>'TPS543C20 Loop Gain'!B3150</f>
        <v>1216000</v>
      </c>
    </row>
    <row r="791" spans="3:5" x14ac:dyDescent="0.35">
      <c r="C791">
        <f>'TPS543C20 Loop Gain'!AI3149</f>
        <v>-64.225207597839045</v>
      </c>
      <c r="D791">
        <f>'TPS543C20 Loop Gain'!AJ3149</f>
        <v>38.455719722229084</v>
      </c>
      <c r="E791">
        <f>'TPS543C20 Loop Gain'!B3149</f>
        <v>1215000</v>
      </c>
    </row>
    <row r="792" spans="3:5" x14ac:dyDescent="0.35">
      <c r="C792">
        <f>'TPS543C20 Loop Gain'!AI3148</f>
        <v>-64.227699218898394</v>
      </c>
      <c r="D792">
        <f>'TPS543C20 Loop Gain'!AJ3148</f>
        <v>38.796400583018276</v>
      </c>
      <c r="E792">
        <f>'TPS543C20 Loop Gain'!B3148</f>
        <v>1214000</v>
      </c>
    </row>
    <row r="793" spans="3:5" x14ac:dyDescent="0.35">
      <c r="C793">
        <f>'TPS543C20 Loop Gain'!AI3147</f>
        <v>-64.23054055226541</v>
      </c>
      <c r="D793">
        <f>'TPS543C20 Loop Gain'!AJ3147</f>
        <v>39.13706669936429</v>
      </c>
      <c r="E793">
        <f>'TPS543C20 Loop Gain'!B3147</f>
        <v>1213000</v>
      </c>
    </row>
    <row r="794" spans="3:5" x14ac:dyDescent="0.35">
      <c r="C794">
        <f>'TPS543C20 Loop Gain'!AI3146</f>
        <v>-64.2337328950683</v>
      </c>
      <c r="D794">
        <f>'TPS543C20 Loop Gain'!AJ3146</f>
        <v>39.477718424539098</v>
      </c>
      <c r="E794">
        <f>'TPS543C20 Loop Gain'!B3146</f>
        <v>1212000</v>
      </c>
    </row>
    <row r="795" spans="3:5" x14ac:dyDescent="0.35">
      <c r="C795">
        <f>'TPS543C20 Loop Gain'!AI3145</f>
        <v>-64.237277581198995</v>
      </c>
      <c r="D795">
        <f>'TPS543C20 Loop Gain'!AJ3145</f>
        <v>39.818356114573348</v>
      </c>
      <c r="E795">
        <f>'TPS543C20 Loop Gain'!B3145</f>
        <v>1211000</v>
      </c>
    </row>
    <row r="796" spans="3:5" x14ac:dyDescent="0.35">
      <c r="C796">
        <f>'TPS543C20 Loop Gain'!AI3144</f>
        <v>-64.241175981807515</v>
      </c>
      <c r="D796">
        <f>'TPS543C20 Loop Gain'!AJ3144</f>
        <v>40.158980128221536</v>
      </c>
      <c r="E796">
        <f>'TPS543C20 Loop Gain'!B3144</f>
        <v>1210000</v>
      </c>
    </row>
    <row r="797" spans="3:5" x14ac:dyDescent="0.35">
      <c r="C797">
        <f>'TPS543C20 Loop Gain'!AI3143</f>
        <v>-64.245429505811373</v>
      </c>
      <c r="D797">
        <f>'TPS543C20 Loop Gain'!AJ3143</f>
        <v>40.499590826906271</v>
      </c>
      <c r="E797">
        <f>'TPS543C20 Loop Gain'!B3143</f>
        <v>1209000</v>
      </c>
    </row>
    <row r="798" spans="3:5" x14ac:dyDescent="0.35">
      <c r="C798">
        <f>'TPS543C20 Loop Gain'!AI3142</f>
        <v>-64.250039600420166</v>
      </c>
      <c r="D798">
        <f>'TPS543C20 Loop Gain'!AJ3142</f>
        <v>40.840188574673718</v>
      </c>
      <c r="E798">
        <f>'TPS543C20 Loop Gain'!B3142</f>
        <v>1208000</v>
      </c>
    </row>
    <row r="799" spans="3:5" x14ac:dyDescent="0.35">
      <c r="C799">
        <f>'TPS543C20 Loop Gain'!AI3141</f>
        <v>-64.255007751678107</v>
      </c>
      <c r="D799">
        <f>'TPS543C20 Loop Gain'!AJ3141</f>
        <v>41.180773738136757</v>
      </c>
      <c r="E799">
        <f>'TPS543C20 Loop Gain'!B3141</f>
        <v>1207000</v>
      </c>
    </row>
    <row r="800" spans="3:5" x14ac:dyDescent="0.35">
      <c r="C800">
        <f>'TPS543C20 Loop Gain'!AI3140</f>
        <v>-64.260335485022438</v>
      </c>
      <c r="D800">
        <f>'TPS543C20 Loop Gain'!AJ3140</f>
        <v>41.521346686440211</v>
      </c>
      <c r="E800">
        <f>'TPS543C20 Loop Gain'!B3140</f>
        <v>1206000</v>
      </c>
    </row>
    <row r="801" spans="3:5" x14ac:dyDescent="0.35">
      <c r="C801">
        <f>'TPS543C20 Loop Gain'!AI3139</f>
        <v>-64.266024365860574</v>
      </c>
      <c r="D801">
        <f>'TPS543C20 Loop Gain'!AJ3139</f>
        <v>41.861907791204992</v>
      </c>
      <c r="E801">
        <f>'TPS543C20 Loop Gain'!B3139</f>
        <v>1205000</v>
      </c>
    </row>
    <row r="802" spans="3:5" x14ac:dyDescent="0.35">
      <c r="C802">
        <f>'TPS543C20 Loop Gain'!AI3138</f>
        <v>-64.272076000162571</v>
      </c>
      <c r="D802">
        <f>'TPS543C20 Loop Gain'!AJ3138</f>
        <v>42.202457426469586</v>
      </c>
      <c r="E802">
        <f>'TPS543C20 Loop Gain'!B3138</f>
        <v>1204000</v>
      </c>
    </row>
    <row r="803" spans="3:5" x14ac:dyDescent="0.35">
      <c r="C803">
        <f>'TPS543C20 Loop Gain'!AI3137</f>
        <v>-64.278492035073612</v>
      </c>
      <c r="D803">
        <f>'TPS543C20 Loop Gain'!AJ3137</f>
        <v>42.542995968656363</v>
      </c>
      <c r="E803">
        <f>'TPS543C20 Loop Gain'!B3137</f>
        <v>1203000</v>
      </c>
    </row>
    <row r="804" spans="3:5" x14ac:dyDescent="0.35">
      <c r="C804">
        <f>'TPS543C20 Loop Gain'!AI3136</f>
        <v>-64.285274159545338</v>
      </c>
      <c r="D804">
        <f>'TPS543C20 Loop Gain'!AJ3136</f>
        <v>42.88352379651301</v>
      </c>
      <c r="E804">
        <f>'TPS543C20 Loop Gain'!B3136</f>
        <v>1202000</v>
      </c>
    </row>
    <row r="805" spans="3:5" x14ac:dyDescent="0.35">
      <c r="C805">
        <f>'TPS543C20 Loop Gain'!AI3135</f>
        <v>-64.292424104985244</v>
      </c>
      <c r="D805">
        <f>'TPS543C20 Loop Gain'!AJ3135</f>
        <v>43.224041291052316</v>
      </c>
      <c r="E805">
        <f>'TPS543C20 Loop Gain'!B3135</f>
        <v>1201000</v>
      </c>
    </row>
    <row r="806" spans="3:5" x14ac:dyDescent="0.35">
      <c r="C806">
        <f>'TPS543C20 Loop Gain'!AI3134</f>
        <v>-64.299943645927044</v>
      </c>
      <c r="D806">
        <f>'TPS543C20 Loop Gain'!AJ3134</f>
        <v>43.564548835518231</v>
      </c>
      <c r="E806">
        <f>'TPS543C20 Loop Gain'!B3134</f>
        <v>1200000</v>
      </c>
    </row>
    <row r="807" spans="3:5" x14ac:dyDescent="0.35">
      <c r="C807">
        <f>'TPS543C20 Loop Gain'!AI3133</f>
        <v>-64.307834600720753</v>
      </c>
      <c r="D807">
        <f>'TPS543C20 Loop Gain'!AJ3133</f>
        <v>43.905046815322592</v>
      </c>
      <c r="E807">
        <f>'TPS543C20 Loop Gain'!B3133</f>
        <v>1199000</v>
      </c>
    </row>
    <row r="808" spans="3:5" x14ac:dyDescent="0.35">
      <c r="C808">
        <f>'TPS543C20 Loop Gain'!AI3132</f>
        <v>-64.316098832243611</v>
      </c>
      <c r="D808">
        <f>'TPS543C20 Loop Gain'!AJ3132</f>
        <v>44.245535617997547</v>
      </c>
      <c r="E808">
        <f>'TPS543C20 Loop Gain'!B3132</f>
        <v>1198000</v>
      </c>
    </row>
    <row r="809" spans="3:5" x14ac:dyDescent="0.35">
      <c r="C809">
        <f>'TPS543C20 Loop Gain'!AI3131</f>
        <v>-64.324738248632883</v>
      </c>
      <c r="D809">
        <f>'TPS543C20 Loop Gain'!AJ3131</f>
        <v>44.586015633131979</v>
      </c>
      <c r="E809">
        <f>'TPS543C20 Loop Gain'!B3131</f>
        <v>1197000</v>
      </c>
    </row>
    <row r="810" spans="3:5" x14ac:dyDescent="0.35">
      <c r="C810">
        <f>'TPS543C20 Loop Gain'!AI3130</f>
        <v>-64.333754804041064</v>
      </c>
      <c r="D810">
        <f>'TPS543C20 Loop Gain'!AJ3130</f>
        <v>44.926487252336074</v>
      </c>
      <c r="E810">
        <f>'TPS543C20 Loop Gain'!B3130</f>
        <v>1196000</v>
      </c>
    </row>
    <row r="811" spans="3:5" x14ac:dyDescent="0.35">
      <c r="C811">
        <f>'TPS543C20 Loop Gain'!AI3129</f>
        <v>-64.343150499413056</v>
      </c>
      <c r="D811">
        <f>'TPS543C20 Loop Gain'!AJ3129</f>
        <v>45.26695086917826</v>
      </c>
      <c r="E811">
        <f>'TPS543C20 Loop Gain'!B3129</f>
        <v>1195000</v>
      </c>
    </row>
    <row r="812" spans="3:5" x14ac:dyDescent="0.35">
      <c r="C812">
        <f>'TPS543C20 Loop Gain'!AI3128</f>
        <v>-64.352927383287664</v>
      </c>
      <c r="D812">
        <f>'TPS543C20 Loop Gain'!AJ3128</f>
        <v>45.607406879121079</v>
      </c>
      <c r="E812">
        <f>'TPS543C20 Loop Gain'!B3128</f>
        <v>1194000</v>
      </c>
    </row>
    <row r="813" spans="3:5" x14ac:dyDescent="0.35">
      <c r="C813">
        <f>'TPS543C20 Loop Gain'!AI3127</f>
        <v>-64.363087552622829</v>
      </c>
      <c r="D813">
        <f>'TPS543C20 Loop Gain'!AJ3127</f>
        <v>45.947855679487972</v>
      </c>
      <c r="E813">
        <f>'TPS543C20 Loop Gain'!B3127</f>
        <v>1193000</v>
      </c>
    </row>
    <row r="814" spans="3:5" x14ac:dyDescent="0.35">
      <c r="C814">
        <f>'TPS543C20 Loop Gain'!AI3126</f>
        <v>-64.373633153646523</v>
      </c>
      <c r="D814">
        <f>'TPS543C20 Loop Gain'!AJ3126</f>
        <v>46.288297669395661</v>
      </c>
      <c r="E814">
        <f>'TPS543C20 Loop Gain'!B3126</f>
        <v>1192000</v>
      </c>
    </row>
    <row r="815" spans="3:5" x14ac:dyDescent="0.35">
      <c r="C815">
        <f>'TPS543C20 Loop Gain'!AI3125</f>
        <v>-64.384566382731037</v>
      </c>
      <c r="D815">
        <f>'TPS543C20 Loop Gain'!AJ3125</f>
        <v>46.628733249691138</v>
      </c>
      <c r="E815">
        <f>'TPS543C20 Loop Gain'!B3125</f>
        <v>1191000</v>
      </c>
    </row>
    <row r="816" spans="3:5" x14ac:dyDescent="0.35">
      <c r="C816">
        <f>'TPS543C20 Loop Gain'!AI3124</f>
        <v>-64.395889487297808</v>
      </c>
      <c r="D816">
        <f>'TPS543C20 Loop Gain'!AJ3124</f>
        <v>46.969162822917035</v>
      </c>
      <c r="E816">
        <f>'TPS543C20 Loop Gain'!B3124</f>
        <v>1190000</v>
      </c>
    </row>
    <row r="817" spans="3:5" x14ac:dyDescent="0.35">
      <c r="C817">
        <f>'TPS543C20 Loop Gain'!AI3123</f>
        <v>-64.407604766745408</v>
      </c>
      <c r="D817">
        <f>'TPS543C20 Loop Gain'!AJ3123</f>
        <v>47.309586793238267</v>
      </c>
      <c r="E817">
        <f>'TPS543C20 Loop Gain'!B3123</f>
        <v>1189000</v>
      </c>
    </row>
    <row r="818" spans="3:5" x14ac:dyDescent="0.35">
      <c r="C818">
        <f>'TPS543C20 Loop Gain'!AI3122</f>
        <v>-64.419714573408683</v>
      </c>
      <c r="D818">
        <f>'TPS543C20 Loop Gain'!AJ3122</f>
        <v>47.65000556639658</v>
      </c>
      <c r="E818">
        <f>'TPS543C20 Loop Gain'!B3122</f>
        <v>1188000</v>
      </c>
    </row>
    <row r="819" spans="3:5" x14ac:dyDescent="0.35">
      <c r="C819">
        <f>'TPS543C20 Loop Gain'!AI3121</f>
        <v>-64.432221313543977</v>
      </c>
      <c r="D819">
        <f>'TPS543C20 Loop Gain'!AJ3121</f>
        <v>47.990419549636876</v>
      </c>
      <c r="E819">
        <f>'TPS543C20 Loop Gain'!B3121</f>
        <v>1187000</v>
      </c>
    </row>
    <row r="820" spans="3:5" x14ac:dyDescent="0.35">
      <c r="C820">
        <f>'TPS543C20 Loop Gain'!AI3120</f>
        <v>-64.445127448348558</v>
      </c>
      <c r="D820">
        <f>'TPS543C20 Loop Gain'!AJ3120</f>
        <v>48.330829151673846</v>
      </c>
      <c r="E820">
        <f>'TPS543C20 Loop Gain'!B3120</f>
        <v>1186000</v>
      </c>
    </row>
    <row r="821" spans="3:5" x14ac:dyDescent="0.35">
      <c r="C821">
        <f>'TPS543C20 Loop Gain'!AI3119</f>
        <v>-64.458435495006896</v>
      </c>
      <c r="D821">
        <f>'TPS543C20 Loop Gain'!AJ3119</f>
        <v>48.671234782620587</v>
      </c>
      <c r="E821">
        <f>'TPS543C20 Loop Gain'!B3119</f>
        <v>1185000</v>
      </c>
    </row>
    <row r="822" spans="3:5" x14ac:dyDescent="0.35">
      <c r="C822">
        <f>'TPS543C20 Loop Gain'!AI3118</f>
        <v>-64.472148027770714</v>
      </c>
      <c r="D822">
        <f>'TPS543C20 Loop Gain'!AJ3118</f>
        <v>49.011636853924522</v>
      </c>
      <c r="E822">
        <f>'TPS543C20 Loop Gain'!B3118</f>
        <v>1184000</v>
      </c>
    </row>
    <row r="823" spans="3:5" x14ac:dyDescent="0.35">
      <c r="C823">
        <f>'TPS543C20 Loop Gain'!AI3117</f>
        <v>-64.486267679072512</v>
      </c>
      <c r="D823">
        <f>'TPS543C20 Loop Gain'!AJ3117</f>
        <v>49.352035778325835</v>
      </c>
      <c r="E823">
        <f>'TPS543C20 Loop Gain'!B3117</f>
        <v>1183000</v>
      </c>
    </row>
    <row r="824" spans="3:5" x14ac:dyDescent="0.35">
      <c r="C824">
        <f>'TPS543C20 Loop Gain'!AI3116</f>
        <v>-64.500797140671565</v>
      </c>
      <c r="D824">
        <f>'TPS543C20 Loop Gain'!AJ3116</f>
        <v>49.69243196979059</v>
      </c>
      <c r="E824">
        <f>'TPS543C20 Loop Gain'!B3116</f>
        <v>1182000</v>
      </c>
    </row>
    <row r="825" spans="3:5" x14ac:dyDescent="0.35">
      <c r="C825">
        <f>'TPS543C20 Loop Gain'!AI3115</f>
        <v>-64.515739164836617</v>
      </c>
      <c r="D825">
        <f>'TPS543C20 Loop Gain'!AJ3115</f>
        <v>50.032825843442915</v>
      </c>
      <c r="E825">
        <f>'TPS543C20 Loop Gain'!B3115</f>
        <v>1181000</v>
      </c>
    </row>
    <row r="826" spans="3:5" x14ac:dyDescent="0.35">
      <c r="C826">
        <f>'TPS543C20 Loop Gain'!AI3114</f>
        <v>-64.531096565564553</v>
      </c>
      <c r="D826">
        <f>'TPS543C20 Loop Gain'!AJ3114</f>
        <v>50.373217815525045</v>
      </c>
      <c r="E826">
        <f>'TPS543C20 Loop Gain'!B3114</f>
        <v>1180000</v>
      </c>
    </row>
    <row r="827" spans="3:5" x14ac:dyDescent="0.35">
      <c r="C827">
        <f>'TPS543C20 Loop Gain'!AI3113</f>
        <v>-64.546872219836629</v>
      </c>
      <c r="D827">
        <f>'TPS543C20 Loop Gain'!AJ3113</f>
        <v>50.713608303322403</v>
      </c>
      <c r="E827">
        <f>'TPS543C20 Loop Gain'!B3113</f>
        <v>1179000</v>
      </c>
    </row>
    <row r="828" spans="3:5" x14ac:dyDescent="0.35">
      <c r="C828">
        <f>'TPS543C20 Loop Gain'!AI3112</f>
        <v>-64.563069068912412</v>
      </c>
      <c r="D828">
        <f>'TPS543C20 Loop Gain'!AJ3112</f>
        <v>51.053997725113057</v>
      </c>
      <c r="E828">
        <f>'TPS543C20 Loop Gain'!B3112</f>
        <v>1178000</v>
      </c>
    </row>
    <row r="829" spans="3:5" x14ac:dyDescent="0.35">
      <c r="C829">
        <f>'TPS543C20 Loop Gain'!AI3111</f>
        <v>-64.579690119666509</v>
      </c>
      <c r="D829">
        <f>'TPS543C20 Loop Gain'!AJ3111</f>
        <v>51.394386500095294</v>
      </c>
      <c r="E829">
        <f>'TPS543C20 Loop Gain'!B3111</f>
        <v>1177000</v>
      </c>
    </row>
    <row r="830" spans="3:5" x14ac:dyDescent="0.35">
      <c r="C830">
        <f>'TPS543C20 Loop Gain'!AI3110</f>
        <v>-64.596738445964505</v>
      </c>
      <c r="D830">
        <f>'TPS543C20 Loop Gain'!AJ3110</f>
        <v>51.734775048343437</v>
      </c>
      <c r="E830">
        <f>'TPS543C20 Loop Gain'!B3110</f>
        <v>1176000</v>
      </c>
    </row>
    <row r="831" spans="3:5" x14ac:dyDescent="0.35">
      <c r="C831">
        <f>'TPS543C20 Loop Gain'!AI3109</f>
        <v>-64.614217190082968</v>
      </c>
      <c r="D831">
        <f>'TPS543C20 Loop Gain'!AJ3109</f>
        <v>52.075163790740561</v>
      </c>
      <c r="E831">
        <f>'TPS543C20 Loop Gain'!B3109</f>
        <v>1175000</v>
      </c>
    </row>
    <row r="832" spans="3:5" x14ac:dyDescent="0.35">
      <c r="C832">
        <f>'TPS543C20 Loop Gain'!AI3108</f>
        <v>-64.632129564174562</v>
      </c>
      <c r="D832">
        <f>'TPS543C20 Loop Gain'!AJ3108</f>
        <v>52.415553148906433</v>
      </c>
      <c r="E832">
        <f>'TPS543C20 Loop Gain'!B3108</f>
        <v>1174000</v>
      </c>
    </row>
    <row r="833" spans="3:5" x14ac:dyDescent="0.35">
      <c r="C833">
        <f>'TPS543C20 Loop Gain'!AI3107</f>
        <v>-64.650478851778018</v>
      </c>
      <c r="D833">
        <f>'TPS543C20 Loop Gain'!AJ3107</f>
        <v>52.755943545155304</v>
      </c>
      <c r="E833">
        <f>'TPS543C20 Loop Gain'!B3107</f>
        <v>1173000</v>
      </c>
    </row>
    <row r="834" spans="3:5" x14ac:dyDescent="0.35">
      <c r="C834">
        <f>'TPS543C20 Loop Gain'!AI3106</f>
        <v>-64.669268409377167</v>
      </c>
      <c r="D834">
        <f>'TPS543C20 Loop Gain'!AJ3106</f>
        <v>53.096335402425666</v>
      </c>
      <c r="E834">
        <f>'TPS543C20 Loop Gain'!B3106</f>
        <v>1172000</v>
      </c>
    </row>
    <row r="835" spans="3:5" x14ac:dyDescent="0.35">
      <c r="C835">
        <f>'TPS543C20 Loop Gain'!AI3105</f>
        <v>-64.688501668007362</v>
      </c>
      <c r="D835">
        <f>'TPS543C20 Loop Gain'!AJ3105</f>
        <v>53.436729144209274</v>
      </c>
      <c r="E835">
        <f>'TPS543C20 Loop Gain'!B3105</f>
        <v>1171000</v>
      </c>
    </row>
    <row r="836" spans="3:5" x14ac:dyDescent="0.35">
      <c r="C836">
        <f>'TPS543C20 Loop Gain'!AI3104</f>
        <v>-64.708182134917422</v>
      </c>
      <c r="D836">
        <f>'TPS543C20 Loop Gain'!AJ3104</f>
        <v>53.777125194506496</v>
      </c>
      <c r="E836">
        <f>'TPS543C20 Loop Gain'!B3104</f>
        <v>1170000</v>
      </c>
    </row>
    <row r="837" spans="3:5" x14ac:dyDescent="0.35">
      <c r="C837">
        <f>'TPS543C20 Loop Gain'!AI3103</f>
        <v>-64.728313395279116</v>
      </c>
      <c r="D837">
        <f>'TPS543C20 Loop Gain'!AJ3103</f>
        <v>54.117523977753208</v>
      </c>
      <c r="E837">
        <f>'TPS543C20 Loop Gain'!B3103</f>
        <v>1169000</v>
      </c>
    </row>
    <row r="838" spans="3:5" x14ac:dyDescent="0.35">
      <c r="C838">
        <f>'TPS543C20 Loop Gain'!AI3102</f>
        <v>-64.748899113956142</v>
      </c>
      <c r="D838">
        <f>'TPS543C20 Loop Gain'!AJ3102</f>
        <v>54.457925918763344</v>
      </c>
      <c r="E838">
        <f>'TPS543C20 Loop Gain'!B3102</f>
        <v>1168000</v>
      </c>
    </row>
    <row r="839" spans="3:5" x14ac:dyDescent="0.35">
      <c r="C839">
        <f>'TPS543C20 Loop Gain'!AI3101</f>
        <v>-64.769943037328432</v>
      </c>
      <c r="D839">
        <f>'TPS543C20 Loop Gain'!AJ3101</f>
        <v>54.798331442654884</v>
      </c>
      <c r="E839">
        <f>'TPS543C20 Loop Gain'!B3101</f>
        <v>1167000</v>
      </c>
    </row>
    <row r="840" spans="3:5" x14ac:dyDescent="0.35">
      <c r="C840">
        <f>'TPS543C20 Loop Gain'!AI3100</f>
        <v>-64.791448995175756</v>
      </c>
      <c r="D840">
        <f>'TPS543C20 Loop Gain'!AJ3100</f>
        <v>55.138740974804129</v>
      </c>
      <c r="E840">
        <f>'TPS543C20 Loop Gain'!B3100</f>
        <v>1166000</v>
      </c>
    </row>
    <row r="841" spans="3:5" x14ac:dyDescent="0.35">
      <c r="C841">
        <f>'TPS543C20 Loop Gain'!AI3099</f>
        <v>-64.81342090262342</v>
      </c>
      <c r="D841">
        <f>'TPS543C20 Loop Gain'!AJ3099</f>
        <v>55.479154940775274</v>
      </c>
      <c r="E841">
        <f>'TPS543C20 Loop Gain'!B3099</f>
        <v>1165000</v>
      </c>
    </row>
    <row r="842" spans="3:5" x14ac:dyDescent="0.35">
      <c r="C842">
        <f>'TPS543C20 Loop Gain'!AI3098</f>
        <v>-64.835862762150143</v>
      </c>
      <c r="D842">
        <f>'TPS543C20 Loop Gain'!AJ3098</f>
        <v>55.819573766245476</v>
      </c>
      <c r="E842">
        <f>'TPS543C20 Loop Gain'!B3098</f>
        <v>1164000</v>
      </c>
    </row>
    <row r="843" spans="3:5" x14ac:dyDescent="0.35">
      <c r="C843">
        <f>'TPS543C20 Loop Gain'!AI3097</f>
        <v>-64.858778665664261</v>
      </c>
      <c r="D843">
        <f>'TPS543C20 Loop Gain'!AJ3097</f>
        <v>56.159997876960553</v>
      </c>
      <c r="E843">
        <f>'TPS543C20 Loop Gain'!B3097</f>
        <v>1163000</v>
      </c>
    </row>
    <row r="844" spans="3:5" x14ac:dyDescent="0.35">
      <c r="C844">
        <f>'TPS543C20 Loop Gain'!AI3096</f>
        <v>-64.882172796648035</v>
      </c>
      <c r="D844">
        <f>'TPS543C20 Loop Gain'!AJ3096</f>
        <v>56.500427698663373</v>
      </c>
      <c r="E844">
        <f>'TPS543C20 Loop Gain'!B3096</f>
        <v>1162000</v>
      </c>
    </row>
    <row r="845" spans="3:5" x14ac:dyDescent="0.35">
      <c r="C845">
        <f>'TPS543C20 Loop Gain'!AI3095</f>
        <v>-64.906049432371276</v>
      </c>
      <c r="D845">
        <f>'TPS543C20 Loop Gain'!AJ3095</f>
        <v>56.840863657019106</v>
      </c>
      <c r="E845">
        <f>'TPS543C20 Loop Gain'!B3095</f>
        <v>1161000</v>
      </c>
    </row>
    <row r="846" spans="3:5" x14ac:dyDescent="0.35">
      <c r="C846">
        <f>'TPS543C20 Loop Gain'!AI3094</f>
        <v>-64.930412946182429</v>
      </c>
      <c r="D846">
        <f>'TPS543C20 Loop Gain'!AJ3094</f>
        <v>57.181306177569276</v>
      </c>
      <c r="E846">
        <f>'TPS543C20 Loop Gain'!B3094</f>
        <v>1160000</v>
      </c>
    </row>
    <row r="847" spans="3:5" x14ac:dyDescent="0.35">
      <c r="C847">
        <f>'TPS543C20 Loop Gain'!AI3093</f>
        <v>-64.955267809874456</v>
      </c>
      <c r="D847">
        <f>'TPS543C20 Loop Gain'!AJ3093</f>
        <v>57.521755685657276</v>
      </c>
      <c r="E847">
        <f>'TPS543C20 Loop Gain'!B3093</f>
        <v>1159000</v>
      </c>
    </row>
    <row r="848" spans="3:5" x14ac:dyDescent="0.35">
      <c r="C848">
        <f>'TPS543C20 Loop Gain'!AI3092</f>
        <v>-64.980618596131421</v>
      </c>
      <c r="D848">
        <f>'TPS543C20 Loop Gain'!AJ3092</f>
        <v>57.862212606366782</v>
      </c>
      <c r="E848">
        <f>'TPS543C20 Loop Gain'!B3092</f>
        <v>1158000</v>
      </c>
    </row>
    <row r="849" spans="3:5" x14ac:dyDescent="0.35">
      <c r="C849">
        <f>'TPS543C20 Loop Gain'!AI3091</f>
        <v>-65.006469981057094</v>
      </c>
      <c r="D849">
        <f>'TPS543C20 Loop Gain'!AJ3091</f>
        <v>58.202677364448689</v>
      </c>
      <c r="E849">
        <f>'TPS543C20 Loop Gain'!B3091</f>
        <v>1157000</v>
      </c>
    </row>
    <row r="850" spans="3:5" x14ac:dyDescent="0.35">
      <c r="C850">
        <f>'TPS543C20 Loop Gain'!AI3090</f>
        <v>-65.032826746793944</v>
      </c>
      <c r="D850">
        <f>'TPS543C20 Loop Gain'!AJ3090</f>
        <v>58.543150384271598</v>
      </c>
      <c r="E850">
        <f>'TPS543C20 Loop Gain'!B3090</f>
        <v>1156000</v>
      </c>
    </row>
    <row r="851" spans="3:5" x14ac:dyDescent="0.35">
      <c r="C851">
        <f>'TPS543C20 Loop Gain'!AI3089</f>
        <v>-65.059693784226795</v>
      </c>
      <c r="D851">
        <f>'TPS543C20 Loop Gain'!AJ3089</f>
        <v>58.883632089748133</v>
      </c>
      <c r="E851">
        <f>'TPS543C20 Loop Gain'!B3089</f>
        <v>1155000</v>
      </c>
    </row>
    <row r="852" spans="3:5" x14ac:dyDescent="0.35">
      <c r="C852">
        <f>'TPS543C20 Loop Gain'!AI3088</f>
        <v>-65.087076095784496</v>
      </c>
      <c r="D852">
        <f>'TPS543C20 Loop Gain'!AJ3088</f>
        <v>59.224122904262401</v>
      </c>
      <c r="E852">
        <f>'TPS543C20 Loop Gain'!B3088</f>
        <v>1154000</v>
      </c>
    </row>
    <row r="853" spans="3:5" x14ac:dyDescent="0.35">
      <c r="C853">
        <f>'TPS543C20 Loop Gain'!AI3087</f>
        <v>-65.114978798336708</v>
      </c>
      <c r="D853">
        <f>'TPS543C20 Loop Gain'!AJ3087</f>
        <v>59.564623250622496</v>
      </c>
      <c r="E853">
        <f>'TPS543C20 Loop Gain'!B3087</f>
        <v>1153000</v>
      </c>
    </row>
    <row r="854" spans="3:5" x14ac:dyDescent="0.35">
      <c r="C854">
        <f>'TPS543C20 Loop Gain'!AI3086</f>
        <v>-65.143407126193679</v>
      </c>
      <c r="D854">
        <f>'TPS543C20 Loop Gain'!AJ3086</f>
        <v>59.905133550984417</v>
      </c>
      <c r="E854">
        <f>'TPS543C20 Loop Gain'!B3086</f>
        <v>1152000</v>
      </c>
    </row>
    <row r="855" spans="3:5" x14ac:dyDescent="0.35">
      <c r="C855">
        <f>'TPS543C20 Loop Gain'!AI3085</f>
        <v>-65.172366434210034</v>
      </c>
      <c r="D855">
        <f>'TPS543C20 Loop Gain'!AJ3085</f>
        <v>60.245654226778903</v>
      </c>
      <c r="E855">
        <f>'TPS543C20 Loop Gain'!B3085</f>
        <v>1151000</v>
      </c>
    </row>
    <row r="856" spans="3:5" x14ac:dyDescent="0.35">
      <c r="C856">
        <f>'TPS543C20 Loop Gain'!AI3084</f>
        <v>-65.201862201000921</v>
      </c>
      <c r="D856">
        <f>'TPS543C20 Loop Gain'!AJ3084</f>
        <v>60.586185698664799</v>
      </c>
      <c r="E856">
        <f>'TPS543C20 Loop Gain'!B3084</f>
        <v>1150000</v>
      </c>
    </row>
    <row r="857" spans="3:5" x14ac:dyDescent="0.35">
      <c r="C857">
        <f>'TPS543C20 Loop Gain'!AI3083</f>
        <v>-65.231900032271184</v>
      </c>
      <c r="D857">
        <f>'TPS543C20 Loop Gain'!AJ3083</f>
        <v>60.926728386449632</v>
      </c>
      <c r="E857">
        <f>'TPS543C20 Loop Gain'!B3083</f>
        <v>1149000</v>
      </c>
    </row>
    <row r="858" spans="3:5" x14ac:dyDescent="0.35">
      <c r="C858">
        <f>'TPS543C20 Loop Gain'!AI3082</f>
        <v>-65.262485664264432</v>
      </c>
      <c r="D858">
        <f>'TPS543C20 Loop Gain'!AJ3082</f>
        <v>61.267282709031129</v>
      </c>
      <c r="E858">
        <f>'TPS543C20 Loop Gain'!B3082</f>
        <v>1148000</v>
      </c>
    </row>
    <row r="859" spans="3:5" x14ac:dyDescent="0.35">
      <c r="C859">
        <f>'TPS543C20 Loop Gain'!AI3081</f>
        <v>-65.293624967336726</v>
      </c>
      <c r="D859">
        <f>'TPS543C20 Loop Gain'!AJ3081</f>
        <v>61.60784908431858</v>
      </c>
      <c r="E859">
        <f>'TPS543C20 Loop Gain'!B3081</f>
        <v>1147000</v>
      </c>
    </row>
    <row r="860" spans="3:5" x14ac:dyDescent="0.35">
      <c r="C860">
        <f>'TPS543C20 Loop Gain'!AI3080</f>
        <v>-65.325323949662106</v>
      </c>
      <c r="D860">
        <f>'TPS543C20 Loop Gain'!AJ3080</f>
        <v>61.948427929185414</v>
      </c>
      <c r="E860">
        <f>'TPS543C20 Loop Gain'!B3080</f>
        <v>1146000</v>
      </c>
    </row>
    <row r="861" spans="3:5" x14ac:dyDescent="0.35">
      <c r="C861">
        <f>'TPS543C20 Loop Gain'!AI3079</f>
        <v>-65.35758876107144</v>
      </c>
      <c r="D861">
        <f>'TPS543C20 Loop Gain'!AJ3079</f>
        <v>62.289019659394995</v>
      </c>
      <c r="E861">
        <f>'TPS543C20 Loop Gain'!B3079</f>
        <v>1145000</v>
      </c>
    </row>
    <row r="862" spans="3:5" x14ac:dyDescent="0.35">
      <c r="C862">
        <f>'TPS543C20 Loop Gain'!AI3078</f>
        <v>-65.390425697033066</v>
      </c>
      <c r="D862">
        <f>'TPS543C20 Loop Gain'!AJ3078</f>
        <v>62.629624689524803</v>
      </c>
      <c r="E862">
        <f>'TPS543C20 Loop Gain'!B3078</f>
        <v>1144000</v>
      </c>
    </row>
    <row r="863" spans="3:5" x14ac:dyDescent="0.35">
      <c r="C863">
        <f>'TPS543C20 Loop Gain'!AI3077</f>
        <v>-65.423841202783578</v>
      </c>
      <c r="D863">
        <f>'TPS543C20 Loop Gain'!AJ3077</f>
        <v>62.97024343291708</v>
      </c>
      <c r="E863">
        <f>'TPS543C20 Loop Gain'!B3077</f>
        <v>1143000</v>
      </c>
    </row>
    <row r="864" spans="3:5" x14ac:dyDescent="0.35">
      <c r="C864">
        <f>'TPS543C20 Loop Gain'!AI3076</f>
        <v>-65.457841877611656</v>
      </c>
      <c r="D864">
        <f>'TPS543C20 Loop Gain'!AJ3076</f>
        <v>63.310876301606839</v>
      </c>
      <c r="E864">
        <f>'TPS543C20 Loop Gain'!B3076</f>
        <v>1142000</v>
      </c>
    </row>
    <row r="865" spans="3:5" x14ac:dyDescent="0.35">
      <c r="C865">
        <f>'TPS543C20 Loop Gain'!AI3075</f>
        <v>-65.492434479300229</v>
      </c>
      <c r="D865">
        <f>'TPS543C20 Loop Gain'!AJ3075</f>
        <v>63.651523706244134</v>
      </c>
      <c r="E865">
        <f>'TPS543C20 Loop Gain'!B3075</f>
        <v>1141000</v>
      </c>
    </row>
    <row r="866" spans="3:5" x14ac:dyDescent="0.35">
      <c r="C866">
        <f>'TPS543C20 Loop Gain'!AI3074</f>
        <v>-65.527625928743831</v>
      </c>
      <c r="D866">
        <f>'TPS543C20 Loop Gain'!AJ3074</f>
        <v>63.992186056047132</v>
      </c>
      <c r="E866">
        <f>'TPS543C20 Loop Gain'!B3074</f>
        <v>1140000</v>
      </c>
    </row>
    <row r="867" spans="3:5" x14ac:dyDescent="0.35">
      <c r="C867">
        <f>'TPS543C20 Loop Gain'!AI3073</f>
        <v>-65.563423314735715</v>
      </c>
      <c r="D867">
        <f>'TPS543C20 Loop Gain'!AJ3073</f>
        <v>64.332863758724216</v>
      </c>
      <c r="E867">
        <f>'TPS543C20 Loop Gain'!B3073</f>
        <v>1139000</v>
      </c>
    </row>
    <row r="868" spans="3:5" x14ac:dyDescent="0.35">
      <c r="C868">
        <f>'TPS543C20 Loop Gain'!AI3072</f>
        <v>-65.599833898942734</v>
      </c>
      <c r="D868">
        <f>'TPS543C20 Loop Gain'!AJ3072</f>
        <v>64.673557220412235</v>
      </c>
      <c r="E868">
        <f>'TPS543C20 Loop Gain'!B3072</f>
        <v>1138000</v>
      </c>
    </row>
    <row r="869" spans="3:5" x14ac:dyDescent="0.35">
      <c r="C869">
        <f>'TPS543C20 Loop Gain'!AI3071</f>
        <v>-65.636865121070699</v>
      </c>
      <c r="D869">
        <f>'TPS543C20 Loop Gain'!AJ3071</f>
        <v>65.014266845601682</v>
      </c>
      <c r="E869">
        <f>'TPS543C20 Loop Gain'!B3071</f>
        <v>1137000</v>
      </c>
    </row>
    <row r="870" spans="3:5" x14ac:dyDescent="0.35">
      <c r="C870">
        <f>'TPS543C20 Loop Gain'!AI3070</f>
        <v>-65.674524604234477</v>
      </c>
      <c r="D870">
        <f>'TPS543C20 Loop Gain'!AJ3070</f>
        <v>65.354993037083574</v>
      </c>
      <c r="E870">
        <f>'TPS543C20 Loop Gain'!B3070</f>
        <v>1136000</v>
      </c>
    </row>
    <row r="871" spans="3:5" x14ac:dyDescent="0.35">
      <c r="C871">
        <f>'TPS543C20 Loop Gain'!AI3069</f>
        <v>-65.712820160536907</v>
      </c>
      <c r="D871">
        <f>'TPS543C20 Loop Gain'!AJ3069</f>
        <v>65.695736195878709</v>
      </c>
      <c r="E871">
        <f>'TPS543C20 Loop Gain'!B3069</f>
        <v>1135000</v>
      </c>
    </row>
    <row r="872" spans="3:5" x14ac:dyDescent="0.35">
      <c r="C872">
        <f>'TPS543C20 Loop Gain'!AI3068</f>
        <v>-65.751759796866651</v>
      </c>
      <c r="D872">
        <f>'TPS543C20 Loop Gain'!AJ3068</f>
        <v>66.036496721162223</v>
      </c>
      <c r="E872">
        <f>'TPS543C20 Loop Gain'!B3068</f>
        <v>1134000</v>
      </c>
    </row>
    <row r="873" spans="3:5" x14ac:dyDescent="0.35">
      <c r="C873">
        <f>'TPS543C20 Loop Gain'!AI3067</f>
        <v>-65.791351720933676</v>
      </c>
      <c r="D873">
        <f>'TPS543C20 Loop Gain'!AJ3067</f>
        <v>66.377275010211449</v>
      </c>
      <c r="E873">
        <f>'TPS543C20 Loop Gain'!B3067</f>
        <v>1133000</v>
      </c>
    </row>
    <row r="874" spans="3:5" x14ac:dyDescent="0.35">
      <c r="C874">
        <f>'TPS543C20 Loop Gain'!AI3066</f>
        <v>-65.83160434754123</v>
      </c>
      <c r="D874">
        <f>'TPS543C20 Loop Gain'!AJ3066</f>
        <v>66.718071458336397</v>
      </c>
      <c r="E874">
        <f>'TPS543C20 Loop Gain'!B3066</f>
        <v>1132000</v>
      </c>
    </row>
    <row r="875" spans="3:5" x14ac:dyDescent="0.35">
      <c r="C875">
        <f>'TPS543C20 Loop Gain'!AI3065</f>
        <v>-65.872526305115258</v>
      </c>
      <c r="D875">
        <f>'TPS543C20 Loop Gain'!AJ3065</f>
        <v>67.058886458801624</v>
      </c>
      <c r="E875">
        <f>'TPS543C20 Loop Gain'!B3065</f>
        <v>1131000</v>
      </c>
    </row>
    <row r="876" spans="3:5" x14ac:dyDescent="0.35">
      <c r="C876">
        <f>'TPS543C20 Loop Gain'!AI3064</f>
        <v>-65.914126442500503</v>
      </c>
      <c r="D876">
        <f>'TPS543C20 Loop Gain'!AJ3064</f>
        <v>67.399720402779025</v>
      </c>
      <c r="E876">
        <f>'TPS543C20 Loop Gain'!B3064</f>
        <v>1130000</v>
      </c>
    </row>
    <row r="877" spans="3:5" x14ac:dyDescent="0.35">
      <c r="C877">
        <f>'TPS543C20 Loop Gain'!AI3063</f>
        <v>-65.956413836034557</v>
      </c>
      <c r="D877">
        <f>'TPS543C20 Loop Gain'!AJ3063</f>
        <v>67.740573679269502</v>
      </c>
      <c r="E877">
        <f>'TPS543C20 Loop Gain'!B3063</f>
        <v>1129000</v>
      </c>
    </row>
    <row r="878" spans="3:5" x14ac:dyDescent="0.35">
      <c r="C878">
        <f>'TPS543C20 Loop Gain'!AI3062</f>
        <v>-65.999397796918927</v>
      </c>
      <c r="D878">
        <f>'TPS543C20 Loop Gain'!AJ3062</f>
        <v>68.081446675044504</v>
      </c>
      <c r="E878">
        <f>'TPS543C20 Loop Gain'!B3062</f>
        <v>1128000</v>
      </c>
    </row>
    <row r="879" spans="3:5" x14ac:dyDescent="0.35">
      <c r="C879">
        <f>'TPS543C20 Loop Gain'!AI3061</f>
        <v>-66.043087878892976</v>
      </c>
      <c r="D879">
        <f>'TPS543C20 Loop Gain'!AJ3061</f>
        <v>68.422339774568371</v>
      </c>
      <c r="E879">
        <f>'TPS543C20 Loop Gain'!B3061</f>
        <v>1127000</v>
      </c>
    </row>
    <row r="880" spans="3:5" x14ac:dyDescent="0.35">
      <c r="C880">
        <f>'TPS543C20 Loop Gain'!AI3060</f>
        <v>-66.087493886238391</v>
      </c>
      <c r="D880">
        <f>'TPS543C20 Loop Gain'!AJ3060</f>
        <v>68.763253359949033</v>
      </c>
      <c r="E880">
        <f>'TPS543C20 Loop Gain'!B3060</f>
        <v>1126000</v>
      </c>
    </row>
    <row r="881" spans="3:5" x14ac:dyDescent="0.35">
      <c r="C881">
        <f>'TPS543C20 Loop Gain'!AI3059</f>
        <v>-66.132625882119356</v>
      </c>
      <c r="D881">
        <f>'TPS543C20 Loop Gain'!AJ3059</f>
        <v>69.104187810865511</v>
      </c>
      <c r="E881">
        <f>'TPS543C20 Loop Gain'!B3059</f>
        <v>1125000</v>
      </c>
    </row>
    <row r="882" spans="3:5" x14ac:dyDescent="0.35">
      <c r="C882">
        <f>'TPS543C20 Loop Gain'!AI3058</f>
        <v>-66.178494197280457</v>
      </c>
      <c r="D882">
        <f>'TPS543C20 Loop Gain'!AJ3058</f>
        <v>69.445143504493302</v>
      </c>
      <c r="E882">
        <f>'TPS543C20 Loop Gain'!B3058</f>
        <v>1124000</v>
      </c>
    </row>
    <row r="883" spans="3:5" x14ac:dyDescent="0.35">
      <c r="C883">
        <f>'TPS543C20 Loop Gain'!AI3057</f>
        <v>-66.225109439124253</v>
      </c>
      <c r="D883">
        <f>'TPS543C20 Loop Gain'!AJ3057</f>
        <v>69.786120815456172</v>
      </c>
      <c r="E883">
        <f>'TPS543C20 Loop Gain'!B3057</f>
        <v>1123000</v>
      </c>
    </row>
    <row r="884" spans="3:5" x14ac:dyDescent="0.35">
      <c r="C884">
        <f>'TPS543C20 Loop Gain'!AI3056</f>
        <v>-66.272482501181301</v>
      </c>
      <c r="D884">
        <f>'TPS543C20 Loop Gain'!AJ3056</f>
        <v>70.127120115753542</v>
      </c>
      <c r="E884">
        <f>'TPS543C20 Loop Gain'!B3056</f>
        <v>1122000</v>
      </c>
    </row>
    <row r="885" spans="3:5" x14ac:dyDescent="0.35">
      <c r="C885">
        <f>'TPS543C20 Loop Gain'!AI3055</f>
        <v>-66.320624572997119</v>
      </c>
      <c r="D885">
        <f>'TPS543C20 Loop Gain'!AJ3055</f>
        <v>70.46814177468579</v>
      </c>
      <c r="E885">
        <f>'TPS543C20 Loop Gain'!B3055</f>
        <v>1121000</v>
      </c>
    </row>
    <row r="886" spans="3:5" x14ac:dyDescent="0.35">
      <c r="C886">
        <f>'TPS543C20 Loop Gain'!AI3054</f>
        <v>-66.369547150460107</v>
      </c>
      <c r="D886">
        <f>'TPS543C20 Loop Gain'!AJ3054</f>
        <v>70.809186158807648</v>
      </c>
      <c r="E886">
        <f>'TPS543C20 Loop Gain'!B3054</f>
        <v>1120000</v>
      </c>
    </row>
    <row r="887" spans="3:5" x14ac:dyDescent="0.35">
      <c r="C887">
        <f>'TPS543C20 Loop Gain'!AI3053</f>
        <v>-66.419262046589893</v>
      </c>
      <c r="D887">
        <f>'TPS543C20 Loop Gain'!AJ3053</f>
        <v>71.150253631852507</v>
      </c>
      <c r="E887">
        <f>'TPS543C20 Loop Gain'!B3053</f>
        <v>1119000</v>
      </c>
    </row>
    <row r="888" spans="3:5" x14ac:dyDescent="0.35">
      <c r="C888">
        <f>'TPS543C20 Loop Gain'!AI3052</f>
        <v>-66.469781402813638</v>
      </c>
      <c r="D888">
        <f>'TPS543C20 Loop Gain'!AJ3052</f>
        <v>71.49134455467204</v>
      </c>
      <c r="E888">
        <f>'TPS543C20 Loop Gain'!B3052</f>
        <v>1118000</v>
      </c>
    </row>
    <row r="889" spans="3:5" x14ac:dyDescent="0.35">
      <c r="C889">
        <f>'TPS543C20 Loop Gain'!AI3051</f>
        <v>-66.521117700753052</v>
      </c>
      <c r="D889">
        <f>'TPS543C20 Loop Gain'!AJ3051</f>
        <v>71.832459285163381</v>
      </c>
      <c r="E889">
        <f>'TPS543C20 Loop Gain'!B3051</f>
        <v>1117000</v>
      </c>
    </row>
    <row r="890" spans="3:5" x14ac:dyDescent="0.35">
      <c r="C890">
        <f>'TPS543C20 Loop Gain'!AI3050</f>
        <v>-66.573283774559627</v>
      </c>
      <c r="D890">
        <f>'TPS543C20 Loop Gain'!AJ3050</f>
        <v>72.173598178219677</v>
      </c>
      <c r="E890">
        <f>'TPS543C20 Loop Gain'!B3050</f>
        <v>1116000</v>
      </c>
    </row>
    <row r="891" spans="3:5" x14ac:dyDescent="0.35">
      <c r="C891">
        <f>'TPS543C20 Loop Gain'!AI3049</f>
        <v>-66.6262928238163</v>
      </c>
      <c r="D891">
        <f>'TPS543C20 Loop Gain'!AJ3049</f>
        <v>72.514761585659542</v>
      </c>
      <c r="E891">
        <f>'TPS543C20 Loop Gain'!B3049</f>
        <v>1115000</v>
      </c>
    </row>
    <row r="892" spans="3:5" x14ac:dyDescent="0.35">
      <c r="C892">
        <f>'TPS543C20 Loop Gain'!AI3048</f>
        <v>-66.680158427044475</v>
      </c>
      <c r="D892">
        <f>'TPS543C20 Loop Gain'!AJ3048</f>
        <v>72.855949856153728</v>
      </c>
      <c r="E892">
        <f>'TPS543C20 Loop Gain'!B3048</f>
        <v>1114000</v>
      </c>
    </row>
    <row r="893" spans="3:5" x14ac:dyDescent="0.35">
      <c r="C893">
        <f>'TPS543C20 Loop Gain'!AI3047</f>
        <v>-66.734894555851369</v>
      </c>
      <c r="D893">
        <f>'TPS543C20 Loop Gain'!AJ3047</f>
        <v>73.197163335180591</v>
      </c>
      <c r="E893">
        <f>'TPS543C20 Loop Gain'!B3047</f>
        <v>1113000</v>
      </c>
    </row>
    <row r="894" spans="3:5" x14ac:dyDescent="0.35">
      <c r="C894">
        <f>'TPS543C20 Loop Gain'!AI3046</f>
        <v>-66.790515589751394</v>
      </c>
      <c r="D894">
        <f>'TPS543C20 Loop Gain'!AJ3046</f>
        <v>73.538402364951921</v>
      </c>
      <c r="E894">
        <f>'TPS543C20 Loop Gain'!B3046</f>
        <v>1112000</v>
      </c>
    </row>
    <row r="895" spans="3:5" x14ac:dyDescent="0.35">
      <c r="C895">
        <f>'TPS543C20 Loop Gain'!AI3045</f>
        <v>-66.847036331696557</v>
      </c>
      <c r="D895">
        <f>'TPS543C20 Loop Gain'!AJ3045</f>
        <v>73.879667284343995</v>
      </c>
      <c r="E895">
        <f>'TPS543C20 Loop Gain'!B3045</f>
        <v>1111000</v>
      </c>
    </row>
    <row r="896" spans="3:5" x14ac:dyDescent="0.35">
      <c r="C896">
        <f>'TPS543C20 Loop Gain'!AI3044</f>
        <v>-66.904472024371444</v>
      </c>
      <c r="D896">
        <f>'TPS543C20 Loop Gain'!AJ3044</f>
        <v>74.220958428851702</v>
      </c>
      <c r="E896">
        <f>'TPS543C20 Loop Gain'!B3044</f>
        <v>1110000</v>
      </c>
    </row>
    <row r="897" spans="3:5" x14ac:dyDescent="0.35">
      <c r="C897">
        <f>'TPS543C20 Loop Gain'!AI3043</f>
        <v>-66.962838367278749</v>
      </c>
      <c r="D897">
        <f>'TPS543C20 Loop Gain'!AJ3043</f>
        <v>74.562276130516082</v>
      </c>
      <c r="E897">
        <f>'TPS543C20 Loop Gain'!B3043</f>
        <v>1109000</v>
      </c>
    </row>
    <row r="898" spans="3:5" x14ac:dyDescent="0.35">
      <c r="C898">
        <f>'TPS543C20 Loop Gain'!AI3042</f>
        <v>-67.022151534674833</v>
      </c>
      <c r="D898">
        <f>'TPS543C20 Loop Gain'!AJ3042</f>
        <v>74.903620717855731</v>
      </c>
      <c r="E898">
        <f>'TPS543C20 Loop Gain'!B3042</f>
        <v>1108000</v>
      </c>
    </row>
    <row r="899" spans="3:5" x14ac:dyDescent="0.35">
      <c r="C899">
        <f>'TPS543C20 Loop Gain'!AI3041</f>
        <v>-67.082428194406717</v>
      </c>
      <c r="D899">
        <f>'TPS543C20 Loop Gain'!AJ3041</f>
        <v>75.244992515821366</v>
      </c>
      <c r="E899">
        <f>'TPS543C20 Loop Gain'!B3041</f>
        <v>1107000</v>
      </c>
    </row>
    <row r="900" spans="3:5" x14ac:dyDescent="0.35">
      <c r="C900">
        <f>'TPS543C20 Loop Gain'!AI3040</f>
        <v>-67.143685527695709</v>
      </c>
      <c r="D900">
        <f>'TPS543C20 Loop Gain'!AJ3040</f>
        <v>75.586391845721465</v>
      </c>
      <c r="E900">
        <f>'TPS543C20 Loop Gain'!B3040</f>
        <v>1106000</v>
      </c>
    </row>
    <row r="901" spans="3:5" x14ac:dyDescent="0.35">
      <c r="C901">
        <f>'TPS543C20 Loop Gain'!AI3039</f>
        <v>-67.205941249935449</v>
      </c>
      <c r="D901">
        <f>'TPS543C20 Loop Gain'!AJ3039</f>
        <v>75.927819025170592</v>
      </c>
      <c r="E901">
        <f>'TPS543C20 Loop Gain'!B3039</f>
        <v>1105000</v>
      </c>
    </row>
    <row r="902" spans="3:5" x14ac:dyDescent="0.35">
      <c r="C902">
        <f>'TPS543C20 Loop Gain'!AI3038</f>
        <v>-67.269213632559499</v>
      </c>
      <c r="D902">
        <f>'TPS543C20 Loop Gain'!AJ3038</f>
        <v>76.269274368013399</v>
      </c>
      <c r="E902">
        <f>'TPS543C20 Loop Gain'!B3038</f>
        <v>1104000</v>
      </c>
    </row>
    <row r="903" spans="3:5" x14ac:dyDescent="0.35">
      <c r="C903">
        <f>'TPS543C20 Loop Gain'!AI3037</f>
        <v>-67.333521526053005</v>
      </c>
      <c r="D903">
        <f>'TPS543C20 Loop Gain'!AJ3037</f>
        <v>76.610758184283569</v>
      </c>
      <c r="E903">
        <f>'TPS543C20 Loop Gain'!B3037</f>
        <v>1103000</v>
      </c>
    </row>
    <row r="904" spans="3:5" x14ac:dyDescent="0.35">
      <c r="C904">
        <f>'TPS543C20 Loop Gain'!AI3036</f>
        <v>-67.398884384174039</v>
      </c>
      <c r="D904">
        <f>'TPS543C20 Loop Gain'!AJ3036</f>
        <v>76.952270780133432</v>
      </c>
      <c r="E904">
        <f>'TPS543C20 Loop Gain'!B3036</f>
        <v>1102000</v>
      </c>
    </row>
    <row r="905" spans="3:5" x14ac:dyDescent="0.35">
      <c r="C905">
        <f>'TPS543C20 Loop Gain'!AI3035</f>
        <v>-67.465322289461554</v>
      </c>
      <c r="D905">
        <f>'TPS543C20 Loop Gain'!AJ3035</f>
        <v>77.293812457768169</v>
      </c>
      <c r="E905">
        <f>'TPS543C20 Loop Gain'!B3035</f>
        <v>1101000</v>
      </c>
    </row>
    <row r="906" spans="3:5" x14ac:dyDescent="0.35">
      <c r="C906">
        <f>'TPS543C20 Loop Gain'!AI3034</f>
        <v>-67.532855980122534</v>
      </c>
      <c r="D906">
        <f>'TPS543C20 Loop Gain'!AJ3034</f>
        <v>77.635383515399695</v>
      </c>
      <c r="E906">
        <f>'TPS543C20 Loop Gain'!B3034</f>
        <v>1100000</v>
      </c>
    </row>
    <row r="907" spans="3:5" x14ac:dyDescent="0.35">
      <c r="C907">
        <f>'TPS543C20 Loop Gain'!AI3033</f>
        <v>-67.601506878374778</v>
      </c>
      <c r="D907">
        <f>'TPS543C20 Loop Gain'!AJ3033</f>
        <v>77.976984247183026</v>
      </c>
      <c r="E907">
        <f>'TPS543C20 Loop Gain'!B3033</f>
        <v>1099000</v>
      </c>
    </row>
    <row r="908" spans="3:5" x14ac:dyDescent="0.35">
      <c r="C908">
        <f>'TPS543C20 Loop Gain'!AI3032</f>
        <v>-67.671297120348555</v>
      </c>
      <c r="D908">
        <f>'TPS543C20 Loop Gain'!AJ3032</f>
        <v>78.318614943146102</v>
      </c>
      <c r="E908">
        <f>'TPS543C20 Loop Gain'!B3032</f>
        <v>1098000</v>
      </c>
    </row>
    <row r="909" spans="3:5" x14ac:dyDescent="0.35">
      <c r="C909">
        <f>'TPS543C20 Loop Gain'!AI3031</f>
        <v>-67.742249587655152</v>
      </c>
      <c r="D909">
        <f>'TPS543C20 Loop Gain'!AJ3031</f>
        <v>78.660275889150682</v>
      </c>
      <c r="E909">
        <f>'TPS543C20 Loop Gain'!B3031</f>
        <v>1097000</v>
      </c>
    </row>
    <row r="910" spans="3:5" x14ac:dyDescent="0.35">
      <c r="C910">
        <f>'TPS543C20 Loop Gain'!AI3030</f>
        <v>-67.814387940724359</v>
      </c>
      <c r="D910">
        <f>'TPS543C20 Loop Gain'!AJ3030</f>
        <v>79.001967366820921</v>
      </c>
      <c r="E910">
        <f>'TPS543C20 Loop Gain'!B3030</f>
        <v>1096000</v>
      </c>
    </row>
    <row r="911" spans="3:5" x14ac:dyDescent="0.35">
      <c r="C911">
        <f>'TPS543C20 Loop Gain'!AI3029</f>
        <v>-67.887736654038804</v>
      </c>
      <c r="D911">
        <f>'TPS543C20 Loop Gain'!AJ3029</f>
        <v>79.343689653494124</v>
      </c>
      <c r="E911">
        <f>'TPS543C20 Loop Gain'!B3029</f>
        <v>1095000</v>
      </c>
    </row>
    <row r="912" spans="3:5" x14ac:dyDescent="0.35">
      <c r="C912">
        <f>'TPS543C20 Loop Gain'!AI3028</f>
        <v>-67.962321053391804</v>
      </c>
      <c r="D912">
        <f>'TPS543C20 Loop Gain'!AJ3028</f>
        <v>79.685443022149002</v>
      </c>
      <c r="E912">
        <f>'TPS543C20 Loop Gain'!B3028</f>
        <v>1094000</v>
      </c>
    </row>
    <row r="913" spans="3:5" x14ac:dyDescent="0.35">
      <c r="C913">
        <f>'TPS543C20 Loop Gain'!AI3027</f>
        <v>-68.038167355317853</v>
      </c>
      <c r="D913">
        <f>'TPS543C20 Loop Gain'!AJ3027</f>
        <v>80.02722774136997</v>
      </c>
      <c r="E913">
        <f>'TPS543C20 Loop Gain'!B3027</f>
        <v>1093000</v>
      </c>
    </row>
    <row r="914" spans="3:5" x14ac:dyDescent="0.35">
      <c r="C914">
        <f>'TPS543C20 Loop Gain'!AI3026</f>
        <v>-68.11530270883614</v>
      </c>
      <c r="D914">
        <f>'TPS543C20 Loop Gain'!AJ3026</f>
        <v>80.369044075279618</v>
      </c>
      <c r="E914">
        <f>'TPS543C20 Loop Gain'!B3026</f>
        <v>1092000</v>
      </c>
    </row>
    <row r="915" spans="3:5" x14ac:dyDescent="0.35">
      <c r="C915">
        <f>'TPS543C20 Loop Gain'!AI3025</f>
        <v>-68.193755239681209</v>
      </c>
      <c r="D915">
        <f>'TPS543C20 Loop Gain'!AJ3025</f>
        <v>80.710892283474394</v>
      </c>
      <c r="E915">
        <f>'TPS543C20 Loop Gain'!B3025</f>
        <v>1091000</v>
      </c>
    </row>
    <row r="916" spans="3:5" x14ac:dyDescent="0.35">
      <c r="C916">
        <f>'TPS543C20 Loop Gain'!AI3024</f>
        <v>-68.273554097202322</v>
      </c>
      <c r="D916">
        <f>'TPS543C20 Loop Gain'!AJ3024</f>
        <v>81.052772620988961</v>
      </c>
      <c r="E916">
        <f>'TPS543C20 Loop Gain'!B3024</f>
        <v>1090000</v>
      </c>
    </row>
    <row r="917" spans="3:5" x14ac:dyDescent="0.35">
      <c r="C917">
        <f>'TPS543C20 Loop Gain'!AI3023</f>
        <v>-68.354729504118254</v>
      </c>
      <c r="D917">
        <f>'TPS543C20 Loop Gain'!AJ3023</f>
        <v>81.394685338230559</v>
      </c>
      <c r="E917">
        <f>'TPS543C20 Loop Gain'!B3023</f>
        <v>1089000</v>
      </c>
    </row>
    <row r="918" spans="3:5" x14ac:dyDescent="0.35">
      <c r="C918">
        <f>'TPS543C20 Loop Gain'!AI3022</f>
        <v>-68.437312809342558</v>
      </c>
      <c r="D918">
        <f>'TPS543C20 Loop Gain'!AJ3022</f>
        <v>81.736630680915468</v>
      </c>
      <c r="E918">
        <f>'TPS543C20 Loop Gain'!B3022</f>
        <v>1088000</v>
      </c>
    </row>
    <row r="919" spans="3:5" x14ac:dyDescent="0.35">
      <c r="C919">
        <f>'TPS543C20 Loop Gain'!AI3021</f>
        <v>-68.521336544118526</v>
      </c>
      <c r="D919">
        <f>'TPS543C20 Loop Gain'!AJ3021</f>
        <v>82.078608890035909</v>
      </c>
      <c r="E919">
        <f>'TPS543C20 Loop Gain'!B3021</f>
        <v>1087000</v>
      </c>
    </row>
    <row r="920" spans="3:5" x14ac:dyDescent="0.35">
      <c r="C920">
        <f>'TPS543C20 Loop Gain'!AI3020</f>
        <v>-68.606834481696964</v>
      </c>
      <c r="D920">
        <f>'TPS543C20 Loop Gain'!AJ3020</f>
        <v>82.420620201791138</v>
      </c>
      <c r="E920">
        <f>'TPS543C20 Loop Gain'!B3020</f>
        <v>1086000</v>
      </c>
    </row>
    <row r="921" spans="3:5" x14ac:dyDescent="0.35">
      <c r="C921">
        <f>'TPS543C20 Loop Gain'!AI3019</f>
        <v>-68.693841700846122</v>
      </c>
      <c r="D921">
        <f>'TPS543C20 Loop Gain'!AJ3019</f>
        <v>82.76266484754241</v>
      </c>
      <c r="E921">
        <f>'TPS543C20 Loop Gain'!B3019</f>
        <v>1085000</v>
      </c>
    </row>
    <row r="922" spans="3:5" x14ac:dyDescent="0.35">
      <c r="C922">
        <f>'TPS543C20 Loop Gain'!AI3018</f>
        <v>-68.782394653480537</v>
      </c>
      <c r="D922">
        <f>'TPS543C20 Loop Gain'!AJ3018</f>
        <v>83.104743053750354</v>
      </c>
      <c r="E922">
        <f>'TPS543C20 Loop Gain'!B3018</f>
        <v>1084000</v>
      </c>
    </row>
    <row r="923" spans="3:5" x14ac:dyDescent="0.35">
      <c r="C923">
        <f>'TPS543C20 Loop Gain'!AI3017</f>
        <v>-68.872531236745161</v>
      </c>
      <c r="D923">
        <f>'TPS543C20 Loop Gain'!AJ3017</f>
        <v>83.446855041937482</v>
      </c>
      <c r="E923">
        <f>'TPS543C20 Loop Gain'!B3017</f>
        <v>1083000</v>
      </c>
    </row>
    <row r="924" spans="3:5" x14ac:dyDescent="0.35">
      <c r="C924">
        <f>'TPS543C20 Loop Gain'!AI3016</f>
        <v>-68.96429086989879</v>
      </c>
      <c r="D924">
        <f>'TPS543C20 Loop Gain'!AJ3016</f>
        <v>83.789001028631276</v>
      </c>
      <c r="E924">
        <f>'TPS543C20 Loop Gain'!B3016</f>
        <v>1082000</v>
      </c>
    </row>
    <row r="925" spans="3:5" x14ac:dyDescent="0.35">
      <c r="C925">
        <f>'TPS543C20 Loop Gain'!AI3015</f>
        <v>-69.057714576390069</v>
      </c>
      <c r="D925">
        <f>'TPS543C20 Loop Gain'!AJ3015</f>
        <v>84.131181225302726</v>
      </c>
      <c r="E925">
        <f>'TPS543C20 Loop Gain'!B3015</f>
        <v>1081000</v>
      </c>
    </row>
    <row r="926" spans="3:5" x14ac:dyDescent="0.35">
      <c r="C926">
        <f>'TPS543C20 Loop Gain'!AI3014</f>
        <v>-69.152845071564755</v>
      </c>
      <c r="D926">
        <f>'TPS543C20 Loop Gain'!AJ3014</f>
        <v>84.47339583833481</v>
      </c>
      <c r="E926">
        <f>'TPS543C20 Loop Gain'!B3014</f>
        <v>1080000</v>
      </c>
    </row>
    <row r="927" spans="3:5" x14ac:dyDescent="0.35">
      <c r="C927">
        <f>'TPS543C20 Loop Gain'!AI3013</f>
        <v>-69.249726856450252</v>
      </c>
      <c r="D927">
        <f>'TPS543C20 Loop Gain'!AJ3013</f>
        <v>84.81564506896396</v>
      </c>
      <c r="E927">
        <f>'TPS543C20 Loop Gain'!B3013</f>
        <v>1079000</v>
      </c>
    </row>
    <row r="928" spans="3:5" x14ac:dyDescent="0.35">
      <c r="C928">
        <f>'TPS543C20 Loop Gain'!AI3012</f>
        <v>-69.348406318148108</v>
      </c>
      <c r="D928">
        <f>'TPS543C20 Loop Gain'!AJ3012</f>
        <v>85.15792911322329</v>
      </c>
      <c r="E928">
        <f>'TPS543C20 Loop Gain'!B3012</f>
        <v>1078000</v>
      </c>
    </row>
    <row r="929" spans="3:5" x14ac:dyDescent="0.35">
      <c r="C929">
        <f>'TPS543C20 Loop Gain'!AI3011</f>
        <v>-69.448931837399883</v>
      </c>
      <c r="D929">
        <f>'TPS543C20 Loop Gain'!AJ3011</f>
        <v>85.500248161909965</v>
      </c>
      <c r="E929">
        <f>'TPS543C20 Loop Gain'!B3011</f>
        <v>1077000</v>
      </c>
    </row>
    <row r="930" spans="3:5" x14ac:dyDescent="0.35">
      <c r="C930">
        <f>'TPS543C20 Loop Gain'!AI3010</f>
        <v>-69.551353903939216</v>
      </c>
      <c r="D930">
        <f>'TPS543C20 Loop Gain'!AJ3010</f>
        <v>85.842602400527468</v>
      </c>
      <c r="E930">
        <f>'TPS543C20 Loop Gain'!B3010</f>
        <v>1076000</v>
      </c>
    </row>
    <row r="931" spans="3:5" x14ac:dyDescent="0.35">
      <c r="C931">
        <f>'TPS543C20 Loop Gain'!AI3009</f>
        <v>-69.655725240327428</v>
      </c>
      <c r="D931">
        <f>'TPS543C20 Loop Gain'!AJ3009</f>
        <v>86.184992009243516</v>
      </c>
      <c r="E931">
        <f>'TPS543C20 Loop Gain'!B3009</f>
        <v>1075000</v>
      </c>
    </row>
    <row r="932" spans="3:5" x14ac:dyDescent="0.35">
      <c r="C932">
        <f>'TPS543C20 Loop Gain'!AI3008</f>
        <v>-69.762100935022573</v>
      </c>
      <c r="D932">
        <f>'TPS543C20 Loop Gain'!AJ3008</f>
        <v>86.527417162831966</v>
      </c>
      <c r="E932">
        <f>'TPS543C20 Loop Gain'!B3008</f>
        <v>1074000</v>
      </c>
    </row>
    <row r="933" spans="3:5" x14ac:dyDescent="0.35">
      <c r="C933">
        <f>'TPS543C20 Loop Gain'!AI3007</f>
        <v>-69.870538585536949</v>
      </c>
      <c r="D933">
        <f>'TPS543C20 Loop Gain'!AJ3007</f>
        <v>86.869878030645765</v>
      </c>
      <c r="E933">
        <f>'TPS543C20 Loop Gain'!B3007</f>
        <v>1073000</v>
      </c>
    </row>
    <row r="934" spans="3:5" x14ac:dyDescent="0.35">
      <c r="C934">
        <f>'TPS543C20 Loop Gain'!AI3006</f>
        <v>-69.981098452592178</v>
      </c>
      <c r="D934">
        <f>'TPS543C20 Loop Gain'!AJ3006</f>
        <v>87.212374776560949</v>
      </c>
      <c r="E934">
        <f>'TPS543C20 Loop Gain'!B3006</f>
        <v>1072000</v>
      </c>
    </row>
    <row r="935" spans="3:5" x14ac:dyDescent="0.35">
      <c r="C935">
        <f>'TPS543C20 Loop Gain'!AI3005</f>
        <v>-70.093843626316158</v>
      </c>
      <c r="D935">
        <f>'TPS543C20 Loop Gain'!AJ3005</f>
        <v>87.554907558925777</v>
      </c>
      <c r="E935">
        <f>'TPS543C20 Loop Gain'!B3005</f>
        <v>1071000</v>
      </c>
    </row>
    <row r="936" spans="3:5" x14ac:dyDescent="0.35">
      <c r="C936">
        <f>'TPS543C20 Loop Gain'!AI3004</f>
        <v>-70.208840205632384</v>
      </c>
      <c r="D936">
        <f>'TPS543C20 Loop Gain'!AJ3004</f>
        <v>87.897476530531961</v>
      </c>
      <c r="E936">
        <f>'TPS543C20 Loop Gain'!B3004</f>
        <v>1070000</v>
      </c>
    </row>
    <row r="937" spans="3:5" x14ac:dyDescent="0.35">
      <c r="C937">
        <f>'TPS543C20 Loop Gain'!AI3003</f>
        <v>-70.326157492103192</v>
      </c>
      <c r="D937">
        <f>'TPS543C20 Loop Gain'!AJ3003</f>
        <v>88.240081838565075</v>
      </c>
      <c r="E937">
        <f>'TPS543C20 Loop Gain'!B3003</f>
        <v>1069000</v>
      </c>
    </row>
    <row r="938" spans="3:5" x14ac:dyDescent="0.35">
      <c r="C938">
        <f>'TPS543C20 Loop Gain'!AI3002</f>
        <v>-70.44586819965339</v>
      </c>
      <c r="D938">
        <f>'TPS543C20 Loop Gain'!AJ3002</f>
        <v>88.582723624551875</v>
      </c>
      <c r="E938">
        <f>'TPS543C20 Loop Gain'!B3002</f>
        <v>1068000</v>
      </c>
    </row>
    <row r="939" spans="3:5" x14ac:dyDescent="0.35">
      <c r="C939">
        <f>'TPS543C20 Loop Gain'!AI3001</f>
        <v>-70.568048681776602</v>
      </c>
      <c r="D939">
        <f>'TPS543C20 Loop Gain'!AJ3001</f>
        <v>88.925402024337075</v>
      </c>
      <c r="E939">
        <f>'TPS543C20 Loop Gain'!B3001</f>
        <v>1067000</v>
      </c>
    </row>
    <row r="940" spans="3:5" x14ac:dyDescent="0.35">
      <c r="C940">
        <f>'TPS543C20 Loop Gain'!AI3000</f>
        <v>-70.692779177974515</v>
      </c>
      <c r="D940">
        <f>'TPS543C20 Loop Gain'!AJ3000</f>
        <v>89.268117168029704</v>
      </c>
      <c r="E940">
        <f>'TPS543C20 Loop Gain'!B3000</f>
        <v>1066000</v>
      </c>
    </row>
    <row r="941" spans="3:5" x14ac:dyDescent="0.35">
      <c r="C941">
        <f>'TPS543C20 Loop Gain'!AI2999</f>
        <v>-70.820144081439565</v>
      </c>
      <c r="D941">
        <f>'TPS543C20 Loop Gain'!AJ2999</f>
        <v>89.610869179969342</v>
      </c>
      <c r="E941">
        <f>'TPS543C20 Loop Gain'!B2999</f>
        <v>1065000</v>
      </c>
    </row>
    <row r="942" spans="3:5" x14ac:dyDescent="0.35">
      <c r="C942">
        <f>'TPS543C20 Loop Gain'!AI2998</f>
        <v>-70.950232230202104</v>
      </c>
      <c r="D942">
        <f>'TPS543C20 Loop Gain'!AJ2998</f>
        <v>89.953658178675937</v>
      </c>
      <c r="E942">
        <f>'TPS543C20 Loop Gain'!B2998</f>
        <v>1064000</v>
      </c>
    </row>
    <row r="943" spans="3:5" x14ac:dyDescent="0.35">
      <c r="C943">
        <f>'TPS543C20 Loop Gain'!AI2997</f>
        <v>-71.083137224270828</v>
      </c>
      <c r="D943">
        <f>'TPS543C20 Loop Gain'!AJ2997</f>
        <v>90.296484276825325</v>
      </c>
      <c r="E943">
        <f>'TPS543C20 Loop Gain'!B2997</f>
        <v>1063000</v>
      </c>
    </row>
    <row r="944" spans="3:5" x14ac:dyDescent="0.35">
      <c r="C944">
        <f>'TPS543C20 Loop Gain'!AI2996</f>
        <v>-71.218957771581273</v>
      </c>
      <c r="D944">
        <f>'TPS543C20 Loop Gain'!AJ2996</f>
        <v>90.63934758120655</v>
      </c>
      <c r="E944">
        <f>'TPS543C20 Loop Gain'!B2996</f>
        <v>1062000</v>
      </c>
    </row>
    <row r="945" spans="3:5" x14ac:dyDescent="0.35">
      <c r="C945">
        <f>'TPS543C20 Loop Gain'!AI2995</f>
        <v>-71.35779806596048</v>
      </c>
      <c r="D945">
        <f>'TPS543C20 Loop Gain'!AJ2995</f>
        <v>90.982248192672543</v>
      </c>
      <c r="E945">
        <f>'TPS543C20 Loop Gain'!B2995</f>
        <v>1061000</v>
      </c>
    </row>
    <row r="946" spans="3:5" x14ac:dyDescent="0.35">
      <c r="C946">
        <f>'TPS543C20 Loop Gain'!AI2994</f>
        <v>-71.499768200742892</v>
      </c>
      <c r="D946">
        <f>'TPS543C20 Loop Gain'!AJ2994</f>
        <v>91.325186206122822</v>
      </c>
      <c r="E946">
        <f>'TPS543C20 Loop Gain'!B2994</f>
        <v>1060000</v>
      </c>
    </row>
    <row r="947" spans="3:5" x14ac:dyDescent="0.35">
      <c r="C947">
        <f>'TPS543C20 Loop Gain'!AI2993</f>
        <v>-71.64498462212363</v>
      </c>
      <c r="D947">
        <f>'TPS543C20 Loop Gain'!AJ2993</f>
        <v>91.668161710458975</v>
      </c>
      <c r="E947">
        <f>'TPS543C20 Loop Gain'!B2993</f>
        <v>1059000</v>
      </c>
    </row>
    <row r="948" spans="3:5" x14ac:dyDescent="0.35">
      <c r="C948">
        <f>'TPS543C20 Loop Gain'!AI2992</f>
        <v>-71.793570626938646</v>
      </c>
      <c r="D948">
        <f>'TPS543C20 Loop Gain'!AJ2992</f>
        <v>92.011174788540799</v>
      </c>
      <c r="E948">
        <f>'TPS543C20 Loop Gain'!B2992</f>
        <v>1058000</v>
      </c>
    </row>
    <row r="949" spans="3:5" x14ac:dyDescent="0.35">
      <c r="C949">
        <f>'TPS543C20 Loop Gain'!AI2991</f>
        <v>-71.945656910203382</v>
      </c>
      <c r="D949">
        <f>'TPS543C20 Loop Gain'!AJ2991</f>
        <v>92.354225517168985</v>
      </c>
      <c r="E949">
        <f>'TPS543C20 Loop Gain'!B2991</f>
        <v>1057000</v>
      </c>
    </row>
    <row r="950" spans="3:5" x14ac:dyDescent="0.35">
      <c r="C950">
        <f>'TPS543C20 Loop Gain'!AI2990</f>
        <v>-72.101382168483894</v>
      </c>
      <c r="D950">
        <f>'TPS543C20 Loop Gain'!AJ2990</f>
        <v>92.697313967042035</v>
      </c>
      <c r="E950">
        <f>'TPS543C20 Loop Gain'!B2990</f>
        <v>1056000</v>
      </c>
    </row>
    <row r="951" spans="3:5" x14ac:dyDescent="0.35">
      <c r="C951">
        <f>'TPS543C20 Loop Gain'!AI2989</f>
        <v>-72.260893766089168</v>
      </c>
      <c r="D951">
        <f>'TPS543C20 Loop Gain'!AJ2989</f>
        <v>93.040440202727382</v>
      </c>
      <c r="E951">
        <f>'TPS543C20 Loop Gain'!B2989</f>
        <v>1055000</v>
      </c>
    </row>
    <row r="952" spans="3:5" x14ac:dyDescent="0.35">
      <c r="C952">
        <f>'TPS543C20 Loop Gain'!AI2988</f>
        <v>-72.424348472088866</v>
      </c>
      <c r="D952">
        <f>'TPS543C20 Loop Gain'!AJ2988</f>
        <v>93.383604282620098</v>
      </c>
      <c r="E952">
        <f>'TPS543C20 Loop Gain'!B2988</f>
        <v>1054000</v>
      </c>
    </row>
    <row r="953" spans="3:5" x14ac:dyDescent="0.35">
      <c r="C953">
        <f>'TPS543C20 Loop Gain'!AI2987</f>
        <v>-72.591913277407158</v>
      </c>
      <c r="D953">
        <f>'TPS543C20 Loop Gain'!AJ2987</f>
        <v>93.726806258928562</v>
      </c>
      <c r="E953">
        <f>'TPS543C20 Loop Gain'!B2987</f>
        <v>1053000</v>
      </c>
    </row>
    <row r="954" spans="3:5" x14ac:dyDescent="0.35">
      <c r="C954">
        <f>'TPS543C20 Loop Gain'!AI2986</f>
        <v>-72.763766302641386</v>
      </c>
      <c r="D954">
        <f>'TPS543C20 Loop Gain'!AJ2986</f>
        <v>94.070046177636527</v>
      </c>
      <c r="E954">
        <f>'TPS543C20 Loop Gain'!B2986</f>
        <v>1052000</v>
      </c>
    </row>
    <row r="955" spans="3:5" x14ac:dyDescent="0.35">
      <c r="C955">
        <f>'TPS543C20 Loop Gain'!AI2985</f>
        <v>-72.940097808978152</v>
      </c>
      <c r="D955">
        <f>'TPS543C20 Loop Gain'!AJ2985</f>
        <v>94.413324078463987</v>
      </c>
      <c r="E955">
        <f>'TPS543C20 Loop Gain'!B2985</f>
        <v>1051000</v>
      </c>
    </row>
    <row r="956" spans="3:5" x14ac:dyDescent="0.35">
      <c r="C956">
        <f>'TPS543C20 Loop Gain'!AI2984</f>
        <v>-73.121111326600371</v>
      </c>
      <c r="D956">
        <f>'TPS543C20 Loop Gain'!AJ2984</f>
        <v>94.756639994858588</v>
      </c>
      <c r="E956">
        <f>'TPS543C20 Loop Gain'!B2984</f>
        <v>1050000</v>
      </c>
    </row>
    <row r="957" spans="3:5" x14ac:dyDescent="0.35">
      <c r="C957">
        <f>'TPS543C20 Loop Gain'!AI2983</f>
        <v>-73.307024917331049</v>
      </c>
      <c r="D957">
        <f>'TPS543C20 Loop Gain'!AJ2983</f>
        <v>95.099993953957608</v>
      </c>
      <c r="E957">
        <f>'TPS543C20 Loop Gain'!B2983</f>
        <v>1049000</v>
      </c>
    </row>
    <row r="958" spans="3:5" x14ac:dyDescent="0.35">
      <c r="C958">
        <f>'TPS543C20 Loop Gain'!AI2982</f>
        <v>-73.498072591162241</v>
      </c>
      <c r="D958">
        <f>'TPS543C20 Loop Gain'!AJ2982</f>
        <v>95.443385976554538</v>
      </c>
      <c r="E958">
        <f>'TPS543C20 Loop Gain'!B2982</f>
        <v>1048000</v>
      </c>
    </row>
    <row r="959" spans="3:5" x14ac:dyDescent="0.35">
      <c r="C959">
        <f>'TPS543C20 Loop Gain'!AI2981</f>
        <v>-73.694505899747767</v>
      </c>
      <c r="D959">
        <f>'TPS543C20 Loop Gain'!AJ2981</f>
        <v>95.78681607709062</v>
      </c>
      <c r="E959">
        <f>'TPS543C20 Loop Gain'!B2981</f>
        <v>1047000</v>
      </c>
    </row>
    <row r="960" spans="3:5" x14ac:dyDescent="0.35">
      <c r="C960">
        <f>'TPS543C20 Loop Gain'!AI2980</f>
        <v>-73.896595734043657</v>
      </c>
      <c r="D960">
        <f>'TPS543C20 Loop Gain'!AJ2980</f>
        <v>96.130284263617142</v>
      </c>
      <c r="E960">
        <f>'TPS543C20 Loop Gain'!B2980</f>
        <v>1046000</v>
      </c>
    </row>
    <row r="961" spans="3:5" x14ac:dyDescent="0.35">
      <c r="C961">
        <f>'TPS543C20 Loop Gain'!AI2979</f>
        <v>-74.104634358329577</v>
      </c>
      <c r="D961">
        <f>'TPS543C20 Loop Gain'!AJ2979</f>
        <v>96.473790537780317</v>
      </c>
      <c r="E961">
        <f>'TPS543C20 Loop Gain'!B2979</f>
        <v>1045000</v>
      </c>
    </row>
    <row r="962" spans="3:5" x14ac:dyDescent="0.35">
      <c r="C962">
        <f>'TPS543C20 Loop Gain'!AI2978</f>
        <v>-74.318937718905588</v>
      </c>
      <c r="D962">
        <f>'TPS543C20 Loop Gain'!AJ2978</f>
        <v>96.81733489478512</v>
      </c>
      <c r="E962">
        <f>'TPS543C20 Loop Gain'!B2978</f>
        <v>1044000</v>
      </c>
    </row>
    <row r="963" spans="3:5" x14ac:dyDescent="0.35">
      <c r="C963">
        <f>'TPS543C20 Loop Gain'!AI2977</f>
        <v>-74.539848073235376</v>
      </c>
      <c r="D963">
        <f>'TPS543C20 Loop Gain'!AJ2977</f>
        <v>97.160917323391132</v>
      </c>
      <c r="E963">
        <f>'TPS543C20 Loop Gain'!B2977</f>
        <v>1043000</v>
      </c>
    </row>
    <row r="964" spans="3:5" x14ac:dyDescent="0.35">
      <c r="C964">
        <f>'TPS543C20 Loop Gain'!AI2976</f>
        <v>-74.767736994405965</v>
      </c>
      <c r="D964">
        <f>'TPS543C20 Loop Gain'!AJ2976</f>
        <v>97.504537805883757</v>
      </c>
      <c r="E964">
        <f>'TPS543C20 Loop Gain'!B2976</f>
        <v>1042000</v>
      </c>
    </row>
    <row r="965" spans="3:5" x14ac:dyDescent="0.35">
      <c r="C965">
        <f>'TPS543C20 Loop Gain'!AI2975</f>
        <v>-75.003008817104927</v>
      </c>
      <c r="D965">
        <f>'TPS543C20 Loop Gain'!AJ2975</f>
        <v>97.848196318045794</v>
      </c>
      <c r="E965">
        <f>'TPS543C20 Loop Gain'!B2975</f>
        <v>1041000</v>
      </c>
    </row>
    <row r="966" spans="3:5" x14ac:dyDescent="0.35">
      <c r="C966">
        <f>'TPS543C20 Loop Gain'!AI2974</f>
        <v>-75.246104605358596</v>
      </c>
      <c r="D966">
        <f>'TPS543C20 Loop Gain'!AJ2974</f>
        <v>98.19189282915454</v>
      </c>
      <c r="E966">
        <f>'TPS543C20 Loop Gain'!B2974</f>
        <v>1040000</v>
      </c>
    </row>
    <row r="967" spans="3:5" x14ac:dyDescent="0.35">
      <c r="C967">
        <f>'TPS543C20 Loop Gain'!AI2973</f>
        <v>-75.497506739758549</v>
      </c>
      <c r="D967">
        <f>'TPS543C20 Loop Gain'!AJ2973</f>
        <v>98.535627301956666</v>
      </c>
      <c r="E967">
        <f>'TPS543C20 Loop Gain'!B2973</f>
        <v>1039000</v>
      </c>
    </row>
    <row r="968" spans="3:5" x14ac:dyDescent="0.35">
      <c r="C968">
        <f>'TPS543C20 Loop Gain'!AI2972</f>
        <v>-75.757744244016834</v>
      </c>
      <c r="D968">
        <f>'TPS543C20 Loop Gain'!AJ2972</f>
        <v>98.879399692642409</v>
      </c>
      <c r="E968">
        <f>'TPS543C20 Loop Gain'!B2972</f>
        <v>1038000</v>
      </c>
    </row>
    <row r="969" spans="3:5" x14ac:dyDescent="0.35">
      <c r="C969">
        <f>'TPS543C20 Loop Gain'!AI2971</f>
        <v>-76.027398998634183</v>
      </c>
      <c r="D969">
        <f>'TPS543C20 Loop Gain'!AJ2971</f>
        <v>99.223209950847107</v>
      </c>
      <c r="E969">
        <f>'TPS543C20 Loop Gain'!B2971</f>
        <v>1037000</v>
      </c>
    </row>
    <row r="970" spans="3:5" x14ac:dyDescent="0.35">
      <c r="C970">
        <f>'TPS543C20 Loop Gain'!AI2970</f>
        <v>-76.307113025053695</v>
      </c>
      <c r="D970">
        <f>'TPS543C20 Loop Gain'!AJ2970</f>
        <v>99.567058019623033</v>
      </c>
      <c r="E970">
        <f>'TPS543C20 Loop Gain'!B2970</f>
        <v>1036000</v>
      </c>
    </row>
    <row r="971" spans="3:5" x14ac:dyDescent="0.35">
      <c r="C971">
        <f>'TPS543C20 Loop Gain'!AI2969</f>
        <v>-76.597597069572956</v>
      </c>
      <c r="D971">
        <f>'TPS543C20 Loop Gain'!AJ2969</f>
        <v>99.910943835434239</v>
      </c>
      <c r="E971">
        <f>'TPS543C20 Loop Gain'!B2969</f>
        <v>1035000</v>
      </c>
    </row>
    <row r="972" spans="3:5" x14ac:dyDescent="0.35">
      <c r="C972">
        <f>'TPS543C20 Loop Gain'!AI2968</f>
        <v>-76.899640775620369</v>
      </c>
      <c r="D972">
        <f>'TPS543C20 Loop Gain'!AJ2968</f>
        <v>100.25486732813012</v>
      </c>
      <c r="E972">
        <f>'TPS543C20 Loop Gain'!B2968</f>
        <v>1034000</v>
      </c>
    </row>
    <row r="973" spans="3:5" x14ac:dyDescent="0.35">
      <c r="C973">
        <f>'TPS543C20 Loop Gain'!AI2967</f>
        <v>-77.214124810729942</v>
      </c>
      <c r="D973">
        <f>'TPS543C20 Loop Gain'!AJ2967</f>
        <v>100.59882842095142</v>
      </c>
      <c r="E973">
        <f>'TPS543C20 Loop Gain'!B2967</f>
        <v>1033000</v>
      </c>
    </row>
    <row r="974" spans="3:5" x14ac:dyDescent="0.35">
      <c r="C974">
        <f>'TPS543C20 Loop Gain'!AI2966</f>
        <v>-77.542035416975736</v>
      </c>
      <c r="D974">
        <f>'TPS543C20 Loop Gain'!AJ2966</f>
        <v>100.94282703050973</v>
      </c>
      <c r="E974">
        <f>'TPS543C20 Loop Gain'!B2966</f>
        <v>1032000</v>
      </c>
    </row>
    <row r="975" spans="3:5" x14ac:dyDescent="0.35">
      <c r="C975">
        <f>'TPS543C20 Loop Gain'!AI2965</f>
        <v>-77.884481990335487</v>
      </c>
      <c r="D975">
        <f>'TPS543C20 Loop Gain'!AJ2965</f>
        <v>101.28686306677159</v>
      </c>
      <c r="E975">
        <f>'TPS543C20 Loop Gain'!B2965</f>
        <v>1031000</v>
      </c>
    </row>
    <row r="976" spans="3:5" x14ac:dyDescent="0.35">
      <c r="C976">
        <f>'TPS543C20 Loop Gain'!AI2964</f>
        <v>-78.242718478644392</v>
      </c>
      <c r="D976">
        <f>'TPS543C20 Loop Gain'!AJ2964</f>
        <v>101.63093643306513</v>
      </c>
      <c r="E976">
        <f>'TPS543C20 Loop Gain'!B2964</f>
        <v>1030000</v>
      </c>
    </row>
    <row r="977" spans="3:5" x14ac:dyDescent="0.35">
      <c r="C977">
        <f>'TPS543C20 Loop Gain'!AI2963</f>
        <v>-78.618169638815189</v>
      </c>
      <c r="D977">
        <f>'TPS543C20 Loop Gain'!AJ2963</f>
        <v>101.97504702606305</v>
      </c>
      <c r="E977">
        <f>'TPS543C20 Loop Gain'!B2963</f>
        <v>1029000</v>
      </c>
    </row>
    <row r="978" spans="3:5" x14ac:dyDescent="0.35">
      <c r="C978">
        <f>'TPS543C20 Loop Gain'!AI2962</f>
        <v>-79.012463540831178</v>
      </c>
      <c r="D978">
        <f>'TPS543C20 Loop Gain'!AJ2962</f>
        <v>102.31919473577018</v>
      </c>
      <c r="E978">
        <f>'TPS543C20 Loop Gain'!B2962</f>
        <v>1028000</v>
      </c>
    </row>
    <row r="979" spans="3:5" x14ac:dyDescent="0.35">
      <c r="C979">
        <f>'TPS543C20 Loop Gain'!AI2961</f>
        <v>-79.427472191388574</v>
      </c>
      <c r="D979">
        <f>'TPS543C20 Loop Gain'!AJ2961</f>
        <v>102.66337944553217</v>
      </c>
      <c r="E979">
        <f>'TPS543C20 Loop Gain'!B2961</f>
        <v>1027000</v>
      </c>
    </row>
    <row r="980" spans="3:5" x14ac:dyDescent="0.35">
      <c r="C980">
        <f>'TPS543C20 Loop Gain'!AI2960</f>
        <v>-79.865362839702286</v>
      </c>
      <c r="D980">
        <f>'TPS543C20 Loop Gain'!AJ2960</f>
        <v>103.00760103202221</v>
      </c>
      <c r="E980">
        <f>'TPS543C20 Loop Gain'!B2960</f>
        <v>1026000</v>
      </c>
    </row>
    <row r="981" spans="3:5" x14ac:dyDescent="0.35">
      <c r="C981">
        <f>'TPS543C20 Loop Gain'!AI2959</f>
        <v>-80.32866352425772</v>
      </c>
      <c r="D981">
        <f>'TPS543C20 Loop Gain'!AJ2959</f>
        <v>103.35185936524053</v>
      </c>
      <c r="E981">
        <f>'TPS543C20 Loop Gain'!B2959</f>
        <v>1025000</v>
      </c>
    </row>
    <row r="982" spans="3:5" x14ac:dyDescent="0.35">
      <c r="C982">
        <f>'TPS543C20 Loop Gain'!AI2958</f>
        <v>-80.820347884131905</v>
      </c>
      <c r="D982">
        <f>'TPS543C20 Loop Gain'!AJ2958</f>
        <v>103.69615430850349</v>
      </c>
      <c r="E982">
        <f>'TPS543C20 Loop Gain'!B2958</f>
        <v>1024000</v>
      </c>
    </row>
    <row r="983" spans="3:5" x14ac:dyDescent="0.35">
      <c r="C983">
        <f>'TPS543C20 Loop Gain'!AI2957</f>
        <v>-81.343946455971235</v>
      </c>
      <c r="D983">
        <f>'TPS543C20 Loop Gain'!AJ2957</f>
        <v>104.04048571845777</v>
      </c>
      <c r="E983">
        <f>'TPS543C20 Loop Gain'!B2957</f>
        <v>1023000</v>
      </c>
    </row>
    <row r="984" spans="3:5" x14ac:dyDescent="0.35">
      <c r="C984">
        <f>'TPS543C20 Loop Gain'!AI2956</f>
        <v>-81.903695047051755</v>
      </c>
      <c r="D984">
        <f>'TPS543C20 Loop Gain'!AJ2956</f>
        <v>104.38485344507212</v>
      </c>
      <c r="E984">
        <f>'TPS543C20 Loop Gain'!B2956</f>
        <v>1022000</v>
      </c>
    </row>
    <row r="985" spans="3:5" x14ac:dyDescent="0.35">
      <c r="C985">
        <f>'TPS543C20 Loop Gain'!AI2955</f>
        <v>-82.504736070413401</v>
      </c>
      <c r="D985">
        <f>'TPS543C20 Loop Gain'!AJ2955</f>
        <v>104.72925733163035</v>
      </c>
      <c r="E985">
        <f>'TPS543C20 Loop Gain'!B2955</f>
        <v>1021000</v>
      </c>
    </row>
    <row r="986" spans="3:5" x14ac:dyDescent="0.35">
      <c r="C986">
        <f>'TPS543C20 Loop Gain'!AI2954</f>
        <v>-83.153397284023285</v>
      </c>
      <c r="D986">
        <f>'TPS543C20 Loop Gain'!AJ2954</f>
        <v>105.07369721474954</v>
      </c>
      <c r="E986">
        <f>'TPS543C20 Loop Gain'!B2954</f>
        <v>1020000</v>
      </c>
    </row>
    <row r="987" spans="3:5" x14ac:dyDescent="0.35">
      <c r="C987">
        <f>'TPS543C20 Loop Gain'!AI2953</f>
        <v>-83.857586640392526</v>
      </c>
      <c r="D987">
        <f>'TPS543C20 Loop Gain'!AJ2953</f>
        <v>105.41817292437629</v>
      </c>
      <c r="E987">
        <f>'TPS543C20 Loop Gain'!B2953</f>
        <v>1019000</v>
      </c>
    </row>
    <row r="988" spans="3:5" x14ac:dyDescent="0.35">
      <c r="C988">
        <f>'TPS543C20 Loop Gain'!AI2952</f>
        <v>-84.627366604466076</v>
      </c>
      <c r="D988">
        <f>'TPS543C20 Loop Gain'!AJ2952</f>
        <v>105.76268428378008</v>
      </c>
      <c r="E988">
        <f>'TPS543C20 Loop Gain'!B2952</f>
        <v>1018000</v>
      </c>
    </row>
    <row r="989" spans="3:5" x14ac:dyDescent="0.35">
      <c r="C989">
        <f>'TPS543C20 Loop Gain'!AI2951</f>
        <v>-85.475815703644685</v>
      </c>
      <c r="D989">
        <f>'TPS543C20 Loop Gain'!AJ2951</f>
        <v>106.10723110958</v>
      </c>
      <c r="E989">
        <f>'TPS543C20 Loop Gain'!B2951</f>
        <v>1017000</v>
      </c>
    </row>
    <row r="990" spans="3:5" x14ac:dyDescent="0.35">
      <c r="C990">
        <f>'TPS543C20 Loop Gain'!AI2950</f>
        <v>-86.420369046461587</v>
      </c>
      <c r="D990">
        <f>'TPS543C20 Loop Gain'!AJ2950</f>
        <v>106.45181321173479</v>
      </c>
      <c r="E990">
        <f>'TPS543C20 Loop Gain'!B2950</f>
        <v>1016000</v>
      </c>
    </row>
    <row r="991" spans="3:5" x14ac:dyDescent="0.35">
      <c r="C991">
        <f>'TPS543C20 Loop Gain'!AI2949</f>
        <v>-87.484997776065754</v>
      </c>
      <c r="D991">
        <f>'TPS543C20 Loop Gain'!AJ2949</f>
        <v>106.79643039355969</v>
      </c>
      <c r="E991">
        <f>'TPS543C20 Loop Gain'!B2949</f>
        <v>1015000</v>
      </c>
    </row>
    <row r="992" spans="3:5" x14ac:dyDescent="0.35">
      <c r="C992">
        <f>'TPS543C20 Loop Gain'!AI2948</f>
        <v>-88.703948838604916</v>
      </c>
      <c r="D992">
        <f>'TPS543C20 Loop Gain'!AJ2948</f>
        <v>107.14108245172453</v>
      </c>
      <c r="E992">
        <f>'TPS543C20 Loop Gain'!B2948</f>
        <v>1014000</v>
      </c>
    </row>
    <row r="993" spans="3:5" x14ac:dyDescent="0.35">
      <c r="C993">
        <f>'TPS543C20 Loop Gain'!AI2947</f>
        <v>-90.12861309868272</v>
      </c>
      <c r="D993">
        <f>'TPS543C20 Loop Gain'!AJ2947</f>
        <v>107.48576917627794</v>
      </c>
      <c r="E993">
        <f>'TPS543C20 Loop Gain'!B2947</f>
        <v>1013000</v>
      </c>
    </row>
    <row r="994" spans="3:5" x14ac:dyDescent="0.35">
      <c r="C994">
        <f>'TPS543C20 Loop Gain'!AI2946</f>
        <v>-91.841305276444871</v>
      </c>
      <c r="D994">
        <f>'TPS543C20 Loop Gain'!AJ2946</f>
        <v>107.830490350652</v>
      </c>
      <c r="E994">
        <f>'TPS543C20 Loop Gain'!B2946</f>
        <v>1012000</v>
      </c>
    </row>
    <row r="995" spans="3:5" x14ac:dyDescent="0.35">
      <c r="C995">
        <f>'TPS543C20 Loop Gain'!AI2945</f>
        <v>-93.986459029102619</v>
      </c>
      <c r="D995">
        <f>'TPS543C20 Loop Gain'!AJ2945</f>
        <v>108.17524575166739</v>
      </c>
      <c r="E995">
        <f>'TPS543C20 Loop Gain'!B2945</f>
        <v>1011000</v>
      </c>
    </row>
    <row r="996" spans="3:5" x14ac:dyDescent="0.35">
      <c r="C996">
        <f>'TPS543C20 Loop Gain'!AI2944</f>
        <v>-96.854899902065881</v>
      </c>
      <c r="D996">
        <f>'TPS543C20 Loop Gain'!AJ2944</f>
        <v>108.52003514956019</v>
      </c>
      <c r="E996">
        <f>'TPS543C20 Loop Gain'!B2944</f>
        <v>1010000</v>
      </c>
    </row>
    <row r="997" spans="3:5" x14ac:dyDescent="0.35">
      <c r="C997">
        <f>'TPS543C20 Loop Gain'!AI2943</f>
        <v>-101.18881342444601</v>
      </c>
      <c r="D997">
        <f>'TPS543C20 Loop Gain'!AJ2943</f>
        <v>108.86485830799236</v>
      </c>
      <c r="E997">
        <f>'TPS543C20 Loop Gain'!B2943</f>
        <v>1009000</v>
      </c>
    </row>
    <row r="998" spans="3:5" x14ac:dyDescent="0.35">
      <c r="C998">
        <f>'TPS543C20 Loop Gain'!AI2942</f>
        <v>-110.2955517593569</v>
      </c>
      <c r="D998">
        <f>'TPS543C20 Loop Gain'!AJ2942</f>
        <v>109.20971498405328</v>
      </c>
      <c r="E998">
        <f>'TPS543C20 Loop Gain'!B2942</f>
        <v>1008000</v>
      </c>
    </row>
    <row r="999" spans="3:5" x14ac:dyDescent="0.35">
      <c r="C999">
        <f>'TPS543C20 Loop Gain'!AI2941</f>
        <v>-111.60198578953141</v>
      </c>
      <c r="D999">
        <f>'TPS543C20 Loop Gain'!AJ2941</f>
        <v>-70.445395071694435</v>
      </c>
      <c r="E999">
        <f>'TPS543C20 Loop Gain'!B2941</f>
        <v>1007000</v>
      </c>
    </row>
    <row r="1000" spans="3:5" x14ac:dyDescent="0.35">
      <c r="C1000">
        <f>'TPS543C20 Loop Gain'!AI2940</f>
        <v>-101.57931853042749</v>
      </c>
      <c r="D1000">
        <f>'TPS543C20 Loop Gain'!AJ2940</f>
        <v>-70.100472115223283</v>
      </c>
      <c r="E1000">
        <f>'TPS543C20 Loop Gain'!B2940</f>
        <v>1006000</v>
      </c>
    </row>
    <row r="1001" spans="3:5" x14ac:dyDescent="0.35">
      <c r="C1001">
        <f>'TPS543C20 Loop Gain'!AI2939</f>
        <v>-97.036107139358023</v>
      </c>
      <c r="D1001">
        <f>'TPS543C20 Loop Gain'!AJ2939</f>
        <v>-69.755516409010028</v>
      </c>
      <c r="E1001">
        <f>'TPS543C20 Loop Gain'!B2939</f>
        <v>1005000</v>
      </c>
    </row>
    <row r="1002" spans="3:5" x14ac:dyDescent="0.35">
      <c r="C1002">
        <f>'TPS543C20 Loop Gain'!AI2938</f>
        <v>-94.05903625944137</v>
      </c>
      <c r="D1002">
        <f>'TPS543C20 Loop Gain'!AJ2938</f>
        <v>-69.410528222017234</v>
      </c>
      <c r="E1002">
        <f>'TPS543C20 Loop Gain'!B2938</f>
        <v>1004000</v>
      </c>
    </row>
    <row r="1003" spans="3:5" x14ac:dyDescent="0.35">
      <c r="C1003">
        <f>'TPS543C20 Loop Gain'!AI2937</f>
        <v>-91.838797351670962</v>
      </c>
      <c r="D1003">
        <f>'TPS543C20 Loop Gain'!AJ2937</f>
        <v>-69.065507829668931</v>
      </c>
      <c r="E1003">
        <f>'TPS543C20 Loop Gain'!B2937</f>
        <v>1003000</v>
      </c>
    </row>
    <row r="1004" spans="3:5" x14ac:dyDescent="0.35">
      <c r="C1004">
        <f>'TPS543C20 Loop Gain'!AI2936</f>
        <v>-90.066266158045067</v>
      </c>
      <c r="D1004">
        <f>'TPS543C20 Loop Gain'!AJ2936</f>
        <v>-68.720455513825158</v>
      </c>
      <c r="E1004">
        <f>'TPS543C20 Loop Gain'!B2936</f>
        <v>1002000</v>
      </c>
    </row>
    <row r="1005" spans="3:5" x14ac:dyDescent="0.35">
      <c r="C1005">
        <f>'TPS543C20 Loop Gain'!AI2935</f>
        <v>-88.589972139747871</v>
      </c>
      <c r="D1005">
        <f>'TPS543C20 Loop Gain'!AJ2935</f>
        <v>-68.375371562773495</v>
      </c>
      <c r="E1005">
        <f>'TPS543C20 Loop Gain'!B2935</f>
        <v>1001000</v>
      </c>
    </row>
    <row r="1006" spans="3:5" x14ac:dyDescent="0.35">
      <c r="C1006">
        <f>'TPS543C20 Loop Gain'!AI2934</f>
        <v>-87.324316974909308</v>
      </c>
      <c r="D1006">
        <f>'TPS543C20 Loop Gain'!AJ2934</f>
        <v>-68.030256271180932</v>
      </c>
      <c r="E1006">
        <f>'TPS543C20 Loop Gain'!B2934</f>
        <v>1000000</v>
      </c>
    </row>
    <row r="1007" spans="3:5" x14ac:dyDescent="0.35">
      <c r="C1007">
        <f>'TPS543C20 Loop Gain'!AI2933</f>
        <v>-86.216171528382006</v>
      </c>
      <c r="D1007">
        <f>'TPS543C20 Loop Gain'!AJ2933</f>
        <v>-67.685109940082171</v>
      </c>
      <c r="E1007">
        <f>'TPS543C20 Loop Gain'!B2933</f>
        <v>999000</v>
      </c>
    </row>
    <row r="1008" spans="3:5" x14ac:dyDescent="0.35">
      <c r="C1008">
        <f>'TPS543C20 Loop Gain'!AI2932</f>
        <v>-85.23028254465035</v>
      </c>
      <c r="D1008">
        <f>'TPS543C20 Loop Gain'!AJ2932</f>
        <v>-67.339932876853439</v>
      </c>
      <c r="E1008">
        <f>'TPS543C20 Loop Gain'!B2932</f>
        <v>998000</v>
      </c>
    </row>
    <row r="1009" spans="3:5" x14ac:dyDescent="0.35">
      <c r="C1009">
        <f>'TPS543C20 Loop Gain'!AI2931</f>
        <v>-84.342055966725539</v>
      </c>
      <c r="D1009">
        <f>'TPS543C20 Loop Gain'!AJ2931</f>
        <v>-66.994725395172779</v>
      </c>
      <c r="E1009">
        <f>'TPS543C20 Loop Gain'!B2931</f>
        <v>997000</v>
      </c>
    </row>
    <row r="1010" spans="3:5" x14ac:dyDescent="0.35">
      <c r="C1010">
        <f>'TPS543C20 Loop Gain'!AI2930</f>
        <v>-83.533650469095221</v>
      </c>
      <c r="D1010">
        <f>'TPS543C20 Loop Gain'!AJ2930</f>
        <v>-66.649487814997627</v>
      </c>
      <c r="E1010">
        <f>'TPS543C20 Loop Gain'!B2930</f>
        <v>996000</v>
      </c>
    </row>
    <row r="1011" spans="3:5" x14ac:dyDescent="0.35">
      <c r="C1011">
        <f>'TPS543C20 Loop Gain'!AI2929</f>
        <v>-82.791711323299765</v>
      </c>
      <c r="D1011">
        <f>'TPS543C20 Loop Gain'!AJ2929</f>
        <v>-66.304220462528676</v>
      </c>
      <c r="E1011">
        <f>'TPS543C20 Loop Gain'!B2929</f>
        <v>995000</v>
      </c>
    </row>
    <row r="1012" spans="3:5" x14ac:dyDescent="0.35">
      <c r="C1012">
        <f>'TPS543C20 Loop Gain'!AI2928</f>
        <v>-82.105981724116006</v>
      </c>
      <c r="D1012">
        <f>'TPS543C20 Loop Gain'!AJ2928</f>
        <v>-65.958923670188753</v>
      </c>
      <c r="E1012">
        <f>'TPS543C20 Loop Gain'!B2928</f>
        <v>994000</v>
      </c>
    </row>
    <row r="1013" spans="3:5" x14ac:dyDescent="0.35">
      <c r="C1013">
        <f>'TPS543C20 Loop Gain'!AI2927</f>
        <v>-81.46841301106663</v>
      </c>
      <c r="D1013">
        <f>'TPS543C20 Loop Gain'!AJ2927</f>
        <v>-65.613597776573044</v>
      </c>
      <c r="E1013">
        <f>'TPS543C20 Loop Gain'!B2927</f>
        <v>993000</v>
      </c>
    </row>
    <row r="1014" spans="3:5" x14ac:dyDescent="0.35">
      <c r="C1014">
        <f>'TPS543C20 Loop Gain'!AI2926</f>
        <v>-80.872573049393196</v>
      </c>
      <c r="D1014">
        <f>'TPS543C20 Loop Gain'!AJ2926</f>
        <v>-65.268243126420884</v>
      </c>
      <c r="E1014">
        <f>'TPS543C20 Loop Gain'!B2926</f>
        <v>992000</v>
      </c>
    </row>
    <row r="1015" spans="3:5" x14ac:dyDescent="0.35">
      <c r="C1015">
        <f>'TPS543C20 Loop Gain'!AI2925</f>
        <v>-80.313240370715675</v>
      </c>
      <c r="D1015">
        <f>'TPS543C20 Loop Gain'!AJ2925</f>
        <v>-64.922860070590573</v>
      </c>
      <c r="E1015">
        <f>'TPS543C20 Loop Gain'!B2925</f>
        <v>991000</v>
      </c>
    </row>
    <row r="1016" spans="3:5" x14ac:dyDescent="0.35">
      <c r="C1016">
        <f>'TPS543C20 Loop Gain'!AI2924</f>
        <v>-79.78611819894607</v>
      </c>
      <c r="D1016">
        <f>'TPS543C20 Loop Gain'!AJ2924</f>
        <v>-64.577448966002422</v>
      </c>
      <c r="E1016">
        <f>'TPS543C20 Loop Gain'!B2924</f>
        <v>990000</v>
      </c>
    </row>
    <row r="1017" spans="3:5" x14ac:dyDescent="0.35">
      <c r="C1017">
        <f>'TPS543C20 Loop Gain'!AI2923</f>
        <v>-79.287628226714901</v>
      </c>
      <c r="D1017">
        <f>'TPS543C20 Loop Gain'!AJ2923</f>
        <v>-64.23201017561064</v>
      </c>
      <c r="E1017">
        <f>'TPS543C20 Loop Gain'!B2923</f>
        <v>989000</v>
      </c>
    </row>
    <row r="1018" spans="3:5" x14ac:dyDescent="0.35">
      <c r="C1018">
        <f>'TPS543C20 Loop Gain'!AI2922</f>
        <v>-78.814758858013491</v>
      </c>
      <c r="D1018">
        <f>'TPS543C20 Loop Gain'!AJ2922</f>
        <v>-63.886544068372416</v>
      </c>
      <c r="E1018">
        <f>'TPS543C20 Loop Gain'!B2922</f>
        <v>988000</v>
      </c>
    </row>
    <row r="1019" spans="3:5" x14ac:dyDescent="0.35">
      <c r="C1019">
        <f>'TPS543C20 Loop Gain'!AI2921</f>
        <v>-78.36495151744559</v>
      </c>
      <c r="D1019">
        <f>'TPS543C20 Loop Gain'!AJ2921</f>
        <v>-63.541051019188622</v>
      </c>
      <c r="E1019">
        <f>'TPS543C20 Loop Gain'!B2921</f>
        <v>987000</v>
      </c>
    </row>
    <row r="1020" spans="3:5" x14ac:dyDescent="0.35">
      <c r="C1020">
        <f>'TPS543C20 Loop Gain'!AI2920</f>
        <v>-77.936014113165498</v>
      </c>
      <c r="D1020">
        <f>'TPS543C20 Loop Gain'!AJ2920</f>
        <v>-63.195531408874132</v>
      </c>
      <c r="E1020">
        <f>'TPS543C20 Loop Gain'!B2920</f>
        <v>986000</v>
      </c>
    </row>
    <row r="1021" spans="3:5" x14ac:dyDescent="0.35">
      <c r="C1021">
        <f>'TPS543C20 Loop Gain'!AI2919</f>
        <v>-77.526054224576683</v>
      </c>
      <c r="D1021">
        <f>'TPS543C20 Loop Gain'!AJ2919</f>
        <v>-62.849985624108371</v>
      </c>
      <c r="E1021">
        <f>'TPS543C20 Loop Gain'!B2919</f>
        <v>985000</v>
      </c>
    </row>
    <row r="1022" spans="3:5" x14ac:dyDescent="0.35">
      <c r="C1022">
        <f>'TPS543C20 Loop Gain'!AI2918</f>
        <v>-77.133426854094409</v>
      </c>
      <c r="D1022">
        <f>'TPS543C20 Loop Gain'!AJ2918</f>
        <v>-62.504414057403302</v>
      </c>
      <c r="E1022">
        <f>'TPS543C20 Loop Gain'!B2918</f>
        <v>984000</v>
      </c>
    </row>
    <row r="1023" spans="3:5" x14ac:dyDescent="0.35">
      <c r="C1023">
        <f>'TPS543C20 Loop Gain'!AI2917</f>
        <v>-76.756693091861109</v>
      </c>
      <c r="D1023">
        <f>'TPS543C20 Loop Gain'!AJ2917</f>
        <v>-62.158817107039681</v>
      </c>
      <c r="E1023">
        <f>'TPS543C20 Loop Gain'!B2917</f>
        <v>983000</v>
      </c>
    </row>
    <row r="1024" spans="3:5" x14ac:dyDescent="0.35">
      <c r="C1024">
        <f>'TPS543C20 Loop Gain'!AI2916</f>
        <v>-76.394587067559357</v>
      </c>
      <c r="D1024">
        <f>'TPS543C20 Loop Gain'!AJ2916</f>
        <v>-61.813195177029023</v>
      </c>
      <c r="E1024">
        <f>'TPS543C20 Loop Gain'!B2916</f>
        <v>982000</v>
      </c>
    </row>
    <row r="1025" spans="3:5" x14ac:dyDescent="0.35">
      <c r="C1025">
        <f>'TPS543C20 Loop Gain'!AI2915</f>
        <v>-76.045989272197133</v>
      </c>
      <c r="D1025">
        <f>'TPS543C20 Loop Gain'!AJ2915</f>
        <v>-61.46754867707584</v>
      </c>
      <c r="E1025">
        <f>'TPS543C20 Loop Gain'!B2915</f>
        <v>981000</v>
      </c>
    </row>
    <row r="1026" spans="3:5" x14ac:dyDescent="0.35">
      <c r="C1026">
        <f>'TPS543C20 Loop Gain'!AI2914</f>
        <v>-75.70990483101572</v>
      </c>
      <c r="D1026">
        <f>'TPS543C20 Loop Gain'!AJ2914</f>
        <v>-61.121878022509129</v>
      </c>
      <c r="E1026">
        <f>'TPS543C20 Loop Gain'!B2914</f>
        <v>980000</v>
      </c>
    </row>
    <row r="1027" spans="3:5" x14ac:dyDescent="0.35">
      <c r="C1027">
        <f>'TPS543C20 Loop Gain'!AI2913</f>
        <v>-75.385445664268588</v>
      </c>
      <c r="D1027">
        <f>'TPS543C20 Loop Gain'!AJ2913</f>
        <v>-60.776183634240944</v>
      </c>
      <c r="E1027">
        <f>'TPS543C20 Loop Gain'!B2913</f>
        <v>979000</v>
      </c>
    </row>
    <row r="1028" spans="3:5" x14ac:dyDescent="0.35">
      <c r="C1028">
        <f>'TPS543C20 Loop Gain'!AI2912</f>
        <v>-75.071815729782813</v>
      </c>
      <c r="D1028">
        <f>'TPS543C20 Loop Gain'!AJ2912</f>
        <v>-60.43046593872625</v>
      </c>
      <c r="E1028">
        <f>'TPS543C20 Loop Gain'!B2912</f>
        <v>978000</v>
      </c>
    </row>
    <row r="1029" spans="3:5" x14ac:dyDescent="0.35">
      <c r="C1029">
        <f>'TPS543C20 Loop Gain'!AI2911</f>
        <v>-74.768298729691736</v>
      </c>
      <c r="D1029">
        <f>'TPS543C20 Loop Gain'!AJ2911</f>
        <v>-60.084725367889163</v>
      </c>
      <c r="E1029">
        <f>'TPS543C20 Loop Gain'!B2911</f>
        <v>977000</v>
      </c>
    </row>
    <row r="1030" spans="3:5" x14ac:dyDescent="0.35">
      <c r="C1030">
        <f>'TPS543C20 Loop Gain'!AI2910</f>
        <v>-74.474247803540294</v>
      </c>
      <c r="D1030">
        <f>'TPS543C20 Loop Gain'!AJ2910</f>
        <v>-59.738962359085001</v>
      </c>
      <c r="E1030">
        <f>'TPS543C20 Loop Gain'!B2910</f>
        <v>976000</v>
      </c>
    </row>
    <row r="1031" spans="3:5" x14ac:dyDescent="0.35">
      <c r="C1031">
        <f>'TPS543C20 Loop Gain'!AI2909</f>
        <v>-74.189076834601352</v>
      </c>
      <c r="D1031">
        <f>'TPS543C20 Loop Gain'!AJ2909</f>
        <v>-59.39317735503527</v>
      </c>
      <c r="E1031">
        <f>'TPS543C20 Loop Gain'!B2909</f>
        <v>975000</v>
      </c>
    </row>
    <row r="1032" spans="3:5" x14ac:dyDescent="0.35">
      <c r="C1032">
        <f>'TPS543C20 Loop Gain'!AI2908</f>
        <v>-73.912253075607282</v>
      </c>
      <c r="D1032">
        <f>'TPS543C20 Loop Gain'!AJ2908</f>
        <v>-59.047370803786634</v>
      </c>
      <c r="E1032">
        <f>'TPS543C20 Loop Gain'!B2908</f>
        <v>974000</v>
      </c>
    </row>
    <row r="1033" spans="3:5" x14ac:dyDescent="0.35">
      <c r="C1033">
        <f>'TPS543C20 Loop Gain'!AI2907</f>
        <v>-73.643290860632661</v>
      </c>
      <c r="D1033">
        <f>'TPS543C20 Loop Gain'!AJ2907</f>
        <v>-58.701543158634927</v>
      </c>
      <c r="E1033">
        <f>'TPS543C20 Loop Gain'!B2907</f>
        <v>973000</v>
      </c>
    </row>
    <row r="1034" spans="3:5" x14ac:dyDescent="0.35">
      <c r="C1034">
        <f>'TPS543C20 Loop Gain'!AI2906</f>
        <v>-73.381746216671772</v>
      </c>
      <c r="D1034">
        <f>'TPS543C20 Loop Gain'!AJ2906</f>
        <v>-58.355694878075738</v>
      </c>
      <c r="E1034">
        <f>'TPS543C20 Loop Gain'!B2906</f>
        <v>972000</v>
      </c>
    </row>
    <row r="1035" spans="3:5" x14ac:dyDescent="0.35">
      <c r="C1035">
        <f>'TPS543C20 Loop Gain'!AI2905</f>
        <v>-73.127212224710462</v>
      </c>
      <c r="D1035">
        <f>'TPS543C20 Loop Gain'!AJ2905</f>
        <v>-58.009826425753445</v>
      </c>
      <c r="E1035">
        <f>'TPS543C20 Loop Gain'!B2905</f>
        <v>971000</v>
      </c>
    </row>
    <row r="1036" spans="3:5" x14ac:dyDescent="0.35">
      <c r="C1036">
        <f>'TPS543C20 Loop Gain'!AI2904</f>
        <v>-72.879315008552808</v>
      </c>
      <c r="D1036">
        <f>'TPS543C20 Loop Gain'!AJ2904</f>
        <v>-57.663938270383802</v>
      </c>
      <c r="E1036">
        <f>'TPS543C20 Loop Gain'!B2904</f>
        <v>970000</v>
      </c>
    </row>
    <row r="1037" spans="3:5" x14ac:dyDescent="0.35">
      <c r="C1037">
        <f>'TPS543C20 Loop Gain'!AI2903</f>
        <v>-72.637710252175069</v>
      </c>
      <c r="D1037">
        <f>'TPS543C20 Loop Gain'!AJ2903</f>
        <v>-57.318030885700203</v>
      </c>
      <c r="E1037">
        <f>'TPS543C20 Loop Gain'!B2903</f>
        <v>969000</v>
      </c>
    </row>
    <row r="1038" spans="3:5" x14ac:dyDescent="0.35">
      <c r="C1038">
        <f>'TPS543C20 Loop Gain'!AI2902</f>
        <v>-72.402080164165866</v>
      </c>
      <c r="D1038">
        <f>'TPS543C20 Loop Gain'!AJ2902</f>
        <v>-56.972104750401677</v>
      </c>
      <c r="E1038">
        <f>'TPS543C20 Loop Gain'!B2902</f>
        <v>968000</v>
      </c>
    </row>
    <row r="1039" spans="3:5" x14ac:dyDescent="0.35">
      <c r="C1039">
        <f>'TPS543C20 Loop Gain'!AI2901</f>
        <v>-72.172130822082764</v>
      </c>
      <c r="D1039">
        <f>'TPS543C20 Loop Gain'!AJ2901</f>
        <v>-56.626160348068069</v>
      </c>
      <c r="E1039">
        <f>'TPS543C20 Loop Gain'!B2901</f>
        <v>967000</v>
      </c>
    </row>
    <row r="1040" spans="3:5" x14ac:dyDescent="0.35">
      <c r="C1040">
        <f>'TPS543C20 Loop Gain'!AI2900</f>
        <v>-71.947589841085161</v>
      </c>
      <c r="D1040">
        <f>'TPS543C20 Loop Gain'!AJ2900</f>
        <v>-56.280198167106981</v>
      </c>
      <c r="E1040">
        <f>'TPS543C20 Loop Gain'!B2900</f>
        <v>966000</v>
      </c>
    </row>
    <row r="1041" spans="3:5" x14ac:dyDescent="0.35">
      <c r="C1041">
        <f>'TPS543C20 Loop Gain'!AI2899</f>
        <v>-71.728204320447958</v>
      </c>
      <c r="D1041">
        <f>'TPS543C20 Loop Gain'!AJ2899</f>
        <v>-55.934218700695091</v>
      </c>
      <c r="E1041">
        <f>'TPS543C20 Loop Gain'!B2899</f>
        <v>965000</v>
      </c>
    </row>
    <row r="1042" spans="3:5" x14ac:dyDescent="0.35">
      <c r="C1042">
        <f>'TPS543C20 Loop Gain'!AI2898</f>
        <v>-71.513739029114532</v>
      </c>
      <c r="D1042">
        <f>'TPS543C20 Loop Gain'!AJ2898</f>
        <v>-55.588222446693663</v>
      </c>
      <c r="E1042">
        <f>'TPS543C20 Loop Gain'!B2898</f>
        <v>964000</v>
      </c>
    </row>
    <row r="1043" spans="3:5" x14ac:dyDescent="0.35">
      <c r="C1043">
        <f>'TPS543C20 Loop Gain'!AI2897</f>
        <v>-71.303974797691254</v>
      </c>
      <c r="D1043">
        <f>'TPS543C20 Loop Gain'!AJ2897</f>
        <v>-55.242209907592425</v>
      </c>
      <c r="E1043">
        <f>'TPS543C20 Loop Gain'!B2897</f>
        <v>963000</v>
      </c>
    </row>
    <row r="1044" spans="3:5" x14ac:dyDescent="0.35">
      <c r="C1044">
        <f>'TPS543C20 Loop Gain'!AI2896</f>
        <v>-71.098707089293725</v>
      </c>
      <c r="D1044">
        <f>'TPS543C20 Loop Gain'!AJ2896</f>
        <v>-54.8961815904334</v>
      </c>
      <c r="E1044">
        <f>'TPS543C20 Loop Gain'!B2896</f>
        <v>962000</v>
      </c>
    </row>
    <row r="1045" spans="3:5" x14ac:dyDescent="0.35">
      <c r="C1045">
        <f>'TPS543C20 Loop Gain'!AI2895</f>
        <v>-70.897744725915246</v>
      </c>
      <c r="D1045">
        <f>'TPS543C20 Loop Gain'!AJ2895</f>
        <v>-54.550138006753571</v>
      </c>
      <c r="E1045">
        <f>'TPS543C20 Loop Gain'!B2895</f>
        <v>961000</v>
      </c>
    </row>
    <row r="1046" spans="3:5" x14ac:dyDescent="0.35">
      <c r="C1046">
        <f>'TPS543C20 Loop Gain'!AI2894</f>
        <v>-70.700908750412381</v>
      </c>
      <c r="D1046">
        <f>'TPS543C20 Loop Gain'!AJ2894</f>
        <v>-54.204079672496007</v>
      </c>
      <c r="E1046">
        <f>'TPS543C20 Loop Gain'!B2894</f>
        <v>960000</v>
      </c>
    </row>
    <row r="1047" spans="3:5" x14ac:dyDescent="0.35">
      <c r="C1047">
        <f>'TPS543C20 Loop Gain'!AI2893</f>
        <v>-70.508031407169597</v>
      </c>
      <c r="D1047">
        <f>'TPS543C20 Loop Gain'!AJ2893</f>
        <v>-53.858007107944829</v>
      </c>
      <c r="E1047">
        <f>'TPS543C20 Loop Gain'!B2893</f>
        <v>959000</v>
      </c>
    </row>
    <row r="1048" spans="3:5" x14ac:dyDescent="0.35">
      <c r="C1048">
        <f>'TPS543C20 Loop Gain'!AI2892</f>
        <v>-70.318955226880917</v>
      </c>
      <c r="D1048">
        <f>'TPS543C20 Loop Gain'!AJ2892</f>
        <v>-53.511920837661719</v>
      </c>
      <c r="E1048">
        <f>'TPS543C20 Loop Gain'!B2892</f>
        <v>958000</v>
      </c>
    </row>
    <row r="1049" spans="3:5" x14ac:dyDescent="0.35">
      <c r="C1049">
        <f>'TPS543C20 Loop Gain'!AI2891</f>
        <v>-70.133532202928009</v>
      </c>
      <c r="D1049">
        <f>'TPS543C20 Loop Gain'!AJ2891</f>
        <v>-53.165821390393873</v>
      </c>
      <c r="E1049">
        <f>'TPS543C20 Loop Gain'!B2891</f>
        <v>957000</v>
      </c>
    </row>
    <row r="1050" spans="3:5" x14ac:dyDescent="0.35">
      <c r="C1050">
        <f>'TPS543C20 Loop Gain'!AI2890</f>
        <v>-69.95162304859744</v>
      </c>
      <c r="D1050">
        <f>'TPS543C20 Loop Gain'!AJ2890</f>
        <v>-52.819709299006369</v>
      </c>
      <c r="E1050">
        <f>'TPS543C20 Loop Gain'!B2890</f>
        <v>956000</v>
      </c>
    </row>
    <row r="1051" spans="3:5" x14ac:dyDescent="0.35">
      <c r="C1051">
        <f>'TPS543C20 Loop Gain'!AI2889</f>
        <v>-69.773096525781924</v>
      </c>
      <c r="D1051">
        <f>'TPS543C20 Loop Gain'!AJ2889</f>
        <v>-52.473585100416201</v>
      </c>
      <c r="E1051">
        <f>'TPS543C20 Loop Gain'!B2889</f>
        <v>955000</v>
      </c>
    </row>
    <row r="1052" spans="3:5" x14ac:dyDescent="0.35">
      <c r="C1052">
        <f>'TPS543C20 Loop Gain'!AI2888</f>
        <v>-69.597828837059723</v>
      </c>
      <c r="D1052">
        <f>'TPS543C20 Loop Gain'!AJ2888</f>
        <v>-52.127449335496664</v>
      </c>
      <c r="E1052">
        <f>'TPS543C20 Loop Gain'!B2888</f>
        <v>954000</v>
      </c>
    </row>
    <row r="1053" spans="3:5" x14ac:dyDescent="0.35">
      <c r="C1053">
        <f>'TPS543C20 Loop Gain'!AI2887</f>
        <v>-69.425703074124925</v>
      </c>
      <c r="D1053">
        <f>'TPS543C20 Loop Gain'!AJ2887</f>
        <v>-51.781302549008565</v>
      </c>
      <c r="E1053">
        <f>'TPS543C20 Loop Gain'!B2887</f>
        <v>953000</v>
      </c>
    </row>
    <row r="1054" spans="3:5" x14ac:dyDescent="0.35">
      <c r="C1054">
        <f>'TPS543C20 Loop Gain'!AI2886</f>
        <v>-69.256608716395249</v>
      </c>
      <c r="D1054">
        <f>'TPS543C20 Loop Gain'!AJ2886</f>
        <v>-51.435145289519063</v>
      </c>
      <c r="E1054">
        <f>'TPS543C20 Loop Gain'!B2886</f>
        <v>952000</v>
      </c>
    </row>
    <row r="1055" spans="3:5" x14ac:dyDescent="0.35">
      <c r="C1055">
        <f>'TPS543C20 Loop Gain'!AI2885</f>
        <v>-69.090441174434318</v>
      </c>
      <c r="D1055">
        <f>'TPS543C20 Loop Gain'!AJ2885</f>
        <v>-51.088978109328913</v>
      </c>
      <c r="E1055">
        <f>'TPS543C20 Loop Gain'!B2885</f>
        <v>951000</v>
      </c>
    </row>
    <row r="1056" spans="3:5" x14ac:dyDescent="0.35">
      <c r="C1056">
        <f>'TPS543C20 Loop Gain'!AI2884</f>
        <v>-68.927101373444032</v>
      </c>
      <c r="D1056">
        <f>'TPS543C20 Loop Gain'!AJ2884</f>
        <v>-50.742801564377075</v>
      </c>
      <c r="E1056">
        <f>'TPS543C20 Loop Gain'!B2884</f>
        <v>950000</v>
      </c>
    </row>
    <row r="1057" spans="3:5" x14ac:dyDescent="0.35">
      <c r="C1057">
        <f>'TPS543C20 Loop Gain'!AI2883</f>
        <v>-68.766495372703488</v>
      </c>
      <c r="D1057">
        <f>'TPS543C20 Loop Gain'!AJ2883</f>
        <v>-50.39661621416483</v>
      </c>
      <c r="E1057">
        <f>'TPS543C20 Loop Gain'!B2883</f>
        <v>949000</v>
      </c>
    </row>
    <row r="1058" spans="3:5" x14ac:dyDescent="0.35">
      <c r="C1058">
        <f>'TPS543C20 Loop Gain'!AI2882</f>
        <v>-68.60853401728545</v>
      </c>
      <c r="D1058">
        <f>'TPS543C20 Loop Gain'!AJ2882</f>
        <v>-50.050422621682159</v>
      </c>
      <c r="E1058">
        <f>'TPS543C20 Loop Gain'!B2882</f>
        <v>948000</v>
      </c>
    </row>
    <row r="1059" spans="3:5" x14ac:dyDescent="0.35">
      <c r="C1059">
        <f>'TPS543C20 Loop Gain'!AI2881</f>
        <v>-68.453132618807189</v>
      </c>
      <c r="D1059">
        <f>'TPS543C20 Loop Gain'!AJ2881</f>
        <v>-49.704221353307716</v>
      </c>
      <c r="E1059">
        <f>'TPS543C20 Loop Gain'!B2881</f>
        <v>947000</v>
      </c>
    </row>
    <row r="1060" spans="3:5" x14ac:dyDescent="0.35">
      <c r="C1060">
        <f>'TPS543C20 Loop Gain'!AI2880</f>
        <v>-68.300210662381119</v>
      </c>
      <c r="D1060">
        <f>'TPS543C20 Loop Gain'!AJ2880</f>
        <v>-49.358012978730407</v>
      </c>
      <c r="E1060">
        <f>'TPS543C20 Loop Gain'!B2880</f>
        <v>946000</v>
      </c>
    </row>
    <row r="1061" spans="3:5" x14ac:dyDescent="0.35">
      <c r="C1061">
        <f>'TPS543C20 Loop Gain'!AI2879</f>
        <v>-68.149691537216071</v>
      </c>
      <c r="D1061">
        <f>'TPS543C20 Loop Gain'!AJ2879</f>
        <v>-49.011798070873397</v>
      </c>
      <c r="E1061">
        <f>'TPS543C20 Loop Gain'!B2879</f>
        <v>945000</v>
      </c>
    </row>
    <row r="1062" spans="3:5" x14ac:dyDescent="0.35">
      <c r="C1062">
        <f>'TPS543C20 Loop Gain'!AI2878</f>
        <v>-68.001502288604868</v>
      </c>
      <c r="D1062">
        <f>'TPS543C20 Loop Gain'!AJ2878</f>
        <v>-48.665577205790491</v>
      </c>
      <c r="E1062">
        <f>'TPS543C20 Loop Gain'!B2878</f>
        <v>944000</v>
      </c>
    </row>
    <row r="1063" spans="3:5" x14ac:dyDescent="0.35">
      <c r="C1063">
        <f>'TPS543C20 Loop Gain'!AI2877</f>
        <v>-67.855573389314628</v>
      </c>
      <c r="D1063">
        <f>'TPS543C20 Loop Gain'!AJ2877</f>
        <v>-48.319350962589148</v>
      </c>
      <c r="E1063">
        <f>'TPS543C20 Loop Gain'!B2877</f>
        <v>943000</v>
      </c>
    </row>
    <row r="1064" spans="3:5" x14ac:dyDescent="0.35">
      <c r="C1064">
        <f>'TPS543C20 Loop Gain'!AI2876</f>
        <v>-67.711838528566417</v>
      </c>
      <c r="D1064">
        <f>'TPS543C20 Loop Gain'!AJ2876</f>
        <v>-47.97311992333745</v>
      </c>
      <c r="E1064">
        <f>'TPS543C20 Loop Gain'!B2876</f>
        <v>942000</v>
      </c>
    </row>
    <row r="1065" spans="3:5" x14ac:dyDescent="0.35">
      <c r="C1065">
        <f>'TPS543C20 Loop Gain'!AI2875</f>
        <v>-67.570234417022021</v>
      </c>
      <c r="D1065">
        <f>'TPS543C20 Loop Gain'!AJ2875</f>
        <v>-47.626884672985689</v>
      </c>
      <c r="E1065">
        <f>'TPS543C20 Loop Gain'!B2875</f>
        <v>941000</v>
      </c>
    </row>
    <row r="1066" spans="3:5" x14ac:dyDescent="0.35">
      <c r="C1066">
        <f>'TPS543C20 Loop Gain'!AI2874</f>
        <v>-67.430700606320997</v>
      </c>
      <c r="D1066">
        <f>'TPS543C20 Loop Gain'!AJ2874</f>
        <v>-47.280645799258778</v>
      </c>
      <c r="E1066">
        <f>'TPS543C20 Loop Gain'!B2874</f>
        <v>940000</v>
      </c>
    </row>
    <row r="1067" spans="3:5" x14ac:dyDescent="0.35">
      <c r="C1067">
        <f>'TPS543C20 Loop Gain'!AI2873</f>
        <v>-67.293179321908454</v>
      </c>
      <c r="D1067">
        <f>'TPS543C20 Loop Gain'!AJ2873</f>
        <v>-46.934403892575773</v>
      </c>
      <c r="E1067">
        <f>'TPS543C20 Loop Gain'!B2873</f>
        <v>939000</v>
      </c>
    </row>
    <row r="1068" spans="3:5" x14ac:dyDescent="0.35">
      <c r="C1068">
        <f>'TPS543C20 Loop Gain'!AI2872</f>
        <v>-67.15761530798261</v>
      </c>
      <c r="D1068">
        <f>'TPS543C20 Loop Gain'!AJ2872</f>
        <v>-46.588159545964892</v>
      </c>
      <c r="E1068">
        <f>'TPS543C20 Loop Gain'!B2872</f>
        <v>938000</v>
      </c>
    </row>
    <row r="1069" spans="3:5" x14ac:dyDescent="0.35">
      <c r="C1069">
        <f>'TPS543C20 Loop Gain'!AI2871</f>
        <v>-67.023955683518153</v>
      </c>
      <c r="D1069">
        <f>'TPS543C20 Loop Gain'!AJ2871</f>
        <v>-46.241913354955756</v>
      </c>
      <c r="E1069">
        <f>'TPS543C20 Loop Gain'!B2871</f>
        <v>937000</v>
      </c>
    </row>
    <row r="1070" spans="3:5" x14ac:dyDescent="0.35">
      <c r="C1070">
        <f>'TPS543C20 Loop Gain'!AI2870</f>
        <v>-66.892149808443861</v>
      </c>
      <c r="D1070">
        <f>'TPS543C20 Loop Gain'!AJ2870</f>
        <v>-45.895665917492863</v>
      </c>
      <c r="E1070">
        <f>'TPS543C20 Loop Gain'!B2870</f>
        <v>936000</v>
      </c>
    </row>
    <row r="1071" spans="3:5" x14ac:dyDescent="0.35">
      <c r="C1071">
        <f>'TPS543C20 Loop Gain'!AI2869</f>
        <v>-66.762149159119929</v>
      </c>
      <c r="D1071">
        <f>'TPS543C20 Loop Gain'!AJ2869</f>
        <v>-45.549417833852729</v>
      </c>
      <c r="E1071">
        <f>'TPS543C20 Loop Gain'!B2869</f>
        <v>935000</v>
      </c>
    </row>
    <row r="1072" spans="3:5" x14ac:dyDescent="0.35">
      <c r="C1072">
        <f>'TPS543C20 Loop Gain'!AI2868</f>
        <v>-66.633907212341427</v>
      </c>
      <c r="D1072">
        <f>'TPS543C20 Loop Gain'!AJ2868</f>
        <v>-45.203169706529728</v>
      </c>
      <c r="E1072">
        <f>'TPS543C20 Loop Gain'!B2868</f>
        <v>934000</v>
      </c>
    </row>
    <row r="1073" spans="3:5" x14ac:dyDescent="0.35">
      <c r="C1073">
        <f>'TPS543C20 Loop Gain'!AI2867</f>
        <v>-66.507379337194493</v>
      </c>
      <c r="D1073">
        <f>'TPS543C20 Loop Gain'!AJ2867</f>
        <v>-44.856922140154467</v>
      </c>
      <c r="E1073">
        <f>'TPS543C20 Loop Gain'!B2867</f>
        <v>933000</v>
      </c>
    </row>
    <row r="1074" spans="3:5" x14ac:dyDescent="0.35">
      <c r="C1074">
        <f>'TPS543C20 Loop Gain'!AI2866</f>
        <v>-66.382522694121221</v>
      </c>
      <c r="D1074">
        <f>'TPS543C20 Loop Gain'!AJ2866</f>
        <v>-44.51067574139072</v>
      </c>
      <c r="E1074">
        <f>'TPS543C20 Loop Gain'!B2866</f>
        <v>932000</v>
      </c>
    </row>
    <row r="1075" spans="3:5" x14ac:dyDescent="0.35">
      <c r="C1075">
        <f>'TPS543C20 Loop Gain'!AI2865</f>
        <v>-66.259296140634333</v>
      </c>
      <c r="D1075">
        <f>'TPS543C20 Loop Gain'!AJ2865</f>
        <v>-44.164431118850452</v>
      </c>
      <c r="E1075">
        <f>'TPS543C20 Loop Gain'!B2865</f>
        <v>931000</v>
      </c>
    </row>
    <row r="1076" spans="3:5" x14ac:dyDescent="0.35">
      <c r="C1076">
        <f>'TPS543C20 Loop Gain'!AI2864</f>
        <v>-66.13766014315172</v>
      </c>
      <c r="D1076">
        <f>'TPS543C20 Loop Gain'!AJ2864</f>
        <v>-43.818188882979413</v>
      </c>
      <c r="E1076">
        <f>'TPS543C20 Loop Gain'!B2864</f>
        <v>930000</v>
      </c>
    </row>
    <row r="1077" spans="3:5" x14ac:dyDescent="0.35">
      <c r="C1077">
        <f>'TPS543C20 Loop Gain'!AI2863</f>
        <v>-66.017576694491794</v>
      </c>
      <c r="D1077">
        <f>'TPS543C20 Loop Gain'!AJ2863</f>
        <v>-43.471949645968117</v>
      </c>
      <c r="E1077">
        <f>'TPS543C20 Loop Gain'!B2863</f>
        <v>929000</v>
      </c>
    </row>
    <row r="1078" spans="3:5" x14ac:dyDescent="0.35">
      <c r="C1078">
        <f>'TPS543C20 Loop Gain'!AI2862</f>
        <v>-65.899009236596441</v>
      </c>
      <c r="D1078">
        <f>'TPS543C20 Loop Gain'!AJ2862</f>
        <v>-43.125714021661608</v>
      </c>
      <c r="E1078">
        <f>'TPS543C20 Loop Gain'!B2862</f>
        <v>928000</v>
      </c>
    </row>
    <row r="1079" spans="3:5" x14ac:dyDescent="0.35">
      <c r="C1079">
        <f>'TPS543C20 Loop Gain'!AI2861</f>
        <v>-65.78192258807799</v>
      </c>
      <c r="D1079">
        <f>'TPS543C20 Loop Gain'!AJ2861</f>
        <v>-42.779482625442782</v>
      </c>
      <c r="E1079">
        <f>'TPS543C20 Loop Gain'!B2861</f>
        <v>927000</v>
      </c>
    </row>
    <row r="1080" spans="3:5" x14ac:dyDescent="0.35">
      <c r="C1080">
        <f>'TPS543C20 Loop Gain'!AI2860</f>
        <v>-65.666282876250676</v>
      </c>
      <c r="D1080">
        <f>'TPS543C20 Loop Gain'!AJ2860</f>
        <v>-42.433256074142022</v>
      </c>
      <c r="E1080">
        <f>'TPS543C20 Loop Gain'!B2860</f>
        <v>926000</v>
      </c>
    </row>
    <row r="1081" spans="3:5" x14ac:dyDescent="0.35">
      <c r="C1081">
        <f>'TPS543C20 Loop Gain'!AI2859</f>
        <v>-65.552057473308707</v>
      </c>
      <c r="D1081">
        <f>'TPS543C20 Loop Gain'!AJ2859</f>
        <v>-42.087034985944037</v>
      </c>
      <c r="E1081">
        <f>'TPS543C20 Loop Gain'!B2859</f>
        <v>925000</v>
      </c>
    </row>
    <row r="1082" spans="3:5" x14ac:dyDescent="0.35">
      <c r="C1082">
        <f>'TPS543C20 Loop Gain'!AI2858</f>
        <v>-65.439214936344925</v>
      </c>
      <c r="D1082">
        <f>'TPS543C20 Loop Gain'!AJ2858</f>
        <v>-41.74081998027112</v>
      </c>
      <c r="E1082">
        <f>'TPS543C20 Loop Gain'!B2858</f>
        <v>924000</v>
      </c>
    </row>
    <row r="1083" spans="3:5" x14ac:dyDescent="0.35">
      <c r="C1083">
        <f>'TPS543C20 Loop Gain'!AI2857</f>
        <v>-65.327724950950568</v>
      </c>
      <c r="D1083">
        <f>'TPS543C20 Loop Gain'!AJ2857</f>
        <v>-41.394611677692424</v>
      </c>
      <c r="E1083">
        <f>'TPS543C20 Loop Gain'!B2857</f>
        <v>923000</v>
      </c>
    </row>
    <row r="1084" spans="3:5" x14ac:dyDescent="0.35">
      <c r="C1084">
        <f>'TPS543C20 Loop Gain'!AI2856</f>
        <v>-65.217558278129928</v>
      </c>
      <c r="D1084">
        <f>'TPS543C20 Loop Gain'!AJ2856</f>
        <v>-41.048410699816337</v>
      </c>
      <c r="E1084">
        <f>'TPS543C20 Loop Gain'!B2856</f>
        <v>922000</v>
      </c>
    </row>
    <row r="1085" spans="3:5" x14ac:dyDescent="0.35">
      <c r="C1085">
        <f>'TPS543C20 Loop Gain'!AI2855</f>
        <v>-65.108686704309477</v>
      </c>
      <c r="D1085">
        <f>'TPS543C20 Loop Gain'!AJ2855</f>
        <v>-40.70221766919942</v>
      </c>
      <c r="E1085">
        <f>'TPS543C20 Loop Gain'!B2855</f>
        <v>921000</v>
      </c>
    </row>
    <row r="1086" spans="3:5" x14ac:dyDescent="0.35">
      <c r="C1086">
        <f>'TPS543C20 Loop Gain'!AI2854</f>
        <v>-65.001082994214144</v>
      </c>
      <c r="D1086">
        <f>'TPS543C20 Loop Gain'!AJ2854</f>
        <v>-40.356033209226368</v>
      </c>
      <c r="E1086">
        <f>'TPS543C20 Loop Gain'!B2854</f>
        <v>920000</v>
      </c>
    </row>
    <row r="1087" spans="3:5" x14ac:dyDescent="0.35">
      <c r="C1087">
        <f>'TPS543C20 Loop Gain'!AI2853</f>
        <v>-64.894720846429792</v>
      </c>
      <c r="D1087">
        <f>'TPS543C20 Loop Gain'!AJ2853</f>
        <v>-40.009857944014477</v>
      </c>
      <c r="E1087">
        <f>'TPS543C20 Loop Gain'!B2853</f>
        <v>919000</v>
      </c>
    </row>
    <row r="1088" spans="3:5" x14ac:dyDescent="0.35">
      <c r="C1088">
        <f>'TPS543C20 Loop Gain'!AI2852</f>
        <v>-64.789574851465261</v>
      </c>
      <c r="D1088">
        <f>'TPS543C20 Loop Gain'!AJ2852</f>
        <v>-39.663692498320103</v>
      </c>
      <c r="E1088">
        <f>'TPS543C20 Loop Gain'!B2852</f>
        <v>918000</v>
      </c>
    </row>
    <row r="1089" spans="3:5" x14ac:dyDescent="0.35">
      <c r="C1089">
        <f>'TPS543C20 Loop Gain'!AI2851</f>
        <v>-64.685620452139446</v>
      </c>
      <c r="D1089">
        <f>'TPS543C20 Loop Gain'!AJ2851</f>
        <v>-39.317537497413859</v>
      </c>
      <c r="E1089">
        <f>'TPS543C20 Loop Gain'!B2851</f>
        <v>917000</v>
      </c>
    </row>
    <row r="1090" spans="3:5" x14ac:dyDescent="0.35">
      <c r="C1090">
        <f>'TPS543C20 Loop Gain'!AI2850</f>
        <v>-64.582833906152544</v>
      </c>
      <c r="D1090">
        <f>'TPS543C20 Loop Gain'!AJ2850</f>
        <v>-38.971393566988276</v>
      </c>
      <c r="E1090">
        <f>'TPS543C20 Loop Gain'!B2850</f>
        <v>916000</v>
      </c>
    </row>
    <row r="1091" spans="3:5" x14ac:dyDescent="0.35">
      <c r="C1091">
        <f>'TPS543C20 Loop Gain'!AI2849</f>
        <v>-64.48119225069523</v>
      </c>
      <c r="D1091">
        <f>'TPS543C20 Loop Gain'!AJ2849</f>
        <v>-38.625261333057637</v>
      </c>
      <c r="E1091">
        <f>'TPS543C20 Loop Gain'!B2849</f>
        <v>915000</v>
      </c>
    </row>
    <row r="1092" spans="3:5" x14ac:dyDescent="0.35">
      <c r="C1092">
        <f>'TPS543C20 Loop Gain'!AI2848</f>
        <v>-64.380673268954553</v>
      </c>
      <c r="D1092">
        <f>'TPS543C20 Loop Gain'!AJ2848</f>
        <v>-38.279141421837984</v>
      </c>
      <c r="E1092">
        <f>'TPS543C20 Loop Gain'!B2848</f>
        <v>914000</v>
      </c>
    </row>
    <row r="1093" spans="3:5" x14ac:dyDescent="0.35">
      <c r="C1093">
        <f>'TPS543C20 Loop Gain'!AI2847</f>
        <v>-64.28125545841101</v>
      </c>
      <c r="D1093">
        <f>'TPS543C20 Loop Gain'!AJ2847</f>
        <v>-37.933034459650848</v>
      </c>
      <c r="E1093">
        <f>'TPS543C20 Loop Gain'!B2847</f>
        <v>913000</v>
      </c>
    </row>
    <row r="1094" spans="3:5" x14ac:dyDescent="0.35">
      <c r="C1094">
        <f>'TPS543C20 Loop Gain'!AI2846</f>
        <v>-64.182918000801777</v>
      </c>
      <c r="D1094">
        <f>'TPS543C20 Loop Gain'!AJ2846</f>
        <v>-37.586941072811527</v>
      </c>
      <c r="E1094">
        <f>'TPS543C20 Loop Gain'!B2846</f>
        <v>912000</v>
      </c>
    </row>
    <row r="1095" spans="3:5" x14ac:dyDescent="0.35">
      <c r="C1095">
        <f>'TPS543C20 Loop Gain'!AI2845</f>
        <v>-64.085640733654273</v>
      </c>
      <c r="D1095">
        <f>'TPS543C20 Loop Gain'!AJ2845</f>
        <v>-37.240861887535225</v>
      </c>
      <c r="E1095">
        <f>'TPS543C20 Loop Gain'!B2845</f>
        <v>911000</v>
      </c>
    </row>
    <row r="1096" spans="3:5" x14ac:dyDescent="0.35">
      <c r="C1096">
        <f>'TPS543C20 Loop Gain'!AI2844</f>
        <v>-63.989404123282547</v>
      </c>
      <c r="D1096">
        <f>'TPS543C20 Loop Gain'!AJ2844</f>
        <v>-36.894797529810837</v>
      </c>
      <c r="E1096">
        <f>'TPS543C20 Loop Gain'!B2844</f>
        <v>910000</v>
      </c>
    </row>
    <row r="1097" spans="3:5" x14ac:dyDescent="0.35">
      <c r="C1097">
        <f>'TPS543C20 Loop Gain'!AI2843</f>
        <v>-63.89418923916746</v>
      </c>
      <c r="D1097">
        <f>'TPS543C20 Loop Gain'!AJ2843</f>
        <v>-36.548748625303823</v>
      </c>
      <c r="E1097">
        <f>'TPS543C20 Loop Gain'!B2843</f>
        <v>909000</v>
      </c>
    </row>
    <row r="1098" spans="3:5" x14ac:dyDescent="0.35">
      <c r="C1098">
        <f>'TPS543C20 Loop Gain'!AI2842</f>
        <v>-63.799977729635259</v>
      </c>
      <c r="D1098">
        <f>'TPS543C20 Loop Gain'!AJ2842</f>
        <v>-36.20271579925673</v>
      </c>
      <c r="E1098">
        <f>'TPS543C20 Loop Gain'!B2842</f>
        <v>908000</v>
      </c>
    </row>
    <row r="1099" spans="3:5" x14ac:dyDescent="0.35">
      <c r="C1099">
        <f>'TPS543C20 Loop Gain'!AI2841</f>
        <v>-63.706751798745302</v>
      </c>
      <c r="D1099">
        <f>'TPS543C20 Loop Gain'!AJ2841</f>
        <v>-35.856699676364862</v>
      </c>
      <c r="E1099">
        <f>'TPS543C20 Loop Gain'!B2841</f>
        <v>907000</v>
      </c>
    </row>
    <row r="1100" spans="3:5" x14ac:dyDescent="0.35">
      <c r="C1100">
        <f>'TPS543C20 Loop Gain'!AI2840</f>
        <v>-63.614494184331328</v>
      </c>
      <c r="D1100">
        <f>'TPS543C20 Loop Gain'!AJ2840</f>
        <v>-35.510700880675365</v>
      </c>
      <c r="E1100">
        <f>'TPS543C20 Loop Gain'!B2840</f>
        <v>906000</v>
      </c>
    </row>
    <row r="1101" spans="3:5" x14ac:dyDescent="0.35">
      <c r="C1101">
        <f>'TPS543C20 Loop Gain'!AI2839</f>
        <v>-63.523188137119874</v>
      </c>
      <c r="D1101">
        <f>'TPS543C20 Loop Gain'!AJ2839</f>
        <v>-35.164720035490127</v>
      </c>
      <c r="E1101">
        <f>'TPS543C20 Loop Gain'!B2839</f>
        <v>905000</v>
      </c>
    </row>
    <row r="1102" spans="3:5" x14ac:dyDescent="0.35">
      <c r="C1102">
        <f>'TPS543C20 Loop Gain'!AI2838</f>
        <v>-63.432817400858923</v>
      </c>
      <c r="D1102">
        <f>'TPS543C20 Loop Gain'!AJ2838</f>
        <v>-34.818757763236682</v>
      </c>
      <c r="E1102">
        <f>'TPS543C20 Loop Gain'!B2838</f>
        <v>904000</v>
      </c>
    </row>
    <row r="1103" spans="3:5" x14ac:dyDescent="0.35">
      <c r="C1103">
        <f>'TPS543C20 Loop Gain'!AI2837</f>
        <v>-63.343366193409281</v>
      </c>
      <c r="D1103">
        <f>'TPS543C20 Loop Gain'!AJ2837</f>
        <v>-34.472814685375319</v>
      </c>
      <c r="E1103">
        <f>'TPS543C20 Loop Gain'!B2837</f>
        <v>903000</v>
      </c>
    </row>
    <row r="1104" spans="3:5" x14ac:dyDescent="0.35">
      <c r="C1104">
        <f>'TPS543C20 Loop Gain'!AI2836</f>
        <v>-63.25481918873394</v>
      </c>
      <c r="D1104">
        <f>'TPS543C20 Loop Gain'!AJ2836</f>
        <v>-34.126891422280906</v>
      </c>
      <c r="E1104">
        <f>'TPS543C20 Loop Gain'!B2836</f>
        <v>902000</v>
      </c>
    </row>
    <row r="1105" spans="3:5" x14ac:dyDescent="0.35">
      <c r="C1105">
        <f>'TPS543C20 Loop Gain'!AI2835</f>
        <v>-63.167161499744665</v>
      </c>
      <c r="D1105">
        <f>'TPS543C20 Loop Gain'!AJ2835</f>
        <v>-33.780988593147391</v>
      </c>
      <c r="E1105">
        <f>'TPS543C20 Loop Gain'!B2835</f>
        <v>901000</v>
      </c>
    </row>
    <row r="1106" spans="3:5" x14ac:dyDescent="0.35">
      <c r="C1106">
        <f>'TPS543C20 Loop Gain'!AI2834</f>
        <v>-63.080378661941658</v>
      </c>
      <c r="D1106">
        <f>'TPS543C20 Loop Gain'!AJ2834</f>
        <v>-33.435106815861801</v>
      </c>
      <c r="E1106">
        <f>'TPS543C20 Loop Gain'!B2834</f>
        <v>900000</v>
      </c>
    </row>
    <row r="1107" spans="3:5" x14ac:dyDescent="0.35">
      <c r="C1107">
        <f>'TPS543C20 Loop Gain'!AI2833</f>
        <v>-62.994456617821591</v>
      </c>
      <c r="D1107">
        <f>'TPS543C20 Loop Gain'!AJ2833</f>
        <v>-33.089246706902635</v>
      </c>
      <c r="E1107">
        <f>'TPS543C20 Loop Gain'!B2833</f>
        <v>899000</v>
      </c>
    </row>
    <row r="1108" spans="3:5" x14ac:dyDescent="0.35">
      <c r="C1108">
        <f>'TPS543C20 Loop Gain'!AI2832</f>
        <v>-62.909381701999976</v>
      </c>
      <c r="D1108">
        <f>'TPS543C20 Loop Gain'!AJ2832</f>
        <v>-32.743408881239652</v>
      </c>
      <c r="E1108">
        <f>'TPS543C20 Loop Gain'!B2832</f>
        <v>898000</v>
      </c>
    </row>
    <row r="1109" spans="3:5" x14ac:dyDescent="0.35">
      <c r="C1109">
        <f>'TPS543C20 Loop Gain'!AI2831</f>
        <v>-62.825140627008196</v>
      </c>
      <c r="D1109">
        <f>'TPS543C20 Loop Gain'!AJ2831</f>
        <v>-32.397593952208958</v>
      </c>
      <c r="E1109">
        <f>'TPS543C20 Loop Gain'!B2831</f>
        <v>897000</v>
      </c>
    </row>
    <row r="1110" spans="3:5" x14ac:dyDescent="0.35">
      <c r="C1110">
        <f>'TPS543C20 Loop Gain'!AI2830</f>
        <v>-62.741720469733906</v>
      </c>
      <c r="D1110">
        <f>'TPS543C20 Loop Gain'!AJ2830</f>
        <v>-32.051802531409599</v>
      </c>
      <c r="E1110">
        <f>'TPS543C20 Loop Gain'!B2830</f>
        <v>896000</v>
      </c>
    </row>
    <row r="1111" spans="3:5" x14ac:dyDescent="0.35">
      <c r="C1111">
        <f>'TPS543C20 Loop Gain'!AI2829</f>
        <v>-62.659108658472952</v>
      </c>
      <c r="D1111">
        <f>'TPS543C20 Loop Gain'!AJ2829</f>
        <v>-31.706035228605298</v>
      </c>
      <c r="E1111">
        <f>'TPS543C20 Loop Gain'!B2829</f>
        <v>895000</v>
      </c>
    </row>
    <row r="1112" spans="3:5" x14ac:dyDescent="0.35">
      <c r="C1112">
        <f>'TPS543C20 Loop Gain'!AI2828</f>
        <v>-62.577292960546416</v>
      </c>
      <c r="D1112">
        <f>'TPS543C20 Loop Gain'!AJ2828</f>
        <v>-31.360292651597288</v>
      </c>
      <c r="E1112">
        <f>'TPS543C20 Loop Gain'!B2828</f>
        <v>894000</v>
      </c>
    </row>
    <row r="1113" spans="3:5" x14ac:dyDescent="0.35">
      <c r="C1113">
        <f>'TPS543C20 Loop Gain'!AI2827</f>
        <v>-62.496261470471097</v>
      </c>
      <c r="D1113">
        <f>'TPS543C20 Loop Gain'!AJ2827</f>
        <v>-31.014575406125253</v>
      </c>
      <c r="E1113">
        <f>'TPS543C20 Loop Gain'!B2827</f>
        <v>893000</v>
      </c>
    </row>
    <row r="1114" spans="3:5" x14ac:dyDescent="0.35">
      <c r="C1114">
        <f>'TPS543C20 Loop Gain'!AI2826</f>
        <v>-62.416002598640844</v>
      </c>
      <c r="D1114">
        <f>'TPS543C20 Loop Gain'!AJ2826</f>
        <v>-30.668884095754866</v>
      </c>
      <c r="E1114">
        <f>'TPS543C20 Loop Gain'!B2826</f>
        <v>892000</v>
      </c>
    </row>
    <row r="1115" spans="3:5" x14ac:dyDescent="0.35">
      <c r="C1115">
        <f>'TPS543C20 Loop Gain'!AI2825</f>
        <v>-62.336505060501523</v>
      </c>
      <c r="D1115">
        <f>'TPS543C20 Loop Gain'!AJ2825</f>
        <v>-30.323219321777572</v>
      </c>
      <c r="E1115">
        <f>'TPS543C20 Loop Gain'!B2825</f>
        <v>891000</v>
      </c>
    </row>
    <row r="1116" spans="3:5" x14ac:dyDescent="0.35">
      <c r="C1116">
        <f>'TPS543C20 Loop Gain'!AI2824</f>
        <v>-62.257757866184832</v>
      </c>
      <c r="D1116">
        <f>'TPS543C20 Loop Gain'!AJ2824</f>
        <v>-29.977581683086083</v>
      </c>
      <c r="E1116">
        <f>'TPS543C20 Loop Gain'!B2824</f>
        <v>890000</v>
      </c>
    </row>
    <row r="1117" spans="3:5" x14ac:dyDescent="0.35">
      <c r="C1117">
        <f>'TPS543C20 Loop Gain'!AI2823</f>
        <v>-62.179750310587181</v>
      </c>
      <c r="D1117">
        <f>'TPS543C20 Loop Gain'!AJ2823</f>
        <v>-29.631971776073588</v>
      </c>
      <c r="E1117">
        <f>'TPS543C20 Loop Gain'!B2823</f>
        <v>889000</v>
      </c>
    </row>
    <row r="1118" spans="3:5" x14ac:dyDescent="0.35">
      <c r="C1118">
        <f>'TPS543C20 Loop Gain'!AI2822</f>
        <v>-62.10247196386868</v>
      </c>
      <c r="D1118">
        <f>'TPS543C20 Loop Gain'!AJ2822</f>
        <v>-29.286390194532753</v>
      </c>
      <c r="E1118">
        <f>'TPS543C20 Loop Gain'!B2822</f>
        <v>888000</v>
      </c>
    </row>
    <row r="1119" spans="3:5" x14ac:dyDescent="0.35">
      <c r="C1119">
        <f>'TPS543C20 Loop Gain'!AI2821</f>
        <v>-62.025912662342286</v>
      </c>
      <c r="D1119">
        <f>'TPS543C20 Loop Gain'!AJ2821</f>
        <v>-28.940837529530445</v>
      </c>
      <c r="E1119">
        <f>'TPS543C20 Loop Gain'!B2821</f>
        <v>887000</v>
      </c>
    </row>
    <row r="1120" spans="3:5" x14ac:dyDescent="0.35">
      <c r="C1120">
        <f>'TPS543C20 Loop Gain'!AI2820</f>
        <v>-61.950062499749528</v>
      </c>
      <c r="D1120">
        <f>'TPS543C20 Loop Gain'!AJ2820</f>
        <v>-28.595314369308216</v>
      </c>
      <c r="E1120">
        <f>'TPS543C20 Loop Gain'!B2820</f>
        <v>886000</v>
      </c>
    </row>
    <row r="1121" spans="3:5" x14ac:dyDescent="0.35">
      <c r="C1121">
        <f>'TPS543C20 Loop Gain'!AI2819</f>
        <v>-61.874911818891327</v>
      </c>
      <c r="D1121">
        <f>'TPS543C20 Loop Gain'!AJ2819</f>
        <v>-28.249821299181807</v>
      </c>
      <c r="E1121">
        <f>'TPS543C20 Loop Gain'!B2819</f>
        <v>885000</v>
      </c>
    </row>
    <row r="1122" spans="3:5" x14ac:dyDescent="0.35">
      <c r="C1122">
        <f>'TPS543C20 Loop Gain'!AI2818</f>
        <v>-61.80045120360014</v>
      </c>
      <c r="D1122">
        <f>'TPS543C20 Loop Gain'!AJ2818</f>
        <v>-27.904358901415932</v>
      </c>
      <c r="E1122">
        <f>'TPS543C20 Loop Gain'!B2818</f>
        <v>884000</v>
      </c>
    </row>
    <row r="1123" spans="3:5" x14ac:dyDescent="0.35">
      <c r="C1123">
        <f>'TPS543C20 Loop Gain'!AI2817</f>
        <v>-61.726671471039268</v>
      </c>
      <c r="D1123">
        <f>'TPS543C20 Loop Gain'!AJ2817</f>
        <v>-27.558927755127684</v>
      </c>
      <c r="E1123">
        <f>'TPS543C20 Loop Gain'!B2817</f>
        <v>883000</v>
      </c>
    </row>
    <row r="1124" spans="3:5" x14ac:dyDescent="0.35">
      <c r="C1124">
        <f>'TPS543C20 Loop Gain'!AI2816</f>
        <v>-61.653563664311449</v>
      </c>
      <c r="D1124">
        <f>'TPS543C20 Loop Gain'!AJ2816</f>
        <v>-27.213528436173984</v>
      </c>
      <c r="E1124">
        <f>'TPS543C20 Loop Gain'!B2816</f>
        <v>882000</v>
      </c>
    </row>
    <row r="1125" spans="3:5" x14ac:dyDescent="0.35">
      <c r="C1125">
        <f>'TPS543C20 Loop Gain'!AI2815</f>
        <v>-61.581119045363877</v>
      </c>
      <c r="D1125">
        <f>'TPS543C20 Loop Gain'!AJ2815</f>
        <v>-26.868161517053682</v>
      </c>
      <c r="E1125">
        <f>'TPS543C20 Loop Gain'!B2815</f>
        <v>881000</v>
      </c>
    </row>
    <row r="1126" spans="3:5" x14ac:dyDescent="0.35">
      <c r="C1126">
        <f>'TPS543C20 Loop Gain'!AI2814</f>
        <v>-61.509329088170375</v>
      </c>
      <c r="D1126">
        <f>'TPS543C20 Loop Gain'!AJ2814</f>
        <v>-26.522827566785821</v>
      </c>
      <c r="E1126">
        <f>'TPS543C20 Loop Gain'!B2814</f>
        <v>880000</v>
      </c>
    </row>
    <row r="1127" spans="3:5" x14ac:dyDescent="0.35">
      <c r="C1127">
        <f>'TPS543C20 Loop Gain'!AI2813</f>
        <v>-61.438185472185424</v>
      </c>
      <c r="D1127">
        <f>'TPS543C20 Loop Gain'!AJ2813</f>
        <v>-26.177527150808675</v>
      </c>
      <c r="E1127">
        <f>'TPS543C20 Loop Gain'!B2813</f>
        <v>879000</v>
      </c>
    </row>
    <row r="1128" spans="3:5" x14ac:dyDescent="0.35">
      <c r="C1128">
        <f>'TPS543C20 Loop Gain'!AI2812</f>
        <v>-61.367680076054498</v>
      </c>
      <c r="D1128">
        <f>'TPS543C20 Loop Gain'!AJ2812</f>
        <v>-25.832260830882902</v>
      </c>
      <c r="E1128">
        <f>'TPS543C20 Loop Gain'!B2812</f>
        <v>878000</v>
      </c>
    </row>
    <row r="1129" spans="3:5" x14ac:dyDescent="0.35">
      <c r="C1129">
        <f>'TPS543C20 Loop Gain'!AI2811</f>
        <v>-61.297804971562677</v>
      </c>
      <c r="D1129">
        <f>'TPS543C20 Loop Gain'!AJ2811</f>
        <v>-25.487029164968831</v>
      </c>
      <c r="E1129">
        <f>'TPS543C20 Loop Gain'!B2811</f>
        <v>877000</v>
      </c>
    </row>
    <row r="1130" spans="3:5" x14ac:dyDescent="0.35">
      <c r="C1130">
        <f>'TPS543C20 Loop Gain'!AI2810</f>
        <v>-61.228552417821255</v>
      </c>
      <c r="D1130">
        <f>'TPS543C20 Loop Gain'!AJ2810</f>
        <v>-25.141832707128167</v>
      </c>
      <c r="E1130">
        <f>'TPS543C20 Loop Gain'!B2810</f>
        <v>876000</v>
      </c>
    </row>
    <row r="1131" spans="3:5" x14ac:dyDescent="0.35">
      <c r="C1131">
        <f>'TPS543C20 Loop Gain'!AI2809</f>
        <v>-61.159914855676746</v>
      </c>
      <c r="D1131">
        <f>'TPS543C20 Loop Gain'!AJ2809</f>
        <v>-24.796672007426896</v>
      </c>
      <c r="E1131">
        <f>'TPS543C20 Loop Gain'!B2809</f>
        <v>875000</v>
      </c>
    </row>
    <row r="1132" spans="3:5" x14ac:dyDescent="0.35">
      <c r="C1132">
        <f>'TPS543C20 Loop Gain'!AI2808</f>
        <v>-61.091884902326122</v>
      </c>
      <c r="D1132">
        <f>'TPS543C20 Loop Gain'!AJ2808</f>
        <v>-24.451547611814021</v>
      </c>
      <c r="E1132">
        <f>'TPS543C20 Loop Gain'!B2808</f>
        <v>874000</v>
      </c>
    </row>
    <row r="1133" spans="3:5" x14ac:dyDescent="0.35">
      <c r="C1133">
        <f>'TPS543C20 Loop Gain'!AI2807</f>
        <v>-61.02445534614165</v>
      </c>
      <c r="D1133">
        <f>'TPS543C20 Loop Gain'!AJ2807</f>
        <v>-24.106460062026873</v>
      </c>
      <c r="E1133">
        <f>'TPS543C20 Loop Gain'!B2807</f>
        <v>873000</v>
      </c>
    </row>
    <row r="1134" spans="3:5" x14ac:dyDescent="0.35">
      <c r="C1134">
        <f>'TPS543C20 Loop Gain'!AI2806</f>
        <v>-60.957619141684205</v>
      </c>
      <c r="D1134">
        <f>'TPS543C20 Loop Gain'!AJ2806</f>
        <v>-23.761409895482405</v>
      </c>
      <c r="E1134">
        <f>'TPS543C20 Loop Gain'!B2806</f>
        <v>872000</v>
      </c>
    </row>
    <row r="1135" spans="3:5" x14ac:dyDescent="0.35">
      <c r="C1135">
        <f>'TPS543C20 Loop Gain'!AI2805</f>
        <v>-60.891369404907067</v>
      </c>
      <c r="D1135">
        <f>'TPS543C20 Loop Gain'!AJ2805</f>
        <v>-23.41639764518392</v>
      </c>
      <c r="E1135">
        <f>'TPS543C20 Loop Gain'!B2805</f>
        <v>871000</v>
      </c>
    </row>
    <row r="1136" spans="3:5" x14ac:dyDescent="0.35">
      <c r="C1136">
        <f>'TPS543C20 Loop Gain'!AI2804</f>
        <v>-60.825699408529729</v>
      </c>
      <c r="D1136">
        <f>'TPS543C20 Loop Gain'!AJ2804</f>
        <v>-23.071423839600111</v>
      </c>
      <c r="E1136">
        <f>'TPS543C20 Loop Gain'!B2804</f>
        <v>870000</v>
      </c>
    </row>
    <row r="1137" spans="3:5" x14ac:dyDescent="0.35">
      <c r="C1137">
        <f>'TPS543C20 Loop Gain'!AI2803</f>
        <v>-60.760602577587363</v>
      </c>
      <c r="D1137">
        <f>'TPS543C20 Loop Gain'!AJ2803</f>
        <v>-22.72648900257245</v>
      </c>
      <c r="E1137">
        <f>'TPS543C20 Loop Gain'!B2803</f>
        <v>869000</v>
      </c>
    </row>
    <row r="1138" spans="3:5" x14ac:dyDescent="0.35">
      <c r="C1138">
        <f>'TPS543C20 Loop Gain'!AI2802</f>
        <v>-60.696072485140888</v>
      </c>
      <c r="D1138">
        <f>'TPS543C20 Loop Gain'!AJ2802</f>
        <v>-22.381593653219419</v>
      </c>
      <c r="E1138">
        <f>'TPS543C20 Loop Gain'!B2802</f>
        <v>868000</v>
      </c>
    </row>
    <row r="1139" spans="3:5" x14ac:dyDescent="0.35">
      <c r="C1139">
        <f>'TPS543C20 Loop Gain'!AI2801</f>
        <v>-60.632102848139155</v>
      </c>
      <c r="D1139">
        <f>'TPS543C20 Loop Gain'!AJ2801</f>
        <v>-22.036738305817806</v>
      </c>
      <c r="E1139">
        <f>'TPS543C20 Loop Gain'!B2801</f>
        <v>867000</v>
      </c>
    </row>
    <row r="1140" spans="3:5" x14ac:dyDescent="0.35">
      <c r="C1140">
        <f>'TPS543C20 Loop Gain'!AI2800</f>
        <v>-60.568687523433475</v>
      </c>
      <c r="D1140">
        <f>'TPS543C20 Loop Gain'!AJ2800</f>
        <v>-21.691923469710812</v>
      </c>
      <c r="E1140">
        <f>'TPS543C20 Loop Gain'!B2800</f>
        <v>866000</v>
      </c>
    </row>
    <row r="1141" spans="3:5" x14ac:dyDescent="0.35">
      <c r="C1141">
        <f>'TPS543C20 Loop Gain'!AI2799</f>
        <v>-60.505820503934096</v>
      </c>
      <c r="D1141">
        <f>'TPS543C20 Loop Gain'!AJ2799</f>
        <v>-21.347149649214668</v>
      </c>
      <c r="E1141">
        <f>'TPS543C20 Loop Gain'!B2799</f>
        <v>865000</v>
      </c>
    </row>
    <row r="1142" spans="3:5" x14ac:dyDescent="0.35">
      <c r="C1142">
        <f>'TPS543C20 Loop Gain'!AI2798</f>
        <v>-60.443495914900424</v>
      </c>
      <c r="D1142">
        <f>'TPS543C20 Loop Gain'!AJ2798</f>
        <v>-21.002417343502209</v>
      </c>
      <c r="E1142">
        <f>'TPS543C20 Loop Gain'!B2798</f>
        <v>864000</v>
      </c>
    </row>
    <row r="1143" spans="3:5" x14ac:dyDescent="0.35">
      <c r="C1143">
        <f>'TPS543C20 Loop Gain'!AI2797</f>
        <v>-60.381708010364349</v>
      </c>
      <c r="D1143">
        <f>'TPS543C20 Loop Gain'!AJ2797</f>
        <v>-20.657727046513568</v>
      </c>
      <c r="E1143">
        <f>'TPS543C20 Loop Gain'!B2797</f>
        <v>863000</v>
      </c>
    </row>
    <row r="1144" spans="3:5" x14ac:dyDescent="0.35">
      <c r="C1144">
        <f>'TPS543C20 Loop Gain'!AI2796</f>
        <v>-60.320451169679423</v>
      </c>
      <c r="D1144">
        <f>'TPS543C20 Loop Gain'!AJ2796</f>
        <v>-20.3130792468524</v>
      </c>
      <c r="E1144">
        <f>'TPS543C20 Loop Gain'!B2796</f>
        <v>862000</v>
      </c>
    </row>
    <row r="1145" spans="3:5" x14ac:dyDescent="0.35">
      <c r="C1145">
        <f>'TPS543C20 Loop Gain'!AI2795</f>
        <v>-60.259719894189587</v>
      </c>
      <c r="D1145">
        <f>'TPS543C20 Loop Gain'!AJ2795</f>
        <v>-19.96847442769803</v>
      </c>
      <c r="E1145">
        <f>'TPS543C20 Loop Gain'!B2795</f>
        <v>861000</v>
      </c>
    </row>
    <row r="1146" spans="3:5" x14ac:dyDescent="0.35">
      <c r="C1146">
        <f>'TPS543C20 Loop Gain'!AI2794</f>
        <v>-60.199508804011259</v>
      </c>
      <c r="D1146">
        <f>'TPS543C20 Loop Gain'!AJ2794</f>
        <v>-19.623913066690406</v>
      </c>
      <c r="E1146">
        <f>'TPS543C20 Loop Gain'!B2794</f>
        <v>860000</v>
      </c>
    </row>
    <row r="1147" spans="3:5" x14ac:dyDescent="0.35">
      <c r="C1147">
        <f>'TPS543C20 Loop Gain'!AI2793</f>
        <v>-60.139812634929257</v>
      </c>
      <c r="D1147">
        <f>'TPS543C20 Loop Gain'!AJ2793</f>
        <v>-19.279395635841926</v>
      </c>
      <c r="E1147">
        <f>'TPS543C20 Loop Gain'!B2793</f>
        <v>859000</v>
      </c>
    </row>
    <row r="1148" spans="3:5" x14ac:dyDescent="0.35">
      <c r="C1148">
        <f>'TPS543C20 Loop Gain'!AI2792</f>
        <v>-60.080626235399464</v>
      </c>
      <c r="D1148">
        <f>'TPS543C20 Loop Gain'!AJ2792</f>
        <v>-18.934922601449021</v>
      </c>
      <c r="E1148">
        <f>'TPS543C20 Loop Gain'!B2792</f>
        <v>858000</v>
      </c>
    </row>
    <row r="1149" spans="3:5" x14ac:dyDescent="0.35">
      <c r="C1149">
        <f>'TPS543C20 Loop Gain'!AI2791</f>
        <v>-60.02194456364915</v>
      </c>
      <c r="D1149">
        <f>'TPS543C20 Loop Gain'!AJ2791</f>
        <v>-18.590494423980655</v>
      </c>
      <c r="E1149">
        <f>'TPS543C20 Loop Gain'!B2791</f>
        <v>857000</v>
      </c>
    </row>
    <row r="1150" spans="3:5" x14ac:dyDescent="0.35">
      <c r="C1150">
        <f>'TPS543C20 Loop Gain'!AI2790</f>
        <v>-59.96376268488013</v>
      </c>
      <c r="D1150">
        <f>'TPS543C20 Loop Gain'!AJ2790</f>
        <v>-18.246111557988737</v>
      </c>
      <c r="E1150">
        <f>'TPS543C20 Loop Gain'!B2790</f>
        <v>856000</v>
      </c>
    </row>
    <row r="1151" spans="3:5" x14ac:dyDescent="0.35">
      <c r="C1151">
        <f>'TPS543C20 Loop Gain'!AI2789</f>
        <v>-59.906075768564946</v>
      </c>
      <c r="D1151">
        <f>'TPS543C20 Loop Gain'!AJ2789</f>
        <v>-17.901774452025961</v>
      </c>
      <c r="E1151">
        <f>'TPS543C20 Loop Gain'!B2789</f>
        <v>855000</v>
      </c>
    </row>
    <row r="1152" spans="3:5" x14ac:dyDescent="0.35">
      <c r="C1152">
        <f>'TPS543C20 Loop Gain'!AI2788</f>
        <v>-59.848879085831243</v>
      </c>
      <c r="D1152">
        <f>'TPS543C20 Loop Gain'!AJ2788</f>
        <v>-17.557483548530396</v>
      </c>
      <c r="E1152">
        <f>'TPS543C20 Loop Gain'!B2788</f>
        <v>854000</v>
      </c>
    </row>
    <row r="1153" spans="3:5" x14ac:dyDescent="0.35">
      <c r="C1153">
        <f>'TPS543C20 Loop Gain'!AI2787</f>
        <v>-59.792168006936784</v>
      </c>
      <c r="D1153">
        <f>'TPS543C20 Loop Gain'!AJ2787</f>
        <v>-17.213239283749296</v>
      </c>
      <c r="E1153">
        <f>'TPS543C20 Loop Gain'!B2787</f>
        <v>853000</v>
      </c>
    </row>
    <row r="1154" spans="3:5" x14ac:dyDescent="0.35">
      <c r="C1154">
        <f>'TPS543C20 Loop Gain'!AI2786</f>
        <v>-59.735937998825023</v>
      </c>
      <c r="D1154">
        <f>'TPS543C20 Loop Gain'!AJ2786</f>
        <v>-16.869042087636736</v>
      </c>
      <c r="E1154">
        <f>'TPS543C20 Loop Gain'!B2786</f>
        <v>852000</v>
      </c>
    </row>
    <row r="1155" spans="3:5" x14ac:dyDescent="0.35">
      <c r="C1155">
        <f>'TPS543C20 Loop Gain'!AI2785</f>
        <v>-59.680184622765339</v>
      </c>
      <c r="D1155">
        <f>'TPS543C20 Loop Gain'!AJ2785</f>
        <v>-16.524892383776685</v>
      </c>
      <c r="E1155">
        <f>'TPS543C20 Loop Gain'!B2785</f>
        <v>851000</v>
      </c>
    </row>
    <row r="1156" spans="3:5" x14ac:dyDescent="0.35">
      <c r="C1156">
        <f>'TPS543C20 Loop Gain'!AI2784</f>
        <v>-59.624903532065247</v>
      </c>
      <c r="D1156">
        <f>'TPS543C20 Loop Gain'!AJ2784</f>
        <v>-16.180790589271602</v>
      </c>
      <c r="E1156">
        <f>'TPS543C20 Loop Gain'!B2784</f>
        <v>850000</v>
      </c>
    </row>
    <row r="1157" spans="3:5" x14ac:dyDescent="0.35">
      <c r="C1157">
        <f>'TPS543C20 Loop Gain'!AI2783</f>
        <v>-59.57009046986223</v>
      </c>
      <c r="D1157">
        <f>'TPS543C20 Loop Gain'!AJ2783</f>
        <v>-15.836737114666244</v>
      </c>
      <c r="E1157">
        <f>'TPS543C20 Loop Gain'!B2783</f>
        <v>849000</v>
      </c>
    </row>
    <row r="1158" spans="3:5" x14ac:dyDescent="0.35">
      <c r="C1158">
        <f>'TPS543C20 Loop Gain'!AI2782</f>
        <v>-59.515741266985891</v>
      </c>
      <c r="D1158">
        <f>'TPS543C20 Loop Gain'!AJ2782</f>
        <v>-15.49273236386194</v>
      </c>
      <c r="E1158">
        <f>'TPS543C20 Loop Gain'!B2782</f>
        <v>848000</v>
      </c>
    </row>
    <row r="1159" spans="3:5" x14ac:dyDescent="0.35">
      <c r="C1159">
        <f>'TPS543C20 Loop Gain'!AI2781</f>
        <v>-59.461851839886855</v>
      </c>
      <c r="D1159">
        <f>'TPS543C20 Loop Gain'!AJ2781</f>
        <v>-15.148776734015446</v>
      </c>
      <c r="E1159">
        <f>'TPS543C20 Loop Gain'!B2781</f>
        <v>847000</v>
      </c>
    </row>
    <row r="1160" spans="3:5" x14ac:dyDescent="0.35">
      <c r="C1160">
        <f>'TPS543C20 Loop Gain'!AI2780</f>
        <v>-59.408418188635977</v>
      </c>
      <c r="D1160">
        <f>'TPS543C20 Loop Gain'!AJ2780</f>
        <v>-14.804870615457041</v>
      </c>
      <c r="E1160">
        <f>'TPS543C20 Loop Gain'!B2780</f>
        <v>846000</v>
      </c>
    </row>
    <row r="1161" spans="3:5" x14ac:dyDescent="0.35">
      <c r="C1161">
        <f>'TPS543C20 Loop Gain'!AI2779</f>
        <v>-59.355436394986612</v>
      </c>
      <c r="D1161">
        <f>'TPS543C20 Loop Gain'!AJ2779</f>
        <v>-14.461014391615223</v>
      </c>
      <c r="E1161">
        <f>'TPS543C20 Loop Gain'!B2779</f>
        <v>845000</v>
      </c>
    </row>
    <row r="1162" spans="3:5" x14ac:dyDescent="0.35">
      <c r="C1162">
        <f>'TPS543C20 Loop Gain'!AI2778</f>
        <v>-59.302902620496468</v>
      </c>
      <c r="D1162">
        <f>'TPS543C20 Loop Gain'!AJ2778</f>
        <v>-14.117208438912142</v>
      </c>
      <c r="E1162">
        <f>'TPS543C20 Loop Gain'!B2778</f>
        <v>844000</v>
      </c>
    </row>
    <row r="1163" spans="3:5" x14ac:dyDescent="0.35">
      <c r="C1163">
        <f>'TPS543C20 Loop Gain'!AI2777</f>
        <v>-59.250813104712847</v>
      </c>
      <c r="D1163">
        <f>'TPS543C20 Loop Gain'!AJ2777</f>
        <v>-13.773453126691429</v>
      </c>
      <c r="E1163">
        <f>'TPS543C20 Loop Gain'!B2777</f>
        <v>843000</v>
      </c>
    </row>
    <row r="1164" spans="3:5" x14ac:dyDescent="0.35">
      <c r="C1164">
        <f>'TPS543C20 Loop Gain'!AI2776</f>
        <v>-59.199164163412433</v>
      </c>
      <c r="D1164">
        <f>'TPS543C20 Loop Gain'!AJ2776</f>
        <v>-13.429748817126958</v>
      </c>
      <c r="E1164">
        <f>'TPS543C20 Loop Gain'!B2776</f>
        <v>842000</v>
      </c>
    </row>
    <row r="1165" spans="3:5" x14ac:dyDescent="0.35">
      <c r="C1165">
        <f>'TPS543C20 Loop Gain'!AI2775</f>
        <v>-59.14795218689931</v>
      </c>
      <c r="D1165">
        <f>'TPS543C20 Loop Gain'!AJ2775</f>
        <v>-13.08609586515513</v>
      </c>
      <c r="E1165">
        <f>'TPS543C20 Loop Gain'!B2775</f>
        <v>841000</v>
      </c>
    </row>
    <row r="1166" spans="3:5" x14ac:dyDescent="0.35">
      <c r="C1166">
        <f>'TPS543C20 Loop Gain'!AI2774</f>
        <v>-59.097173638352487</v>
      </c>
      <c r="D1166">
        <f>'TPS543C20 Loop Gain'!AJ2774</f>
        <v>-12.742494618370754</v>
      </c>
      <c r="E1166">
        <f>'TPS543C20 Loop Gain'!B2774</f>
        <v>840000</v>
      </c>
    </row>
    <row r="1167" spans="3:5" x14ac:dyDescent="0.35">
      <c r="C1167">
        <f>'TPS543C20 Loop Gain'!AI2773</f>
        <v>-59.046825052229622</v>
      </c>
      <c r="D1167">
        <f>'TPS543C20 Loop Gain'!AJ2773</f>
        <v>-12.398945416958675</v>
      </c>
      <c r="E1167">
        <f>'TPS543C20 Loop Gain'!B2773</f>
        <v>839000</v>
      </c>
    </row>
    <row r="1168" spans="3:5" x14ac:dyDescent="0.35">
      <c r="C1168">
        <f>'TPS543C20 Loop Gain'!AI2772</f>
        <v>-58.996903032718883</v>
      </c>
      <c r="D1168">
        <f>'TPS543C20 Loop Gain'!AJ2772</f>
        <v>-12.055448593619161</v>
      </c>
      <c r="E1168">
        <f>'TPS543C20 Loop Gain'!B2772</f>
        <v>838000</v>
      </c>
    </row>
    <row r="1169" spans="3:5" x14ac:dyDescent="0.35">
      <c r="C1169">
        <f>'TPS543C20 Loop Gain'!AI2771</f>
        <v>-58.94740425223668</v>
      </c>
      <c r="D1169">
        <f>'TPS543C20 Loop Gain'!AJ2771</f>
        <v>-11.7120044734753</v>
      </c>
      <c r="E1169">
        <f>'TPS543C20 Loop Gain'!B2771</f>
        <v>837000</v>
      </c>
    </row>
    <row r="1170" spans="3:5" x14ac:dyDescent="0.35">
      <c r="C1170">
        <f>'TPS543C20 Loop Gain'!AI2770</f>
        <v>-58.898325449975189</v>
      </c>
      <c r="D1170">
        <f>'TPS543C20 Loop Gain'!AJ2770</f>
        <v>-11.368613373999857</v>
      </c>
      <c r="E1170">
        <f>'TPS543C20 Loop Gain'!B2770</f>
        <v>836000</v>
      </c>
    </row>
    <row r="1171" spans="3:5" x14ac:dyDescent="0.35">
      <c r="C1171">
        <f>'TPS543C20 Loop Gain'!AI2769</f>
        <v>-58.849663430494175</v>
      </c>
      <c r="D1171">
        <f>'TPS543C20 Loop Gain'!AJ2769</f>
        <v>-11.025275604947662</v>
      </c>
      <c r="E1171">
        <f>'TPS543C20 Loop Gain'!B2769</f>
        <v>835000</v>
      </c>
    </row>
    <row r="1172" spans="3:5" x14ac:dyDescent="0.35">
      <c r="C1172">
        <f>'TPS543C20 Loop Gain'!AI2768</f>
        <v>-58.801415062354522</v>
      </c>
      <c r="D1172">
        <f>'TPS543C20 Loop Gain'!AJ2768</f>
        <v>-10.681991468265331</v>
      </c>
      <c r="E1172">
        <f>'TPS543C20 Loop Gain'!B2768</f>
        <v>834000</v>
      </c>
    </row>
    <row r="1173" spans="3:5" x14ac:dyDescent="0.35">
      <c r="C1173">
        <f>'TPS543C20 Loop Gain'!AI2767</f>
        <v>-58.753577276794701</v>
      </c>
      <c r="D1173">
        <f>'TPS543C20 Loop Gain'!AJ2767</f>
        <v>-10.338761258022755</v>
      </c>
      <c r="E1173">
        <f>'TPS543C20 Loop Gain'!B2767</f>
        <v>833000</v>
      </c>
    </row>
    <row r="1174" spans="3:5" x14ac:dyDescent="0.35">
      <c r="C1174">
        <f>'TPS543C20 Loop Gain'!AI2766</f>
        <v>-58.706147066448594</v>
      </c>
      <c r="D1174">
        <f>'TPS543C20 Loop Gain'!AJ2766</f>
        <v>-9.9955852603360498</v>
      </c>
      <c r="E1174">
        <f>'TPS543C20 Loop Gain'!B2766</f>
        <v>832000</v>
      </c>
    </row>
    <row r="1175" spans="3:5" x14ac:dyDescent="0.35">
      <c r="C1175">
        <f>'TPS543C20 Loop Gain'!AI2765</f>
        <v>-58.659121484102158</v>
      </c>
      <c r="D1175">
        <f>'TPS543C20 Loop Gain'!AJ2765</f>
        <v>-9.6524637533060584</v>
      </c>
      <c r="E1175">
        <f>'TPS543C20 Loop Gain'!B2765</f>
        <v>831000</v>
      </c>
    </row>
    <row r="1176" spans="3:5" x14ac:dyDescent="0.35">
      <c r="C1176">
        <f>'TPS543C20 Loop Gain'!AI2764</f>
        <v>-58.61249764148716</v>
      </c>
      <c r="D1176">
        <f>'TPS543C20 Loop Gain'!AJ2764</f>
        <v>-9.3093970069287337</v>
      </c>
      <c r="E1176">
        <f>'TPS543C20 Loop Gain'!B2764</f>
        <v>830000</v>
      </c>
    </row>
    <row r="1177" spans="3:5" x14ac:dyDescent="0.35">
      <c r="C1177">
        <f>'TPS543C20 Loop Gain'!AI2763</f>
        <v>-58.566272708111029</v>
      </c>
      <c r="D1177">
        <f>'TPS543C20 Loop Gain'!AJ2763</f>
        <v>-8.9663852830310109</v>
      </c>
      <c r="E1177">
        <f>'TPS543C20 Loop Gain'!B2763</f>
        <v>829000</v>
      </c>
    </row>
    <row r="1178" spans="3:5" x14ac:dyDescent="0.35">
      <c r="C1178">
        <f>'TPS543C20 Loop Gain'!AI2762</f>
        <v>-58.520443910126488</v>
      </c>
      <c r="D1178">
        <f>'TPS543C20 Loop Gain'!AJ2762</f>
        <v>-8.6234288352129891</v>
      </c>
      <c r="E1178">
        <f>'TPS543C20 Loop Gain'!B2762</f>
        <v>828000</v>
      </c>
    </row>
    <row r="1179" spans="3:5" x14ac:dyDescent="0.35">
      <c r="C1179">
        <f>'TPS543C20 Loop Gain'!AI2761</f>
        <v>-58.475008529229811</v>
      </c>
      <c r="D1179">
        <f>'TPS543C20 Loop Gain'!AJ2761</f>
        <v>-8.2805279087590815</v>
      </c>
      <c r="E1179">
        <f>'TPS543C20 Loop Gain'!B2761</f>
        <v>827000</v>
      </c>
    </row>
    <row r="1180" spans="3:5" x14ac:dyDescent="0.35">
      <c r="C1180">
        <f>'TPS543C20 Loop Gain'!AI2760</f>
        <v>-58.429963901595208</v>
      </c>
      <c r="D1180">
        <f>'TPS543C20 Loop Gain'!AJ2760</f>
        <v>-7.9376827405793575</v>
      </c>
      <c r="E1180">
        <f>'TPS543C20 Loop Gain'!B2760</f>
        <v>826000</v>
      </c>
    </row>
    <row r="1181" spans="3:5" x14ac:dyDescent="0.35">
      <c r="C1181">
        <f>'TPS543C20 Loop Gain'!AI2759</f>
        <v>-58.385307416843744</v>
      </c>
      <c r="D1181">
        <f>'TPS543C20 Loop Gain'!AJ2759</f>
        <v>-7.5948935591519389</v>
      </c>
      <c r="E1181">
        <f>'TPS543C20 Loop Gain'!B2759</f>
        <v>825000</v>
      </c>
    </row>
    <row r="1182" spans="3:5" x14ac:dyDescent="0.35">
      <c r="C1182">
        <f>'TPS543C20 Loop Gain'!AI2758</f>
        <v>-58.341036517037864</v>
      </c>
      <c r="D1182">
        <f>'TPS543C20 Loop Gain'!AJ2758</f>
        <v>-7.252160584440281</v>
      </c>
      <c r="E1182">
        <f>'TPS543C20 Loop Gain'!B2758</f>
        <v>824000</v>
      </c>
    </row>
    <row r="1183" spans="3:5" x14ac:dyDescent="0.35">
      <c r="C1183">
        <f>'TPS543C20 Loop Gain'!AI2757</f>
        <v>-58.29714869571157</v>
      </c>
      <c r="D1183">
        <f>'TPS543C20 Loop Gain'!AJ2757</f>
        <v>-6.9094840278403291</v>
      </c>
      <c r="E1183">
        <f>'TPS543C20 Loop Gain'!B2757</f>
        <v>823000</v>
      </c>
    </row>
    <row r="1184" spans="3:5" x14ac:dyDescent="0.35">
      <c r="C1184">
        <f>'TPS543C20 Loop Gain'!AI2756</f>
        <v>-58.253641496926541</v>
      </c>
      <c r="D1184">
        <f>'TPS543C20 Loop Gain'!AJ2756</f>
        <v>-6.5668640921101273</v>
      </c>
      <c r="E1184">
        <f>'TPS543C20 Loop Gain'!B2756</f>
        <v>822000</v>
      </c>
    </row>
    <row r="1185" spans="3:5" x14ac:dyDescent="0.35">
      <c r="C1185">
        <f>'TPS543C20 Loop Gain'!AI2755</f>
        <v>-58.210512514359195</v>
      </c>
      <c r="D1185">
        <f>'TPS543C20 Loop Gain'!AJ2755</f>
        <v>-6.2243009713210977</v>
      </c>
      <c r="E1185">
        <f>'TPS543C20 Loop Gain'!B2755</f>
        <v>821000</v>
      </c>
    </row>
    <row r="1186" spans="3:5" x14ac:dyDescent="0.35">
      <c r="C1186">
        <f>'TPS543C20 Loop Gain'!AI2754</f>
        <v>-58.16775939041267</v>
      </c>
      <c r="D1186">
        <f>'TPS543C20 Loop Gain'!AJ2754</f>
        <v>-5.8817948507767701</v>
      </c>
      <c r="E1186">
        <f>'TPS543C20 Loop Gain'!B2754</f>
        <v>820000</v>
      </c>
    </row>
    <row r="1187" spans="3:5" x14ac:dyDescent="0.35">
      <c r="C1187">
        <f>'TPS543C20 Loop Gain'!AI2753</f>
        <v>-58.125379815357093</v>
      </c>
      <c r="D1187">
        <f>'TPS543C20 Loop Gain'!AJ2753</f>
        <v>-5.5393459069667603</v>
      </c>
      <c r="E1187">
        <f>'TPS543C20 Loop Gain'!B2753</f>
        <v>819000</v>
      </c>
    </row>
    <row r="1188" spans="3:5" x14ac:dyDescent="0.35">
      <c r="C1188">
        <f>'TPS543C20 Loop Gain'!AI2752</f>
        <v>-58.083371526497359</v>
      </c>
      <c r="D1188">
        <f>'TPS543C20 Loop Gain'!AJ2752</f>
        <v>-5.1969543075092313</v>
      </c>
      <c r="E1188">
        <f>'TPS543C20 Loop Gain'!B2752</f>
        <v>818000</v>
      </c>
    </row>
    <row r="1189" spans="3:5" x14ac:dyDescent="0.35">
      <c r="C1189">
        <f>'TPS543C20 Loop Gain'!AI2751</f>
        <v>-58.041732307361684</v>
      </c>
      <c r="D1189">
        <f>'TPS543C20 Loop Gain'!AJ2751</f>
        <v>-4.8546202110824286</v>
      </c>
      <c r="E1189">
        <f>'TPS543C20 Loop Gain'!B2751</f>
        <v>817000</v>
      </c>
    </row>
    <row r="1190" spans="3:5" x14ac:dyDescent="0.35">
      <c r="C1190">
        <f>'TPS543C20 Loop Gain'!AI2750</f>
        <v>-58.000459986918536</v>
      </c>
      <c r="D1190">
        <f>'TPS543C20 Loop Gain'!AJ2750</f>
        <v>-4.5123437673733084</v>
      </c>
      <c r="E1190">
        <f>'TPS543C20 Loop Gain'!B2750</f>
        <v>816000</v>
      </c>
    </row>
    <row r="1191" spans="3:5" x14ac:dyDescent="0.35">
      <c r="C1191">
        <f>'TPS543C20 Loop Gain'!AI2749</f>
        <v>-57.959552438817219</v>
      </c>
      <c r="D1191">
        <f>'TPS543C20 Loop Gain'!AJ2749</f>
        <v>-4.1701251170319464</v>
      </c>
      <c r="E1191">
        <f>'TPS543C20 Loop Gain'!B2749</f>
        <v>815000</v>
      </c>
    </row>
    <row r="1192" spans="3:5" x14ac:dyDescent="0.35">
      <c r="C1192">
        <f>'TPS543C20 Loop Gain'!AI2748</f>
        <v>-57.919007580648277</v>
      </c>
      <c r="D1192">
        <f>'TPS543C20 Loop Gain'!AJ2748</f>
        <v>-3.8279643916001649</v>
      </c>
      <c r="E1192">
        <f>'TPS543C20 Loop Gain'!B2748</f>
        <v>814000</v>
      </c>
    </row>
    <row r="1193" spans="3:5" x14ac:dyDescent="0.35">
      <c r="C1193">
        <f>'TPS543C20 Loop Gain'!AI2747</f>
        <v>-57.878823373229167</v>
      </c>
      <c r="D1193">
        <f>'TPS543C20 Loop Gain'!AJ2747</f>
        <v>-3.4858617134677972</v>
      </c>
      <c r="E1193">
        <f>'TPS543C20 Loop Gain'!B2747</f>
        <v>813000</v>
      </c>
    </row>
    <row r="1194" spans="3:5" x14ac:dyDescent="0.35">
      <c r="C1194">
        <f>'TPS543C20 Loop Gain'!AI2746</f>
        <v>-57.83899781991191</v>
      </c>
      <c r="D1194">
        <f>'TPS543C20 Loop Gain'!AJ2746</f>
        <v>-3.1438171958271823</v>
      </c>
      <c r="E1194">
        <f>'TPS543C20 Loop Gain'!B2746</f>
        <v>812000</v>
      </c>
    </row>
    <row r="1195" spans="3:5" x14ac:dyDescent="0.35">
      <c r="C1195">
        <f>'TPS543C20 Loop Gain'!AI2745</f>
        <v>-57.799528965909168</v>
      </c>
      <c r="D1195">
        <f>'TPS543C20 Loop Gain'!AJ2745</f>
        <v>-2.8018309426086283</v>
      </c>
      <c r="E1195">
        <f>'TPS543C20 Loop Gain'!B2745</f>
        <v>811000</v>
      </c>
    </row>
    <row r="1196" spans="3:5" x14ac:dyDescent="0.35">
      <c r="C1196">
        <f>'TPS543C20 Loop Gain'!AI2744</f>
        <v>-57.760414897643805</v>
      </c>
      <c r="D1196">
        <f>'TPS543C20 Loop Gain'!AJ2744</f>
        <v>-2.4599030484400863</v>
      </c>
      <c r="E1196">
        <f>'TPS543C20 Loop Gain'!B2744</f>
        <v>810000</v>
      </c>
    </row>
    <row r="1197" spans="3:5" x14ac:dyDescent="0.35">
      <c r="C1197">
        <f>'TPS543C20 Loop Gain'!AI2743</f>
        <v>-57.72165374211616</v>
      </c>
      <c r="D1197">
        <f>'TPS543C20 Loop Gain'!AJ2743</f>
        <v>-2.1180335985940428</v>
      </c>
      <c r="E1197">
        <f>'TPS543C20 Loop Gain'!B2743</f>
        <v>809000</v>
      </c>
    </row>
    <row r="1198" spans="3:5" x14ac:dyDescent="0.35">
      <c r="C1198">
        <f>'TPS543C20 Loop Gain'!AI2742</f>
        <v>-57.683243666294011</v>
      </c>
      <c r="D1198">
        <f>'TPS543C20 Loop Gain'!AJ2742</f>
        <v>-1.7762226689531218</v>
      </c>
      <c r="E1198">
        <f>'TPS543C20 Loop Gain'!B2742</f>
        <v>808000</v>
      </c>
    </row>
    <row r="1199" spans="3:5" x14ac:dyDescent="0.35">
      <c r="C1199">
        <f>'TPS543C20 Loop Gain'!AI2741</f>
        <v>-57.645182876516557</v>
      </c>
      <c r="D1199">
        <f>'TPS543C20 Loop Gain'!AJ2741</f>
        <v>-1.4344703259447251</v>
      </c>
      <c r="E1199">
        <f>'TPS543C20 Loop Gain'!B2741</f>
        <v>807000</v>
      </c>
    </row>
    <row r="1200" spans="3:5" x14ac:dyDescent="0.35">
      <c r="C1200">
        <f>'TPS543C20 Loop Gain'!AI2740</f>
        <v>-57.607469617921609</v>
      </c>
      <c r="D1200">
        <f>'TPS543C20 Loop Gain'!AJ2740</f>
        <v>-1.0927766265068606</v>
      </c>
      <c r="E1200">
        <f>'TPS543C20 Loop Gain'!B2740</f>
        <v>806000</v>
      </c>
    </row>
    <row r="1201" spans="3:5" x14ac:dyDescent="0.35">
      <c r="C1201">
        <f>'TPS543C20 Loop Gain'!AI2739</f>
        <v>-57.570102173888323</v>
      </c>
      <c r="D1201">
        <f>'TPS543C20 Loop Gain'!AJ2739</f>
        <v>-0.75114161805455204</v>
      </c>
      <c r="E1201">
        <f>'TPS543C20 Loop Gain'!B2739</f>
        <v>805000</v>
      </c>
    </row>
    <row r="1202" spans="3:5" x14ac:dyDescent="0.35">
      <c r="C1202">
        <f>'TPS543C20 Loop Gain'!AI2738</f>
        <v>-57.533078865498069</v>
      </c>
      <c r="D1202">
        <f>'TPS543C20 Loop Gain'!AJ2738</f>
        <v>-0.40956533841749887</v>
      </c>
      <c r="E1202">
        <f>'TPS543C20 Loop Gain'!B2738</f>
        <v>804000</v>
      </c>
    </row>
    <row r="1203" spans="3:5" x14ac:dyDescent="0.35">
      <c r="C1203">
        <f>'TPS543C20 Loop Gain'!AI2737</f>
        <v>-57.496398051010722</v>
      </c>
      <c r="D1203">
        <f>'TPS543C20 Loop Gain'!AJ2737</f>
        <v>-6.8047815809904835E-2</v>
      </c>
      <c r="E1203">
        <f>'TPS543C20 Loop Gain'!B2737</f>
        <v>803000</v>
      </c>
    </row>
    <row r="1204" spans="3:5" x14ac:dyDescent="0.35">
      <c r="C1204">
        <f>'TPS543C20 Loop Gain'!AI2736</f>
        <v>-57.460058125361812</v>
      </c>
      <c r="D1204">
        <f>'TPS543C20 Loop Gain'!AJ2736</f>
        <v>0.27341093120016385</v>
      </c>
      <c r="E1204">
        <f>'TPS543C20 Loop Gain'!B2736</f>
        <v>802000</v>
      </c>
    </row>
    <row r="1205" spans="3:5" x14ac:dyDescent="0.35">
      <c r="C1205">
        <f>'TPS543C20 Loop Gain'!AI2735</f>
        <v>-57.424057519670384</v>
      </c>
      <c r="D1205">
        <f>'TPS543C20 Loop Gain'!AJ2735</f>
        <v>0.61481089374783782</v>
      </c>
      <c r="E1205">
        <f>'TPS543C20 Loop Gain'!B2735</f>
        <v>801000</v>
      </c>
    </row>
    <row r="1206" spans="3:5" x14ac:dyDescent="0.35">
      <c r="C1206">
        <f>'TPS543C20 Loop Gain'!AI2734</f>
        <v>-57.388394700766341</v>
      </c>
      <c r="D1206">
        <f>'TPS543C20 Loop Gain'!AJ2734</f>
        <v>0.95615207269575597</v>
      </c>
      <c r="E1206">
        <f>'TPS543C20 Loop Gain'!B2734</f>
        <v>800000</v>
      </c>
    </row>
    <row r="1207" spans="3:5" x14ac:dyDescent="0.35">
      <c r="C1207">
        <f>'TPS543C20 Loop Gain'!AI2733</f>
        <v>-57.353068170732875</v>
      </c>
      <c r="D1207">
        <f>'TPS543C20 Loop Gain'!AJ2733</f>
        <v>1.2974344786732037</v>
      </c>
      <c r="E1207">
        <f>'TPS543C20 Loop Gain'!B2733</f>
        <v>799000</v>
      </c>
    </row>
    <row r="1208" spans="3:5" x14ac:dyDescent="0.35">
      <c r="C1208">
        <f>'TPS543C20 Loop Gain'!AI2732</f>
        <v>-57.318076466462536</v>
      </c>
      <c r="D1208">
        <f>'TPS543C20 Loop Gain'!AJ2732</f>
        <v>1.6386581321099942</v>
      </c>
      <c r="E1208">
        <f>'TPS543C20 Loop Gain'!B2732</f>
        <v>798000</v>
      </c>
    </row>
    <row r="1209" spans="3:5" x14ac:dyDescent="0.35">
      <c r="C1209">
        <f>'TPS543C20 Loop Gain'!AI2731</f>
        <v>-57.283418159228688</v>
      </c>
      <c r="D1209">
        <f>'TPS543C20 Loop Gain'!AJ2731</f>
        <v>1.9798230632710541</v>
      </c>
      <c r="E1209">
        <f>'TPS543C20 Loop Gain'!B2731</f>
        <v>797000</v>
      </c>
    </row>
    <row r="1210" spans="3:5" x14ac:dyDescent="0.35">
      <c r="C1210">
        <f>'TPS543C20 Loop Gain'!AI2730</f>
        <v>-57.249091854272208</v>
      </c>
      <c r="D1210">
        <f>'TPS543C20 Loop Gain'!AJ2730</f>
        <v>2.320929312288591</v>
      </c>
      <c r="E1210">
        <f>'TPS543C20 Loop Gain'!B2730</f>
        <v>796000</v>
      </c>
    </row>
    <row r="1211" spans="3:5" x14ac:dyDescent="0.35">
      <c r="C1211">
        <f>'TPS543C20 Loop Gain'!AI2729</f>
        <v>-57.215096190399677</v>
      </c>
      <c r="D1211">
        <f>'TPS543C20 Loop Gain'!AJ2729</f>
        <v>2.6619769291913107</v>
      </c>
      <c r="E1211">
        <f>'TPS543C20 Loop Gain'!B2729</f>
        <v>795000</v>
      </c>
    </row>
    <row r="1212" spans="3:5" x14ac:dyDescent="0.35">
      <c r="C1212">
        <f>'TPS543C20 Loop Gain'!AI2728</f>
        <v>-57.181429839598827</v>
      </c>
      <c r="D1212">
        <f>'TPS543C20 Loop Gain'!AJ2728</f>
        <v>3.0029659739346242</v>
      </c>
      <c r="E1212">
        <f>'TPS543C20 Loop Gain'!B2728</f>
        <v>794000</v>
      </c>
    </row>
    <row r="1213" spans="3:5" x14ac:dyDescent="0.35">
      <c r="C1213">
        <f>'TPS543C20 Loop Gain'!AI2727</f>
        <v>-57.148091506664599</v>
      </c>
      <c r="D1213">
        <f>'TPS543C20 Loop Gain'!AJ2727</f>
        <v>3.3438965164298797</v>
      </c>
      <c r="E1213">
        <f>'TPS543C20 Loop Gain'!B2727</f>
        <v>793000</v>
      </c>
    </row>
    <row r="1214" spans="3:5" x14ac:dyDescent="0.35">
      <c r="C1214">
        <f>'TPS543C20 Loop Gain'!AI2726</f>
        <v>-57.115079928839101</v>
      </c>
      <c r="D1214">
        <f>'TPS543C20 Loop Gain'!AJ2726</f>
        <v>3.6847686365697188</v>
      </c>
      <c r="E1214">
        <f>'TPS543C20 Loop Gain'!B2726</f>
        <v>792000</v>
      </c>
    </row>
    <row r="1215" spans="3:5" x14ac:dyDescent="0.35">
      <c r="C1215">
        <f>'TPS543C20 Loop Gain'!AI2725</f>
        <v>-57.082393875464817</v>
      </c>
      <c r="D1215">
        <f>'TPS543C20 Loop Gain'!AJ2725</f>
        <v>4.0255824242559575</v>
      </c>
      <c r="E1215">
        <f>'TPS543C20 Loop Gain'!B2725</f>
        <v>791000</v>
      </c>
    </row>
    <row r="1216" spans="3:5" x14ac:dyDescent="0.35">
      <c r="C1216">
        <f>'TPS543C20 Loop Gain'!AI2724</f>
        <v>-57.050032147650057</v>
      </c>
      <c r="D1216">
        <f>'TPS543C20 Loop Gain'!AJ2724</f>
        <v>4.3663379794210497</v>
      </c>
      <c r="E1216">
        <f>'TPS543C20 Loop Gain'!B2724</f>
        <v>790000</v>
      </c>
    </row>
    <row r="1217" spans="3:5" x14ac:dyDescent="0.35">
      <c r="C1217">
        <f>'TPS543C20 Loop Gain'!AI2723</f>
        <v>-57.017993577946086</v>
      </c>
      <c r="D1217">
        <f>'TPS543C20 Loop Gain'!AJ2723</f>
        <v>4.7070354120541387</v>
      </c>
      <c r="E1217">
        <f>'TPS543C20 Loop Gain'!B2723</f>
        <v>789000</v>
      </c>
    </row>
    <row r="1218" spans="3:5" x14ac:dyDescent="0.35">
      <c r="C1218">
        <f>'TPS543C20 Loop Gain'!AI2722</f>
        <v>-56.986277030038096</v>
      </c>
      <c r="D1218">
        <f>'TPS543C20 Loop Gain'!AJ2722</f>
        <v>5.0476748422208484</v>
      </c>
      <c r="E1218">
        <f>'TPS543C20 Loop Gain'!B2722</f>
        <v>788000</v>
      </c>
    </row>
    <row r="1219" spans="3:5" x14ac:dyDescent="0.35">
      <c r="C1219">
        <f>'TPS543C20 Loop Gain'!AI2721</f>
        <v>-56.954881398445742</v>
      </c>
      <c r="D1219">
        <f>'TPS543C20 Loop Gain'!AJ2721</f>
        <v>5.388256400085651</v>
      </c>
      <c r="E1219">
        <f>'TPS543C20 Loop Gain'!B2721</f>
        <v>787000</v>
      </c>
    </row>
    <row r="1220" spans="3:5" x14ac:dyDescent="0.35">
      <c r="C1220">
        <f>'TPS543C20 Loop Gain'!AI2720</f>
        <v>-56.923805608236655</v>
      </c>
      <c r="D1220">
        <f>'TPS543C20 Loop Gain'!AJ2720</f>
        <v>5.728780225929996</v>
      </c>
      <c r="E1220">
        <f>'TPS543C20 Loop Gain'!B2720</f>
        <v>786000</v>
      </c>
    </row>
    <row r="1221" spans="3:5" x14ac:dyDescent="0.35">
      <c r="C1221">
        <f>'TPS543C20 Loop Gain'!AI2719</f>
        <v>-56.893048614750995</v>
      </c>
      <c r="D1221">
        <f>'TPS543C20 Loop Gain'!AJ2719</f>
        <v>6.069246470169956</v>
      </c>
      <c r="E1221">
        <f>'TPS543C20 Loop Gain'!B2719</f>
        <v>785000</v>
      </c>
    </row>
    <row r="1222" spans="3:5" x14ac:dyDescent="0.35">
      <c r="C1222">
        <f>'TPS543C20 Loop Gain'!AI2718</f>
        <v>-56.862609403337046</v>
      </c>
      <c r="D1222">
        <f>'TPS543C20 Loop Gain'!AJ2718</f>
        <v>6.4096552933752564</v>
      </c>
      <c r="E1222">
        <f>'TPS543C20 Loop Gain'!B2718</f>
        <v>784000</v>
      </c>
    </row>
    <row r="1223" spans="3:5" x14ac:dyDescent="0.35">
      <c r="C1223">
        <f>'TPS543C20 Loop Gain'!AI2717</f>
        <v>-56.832486989097582</v>
      </c>
      <c r="D1223">
        <f>'TPS543C20 Loop Gain'!AJ2717</f>
        <v>6.7500068662820123</v>
      </c>
      <c r="E1223">
        <f>'TPS543C20 Loop Gain'!B2717</f>
        <v>783000</v>
      </c>
    </row>
    <row r="1224" spans="3:5" x14ac:dyDescent="0.35">
      <c r="C1224">
        <f>'TPS543C20 Loop Gain'!AI2716</f>
        <v>-56.802680416647668</v>
      </c>
      <c r="D1224">
        <f>'TPS543C20 Loop Gain'!AJ2716</f>
        <v>7.0903013698082393</v>
      </c>
      <c r="E1224">
        <f>'TPS543C20 Loop Gain'!B2716</f>
        <v>782000</v>
      </c>
    </row>
    <row r="1225" spans="3:5" x14ac:dyDescent="0.35">
      <c r="C1225">
        <f>'TPS543C20 Loop Gain'!AI2715</f>
        <v>-56.773188759882359</v>
      </c>
      <c r="D1225">
        <f>'TPS543C20 Loop Gain'!AJ2715</f>
        <v>7.4305389950676766</v>
      </c>
      <c r="E1225">
        <f>'TPS543C20 Loop Gain'!B2715</f>
        <v>781000</v>
      </c>
    </row>
    <row r="1226" spans="3:5" x14ac:dyDescent="0.35">
      <c r="C1226">
        <f>'TPS543C20 Loop Gain'!AI2714</f>
        <v>-56.744011121754916</v>
      </c>
      <c r="D1226">
        <f>'TPS543C20 Loop Gain'!AJ2714</f>
        <v>7.7707199433794658</v>
      </c>
      <c r="E1226">
        <f>'TPS543C20 Loop Gain'!B2714</f>
        <v>780000</v>
      </c>
    </row>
    <row r="1227" spans="3:5" x14ac:dyDescent="0.35">
      <c r="C1227">
        <f>'TPS543C20 Loop Gain'!AI2713</f>
        <v>-56.715146634064766</v>
      </c>
      <c r="D1227">
        <f>'TPS543C20 Loop Gain'!AJ2713</f>
        <v>8.1108444262802681</v>
      </c>
      <c r="E1227">
        <f>'TPS543C20 Loop Gain'!B2713</f>
        <v>779000</v>
      </c>
    </row>
    <row r="1228" spans="3:5" x14ac:dyDescent="0.35">
      <c r="C1228">
        <f>'TPS543C20 Loop Gain'!AI2712</f>
        <v>-56.686594457257328</v>
      </c>
      <c r="D1228">
        <f>'TPS543C20 Loop Gain'!AJ2712</f>
        <v>8.4509126655323747</v>
      </c>
      <c r="E1228">
        <f>'TPS543C20 Loop Gain'!B2712</f>
        <v>778000</v>
      </c>
    </row>
    <row r="1229" spans="3:5" x14ac:dyDescent="0.35">
      <c r="C1229">
        <f>'TPS543C20 Loop Gain'!AI2711</f>
        <v>-56.658353780231188</v>
      </c>
      <c r="D1229">
        <f>'TPS543C20 Loop Gain'!AJ2711</f>
        <v>8.7909248931318391</v>
      </c>
      <c r="E1229">
        <f>'TPS543C20 Loop Gain'!B2711</f>
        <v>777000</v>
      </c>
    </row>
    <row r="1230" spans="3:5" x14ac:dyDescent="0.35">
      <c r="C1230">
        <f>'TPS543C20 Loop Gain'!AI2710</f>
        <v>-56.630423820157219</v>
      </c>
      <c r="D1230">
        <f>'TPS543C20 Loop Gain'!AJ2710</f>
        <v>9.1308813513148763</v>
      </c>
      <c r="E1230">
        <f>'TPS543C20 Loop Gain'!B2710</f>
        <v>776000</v>
      </c>
    </row>
    <row r="1231" spans="3:5" x14ac:dyDescent="0.35">
      <c r="C1231">
        <f>'TPS543C20 Loop Gain'!AI2709</f>
        <v>-56.602803822305823</v>
      </c>
      <c r="D1231">
        <f>'TPS543C20 Loop Gain'!AJ2709</f>
        <v>9.4707822925630278</v>
      </c>
      <c r="E1231">
        <f>'TPS543C20 Loop Gain'!B2709</f>
        <v>775000</v>
      </c>
    </row>
    <row r="1232" spans="3:5" x14ac:dyDescent="0.35">
      <c r="C1232">
        <f>'TPS543C20 Loop Gain'!AI2708</f>
        <v>-56.575493059884266</v>
      </c>
      <c r="D1232">
        <f>'TPS543C20 Loop Gain'!AJ2708</f>
        <v>9.8106279796079487</v>
      </c>
      <c r="E1232">
        <f>'TPS543C20 Loop Gain'!B2708</f>
        <v>774000</v>
      </c>
    </row>
    <row r="1233" spans="3:5" x14ac:dyDescent="0.35">
      <c r="C1233">
        <f>'TPS543C20 Loop Gain'!AI2707</f>
        <v>-56.548490833883903</v>
      </c>
      <c r="D1233">
        <f>'TPS543C20 Loop Gain'!AJ2707</f>
        <v>10.150418685432422</v>
      </c>
      <c r="E1233">
        <f>'TPS543C20 Loop Gain'!B2707</f>
        <v>773000</v>
      </c>
    </row>
    <row r="1234" spans="3:5" x14ac:dyDescent="0.35">
      <c r="C1234">
        <f>'TPS543C20 Loop Gain'!AI2706</f>
        <v>-56.521796472935144</v>
      </c>
      <c r="D1234">
        <f>'TPS543C20 Loop Gain'!AJ2706</f>
        <v>10.490154693274183</v>
      </c>
      <c r="E1234">
        <f>'TPS543C20 Loop Gain'!B2706</f>
        <v>772000</v>
      </c>
    </row>
    <row r="1235" spans="3:5" x14ac:dyDescent="0.35">
      <c r="C1235">
        <f>'TPS543C20 Loop Gain'!AI2705</f>
        <v>-56.495409333173612</v>
      </c>
      <c r="D1235">
        <f>'TPS543C20 Loop Gain'!AJ2705</f>
        <v>10.829836296622936</v>
      </c>
      <c r="E1235">
        <f>'TPS543C20 Loop Gain'!B2705</f>
        <v>771000</v>
      </c>
    </row>
    <row r="1236" spans="3:5" x14ac:dyDescent="0.35">
      <c r="C1236">
        <f>'TPS543C20 Loop Gain'!AI2704</f>
        <v>-56.469328798113082</v>
      </c>
      <c r="D1236">
        <f>'TPS543C20 Loop Gain'!AJ2704</f>
        <v>11.169463799222129</v>
      </c>
      <c r="E1236">
        <f>'TPS543C20 Loop Gain'!B2704</f>
        <v>770000</v>
      </c>
    </row>
    <row r="1237" spans="3:5" x14ac:dyDescent="0.35">
      <c r="C1237">
        <f>'TPS543C20 Loop Gain'!AI2703</f>
        <v>-56.443554278529326</v>
      </c>
      <c r="D1237">
        <f>'TPS543C20 Loop Gain'!AJ2703</f>
        <v>11.509037515064504</v>
      </c>
      <c r="E1237">
        <f>'TPS543C20 Loop Gain'!B2703</f>
        <v>769000</v>
      </c>
    </row>
    <row r="1238" spans="3:5" x14ac:dyDescent="0.35">
      <c r="C1238">
        <f>'TPS543C20 Loop Gain'!AI2702</f>
        <v>-56.418085212351379</v>
      </c>
      <c r="D1238">
        <f>'TPS543C20 Loop Gain'!AJ2702</f>
        <v>11.848557768390966</v>
      </c>
      <c r="E1238">
        <f>'TPS543C20 Loop Gain'!B2702</f>
        <v>768000</v>
      </c>
    </row>
    <row r="1239" spans="3:5" x14ac:dyDescent="0.35">
      <c r="C1239">
        <f>'TPS543C20 Loop Gain'!AI2701</f>
        <v>-56.392921064562486</v>
      </c>
      <c r="D1239">
        <f>'TPS543C20 Loop Gain'!AJ2701</f>
        <v>12.188024893681762</v>
      </c>
      <c r="E1239">
        <f>'TPS543C20 Loop Gain'!B2701</f>
        <v>767000</v>
      </c>
    </row>
    <row r="1240" spans="3:5" x14ac:dyDescent="0.35">
      <c r="C1240">
        <f>'TPS543C20 Loop Gain'!AI2700</f>
        <v>-56.368061327109103</v>
      </c>
      <c r="D1240">
        <f>'TPS543C20 Loop Gain'!AJ2700</f>
        <v>12.527439235653867</v>
      </c>
      <c r="E1240">
        <f>'TPS543C20 Loop Gain'!B2700</f>
        <v>766000</v>
      </c>
    </row>
    <row r="1241" spans="3:5" x14ac:dyDescent="0.35">
      <c r="C1241">
        <f>'TPS543C20 Loop Gain'!AI2699</f>
        <v>-56.343505518818944</v>
      </c>
      <c r="D1241">
        <f>'TPS543C20 Loop Gain'!AJ2699</f>
        <v>12.866801149251357</v>
      </c>
      <c r="E1241">
        <f>'TPS543C20 Loop Gain'!B2699</f>
        <v>765000</v>
      </c>
    </row>
    <row r="1242" spans="3:5" x14ac:dyDescent="0.35">
      <c r="C1242">
        <f>'TPS543C20 Loop Gain'!AI2698</f>
        <v>-56.319253185327007</v>
      </c>
      <c r="D1242">
        <f>'TPS543C20 Loop Gain'!AJ2698</f>
        <v>13.206110999637453</v>
      </c>
      <c r="E1242">
        <f>'TPS543C20 Loop Gain'!B2698</f>
        <v>764000</v>
      </c>
    </row>
    <row r="1243" spans="3:5" x14ac:dyDescent="0.35">
      <c r="C1243">
        <f>'TPS543C20 Loop Gain'!AI2697</f>
        <v>-56.295303899010449</v>
      </c>
      <c r="D1243">
        <f>'TPS543C20 Loop Gain'!AJ2697</f>
        <v>13.545369162184288</v>
      </c>
      <c r="E1243">
        <f>'TPS543C20 Loop Gain'!B2697</f>
        <v>763000</v>
      </c>
    </row>
    <row r="1244" spans="3:5" x14ac:dyDescent="0.35">
      <c r="C1244">
        <f>'TPS543C20 Loop Gain'!AI2696</f>
        <v>-56.27165725893277</v>
      </c>
      <c r="D1244">
        <f>'TPS543C20 Loop Gain'!AJ2696</f>
        <v>13.884576022462108</v>
      </c>
      <c r="E1244">
        <f>'TPS543C20 Loop Gain'!B2696</f>
        <v>762000</v>
      </c>
    </row>
    <row r="1245" spans="3:5" x14ac:dyDescent="0.35">
      <c r="C1245">
        <f>'TPS543C20 Loop Gain'!AI2695</f>
        <v>-56.248312890793372</v>
      </c>
      <c r="D1245">
        <f>'TPS543C20 Loop Gain'!AJ2695</f>
        <v>14.223731976225475</v>
      </c>
      <c r="E1245">
        <f>'TPS543C20 Loop Gain'!B2695</f>
        <v>761000</v>
      </c>
    </row>
    <row r="1246" spans="3:5" x14ac:dyDescent="0.35">
      <c r="C1246">
        <f>'TPS543C20 Loop Gain'!AI2694</f>
        <v>-56.225270446889894</v>
      </c>
      <c r="D1246">
        <f>'TPS543C20 Loop Gain'!AJ2694</f>
        <v>14.562837429401023</v>
      </c>
      <c r="E1246">
        <f>'TPS543C20 Loop Gain'!B2694</f>
        <v>760000</v>
      </c>
    </row>
    <row r="1247" spans="3:5" x14ac:dyDescent="0.35">
      <c r="C1247">
        <f>'TPS543C20 Loop Gain'!AI2693</f>
        <v>-56.202529606084326</v>
      </c>
      <c r="D1247">
        <f>'TPS543C20 Loop Gain'!AJ2693</f>
        <v>14.901892798070998</v>
      </c>
      <c r="E1247">
        <f>'TPS543C20 Loop Gain'!B2693</f>
        <v>759000</v>
      </c>
    </row>
    <row r="1248" spans="3:5" x14ac:dyDescent="0.35">
      <c r="C1248">
        <f>'TPS543C20 Loop Gain'!AI2692</f>
        <v>-56.180090073780853</v>
      </c>
      <c r="D1248">
        <f>'TPS543C20 Loop Gain'!AJ2692</f>
        <v>15.240898508458352</v>
      </c>
      <c r="E1248">
        <f>'TPS543C20 Loop Gain'!B2692</f>
        <v>758000</v>
      </c>
    </row>
    <row r="1249" spans="3:5" x14ac:dyDescent="0.35">
      <c r="C1249">
        <f>'TPS543C20 Loop Gain'!AI2691</f>
        <v>-56.157951581909401</v>
      </c>
      <c r="D1249">
        <f>'TPS543C20 Loop Gain'!AJ2691</f>
        <v>15.579854996907731</v>
      </c>
      <c r="E1249">
        <f>'TPS543C20 Loop Gain'!B2691</f>
        <v>757000</v>
      </c>
    </row>
    <row r="1250" spans="3:5" x14ac:dyDescent="0.35">
      <c r="C1250">
        <f>'TPS543C20 Loop Gain'!AI2690</f>
        <v>-56.136113888919432</v>
      </c>
      <c r="D1250">
        <f>'TPS543C20 Loop Gain'!AJ2690</f>
        <v>15.918762709867424</v>
      </c>
      <c r="E1250">
        <f>'TPS543C20 Loop Gain'!B2690</f>
        <v>756000</v>
      </c>
    </row>
    <row r="1251" spans="3:5" x14ac:dyDescent="0.35">
      <c r="C1251">
        <f>'TPS543C20 Loop Gain'!AI2689</f>
        <v>-56.114576779780236</v>
      </c>
      <c r="D1251">
        <f>'TPS543C20 Loop Gain'!AJ2689</f>
        <v>16.257622103869291</v>
      </c>
      <c r="E1251">
        <f>'TPS543C20 Loop Gain'!B2689</f>
        <v>755000</v>
      </c>
    </row>
    <row r="1252" spans="3:5" x14ac:dyDescent="0.35">
      <c r="C1252">
        <f>'TPS543C20 Loop Gain'!AI2688</f>
        <v>-56.09334006599039</v>
      </c>
      <c r="D1252">
        <f>'TPS543C20 Loop Gain'!AJ2688</f>
        <v>16.596433645507407</v>
      </c>
      <c r="E1252">
        <f>'TPS543C20 Loop Gain'!B2688</f>
        <v>754000</v>
      </c>
    </row>
    <row r="1253" spans="3:5" x14ac:dyDescent="0.35">
      <c r="C1253">
        <f>'TPS543C20 Loop Gain'!AI2687</f>
        <v>-56.072403585594898</v>
      </c>
      <c r="D1253">
        <f>'TPS543C20 Loop Gain'!AJ2687</f>
        <v>16.935197811416018</v>
      </c>
      <c r="E1253">
        <f>'TPS543C20 Loop Gain'!B2687</f>
        <v>753000</v>
      </c>
    </row>
    <row r="1254" spans="3:5" x14ac:dyDescent="0.35">
      <c r="C1254">
        <f>'TPS543C20 Loop Gain'!AI2686</f>
        <v>-56.051767203210488</v>
      </c>
      <c r="D1254">
        <f>'TPS543C20 Loop Gain'!AJ2686</f>
        <v>17.273915088243491</v>
      </c>
      <c r="E1254">
        <f>'TPS543C20 Loop Gain'!B2686</f>
        <v>752000</v>
      </c>
    </row>
    <row r="1255" spans="3:5" x14ac:dyDescent="0.35">
      <c r="C1255">
        <f>'TPS543C20 Loop Gain'!AI2685</f>
        <v>-56.031430810060371</v>
      </c>
      <c r="D1255">
        <f>'TPS543C20 Loop Gain'!AJ2685</f>
        <v>17.612585972630107</v>
      </c>
      <c r="E1255">
        <f>'TPS543C20 Loop Gain'!B2685</f>
        <v>751000</v>
      </c>
    </row>
    <row r="1256" spans="3:5" x14ac:dyDescent="0.35">
      <c r="C1256">
        <f>'TPS543C20 Loop Gain'!AI2684</f>
        <v>-56.011394324013928</v>
      </c>
      <c r="D1256">
        <f>'TPS543C20 Loop Gain'!AJ2684</f>
        <v>17.951210971180913</v>
      </c>
      <c r="E1256">
        <f>'TPS543C20 Loop Gain'!B2684</f>
        <v>750000</v>
      </c>
    </row>
    <row r="1257" spans="3:5" x14ac:dyDescent="0.35">
      <c r="C1257">
        <f>'TPS543C20 Loop Gain'!AI2683</f>
        <v>-55.991657689638529</v>
      </c>
      <c r="D1257">
        <f>'TPS543C20 Loop Gain'!AJ2683</f>
        <v>18.289790600437069</v>
      </c>
      <c r="E1257">
        <f>'TPS543C20 Loop Gain'!B2683</f>
        <v>749000</v>
      </c>
    </row>
    <row r="1258" spans="3:5" x14ac:dyDescent="0.35">
      <c r="C1258">
        <f>'TPS543C20 Loop Gain'!AI2682</f>
        <v>-55.972220878256572</v>
      </c>
      <c r="D1258">
        <f>'TPS543C20 Loop Gain'!AJ2682</f>
        <v>18.628325386848367</v>
      </c>
      <c r="E1258">
        <f>'TPS543C20 Loop Gain'!B2682</f>
        <v>748000</v>
      </c>
    </row>
    <row r="1259" spans="3:5" x14ac:dyDescent="0.35">
      <c r="C1259">
        <f>'TPS543C20 Loop Gain'!AI2681</f>
        <v>-55.95308388801265</v>
      </c>
      <c r="D1259">
        <f>'TPS543C20 Loop Gain'!AJ2681</f>
        <v>18.96681586674282</v>
      </c>
      <c r="E1259">
        <f>'TPS543C20 Loop Gain'!B2681</f>
        <v>747000</v>
      </c>
    </row>
    <row r="1260" spans="3:5" x14ac:dyDescent="0.35">
      <c r="C1260">
        <f>'TPS543C20 Loop Gain'!AI2680</f>
        <v>-55.934246743947455</v>
      </c>
      <c r="D1260">
        <f>'TPS543C20 Loop Gain'!AJ2680</f>
        <v>19.305262586295793</v>
      </c>
      <c r="E1260">
        <f>'TPS543C20 Loop Gain'!B2680</f>
        <v>746000</v>
      </c>
    </row>
    <row r="1261" spans="3:5" x14ac:dyDescent="0.35">
      <c r="C1261">
        <f>'TPS543C20 Loop Gain'!AI2679</f>
        <v>-55.915709498081256</v>
      </c>
      <c r="D1261">
        <f>'TPS543C20 Loop Gain'!AJ2679</f>
        <v>19.643666101496564</v>
      </c>
      <c r="E1261">
        <f>'TPS543C20 Loop Gain'!B2679</f>
        <v>745000</v>
      </c>
    </row>
    <row r="1262" spans="3:5" x14ac:dyDescent="0.35">
      <c r="C1262">
        <f>'TPS543C20 Loop Gain'!AI2678</f>
        <v>-55.897472229504771</v>
      </c>
      <c r="D1262">
        <f>'TPS543C20 Loop Gain'!AJ2678</f>
        <v>19.982026978116146</v>
      </c>
      <c r="E1262">
        <f>'TPS543C20 Loop Gain'!B2678</f>
        <v>744000</v>
      </c>
    </row>
    <row r="1263" spans="3:5" x14ac:dyDescent="0.35">
      <c r="C1263">
        <f>'TPS543C20 Loop Gain'!AI2677</f>
        <v>-55.879535044479461</v>
      </c>
      <c r="D1263">
        <f>'TPS543C20 Loop Gain'!AJ2677</f>
        <v>20.320345791671656</v>
      </c>
      <c r="E1263">
        <f>'TPS543C20 Loop Gain'!B2677</f>
        <v>743000</v>
      </c>
    </row>
    <row r="1264" spans="3:5" x14ac:dyDescent="0.35">
      <c r="C1264">
        <f>'TPS543C20 Loop Gain'!AI2676</f>
        <v>-55.861898076544698</v>
      </c>
      <c r="D1264">
        <f>'TPS543C20 Loop Gain'!AJ2676</f>
        <v>20.658623127389944</v>
      </c>
      <c r="E1264">
        <f>'TPS543C20 Loop Gain'!B2676</f>
        <v>742000</v>
      </c>
    </row>
    <row r="1265" spans="3:5" x14ac:dyDescent="0.35">
      <c r="C1265">
        <f>'TPS543C20 Loop Gain'!AI2675</f>
        <v>-55.844561486635101</v>
      </c>
      <c r="D1265">
        <f>'TPS543C20 Loop Gain'!AJ2675</f>
        <v>20.996859580171563</v>
      </c>
      <c r="E1265">
        <f>'TPS543C20 Loop Gain'!B2675</f>
        <v>741000</v>
      </c>
    </row>
    <row r="1266" spans="3:5" x14ac:dyDescent="0.35">
      <c r="C1266">
        <f>'TPS543C20 Loop Gain'!AI2674</f>
        <v>-55.827525463205319</v>
      </c>
      <c r="D1266">
        <f>'TPS543C20 Loop Gain'!AJ2674</f>
        <v>21.335055754550297</v>
      </c>
      <c r="E1266">
        <f>'TPS543C20 Loop Gain'!B2674</f>
        <v>740000</v>
      </c>
    </row>
    <row r="1267" spans="3:5" x14ac:dyDescent="0.35">
      <c r="C1267">
        <f>'TPS543C20 Loop Gain'!AI2673</f>
        <v>-55.81079022236402</v>
      </c>
      <c r="D1267">
        <f>'TPS543C20 Loop Gain'!AJ2673</f>
        <v>21.673212264655582</v>
      </c>
      <c r="E1267">
        <f>'TPS543C20 Loop Gain'!B2673</f>
        <v>739000</v>
      </c>
    </row>
    <row r="1268" spans="3:5" x14ac:dyDescent="0.35">
      <c r="C1268">
        <f>'TPS543C20 Loop Gain'!AI2672</f>
        <v>-55.794356008016628</v>
      </c>
      <c r="D1268">
        <f>'TPS543C20 Loop Gain'!AJ2672</f>
        <v>22.011329734170253</v>
      </c>
      <c r="E1268">
        <f>'TPS543C20 Loop Gain'!B2672</f>
        <v>738000</v>
      </c>
    </row>
    <row r="1269" spans="3:5" x14ac:dyDescent="0.35">
      <c r="C1269">
        <f>'TPS543C20 Loop Gain'!AI2671</f>
        <v>-55.778223092015978</v>
      </c>
      <c r="D1269">
        <f>'TPS543C20 Loop Gain'!AJ2671</f>
        <v>22.349408796288511</v>
      </c>
      <c r="E1269">
        <f>'TPS543C20 Loop Gain'!B2671</f>
        <v>737000</v>
      </c>
    </row>
    <row r="1270" spans="3:5" x14ac:dyDescent="0.35">
      <c r="C1270">
        <f>'TPS543C20 Loop Gain'!AI2670</f>
        <v>-55.762391774323433</v>
      </c>
      <c r="D1270">
        <f>'TPS543C20 Loop Gain'!AJ2670</f>
        <v>22.687450093674098</v>
      </c>
      <c r="E1270">
        <f>'TPS543C20 Loop Gain'!B2670</f>
        <v>736000</v>
      </c>
    </row>
    <row r="1271" spans="3:5" x14ac:dyDescent="0.35">
      <c r="C1271">
        <f>'TPS543C20 Loop Gain'!AI2669</f>
        <v>-55.746862383176889</v>
      </c>
      <c r="D1271">
        <f>'TPS543C20 Loop Gain'!AJ2669</f>
        <v>23.02545427841412</v>
      </c>
      <c r="E1271">
        <f>'TPS543C20 Loop Gain'!B2669</f>
        <v>735000</v>
      </c>
    </row>
    <row r="1272" spans="3:5" x14ac:dyDescent="0.35">
      <c r="C1272">
        <f>'TPS543C20 Loop Gain'!AI2668</f>
        <v>-55.731635275270683</v>
      </c>
      <c r="D1272">
        <f>'TPS543C20 Loop Gain'!AJ2668</f>
        <v>23.363422011973547</v>
      </c>
      <c r="E1272">
        <f>'TPS543C20 Loop Gain'!B2668</f>
        <v>734000</v>
      </c>
    </row>
    <row r="1273" spans="3:5" x14ac:dyDescent="0.35">
      <c r="C1273">
        <f>'TPS543C20 Loop Gain'!AI2667</f>
        <v>-55.716710835941342</v>
      </c>
      <c r="D1273">
        <f>'TPS543C20 Loop Gain'!AJ2667</f>
        <v>23.70135396514948</v>
      </c>
      <c r="E1273">
        <f>'TPS543C20 Loop Gain'!B2667</f>
        <v>733000</v>
      </c>
    </row>
    <row r="1274" spans="3:5" x14ac:dyDescent="0.35">
      <c r="C1274">
        <f>'TPS543C20 Loop Gain'!AI2666</f>
        <v>-55.702089479365668</v>
      </c>
      <c r="D1274">
        <f>'TPS543C20 Loop Gain'!AJ2666</f>
        <v>24.03925081802187</v>
      </c>
      <c r="E1274">
        <f>'TPS543C20 Loop Gain'!B2666</f>
        <v>732000</v>
      </c>
    </row>
    <row r="1275" spans="3:5" x14ac:dyDescent="0.35">
      <c r="C1275">
        <f>'TPS543C20 Loop Gain'!AI2665</f>
        <v>-55.687771648766393</v>
      </c>
      <c r="D1275">
        <f>'TPS543C20 Loop Gain'!AJ2665</f>
        <v>24.377113259905887</v>
      </c>
      <c r="E1275">
        <f>'TPS543C20 Loop Gain'!B2665</f>
        <v>731000</v>
      </c>
    </row>
    <row r="1276" spans="3:5" x14ac:dyDescent="0.35">
      <c r="C1276">
        <f>'TPS543C20 Loop Gain'!AI2664</f>
        <v>-55.673757816628246</v>
      </c>
      <c r="D1276">
        <f>'TPS543C20 Loop Gain'!AJ2664</f>
        <v>24.714941989298993</v>
      </c>
      <c r="E1276">
        <f>'TPS543C20 Loop Gain'!B2664</f>
        <v>730000</v>
      </c>
    </row>
    <row r="1277" spans="3:5" x14ac:dyDescent="0.35">
      <c r="C1277">
        <f>'TPS543C20 Loop Gain'!AI2663</f>
        <v>-55.660048484923109</v>
      </c>
      <c r="D1277">
        <f>'TPS543C20 Loop Gain'!AJ2663</f>
        <v>25.052737713832428</v>
      </c>
      <c r="E1277">
        <f>'TPS543C20 Loop Gain'!B2663</f>
        <v>729000</v>
      </c>
    </row>
    <row r="1278" spans="3:5" x14ac:dyDescent="0.35">
      <c r="C1278">
        <f>'TPS543C20 Loop Gain'!AI2662</f>
        <v>-55.646644185345828</v>
      </c>
      <c r="D1278">
        <f>'TPS543C20 Loop Gain'!AJ2662</f>
        <v>25.390501150215687</v>
      </c>
      <c r="E1278">
        <f>'TPS543C20 Loop Gain'!B2662</f>
        <v>728000</v>
      </c>
    </row>
    <row r="1279" spans="3:5" x14ac:dyDescent="0.35">
      <c r="C1279">
        <f>'TPS543C20 Loop Gain'!AI2661</f>
        <v>-55.633545479559217</v>
      </c>
      <c r="D1279">
        <f>'TPS543C20 Loop Gain'!AJ2661</f>
        <v>25.7282330241841</v>
      </c>
      <c r="E1279">
        <f>'TPS543C20 Loop Gain'!B2661</f>
        <v>727000</v>
      </c>
    </row>
    <row r="1280" spans="3:5" x14ac:dyDescent="0.35">
      <c r="C1280">
        <f>'TPS543C20 Loop Gain'!AI2660</f>
        <v>-55.620752959449753</v>
      </c>
      <c r="D1280">
        <f>'TPS543C20 Loop Gain'!AJ2660</f>
        <v>26.065934070444197</v>
      </c>
      <c r="E1280">
        <f>'TPS543C20 Loop Gain'!B2660</f>
        <v>726000</v>
      </c>
    </row>
    <row r="1281" spans="3:5" x14ac:dyDescent="0.35">
      <c r="C1281">
        <f>'TPS543C20 Loop Gain'!AI2659</f>
        <v>-55.6082672473934</v>
      </c>
      <c r="D1281">
        <f>'TPS543C20 Loop Gain'!AJ2659</f>
        <v>26.40360503261563</v>
      </c>
      <c r="E1281">
        <f>'TPS543C20 Loop Gain'!B2659</f>
        <v>725000</v>
      </c>
    </row>
    <row r="1282" spans="3:5" x14ac:dyDescent="0.35">
      <c r="C1282">
        <f>'TPS543C20 Loop Gain'!AI2658</f>
        <v>-55.596088996531783</v>
      </c>
      <c r="D1282">
        <f>'TPS543C20 Loop Gain'!AJ2658</f>
        <v>26.741246663174884</v>
      </c>
      <c r="E1282">
        <f>'TPS543C20 Loop Gain'!B2658</f>
        <v>724000</v>
      </c>
    </row>
    <row r="1283" spans="3:5" x14ac:dyDescent="0.35">
      <c r="C1283">
        <f>'TPS543C20 Loop Gain'!AI2657</f>
        <v>-55.584218891059706</v>
      </c>
      <c r="D1283">
        <f>'TPS543C20 Loop Gain'!AJ2657</f>
        <v>27.078859723397397</v>
      </c>
      <c r="E1283">
        <f>'TPS543C20 Loop Gain'!B2657</f>
        <v>723000</v>
      </c>
    </row>
    <row r="1284" spans="3:5" x14ac:dyDescent="0.35">
      <c r="C1284">
        <f>'TPS543C20 Loop Gain'!AI2656</f>
        <v>-55.572657646522131</v>
      </c>
      <c r="D1284">
        <f>'TPS543C20 Loop Gain'!AJ2656</f>
        <v>27.41644498329558</v>
      </c>
      <c r="E1284">
        <f>'TPS543C20 Loop Gain'!B2656</f>
        <v>722000</v>
      </c>
    </row>
    <row r="1285" spans="3:5" x14ac:dyDescent="0.35">
      <c r="C1285">
        <f>'TPS543C20 Loop Gain'!AI2655</f>
        <v>-55.561406010124458</v>
      </c>
      <c r="D1285">
        <f>'TPS543C20 Loop Gain'!AJ2655</f>
        <v>27.754003221561153</v>
      </c>
      <c r="E1285">
        <f>'TPS543C20 Loop Gain'!B2655</f>
        <v>721000</v>
      </c>
    </row>
    <row r="1286" spans="3:5" x14ac:dyDescent="0.35">
      <c r="C1286">
        <f>'TPS543C20 Loop Gain'!AI2654</f>
        <v>-55.55046476105106</v>
      </c>
      <c r="D1286">
        <f>'TPS543C20 Loop Gain'!AJ2654</f>
        <v>28.091535225499566</v>
      </c>
      <c r="E1286">
        <f>'TPS543C20 Loop Gain'!B2654</f>
        <v>720000</v>
      </c>
    </row>
    <row r="1287" spans="3:5" x14ac:dyDescent="0.35">
      <c r="C1287">
        <f>'TPS543C20 Loop Gain'!AI2653</f>
        <v>-55.539834710799447</v>
      </c>
      <c r="D1287">
        <f>'TPS543C20 Loop Gain'!AJ2653</f>
        <v>28.429041790969116</v>
      </c>
      <c r="E1287">
        <f>'TPS543C20 Loop Gain'!B2653</f>
        <v>719000</v>
      </c>
    </row>
    <row r="1288" spans="3:5" x14ac:dyDescent="0.35">
      <c r="C1288">
        <f>'TPS543C20 Loop Gain'!AI2652</f>
        <v>-55.529516703521018</v>
      </c>
      <c r="D1288">
        <f>'TPS543C20 Loop Gain'!AJ2652</f>
        <v>28.766523722316219</v>
      </c>
      <c r="E1288">
        <f>'TPS543C20 Loop Gain'!B2652</f>
        <v>718000</v>
      </c>
    </row>
    <row r="1289" spans="3:5" x14ac:dyDescent="0.35">
      <c r="C1289">
        <f>'TPS543C20 Loop Gain'!AI2651</f>
        <v>-55.519511616378551</v>
      </c>
      <c r="D1289">
        <f>'TPS543C20 Loop Gain'!AJ2651</f>
        <v>29.103981832308687</v>
      </c>
      <c r="E1289">
        <f>'TPS543C20 Loop Gain'!B2651</f>
        <v>717000</v>
      </c>
    </row>
    <row r="1290" spans="3:5" x14ac:dyDescent="0.35">
      <c r="C1290">
        <f>'TPS543C20 Loop Gain'!AI2650</f>
        <v>-55.509820359913149</v>
      </c>
      <c r="D1290">
        <f>'TPS543C20 Loop Gain'!AJ2650</f>
        <v>29.441416942071204</v>
      </c>
      <c r="E1290">
        <f>'TPS543C20 Loop Gain'!B2650</f>
        <v>716000</v>
      </c>
    </row>
    <row r="1291" spans="3:5" x14ac:dyDescent="0.35">
      <c r="C1291">
        <f>'TPS543C20 Loop Gain'!AI2649</f>
        <v>-55.500443878424676</v>
      </c>
      <c r="D1291">
        <f>'TPS543C20 Loop Gain'!AJ2649</f>
        <v>29.778829881014815</v>
      </c>
      <c r="E1291">
        <f>'TPS543C20 Loop Gain'!B2649</f>
        <v>715000</v>
      </c>
    </row>
    <row r="1292" spans="3:5" x14ac:dyDescent="0.35">
      <c r="C1292">
        <f>'TPS543C20 Loop Gain'!AI2648</f>
        <v>-55.491383150363724</v>
      </c>
      <c r="D1292">
        <f>'TPS543C20 Loop Gain'!AJ2648</f>
        <v>30.116221486770481</v>
      </c>
      <c r="E1292">
        <f>'TPS543C20 Loop Gain'!B2648</f>
        <v>714000</v>
      </c>
    </row>
    <row r="1293" spans="3:5" x14ac:dyDescent="0.35">
      <c r="C1293">
        <f>'TPS543C20 Loop Gain'!AI2647</f>
        <v>-55.482639188739277</v>
      </c>
      <c r="D1293">
        <f>'TPS543C20 Loop Gain'!AJ2647</f>
        <v>30.453592605117237</v>
      </c>
      <c r="E1293">
        <f>'TPS543C20 Loop Gain'!B2647</f>
        <v>713000</v>
      </c>
    </row>
    <row r="1294" spans="3:5" x14ac:dyDescent="0.35">
      <c r="C1294">
        <f>'TPS543C20 Loop Gain'!AI2646</f>
        <v>-55.47421304153594</v>
      </c>
      <c r="D1294">
        <f>'TPS543C20 Loop Gain'!AJ2646</f>
        <v>30.790944089911967</v>
      </c>
      <c r="E1294">
        <f>'TPS543C20 Loop Gain'!B2646</f>
        <v>712000</v>
      </c>
    </row>
    <row r="1295" spans="3:5" x14ac:dyDescent="0.35">
      <c r="C1295">
        <f>'TPS543C20 Loop Gain'!AI2645</f>
        <v>-55.466105792148845</v>
      </c>
      <c r="D1295">
        <f>'TPS543C20 Loop Gain'!AJ2645</f>
        <v>31.128276803016824</v>
      </c>
      <c r="E1295">
        <f>'TPS543C20 Loop Gain'!B2645</f>
        <v>711000</v>
      </c>
    </row>
    <row r="1296" spans="3:5" x14ac:dyDescent="0.35">
      <c r="C1296">
        <f>'TPS543C20 Loop Gain'!AI2644</f>
        <v>-55.45831855982884</v>
      </c>
      <c r="D1296">
        <f>'TPS543C20 Loop Gain'!AJ2644</f>
        <v>31.465591614225104</v>
      </c>
      <c r="E1296">
        <f>'TPS543C20 Loop Gain'!B2644</f>
        <v>710000</v>
      </c>
    </row>
    <row r="1297" spans="3:5" x14ac:dyDescent="0.35">
      <c r="C1297">
        <f>'TPS543C20 Loop Gain'!AI2643</f>
        <v>-55.450852500144379</v>
      </c>
      <c r="D1297">
        <f>'TPS543C20 Loop Gain'!AJ2643</f>
        <v>31.802889401187869</v>
      </c>
      <c r="E1297">
        <f>'TPS543C20 Loop Gain'!B2643</f>
        <v>709000</v>
      </c>
    </row>
    <row r="1298" spans="3:5" x14ac:dyDescent="0.35">
      <c r="C1298">
        <f>'TPS543C20 Loop Gain'!AI2642</f>
        <v>-55.443708805456644</v>
      </c>
      <c r="D1298">
        <f>'TPS543C20 Loop Gain'!AJ2642</f>
        <v>32.140171049336658</v>
      </c>
      <c r="E1298">
        <f>'TPS543C20 Loop Gain'!B2642</f>
        <v>708000</v>
      </c>
    </row>
    <row r="1299" spans="3:5" x14ac:dyDescent="0.35">
      <c r="C1299">
        <f>'TPS543C20 Loop Gain'!AI2641</f>
        <v>-55.436888705411164</v>
      </c>
      <c r="D1299">
        <f>'TPS543C20 Loop Gain'!AJ2641</f>
        <v>32.477437451807596</v>
      </c>
      <c r="E1299">
        <f>'TPS543C20 Loop Gain'!B2641</f>
        <v>707000</v>
      </c>
    </row>
    <row r="1300" spans="3:5" x14ac:dyDescent="0.35">
      <c r="C1300">
        <f>'TPS543C20 Loop Gain'!AI2640</f>
        <v>-55.430393467443054</v>
      </c>
      <c r="D1300">
        <f>'TPS543C20 Loop Gain'!AJ2640</f>
        <v>32.814689509363163</v>
      </c>
      <c r="E1300">
        <f>'TPS543C20 Loop Gain'!B2640</f>
        <v>706000</v>
      </c>
    </row>
    <row r="1301" spans="3:5" x14ac:dyDescent="0.35">
      <c r="C1301">
        <f>'TPS543C20 Loop Gain'!AI2639</f>
        <v>-55.424224397298204</v>
      </c>
      <c r="D1301">
        <f>'TPS543C20 Loop Gain'!AJ2639</f>
        <v>33.151928130312896</v>
      </c>
      <c r="E1301">
        <f>'TPS543C20 Loop Gain'!B2639</f>
        <v>705000</v>
      </c>
    </row>
    <row r="1302" spans="3:5" x14ac:dyDescent="0.35">
      <c r="C1302">
        <f>'TPS543C20 Loop Gain'!AI2638</f>
        <v>-55.418382839572416</v>
      </c>
      <c r="D1302">
        <f>'TPS543C20 Loop Gain'!AJ2638</f>
        <v>33.489154230433542</v>
      </c>
      <c r="E1302">
        <f>'TPS543C20 Loop Gain'!B2638</f>
        <v>704000</v>
      </c>
    </row>
    <row r="1303" spans="3:5" x14ac:dyDescent="0.35">
      <c r="C1303">
        <f>'TPS543C20 Loop Gain'!AI2637</f>
        <v>-55.412870178264704</v>
      </c>
      <c r="D1303">
        <f>'TPS543C20 Loop Gain'!AJ2637</f>
        <v>33.826368732886344</v>
      </c>
      <c r="E1303">
        <f>'TPS543C20 Loop Gain'!B2637</f>
        <v>703000</v>
      </c>
    </row>
    <row r="1304" spans="3:5" x14ac:dyDescent="0.35">
      <c r="C1304">
        <f>'TPS543C20 Loop Gain'!AI2636</f>
        <v>-55.407687837348959</v>
      </c>
      <c r="D1304">
        <f>'TPS543C20 Loop Gain'!AJ2636</f>
        <v>34.16357256813739</v>
      </c>
      <c r="E1304">
        <f>'TPS543C20 Loop Gain'!B2636</f>
        <v>702000</v>
      </c>
    </row>
    <row r="1305" spans="3:5" x14ac:dyDescent="0.35">
      <c r="C1305">
        <f>'TPS543C20 Loop Gain'!AI2635</f>
        <v>-55.402837281362764</v>
      </c>
      <c r="D1305">
        <f>'TPS543C20 Loop Gain'!AJ2635</f>
        <v>34.500766673870139</v>
      </c>
      <c r="E1305">
        <f>'TPS543C20 Loop Gain'!B2635</f>
        <v>701000</v>
      </c>
    </row>
    <row r="1306" spans="3:5" x14ac:dyDescent="0.35">
      <c r="C1306">
        <f>'TPS543C20 Loop Gain'!AI2634</f>
        <v>-55.398320016013713</v>
      </c>
      <c r="D1306">
        <f>'TPS543C20 Loop Gain'!AJ2634</f>
        <v>34.837951994903179</v>
      </c>
      <c r="E1306">
        <f>'TPS543C20 Loop Gain'!B2634</f>
        <v>700000</v>
      </c>
    </row>
    <row r="1307" spans="3:5" x14ac:dyDescent="0.35">
      <c r="C1307">
        <f>'TPS543C20 Loop Gain'!AI2633</f>
        <v>-55.394137588804398</v>
      </c>
      <c r="D1307">
        <f>'TPS543C20 Loop Gain'!AJ2633</f>
        <v>35.175129483103994</v>
      </c>
      <c r="E1307">
        <f>'TPS543C20 Loop Gain'!B2633</f>
        <v>699000</v>
      </c>
    </row>
    <row r="1308" spans="3:5" x14ac:dyDescent="0.35">
      <c r="C1308">
        <f>'TPS543C20 Loop Gain'!AI2632</f>
        <v>-55.390291589676124</v>
      </c>
      <c r="D1308">
        <f>'TPS543C20 Loop Gain'!AJ2632</f>
        <v>35.512300097302109</v>
      </c>
      <c r="E1308">
        <f>'TPS543C20 Loop Gain'!B2632</f>
        <v>698000</v>
      </c>
    </row>
    <row r="1309" spans="3:5" x14ac:dyDescent="0.35">
      <c r="C1309">
        <f>'TPS543C20 Loop Gain'!AI2631</f>
        <v>-55.386783651672637</v>
      </c>
      <c r="D1309">
        <f>'TPS543C20 Loop Gain'!AJ2631</f>
        <v>35.849464803199275</v>
      </c>
      <c r="E1309">
        <f>'TPS543C20 Loop Gain'!B2631</f>
        <v>697000</v>
      </c>
    </row>
    <row r="1310" spans="3:5" x14ac:dyDescent="0.35">
      <c r="C1310">
        <f>'TPS543C20 Loop Gain'!AI2630</f>
        <v>-55.383615451622397</v>
      </c>
      <c r="D1310">
        <f>'TPS543C20 Loop Gain'!AJ2630</f>
        <v>36.186624573282941</v>
      </c>
      <c r="E1310">
        <f>'TPS543C20 Loop Gain'!B2630</f>
        <v>696000</v>
      </c>
    </row>
    <row r="1311" spans="3:5" x14ac:dyDescent="0.35">
      <c r="C1311">
        <f>'TPS543C20 Loop Gain'!AI2629</f>
        <v>-55.380788710842864</v>
      </c>
      <c r="D1311">
        <f>'TPS543C20 Loop Gain'!AJ2629</f>
        <v>36.523780386733542</v>
      </c>
      <c r="E1311">
        <f>'TPS543C20 Loop Gain'!B2629</f>
        <v>695000</v>
      </c>
    </row>
    <row r="1312" spans="3:5" x14ac:dyDescent="0.35">
      <c r="C1312">
        <f>'TPS543C20 Loop Gain'!AI2628</f>
        <v>-55.378305195864684</v>
      </c>
      <c r="D1312">
        <f>'TPS543C20 Loop Gain'!AJ2628</f>
        <v>36.860933229334272</v>
      </c>
      <c r="E1312">
        <f>'TPS543C20 Loop Gain'!B2628</f>
        <v>694000</v>
      </c>
    </row>
    <row r="1313" spans="3:5" x14ac:dyDescent="0.35">
      <c r="C1313">
        <f>'TPS543C20 Loop Gain'!AI2627</f>
        <v>-55.376166719178443</v>
      </c>
      <c r="D1313">
        <f>'TPS543C20 Loop Gain'!AJ2627</f>
        <v>37.198084093378597</v>
      </c>
      <c r="E1313">
        <f>'TPS543C20 Loop Gain'!B2627</f>
        <v>693000</v>
      </c>
    </row>
    <row r="1314" spans="3:5" x14ac:dyDescent="0.35">
      <c r="C1314">
        <f>'TPS543C20 Loop Gain'!AI2626</f>
        <v>-55.374375140002748</v>
      </c>
      <c r="D1314">
        <f>'TPS543C20 Loop Gain'!AJ2626</f>
        <v>37.535233977575864</v>
      </c>
      <c r="E1314">
        <f>'TPS543C20 Loop Gain'!B2626</f>
        <v>692000</v>
      </c>
    </row>
    <row r="1315" spans="3:5" x14ac:dyDescent="0.35">
      <c r="C1315">
        <f>'TPS543C20 Loop Gain'!AI2625</f>
        <v>-55.372932365076728</v>
      </c>
      <c r="D1315">
        <f>'TPS543C20 Loop Gain'!AJ2625</f>
        <v>37.872383886956428</v>
      </c>
      <c r="E1315">
        <f>'TPS543C20 Loop Gain'!B2625</f>
        <v>691000</v>
      </c>
    </row>
    <row r="1316" spans="3:5" x14ac:dyDescent="0.35">
      <c r="C1316">
        <f>'TPS543C20 Loop Gain'!AI2624</f>
        <v>-55.371840349474411</v>
      </c>
      <c r="D1316">
        <f>'TPS543C20 Loop Gain'!AJ2624</f>
        <v>38.209534832777386</v>
      </c>
      <c r="E1316">
        <f>'TPS543C20 Loop Gain'!B2624</f>
        <v>690000</v>
      </c>
    </row>
    <row r="1317" spans="3:5" x14ac:dyDescent="0.35">
      <c r="C1317">
        <f>'TPS543C20 Loop Gain'!AI2623</f>
        <v>-55.371101097444928</v>
      </c>
      <c r="D1317">
        <f>'TPS543C20 Loop Gain'!AJ2623</f>
        <v>38.54668783242294</v>
      </c>
      <c r="E1317">
        <f>'TPS543C20 Loop Gain'!B2623</f>
        <v>689000</v>
      </c>
    </row>
    <row r="1318" spans="3:5" x14ac:dyDescent="0.35">
      <c r="C1318">
        <f>'TPS543C20 Loop Gain'!AI2622</f>
        <v>-55.370716663277371</v>
      </c>
      <c r="D1318">
        <f>'TPS543C20 Loop Gain'!AJ2622</f>
        <v>38.883843909308375</v>
      </c>
      <c r="E1318">
        <f>'TPS543C20 Loop Gain'!B2622</f>
        <v>688000</v>
      </c>
    </row>
    <row r="1319" spans="3:5" x14ac:dyDescent="0.35">
      <c r="C1319">
        <f>'TPS543C20 Loop Gain'!AI2621</f>
        <v>-55.370689152191218</v>
      </c>
      <c r="D1319">
        <f>'TPS543C20 Loop Gain'!AJ2621</f>
        <v>39.22100409278012</v>
      </c>
      <c r="E1319">
        <f>'TPS543C20 Loop Gain'!B2621</f>
        <v>687000</v>
      </c>
    </row>
    <row r="1320" spans="3:5" x14ac:dyDescent="0.35">
      <c r="C1320">
        <f>'TPS543C20 Loop Gain'!AI2620</f>
        <v>-55.371020721253295</v>
      </c>
      <c r="D1320">
        <f>'TPS543C20 Loop Gain'!AJ2620</f>
        <v>39.558169418015027</v>
      </c>
      <c r="E1320">
        <f>'TPS543C20 Loop Gain'!B2620</f>
        <v>686000</v>
      </c>
    </row>
    <row r="1321" spans="3:5" x14ac:dyDescent="0.35">
      <c r="C1321">
        <f>'TPS543C20 Loop Gain'!AI2619</f>
        <v>-55.371713580323558</v>
      </c>
      <c r="D1321">
        <f>'TPS543C20 Loop Gain'!AJ2619</f>
        <v>39.895340925919335</v>
      </c>
      <c r="E1321">
        <f>'TPS543C20 Loop Gain'!B2619</f>
        <v>685000</v>
      </c>
    </row>
    <row r="1322" spans="3:5" x14ac:dyDescent="0.35">
      <c r="C1322">
        <f>'TPS543C20 Loop Gain'!AI2618</f>
        <v>-55.372769993027305</v>
      </c>
      <c r="D1322">
        <f>'TPS543C20 Loop Gain'!AJ2618</f>
        <v>40.232519663026494</v>
      </c>
      <c r="E1322">
        <f>'TPS543C20 Loop Gain'!B2618</f>
        <v>684000</v>
      </c>
    </row>
    <row r="1323" spans="3:5" x14ac:dyDescent="0.35">
      <c r="C1323">
        <f>'TPS543C20 Loop Gain'!AI2617</f>
        <v>-55.374192277758596</v>
      </c>
      <c r="D1323">
        <f>'TPS543C20 Loop Gain'!AJ2617</f>
        <v>40.56970668139251</v>
      </c>
      <c r="E1323">
        <f>'TPS543C20 Loop Gain'!B2617</f>
        <v>683000</v>
      </c>
    </row>
    <row r="1324" spans="3:5" x14ac:dyDescent="0.35">
      <c r="C1324">
        <f>'TPS543C20 Loop Gain'!AI2616</f>
        <v>-55.375982808711761</v>
      </c>
      <c r="D1324">
        <f>'TPS543C20 Loop Gain'!AJ2616</f>
        <v>40.906903038491429</v>
      </c>
      <c r="E1324">
        <f>'TPS543C20 Loop Gain'!B2616</f>
        <v>682000</v>
      </c>
    </row>
    <row r="1325" spans="3:5" x14ac:dyDescent="0.35">
      <c r="C1325">
        <f>'TPS543C20 Loop Gain'!AI2615</f>
        <v>-55.378144016946457</v>
      </c>
      <c r="D1325">
        <f>'TPS543C20 Loop Gain'!AJ2615</f>
        <v>41.244109797110767</v>
      </c>
      <c r="E1325">
        <f>'TPS543C20 Loop Gain'!B2615</f>
        <v>681000</v>
      </c>
    </row>
    <row r="1326" spans="3:5" x14ac:dyDescent="0.35">
      <c r="C1326">
        <f>'TPS543C20 Loop Gain'!AI2614</f>
        <v>-55.380678391482903</v>
      </c>
      <c r="D1326">
        <f>'TPS543C20 Loop Gain'!AJ2614</f>
        <v>41.581328025241653</v>
      </c>
      <c r="E1326">
        <f>'TPS543C20 Loop Gain'!B2614</f>
        <v>680000</v>
      </c>
    </row>
    <row r="1327" spans="3:5" x14ac:dyDescent="0.35">
      <c r="C1327">
        <f>'TPS543C20 Loop Gain'!AI2613</f>
        <v>-55.383588480431776</v>
      </c>
      <c r="D1327">
        <f>'TPS543C20 Loop Gain'!AJ2613</f>
        <v>41.9185587959741</v>
      </c>
      <c r="E1327">
        <f>'TPS543C20 Loop Gain'!B2613</f>
        <v>679000</v>
      </c>
    </row>
    <row r="1328" spans="3:5" x14ac:dyDescent="0.35">
      <c r="C1328">
        <f>'TPS543C20 Loop Gain'!AI2612</f>
        <v>-55.386876892157289</v>
      </c>
      <c r="D1328">
        <f>'TPS543C20 Loop Gain'!AJ2612</f>
        <v>42.255803187386007</v>
      </c>
      <c r="E1328">
        <f>'TPS543C20 Loop Gain'!B2612</f>
        <v>678000</v>
      </c>
    </row>
    <row r="1329" spans="3:5" x14ac:dyDescent="0.35">
      <c r="C1329">
        <f>'TPS543C20 Loop Gain'!AI2611</f>
        <v>-55.390546296476614</v>
      </c>
      <c r="D1329">
        <f>'TPS543C20 Loop Gain'!AJ2611</f>
        <v>42.593062282432236</v>
      </c>
      <c r="E1329">
        <f>'TPS543C20 Loop Gain'!B2611</f>
        <v>677000</v>
      </c>
    </row>
    <row r="1330" spans="3:5" x14ac:dyDescent="0.35">
      <c r="C1330">
        <f>'TPS543C20 Loop Gain'!AI2610</f>
        <v>-55.394599425895628</v>
      </c>
      <c r="D1330">
        <f>'TPS543C20 Loop Gain'!AJ2610</f>
        <v>42.930337168834534</v>
      </c>
      <c r="E1330">
        <f>'TPS543C20 Loop Gain'!B2610</f>
        <v>676000</v>
      </c>
    </row>
    <row r="1331" spans="3:5" x14ac:dyDescent="0.35">
      <c r="C1331">
        <f>'TPS543C20 Loop Gain'!AI2609</f>
        <v>-55.399039076883085</v>
      </c>
      <c r="D1331">
        <f>'TPS543C20 Loop Gain'!AJ2609</f>
        <v>43.267628938968102</v>
      </c>
      <c r="E1331">
        <f>'TPS543C20 Loop Gain'!B2609</f>
        <v>675000</v>
      </c>
    </row>
    <row r="1332" spans="3:5" x14ac:dyDescent="0.35">
      <c r="C1332">
        <f>'TPS543C20 Loop Gain'!AI2608</f>
        <v>-55.403868111182327</v>
      </c>
      <c r="D1332">
        <f>'TPS543C20 Loop Gain'!AJ2608</f>
        <v>43.604938689748401</v>
      </c>
      <c r="E1332">
        <f>'TPS543C20 Loop Gain'!B2608</f>
        <v>674000</v>
      </c>
    </row>
    <row r="1333" spans="3:5" x14ac:dyDescent="0.35">
      <c r="C1333">
        <f>'TPS543C20 Loop Gain'!AI2607</f>
        <v>-55.40908945716658</v>
      </c>
      <c r="D1333">
        <f>'TPS543C20 Loop Gain'!AJ2607</f>
        <v>43.942267522516488</v>
      </c>
      <c r="E1333">
        <f>'TPS543C20 Loop Gain'!B2607</f>
        <v>673000</v>
      </c>
    </row>
    <row r="1334" spans="3:5" x14ac:dyDescent="0.35">
      <c r="C1334">
        <f>'TPS543C20 Loop Gain'!AI2606</f>
        <v>-55.414706111232597</v>
      </c>
      <c r="D1334">
        <f>'TPS543C20 Loop Gain'!AJ2606</f>
        <v>44.27961654292244</v>
      </c>
      <c r="E1334">
        <f>'TPS543C20 Loop Gain'!B2606</f>
        <v>672000</v>
      </c>
    </row>
    <row r="1335" spans="3:5" x14ac:dyDescent="0.35">
      <c r="C1335">
        <f>'TPS543C20 Loop Gain'!AI2605</f>
        <v>-55.420721139240726</v>
      </c>
      <c r="D1335">
        <f>'TPS543C20 Loop Gain'!AJ2605</f>
        <v>44.61698686080986</v>
      </c>
      <c r="E1335">
        <f>'TPS543C20 Loop Gain'!B2605</f>
        <v>671000</v>
      </c>
    </row>
    <row r="1336" spans="3:5" x14ac:dyDescent="0.35">
      <c r="C1336">
        <f>'TPS543C20 Loop Gain'!AI2604</f>
        <v>-55.427137677998502</v>
      </c>
      <c r="D1336">
        <f>'TPS543C20 Loop Gain'!AJ2604</f>
        <v>44.954379590095442</v>
      </c>
      <c r="E1336">
        <f>'TPS543C20 Loop Gain'!B2604</f>
        <v>670000</v>
      </c>
    </row>
    <row r="1337" spans="3:5" x14ac:dyDescent="0.35">
      <c r="C1337">
        <f>'TPS543C20 Loop Gain'!AI2603</f>
        <v>-55.433958936790461</v>
      </c>
      <c r="D1337">
        <f>'TPS543C20 Loop Gain'!AJ2603</f>
        <v>45.291795848652271</v>
      </c>
      <c r="E1337">
        <f>'TPS543C20 Loop Gain'!B2603</f>
        <v>669000</v>
      </c>
    </row>
    <row r="1338" spans="3:5" x14ac:dyDescent="0.35">
      <c r="C1338">
        <f>'TPS543C20 Loop Gain'!AI2602</f>
        <v>-55.44118819895759</v>
      </c>
      <c r="D1338">
        <f>'TPS543C20 Loop Gain'!AJ2602</f>
        <v>45.629236758187957</v>
      </c>
      <c r="E1338">
        <f>'TPS543C20 Loop Gain'!B2602</f>
        <v>668000</v>
      </c>
    </row>
    <row r="1339" spans="3:5" x14ac:dyDescent="0.35">
      <c r="C1339">
        <f>'TPS543C20 Loop Gain'!AI2601</f>
        <v>-55.448828823524529</v>
      </c>
      <c r="D1339">
        <f>'TPS543C20 Loop Gain'!AJ2601</f>
        <v>45.966703444124185</v>
      </c>
      <c r="E1339">
        <f>'TPS543C20 Loop Gain'!B2601</f>
        <v>667000</v>
      </c>
    </row>
    <row r="1340" spans="3:5" x14ac:dyDescent="0.35">
      <c r="C1340">
        <f>'TPS543C20 Loop Gain'!AI2600</f>
        <v>-55.456884246881167</v>
      </c>
      <c r="D1340">
        <f>'TPS543C20 Loop Gain'!AJ2600</f>
        <v>46.304197035472413</v>
      </c>
      <c r="E1340">
        <f>'TPS543C20 Loop Gain'!B2600</f>
        <v>666000</v>
      </c>
    </row>
    <row r="1341" spans="3:5" x14ac:dyDescent="0.35">
      <c r="C1341">
        <f>'TPS543C20 Loop Gain'!AI2599</f>
        <v>-55.465357984515634</v>
      </c>
      <c r="D1341">
        <f>'TPS543C20 Loop Gain'!AJ2599</f>
        <v>46.641718664712457</v>
      </c>
      <c r="E1341">
        <f>'TPS543C20 Loop Gain'!B2599</f>
        <v>665000</v>
      </c>
    </row>
    <row r="1342" spans="3:5" x14ac:dyDescent="0.35">
      <c r="C1342">
        <f>'TPS543C20 Loop Gain'!AI2598</f>
        <v>-55.474253632803602</v>
      </c>
      <c r="D1342">
        <f>'TPS543C20 Loop Gain'!AJ2598</f>
        <v>46.979269467667855</v>
      </c>
      <c r="E1342">
        <f>'TPS543C20 Loop Gain'!B2598</f>
        <v>664000</v>
      </c>
    </row>
    <row r="1343" spans="3:5" x14ac:dyDescent="0.35">
      <c r="C1343">
        <f>'TPS543C20 Loop Gain'!AI2597</f>
        <v>-55.483574870856074</v>
      </c>
      <c r="D1343">
        <f>'TPS543C20 Loop Gain'!AJ2597</f>
        <v>47.316850583377253</v>
      </c>
      <c r="E1343">
        <f>'TPS543C20 Loop Gain'!B2597</f>
        <v>663000</v>
      </c>
    </row>
    <row r="1344" spans="3:5" x14ac:dyDescent="0.35">
      <c r="C1344">
        <f>'TPS543C20 Loop Gain'!AI2596</f>
        <v>-55.493325462425069</v>
      </c>
      <c r="D1344">
        <f>'TPS543C20 Loop Gain'!AJ2596</f>
        <v>47.6544631539698</v>
      </c>
      <c r="E1344">
        <f>'TPS543C20 Loop Gain'!B2596</f>
        <v>662000</v>
      </c>
    </row>
    <row r="1345" spans="3:5" x14ac:dyDescent="0.35">
      <c r="C1345">
        <f>'TPS543C20 Loop Gain'!AI2595</f>
        <v>-55.503509257873134</v>
      </c>
      <c r="D1345">
        <f>'TPS543C20 Loop Gain'!AJ2595</f>
        <v>47.992108324538094</v>
      </c>
      <c r="E1345">
        <f>'TPS543C20 Loop Gain'!B2595</f>
        <v>661000</v>
      </c>
    </row>
    <row r="1346" spans="3:5" x14ac:dyDescent="0.35">
      <c r="C1346">
        <f>'TPS543C20 Loop Gain'!AI2594</f>
        <v>-55.514130196206672</v>
      </c>
      <c r="D1346">
        <f>'TPS543C20 Loop Gain'!AJ2594</f>
        <v>48.329787243004063</v>
      </c>
      <c r="E1346">
        <f>'TPS543C20 Loop Gain'!B2594</f>
        <v>660000</v>
      </c>
    </row>
    <row r="1347" spans="3:5" x14ac:dyDescent="0.35">
      <c r="C1347">
        <f>'TPS543C20 Loop Gain'!AI2593</f>
        <v>-55.525192307175431</v>
      </c>
      <c r="D1347">
        <f>'TPS543C20 Loop Gain'!AJ2593</f>
        <v>48.667501059995715</v>
      </c>
      <c r="E1347">
        <f>'TPS543C20 Loop Gain'!B2593</f>
        <v>659000</v>
      </c>
    </row>
    <row r="1348" spans="3:5" x14ac:dyDescent="0.35">
      <c r="C1348">
        <f>'TPS543C20 Loop Gain'!AI2592</f>
        <v>-55.536699713441749</v>
      </c>
      <c r="D1348">
        <f>'TPS543C20 Loop Gain'!AJ2592</f>
        <v>49.005250928709785</v>
      </c>
      <c r="E1348">
        <f>'TPS543C20 Loop Gain'!B2592</f>
        <v>658000</v>
      </c>
    </row>
    <row r="1349" spans="3:5" x14ac:dyDescent="0.35">
      <c r="C1349">
        <f>'TPS543C20 Loop Gain'!AI2591</f>
        <v>-55.548656632822912</v>
      </c>
      <c r="D1349">
        <f>'TPS543C20 Loop Gain'!AJ2591</f>
        <v>49.34303800478213</v>
      </c>
      <c r="E1349">
        <f>'TPS543C20 Loop Gain'!B2591</f>
        <v>657000</v>
      </c>
    </row>
    <row r="1350" spans="3:5" x14ac:dyDescent="0.35">
      <c r="C1350">
        <f>'TPS543C20 Loop Gain'!AI2590</f>
        <v>-55.56106738060636</v>
      </c>
      <c r="D1350">
        <f>'TPS543C20 Loop Gain'!AJ2590</f>
        <v>49.680863446153893</v>
      </c>
      <c r="E1350">
        <f>'TPS543C20 Loop Gain'!B2590</f>
        <v>656000</v>
      </c>
    </row>
    <row r="1351" spans="3:5" x14ac:dyDescent="0.35">
      <c r="C1351">
        <f>'TPS543C20 Loop Gain'!AI2589</f>
        <v>-55.573936371944001</v>
      </c>
      <c r="D1351">
        <f>'TPS543C20 Loop Gain'!AJ2589</f>
        <v>50.018728412935978</v>
      </c>
      <c r="E1351">
        <f>'TPS543C20 Loop Gain'!B2589</f>
        <v>655000</v>
      </c>
    </row>
    <row r="1352" spans="3:5" x14ac:dyDescent="0.35">
      <c r="C1352">
        <f>'TPS543C20 Loop Gain'!AI2588</f>
        <v>-55.587268124327309</v>
      </c>
      <c r="D1352">
        <f>'TPS543C20 Loop Gain'!AJ2588</f>
        <v>50.356634067273717</v>
      </c>
      <c r="E1352">
        <f>'TPS543C20 Loop Gain'!B2588</f>
        <v>654000</v>
      </c>
    </row>
    <row r="1353" spans="3:5" x14ac:dyDescent="0.35">
      <c r="C1353">
        <f>'TPS543C20 Loop Gain'!AI2587</f>
        <v>-55.601067260145769</v>
      </c>
      <c r="D1353">
        <f>'TPS543C20 Loop Gain'!AJ2587</f>
        <v>50.694581573210968</v>
      </c>
      <c r="E1353">
        <f>'TPS543C20 Loop Gain'!B2587</f>
        <v>653000</v>
      </c>
    </row>
    <row r="1354" spans="3:5" x14ac:dyDescent="0.35">
      <c r="C1354">
        <f>'TPS543C20 Loop Gain'!AI2586</f>
        <v>-55.615338509333966</v>
      </c>
      <c r="D1354">
        <f>'TPS543C20 Loop Gain'!AJ2586</f>
        <v>51.032572096548456</v>
      </c>
      <c r="E1354">
        <f>'TPS543C20 Loop Gain'!B2586</f>
        <v>652000</v>
      </c>
    </row>
    <row r="1355" spans="3:5" x14ac:dyDescent="0.35">
      <c r="C1355">
        <f>'TPS543C20 Loop Gain'!AI2585</f>
        <v>-55.630086712108039</v>
      </c>
      <c r="D1355">
        <f>'TPS543C20 Loop Gain'!AJ2585</f>
        <v>51.370606804710327</v>
      </c>
      <c r="E1355">
        <f>'TPS543C20 Loop Gain'!B2585</f>
        <v>651000</v>
      </c>
    </row>
    <row r="1356" spans="3:5" x14ac:dyDescent="0.35">
      <c r="C1356">
        <f>'TPS543C20 Loop Gain'!AI2584</f>
        <v>-55.645316821797877</v>
      </c>
      <c r="D1356">
        <f>'TPS543C20 Loop Gain'!AJ2584</f>
        <v>51.708686866598633</v>
      </c>
      <c r="E1356">
        <f>'TPS543C20 Loop Gain'!B2584</f>
        <v>650000</v>
      </c>
    </row>
    <row r="1357" spans="3:5" x14ac:dyDescent="0.35">
      <c r="C1357">
        <f>'TPS543C20 Loop Gain'!AI2583</f>
        <v>-55.661033907777544</v>
      </c>
      <c r="D1357">
        <f>'TPS543C20 Loop Gain'!AJ2583</f>
        <v>52.046813452454273</v>
      </c>
      <c r="E1357">
        <f>'TPS543C20 Loop Gain'!B2583</f>
        <v>649000</v>
      </c>
    </row>
    <row r="1358" spans="3:5" x14ac:dyDescent="0.35">
      <c r="C1358">
        <f>'TPS543C20 Loop Gain'!AI2582</f>
        <v>-55.677243158498577</v>
      </c>
      <c r="D1358">
        <f>'TPS543C20 Loop Gain'!AJ2582</f>
        <v>52.384987733714503</v>
      </c>
      <c r="E1358">
        <f>'TPS543C20 Loop Gain'!B2582</f>
        <v>648000</v>
      </c>
    </row>
    <row r="1359" spans="3:5" x14ac:dyDescent="0.35">
      <c r="C1359">
        <f>'TPS543C20 Loop Gain'!AI2581</f>
        <v>-55.69394988462885</v>
      </c>
      <c r="D1359">
        <f>'TPS543C20 Loop Gain'!AJ2581</f>
        <v>52.723210882869836</v>
      </c>
      <c r="E1359">
        <f>'TPS543C20 Loop Gain'!B2581</f>
        <v>647000</v>
      </c>
    </row>
    <row r="1360" spans="3:5" x14ac:dyDescent="0.35">
      <c r="C1360">
        <f>'TPS543C20 Loop Gain'!AI2580</f>
        <v>-55.711159522304463</v>
      </c>
      <c r="D1360">
        <f>'TPS543C20 Loop Gain'!AJ2580</f>
        <v>53.061484073317494</v>
      </c>
      <c r="E1360">
        <f>'TPS543C20 Loop Gain'!B2580</f>
        <v>646000</v>
      </c>
    </row>
    <row r="1361" spans="3:5" x14ac:dyDescent="0.35">
      <c r="C1361">
        <f>'TPS543C20 Loop Gain'!AI2579</f>
        <v>-55.72887763649652</v>
      </c>
      <c r="D1361">
        <f>'TPS543C20 Loop Gain'!AJ2579</f>
        <v>53.399808479217398</v>
      </c>
      <c r="E1361">
        <f>'TPS543C20 Loop Gain'!B2579</f>
        <v>645000</v>
      </c>
    </row>
    <row r="1362" spans="3:5" x14ac:dyDescent="0.35">
      <c r="C1362">
        <f>'TPS543C20 Loop Gain'!AI2578</f>
        <v>-55.747109924498623</v>
      </c>
      <c r="D1362">
        <f>'TPS543C20 Loop Gain'!AJ2578</f>
        <v>53.738185275344271</v>
      </c>
      <c r="E1362">
        <f>'TPS543C20 Loop Gain'!B2578</f>
        <v>644000</v>
      </c>
    </row>
    <row r="1363" spans="3:5" x14ac:dyDescent="0.35">
      <c r="C1363">
        <f>'TPS543C20 Loop Gain'!AI2577</f>
        <v>-55.765862219541361</v>
      </c>
      <c r="D1363">
        <f>'TPS543C20 Loop Gain'!AJ2577</f>
        <v>54.07661563694122</v>
      </c>
      <c r="E1363">
        <f>'TPS543C20 Loop Gain'!B2577</f>
        <v>643000</v>
      </c>
    </row>
    <row r="1364" spans="3:5" x14ac:dyDescent="0.35">
      <c r="C1364">
        <f>'TPS543C20 Loop Gain'!AI2576</f>
        <v>-55.785140494537316</v>
      </c>
      <c r="D1364">
        <f>'TPS543C20 Loop Gain'!AJ2576</f>
        <v>54.415100739567158</v>
      </c>
      <c r="E1364">
        <f>'TPS543C20 Loop Gain'!B2576</f>
        <v>642000</v>
      </c>
    </row>
    <row r="1365" spans="3:5" x14ac:dyDescent="0.35">
      <c r="C1365">
        <f>'TPS543C20 Loop Gain'!AI2575</f>
        <v>-55.804950865963725</v>
      </c>
      <c r="D1365">
        <f>'TPS543C20 Loop Gain'!AJ2575</f>
        <v>54.753641758950984</v>
      </c>
      <c r="E1365">
        <f>'TPS543C20 Loop Gain'!B2575</f>
        <v>641000</v>
      </c>
    </row>
    <row r="1366" spans="3:5" x14ac:dyDescent="0.35">
      <c r="C1366">
        <f>'TPS543C20 Loop Gain'!AI2574</f>
        <v>-55.825299597888446</v>
      </c>
      <c r="D1366">
        <f>'TPS543C20 Loop Gain'!AJ2574</f>
        <v>55.092239870836792</v>
      </c>
      <c r="E1366">
        <f>'TPS543C20 Loop Gain'!B2574</f>
        <v>640000</v>
      </c>
    </row>
    <row r="1367" spans="3:5" x14ac:dyDescent="0.35">
      <c r="C1367">
        <f>'TPS543C20 Loop Gain'!AI2573</f>
        <v>-55.846193106145108</v>
      </c>
      <c r="D1367">
        <f>'TPS543C20 Loop Gain'!AJ2573</f>
        <v>55.430896250833634</v>
      </c>
      <c r="E1367">
        <f>'TPS543C20 Loop Gain'!B2573</f>
        <v>639000</v>
      </c>
    </row>
    <row r="1368" spans="3:5" x14ac:dyDescent="0.35">
      <c r="C1368">
        <f>'TPS543C20 Loop Gain'!AI2572</f>
        <v>-55.867637962664233</v>
      </c>
      <c r="D1368">
        <f>'TPS543C20 Loop Gain'!AJ2572</f>
        <v>55.769612074260337</v>
      </c>
      <c r="E1368">
        <f>'TPS543C20 Loop Gain'!B2572</f>
        <v>638000</v>
      </c>
    </row>
    <row r="1369" spans="3:5" x14ac:dyDescent="0.35">
      <c r="C1369">
        <f>'TPS543C20 Loop Gain'!AI2571</f>
        <v>-55.889640899967972</v>
      </c>
      <c r="D1369">
        <f>'TPS543C20 Loop Gain'!AJ2571</f>
        <v>56.108388515992438</v>
      </c>
      <c r="E1369">
        <f>'TPS543C20 Loop Gain'!B2571</f>
        <v>637000</v>
      </c>
    </row>
    <row r="1370" spans="3:5" x14ac:dyDescent="0.35">
      <c r="C1370">
        <f>'TPS543C20 Loop Gain'!AI2570</f>
        <v>-55.912208815835108</v>
      </c>
      <c r="D1370">
        <f>'TPS543C20 Loop Gain'!AJ2570</f>
        <v>56.447226750305738</v>
      </c>
      <c r="E1370">
        <f>'TPS543C20 Loop Gain'!B2570</f>
        <v>636000</v>
      </c>
    </row>
    <row r="1371" spans="3:5" x14ac:dyDescent="0.35">
      <c r="C1371">
        <f>'TPS543C20 Loop Gain'!AI2569</f>
        <v>-55.935348778143904</v>
      </c>
      <c r="D1371">
        <f>'TPS543C20 Loop Gain'!AJ2569</f>
        <v>56.786127950719738</v>
      </c>
      <c r="E1371">
        <f>'TPS543C20 Loop Gain'!B2569</f>
        <v>635000</v>
      </c>
    </row>
    <row r="1372" spans="3:5" x14ac:dyDescent="0.35">
      <c r="C1372">
        <f>'TPS543C20 Loop Gain'!AI2568</f>
        <v>-55.959068029901367</v>
      </c>
      <c r="D1372">
        <f>'TPS543C20 Loop Gain'!AJ2568</f>
        <v>57.125093289839235</v>
      </c>
      <c r="E1372">
        <f>'TPS543C20 Loop Gain'!B2568</f>
        <v>634000</v>
      </c>
    </row>
    <row r="1373" spans="3:5" x14ac:dyDescent="0.35">
      <c r="C1373">
        <f>'TPS543C20 Loop Gain'!AI2567</f>
        <v>-55.983373994468757</v>
      </c>
      <c r="D1373">
        <f>'TPS543C20 Loop Gain'!AJ2567</f>
        <v>57.464123939196504</v>
      </c>
      <c r="E1373">
        <f>'TPS543C20 Loop Gain'!B2567</f>
        <v>633000</v>
      </c>
    </row>
    <row r="1374" spans="3:5" x14ac:dyDescent="0.35">
      <c r="C1374">
        <f>'TPS543C20 Loop Gain'!AI2566</f>
        <v>-56.008274280988218</v>
      </c>
      <c r="D1374">
        <f>'TPS543C20 Loop Gain'!AJ2566</f>
        <v>57.803221069090107</v>
      </c>
      <c r="E1374">
        <f>'TPS543C20 Loop Gain'!B2566</f>
        <v>632000</v>
      </c>
    </row>
    <row r="1375" spans="3:5" x14ac:dyDescent="0.35">
      <c r="C1375">
        <f>'TPS543C20 Loop Gain'!AI2565</f>
        <v>-56.033776690026862</v>
      </c>
      <c r="D1375">
        <f>'TPS543C20 Loop Gain'!AJ2565</f>
        <v>58.142385848423167</v>
      </c>
      <c r="E1375">
        <f>'TPS543C20 Loop Gain'!B2565</f>
        <v>631000</v>
      </c>
    </row>
    <row r="1376" spans="3:5" x14ac:dyDescent="0.35">
      <c r="C1376">
        <f>'TPS543C20 Loop Gain'!AI2564</f>
        <v>-56.05988921944067</v>
      </c>
      <c r="D1376">
        <f>'TPS543C20 Loop Gain'!AJ2564</f>
        <v>58.481619444544357</v>
      </c>
      <c r="E1376">
        <f>'TPS543C20 Loop Gain'!B2564</f>
        <v>630000</v>
      </c>
    </row>
    <row r="1377" spans="3:5" x14ac:dyDescent="0.35">
      <c r="C1377">
        <f>'TPS543C20 Loop Gain'!AI2563</f>
        <v>-56.086620070475433</v>
      </c>
      <c r="D1377">
        <f>'TPS543C20 Loop Gain'!AJ2563</f>
        <v>58.820923023081214</v>
      </c>
      <c r="E1377">
        <f>'TPS543C20 Loop Gain'!B2563</f>
        <v>629000</v>
      </c>
    </row>
    <row r="1378" spans="3:5" x14ac:dyDescent="0.35">
      <c r="C1378">
        <f>'TPS543C20 Loop Gain'!AI2562</f>
        <v>-56.113977654112254</v>
      </c>
      <c r="D1378">
        <f>'TPS543C20 Loop Gain'!AJ2562</f>
        <v>59.160297747778529</v>
      </c>
      <c r="E1378">
        <f>'TPS543C20 Loop Gain'!B2562</f>
        <v>628000</v>
      </c>
    </row>
    <row r="1379" spans="3:5" x14ac:dyDescent="0.35">
      <c r="C1379">
        <f>'TPS543C20 Loop Gain'!AI2561</f>
        <v>-56.1419705976705</v>
      </c>
      <c r="D1379">
        <f>'TPS543C20 Loop Gain'!AJ2561</f>
        <v>59.499744780328832</v>
      </c>
      <c r="E1379">
        <f>'TPS543C20 Loop Gain'!B2561</f>
        <v>627000</v>
      </c>
    </row>
    <row r="1380" spans="3:5" x14ac:dyDescent="0.35">
      <c r="C1380">
        <f>'TPS543C20 Loop Gain'!AI2560</f>
        <v>-56.170607751680834</v>
      </c>
      <c r="D1380">
        <f>'TPS543C20 Loop Gain'!AJ2560</f>
        <v>59.839265280212473</v>
      </c>
      <c r="E1380">
        <f>'TPS543C20 Loop Gain'!B2560</f>
        <v>626000</v>
      </c>
    </row>
    <row r="1381" spans="3:5" x14ac:dyDescent="0.35">
      <c r="C1381">
        <f>'TPS543C20 Loop Gain'!AI2559</f>
        <v>-56.199898197041676</v>
      </c>
      <c r="D1381">
        <f>'TPS543C20 Loop Gain'!AJ2559</f>
        <v>60.178860404522908</v>
      </c>
      <c r="E1381">
        <f>'TPS543C20 Loop Gain'!B2559</f>
        <v>625000</v>
      </c>
    </row>
    <row r="1382" spans="3:5" x14ac:dyDescent="0.35">
      <c r="C1382">
        <f>'TPS543C20 Loop Gain'!AI2558</f>
        <v>-56.22985125247321</v>
      </c>
      <c r="D1382">
        <f>'TPS543C20 Loop Gain'!AJ2558</f>
        <v>60.518531307803563</v>
      </c>
      <c r="E1382">
        <f>'TPS543C20 Loop Gain'!B2558</f>
        <v>624000</v>
      </c>
    </row>
    <row r="1383" spans="3:5" x14ac:dyDescent="0.35">
      <c r="C1383">
        <f>'TPS543C20 Loop Gain'!AI2557</f>
        <v>-56.260476482283238</v>
      </c>
      <c r="D1383">
        <f>'TPS543C20 Loop Gain'!AJ2557</f>
        <v>60.858279141875556</v>
      </c>
      <c r="E1383">
        <f>'TPS543C20 Loop Gain'!B2557</f>
        <v>623000</v>
      </c>
    </row>
    <row r="1384" spans="3:5" x14ac:dyDescent="0.35">
      <c r="C1384">
        <f>'TPS543C20 Loop Gain'!AI2556</f>
        <v>-56.291783704461345</v>
      </c>
      <c r="D1384">
        <f>'TPS543C20 Loop Gain'!AJ2556</f>
        <v>61.198105055668179</v>
      </c>
      <c r="E1384">
        <f>'TPS543C20 Loop Gain'!B2556</f>
        <v>622000</v>
      </c>
    </row>
    <row r="1385" spans="3:5" x14ac:dyDescent="0.35">
      <c r="C1385">
        <f>'TPS543C20 Loop Gain'!AI2555</f>
        <v>-56.32378299911818</v>
      </c>
      <c r="D1385">
        <f>'TPS543C20 Loop Gain'!AJ2555</f>
        <v>61.538010195046773</v>
      </c>
      <c r="E1385">
        <f>'TPS543C20 Loop Gain'!B2555</f>
        <v>621000</v>
      </c>
    </row>
    <row r="1386" spans="3:5" x14ac:dyDescent="0.35">
      <c r="C1386">
        <f>'TPS543C20 Loop Gain'!AI2554</f>
        <v>-56.35648471728598</v>
      </c>
      <c r="D1386">
        <f>'TPS543C20 Loop Gain'!AJ2554</f>
        <v>61.877995702639289</v>
      </c>
      <c r="E1386">
        <f>'TPS543C20 Loop Gain'!B2554</f>
        <v>620000</v>
      </c>
    </row>
    <row r="1387" spans="3:5" x14ac:dyDescent="0.35">
      <c r="C1387">
        <f>'TPS543C20 Loop Gain'!AI2553</f>
        <v>-56.389899490101733</v>
      </c>
      <c r="D1387">
        <f>'TPS543C20 Loop Gain'!AJ2553</f>
        <v>62.218062717664012</v>
      </c>
      <c r="E1387">
        <f>'TPS543C20 Loop Gain'!B2553</f>
        <v>619000</v>
      </c>
    </row>
    <row r="1388" spans="3:5" x14ac:dyDescent="0.35">
      <c r="C1388">
        <f>'TPS543C20 Loop Gain'!AI2552</f>
        <v>-56.424038238391063</v>
      </c>
      <c r="D1388">
        <f>'TPS543C20 Loop Gain'!AJ2552</f>
        <v>62.558212375754422</v>
      </c>
      <c r="E1388">
        <f>'TPS543C20 Loop Gain'!B2552</f>
        <v>618000</v>
      </c>
    </row>
    <row r="1389" spans="3:5" x14ac:dyDescent="0.35">
      <c r="C1389">
        <f>'TPS543C20 Loop Gain'!AI2551</f>
        <v>-56.458912182673032</v>
      </c>
      <c r="D1389">
        <f>'TPS543C20 Loop Gain'!AJ2551</f>
        <v>62.898445808781894</v>
      </c>
      <c r="E1389">
        <f>'TPS543C20 Loop Gain'!B2551</f>
        <v>617000</v>
      </c>
    </row>
    <row r="1390" spans="3:5" x14ac:dyDescent="0.35">
      <c r="C1390">
        <f>'TPS543C20 Loop Gain'!AI2550</f>
        <v>-56.494532853612178</v>
      </c>
      <c r="D1390">
        <f>'TPS543C20 Loop Gain'!AJ2550</f>
        <v>63.238764144681774</v>
      </c>
      <c r="E1390">
        <f>'TPS543C20 Loop Gain'!B2550</f>
        <v>616000</v>
      </c>
    </row>
    <row r="1391" spans="3:5" x14ac:dyDescent="0.35">
      <c r="C1391">
        <f>'TPS543C20 Loop Gain'!AI2549</f>
        <v>-56.530912102937307</v>
      </c>
      <c r="D1391">
        <f>'TPS543C20 Loop Gain'!AJ2549</f>
        <v>63.579168507272222</v>
      </c>
      <c r="E1391">
        <f>'TPS543C20 Loop Gain'!B2549</f>
        <v>615000</v>
      </c>
    </row>
    <row r="1392" spans="3:5" x14ac:dyDescent="0.35">
      <c r="C1392">
        <f>'TPS543C20 Loop Gain'!AI2548</f>
        <v>-56.568062114854158</v>
      </c>
      <c r="D1392">
        <f>'TPS543C20 Loop Gain'!AJ2548</f>
        <v>63.919660016077863</v>
      </c>
      <c r="E1392">
        <f>'TPS543C20 Loop Gain'!B2548</f>
        <v>614000</v>
      </c>
    </row>
    <row r="1393" spans="3:5" x14ac:dyDescent="0.35">
      <c r="C1393">
        <f>'TPS543C20 Loop Gain'!AI2547</f>
        <v>-56.605995417980324</v>
      </c>
      <c r="D1393">
        <f>'TPS543C20 Loop Gain'!AJ2547</f>
        <v>64.26023978615089</v>
      </c>
      <c r="E1393">
        <f>'TPS543C20 Loop Gain'!B2547</f>
        <v>613000</v>
      </c>
    </row>
    <row r="1394" spans="3:5" x14ac:dyDescent="0.35">
      <c r="C1394">
        <f>'TPS543C20 Loop Gain'!AI2546</f>
        <v>-56.644724897828979</v>
      </c>
      <c r="D1394">
        <f>'TPS543C20 Loop Gain'!AJ2546</f>
        <v>64.600908927886579</v>
      </c>
      <c r="E1394">
        <f>'TPS543C20 Loop Gain'!B2546</f>
        <v>612000</v>
      </c>
    </row>
    <row r="1395" spans="3:5" x14ac:dyDescent="0.35">
      <c r="C1395">
        <f>'TPS543C20 Loop Gain'!AI2545</f>
        <v>-56.684263809873627</v>
      </c>
      <c r="D1395">
        <f>'TPS543C20 Loop Gain'!AJ2545</f>
        <v>64.941668546845278</v>
      </c>
      <c r="E1395">
        <f>'TPS543C20 Loop Gain'!B2545</f>
        <v>611000</v>
      </c>
    </row>
    <row r="1396" spans="3:5" x14ac:dyDescent="0.35">
      <c r="C1396">
        <f>'TPS543C20 Loop Gain'!AI2544</f>
        <v>-56.724625793224028</v>
      </c>
      <c r="D1396">
        <f>'TPS543C20 Loop Gain'!AJ2544</f>
        <v>65.282519743568159</v>
      </c>
      <c r="E1396">
        <f>'TPS543C20 Loop Gain'!B2544</f>
        <v>610000</v>
      </c>
    </row>
    <row r="1397" spans="3:5" x14ac:dyDescent="0.35">
      <c r="C1397">
        <f>'TPS543C20 Loop Gain'!AI2543</f>
        <v>-56.765824884952032</v>
      </c>
      <c r="D1397">
        <f>'TPS543C20 Loop Gain'!AJ2543</f>
        <v>65.623463613393255</v>
      </c>
      <c r="E1397">
        <f>'TPS543C20 Loop Gain'!B2543</f>
        <v>609000</v>
      </c>
    </row>
    <row r="1398" spans="3:5" x14ac:dyDescent="0.35">
      <c r="C1398">
        <f>'TPS543C20 Loop Gain'!AI2542</f>
        <v>-56.807875535100848</v>
      </c>
      <c r="D1398">
        <f>'TPS543C20 Loop Gain'!AJ2542</f>
        <v>65.964501246272349</v>
      </c>
      <c r="E1398">
        <f>'TPS543C20 Loop Gain'!B2542</f>
        <v>608000</v>
      </c>
    </row>
    <row r="1399" spans="3:5" x14ac:dyDescent="0.35">
      <c r="C1399">
        <f>'TPS543C20 Loop Gain'!AI2541</f>
        <v>-56.850792622418638</v>
      </c>
      <c r="D1399">
        <f>'TPS543C20 Loop Gain'!AJ2541</f>
        <v>66.305633726584219</v>
      </c>
      <c r="E1399">
        <f>'TPS543C20 Loop Gain'!B2541</f>
        <v>607000</v>
      </c>
    </row>
    <row r="1400" spans="3:5" x14ac:dyDescent="0.35">
      <c r="C1400">
        <f>'TPS543C20 Loop Gain'!AI2540</f>
        <v>-56.894591470859694</v>
      </c>
      <c r="D1400">
        <f>'TPS543C20 Loop Gain'!AJ2540</f>
        <v>66.646862132948911</v>
      </c>
      <c r="E1400">
        <f>'TPS543C20 Loop Gain'!B2540</f>
        <v>606000</v>
      </c>
    </row>
    <row r="1401" spans="3:5" x14ac:dyDescent="0.35">
      <c r="C1401">
        <f>'TPS543C20 Loop Gain'!AI2539</f>
        <v>-56.939287866895889</v>
      </c>
      <c r="D1401">
        <f>'TPS543C20 Loop Gain'!AJ2539</f>
        <v>66.988187538040492</v>
      </c>
      <c r="E1401">
        <f>'TPS543C20 Loop Gain'!B2539</f>
        <v>605000</v>
      </c>
    </row>
    <row r="1402" spans="3:5" x14ac:dyDescent="0.35">
      <c r="C1402">
        <f>'TPS543C20 Loop Gain'!AI2538</f>
        <v>-56.984898077689962</v>
      </c>
      <c r="D1402">
        <f>'TPS543C20 Loop Gain'!AJ2538</f>
        <v>67.329611008399127</v>
      </c>
      <c r="E1402">
        <f>'TPS543C20 Loop Gain'!B2538</f>
        <v>604000</v>
      </c>
    </row>
    <row r="1403" spans="3:5" x14ac:dyDescent="0.35">
      <c r="C1403">
        <f>'TPS543C20 Loop Gain'!AI2537</f>
        <v>-57.031438870179386</v>
      </c>
      <c r="D1403">
        <f>'TPS543C20 Loop Gain'!AJ2537</f>
        <v>67.671133604240495</v>
      </c>
      <c r="E1403">
        <f>'TPS543C20 Loop Gain'!B2537</f>
        <v>603000</v>
      </c>
    </row>
    <row r="1404" spans="3:5" x14ac:dyDescent="0.35">
      <c r="C1404">
        <f>'TPS543C20 Loop Gain'!AI2536</f>
        <v>-57.078927531128329</v>
      </c>
      <c r="D1404">
        <f>'TPS543C20 Loop Gain'!AJ2536</f>
        <v>68.012756379267771</v>
      </c>
      <c r="E1404">
        <f>'TPS543C20 Loop Gain'!B2536</f>
        <v>602000</v>
      </c>
    </row>
    <row r="1405" spans="3:5" x14ac:dyDescent="0.35">
      <c r="C1405">
        <f>'TPS543C20 Loop Gain'!AI2535</f>
        <v>-57.127381888205392</v>
      </c>
      <c r="D1405">
        <f>'TPS543C20 Loop Gain'!AJ2535</f>
        <v>68.354480380481078</v>
      </c>
      <c r="E1405">
        <f>'TPS543C20 Loop Gain'!B2535</f>
        <v>601000</v>
      </c>
    </row>
    <row r="1406" spans="3:5" x14ac:dyDescent="0.35">
      <c r="C1406">
        <f>'TPS543C20 Loop Gain'!AI2534</f>
        <v>-57.176820332153333</v>
      </c>
      <c r="D1406">
        <f>'TPS543C20 Loop Gain'!AJ2534</f>
        <v>68.696306647982865</v>
      </c>
      <c r="E1406">
        <f>'TPS543C20 Loop Gain'!B2534</f>
        <v>600000</v>
      </c>
    </row>
    <row r="1407" spans="3:5" x14ac:dyDescent="0.35">
      <c r="C1407">
        <f>'TPS543C20 Loop Gain'!AI2533</f>
        <v>-57.2272618401146</v>
      </c>
      <c r="D1407">
        <f>'TPS543C20 Loop Gain'!AJ2533</f>
        <v>69.038236214789293</v>
      </c>
      <c r="E1407">
        <f>'TPS543C20 Loop Gain'!B2533</f>
        <v>599000</v>
      </c>
    </row>
    <row r="1408" spans="3:5" x14ac:dyDescent="0.35">
      <c r="C1408">
        <f>'TPS543C20 Loop Gain'!AI2532</f>
        <v>-57.278726000192037</v>
      </c>
      <c r="D1408">
        <f>'TPS543C20 Loop Gain'!AJ2532</f>
        <v>69.380270106634441</v>
      </c>
      <c r="E1408">
        <f>'TPS543C20 Loop Gain'!B2532</f>
        <v>598000</v>
      </c>
    </row>
    <row r="1409" spans="3:5" x14ac:dyDescent="0.35">
      <c r="C1409">
        <f>'TPS543C20 Loop Gain'!AI2531</f>
        <v>-57.331233037318</v>
      </c>
      <c r="D1409">
        <f>'TPS543C20 Loop Gain'!AJ2531</f>
        <v>69.722409341777777</v>
      </c>
      <c r="E1409">
        <f>'TPS543C20 Loop Gain'!B2531</f>
        <v>597000</v>
      </c>
    </row>
    <row r="1410" spans="3:5" x14ac:dyDescent="0.35">
      <c r="C1410">
        <f>'TPS543C20 Loop Gain'!AI2530</f>
        <v>-57.384803840519965</v>
      </c>
      <c r="D1410">
        <f>'TPS543C20 Loop Gain'!AJ2530</f>
        <v>70.064654930806753</v>
      </c>
      <c r="E1410">
        <f>'TPS543C20 Loop Gain'!B2530</f>
        <v>596000</v>
      </c>
    </row>
    <row r="1411" spans="3:5" x14ac:dyDescent="0.35">
      <c r="C1411">
        <f>'TPS543C20 Loop Gain'!AI2529</f>
        <v>-57.439459991672734</v>
      </c>
      <c r="D1411">
        <f>'TPS543C20 Loop Gain'!AJ2529</f>
        <v>70.407007876445718</v>
      </c>
      <c r="E1411">
        <f>'TPS543C20 Loop Gain'!B2529</f>
        <v>595000</v>
      </c>
    </row>
    <row r="1412" spans="3:5" x14ac:dyDescent="0.35">
      <c r="C1412">
        <f>'TPS543C20 Loop Gain'!AI2528</f>
        <v>-57.49522379583658</v>
      </c>
      <c r="D1412">
        <f>'TPS543C20 Loop Gain'!AJ2528</f>
        <v>70.749469173354044</v>
      </c>
      <c r="E1412">
        <f>'TPS543C20 Loop Gain'!B2528</f>
        <v>594000</v>
      </c>
    </row>
    <row r="1413" spans="3:5" x14ac:dyDescent="0.35">
      <c r="C1413">
        <f>'TPS543C20 Loop Gain'!AI2527</f>
        <v>-57.552118313284666</v>
      </c>
      <c r="D1413">
        <f>'TPS543C20 Loop Gain'!AJ2527</f>
        <v>71.092039807934171</v>
      </c>
      <c r="E1413">
        <f>'TPS543C20 Loop Gain'!B2527</f>
        <v>593000</v>
      </c>
    </row>
    <row r="1414" spans="3:5" x14ac:dyDescent="0.35">
      <c r="C1414">
        <f>'TPS543C20 Loop Gain'!AI2526</f>
        <v>-57.61016739333823</v>
      </c>
      <c r="D1414">
        <f>'TPS543C20 Loop Gain'!AJ2526</f>
        <v>71.434720758130297</v>
      </c>
      <c r="E1414">
        <f>'TPS543C20 Loop Gain'!B2526</f>
        <v>592000</v>
      </c>
    </row>
    <row r="1415" spans="3:5" x14ac:dyDescent="0.35">
      <c r="C1415">
        <f>'TPS543C20 Loop Gain'!AI2525</f>
        <v>-57.669395710128121</v>
      </c>
      <c r="D1415">
        <f>'TPS543C20 Loop Gain'!AJ2525</f>
        <v>71.777512993230985</v>
      </c>
      <c r="E1415">
        <f>'TPS543C20 Loop Gain'!B2525</f>
        <v>591000</v>
      </c>
    </row>
    <row r="1416" spans="3:5" x14ac:dyDescent="0.35">
      <c r="C1416">
        <f>'TPS543C20 Loop Gain'!AI2524</f>
        <v>-57.729828800420663</v>
      </c>
      <c r="D1416">
        <f>'TPS543C20 Loop Gain'!AJ2524</f>
        <v>72.120417473670003</v>
      </c>
      <c r="E1416">
        <f>'TPS543C20 Loop Gain'!B2524</f>
        <v>590000</v>
      </c>
    </row>
    <row r="1417" spans="3:5" x14ac:dyDescent="0.35">
      <c r="C1417">
        <f>'TPS543C20 Loop Gain'!AI2523</f>
        <v>-57.791493103648371</v>
      </c>
      <c r="D1417">
        <f>'TPS543C20 Loop Gain'!AJ2523</f>
        <v>72.46343515082701</v>
      </c>
      <c r="E1417">
        <f>'TPS543C20 Loop Gain'!B2523</f>
        <v>589000</v>
      </c>
    </row>
    <row r="1418" spans="3:5" x14ac:dyDescent="0.35">
      <c r="C1418">
        <f>'TPS543C20 Loop Gain'!AI2522</f>
        <v>-57.854416004304682</v>
      </c>
      <c r="D1418">
        <f>'TPS543C20 Loop Gain'!AJ2522</f>
        <v>72.806566966826139</v>
      </c>
      <c r="E1418">
        <f>'TPS543C20 Loop Gain'!B2522</f>
        <v>588000</v>
      </c>
    </row>
    <row r="1419" spans="3:5" x14ac:dyDescent="0.35">
      <c r="C1419">
        <f>'TPS543C20 Loop Gain'!AI2521</f>
        <v>-57.918625876869285</v>
      </c>
      <c r="D1419">
        <f>'TPS543C20 Loop Gain'!AJ2521</f>
        <v>73.149813854334951</v>
      </c>
      <c r="E1419">
        <f>'TPS543C20 Loop Gain'!B2521</f>
        <v>587000</v>
      </c>
    </row>
    <row r="1420" spans="3:5" x14ac:dyDescent="0.35">
      <c r="C1420">
        <f>'TPS543C20 Loop Gain'!AI2520</f>
        <v>-57.984152133450195</v>
      </c>
      <c r="D1420">
        <f>'TPS543C20 Loop Gain'!AJ2520</f>
        <v>73.493176736362599</v>
      </c>
      <c r="E1420">
        <f>'TPS543C20 Loop Gain'!B2520</f>
        <v>586000</v>
      </c>
    </row>
    <row r="1421" spans="3:5" x14ac:dyDescent="0.35">
      <c r="C1421">
        <f>'TPS543C20 Loop Gain'!AI2519</f>
        <v>-58.051025274339374</v>
      </c>
      <c r="D1421">
        <f>'TPS543C20 Loop Gain'!AJ2519</f>
        <v>73.836656526058974</v>
      </c>
      <c r="E1421">
        <f>'TPS543C20 Loop Gain'!B2519</f>
        <v>585000</v>
      </c>
    </row>
    <row r="1422" spans="3:5" x14ac:dyDescent="0.35">
      <c r="C1422">
        <f>'TPS543C20 Loop Gain'!AI2518</f>
        <v>-58.119276941701244</v>
      </c>
      <c r="D1422">
        <f>'TPS543C20 Loop Gain'!AJ2518</f>
        <v>74.180254126509212</v>
      </c>
      <c r="E1422">
        <f>'TPS543C20 Loop Gain'!B2518</f>
        <v>584000</v>
      </c>
    </row>
    <row r="1423" spans="3:5" x14ac:dyDescent="0.35">
      <c r="C1423">
        <f>'TPS543C20 Loop Gain'!AI2517</f>
        <v>-58.188939976626074</v>
      </c>
      <c r="D1423">
        <f>'TPS543C20 Loop Gain'!AJ2517</f>
        <v>74.523970430533481</v>
      </c>
      <c r="E1423">
        <f>'TPS543C20 Loop Gain'!B2517</f>
        <v>583000</v>
      </c>
    </row>
    <row r="1424" spans="3:5" x14ac:dyDescent="0.35">
      <c r="C1424">
        <f>'TPS543C20 Loop Gain'!AI2516</f>
        <v>-58.260048479808326</v>
      </c>
      <c r="D1424">
        <f>'TPS543C20 Loop Gain'!AJ2516</f>
        <v>74.867806320479289</v>
      </c>
      <c r="E1424">
        <f>'TPS543C20 Loop Gain'!B2516</f>
        <v>582000</v>
      </c>
    </row>
    <row r="1425" spans="3:5" x14ac:dyDescent="0.35">
      <c r="C1425">
        <f>'TPS543C20 Loop Gain'!AI2515</f>
        <v>-58.332637876127521</v>
      </c>
      <c r="D1425">
        <f>'TPS543C20 Loop Gain'!AJ2515</f>
        <v>75.211762668020256</v>
      </c>
      <c r="E1425">
        <f>'TPS543C20 Loop Gain'!B2515</f>
        <v>581000</v>
      </c>
    </row>
    <row r="1426" spans="3:5" x14ac:dyDescent="0.35">
      <c r="C1426">
        <f>'TPS543C20 Loop Gain'!AI2514</f>
        <v>-58.406744983436532</v>
      </c>
      <c r="D1426">
        <f>'TPS543C20 Loop Gain'!AJ2514</f>
        <v>75.555840333949618</v>
      </c>
      <c r="E1426">
        <f>'TPS543C20 Loop Gain'!B2514</f>
        <v>580000</v>
      </c>
    </row>
    <row r="1427" spans="3:5" x14ac:dyDescent="0.35">
      <c r="C1427">
        <f>'TPS543C20 Loop Gain'!AI2513</f>
        <v>-58.482408085891663</v>
      </c>
      <c r="D1427">
        <f>'TPS543C20 Loop Gain'!AJ2513</f>
        <v>75.900040167975334</v>
      </c>
      <c r="E1427">
        <f>'TPS543C20 Loop Gain'!B2513</f>
        <v>579000</v>
      </c>
    </row>
    <row r="1428" spans="3:5" x14ac:dyDescent="0.35">
      <c r="C1428">
        <f>'TPS543C20 Loop Gain'!AI2512</f>
        <v>-58.559667012189173</v>
      </c>
      <c r="D1428">
        <f>'TPS543C20 Loop Gain'!AJ2512</f>
        <v>76.244363008514071</v>
      </c>
      <c r="E1428">
        <f>'TPS543C20 Loop Gain'!B2512</f>
        <v>578000</v>
      </c>
    </row>
    <row r="1429" spans="3:5" x14ac:dyDescent="0.35">
      <c r="C1429">
        <f>'TPS543C20 Loop Gain'!AI2511</f>
        <v>-58.638563219105265</v>
      </c>
      <c r="D1429">
        <f>'TPS543C20 Loop Gain'!AJ2511</f>
        <v>76.588809682485433</v>
      </c>
      <c r="E1429">
        <f>'TPS543C20 Loop Gain'!B2511</f>
        <v>577000</v>
      </c>
    </row>
    <row r="1430" spans="3:5" x14ac:dyDescent="0.35">
      <c r="C1430">
        <f>'TPS543C20 Loop Gain'!AI2510</f>
        <v>-58.71913988077889</v>
      </c>
      <c r="D1430">
        <f>'TPS543C20 Loop Gain'!AJ2510</f>
        <v>76.933381005104451</v>
      </c>
      <c r="E1430">
        <f>'TPS543C20 Loop Gain'!B2510</f>
        <v>576000</v>
      </c>
    </row>
    <row r="1431" spans="3:5" x14ac:dyDescent="0.35">
      <c r="C1431">
        <f>'TPS543C20 Loop Gain'!AI2509</f>
        <v>-58.80144198421803</v>
      </c>
      <c r="D1431">
        <f>'TPS543C20 Loop Gain'!AJ2509</f>
        <v>77.278077779676295</v>
      </c>
      <c r="E1431">
        <f>'TPS543C20 Loop Gain'!B2509</f>
        <v>575000</v>
      </c>
    </row>
    <row r="1432" spans="3:5" x14ac:dyDescent="0.35">
      <c r="C1432">
        <f>'TPS543C20 Loop Gain'!AI2508</f>
        <v>-58.885516431553796</v>
      </c>
      <c r="D1432">
        <f>'TPS543C20 Loop Gain'!AJ2508</f>
        <v>77.622900797388212</v>
      </c>
      <c r="E1432">
        <f>'TPS543C20 Loop Gain'!B2508</f>
        <v>574000</v>
      </c>
    </row>
    <row r="1433" spans="3:5" x14ac:dyDescent="0.35">
      <c r="C1433">
        <f>'TPS543C20 Loop Gain'!AI2507</f>
        <v>-58.971412149627866</v>
      </c>
      <c r="D1433">
        <f>'TPS543C20 Loop Gain'!AJ2507</f>
        <v>77.967850837101537</v>
      </c>
      <c r="E1433">
        <f>'TPS543C20 Loop Gain'!B2507</f>
        <v>573000</v>
      </c>
    </row>
    <row r="1434" spans="3:5" x14ac:dyDescent="0.35">
      <c r="C1434">
        <f>'TPS543C20 Loop Gain'!AI2506</f>
        <v>-59.059180207548117</v>
      </c>
      <c r="D1434">
        <f>'TPS543C20 Loop Gain'!AJ2506</f>
        <v>78.31292866514508</v>
      </c>
      <c r="E1434">
        <f>'TPS543C20 Loop Gain'!B2506</f>
        <v>572000</v>
      </c>
    </row>
    <row r="1435" spans="3:5" x14ac:dyDescent="0.35">
      <c r="C1435">
        <f>'TPS543C20 Loop Gain'!AI2505</f>
        <v>-59.148873942920623</v>
      </c>
      <c r="D1435">
        <f>'TPS543C20 Loop Gain'!AJ2505</f>
        <v>78.658135035106142</v>
      </c>
      <c r="E1435">
        <f>'TPS543C20 Loop Gain'!B2505</f>
        <v>571000</v>
      </c>
    </row>
    <row r="1436" spans="3:5" x14ac:dyDescent="0.35">
      <c r="C1436">
        <f>'TPS543C20 Loop Gain'!AI2504</f>
        <v>-59.240549097538853</v>
      </c>
      <c r="D1436">
        <f>'TPS543C20 Loop Gain'!AJ2504</f>
        <v>79.003470687623761</v>
      </c>
      <c r="E1436">
        <f>'TPS543C20 Loop Gain'!B2504</f>
        <v>570000</v>
      </c>
    </row>
    <row r="1437" spans="3:5" x14ac:dyDescent="0.35">
      <c r="C1437">
        <f>'TPS543C20 Loop Gain'!AI2503</f>
        <v>-59.334263963389738</v>
      </c>
      <c r="D1437">
        <f>'TPS543C20 Loop Gain'!AJ2503</f>
        <v>79.348936350179272</v>
      </c>
      <c r="E1437">
        <f>'TPS543C20 Loop Gain'!B2503</f>
        <v>569000</v>
      </c>
    </row>
    <row r="1438" spans="3:5" x14ac:dyDescent="0.35">
      <c r="C1438">
        <f>'TPS543C20 Loop Gain'!AI2502</f>
        <v>-59.430079539935861</v>
      </c>
      <c r="D1438">
        <f>'TPS543C20 Loop Gain'!AJ2502</f>
        <v>79.694532736887766</v>
      </c>
      <c r="E1438">
        <f>'TPS543C20 Loop Gain'!B2502</f>
        <v>568000</v>
      </c>
    </row>
    <row r="1439" spans="3:5" x14ac:dyDescent="0.35">
      <c r="C1439">
        <f>'TPS543C20 Loop Gain'!AI2501</f>
        <v>-59.528059703732119</v>
      </c>
      <c r="D1439">
        <f>'TPS543C20 Loop Gain'!AJ2501</f>
        <v>80.040260548290874</v>
      </c>
      <c r="E1439">
        <f>'TPS543C20 Loop Gain'!B2501</f>
        <v>567000</v>
      </c>
    </row>
    <row r="1440" spans="3:5" x14ac:dyDescent="0.35">
      <c r="C1440">
        <f>'TPS543C20 Loop Gain'!AI2500</f>
        <v>-59.628271391557924</v>
      </c>
      <c r="D1440">
        <f>'TPS543C20 Loop Gain'!AJ2500</f>
        <v>80.386120471147109</v>
      </c>
      <c r="E1440">
        <f>'TPS543C20 Loop Gain'!B2500</f>
        <v>566000</v>
      </c>
    </row>
    <row r="1441" spans="3:5" x14ac:dyDescent="0.35">
      <c r="C1441">
        <f>'TPS543C20 Loop Gain'!AI2499</f>
        <v>-59.730784798377485</v>
      </c>
      <c r="D1441">
        <f>'TPS543C20 Loop Gain'!AJ2499</f>
        <v>80.732113178223486</v>
      </c>
      <c r="E1441">
        <f>'TPS543C20 Loop Gain'!B2499</f>
        <v>565000</v>
      </c>
    </row>
    <row r="1442" spans="3:5" x14ac:dyDescent="0.35">
      <c r="C1442">
        <f>'TPS543C20 Loop Gain'!AI2498</f>
        <v>-59.835673591591544</v>
      </c>
      <c r="D1442">
        <f>'TPS543C20 Loop Gain'!AJ2498</f>
        <v>81.07823932808742</v>
      </c>
      <c r="E1442">
        <f>'TPS543C20 Loop Gain'!B2498</f>
        <v>564000</v>
      </c>
    </row>
    <row r="1443" spans="3:5" x14ac:dyDescent="0.35">
      <c r="C1443">
        <f>'TPS543C20 Loop Gain'!AI2497</f>
        <v>-59.943015143218794</v>
      </c>
      <c r="D1443">
        <f>'TPS543C20 Loop Gain'!AJ2497</f>
        <v>81.424499564897786</v>
      </c>
      <c r="E1443">
        <f>'TPS543C20 Loop Gain'!B2497</f>
        <v>563000</v>
      </c>
    </row>
    <row r="1444" spans="3:5" x14ac:dyDescent="0.35">
      <c r="C1444">
        <f>'TPS543C20 Loop Gain'!AI2496</f>
        <v>-60.052890781833945</v>
      </c>
      <c r="D1444">
        <f>'TPS543C20 Loop Gain'!AJ2496</f>
        <v>81.770894518196485</v>
      </c>
      <c r="E1444">
        <f>'TPS543C20 Loop Gain'!B2496</f>
        <v>562000</v>
      </c>
    </row>
    <row r="1445" spans="3:5" x14ac:dyDescent="0.35">
      <c r="C1445">
        <f>'TPS543C20 Loop Gain'!AI2495</f>
        <v>-60.165386066318888</v>
      </c>
      <c r="D1445">
        <f>'TPS543C20 Loop Gain'!AJ2495</f>
        <v>82.117424802699958</v>
      </c>
      <c r="E1445">
        <f>'TPS543C20 Loop Gain'!B2495</f>
        <v>561000</v>
      </c>
    </row>
    <row r="1446" spans="3:5" x14ac:dyDescent="0.35">
      <c r="C1446">
        <f>'TPS543C20 Loop Gain'!AI2494</f>
        <v>-60.280591083729583</v>
      </c>
      <c r="D1446">
        <f>'TPS543C20 Loop Gain'!AJ2494</f>
        <v>82.464091018092077</v>
      </c>
      <c r="E1446">
        <f>'TPS543C20 Loop Gain'!B2494</f>
        <v>560000</v>
      </c>
    </row>
    <row r="1447" spans="3:5" x14ac:dyDescent="0.35">
      <c r="C1447">
        <f>'TPS543C20 Loop Gain'!AI2493</f>
        <v>-60.398600773876083</v>
      </c>
      <c r="D1447">
        <f>'TPS543C20 Loop Gain'!AJ2493</f>
        <v>82.810893748814721</v>
      </c>
      <c r="E1447">
        <f>'TPS543C20 Loop Gain'!B2493</f>
        <v>559000</v>
      </c>
    </row>
    <row r="1448" spans="3:5" x14ac:dyDescent="0.35">
      <c r="C1448">
        <f>'TPS543C20 Loop Gain'!AI2492</f>
        <v>-60.519515283540883</v>
      </c>
      <c r="D1448">
        <f>'TPS543C20 Loop Gain'!AJ2492</f>
        <v>83.157833563860521</v>
      </c>
      <c r="E1448">
        <f>'TPS543C20 Loop Gain'!B2492</f>
        <v>558000</v>
      </c>
    </row>
    <row r="1449" spans="3:5" x14ac:dyDescent="0.35">
      <c r="C1449">
        <f>'TPS543C20 Loop Gain'!AI2491</f>
        <v>-60.643440353644216</v>
      </c>
      <c r="D1449">
        <f>'TPS543C20 Loop Gain'!AJ2491</f>
        <v>83.504911016566552</v>
      </c>
      <c r="E1449">
        <f>'TPS543C20 Loop Gain'!B2491</f>
        <v>557000</v>
      </c>
    </row>
    <row r="1450" spans="3:5" x14ac:dyDescent="0.35">
      <c r="C1450">
        <f>'TPS543C20 Loop Gain'!AI2490</f>
        <v>-60.770487743105107</v>
      </c>
      <c r="D1450">
        <f>'TPS543C20 Loop Gain'!AJ2490</f>
        <v>83.852126644405416</v>
      </c>
      <c r="E1450">
        <f>'TPS543C20 Loop Gain'!B2490</f>
        <v>556000</v>
      </c>
    </row>
    <row r="1451" spans="3:5" x14ac:dyDescent="0.35">
      <c r="C1451">
        <f>'TPS543C20 Loop Gain'!AI2489</f>
        <v>-60.90077569364739</v>
      </c>
      <c r="D1451">
        <f>'TPS543C20 Loop Gain'!AJ2489</f>
        <v>84.199480968779085</v>
      </c>
      <c r="E1451">
        <f>'TPS543C20 Loop Gain'!B2489</f>
        <v>555000</v>
      </c>
    </row>
    <row r="1452" spans="3:5" x14ac:dyDescent="0.35">
      <c r="C1452">
        <f>'TPS543C20 Loop Gain'!AI2488</f>
        <v>-61.034429440396323</v>
      </c>
      <c r="D1452">
        <f>'TPS543C20 Loop Gain'!AJ2488</f>
        <v>84.54697449481354</v>
      </c>
      <c r="E1452">
        <f>'TPS543C20 Loop Gain'!B2488</f>
        <v>554000</v>
      </c>
    </row>
    <row r="1453" spans="3:5" x14ac:dyDescent="0.35">
      <c r="C1453">
        <f>'TPS543C20 Loop Gain'!AI2487</f>
        <v>-61.171581773784041</v>
      </c>
      <c r="D1453">
        <f>'TPS543C20 Loop Gain'!AJ2487</f>
        <v>84.894607711151366</v>
      </c>
      <c r="E1453">
        <f>'TPS543C20 Loop Gain'!B2487</f>
        <v>553000</v>
      </c>
    </row>
    <row r="1454" spans="3:5" x14ac:dyDescent="0.35">
      <c r="C1454">
        <f>'TPS543C20 Loop Gain'!AI2486</f>
        <v>-61.312373659077949</v>
      </c>
      <c r="D1454">
        <f>'TPS543C20 Loop Gain'!AJ2486</f>
        <v>85.242381089747198</v>
      </c>
      <c r="E1454">
        <f>'TPS543C20 Loop Gain'!B2486</f>
        <v>552000</v>
      </c>
    </row>
    <row r="1455" spans="3:5" x14ac:dyDescent="0.35">
      <c r="C1455">
        <f>'TPS543C20 Loop Gain'!AI2485</f>
        <v>-61.456954920773079</v>
      </c>
      <c r="D1455">
        <f>'TPS543C20 Loop Gain'!AJ2485</f>
        <v>85.590295085662262</v>
      </c>
      <c r="E1455">
        <f>'TPS543C20 Loop Gain'!B2485</f>
        <v>551000</v>
      </c>
    </row>
    <row r="1456" spans="3:5" x14ac:dyDescent="0.35">
      <c r="C1456">
        <f>'TPS543C20 Loop Gain'!AI2484</f>
        <v>-61.60548500017093</v>
      </c>
      <c r="D1456">
        <f>'TPS543C20 Loop Gain'!AJ2484</f>
        <v>85.938350136860507</v>
      </c>
      <c r="E1456">
        <f>'TPS543C20 Loop Gain'!B2484</f>
        <v>550000</v>
      </c>
    </row>
    <row r="1457" spans="3:5" x14ac:dyDescent="0.35">
      <c r="C1457">
        <f>'TPS543C20 Loop Gain'!AI2483</f>
        <v>-61.758133795741223</v>
      </c>
      <c r="D1457">
        <f>'TPS543C20 Loop Gain'!AJ2483</f>
        <v>86.286546664004419</v>
      </c>
      <c r="E1457">
        <f>'TPS543C20 Loop Gain'!B2483</f>
        <v>549000</v>
      </c>
    </row>
    <row r="1458" spans="3:5" x14ac:dyDescent="0.35">
      <c r="C1458">
        <f>'TPS543C20 Loop Gain'!AI2482</f>
        <v>-61.915082597365597</v>
      </c>
      <c r="D1458">
        <f>'TPS543C20 Loop Gain'!AJ2482</f>
        <v>86.63488507025221</v>
      </c>
      <c r="E1458">
        <f>'TPS543C20 Loop Gain'!B2482</f>
        <v>548000</v>
      </c>
    </row>
    <row r="1459" spans="3:5" x14ac:dyDescent="0.35">
      <c r="C1459">
        <f>'TPS543C20 Loop Gain'!AI2481</f>
        <v>-62.076525127335117</v>
      </c>
      <c r="D1459">
        <f>'TPS543C20 Loop Gain'!AJ2481</f>
        <v>86.983365741055792</v>
      </c>
      <c r="E1459">
        <f>'TPS543C20 Loop Gain'!B2481</f>
        <v>547000</v>
      </c>
    </row>
    <row r="1460" spans="3:5" x14ac:dyDescent="0.35">
      <c r="C1460">
        <f>'TPS543C20 Loop Gain'!AI2480</f>
        <v>-62.242668703083986</v>
      </c>
      <c r="D1460">
        <f>'TPS543C20 Loop Gain'!AJ2480</f>
        <v>87.331989043958288</v>
      </c>
      <c r="E1460">
        <f>'TPS543C20 Loop Gain'!B2480</f>
        <v>546000</v>
      </c>
    </row>
    <row r="1461" spans="3:5" x14ac:dyDescent="0.35">
      <c r="C1461">
        <f>'TPS543C20 Loop Gain'!AI2479</f>
        <v>-62.413735539150949</v>
      </c>
      <c r="D1461">
        <f>'TPS543C20 Loop Gain'!AJ2479</f>
        <v>87.680755328393815</v>
      </c>
      <c r="E1461">
        <f>'TPS543C20 Loop Gain'!B2479</f>
        <v>545000</v>
      </c>
    </row>
    <row r="1462" spans="3:5" x14ac:dyDescent="0.35">
      <c r="C1462">
        <f>'TPS543C20 Loop Gain'!AI2478</f>
        <v>-62.589964208864998</v>
      </c>
      <c r="D1462">
        <f>'TPS543C20 Loop Gain'!AJ2478</f>
        <v>88.029664925488333</v>
      </c>
      <c r="E1462">
        <f>'TPS543C20 Loop Gain'!B2478</f>
        <v>544000</v>
      </c>
    </row>
    <row r="1463" spans="3:5" x14ac:dyDescent="0.35">
      <c r="C1463">
        <f>'TPS543C20 Loop Gain'!AI2477</f>
        <v>-62.771611289863529</v>
      </c>
      <c r="D1463">
        <f>'TPS543C20 Loop Gain'!AJ2477</f>
        <v>88.378718147858592</v>
      </c>
      <c r="E1463">
        <f>'TPS543C20 Loop Gain'!B2477</f>
        <v>543000</v>
      </c>
    </row>
    <row r="1464" spans="3:5" x14ac:dyDescent="0.35">
      <c r="C1464">
        <f>'TPS543C20 Loop Gain'!AI2476</f>
        <v>-62.958953221902057</v>
      </c>
      <c r="D1464">
        <f>'TPS543C20 Loop Gain'!AJ2476</f>
        <v>88.727915289416146</v>
      </c>
      <c r="E1464">
        <f>'TPS543C20 Loop Gain'!B2476</f>
        <v>542000</v>
      </c>
    </row>
    <row r="1465" spans="3:5" x14ac:dyDescent="0.35">
      <c r="C1465">
        <f>'TPS543C20 Loop Gain'!AI2475</f>
        <v>-63.152288410691753</v>
      </c>
      <c r="D1465">
        <f>'TPS543C20 Loop Gain'!AJ2475</f>
        <v>89.077256625169525</v>
      </c>
      <c r="E1465">
        <f>'TPS543C20 Loop Gain'!B2475</f>
        <v>541000</v>
      </c>
    </row>
    <row r="1466" spans="3:5" x14ac:dyDescent="0.35">
      <c r="C1466">
        <f>'TPS543C20 Loop Gain'!AI2474</f>
        <v>-63.351939617932594</v>
      </c>
      <c r="D1466">
        <f>'TPS543C20 Loop Gain'!AJ2474</f>
        <v>89.426742411028002</v>
      </c>
      <c r="E1466">
        <f>'TPS543C20 Loop Gain'!B2474</f>
        <v>540000</v>
      </c>
    </row>
    <row r="1467" spans="3:5" x14ac:dyDescent="0.35">
      <c r="C1467">
        <f>'TPS543C20 Loop Gain'!AI2473</f>
        <v>-63.558256685564757</v>
      </c>
      <c r="D1467">
        <f>'TPS543C20 Loop Gain'!AJ2473</f>
        <v>89.77637288360674</v>
      </c>
      <c r="E1467">
        <f>'TPS543C20 Loop Gain'!B2473</f>
        <v>539000</v>
      </c>
    </row>
    <row r="1468" spans="3:5" x14ac:dyDescent="0.35">
      <c r="C1468">
        <f>'TPS543C20 Loop Gain'!AI2472</f>
        <v>-63.771619651941513</v>
      </c>
      <c r="D1468">
        <f>'TPS543C20 Loop Gain'!AJ2472</f>
        <v>90.126148260033858</v>
      </c>
      <c r="E1468">
        <f>'TPS543C20 Loop Gain'!B2472</f>
        <v>538000</v>
      </c>
    </row>
    <row r="1469" spans="3:5" x14ac:dyDescent="0.35">
      <c r="C1469">
        <f>'TPS543C20 Loop Gain'!AI2471</f>
        <v>-63.992442329593302</v>
      </c>
      <c r="D1469">
        <f>'TPS543C20 Loop Gain'!AJ2471</f>
        <v>90.476068737756634</v>
      </c>
      <c r="E1469">
        <f>'TPS543C20 Loop Gain'!B2471</f>
        <v>537000</v>
      </c>
    </row>
    <row r="1470" spans="3:5" x14ac:dyDescent="0.35">
      <c r="C1470">
        <f>'TPS543C20 Loop Gain'!AI2470</f>
        <v>-64.221176429139305</v>
      </c>
      <c r="D1470">
        <f>'TPS543C20 Loop Gain'!AJ2470</f>
        <v>90.826134494352061</v>
      </c>
      <c r="E1470">
        <f>'TPS543C20 Loop Gain'!B2470</f>
        <v>536000</v>
      </c>
    </row>
    <row r="1471" spans="3:5" x14ac:dyDescent="0.35">
      <c r="C1471">
        <f>'TPS543C20 Loop Gain'!AI2469</f>
        <v>-64.458316332552101</v>
      </c>
      <c r="D1471">
        <f>'TPS543C20 Loop Gain'!AJ2469</f>
        <v>91.176345687335214</v>
      </c>
      <c r="E1471">
        <f>'TPS543C20 Loop Gain'!B2469</f>
        <v>535000</v>
      </c>
    </row>
    <row r="1472" spans="3:5" x14ac:dyDescent="0.35">
      <c r="C1472">
        <f>'TPS543C20 Loop Gain'!AI2468</f>
        <v>-64.704404642469456</v>
      </c>
      <c r="D1472">
        <f>'TPS543C20 Loop Gain'!AJ2468</f>
        <v>91.526702453972192</v>
      </c>
      <c r="E1472">
        <f>'TPS543C20 Loop Gain'!B2468</f>
        <v>534000</v>
      </c>
    </row>
    <row r="1473" spans="3:5" x14ac:dyDescent="0.35">
      <c r="C1473">
        <f>'TPS543C20 Loop Gain'!AI2467</f>
        <v>-64.960038664061102</v>
      </c>
      <c r="D1473">
        <f>'TPS543C20 Loop Gain'!AJ2467</f>
        <v>91.877204911091624</v>
      </c>
      <c r="E1473">
        <f>'TPS543C20 Loop Gain'!B2467</f>
        <v>533000</v>
      </c>
    </row>
    <row r="1474" spans="3:5" x14ac:dyDescent="0.35">
      <c r="C1474">
        <f>'TPS543C20 Loop Gain'!AI2466</f>
        <v>-65.225878014068144</v>
      </c>
      <c r="D1474">
        <f>'TPS543C20 Loop Gain'!AJ2466</f>
        <v>92.227853154901112</v>
      </c>
      <c r="E1474">
        <f>'TPS543C20 Loop Gain'!B2466</f>
        <v>532000</v>
      </c>
    </row>
    <row r="1475" spans="3:5" x14ac:dyDescent="0.35">
      <c r="C1475">
        <f>'TPS543C20 Loop Gain'!AI2465</f>
        <v>-65.502653600726504</v>
      </c>
      <c r="D1475">
        <f>'TPS543C20 Loop Gain'!AJ2465</f>
        <v>92.578647260801006</v>
      </c>
      <c r="E1475">
        <f>'TPS543C20 Loop Gain'!B2465</f>
        <v>531000</v>
      </c>
    </row>
    <row r="1476" spans="3:5" x14ac:dyDescent="0.35">
      <c r="C1476">
        <f>'TPS543C20 Loop Gain'!AI2464</f>
        <v>-65.791178282072778</v>
      </c>
      <c r="D1476">
        <f>'TPS543C20 Loop Gain'!AJ2464</f>
        <v>92.929587283203944</v>
      </c>
      <c r="E1476">
        <f>'TPS543C20 Loop Gain'!B2464</f>
        <v>530000</v>
      </c>
    </row>
    <row r="1477" spans="3:5" x14ac:dyDescent="0.35">
      <c r="C1477">
        <f>'TPS543C20 Loop Gain'!AI2463</f>
        <v>-66.092359593729313</v>
      </c>
      <c r="D1477">
        <f>'TPS543C20 Loop Gain'!AJ2463</f>
        <v>93.280673255352824</v>
      </c>
      <c r="E1477">
        <f>'TPS543C20 Loop Gain'!B2463</f>
        <v>529000</v>
      </c>
    </row>
    <row r="1478" spans="3:5" x14ac:dyDescent="0.35">
      <c r="C1478">
        <f>'TPS543C20 Loop Gain'!AI2462</f>
        <v>-66.407215047906973</v>
      </c>
      <c r="D1478">
        <f>'TPS543C20 Loop Gain'!AJ2462</f>
        <v>93.631905189142657</v>
      </c>
      <c r="E1478">
        <f>'TPS543C20 Loop Gain'!B2462</f>
        <v>528000</v>
      </c>
    </row>
    <row r="1479" spans="3:5" x14ac:dyDescent="0.35">
      <c r="C1479">
        <f>'TPS543C20 Loop Gain'!AI2461</f>
        <v>-66.736890653270748</v>
      </c>
      <c r="D1479">
        <f>'TPS543C20 Loop Gain'!AJ2461</f>
        <v>93.983283074943273</v>
      </c>
      <c r="E1479">
        <f>'TPS543C20 Loop Gain'!B2461</f>
        <v>527000</v>
      </c>
    </row>
    <row r="1480" spans="3:5" x14ac:dyDescent="0.35">
      <c r="C1480">
        <f>'TPS543C20 Loop Gain'!AI2460</f>
        <v>-67.082683505273906</v>
      </c>
      <c r="D1480">
        <f>'TPS543C20 Loop Gain'!AJ2460</f>
        <v>94.334806881423674</v>
      </c>
      <c r="E1480">
        <f>'TPS543C20 Loop Gain'!B2460</f>
        <v>526000</v>
      </c>
    </row>
    <row r="1481" spans="3:5" x14ac:dyDescent="0.35">
      <c r="C1481">
        <f>'TPS543C20 Loop Gain'!AI2459</f>
        <v>-67.446069570081789</v>
      </c>
      <c r="D1481">
        <f>'TPS543C20 Loop Gain'!AJ2459</f>
        <v>94.686476555378377</v>
      </c>
      <c r="E1481">
        <f>'TPS543C20 Loop Gain'!B2459</f>
        <v>525000</v>
      </c>
    </row>
    <row r="1482" spans="3:5" x14ac:dyDescent="0.35">
      <c r="C1482">
        <f>'TPS543C20 Loop Gain'!AI2458</f>
        <v>-67.828738164266042</v>
      </c>
      <c r="D1482">
        <f>'TPS543C20 Loop Gain'!AJ2458</f>
        <v>95.038292021557211</v>
      </c>
      <c r="E1482">
        <f>'TPS543C20 Loop Gain'!B2458</f>
        <v>524000</v>
      </c>
    </row>
    <row r="1483" spans="3:5" x14ac:dyDescent="0.35">
      <c r="C1483">
        <f>'TPS543C20 Loop Gain'!AI2457</f>
        <v>-68.232635165121977</v>
      </c>
      <c r="D1483">
        <f>'TPS543C20 Loop Gain'!AJ2457</f>
        <v>95.390253182494391</v>
      </c>
      <c r="E1483">
        <f>'TPS543C20 Loop Gain'!B2457</f>
        <v>523000</v>
      </c>
    </row>
    <row r="1484" spans="3:5" x14ac:dyDescent="0.35">
      <c r="C1484">
        <f>'TPS543C20 Loop Gain'!AI2456</f>
        <v>-68.660017746602847</v>
      </c>
      <c r="D1484">
        <f>'TPS543C20 Loop Gain'!AJ2456</f>
        <v>95.742359918342302</v>
      </c>
      <c r="E1484">
        <f>'TPS543C20 Loop Gain'!B2456</f>
        <v>522000</v>
      </c>
    </row>
    <row r="1485" spans="3:5" x14ac:dyDescent="0.35">
      <c r="C1485">
        <f>'TPS543C20 Loop Gain'!AI2455</f>
        <v>-69.113524538898503</v>
      </c>
      <c r="D1485">
        <f>'TPS543C20 Loop Gain'!AJ2455</f>
        <v>96.094612086705595</v>
      </c>
      <c r="E1485">
        <f>'TPS543C20 Loop Gain'!B2455</f>
        <v>521000</v>
      </c>
    </row>
    <row r="1486" spans="3:5" x14ac:dyDescent="0.35">
      <c r="C1486">
        <f>'TPS543C20 Loop Gain'!AI2454</f>
        <v>-69.596266740100035</v>
      </c>
      <c r="D1486">
        <f>'TPS543C20 Loop Gain'!AJ2454</f>
        <v>96.447009522478936</v>
      </c>
      <c r="E1486">
        <f>'TPS543C20 Loop Gain'!B2454</f>
        <v>520000</v>
      </c>
    </row>
    <row r="1487" spans="3:5" x14ac:dyDescent="0.35">
      <c r="C1487">
        <f>'TPS543C20 Loop Gain'!AI2453</f>
        <v>-70.11194816798421</v>
      </c>
      <c r="D1487">
        <f>'TPS543C20 Loop Gain'!AJ2453</f>
        <v>96.799552037685785</v>
      </c>
      <c r="E1487">
        <f>'TPS543C20 Loop Gain'!B2453</f>
        <v>519000</v>
      </c>
    </row>
    <row r="1488" spans="3:5" x14ac:dyDescent="0.35">
      <c r="C1488">
        <f>'TPS543C20 Loop Gain'!AI2452</f>
        <v>-70.665026035505122</v>
      </c>
      <c r="D1488">
        <f>'TPS543C20 Loop Gain'!AJ2452</f>
        <v>97.15223942131999</v>
      </c>
      <c r="E1488">
        <f>'TPS543C20 Loop Gain'!B2452</f>
        <v>518000</v>
      </c>
    </row>
    <row r="1489" spans="3:5" x14ac:dyDescent="0.35">
      <c r="C1489">
        <f>'TPS543C20 Loop Gain'!AI2451</f>
        <v>-71.260930241332602</v>
      </c>
      <c r="D1489">
        <f>'TPS543C20 Loop Gain'!AJ2451</f>
        <v>97.50507143919063</v>
      </c>
      <c r="E1489">
        <f>'TPS543C20 Loop Gain'!B2451</f>
        <v>517000</v>
      </c>
    </row>
    <row r="1490" spans="3:5" x14ac:dyDescent="0.35">
      <c r="C1490">
        <f>'TPS543C20 Loop Gain'!AI2450</f>
        <v>-71.906368751984544</v>
      </c>
      <c r="D1490">
        <f>'TPS543C20 Loop Gain'!AJ2450</f>
        <v>97.858047833768097</v>
      </c>
      <c r="E1490">
        <f>'TPS543C20 Loop Gain'!B2450</f>
        <v>516000</v>
      </c>
    </row>
    <row r="1491" spans="3:5" x14ac:dyDescent="0.35">
      <c r="C1491">
        <f>'TPS543C20 Loop Gain'!AI2449</f>
        <v>-72.609763116462318</v>
      </c>
      <c r="D1491">
        <f>'TPS543C20 Loop Gain'!AJ2449</f>
        <v>98.211168324032471</v>
      </c>
      <c r="E1491">
        <f>'TPS543C20 Loop Gain'!B2449</f>
        <v>515000</v>
      </c>
    </row>
    <row r="1492" spans="3:5" x14ac:dyDescent="0.35">
      <c r="C1492">
        <f>'TPS543C20 Loop Gain'!AI2448</f>
        <v>-73.381886909132916</v>
      </c>
      <c r="D1492">
        <f>'TPS543C20 Loop Gain'!AJ2448</f>
        <v>98.564432605326274</v>
      </c>
      <c r="E1492">
        <f>'TPS543C20 Loop Gain'!B2448</f>
        <v>514000</v>
      </c>
    </row>
    <row r="1493" spans="3:5" x14ac:dyDescent="0.35">
      <c r="C1493">
        <f>'TPS543C20 Loop Gain'!AI2447</f>
        <v>-74.236832335501887</v>
      </c>
      <c r="D1493">
        <f>'TPS543C20 Loop Gain'!AJ2447</f>
        <v>98.917840349208902</v>
      </c>
      <c r="E1493">
        <f>'TPS543C20 Loop Gain'!B2447</f>
        <v>513000</v>
      </c>
    </row>
    <row r="1494" spans="3:5" x14ac:dyDescent="0.35">
      <c r="C1494">
        <f>'TPS543C20 Loop Gain'!AI2446</f>
        <v>-75.193530849399195</v>
      </c>
      <c r="D1494">
        <f>'TPS543C20 Loop Gain'!AJ2446</f>
        <v>99.271391203312035</v>
      </c>
      <c r="E1494">
        <f>'TPS543C20 Loop Gain'!B2446</f>
        <v>512000</v>
      </c>
    </row>
    <row r="1495" spans="3:5" x14ac:dyDescent="0.35">
      <c r="C1495">
        <f>'TPS543C20 Loop Gain'!AI2445</f>
        <v>-76.27825874481023</v>
      </c>
      <c r="D1495">
        <f>'TPS543C20 Loop Gain'!AJ2445</f>
        <v>99.625084791201616</v>
      </c>
      <c r="E1495">
        <f>'TPS543C20 Loop Gain'!B2445</f>
        <v>511000</v>
      </c>
    </row>
    <row r="1496" spans="3:5" x14ac:dyDescent="0.35">
      <c r="C1496">
        <f>'TPS543C20 Loop Gain'!AI2444</f>
        <v>-77.529008874891488</v>
      </c>
      <c r="D1496">
        <f>'TPS543C20 Loop Gain'!AJ2444</f>
        <v>99.978920712239059</v>
      </c>
      <c r="E1496">
        <f>'TPS543C20 Loop Gain'!B2444</f>
        <v>510000</v>
      </c>
    </row>
    <row r="1497" spans="3:5" x14ac:dyDescent="0.35">
      <c r="C1497">
        <f>'TPS543C20 Loop Gain'!AI2443</f>
        <v>-79.003693123625482</v>
      </c>
      <c r="D1497">
        <f>'TPS543C20 Loop Gain'!AJ2443</f>
        <v>100.33289854144785</v>
      </c>
      <c r="E1497">
        <f>'TPS543C20 Loop Gain'!B2443</f>
        <v>509000</v>
      </c>
    </row>
    <row r="1498" spans="3:5" x14ac:dyDescent="0.35">
      <c r="C1498">
        <f>'TPS543C20 Loop Gain'!AI2442</f>
        <v>-80.79707738110136</v>
      </c>
      <c r="D1498">
        <f>'TPS543C20 Loop Gain'!AJ2442</f>
        <v>100.6870178293799</v>
      </c>
      <c r="E1498">
        <f>'TPS543C20 Loop Gain'!B2442</f>
        <v>508000</v>
      </c>
    </row>
    <row r="1499" spans="3:5" x14ac:dyDescent="0.35">
      <c r="C1499">
        <f>'TPS543C20 Loop Gain'!AI2441</f>
        <v>-83.080705705745288</v>
      </c>
      <c r="D1499">
        <f>'TPS543C20 Loop Gain'!AJ2441</f>
        <v>101.04127810199243</v>
      </c>
      <c r="E1499">
        <f>'TPS543C20 Loop Gain'!B2441</f>
        <v>507000</v>
      </c>
    </row>
    <row r="1500" spans="3:5" x14ac:dyDescent="0.35">
      <c r="C1500">
        <f>'TPS543C20 Loop Gain'!AI2440</f>
        <v>-86.21777720123022</v>
      </c>
      <c r="D1500">
        <f>'TPS543C20 Loop Gain'!AJ2440</f>
        <v>101.39567886051333</v>
      </c>
      <c r="E1500">
        <f>'TPS543C20 Loop Gain'!B2440</f>
        <v>506000</v>
      </c>
    </row>
    <row r="1501" spans="3:5" x14ac:dyDescent="0.35">
      <c r="C1501">
        <f>'TPS543C20 Loop Gain'!AI2439</f>
        <v>-91.230753196468498</v>
      </c>
      <c r="D1501">
        <f>'TPS543C20 Loop Gain'!AJ2439</f>
        <v>101.75021958133324</v>
      </c>
      <c r="E1501">
        <f>'TPS543C20 Loop Gain'!B2439</f>
        <v>505000</v>
      </c>
    </row>
    <row r="1502" spans="3:5" x14ac:dyDescent="0.35">
      <c r="C1502">
        <f>'TPS543C20 Loop Gain'!AI2438</f>
        <v>-104.67045250119179</v>
      </c>
      <c r="D1502">
        <f>'TPS543C20 Loop Gain'!AJ2438</f>
        <v>102.10489971586169</v>
      </c>
      <c r="E1502">
        <f>'TPS543C20 Loop Gain'!B2438</f>
        <v>504000</v>
      </c>
    </row>
    <row r="1503" spans="3:5" x14ac:dyDescent="0.35">
      <c r="C1503">
        <f>'TPS543C20 Loop Gain'!AI2437</f>
        <v>-95.952932542983206</v>
      </c>
      <c r="D1503">
        <f>'TPS543C20 Loop Gain'!AJ2437</f>
        <v>-77.540281309538813</v>
      </c>
      <c r="E1503">
        <f>'TPS543C20 Loop Gain'!B2437</f>
        <v>503000</v>
      </c>
    </row>
    <row r="1504" spans="3:5" x14ac:dyDescent="0.35">
      <c r="C1504">
        <f>'TPS543C20 Loop Gain'!AI2436</f>
        <v>-88.431029091257258</v>
      </c>
      <c r="D1504">
        <f>'TPS543C20 Loop Gain'!AJ2436</f>
        <v>-77.185324093733016</v>
      </c>
      <c r="E1504">
        <f>'TPS543C20 Loop Gain'!B2436</f>
        <v>502000</v>
      </c>
    </row>
    <row r="1505" spans="3:5" x14ac:dyDescent="0.35">
      <c r="C1505">
        <f>'TPS543C20 Loop Gain'!AI2435</f>
        <v>-84.436303063171977</v>
      </c>
      <c r="D1505">
        <f>'TPS543C20 Loop Gain'!AJ2435</f>
        <v>-76.83022926087088</v>
      </c>
      <c r="E1505">
        <f>'TPS543C20 Loop Gain'!B2435</f>
        <v>501000</v>
      </c>
    </row>
    <row r="1506" spans="3:5" x14ac:dyDescent="0.35">
      <c r="C1506">
        <f>'TPS543C20 Loop Gain'!AI2434</f>
        <v>-81.692062893570082</v>
      </c>
      <c r="D1506">
        <f>'TPS543C20 Loop Gain'!AJ2434</f>
        <v>-76.474997460512157</v>
      </c>
      <c r="E1506">
        <f>'TPS543C20 Loop Gain'!B2434</f>
        <v>500000</v>
      </c>
    </row>
    <row r="1507" spans="3:5" x14ac:dyDescent="0.35">
      <c r="C1507">
        <f>'TPS543C20 Loop Gain'!AI2433</f>
        <v>-79.595402084254033</v>
      </c>
      <c r="D1507">
        <f>'TPS543C20 Loop Gain'!AJ2433</f>
        <v>-76.119629367719469</v>
      </c>
      <c r="E1507">
        <f>'TPS543C20 Loop Gain'!B2433</f>
        <v>499000</v>
      </c>
    </row>
    <row r="1508" spans="3:5" x14ac:dyDescent="0.35">
      <c r="C1508">
        <f>'TPS543C20 Loop Gain'!AI2432</f>
        <v>-77.895807885542368</v>
      </c>
      <c r="D1508">
        <f>'TPS543C20 Loop Gain'!AJ2432</f>
        <v>-75.764125683165673</v>
      </c>
      <c r="E1508">
        <f>'TPS543C20 Loop Gain'!B2432</f>
        <v>498000</v>
      </c>
    </row>
    <row r="1509" spans="3:5" x14ac:dyDescent="0.35">
      <c r="C1509">
        <f>'TPS543C20 Loop Gain'!AI2431</f>
        <v>-76.464840903515011</v>
      </c>
      <c r="D1509">
        <f>'TPS543C20 Loop Gain'!AJ2431</f>
        <v>-75.408487133223815</v>
      </c>
      <c r="E1509">
        <f>'TPS543C20 Loop Gain'!B2431</f>
        <v>497000</v>
      </c>
    </row>
    <row r="1510" spans="3:5" x14ac:dyDescent="0.35">
      <c r="C1510">
        <f>'TPS543C20 Loop Gain'!AI2430</f>
        <v>-75.227797490057526</v>
      </c>
      <c r="D1510">
        <f>'TPS543C20 Loop Gain'!AJ2430</f>
        <v>-75.052714470056245</v>
      </c>
      <c r="E1510">
        <f>'TPS543C20 Loop Gain'!B2430</f>
        <v>496000</v>
      </c>
    </row>
    <row r="1511" spans="3:5" x14ac:dyDescent="0.35">
      <c r="C1511">
        <f>'TPS543C20 Loop Gain'!AI2429</f>
        <v>-74.137370993732347</v>
      </c>
      <c r="D1511">
        <f>'TPS543C20 Loop Gain'!AJ2429</f>
        <v>-74.696808471704799</v>
      </c>
      <c r="E1511">
        <f>'TPS543C20 Loop Gain'!B2429</f>
        <v>495000</v>
      </c>
    </row>
    <row r="1512" spans="3:5" x14ac:dyDescent="0.35">
      <c r="C1512">
        <f>'TPS543C20 Loop Gain'!AI2428</f>
        <v>-73.161702676976986</v>
      </c>
      <c r="D1512">
        <f>'TPS543C20 Loop Gain'!AJ2428</f>
        <v>-74.340769942171676</v>
      </c>
      <c r="E1512">
        <f>'TPS543C20 Loop Gain'!B2428</f>
        <v>494000</v>
      </c>
    </row>
    <row r="1513" spans="3:5" x14ac:dyDescent="0.35">
      <c r="C1513">
        <f>'TPS543C20 Loop Gain'!AI2427</f>
        <v>-72.27831118648534</v>
      </c>
      <c r="D1513">
        <f>'TPS543C20 Loop Gain'!AJ2427</f>
        <v>-73.984599711499712</v>
      </c>
      <c r="E1513">
        <f>'TPS543C20 Loop Gain'!B2427</f>
        <v>493000</v>
      </c>
    </row>
    <row r="1514" spans="3:5" x14ac:dyDescent="0.35">
      <c r="C1514">
        <f>'TPS543C20 Loop Gain'!AI2426</f>
        <v>-71.470738955311205</v>
      </c>
      <c r="D1514">
        <f>'TPS543C20 Loop Gain'!AJ2426</f>
        <v>-73.628298635846619</v>
      </c>
      <c r="E1514">
        <f>'TPS543C20 Loop Gain'!B2426</f>
        <v>492000</v>
      </c>
    </row>
    <row r="1515" spans="3:5" x14ac:dyDescent="0.35">
      <c r="C1515">
        <f>'TPS543C20 Loop Gain'!AI2425</f>
        <v>-70.726575497061901</v>
      </c>
      <c r="D1515">
        <f>'TPS543C20 Loop Gain'!AJ2425</f>
        <v>-73.271867597555868</v>
      </c>
      <c r="E1515">
        <f>'TPS543C20 Loop Gain'!B2425</f>
        <v>491000</v>
      </c>
    </row>
    <row r="1516" spans="3:5" x14ac:dyDescent="0.35">
      <c r="C1516">
        <f>'TPS543C20 Loop Gain'!AI2424</f>
        <v>-70.036230399796352</v>
      </c>
      <c r="D1516">
        <f>'TPS543C20 Loop Gain'!AJ2424</f>
        <v>-72.915307505223993</v>
      </c>
      <c r="E1516">
        <f>'TPS543C20 Loop Gain'!B2424</f>
        <v>490000</v>
      </c>
    </row>
    <row r="1517" spans="3:5" x14ac:dyDescent="0.35">
      <c r="C1517">
        <f>'TPS543C20 Loop Gain'!AI2423</f>
        <v>-69.392138743448442</v>
      </c>
      <c r="D1517">
        <f>'TPS543C20 Loop Gain'!AJ2423</f>
        <v>-72.558619293765432</v>
      </c>
      <c r="E1517">
        <f>'TPS543C20 Loop Gain'!B2423</f>
        <v>489000</v>
      </c>
    </row>
    <row r="1518" spans="3:5" x14ac:dyDescent="0.35">
      <c r="C1518">
        <f>'TPS543C20 Loop Gain'!AI2422</f>
        <v>-68.788228046532211</v>
      </c>
      <c r="D1518">
        <f>'TPS543C20 Loop Gain'!AJ2422</f>
        <v>-72.201803924466688</v>
      </c>
      <c r="E1518">
        <f>'TPS543C20 Loop Gain'!B2422</f>
        <v>488000</v>
      </c>
    </row>
    <row r="1519" spans="3:5" x14ac:dyDescent="0.35">
      <c r="C1519">
        <f>'TPS543C20 Loop Gain'!AI2421</f>
        <v>-68.219549795664491</v>
      </c>
      <c r="D1519">
        <f>'TPS543C20 Loop Gain'!AJ2421</f>
        <v>-71.844862385043371</v>
      </c>
      <c r="E1519">
        <f>'TPS543C20 Loop Gain'!B2421</f>
        <v>487000</v>
      </c>
    </row>
    <row r="1520" spans="3:5" x14ac:dyDescent="0.35">
      <c r="C1520">
        <f>'TPS543C20 Loop Gain'!AI2420</f>
        <v>-67.682018109478847</v>
      </c>
      <c r="D1520">
        <f>'TPS543C20 Loop Gain'!AJ2420</f>
        <v>-71.487795689690884</v>
      </c>
      <c r="E1520">
        <f>'TPS543C20 Loop Gain'!B2420</f>
        <v>486000</v>
      </c>
    </row>
    <row r="1521" spans="3:5" x14ac:dyDescent="0.35">
      <c r="C1521">
        <f>'TPS543C20 Loop Gain'!AI2419</f>
        <v>-67.172220202584413</v>
      </c>
      <c r="D1521">
        <f>'TPS543C20 Loop Gain'!AJ2419</f>
        <v>-71.130604879128171</v>
      </c>
      <c r="E1521">
        <f>'TPS543C20 Loop Gain'!B2419</f>
        <v>485000</v>
      </c>
    </row>
    <row r="1522" spans="3:5" x14ac:dyDescent="0.35">
      <c r="C1522">
        <f>'TPS543C20 Loop Gain'!AI2418</f>
        <v>-66.687276205712095</v>
      </c>
      <c r="D1522">
        <f>'TPS543C20 Loop Gain'!AJ2418</f>
        <v>-70.773291020639206</v>
      </c>
      <c r="E1522">
        <f>'TPS543C20 Loop Gain'!B2418</f>
        <v>484000</v>
      </c>
    </row>
    <row r="1523" spans="3:5" x14ac:dyDescent="0.35">
      <c r="C1523">
        <f>'TPS543C20 Loop Gain'!AI2417</f>
        <v>-66.224733679420439</v>
      </c>
      <c r="D1523">
        <f>'TPS543C20 Loop Gain'!AJ2417</f>
        <v>-70.415855208110713</v>
      </c>
      <c r="E1523">
        <f>'TPS543C20 Loop Gain'!B2417</f>
        <v>483000</v>
      </c>
    </row>
    <row r="1524" spans="3:5" x14ac:dyDescent="0.35">
      <c r="C1524">
        <f>'TPS543C20 Loop Gain'!AI2416</f>
        <v>-65.782487001817756</v>
      </c>
      <c r="D1524">
        <f>'TPS543C20 Loop Gain'!AJ2416</f>
        <v>-70.058298562062816</v>
      </c>
      <c r="E1524">
        <f>'TPS543C20 Loop Gain'!B2416</f>
        <v>482000</v>
      </c>
    </row>
    <row r="1525" spans="3:5" x14ac:dyDescent="0.35">
      <c r="C1525">
        <f>'TPS543C20 Loop Gain'!AI2415</f>
        <v>-65.35871490769641</v>
      </c>
      <c r="D1525">
        <f>'TPS543C20 Loop Gain'!AJ2415</f>
        <v>-69.700622229676512</v>
      </c>
      <c r="E1525">
        <f>'TPS543C20 Loop Gain'!B2415</f>
        <v>481000</v>
      </c>
    </row>
    <row r="1526" spans="3:5" x14ac:dyDescent="0.35">
      <c r="C1526">
        <f>'TPS543C20 Loop Gain'!AI2414</f>
        <v>-64.951831485145533</v>
      </c>
      <c r="D1526">
        <f>'TPS543C20 Loop Gain'!AJ2414</f>
        <v>-69.342827384817681</v>
      </c>
      <c r="E1526">
        <f>'TPS543C20 Loop Gain'!B2414</f>
        <v>480000</v>
      </c>
    </row>
    <row r="1527" spans="3:5" x14ac:dyDescent="0.35">
      <c r="C1527">
        <f>'TPS543C20 Loop Gain'!AI2413</f>
        <v>-64.560447293526607</v>
      </c>
      <c r="D1527">
        <f>'TPS543C20 Loop Gain'!AJ2413</f>
        <v>-68.98491522805466</v>
      </c>
      <c r="E1527">
        <f>'TPS543C20 Loop Gain'!B2413</f>
        <v>479000</v>
      </c>
    </row>
    <row r="1528" spans="3:5" x14ac:dyDescent="0.35">
      <c r="C1528">
        <f>'TPS543C20 Loop Gain'!AI2412</f>
        <v>-64.183338193401312</v>
      </c>
      <c r="D1528">
        <f>'TPS543C20 Loop Gain'!AJ2412</f>
        <v>-68.626886986670925</v>
      </c>
      <c r="E1528">
        <f>'TPS543C20 Loop Gain'!B2412</f>
        <v>478000</v>
      </c>
    </row>
    <row r="1529" spans="3:5" x14ac:dyDescent="0.35">
      <c r="C1529">
        <f>'TPS543C20 Loop Gain'!AI2411</f>
        <v>-63.819420122704813</v>
      </c>
      <c r="D1529">
        <f>'TPS543C20 Loop Gain'!AJ2411</f>
        <v>-68.268743914673763</v>
      </c>
      <c r="E1529">
        <f>'TPS543C20 Loop Gain'!B2411</f>
        <v>477000</v>
      </c>
    </row>
    <row r="1530" spans="3:5" x14ac:dyDescent="0.35">
      <c r="C1530">
        <f>'TPS543C20 Loop Gain'!AI2410</f>
        <v>-63.467728507816091</v>
      </c>
      <c r="D1530">
        <f>'TPS543C20 Loop Gain'!AJ2410</f>
        <v>-67.910487292798734</v>
      </c>
      <c r="E1530">
        <f>'TPS543C20 Loop Gain'!B2410</f>
        <v>476000</v>
      </c>
    </row>
    <row r="1531" spans="3:5" x14ac:dyDescent="0.35">
      <c r="C1531">
        <f>'TPS543C20 Loop Gain'!AI2409</f>
        <v>-63.127401323649806</v>
      </c>
      <c r="D1531">
        <f>'TPS543C20 Loop Gain'!AJ2409</f>
        <v>-67.552118428507981</v>
      </c>
      <c r="E1531">
        <f>'TPS543C20 Loop Gain'!B2409</f>
        <v>475000</v>
      </c>
    </row>
    <row r="1532" spans="3:5" x14ac:dyDescent="0.35">
      <c r="C1532">
        <f>'TPS543C20 Loop Gain'!AI2408</f>
        <v>-62.797665053191743</v>
      </c>
      <c r="D1532">
        <f>'TPS543C20 Loop Gain'!AJ2408</f>
        <v>-67.193638655983065</v>
      </c>
      <c r="E1532">
        <f>'TPS543C20 Loop Gain'!B2408</f>
        <v>474000</v>
      </c>
    </row>
    <row r="1533" spans="3:5" x14ac:dyDescent="0.35">
      <c r="C1533">
        <f>'TPS543C20 Loop Gain'!AI2407</f>
        <v>-62.477822970609289</v>
      </c>
      <c r="D1533">
        <f>'TPS543C20 Loop Gain'!AJ2407</f>
        <v>-66.835049336115887</v>
      </c>
      <c r="E1533">
        <f>'TPS543C20 Loop Gain'!B2407</f>
        <v>473000</v>
      </c>
    </row>
    <row r="1534" spans="3:5" x14ac:dyDescent="0.35">
      <c r="C1534">
        <f>'TPS543C20 Loop Gain'!AI2406</f>
        <v>-62.16724530124506</v>
      </c>
      <c r="D1534">
        <f>'TPS543C20 Loop Gain'!AJ2406</f>
        <v>-66.476351856490695</v>
      </c>
      <c r="E1534">
        <f>'TPS543C20 Loop Gain'!B2406</f>
        <v>472000</v>
      </c>
    </row>
    <row r="1535" spans="3:5" x14ac:dyDescent="0.35">
      <c r="C1535">
        <f>'TPS543C20 Loop Gain'!AI2405</f>
        <v>-61.865360908879985</v>
      </c>
      <c r="D1535">
        <f>'TPS543C20 Loop Gain'!AJ2405</f>
        <v>-66.117547631363905</v>
      </c>
      <c r="E1535">
        <f>'TPS543C20 Loop Gain'!B2405</f>
        <v>471000</v>
      </c>
    </row>
    <row r="1536" spans="3:5" x14ac:dyDescent="0.35">
      <c r="C1536">
        <f>'TPS543C20 Loop Gain'!AI2404</f>
        <v>-61.57165023435077</v>
      </c>
      <c r="D1536">
        <f>'TPS543C20 Loop Gain'!AJ2404</f>
        <v>-65.758638101636961</v>
      </c>
      <c r="E1536">
        <f>'TPS543C20 Loop Gain'!B2404</f>
        <v>470000</v>
      </c>
    </row>
    <row r="1537" spans="3:5" x14ac:dyDescent="0.35">
      <c r="C1537">
        <f>'TPS543C20 Loop Gain'!AI2403</f>
        <v>-61.285639266065381</v>
      </c>
      <c r="D1537">
        <f>'TPS543C20 Loop Gain'!AJ2403</f>
        <v>-65.399624734825593</v>
      </c>
      <c r="E1537">
        <f>'TPS543C20 Loop Gain'!B2403</f>
        <v>469000</v>
      </c>
    </row>
    <row r="1538" spans="3:5" x14ac:dyDescent="0.35">
      <c r="C1538">
        <f>'TPS543C20 Loop Gain'!AI2402</f>
        <v>-61.006894366587503</v>
      </c>
      <c r="D1538">
        <f>'TPS543C20 Loop Gain'!AJ2402</f>
        <v>-65.040509025022786</v>
      </c>
      <c r="E1538">
        <f>'TPS543C20 Loop Gain'!B2402</f>
        <v>468000</v>
      </c>
    </row>
    <row r="1539" spans="3:5" x14ac:dyDescent="0.35">
      <c r="C1539">
        <f>'TPS543C20 Loop Gain'!AI2401</f>
        <v>-60.735017813453965</v>
      </c>
      <c r="D1539">
        <f>'TPS543C20 Loop Gain'!AJ2401</f>
        <v>-64.681292492857111</v>
      </c>
      <c r="E1539">
        <f>'TPS543C20 Loop Gain'!B2401</f>
        <v>467000</v>
      </c>
    </row>
    <row r="1540" spans="3:5" x14ac:dyDescent="0.35">
      <c r="C1540">
        <f>'TPS543C20 Loop Gain'!AI2400</f>
        <v>-60.469643939068163</v>
      </c>
      <c r="D1540">
        <f>'TPS543C20 Loop Gain'!AJ2400</f>
        <v>-64.321976685444895</v>
      </c>
      <c r="E1540">
        <f>'TPS543C20 Loop Gain'!B2400</f>
        <v>466000</v>
      </c>
    </row>
    <row r="1541" spans="3:5" x14ac:dyDescent="0.35">
      <c r="C1541">
        <f>'TPS543C20 Loop Gain'!AI2399</f>
        <v>-60.21043577560944</v>
      </c>
      <c r="D1541">
        <f>'TPS543C20 Loop Gain'!AJ2399</f>
        <v>-63.962563176339344</v>
      </c>
      <c r="E1541">
        <f>'TPS543C20 Loop Gain'!B2399</f>
        <v>465000</v>
      </c>
    </row>
    <row r="1542" spans="3:5" x14ac:dyDescent="0.35">
      <c r="C1542">
        <f>'TPS543C20 Loop Gain'!AI2398</f>
        <v>-59.95708212769047</v>
      </c>
      <c r="D1542">
        <f>'TPS543C20 Loop Gain'!AJ2398</f>
        <v>-63.603053565471598</v>
      </c>
      <c r="E1542">
        <f>'TPS543C20 Loop Gain'!B2398</f>
        <v>464000</v>
      </c>
    </row>
    <row r="1543" spans="3:5" x14ac:dyDescent="0.35">
      <c r="C1543">
        <f>'TPS543C20 Loop Gain'!AI2397</f>
        <v>-59.709295008942235</v>
      </c>
      <c r="D1543">
        <f>'TPS543C20 Loop Gain'!AJ2397</f>
        <v>-63.243449479087488</v>
      </c>
      <c r="E1543">
        <f>'TPS543C20 Loop Gain'!B2397</f>
        <v>463000</v>
      </c>
    </row>
    <row r="1544" spans="3:5" x14ac:dyDescent="0.35">
      <c r="C1544">
        <f>'TPS543C20 Loop Gain'!AI2396</f>
        <v>-59.466807389548144</v>
      </c>
      <c r="D1544">
        <f>'TPS543C20 Loop Gain'!AJ2396</f>
        <v>-62.883752569680617</v>
      </c>
      <c r="E1544">
        <f>'TPS543C20 Loop Gain'!B2396</f>
        <v>462000</v>
      </c>
    </row>
    <row r="1545" spans="3:5" x14ac:dyDescent="0.35">
      <c r="C1545">
        <f>'TPS543C20 Loop Gain'!AI2395</f>
        <v>-59.229371210534232</v>
      </c>
      <c r="D1545">
        <f>'TPS543C20 Loop Gain'!AJ2395</f>
        <v>-62.523964515917626</v>
      </c>
      <c r="E1545">
        <f>'TPS543C20 Loop Gain'!B2395</f>
        <v>461000</v>
      </c>
    </row>
    <row r="1546" spans="3:5" x14ac:dyDescent="0.35">
      <c r="C1546">
        <f>'TPS543C20 Loop Gain'!AI2394</f>
        <v>-58.996755627779848</v>
      </c>
      <c r="D1546">
        <f>'TPS543C20 Loop Gain'!AJ2394</f>
        <v>-62.164087022558569</v>
      </c>
      <c r="E1546">
        <f>'TPS543C20 Loop Gain'!B2394</f>
        <v>460000</v>
      </c>
    </row>
    <row r="1547" spans="3:5" x14ac:dyDescent="0.35">
      <c r="C1547">
        <f>'TPS543C20 Loop Gain'!AI2393</f>
        <v>-58.768745454574898</v>
      </c>
      <c r="D1547">
        <f>'TPS543C20 Loop Gain'!AJ2393</f>
        <v>-61.804121820374199</v>
      </c>
      <c r="E1547">
        <f>'TPS543C20 Loop Gain'!B2393</f>
        <v>459000</v>
      </c>
    </row>
    <row r="1548" spans="3:5" x14ac:dyDescent="0.35">
      <c r="C1548">
        <f>'TPS543C20 Loop Gain'!AI2392</f>
        <v>-58.545139776382022</v>
      </c>
      <c r="D1548">
        <f>'TPS543C20 Loop Gain'!AJ2392</f>
        <v>-61.444070666053577</v>
      </c>
      <c r="E1548">
        <f>'TPS543C20 Loop Gain'!B2392</f>
        <v>458000</v>
      </c>
    </row>
    <row r="1549" spans="3:5" x14ac:dyDescent="0.35">
      <c r="C1549">
        <f>'TPS543C20 Loop Gain'!AI2391</f>
        <v>-58.325750715443057</v>
      </c>
      <c r="D1549">
        <f>'TPS543C20 Loop Gain'!AJ2391</f>
        <v>-61.083935342109754</v>
      </c>
      <c r="E1549">
        <f>'TPS543C20 Loop Gain'!B2391</f>
        <v>457000</v>
      </c>
    </row>
    <row r="1550" spans="3:5" x14ac:dyDescent="0.35">
      <c r="C1550">
        <f>'TPS543C20 Loop Gain'!AI2390</f>
        <v>-58.110402326192585</v>
      </c>
      <c r="D1550">
        <f>'TPS543C20 Loop Gain'!AJ2390</f>
        <v>-60.723717656780714</v>
      </c>
      <c r="E1550">
        <f>'TPS543C20 Loop Gain'!B2390</f>
        <v>456000</v>
      </c>
    </row>
    <row r="1551" spans="3:5" x14ac:dyDescent="0.35">
      <c r="C1551">
        <f>'TPS543C20 Loop Gain'!AI2389</f>
        <v>-57.89892960520114</v>
      </c>
      <c r="D1551">
        <f>'TPS543C20 Loop Gain'!AJ2389</f>
        <v>-60.363419443918588</v>
      </c>
      <c r="E1551">
        <f>'TPS543C20 Loop Gain'!B2389</f>
        <v>455000</v>
      </c>
    </row>
    <row r="1552" spans="3:5" x14ac:dyDescent="0.35">
      <c r="C1552">
        <f>'TPS543C20 Loop Gain'!AI2388</f>
        <v>-57.691177601683556</v>
      </c>
      <c r="D1552">
        <f>'TPS543C20 Loop Gain'!AJ2388</f>
        <v>-60.003042562881937</v>
      </c>
      <c r="E1552">
        <f>'TPS543C20 Loop Gain'!B2388</f>
        <v>454000</v>
      </c>
    </row>
    <row r="1553" spans="3:5" x14ac:dyDescent="0.35">
      <c r="C1553">
        <f>'TPS543C20 Loop Gain'!AI2387</f>
        <v>-57.487000616560863</v>
      </c>
      <c r="D1553">
        <f>'TPS543C20 Loop Gain'!AJ2387</f>
        <v>-59.642588898416264</v>
      </c>
      <c r="E1553">
        <f>'TPS543C20 Loop Gain'!B2387</f>
        <v>453000</v>
      </c>
    </row>
    <row r="1554" spans="3:5" x14ac:dyDescent="0.35">
      <c r="C1554">
        <f>'TPS543C20 Loop Gain'!AI2386</f>
        <v>-57.286261479700336</v>
      </c>
      <c r="D1554">
        <f>'TPS543C20 Loop Gain'!AJ2386</f>
        <v>-59.282060360531695</v>
      </c>
      <c r="E1554">
        <f>'TPS543C20 Loop Gain'!B2386</f>
        <v>452000</v>
      </c>
    </row>
    <row r="1555" spans="3:5" x14ac:dyDescent="0.35">
      <c r="C1555">
        <f>'TPS543C20 Loop Gain'!AI2385</f>
        <v>-57.088830896350053</v>
      </c>
      <c r="D1555">
        <f>'TPS543C20 Loop Gain'!AJ2385</f>
        <v>-58.921458884373791</v>
      </c>
      <c r="E1555">
        <f>'TPS543C20 Loop Gain'!B2385</f>
        <v>451000</v>
      </c>
    </row>
    <row r="1556" spans="3:5" x14ac:dyDescent="0.35">
      <c r="C1556">
        <f>'TPS543C20 Loop Gain'!AI2384</f>
        <v>-56.894586854969511</v>
      </c>
      <c r="D1556">
        <f>'TPS543C20 Loop Gain'!AJ2384</f>
        <v>-58.560786430090644</v>
      </c>
      <c r="E1556">
        <f>'TPS543C20 Loop Gain'!B2384</f>
        <v>450000</v>
      </c>
    </row>
    <row r="1557" spans="3:5" x14ac:dyDescent="0.35">
      <c r="C1557">
        <f>'TPS543C20 Loop Gain'!AI2383</f>
        <v>-56.703414089659859</v>
      </c>
      <c r="D1557">
        <f>'TPS543C20 Loop Gain'!AJ2383</f>
        <v>-58.200044982693129</v>
      </c>
      <c r="E1557">
        <f>'TPS543C20 Loop Gain'!B2383</f>
        <v>449000</v>
      </c>
    </row>
    <row r="1558" spans="3:5" x14ac:dyDescent="0.35">
      <c r="C1558">
        <f>'TPS543C20 Loop Gain'!AI2382</f>
        <v>-56.515203591262512</v>
      </c>
      <c r="D1558">
        <f>'TPS543C20 Loop Gain'!AJ2382</f>
        <v>-57.839236551909281</v>
      </c>
      <c r="E1558">
        <f>'TPS543C20 Loop Gain'!B2382</f>
        <v>448000</v>
      </c>
    </row>
    <row r="1559" spans="3:5" x14ac:dyDescent="0.35">
      <c r="C1559">
        <f>'TPS543C20 Loop Gain'!AI2381</f>
        <v>-56.329852161931228</v>
      </c>
      <c r="D1559">
        <f>'TPS543C20 Loop Gain'!AJ2381</f>
        <v>-57.478363172034982</v>
      </c>
      <c r="E1559">
        <f>'TPS543C20 Loop Gain'!B2381</f>
        <v>447000</v>
      </c>
    </row>
    <row r="1560" spans="3:5" x14ac:dyDescent="0.35">
      <c r="C1560">
        <f>'TPS543C20 Loop Gain'!AI2380</f>
        <v>-56.147262008620153</v>
      </c>
      <c r="D1560">
        <f>'TPS543C20 Loop Gain'!AJ2380</f>
        <v>-57.117426901776248</v>
      </c>
      <c r="E1560">
        <f>'TPS543C20 Loop Gain'!B2380</f>
        <v>446000</v>
      </c>
    </row>
    <row r="1561" spans="3:5" x14ac:dyDescent="0.35">
      <c r="C1561">
        <f>'TPS543C20 Loop Gain'!AI2379</f>
        <v>-55.967340371475842</v>
      </c>
      <c r="D1561">
        <f>'TPS543C20 Loop Gain'!AJ2379</f>
        <v>-56.756429824089608</v>
      </c>
      <c r="E1561">
        <f>'TPS543C20 Loop Gain'!B2379</f>
        <v>445000</v>
      </c>
    </row>
    <row r="1562" spans="3:5" x14ac:dyDescent="0.35">
      <c r="C1562">
        <f>'TPS543C20 Loop Gain'!AI2378</f>
        <v>-55.789999183598482</v>
      </c>
      <c r="D1562">
        <f>'TPS543C20 Loop Gain'!AJ2378</f>
        <v>-56.395374046014275</v>
      </c>
      <c r="E1562">
        <f>'TPS543C20 Loop Gain'!B2378</f>
        <v>444000</v>
      </c>
    </row>
    <row r="1563" spans="3:5" x14ac:dyDescent="0.35">
      <c r="C1563">
        <f>'TPS543C20 Loop Gain'!AI2377</f>
        <v>-55.615154759046675</v>
      </c>
      <c r="D1563">
        <f>'TPS543C20 Loop Gain'!AJ2377</f>
        <v>-56.034261698499073</v>
      </c>
      <c r="E1563">
        <f>'TPS543C20 Loop Gain'!B2377</f>
        <v>443000</v>
      </c>
    </row>
    <row r="1564" spans="3:5" x14ac:dyDescent="0.35">
      <c r="C1564">
        <f>'TPS543C20 Loop Gain'!AI2376</f>
        <v>-55.442727506315535</v>
      </c>
      <c r="D1564">
        <f>'TPS543C20 Loop Gain'!AJ2376</f>
        <v>-55.673094936226192</v>
      </c>
      <c r="E1564">
        <f>'TPS543C20 Loop Gain'!B2376</f>
        <v>442000</v>
      </c>
    </row>
    <row r="1565" spans="3:5" x14ac:dyDescent="0.35">
      <c r="C1565">
        <f>'TPS543C20 Loop Gain'!AI2375</f>
        <v>-55.272641664836264</v>
      </c>
      <c r="D1565">
        <f>'TPS543C20 Loop Gain'!AJ2375</f>
        <v>-55.311875937426315</v>
      </c>
      <c r="E1565">
        <f>'TPS543C20 Loop Gain'!B2375</f>
        <v>441000</v>
      </c>
    </row>
    <row r="1566" spans="3:5" x14ac:dyDescent="0.35">
      <c r="C1566">
        <f>'TPS543C20 Loop Gain'!AI2374</f>
        <v>-55.104825062307299</v>
      </c>
      <c r="D1566">
        <f>'TPS543C20 Loop Gain'!AJ2374</f>
        <v>-54.950606903690208</v>
      </c>
      <c r="E1566">
        <f>'TPS543C20 Loop Gain'!B2374</f>
        <v>440000</v>
      </c>
    </row>
    <row r="1567" spans="3:5" x14ac:dyDescent="0.35">
      <c r="C1567">
        <f>'TPS543C20 Loop Gain'!AI2373</f>
        <v>-54.939208890914443</v>
      </c>
      <c r="D1567">
        <f>'TPS543C20 Loop Gain'!AJ2373</f>
        <v>-54.589290059776737</v>
      </c>
      <c r="E1567">
        <f>'TPS543C20 Loop Gain'!B2373</f>
        <v>439000</v>
      </c>
    </row>
    <row r="1568" spans="3:5" x14ac:dyDescent="0.35">
      <c r="C1568">
        <f>'TPS543C20 Loop Gain'!AI2372</f>
        <v>-54.77572750070123</v>
      </c>
      <c r="D1568">
        <f>'TPS543C20 Loop Gain'!AJ2372</f>
        <v>-54.22792765340845</v>
      </c>
      <c r="E1568">
        <f>'TPS543C20 Loop Gain'!B2372</f>
        <v>438000</v>
      </c>
    </row>
    <row r="1569" spans="3:5" x14ac:dyDescent="0.35">
      <c r="C1569">
        <f>'TPS543C20 Loop Gain'!AI2371</f>
        <v>-54.614318208534854</v>
      </c>
      <c r="D1569">
        <f>'TPS543C20 Loop Gain'!AJ2371</f>
        <v>-53.866521955073296</v>
      </c>
      <c r="E1569">
        <f>'TPS543C20 Loop Gain'!B2371</f>
        <v>437000</v>
      </c>
    </row>
    <row r="1570" spans="3:5" x14ac:dyDescent="0.35">
      <c r="C1570">
        <f>'TPS543C20 Loop Gain'!AI2370</f>
        <v>-54.454921121276875</v>
      </c>
      <c r="D1570">
        <f>'TPS543C20 Loop Gain'!AJ2370</f>
        <v>-53.50507525780786</v>
      </c>
      <c r="E1570">
        <f>'TPS543C20 Loop Gain'!B2370</f>
        <v>436000</v>
      </c>
    </row>
    <row r="1571" spans="3:5" x14ac:dyDescent="0.35">
      <c r="C1571">
        <f>'TPS543C20 Loop Gain'!AI2369</f>
        <v>-54.297478971909342</v>
      </c>
      <c r="D1571">
        <f>'TPS543C20 Loop Gain'!AJ2369</f>
        <v>-53.143589876988074</v>
      </c>
      <c r="E1571">
        <f>'TPS543C20 Loop Gain'!B2369</f>
        <v>435000</v>
      </c>
    </row>
    <row r="1572" spans="3:5" x14ac:dyDescent="0.35">
      <c r="C1572">
        <f>'TPS543C20 Loop Gain'!AI2368</f>
        <v>-54.141936967492583</v>
      </c>
      <c r="D1572">
        <f>'TPS543C20 Loop Gain'!AJ2368</f>
        <v>-52.782068150102994</v>
      </c>
      <c r="E1572">
        <f>'TPS543C20 Loop Gain'!B2368</f>
        <v>434000</v>
      </c>
    </row>
    <row r="1573" spans="3:5" x14ac:dyDescent="0.35">
      <c r="C1573">
        <f>'TPS543C20 Loop Gain'!AI2367</f>
        <v>-53.988242647943991</v>
      </c>
      <c r="D1573">
        <f>'TPS543C20 Loop Gain'!AJ2367</f>
        <v>-52.420512436534111</v>
      </c>
      <c r="E1573">
        <f>'TPS543C20 Loop Gain'!B2367</f>
        <v>433000</v>
      </c>
    </row>
    <row r="1574" spans="3:5" x14ac:dyDescent="0.35">
      <c r="C1574">
        <f>'TPS543C20 Loop Gain'!AI2366</f>
        <v>-53.836345754727077</v>
      </c>
      <c r="D1574">
        <f>'TPS543C20 Loop Gain'!AJ2366</f>
        <v>-52.058925117320335</v>
      </c>
      <c r="E1574">
        <f>'TPS543C20 Loop Gain'!B2366</f>
        <v>432000</v>
      </c>
    </row>
    <row r="1575" spans="3:5" x14ac:dyDescent="0.35">
      <c r="C1575">
        <f>'TPS543C20 Loop Gain'!AI2365</f>
        <v>-53.68619810862721</v>
      </c>
      <c r="D1575">
        <f>'TPS543C20 Loop Gain'!AJ2365</f>
        <v>-51.697308594923769</v>
      </c>
      <c r="E1575">
        <f>'TPS543C20 Loop Gain'!B2365</f>
        <v>431000</v>
      </c>
    </row>
    <row r="1576" spans="3:5" x14ac:dyDescent="0.35">
      <c r="C1576">
        <f>'TPS543C20 Loop Gain'!AI2364</f>
        <v>-53.53775349586877</v>
      </c>
      <c r="D1576">
        <f>'TPS543C20 Loop Gain'!AJ2364</f>
        <v>-51.335665292988928</v>
      </c>
      <c r="E1576">
        <f>'TPS543C20 Loop Gain'!B2364</f>
        <v>430000</v>
      </c>
    </row>
    <row r="1577" spans="3:5" x14ac:dyDescent="0.35">
      <c r="C1577">
        <f>'TPS543C20 Loop Gain'!AI2363</f>
        <v>-53.390967561899842</v>
      </c>
      <c r="D1577">
        <f>'TPS543C20 Loop Gain'!AJ2363</f>
        <v>-50.973997656095058</v>
      </c>
      <c r="E1577">
        <f>'TPS543C20 Loop Gain'!B2363</f>
        <v>429000</v>
      </c>
    </row>
    <row r="1578" spans="3:5" x14ac:dyDescent="0.35">
      <c r="C1578">
        <f>'TPS543C20 Loop Gain'!AI2362</f>
        <v>-53.245797712233539</v>
      </c>
      <c r="D1578">
        <f>'TPS543C20 Loop Gain'!AJ2362</f>
        <v>-50.612308149505267</v>
      </c>
      <c r="E1578">
        <f>'TPS543C20 Loop Gain'!B2362</f>
        <v>428000</v>
      </c>
    </row>
    <row r="1579" spans="3:5" x14ac:dyDescent="0.35">
      <c r="C1579">
        <f>'TPS543C20 Loop Gain'!AI2361</f>
        <v>-53.102203019789364</v>
      </c>
      <c r="D1579">
        <f>'TPS543C20 Loop Gain'!AJ2361</f>
        <v>-50.250599258912494</v>
      </c>
      <c r="E1579">
        <f>'TPS543C20 Loop Gain'!B2361</f>
        <v>427000</v>
      </c>
    </row>
    <row r="1580" spans="3:5" x14ac:dyDescent="0.35">
      <c r="C1580">
        <f>'TPS543C20 Loop Gain'!AI2360</f>
        <v>-52.960144138231712</v>
      </c>
      <c r="D1580">
        <f>'TPS543C20 Loop Gain'!AJ2360</f>
        <v>-49.888873490174852</v>
      </c>
      <c r="E1580">
        <f>'TPS543C20 Loop Gain'!B2360</f>
        <v>426000</v>
      </c>
    </row>
    <row r="1581" spans="3:5" x14ac:dyDescent="0.35">
      <c r="C1581">
        <f>'TPS543C20 Loop Gain'!AI2359</f>
        <v>-52.819583220841373</v>
      </c>
      <c r="D1581">
        <f>'TPS543C20 Loop Gain'!AJ2359</f>
        <v>-49.52713336905331</v>
      </c>
      <c r="E1581">
        <f>'TPS543C20 Loop Gain'!B2359</f>
        <v>425000</v>
      </c>
    </row>
    <row r="1582" spans="3:5" x14ac:dyDescent="0.35">
      <c r="C1582">
        <f>'TPS543C20 Loop Gain'!AI2358</f>
        <v>-52.680483844507251</v>
      </c>
      <c r="D1582">
        <f>'TPS543C20 Loop Gain'!AJ2358</f>
        <v>-49.165381440939697</v>
      </c>
      <c r="E1582">
        <f>'TPS543C20 Loop Gain'!B2358</f>
        <v>424000</v>
      </c>
    </row>
    <row r="1583" spans="3:5" x14ac:dyDescent="0.35">
      <c r="C1583">
        <f>'TPS543C20 Loop Gain'!AI2357</f>
        <v>-52.542810938448937</v>
      </c>
      <c r="D1583">
        <f>'TPS543C20 Loop Gain'!AJ2357</f>
        <v>-48.803620270580048</v>
      </c>
      <c r="E1583">
        <f>'TPS543C20 Loop Gain'!B2357</f>
        <v>423000</v>
      </c>
    </row>
    <row r="1584" spans="3:5" x14ac:dyDescent="0.35">
      <c r="C1584">
        <f>'TPS543C20 Loop Gain'!AI2356</f>
        <v>-52.406530717325175</v>
      </c>
      <c r="D1584">
        <f>'TPS543C20 Loop Gain'!AJ2356</f>
        <v>-48.441852441797828</v>
      </c>
      <c r="E1584">
        <f>'TPS543C20 Loop Gain'!B2356</f>
        <v>422000</v>
      </c>
    </row>
    <row r="1585" spans="3:5" x14ac:dyDescent="0.35">
      <c r="C1585">
        <f>'TPS543C20 Loop Gain'!AI2355</f>
        <v>-52.271610618406839</v>
      </c>
      <c r="D1585">
        <f>'TPS543C20 Loop Gain'!AJ2355</f>
        <v>-48.08008055720714</v>
      </c>
      <c r="E1585">
        <f>'TPS543C20 Loop Gain'!B2355</f>
        <v>421000</v>
      </c>
    </row>
    <row r="1586" spans="3:5" x14ac:dyDescent="0.35">
      <c r="C1586">
        <f>'TPS543C20 Loop Gain'!AI2354</f>
        <v>-52.138019242520755</v>
      </c>
      <c r="D1586">
        <f>'TPS543C20 Loop Gain'!AJ2354</f>
        <v>-47.718307237924449</v>
      </c>
      <c r="E1586">
        <f>'TPS543C20 Loop Gain'!B2354</f>
        <v>420000</v>
      </c>
    </row>
    <row r="1587" spans="3:5" x14ac:dyDescent="0.35">
      <c r="C1587">
        <f>'TPS543C20 Loop Gain'!AI2353</f>
        <v>-52.005726298496384</v>
      </c>
      <c r="D1587">
        <f>'TPS543C20 Loop Gain'!AJ2353</f>
        <v>-47.356535123275393</v>
      </c>
      <c r="E1587">
        <f>'TPS543C20 Loop Gain'!B2353</f>
        <v>419000</v>
      </c>
    </row>
    <row r="1588" spans="3:5" x14ac:dyDescent="0.35">
      <c r="C1588">
        <f>'TPS543C20 Loop Gain'!AI2352</f>
        <v>-51.874702550869252</v>
      </c>
      <c r="D1588">
        <f>'TPS543C20 Loop Gain'!AJ2352</f>
        <v>-46.994766870497067</v>
      </c>
      <c r="E1588">
        <f>'TPS543C20 Loop Gain'!B2352</f>
        <v>418000</v>
      </c>
    </row>
    <row r="1589" spans="3:5" x14ac:dyDescent="0.35">
      <c r="C1589">
        <f>'TPS543C20 Loop Gain'!AI2351</f>
        <v>-51.744919770613905</v>
      </c>
      <c r="D1589">
        <f>'TPS543C20 Loop Gain'!AJ2351</f>
        <v>-46.633005154436283</v>
      </c>
      <c r="E1589">
        <f>'TPS543C20 Loop Gain'!B2351</f>
        <v>417000</v>
      </c>
    </row>
    <row r="1590" spans="3:5" x14ac:dyDescent="0.35">
      <c r="C1590">
        <f>'TPS543C20 Loop Gain'!AI2350</f>
        <v>-51.616350688697771</v>
      </c>
      <c r="D1590">
        <f>'TPS543C20 Loop Gain'!AJ2350</f>
        <v>-46.271252667243026</v>
      </c>
      <c r="E1590">
        <f>'TPS543C20 Loop Gain'!B2350</f>
        <v>416000</v>
      </c>
    </row>
    <row r="1591" spans="3:5" x14ac:dyDescent="0.35">
      <c r="C1591">
        <f>'TPS543C20 Loop Gain'!AI2349</f>
        <v>-51.48896895226553</v>
      </c>
      <c r="D1591">
        <f>'TPS543C20 Loop Gain'!AJ2349</f>
        <v>-45.909512118060377</v>
      </c>
      <c r="E1591">
        <f>'TPS543C20 Loop Gain'!B2349</f>
        <v>415000</v>
      </c>
    </row>
    <row r="1592" spans="3:5" x14ac:dyDescent="0.35">
      <c r="C1592">
        <f>'TPS543C20 Loop Gain'!AI2348</f>
        <v>-51.362749083274856</v>
      </c>
      <c r="D1592">
        <f>'TPS543C20 Loop Gain'!AJ2348</f>
        <v>-45.547786232710926</v>
      </c>
      <c r="E1592">
        <f>'TPS543C20 Loop Gain'!B2348</f>
        <v>414000</v>
      </c>
    </row>
    <row r="1593" spans="3:5" x14ac:dyDescent="0.35">
      <c r="C1593">
        <f>'TPS543C20 Loop Gain'!AI2347</f>
        <v>-51.237666439423904</v>
      </c>
      <c r="D1593">
        <f>'TPS543C20 Loop Gain'!AJ2347</f>
        <v>-45.186077753376928</v>
      </c>
      <c r="E1593">
        <f>'TPS543C20 Loop Gain'!B2347</f>
        <v>413000</v>
      </c>
    </row>
    <row r="1594" spans="3:5" x14ac:dyDescent="0.35">
      <c r="C1594">
        <f>'TPS543C20 Loop Gain'!AI2346</f>
        <v>-51.113697177214831</v>
      </c>
      <c r="D1594">
        <f>'TPS543C20 Loop Gain'!AJ2346</f>
        <v>-44.824389438280164</v>
      </c>
      <c r="E1594">
        <f>'TPS543C20 Loop Gain'!B2346</f>
        <v>412000</v>
      </c>
    </row>
    <row r="1595" spans="3:5" x14ac:dyDescent="0.35">
      <c r="C1595">
        <f>'TPS543C20 Loop Gain'!AI2345</f>
        <v>-50.990818217020788</v>
      </c>
      <c r="D1595">
        <f>'TPS543C20 Loop Gain'!AJ2345</f>
        <v>-44.462724061355097</v>
      </c>
      <c r="E1595">
        <f>'TPS543C20 Loop Gain'!B2345</f>
        <v>411000</v>
      </c>
    </row>
    <row r="1596" spans="3:5" x14ac:dyDescent="0.35">
      <c r="C1596">
        <f>'TPS543C20 Loop Gain'!AI2344</f>
        <v>-50.869007210021934</v>
      </c>
      <c r="D1596">
        <f>'TPS543C20 Loop Gain'!AJ2344</f>
        <v>-44.101084411918833</v>
      </c>
      <c r="E1596">
        <f>'TPS543C20 Loop Gain'!B2344</f>
        <v>410000</v>
      </c>
    </row>
    <row r="1597" spans="3:5" x14ac:dyDescent="0.35">
      <c r="C1597">
        <f>'TPS543C20 Loop Gain'!AI2343</f>
        <v>-50.748242506894613</v>
      </c>
      <c r="D1597">
        <f>'TPS543C20 Loop Gain'!AJ2343</f>
        <v>-43.739473294339561</v>
      </c>
      <c r="E1597">
        <f>'TPS543C20 Loop Gain'!B2343</f>
        <v>409000</v>
      </c>
    </row>
    <row r="1598" spans="3:5" x14ac:dyDescent="0.35">
      <c r="C1598">
        <f>'TPS543C20 Loop Gain'!AI2342</f>
        <v>-50.628503128141887</v>
      </c>
      <c r="D1598">
        <f>'TPS543C20 Loop Gain'!AJ2342</f>
        <v>-43.377893527699506</v>
      </c>
      <c r="E1598">
        <f>'TPS543C20 Loop Gain'!B2342</f>
        <v>408000</v>
      </c>
    </row>
    <row r="1599" spans="3:5" x14ac:dyDescent="0.35">
      <c r="C1599">
        <f>'TPS543C20 Loop Gain'!AI2341</f>
        <v>-50.509768735963696</v>
      </c>
      <c r="D1599">
        <f>'TPS543C20 Loop Gain'!AJ2341</f>
        <v>-43.016347945453525</v>
      </c>
      <c r="E1599">
        <f>'TPS543C20 Loop Gain'!B2341</f>
        <v>407000</v>
      </c>
    </row>
    <row r="1600" spans="3:5" x14ac:dyDescent="0.35">
      <c r="C1600">
        <f>'TPS543C20 Loop Gain'!AI2340</f>
        <v>-50.392019607572685</v>
      </c>
      <c r="D1600">
        <f>'TPS543C20 Loop Gain'!AJ2340</f>
        <v>-42.654839395088061</v>
      </c>
      <c r="E1600">
        <f>'TPS543C20 Loop Gain'!B2340</f>
        <v>406000</v>
      </c>
    </row>
    <row r="1601" spans="3:5" x14ac:dyDescent="0.35">
      <c r="C1601">
        <f>'TPS543C20 Loop Gain'!AI2339</f>
        <v>-50.275236609864116</v>
      </c>
      <c r="D1601">
        <f>'TPS543C20 Loop Gain'!AJ2339</f>
        <v>-42.293370737773422</v>
      </c>
      <c r="E1601">
        <f>'TPS543C20 Loop Gain'!B2339</f>
        <v>405000</v>
      </c>
    </row>
    <row r="1602" spans="3:5" x14ac:dyDescent="0.35">
      <c r="C1602">
        <f>'TPS543C20 Loop Gain'!AI2338</f>
        <v>-50.159401175363172</v>
      </c>
      <c r="D1602">
        <f>'TPS543C20 Loop Gain'!AJ2338</f>
        <v>-41.931944848014751</v>
      </c>
      <c r="E1602">
        <f>'TPS543C20 Loop Gain'!B2338</f>
        <v>404000</v>
      </c>
    </row>
    <row r="1603" spans="3:5" x14ac:dyDescent="0.35">
      <c r="C1603">
        <f>'TPS543C20 Loop Gain'!AI2337</f>
        <v>-50.044495279367112</v>
      </c>
      <c r="D1603">
        <f>'TPS543C20 Loop Gain'!AJ2337</f>
        <v>-41.570564613299972</v>
      </c>
      <c r="E1603">
        <f>'TPS543C20 Loop Gain'!B2337</f>
        <v>403000</v>
      </c>
    </row>
    <row r="1604" spans="3:5" x14ac:dyDescent="0.35">
      <c r="C1604">
        <f>'TPS543C20 Loop Gain'!AI2336</f>
        <v>-49.930501418217482</v>
      </c>
      <c r="D1604">
        <f>'TPS543C20 Loop Gain'!AJ2336</f>
        <v>-41.209232933742918</v>
      </c>
      <c r="E1604">
        <f>'TPS543C20 Loop Gain'!B2336</f>
        <v>402000</v>
      </c>
    </row>
    <row r="1605" spans="3:5" x14ac:dyDescent="0.35">
      <c r="C1605">
        <f>'TPS543C20 Loop Gain'!AI2335</f>
        <v>-49.81740258863185</v>
      </c>
      <c r="D1605">
        <f>'TPS543C20 Loop Gain'!AJ2335</f>
        <v>-40.847952721727985</v>
      </c>
      <c r="E1605">
        <f>'TPS543C20 Loop Gain'!B2335</f>
        <v>401000</v>
      </c>
    </row>
    <row r="1606" spans="3:5" x14ac:dyDescent="0.35">
      <c r="C1606">
        <f>'TPS543C20 Loop Gain'!AI2334</f>
        <v>-49.705182268035102</v>
      </c>
      <c r="D1606">
        <f>'TPS543C20 Loop Gain'!AJ2334</f>
        <v>-40.486726901546604</v>
      </c>
      <c r="E1606">
        <f>'TPS543C20 Loop Gain'!B2334</f>
        <v>400000</v>
      </c>
    </row>
    <row r="1607" spans="3:5" x14ac:dyDescent="0.35">
      <c r="C1607">
        <f>'TPS543C20 Loop Gain'!AI2333</f>
        <v>-49.593824395833472</v>
      </c>
      <c r="D1607">
        <f>'TPS543C20 Loop Gain'!AJ2333</f>
        <v>-40.125558409035754</v>
      </c>
      <c r="E1607">
        <f>'TPS543C20 Loop Gain'!B2333</f>
        <v>399000</v>
      </c>
    </row>
    <row r="1608" spans="3:5" x14ac:dyDescent="0.35">
      <c r="C1608">
        <f>'TPS543C20 Loop Gain'!AI2332</f>
        <v>-49.48331335557549</v>
      </c>
      <c r="D1608">
        <f>'TPS543C20 Loop Gain'!AJ2332</f>
        <v>-39.764450191211836</v>
      </c>
      <c r="E1608">
        <f>'TPS543C20 Loop Gain'!B2332</f>
        <v>398000</v>
      </c>
    </row>
    <row r="1609" spans="3:5" x14ac:dyDescent="0.35">
      <c r="C1609">
        <f>'TPS543C20 Loop Gain'!AI2331</f>
        <v>-49.37363395795262</v>
      </c>
      <c r="D1609">
        <f>'TPS543C20 Loop Gain'!AJ2331</f>
        <v>-39.403405205902502</v>
      </c>
      <c r="E1609">
        <f>'TPS543C20 Loop Gain'!B2331</f>
        <v>397000</v>
      </c>
    </row>
    <row r="1610" spans="3:5" x14ac:dyDescent="0.35">
      <c r="C1610">
        <f>'TPS543C20 Loop Gain'!AI2330</f>
        <v>-49.264771424589952</v>
      </c>
      <c r="D1610">
        <f>'TPS543C20 Loop Gain'!AJ2330</f>
        <v>-39.04242642137735</v>
      </c>
      <c r="E1610">
        <f>'TPS543C20 Loop Gain'!B2330</f>
        <v>396000</v>
      </c>
    </row>
    <row r="1611" spans="3:5" x14ac:dyDescent="0.35">
      <c r="C1611">
        <f>'TPS543C20 Loop Gain'!AI2329</f>
        <v>-49.15671137258542</v>
      </c>
      <c r="D1611">
        <f>'TPS543C20 Loop Gain'!AJ2329</f>
        <v>-38.681516815974781</v>
      </c>
      <c r="E1611">
        <f>'TPS543C20 Loop Gain'!B2329</f>
        <v>395000</v>
      </c>
    </row>
    <row r="1612" spans="3:5" x14ac:dyDescent="0.35">
      <c r="C1612">
        <f>'TPS543C20 Loop Gain'!AI2328</f>
        <v>-49.049439799754282</v>
      </c>
      <c r="D1612">
        <f>'TPS543C20 Loop Gain'!AJ2328</f>
        <v>-38.320679377728382</v>
      </c>
      <c r="E1612">
        <f>'TPS543C20 Loop Gain'!B2328</f>
        <v>394000</v>
      </c>
    </row>
    <row r="1613" spans="3:5" x14ac:dyDescent="0.35">
      <c r="C1613">
        <f>'TPS543C20 Loop Gain'!AI2327</f>
        <v>-48.942943070542277</v>
      </c>
      <c r="D1613">
        <f>'TPS543C20 Loop Gain'!AJ2327</f>
        <v>-37.959917103990335</v>
      </c>
      <c r="E1613">
        <f>'TPS543C20 Loop Gain'!B2327</f>
        <v>393000</v>
      </c>
    </row>
    <row r="1614" spans="3:5" x14ac:dyDescent="0.35">
      <c r="C1614">
        <f>'TPS543C20 Loop Gain'!AI2326</f>
        <v>-48.837207902571514</v>
      </c>
      <c r="D1614">
        <f>'TPS543C20 Loop Gain'!AJ2326</f>
        <v>-37.59923300105465</v>
      </c>
      <c r="E1614">
        <f>'TPS543C20 Loop Gain'!B2326</f>
        <v>392000</v>
      </c>
    </row>
    <row r="1615" spans="3:5" x14ac:dyDescent="0.35">
      <c r="C1615">
        <f>'TPS543C20 Loop Gain'!AI2325</f>
        <v>-48.732221353783032</v>
      </c>
      <c r="D1615">
        <f>'TPS543C20 Loop Gain'!AJ2325</f>
        <v>-37.23863008377775</v>
      </c>
      <c r="E1615">
        <f>'TPS543C20 Loop Gain'!B2325</f>
        <v>391000</v>
      </c>
    </row>
    <row r="1616" spans="3:5" x14ac:dyDescent="0.35">
      <c r="C1616">
        <f>'TPS543C20 Loop Gain'!AI2324</f>
        <v>-48.627970810147687</v>
      </c>
      <c r="D1616">
        <f>'TPS543C20 Loop Gain'!AJ2324</f>
        <v>-36.87811137519752</v>
      </c>
      <c r="E1616">
        <f>'TPS543C20 Loop Gain'!B2324</f>
        <v>390000</v>
      </c>
    </row>
    <row r="1617" spans="3:5" x14ac:dyDescent="0.35">
      <c r="C1617">
        <f>'TPS543C20 Loop Gain'!AI2323</f>
        <v>-48.524443973911957</v>
      </c>
      <c r="D1617">
        <f>'TPS543C20 Loop Gain'!AJ2323</f>
        <v>-36.517679906151805</v>
      </c>
      <c r="E1617">
        <f>'TPS543C20 Loop Gain'!B2323</f>
        <v>389000</v>
      </c>
    </row>
    <row r="1618" spans="3:5" x14ac:dyDescent="0.35">
      <c r="C1618">
        <f>'TPS543C20 Loop Gain'!AI2322</f>
        <v>-48.421628852355241</v>
      </c>
      <c r="D1618">
        <f>'TPS543C20 Loop Gain'!AJ2322</f>
        <v>-36.157338714893662</v>
      </c>
      <c r="E1618">
        <f>'TPS543C20 Loop Gain'!B2322</f>
        <v>388000</v>
      </c>
    </row>
    <row r="1619" spans="3:5" x14ac:dyDescent="0.35">
      <c r="C1619">
        <f>'TPS543C20 Loop Gain'!AI2321</f>
        <v>-48.319513747027557</v>
      </c>
      <c r="D1619">
        <f>'TPS543C20 Loop Gain'!AJ2321</f>
        <v>-35.797090846709487</v>
      </c>
      <c r="E1619">
        <f>'TPS543C20 Loop Gain'!B2321</f>
        <v>387000</v>
      </c>
    </row>
    <row r="1620" spans="3:5" x14ac:dyDescent="0.35">
      <c r="C1620">
        <f>'TPS543C20 Loop Gain'!AI2320</f>
        <v>-48.218087243446696</v>
      </c>
      <c r="D1620">
        <f>'TPS543C20 Loop Gain'!AJ2320</f>
        <v>-35.436939353532019</v>
      </c>
      <c r="E1620">
        <f>'TPS543C20 Loop Gain'!B2320</f>
        <v>386000</v>
      </c>
    </row>
    <row r="1621" spans="3:5" x14ac:dyDescent="0.35">
      <c r="C1621">
        <f>'TPS543C20 Loop Gain'!AI2319</f>
        <v>-48.117338201229288</v>
      </c>
      <c r="D1621">
        <f>'TPS543C20 Loop Gain'!AJ2319</f>
        <v>-35.076887293555536</v>
      </c>
      <c r="E1621">
        <f>'TPS543C20 Loop Gain'!B2319</f>
        <v>385000</v>
      </c>
    </row>
    <row r="1622" spans="3:5" x14ac:dyDescent="0.35">
      <c r="C1622">
        <f>'TPS543C20 Loop Gain'!AI2318</f>
        <v>-48.017255744636536</v>
      </c>
      <c r="D1622">
        <f>'TPS543C20 Loop Gain'!AJ2318</f>
        <v>-34.71693773084737</v>
      </c>
      <c r="E1622">
        <f>'TPS543C20 Loop Gain'!B2318</f>
        <v>384000</v>
      </c>
    </row>
    <row r="1623" spans="3:5" x14ac:dyDescent="0.35">
      <c r="C1623">
        <f>'TPS543C20 Loop Gain'!AI2317</f>
        <v>-47.917829253509552</v>
      </c>
      <c r="D1623">
        <f>'TPS543C20 Loop Gain'!AJ2317</f>
        <v>-34.357093734963797</v>
      </c>
      <c r="E1623">
        <f>'TPS543C20 Loop Gain'!B2317</f>
        <v>383000</v>
      </c>
    </row>
    <row r="1624" spans="3:5" x14ac:dyDescent="0.35">
      <c r="C1624">
        <f>'TPS543C20 Loop Gain'!AI2316</f>
        <v>-47.819048354580644</v>
      </c>
      <c r="D1624">
        <f>'TPS543C20 Loop Gain'!AJ2316</f>
        <v>-33.997358380558993</v>
      </c>
      <c r="E1624">
        <f>'TPS543C20 Loop Gain'!B2316</f>
        <v>382000</v>
      </c>
    </row>
    <row r="1625" spans="3:5" x14ac:dyDescent="0.35">
      <c r="C1625">
        <f>'TPS543C20 Loop Gain'!AI2315</f>
        <v>-47.720902913137991</v>
      </c>
      <c r="D1625">
        <f>'TPS543C20 Loop Gain'!AJ2315</f>
        <v>-33.637734746999683</v>
      </c>
      <c r="E1625">
        <f>'TPS543C20 Loop Gain'!B2315</f>
        <v>381000</v>
      </c>
    </row>
    <row r="1626" spans="3:5" x14ac:dyDescent="0.35">
      <c r="C1626">
        <f>'TPS543C20 Loop Gain'!AI2314</f>
        <v>-47.62338302502711</v>
      </c>
      <c r="D1626">
        <f>'TPS543C20 Loop Gain'!AJ2314</f>
        <v>-33.278225917976009</v>
      </c>
      <c r="E1626">
        <f>'TPS543C20 Loop Gain'!B2314</f>
        <v>380000</v>
      </c>
    </row>
    <row r="1627" spans="3:5" x14ac:dyDescent="0.35">
      <c r="C1627">
        <f>'TPS543C20 Loop Gain'!AI2313</f>
        <v>-47.526479008975443</v>
      </c>
      <c r="D1627">
        <f>'TPS543C20 Loop Gain'!AJ2313</f>
        <v>-32.918834981113378</v>
      </c>
      <c r="E1627">
        <f>'TPS543C20 Loop Gain'!B2313</f>
        <v>379000</v>
      </c>
    </row>
    <row r="1628" spans="3:5" x14ac:dyDescent="0.35">
      <c r="C1628">
        <f>'TPS543C20 Loop Gain'!AI2312</f>
        <v>-47.430181399220842</v>
      </c>
      <c r="D1628">
        <f>'TPS543C20 Loop Gain'!AJ2312</f>
        <v>-32.559565027585037</v>
      </c>
      <c r="E1628">
        <f>'TPS543C20 Loop Gain'!B2312</f>
        <v>378000</v>
      </c>
    </row>
    <row r="1629" spans="3:5" x14ac:dyDescent="0.35">
      <c r="C1629">
        <f>'TPS543C20 Loop Gain'!AI2311</f>
        <v>-47.33448093843279</v>
      </c>
      <c r="D1629">
        <f>'TPS543C20 Loop Gain'!AJ2311</f>
        <v>-32.200419151724759</v>
      </c>
      <c r="E1629">
        <f>'TPS543C20 Loop Gain'!B2311</f>
        <v>377000</v>
      </c>
    </row>
    <row r="1630" spans="3:5" x14ac:dyDescent="0.35">
      <c r="C1630">
        <f>'TPS543C20 Loop Gain'!AI2310</f>
        <v>-47.239368570910962</v>
      </c>
      <c r="D1630">
        <f>'TPS543C20 Loop Gain'!AJ2310</f>
        <v>-31.841400450638421</v>
      </c>
      <c r="E1630">
        <f>'TPS543C20 Loop Gain'!B2310</f>
        <v>376000</v>
      </c>
    </row>
    <row r="1631" spans="3:5" x14ac:dyDescent="0.35">
      <c r="C1631">
        <f>'TPS543C20 Loop Gain'!AI2309</f>
        <v>-47.144835436047998</v>
      </c>
      <c r="D1631">
        <f>'TPS543C20 Loop Gain'!AJ2309</f>
        <v>-31.482512023818298</v>
      </c>
      <c r="E1631">
        <f>'TPS543C20 Loop Gain'!B2309</f>
        <v>375000</v>
      </c>
    </row>
    <row r="1632" spans="3:5" x14ac:dyDescent="0.35">
      <c r="C1632">
        <f>'TPS543C20 Loop Gain'!AI2308</f>
        <v>-47.050872862044912</v>
      </c>
      <c r="D1632">
        <f>'TPS543C20 Loop Gain'!AJ2308</f>
        <v>-31.123756972757445</v>
      </c>
      <c r="E1632">
        <f>'TPS543C20 Loop Gain'!B2308</f>
        <v>374000</v>
      </c>
    </row>
    <row r="1633" spans="3:5" x14ac:dyDescent="0.35">
      <c r="C1633">
        <f>'TPS543C20 Loop Gain'!AI2307</f>
        <v>-46.957472359868</v>
      </c>
      <c r="D1633">
        <f>'TPS543C20 Loop Gain'!AJ2307</f>
        <v>-30.765138400563117</v>
      </c>
      <c r="E1633">
        <f>'TPS543C20 Loop Gain'!B2307</f>
        <v>373000</v>
      </c>
    </row>
    <row r="1634" spans="3:5" x14ac:dyDescent="0.35">
      <c r="C1634">
        <f>'TPS543C20 Loop Gain'!AI2306</f>
        <v>-46.864625617434541</v>
      </c>
      <c r="D1634">
        <f>'TPS543C20 Loop Gain'!AJ2306</f>
        <v>-30.406659411573184</v>
      </c>
      <c r="E1634">
        <f>'TPS543C20 Loop Gain'!B2306</f>
        <v>372000</v>
      </c>
    </row>
    <row r="1635" spans="3:5" x14ac:dyDescent="0.35">
      <c r="C1635">
        <f>'TPS543C20 Loop Gain'!AI2305</f>
        <v>-46.772324494018093</v>
      </c>
      <c r="D1635">
        <f>'TPS543C20 Loop Gain'!AJ2305</f>
        <v>-30.048323110973069</v>
      </c>
      <c r="E1635">
        <f>'TPS543C20 Loop Gain'!B2305</f>
        <v>371000</v>
      </c>
    </row>
    <row r="1636" spans="3:5" x14ac:dyDescent="0.35">
      <c r="C1636">
        <f>'TPS543C20 Loop Gain'!AI2304</f>
        <v>-46.680561014864296</v>
      </c>
      <c r="D1636">
        <f>'TPS543C20 Loop Gain'!AJ2304</f>
        <v>-29.690132604415403</v>
      </c>
      <c r="E1636">
        <f>'TPS543C20 Loop Gain'!B2304</f>
        <v>370000</v>
      </c>
    </row>
    <row r="1637" spans="3:5" x14ac:dyDescent="0.35">
      <c r="C1637">
        <f>'TPS543C20 Loop Gain'!AI2303</f>
        <v>-46.589327366005776</v>
      </c>
      <c r="D1637">
        <f>'TPS543C20 Loop Gain'!AJ2303</f>
        <v>-29.332090997635461</v>
      </c>
      <c r="E1637">
        <f>'TPS543C20 Loop Gain'!B2303</f>
        <v>369000</v>
      </c>
    </row>
    <row r="1638" spans="3:5" x14ac:dyDescent="0.35">
      <c r="C1638">
        <f>'TPS543C20 Loop Gain'!AI2302</f>
        <v>-46.498615889268663</v>
      </c>
      <c r="D1638">
        <f>'TPS543C20 Loop Gain'!AJ2302</f>
        <v>-28.974201396075571</v>
      </c>
      <c r="E1638">
        <f>'TPS543C20 Loop Gain'!B2302</f>
        <v>368000</v>
      </c>
    </row>
    <row r="1639" spans="3:5" x14ac:dyDescent="0.35">
      <c r="C1639">
        <f>'TPS543C20 Loop Gain'!AI2301</f>
        <v>-46.408419077462774</v>
      </c>
      <c r="D1639">
        <f>'TPS543C20 Loop Gain'!AJ2301</f>
        <v>-28.616466904506851</v>
      </c>
      <c r="E1639">
        <f>'TPS543C20 Loop Gain'!B2301</f>
        <v>367000</v>
      </c>
    </row>
    <row r="1640" spans="3:5" x14ac:dyDescent="0.35">
      <c r="C1640">
        <f>'TPS543C20 Loop Gain'!AI2300</f>
        <v>-46.318729569745507</v>
      </c>
      <c r="D1640">
        <f>'TPS543C20 Loop Gain'!AJ2300</f>
        <v>-28.258890626653198</v>
      </c>
      <c r="E1640">
        <f>'TPS543C20 Loop Gain'!B2300</f>
        <v>366000</v>
      </c>
    </row>
    <row r="1641" spans="3:5" x14ac:dyDescent="0.35">
      <c r="C1641">
        <f>'TPS543C20 Loop Gain'!AI2299</f>
        <v>-46.229540147154147</v>
      </c>
      <c r="D1641">
        <f>'TPS543C20 Loop Gain'!AJ2299</f>
        <v>-27.901475664816235</v>
      </c>
      <c r="E1641">
        <f>'TPS543C20 Loop Gain'!B2299</f>
        <v>365000</v>
      </c>
    </row>
    <row r="1642" spans="3:5" x14ac:dyDescent="0.35">
      <c r="C1642">
        <f>'TPS543C20 Loop Gain'!AI2298</f>
        <v>-46.140843728297796</v>
      </c>
      <c r="D1642">
        <f>'TPS543C20 Loop Gain'!AJ2298</f>
        <v>-27.544225119506109</v>
      </c>
      <c r="E1642">
        <f>'TPS543C20 Loop Gain'!B2298</f>
        <v>364000</v>
      </c>
    </row>
    <row r="1643" spans="3:5" x14ac:dyDescent="0.35">
      <c r="C1643">
        <f>'TPS543C20 Loop Gain'!AI2297</f>
        <v>-46.052633365202865</v>
      </c>
      <c r="D1643">
        <f>'TPS543C20 Loop Gain'!AJ2297</f>
        <v>-27.187142089070878</v>
      </c>
      <c r="E1643">
        <f>'TPS543C20 Loop Gain'!B2297</f>
        <v>363000</v>
      </c>
    </row>
    <row r="1644" spans="3:5" x14ac:dyDescent="0.35">
      <c r="C1644">
        <f>'TPS543C20 Loop Gain'!AI2296</f>
        <v>-45.964902239305317</v>
      </c>
      <c r="D1644">
        <f>'TPS543C20 Loop Gain'!AJ2296</f>
        <v>-26.830229669328148</v>
      </c>
      <c r="E1644">
        <f>'TPS543C20 Loop Gain'!B2296</f>
        <v>362000</v>
      </c>
    </row>
    <row r="1645" spans="3:5" x14ac:dyDescent="0.35">
      <c r="C1645">
        <f>'TPS543C20 Loop Gain'!AI2295</f>
        <v>-45.87764365758332</v>
      </c>
      <c r="D1645">
        <f>'TPS543C20 Loop Gain'!AJ2295</f>
        <v>-26.473490953201406</v>
      </c>
      <c r="E1645">
        <f>'TPS543C20 Loop Gain'!B2295</f>
        <v>361000</v>
      </c>
    </row>
    <row r="1646" spans="3:5" x14ac:dyDescent="0.35">
      <c r="C1646">
        <f>'TPS543C20 Loop Gain'!AI2294</f>
        <v>-45.790851048825239</v>
      </c>
      <c r="D1646">
        <f>'TPS543C20 Loop Gain'!AJ2294</f>
        <v>-26.116929030357745</v>
      </c>
      <c r="E1646">
        <f>'TPS543C20 Loop Gain'!B2294</f>
        <v>360000</v>
      </c>
    </row>
    <row r="1647" spans="3:5" x14ac:dyDescent="0.35">
      <c r="C1647">
        <f>'TPS543C20 Loop Gain'!AI2293</f>
        <v>-45.704517960025996</v>
      </c>
      <c r="D1647">
        <f>'TPS543C20 Loop Gain'!AJ2293</f>
        <v>-25.76054698684807</v>
      </c>
      <c r="E1647">
        <f>'TPS543C20 Loop Gain'!B2293</f>
        <v>359000</v>
      </c>
    </row>
    <row r="1648" spans="3:5" x14ac:dyDescent="0.35">
      <c r="C1648">
        <f>'TPS543C20 Loop Gain'!AI2292</f>
        <v>-45.618638052908118</v>
      </c>
      <c r="D1648">
        <f>'TPS543C20 Loop Gain'!AJ2292</f>
        <v>-25.404347904749741</v>
      </c>
      <c r="E1648">
        <f>'TPS543C20 Loop Gain'!B2292</f>
        <v>358000</v>
      </c>
    </row>
    <row r="1649" spans="3:5" x14ac:dyDescent="0.35">
      <c r="C1649">
        <f>'TPS543C20 Loop Gain'!AI2291</f>
        <v>-45.533205100560899</v>
      </c>
      <c r="D1649">
        <f>'TPS543C20 Loop Gain'!AJ2291</f>
        <v>-25.04833486181419</v>
      </c>
      <c r="E1649">
        <f>'TPS543C20 Loop Gain'!B2291</f>
        <v>357000</v>
      </c>
    </row>
    <row r="1650" spans="3:5" x14ac:dyDescent="0.35">
      <c r="C1650">
        <f>'TPS543C20 Loop Gain'!AI2290</f>
        <v>-45.448212984193539</v>
      </c>
      <c r="D1650">
        <f>'TPS543C20 Loop Gain'!AJ2290</f>
        <v>-24.692510931116285</v>
      </c>
      <c r="E1650">
        <f>'TPS543C20 Loop Gain'!B2290</f>
        <v>356000</v>
      </c>
    </row>
    <row r="1651" spans="3:5" x14ac:dyDescent="0.35">
      <c r="C1651">
        <f>'TPS543C20 Loop Gain'!AI2289</f>
        <v>-45.363655689997898</v>
      </c>
      <c r="D1651">
        <f>'TPS543C20 Loop Gain'!AJ2289</f>
        <v>-24.336879180703932</v>
      </c>
      <c r="E1651">
        <f>'TPS543C20 Loop Gain'!B2289</f>
        <v>355000</v>
      </c>
    </row>
    <row r="1652" spans="3:5" x14ac:dyDescent="0.35">
      <c r="C1652">
        <f>'TPS543C20 Loop Gain'!AI2288</f>
        <v>-45.279527306116059</v>
      </c>
      <c r="D1652">
        <f>'TPS543C20 Loop Gain'!AJ2288</f>
        <v>-23.981442673258876</v>
      </c>
      <c r="E1652">
        <f>'TPS543C20 Loop Gain'!B2288</f>
        <v>354000</v>
      </c>
    </row>
    <row r="1653" spans="3:5" x14ac:dyDescent="0.35">
      <c r="C1653">
        <f>'TPS543C20 Loop Gain'!AI2287</f>
        <v>-45.195822019708451</v>
      </c>
      <c r="D1653">
        <f>'TPS543C20 Loop Gain'!AJ2287</f>
        <v>-23.626204465751631</v>
      </c>
      <c r="E1653">
        <f>'TPS543C20 Loop Gain'!B2287</f>
        <v>353000</v>
      </c>
    </row>
    <row r="1654" spans="3:5" x14ac:dyDescent="0.35">
      <c r="C1654">
        <f>'TPS543C20 Loop Gain'!AI2286</f>
        <v>-45.112534114118915</v>
      </c>
      <c r="D1654">
        <f>'TPS543C20 Loop Gain'!AJ2286</f>
        <v>-23.271167609107401</v>
      </c>
      <c r="E1654">
        <f>'TPS543C20 Loop Gain'!B2286</f>
        <v>352000</v>
      </c>
    </row>
    <row r="1655" spans="3:5" x14ac:dyDescent="0.35">
      <c r="C1655">
        <f>'TPS543C20 Loop Gain'!AI2285</f>
        <v>-45.029657966131893</v>
      </c>
      <c r="D1655">
        <f>'TPS543C20 Loop Gain'!AJ2285</f>
        <v>-22.916335147871685</v>
      </c>
      <c r="E1655">
        <f>'TPS543C20 Loop Gain'!B2285</f>
        <v>351000</v>
      </c>
    </row>
    <row r="1656" spans="3:5" x14ac:dyDescent="0.35">
      <c r="C1656">
        <f>'TPS543C20 Loop Gain'!AI2284</f>
        <v>-44.947188043320942</v>
      </c>
      <c r="D1656">
        <f>'TPS543C20 Loop Gain'!AJ2284</f>
        <v>-22.56171011988128</v>
      </c>
      <c r="E1656">
        <f>'TPS543C20 Loop Gain'!B2284</f>
        <v>350000</v>
      </c>
    </row>
    <row r="1657" spans="3:5" x14ac:dyDescent="0.35">
      <c r="C1657">
        <f>'TPS543C20 Loop Gain'!AI2283</f>
        <v>-44.865118901479903</v>
      </c>
      <c r="D1657">
        <f>'TPS543C20 Loop Gain'!AJ2283</f>
        <v>-22.207295555938455</v>
      </c>
      <c r="E1657">
        <f>'TPS543C20 Loop Gain'!B2283</f>
        <v>349000</v>
      </c>
    </row>
    <row r="1658" spans="3:5" x14ac:dyDescent="0.35">
      <c r="C1658">
        <f>'TPS543C20 Loop Gain'!AI2282</f>
        <v>-44.783445182139502</v>
      </c>
      <c r="D1658">
        <f>'TPS543C20 Loop Gain'!AJ2282</f>
        <v>-21.853094479489798</v>
      </c>
      <c r="E1658">
        <f>'TPS543C20 Loop Gain'!B2282</f>
        <v>348000</v>
      </c>
    </row>
    <row r="1659" spans="3:5" x14ac:dyDescent="0.35">
      <c r="C1659">
        <f>'TPS543C20 Loop Gain'!AI2281</f>
        <v>-44.702161610161504</v>
      </c>
      <c r="D1659">
        <f>'TPS543C20 Loop Gain'!AJ2281</f>
        <v>-21.499109906308995</v>
      </c>
      <c r="E1659">
        <f>'TPS543C20 Loop Gain'!B2281</f>
        <v>347000</v>
      </c>
    </row>
    <row r="1660" spans="3:5" x14ac:dyDescent="0.35">
      <c r="C1660">
        <f>'TPS543C20 Loop Gain'!AI2280</f>
        <v>-44.621262991409914</v>
      </c>
      <c r="D1660">
        <f>'TPS543C20 Loop Gain'!AJ2280</f>
        <v>-21.145344844185331</v>
      </c>
      <c r="E1660">
        <f>'TPS543C20 Loop Gain'!B2280</f>
        <v>346000</v>
      </c>
    </row>
    <row r="1661" spans="3:5" x14ac:dyDescent="0.35">
      <c r="C1661">
        <f>'TPS543C20 Loop Gain'!AI2279</f>
        <v>-44.540744210494836</v>
      </c>
      <c r="D1661">
        <f>'TPS543C20 Loop Gain'!AJ2279</f>
        <v>-20.791802292613994</v>
      </c>
      <c r="E1661">
        <f>'TPS543C20 Loop Gain'!B2279</f>
        <v>345000</v>
      </c>
    </row>
    <row r="1662" spans="3:5" x14ac:dyDescent="0.35">
      <c r="C1662">
        <f>'TPS543C20 Loop Gain'!AI2278</f>
        <v>-44.460600228587175</v>
      </c>
      <c r="D1662">
        <f>'TPS543C20 Loop Gain'!AJ2278</f>
        <v>-20.438485242492309</v>
      </c>
      <c r="E1662">
        <f>'TPS543C20 Loop Gain'!B2278</f>
        <v>344000</v>
      </c>
    </row>
    <row r="1663" spans="3:5" x14ac:dyDescent="0.35">
      <c r="C1663">
        <f>'TPS543C20 Loop Gain'!AI2277</f>
        <v>-44.38082608130194</v>
      </c>
      <c r="D1663">
        <f>'TPS543C20 Loop Gain'!AJ2277</f>
        <v>-20.085396675822135</v>
      </c>
      <c r="E1663">
        <f>'TPS543C20 Loop Gain'!B2277</f>
        <v>343000</v>
      </c>
    </row>
    <row r="1664" spans="3:5" x14ac:dyDescent="0.35">
      <c r="C1664">
        <f>'TPS543C20 Loop Gain'!AI2276</f>
        <v>-44.301416876645945</v>
      </c>
      <c r="D1664">
        <f>'TPS543C20 Loop Gain'!AJ2276</f>
        <v>-19.732539565413813</v>
      </c>
      <c r="E1664">
        <f>'TPS543C20 Loop Gain'!B2276</f>
        <v>342000</v>
      </c>
    </row>
    <row r="1665" spans="3:5" x14ac:dyDescent="0.35">
      <c r="C1665">
        <f>'TPS543C20 Loop Gain'!AI2275</f>
        <v>-44.222367793028951</v>
      </c>
      <c r="D1665">
        <f>'TPS543C20 Loop Gain'!AJ2275</f>
        <v>-19.379916874598784</v>
      </c>
      <c r="E1665">
        <f>'TPS543C20 Loop Gain'!B2275</f>
        <v>341000</v>
      </c>
    </row>
    <row r="1666" spans="3:5" x14ac:dyDescent="0.35">
      <c r="C1666">
        <f>'TPS543C20 Loop Gain'!AI2274</f>
        <v>-44.1436740773349</v>
      </c>
      <c r="D1666">
        <f>'TPS543C20 Loop Gain'!AJ2274</f>
        <v>-19.027531556942929</v>
      </c>
      <c r="E1666">
        <f>'TPS543C20 Loop Gain'!B2274</f>
        <v>340000</v>
      </c>
    </row>
    <row r="1667" spans="3:5" x14ac:dyDescent="0.35">
      <c r="C1667">
        <f>'TPS543C20 Loop Gain'!AI2273</f>
        <v>-44.06533104305246</v>
      </c>
      <c r="D1667">
        <f>'TPS543C20 Loop Gain'!AJ2273</f>
        <v>-18.675386555971137</v>
      </c>
      <c r="E1667">
        <f>'TPS543C20 Loop Gain'!B2273</f>
        <v>339000</v>
      </c>
    </row>
    <row r="1668" spans="3:5" x14ac:dyDescent="0.35">
      <c r="C1668">
        <f>'TPS543C20 Loop Gain'!AI2272</f>
        <v>-43.987334068461251</v>
      </c>
      <c r="D1668">
        <f>'TPS543C20 Loop Gain'!AJ2272</f>
        <v>-18.323484804888722</v>
      </c>
      <c r="E1668">
        <f>'TPS543C20 Loop Gain'!B2272</f>
        <v>338000</v>
      </c>
    </row>
    <row r="1669" spans="3:5" x14ac:dyDescent="0.35">
      <c r="C1669">
        <f>'TPS543C20 Loop Gain'!AI2271</f>
        <v>-43.909678594871508</v>
      </c>
      <c r="D1669">
        <f>'TPS543C20 Loop Gain'!AJ2271</f>
        <v>-17.971829226316707</v>
      </c>
      <c r="E1669">
        <f>'TPS543C20 Loop Gain'!B2271</f>
        <v>337000</v>
      </c>
    </row>
    <row r="1670" spans="3:5" x14ac:dyDescent="0.35">
      <c r="C1670">
        <f>'TPS543C20 Loop Gain'!AI2270</f>
        <v>-43.832360124917635</v>
      </c>
      <c r="D1670">
        <f>'TPS543C20 Loop Gain'!AJ2270</f>
        <v>-17.620422732027865</v>
      </c>
      <c r="E1670">
        <f>'TPS543C20 Loop Gain'!B2270</f>
        <v>336000</v>
      </c>
    </row>
    <row r="1671" spans="3:5" x14ac:dyDescent="0.35">
      <c r="C1671">
        <f>'TPS543C20 Loop Gain'!AI2269</f>
        <v>-43.7553742209003</v>
      </c>
      <c r="D1671">
        <f>'TPS543C20 Loop Gain'!AJ2269</f>
        <v>-17.269268222686648</v>
      </c>
      <c r="E1671">
        <f>'TPS543C20 Loop Gain'!B2269</f>
        <v>335000</v>
      </c>
    </row>
    <row r="1672" spans="3:5" x14ac:dyDescent="0.35">
      <c r="C1672">
        <f>'TPS543C20 Loop Gain'!AI2268</f>
        <v>-43.678716503178528</v>
      </c>
      <c r="D1672">
        <f>'TPS543C20 Loop Gain'!AJ2268</f>
        <v>-16.918368587601574</v>
      </c>
      <c r="E1672">
        <f>'TPS543C20 Loop Gain'!B2268</f>
        <v>334000</v>
      </c>
    </row>
    <row r="1673" spans="3:5" x14ac:dyDescent="0.35">
      <c r="C1673">
        <f>'TPS543C20 Loop Gain'!AI2267</f>
        <v>-43.60238264860746</v>
      </c>
      <c r="D1673">
        <f>'TPS543C20 Loop Gain'!AJ2267</f>
        <v>-16.567726704475675</v>
      </c>
      <c r="E1673">
        <f>'TPS543C20 Loop Gain'!B2267</f>
        <v>333000</v>
      </c>
    </row>
    <row r="1674" spans="3:5" x14ac:dyDescent="0.35">
      <c r="C1674">
        <f>'TPS543C20 Loop Gain'!AI2266</f>
        <v>-43.52636838902184</v>
      </c>
      <c r="D1674">
        <f>'TPS543C20 Loop Gain'!AJ2266</f>
        <v>-16.217345439167353</v>
      </c>
      <c r="E1674">
        <f>'TPS543C20 Loop Gain'!B2266</f>
        <v>332000</v>
      </c>
    </row>
    <row r="1675" spans="3:5" x14ac:dyDescent="0.35">
      <c r="C1675">
        <f>'TPS543C20 Loop Gain'!AI2265</f>
        <v>-43.450669509762605</v>
      </c>
      <c r="D1675">
        <f>'TPS543C20 Loop Gain'!AJ2265</f>
        <v>-15.867227645456969</v>
      </c>
      <c r="E1675">
        <f>'TPS543C20 Loop Gain'!B2265</f>
        <v>331000</v>
      </c>
    </row>
    <row r="1676" spans="3:5" x14ac:dyDescent="0.35">
      <c r="C1676">
        <f>'TPS543C20 Loop Gain'!AI2264</f>
        <v>-43.375281848246026</v>
      </c>
      <c r="D1676">
        <f>'TPS543C20 Loop Gain'!AJ2264</f>
        <v>-15.517376164817398</v>
      </c>
      <c r="E1676">
        <f>'TPS543C20 Loop Gain'!B2264</f>
        <v>330000</v>
      </c>
    </row>
    <row r="1677" spans="3:5" x14ac:dyDescent="0.35">
      <c r="C1677">
        <f>'TPS543C20 Loop Gain'!AI2263</f>
        <v>-43.300201292572822</v>
      </c>
      <c r="D1677">
        <f>'TPS543C20 Loop Gain'!AJ2263</f>
        <v>-15.167793826192604</v>
      </c>
      <c r="E1677">
        <f>'TPS543C20 Loop Gain'!B2263</f>
        <v>329000</v>
      </c>
    </row>
    <row r="1678" spans="3:5" x14ac:dyDescent="0.35">
      <c r="C1678">
        <f>'TPS543C20 Loop Gain'!AI2262</f>
        <v>-43.22542378017588</v>
      </c>
      <c r="D1678">
        <f>'TPS543C20 Loop Gain'!AJ2262</f>
        <v>-14.818483445780938</v>
      </c>
      <c r="E1678">
        <f>'TPS543C20 Loop Gain'!B2262</f>
        <v>328000</v>
      </c>
    </row>
    <row r="1679" spans="3:5" x14ac:dyDescent="0.35">
      <c r="C1679">
        <f>'TPS543C20 Loop Gain'!AI2261</f>
        <v>-43.150945296507146</v>
      </c>
      <c r="D1679">
        <f>'TPS543C20 Loop Gain'!AJ2261</f>
        <v>-14.469447826825853</v>
      </c>
      <c r="E1679">
        <f>'TPS543C20 Loop Gain'!B2261</f>
        <v>327000</v>
      </c>
    </row>
    <row r="1680" spans="3:5" x14ac:dyDescent="0.35">
      <c r="C1680">
        <f>'TPS543C20 Loop Gain'!AI2260</f>
        <v>-43.07676187375948</v>
      </c>
      <c r="D1680">
        <f>'TPS543C20 Loop Gain'!AJ2260</f>
        <v>-14.120689759414546</v>
      </c>
      <c r="E1680">
        <f>'TPS543C20 Loop Gain'!B2260</f>
        <v>326000</v>
      </c>
    </row>
    <row r="1681" spans="3:5" x14ac:dyDescent="0.35">
      <c r="C1681">
        <f>'TPS543C20 Loop Gain'!AI2259</f>
        <v>-43.002869589623714</v>
      </c>
      <c r="D1681">
        <f>'TPS543C20 Loop Gain'!AJ2259</f>
        <v>-13.772212020278841</v>
      </c>
      <c r="E1681">
        <f>'TPS543C20 Loop Gain'!B2259</f>
        <v>325000</v>
      </c>
    </row>
    <row r="1682" spans="3:5" x14ac:dyDescent="0.35">
      <c r="C1682">
        <f>'TPS543C20 Loop Gain'!AI2258</f>
        <v>-42.929264566081187</v>
      </c>
      <c r="D1682">
        <f>'TPS543C20 Loop Gain'!AJ2258</f>
        <v>-13.42401737260602</v>
      </c>
      <c r="E1682">
        <f>'TPS543C20 Loop Gain'!B2258</f>
        <v>324000</v>
      </c>
    </row>
    <row r="1683" spans="3:5" x14ac:dyDescent="0.35">
      <c r="C1683">
        <f>'TPS543C20 Loop Gain'!AI2257</f>
        <v>-42.855942968226614</v>
      </c>
      <c r="D1683">
        <f>'TPS543C20 Loop Gain'!AJ2257</f>
        <v>-13.076108565856678</v>
      </c>
      <c r="E1683">
        <f>'TPS543C20 Loop Gain'!B2257</f>
        <v>323000</v>
      </c>
    </row>
    <row r="1684" spans="3:5" x14ac:dyDescent="0.35">
      <c r="C1684">
        <f>'TPS543C20 Loop Gain'!AI2256</f>
        <v>-42.782901003124366</v>
      </c>
      <c r="D1684">
        <f>'TPS543C20 Loop Gain'!AJ2256</f>
        <v>-12.728488335585604</v>
      </c>
      <c r="E1684">
        <f>'TPS543C20 Loop Gain'!B2256</f>
        <v>322000</v>
      </c>
    </row>
    <row r="1685" spans="3:5" x14ac:dyDescent="0.35">
      <c r="C1685">
        <f>'TPS543C20 Loop Gain'!AI2255</f>
        <v>-42.710134918694891</v>
      </c>
      <c r="D1685">
        <f>'TPS543C20 Loop Gain'!AJ2255</f>
        <v>-12.381159403274275</v>
      </c>
      <c r="E1685">
        <f>'TPS543C20 Loop Gain'!B2255</f>
        <v>321000</v>
      </c>
    </row>
    <row r="1686" spans="3:5" x14ac:dyDescent="0.35">
      <c r="C1686">
        <f>'TPS543C20 Loop Gain'!AI2254</f>
        <v>-42.637641002629252</v>
      </c>
      <c r="D1686">
        <f>'TPS543C20 Loop Gain'!AJ2254</f>
        <v>-12.034124476167809</v>
      </c>
      <c r="E1686">
        <f>'TPS543C20 Loop Gain'!B2254</f>
        <v>320000</v>
      </c>
    </row>
    <row r="1687" spans="3:5" x14ac:dyDescent="0.35">
      <c r="C1687">
        <f>'TPS543C20 Loop Gain'!AI2253</f>
        <v>-42.565415581334911</v>
      </c>
      <c r="D1687">
        <f>'TPS543C20 Loop Gain'!AJ2253</f>
        <v>-11.687386247117125</v>
      </c>
      <c r="E1687">
        <f>'TPS543C20 Loop Gain'!B2253</f>
        <v>319000</v>
      </c>
    </row>
    <row r="1688" spans="3:5" x14ac:dyDescent="0.35">
      <c r="C1688">
        <f>'TPS543C20 Loop Gain'!AI2252</f>
        <v>-42.493455018905813</v>
      </c>
      <c r="D1688">
        <f>'TPS543C20 Loop Gain'!AJ2252</f>
        <v>-11.340947394432135</v>
      </c>
      <c r="E1688">
        <f>'TPS543C20 Loop Gain'!B2252</f>
        <v>318000</v>
      </c>
    </row>
    <row r="1689" spans="3:5" x14ac:dyDescent="0.35">
      <c r="C1689">
        <f>'TPS543C20 Loop Gain'!AI2251</f>
        <v>-42.421755716121226</v>
      </c>
      <c r="D1689">
        <f>'TPS543C20 Loop Gain'!AJ2251</f>
        <v>-10.994810581739685</v>
      </c>
      <c r="E1689">
        <f>'TPS543C20 Loop Gain'!B2251</f>
        <v>317000</v>
      </c>
    </row>
    <row r="1690" spans="3:5" x14ac:dyDescent="0.35">
      <c r="C1690">
        <f>'TPS543C20 Loop Gain'!AI2250</f>
        <v>-42.350314109469267</v>
      </c>
      <c r="D1690">
        <f>'TPS543C20 Loop Gain'!AJ2250</f>
        <v>-10.648978457849784</v>
      </c>
      <c r="E1690">
        <f>'TPS543C20 Loop Gain'!B2250</f>
        <v>316000</v>
      </c>
    </row>
    <row r="1691" spans="3:5" x14ac:dyDescent="0.35">
      <c r="C1691">
        <f>'TPS543C20 Loop Gain'!AI2249</f>
        <v>-42.279126670195915</v>
      </c>
      <c r="D1691">
        <f>'TPS543C20 Loop Gain'!AJ2249</f>
        <v>-10.303453656625432</v>
      </c>
      <c r="E1691">
        <f>'TPS543C20 Loop Gain'!B2249</f>
        <v>315000</v>
      </c>
    </row>
    <row r="1692" spans="3:5" x14ac:dyDescent="0.35">
      <c r="C1692">
        <f>'TPS543C20 Loop Gain'!AI2248</f>
        <v>-42.208189903376201</v>
      </c>
      <c r="D1692">
        <f>'TPS543C20 Loop Gain'!AJ2248</f>
        <v>-9.9582387968666009</v>
      </c>
      <c r="E1692">
        <f>'TPS543C20 Loop Gain'!B2248</f>
        <v>314000</v>
      </c>
    </row>
    <row r="1693" spans="3:5" x14ac:dyDescent="0.35">
      <c r="C1693">
        <f>'TPS543C20 Loop Gain'!AI2247</f>
        <v>-42.137500347011844</v>
      </c>
      <c r="D1693">
        <f>'TPS543C20 Loop Gain'!AJ2247</f>
        <v>-9.613336482197111</v>
      </c>
      <c r="E1693">
        <f>'TPS543C20 Loop Gain'!B2247</f>
        <v>313000</v>
      </c>
    </row>
    <row r="1694" spans="3:5" x14ac:dyDescent="0.35">
      <c r="C1694">
        <f>'TPS543C20 Loop Gain'!AI2246</f>
        <v>-42.0670545711465</v>
      </c>
      <c r="D1694">
        <f>'TPS543C20 Loop Gain'!AJ2246</f>
        <v>-9.2687493009573174</v>
      </c>
      <c r="E1694">
        <f>'TPS543C20 Loop Gain'!B2246</f>
        <v>312000</v>
      </c>
    </row>
    <row r="1695" spans="3:5" x14ac:dyDescent="0.35">
      <c r="C1695">
        <f>'TPS543C20 Loop Gain'!AI2245</f>
        <v>-41.996849177008066</v>
      </c>
      <c r="D1695">
        <f>'TPS543C20 Loop Gain'!AJ2245</f>
        <v>-8.9244798261105398</v>
      </c>
      <c r="E1695">
        <f>'TPS543C20 Loop Gain'!B2245</f>
        <v>311000</v>
      </c>
    </row>
    <row r="1696" spans="3:5" x14ac:dyDescent="0.35">
      <c r="C1696">
        <f>'TPS543C20 Loop Gain'!AI2244</f>
        <v>-41.926880796166614</v>
      </c>
      <c r="D1696">
        <f>'TPS543C20 Loop Gain'!AJ2244</f>
        <v>-8.5805306151508098</v>
      </c>
      <c r="E1696">
        <f>'TPS543C20 Loop Gain'!B2244</f>
        <v>310000</v>
      </c>
    </row>
    <row r="1697" spans="3:5" x14ac:dyDescent="0.35">
      <c r="C1697">
        <f>'TPS543C20 Loop Gain'!AI2243</f>
        <v>-41.857146089715911</v>
      </c>
      <c r="D1697">
        <f>'TPS543C20 Loop Gain'!AJ2243</f>
        <v>-8.2369042100217698</v>
      </c>
      <c r="E1697">
        <f>'TPS543C20 Loop Gain'!B2243</f>
        <v>309000</v>
      </c>
    </row>
    <row r="1698" spans="3:5" x14ac:dyDescent="0.35">
      <c r="C1698">
        <f>'TPS543C20 Loop Gain'!AI2242</f>
        <v>-41.787641747473288</v>
      </c>
      <c r="D1698">
        <f>'TPS543C20 Loop Gain'!AJ2242</f>
        <v>-7.893603137042728</v>
      </c>
      <c r="E1698">
        <f>'TPS543C20 Loop Gain'!B2242</f>
        <v>308000</v>
      </c>
    </row>
    <row r="1699" spans="3:5" x14ac:dyDescent="0.35">
      <c r="C1699">
        <f>'TPS543C20 Loop Gain'!AI2241</f>
        <v>-41.71836448719813</v>
      </c>
      <c r="D1699">
        <f>'TPS543C20 Loop Gain'!AJ2241</f>
        <v>-7.550629906843298</v>
      </c>
      <c r="E1699">
        <f>'TPS543C20 Loop Gain'!B2241</f>
        <v>307000</v>
      </c>
    </row>
    <row r="1700" spans="3:5" x14ac:dyDescent="0.35">
      <c r="C1700">
        <f>'TPS543C20 Loop Gain'!AI2240</f>
        <v>-41.649311053828335</v>
      </c>
      <c r="D1700">
        <f>'TPS543C20 Loop Gain'!AJ2240</f>
        <v>-7.2079870143028932</v>
      </c>
      <c r="E1700">
        <f>'TPS543C20 Loop Gain'!B2240</f>
        <v>306000</v>
      </c>
    </row>
    <row r="1701" spans="3:5" x14ac:dyDescent="0.35">
      <c r="C1701">
        <f>'TPS543C20 Loop Gain'!AI2239</f>
        <v>-41.580478218735252</v>
      </c>
      <c r="D1701">
        <f>'TPS543C20 Loop Gain'!AJ2239</f>
        <v>-6.8656769385033938</v>
      </c>
      <c r="E1701">
        <f>'TPS543C20 Loop Gain'!B2239</f>
        <v>305000</v>
      </c>
    </row>
    <row r="1702" spans="3:5" x14ac:dyDescent="0.35">
      <c r="C1702">
        <f>'TPS543C20 Loop Gain'!AI2238</f>
        <v>-41.511862778994661</v>
      </c>
      <c r="D1702">
        <f>'TPS543C20 Loop Gain'!AJ2238</f>
        <v>-6.5237021426821595</v>
      </c>
      <c r="E1702">
        <f>'TPS543C20 Loop Gain'!B2238</f>
        <v>304000</v>
      </c>
    </row>
    <row r="1703" spans="3:5" x14ac:dyDescent="0.35">
      <c r="C1703">
        <f>'TPS543C20 Loop Gain'!AI2237</f>
        <v>-41.443461556673704</v>
      </c>
      <c r="D1703">
        <f>'TPS543C20 Loop Gain'!AJ2237</f>
        <v>-6.1820650742034733</v>
      </c>
      <c r="E1703">
        <f>'TPS543C20 Loop Gain'!B2237</f>
        <v>303000</v>
      </c>
    </row>
    <row r="1704" spans="3:5" x14ac:dyDescent="0.35">
      <c r="C1704">
        <f>'TPS543C20 Loop Gain'!AI2236</f>
        <v>-41.375271398135482</v>
      </c>
      <c r="D1704">
        <f>'TPS543C20 Loop Gain'!AJ2236</f>
        <v>-5.8407681645280967</v>
      </c>
      <c r="E1704">
        <f>'TPS543C20 Loop Gain'!B2236</f>
        <v>302000</v>
      </c>
    </row>
    <row r="1705" spans="3:5" x14ac:dyDescent="0.35">
      <c r="C1705">
        <f>'TPS543C20 Loop Gain'!AI2235</f>
        <v>-41.307289173356608</v>
      </c>
      <c r="D1705">
        <f>'TPS543C20 Loop Gain'!AJ2235</f>
        <v>-5.4998138291977625</v>
      </c>
      <c r="E1705">
        <f>'TPS543C20 Loop Gain'!B2235</f>
        <v>301000</v>
      </c>
    </row>
    <row r="1706" spans="3:5" x14ac:dyDescent="0.35">
      <c r="C1706">
        <f>'TPS543C20 Loop Gain'!AI2234</f>
        <v>-41.239511775260802</v>
      </c>
      <c r="D1706">
        <f>'TPS543C20 Loop Gain'!AJ2234</f>
        <v>-5.1592044678231135</v>
      </c>
      <c r="E1706">
        <f>'TPS543C20 Loop Gain'!B2234</f>
        <v>300000</v>
      </c>
    </row>
    <row r="1707" spans="3:5" x14ac:dyDescent="0.35">
      <c r="C1707">
        <f>'TPS543C20 Loop Gain'!AI2233</f>
        <v>-41.171936119066544</v>
      </c>
      <c r="D1707">
        <f>'TPS543C20 Loop Gain'!AJ2233</f>
        <v>-4.8189424640856773</v>
      </c>
      <c r="E1707">
        <f>'TPS543C20 Loop Gain'!B2233</f>
        <v>299000</v>
      </c>
    </row>
    <row r="1708" spans="3:5" x14ac:dyDescent="0.35">
      <c r="C1708">
        <f>'TPS543C20 Loop Gain'!AI2232</f>
        <v>-41.104559141648011</v>
      </c>
      <c r="D1708">
        <f>'TPS543C20 Loop Gain'!AJ2232</f>
        <v>-4.4790301857419434</v>
      </c>
      <c r="E1708">
        <f>'TPS543C20 Loop Gain'!B2232</f>
        <v>298000</v>
      </c>
    </row>
    <row r="1709" spans="3:5" x14ac:dyDescent="0.35">
      <c r="C1709">
        <f>'TPS543C20 Loop Gain'!AI2231</f>
        <v>-41.037377800909745</v>
      </c>
      <c r="D1709">
        <f>'TPS543C20 Loop Gain'!AJ2231</f>
        <v>-4.1394699846410168</v>
      </c>
      <c r="E1709">
        <f>'TPS543C20 Loop Gain'!B2231</f>
        <v>297000</v>
      </c>
    </row>
    <row r="1710" spans="3:5" x14ac:dyDescent="0.35">
      <c r="C1710">
        <f>'TPS543C20 Loop Gain'!AI2230</f>
        <v>-40.970389075173358</v>
      </c>
      <c r="D1710">
        <f>'TPS543C20 Loop Gain'!AJ2230</f>
        <v>-3.8002641967464403</v>
      </c>
      <c r="E1710">
        <f>'TPS543C20 Loop Gain'!B2230</f>
        <v>296000</v>
      </c>
    </row>
    <row r="1711" spans="3:5" x14ac:dyDescent="0.35">
      <c r="C1711">
        <f>'TPS543C20 Loop Gain'!AI2229</f>
        <v>-40.903589962577051</v>
      </c>
      <c r="D1711">
        <f>'TPS543C20 Loop Gain'!AJ2229</f>
        <v>-3.461415142171103</v>
      </c>
      <c r="E1711">
        <f>'TPS543C20 Loop Gain'!B2229</f>
        <v>295000</v>
      </c>
    </row>
    <row r="1712" spans="3:5" x14ac:dyDescent="0.35">
      <c r="C1712">
        <f>'TPS543C20 Loop Gain'!AI2228</f>
        <v>-40.836977480487434</v>
      </c>
      <c r="D1712">
        <f>'TPS543C20 Loop Gain'!AJ2228</f>
        <v>-3.1229251252177317</v>
      </c>
      <c r="E1712">
        <f>'TPS543C20 Loop Gain'!B2228</f>
        <v>294000</v>
      </c>
    </row>
    <row r="1713" spans="3:5" x14ac:dyDescent="0.35">
      <c r="C1713">
        <f>'TPS543C20 Loop Gain'!AI2227</f>
        <v>-40.770548664921492</v>
      </c>
      <c r="D1713">
        <f>'TPS543C20 Loop Gain'!AJ2227</f>
        <v>-2.784796434427284</v>
      </c>
      <c r="E1713">
        <f>'TPS543C20 Loop Gain'!B2227</f>
        <v>293000</v>
      </c>
    </row>
    <row r="1714" spans="3:5" x14ac:dyDescent="0.35">
      <c r="C1714">
        <f>'TPS543C20 Loop Gain'!AI2226</f>
        <v>-40.704300569980383</v>
      </c>
      <c r="D1714">
        <f>'TPS543C20 Loop Gain'!AJ2226</f>
        <v>-2.4470313426393342</v>
      </c>
      <c r="E1714">
        <f>'TPS543C20 Loop Gain'!B2226</f>
        <v>292000</v>
      </c>
    </row>
    <row r="1715" spans="3:5" x14ac:dyDescent="0.35">
      <c r="C1715">
        <f>'TPS543C20 Loop Gain'!AI2225</f>
        <v>-40.638230267294389</v>
      </c>
      <c r="D1715">
        <f>'TPS543C20 Loop Gain'!AJ2225</f>
        <v>-2.1096321070582094</v>
      </c>
      <c r="E1715">
        <f>'TPS543C20 Loop Gain'!B2225</f>
        <v>291000</v>
      </c>
    </row>
    <row r="1716" spans="3:5" x14ac:dyDescent="0.35">
      <c r="C1716">
        <f>'TPS543C20 Loop Gain'!AI2224</f>
        <v>-40.572334845476362</v>
      </c>
      <c r="D1716">
        <f>'TPS543C20 Loop Gain'!AJ2224</f>
        <v>-1.7726009693316356</v>
      </c>
      <c r="E1716">
        <f>'TPS543C20 Loop Gain'!B2224</f>
        <v>290000</v>
      </c>
    </row>
    <row r="1717" spans="3:5" x14ac:dyDescent="0.35">
      <c r="C1717">
        <f>'TPS543C20 Loop Gain'!AI2223</f>
        <v>-40.506611409586732</v>
      </c>
      <c r="D1717">
        <f>'TPS543C20 Loop Gain'!AJ2223</f>
        <v>-1.4359401556311191</v>
      </c>
      <c r="E1717">
        <f>'TPS543C20 Loop Gain'!B2223</f>
        <v>289000</v>
      </c>
    </row>
    <row r="1718" spans="3:5" x14ac:dyDescent="0.35">
      <c r="C1718">
        <f>'TPS543C20 Loop Gain'!AI2222</f>
        <v>-40.441057080607209</v>
      </c>
      <c r="D1718">
        <f>'TPS543C20 Loop Gain'!AJ2222</f>
        <v>-1.0996518767517578</v>
      </c>
      <c r="E1718">
        <f>'TPS543C20 Loop Gain'!B2222</f>
        <v>288000</v>
      </c>
    </row>
    <row r="1719" spans="3:5" x14ac:dyDescent="0.35">
      <c r="C1719">
        <f>'TPS543C20 Loop Gain'!AI2221</f>
        <v>-40.375668994923018</v>
      </c>
      <c r="D1719">
        <f>'TPS543C20 Loop Gain'!AJ2221</f>
        <v>-0.76373832821154897</v>
      </c>
      <c r="E1719">
        <f>'TPS543C20 Loop Gain'!B2221</f>
        <v>287000</v>
      </c>
    </row>
    <row r="1720" spans="3:5" x14ac:dyDescent="0.35">
      <c r="C1720">
        <f>'TPS543C20 Loop Gain'!AI2220</f>
        <v>-40.310444303815316</v>
      </c>
      <c r="D1720">
        <f>'TPS543C20 Loop Gain'!AJ2220</f>
        <v>-0.42820169036494932</v>
      </c>
      <c r="E1720">
        <f>'TPS543C20 Loop Gain'!B2220</f>
        <v>286000</v>
      </c>
    </row>
    <row r="1721" spans="3:5" x14ac:dyDescent="0.35">
      <c r="C1721">
        <f>'TPS543C20 Loop Gain'!AI2219</f>
        <v>-40.245380172960523</v>
      </c>
      <c r="D1721">
        <f>'TPS543C20 Loop Gain'!AJ2219</f>
        <v>-9.3044128523848121E-2</v>
      </c>
      <c r="E1721">
        <f>'TPS543C20 Loop Gain'!B2219</f>
        <v>285000</v>
      </c>
    </row>
    <row r="1722" spans="3:5" x14ac:dyDescent="0.35">
      <c r="C1722">
        <f>'TPS543C20 Loop Gain'!AI2218</f>
        <v>-40.180473781938126</v>
      </c>
      <c r="D1722">
        <f>'TPS543C20 Loop Gain'!AJ2218</f>
        <v>0.24173220691121514</v>
      </c>
      <c r="E1722">
        <f>'TPS543C20 Loop Gain'!B2218</f>
        <v>284000</v>
      </c>
    </row>
    <row r="1723" spans="3:5" x14ac:dyDescent="0.35">
      <c r="C1723">
        <f>'TPS543C20 Loop Gain'!AI2217</f>
        <v>-40.11572232374678</v>
      </c>
      <c r="D1723">
        <f>'TPS543C20 Loop Gain'!AJ2217</f>
        <v>0.5761251803110472</v>
      </c>
      <c r="E1723">
        <f>'TPS543C20 Loop Gain'!B2217</f>
        <v>283000</v>
      </c>
    </row>
    <row r="1724" spans="3:5" x14ac:dyDescent="0.35">
      <c r="C1724">
        <f>'TPS543C20 Loop Gain'!AI2216</f>
        <v>-40.05112300432738</v>
      </c>
      <c r="D1724">
        <f>'TPS543C20 Loop Gain'!AJ2216</f>
        <v>0.91013267066922521</v>
      </c>
      <c r="E1724">
        <f>'TPS543C20 Loop Gain'!B2216</f>
        <v>282000</v>
      </c>
    </row>
    <row r="1725" spans="3:5" x14ac:dyDescent="0.35">
      <c r="C1725">
        <f>'TPS543C20 Loop Gain'!AI2215</f>
        <v>-39.986673042092839</v>
      </c>
      <c r="D1725">
        <f>'TPS543C20 Loop Gain'!AJ2215</f>
        <v>1.243752571444857</v>
      </c>
      <c r="E1725">
        <f>'TPS543C20 Loop Gain'!B2215</f>
        <v>281000</v>
      </c>
    </row>
    <row r="1726" spans="3:5" x14ac:dyDescent="0.35">
      <c r="C1726">
        <f>'TPS543C20 Loop Gain'!AI2214</f>
        <v>-39.9223696674648</v>
      </c>
      <c r="D1726">
        <f>'TPS543C20 Loop Gain'!AJ2214</f>
        <v>1.5769827903890596</v>
      </c>
      <c r="E1726">
        <f>'TPS543C20 Loop Gain'!B2214</f>
        <v>280000</v>
      </c>
    </row>
    <row r="1727" spans="3:5" x14ac:dyDescent="0.35">
      <c r="C1727">
        <f>'TPS543C20 Loop Gain'!AI2213</f>
        <v>-39.858210122417915</v>
      </c>
      <c r="D1727">
        <f>'TPS543C20 Loop Gain'!AJ2213</f>
        <v>1.9098212493737776</v>
      </c>
      <c r="E1727">
        <f>'TPS543C20 Loop Gain'!B2213</f>
        <v>279000</v>
      </c>
    </row>
    <row r="1728" spans="3:5" x14ac:dyDescent="0.35">
      <c r="C1728">
        <f>'TPS543C20 Loop Gain'!AI2212</f>
        <v>-39.794191660028211</v>
      </c>
      <c r="D1728">
        <f>'TPS543C20 Loop Gain'!AJ2212</f>
        <v>2.2422658842002687</v>
      </c>
      <c r="E1728">
        <f>'TPS543C20 Loop Gain'!B2212</f>
        <v>278000</v>
      </c>
    </row>
    <row r="1729" spans="3:5" x14ac:dyDescent="0.35">
      <c r="C1729">
        <f>'TPS543C20 Loop Gain'!AI2211</f>
        <v>-39.730311544029611</v>
      </c>
      <c r="D1729">
        <f>'TPS543C20 Loop Gain'!AJ2211</f>
        <v>2.5743146444040912</v>
      </c>
      <c r="E1729">
        <f>'TPS543C20 Loop Gain'!B2211</f>
        <v>277000</v>
      </c>
    </row>
    <row r="1730" spans="3:5" x14ac:dyDescent="0.35">
      <c r="C1730">
        <f>'TPS543C20 Loop Gain'!AI2210</f>
        <v>-39.666567048373842</v>
      </c>
      <c r="D1730">
        <f>'TPS543C20 Loop Gain'!AJ2210</f>
        <v>2.9059654930460548</v>
      </c>
      <c r="E1730">
        <f>'TPS543C20 Loop Gain'!B2210</f>
        <v>276000</v>
      </c>
    </row>
    <row r="1731" spans="3:5" x14ac:dyDescent="0.35">
      <c r="C1731">
        <f>'TPS543C20 Loop Gain'!AI2209</f>
        <v>-39.602955456797687</v>
      </c>
      <c r="D1731">
        <f>'TPS543C20 Loop Gain'!AJ2209</f>
        <v>3.2372164064977325</v>
      </c>
      <c r="E1731">
        <f>'TPS543C20 Loop Gain'!B2209</f>
        <v>275000</v>
      </c>
    </row>
    <row r="1732" spans="3:5" x14ac:dyDescent="0.35">
      <c r="C1732">
        <f>'TPS543C20 Loop Gain'!AI2208</f>
        <v>-39.539474062394</v>
      </c>
      <c r="D1732">
        <f>'TPS543C20 Loop Gain'!AJ2208</f>
        <v>3.5680653742136559</v>
      </c>
      <c r="E1732">
        <f>'TPS543C20 Loop Gain'!B2208</f>
        <v>274000</v>
      </c>
    </row>
    <row r="1733" spans="3:5" x14ac:dyDescent="0.35">
      <c r="C1733">
        <f>'TPS543C20 Loop Gain'!AI2207</f>
        <v>-39.476120167187744</v>
      </c>
      <c r="D1733">
        <f>'TPS543C20 Loop Gain'!AJ2207</f>
        <v>3.8985103984953349</v>
      </c>
      <c r="E1733">
        <f>'TPS543C20 Loop Gain'!B2207</f>
        <v>273000</v>
      </c>
    </row>
    <row r="1734" spans="3:5" x14ac:dyDescent="0.35">
      <c r="C1734">
        <f>'TPS543C20 Loop Gain'!AI2206</f>
        <v>-39.412891081717255</v>
      </c>
      <c r="D1734">
        <f>'TPS543C20 Loop Gain'!AJ2206</f>
        <v>4.2285494942424284</v>
      </c>
      <c r="E1734">
        <f>'TPS543C20 Loop Gain'!B2206</f>
        <v>272000</v>
      </c>
    </row>
    <row r="1735" spans="3:5" x14ac:dyDescent="0.35">
      <c r="C1735">
        <f>'TPS543C20 Loop Gain'!AI2205</f>
        <v>-39.349784124617969</v>
      </c>
      <c r="D1735">
        <f>'TPS543C20 Loop Gain'!AJ2205</f>
        <v>4.558180688699708</v>
      </c>
      <c r="E1735">
        <f>'TPS543C20 Loop Gain'!B2205</f>
        <v>271000</v>
      </c>
    </row>
    <row r="1736" spans="3:5" x14ac:dyDescent="0.35">
      <c r="C1736">
        <f>'TPS543C20 Loop Gain'!AI2204</f>
        <v>-39.286796622213366</v>
      </c>
      <c r="D1736">
        <f>'TPS543C20 Loop Gain'!AJ2204</f>
        <v>4.8874020211851272</v>
      </c>
      <c r="E1736">
        <f>'TPS543C20 Loop Gain'!B2204</f>
        <v>270000</v>
      </c>
    </row>
    <row r="1737" spans="3:5" x14ac:dyDescent="0.35">
      <c r="C1737">
        <f>'TPS543C20 Loop Gain'!AI2203</f>
        <v>-39.223925908106047</v>
      </c>
      <c r="D1737">
        <f>'TPS543C20 Loop Gain'!AJ2203</f>
        <v>5.2162115428150377</v>
      </c>
      <c r="E1737">
        <f>'TPS543C20 Loop Gain'!B2203</f>
        <v>269000</v>
      </c>
    </row>
    <row r="1738" spans="3:5" x14ac:dyDescent="0.35">
      <c r="C1738">
        <f>'TPS543C20 Loop Gain'!AI2202</f>
        <v>-39.161169322774803</v>
      </c>
      <c r="D1738">
        <f>'TPS543C20 Loop Gain'!AJ2202</f>
        <v>5.5446073162150977</v>
      </c>
      <c r="E1738">
        <f>'TPS543C20 Loop Gain'!B2202</f>
        <v>268000</v>
      </c>
    </row>
    <row r="1739" spans="3:5" x14ac:dyDescent="0.35">
      <c r="C1739">
        <f>'TPS543C20 Loop Gain'!AI2201</f>
        <v>-39.098524213174095</v>
      </c>
      <c r="D1739">
        <f>'TPS543C20 Loop Gain'!AJ2201</f>
        <v>5.8725874152217052</v>
      </c>
      <c r="E1739">
        <f>'TPS543C20 Loop Gain'!B2201</f>
        <v>267000</v>
      </c>
    </row>
    <row r="1740" spans="3:5" x14ac:dyDescent="0.35">
      <c r="C1740">
        <f>'TPS543C20 Loop Gain'!AI2200</f>
        <v>-39.035987932336695</v>
      </c>
      <c r="D1740">
        <f>'TPS543C20 Loop Gain'!AJ2200</f>
        <v>6.2001499245715639</v>
      </c>
      <c r="E1740">
        <f>'TPS543C20 Loop Gain'!B2200</f>
        <v>266000</v>
      </c>
    </row>
    <row r="1741" spans="3:5" x14ac:dyDescent="0.35">
      <c r="C1741">
        <f>'TPS543C20 Loop Gain'!AI2199</f>
        <v>-38.97355783897914</v>
      </c>
      <c r="D1741">
        <f>'TPS543C20 Loop Gain'!AJ2199</f>
        <v>6.5272929395821002</v>
      </c>
      <c r="E1741">
        <f>'TPS543C20 Loop Gain'!B2199</f>
        <v>265000</v>
      </c>
    </row>
    <row r="1742" spans="3:5" x14ac:dyDescent="0.35">
      <c r="C1742">
        <f>'TPS543C20 Loop Gain'!AI2198</f>
        <v>-38.911231297110007</v>
      </c>
      <c r="D1742">
        <f>'TPS543C20 Loop Gain'!AJ2198</f>
        <v>6.854014565821112</v>
      </c>
      <c r="E1742">
        <f>'TPS543C20 Loop Gain'!B2198</f>
        <v>264000</v>
      </c>
    </row>
    <row r="1743" spans="3:5" x14ac:dyDescent="0.35">
      <c r="C1743">
        <f>'TPS543C20 Loop Gain'!AI2197</f>
        <v>-38.849005675639766</v>
      </c>
      <c r="D1743">
        <f>'TPS543C20 Loop Gain'!AJ2197</f>
        <v>7.1803129187614205</v>
      </c>
      <c r="E1743">
        <f>'TPS543C20 Loop Gain'!B2197</f>
        <v>263000</v>
      </c>
    </row>
    <row r="1744" spans="3:5" x14ac:dyDescent="0.35">
      <c r="C1744">
        <f>'TPS543C20 Loop Gain'!AI2196</f>
        <v>-38.78687834799392</v>
      </c>
      <c r="D1744">
        <f>'TPS543C20 Loop Gain'!AJ2196</f>
        <v>7.5061861234306431</v>
      </c>
      <c r="E1744">
        <f>'TPS543C20 Loop Gain'!B2196</f>
        <v>262000</v>
      </c>
    </row>
    <row r="1745" spans="3:5" x14ac:dyDescent="0.35">
      <c r="C1745">
        <f>'TPS543C20 Loop Gain'!AI2195</f>
        <v>-38.724846691727272</v>
      </c>
      <c r="D1745">
        <f>'TPS543C20 Loop Gain'!AJ2195</f>
        <v>7.8316323140441293</v>
      </c>
      <c r="E1745">
        <f>'TPS543C20 Loop Gain'!B2195</f>
        <v>261000</v>
      </c>
    </row>
    <row r="1746" spans="3:5" x14ac:dyDescent="0.35">
      <c r="C1746">
        <f>'TPS543C20 Loop Gain'!AI2194</f>
        <v>-38.66290808813973</v>
      </c>
      <c r="D1746">
        <f>'TPS543C20 Loop Gain'!AJ2194</f>
        <v>8.1566496336292751</v>
      </c>
      <c r="E1746">
        <f>'TPS543C20 Loop Gain'!B2194</f>
        <v>260000</v>
      </c>
    </row>
    <row r="1747" spans="3:5" x14ac:dyDescent="0.35">
      <c r="C1747">
        <f>'TPS543C20 Loop Gain'!AI2193</f>
        <v>-38.601059921894546</v>
      </c>
      <c r="D1747">
        <f>'TPS543C20 Loop Gain'!AJ2193</f>
        <v>8.481236233636821</v>
      </c>
      <c r="E1747">
        <f>'TPS543C20 Loop Gain'!B2193</f>
        <v>259000</v>
      </c>
    </row>
    <row r="1748" spans="3:5" x14ac:dyDescent="0.35">
      <c r="C1748">
        <f>'TPS543C20 Loop Gain'!AI2192</f>
        <v>-38.539299580637085</v>
      </c>
      <c r="D1748">
        <f>'TPS543C20 Loop Gain'!AJ2192</f>
        <v>8.8053902735430345</v>
      </c>
      <c r="E1748">
        <f>'TPS543C20 Loop Gain'!B2192</f>
        <v>258000</v>
      </c>
    </row>
    <row r="1749" spans="3:5" x14ac:dyDescent="0.35">
      <c r="C1749">
        <f>'TPS543C20 Loop Gain'!AI2191</f>
        <v>-38.477624454614187</v>
      </c>
      <c r="D1749">
        <f>'TPS543C20 Loop Gain'!AJ2191</f>
        <v>9.1291099204361998</v>
      </c>
      <c r="E1749">
        <f>'TPS543C20 Loop Gain'!B2191</f>
        <v>257000</v>
      </c>
    </row>
    <row r="1750" spans="3:5" x14ac:dyDescent="0.35">
      <c r="C1750">
        <f>'TPS543C20 Loop Gain'!AI2190</f>
        <v>-38.41603193629517</v>
      </c>
      <c r="D1750">
        <f>'TPS543C20 Loop Gain'!AJ2190</f>
        <v>9.4523933485940059</v>
      </c>
      <c r="E1750">
        <f>'TPS543C20 Loop Gain'!B2190</f>
        <v>256000</v>
      </c>
    </row>
    <row r="1751" spans="3:5" x14ac:dyDescent="0.35">
      <c r="C1751">
        <f>'TPS543C20 Loop Gain'!AI2189</f>
        <v>-38.354519419994013</v>
      </c>
      <c r="D1751">
        <f>'TPS543C20 Loop Gain'!AJ2189</f>
        <v>9.7752387390461752</v>
      </c>
      <c r="E1751">
        <f>'TPS543C20 Loop Gain'!B2189</f>
        <v>255000</v>
      </c>
    </row>
    <row r="1752" spans="3:5" x14ac:dyDescent="0.35">
      <c r="C1752">
        <f>'TPS543C20 Loop Gain'!AI2188</f>
        <v>-38.293084301489586</v>
      </c>
      <c r="D1752">
        <f>'TPS543C20 Loop Gain'!AJ2188</f>
        <v>10.097644279128531</v>
      </c>
      <c r="E1752">
        <f>'TPS543C20 Loop Gain'!B2188</f>
        <v>254000</v>
      </c>
    </row>
    <row r="1753" spans="3:5" x14ac:dyDescent="0.35">
      <c r="C1753">
        <f>'TPS543C20 Loop Gain'!AI2187</f>
        <v>-38.231723977649239</v>
      </c>
      <c r="D1753">
        <f>'TPS543C20 Loop Gain'!AJ2187</f>
        <v>10.419608162019365</v>
      </c>
      <c r="E1753">
        <f>'TPS543C20 Loop Gain'!B2187</f>
        <v>253000</v>
      </c>
    </row>
    <row r="1754" spans="3:5" x14ac:dyDescent="0.35">
      <c r="C1754">
        <f>'TPS543C20 Loop Gain'!AI2186</f>
        <v>-38.170435846049457</v>
      </c>
      <c r="D1754">
        <f>'TPS543C20 Loop Gain'!AJ2186</f>
        <v>10.741128586268221</v>
      </c>
      <c r="E1754">
        <f>'TPS543C20 Loop Gain'!B2186</f>
        <v>252000</v>
      </c>
    </row>
    <row r="1755" spans="3:5" x14ac:dyDescent="0.35">
      <c r="C1755">
        <f>'TPS543C20 Loop Gain'!AI2185</f>
        <v>-38.109217304598602</v>
      </c>
      <c r="D1755">
        <f>'TPS543C20 Loop Gain'!AJ2185</f>
        <v>11.062203755307143</v>
      </c>
      <c r="E1755">
        <f>'TPS543C20 Loop Gain'!B2185</f>
        <v>251000</v>
      </c>
    </row>
    <row r="1756" spans="3:5" x14ac:dyDescent="0.35">
      <c r="C1756">
        <f>'TPS543C20 Loop Gain'!AI2184</f>
        <v>-38.04806575115677</v>
      </c>
      <c r="D1756">
        <f>'TPS543C20 Loop Gain'!AJ2184</f>
        <v>11.382831876952576</v>
      </c>
      <c r="E1756">
        <f>'TPS543C20 Loop Gain'!B2184</f>
        <v>250000</v>
      </c>
    </row>
    <row r="1757" spans="3:5" x14ac:dyDescent="0.35">
      <c r="C1757">
        <f>'TPS543C20 Loop Gain'!AI2183</f>
        <v>-37.986978583158297</v>
      </c>
      <c r="D1757">
        <f>'TPS543C20 Loop Gain'!AJ2183</f>
        <v>11.70301116288978</v>
      </c>
      <c r="E1757">
        <f>'TPS543C20 Loop Gain'!B2183</f>
        <v>249000</v>
      </c>
    </row>
    <row r="1758" spans="3:5" x14ac:dyDescent="0.35">
      <c r="C1758">
        <f>'TPS543C20 Loop Gain'!AI2182</f>
        <v>-37.925953197230157</v>
      </c>
      <c r="D1758">
        <f>'TPS543C20 Loop Gain'!AJ2182</f>
        <v>12.0227398281497</v>
      </c>
      <c r="E1758">
        <f>'TPS543C20 Loop Gain'!B2182</f>
        <v>248000</v>
      </c>
    </row>
    <row r="1759" spans="3:5" x14ac:dyDescent="0.35">
      <c r="C1759">
        <f>'TPS543C20 Loop Gain'!AI2181</f>
        <v>-37.864986988811175</v>
      </c>
      <c r="D1759">
        <f>'TPS543C20 Loop Gain'!AJ2181</f>
        <v>12.342016090564536</v>
      </c>
      <c r="E1759">
        <f>'TPS543C20 Loop Gain'!B2181</f>
        <v>247000</v>
      </c>
    </row>
    <row r="1760" spans="3:5" x14ac:dyDescent="0.35">
      <c r="C1760">
        <f>'TPS543C20 Loop Gain'!AI2180</f>
        <v>-37.804077351769145</v>
      </c>
      <c r="D1760">
        <f>'TPS543C20 Loop Gain'!AJ2180</f>
        <v>12.66083817021436</v>
      </c>
      <c r="E1760">
        <f>'TPS543C20 Loop Gain'!B2180</f>
        <v>246000</v>
      </c>
    </row>
    <row r="1761" spans="3:5" x14ac:dyDescent="0.35">
      <c r="C1761">
        <f>'TPS543C20 Loop Gain'!AI2179</f>
        <v>-37.743221678017555</v>
      </c>
      <c r="D1761">
        <f>'TPS543C20 Loop Gain'!AJ2179</f>
        <v>12.979204288858465</v>
      </c>
      <c r="E1761">
        <f>'TPS543C20 Loop Gain'!B2179</f>
        <v>245000</v>
      </c>
    </row>
    <row r="1762" spans="3:5" x14ac:dyDescent="0.35">
      <c r="C1762">
        <f>'TPS543C20 Loop Gain'!AI2178</f>
        <v>-37.682417357128884</v>
      </c>
      <c r="D1762">
        <f>'TPS543C20 Loop Gain'!AJ2178</f>
        <v>13.297112669351325</v>
      </c>
      <c r="E1762">
        <f>'TPS543C20 Loop Gain'!B2178</f>
        <v>244000</v>
      </c>
    </row>
    <row r="1763" spans="3:5" x14ac:dyDescent="0.35">
      <c r="C1763">
        <f>'TPS543C20 Loop Gain'!AI2177</f>
        <v>-37.62166177594731</v>
      </c>
      <c r="D1763">
        <f>'TPS543C20 Loop Gain'!AJ2177</f>
        <v>13.614561535044068</v>
      </c>
      <c r="E1763">
        <f>'TPS543C20 Loop Gain'!B2177</f>
        <v>243000</v>
      </c>
    </row>
    <row r="1764" spans="3:5" x14ac:dyDescent="0.35">
      <c r="C1764">
        <f>'TPS543C20 Loop Gain'!AI2176</f>
        <v>-37.560952318199519</v>
      </c>
      <c r="D1764">
        <f>'TPS543C20 Loop Gain'!AJ2176</f>
        <v>13.93154910916958</v>
      </c>
      <c r="E1764">
        <f>'TPS543C20 Loop Gain'!B2176</f>
        <v>242000</v>
      </c>
    </row>
    <row r="1765" spans="3:5" x14ac:dyDescent="0.35">
      <c r="C1765">
        <f>'TPS543C20 Loop Gain'!AI2175</f>
        <v>-37.500286364101441</v>
      </c>
      <c r="D1765">
        <f>'TPS543C20 Loop Gain'!AJ2175</f>
        <v>14.248073614215283</v>
      </c>
      <c r="E1765">
        <f>'TPS543C20 Loop Gain'!B2175</f>
        <v>241000</v>
      </c>
    </row>
    <row r="1766" spans="3:5" x14ac:dyDescent="0.35">
      <c r="C1766">
        <f>'TPS543C20 Loop Gain'!AI2174</f>
        <v>-37.439661289964896</v>
      </c>
      <c r="D1766">
        <f>'TPS543C20 Loop Gain'!AJ2174</f>
        <v>14.564133271276413</v>
      </c>
      <c r="E1766">
        <f>'TPS543C20 Loop Gain'!B2174</f>
        <v>240000</v>
      </c>
    </row>
    <row r="1767" spans="3:5" x14ac:dyDescent="0.35">
      <c r="C1767">
        <f>'TPS543C20 Loop Gain'!AI2173</f>
        <v>-37.379074467798752</v>
      </c>
      <c r="D1767">
        <f>'TPS543C20 Loop Gain'!AJ2173</f>
        <v>14.87972629939636</v>
      </c>
      <c r="E1767">
        <f>'TPS543C20 Loop Gain'!B2173</f>
        <v>239000</v>
      </c>
    </row>
    <row r="1768" spans="3:5" x14ac:dyDescent="0.35">
      <c r="C1768">
        <f>'TPS543C20 Loop Gain'!AI2172</f>
        <v>-37.318523264909544</v>
      </c>
      <c r="D1768">
        <f>'TPS543C20 Loop Gain'!AJ2172</f>
        <v>15.194850914888084</v>
      </c>
      <c r="E1768">
        <f>'TPS543C20 Loop Gain'!B2172</f>
        <v>238000</v>
      </c>
    </row>
    <row r="1769" spans="3:5" x14ac:dyDescent="0.35">
      <c r="C1769">
        <f>'TPS543C20 Loop Gain'!AI2171</f>
        <v>-37.258005043497853</v>
      </c>
      <c r="D1769">
        <f>'TPS543C20 Loop Gain'!AJ2171</f>
        <v>15.509505330640319</v>
      </c>
      <c r="E1769">
        <f>'TPS543C20 Loop Gain'!B2171</f>
        <v>237000</v>
      </c>
    </row>
    <row r="1770" spans="3:5" x14ac:dyDescent="0.35">
      <c r="C1770">
        <f>'TPS543C20 Loop Gain'!AI2170</f>
        <v>-37.197517160250243</v>
      </c>
      <c r="D1770">
        <f>'TPS543C20 Loop Gain'!AJ2170</f>
        <v>15.823687755406748</v>
      </c>
      <c r="E1770">
        <f>'TPS543C20 Loop Gain'!B2170</f>
        <v>236000</v>
      </c>
    </row>
    <row r="1771" spans="3:5" x14ac:dyDescent="0.35">
      <c r="C1771">
        <f>'TPS543C20 Loop Gain'!AI2169</f>
        <v>-37.13705696592897</v>
      </c>
      <c r="D1771">
        <f>'TPS543C20 Loop Gain'!AJ2169</f>
        <v>16.137396393076038</v>
      </c>
      <c r="E1771">
        <f>'TPS543C20 Loop Gain'!B2169</f>
        <v>235000</v>
      </c>
    </row>
    <row r="1772" spans="3:5" x14ac:dyDescent="0.35">
      <c r="C1772">
        <f>'TPS543C20 Loop Gain'!AI2168</f>
        <v>-37.0766218049584</v>
      </c>
      <c r="D1772">
        <f>'TPS543C20 Loop Gain'!AJ2168</f>
        <v>16.450629441926367</v>
      </c>
      <c r="E1772">
        <f>'TPS543C20 Loop Gain'!B2168</f>
        <v>234000</v>
      </c>
    </row>
    <row r="1773" spans="3:5" x14ac:dyDescent="0.35">
      <c r="C1773">
        <f>'TPS543C20 Loop Gain'!AI2167</f>
        <v>-37.016209015003611</v>
      </c>
      <c r="D1773">
        <f>'TPS543C20 Loop Gain'!AJ2167</f>
        <v>16.763385093859256</v>
      </c>
      <c r="E1773">
        <f>'TPS543C20 Loop Gain'!B2167</f>
        <v>233000</v>
      </c>
    </row>
    <row r="1774" spans="3:5" x14ac:dyDescent="0.35">
      <c r="C1774">
        <f>'TPS543C20 Loop Gain'!AI2166</f>
        <v>-36.955815926550621</v>
      </c>
      <c r="D1774">
        <f>'TPS543C20 Loop Gain'!AJ2166</f>
        <v>17.075661533617499</v>
      </c>
      <c r="E1774">
        <f>'TPS543C20 Loop Gain'!B2166</f>
        <v>232000</v>
      </c>
    </row>
    <row r="1775" spans="3:5" x14ac:dyDescent="0.35">
      <c r="C1775">
        <f>'TPS543C20 Loop Gain'!AI2165</f>
        <v>-36.895439862475378</v>
      </c>
      <c r="D1775">
        <f>'TPS543C20 Loop Gain'!AJ2165</f>
        <v>17.387456937979518</v>
      </c>
      <c r="E1775">
        <f>'TPS543C20 Loop Gain'!B2165</f>
        <v>231000</v>
      </c>
    </row>
    <row r="1776" spans="3:5" x14ac:dyDescent="0.35">
      <c r="C1776">
        <f>'TPS543C20 Loop Gain'!AI2164</f>
        <v>-36.835078137612733</v>
      </c>
      <c r="D1776">
        <f>'TPS543C20 Loop Gain'!AJ2164</f>
        <v>17.698769474940445</v>
      </c>
      <c r="E1776">
        <f>'TPS543C20 Loop Gain'!B2164</f>
        <v>230000</v>
      </c>
    </row>
    <row r="1777" spans="3:5" x14ac:dyDescent="0.35">
      <c r="C1777">
        <f>'TPS543C20 Loop Gain'!AI2163</f>
        <v>-36.774728058319141</v>
      </c>
      <c r="D1777">
        <f>'TPS543C20 Loop Gain'!AJ2163</f>
        <v>18.009597302866215</v>
      </c>
      <c r="E1777">
        <f>'TPS543C20 Loop Gain'!B2163</f>
        <v>229000</v>
      </c>
    </row>
    <row r="1778" spans="3:5" x14ac:dyDescent="0.35">
      <c r="C1778">
        <f>'TPS543C20 Loop Gain'!AI2162</f>
        <v>-36.714386922028211</v>
      </c>
      <c r="D1778">
        <f>'TPS543C20 Loop Gain'!AJ2162</f>
        <v>18.319938569632683</v>
      </c>
      <c r="E1778">
        <f>'TPS543C20 Loop Gain'!B2162</f>
        <v>228000</v>
      </c>
    </row>
    <row r="1779" spans="3:5" x14ac:dyDescent="0.35">
      <c r="C1779">
        <f>'TPS543C20 Loop Gain'!AI2161</f>
        <v>-36.654052016802162</v>
      </c>
      <c r="D1779">
        <f>'TPS543C20 Loop Gain'!AJ2161</f>
        <v>18.629791411738953</v>
      </c>
      <c r="E1779">
        <f>'TPS543C20 Loop Gain'!B2161</f>
        <v>227000</v>
      </c>
    </row>
    <row r="1780" spans="3:5" x14ac:dyDescent="0.35">
      <c r="C1780">
        <f>'TPS543C20 Loop Gain'!AI2160</f>
        <v>-36.593720620878436</v>
      </c>
      <c r="D1780">
        <f>'TPS543C20 Loop Gain'!AJ2160</f>
        <v>18.939153953405917</v>
      </c>
      <c r="E1780">
        <f>'TPS543C20 Loop Gain'!B2160</f>
        <v>226000</v>
      </c>
    </row>
    <row r="1781" spans="3:5" x14ac:dyDescent="0.35">
      <c r="C1781">
        <f>'TPS543C20 Loop Gain'!AI2159</f>
        <v>-36.533390002207696</v>
      </c>
      <c r="D1781">
        <f>'TPS543C20 Loop Gain'!AJ2159</f>
        <v>19.248024305641344</v>
      </c>
      <c r="E1781">
        <f>'TPS543C20 Loop Gain'!B2159</f>
        <v>225000</v>
      </c>
    </row>
    <row r="1782" spans="3:5" x14ac:dyDescent="0.35">
      <c r="C1782">
        <f>'TPS543C20 Loop Gain'!AI2158</f>
        <v>-36.473057417986389</v>
      </c>
      <c r="D1782">
        <f>'TPS543C20 Loop Gain'!AJ2158</f>
        <v>19.556400565296212</v>
      </c>
      <c r="E1782">
        <f>'TPS543C20 Loop Gain'!B2158</f>
        <v>224000</v>
      </c>
    </row>
    <row r="1783" spans="3:5" x14ac:dyDescent="0.35">
      <c r="C1783">
        <f>'TPS543C20 Loop Gain'!AI2157</f>
        <v>-36.412720114184133</v>
      </c>
      <c r="D1783">
        <f>'TPS543C20 Loop Gain'!AJ2157</f>
        <v>19.864280814083699</v>
      </c>
      <c r="E1783">
        <f>'TPS543C20 Loop Gain'!B2157</f>
        <v>223000</v>
      </c>
    </row>
    <row r="1784" spans="3:5" x14ac:dyDescent="0.35">
      <c r="C1784">
        <f>'TPS543C20 Loop Gain'!AI2156</f>
        <v>-36.352375325061686</v>
      </c>
      <c r="D1784">
        <f>'TPS543C20 Loop Gain'!AJ2156</f>
        <v>20.171663117586338</v>
      </c>
      <c r="E1784">
        <f>'TPS543C20 Loop Gain'!B2156</f>
        <v>222000</v>
      </c>
    </row>
    <row r="1785" spans="3:5" x14ac:dyDescent="0.35">
      <c r="C1785">
        <f>'TPS543C20 Loop Gain'!AI2155</f>
        <v>-36.292020272683303</v>
      </c>
      <c r="D1785">
        <f>'TPS543C20 Loop Gain'!AJ2155</f>
        <v>20.478545524229261</v>
      </c>
      <c r="E1785">
        <f>'TPS543C20 Loop Gain'!B2155</f>
        <v>221000</v>
      </c>
    </row>
    <row r="1786" spans="3:5" x14ac:dyDescent="0.35">
      <c r="C1786">
        <f>'TPS543C20 Loop Gain'!AI2154</f>
        <v>-36.231652166420126</v>
      </c>
      <c r="D1786">
        <f>'TPS543C20 Loop Gain'!AJ2154</f>
        <v>20.784926064234252</v>
      </c>
      <c r="E1786">
        <f>'TPS543C20 Loop Gain'!B2154</f>
        <v>220000</v>
      </c>
    </row>
    <row r="1787" spans="3:5" x14ac:dyDescent="0.35">
      <c r="C1787">
        <f>'TPS543C20 Loop Gain'!AI2153</f>
        <v>-36.171268202447635</v>
      </c>
      <c r="D1787">
        <f>'TPS543C20 Loop Gain'!AJ2153</f>
        <v>21.090802748541229</v>
      </c>
      <c r="E1787">
        <f>'TPS543C20 Loop Gain'!B2153</f>
        <v>219000</v>
      </c>
    </row>
    <row r="1788" spans="3:5" x14ac:dyDescent="0.35">
      <c r="C1788">
        <f>'TPS543C20 Loop Gain'!AI2152</f>
        <v>-36.110865563233546</v>
      </c>
      <c r="D1788">
        <f>'TPS543C20 Loop Gain'!AJ2152</f>
        <v>21.396173567713582</v>
      </c>
      <c r="E1788">
        <f>'TPS543C20 Loop Gain'!B2152</f>
        <v>218000</v>
      </c>
    </row>
    <row r="1789" spans="3:5" x14ac:dyDescent="0.35">
      <c r="C1789">
        <f>'TPS543C20 Loop Gain'!AI2151</f>
        <v>-36.050441417016316</v>
      </c>
      <c r="D1789">
        <f>'TPS543C20 Loop Gain'!AJ2151</f>
        <v>21.701036490802672</v>
      </c>
      <c r="E1789">
        <f>'TPS543C20 Loop Gain'!B2151</f>
        <v>217000</v>
      </c>
    </row>
    <row r="1790" spans="3:5" x14ac:dyDescent="0.35">
      <c r="C1790">
        <f>'TPS543C20 Loop Gain'!AI2150</f>
        <v>-35.98999291727732</v>
      </c>
      <c r="D1790">
        <f>'TPS543C20 Loop Gain'!AJ2150</f>
        <v>22.005389464193193</v>
      </c>
      <c r="E1790">
        <f>'TPS543C20 Loop Gain'!B2150</f>
        <v>216000</v>
      </c>
    </row>
    <row r="1791" spans="3:5" x14ac:dyDescent="0.35">
      <c r="C1791">
        <f>'TPS543C20 Loop Gain'!AI2149</f>
        <v>-35.929517202201765</v>
      </c>
      <c r="D1791">
        <f>'TPS543C20 Loop Gain'!AJ2149</f>
        <v>22.309230410418262</v>
      </c>
      <c r="E1791">
        <f>'TPS543C20 Loop Gain'!B2149</f>
        <v>215000</v>
      </c>
    </row>
    <row r="1792" spans="3:5" x14ac:dyDescent="0.35">
      <c r="C1792">
        <f>'TPS543C20 Loop Gain'!AI2148</f>
        <v>-35.86901139413024</v>
      </c>
      <c r="D1792">
        <f>'TPS543C20 Loop Gain'!AJ2148</f>
        <v>22.612557226938996</v>
      </c>
      <c r="E1792">
        <f>'TPS543C20 Loop Gain'!B2148</f>
        <v>214000</v>
      </c>
    </row>
    <row r="1793" spans="3:5" x14ac:dyDescent="0.35">
      <c r="C1793">
        <f>'TPS543C20 Loop Gain'!AI2147</f>
        <v>-35.808472599001909</v>
      </c>
      <c r="D1793">
        <f>'TPS543C20 Loop Gain'!AJ2147</f>
        <v>22.915367784900447</v>
      </c>
      <c r="E1793">
        <f>'TPS543C20 Loop Gain'!B2147</f>
        <v>213000</v>
      </c>
    </row>
    <row r="1794" spans="3:5" x14ac:dyDescent="0.35">
      <c r="C1794">
        <f>'TPS543C20 Loop Gain'!AI2146</f>
        <v>-35.747897905786033</v>
      </c>
      <c r="D1794">
        <f>'TPS543C20 Loop Gain'!AJ2146</f>
        <v>23.217659927849017</v>
      </c>
      <c r="E1794">
        <f>'TPS543C20 Loop Gain'!B2146</f>
        <v>212000</v>
      </c>
    </row>
    <row r="1795" spans="3:5" x14ac:dyDescent="0.35">
      <c r="C1795">
        <f>'TPS543C20 Loop Gain'!AI2145</f>
        <v>-35.687284385902046</v>
      </c>
      <c r="D1795">
        <f>'TPS543C20 Loop Gain'!AJ2145</f>
        <v>23.519431470422486</v>
      </c>
      <c r="E1795">
        <f>'TPS543C20 Loop Gain'!B2145</f>
        <v>211000</v>
      </c>
    </row>
    <row r="1796" spans="3:5" x14ac:dyDescent="0.35">
      <c r="C1796">
        <f>'TPS543C20 Loop Gain'!AI2144</f>
        <v>-35.626629092631532</v>
      </c>
      <c r="D1796">
        <f>'TPS543C20 Loop Gain'!AJ2144</f>
        <v>23.820680197001604</v>
      </c>
      <c r="E1796">
        <f>'TPS543C20 Loop Gain'!B2144</f>
        <v>210000</v>
      </c>
    </row>
    <row r="1797" spans="3:5" x14ac:dyDescent="0.35">
      <c r="C1797">
        <f>'TPS543C20 Loop Gain'!AI2143</f>
        <v>-35.565929060516133</v>
      </c>
      <c r="D1797">
        <f>'TPS543C20 Loop Gain'!AJ2143</f>
        <v>24.1214038603289</v>
      </c>
      <c r="E1797">
        <f>'TPS543C20 Loop Gain'!B2143</f>
        <v>209000</v>
      </c>
    </row>
    <row r="1798" spans="3:5" x14ac:dyDescent="0.35">
      <c r="C1798">
        <f>'TPS543C20 Loop Gain'!AI2142</f>
        <v>-35.50518130474422</v>
      </c>
      <c r="D1798">
        <f>'TPS543C20 Loop Gain'!AJ2142</f>
        <v>24.421600180092351</v>
      </c>
      <c r="E1798">
        <f>'TPS543C20 Loop Gain'!B2142</f>
        <v>208000</v>
      </c>
    </row>
    <row r="1799" spans="3:5" x14ac:dyDescent="0.35">
      <c r="C1799">
        <f>'TPS543C20 Loop Gain'!AI2141</f>
        <v>-35.444382820526712</v>
      </c>
      <c r="D1799">
        <f>'TPS543C20 Loop Gain'!AJ2141</f>
        <v>24.721266841468733</v>
      </c>
      <c r="E1799">
        <f>'TPS543C20 Loop Gain'!B2141</f>
        <v>207000</v>
      </c>
    </row>
    <row r="1800" spans="3:5" x14ac:dyDescent="0.35">
      <c r="C1800">
        <f>'TPS543C20 Loop Gain'!AI2140</f>
        <v>-35.38353058245729</v>
      </c>
      <c r="D1800">
        <f>'TPS543C20 Loop Gain'!AJ2140</f>
        <v>25.020401493631052</v>
      </c>
      <c r="E1800">
        <f>'TPS543C20 Loop Gain'!B2140</f>
        <v>206000</v>
      </c>
    </row>
    <row r="1801" spans="3:5" x14ac:dyDescent="0.35">
      <c r="C1801">
        <f>'TPS543C20 Loop Gain'!AI2139</f>
        <v>-35.32262154386337</v>
      </c>
      <c r="D1801">
        <f>'TPS543C20 Loop Gain'!AJ2139</f>
        <v>25.319001748216142</v>
      </c>
      <c r="E1801">
        <f>'TPS543C20 Loop Gain'!B2139</f>
        <v>205000</v>
      </c>
    </row>
    <row r="1802" spans="3:5" x14ac:dyDescent="0.35">
      <c r="C1802">
        <f>'TPS543C20 Loop Gain'!AI2138</f>
        <v>-35.261652636139765</v>
      </c>
      <c r="D1802">
        <f>'TPS543C20 Loop Gain'!AJ2138</f>
        <v>25.617065177749254</v>
      </c>
      <c r="E1802">
        <f>'TPS543C20 Loop Gain'!B2138</f>
        <v>204000</v>
      </c>
    </row>
    <row r="1803" spans="3:5" x14ac:dyDescent="0.35">
      <c r="C1803">
        <f>'TPS543C20 Loop Gain'!AI2137</f>
        <v>-35.200620768070962</v>
      </c>
      <c r="D1803">
        <f>'TPS543C20 Loop Gain'!AJ2137</f>
        <v>25.914589314028415</v>
      </c>
      <c r="E1803">
        <f>'TPS543C20 Loop Gain'!B2137</f>
        <v>203000</v>
      </c>
    </row>
    <row r="1804" spans="3:5" x14ac:dyDescent="0.35">
      <c r="C1804">
        <f>'TPS543C20 Loop Gain'!AI2136</f>
        <v>-35.13952282513636</v>
      </c>
      <c r="D1804">
        <f>'TPS543C20 Loop Gain'!AJ2136</f>
        <v>26.211571646463049</v>
      </c>
      <c r="E1804">
        <f>'TPS543C20 Loop Gain'!B2136</f>
        <v>202000</v>
      </c>
    </row>
    <row r="1805" spans="3:5" x14ac:dyDescent="0.35">
      <c r="C1805">
        <f>'TPS543C20 Loop Gain'!AI2135</f>
        <v>-35.07835566880366</v>
      </c>
      <c r="D1805">
        <f>'TPS543C20 Loop Gain'!AJ2135</f>
        <v>26.508009620371613</v>
      </c>
      <c r="E1805">
        <f>'TPS543C20 Loop Gain'!B2135</f>
        <v>201000</v>
      </c>
    </row>
    <row r="1806" spans="3:5" x14ac:dyDescent="0.35">
      <c r="C1806">
        <f>'TPS543C20 Loop Gain'!AI2134</f>
        <v>-35.017116135803157</v>
      </c>
      <c r="D1806">
        <f>'TPS543C20 Loop Gain'!AJ2134</f>
        <v>26.803900635224995</v>
      </c>
      <c r="E1806">
        <f>'TPS543C20 Loop Gain'!B2134</f>
        <v>200000</v>
      </c>
    </row>
    <row r="1807" spans="3:5" x14ac:dyDescent="0.35">
      <c r="C1807">
        <f>'TPS543C20 Loop Gain'!AI2133</f>
        <v>-35.010988079244363</v>
      </c>
      <c r="D1807">
        <f>'TPS543C20 Loop Gain'!AJ2133</f>
        <v>26.833459552430138</v>
      </c>
      <c r="E1807">
        <f>'TPS543C20 Loop Gain'!B2133</f>
        <v>199900</v>
      </c>
    </row>
    <row r="1808" spans="3:5" x14ac:dyDescent="0.35">
      <c r="C1808">
        <f>'TPS543C20 Loop Gain'!AI2132</f>
        <v>-35.004859263850157</v>
      </c>
      <c r="D1808">
        <f>'TPS543C20 Loop Gain'!AJ2132</f>
        <v>26.863012970929084</v>
      </c>
      <c r="E1808">
        <f>'TPS543C20 Loop Gain'!B2132</f>
        <v>199800</v>
      </c>
    </row>
    <row r="1809" spans="3:5" x14ac:dyDescent="0.35">
      <c r="C1809">
        <f>'TPS543C20 Loop Gain'!AI2131</f>
        <v>-34.998729686414769</v>
      </c>
      <c r="D1809">
        <f>'TPS543C20 Loop Gain'!AJ2131</f>
        <v>26.892560888041459</v>
      </c>
      <c r="E1809">
        <f>'TPS543C20 Loop Gain'!B2131</f>
        <v>199700</v>
      </c>
    </row>
    <row r="1810" spans="3:5" x14ac:dyDescent="0.35">
      <c r="C1810">
        <f>'TPS543C20 Loop Gain'!AI2130</f>
        <v>-34.992599343729985</v>
      </c>
      <c r="D1810">
        <f>'TPS543C20 Loop Gain'!AJ2130</f>
        <v>26.922103301082778</v>
      </c>
      <c r="E1810">
        <f>'TPS543C20 Loop Gain'!B2130</f>
        <v>199600</v>
      </c>
    </row>
    <row r="1811" spans="3:5" x14ac:dyDescent="0.35">
      <c r="C1811">
        <f>'TPS543C20 Loop Gain'!AI2129</f>
        <v>-34.986468232585125</v>
      </c>
      <c r="D1811">
        <f>'TPS543C20 Loop Gain'!AJ2129</f>
        <v>26.95164020736302</v>
      </c>
      <c r="E1811">
        <f>'TPS543C20 Loop Gain'!B2129</f>
        <v>199500</v>
      </c>
    </row>
    <row r="1812" spans="3:5" x14ac:dyDescent="0.35">
      <c r="C1812">
        <f>'TPS543C20 Loop Gain'!AI2128</f>
        <v>-34.980336349766411</v>
      </c>
      <c r="D1812">
        <f>'TPS543C20 Loop Gain'!AJ2128</f>
        <v>26.981171604187157</v>
      </c>
      <c r="E1812">
        <f>'TPS543C20 Loop Gain'!B2128</f>
        <v>199400</v>
      </c>
    </row>
    <row r="1813" spans="3:5" x14ac:dyDescent="0.35">
      <c r="C1813">
        <f>'TPS543C20 Loop Gain'!AI2127</f>
        <v>-34.974203692057493</v>
      </c>
      <c r="D1813">
        <f>'TPS543C20 Loop Gain'!AJ2127</f>
        <v>27.010697488855602</v>
      </c>
      <c r="E1813">
        <f>'TPS543C20 Loop Gain'!B2127</f>
        <v>199300</v>
      </c>
    </row>
    <row r="1814" spans="3:5" x14ac:dyDescent="0.35">
      <c r="C1814">
        <f>'TPS543C20 Loop Gain'!AI2126</f>
        <v>-34.968070256239905</v>
      </c>
      <c r="D1814">
        <f>'TPS543C20 Loop Gain'!AJ2126</f>
        <v>27.040217858663222</v>
      </c>
      <c r="E1814">
        <f>'TPS543C20 Loop Gain'!B2126</f>
        <v>199200</v>
      </c>
    </row>
    <row r="1815" spans="3:5" x14ac:dyDescent="0.35">
      <c r="C1815">
        <f>'TPS543C20 Loop Gain'!AI2125</f>
        <v>-34.961936039091526</v>
      </c>
      <c r="D1815">
        <f>'TPS543C20 Loop Gain'!AJ2125</f>
        <v>27.069732710899224</v>
      </c>
      <c r="E1815">
        <f>'TPS543C20 Loop Gain'!B2125</f>
        <v>199100</v>
      </c>
    </row>
    <row r="1816" spans="3:5" x14ac:dyDescent="0.35">
      <c r="C1816">
        <f>'TPS543C20 Loop Gain'!AI2124</f>
        <v>-34.955801037388682</v>
      </c>
      <c r="D1816">
        <f>'TPS543C20 Loop Gain'!AJ2124</f>
        <v>27.099242042849411</v>
      </c>
      <c r="E1816">
        <f>'TPS543C20 Loop Gain'!B2124</f>
        <v>199000</v>
      </c>
    </row>
    <row r="1817" spans="3:5" x14ac:dyDescent="0.35">
      <c r="C1817">
        <f>'TPS543C20 Loop Gain'!AI2123</f>
        <v>-34.949665247903923</v>
      </c>
      <c r="D1817">
        <f>'TPS543C20 Loop Gain'!AJ2123</f>
        <v>27.128745851792633</v>
      </c>
      <c r="E1817">
        <f>'TPS543C20 Loop Gain'!B2123</f>
        <v>198900</v>
      </c>
    </row>
    <row r="1818" spans="3:5" x14ac:dyDescent="0.35">
      <c r="C1818">
        <f>'TPS543C20 Loop Gain'!AI2122</f>
        <v>-34.943528667408202</v>
      </c>
      <c r="D1818">
        <f>'TPS543C20 Loop Gain'!AJ2122</f>
        <v>27.158244135003919</v>
      </c>
      <c r="E1818">
        <f>'TPS543C20 Loop Gain'!B2122</f>
        <v>198800</v>
      </c>
    </row>
    <row r="1819" spans="3:5" x14ac:dyDescent="0.35">
      <c r="C1819">
        <f>'TPS543C20 Loop Gain'!AI2121</f>
        <v>-34.937391292668593</v>
      </c>
      <c r="D1819">
        <f>'TPS543C20 Loop Gain'!AJ2121</f>
        <v>27.1877368897526</v>
      </c>
      <c r="E1819">
        <f>'TPS543C20 Loop Gain'!B2121</f>
        <v>198700</v>
      </c>
    </row>
    <row r="1820" spans="3:5" x14ac:dyDescent="0.35">
      <c r="C1820">
        <f>'TPS543C20 Loop Gain'!AI2120</f>
        <v>-34.931253120450314</v>
      </c>
      <c r="D1820">
        <f>'TPS543C20 Loop Gain'!AJ2120</f>
        <v>27.217224113303025</v>
      </c>
      <c r="E1820">
        <f>'TPS543C20 Loop Gain'!B2120</f>
        <v>198600</v>
      </c>
    </row>
    <row r="1821" spans="3:5" x14ac:dyDescent="0.35">
      <c r="C1821">
        <f>'TPS543C20 Loop Gain'!AI2119</f>
        <v>-34.925114147515465</v>
      </c>
      <c r="D1821">
        <f>'TPS543C20 Loop Gain'!AJ2119</f>
        <v>27.246705802913798</v>
      </c>
      <c r="E1821">
        <f>'TPS543C20 Loop Gain'!B2119</f>
        <v>198500</v>
      </c>
    </row>
    <row r="1822" spans="3:5" x14ac:dyDescent="0.35">
      <c r="C1822">
        <f>'TPS543C20 Loop Gain'!AI2118</f>
        <v>-34.918974370623637</v>
      </c>
      <c r="D1822">
        <f>'TPS543C20 Loop Gain'!AJ2118</f>
        <v>27.276181955838673</v>
      </c>
      <c r="E1822">
        <f>'TPS543C20 Loop Gain'!B2118</f>
        <v>198400</v>
      </c>
    </row>
    <row r="1823" spans="3:5" x14ac:dyDescent="0.35">
      <c r="C1823">
        <f>'TPS543C20 Loop Gain'!AI2117</f>
        <v>-34.912833786531472</v>
      </c>
      <c r="D1823">
        <f>'TPS543C20 Loop Gain'!AJ2117</f>
        <v>27.305652569326543</v>
      </c>
      <c r="E1823">
        <f>'TPS543C20 Loop Gain'!B2117</f>
        <v>198300</v>
      </c>
    </row>
    <row r="1824" spans="3:5" x14ac:dyDescent="0.35">
      <c r="C1824">
        <f>'TPS543C20 Loop Gain'!AI2116</f>
        <v>-34.906692391993005</v>
      </c>
      <c r="D1824">
        <f>'TPS543C20 Loop Gain'!AJ2116</f>
        <v>27.335117640620364</v>
      </c>
      <c r="E1824">
        <f>'TPS543C20 Loop Gain'!B2116</f>
        <v>198200</v>
      </c>
    </row>
    <row r="1825" spans="3:5" x14ac:dyDescent="0.35">
      <c r="C1825">
        <f>'TPS543C20 Loop Gain'!AI2115</f>
        <v>-34.90055018375952</v>
      </c>
      <c r="D1825">
        <f>'TPS543C20 Loop Gain'!AJ2115</f>
        <v>27.364577166958572</v>
      </c>
      <c r="E1825">
        <f>'TPS543C20 Loop Gain'!B2115</f>
        <v>198100</v>
      </c>
    </row>
    <row r="1826" spans="3:5" x14ac:dyDescent="0.35">
      <c r="C1826">
        <f>'TPS543C20 Loop Gain'!AI2114</f>
        <v>-34.894407158579355</v>
      </c>
      <c r="D1826">
        <f>'TPS543C20 Loop Gain'!AJ2114</f>
        <v>27.394031145573997</v>
      </c>
      <c r="E1826">
        <f>'TPS543C20 Loop Gain'!B2114</f>
        <v>198000</v>
      </c>
    </row>
    <row r="1827" spans="3:5" x14ac:dyDescent="0.35">
      <c r="C1827">
        <f>'TPS543C20 Loop Gain'!AI2113</f>
        <v>-34.888263313198394</v>
      </c>
      <c r="D1827">
        <f>'TPS543C20 Loop Gain'!AJ2113</f>
        <v>27.423479573693161</v>
      </c>
      <c r="E1827">
        <f>'TPS543C20 Loop Gain'!B2113</f>
        <v>197900</v>
      </c>
    </row>
    <row r="1828" spans="3:5" x14ac:dyDescent="0.35">
      <c r="C1828">
        <f>'TPS543C20 Loop Gain'!AI2112</f>
        <v>-34.88211864435938</v>
      </c>
      <c r="D1828">
        <f>'TPS543C20 Loop Gain'!AJ2112</f>
        <v>27.452922448538867</v>
      </c>
      <c r="E1828">
        <f>'TPS543C20 Loop Gain'!B2112</f>
        <v>197800</v>
      </c>
    </row>
    <row r="1829" spans="3:5" x14ac:dyDescent="0.35">
      <c r="C1829">
        <f>'TPS543C20 Loop Gain'!AI2111</f>
        <v>-34.875973148802501</v>
      </c>
      <c r="D1829">
        <f>'TPS543C20 Loop Gain'!AJ2111</f>
        <v>27.482359767327502</v>
      </c>
      <c r="E1829">
        <f>'TPS543C20 Loop Gain'!B2111</f>
        <v>197700</v>
      </c>
    </row>
    <row r="1830" spans="3:5" x14ac:dyDescent="0.35">
      <c r="C1830">
        <f>'TPS543C20 Loop Gain'!AI2110</f>
        <v>-34.869826823265228</v>
      </c>
      <c r="D1830">
        <f>'TPS543C20 Loop Gain'!AJ2110</f>
        <v>27.511791527271356</v>
      </c>
      <c r="E1830">
        <f>'TPS543C20 Loop Gain'!B2110</f>
        <v>197600</v>
      </c>
    </row>
    <row r="1831" spans="3:5" x14ac:dyDescent="0.35">
      <c r="C1831">
        <f>'TPS543C20 Loop Gain'!AI2109</f>
        <v>-34.863679664481865</v>
      </c>
      <c r="D1831">
        <f>'TPS543C20 Loop Gain'!AJ2109</f>
        <v>27.541217725574963</v>
      </c>
      <c r="E1831">
        <f>'TPS543C20 Loop Gain'!B2109</f>
        <v>197500</v>
      </c>
    </row>
    <row r="1832" spans="3:5" x14ac:dyDescent="0.35">
      <c r="C1832">
        <f>'TPS543C20 Loop Gain'!AI2108</f>
        <v>-34.857531669184326</v>
      </c>
      <c r="D1832">
        <f>'TPS543C20 Loop Gain'!AJ2108</f>
        <v>27.570638359439247</v>
      </c>
      <c r="E1832">
        <f>'TPS543C20 Loop Gain'!B2108</f>
        <v>197400</v>
      </c>
    </row>
    <row r="1833" spans="3:5" x14ac:dyDescent="0.35">
      <c r="C1833">
        <f>'TPS543C20 Loop Gain'!AI2107</f>
        <v>-34.851382834101372</v>
      </c>
      <c r="D1833">
        <f>'TPS543C20 Loop Gain'!AJ2107</f>
        <v>27.60005342606005</v>
      </c>
      <c r="E1833">
        <f>'TPS543C20 Loop Gain'!B2107</f>
        <v>197300</v>
      </c>
    </row>
    <row r="1834" spans="3:5" x14ac:dyDescent="0.35">
      <c r="C1834">
        <f>'TPS543C20 Loop Gain'!AI2106</f>
        <v>-34.845233155959249</v>
      </c>
      <c r="D1834">
        <f>'TPS543C20 Loop Gain'!AJ2106</f>
        <v>27.629462922626551</v>
      </c>
      <c r="E1834">
        <f>'TPS543C20 Loop Gain'!B2106</f>
        <v>197200</v>
      </c>
    </row>
    <row r="1835" spans="3:5" x14ac:dyDescent="0.35">
      <c r="C1835">
        <f>'TPS543C20 Loop Gain'!AI2105</f>
        <v>-34.839082631480899</v>
      </c>
      <c r="D1835">
        <f>'TPS543C20 Loop Gain'!AJ2105</f>
        <v>27.658866846322795</v>
      </c>
      <c r="E1835">
        <f>'TPS543C20 Loop Gain'!B2105</f>
        <v>197100</v>
      </c>
    </row>
    <row r="1836" spans="3:5" x14ac:dyDescent="0.35">
      <c r="C1836">
        <f>'TPS543C20 Loop Gain'!AI2104</f>
        <v>-34.83293125738696</v>
      </c>
      <c r="D1836">
        <f>'TPS543C20 Loop Gain'!AJ2104</f>
        <v>27.688265194328082</v>
      </c>
      <c r="E1836">
        <f>'TPS543C20 Loop Gain'!B2104</f>
        <v>197000</v>
      </c>
    </row>
    <row r="1837" spans="3:5" x14ac:dyDescent="0.35">
      <c r="C1837">
        <f>'TPS543C20 Loop Gain'!AI2103</f>
        <v>-34.82677903039486</v>
      </c>
      <c r="D1837">
        <f>'TPS543C20 Loop Gain'!AJ2103</f>
        <v>27.717657963814478</v>
      </c>
      <c r="E1837">
        <f>'TPS543C20 Loop Gain'!B2103</f>
        <v>196900</v>
      </c>
    </row>
    <row r="1838" spans="3:5" x14ac:dyDescent="0.35">
      <c r="C1838">
        <f>'TPS543C20 Loop Gain'!AI2102</f>
        <v>-34.820625947219405</v>
      </c>
      <c r="D1838">
        <f>'TPS543C20 Loop Gain'!AJ2102</f>
        <v>27.747045151950186</v>
      </c>
      <c r="E1838">
        <f>'TPS543C20 Loop Gain'!B2102</f>
        <v>196800</v>
      </c>
    </row>
    <row r="1839" spans="3:5" x14ac:dyDescent="0.35">
      <c r="C1839">
        <f>'TPS543C20 Loop Gain'!AI2101</f>
        <v>-34.814472004572217</v>
      </c>
      <c r="D1839">
        <f>'TPS543C20 Loop Gain'!AJ2101</f>
        <v>27.7764267558975</v>
      </c>
      <c r="E1839">
        <f>'TPS543C20 Loop Gain'!B2101</f>
        <v>196700</v>
      </c>
    </row>
    <row r="1840" spans="3:5" x14ac:dyDescent="0.35">
      <c r="C1840">
        <f>'TPS543C20 Loop Gain'!AI2100</f>
        <v>-34.80831719916231</v>
      </c>
      <c r="D1840">
        <f>'TPS543C20 Loop Gain'!AJ2100</f>
        <v>27.805802772812935</v>
      </c>
      <c r="E1840">
        <f>'TPS543C20 Loop Gain'!B2100</f>
        <v>196600</v>
      </c>
    </row>
    <row r="1841" spans="3:5" x14ac:dyDescent="0.35">
      <c r="C1841">
        <f>'TPS543C20 Loop Gain'!AI2099</f>
        <v>-34.802161527695937</v>
      </c>
      <c r="D1841">
        <f>'TPS543C20 Loop Gain'!AJ2099</f>
        <v>27.835173199846874</v>
      </c>
      <c r="E1841">
        <f>'TPS543C20 Loop Gain'!B2099</f>
        <v>196500</v>
      </c>
    </row>
    <row r="1842" spans="3:5" x14ac:dyDescent="0.35">
      <c r="C1842">
        <f>'TPS543C20 Loop Gain'!AI2098</f>
        <v>-34.796004986875985</v>
      </c>
      <c r="D1842">
        <f>'TPS543C20 Loop Gain'!AJ2098</f>
        <v>27.864538034145422</v>
      </c>
      <c r="E1842">
        <f>'TPS543C20 Loop Gain'!B2098</f>
        <v>196400</v>
      </c>
    </row>
    <row r="1843" spans="3:5" x14ac:dyDescent="0.35">
      <c r="C1843">
        <f>'TPS543C20 Loop Gain'!AI2097</f>
        <v>-34.789847573402625</v>
      </c>
      <c r="D1843">
        <f>'TPS543C20 Loop Gain'!AJ2097</f>
        <v>27.893897272847006</v>
      </c>
      <c r="E1843">
        <f>'TPS543C20 Loop Gain'!B2097</f>
        <v>196300</v>
      </c>
    </row>
    <row r="1844" spans="3:5" x14ac:dyDescent="0.35">
      <c r="C1844">
        <f>'TPS543C20 Loop Gain'!AI2096</f>
        <v>-34.783689283973438</v>
      </c>
      <c r="D1844">
        <f>'TPS543C20 Loop Gain'!AJ2096</f>
        <v>27.923250913086616</v>
      </c>
      <c r="E1844">
        <f>'TPS543C20 Loop Gain'!B2096</f>
        <v>196200</v>
      </c>
    </row>
    <row r="1845" spans="3:5" x14ac:dyDescent="0.35">
      <c r="C1845">
        <f>'TPS543C20 Loop Gain'!AI2095</f>
        <v>-34.77753011528285</v>
      </c>
      <c r="D1845">
        <f>'TPS543C20 Loop Gain'!AJ2095</f>
        <v>27.952598951992336</v>
      </c>
      <c r="E1845">
        <f>'TPS543C20 Loop Gain'!B2095</f>
        <v>196100</v>
      </c>
    </row>
    <row r="1846" spans="3:5" x14ac:dyDescent="0.35">
      <c r="C1846">
        <f>'TPS543C20 Loop Gain'!AI2094</f>
        <v>-34.771370064022129</v>
      </c>
      <c r="D1846">
        <f>'TPS543C20 Loop Gain'!AJ2094</f>
        <v>27.981941386686938</v>
      </c>
      <c r="E1846">
        <f>'TPS543C20 Loop Gain'!B2094</f>
        <v>196000</v>
      </c>
    </row>
    <row r="1847" spans="3:5" x14ac:dyDescent="0.35">
      <c r="C1847">
        <f>'TPS543C20 Loop Gain'!AI2093</f>
        <v>-34.765209126880123</v>
      </c>
      <c r="D1847">
        <f>'TPS543C20 Loop Gain'!AJ2093</f>
        <v>28.011278214286236</v>
      </c>
      <c r="E1847">
        <f>'TPS543C20 Loop Gain'!B2093</f>
        <v>195900</v>
      </c>
    </row>
    <row r="1848" spans="3:5" x14ac:dyDescent="0.35">
      <c r="C1848">
        <f>'TPS543C20 Loop Gain'!AI2092</f>
        <v>-34.759047300542044</v>
      </c>
      <c r="D1848">
        <f>'TPS543C20 Loop Gain'!AJ2092</f>
        <v>28.040609431902901</v>
      </c>
      <c r="E1848">
        <f>'TPS543C20 Loop Gain'!B2092</f>
        <v>195800</v>
      </c>
    </row>
    <row r="1849" spans="3:5" x14ac:dyDescent="0.35">
      <c r="C1849">
        <f>'TPS543C20 Loop Gain'!AI2091</f>
        <v>-34.752884581691127</v>
      </c>
      <c r="D1849">
        <f>'TPS543C20 Loop Gain'!AJ2091</f>
        <v>28.069935036641237</v>
      </c>
      <c r="E1849">
        <f>'TPS543C20 Loop Gain'!B2091</f>
        <v>195700</v>
      </c>
    </row>
    <row r="1850" spans="3:5" x14ac:dyDescent="0.35">
      <c r="C1850">
        <f>'TPS543C20 Loop Gain'!AI2090</f>
        <v>-34.74672096700656</v>
      </c>
      <c r="D1850">
        <f>'TPS543C20 Loop Gain'!AJ2090</f>
        <v>28.099255025601369</v>
      </c>
      <c r="E1850">
        <f>'TPS543C20 Loop Gain'!B2090</f>
        <v>195600</v>
      </c>
    </row>
    <row r="1851" spans="3:5" x14ac:dyDescent="0.35">
      <c r="C1851">
        <f>'TPS543C20 Loop Gain'!AI2089</f>
        <v>-34.740556453165354</v>
      </c>
      <c r="D1851">
        <f>'TPS543C20 Loop Gain'!AJ2089</f>
        <v>28.128569395876486</v>
      </c>
      <c r="E1851">
        <f>'TPS543C20 Loop Gain'!B2089</f>
        <v>195500</v>
      </c>
    </row>
    <row r="1852" spans="3:5" x14ac:dyDescent="0.35">
      <c r="C1852">
        <f>'TPS543C20 Loop Gain'!AI2088</f>
        <v>-34.734391036841224</v>
      </c>
      <c r="D1852">
        <f>'TPS543C20 Loop Gain'!AJ2088</f>
        <v>28.157878144555735</v>
      </c>
      <c r="E1852">
        <f>'TPS543C20 Loop Gain'!B2088</f>
        <v>195400</v>
      </c>
    </row>
    <row r="1853" spans="3:5" x14ac:dyDescent="0.35">
      <c r="C1853">
        <f>'TPS543C20 Loop Gain'!AI2087</f>
        <v>-34.72822471470468</v>
      </c>
      <c r="D1853">
        <f>'TPS543C20 Loop Gain'!AJ2087</f>
        <v>28.187181268719691</v>
      </c>
      <c r="E1853">
        <f>'TPS543C20 Loop Gain'!B2087</f>
        <v>195300</v>
      </c>
    </row>
    <row r="1854" spans="3:5" x14ac:dyDescent="0.35">
      <c r="C1854">
        <f>'TPS543C20 Loop Gain'!AI2086</f>
        <v>-34.722057483423853</v>
      </c>
      <c r="D1854">
        <f>'TPS543C20 Loop Gain'!AJ2086</f>
        <v>28.216478765445537</v>
      </c>
      <c r="E1854">
        <f>'TPS543C20 Loop Gain'!B2086</f>
        <v>195200</v>
      </c>
    </row>
    <row r="1855" spans="3:5" x14ac:dyDescent="0.35">
      <c r="C1855">
        <f>'TPS543C20 Loop Gain'!AI2085</f>
        <v>-34.715889339663526</v>
      </c>
      <c r="D1855">
        <f>'TPS543C20 Loop Gain'!AJ2085</f>
        <v>28.245770631803715</v>
      </c>
      <c r="E1855">
        <f>'TPS543C20 Loop Gain'!B2085</f>
        <v>195100</v>
      </c>
    </row>
    <row r="1856" spans="3:5" x14ac:dyDescent="0.35">
      <c r="C1856">
        <f>'TPS543C20 Loop Gain'!AI2084</f>
        <v>-34.709720280085044</v>
      </c>
      <c r="D1856">
        <f>'TPS543C20 Loop Gain'!AJ2084</f>
        <v>28.2750568648583</v>
      </c>
      <c r="E1856">
        <f>'TPS543C20 Loop Gain'!B2084</f>
        <v>195000</v>
      </c>
    </row>
    <row r="1857" spans="3:5" x14ac:dyDescent="0.35">
      <c r="C1857">
        <f>'TPS543C20 Loop Gain'!AI2083</f>
        <v>-34.703550301347576</v>
      </c>
      <c r="D1857">
        <f>'TPS543C20 Loop Gain'!AJ2083</f>
        <v>28.304337461667615</v>
      </c>
      <c r="E1857">
        <f>'TPS543C20 Loop Gain'!B2083</f>
        <v>194900</v>
      </c>
    </row>
    <row r="1858" spans="3:5" x14ac:dyDescent="0.35">
      <c r="C1858">
        <f>'TPS543C20 Loop Gain'!AI2082</f>
        <v>-34.697379400106577</v>
      </c>
      <c r="D1858">
        <f>'TPS543C20 Loop Gain'!AJ2082</f>
        <v>28.333612419284542</v>
      </c>
      <c r="E1858">
        <f>'TPS543C20 Loop Gain'!B2082</f>
        <v>194800</v>
      </c>
    </row>
    <row r="1859" spans="3:5" x14ac:dyDescent="0.35">
      <c r="C1859">
        <f>'TPS543C20 Loop Gain'!AI2081</f>
        <v>-34.691207573014886</v>
      </c>
      <c r="D1859">
        <f>'TPS543C20 Loop Gain'!AJ2081</f>
        <v>28.362881734755984</v>
      </c>
      <c r="E1859">
        <f>'TPS543C20 Loop Gain'!B2081</f>
        <v>194700</v>
      </c>
    </row>
    <row r="1860" spans="3:5" x14ac:dyDescent="0.35">
      <c r="C1860">
        <f>'TPS543C20 Loop Gain'!AI2080</f>
        <v>-34.685034816722116</v>
      </c>
      <c r="D1860">
        <f>'TPS543C20 Loop Gain'!AJ2080</f>
        <v>28.392145405121553</v>
      </c>
      <c r="E1860">
        <f>'TPS543C20 Loop Gain'!B2080</f>
        <v>194600</v>
      </c>
    </row>
    <row r="1861" spans="3:5" x14ac:dyDescent="0.35">
      <c r="C1861">
        <f>'TPS543C20 Loop Gain'!AI2079</f>
        <v>-34.678861127874669</v>
      </c>
      <c r="D1861">
        <f>'TPS543C20 Loop Gain'!AJ2079</f>
        <v>28.421403427416539</v>
      </c>
      <c r="E1861">
        <f>'TPS543C20 Loop Gain'!B2079</f>
        <v>194500</v>
      </c>
    </row>
    <row r="1862" spans="3:5" x14ac:dyDescent="0.35">
      <c r="C1862">
        <f>'TPS543C20 Loop Gain'!AI2078</f>
        <v>-34.672686503116225</v>
      </c>
      <c r="D1862">
        <f>'TPS543C20 Loop Gain'!AJ2078</f>
        <v>28.450655798669221</v>
      </c>
      <c r="E1862">
        <f>'TPS543C20 Loop Gain'!B2078</f>
        <v>194400</v>
      </c>
    </row>
    <row r="1863" spans="3:5" x14ac:dyDescent="0.35">
      <c r="C1863">
        <f>'TPS543C20 Loop Gain'!AI2077</f>
        <v>-34.666510939087154</v>
      </c>
      <c r="D1863">
        <f>'TPS543C20 Loop Gain'!AJ2077</f>
        <v>28.479902515902058</v>
      </c>
      <c r="E1863">
        <f>'TPS543C20 Loop Gain'!B2077</f>
        <v>194300</v>
      </c>
    </row>
    <row r="1864" spans="3:5" x14ac:dyDescent="0.35">
      <c r="C1864">
        <f>'TPS543C20 Loop Gain'!AI2076</f>
        <v>-34.660334432424833</v>
      </c>
      <c r="D1864">
        <f>'TPS543C20 Loop Gain'!AJ2076</f>
        <v>28.509143576131812</v>
      </c>
      <c r="E1864">
        <f>'TPS543C20 Loop Gain'!B2076</f>
        <v>194200</v>
      </c>
    </row>
    <row r="1865" spans="3:5" x14ac:dyDescent="0.35">
      <c r="C1865">
        <f>'TPS543C20 Loop Gain'!AI2075</f>
        <v>-34.654156979763499</v>
      </c>
      <c r="D1865">
        <f>'TPS543C20 Loop Gain'!AJ2075</f>
        <v>28.538378976367781</v>
      </c>
      <c r="E1865">
        <f>'TPS543C20 Loop Gain'!B2075</f>
        <v>194100</v>
      </c>
    </row>
    <row r="1866" spans="3:5" x14ac:dyDescent="0.35">
      <c r="C1866">
        <f>'TPS543C20 Loop Gain'!AI2074</f>
        <v>-34.647978577734484</v>
      </c>
      <c r="D1866">
        <f>'TPS543C20 Loop Gain'!AJ2074</f>
        <v>28.567608713614998</v>
      </c>
      <c r="E1866">
        <f>'TPS543C20 Loop Gain'!B2074</f>
        <v>194000</v>
      </c>
    </row>
    <row r="1867" spans="3:5" x14ac:dyDescent="0.35">
      <c r="C1867">
        <f>'TPS543C20 Loop Gain'!AI2073</f>
        <v>-34.641799222965645</v>
      </c>
      <c r="D1867">
        <f>'TPS543C20 Loop Gain'!AJ2073</f>
        <v>28.596832784871044</v>
      </c>
      <c r="E1867">
        <f>'TPS543C20 Loop Gain'!B2073</f>
        <v>193900</v>
      </c>
    </row>
    <row r="1868" spans="3:5" x14ac:dyDescent="0.35">
      <c r="C1868">
        <f>'TPS543C20 Loop Gain'!AI2072</f>
        <v>-34.635618912081966</v>
      </c>
      <c r="D1868">
        <f>'TPS543C20 Loop Gain'!AJ2072</f>
        <v>28.626051187127938</v>
      </c>
      <c r="E1868">
        <f>'TPS543C20 Loop Gain'!B2072</f>
        <v>193800</v>
      </c>
    </row>
    <row r="1869" spans="3:5" x14ac:dyDescent="0.35">
      <c r="C1869">
        <f>'TPS543C20 Loop Gain'!AI2071</f>
        <v>-34.62943764170538</v>
      </c>
      <c r="D1869">
        <f>'TPS543C20 Loop Gain'!AJ2071</f>
        <v>28.655263917370497</v>
      </c>
      <c r="E1869">
        <f>'TPS543C20 Loop Gain'!B2071</f>
        <v>193700</v>
      </c>
    </row>
    <row r="1870" spans="3:5" x14ac:dyDescent="0.35">
      <c r="C1870">
        <f>'TPS543C20 Loop Gain'!AI2070</f>
        <v>-34.623255408454419</v>
      </c>
      <c r="D1870">
        <f>'TPS543C20 Loop Gain'!AJ2070</f>
        <v>28.6844709725796</v>
      </c>
      <c r="E1870">
        <f>'TPS543C20 Loop Gain'!B2070</f>
        <v>193600</v>
      </c>
    </row>
    <row r="1871" spans="3:5" x14ac:dyDescent="0.35">
      <c r="C1871">
        <f>'TPS543C20 Loop Gain'!AI2069</f>
        <v>-34.617072208944862</v>
      </c>
      <c r="D1871">
        <f>'TPS543C20 Loop Gain'!AJ2069</f>
        <v>28.713672349726842</v>
      </c>
      <c r="E1871">
        <f>'TPS543C20 Loop Gain'!B2069</f>
        <v>193500</v>
      </c>
    </row>
    <row r="1872" spans="3:5" x14ac:dyDescent="0.35">
      <c r="C1872">
        <f>'TPS543C20 Loop Gain'!AI2068</f>
        <v>-34.610888039788932</v>
      </c>
      <c r="D1872">
        <f>'TPS543C20 Loop Gain'!AJ2068</f>
        <v>28.742868045779961</v>
      </c>
      <c r="E1872">
        <f>'TPS543C20 Loop Gain'!B2068</f>
        <v>193400</v>
      </c>
    </row>
    <row r="1873" spans="3:5" x14ac:dyDescent="0.35">
      <c r="C1873">
        <f>'TPS543C20 Loop Gain'!AI2067</f>
        <v>-34.60470289759585</v>
      </c>
      <c r="D1873">
        <f>'TPS543C20 Loop Gain'!AJ2067</f>
        <v>28.772058057699272</v>
      </c>
      <c r="E1873">
        <f>'TPS543C20 Loop Gain'!B2067</f>
        <v>193300</v>
      </c>
    </row>
    <row r="1874" spans="3:5" x14ac:dyDescent="0.35">
      <c r="C1874">
        <f>'TPS543C20 Loop Gain'!AI2066</f>
        <v>-34.598516778971742</v>
      </c>
      <c r="D1874">
        <f>'TPS543C20 Loop Gain'!AJ2066</f>
        <v>28.801242382439526</v>
      </c>
      <c r="E1874">
        <f>'TPS543C20 Loop Gain'!B2066</f>
        <v>193200</v>
      </c>
    </row>
    <row r="1875" spans="3:5" x14ac:dyDescent="0.35">
      <c r="C1875">
        <f>'TPS543C20 Loop Gain'!AI2065</f>
        <v>-34.592329680519605</v>
      </c>
      <c r="D1875">
        <f>'TPS543C20 Loop Gain'!AJ2065</f>
        <v>28.830421016947813</v>
      </c>
      <c r="E1875">
        <f>'TPS543C20 Loop Gain'!B2065</f>
        <v>193100</v>
      </c>
    </row>
    <row r="1876" spans="3:5" x14ac:dyDescent="0.35">
      <c r="C1876">
        <f>'TPS543C20 Loop Gain'!AI2064</f>
        <v>-34.586141598838772</v>
      </c>
      <c r="D1876">
        <f>'TPS543C20 Loop Gain'!AJ2064</f>
        <v>28.859593958166009</v>
      </c>
      <c r="E1876">
        <f>'TPS543C20 Loop Gain'!B2064</f>
        <v>193000</v>
      </c>
    </row>
    <row r="1877" spans="3:5" x14ac:dyDescent="0.35">
      <c r="C1877">
        <f>'TPS543C20 Loop Gain'!AI2063</f>
        <v>-34.579952530526178</v>
      </c>
      <c r="D1877">
        <f>'TPS543C20 Loop Gain'!AJ2063</f>
        <v>28.888761203030079</v>
      </c>
      <c r="E1877">
        <f>'TPS543C20 Loop Gain'!B2063</f>
        <v>192900</v>
      </c>
    </row>
    <row r="1878" spans="3:5" x14ac:dyDescent="0.35">
      <c r="C1878">
        <f>'TPS543C20 Loop Gain'!AI2062</f>
        <v>-34.573762472174977</v>
      </c>
      <c r="D1878">
        <f>'TPS543C20 Loop Gain'!AJ2062</f>
        <v>28.91792274846803</v>
      </c>
      <c r="E1878">
        <f>'TPS543C20 Loop Gain'!B2062</f>
        <v>192800</v>
      </c>
    </row>
    <row r="1879" spans="3:5" x14ac:dyDescent="0.35">
      <c r="C1879">
        <f>'TPS543C20 Loop Gain'!AI2061</f>
        <v>-34.567571420375074</v>
      </c>
      <c r="D1879">
        <f>'TPS543C20 Loop Gain'!AJ2061</f>
        <v>28.947078591402221</v>
      </c>
      <c r="E1879">
        <f>'TPS543C20 Loop Gain'!B2061</f>
        <v>192700</v>
      </c>
    </row>
    <row r="1880" spans="3:5" x14ac:dyDescent="0.35">
      <c r="C1880">
        <f>'TPS543C20 Loop Gain'!AI2060</f>
        <v>-34.561379371713514</v>
      </c>
      <c r="D1880">
        <f>'TPS543C20 Loop Gain'!AJ2060</f>
        <v>28.976228728749184</v>
      </c>
      <c r="E1880">
        <f>'TPS543C20 Loop Gain'!B2060</f>
        <v>192600</v>
      </c>
    </row>
    <row r="1881" spans="3:5" x14ac:dyDescent="0.35">
      <c r="C1881">
        <f>'TPS543C20 Loop Gain'!AI2059</f>
        <v>-34.555186322774041</v>
      </c>
      <c r="D1881">
        <f>'TPS543C20 Loop Gain'!AJ2059</f>
        <v>29.005373157417839</v>
      </c>
      <c r="E1881">
        <f>'TPS543C20 Loop Gain'!B2059</f>
        <v>192500</v>
      </c>
    </row>
    <row r="1882" spans="3:5" x14ac:dyDescent="0.35">
      <c r="C1882">
        <f>'TPS543C20 Loop Gain'!AI2058</f>
        <v>-34.548992270136885</v>
      </c>
      <c r="D1882">
        <f>'TPS543C20 Loop Gain'!AJ2058</f>
        <v>29.03451187431147</v>
      </c>
      <c r="E1882">
        <f>'TPS543C20 Loop Gain'!B2058</f>
        <v>192400</v>
      </c>
    </row>
    <row r="1883" spans="3:5" x14ac:dyDescent="0.35">
      <c r="C1883">
        <f>'TPS543C20 Loop Gain'!AI2057</f>
        <v>-34.542797210379035</v>
      </c>
      <c r="D1883">
        <f>'TPS543C20 Loop Gain'!AJ2057</f>
        <v>29.063644876326844</v>
      </c>
      <c r="E1883">
        <f>'TPS543C20 Loop Gain'!B2057</f>
        <v>192300</v>
      </c>
    </row>
    <row r="1884" spans="3:5" x14ac:dyDescent="0.35">
      <c r="C1884">
        <f>'TPS543C20 Loop Gain'!AI2056</f>
        <v>-34.536601140074744</v>
      </c>
      <c r="D1884">
        <f>'TPS543C20 Loop Gain'!AJ2056</f>
        <v>29.092772160353231</v>
      </c>
      <c r="E1884">
        <f>'TPS543C20 Loop Gain'!B2056</f>
        <v>192200</v>
      </c>
    </row>
    <row r="1885" spans="3:5" x14ac:dyDescent="0.35">
      <c r="C1885">
        <f>'TPS543C20 Loop Gain'!AI2055</f>
        <v>-34.530404055794456</v>
      </c>
      <c r="D1885">
        <f>'TPS543C20 Loop Gain'!AJ2055</f>
        <v>29.121893723274475</v>
      </c>
      <c r="E1885">
        <f>'TPS543C20 Loop Gain'!B2055</f>
        <v>192100</v>
      </c>
    </row>
    <row r="1886" spans="3:5" x14ac:dyDescent="0.35">
      <c r="C1886">
        <f>'TPS543C20 Loop Gain'!AI2054</f>
        <v>-34.524205954105284</v>
      </c>
      <c r="D1886">
        <f>'TPS543C20 Loop Gain'!AJ2054</f>
        <v>29.151009561967335</v>
      </c>
      <c r="E1886">
        <f>'TPS543C20 Loop Gain'!B2054</f>
        <v>192000</v>
      </c>
    </row>
    <row r="1887" spans="3:5" x14ac:dyDescent="0.35">
      <c r="C1887">
        <f>'TPS543C20 Loop Gain'!AI2053</f>
        <v>-34.51800683157159</v>
      </c>
      <c r="D1887">
        <f>'TPS543C20 Loop Gain'!AJ2053</f>
        <v>29.180119673301395</v>
      </c>
      <c r="E1887">
        <f>'TPS543C20 Loop Gain'!B2053</f>
        <v>191900</v>
      </c>
    </row>
    <row r="1888" spans="3:5" x14ac:dyDescent="0.35">
      <c r="C1888">
        <f>'TPS543C20 Loop Gain'!AI2052</f>
        <v>-34.511806684754035</v>
      </c>
      <c r="D1888">
        <f>'TPS543C20 Loop Gain'!AJ2052</f>
        <v>29.209224054140538</v>
      </c>
      <c r="E1888">
        <f>'TPS543C20 Loop Gain'!B2052</f>
        <v>191800</v>
      </c>
    </row>
    <row r="1889" spans="3:5" x14ac:dyDescent="0.35">
      <c r="C1889">
        <f>'TPS543C20 Loop Gain'!AI2051</f>
        <v>-34.505605510210067</v>
      </c>
      <c r="D1889">
        <f>'TPS543C20 Loop Gain'!AJ2051</f>
        <v>29.238322701342437</v>
      </c>
      <c r="E1889">
        <f>'TPS543C20 Loop Gain'!B2051</f>
        <v>191700</v>
      </c>
    </row>
    <row r="1890" spans="3:5" x14ac:dyDescent="0.35">
      <c r="C1890">
        <f>'TPS543C20 Loop Gain'!AI2050</f>
        <v>-34.499403304493718</v>
      </c>
      <c r="D1890">
        <f>'TPS543C20 Loop Gain'!AJ2050</f>
        <v>29.267415611756704</v>
      </c>
      <c r="E1890">
        <f>'TPS543C20 Loop Gain'!B2050</f>
        <v>191600</v>
      </c>
    </row>
    <row r="1891" spans="3:5" x14ac:dyDescent="0.35">
      <c r="C1891">
        <f>'TPS543C20 Loop Gain'!AI2049</f>
        <v>-34.493200064155943</v>
      </c>
      <c r="D1891">
        <f>'TPS543C20 Loop Gain'!AJ2049</f>
        <v>29.296502782226522</v>
      </c>
      <c r="E1891">
        <f>'TPS543C20 Loop Gain'!B2049</f>
        <v>191500</v>
      </c>
    </row>
    <row r="1892" spans="3:5" x14ac:dyDescent="0.35">
      <c r="C1892">
        <f>'TPS543C20 Loop Gain'!AI2048</f>
        <v>-34.48699578574405</v>
      </c>
      <c r="D1892">
        <f>'TPS543C20 Loop Gain'!AJ2048</f>
        <v>29.325584209588893</v>
      </c>
      <c r="E1892">
        <f>'TPS543C20 Loop Gain'!B2048</f>
        <v>191400</v>
      </c>
    </row>
    <row r="1893" spans="3:5" x14ac:dyDescent="0.35">
      <c r="C1893">
        <f>'TPS543C20 Loop Gain'!AI2047</f>
        <v>-34.480790465802478</v>
      </c>
      <c r="D1893">
        <f>'TPS543C20 Loop Gain'!AJ2047</f>
        <v>29.354659890674366</v>
      </c>
      <c r="E1893">
        <f>'TPS543C20 Loop Gain'!B2047</f>
        <v>191300</v>
      </c>
    </row>
    <row r="1894" spans="3:5" x14ac:dyDescent="0.35">
      <c r="C1894">
        <f>'TPS543C20 Loop Gain'!AI2046</f>
        <v>-34.474584100871645</v>
      </c>
      <c r="D1894">
        <f>'TPS543C20 Loop Gain'!AJ2046</f>
        <v>29.383729822305231</v>
      </c>
      <c r="E1894">
        <f>'TPS543C20 Loop Gain'!B2046</f>
        <v>191200</v>
      </c>
    </row>
    <row r="1895" spans="3:5" x14ac:dyDescent="0.35">
      <c r="C1895">
        <f>'TPS543C20 Loop Gain'!AI2045</f>
        <v>-34.468376687489261</v>
      </c>
      <c r="D1895">
        <f>'TPS543C20 Loop Gain'!AJ2045</f>
        <v>29.41279400129898</v>
      </c>
      <c r="E1895">
        <f>'TPS543C20 Loop Gain'!B2045</f>
        <v>191100</v>
      </c>
    </row>
    <row r="1896" spans="3:5" x14ac:dyDescent="0.35">
      <c r="C1896">
        <f>'TPS543C20 Loop Gain'!AI2044</f>
        <v>-34.462168222189192</v>
      </c>
      <c r="D1896">
        <f>'TPS543C20 Loop Gain'!AJ2044</f>
        <v>29.44185242446467</v>
      </c>
      <c r="E1896">
        <f>'TPS543C20 Loop Gain'!B2044</f>
        <v>191000</v>
      </c>
    </row>
    <row r="1897" spans="3:5" x14ac:dyDescent="0.35">
      <c r="C1897">
        <f>'TPS543C20 Loop Gain'!AI2043</f>
        <v>-34.45595870150197</v>
      </c>
      <c r="D1897">
        <f>'TPS543C20 Loop Gain'!AJ2043</f>
        <v>29.470905088604969</v>
      </c>
      <c r="E1897">
        <f>'TPS543C20 Loop Gain'!B2043</f>
        <v>190900</v>
      </c>
    </row>
    <row r="1898" spans="3:5" x14ac:dyDescent="0.35">
      <c r="C1898">
        <f>'TPS543C20 Loop Gain'!AI2042</f>
        <v>-34.449748121955331</v>
      </c>
      <c r="D1898">
        <f>'TPS543C20 Loop Gain'!AJ2042</f>
        <v>29.499951990516259</v>
      </c>
      <c r="E1898">
        <f>'TPS543C20 Loop Gain'!B2042</f>
        <v>190800</v>
      </c>
    </row>
    <row r="1899" spans="3:5" x14ac:dyDescent="0.35">
      <c r="C1899">
        <f>'TPS543C20 Loop Gain'!AI2041</f>
        <v>-34.443536480072687</v>
      </c>
      <c r="D1899">
        <f>'TPS543C20 Loop Gain'!AJ2041</f>
        <v>29.528993126987459</v>
      </c>
      <c r="E1899">
        <f>'TPS543C20 Loop Gain'!B2041</f>
        <v>190700</v>
      </c>
    </row>
    <row r="1900" spans="3:5" x14ac:dyDescent="0.35">
      <c r="C1900">
        <f>'TPS543C20 Loop Gain'!AI2040</f>
        <v>-34.437323772374732</v>
      </c>
      <c r="D1900">
        <f>'TPS543C20 Loop Gain'!AJ2040</f>
        <v>29.558028494800357</v>
      </c>
      <c r="E1900">
        <f>'TPS543C20 Loop Gain'!B2040</f>
        <v>190600</v>
      </c>
    </row>
    <row r="1901" spans="3:5" x14ac:dyDescent="0.35">
      <c r="C1901">
        <f>'TPS543C20 Loop Gain'!AI2039</f>
        <v>-34.431109995378613</v>
      </c>
      <c r="D1901">
        <f>'TPS543C20 Loop Gain'!AJ2039</f>
        <v>29.587058090730391</v>
      </c>
      <c r="E1901">
        <f>'TPS543C20 Loop Gain'!B2039</f>
        <v>190500</v>
      </c>
    </row>
    <row r="1902" spans="3:5" x14ac:dyDescent="0.35">
      <c r="C1902">
        <f>'TPS543C20 Loop Gain'!AI2038</f>
        <v>-34.424895145597588</v>
      </c>
      <c r="D1902">
        <f>'TPS543C20 Loop Gain'!AJ2038</f>
        <v>29.616081911545528</v>
      </c>
      <c r="E1902">
        <f>'TPS543C20 Loop Gain'!B2038</f>
        <v>190400</v>
      </c>
    </row>
    <row r="1903" spans="3:5" x14ac:dyDescent="0.35">
      <c r="C1903">
        <f>'TPS543C20 Loop Gain'!AI2037</f>
        <v>-34.41867921954217</v>
      </c>
      <c r="D1903">
        <f>'TPS543C20 Loop Gain'!AJ2037</f>
        <v>29.645099954007854</v>
      </c>
      <c r="E1903">
        <f>'TPS543C20 Loop Gain'!B2037</f>
        <v>190300</v>
      </c>
    </row>
    <row r="1904" spans="3:5" x14ac:dyDescent="0.35">
      <c r="C1904">
        <f>'TPS543C20 Loop Gain'!AI2036</f>
        <v>-34.412462213718932</v>
      </c>
      <c r="D1904">
        <f>'TPS543C20 Loop Gain'!AJ2036</f>
        <v>29.674112214870341</v>
      </c>
      <c r="E1904">
        <f>'TPS543C20 Loop Gain'!B2036</f>
        <v>190200</v>
      </c>
    </row>
    <row r="1905" spans="3:5" x14ac:dyDescent="0.35">
      <c r="C1905">
        <f>'TPS543C20 Loop Gain'!AI2035</f>
        <v>-34.406244124631463</v>
      </c>
      <c r="D1905">
        <f>'TPS543C20 Loop Gain'!AJ2035</f>
        <v>29.703118690881258</v>
      </c>
      <c r="E1905">
        <f>'TPS543C20 Loop Gain'!B2035</f>
        <v>190100</v>
      </c>
    </row>
    <row r="1906" spans="3:5" x14ac:dyDescent="0.35">
      <c r="C1906">
        <f>'TPS543C20 Loop Gain'!AI2034</f>
        <v>-34.40002494877919</v>
      </c>
      <c r="D1906">
        <f>'TPS543C20 Loop Gain'!AJ2034</f>
        <v>29.732119378779736</v>
      </c>
      <c r="E1906">
        <f>'TPS543C20 Loop Gain'!B2034</f>
        <v>190000</v>
      </c>
    </row>
    <row r="1907" spans="3:5" x14ac:dyDescent="0.35">
      <c r="C1907">
        <f>'TPS543C20 Loop Gain'!AI2033</f>
        <v>-34.393804682658597</v>
      </c>
      <c r="D1907">
        <f>'TPS543C20 Loop Gain'!AJ2033</f>
        <v>29.761114275298961</v>
      </c>
      <c r="E1907">
        <f>'TPS543C20 Loop Gain'!B2033</f>
        <v>189900</v>
      </c>
    </row>
    <row r="1908" spans="3:5" x14ac:dyDescent="0.35">
      <c r="C1908">
        <f>'TPS543C20 Loop Gain'!AI2032</f>
        <v>-34.387583322762666</v>
      </c>
      <c r="D1908">
        <f>'TPS543C20 Loop Gain'!AJ2032</f>
        <v>29.790103377165202</v>
      </c>
      <c r="E1908">
        <f>'TPS543C20 Loop Gain'!B2032</f>
        <v>189800</v>
      </c>
    </row>
    <row r="1909" spans="3:5" x14ac:dyDescent="0.35">
      <c r="C1909">
        <f>'TPS543C20 Loop Gain'!AI2031</f>
        <v>-34.381360865580469</v>
      </c>
      <c r="D1909">
        <f>'TPS543C20 Loop Gain'!AJ2031</f>
        <v>29.819086681096973</v>
      </c>
      <c r="E1909">
        <f>'TPS543C20 Loop Gain'!B2031</f>
        <v>189700</v>
      </c>
    </row>
    <row r="1910" spans="3:5" x14ac:dyDescent="0.35">
      <c r="C1910">
        <f>'TPS543C20 Loop Gain'!AI2030</f>
        <v>-34.375137307598187</v>
      </c>
      <c r="D1910">
        <f>'TPS543C20 Loop Gain'!AJ2030</f>
        <v>29.848064183805416</v>
      </c>
      <c r="E1910">
        <f>'TPS543C20 Loop Gain'!B2030</f>
        <v>189600</v>
      </c>
    </row>
    <row r="1911" spans="3:5" x14ac:dyDescent="0.35">
      <c r="C1911">
        <f>'TPS543C20 Loop Gain'!AI2029</f>
        <v>-34.368912645297883</v>
      </c>
      <c r="D1911">
        <f>'TPS543C20 Loop Gain'!AJ2029</f>
        <v>29.877035881995997</v>
      </c>
      <c r="E1911">
        <f>'TPS543C20 Loop Gain'!B2029</f>
        <v>189500</v>
      </c>
    </row>
    <row r="1912" spans="3:5" x14ac:dyDescent="0.35">
      <c r="C1912">
        <f>'TPS543C20 Loop Gain'!AI2028</f>
        <v>-34.362686875158481</v>
      </c>
      <c r="D1912">
        <f>'TPS543C20 Loop Gain'!AJ2028</f>
        <v>29.906001772364899</v>
      </c>
      <c r="E1912">
        <f>'TPS543C20 Loop Gain'!B2028</f>
        <v>189400</v>
      </c>
    </row>
    <row r="1913" spans="3:5" x14ac:dyDescent="0.35">
      <c r="C1913">
        <f>'TPS543C20 Loop Gain'!AI2027</f>
        <v>-34.356459993655321</v>
      </c>
      <c r="D1913">
        <f>'TPS543C20 Loop Gain'!AJ2027</f>
        <v>29.934961851602559</v>
      </c>
      <c r="E1913">
        <f>'TPS543C20 Loop Gain'!B2027</f>
        <v>189300</v>
      </c>
    </row>
    <row r="1914" spans="3:5" x14ac:dyDescent="0.35">
      <c r="C1914">
        <f>'TPS543C20 Loop Gain'!AI2026</f>
        <v>-34.350231997260067</v>
      </c>
      <c r="D1914">
        <f>'TPS543C20 Loop Gain'!AJ2026</f>
        <v>29.963916116391282</v>
      </c>
      <c r="E1914">
        <f>'TPS543C20 Loop Gain'!B2026</f>
        <v>189200</v>
      </c>
    </row>
    <row r="1915" spans="3:5" x14ac:dyDescent="0.35">
      <c r="C1915">
        <f>'TPS543C20 Loop Gain'!AI2025</f>
        <v>-34.344002882440925</v>
      </c>
      <c r="D1915">
        <f>'TPS543C20 Loop Gain'!AJ2025</f>
        <v>29.992864563406318</v>
      </c>
      <c r="E1915">
        <f>'TPS543C20 Loop Gain'!B2025</f>
        <v>189100</v>
      </c>
    </row>
    <row r="1916" spans="3:5" x14ac:dyDescent="0.35">
      <c r="C1916">
        <f>'TPS543C20 Loop Gain'!AI2024</f>
        <v>-34.337772645662369</v>
      </c>
      <c r="D1916">
        <f>'TPS543C20 Loop Gain'!AJ2024</f>
        <v>30.021807189316466</v>
      </c>
      <c r="E1916">
        <f>'TPS543C20 Loop Gain'!B2024</f>
        <v>189000</v>
      </c>
    </row>
    <row r="1917" spans="3:5" x14ac:dyDescent="0.35">
      <c r="C1917">
        <f>'TPS543C20 Loop Gain'!AI2023</f>
        <v>-34.331541283385654</v>
      </c>
      <c r="D1917">
        <f>'TPS543C20 Loop Gain'!AJ2023</f>
        <v>30.050743990781626</v>
      </c>
      <c r="E1917">
        <f>'TPS543C20 Loop Gain'!B2023</f>
        <v>188900</v>
      </c>
    </row>
    <row r="1918" spans="3:5" x14ac:dyDescent="0.35">
      <c r="C1918">
        <f>'TPS543C20 Loop Gain'!AI2022</f>
        <v>-34.325308792068242</v>
      </c>
      <c r="D1918">
        <f>'TPS543C20 Loop Gain'!AJ2022</f>
        <v>30.079674964455162</v>
      </c>
      <c r="E1918">
        <f>'TPS543C20 Loop Gain'!B2022</f>
        <v>188800</v>
      </c>
    </row>
    <row r="1919" spans="3:5" x14ac:dyDescent="0.35">
      <c r="C1919">
        <f>'TPS543C20 Loop Gain'!AI2021</f>
        <v>-34.319075168163749</v>
      </c>
      <c r="D1919">
        <f>'TPS543C20 Loop Gain'!AJ2021</f>
        <v>30.108600106983786</v>
      </c>
      <c r="E1919">
        <f>'TPS543C20 Loop Gain'!B2021</f>
        <v>188700</v>
      </c>
    </row>
    <row r="1920" spans="3:5" x14ac:dyDescent="0.35">
      <c r="C1920">
        <f>'TPS543C20 Loop Gain'!AI2020</f>
        <v>-34.312840408122753</v>
      </c>
      <c r="D1920">
        <f>'TPS543C20 Loop Gain'!AJ2020</f>
        <v>30.137519415005329</v>
      </c>
      <c r="E1920">
        <f>'TPS543C20 Loop Gain'!B2020</f>
        <v>188600</v>
      </c>
    </row>
    <row r="1921" spans="3:5" x14ac:dyDescent="0.35">
      <c r="C1921">
        <f>'TPS543C20 Loop Gain'!AI2019</f>
        <v>-34.306604508391494</v>
      </c>
      <c r="D1921">
        <f>'TPS543C20 Loop Gain'!AJ2019</f>
        <v>30.16643288515057</v>
      </c>
      <c r="E1921">
        <f>'TPS543C20 Loop Gain'!B2019</f>
        <v>188500</v>
      </c>
    </row>
    <row r="1922" spans="3:5" x14ac:dyDescent="0.35">
      <c r="C1922">
        <f>'TPS543C20 Loop Gain'!AI2018</f>
        <v>-34.300367465413416</v>
      </c>
      <c r="D1922">
        <f>'TPS543C20 Loop Gain'!AJ2018</f>
        <v>30.195340514043714</v>
      </c>
      <c r="E1922">
        <f>'TPS543C20 Loop Gain'!B2018</f>
        <v>188400</v>
      </c>
    </row>
    <row r="1923" spans="3:5" x14ac:dyDescent="0.35">
      <c r="C1923">
        <f>'TPS543C20 Loop Gain'!AI2017</f>
        <v>-34.29412927562764</v>
      </c>
      <c r="D1923">
        <f>'TPS543C20 Loop Gain'!AJ2017</f>
        <v>30.224242298301444</v>
      </c>
      <c r="E1923">
        <f>'TPS543C20 Loop Gain'!B2017</f>
        <v>188300</v>
      </c>
    </row>
    <row r="1924" spans="3:5" x14ac:dyDescent="0.35">
      <c r="C1924">
        <f>'TPS543C20 Loop Gain'!AI2016</f>
        <v>-34.287889935469934</v>
      </c>
      <c r="D1924">
        <f>'TPS543C20 Loop Gain'!AJ2016</f>
        <v>30.253138234530713</v>
      </c>
      <c r="E1924">
        <f>'TPS543C20 Loop Gain'!B2016</f>
        <v>188200</v>
      </c>
    </row>
    <row r="1925" spans="3:5" x14ac:dyDescent="0.35">
      <c r="C1925">
        <f>'TPS543C20 Loop Gain'!AI2015</f>
        <v>-34.28164944137265</v>
      </c>
      <c r="D1925">
        <f>'TPS543C20 Loop Gain'!AJ2015</f>
        <v>30.282028319333801</v>
      </c>
      <c r="E1925">
        <f>'TPS543C20 Loop Gain'!B2015</f>
        <v>188100</v>
      </c>
    </row>
    <row r="1926" spans="3:5" x14ac:dyDescent="0.35">
      <c r="C1926">
        <f>'TPS543C20 Loop Gain'!AI2014</f>
        <v>-34.275407789763641</v>
      </c>
      <c r="D1926">
        <f>'TPS543C20 Loop Gain'!AJ2014</f>
        <v>30.310912549303456</v>
      </c>
      <c r="E1926">
        <f>'TPS543C20 Loop Gain'!B2014</f>
        <v>188000</v>
      </c>
    </row>
    <row r="1927" spans="3:5" x14ac:dyDescent="0.35">
      <c r="C1927">
        <f>'TPS543C20 Loop Gain'!AI2013</f>
        <v>-34.269164977068279</v>
      </c>
      <c r="D1927">
        <f>'TPS543C20 Loop Gain'!AJ2013</f>
        <v>30.339790921025912</v>
      </c>
      <c r="E1927">
        <f>'TPS543C20 Loop Gain'!B2013</f>
        <v>187900</v>
      </c>
    </row>
    <row r="1928" spans="3:5" x14ac:dyDescent="0.35">
      <c r="C1928">
        <f>'TPS543C20 Loop Gain'!AI2012</f>
        <v>-34.262920999707262</v>
      </c>
      <c r="D1928">
        <f>'TPS543C20 Loop Gain'!AJ2012</f>
        <v>30.368663431079355</v>
      </c>
      <c r="E1928">
        <f>'TPS543C20 Loop Gain'!B2012</f>
        <v>187800</v>
      </c>
    </row>
    <row r="1929" spans="3:5" x14ac:dyDescent="0.35">
      <c r="C1929">
        <f>'TPS543C20 Loop Gain'!AI2011</f>
        <v>-34.256675854097885</v>
      </c>
      <c r="D1929">
        <f>'TPS543C20 Loop Gain'!AJ2011</f>
        <v>30.397530076034037</v>
      </c>
      <c r="E1929">
        <f>'TPS543C20 Loop Gain'!B2011</f>
        <v>187700</v>
      </c>
    </row>
    <row r="1930" spans="3:5" x14ac:dyDescent="0.35">
      <c r="C1930">
        <f>'TPS543C20 Loop Gain'!AI2010</f>
        <v>-34.250429536654167</v>
      </c>
      <c r="D1930">
        <f>'TPS543C20 Loop Gain'!AJ2010</f>
        <v>30.426390852452727</v>
      </c>
      <c r="E1930">
        <f>'TPS543C20 Loop Gain'!B2010</f>
        <v>187600</v>
      </c>
    </row>
    <row r="1931" spans="3:5" x14ac:dyDescent="0.35">
      <c r="C1931">
        <f>'TPS543C20 Loop Gain'!AI2009</f>
        <v>-34.244182043785841</v>
      </c>
      <c r="D1931">
        <f>'TPS543C20 Loop Gain'!AJ2009</f>
        <v>30.455245756891131</v>
      </c>
      <c r="E1931">
        <f>'TPS543C20 Loop Gain'!B2009</f>
        <v>187500</v>
      </c>
    </row>
    <row r="1932" spans="3:5" x14ac:dyDescent="0.35">
      <c r="C1932">
        <f>'TPS543C20 Loop Gain'!AI2008</f>
        <v>-34.237933371899132</v>
      </c>
      <c r="D1932">
        <f>'TPS543C20 Loop Gain'!AJ2008</f>
        <v>30.484094785896268</v>
      </c>
      <c r="E1932">
        <f>'TPS543C20 Loop Gain'!B2008</f>
        <v>187400</v>
      </c>
    </row>
    <row r="1933" spans="3:5" x14ac:dyDescent="0.35">
      <c r="C1933">
        <f>'TPS543C20 Loop Gain'!AI2007</f>
        <v>-34.231683517396306</v>
      </c>
      <c r="D1933">
        <f>'TPS543C20 Loop Gain'!AJ2007</f>
        <v>30.512937936008289</v>
      </c>
      <c r="E1933">
        <f>'TPS543C20 Loop Gain'!B2007</f>
        <v>187300</v>
      </c>
    </row>
    <row r="1934" spans="3:5" x14ac:dyDescent="0.35">
      <c r="C1934">
        <f>'TPS543C20 Loop Gain'!AI2006</f>
        <v>-34.225432476676623</v>
      </c>
      <c r="D1934">
        <f>'TPS543C20 Loop Gain'!AJ2006</f>
        <v>30.541775203758238</v>
      </c>
      <c r="E1934">
        <f>'TPS543C20 Loop Gain'!B2006</f>
        <v>187200</v>
      </c>
    </row>
    <row r="1935" spans="3:5" x14ac:dyDescent="0.35">
      <c r="C1935">
        <f>'TPS543C20 Loop Gain'!AI2005</f>
        <v>-34.219180246134549</v>
      </c>
      <c r="D1935">
        <f>'TPS543C20 Loop Gain'!AJ2005</f>
        <v>30.570606585670443</v>
      </c>
      <c r="E1935">
        <f>'TPS543C20 Loop Gain'!B2005</f>
        <v>187100</v>
      </c>
    </row>
    <row r="1936" spans="3:5" x14ac:dyDescent="0.35">
      <c r="C1936">
        <f>'TPS543C20 Loop Gain'!AI2004</f>
        <v>-34.212926822161492</v>
      </c>
      <c r="D1936">
        <f>'TPS543C20 Loop Gain'!AJ2004</f>
        <v>30.599432078261813</v>
      </c>
      <c r="E1936">
        <f>'TPS543C20 Loop Gain'!B2004</f>
        <v>187000</v>
      </c>
    </row>
    <row r="1937" spans="3:5" x14ac:dyDescent="0.35">
      <c r="C1937">
        <f>'TPS543C20 Loop Gain'!AI2003</f>
        <v>-34.206672201144954</v>
      </c>
      <c r="D1937">
        <f>'TPS543C20 Loop Gain'!AJ2003</f>
        <v>30.628251678039483</v>
      </c>
      <c r="E1937">
        <f>'TPS543C20 Loop Gain'!B2003</f>
        <v>186900</v>
      </c>
    </row>
    <row r="1938" spans="3:5" x14ac:dyDescent="0.35">
      <c r="C1938">
        <f>'TPS543C20 Loop Gain'!AI2002</f>
        <v>-34.200416379468543</v>
      </c>
      <c r="D1938">
        <f>'TPS543C20 Loop Gain'!AJ2002</f>
        <v>30.657065381504527</v>
      </c>
      <c r="E1938">
        <f>'TPS543C20 Loop Gain'!B2002</f>
        <v>186800</v>
      </c>
    </row>
    <row r="1939" spans="3:5" x14ac:dyDescent="0.35">
      <c r="C1939">
        <f>'TPS543C20 Loop Gain'!AI2001</f>
        <v>-34.194159353512006</v>
      </c>
      <c r="D1939">
        <f>'TPS543C20 Loop Gain'!AJ2001</f>
        <v>30.685873185149955</v>
      </c>
      <c r="E1939">
        <f>'TPS543C20 Loop Gain'!B2001</f>
        <v>186700</v>
      </c>
    </row>
    <row r="1940" spans="3:5" x14ac:dyDescent="0.35">
      <c r="C1940">
        <f>'TPS543C20 Loop Gain'!AI2000</f>
        <v>-34.187901119651457</v>
      </c>
      <c r="D1940">
        <f>'TPS543C20 Loop Gain'!AJ2000</f>
        <v>30.714675085459117</v>
      </c>
      <c r="E1940">
        <f>'TPS543C20 Loop Gain'!B2000</f>
        <v>186600</v>
      </c>
    </row>
    <row r="1941" spans="3:5" x14ac:dyDescent="0.35">
      <c r="C1941">
        <f>'TPS543C20 Loop Gain'!AI1999</f>
        <v>-34.181641674259154</v>
      </c>
      <c r="D1941">
        <f>'TPS543C20 Loop Gain'!AJ1999</f>
        <v>30.74347107890906</v>
      </c>
      <c r="E1941">
        <f>'TPS543C20 Loop Gain'!B1999</f>
        <v>186500</v>
      </c>
    </row>
    <row r="1942" spans="3:5" x14ac:dyDescent="0.35">
      <c r="C1942">
        <f>'TPS543C20 Loop Gain'!AI1998</f>
        <v>-34.17538101370328</v>
      </c>
      <c r="D1942">
        <f>'TPS543C20 Loop Gain'!AJ1998</f>
        <v>30.772261161968814</v>
      </c>
      <c r="E1942">
        <f>'TPS543C20 Loop Gain'!B1998</f>
        <v>186400</v>
      </c>
    </row>
    <row r="1943" spans="3:5" x14ac:dyDescent="0.35">
      <c r="C1943">
        <f>'TPS543C20 Loop Gain'!AI1997</f>
        <v>-34.169119134348648</v>
      </c>
      <c r="D1943">
        <f>'TPS543C20 Loop Gain'!AJ1997</f>
        <v>30.801045331098869</v>
      </c>
      <c r="E1943">
        <f>'TPS543C20 Loop Gain'!B1997</f>
        <v>186300</v>
      </c>
    </row>
    <row r="1944" spans="3:5" x14ac:dyDescent="0.35">
      <c r="C1944">
        <f>'TPS543C20 Loop Gain'!AI1996</f>
        <v>-34.162856032555794</v>
      </c>
      <c r="D1944">
        <f>'TPS543C20 Loop Gain'!AJ1996</f>
        <v>30.829823582750699</v>
      </c>
      <c r="E1944">
        <f>'TPS543C20 Loop Gain'!B1996</f>
        <v>186200</v>
      </c>
    </row>
    <row r="1945" spans="3:5" x14ac:dyDescent="0.35">
      <c r="C1945">
        <f>'TPS543C20 Loop Gain'!AI1995</f>
        <v>-34.156591704681503</v>
      </c>
      <c r="D1945">
        <f>'TPS543C20 Loop Gain'!AJ1995</f>
        <v>30.858595913370028</v>
      </c>
      <c r="E1945">
        <f>'TPS543C20 Loop Gain'!B1995</f>
        <v>186100</v>
      </c>
    </row>
    <row r="1946" spans="3:5" x14ac:dyDescent="0.35">
      <c r="C1946">
        <f>'TPS543C20 Loop Gain'!AI1994</f>
        <v>-34.150326147078694</v>
      </c>
      <c r="D1946">
        <f>'TPS543C20 Loop Gain'!AJ1994</f>
        <v>30.887362319392082</v>
      </c>
      <c r="E1946">
        <f>'TPS543C20 Loop Gain'!B1994</f>
        <v>186000</v>
      </c>
    </row>
    <row r="1947" spans="3:5" x14ac:dyDescent="0.35">
      <c r="C1947">
        <f>'TPS543C20 Loop Gain'!AI1993</f>
        <v>-34.144059356096726</v>
      </c>
      <c r="D1947">
        <f>'TPS543C20 Loop Gain'!AJ1993</f>
        <v>30.916122797245574</v>
      </c>
      <c r="E1947">
        <f>'TPS543C20 Loop Gain'!B1993</f>
        <v>185900</v>
      </c>
    </row>
    <row r="1948" spans="3:5" x14ac:dyDescent="0.35">
      <c r="C1948">
        <f>'TPS543C20 Loop Gain'!AI1992</f>
        <v>-34.137791328080411</v>
      </c>
      <c r="D1948">
        <f>'TPS543C20 Loop Gain'!AJ1992</f>
        <v>30.944877343349461</v>
      </c>
      <c r="E1948">
        <f>'TPS543C20 Loop Gain'!B1992</f>
        <v>185800</v>
      </c>
    </row>
    <row r="1949" spans="3:5" x14ac:dyDescent="0.35">
      <c r="C1949">
        <f>'TPS543C20 Loop Gain'!AI1991</f>
        <v>-34.131522059371228</v>
      </c>
      <c r="D1949">
        <f>'TPS543C20 Loop Gain'!AJ1991</f>
        <v>30.973625954116425</v>
      </c>
      <c r="E1949">
        <f>'TPS543C20 Loop Gain'!B1991</f>
        <v>185700</v>
      </c>
    </row>
    <row r="1950" spans="3:5" x14ac:dyDescent="0.35">
      <c r="C1950">
        <f>'TPS543C20 Loop Gain'!AI1990</f>
        <v>-34.125251546306444</v>
      </c>
      <c r="D1950">
        <f>'TPS543C20 Loop Gain'!AJ1990</f>
        <v>31.002368625949536</v>
      </c>
      <c r="E1950">
        <f>'TPS543C20 Loop Gain'!B1990</f>
        <v>185600</v>
      </c>
    </row>
    <row r="1951" spans="3:5" x14ac:dyDescent="0.35">
      <c r="C1951">
        <f>'TPS543C20 Loop Gain'!AI1989</f>
        <v>-34.118979785219594</v>
      </c>
      <c r="D1951">
        <f>'TPS543C20 Loop Gain'!AJ1989</f>
        <v>31.031105355244208</v>
      </c>
      <c r="E1951">
        <f>'TPS543C20 Loop Gain'!B1989</f>
        <v>185500</v>
      </c>
    </row>
    <row r="1952" spans="3:5" x14ac:dyDescent="0.35">
      <c r="C1952">
        <f>'TPS543C20 Loop Gain'!AI1988</f>
        <v>-34.112706772440021</v>
      </c>
      <c r="D1952">
        <f>'TPS543C20 Loop Gain'!AJ1988</f>
        <v>31.059836138387215</v>
      </c>
      <c r="E1952">
        <f>'TPS543C20 Loop Gain'!B1988</f>
        <v>185400</v>
      </c>
    </row>
    <row r="1953" spans="3:5" x14ac:dyDescent="0.35">
      <c r="C1953">
        <f>'TPS543C20 Loop Gain'!AI1987</f>
        <v>-34.106432504293444</v>
      </c>
      <c r="D1953">
        <f>'TPS543C20 Loop Gain'!AJ1987</f>
        <v>31.088560971757129</v>
      </c>
      <c r="E1953">
        <f>'TPS543C20 Loop Gain'!B1987</f>
        <v>185300</v>
      </c>
    </row>
    <row r="1954" spans="3:5" x14ac:dyDescent="0.35">
      <c r="C1954">
        <f>'TPS543C20 Loop Gain'!AI1986</f>
        <v>-34.100156977101065</v>
      </c>
      <c r="D1954">
        <f>'TPS543C20 Loop Gain'!AJ1986</f>
        <v>31.117279851724124</v>
      </c>
      <c r="E1954">
        <f>'TPS543C20 Loop Gain'!B1986</f>
        <v>185200</v>
      </c>
    </row>
    <row r="1955" spans="3:5" x14ac:dyDescent="0.35">
      <c r="C1955">
        <f>'TPS543C20 Loop Gain'!AI1985</f>
        <v>-34.093880187181014</v>
      </c>
      <c r="D1955">
        <f>'TPS543C20 Loop Gain'!AJ1985</f>
        <v>31.145992774650633</v>
      </c>
      <c r="E1955">
        <f>'TPS543C20 Loop Gain'!B1985</f>
        <v>185100</v>
      </c>
    </row>
    <row r="1956" spans="3:5" x14ac:dyDescent="0.35">
      <c r="C1956">
        <f>'TPS543C20 Loop Gain'!AI1984</f>
        <v>-34.087602130846484</v>
      </c>
      <c r="D1956">
        <f>'TPS543C20 Loop Gain'!AJ1984</f>
        <v>31.174699736889565</v>
      </c>
      <c r="E1956">
        <f>'TPS543C20 Loop Gain'!B1984</f>
        <v>185000</v>
      </c>
    </row>
    <row r="1957" spans="3:5" x14ac:dyDescent="0.35">
      <c r="C1957">
        <f>'TPS543C20 Loop Gain'!AI1983</f>
        <v>-34.081322804407378</v>
      </c>
      <c r="D1957">
        <f>'TPS543C20 Loop Gain'!AJ1983</f>
        <v>31.203400734785912</v>
      </c>
      <c r="E1957">
        <f>'TPS543C20 Loop Gain'!B1983</f>
        <v>184900</v>
      </c>
    </row>
    <row r="1958" spans="3:5" x14ac:dyDescent="0.35">
      <c r="C1958">
        <f>'TPS543C20 Loop Gain'!AI1982</f>
        <v>-34.075042204169051</v>
      </c>
      <c r="D1958">
        <f>'TPS543C20 Loop Gain'!AJ1982</f>
        <v>31.232095764676277</v>
      </c>
      <c r="E1958">
        <f>'TPS543C20 Loop Gain'!B1982</f>
        <v>184800</v>
      </c>
    </row>
    <row r="1959" spans="3:5" x14ac:dyDescent="0.35">
      <c r="C1959">
        <f>'TPS543C20 Loop Gain'!AI1981</f>
        <v>-34.068760326433491</v>
      </c>
      <c r="D1959">
        <f>'TPS543C20 Loop Gain'!AJ1981</f>
        <v>31.260784822889836</v>
      </c>
      <c r="E1959">
        <f>'TPS543C20 Loop Gain'!B1981</f>
        <v>184700</v>
      </c>
    </row>
    <row r="1960" spans="3:5" x14ac:dyDescent="0.35">
      <c r="C1960">
        <f>'TPS543C20 Loop Gain'!AI1980</f>
        <v>-34.062477167497818</v>
      </c>
      <c r="D1960">
        <f>'TPS543C20 Loop Gain'!AJ1980</f>
        <v>31.289467905744772</v>
      </c>
      <c r="E1960">
        <f>'TPS543C20 Loop Gain'!B1980</f>
        <v>184600</v>
      </c>
    </row>
    <row r="1961" spans="3:5" x14ac:dyDescent="0.35">
      <c r="C1961">
        <f>'TPS543C20 Loop Gain'!AI1979</f>
        <v>-34.05619272365594</v>
      </c>
      <c r="D1961">
        <f>'TPS543C20 Loop Gain'!AJ1979</f>
        <v>31.318145009552097</v>
      </c>
      <c r="E1961">
        <f>'TPS543C20 Loop Gain'!B1979</f>
        <v>184500</v>
      </c>
    </row>
    <row r="1962" spans="3:5" x14ac:dyDescent="0.35">
      <c r="C1962">
        <f>'TPS543C20 Loop Gain'!AI1978</f>
        <v>-34.049906991197389</v>
      </c>
      <c r="D1962">
        <f>'TPS543C20 Loop Gain'!AJ1978</f>
        <v>31.34681613061521</v>
      </c>
      <c r="E1962">
        <f>'TPS543C20 Loop Gain'!B1978</f>
        <v>184400</v>
      </c>
    </row>
    <row r="1963" spans="3:5" x14ac:dyDescent="0.35">
      <c r="C1963">
        <f>'TPS543C20 Loop Gain'!AI1977</f>
        <v>-34.043619966407228</v>
      </c>
      <c r="D1963">
        <f>'TPS543C20 Loop Gain'!AJ1977</f>
        <v>31.375481265227354</v>
      </c>
      <c r="E1963">
        <f>'TPS543C20 Loop Gain'!B1977</f>
        <v>184300</v>
      </c>
    </row>
    <row r="1964" spans="3:5" x14ac:dyDescent="0.35">
      <c r="C1964">
        <f>'TPS543C20 Loop Gain'!AI1976</f>
        <v>-34.037331645567079</v>
      </c>
      <c r="D1964">
        <f>'TPS543C20 Loop Gain'!AJ1976</f>
        <v>31.404140409674177</v>
      </c>
      <c r="E1964">
        <f>'TPS543C20 Loop Gain'!B1976</f>
        <v>184200</v>
      </c>
    </row>
    <row r="1965" spans="3:5" x14ac:dyDescent="0.35">
      <c r="C1965">
        <f>'TPS543C20 Loop Gain'!AI1975</f>
        <v>-34.031042024954147</v>
      </c>
      <c r="D1965">
        <f>'TPS543C20 Loop Gain'!AJ1975</f>
        <v>31.432793560232096</v>
      </c>
      <c r="E1965">
        <f>'TPS543C20 Loop Gain'!B1975</f>
        <v>184100</v>
      </c>
    </row>
    <row r="1966" spans="3:5" x14ac:dyDescent="0.35">
      <c r="C1966">
        <f>'TPS543C20 Loop Gain'!AI1974</f>
        <v>-34.024751100841797</v>
      </c>
      <c r="D1966">
        <f>'TPS543C20 Loop Gain'!AJ1974</f>
        <v>31.461440713168365</v>
      </c>
      <c r="E1966">
        <f>'TPS543C20 Loop Gain'!B1974</f>
        <v>184000</v>
      </c>
    </row>
    <row r="1967" spans="3:5" x14ac:dyDescent="0.35">
      <c r="C1967">
        <f>'TPS543C20 Loop Gain'!AI1973</f>
        <v>-34.018458869499007</v>
      </c>
      <c r="D1967">
        <f>'TPS543C20 Loop Gain'!AJ1973</f>
        <v>31.490081864742436</v>
      </c>
      <c r="E1967">
        <f>'TPS543C20 Loop Gain'!B1973</f>
        <v>183900</v>
      </c>
    </row>
    <row r="1968" spans="3:5" x14ac:dyDescent="0.35">
      <c r="C1968">
        <f>'TPS543C20 Loop Gain'!AI1972</f>
        <v>-34.012165327190708</v>
      </c>
      <c r="D1968">
        <f>'TPS543C20 Loop Gain'!AJ1972</f>
        <v>31.518717011204842</v>
      </c>
      <c r="E1968">
        <f>'TPS543C20 Loop Gain'!B1972</f>
        <v>183800</v>
      </c>
    </row>
    <row r="1969" spans="3:5" x14ac:dyDescent="0.35">
      <c r="C1969">
        <f>'TPS543C20 Loop Gain'!AI1971</f>
        <v>-34.005870470177769</v>
      </c>
      <c r="D1969">
        <f>'TPS543C20 Loop Gain'!AJ1971</f>
        <v>31.547346148796894</v>
      </c>
      <c r="E1969">
        <f>'TPS543C20 Loop Gain'!B1971</f>
        <v>183700</v>
      </c>
    </row>
    <row r="1970" spans="3:5" x14ac:dyDescent="0.35">
      <c r="C1970">
        <f>'TPS543C20 Loop Gain'!AI1970</f>
        <v>-33.999574294716979</v>
      </c>
      <c r="D1970">
        <f>'TPS543C20 Loop Gain'!AJ1970</f>
        <v>31.575969273751877</v>
      </c>
      <c r="E1970">
        <f>'TPS543C20 Loop Gain'!B1970</f>
        <v>183600</v>
      </c>
    </row>
    <row r="1971" spans="3:5" x14ac:dyDescent="0.35">
      <c r="C1971">
        <f>'TPS543C20 Loop Gain'!AI1969</f>
        <v>-33.993276797060823</v>
      </c>
      <c r="D1971">
        <f>'TPS543C20 Loop Gain'!AJ1969</f>
        <v>31.604586382292901</v>
      </c>
      <c r="E1971">
        <f>'TPS543C20 Loop Gain'!B1969</f>
        <v>183500</v>
      </c>
    </row>
    <row r="1972" spans="3:5" x14ac:dyDescent="0.35">
      <c r="C1972">
        <f>'TPS543C20 Loop Gain'!AI1968</f>
        <v>-33.986977973457584</v>
      </c>
      <c r="D1972">
        <f>'TPS543C20 Loop Gain'!AJ1968</f>
        <v>31.633197470635167</v>
      </c>
      <c r="E1972">
        <f>'TPS543C20 Loop Gain'!B1968</f>
        <v>183400</v>
      </c>
    </row>
    <row r="1973" spans="3:5" x14ac:dyDescent="0.35">
      <c r="C1973">
        <f>'TPS543C20 Loop Gain'!AI1967</f>
        <v>-33.980677820151676</v>
      </c>
      <c r="D1973">
        <f>'TPS543C20 Loop Gain'!AJ1967</f>
        <v>31.661802534985501</v>
      </c>
      <c r="E1973">
        <f>'TPS543C20 Loop Gain'!B1967</f>
        <v>183300</v>
      </c>
    </row>
    <row r="1974" spans="3:5" x14ac:dyDescent="0.35">
      <c r="C1974">
        <f>'TPS543C20 Loop Gain'!AI1966</f>
        <v>-33.974376333382978</v>
      </c>
      <c r="D1974">
        <f>'TPS543C20 Loop Gain'!AJ1966</f>
        <v>31.690401571540157</v>
      </c>
      <c r="E1974">
        <f>'TPS543C20 Loop Gain'!B1966</f>
        <v>183200</v>
      </c>
    </row>
    <row r="1975" spans="3:5" x14ac:dyDescent="0.35">
      <c r="C1975">
        <f>'TPS543C20 Loop Gain'!AI1965</f>
        <v>-33.968073509387523</v>
      </c>
      <c r="D1975">
        <f>'TPS543C20 Loop Gain'!AJ1965</f>
        <v>31.718994576487709</v>
      </c>
      <c r="E1975">
        <f>'TPS543C20 Loop Gain'!B1965</f>
        <v>183100</v>
      </c>
    </row>
    <row r="1976" spans="3:5" x14ac:dyDescent="0.35">
      <c r="C1976">
        <f>'TPS543C20 Loop Gain'!AI1964</f>
        <v>-33.961769344396778</v>
      </c>
      <c r="D1976">
        <f>'TPS543C20 Loop Gain'!AJ1964</f>
        <v>31.747581546007691</v>
      </c>
      <c r="E1976">
        <f>'TPS543C20 Loop Gain'!B1964</f>
        <v>183000</v>
      </c>
    </row>
    <row r="1977" spans="3:5" x14ac:dyDescent="0.35">
      <c r="C1977">
        <f>'TPS543C20 Loop Gain'!AI1963</f>
        <v>-33.95546383463806</v>
      </c>
      <c r="D1977">
        <f>'TPS543C20 Loop Gain'!AJ1963</f>
        <v>31.776162476269828</v>
      </c>
      <c r="E1977">
        <f>'TPS543C20 Loop Gain'!B1963</f>
        <v>182900</v>
      </c>
    </row>
    <row r="1978" spans="3:5" x14ac:dyDescent="0.35">
      <c r="C1978">
        <f>'TPS543C20 Loop Gain'!AI1962</f>
        <v>-33.949156976334784</v>
      </c>
      <c r="D1978">
        <f>'TPS543C20 Loop Gain'!AJ1962</f>
        <v>31.804737363435347</v>
      </c>
      <c r="E1978">
        <f>'TPS543C20 Loop Gain'!B1962</f>
        <v>182800</v>
      </c>
    </row>
    <row r="1979" spans="3:5" x14ac:dyDescent="0.35">
      <c r="C1979">
        <f>'TPS543C20 Loop Gain'!AI1961</f>
        <v>-33.942848765705918</v>
      </c>
      <c r="D1979">
        <f>'TPS543C20 Loop Gain'!AJ1961</f>
        <v>31.833306203656761</v>
      </c>
      <c r="E1979">
        <f>'TPS543C20 Loop Gain'!B1961</f>
        <v>182700</v>
      </c>
    </row>
    <row r="1980" spans="3:5" x14ac:dyDescent="0.35">
      <c r="C1980">
        <f>'TPS543C20 Loop Gain'!AI1960</f>
        <v>-33.936539198965718</v>
      </c>
      <c r="D1980">
        <f>'TPS543C20 Loop Gain'!AJ1960</f>
        <v>31.861868993076563</v>
      </c>
      <c r="E1980">
        <f>'TPS543C20 Loop Gain'!B1960</f>
        <v>182600</v>
      </c>
    </row>
    <row r="1981" spans="3:5" x14ac:dyDescent="0.35">
      <c r="C1981">
        <f>'TPS543C20 Loop Gain'!AI1959</f>
        <v>-33.93022827232528</v>
      </c>
      <c r="D1981">
        <f>'TPS543C20 Loop Gain'!AJ1959</f>
        <v>31.890425727827672</v>
      </c>
      <c r="E1981">
        <f>'TPS543C20 Loop Gain'!B1959</f>
        <v>182500</v>
      </c>
    </row>
    <row r="1982" spans="3:5" x14ac:dyDescent="0.35">
      <c r="C1982">
        <f>'TPS543C20 Loop Gain'!AI1958</f>
        <v>-33.923915981990262</v>
      </c>
      <c r="D1982">
        <f>'TPS543C20 Loop Gain'!AJ1958</f>
        <v>31.918976404035988</v>
      </c>
      <c r="E1982">
        <f>'TPS543C20 Loop Gain'!B1958</f>
        <v>182400</v>
      </c>
    </row>
    <row r="1983" spans="3:5" x14ac:dyDescent="0.35">
      <c r="C1983">
        <f>'TPS543C20 Loop Gain'!AI1957</f>
        <v>-33.917602324162516</v>
      </c>
      <c r="D1983">
        <f>'TPS543C20 Loop Gain'!AJ1957</f>
        <v>31.94752101781625</v>
      </c>
      <c r="E1983">
        <f>'TPS543C20 Loop Gain'!B1957</f>
        <v>182300</v>
      </c>
    </row>
    <row r="1984" spans="3:5" x14ac:dyDescent="0.35">
      <c r="C1984">
        <f>'TPS543C20 Loop Gain'!AI1956</f>
        <v>-33.911287295039834</v>
      </c>
      <c r="D1984">
        <f>'TPS543C20 Loop Gain'!AJ1956</f>
        <v>31.97605956527477</v>
      </c>
      <c r="E1984">
        <f>'TPS543C20 Loop Gain'!B1956</f>
        <v>182200</v>
      </c>
    </row>
    <row r="1985" spans="3:5" x14ac:dyDescent="0.35">
      <c r="C1985">
        <f>'TPS543C20 Loop Gain'!AI1955</f>
        <v>-33.904970890815285</v>
      </c>
      <c r="D1985">
        <f>'TPS543C20 Loop Gain'!AJ1955</f>
        <v>32.004592042508406</v>
      </c>
      <c r="E1985">
        <f>'TPS543C20 Loop Gain'!B1955</f>
        <v>182100</v>
      </c>
    </row>
    <row r="1986" spans="3:5" x14ac:dyDescent="0.35">
      <c r="C1986">
        <f>'TPS543C20 Loop Gain'!AI1954</f>
        <v>-33.89865310767788</v>
      </c>
      <c r="D1986">
        <f>'TPS543C20 Loop Gain'!AJ1954</f>
        <v>32.033118445604771</v>
      </c>
      <c r="E1986">
        <f>'TPS543C20 Loop Gain'!B1954</f>
        <v>182000</v>
      </c>
    </row>
    <row r="1987" spans="3:5" x14ac:dyDescent="0.35">
      <c r="C1987">
        <f>'TPS543C20 Loop Gain'!AI1953</f>
        <v>-33.892333941811899</v>
      </c>
      <c r="D1987">
        <f>'TPS543C20 Loop Gain'!AJ1953</f>
        <v>32.061638770641281</v>
      </c>
      <c r="E1987">
        <f>'TPS543C20 Loop Gain'!B1953</f>
        <v>181900</v>
      </c>
    </row>
    <row r="1988" spans="3:5" x14ac:dyDescent="0.35">
      <c r="C1988">
        <f>'TPS543C20 Loop Gain'!AI1952</f>
        <v>-33.886013389398087</v>
      </c>
      <c r="D1988">
        <f>'TPS543C20 Loop Gain'!AJ1952</f>
        <v>32.090153013687328</v>
      </c>
      <c r="E1988">
        <f>'TPS543C20 Loop Gain'!B1952</f>
        <v>181800</v>
      </c>
    </row>
    <row r="1989" spans="3:5" x14ac:dyDescent="0.35">
      <c r="C1989">
        <f>'TPS543C20 Loop Gain'!AI1951</f>
        <v>-33.879691446611865</v>
      </c>
      <c r="D1989">
        <f>'TPS543C20 Loop Gain'!AJ1951</f>
        <v>32.11866117080222</v>
      </c>
      <c r="E1989">
        <f>'TPS543C20 Loop Gain'!B1951</f>
        <v>181700</v>
      </c>
    </row>
    <row r="1990" spans="3:5" x14ac:dyDescent="0.35">
      <c r="C1990">
        <f>'TPS543C20 Loop Gain'!AI1950</f>
        <v>-33.873368109624948</v>
      </c>
      <c r="D1990">
        <f>'TPS543C20 Loop Gain'!AJ1950</f>
        <v>32.147163238036072</v>
      </c>
      <c r="E1990">
        <f>'TPS543C20 Loop Gain'!B1950</f>
        <v>181600</v>
      </c>
    </row>
    <row r="1991" spans="3:5" x14ac:dyDescent="0.35">
      <c r="C1991">
        <f>'TPS543C20 Loop Gain'!AI1949</f>
        <v>-33.867043374604442</v>
      </c>
      <c r="D1991">
        <f>'TPS543C20 Loop Gain'!AJ1949</f>
        <v>32.175659211429377</v>
      </c>
      <c r="E1991">
        <f>'TPS543C20 Loop Gain'!B1949</f>
        <v>181500</v>
      </c>
    </row>
    <row r="1992" spans="3:5" x14ac:dyDescent="0.35">
      <c r="C1992">
        <f>'TPS543C20 Loop Gain'!AI1948</f>
        <v>-33.860717237712883</v>
      </c>
      <c r="D1992">
        <f>'TPS543C20 Loop Gain'!AJ1948</f>
        <v>32.204149087012979</v>
      </c>
      <c r="E1992">
        <f>'TPS543C20 Loop Gain'!B1948</f>
        <v>181400</v>
      </c>
    </row>
    <row r="1993" spans="3:5" x14ac:dyDescent="0.35">
      <c r="C1993">
        <f>'TPS543C20 Loop Gain'!AI1947</f>
        <v>-33.854389695108743</v>
      </c>
      <c r="D1993">
        <f>'TPS543C20 Loop Gain'!AJ1947</f>
        <v>32.232632860808565</v>
      </c>
      <c r="E1993">
        <f>'TPS543C20 Loop Gain'!B1947</f>
        <v>181300</v>
      </c>
    </row>
    <row r="1994" spans="3:5" x14ac:dyDescent="0.35">
      <c r="C1994">
        <f>'TPS543C20 Loop Gain'!AI1946</f>
        <v>-33.848060742945719</v>
      </c>
      <c r="D1994">
        <f>'TPS543C20 Loop Gain'!AJ1946</f>
        <v>32.26111052882711</v>
      </c>
      <c r="E1994">
        <f>'TPS543C20 Loop Gain'!B1946</f>
        <v>181200</v>
      </c>
    </row>
    <row r="1995" spans="3:5" x14ac:dyDescent="0.35">
      <c r="C1995">
        <f>'TPS543C20 Loop Gain'!AI1945</f>
        <v>-33.84173037737353</v>
      </c>
      <c r="D1995">
        <f>'TPS543C20 Loop Gain'!AJ1945</f>
        <v>32.28958208707202</v>
      </c>
      <c r="E1995">
        <f>'TPS543C20 Loop Gain'!B1945</f>
        <v>181100</v>
      </c>
    </row>
    <row r="1996" spans="3:5" x14ac:dyDescent="0.35">
      <c r="C1996">
        <f>'TPS543C20 Loop Gain'!AI1944</f>
        <v>-33.835398594537018</v>
      </c>
      <c r="D1996">
        <f>'TPS543C20 Loop Gain'!AJ1944</f>
        <v>32.318047531535775</v>
      </c>
      <c r="E1996">
        <f>'TPS543C20 Loop Gain'!B1944</f>
        <v>181000</v>
      </c>
    </row>
    <row r="1997" spans="3:5" x14ac:dyDescent="0.35">
      <c r="C1997">
        <f>'TPS543C20 Loop Gain'!AI1943</f>
        <v>-33.829065390576474</v>
      </c>
      <c r="D1997">
        <f>'TPS543C20 Loop Gain'!AJ1943</f>
        <v>32.346506858200534</v>
      </c>
      <c r="E1997">
        <f>'TPS543C20 Loop Gain'!B1943</f>
        <v>180900</v>
      </c>
    </row>
    <row r="1998" spans="3:5" x14ac:dyDescent="0.35">
      <c r="C1998">
        <f>'TPS543C20 Loop Gain'!AI1942</f>
        <v>-33.822730761628492</v>
      </c>
      <c r="D1998">
        <f>'TPS543C20 Loop Gain'!AJ1942</f>
        <v>32.37496006304076</v>
      </c>
      <c r="E1998">
        <f>'TPS543C20 Loop Gain'!B1942</f>
        <v>180800</v>
      </c>
    </row>
    <row r="1999" spans="3:5" x14ac:dyDescent="0.35">
      <c r="C1999">
        <f>'TPS543C20 Loop Gain'!AI1941</f>
        <v>-33.816394703824322</v>
      </c>
      <c r="D1999">
        <f>'TPS543C20 Loop Gain'!AJ1941</f>
        <v>32.403407142019141</v>
      </c>
      <c r="E1999">
        <f>'TPS543C20 Loop Gain'!B1941</f>
        <v>180700</v>
      </c>
    </row>
    <row r="2000" spans="3:5" x14ac:dyDescent="0.35">
      <c r="C2000">
        <f>'TPS543C20 Loop Gain'!AI1940</f>
        <v>-33.810057213291124</v>
      </c>
      <c r="D2000">
        <f>'TPS543C20 Loop Gain'!AJ1940</f>
        <v>32.431848091089726</v>
      </c>
      <c r="E2000">
        <f>'TPS543C20 Loop Gain'!B1940</f>
        <v>180600</v>
      </c>
    </row>
    <row r="2001" spans="3:5" x14ac:dyDescent="0.35">
      <c r="C2001">
        <f>'TPS543C20 Loop Gain'!AI1939</f>
        <v>-33.803718286151323</v>
      </c>
      <c r="D2001">
        <f>'TPS543C20 Loop Gain'!AJ1939</f>
        <v>32.46028290619617</v>
      </c>
      <c r="E2001">
        <f>'TPS543C20 Loop Gain'!B1939</f>
        <v>180500</v>
      </c>
    </row>
    <row r="2002" spans="3:5" x14ac:dyDescent="0.35">
      <c r="C2002">
        <f>'TPS543C20 Loop Gain'!AI1938</f>
        <v>-33.797377918523132</v>
      </c>
      <c r="D2002">
        <f>'TPS543C20 Loop Gain'!AJ1938</f>
        <v>32.488711583273513</v>
      </c>
      <c r="E2002">
        <f>'TPS543C20 Loop Gain'!B1938</f>
        <v>180400</v>
      </c>
    </row>
    <row r="2003" spans="3:5" x14ac:dyDescent="0.35">
      <c r="C2003">
        <f>'TPS543C20 Loop Gain'!AI1937</f>
        <v>-33.79103610652038</v>
      </c>
      <c r="D2003">
        <f>'TPS543C20 Loop Gain'!AJ1937</f>
        <v>32.517134118245345</v>
      </c>
      <c r="E2003">
        <f>'TPS543C20 Loop Gain'!B1937</f>
        <v>180300</v>
      </c>
    </row>
    <row r="2004" spans="3:5" x14ac:dyDescent="0.35">
      <c r="C2004">
        <f>'TPS543C20 Loop Gain'!AI1936</f>
        <v>-33.784692846251552</v>
      </c>
      <c r="D2004">
        <f>'TPS543C20 Loop Gain'!AJ1936</f>
        <v>32.54555050702632</v>
      </c>
      <c r="E2004">
        <f>'TPS543C20 Loop Gain'!B1936</f>
        <v>180200</v>
      </c>
    </row>
    <row r="2005" spans="3:5" x14ac:dyDescent="0.35">
      <c r="C2005">
        <f>'TPS543C20 Loop Gain'!AI1935</f>
        <v>-33.778348133821517</v>
      </c>
      <c r="D2005">
        <f>'TPS543C20 Loop Gain'!AJ1935</f>
        <v>32.573960745521681</v>
      </c>
      <c r="E2005">
        <f>'TPS543C20 Loop Gain'!B1935</f>
        <v>180100</v>
      </c>
    </row>
    <row r="2006" spans="3:5" x14ac:dyDescent="0.35">
      <c r="C2006">
        <f>'TPS543C20 Loop Gain'!AI1934</f>
        <v>-33.772001965329579</v>
      </c>
      <c r="D2006">
        <f>'TPS543C20 Loop Gain'!AJ1934</f>
        <v>32.602364829624356</v>
      </c>
      <c r="E2006">
        <f>'TPS543C20 Loop Gain'!B1934</f>
        <v>180000</v>
      </c>
    </row>
    <row r="2007" spans="3:5" x14ac:dyDescent="0.35">
      <c r="C2007">
        <f>'TPS543C20 Loop Gain'!AI1933</f>
        <v>-33.76565433687157</v>
      </c>
      <c r="D2007">
        <f>'TPS543C20 Loop Gain'!AJ1933</f>
        <v>32.630762755219799</v>
      </c>
      <c r="E2007">
        <f>'TPS543C20 Loop Gain'!B1933</f>
        <v>179900</v>
      </c>
    </row>
    <row r="2008" spans="3:5" x14ac:dyDescent="0.35">
      <c r="C2008">
        <f>'TPS543C20 Loop Gain'!AI1932</f>
        <v>-33.759305244537806</v>
      </c>
      <c r="D2008">
        <f>'TPS543C20 Loop Gain'!AJ1932</f>
        <v>32.659154518182561</v>
      </c>
      <c r="E2008">
        <f>'TPS543C20 Loop Gain'!B1932</f>
        <v>179800</v>
      </c>
    </row>
    <row r="2009" spans="3:5" x14ac:dyDescent="0.35">
      <c r="C2009">
        <f>'TPS543C20 Loop Gain'!AI1931</f>
        <v>-33.75295468441449</v>
      </c>
      <c r="D2009">
        <f>'TPS543C20 Loop Gain'!AJ1931</f>
        <v>32.687540114377192</v>
      </c>
      <c r="E2009">
        <f>'TPS543C20 Loop Gain'!B1931</f>
        <v>179700</v>
      </c>
    </row>
    <row r="2010" spans="3:5" x14ac:dyDescent="0.35">
      <c r="C2010">
        <f>'TPS543C20 Loop Gain'!AI1930</f>
        <v>-33.746602652583192</v>
      </c>
      <c r="D2010">
        <f>'TPS543C20 Loop Gain'!AJ1930</f>
        <v>32.715919539657435</v>
      </c>
      <c r="E2010">
        <f>'TPS543C20 Loop Gain'!B1930</f>
        <v>179600</v>
      </c>
    </row>
    <row r="2011" spans="3:5" x14ac:dyDescent="0.35">
      <c r="C2011">
        <f>'TPS543C20 Loop Gain'!AI1929</f>
        <v>-33.740249145120551</v>
      </c>
      <c r="D2011">
        <f>'TPS543C20 Loop Gain'!AJ1929</f>
        <v>32.744292789868396</v>
      </c>
      <c r="E2011">
        <f>'TPS543C20 Loop Gain'!B1929</f>
        <v>179500</v>
      </c>
    </row>
    <row r="2012" spans="3:5" x14ac:dyDescent="0.35">
      <c r="C2012">
        <f>'TPS543C20 Loop Gain'!AI1928</f>
        <v>-33.733894158098899</v>
      </c>
      <c r="D2012">
        <f>'TPS543C20 Loop Gain'!AJ1928</f>
        <v>32.772659860842921</v>
      </c>
      <c r="E2012">
        <f>'TPS543C20 Loop Gain'!B1928</f>
        <v>179400</v>
      </c>
    </row>
    <row r="2013" spans="3:5" x14ac:dyDescent="0.35">
      <c r="C2013">
        <f>'TPS543C20 Loop Gain'!AI1927</f>
        <v>-33.727537687585702</v>
      </c>
      <c r="D2013">
        <f>'TPS543C20 Loop Gain'!AJ1927</f>
        <v>32.801020748405847</v>
      </c>
      <c r="E2013">
        <f>'TPS543C20 Loop Gain'!B1927</f>
        <v>179300</v>
      </c>
    </row>
    <row r="2014" spans="3:5" x14ac:dyDescent="0.35">
      <c r="C2014">
        <f>'TPS543C20 Loop Gain'!AI1926</f>
        <v>-33.72117972964358</v>
      </c>
      <c r="D2014">
        <f>'TPS543C20 Loop Gain'!AJ1926</f>
        <v>32.82937544836993</v>
      </c>
      <c r="E2014">
        <f>'TPS543C20 Loop Gain'!B1926</f>
        <v>179200</v>
      </c>
    </row>
    <row r="2015" spans="3:5" x14ac:dyDescent="0.35">
      <c r="C2015">
        <f>'TPS543C20 Loop Gain'!AI1925</f>
        <v>-33.71482028033099</v>
      </c>
      <c r="D2015">
        <f>'TPS543C20 Loop Gain'!AJ1925</f>
        <v>32.857723956539779</v>
      </c>
      <c r="E2015">
        <f>'TPS543C20 Loop Gain'!B1925</f>
        <v>179100</v>
      </c>
    </row>
    <row r="2016" spans="3:5" x14ac:dyDescent="0.35">
      <c r="C2016">
        <f>'TPS543C20 Loop Gain'!AI1924</f>
        <v>-33.708459335701242</v>
      </c>
      <c r="D2016">
        <f>'TPS543C20 Loop Gain'!AJ1924</f>
        <v>32.886066268706976</v>
      </c>
      <c r="E2016">
        <f>'TPS543C20 Loop Gain'!B1924</f>
        <v>179000</v>
      </c>
    </row>
    <row r="2017" spans="3:5" x14ac:dyDescent="0.35">
      <c r="C2017">
        <f>'TPS543C20 Loop Gain'!AI1923</f>
        <v>-33.702096891803258</v>
      </c>
      <c r="D2017">
        <f>'TPS543C20 Loop Gain'!AJ1923</f>
        <v>32.914402380655154</v>
      </c>
      <c r="E2017">
        <f>'TPS543C20 Loop Gain'!B1923</f>
        <v>178900</v>
      </c>
    </row>
    <row r="2018" spans="3:5" x14ac:dyDescent="0.35">
      <c r="C2018">
        <f>'TPS543C20 Loop Gain'!AI1922</f>
        <v>-33.695732944681069</v>
      </c>
      <c r="D2018">
        <f>'TPS543C20 Loop Gain'!AJ1922</f>
        <v>32.942732288156158</v>
      </c>
      <c r="E2018">
        <f>'TPS543C20 Loop Gain'!B1922</f>
        <v>178800</v>
      </c>
    </row>
    <row r="2019" spans="3:5" x14ac:dyDescent="0.35">
      <c r="C2019">
        <f>'TPS543C20 Loop Gain'!AI1921</f>
        <v>-33.689367490373542</v>
      </c>
      <c r="D2019">
        <f>'TPS543C20 Loop Gain'!AJ1921</f>
        <v>32.97105598697221</v>
      </c>
      <c r="E2019">
        <f>'TPS543C20 Loop Gain'!B1921</f>
        <v>178700</v>
      </c>
    </row>
    <row r="2020" spans="3:5" x14ac:dyDescent="0.35">
      <c r="C2020">
        <f>'TPS543C20 Loop Gain'!AI1920</f>
        <v>-33.683000524915649</v>
      </c>
      <c r="D2020">
        <f>'TPS543C20 Loop Gain'!AJ1920</f>
        <v>32.999373472854487</v>
      </c>
      <c r="E2020">
        <f>'TPS543C20 Loop Gain'!B1920</f>
        <v>178600</v>
      </c>
    </row>
    <row r="2021" spans="3:5" x14ac:dyDescent="0.35">
      <c r="C2021">
        <f>'TPS543C20 Loop Gain'!AI1919</f>
        <v>-33.676632044337126</v>
      </c>
      <c r="D2021">
        <f>'TPS543C20 Loop Gain'!AJ1919</f>
        <v>33.027684741543403</v>
      </c>
      <c r="E2021">
        <f>'TPS543C20 Loop Gain'!B1919</f>
        <v>178500</v>
      </c>
    </row>
    <row r="2022" spans="3:5" x14ac:dyDescent="0.35">
      <c r="C2022">
        <f>'TPS543C20 Loop Gain'!AI1918</f>
        <v>-33.670262044662707</v>
      </c>
      <c r="D2022">
        <f>'TPS543C20 Loop Gain'!AJ1918</f>
        <v>33.055989788770916</v>
      </c>
      <c r="E2022">
        <f>'TPS543C20 Loop Gain'!B1918</f>
        <v>178400</v>
      </c>
    </row>
    <row r="2023" spans="3:5" x14ac:dyDescent="0.35">
      <c r="C2023">
        <f>'TPS543C20 Loop Gain'!AI1917</f>
        <v>-33.663890521912968</v>
      </c>
      <c r="D2023">
        <f>'TPS543C20 Loop Gain'!AJ1917</f>
        <v>33.084288610255982</v>
      </c>
      <c r="E2023">
        <f>'TPS543C20 Loop Gain'!B1917</f>
        <v>178300</v>
      </c>
    </row>
    <row r="2024" spans="3:5" x14ac:dyDescent="0.35">
      <c r="C2024">
        <f>'TPS543C20 Loop Gain'!AI1916</f>
        <v>-33.657517472103081</v>
      </c>
      <c r="D2024">
        <f>'TPS543C20 Loop Gain'!AJ1916</f>
        <v>33.112581201708089</v>
      </c>
      <c r="E2024">
        <f>'TPS543C20 Loop Gain'!B1916</f>
        <v>178200</v>
      </c>
    </row>
    <row r="2025" spans="3:5" x14ac:dyDescent="0.35">
      <c r="C2025">
        <f>'TPS543C20 Loop Gain'!AI1915</f>
        <v>-33.651142891243808</v>
      </c>
      <c r="D2025">
        <f>'TPS543C20 Loop Gain'!AJ1915</f>
        <v>33.140867558825128</v>
      </c>
      <c r="E2025">
        <f>'TPS543C20 Loop Gain'!B1915</f>
        <v>178100</v>
      </c>
    </row>
    <row r="2026" spans="3:5" x14ac:dyDescent="0.35">
      <c r="C2026">
        <f>'TPS543C20 Loop Gain'!AI1914</f>
        <v>-33.644766775340798</v>
      </c>
      <c r="D2026">
        <f>'TPS543C20 Loop Gain'!AJ1914</f>
        <v>33.169147677296372</v>
      </c>
      <c r="E2026">
        <f>'TPS543C20 Loop Gain'!B1914</f>
        <v>178000</v>
      </c>
    </row>
    <row r="2027" spans="3:5" x14ac:dyDescent="0.35">
      <c r="C2027">
        <f>'TPS543C20 Loop Gain'!AI1913</f>
        <v>-33.63838912039494</v>
      </c>
      <c r="D2027">
        <f>'TPS543C20 Loop Gain'!AJ1913</f>
        <v>33.197421552798552</v>
      </c>
      <c r="E2027">
        <f>'TPS543C20 Loop Gain'!B1913</f>
        <v>177900</v>
      </c>
    </row>
    <row r="2028" spans="3:5" x14ac:dyDescent="0.35">
      <c r="C2028">
        <f>'TPS543C20 Loop Gain'!AI1912</f>
        <v>-33.632009922402496</v>
      </c>
      <c r="D2028">
        <f>'TPS543C20 Loop Gain'!AJ1912</f>
        <v>33.2256891809986</v>
      </c>
      <c r="E2028">
        <f>'TPS543C20 Loop Gain'!B1912</f>
        <v>177800</v>
      </c>
    </row>
    <row r="2029" spans="3:5" x14ac:dyDescent="0.35">
      <c r="C2029">
        <f>'TPS543C20 Loop Gain'!AI1911</f>
        <v>-33.625629177354561</v>
      </c>
      <c r="D2029">
        <f>'TPS543C20 Loop Gain'!AJ1911</f>
        <v>33.253950557552116</v>
      </c>
      <c r="E2029">
        <f>'TPS543C20 Loop Gain'!B1911</f>
        <v>177700</v>
      </c>
    </row>
    <row r="2030" spans="3:5" x14ac:dyDescent="0.35">
      <c r="C2030">
        <f>'TPS543C20 Loop Gain'!AI1910</f>
        <v>-33.619246881237515</v>
      </c>
      <c r="D2030">
        <f>'TPS543C20 Loop Gain'!AJ1910</f>
        <v>33.282205678104006</v>
      </c>
      <c r="E2030">
        <f>'TPS543C20 Loop Gain'!B1910</f>
        <v>177600</v>
      </c>
    </row>
    <row r="2031" spans="3:5" x14ac:dyDescent="0.35">
      <c r="C2031">
        <f>'TPS543C20 Loop Gain'!AI1909</f>
        <v>-33.612863030032557</v>
      </c>
      <c r="D2031">
        <f>'TPS543C20 Loop Gain'!AJ1909</f>
        <v>33.310454538289136</v>
      </c>
      <c r="E2031">
        <f>'TPS543C20 Loop Gain'!B1909</f>
        <v>177500</v>
      </c>
    </row>
    <row r="2032" spans="3:5" x14ac:dyDescent="0.35">
      <c r="C2032">
        <f>'TPS543C20 Loop Gain'!AI1908</f>
        <v>-33.606477619716507</v>
      </c>
      <c r="D2032">
        <f>'TPS543C20 Loop Gain'!AJ1908</f>
        <v>33.338697133729632</v>
      </c>
      <c r="E2032">
        <f>'TPS543C20 Loop Gain'!B1908</f>
        <v>177400</v>
      </c>
    </row>
    <row r="2033" spans="3:5" x14ac:dyDescent="0.35">
      <c r="C2033">
        <f>'TPS543C20 Loop Gain'!AI1907</f>
        <v>-33.600090646260774</v>
      </c>
      <c r="D2033">
        <f>'TPS543C20 Loop Gain'!AJ1907</f>
        <v>33.366933460039142</v>
      </c>
      <c r="E2033">
        <f>'TPS543C20 Loop Gain'!B1907</f>
        <v>177300</v>
      </c>
    </row>
    <row r="2034" spans="3:5" x14ac:dyDescent="0.35">
      <c r="C2034">
        <f>'TPS543C20 Loop Gain'!AI1906</f>
        <v>-33.593702105632097</v>
      </c>
      <c r="D2034">
        <f>'TPS543C20 Loop Gain'!AJ1906</f>
        <v>33.395163512818435</v>
      </c>
      <c r="E2034">
        <f>'TPS543C20 Loop Gain'!B1906</f>
        <v>177200</v>
      </c>
    </row>
    <row r="2035" spans="3:5" x14ac:dyDescent="0.35">
      <c r="C2035">
        <f>'TPS543C20 Loop Gain'!AI1905</f>
        <v>-33.587311993792206</v>
      </c>
      <c r="D2035">
        <f>'TPS543C20 Loop Gain'!AJ1905</f>
        <v>33.423387287658002</v>
      </c>
      <c r="E2035">
        <f>'TPS543C20 Loop Gain'!B1905</f>
        <v>177100</v>
      </c>
    </row>
    <row r="2036" spans="3:5" x14ac:dyDescent="0.35">
      <c r="C2036">
        <f>'TPS543C20 Loop Gain'!AI1904</f>
        <v>-33.580920306697848</v>
      </c>
      <c r="D2036">
        <f>'TPS543C20 Loop Gain'!AJ1904</f>
        <v>33.451604780138119</v>
      </c>
      <c r="E2036">
        <f>'TPS543C20 Loop Gain'!B1904</f>
        <v>177000</v>
      </c>
    </row>
    <row r="2037" spans="3:5" x14ac:dyDescent="0.35">
      <c r="C2037">
        <f>'TPS543C20 Loop Gain'!AI1903</f>
        <v>-33.574527040300794</v>
      </c>
      <c r="D2037">
        <f>'TPS543C20 Loop Gain'!AJ1903</f>
        <v>33.479815985825887</v>
      </c>
      <c r="E2037">
        <f>'TPS543C20 Loop Gain'!B1903</f>
        <v>176900</v>
      </c>
    </row>
    <row r="2038" spans="3:5" x14ac:dyDescent="0.35">
      <c r="C2038">
        <f>'TPS543C20 Loop Gain'!AI1902</f>
        <v>-33.56813219054758</v>
      </c>
      <c r="D2038">
        <f>'TPS543C20 Loop Gain'!AJ1902</f>
        <v>33.508020900278858</v>
      </c>
      <c r="E2038">
        <f>'TPS543C20 Loop Gain'!B1902</f>
        <v>176800</v>
      </c>
    </row>
    <row r="2039" spans="3:5" x14ac:dyDescent="0.35">
      <c r="C2039">
        <f>'TPS543C20 Loop Gain'!AI1901</f>
        <v>-33.561735753380461</v>
      </c>
      <c r="D2039">
        <f>'TPS543C20 Loop Gain'!AJ1901</f>
        <v>33.536219519044863</v>
      </c>
      <c r="E2039">
        <f>'TPS543C20 Loop Gain'!B1901</f>
        <v>176700</v>
      </c>
    </row>
    <row r="2040" spans="3:5" x14ac:dyDescent="0.35">
      <c r="C2040">
        <f>'TPS543C20 Loop Gain'!AI1900</f>
        <v>-33.555337724735885</v>
      </c>
      <c r="D2040">
        <f>'TPS543C20 Loop Gain'!AJ1900</f>
        <v>33.564411837656699</v>
      </c>
      <c r="E2040">
        <f>'TPS543C20 Loop Gain'!B1900</f>
        <v>176600</v>
      </c>
    </row>
    <row r="2041" spans="3:5" x14ac:dyDescent="0.35">
      <c r="C2041">
        <f>'TPS543C20 Loop Gain'!AI1899</f>
        <v>-33.548938100545669</v>
      </c>
      <c r="D2041">
        <f>'TPS543C20 Loop Gain'!AJ1899</f>
        <v>33.592597851638885</v>
      </c>
      <c r="E2041">
        <f>'TPS543C20 Loop Gain'!B1899</f>
        <v>176500</v>
      </c>
    </row>
    <row r="2042" spans="3:5" x14ac:dyDescent="0.35">
      <c r="C2042">
        <f>'TPS543C20 Loop Gain'!AI1898</f>
        <v>-33.542536876736328</v>
      </c>
      <c r="D2042">
        <f>'TPS543C20 Loop Gain'!AJ1898</f>
        <v>33.620777556504429</v>
      </c>
      <c r="E2042">
        <f>'TPS543C20 Loop Gain'!B1898</f>
        <v>176400</v>
      </c>
    </row>
    <row r="2043" spans="3:5" x14ac:dyDescent="0.35">
      <c r="C2043">
        <f>'TPS543C20 Loop Gain'!AI1897</f>
        <v>-33.536134049229624</v>
      </c>
      <c r="D2043">
        <f>'TPS543C20 Loop Gain'!AJ1897</f>
        <v>33.648950947754436</v>
      </c>
      <c r="E2043">
        <f>'TPS543C20 Loop Gain'!B1897</f>
        <v>176300</v>
      </c>
    </row>
    <row r="2044" spans="3:5" x14ac:dyDescent="0.35">
      <c r="C2044">
        <f>'TPS543C20 Loop Gain'!AI1896</f>
        <v>-33.529729613942244</v>
      </c>
      <c r="D2044">
        <f>'TPS543C20 Loop Gain'!AJ1896</f>
        <v>33.677118020878069</v>
      </c>
      <c r="E2044">
        <f>'TPS543C20 Loop Gain'!B1896</f>
        <v>176200</v>
      </c>
    </row>
    <row r="2045" spans="3:5" x14ac:dyDescent="0.35">
      <c r="C2045">
        <f>'TPS543C20 Loop Gain'!AI1895</f>
        <v>-33.523323566785422</v>
      </c>
      <c r="D2045">
        <f>'TPS543C20 Loop Gain'!AJ1895</f>
        <v>33.705278771354777</v>
      </c>
      <c r="E2045">
        <f>'TPS543C20 Loop Gain'!B1895</f>
        <v>176100</v>
      </c>
    </row>
    <row r="2046" spans="3:5" x14ac:dyDescent="0.35">
      <c r="C2046">
        <f>'TPS543C20 Loop Gain'!AI1894</f>
        <v>-33.516915903665605</v>
      </c>
      <c r="D2046">
        <f>'TPS543C20 Loop Gain'!AJ1894</f>
        <v>33.733433194651788</v>
      </c>
      <c r="E2046">
        <f>'TPS543C20 Loop Gain'!B1894</f>
        <v>176000</v>
      </c>
    </row>
    <row r="2047" spans="3:5" x14ac:dyDescent="0.35">
      <c r="C2047">
        <f>'TPS543C20 Loop Gain'!AI1893</f>
        <v>-33.510506620484158</v>
      </c>
      <c r="D2047">
        <f>'TPS543C20 Loop Gain'!AJ1893</f>
        <v>33.761581286224008</v>
      </c>
      <c r="E2047">
        <f>'TPS543C20 Loop Gain'!B1893</f>
        <v>175900</v>
      </c>
    </row>
    <row r="2048" spans="3:5" x14ac:dyDescent="0.35">
      <c r="C2048">
        <f>'TPS543C20 Loop Gain'!AI1892</f>
        <v>-33.504095713136799</v>
      </c>
      <c r="D2048">
        <f>'TPS543C20 Loop Gain'!AJ1892</f>
        <v>33.78972304151614</v>
      </c>
      <c r="E2048">
        <f>'TPS543C20 Loop Gain'!B1892</f>
        <v>175800</v>
      </c>
    </row>
    <row r="2049" spans="3:5" x14ac:dyDescent="0.35">
      <c r="C2049">
        <f>'TPS543C20 Loop Gain'!AI1891</f>
        <v>-33.497683177514944</v>
      </c>
      <c r="D2049">
        <f>'TPS543C20 Loop Gain'!AJ1891</f>
        <v>33.817858455961456</v>
      </c>
      <c r="E2049">
        <f>'TPS543C20 Loop Gain'!B1891</f>
        <v>175700</v>
      </c>
    </row>
    <row r="2050" spans="3:5" x14ac:dyDescent="0.35">
      <c r="C2050">
        <f>'TPS543C20 Loop Gain'!AI1890</f>
        <v>-33.491269009504208</v>
      </c>
      <c r="D2050">
        <f>'TPS543C20 Loop Gain'!AJ1890</f>
        <v>33.845987524980096</v>
      </c>
      <c r="E2050">
        <f>'TPS543C20 Loop Gain'!B1890</f>
        <v>175600</v>
      </c>
    </row>
    <row r="2051" spans="3:5" x14ac:dyDescent="0.35">
      <c r="C2051">
        <f>'TPS543C20 Loop Gain'!AI1889</f>
        <v>-33.484853204985342</v>
      </c>
      <c r="D2051">
        <f>'TPS543C20 Loop Gain'!AJ1889</f>
        <v>33.874110243982514</v>
      </c>
      <c r="E2051">
        <f>'TPS543C20 Loop Gain'!B1889</f>
        <v>175500</v>
      </c>
    </row>
    <row r="2052" spans="3:5" x14ac:dyDescent="0.35">
      <c r="C2052">
        <f>'TPS543C20 Loop Gain'!AI1888</f>
        <v>-33.47843575983353</v>
      </c>
      <c r="D2052">
        <f>'TPS543C20 Loop Gain'!AJ1888</f>
        <v>33.902226608366348</v>
      </c>
      <c r="E2052">
        <f>'TPS543C20 Loop Gain'!B1888</f>
        <v>175400</v>
      </c>
    </row>
    <row r="2053" spans="3:5" x14ac:dyDescent="0.35">
      <c r="C2053">
        <f>'TPS543C20 Loop Gain'!AI1887</f>
        <v>-33.472016669919242</v>
      </c>
      <c r="D2053">
        <f>'TPS543C20 Loop Gain'!AJ1887</f>
        <v>33.930336613517014</v>
      </c>
      <c r="E2053">
        <f>'TPS543C20 Loop Gain'!B1887</f>
        <v>175300</v>
      </c>
    </row>
    <row r="2054" spans="3:5" x14ac:dyDescent="0.35">
      <c r="C2054">
        <f>'TPS543C20 Loop Gain'!AI1886</f>
        <v>-33.465595931107529</v>
      </c>
      <c r="D2054">
        <f>'TPS543C20 Loop Gain'!AJ1886</f>
        <v>33.958440254810405</v>
      </c>
      <c r="E2054">
        <f>'TPS543C20 Loop Gain'!B1886</f>
        <v>175200</v>
      </c>
    </row>
    <row r="2055" spans="3:5" x14ac:dyDescent="0.35">
      <c r="C2055">
        <f>'TPS543C20 Loop Gain'!AI1885</f>
        <v>-33.459173539258096</v>
      </c>
      <c r="D2055">
        <f>'TPS543C20 Loop Gain'!AJ1885</f>
        <v>33.986537527608931</v>
      </c>
      <c r="E2055">
        <f>'TPS543C20 Loop Gain'!B1885</f>
        <v>175100</v>
      </c>
    </row>
    <row r="2056" spans="3:5" x14ac:dyDescent="0.35">
      <c r="C2056">
        <f>'TPS543C20 Loop Gain'!AI1884</f>
        <v>-33.452749490225585</v>
      </c>
      <c r="D2056">
        <f>'TPS543C20 Loop Gain'!AJ1884</f>
        <v>34.01462842726383</v>
      </c>
      <c r="E2056">
        <f>'TPS543C20 Loop Gain'!B1884</f>
        <v>175000</v>
      </c>
    </row>
    <row r="2057" spans="3:5" x14ac:dyDescent="0.35">
      <c r="C2057">
        <f>'TPS543C20 Loop Gain'!AI1883</f>
        <v>-33.446323779859178</v>
      </c>
      <c r="D2057">
        <f>'TPS543C20 Loop Gain'!AJ1883</f>
        <v>34.042712949112989</v>
      </c>
      <c r="E2057">
        <f>'TPS543C20 Loop Gain'!B1883</f>
        <v>174900</v>
      </c>
    </row>
    <row r="2058" spans="3:5" x14ac:dyDescent="0.35">
      <c r="C2058">
        <f>'TPS543C20 Loop Gain'!AI1882</f>
        <v>-33.439896404003051</v>
      </c>
      <c r="D2058">
        <f>'TPS543C20 Loop Gain'!AJ1882</f>
        <v>34.070791088485272</v>
      </c>
      <c r="E2058">
        <f>'TPS543C20 Loop Gain'!B1882</f>
        <v>174800</v>
      </c>
    </row>
    <row r="2059" spans="3:5" x14ac:dyDescent="0.35">
      <c r="C2059">
        <f>'TPS543C20 Loop Gain'!AI1881</f>
        <v>-33.433467358495918</v>
      </c>
      <c r="D2059">
        <f>'TPS543C20 Loop Gain'!AJ1881</f>
        <v>34.098862840696157</v>
      </c>
      <c r="E2059">
        <f>'TPS543C20 Loop Gain'!B1881</f>
        <v>174700</v>
      </c>
    </row>
    <row r="2060" spans="3:5" x14ac:dyDescent="0.35">
      <c r="C2060">
        <f>'TPS543C20 Loop Gain'!AI1880</f>
        <v>-33.427036639171014</v>
      </c>
      <c r="D2060">
        <f>'TPS543C20 Loop Gain'!AJ1880</f>
        <v>34.126928201047434</v>
      </c>
      <c r="E2060">
        <f>'TPS543C20 Loop Gain'!B1880</f>
        <v>174600</v>
      </c>
    </row>
    <row r="2061" spans="3:5" x14ac:dyDescent="0.35">
      <c r="C2061">
        <f>'TPS543C20 Loop Gain'!AI1879</f>
        <v>-33.420604241856772</v>
      </c>
      <c r="D2061">
        <f>'TPS543C20 Loop Gain'!AJ1879</f>
        <v>34.154987164832342</v>
      </c>
      <c r="E2061">
        <f>'TPS543C20 Loop Gain'!B1879</f>
        <v>174500</v>
      </c>
    </row>
    <row r="2062" spans="3:5" x14ac:dyDescent="0.35">
      <c r="C2062">
        <f>'TPS543C20 Loop Gain'!AI1878</f>
        <v>-33.414170162375868</v>
      </c>
      <c r="D2062">
        <f>'TPS543C20 Loop Gain'!AJ1878</f>
        <v>34.183039727329444</v>
      </c>
      <c r="E2062">
        <f>'TPS543C20 Loop Gain'!B1878</f>
        <v>174400</v>
      </c>
    </row>
    <row r="2063" spans="3:5" x14ac:dyDescent="0.35">
      <c r="C2063">
        <f>'TPS543C20 Loop Gain'!AI1877</f>
        <v>-33.407734396545614</v>
      </c>
      <c r="D2063">
        <f>'TPS543C20 Loop Gain'!AJ1877</f>
        <v>34.211085883806518</v>
      </c>
      <c r="E2063">
        <f>'TPS543C20 Loop Gain'!B1877</f>
        <v>174300</v>
      </c>
    </row>
    <row r="2064" spans="3:5" x14ac:dyDescent="0.35">
      <c r="C2064">
        <f>'TPS543C20 Loop Gain'!AI1876</f>
        <v>-33.401296940178241</v>
      </c>
      <c r="D2064">
        <f>'TPS543C20 Loop Gain'!AJ1876</f>
        <v>34.239125629519116</v>
      </c>
      <c r="E2064">
        <f>'TPS543C20 Loop Gain'!B1876</f>
        <v>174200</v>
      </c>
    </row>
    <row r="2065" spans="3:5" x14ac:dyDescent="0.35">
      <c r="C2065">
        <f>'TPS543C20 Loop Gain'!AI1875</f>
        <v>-33.394857789080419</v>
      </c>
      <c r="D2065">
        <f>'TPS543C20 Loop Gain'!AJ1875</f>
        <v>34.267158959709384</v>
      </c>
      <c r="E2065">
        <f>'TPS543C20 Loop Gain'!B1875</f>
        <v>174100</v>
      </c>
    </row>
    <row r="2066" spans="3:5" x14ac:dyDescent="0.35">
      <c r="C2066">
        <f>'TPS543C20 Loop Gain'!AI1874</f>
        <v>-33.388416939053393</v>
      </c>
      <c r="D2066">
        <f>'TPS543C20 Loop Gain'!AJ1874</f>
        <v>34.295185869608808</v>
      </c>
      <c r="E2066">
        <f>'TPS543C20 Loop Gain'!B1874</f>
        <v>174000</v>
      </c>
    </row>
    <row r="2067" spans="3:5" x14ac:dyDescent="0.35">
      <c r="C2067">
        <f>'TPS543C20 Loop Gain'!AI1873</f>
        <v>-33.381974385893052</v>
      </c>
      <c r="D2067">
        <f>'TPS543C20 Loop Gain'!AJ1873</f>
        <v>34.323206354436167</v>
      </c>
      <c r="E2067">
        <f>'TPS543C20 Loop Gain'!B1873</f>
        <v>173900</v>
      </c>
    </row>
    <row r="2068" spans="3:5" x14ac:dyDescent="0.35">
      <c r="C2068">
        <f>'TPS543C20 Loop Gain'!AI1872</f>
        <v>-33.375530125390107</v>
      </c>
      <c r="D2068">
        <f>'TPS543C20 Loop Gain'!AJ1872</f>
        <v>34.351220409397953</v>
      </c>
      <c r="E2068">
        <f>'TPS543C20 Loop Gain'!B1872</f>
        <v>173800</v>
      </c>
    </row>
    <row r="2069" spans="3:5" x14ac:dyDescent="0.35">
      <c r="C2069">
        <f>'TPS543C20 Loop Gain'!AI1871</f>
        <v>-33.36908415332941</v>
      </c>
      <c r="D2069">
        <f>'TPS543C20 Loop Gain'!AJ1871</f>
        <v>34.379228029687958</v>
      </c>
      <c r="E2069">
        <f>'TPS543C20 Loop Gain'!B1871</f>
        <v>173700</v>
      </c>
    </row>
    <row r="2070" spans="3:5" x14ac:dyDescent="0.35">
      <c r="C2070">
        <f>'TPS543C20 Loop Gain'!AI1870</f>
        <v>-33.362636465490645</v>
      </c>
      <c r="D2070">
        <f>'TPS543C20 Loop Gain'!AJ1870</f>
        <v>34.407229210488275</v>
      </c>
      <c r="E2070">
        <f>'TPS543C20 Loop Gain'!B1870</f>
        <v>173600</v>
      </c>
    </row>
    <row r="2071" spans="3:5" x14ac:dyDescent="0.35">
      <c r="C2071">
        <f>'TPS543C20 Loop Gain'!AI1869</f>
        <v>-33.35618705764788</v>
      </c>
      <c r="D2071">
        <f>'TPS543C20 Loop Gain'!AJ1869</f>
        <v>34.435223946968378</v>
      </c>
      <c r="E2071">
        <f>'TPS543C20 Loop Gain'!B1869</f>
        <v>173500</v>
      </c>
    </row>
    <row r="2072" spans="3:5" x14ac:dyDescent="0.35">
      <c r="C2072">
        <f>'TPS543C20 Loop Gain'!AI1868</f>
        <v>-33.349735925569746</v>
      </c>
      <c r="D2072">
        <f>'TPS543C20 Loop Gain'!AJ1868</f>
        <v>34.463212234284427</v>
      </c>
      <c r="E2072">
        <f>'TPS543C20 Loop Gain'!B1868</f>
        <v>173400</v>
      </c>
    </row>
    <row r="2073" spans="3:5" x14ac:dyDescent="0.35">
      <c r="C2073">
        <f>'TPS543C20 Loop Gain'!AI1867</f>
        <v>-33.343283065019513</v>
      </c>
      <c r="D2073">
        <f>'TPS543C20 Loop Gain'!AJ1867</f>
        <v>34.49119406758139</v>
      </c>
      <c r="E2073">
        <f>'TPS543C20 Loop Gain'!B1867</f>
        <v>173300</v>
      </c>
    </row>
    <row r="2074" spans="3:5" x14ac:dyDescent="0.35">
      <c r="C2074">
        <f>'TPS543C20 Loop Gain'!AI1866</f>
        <v>-33.336828471754664</v>
      </c>
      <c r="D2074">
        <f>'TPS543C20 Loop Gain'!AJ1866</f>
        <v>34.519169441991501</v>
      </c>
      <c r="E2074">
        <f>'TPS543C20 Loop Gain'!B1866</f>
        <v>173200</v>
      </c>
    </row>
    <row r="2075" spans="3:5" x14ac:dyDescent="0.35">
      <c r="C2075">
        <f>'TPS543C20 Loop Gain'!AI1865</f>
        <v>-33.330372141527697</v>
      </c>
      <c r="D2075">
        <f>'TPS543C20 Loop Gain'!AJ1865</f>
        <v>34.547138352633858</v>
      </c>
      <c r="E2075">
        <f>'TPS543C20 Loop Gain'!B1865</f>
        <v>173100</v>
      </c>
    </row>
    <row r="2076" spans="3:5" x14ac:dyDescent="0.35">
      <c r="C2076">
        <f>'TPS543C20 Loop Gain'!AI1864</f>
        <v>-33.323914070084847</v>
      </c>
      <c r="D2076">
        <f>'TPS543C20 Loop Gain'!AJ1864</f>
        <v>34.575100794614961</v>
      </c>
      <c r="E2076">
        <f>'TPS543C20 Loop Gain'!B1864</f>
        <v>173000</v>
      </c>
    </row>
    <row r="2077" spans="3:5" x14ac:dyDescent="0.35">
      <c r="C2077">
        <f>'TPS543C20 Loop Gain'!AI1863</f>
        <v>-33.317454253166993</v>
      </c>
      <c r="D2077">
        <f>'TPS543C20 Loop Gain'!AJ1863</f>
        <v>34.603056763029215</v>
      </c>
      <c r="E2077">
        <f>'TPS543C20 Loop Gain'!B1863</f>
        <v>172900</v>
      </c>
    </row>
    <row r="2078" spans="3:5" x14ac:dyDescent="0.35">
      <c r="C2078">
        <f>'TPS543C20 Loop Gain'!AI1862</f>
        <v>-33.310992686510033</v>
      </c>
      <c r="D2078">
        <f>'TPS543C20 Loop Gain'!AJ1862</f>
        <v>34.631006252958009</v>
      </c>
      <c r="E2078">
        <f>'TPS543C20 Loop Gain'!B1862</f>
        <v>172800</v>
      </c>
    </row>
    <row r="2079" spans="3:5" x14ac:dyDescent="0.35">
      <c r="C2079">
        <f>'TPS543C20 Loop Gain'!AI1861</f>
        <v>-33.304529365843408</v>
      </c>
      <c r="D2079">
        <f>'TPS543C20 Loop Gain'!AJ1861</f>
        <v>34.658949259469445</v>
      </c>
      <c r="E2079">
        <f>'TPS543C20 Loop Gain'!B1861</f>
        <v>172700</v>
      </c>
    </row>
    <row r="2080" spans="3:5" x14ac:dyDescent="0.35">
      <c r="C2080">
        <f>'TPS543C20 Loop Gain'!AI1860</f>
        <v>-33.298064286891744</v>
      </c>
      <c r="D2080">
        <f>'TPS543C20 Loop Gain'!AJ1860</f>
        <v>34.68688577762034</v>
      </c>
      <c r="E2080">
        <f>'TPS543C20 Loop Gain'!B1860</f>
        <v>172600</v>
      </c>
    </row>
    <row r="2081" spans="3:5" x14ac:dyDescent="0.35">
      <c r="C2081">
        <f>'TPS543C20 Loop Gain'!AI1859</f>
        <v>-33.291597445373498</v>
      </c>
      <c r="D2081">
        <f>'TPS543C20 Loop Gain'!AJ1859</f>
        <v>34.714815802452698</v>
      </c>
      <c r="E2081">
        <f>'TPS543C20 Loop Gain'!B1859</f>
        <v>172500</v>
      </c>
    </row>
    <row r="2082" spans="3:5" x14ac:dyDescent="0.35">
      <c r="C2082">
        <f>'TPS543C20 Loop Gain'!AI1858</f>
        <v>-33.285128837001544</v>
      </c>
      <c r="D2082">
        <f>'TPS543C20 Loop Gain'!AJ1858</f>
        <v>34.742739328998525</v>
      </c>
      <c r="E2082">
        <f>'TPS543C20 Loop Gain'!B1858</f>
        <v>172400</v>
      </c>
    </row>
    <row r="2083" spans="3:5" x14ac:dyDescent="0.35">
      <c r="C2083">
        <f>'TPS543C20 Loop Gain'!AI1857</f>
        <v>-33.278658457483388</v>
      </c>
      <c r="D2083">
        <f>'TPS543C20 Loop Gain'!AJ1857</f>
        <v>34.770656352272525</v>
      </c>
      <c r="E2083">
        <f>'TPS543C20 Loop Gain'!B1857</f>
        <v>172300</v>
      </c>
    </row>
    <row r="2084" spans="3:5" x14ac:dyDescent="0.35">
      <c r="C2084">
        <f>'TPS543C20 Loop Gain'!AI1856</f>
        <v>-33.272186302520723</v>
      </c>
      <c r="D2084">
        <f>'TPS543C20 Loop Gain'!AJ1856</f>
        <v>34.798566867281366</v>
      </c>
      <c r="E2084">
        <f>'TPS543C20 Loop Gain'!B1856</f>
        <v>172200</v>
      </c>
    </row>
    <row r="2085" spans="3:5" x14ac:dyDescent="0.35">
      <c r="C2085">
        <f>'TPS543C20 Loop Gain'!AI1855</f>
        <v>-33.265712367809442</v>
      </c>
      <c r="D2085">
        <f>'TPS543C20 Loop Gain'!AJ1855</f>
        <v>34.826470869014926</v>
      </c>
      <c r="E2085">
        <f>'TPS543C20 Loop Gain'!B1855</f>
        <v>172100</v>
      </c>
    </row>
    <row r="2086" spans="3:5" x14ac:dyDescent="0.35">
      <c r="C2086">
        <f>'TPS543C20 Loop Gain'!AI1854</f>
        <v>-33.259236649040027</v>
      </c>
      <c r="D2086">
        <f>'TPS543C20 Loop Gain'!AJ1854</f>
        <v>34.854368352452639</v>
      </c>
      <c r="E2086">
        <f>'TPS543C20 Loop Gain'!B1854</f>
        <v>172000</v>
      </c>
    </row>
    <row r="2087" spans="3:5" x14ac:dyDescent="0.35">
      <c r="C2087">
        <f>'TPS543C20 Loop Gain'!AI1853</f>
        <v>-33.252759141896838</v>
      </c>
      <c r="D2087">
        <f>'TPS543C20 Loop Gain'!AJ1853</f>
        <v>34.882259312558439</v>
      </c>
      <c r="E2087">
        <f>'TPS543C20 Loop Gain'!B1853</f>
        <v>171900</v>
      </c>
    </row>
    <row r="2088" spans="3:5" x14ac:dyDescent="0.35">
      <c r="C2088">
        <f>'TPS543C20 Loop Gain'!AI1852</f>
        <v>-33.246279842058961</v>
      </c>
      <c r="D2088">
        <f>'TPS543C20 Loop Gain'!AJ1852</f>
        <v>34.910143744285286</v>
      </c>
      <c r="E2088">
        <f>'TPS543C20 Loop Gain'!B1852</f>
        <v>171800</v>
      </c>
    </row>
    <row r="2089" spans="3:5" x14ac:dyDescent="0.35">
      <c r="C2089">
        <f>'TPS543C20 Loop Gain'!AI1851</f>
        <v>-33.239798745199451</v>
      </c>
      <c r="D2089">
        <f>'TPS543C20 Loop Gain'!AJ1851</f>
        <v>34.938021642572949</v>
      </c>
      <c r="E2089">
        <f>'TPS543C20 Loop Gain'!B1851</f>
        <v>171700</v>
      </c>
    </row>
    <row r="2090" spans="3:5" x14ac:dyDescent="0.35">
      <c r="C2090">
        <f>'TPS543C20 Loop Gain'!AI1850</f>
        <v>-33.233315846985597</v>
      </c>
      <c r="D2090">
        <f>'TPS543C20 Loop Gain'!AJ1850</f>
        <v>34.965893002345865</v>
      </c>
      <c r="E2090">
        <f>'TPS543C20 Loop Gain'!B1850</f>
        <v>171600</v>
      </c>
    </row>
    <row r="2091" spans="3:5" x14ac:dyDescent="0.35">
      <c r="C2091">
        <f>'TPS543C20 Loop Gain'!AI1849</f>
        <v>-33.226831143079117</v>
      </c>
      <c r="D2091">
        <f>'TPS543C20 Loop Gain'!AJ1849</f>
        <v>34.993757818516265</v>
      </c>
      <c r="E2091">
        <f>'TPS543C20 Loop Gain'!B1849</f>
        <v>171500</v>
      </c>
    </row>
    <row r="2092" spans="3:5" x14ac:dyDescent="0.35">
      <c r="C2092">
        <f>'TPS543C20 Loop Gain'!AI1848</f>
        <v>-33.220344629135582</v>
      </c>
      <c r="D2092">
        <f>'TPS543C20 Loop Gain'!AJ1848</f>
        <v>35.021616085984405</v>
      </c>
      <c r="E2092">
        <f>'TPS543C20 Loop Gain'!B1848</f>
        <v>171400</v>
      </c>
    </row>
    <row r="2093" spans="3:5" x14ac:dyDescent="0.35">
      <c r="C2093">
        <f>'TPS543C20 Loop Gain'!AI1847</f>
        <v>-33.213856300805233</v>
      </c>
      <c r="D2093">
        <f>'TPS543C20 Loop Gain'!AJ1847</f>
        <v>35.049467799635671</v>
      </c>
      <c r="E2093">
        <f>'TPS543C20 Loop Gain'!B1847</f>
        <v>171300</v>
      </c>
    </row>
    <row r="2094" spans="3:5" x14ac:dyDescent="0.35">
      <c r="C2094">
        <f>'TPS543C20 Loop Gain'!AI1846</f>
        <v>-33.207366153732124</v>
      </c>
      <c r="D2094">
        <f>'TPS543C20 Loop Gain'!AJ1846</f>
        <v>35.077312954342872</v>
      </c>
      <c r="E2094">
        <f>'TPS543C20 Loop Gain'!B1846</f>
        <v>171200</v>
      </c>
    </row>
    <row r="2095" spans="3:5" x14ac:dyDescent="0.35">
      <c r="C2095">
        <f>'TPS543C20 Loop Gain'!AI1845</f>
        <v>-33.200874183554333</v>
      </c>
      <c r="D2095">
        <f>'TPS543C20 Loop Gain'!AJ1845</f>
        <v>35.105151544963697</v>
      </c>
      <c r="E2095">
        <f>'TPS543C20 Loop Gain'!B1845</f>
        <v>171100</v>
      </c>
    </row>
    <row r="2096" spans="3:5" x14ac:dyDescent="0.35">
      <c r="C2096">
        <f>'TPS543C20 Loop Gain'!AI1844</f>
        <v>-33.194380385904616</v>
      </c>
      <c r="D2096">
        <f>'TPS543C20 Loop Gain'!AJ1844</f>
        <v>35.132983566345523</v>
      </c>
      <c r="E2096">
        <f>'TPS543C20 Loop Gain'!B1844</f>
        <v>171000</v>
      </c>
    </row>
    <row r="2097" spans="3:5" x14ac:dyDescent="0.35">
      <c r="C2097">
        <f>'TPS543C20 Loop Gain'!AI1843</f>
        <v>-33.187884756409474</v>
      </c>
      <c r="D2097">
        <f>'TPS543C20 Loop Gain'!AJ1843</f>
        <v>35.160809013318747</v>
      </c>
      <c r="E2097">
        <f>'TPS543C20 Loop Gain'!B1843</f>
        <v>170900</v>
      </c>
    </row>
    <row r="2098" spans="3:5" x14ac:dyDescent="0.35">
      <c r="C2098">
        <f>'TPS543C20 Loop Gain'!AI1842</f>
        <v>-33.181387290689386</v>
      </c>
      <c r="D2098">
        <f>'TPS543C20 Loop Gain'!AJ1842</f>
        <v>35.188627880702732</v>
      </c>
      <c r="E2098">
        <f>'TPS543C20 Loop Gain'!B1842</f>
        <v>170800</v>
      </c>
    </row>
    <row r="2099" spans="3:5" x14ac:dyDescent="0.35">
      <c r="C2099">
        <f>'TPS543C20 Loop Gain'!AI1841</f>
        <v>-33.174887984359593</v>
      </c>
      <c r="D2099">
        <f>'TPS543C20 Loop Gain'!AJ1841</f>
        <v>35.216440163301897</v>
      </c>
      <c r="E2099">
        <f>'TPS543C20 Loop Gain'!B1841</f>
        <v>170700</v>
      </c>
    </row>
    <row r="2100" spans="3:5" x14ac:dyDescent="0.35">
      <c r="C2100">
        <f>'TPS543C20 Loop Gain'!AI1840</f>
        <v>-33.168386833028663</v>
      </c>
      <c r="D2100">
        <f>'TPS543C20 Loop Gain'!AJ1840</f>
        <v>35.24424585590787</v>
      </c>
      <c r="E2100">
        <f>'TPS543C20 Loop Gain'!B1840</f>
        <v>170600</v>
      </c>
    </row>
    <row r="2101" spans="3:5" x14ac:dyDescent="0.35">
      <c r="C2101">
        <f>'TPS543C20 Loop Gain'!AI1839</f>
        <v>-33.161883832299416</v>
      </c>
      <c r="D2101">
        <f>'TPS543C20 Loop Gain'!AJ1839</f>
        <v>35.272044953297126</v>
      </c>
      <c r="E2101">
        <f>'TPS543C20 Loop Gain'!B1839</f>
        <v>170500</v>
      </c>
    </row>
    <row r="2102" spans="3:5" x14ac:dyDescent="0.35">
      <c r="C2102">
        <f>'TPS543C20 Loop Gain'!AI1838</f>
        <v>-33.155378977769054</v>
      </c>
      <c r="D2102">
        <f>'TPS543C20 Loop Gain'!AJ1838</f>
        <v>35.299837450234214</v>
      </c>
      <c r="E2102">
        <f>'TPS543C20 Loop Gain'!B1838</f>
        <v>170400</v>
      </c>
    </row>
    <row r="2103" spans="3:5" x14ac:dyDescent="0.35">
      <c r="C2103">
        <f>'TPS543C20 Loop Gain'!AI1837</f>
        <v>-33.148872265028437</v>
      </c>
      <c r="D2103">
        <f>'TPS543C20 Loop Gain'!AJ1837</f>
        <v>35.327623341468907</v>
      </c>
      <c r="E2103">
        <f>'TPS543C20 Loop Gain'!B1837</f>
        <v>170300</v>
      </c>
    </row>
    <row r="2104" spans="3:5" x14ac:dyDescent="0.35">
      <c r="C2104">
        <f>'TPS543C20 Loop Gain'!AI1836</f>
        <v>-33.142363689662659</v>
      </c>
      <c r="D2104">
        <f>'TPS543C20 Loop Gain'!AJ1836</f>
        <v>35.355402621736793</v>
      </c>
      <c r="E2104">
        <f>'TPS543C20 Loop Gain'!B1836</f>
        <v>170200</v>
      </c>
    </row>
    <row r="2105" spans="3:5" x14ac:dyDescent="0.35">
      <c r="C2105">
        <f>'TPS543C20 Loop Gain'!AI1835</f>
        <v>-33.135853247250687</v>
      </c>
      <c r="D2105">
        <f>'TPS543C20 Loop Gain'!AJ1835</f>
        <v>35.383175285759769</v>
      </c>
      <c r="E2105">
        <f>'TPS543C20 Loop Gain'!B1835</f>
        <v>170100</v>
      </c>
    </row>
    <row r="2106" spans="3:5" x14ac:dyDescent="0.35">
      <c r="C2106">
        <f>'TPS543C20 Loop Gain'!AI1834</f>
        <v>-33.129340933365391</v>
      </c>
      <c r="D2106">
        <f>'TPS543C20 Loop Gain'!AJ1834</f>
        <v>35.410941328246885</v>
      </c>
      <c r="E2106">
        <f>'TPS543C20 Loop Gain'!B1834</f>
        <v>170000</v>
      </c>
    </row>
    <row r="2107" spans="3:5" x14ac:dyDescent="0.35">
      <c r="C2107">
        <f>'TPS543C20 Loop Gain'!AI1833</f>
        <v>-33.122826743573832</v>
      </c>
      <c r="D2107">
        <f>'TPS543C20 Loop Gain'!AJ1833</f>
        <v>35.438700743892049</v>
      </c>
      <c r="E2107">
        <f>'TPS543C20 Loop Gain'!B1833</f>
        <v>169900</v>
      </c>
    </row>
    <row r="2108" spans="3:5" x14ac:dyDescent="0.35">
      <c r="C2108">
        <f>'TPS543C20 Loop Gain'!AI1832</f>
        <v>-33.116310673436899</v>
      </c>
      <c r="D2108">
        <f>'TPS543C20 Loop Gain'!AJ1832</f>
        <v>35.466453527374881</v>
      </c>
      <c r="E2108">
        <f>'TPS543C20 Loop Gain'!B1832</f>
        <v>169800</v>
      </c>
    </row>
    <row r="2109" spans="3:5" x14ac:dyDescent="0.35">
      <c r="C2109">
        <f>'TPS543C20 Loop Gain'!AI1831</f>
        <v>-33.109792718509304</v>
      </c>
      <c r="D2109">
        <f>'TPS543C20 Loop Gain'!AJ1831</f>
        <v>35.494199673362424</v>
      </c>
      <c r="E2109">
        <f>'TPS543C20 Loop Gain'!B1831</f>
        <v>169700</v>
      </c>
    </row>
    <row r="2110" spans="3:5" x14ac:dyDescent="0.35">
      <c r="C2110">
        <f>'TPS543C20 Loop Gain'!AI1830</f>
        <v>-33.103272874340064</v>
      </c>
      <c r="D2110">
        <f>'TPS543C20 Loop Gain'!AJ1830</f>
        <v>35.52193917650596</v>
      </c>
      <c r="E2110">
        <f>'TPS543C20 Loop Gain'!B1830</f>
        <v>169600</v>
      </c>
    </row>
    <row r="2111" spans="3:5" x14ac:dyDescent="0.35">
      <c r="C2111">
        <f>'TPS543C20 Loop Gain'!AI1829</f>
        <v>-33.096751136471198</v>
      </c>
      <c r="D2111">
        <f>'TPS543C20 Loop Gain'!AJ1829</f>
        <v>35.549672031442995</v>
      </c>
      <c r="E2111">
        <f>'TPS543C20 Loop Gain'!B1829</f>
        <v>169500</v>
      </c>
    </row>
    <row r="2112" spans="3:5" x14ac:dyDescent="0.35">
      <c r="C2112">
        <f>'TPS543C20 Loop Gain'!AI1828</f>
        <v>-33.090227500439781</v>
      </c>
      <c r="D2112">
        <f>'TPS543C20 Loop Gain'!AJ1828</f>
        <v>35.577398232797954</v>
      </c>
      <c r="E2112">
        <f>'TPS543C20 Loop Gain'!B1828</f>
        <v>169400</v>
      </c>
    </row>
    <row r="2113" spans="3:5" x14ac:dyDescent="0.35">
      <c r="C2113">
        <f>'TPS543C20 Loop Gain'!AI1827</f>
        <v>-33.083701961775731</v>
      </c>
      <c r="D2113">
        <f>'TPS543C20 Loop Gain'!AJ1827</f>
        <v>35.605117775178961</v>
      </c>
      <c r="E2113">
        <f>'TPS543C20 Loop Gain'!B1827</f>
        <v>169300</v>
      </c>
    </row>
    <row r="2114" spans="3:5" x14ac:dyDescent="0.35">
      <c r="C2114">
        <f>'TPS543C20 Loop Gain'!AI1826</f>
        <v>-33.077174516003645</v>
      </c>
      <c r="D2114">
        <f>'TPS543C20 Loop Gain'!AJ1826</f>
        <v>35.632830653181855</v>
      </c>
      <c r="E2114">
        <f>'TPS543C20 Loop Gain'!B1826</f>
        <v>169200</v>
      </c>
    </row>
    <row r="2115" spans="3:5" x14ac:dyDescent="0.35">
      <c r="C2115">
        <f>'TPS543C20 Loop Gain'!AI1825</f>
        <v>-33.070645158641256</v>
      </c>
      <c r="D2115">
        <f>'TPS543C20 Loop Gain'!AJ1825</f>
        <v>35.660536861387079</v>
      </c>
      <c r="E2115">
        <f>'TPS543C20 Loop Gain'!B1825</f>
        <v>169100</v>
      </c>
    </row>
    <row r="2116" spans="3:5" x14ac:dyDescent="0.35">
      <c r="C2116">
        <f>'TPS543C20 Loop Gain'!AI1824</f>
        <v>-33.06411388520047</v>
      </c>
      <c r="D2116">
        <f>'TPS543C20 Loop Gain'!AJ1824</f>
        <v>35.688236394361418</v>
      </c>
      <c r="E2116">
        <f>'TPS543C20 Loop Gain'!B1824</f>
        <v>169000</v>
      </c>
    </row>
    <row r="2117" spans="3:5" x14ac:dyDescent="0.35">
      <c r="C2117">
        <f>'TPS543C20 Loop Gain'!AI1823</f>
        <v>-33.057580691186864</v>
      </c>
      <c r="D2117">
        <f>'TPS543C20 Loop Gain'!AJ1823</f>
        <v>35.715929246654746</v>
      </c>
      <c r="E2117">
        <f>'TPS543C20 Loop Gain'!B1823</f>
        <v>168900</v>
      </c>
    </row>
    <row r="2118" spans="3:5" x14ac:dyDescent="0.35">
      <c r="C2118">
        <f>'TPS543C20 Loop Gain'!AI1822</f>
        <v>-33.051045572099994</v>
      </c>
      <c r="D2118">
        <f>'TPS543C20 Loop Gain'!AJ1822</f>
        <v>35.743615412806371</v>
      </c>
      <c r="E2118">
        <f>'TPS543C20 Loop Gain'!B1822</f>
        <v>168800</v>
      </c>
    </row>
    <row r="2119" spans="3:5" x14ac:dyDescent="0.35">
      <c r="C2119">
        <f>'TPS543C20 Loop Gain'!AI1821</f>
        <v>-33.044508523432668</v>
      </c>
      <c r="D2119">
        <f>'TPS543C20 Loop Gain'!AJ1821</f>
        <v>35.771294887337589</v>
      </c>
      <c r="E2119">
        <f>'TPS543C20 Loop Gain'!B1821</f>
        <v>168700</v>
      </c>
    </row>
    <row r="2120" spans="3:5" x14ac:dyDescent="0.35">
      <c r="C2120">
        <f>'TPS543C20 Loop Gain'!AI1820</f>
        <v>-33.037969540672051</v>
      </c>
      <c r="D2120">
        <f>'TPS543C20 Loop Gain'!AJ1820</f>
        <v>35.798967664756496</v>
      </c>
      <c r="E2120">
        <f>'TPS543C20 Loop Gain'!B1820</f>
        <v>168600</v>
      </c>
    </row>
    <row r="2121" spans="3:5" x14ac:dyDescent="0.35">
      <c r="C2121">
        <f>'TPS543C20 Loop Gain'!AI1819</f>
        <v>-33.031428619298588</v>
      </c>
      <c r="D2121">
        <f>'TPS543C20 Loop Gain'!AJ1819</f>
        <v>35.826633739557153</v>
      </c>
      <c r="E2121">
        <f>'TPS543C20 Loop Gain'!B1819</f>
        <v>168500</v>
      </c>
    </row>
    <row r="2122" spans="3:5" x14ac:dyDescent="0.35">
      <c r="C2122">
        <f>'TPS543C20 Loop Gain'!AI1818</f>
        <v>-33.024885754786759</v>
      </c>
      <c r="D2122">
        <f>'TPS543C20 Loop Gain'!AJ1818</f>
        <v>35.854293106217519</v>
      </c>
      <c r="E2122">
        <f>'TPS543C20 Loop Gain'!B1818</f>
        <v>168400</v>
      </c>
    </row>
    <row r="2123" spans="3:5" x14ac:dyDescent="0.35">
      <c r="C2123">
        <f>'TPS543C20 Loop Gain'!AI1817</f>
        <v>-33.01834094260434</v>
      </c>
      <c r="D2123">
        <f>'TPS543C20 Loop Gain'!AJ1817</f>
        <v>35.881945759201841</v>
      </c>
      <c r="E2123">
        <f>'TPS543C20 Loop Gain'!B1817</f>
        <v>168300</v>
      </c>
    </row>
    <row r="2124" spans="3:5" x14ac:dyDescent="0.35">
      <c r="C2124">
        <f>'TPS543C20 Loop Gain'!AI1816</f>
        <v>-33.011794178213371</v>
      </c>
      <c r="D2124">
        <f>'TPS543C20 Loop Gain'!AJ1816</f>
        <v>35.90959169295872</v>
      </c>
      <c r="E2124">
        <f>'TPS543C20 Loop Gain'!B1816</f>
        <v>168200</v>
      </c>
    </row>
    <row r="2125" spans="3:5" x14ac:dyDescent="0.35">
      <c r="C2125">
        <f>'TPS543C20 Loop Gain'!AI1815</f>
        <v>-33.005245457068668</v>
      </c>
      <c r="D2125">
        <f>'TPS543C20 Loop Gain'!AJ1815</f>
        <v>35.937230901922995</v>
      </c>
      <c r="E2125">
        <f>'TPS543C20 Loop Gain'!B1815</f>
        <v>168100</v>
      </c>
    </row>
    <row r="2126" spans="3:5" x14ac:dyDescent="0.35">
      <c r="C2126">
        <f>'TPS543C20 Loop Gain'!AI1814</f>
        <v>-32.998694774619395</v>
      </c>
      <c r="D2126">
        <f>'TPS543C20 Loop Gain'!AJ1814</f>
        <v>35.964863380514011</v>
      </c>
      <c r="E2126">
        <f>'TPS543C20 Loop Gain'!B1814</f>
        <v>168000</v>
      </c>
    </row>
    <row r="2127" spans="3:5" x14ac:dyDescent="0.35">
      <c r="C2127">
        <f>'TPS543C20 Loop Gain'!AI1813</f>
        <v>-32.992142126308067</v>
      </c>
      <c r="D2127">
        <f>'TPS543C20 Loop Gain'!AJ1813</f>
        <v>35.992489123135819</v>
      </c>
      <c r="E2127">
        <f>'TPS543C20 Loop Gain'!B1813</f>
        <v>167900</v>
      </c>
    </row>
    <row r="2128" spans="3:5" x14ac:dyDescent="0.35">
      <c r="C2128">
        <f>'TPS543C20 Loop Gain'!AI1812</f>
        <v>-32.985587507570962</v>
      </c>
      <c r="D2128">
        <f>'TPS543C20 Loop Gain'!AJ1812</f>
        <v>36.020108124176964</v>
      </c>
      <c r="E2128">
        <f>'TPS543C20 Loop Gain'!B1812</f>
        <v>167800</v>
      </c>
    </row>
    <row r="2129" spans="3:5" x14ac:dyDescent="0.35">
      <c r="C2129">
        <f>'TPS543C20 Loop Gain'!AI1811</f>
        <v>-32.979030913837718</v>
      </c>
      <c r="D2129">
        <f>'TPS543C20 Loop Gain'!AJ1811</f>
        <v>36.047720378013352</v>
      </c>
      <c r="E2129">
        <f>'TPS543C20 Loop Gain'!B1811</f>
        <v>167700</v>
      </c>
    </row>
    <row r="2130" spans="3:5" x14ac:dyDescent="0.35">
      <c r="C2130">
        <f>'TPS543C20 Loop Gain'!AI1810</f>
        <v>-32.972472340531816</v>
      </c>
      <c r="D2130">
        <f>'TPS543C20 Loop Gain'!AJ1810</f>
        <v>36.075325879002911</v>
      </c>
      <c r="E2130">
        <f>'TPS543C20 Loop Gain'!B1810</f>
        <v>167600</v>
      </c>
    </row>
    <row r="2131" spans="3:5" x14ac:dyDescent="0.35">
      <c r="C2131">
        <f>'TPS543C20 Loop Gain'!AI1809</f>
        <v>-32.965911783069764</v>
      </c>
      <c r="D2131">
        <f>'TPS543C20 Loop Gain'!AJ1809</f>
        <v>36.102924621490047</v>
      </c>
      <c r="E2131">
        <f>'TPS543C20 Loop Gain'!B1809</f>
        <v>167500</v>
      </c>
    </row>
    <row r="2132" spans="3:5" x14ac:dyDescent="0.35">
      <c r="C2132">
        <f>'TPS543C20 Loop Gain'!AI1808</f>
        <v>-32.95934923686216</v>
      </c>
      <c r="D2132">
        <f>'TPS543C20 Loop Gain'!AJ1808</f>
        <v>36.130516599803663</v>
      </c>
      <c r="E2132">
        <f>'TPS543C20 Loop Gain'!B1808</f>
        <v>167400</v>
      </c>
    </row>
    <row r="2133" spans="3:5" x14ac:dyDescent="0.35">
      <c r="C2133">
        <f>'TPS543C20 Loop Gain'!AI1807</f>
        <v>-32.952784697312701</v>
      </c>
      <c r="D2133">
        <f>'TPS543C20 Loop Gain'!AJ1807</f>
        <v>36.158101808256944</v>
      </c>
      <c r="E2133">
        <f>'TPS543C20 Loop Gain'!B1807</f>
        <v>167300</v>
      </c>
    </row>
    <row r="2134" spans="3:5" x14ac:dyDescent="0.35">
      <c r="C2134">
        <f>'TPS543C20 Loop Gain'!AI1806</f>
        <v>-32.946218159818898</v>
      </c>
      <c r="D2134">
        <f>'TPS543C20 Loop Gain'!AJ1806</f>
        <v>36.185680241148525</v>
      </c>
      <c r="E2134">
        <f>'TPS543C20 Loop Gain'!B1806</f>
        <v>167200</v>
      </c>
    </row>
    <row r="2135" spans="3:5" x14ac:dyDescent="0.35">
      <c r="C2135">
        <f>'TPS543C20 Loop Gain'!AI1805</f>
        <v>-32.939649619771451</v>
      </c>
      <c r="D2135">
        <f>'TPS543C20 Loop Gain'!AJ1805</f>
        <v>36.213251892760823</v>
      </c>
      <c r="E2135">
        <f>'TPS543C20 Loop Gain'!B1805</f>
        <v>167100</v>
      </c>
    </row>
    <row r="2136" spans="3:5" x14ac:dyDescent="0.35">
      <c r="C2136">
        <f>'TPS543C20 Loop Gain'!AI1804</f>
        <v>-32.933079072554776</v>
      </c>
      <c r="D2136">
        <f>'TPS543C20 Loop Gain'!AJ1804</f>
        <v>36.240816757362062</v>
      </c>
      <c r="E2136">
        <f>'TPS543C20 Loop Gain'!B1804</f>
        <v>167000</v>
      </c>
    </row>
    <row r="2137" spans="3:5" x14ac:dyDescent="0.35">
      <c r="C2137">
        <f>'TPS543C20 Loop Gain'!AI1803</f>
        <v>-32.926506513546528</v>
      </c>
      <c r="D2137">
        <f>'TPS543C20 Loop Gain'!AJ1803</f>
        <v>36.268374829203076</v>
      </c>
      <c r="E2137">
        <f>'TPS543C20 Loop Gain'!B1803</f>
        <v>166900</v>
      </c>
    </row>
    <row r="2138" spans="3:5" x14ac:dyDescent="0.35">
      <c r="C2138">
        <f>'TPS543C20 Loop Gain'!AI1802</f>
        <v>-32.919931938117799</v>
      </c>
      <c r="D2138">
        <f>'TPS543C20 Loop Gain'!AJ1802</f>
        <v>36.295926102521044</v>
      </c>
      <c r="E2138">
        <f>'TPS543C20 Loop Gain'!B1802</f>
        <v>166800</v>
      </c>
    </row>
    <row r="2139" spans="3:5" x14ac:dyDescent="0.35">
      <c r="C2139">
        <f>'TPS543C20 Loop Gain'!AI1801</f>
        <v>-32.913355341633228</v>
      </c>
      <c r="D2139">
        <f>'TPS543C20 Loop Gain'!AJ1801</f>
        <v>36.323470571536824</v>
      </c>
      <c r="E2139">
        <f>'TPS543C20 Loop Gain'!B1801</f>
        <v>166700</v>
      </c>
    </row>
    <row r="2140" spans="3:5" x14ac:dyDescent="0.35">
      <c r="C2140">
        <f>'TPS543C20 Loop Gain'!AI1800</f>
        <v>-32.906776719450683</v>
      </c>
      <c r="D2140">
        <f>'TPS543C20 Loop Gain'!AJ1800</f>
        <v>36.351008230455406</v>
      </c>
      <c r="E2140">
        <f>'TPS543C20 Loop Gain'!B1800</f>
        <v>166600</v>
      </c>
    </row>
    <row r="2141" spans="3:5" x14ac:dyDescent="0.35">
      <c r="C2141">
        <f>'TPS543C20 Loop Gain'!AI1799</f>
        <v>-32.900196066921346</v>
      </c>
      <c r="D2141">
        <f>'TPS543C20 Loop Gain'!AJ1799</f>
        <v>36.378539073466179</v>
      </c>
      <c r="E2141">
        <f>'TPS543C20 Loop Gain'!B1799</f>
        <v>166500</v>
      </c>
    </row>
    <row r="2142" spans="3:5" x14ac:dyDescent="0.35">
      <c r="C2142">
        <f>'TPS543C20 Loop Gain'!AI1798</f>
        <v>-32.893613379389805</v>
      </c>
      <c r="D2142">
        <f>'TPS543C20 Loop Gain'!AJ1798</f>
        <v>36.406063094743267</v>
      </c>
      <c r="E2142">
        <f>'TPS543C20 Loop Gain'!B1798</f>
        <v>166400</v>
      </c>
    </row>
    <row r="2143" spans="3:5" x14ac:dyDescent="0.35">
      <c r="C2143">
        <f>'TPS543C20 Loop Gain'!AI1797</f>
        <v>-32.887028652194154</v>
      </c>
      <c r="D2143">
        <f>'TPS543C20 Loop Gain'!AJ1797</f>
        <v>36.433580288444418</v>
      </c>
      <c r="E2143">
        <f>'TPS543C20 Loop Gain'!B1797</f>
        <v>166300</v>
      </c>
    </row>
    <row r="2144" spans="3:5" x14ac:dyDescent="0.35">
      <c r="C2144">
        <f>'TPS543C20 Loop Gain'!AI1796</f>
        <v>-32.880441880665593</v>
      </c>
      <c r="D2144">
        <f>'TPS543C20 Loop Gain'!AJ1796</f>
        <v>36.461090648712315</v>
      </c>
      <c r="E2144">
        <f>'TPS543C20 Loop Gain'!B1796</f>
        <v>166200</v>
      </c>
    </row>
    <row r="2145" spans="3:5" x14ac:dyDescent="0.35">
      <c r="C2145">
        <f>'TPS543C20 Loop Gain'!AI1795</f>
        <v>-32.87385306012839</v>
      </c>
      <c r="D2145">
        <f>'TPS543C20 Loop Gain'!AJ1795</f>
        <v>36.488594169672908</v>
      </c>
      <c r="E2145">
        <f>'TPS543C20 Loop Gain'!B1795</f>
        <v>166100</v>
      </c>
    </row>
    <row r="2146" spans="3:5" x14ac:dyDescent="0.35">
      <c r="C2146">
        <f>'TPS543C20 Loop Gain'!AI1794</f>
        <v>-32.867262185900721</v>
      </c>
      <c r="D2146">
        <f>'TPS543C20 Loop Gain'!AJ1794</f>
        <v>36.516090845436558</v>
      </c>
      <c r="E2146">
        <f>'TPS543C20 Loop Gain'!B1794</f>
        <v>166000</v>
      </c>
    </row>
    <row r="2147" spans="3:5" x14ac:dyDescent="0.35">
      <c r="C2147">
        <f>'TPS543C20 Loop Gain'!AI1793</f>
        <v>-32.860669253293231</v>
      </c>
      <c r="D2147">
        <f>'TPS543C20 Loop Gain'!AJ1793</f>
        <v>36.543580670097214</v>
      </c>
      <c r="E2147">
        <f>'TPS543C20 Loop Gain'!B1793</f>
        <v>165900</v>
      </c>
    </row>
    <row r="2148" spans="3:5" x14ac:dyDescent="0.35">
      <c r="C2148">
        <f>'TPS543C20 Loop Gain'!AI1792</f>
        <v>-32.854074257610499</v>
      </c>
      <c r="D2148">
        <f>'TPS543C20 Loop Gain'!AJ1792</f>
        <v>36.571063637733715</v>
      </c>
      <c r="E2148">
        <f>'TPS543C20 Loop Gain'!B1792</f>
        <v>165800</v>
      </c>
    </row>
    <row r="2149" spans="3:5" x14ac:dyDescent="0.35">
      <c r="C2149">
        <f>'TPS543C20 Loop Gain'!AI1791</f>
        <v>-32.847477194149889</v>
      </c>
      <c r="D2149">
        <f>'TPS543C20 Loop Gain'!AJ1791</f>
        <v>36.598539742408903</v>
      </c>
      <c r="E2149">
        <f>'TPS543C20 Loop Gain'!B1791</f>
        <v>165700</v>
      </c>
    </row>
    <row r="2150" spans="3:5" x14ac:dyDescent="0.35">
      <c r="C2150">
        <f>'TPS543C20 Loop Gain'!AI1790</f>
        <v>-32.840878058201866</v>
      </c>
      <c r="D2150">
        <f>'TPS543C20 Loop Gain'!AJ1790</f>
        <v>36.626008978167356</v>
      </c>
      <c r="E2150">
        <f>'TPS543C20 Loop Gain'!B1790</f>
        <v>165600</v>
      </c>
    </row>
    <row r="2151" spans="3:5" x14ac:dyDescent="0.35">
      <c r="C2151">
        <f>'TPS543C20 Loop Gain'!AI1789</f>
        <v>-32.834276845050574</v>
      </c>
      <c r="D2151">
        <f>'TPS543C20 Loop Gain'!AJ1789</f>
        <v>36.653471339039562</v>
      </c>
      <c r="E2151">
        <f>'TPS543C20 Loop Gain'!B1789</f>
        <v>165500</v>
      </c>
    </row>
    <row r="2152" spans="3:5" x14ac:dyDescent="0.35">
      <c r="C2152">
        <f>'TPS543C20 Loop Gain'!AI1788</f>
        <v>-32.827673549972864</v>
      </c>
      <c r="D2152">
        <f>'TPS543C20 Loop Gain'!AJ1788</f>
        <v>36.680926819039449</v>
      </c>
      <c r="E2152">
        <f>'TPS543C20 Loop Gain'!B1788</f>
        <v>165400</v>
      </c>
    </row>
    <row r="2153" spans="3:5" x14ac:dyDescent="0.35">
      <c r="C2153">
        <f>'TPS543C20 Loop Gain'!AI1787</f>
        <v>-32.82106816823881</v>
      </c>
      <c r="D2153">
        <f>'TPS543C20 Loop Gain'!AJ1787</f>
        <v>36.708375412163456</v>
      </c>
      <c r="E2153">
        <f>'TPS543C20 Loop Gain'!B1787</f>
        <v>165300</v>
      </c>
    </row>
    <row r="2154" spans="3:5" x14ac:dyDescent="0.35">
      <c r="C2154">
        <f>'TPS543C20 Loop Gain'!AI1786</f>
        <v>-32.814460695111883</v>
      </c>
      <c r="D2154">
        <f>'TPS543C20 Loop Gain'!AJ1786</f>
        <v>36.735817112393548</v>
      </c>
      <c r="E2154">
        <f>'TPS543C20 Loop Gain'!B1786</f>
        <v>165200</v>
      </c>
    </row>
    <row r="2155" spans="3:5" x14ac:dyDescent="0.35">
      <c r="C2155">
        <f>'TPS543C20 Loop Gain'!AI1785</f>
        <v>-32.807851125847918</v>
      </c>
      <c r="D2155">
        <f>'TPS543C20 Loop Gain'!AJ1785</f>
        <v>36.763251913691931</v>
      </c>
      <c r="E2155">
        <f>'TPS543C20 Loop Gain'!B1785</f>
        <v>165100</v>
      </c>
    </row>
    <row r="2156" spans="3:5" x14ac:dyDescent="0.35">
      <c r="C2156">
        <f>'TPS543C20 Loop Gain'!AI1784</f>
        <v>-32.801239455696738</v>
      </c>
      <c r="D2156">
        <f>'TPS543C20 Loop Gain'!AJ1784</f>
        <v>36.790679810009571</v>
      </c>
      <c r="E2156">
        <f>'TPS543C20 Loop Gain'!B1784</f>
        <v>165000</v>
      </c>
    </row>
    <row r="2157" spans="3:5" x14ac:dyDescent="0.35">
      <c r="C2157">
        <f>'TPS543C20 Loop Gain'!AI1783</f>
        <v>-32.794625679900577</v>
      </c>
      <c r="D2157">
        <f>'TPS543C20 Loop Gain'!AJ1783</f>
        <v>36.8181007952751</v>
      </c>
      <c r="E2157">
        <f>'TPS543C20 Loop Gain'!B1783</f>
        <v>164900</v>
      </c>
    </row>
    <row r="2158" spans="3:5" x14ac:dyDescent="0.35">
      <c r="C2158">
        <f>'TPS543C20 Loop Gain'!AI1782</f>
        <v>-32.788009793695053</v>
      </c>
      <c r="D2158">
        <f>'TPS543C20 Loop Gain'!AJ1782</f>
        <v>36.845514863404524</v>
      </c>
      <c r="E2158">
        <f>'TPS543C20 Loop Gain'!B1782</f>
        <v>164800</v>
      </c>
    </row>
    <row r="2159" spans="3:5" x14ac:dyDescent="0.35">
      <c r="C2159">
        <f>'TPS543C20 Loop Gain'!AI1781</f>
        <v>-32.78139179230876</v>
      </c>
      <c r="D2159">
        <f>'TPS543C20 Loop Gain'!AJ1781</f>
        <v>36.872922008296264</v>
      </c>
      <c r="E2159">
        <f>'TPS543C20 Loop Gain'!B1781</f>
        <v>164700</v>
      </c>
    </row>
    <row r="2160" spans="3:5" x14ac:dyDescent="0.35">
      <c r="C2160">
        <f>'TPS543C20 Loop Gain'!AI1780</f>
        <v>-32.774771670962771</v>
      </c>
      <c r="D2160">
        <f>'TPS543C20 Loop Gain'!AJ1780</f>
        <v>36.900322223830862</v>
      </c>
      <c r="E2160">
        <f>'TPS543C20 Loop Gain'!B1780</f>
        <v>164600</v>
      </c>
    </row>
    <row r="2161" spans="3:5" x14ac:dyDescent="0.35">
      <c r="C2161">
        <f>'TPS543C20 Loop Gain'!AI1779</f>
        <v>-32.768149424872007</v>
      </c>
      <c r="D2161">
        <f>'TPS543C20 Loop Gain'!AJ1779</f>
        <v>36.927715503873465</v>
      </c>
      <c r="E2161">
        <f>'TPS543C20 Loop Gain'!B1779</f>
        <v>164500</v>
      </c>
    </row>
    <row r="2162" spans="3:5" x14ac:dyDescent="0.35">
      <c r="C2162">
        <f>'TPS543C20 Loop Gain'!AI1778</f>
        <v>-32.761525049243716</v>
      </c>
      <c r="D2162">
        <f>'TPS543C20 Loop Gain'!AJ1778</f>
        <v>36.95510184227166</v>
      </c>
      <c r="E2162">
        <f>'TPS543C20 Loop Gain'!B1778</f>
        <v>164400</v>
      </c>
    </row>
    <row r="2163" spans="3:5" x14ac:dyDescent="0.35">
      <c r="C2163">
        <f>'TPS543C20 Loop Gain'!AI1777</f>
        <v>-32.754898539278308</v>
      </c>
      <c r="D2163">
        <f>'TPS543C20 Loop Gain'!AJ1777</f>
        <v>36.982481232855967</v>
      </c>
      <c r="E2163">
        <f>'TPS543C20 Loop Gain'!B1777</f>
        <v>164300</v>
      </c>
    </row>
    <row r="2164" spans="3:5" x14ac:dyDescent="0.35">
      <c r="C2164">
        <f>'TPS543C20 Loop Gain'!AI1776</f>
        <v>-32.74826989016902</v>
      </c>
      <c r="D2164">
        <f>'TPS543C20 Loop Gain'!AJ1776</f>
        <v>37.009853669440233</v>
      </c>
      <c r="E2164">
        <f>'TPS543C20 Loop Gain'!B1776</f>
        <v>164200</v>
      </c>
    </row>
    <row r="2165" spans="3:5" x14ac:dyDescent="0.35">
      <c r="C2165">
        <f>'TPS543C20 Loop Gain'!AI1775</f>
        <v>-32.74163909710213</v>
      </c>
      <c r="D2165">
        <f>'TPS543C20 Loop Gain'!AJ1775</f>
        <v>37.037219145823229</v>
      </c>
      <c r="E2165">
        <f>'TPS543C20 Loop Gain'!B1775</f>
        <v>164100</v>
      </c>
    </row>
    <row r="2166" spans="3:5" x14ac:dyDescent="0.35">
      <c r="C2166">
        <f>'TPS543C20 Loop Gain'!AI1774</f>
        <v>-32.735006155256684</v>
      </c>
      <c r="D2166">
        <f>'TPS543C20 Loop Gain'!AJ1774</f>
        <v>37.064577655781981</v>
      </c>
      <c r="E2166">
        <f>'TPS543C20 Loop Gain'!B1774</f>
        <v>164000</v>
      </c>
    </row>
    <row r="2167" spans="3:5" x14ac:dyDescent="0.35">
      <c r="C2167">
        <f>'TPS543C20 Loop Gain'!AI1773</f>
        <v>-32.728371059804381</v>
      </c>
      <c r="D2167">
        <f>'TPS543C20 Loop Gain'!AJ1773</f>
        <v>37.091929193080851</v>
      </c>
      <c r="E2167">
        <f>'TPS543C20 Loop Gain'!B1773</f>
        <v>163900</v>
      </c>
    </row>
    <row r="2168" spans="3:5" x14ac:dyDescent="0.35">
      <c r="C2168">
        <f>'TPS543C20 Loop Gain'!AI1772</f>
        <v>-32.721733805910254</v>
      </c>
      <c r="D2168">
        <f>'TPS543C20 Loop Gain'!AJ1772</f>
        <v>37.119273751465904</v>
      </c>
      <c r="E2168">
        <f>'TPS543C20 Loop Gain'!B1772</f>
        <v>163800</v>
      </c>
    </row>
    <row r="2169" spans="3:5" x14ac:dyDescent="0.35">
      <c r="C2169">
        <f>'TPS543C20 Loop Gain'!AI1771</f>
        <v>-32.715094388731629</v>
      </c>
      <c r="D2169">
        <f>'TPS543C20 Loop Gain'!AJ1771</f>
        <v>37.146611324665265</v>
      </c>
      <c r="E2169">
        <f>'TPS543C20 Loop Gain'!B1771</f>
        <v>163700</v>
      </c>
    </row>
    <row r="2170" spans="3:5" x14ac:dyDescent="0.35">
      <c r="C2170">
        <f>'TPS543C20 Loop Gain'!AI1770</f>
        <v>-32.70845280341922</v>
      </c>
      <c r="D2170">
        <f>'TPS543C20 Loop Gain'!AJ1770</f>
        <v>37.173941906388052</v>
      </c>
      <c r="E2170">
        <f>'TPS543C20 Loop Gain'!B1770</f>
        <v>163600</v>
      </c>
    </row>
    <row r="2171" spans="3:5" x14ac:dyDescent="0.35">
      <c r="C2171">
        <f>'TPS543C20 Loop Gain'!AI1769</f>
        <v>-32.701809045115809</v>
      </c>
      <c r="D2171">
        <f>'TPS543C20 Loop Gain'!AJ1769</f>
        <v>37.201265490330513</v>
      </c>
      <c r="E2171">
        <f>'TPS543C20 Loop Gain'!B1769</f>
        <v>163500</v>
      </c>
    </row>
    <row r="2172" spans="3:5" x14ac:dyDescent="0.35">
      <c r="C2172">
        <f>'TPS543C20 Loop Gain'!AI1768</f>
        <v>-32.695163108957239</v>
      </c>
      <c r="D2172">
        <f>'TPS543C20 Loop Gain'!AJ1768</f>
        <v>37.228582070167839</v>
      </c>
      <c r="E2172">
        <f>'TPS543C20 Loop Gain'!B1768</f>
        <v>163400</v>
      </c>
    </row>
    <row r="2173" spans="3:5" x14ac:dyDescent="0.35">
      <c r="C2173">
        <f>'TPS543C20 Loop Gain'!AI1767</f>
        <v>-32.688514990072775</v>
      </c>
      <c r="D2173">
        <f>'TPS543C20 Loop Gain'!AJ1767</f>
        <v>37.255891639559131</v>
      </c>
      <c r="E2173">
        <f>'TPS543C20 Loop Gain'!B1767</f>
        <v>163300</v>
      </c>
    </row>
    <row r="2174" spans="3:5" x14ac:dyDescent="0.35">
      <c r="C2174">
        <f>'TPS543C20 Loop Gain'!AI1766</f>
        <v>-32.681864683582795</v>
      </c>
      <c r="D2174">
        <f>'TPS543C20 Loop Gain'!AJ1766</f>
        <v>37.283194192145537</v>
      </c>
      <c r="E2174">
        <f>'TPS543C20 Loop Gain'!B1766</f>
        <v>163200</v>
      </c>
    </row>
    <row r="2175" spans="3:5" x14ac:dyDescent="0.35">
      <c r="C2175">
        <f>'TPS543C20 Loop Gain'!AI1765</f>
        <v>-32.675212184602096</v>
      </c>
      <c r="D2175">
        <f>'TPS543C20 Loop Gain'!AJ1765</f>
        <v>37.310489721550624</v>
      </c>
      <c r="E2175">
        <f>'TPS543C20 Loop Gain'!B1765</f>
        <v>163100</v>
      </c>
    </row>
    <row r="2176" spans="3:5" x14ac:dyDescent="0.35">
      <c r="C2176">
        <f>'TPS543C20 Loop Gain'!AI1764</f>
        <v>-32.668557488237091</v>
      </c>
      <c r="D2176">
        <f>'TPS543C20 Loop Gain'!AJ1764</f>
        <v>37.33777822138024</v>
      </c>
      <c r="E2176">
        <f>'TPS543C20 Loop Gain'!B1764</f>
        <v>163000</v>
      </c>
    </row>
    <row r="2177" spans="3:5" x14ac:dyDescent="0.35">
      <c r="C2177">
        <f>'TPS543C20 Loop Gain'!AI1763</f>
        <v>-32.661900589587304</v>
      </c>
      <c r="D2177">
        <f>'TPS543C20 Loop Gain'!AJ1763</f>
        <v>37.365059685223741</v>
      </c>
      <c r="E2177">
        <f>'TPS543C20 Loop Gain'!B1763</f>
        <v>162900</v>
      </c>
    </row>
    <row r="2178" spans="3:5" x14ac:dyDescent="0.35">
      <c r="C2178">
        <f>'TPS543C20 Loop Gain'!AI1762</f>
        <v>-32.655241483744597</v>
      </c>
      <c r="D2178">
        <f>'TPS543C20 Loop Gain'!AJ1762</f>
        <v>37.3923341066508</v>
      </c>
      <c r="E2178">
        <f>'TPS543C20 Loop Gain'!B1762</f>
        <v>162800</v>
      </c>
    </row>
    <row r="2179" spans="3:5" x14ac:dyDescent="0.35">
      <c r="C2179">
        <f>'TPS543C20 Loop Gain'!AI1761</f>
        <v>-32.648580165793419</v>
      </c>
      <c r="D2179">
        <f>'TPS543C20 Loop Gain'!AJ1761</f>
        <v>37.419601479215252</v>
      </c>
      <c r="E2179">
        <f>'TPS543C20 Loop Gain'!B1761</f>
        <v>162700</v>
      </c>
    </row>
    <row r="2180" spans="3:5" x14ac:dyDescent="0.35">
      <c r="C2180">
        <f>'TPS543C20 Loop Gain'!AI1760</f>
        <v>-32.64191663081111</v>
      </c>
      <c r="D2180">
        <f>'TPS543C20 Loop Gain'!AJ1760</f>
        <v>37.446861796450477</v>
      </c>
      <c r="E2180">
        <f>'TPS543C20 Loop Gain'!B1760</f>
        <v>162600</v>
      </c>
    </row>
    <row r="2181" spans="3:5" x14ac:dyDescent="0.35">
      <c r="C2181">
        <f>'TPS543C20 Loop Gain'!AI1759</f>
        <v>-32.635250873867456</v>
      </c>
      <c r="D2181">
        <f>'TPS543C20 Loop Gain'!AJ1759</f>
        <v>37.474115051874904</v>
      </c>
      <c r="E2181">
        <f>'TPS543C20 Loop Gain'!B1759</f>
        <v>162500</v>
      </c>
    </row>
    <row r="2182" spans="3:5" x14ac:dyDescent="0.35">
      <c r="C2182">
        <f>'TPS543C20 Loop Gain'!AI1758</f>
        <v>-32.628582890024809</v>
      </c>
      <c r="D2182">
        <f>'TPS543C20 Loop Gain'!AJ1758</f>
        <v>37.501361238986817</v>
      </c>
      <c r="E2182">
        <f>'TPS543C20 Loop Gain'!B1758</f>
        <v>162400</v>
      </c>
    </row>
    <row r="2183" spans="3:5" x14ac:dyDescent="0.35">
      <c r="C2183">
        <f>'TPS543C20 Loop Gain'!AI1757</f>
        <v>-32.621912674337892</v>
      </c>
      <c r="D2183">
        <f>'TPS543C20 Loop Gain'!AJ1757</f>
        <v>37.528600351266576</v>
      </c>
      <c r="E2183">
        <f>'TPS543C20 Loop Gain'!B1757</f>
        <v>162300</v>
      </c>
    </row>
    <row r="2184" spans="3:5" x14ac:dyDescent="0.35">
      <c r="C2184">
        <f>'TPS543C20 Loop Gain'!AI1756</f>
        <v>-32.615240221854059</v>
      </c>
      <c r="D2184">
        <f>'TPS543C20 Loop Gain'!AJ1756</f>
        <v>37.555832382177833</v>
      </c>
      <c r="E2184">
        <f>'TPS543C20 Loop Gain'!B1756</f>
        <v>162200</v>
      </c>
    </row>
    <row r="2185" spans="3:5" x14ac:dyDescent="0.35">
      <c r="C2185">
        <f>'TPS543C20 Loop Gain'!AI1755</f>
        <v>-32.608565527613031</v>
      </c>
      <c r="D2185">
        <f>'TPS543C20 Loop Gain'!AJ1755</f>
        <v>37.583057325165136</v>
      </c>
      <c r="E2185">
        <f>'TPS543C20 Loop Gain'!B1755</f>
        <v>162100</v>
      </c>
    </row>
    <row r="2186" spans="3:5" x14ac:dyDescent="0.35">
      <c r="C2186">
        <f>'TPS543C20 Loop Gain'!AI1754</f>
        <v>-32.601888586647277</v>
      </c>
      <c r="D2186">
        <f>'TPS543C20 Loop Gain'!AJ1754</f>
        <v>37.610275173654593</v>
      </c>
      <c r="E2186">
        <f>'TPS543C20 Loop Gain'!B1754</f>
        <v>162000</v>
      </c>
    </row>
    <row r="2187" spans="3:5" x14ac:dyDescent="0.35">
      <c r="C2187">
        <f>'TPS543C20 Loop Gain'!AI1753</f>
        <v>-32.5952093939813</v>
      </c>
      <c r="D2187">
        <f>'TPS543C20 Loop Gain'!AJ1753</f>
        <v>37.63748592105366</v>
      </c>
      <c r="E2187">
        <f>'TPS543C20 Loop Gain'!B1753</f>
        <v>161900</v>
      </c>
    </row>
    <row r="2188" spans="3:5" x14ac:dyDescent="0.35">
      <c r="C2188">
        <f>'TPS543C20 Loop Gain'!AI1752</f>
        <v>-32.58852794463256</v>
      </c>
      <c r="D2188">
        <f>'TPS543C20 Loop Gain'!AJ1752</f>
        <v>37.664689560752414</v>
      </c>
      <c r="E2188">
        <f>'TPS543C20 Loop Gain'!B1752</f>
        <v>161800</v>
      </c>
    </row>
    <row r="2189" spans="3:5" x14ac:dyDescent="0.35">
      <c r="C2189">
        <f>'TPS543C20 Loop Gain'!AI1751</f>
        <v>-32.581844233610163</v>
      </c>
      <c r="D2189">
        <f>'TPS543C20 Loop Gain'!AJ1751</f>
        <v>37.691886086122381</v>
      </c>
      <c r="E2189">
        <f>'TPS543C20 Loop Gain'!B1751</f>
        <v>161700</v>
      </c>
    </row>
    <row r="2190" spans="3:5" x14ac:dyDescent="0.35">
      <c r="C2190">
        <f>'TPS543C20 Loop Gain'!AI1750</f>
        <v>-32.575158255916435</v>
      </c>
      <c r="D2190">
        <f>'TPS543C20 Loop Gain'!AJ1750</f>
        <v>37.71907549051523</v>
      </c>
      <c r="E2190">
        <f>'TPS543C20 Loop Gain'!B1750</f>
        <v>161600</v>
      </c>
    </row>
    <row r="2191" spans="3:5" x14ac:dyDescent="0.35">
      <c r="C2191">
        <f>'TPS543C20 Loop Gain'!AI1749</f>
        <v>-32.568470006545262</v>
      </c>
      <c r="D2191">
        <f>'TPS543C20 Loop Gain'!AJ1749</f>
        <v>37.746257767266414</v>
      </c>
      <c r="E2191">
        <f>'TPS543C20 Loop Gain'!B1749</f>
        <v>161500</v>
      </c>
    </row>
    <row r="2192" spans="3:5" x14ac:dyDescent="0.35">
      <c r="C2192">
        <f>'TPS543C20 Loop Gain'!AI1748</f>
        <v>-32.561779480483523</v>
      </c>
      <c r="D2192">
        <f>'TPS543C20 Loop Gain'!AJ1748</f>
        <v>37.773432909690449</v>
      </c>
      <c r="E2192">
        <f>'TPS543C20 Loop Gain'!B1748</f>
        <v>161400</v>
      </c>
    </row>
    <row r="2193" spans="3:5" x14ac:dyDescent="0.35">
      <c r="C2193">
        <f>'TPS543C20 Loop Gain'!AI1747</f>
        <v>-32.555086672710267</v>
      </c>
      <c r="D2193">
        <f>'TPS543C20 Loop Gain'!AJ1747</f>
        <v>37.800600911084402</v>
      </c>
      <c r="E2193">
        <f>'TPS543C20 Loop Gain'!B1747</f>
        <v>161300</v>
      </c>
    </row>
    <row r="2194" spans="3:5" x14ac:dyDescent="0.35">
      <c r="C2194">
        <f>'TPS543C20 Loop Gain'!AI1746</f>
        <v>-32.548391578195968</v>
      </c>
      <c r="D2194">
        <f>'TPS543C20 Loop Gain'!AJ1746</f>
        <v>37.827761764726453</v>
      </c>
      <c r="E2194">
        <f>'TPS543C20 Loop Gain'!B1746</f>
        <v>161200</v>
      </c>
    </row>
    <row r="2195" spans="3:5" x14ac:dyDescent="0.35">
      <c r="C2195">
        <f>'TPS543C20 Loop Gain'!AI1745</f>
        <v>-32.541694191904938</v>
      </c>
      <c r="D2195">
        <f>'TPS543C20 Loop Gain'!AJ1745</f>
        <v>37.854915463875663</v>
      </c>
      <c r="E2195">
        <f>'TPS543C20 Loop Gain'!B1745</f>
        <v>161100</v>
      </c>
    </row>
    <row r="2196" spans="3:5" x14ac:dyDescent="0.35">
      <c r="C2196">
        <f>'TPS543C20 Loop Gain'!AI1744</f>
        <v>-32.53499450879228</v>
      </c>
      <c r="D2196">
        <f>'TPS543C20 Loop Gain'!AJ1744</f>
        <v>37.882062001771693</v>
      </c>
      <c r="E2196">
        <f>'TPS543C20 Loop Gain'!B1744</f>
        <v>161000</v>
      </c>
    </row>
    <row r="2197" spans="3:5" x14ac:dyDescent="0.35">
      <c r="C2197">
        <f>'TPS543C20 Loop Gain'!AI1743</f>
        <v>-32.5282925238063</v>
      </c>
      <c r="D2197">
        <f>'TPS543C20 Loop Gain'!AJ1743</f>
        <v>37.909201371637273</v>
      </c>
      <c r="E2197">
        <f>'TPS543C20 Loop Gain'!B1743</f>
        <v>160900</v>
      </c>
    </row>
    <row r="2198" spans="3:5" x14ac:dyDescent="0.35">
      <c r="C2198">
        <f>'TPS543C20 Loop Gain'!AI1742</f>
        <v>-32.521588231886945</v>
      </c>
      <c r="D2198">
        <f>'TPS543C20 Loop Gain'!AJ1742</f>
        <v>37.936333566673909</v>
      </c>
      <c r="E2198">
        <f>'TPS543C20 Loop Gain'!B1742</f>
        <v>160800</v>
      </c>
    </row>
    <row r="2199" spans="3:5" x14ac:dyDescent="0.35">
      <c r="C2199">
        <f>'TPS543C20 Loop Gain'!AI1741</f>
        <v>-32.51488162796646</v>
      </c>
      <c r="D2199">
        <f>'TPS543C20 Loop Gain'!AJ1741</f>
        <v>37.963458580065286</v>
      </c>
      <c r="E2199">
        <f>'TPS543C20 Loop Gain'!B1741</f>
        <v>160700</v>
      </c>
    </row>
    <row r="2200" spans="3:5" x14ac:dyDescent="0.35">
      <c r="C2200">
        <f>'TPS543C20 Loop Gain'!AI1740</f>
        <v>-32.508172706969503</v>
      </c>
      <c r="D2200">
        <f>'TPS543C20 Loop Gain'!AJ1740</f>
        <v>37.990576404975208</v>
      </c>
      <c r="E2200">
        <f>'TPS543C20 Loop Gain'!B1740</f>
        <v>160600</v>
      </c>
    </row>
    <row r="2201" spans="3:5" x14ac:dyDescent="0.35">
      <c r="C2201">
        <f>'TPS543C20 Loop Gain'!AI1739</f>
        <v>-32.501461463812404</v>
      </c>
      <c r="D2201">
        <f>'TPS543C20 Loop Gain'!AJ1739</f>
        <v>38.017687034548906</v>
      </c>
      <c r="E2201">
        <f>'TPS543C20 Loop Gain'!B1739</f>
        <v>160500</v>
      </c>
    </row>
    <row r="2202" spans="3:5" x14ac:dyDescent="0.35">
      <c r="C2202">
        <f>'TPS543C20 Loop Gain'!AI1738</f>
        <v>-32.494747893404124</v>
      </c>
      <c r="D2202">
        <f>'TPS543C20 Loop Gain'!AJ1738</f>
        <v>38.044790461912484</v>
      </c>
      <c r="E2202">
        <f>'TPS543C20 Loop Gain'!B1738</f>
        <v>160400</v>
      </c>
    </row>
    <row r="2203" spans="3:5" x14ac:dyDescent="0.35">
      <c r="C2203">
        <f>'TPS543C20 Loop Gain'!AI1737</f>
        <v>-32.488031990645297</v>
      </c>
      <c r="D2203">
        <f>'TPS543C20 Loop Gain'!AJ1737</f>
        <v>38.071886680171403</v>
      </c>
      <c r="E2203">
        <f>'TPS543C20 Loop Gain'!B1737</f>
        <v>160300</v>
      </c>
    </row>
    <row r="2204" spans="3:5" x14ac:dyDescent="0.35">
      <c r="C2204">
        <f>'TPS543C20 Loop Gain'!AI1736</f>
        <v>-32.48131375042891</v>
      </c>
      <c r="D2204">
        <f>'TPS543C20 Loop Gain'!AJ1736</f>
        <v>38.098975682412636</v>
      </c>
      <c r="E2204">
        <f>'TPS543C20 Loop Gain'!B1736</f>
        <v>160200</v>
      </c>
    </row>
    <row r="2205" spans="3:5" x14ac:dyDescent="0.35">
      <c r="C2205">
        <f>'TPS543C20 Loop Gain'!AI1735</f>
        <v>-32.474593167639689</v>
      </c>
      <c r="D2205">
        <f>'TPS543C20 Loop Gain'!AJ1735</f>
        <v>38.126057461704676</v>
      </c>
      <c r="E2205">
        <f>'TPS543C20 Loop Gain'!B1735</f>
        <v>160100</v>
      </c>
    </row>
    <row r="2206" spans="3:5" x14ac:dyDescent="0.35">
      <c r="C2206">
        <f>'TPS543C20 Loop Gain'!AI1734</f>
        <v>-32.467870237154614</v>
      </c>
      <c r="D2206">
        <f>'TPS543C20 Loop Gain'!AJ1734</f>
        <v>38.153132011094549</v>
      </c>
      <c r="E2206">
        <f>'TPS543C20 Loop Gain'!B1734</f>
        <v>160000</v>
      </c>
    </row>
    <row r="2207" spans="3:5" x14ac:dyDescent="0.35">
      <c r="C2207">
        <f>'TPS543C20 Loop Gain'!AI1733</f>
        <v>-32.461144953842705</v>
      </c>
      <c r="D2207">
        <f>'TPS543C20 Loop Gain'!AJ1733</f>
        <v>38.180199323610587</v>
      </c>
      <c r="E2207">
        <f>'TPS543C20 Loop Gain'!B1733</f>
        <v>159900</v>
      </c>
    </row>
    <row r="2208" spans="3:5" x14ac:dyDescent="0.35">
      <c r="C2208">
        <f>'TPS543C20 Loop Gain'!AI1732</f>
        <v>-32.454417312564729</v>
      </c>
      <c r="D2208">
        <f>'TPS543C20 Loop Gain'!AJ1732</f>
        <v>38.207259392261776</v>
      </c>
      <c r="E2208">
        <f>'TPS543C20 Loop Gain'!B1732</f>
        <v>159800</v>
      </c>
    </row>
    <row r="2209" spans="3:5" x14ac:dyDescent="0.35">
      <c r="C2209">
        <f>'TPS543C20 Loop Gain'!AI1731</f>
        <v>-32.447687308173499</v>
      </c>
      <c r="D2209">
        <f>'TPS543C20 Loop Gain'!AJ1731</f>
        <v>38.234312210037757</v>
      </c>
      <c r="E2209">
        <f>'TPS543C20 Loop Gain'!B1731</f>
        <v>159700</v>
      </c>
    </row>
    <row r="2210" spans="3:5" x14ac:dyDescent="0.35">
      <c r="C2210">
        <f>'TPS543C20 Loop Gain'!AI1730</f>
        <v>-32.44095493551378</v>
      </c>
      <c r="D2210">
        <f>'TPS543C20 Loop Gain'!AJ1730</f>
        <v>38.261357769905743</v>
      </c>
      <c r="E2210">
        <f>'TPS543C20 Loop Gain'!B1730</f>
        <v>159600</v>
      </c>
    </row>
    <row r="2211" spans="3:5" x14ac:dyDescent="0.35">
      <c r="C2211">
        <f>'TPS543C20 Loop Gain'!AI1729</f>
        <v>-32.434220189422518</v>
      </c>
      <c r="D2211">
        <f>'TPS543C20 Loop Gain'!AJ1729</f>
        <v>38.288396064817121</v>
      </c>
      <c r="E2211">
        <f>'TPS543C20 Loop Gain'!B1729</f>
        <v>159500</v>
      </c>
    </row>
    <row r="2212" spans="3:5" x14ac:dyDescent="0.35">
      <c r="C2212">
        <f>'TPS543C20 Loop Gain'!AI1728</f>
        <v>-32.427483064727902</v>
      </c>
      <c r="D2212">
        <f>'TPS543C20 Loop Gain'!AJ1728</f>
        <v>38.315427087699703</v>
      </c>
      <c r="E2212">
        <f>'TPS543C20 Loop Gain'!B1728</f>
        <v>159400</v>
      </c>
    </row>
    <row r="2213" spans="3:5" x14ac:dyDescent="0.35">
      <c r="C2213">
        <f>'TPS543C20 Loop Gain'!AI1727</f>
        <v>-32.420743556250542</v>
      </c>
      <c r="D2213">
        <f>'TPS543C20 Loop Gain'!AJ1727</f>
        <v>38.342450831463232</v>
      </c>
      <c r="E2213">
        <f>'TPS543C20 Loop Gain'!B1727</f>
        <v>159300</v>
      </c>
    </row>
    <row r="2214" spans="3:5" x14ac:dyDescent="0.35">
      <c r="C2214">
        <f>'TPS543C20 Loop Gain'!AI1726</f>
        <v>-32.41400165880259</v>
      </c>
      <c r="D2214">
        <f>'TPS543C20 Loop Gain'!AJ1726</f>
        <v>38.369467288997107</v>
      </c>
      <c r="E2214">
        <f>'TPS543C20 Loop Gain'!B1726</f>
        <v>159200</v>
      </c>
    </row>
    <row r="2215" spans="3:5" x14ac:dyDescent="0.35">
      <c r="C2215">
        <f>'TPS543C20 Loop Gain'!AI1725</f>
        <v>-32.407257367188279</v>
      </c>
      <c r="D2215">
        <f>'TPS543C20 Loop Gain'!AJ1725</f>
        <v>38.396476453170678</v>
      </c>
      <c r="E2215">
        <f>'TPS543C20 Loop Gain'!B1725</f>
        <v>159100</v>
      </c>
    </row>
    <row r="2216" spans="3:5" x14ac:dyDescent="0.35">
      <c r="C2216">
        <f>'TPS543C20 Loop Gain'!AI1724</f>
        <v>-32.40051067620314</v>
      </c>
      <c r="D2216">
        <f>'TPS543C20 Loop Gain'!AJ1724</f>
        <v>38.423478316831797</v>
      </c>
      <c r="E2216">
        <f>'TPS543C20 Loop Gain'!B1724</f>
        <v>159000</v>
      </c>
    </row>
    <row r="2217" spans="3:5" x14ac:dyDescent="0.35">
      <c r="C2217">
        <f>'TPS543C20 Loop Gain'!AI1723</f>
        <v>-32.393761580635136</v>
      </c>
      <c r="D2217">
        <f>'TPS543C20 Loop Gain'!AJ1723</f>
        <v>38.45047287281006</v>
      </c>
      <c r="E2217">
        <f>'TPS543C20 Loop Gain'!B1723</f>
        <v>158900</v>
      </c>
    </row>
    <row r="2218" spans="3:5" x14ac:dyDescent="0.35">
      <c r="C2218">
        <f>'TPS543C20 Loop Gain'!AI1722</f>
        <v>-32.387010075263404</v>
      </c>
      <c r="D2218">
        <f>'TPS543C20 Loop Gain'!AJ1722</f>
        <v>38.477460113913452</v>
      </c>
      <c r="E2218">
        <f>'TPS543C20 Loop Gain'!B1722</f>
        <v>158800</v>
      </c>
    </row>
    <row r="2219" spans="3:5" x14ac:dyDescent="0.35">
      <c r="C2219">
        <f>'TPS543C20 Loop Gain'!AI1721</f>
        <v>-32.38025615485887</v>
      </c>
      <c r="D2219">
        <f>'TPS543C20 Loop Gain'!AJ1721</f>
        <v>38.504440032929701</v>
      </c>
      <c r="E2219">
        <f>'TPS543C20 Loop Gain'!B1721</f>
        <v>158700</v>
      </c>
    </row>
    <row r="2220" spans="3:5" x14ac:dyDescent="0.35">
      <c r="C2220">
        <f>'TPS543C20 Loop Gain'!AI1720</f>
        <v>-32.373499814184655</v>
      </c>
      <c r="D2220">
        <f>'TPS543C20 Loop Gain'!AJ1720</f>
        <v>38.531412622625609</v>
      </c>
      <c r="E2220">
        <f>'TPS543C20 Loop Gain'!B1720</f>
        <v>158600</v>
      </c>
    </row>
    <row r="2221" spans="3:5" x14ac:dyDescent="0.35">
      <c r="C2221">
        <f>'TPS543C20 Loop Gain'!AI1719</f>
        <v>-32.366741047994935</v>
      </c>
      <c r="D2221">
        <f>'TPS543C20 Loop Gain'!AJ1719</f>
        <v>38.558377875749031</v>
      </c>
      <c r="E2221">
        <f>'TPS543C20 Loop Gain'!B1719</f>
        <v>158500</v>
      </c>
    </row>
    <row r="2222" spans="3:5" x14ac:dyDescent="0.35">
      <c r="C2222">
        <f>'TPS543C20 Loop Gain'!AI1718</f>
        <v>-32.359979851035909</v>
      </c>
      <c r="D2222">
        <f>'TPS543C20 Loop Gain'!AJ1718</f>
        <v>38.585335785025158</v>
      </c>
      <c r="E2222">
        <f>'TPS543C20 Loop Gain'!B1718</f>
        <v>158400</v>
      </c>
    </row>
    <row r="2223" spans="3:5" x14ac:dyDescent="0.35">
      <c r="C2223">
        <f>'TPS543C20 Loop Gain'!AI1717</f>
        <v>-32.353216218045091</v>
      </c>
      <c r="D2223">
        <f>'TPS543C20 Loop Gain'!AJ1717</f>
        <v>38.612286343160619</v>
      </c>
      <c r="E2223">
        <f>'TPS543C20 Loop Gain'!B1717</f>
        <v>158300</v>
      </c>
    </row>
    <row r="2224" spans="3:5" x14ac:dyDescent="0.35">
      <c r="C2224">
        <f>'TPS543C20 Loop Gain'!AI1716</f>
        <v>-32.346450143752058</v>
      </c>
      <c r="D2224">
        <f>'TPS543C20 Loop Gain'!AJ1716</f>
        <v>38.639229542838251</v>
      </c>
      <c r="E2224">
        <f>'TPS543C20 Loop Gain'!B1716</f>
        <v>158200</v>
      </c>
    </row>
    <row r="2225" spans="3:5" x14ac:dyDescent="0.35">
      <c r="C2225">
        <f>'TPS543C20 Loop Gain'!AI1715</f>
        <v>-32.339681622877386</v>
      </c>
      <c r="D2225">
        <f>'TPS543C20 Loop Gain'!AJ1715</f>
        <v>38.666165376723555</v>
      </c>
      <c r="E2225">
        <f>'TPS543C20 Loop Gain'!B1715</f>
        <v>158100</v>
      </c>
    </row>
    <row r="2226" spans="3:5" x14ac:dyDescent="0.35">
      <c r="C2226">
        <f>'TPS543C20 Loop Gain'!AI1714</f>
        <v>-32.332910650133613</v>
      </c>
      <c r="D2226">
        <f>'TPS543C20 Loop Gain'!AJ1714</f>
        <v>38.693093837458285</v>
      </c>
      <c r="E2226">
        <f>'TPS543C20 Loop Gain'!B1714</f>
        <v>158000</v>
      </c>
    </row>
    <row r="2227" spans="3:5" x14ac:dyDescent="0.35">
      <c r="C2227">
        <f>'TPS543C20 Loop Gain'!AI1713</f>
        <v>-32.326137220224766</v>
      </c>
      <c r="D2227">
        <f>'TPS543C20 Loop Gain'!AJ1713</f>
        <v>38.720014917665161</v>
      </c>
      <c r="E2227">
        <f>'TPS543C20 Loop Gain'!B1713</f>
        <v>157900</v>
      </c>
    </row>
    <row r="2228" spans="3:5" x14ac:dyDescent="0.35">
      <c r="C2228">
        <f>'TPS543C20 Loop Gain'!AI1712</f>
        <v>-32.319361327846067</v>
      </c>
      <c r="D2228">
        <f>'TPS543C20 Loop Gain'!AJ1712</f>
        <v>38.746928609944227</v>
      </c>
      <c r="E2228">
        <f>'TPS543C20 Loop Gain'!B1712</f>
        <v>157800</v>
      </c>
    </row>
    <row r="2229" spans="3:5" x14ac:dyDescent="0.35">
      <c r="C2229">
        <f>'TPS543C20 Loop Gain'!AI1711</f>
        <v>-32.31258296768452</v>
      </c>
      <c r="D2229">
        <f>'TPS543C20 Loop Gain'!AJ1711</f>
        <v>38.773834906876083</v>
      </c>
      <c r="E2229">
        <f>'TPS543C20 Loop Gain'!B1711</f>
        <v>157700</v>
      </c>
    </row>
    <row r="2230" spans="3:5" x14ac:dyDescent="0.35">
      <c r="C2230">
        <f>'TPS543C20 Loop Gain'!AI1710</f>
        <v>-32.305802134418506</v>
      </c>
      <c r="D2230">
        <f>'TPS543C20 Loop Gain'!AJ1710</f>
        <v>38.800733801018481</v>
      </c>
      <c r="E2230">
        <f>'TPS543C20 Loop Gain'!B1710</f>
        <v>157600</v>
      </c>
    </row>
    <row r="2231" spans="3:5" x14ac:dyDescent="0.35">
      <c r="C2231">
        <f>'TPS543C20 Loop Gain'!AI1709</f>
        <v>-32.299018822717755</v>
      </c>
      <c r="D2231">
        <f>'TPS543C20 Loop Gain'!AJ1709</f>
        <v>38.827625284908883</v>
      </c>
      <c r="E2231">
        <f>'TPS543C20 Loop Gain'!B1709</f>
        <v>157500</v>
      </c>
    </row>
    <row r="2232" spans="3:5" x14ac:dyDescent="0.35">
      <c r="C2232">
        <f>'TPS543C20 Loop Gain'!AI1708</f>
        <v>-32.292233027243604</v>
      </c>
      <c r="D2232">
        <f>'TPS543C20 Loop Gain'!AJ1708</f>
        <v>38.85450935106342</v>
      </c>
      <c r="E2232">
        <f>'TPS543C20 Loop Gain'!B1708</f>
        <v>157400</v>
      </c>
    </row>
    <row r="2233" spans="3:5" x14ac:dyDescent="0.35">
      <c r="C2233">
        <f>'TPS543C20 Loop Gain'!AI1707</f>
        <v>-32.285444742648529</v>
      </c>
      <c r="D2233">
        <f>'TPS543C20 Loop Gain'!AJ1707</f>
        <v>38.881385991975847</v>
      </c>
      <c r="E2233">
        <f>'TPS543C20 Loop Gain'!B1707</f>
        <v>157300</v>
      </c>
    </row>
    <row r="2234" spans="3:5" x14ac:dyDescent="0.35">
      <c r="C2234">
        <f>'TPS543C20 Loop Gain'!AI1706</f>
        <v>-32.278653963576396</v>
      </c>
      <c r="D2234">
        <f>'TPS543C20 Loop Gain'!AJ1706</f>
        <v>38.908255200119953</v>
      </c>
      <c r="E2234">
        <f>'TPS543C20 Loop Gain'!B1706</f>
        <v>157200</v>
      </c>
    </row>
    <row r="2235" spans="3:5" x14ac:dyDescent="0.35">
      <c r="C2235">
        <f>'TPS543C20 Loop Gain'!AI1705</f>
        <v>-32.271860684662265</v>
      </c>
      <c r="D2235">
        <f>'TPS543C20 Loop Gain'!AJ1705</f>
        <v>38.935116967947195</v>
      </c>
      <c r="E2235">
        <f>'TPS543C20 Loop Gain'!B1705</f>
        <v>157100</v>
      </c>
    </row>
    <row r="2236" spans="3:5" x14ac:dyDescent="0.35">
      <c r="C2236">
        <f>'TPS543C20 Loop Gain'!AI1704</f>
        <v>-32.265064900533105</v>
      </c>
      <c r="D2236">
        <f>'TPS543C20 Loop Gain'!AJ1704</f>
        <v>38.961971287886506</v>
      </c>
      <c r="E2236">
        <f>'TPS543C20 Loop Gain'!B1704</f>
        <v>157000</v>
      </c>
    </row>
    <row r="2237" spans="3:5" x14ac:dyDescent="0.35">
      <c r="C2237">
        <f>'TPS543C20 Loop Gain'!AI1703</f>
        <v>-32.258266605806178</v>
      </c>
      <c r="D2237">
        <f>'TPS543C20 Loop Gain'!AJ1703</f>
        <v>38.988818152345836</v>
      </c>
      <c r="E2237">
        <f>'TPS543C20 Loop Gain'!B1703</f>
        <v>156900</v>
      </c>
    </row>
    <row r="2238" spans="3:5" x14ac:dyDescent="0.35">
      <c r="C2238">
        <f>'TPS543C20 Loop Gain'!AI1702</f>
        <v>-32.251465795091178</v>
      </c>
      <c r="D2238">
        <f>'TPS543C20 Loop Gain'!AJ1702</f>
        <v>39.015657553712678</v>
      </c>
      <c r="E2238">
        <f>'TPS543C20 Loop Gain'!B1702</f>
        <v>156800</v>
      </c>
    </row>
    <row r="2239" spans="3:5" x14ac:dyDescent="0.35">
      <c r="C2239">
        <f>'TPS543C20 Loop Gain'!AI1701</f>
        <v>-32.244662462988046</v>
      </c>
      <c r="D2239">
        <f>'TPS543C20 Loop Gain'!AJ1701</f>
        <v>39.04248948435054</v>
      </c>
      <c r="E2239">
        <f>'TPS543C20 Loop Gain'!B1701</f>
        <v>156700</v>
      </c>
    </row>
    <row r="2240" spans="3:5" x14ac:dyDescent="0.35">
      <c r="C2240">
        <f>'TPS543C20 Loop Gain'!AI1700</f>
        <v>-32.237856604088194</v>
      </c>
      <c r="D2240">
        <f>'TPS543C20 Loop Gain'!AJ1700</f>
        <v>39.069313936601311</v>
      </c>
      <c r="E2240">
        <f>'TPS543C20 Loop Gain'!B1700</f>
        <v>156600</v>
      </c>
    </row>
    <row r="2241" spans="3:5" x14ac:dyDescent="0.35">
      <c r="C2241">
        <f>'TPS543C20 Loop Gain'!AI1699</f>
        <v>-32.231048212974443</v>
      </c>
      <c r="D2241">
        <f>'TPS543C20 Loop Gain'!AJ1699</f>
        <v>39.096130902786349</v>
      </c>
      <c r="E2241">
        <f>'TPS543C20 Loop Gain'!B1699</f>
        <v>156500</v>
      </c>
    </row>
    <row r="2242" spans="3:5" x14ac:dyDescent="0.35">
      <c r="C2242">
        <f>'TPS543C20 Loop Gain'!AI1698</f>
        <v>-32.224237284220507</v>
      </c>
      <c r="D2242">
        <f>'TPS543C20 Loop Gain'!AJ1698</f>
        <v>39.12294037520347</v>
      </c>
      <c r="E2242">
        <f>'TPS543C20 Loop Gain'!B1698</f>
        <v>156400</v>
      </c>
    </row>
    <row r="2243" spans="3:5" x14ac:dyDescent="0.35">
      <c r="C2243">
        <f>'TPS543C20 Loop Gain'!AI1697</f>
        <v>-32.217423812391246</v>
      </c>
      <c r="D2243">
        <f>'TPS543C20 Loop Gain'!AJ1697</f>
        <v>39.149742346128768</v>
      </c>
      <c r="E2243">
        <f>'TPS543C20 Loop Gain'!B1697</f>
        <v>156300</v>
      </c>
    </row>
    <row r="2244" spans="3:5" x14ac:dyDescent="0.35">
      <c r="C2244">
        <f>'TPS543C20 Loop Gain'!AI1696</f>
        <v>-32.21060779204295</v>
      </c>
      <c r="D2244">
        <f>'TPS543C20 Loop Gain'!AJ1696</f>
        <v>39.176536807816738</v>
      </c>
      <c r="E2244">
        <f>'TPS543C20 Loop Gain'!B1696</f>
        <v>156200</v>
      </c>
    </row>
    <row r="2245" spans="3:5" x14ac:dyDescent="0.35">
      <c r="C2245">
        <f>'TPS543C20 Loop Gain'!AI1695</f>
        <v>-32.203789217722473</v>
      </c>
      <c r="D2245">
        <f>'TPS543C20 Loop Gain'!AJ1695</f>
        <v>39.203323752497667</v>
      </c>
      <c r="E2245">
        <f>'TPS543C20 Loop Gain'!B1695</f>
        <v>156100</v>
      </c>
    </row>
    <row r="2246" spans="3:5" x14ac:dyDescent="0.35">
      <c r="C2246">
        <f>'TPS543C20 Loop Gain'!AI1694</f>
        <v>-32.196968083968102</v>
      </c>
      <c r="D2246">
        <f>'TPS543C20 Loop Gain'!AJ1694</f>
        <v>39.230103172382208</v>
      </c>
      <c r="E2246">
        <f>'TPS543C20 Loop Gain'!B1694</f>
        <v>156000</v>
      </c>
    </row>
    <row r="2247" spans="3:5" x14ac:dyDescent="0.35">
      <c r="C2247">
        <f>'TPS543C20 Loop Gain'!AI1693</f>
        <v>-32.190144385308905</v>
      </c>
      <c r="D2247">
        <f>'TPS543C20 Loop Gain'!AJ1693</f>
        <v>39.256875059655471</v>
      </c>
      <c r="E2247">
        <f>'TPS543C20 Loop Gain'!B1693</f>
        <v>155900</v>
      </c>
    </row>
    <row r="2248" spans="3:5" x14ac:dyDescent="0.35">
      <c r="C2248">
        <f>'TPS543C20 Loop Gain'!AI1692</f>
        <v>-32.183318116265077</v>
      </c>
      <c r="D2248">
        <f>'TPS543C20 Loop Gain'!AJ1692</f>
        <v>39.283639406482592</v>
      </c>
      <c r="E2248">
        <f>'TPS543C20 Loop Gain'!B1692</f>
        <v>155800</v>
      </c>
    </row>
    <row r="2249" spans="3:5" x14ac:dyDescent="0.35">
      <c r="C2249">
        <f>'TPS543C20 Loop Gain'!AI1691</f>
        <v>-32.176489271347684</v>
      </c>
      <c r="D2249">
        <f>'TPS543C20 Loop Gain'!AJ1691</f>
        <v>39.310396205005219</v>
      </c>
      <c r="E2249">
        <f>'TPS543C20 Loop Gain'!B1691</f>
        <v>155700</v>
      </c>
    </row>
    <row r="2250" spans="3:5" x14ac:dyDescent="0.35">
      <c r="C2250">
        <f>'TPS543C20 Loop Gain'!AI1690</f>
        <v>-32.169657845058836</v>
      </c>
      <c r="D2250">
        <f>'TPS543C20 Loop Gain'!AJ1690</f>
        <v>39.337145447341079</v>
      </c>
      <c r="E2250">
        <f>'TPS543C20 Loop Gain'!B1690</f>
        <v>155600</v>
      </c>
    </row>
    <row r="2251" spans="3:5" x14ac:dyDescent="0.35">
      <c r="C2251">
        <f>'TPS543C20 Loop Gain'!AI1689</f>
        <v>-32.162823831891437</v>
      </c>
      <c r="D2251">
        <f>'TPS543C20 Loop Gain'!AJ1689</f>
        <v>39.363887125586572</v>
      </c>
      <c r="E2251">
        <f>'TPS543C20 Loop Gain'!B1689</f>
        <v>155500</v>
      </c>
    </row>
    <row r="2252" spans="3:5" x14ac:dyDescent="0.35">
      <c r="C2252">
        <f>'TPS543C20 Loop Gain'!AI1688</f>
        <v>-32.155987226329465</v>
      </c>
      <c r="D2252">
        <f>'TPS543C20 Loop Gain'!AJ1688</f>
        <v>39.390621231815409</v>
      </c>
      <c r="E2252">
        <f>'TPS543C20 Loop Gain'!B1688</f>
        <v>155400</v>
      </c>
    </row>
    <row r="2253" spans="3:5" x14ac:dyDescent="0.35">
      <c r="C2253">
        <f>'TPS543C20 Loop Gain'!AI1687</f>
        <v>-32.149148022847598</v>
      </c>
      <c r="D2253">
        <f>'TPS543C20 Loop Gain'!AJ1687</f>
        <v>39.417347758076723</v>
      </c>
      <c r="E2253">
        <f>'TPS543C20 Loop Gain'!B1687</f>
        <v>155300</v>
      </c>
    </row>
    <row r="2254" spans="3:5" x14ac:dyDescent="0.35">
      <c r="C2254">
        <f>'TPS543C20 Loop Gain'!AI1686</f>
        <v>-32.142306215911276</v>
      </c>
      <c r="D2254">
        <f>'TPS543C20 Loop Gain'!AJ1686</f>
        <v>39.444066696398593</v>
      </c>
      <c r="E2254">
        <f>'TPS543C20 Loop Gain'!B1686</f>
        <v>155200</v>
      </c>
    </row>
    <row r="2255" spans="3:5" x14ac:dyDescent="0.35">
      <c r="C2255">
        <f>'TPS543C20 Loop Gain'!AI1685</f>
        <v>-32.135461799977001</v>
      </c>
      <c r="D2255">
        <f>'TPS543C20 Loop Gain'!AJ1685</f>
        <v>39.470778038784388</v>
      </c>
      <c r="E2255">
        <f>'TPS543C20 Loop Gain'!B1685</f>
        <v>155100</v>
      </c>
    </row>
    <row r="2256" spans="3:5" x14ac:dyDescent="0.35">
      <c r="C2256">
        <f>'TPS543C20 Loop Gain'!AI1684</f>
        <v>-32.128614769492096</v>
      </c>
      <c r="D2256">
        <f>'TPS543C20 Loop Gain'!AJ1684</f>
        <v>39.497481777215199</v>
      </c>
      <c r="E2256">
        <f>'TPS543C20 Loop Gain'!B1684</f>
        <v>155000</v>
      </c>
    </row>
    <row r="2257" spans="3:5" x14ac:dyDescent="0.35">
      <c r="C2257">
        <f>'TPS543C20 Loop Gain'!AI1683</f>
        <v>-32.121765118893862</v>
      </c>
      <c r="D2257">
        <f>'TPS543C20 Loop Gain'!AJ1683</f>
        <v>39.524177903648358</v>
      </c>
      <c r="E2257">
        <f>'TPS543C20 Loop Gain'!B1683</f>
        <v>154900</v>
      </c>
    </row>
    <row r="2258" spans="3:5" x14ac:dyDescent="0.35">
      <c r="C2258">
        <f>'TPS543C20 Loop Gain'!AI1682</f>
        <v>-32.11491284261151</v>
      </c>
      <c r="D2258">
        <f>'TPS543C20 Loop Gain'!AJ1682</f>
        <v>39.550866410017697</v>
      </c>
      <c r="E2258">
        <f>'TPS543C20 Loop Gain'!B1682</f>
        <v>154800</v>
      </c>
    </row>
    <row r="2259" spans="3:5" x14ac:dyDescent="0.35">
      <c r="C2259">
        <f>'TPS543C20 Loop Gain'!AI1681</f>
        <v>-32.108057935064096</v>
      </c>
      <c r="D2259">
        <f>'TPS543C20 Loop Gain'!AJ1681</f>
        <v>39.577547288234832</v>
      </c>
      <c r="E2259">
        <f>'TPS543C20 Loop Gain'!B1681</f>
        <v>154700</v>
      </c>
    </row>
    <row r="2260" spans="3:5" x14ac:dyDescent="0.35">
      <c r="C2260">
        <f>'TPS543C20 Loop Gain'!AI1680</f>
        <v>-32.10120039066144</v>
      </c>
      <c r="D2260">
        <f>'TPS543C20 Loop Gain'!AJ1680</f>
        <v>39.60422053018636</v>
      </c>
      <c r="E2260">
        <f>'TPS543C20 Loop Gain'!B1680</f>
        <v>154600</v>
      </c>
    </row>
    <row r="2261" spans="3:5" x14ac:dyDescent="0.35">
      <c r="C2261">
        <f>'TPS543C20 Loop Gain'!AI1679</f>
        <v>-32.09434020380467</v>
      </c>
      <c r="D2261">
        <f>'TPS543C20 Loop Gain'!AJ1679</f>
        <v>39.630886127736524</v>
      </c>
      <c r="E2261">
        <f>'TPS543C20 Loop Gain'!B1679</f>
        <v>154500</v>
      </c>
    </row>
    <row r="2262" spans="3:5" x14ac:dyDescent="0.35">
      <c r="C2262">
        <f>'TPS543C20 Loop Gain'!AI1678</f>
        <v>-32.087477368884564</v>
      </c>
      <c r="D2262">
        <f>'TPS543C20 Loop Gain'!AJ1678</f>
        <v>39.657544072725024</v>
      </c>
      <c r="E2262">
        <f>'TPS543C20 Loop Gain'!B1678</f>
        <v>154400</v>
      </c>
    </row>
    <row r="2263" spans="3:5" x14ac:dyDescent="0.35">
      <c r="C2263">
        <f>'TPS543C20 Loop Gain'!AI1677</f>
        <v>-32.080611880283229</v>
      </c>
      <c r="D2263">
        <f>'TPS543C20 Loop Gain'!AJ1677</f>
        <v>39.684194356967701</v>
      </c>
      <c r="E2263">
        <f>'TPS543C20 Loop Gain'!B1677</f>
        <v>154300</v>
      </c>
    </row>
    <row r="2264" spans="3:5" x14ac:dyDescent="0.35">
      <c r="C2264">
        <f>'TPS543C20 Loop Gain'!AI1676</f>
        <v>-32.073743732373046</v>
      </c>
      <c r="D2264">
        <f>'TPS543C20 Loop Gain'!AJ1676</f>
        <v>39.7108369722568</v>
      </c>
      <c r="E2264">
        <f>'TPS543C20 Loop Gain'!B1676</f>
        <v>154200</v>
      </c>
    </row>
    <row r="2265" spans="3:5" x14ac:dyDescent="0.35">
      <c r="C2265">
        <f>'TPS543C20 Loop Gain'!AI1675</f>
        <v>-32.066872919516626</v>
      </c>
      <c r="D2265">
        <f>'TPS543C20 Loop Gain'!AJ1675</f>
        <v>39.737471910361862</v>
      </c>
      <c r="E2265">
        <f>'TPS543C20 Loop Gain'!B1675</f>
        <v>154100</v>
      </c>
    </row>
    <row r="2266" spans="3:5" x14ac:dyDescent="0.35">
      <c r="C2266">
        <f>'TPS543C20 Loop Gain'!AI1674</f>
        <v>-32.059999436067805</v>
      </c>
      <c r="D2266">
        <f>'TPS543C20 Loop Gain'!AJ1674</f>
        <v>39.764099163026273</v>
      </c>
      <c r="E2266">
        <f>'TPS543C20 Loop Gain'!B1674</f>
        <v>154000</v>
      </c>
    </row>
    <row r="2267" spans="3:5" x14ac:dyDescent="0.35">
      <c r="C2267">
        <f>'TPS543C20 Loop Gain'!AI1673</f>
        <v>-32.053123276370464</v>
      </c>
      <c r="D2267">
        <f>'TPS543C20 Loop Gain'!AJ1673</f>
        <v>39.790718721970663</v>
      </c>
      <c r="E2267">
        <f>'TPS543C20 Loop Gain'!B1673</f>
        <v>153900</v>
      </c>
    </row>
    <row r="2268" spans="3:5" x14ac:dyDescent="0.35">
      <c r="C2268">
        <f>'TPS543C20 Loop Gain'!AI1672</f>
        <v>-32.046244434759032</v>
      </c>
      <c r="D2268">
        <f>'TPS543C20 Loop Gain'!AJ1672</f>
        <v>39.817330578891699</v>
      </c>
      <c r="E2268">
        <f>'TPS543C20 Loop Gain'!B1672</f>
        <v>153800</v>
      </c>
    </row>
    <row r="2269" spans="3:5" x14ac:dyDescent="0.35">
      <c r="C2269">
        <f>'TPS543C20 Loop Gain'!AI1671</f>
        <v>-32.039362905557944</v>
      </c>
      <c r="D2269">
        <f>'TPS543C20 Loop Gain'!AJ1671</f>
        <v>39.843934725460976</v>
      </c>
      <c r="E2269">
        <f>'TPS543C20 Loop Gain'!B1671</f>
        <v>153700</v>
      </c>
    </row>
    <row r="2270" spans="3:5" x14ac:dyDescent="0.35">
      <c r="C2270">
        <f>'TPS543C20 Loop Gain'!AI1670</f>
        <v>-32.03247868308258</v>
      </c>
      <c r="D2270">
        <f>'TPS543C20 Loop Gain'!AJ1670</f>
        <v>39.870531153326283</v>
      </c>
      <c r="E2270">
        <f>'TPS543C20 Loop Gain'!B1670</f>
        <v>153600</v>
      </c>
    </row>
    <row r="2271" spans="3:5" x14ac:dyDescent="0.35">
      <c r="C2271">
        <f>'TPS543C20 Loop Gain'!AI1669</f>
        <v>-32.025591761638594</v>
      </c>
      <c r="D2271">
        <f>'TPS543C20 Loop Gain'!AJ1669</f>
        <v>39.897119854109796</v>
      </c>
      <c r="E2271">
        <f>'TPS543C20 Loop Gain'!B1669</f>
        <v>153500</v>
      </c>
    </row>
    <row r="2272" spans="3:5" x14ac:dyDescent="0.35">
      <c r="C2272">
        <f>'TPS543C20 Loop Gain'!AI1668</f>
        <v>-32.018702135521792</v>
      </c>
      <c r="D2272">
        <f>'TPS543C20 Loop Gain'!AJ1668</f>
        <v>39.923700819411607</v>
      </c>
      <c r="E2272">
        <f>'TPS543C20 Loop Gain'!B1668</f>
        <v>153400</v>
      </c>
    </row>
    <row r="2273" spans="3:5" x14ac:dyDescent="0.35">
      <c r="C2273">
        <f>'TPS543C20 Loop Gain'!AI1667</f>
        <v>-32.011809799018401</v>
      </c>
      <c r="D2273">
        <f>'TPS543C20 Loop Gain'!AJ1667</f>
        <v>39.950274040804842</v>
      </c>
      <c r="E2273">
        <f>'TPS543C20 Loop Gain'!B1667</f>
        <v>153300</v>
      </c>
    </row>
    <row r="2274" spans="3:5" x14ac:dyDescent="0.35">
      <c r="C2274">
        <f>'TPS543C20 Loop Gain'!AI1666</f>
        <v>-32.004914746404943</v>
      </c>
      <c r="D2274">
        <f>'TPS543C20 Loop Gain'!AJ1666</f>
        <v>39.976839509839436</v>
      </c>
      <c r="E2274">
        <f>'TPS543C20 Loop Gain'!B1666</f>
        <v>153200</v>
      </c>
    </row>
    <row r="2275" spans="3:5" x14ac:dyDescent="0.35">
      <c r="C2275">
        <f>'TPS543C20 Loop Gain'!AI1665</f>
        <v>-31.998016971948168</v>
      </c>
      <c r="D2275">
        <f>'TPS543C20 Loop Gain'!AJ1665</f>
        <v>40.003397218039417</v>
      </c>
      <c r="E2275">
        <f>'TPS543C20 Loop Gain'!B1665</f>
        <v>153100</v>
      </c>
    </row>
    <row r="2276" spans="3:5" x14ac:dyDescent="0.35">
      <c r="C2276">
        <f>'TPS543C20 Loop Gain'!AI1664</f>
        <v>-31.99111646990497</v>
      </c>
      <c r="D2276">
        <f>'TPS543C20 Loop Gain'!AJ1664</f>
        <v>40.02994715690491</v>
      </c>
      <c r="E2276">
        <f>'TPS543C20 Loop Gain'!B1664</f>
        <v>153000</v>
      </c>
    </row>
    <row r="2277" spans="3:5" x14ac:dyDescent="0.35">
      <c r="C2277">
        <f>'TPS543C20 Loop Gain'!AI1663</f>
        <v>-31.984213234522329</v>
      </c>
      <c r="D2277">
        <f>'TPS543C20 Loop Gain'!AJ1663</f>
        <v>40.056489317910177</v>
      </c>
      <c r="E2277">
        <f>'TPS543C20 Loop Gain'!B1663</f>
        <v>152900</v>
      </c>
    </row>
    <row r="2278" spans="3:5" x14ac:dyDescent="0.35">
      <c r="C2278">
        <f>'TPS543C20 Loop Gain'!AI1662</f>
        <v>-31.977307260037794</v>
      </c>
      <c r="D2278">
        <f>'TPS543C20 Loop Gain'!AJ1662</f>
        <v>40.08302369250589</v>
      </c>
      <c r="E2278">
        <f>'TPS543C20 Loop Gain'!B1662</f>
        <v>152800</v>
      </c>
    </row>
    <row r="2279" spans="3:5" x14ac:dyDescent="0.35">
      <c r="C2279">
        <f>'TPS543C20 Loop Gain'!AI1661</f>
        <v>-31.970398540678922</v>
      </c>
      <c r="D2279">
        <f>'TPS543C20 Loop Gain'!AJ1661</f>
        <v>40.109550272116827</v>
      </c>
      <c r="E2279">
        <f>'TPS543C20 Loop Gain'!B1661</f>
        <v>152700</v>
      </c>
    </row>
    <row r="2280" spans="3:5" x14ac:dyDescent="0.35">
      <c r="C2280">
        <f>'TPS543C20 Loop Gain'!AI1660</f>
        <v>-31.963487070663007</v>
      </c>
      <c r="D2280">
        <f>'TPS543C20 Loop Gain'!AJ1660</f>
        <v>40.136069048140818</v>
      </c>
      <c r="E2280">
        <f>'TPS543C20 Loop Gain'!B1660</f>
        <v>152600</v>
      </c>
    </row>
    <row r="2281" spans="3:5" x14ac:dyDescent="0.35">
      <c r="C2281">
        <f>'TPS543C20 Loop Gain'!AI1659</f>
        <v>-31.95657284419795</v>
      </c>
      <c r="D2281">
        <f>'TPS543C20 Loop Gain'!AJ1659</f>
        <v>40.162580011953615</v>
      </c>
      <c r="E2281">
        <f>'TPS543C20 Loop Gain'!B1659</f>
        <v>152500</v>
      </c>
    </row>
    <row r="2282" spans="3:5" x14ac:dyDescent="0.35">
      <c r="C2282">
        <f>'TPS543C20 Loop Gain'!AI1658</f>
        <v>-31.94965585548125</v>
      </c>
      <c r="D2282">
        <f>'TPS543C20 Loop Gain'!AJ1658</f>
        <v>40.189083154903891</v>
      </c>
      <c r="E2282">
        <f>'TPS543C20 Loop Gain'!B1658</f>
        <v>152400</v>
      </c>
    </row>
    <row r="2283" spans="3:5" x14ac:dyDescent="0.35">
      <c r="C2283">
        <f>'TPS543C20 Loop Gain'!AI1657</f>
        <v>-31.94273609870061</v>
      </c>
      <c r="D2283">
        <f>'TPS543C20 Loop Gain'!AJ1657</f>
        <v>40.21557846831422</v>
      </c>
      <c r="E2283">
        <f>'TPS543C20 Loop Gain'!B1657</f>
        <v>152300</v>
      </c>
    </row>
    <row r="2284" spans="3:5" x14ac:dyDescent="0.35">
      <c r="C2284">
        <f>'TPS543C20 Loop Gain'!AI1656</f>
        <v>-31.935813568033808</v>
      </c>
      <c r="D2284">
        <f>'TPS543C20 Loop Gain'!AJ1656</f>
        <v>40.242065943482594</v>
      </c>
      <c r="E2284">
        <f>'TPS543C20 Loop Gain'!B1656</f>
        <v>152200</v>
      </c>
    </row>
    <row r="2285" spans="3:5" x14ac:dyDescent="0.35">
      <c r="C2285">
        <f>'TPS543C20 Loop Gain'!AI1655</f>
        <v>-31.928888257648577</v>
      </c>
      <c r="D2285">
        <f>'TPS543C20 Loop Gain'!AJ1655</f>
        <v>40.268545571681408</v>
      </c>
      <c r="E2285">
        <f>'TPS543C20 Loop Gain'!B1655</f>
        <v>152100</v>
      </c>
    </row>
    <row r="2286" spans="3:5" x14ac:dyDescent="0.35">
      <c r="C2286">
        <f>'TPS543C20 Loop Gain'!AI1654</f>
        <v>-31.921960161702305</v>
      </c>
      <c r="D2286">
        <f>'TPS543C20 Loop Gain'!AJ1654</f>
        <v>40.29501734415728</v>
      </c>
      <c r="E2286">
        <f>'TPS543C20 Loop Gain'!B1654</f>
        <v>152000</v>
      </c>
    </row>
    <row r="2287" spans="3:5" x14ac:dyDescent="0.35">
      <c r="C2287">
        <f>'TPS543C20 Loop Gain'!AI1653</f>
        <v>-31.915029274342814</v>
      </c>
      <c r="D2287">
        <f>'TPS543C20 Loop Gain'!AJ1653</f>
        <v>40.321481252129821</v>
      </c>
      <c r="E2287">
        <f>'TPS543C20 Loop Gain'!B1653</f>
        <v>151900</v>
      </c>
    </row>
    <row r="2288" spans="3:5" x14ac:dyDescent="0.35">
      <c r="C2288">
        <f>'TPS543C20 Loop Gain'!AI1652</f>
        <v>-31.908095589706956</v>
      </c>
      <c r="D2288">
        <f>'TPS543C20 Loop Gain'!AJ1652</f>
        <v>40.347937286794526</v>
      </c>
      <c r="E2288">
        <f>'TPS543C20 Loop Gain'!B1652</f>
        <v>151800</v>
      </c>
    </row>
    <row r="2289" spans="3:5" x14ac:dyDescent="0.35">
      <c r="C2289">
        <f>'TPS543C20 Loop Gain'!AI1651</f>
        <v>-31.901159101922389</v>
      </c>
      <c r="D2289">
        <f>'TPS543C20 Loop Gain'!AJ1651</f>
        <v>40.374385439320378</v>
      </c>
      <c r="E2289">
        <f>'TPS543C20 Loop Gain'!B1651</f>
        <v>151700</v>
      </c>
    </row>
    <row r="2290" spans="3:5" x14ac:dyDescent="0.35">
      <c r="C2290">
        <f>'TPS543C20 Loop Gain'!AI1650</f>
        <v>-31.894219805106037</v>
      </c>
      <c r="D2290">
        <f>'TPS543C20 Loop Gain'!AJ1650</f>
        <v>40.400825700848976</v>
      </c>
      <c r="E2290">
        <f>'TPS543C20 Loop Gain'!B1650</f>
        <v>151600</v>
      </c>
    </row>
    <row r="2291" spans="3:5" x14ac:dyDescent="0.35">
      <c r="C2291">
        <f>'TPS543C20 Loop Gain'!AI1649</f>
        <v>-31.887277693364545</v>
      </c>
      <c r="D2291">
        <f>'TPS543C20 Loop Gain'!AJ1649</f>
        <v>40.42725806249701</v>
      </c>
      <c r="E2291">
        <f>'TPS543C20 Loop Gain'!B1649</f>
        <v>151500</v>
      </c>
    </row>
    <row r="2292" spans="3:5" x14ac:dyDescent="0.35">
      <c r="C2292">
        <f>'TPS543C20 Loop Gain'!AI1648</f>
        <v>-31.880332760794676</v>
      </c>
      <c r="D2292">
        <f>'TPS543C20 Loop Gain'!AJ1648</f>
        <v>40.453682515354693</v>
      </c>
      <c r="E2292">
        <f>'TPS543C20 Loop Gain'!B1648</f>
        <v>151400</v>
      </c>
    </row>
    <row r="2293" spans="3:5" x14ac:dyDescent="0.35">
      <c r="C2293">
        <f>'TPS543C20 Loop Gain'!AI1647</f>
        <v>-31.873385001482454</v>
      </c>
      <c r="D2293">
        <f>'TPS543C20 Loop Gain'!AJ1647</f>
        <v>40.480099050485684</v>
      </c>
      <c r="E2293">
        <f>'TPS543C20 Loop Gain'!B1647</f>
        <v>151300</v>
      </c>
    </row>
    <row r="2294" spans="3:5" x14ac:dyDescent="0.35">
      <c r="C2294">
        <f>'TPS543C20 Loop Gain'!AI1646</f>
        <v>-31.866434409503949</v>
      </c>
      <c r="D2294">
        <f>'TPS543C20 Loop Gain'!AJ1646</f>
        <v>40.506507658926949</v>
      </c>
      <c r="E2294">
        <f>'TPS543C20 Loop Gain'!B1646</f>
        <v>151200</v>
      </c>
    </row>
    <row r="2295" spans="3:5" x14ac:dyDescent="0.35">
      <c r="C2295">
        <f>'TPS543C20 Loop Gain'!AI1645</f>
        <v>-31.85948097892474</v>
      </c>
      <c r="D2295">
        <f>'TPS543C20 Loop Gain'!AJ1645</f>
        <v>40.532908331689796</v>
      </c>
      <c r="E2295">
        <f>'TPS543C20 Loop Gain'!B1645</f>
        <v>151100</v>
      </c>
    </row>
    <row r="2296" spans="3:5" x14ac:dyDescent="0.35">
      <c r="C2296">
        <f>'TPS543C20 Loop Gain'!AI1644</f>
        <v>-31.852524703800064</v>
      </c>
      <c r="D2296">
        <f>'TPS543C20 Loop Gain'!AJ1644</f>
        <v>40.559301059757466</v>
      </c>
      <c r="E2296">
        <f>'TPS543C20 Loop Gain'!B1644</f>
        <v>151000</v>
      </c>
    </row>
    <row r="2297" spans="3:5" x14ac:dyDescent="0.35">
      <c r="C2297">
        <f>'TPS543C20 Loop Gain'!AI1643</f>
        <v>-31.845565578174899</v>
      </c>
      <c r="D2297">
        <f>'TPS543C20 Loop Gain'!AJ1643</f>
        <v>40.585685834087663</v>
      </c>
      <c r="E2297">
        <f>'TPS543C20 Loop Gain'!B1643</f>
        <v>150900</v>
      </c>
    </row>
    <row r="2298" spans="3:5" x14ac:dyDescent="0.35">
      <c r="C2298">
        <f>'TPS543C20 Loop Gain'!AI1642</f>
        <v>-31.83860359608342</v>
      </c>
      <c r="D2298">
        <f>'TPS543C20 Loop Gain'!AJ1642</f>
        <v>40.612062645610941</v>
      </c>
      <c r="E2298">
        <f>'TPS543C20 Loop Gain'!B1642</f>
        <v>150800</v>
      </c>
    </row>
    <row r="2299" spans="3:5" x14ac:dyDescent="0.35">
      <c r="C2299">
        <f>'TPS543C20 Loop Gain'!AI1641</f>
        <v>-31.831638751549697</v>
      </c>
      <c r="D2299">
        <f>'TPS543C20 Loop Gain'!AJ1641</f>
        <v>40.638431485230683</v>
      </c>
      <c r="E2299">
        <f>'TPS543C20 Loop Gain'!B1641</f>
        <v>150700</v>
      </c>
    </row>
    <row r="2300" spans="3:5" x14ac:dyDescent="0.35">
      <c r="C2300">
        <f>'TPS543C20 Loop Gain'!AI1640</f>
        <v>-31.824671038587073</v>
      </c>
      <c r="D2300">
        <f>'TPS543C20 Loop Gain'!AJ1640</f>
        <v>40.664792343822995</v>
      </c>
      <c r="E2300">
        <f>'TPS543C20 Loop Gain'!B1640</f>
        <v>150600</v>
      </c>
    </row>
    <row r="2301" spans="3:5" x14ac:dyDescent="0.35">
      <c r="C2301">
        <f>'TPS543C20 Loop Gain'!AI1639</f>
        <v>-31.817700451198636</v>
      </c>
      <c r="D2301">
        <f>'TPS543C20 Loop Gain'!AJ1639</f>
        <v>40.691145212237693</v>
      </c>
      <c r="E2301">
        <f>'TPS543C20 Loop Gain'!B1639</f>
        <v>150500</v>
      </c>
    </row>
    <row r="2302" spans="3:5" x14ac:dyDescent="0.35">
      <c r="C2302">
        <f>'TPS543C20 Loop Gain'!AI1638</f>
        <v>-31.810726983376711</v>
      </c>
      <c r="D2302">
        <f>'TPS543C20 Loop Gain'!AJ1638</f>
        <v>40.717490081297228</v>
      </c>
      <c r="E2302">
        <f>'TPS543C20 Loop Gain'!B1638</f>
        <v>150400</v>
      </c>
    </row>
    <row r="2303" spans="3:5" x14ac:dyDescent="0.35">
      <c r="C2303">
        <f>'TPS543C20 Loop Gain'!AI1637</f>
        <v>-31.803750629102659</v>
      </c>
      <c r="D2303">
        <f>'TPS543C20 Loop Gain'!AJ1637</f>
        <v>40.74382694179581</v>
      </c>
      <c r="E2303">
        <f>'TPS543C20 Loop Gain'!B1637</f>
        <v>150300</v>
      </c>
    </row>
    <row r="2304" spans="3:5" x14ac:dyDescent="0.35">
      <c r="C2304">
        <f>'TPS543C20 Loop Gain'!AI1636</f>
        <v>-31.796771382348268</v>
      </c>
      <c r="D2304">
        <f>'TPS543C20 Loop Gain'!AJ1636</f>
        <v>40.770155784500155</v>
      </c>
      <c r="E2304">
        <f>'TPS543C20 Loop Gain'!B1636</f>
        <v>150200</v>
      </c>
    </row>
    <row r="2305" spans="3:5" x14ac:dyDescent="0.35">
      <c r="C2305">
        <f>'TPS543C20 Loop Gain'!AI1635</f>
        <v>-31.789789237073446</v>
      </c>
      <c r="D2305">
        <f>'TPS543C20 Loop Gain'!AJ1635</f>
        <v>40.796476600151969</v>
      </c>
      <c r="E2305">
        <f>'TPS543C20 Loop Gain'!B1635</f>
        <v>150100</v>
      </c>
    </row>
    <row r="2306" spans="3:5" x14ac:dyDescent="0.35">
      <c r="C2306">
        <f>'TPS543C20 Loop Gain'!AI1634</f>
        <v>-31.782804187228368</v>
      </c>
      <c r="D2306">
        <f>'TPS543C20 Loop Gain'!AJ1634</f>
        <v>40.822789379462392</v>
      </c>
      <c r="E2306">
        <f>'TPS543C20 Loop Gain'!B1634</f>
        <v>150000</v>
      </c>
    </row>
    <row r="2307" spans="3:5" x14ac:dyDescent="0.35">
      <c r="C2307">
        <f>'TPS543C20 Loop Gain'!AI1633</f>
        <v>-31.775816226751981</v>
      </c>
      <c r="D2307">
        <f>'TPS543C20 Loop Gain'!AJ1633</f>
        <v>40.849094113115825</v>
      </c>
      <c r="E2307">
        <f>'TPS543C20 Loop Gain'!B1633</f>
        <v>149900</v>
      </c>
    </row>
    <row r="2308" spans="3:5" x14ac:dyDescent="0.35">
      <c r="C2308">
        <f>'TPS543C20 Loop Gain'!AI1632</f>
        <v>-31.768825349572509</v>
      </c>
      <c r="D2308">
        <f>'TPS543C20 Loop Gain'!AJ1632</f>
        <v>40.875390791769817</v>
      </c>
      <c r="E2308">
        <f>'TPS543C20 Loop Gain'!B1632</f>
        <v>149800</v>
      </c>
    </row>
    <row r="2309" spans="3:5" x14ac:dyDescent="0.35">
      <c r="C2309">
        <f>'TPS543C20 Loop Gain'!AI1631</f>
        <v>-31.761831549607614</v>
      </c>
      <c r="D2309">
        <f>'TPS543C20 Loop Gain'!AJ1631</f>
        <v>40.901679406052963</v>
      </c>
      <c r="E2309">
        <f>'TPS543C20 Loop Gain'!B1631</f>
        <v>149700</v>
      </c>
    </row>
    <row r="2310" spans="3:5" x14ac:dyDescent="0.35">
      <c r="C2310">
        <f>'TPS543C20 Loop Gain'!AI1630</f>
        <v>-31.754834820764014</v>
      </c>
      <c r="D2310">
        <f>'TPS543C20 Loop Gain'!AJ1630</f>
        <v>40.927959946566382</v>
      </c>
      <c r="E2310">
        <f>'TPS543C20 Loop Gain'!B1630</f>
        <v>149600</v>
      </c>
    </row>
    <row r="2311" spans="3:5" x14ac:dyDescent="0.35">
      <c r="C2311">
        <f>'TPS543C20 Loop Gain'!AI1629</f>
        <v>-31.747835156937604</v>
      </c>
      <c r="D2311">
        <f>'TPS543C20 Loop Gain'!AJ1629</f>
        <v>40.954232403881896</v>
      </c>
      <c r="E2311">
        <f>'TPS543C20 Loop Gain'!B1629</f>
        <v>149500</v>
      </c>
    </row>
    <row r="2312" spans="3:5" x14ac:dyDescent="0.35">
      <c r="C2312">
        <f>'TPS543C20 Loop Gain'!AI1628</f>
        <v>-31.740832552013408</v>
      </c>
      <c r="D2312">
        <f>'TPS543C20 Loop Gain'!AJ1628</f>
        <v>40.980496768545557</v>
      </c>
      <c r="E2312">
        <f>'TPS543C20 Loop Gain'!B1628</f>
        <v>149400</v>
      </c>
    </row>
    <row r="2313" spans="3:5" x14ac:dyDescent="0.35">
      <c r="C2313">
        <f>'TPS543C20 Loop Gain'!AI1627</f>
        <v>-31.733826999865371</v>
      </c>
      <c r="D2313">
        <f>'TPS543C20 Loop Gain'!AJ1627</f>
        <v>41.006753031072734</v>
      </c>
      <c r="E2313">
        <f>'TPS543C20 Loop Gain'!B1627</f>
        <v>149300</v>
      </c>
    </row>
    <row r="2314" spans="3:5" x14ac:dyDescent="0.35">
      <c r="C2314">
        <f>'TPS543C20 Loop Gain'!AI1626</f>
        <v>-31.726818494356696</v>
      </c>
      <c r="D2314">
        <f>'TPS543C20 Loop Gain'!AJ1626</f>
        <v>41.033001181951569</v>
      </c>
      <c r="E2314">
        <f>'TPS543C20 Loop Gain'!B1626</f>
        <v>149200</v>
      </c>
    </row>
    <row r="2315" spans="3:5" x14ac:dyDescent="0.35">
      <c r="C2315">
        <f>'TPS543C20 Loop Gain'!AI1625</f>
        <v>-31.719807029339613</v>
      </c>
      <c r="D2315">
        <f>'TPS543C20 Loop Gain'!AJ1625</f>
        <v>41.059241211641961</v>
      </c>
      <c r="E2315">
        <f>'TPS543C20 Loop Gain'!B1625</f>
        <v>149100</v>
      </c>
    </row>
    <row r="2316" spans="3:5" x14ac:dyDescent="0.35">
      <c r="C2316">
        <f>'TPS543C20 Loop Gain'!AI1624</f>
        <v>-31.712792598655305</v>
      </c>
      <c r="D2316">
        <f>'TPS543C20 Loop Gain'!AJ1624</f>
        <v>41.085473110573624</v>
      </c>
      <c r="E2316">
        <f>'TPS543C20 Loop Gain'!B1624</f>
        <v>149000</v>
      </c>
    </row>
    <row r="2317" spans="3:5" x14ac:dyDescent="0.35">
      <c r="C2317">
        <f>'TPS543C20 Loop Gain'!AI1623</f>
        <v>-31.705775196133814</v>
      </c>
      <c r="D2317">
        <f>'TPS543C20 Loop Gain'!AJ1623</f>
        <v>41.111696869149597</v>
      </c>
      <c r="E2317">
        <f>'TPS543C20 Loop Gain'!B1623</f>
        <v>148900</v>
      </c>
    </row>
    <row r="2318" spans="3:5" x14ac:dyDescent="0.35">
      <c r="C2318">
        <f>'TPS543C20 Loop Gain'!AI1622</f>
        <v>-31.698754815594125</v>
      </c>
      <c r="D2318">
        <f>'TPS543C20 Loop Gain'!AJ1622</f>
        <v>41.13791247774315</v>
      </c>
      <c r="E2318">
        <f>'TPS543C20 Loop Gain'!B1622</f>
        <v>148800</v>
      </c>
    </row>
    <row r="2319" spans="3:5" x14ac:dyDescent="0.35">
      <c r="C2319">
        <f>'TPS543C20 Loop Gain'!AI1621</f>
        <v>-31.691731450844273</v>
      </c>
      <c r="D2319">
        <f>'TPS543C20 Loop Gain'!AJ1621</f>
        <v>41.164119926698604</v>
      </c>
      <c r="E2319">
        <f>'TPS543C20 Loop Gain'!B1621</f>
        <v>148700</v>
      </c>
    </row>
    <row r="2320" spans="3:5" x14ac:dyDescent="0.35">
      <c r="C2320">
        <f>'TPS543C20 Loop Gain'!AI1620</f>
        <v>-31.684705095680826</v>
      </c>
      <c r="D2320">
        <f>'TPS543C20 Loop Gain'!AJ1620</f>
        <v>41.190319206331552</v>
      </c>
      <c r="E2320">
        <f>'TPS543C20 Loop Gain'!B1620</f>
        <v>148600</v>
      </c>
    </row>
    <row r="2321" spans="3:5" x14ac:dyDescent="0.35">
      <c r="C2321">
        <f>'TPS543C20 Loop Gain'!AI1619</f>
        <v>-31.677675743889754</v>
      </c>
      <c r="D2321">
        <f>'TPS543C20 Loop Gain'!AJ1619</f>
        <v>41.216510306927681</v>
      </c>
      <c r="E2321">
        <f>'TPS543C20 Loop Gain'!B1619</f>
        <v>148500</v>
      </c>
    </row>
    <row r="2322" spans="3:5" x14ac:dyDescent="0.35">
      <c r="C2322">
        <f>'TPS543C20 Loop Gain'!AI1618</f>
        <v>-31.670643389245075</v>
      </c>
      <c r="D2322">
        <f>'TPS543C20 Loop Gain'!AJ1618</f>
        <v>41.242693218744932</v>
      </c>
      <c r="E2322">
        <f>'TPS543C20 Loop Gain'!B1618</f>
        <v>148400</v>
      </c>
    </row>
    <row r="2323" spans="3:5" x14ac:dyDescent="0.35">
      <c r="C2323">
        <f>'TPS543C20 Loop Gain'!AI1617</f>
        <v>-31.663608025510133</v>
      </c>
      <c r="D2323">
        <f>'TPS543C20 Loop Gain'!AJ1617</f>
        <v>41.268867932010657</v>
      </c>
      <c r="E2323">
        <f>'TPS543C20 Loop Gain'!B1617</f>
        <v>148300</v>
      </c>
    </row>
    <row r="2324" spans="3:5" x14ac:dyDescent="0.35">
      <c r="C2324">
        <f>'TPS543C20 Loop Gain'!AI1616</f>
        <v>-31.656569646436814</v>
      </c>
      <c r="D2324">
        <f>'TPS543C20 Loop Gain'!AJ1616</f>
        <v>41.295034436923594</v>
      </c>
      <c r="E2324">
        <f>'TPS543C20 Loop Gain'!B1616</f>
        <v>148200</v>
      </c>
    </row>
    <row r="2325" spans="3:5" x14ac:dyDescent="0.35">
      <c r="C2325">
        <f>'TPS543C20 Loop Gain'!AI1615</f>
        <v>-31.649528245765438</v>
      </c>
      <c r="D2325">
        <f>'TPS543C20 Loop Gain'!AJ1615</f>
        <v>41.321192723652693</v>
      </c>
      <c r="E2325">
        <f>'TPS543C20 Loop Gain'!B1615</f>
        <v>148100</v>
      </c>
    </row>
    <row r="2326" spans="3:5" x14ac:dyDescent="0.35">
      <c r="C2326">
        <f>'TPS543C20 Loop Gain'!AI1614</f>
        <v>-31.642483817225475</v>
      </c>
      <c r="D2326">
        <f>'TPS543C20 Loop Gain'!AJ1614</f>
        <v>41.347342782336298</v>
      </c>
      <c r="E2326">
        <f>'TPS543C20 Loop Gain'!B1614</f>
        <v>148000</v>
      </c>
    </row>
    <row r="2327" spans="3:5" x14ac:dyDescent="0.35">
      <c r="C2327">
        <f>'TPS543C20 Loop Gain'!AI1613</f>
        <v>-31.635436354534452</v>
      </c>
      <c r="D2327">
        <f>'TPS543C20 Loop Gain'!AJ1613</f>
        <v>41.373484603084727</v>
      </c>
      <c r="E2327">
        <f>'TPS543C20 Loop Gain'!B1613</f>
        <v>147900</v>
      </c>
    </row>
    <row r="2328" spans="3:5" x14ac:dyDescent="0.35">
      <c r="C2328">
        <f>'TPS543C20 Loop Gain'!AI1612</f>
        <v>-31.628385851399074</v>
      </c>
      <c r="D2328">
        <f>'TPS543C20 Loop Gain'!AJ1612</f>
        <v>41.399618175978013</v>
      </c>
      <c r="E2328">
        <f>'TPS543C20 Loop Gain'!B1612</f>
        <v>147800</v>
      </c>
    </row>
    <row r="2329" spans="3:5" x14ac:dyDescent="0.35">
      <c r="C2329">
        <f>'TPS543C20 Loop Gain'!AI1611</f>
        <v>-31.621332301514045</v>
      </c>
      <c r="D2329">
        <f>'TPS543C20 Loop Gain'!AJ1611</f>
        <v>41.425743491064509</v>
      </c>
      <c r="E2329">
        <f>'TPS543C20 Loop Gain'!B1611</f>
        <v>147700</v>
      </c>
    </row>
    <row r="2330" spans="3:5" x14ac:dyDescent="0.35">
      <c r="C2330">
        <f>'TPS543C20 Loop Gain'!AI1610</f>
        <v>-31.614275698563073</v>
      </c>
      <c r="D2330">
        <f>'TPS543C20 Loop Gain'!AJ1610</f>
        <v>41.451860538365231</v>
      </c>
      <c r="E2330">
        <f>'TPS543C20 Loop Gain'!B1610</f>
        <v>147600</v>
      </c>
    </row>
    <row r="2331" spans="3:5" x14ac:dyDescent="0.35">
      <c r="C2331">
        <f>'TPS543C20 Loop Gain'!AI1609</f>
        <v>-31.607216036217821</v>
      </c>
      <c r="D2331">
        <f>'TPS543C20 Loop Gain'!AJ1609</f>
        <v>41.477969307869259</v>
      </c>
      <c r="E2331">
        <f>'TPS543C20 Loop Gain'!B1609</f>
        <v>147500</v>
      </c>
    </row>
    <row r="2332" spans="3:5" x14ac:dyDescent="0.35">
      <c r="C2332">
        <f>'TPS543C20 Loop Gain'!AI1608</f>
        <v>-31.600153308138871</v>
      </c>
      <c r="D2332">
        <f>'TPS543C20 Loop Gain'!AJ1608</f>
        <v>41.504069789536302</v>
      </c>
      <c r="E2332">
        <f>'TPS543C20 Loop Gain'!B1608</f>
        <v>147400</v>
      </c>
    </row>
    <row r="2333" spans="3:5" x14ac:dyDescent="0.35">
      <c r="C2333">
        <f>'TPS543C20 Loop Gain'!AI1607</f>
        <v>-31.593087507974911</v>
      </c>
      <c r="D2333">
        <f>'TPS543C20 Loop Gain'!AJ1607</f>
        <v>41.530161973294454</v>
      </c>
      <c r="E2333">
        <f>'TPS543C20 Loop Gain'!B1607</f>
        <v>147300</v>
      </c>
    </row>
    <row r="2334" spans="3:5" x14ac:dyDescent="0.35">
      <c r="C2334">
        <f>'TPS543C20 Loop Gain'!AI1606</f>
        <v>-31.586018629363245</v>
      </c>
      <c r="D2334">
        <f>'TPS543C20 Loop Gain'!AJ1606</f>
        <v>41.556245849042654</v>
      </c>
      <c r="E2334">
        <f>'TPS543C20 Loop Gain'!B1606</f>
        <v>147200</v>
      </c>
    </row>
    <row r="2335" spans="3:5" x14ac:dyDescent="0.35">
      <c r="C2335">
        <f>'TPS543C20 Loop Gain'!AI1605</f>
        <v>-31.578946665929134</v>
      </c>
      <c r="D2335">
        <f>'TPS543C20 Loop Gain'!AJ1605</f>
        <v>41.582321406648575</v>
      </c>
      <c r="E2335">
        <f>'TPS543C20 Loop Gain'!B1605</f>
        <v>147100</v>
      </c>
    </row>
    <row r="2336" spans="3:5" x14ac:dyDescent="0.35">
      <c r="C2336">
        <f>'TPS543C20 Loop Gain'!AI1604</f>
        <v>-31.571871611286753</v>
      </c>
      <c r="D2336">
        <f>'TPS543C20 Loop Gain'!AJ1604</f>
        <v>41.608388635949069</v>
      </c>
      <c r="E2336">
        <f>'TPS543C20 Loop Gain'!B1604</f>
        <v>147000</v>
      </c>
    </row>
    <row r="2337" spans="3:5" x14ac:dyDescent="0.35">
      <c r="C2337">
        <f>'TPS543C20 Loop Gain'!AI1603</f>
        <v>-31.564793459037688</v>
      </c>
      <c r="D2337">
        <f>'TPS543C20 Loop Gain'!AJ1603</f>
        <v>41.634447526750833</v>
      </c>
      <c r="E2337">
        <f>'TPS543C20 Loop Gain'!B1603</f>
        <v>146900</v>
      </c>
    </row>
    <row r="2338" spans="3:5" x14ac:dyDescent="0.35">
      <c r="C2338">
        <f>'TPS543C20 Loop Gain'!AI1602</f>
        <v>-31.55771220277266</v>
      </c>
      <c r="D2338">
        <f>'TPS543C20 Loop Gain'!AJ1602</f>
        <v>41.660498068829689</v>
      </c>
      <c r="E2338">
        <f>'TPS543C20 Loop Gain'!B1602</f>
        <v>146800</v>
      </c>
    </row>
    <row r="2339" spans="3:5" x14ac:dyDescent="0.35">
      <c r="C2339">
        <f>'TPS543C20 Loop Gain'!AI1601</f>
        <v>-31.55062783607012</v>
      </c>
      <c r="D2339">
        <f>'TPS543C20 Loop Gain'!AJ1601</f>
        <v>41.686540251929571</v>
      </c>
      <c r="E2339">
        <f>'TPS543C20 Loop Gain'!B1601</f>
        <v>146700</v>
      </c>
    </row>
    <row r="2340" spans="3:5" x14ac:dyDescent="0.35">
      <c r="C2340">
        <f>'TPS543C20 Loop Gain'!AI1600</f>
        <v>-31.54354035249661</v>
      </c>
      <c r="D2340">
        <f>'TPS543C20 Loop Gain'!AJ1600</f>
        <v>41.712574065762844</v>
      </c>
      <c r="E2340">
        <f>'TPS543C20 Loop Gain'!B1600</f>
        <v>146600</v>
      </c>
    </row>
    <row r="2341" spans="3:5" x14ac:dyDescent="0.35">
      <c r="C2341">
        <f>'TPS543C20 Loop Gain'!AI1599</f>
        <v>-31.536449745606866</v>
      </c>
      <c r="D2341">
        <f>'TPS543C20 Loop Gain'!AJ1599</f>
        <v>41.738599500012889</v>
      </c>
      <c r="E2341">
        <f>'TPS543C20 Loop Gain'!B1599</f>
        <v>146500</v>
      </c>
    </row>
    <row r="2342" spans="3:5" x14ac:dyDescent="0.35">
      <c r="C2342">
        <f>'TPS543C20 Loop Gain'!AI1598</f>
        <v>-31.529356008943978</v>
      </c>
      <c r="D2342">
        <f>'TPS543C20 Loop Gain'!AJ1598</f>
        <v>41.764616544329677</v>
      </c>
      <c r="E2342">
        <f>'TPS543C20 Loop Gain'!B1598</f>
        <v>146400</v>
      </c>
    </row>
    <row r="2343" spans="3:5" x14ac:dyDescent="0.35">
      <c r="C2343">
        <f>'TPS543C20 Loop Gain'!AI1597</f>
        <v>-31.522259136038659</v>
      </c>
      <c r="D2343">
        <f>'TPS543C20 Loop Gain'!AJ1597</f>
        <v>41.790625188332555</v>
      </c>
      <c r="E2343">
        <f>'TPS543C20 Loop Gain'!B1597</f>
        <v>146300</v>
      </c>
    </row>
    <row r="2344" spans="3:5" x14ac:dyDescent="0.35">
      <c r="C2344">
        <f>'TPS543C20 Loop Gain'!AI1596</f>
        <v>-31.515159120410047</v>
      </c>
      <c r="D2344">
        <f>'TPS543C20 Loop Gain'!AJ1596</f>
        <v>41.81662542160911</v>
      </c>
      <c r="E2344">
        <f>'TPS543C20 Loop Gain'!B1596</f>
        <v>146200</v>
      </c>
    </row>
    <row r="2345" spans="3:5" x14ac:dyDescent="0.35">
      <c r="C2345">
        <f>'TPS543C20 Loop Gain'!AI1595</f>
        <v>-31.508055955564856</v>
      </c>
      <c r="D2345">
        <f>'TPS543C20 Loop Gain'!AJ1595</f>
        <v>41.84261723371516</v>
      </c>
      <c r="E2345">
        <f>'TPS543C20 Loop Gain'!B1595</f>
        <v>146100</v>
      </c>
    </row>
    <row r="2346" spans="3:5" x14ac:dyDescent="0.35">
      <c r="C2346">
        <f>'TPS543C20 Loop Gain'!AI1594</f>
        <v>-31.500949634998221</v>
      </c>
      <c r="D2346">
        <f>'TPS543C20 Loop Gain'!AJ1594</f>
        <v>41.868600614174191</v>
      </c>
      <c r="E2346">
        <f>'TPS543C20 Loop Gain'!B1594</f>
        <v>146000</v>
      </c>
    </row>
    <row r="2347" spans="3:5" x14ac:dyDescent="0.35">
      <c r="C2347">
        <f>'TPS543C20 Loop Gain'!AI1593</f>
        <v>-31.493840152192696</v>
      </c>
      <c r="D2347">
        <f>'TPS543C20 Loop Gain'!AJ1593</f>
        <v>41.894575552479303</v>
      </c>
      <c r="E2347">
        <f>'TPS543C20 Loop Gain'!B1593</f>
        <v>145900</v>
      </c>
    </row>
    <row r="2348" spans="3:5" x14ac:dyDescent="0.35">
      <c r="C2348">
        <f>'TPS543C20 Loop Gain'!AI1592</f>
        <v>-31.486727500618986</v>
      </c>
      <c r="D2348">
        <f>'TPS543C20 Loop Gain'!AJ1592</f>
        <v>41.920542038089749</v>
      </c>
      <c r="E2348">
        <f>'TPS543C20 Loop Gain'!B1592</f>
        <v>145800</v>
      </c>
    </row>
    <row r="2349" spans="3:5" x14ac:dyDescent="0.35">
      <c r="C2349">
        <f>'TPS543C20 Loop Gain'!AI1591</f>
        <v>-31.479611673735498</v>
      </c>
      <c r="D2349">
        <f>'TPS543C20 Loop Gain'!AJ1591</f>
        <v>41.946500060434474</v>
      </c>
      <c r="E2349">
        <f>'TPS543C20 Loop Gain'!B1591</f>
        <v>145700</v>
      </c>
    </row>
    <row r="2350" spans="3:5" x14ac:dyDescent="0.35">
      <c r="C2350">
        <f>'TPS543C20 Loop Gain'!AI1590</f>
        <v>-31.472492664988575</v>
      </c>
      <c r="D2350">
        <f>'TPS543C20 Loop Gain'!AJ1590</f>
        <v>41.972449608907368</v>
      </c>
      <c r="E2350">
        <f>'TPS543C20 Loop Gain'!B1590</f>
        <v>145600</v>
      </c>
    </row>
    <row r="2351" spans="3:5" x14ac:dyDescent="0.35">
      <c r="C2351">
        <f>'TPS543C20 Loop Gain'!AI1589</f>
        <v>-31.465370467812207</v>
      </c>
      <c r="D2351">
        <f>'TPS543C20 Loop Gain'!AJ1589</f>
        <v>41.998390672873192</v>
      </c>
      <c r="E2351">
        <f>'TPS543C20 Loop Gain'!B1589</f>
        <v>145500</v>
      </c>
    </row>
    <row r="2352" spans="3:5" x14ac:dyDescent="0.35">
      <c r="C2352">
        <f>'TPS543C20 Loop Gain'!AI1588</f>
        <v>-31.458245075628021</v>
      </c>
      <c r="D2352">
        <f>'TPS543C20 Loop Gain'!AJ1588</f>
        <v>42.024323241662806</v>
      </c>
      <c r="E2352">
        <f>'TPS543C20 Loop Gain'!B1588</f>
        <v>145400</v>
      </c>
    </row>
    <row r="2353" spans="3:5" x14ac:dyDescent="0.35">
      <c r="C2353">
        <f>'TPS543C20 Loop Gain'!AI1587</f>
        <v>-31.451116481845748</v>
      </c>
      <c r="D2353">
        <f>'TPS543C20 Loop Gain'!AJ1587</f>
        <v>42.050247304573496</v>
      </c>
      <c r="E2353">
        <f>'TPS543C20 Loop Gain'!B1587</f>
        <v>145300</v>
      </c>
    </row>
    <row r="2354" spans="3:5" x14ac:dyDescent="0.35">
      <c r="C2354">
        <f>'TPS543C20 Loop Gain'!AI1586</f>
        <v>-31.44398467986197</v>
      </c>
      <c r="D2354">
        <f>'TPS543C20 Loop Gain'!AJ1586</f>
        <v>42.076162850870652</v>
      </c>
      <c r="E2354">
        <f>'TPS543C20 Loop Gain'!B1586</f>
        <v>145200</v>
      </c>
    </row>
    <row r="2355" spans="3:5" x14ac:dyDescent="0.35">
      <c r="C2355">
        <f>'TPS543C20 Loop Gain'!AI1585</f>
        <v>-31.4368496630617</v>
      </c>
      <c r="D2355">
        <f>'TPS543C20 Loop Gain'!AJ1585</f>
        <v>42.102069869787449</v>
      </c>
      <c r="E2355">
        <f>'TPS543C20 Loop Gain'!B1585</f>
        <v>145100</v>
      </c>
    </row>
    <row r="2356" spans="3:5" x14ac:dyDescent="0.35">
      <c r="C2356">
        <f>'TPS543C20 Loop Gain'!AI1584</f>
        <v>-31.429711424816958</v>
      </c>
      <c r="D2356">
        <f>'TPS543C20 Loop Gain'!AJ1584</f>
        <v>42.127968350522721</v>
      </c>
      <c r="E2356">
        <f>'TPS543C20 Loop Gain'!B1584</f>
        <v>145000</v>
      </c>
    </row>
    <row r="2357" spans="3:5" x14ac:dyDescent="0.35">
      <c r="C2357">
        <f>'TPS543C20 Loop Gain'!AI1583</f>
        <v>-31.422569958487657</v>
      </c>
      <c r="D2357">
        <f>'TPS543C20 Loop Gain'!AJ1583</f>
        <v>42.15385828224386</v>
      </c>
      <c r="E2357">
        <f>'TPS543C20 Loop Gain'!B1583</f>
        <v>144900</v>
      </c>
    </row>
    <row r="2358" spans="3:5" x14ac:dyDescent="0.35">
      <c r="C2358">
        <f>'TPS543C20 Loop Gain'!AI1582</f>
        <v>-31.415425257421191</v>
      </c>
      <c r="D2358">
        <f>'TPS543C20 Loop Gain'!AJ1582</f>
        <v>42.179739654083299</v>
      </c>
      <c r="E2358">
        <f>'TPS543C20 Loop Gain'!B1582</f>
        <v>144800</v>
      </c>
    </row>
    <row r="2359" spans="3:5" x14ac:dyDescent="0.35">
      <c r="C2359">
        <f>'TPS543C20 Loop Gain'!AI1581</f>
        <v>-31.408277314951874</v>
      </c>
      <c r="D2359">
        <f>'TPS543C20 Loop Gain'!AJ1581</f>
        <v>42.205612455141143</v>
      </c>
      <c r="E2359">
        <f>'TPS543C20 Loop Gain'!B1581</f>
        <v>144700</v>
      </c>
    </row>
    <row r="2360" spans="3:5" x14ac:dyDescent="0.35">
      <c r="C2360">
        <f>'TPS543C20 Loop Gain'!AI1580</f>
        <v>-31.401126124402154</v>
      </c>
      <c r="D2360">
        <f>'TPS543C20 Loop Gain'!AJ1580</f>
        <v>42.231476674483986</v>
      </c>
      <c r="E2360">
        <f>'TPS543C20 Loop Gain'!B1580</f>
        <v>144600</v>
      </c>
    </row>
    <row r="2361" spans="3:5" x14ac:dyDescent="0.35">
      <c r="C2361">
        <f>'TPS543C20 Loop Gain'!AI1579</f>
        <v>-31.393971679081162</v>
      </c>
      <c r="D2361">
        <f>'TPS543C20 Loop Gain'!AJ1579</f>
        <v>42.25733230114421</v>
      </c>
      <c r="E2361">
        <f>'TPS543C20 Loop Gain'!B1579</f>
        <v>144500</v>
      </c>
    </row>
    <row r="2362" spans="3:5" x14ac:dyDescent="0.35">
      <c r="C2362">
        <f>'TPS543C20 Loop Gain'!AI1578</f>
        <v>-31.386813972286063</v>
      </c>
      <c r="D2362">
        <f>'TPS543C20 Loop Gain'!AJ1578</f>
        <v>42.283179324122003</v>
      </c>
      <c r="E2362">
        <f>'TPS543C20 Loop Gain'!B1578</f>
        <v>144400</v>
      </c>
    </row>
    <row r="2363" spans="3:5" x14ac:dyDescent="0.35">
      <c r="C2363">
        <f>'TPS543C20 Loop Gain'!AI1577</f>
        <v>-31.379652997300937</v>
      </c>
      <c r="D2363">
        <f>'TPS543C20 Loop Gain'!AJ1577</f>
        <v>42.309017732381967</v>
      </c>
      <c r="E2363">
        <f>'TPS543C20 Loop Gain'!B1577</f>
        <v>144300</v>
      </c>
    </row>
    <row r="2364" spans="3:5" x14ac:dyDescent="0.35">
      <c r="C2364">
        <f>'TPS543C20 Loop Gain'!AI1576</f>
        <v>-31.372488747396794</v>
      </c>
      <c r="D2364">
        <f>'TPS543C20 Loop Gain'!AJ1576</f>
        <v>42.334847514855497</v>
      </c>
      <c r="E2364">
        <f>'TPS543C20 Loop Gain'!B1576</f>
        <v>144200</v>
      </c>
    </row>
    <row r="2365" spans="3:5" x14ac:dyDescent="0.35">
      <c r="C2365">
        <f>'TPS543C20 Loop Gain'!AI1575</f>
        <v>-31.365321215832786</v>
      </c>
      <c r="D2365">
        <f>'TPS543C20 Loop Gain'!AJ1575</f>
        <v>42.360668660440652</v>
      </c>
      <c r="E2365">
        <f>'TPS543C20 Loop Gain'!B1575</f>
        <v>144100</v>
      </c>
    </row>
    <row r="2366" spans="3:5" x14ac:dyDescent="0.35">
      <c r="C2366">
        <f>'TPS543C20 Loop Gain'!AI1574</f>
        <v>-31.358150395854089</v>
      </c>
      <c r="D2366">
        <f>'TPS543C20 Loop Gain'!AJ1574</f>
        <v>42.386481157999903</v>
      </c>
      <c r="E2366">
        <f>'TPS543C20 Loop Gain'!B1574</f>
        <v>144000</v>
      </c>
    </row>
    <row r="2367" spans="3:5" x14ac:dyDescent="0.35">
      <c r="C2367">
        <f>'TPS543C20 Loop Gain'!AI1573</f>
        <v>-31.350976280694113</v>
      </c>
      <c r="D2367">
        <f>'TPS543C20 Loop Gain'!AJ1573</f>
        <v>42.412284996361848</v>
      </c>
      <c r="E2367">
        <f>'TPS543C20 Loop Gain'!B1573</f>
        <v>143900</v>
      </c>
    </row>
    <row r="2368" spans="3:5" x14ac:dyDescent="0.35">
      <c r="C2368">
        <f>'TPS543C20 Loop Gain'!AI1572</f>
        <v>-31.343798863572584</v>
      </c>
      <c r="D2368">
        <f>'TPS543C20 Loop Gain'!AJ1572</f>
        <v>42.438080164321768</v>
      </c>
      <c r="E2368">
        <f>'TPS543C20 Loop Gain'!B1572</f>
        <v>143800</v>
      </c>
    </row>
    <row r="2369" spans="3:5" x14ac:dyDescent="0.35">
      <c r="C2369">
        <f>'TPS543C20 Loop Gain'!AI1571</f>
        <v>-31.336618137696448</v>
      </c>
      <c r="D2369">
        <f>'TPS543C20 Loop Gain'!AJ1571</f>
        <v>42.463866650639318</v>
      </c>
      <c r="E2369">
        <f>'TPS543C20 Loop Gain'!B1571</f>
        <v>143700</v>
      </c>
    </row>
    <row r="2370" spans="3:5" x14ac:dyDescent="0.35">
      <c r="C2370">
        <f>'TPS543C20 Loop Gain'!AI1570</f>
        <v>-31.329434096260176</v>
      </c>
      <c r="D2370">
        <f>'TPS543C20 Loop Gain'!AJ1570</f>
        <v>42.489644444038802</v>
      </c>
      <c r="E2370">
        <f>'TPS543C20 Loop Gain'!B1570</f>
        <v>143600</v>
      </c>
    </row>
    <row r="2371" spans="3:5" x14ac:dyDescent="0.35">
      <c r="C2371">
        <f>'TPS543C20 Loop Gain'!AI1569</f>
        <v>-31.322246732444622</v>
      </c>
      <c r="D2371">
        <f>'TPS543C20 Loop Gain'!AJ1569</f>
        <v>42.515413533211579</v>
      </c>
      <c r="E2371">
        <f>'TPS543C20 Loop Gain'!B1569</f>
        <v>143500</v>
      </c>
    </row>
    <row r="2372" spans="3:5" x14ac:dyDescent="0.35">
      <c r="C2372">
        <f>'TPS543C20 Loop Gain'!AI1568</f>
        <v>-31.315056039417822</v>
      </c>
      <c r="D2372">
        <f>'TPS543C20 Loop Gain'!AJ1568</f>
        <v>42.541173906813057</v>
      </c>
      <c r="E2372">
        <f>'TPS543C20 Loop Gain'!B1568</f>
        <v>143400</v>
      </c>
    </row>
    <row r="2373" spans="3:5" x14ac:dyDescent="0.35">
      <c r="C2373">
        <f>'TPS543C20 Loop Gain'!AI1567</f>
        <v>-31.307862010334414</v>
      </c>
      <c r="D2373">
        <f>'TPS543C20 Loop Gain'!AJ1567</f>
        <v>42.566925553463086</v>
      </c>
      <c r="E2373">
        <f>'TPS543C20 Loop Gain'!B1567</f>
        <v>143300</v>
      </c>
    </row>
    <row r="2374" spans="3:5" x14ac:dyDescent="0.35">
      <c r="C2374">
        <f>'TPS543C20 Loop Gain'!AI1566</f>
        <v>-31.300664638336681</v>
      </c>
      <c r="D2374">
        <f>'TPS543C20 Loop Gain'!AJ1566</f>
        <v>42.592668461746939</v>
      </c>
      <c r="E2374">
        <f>'TPS543C20 Loop Gain'!B1566</f>
        <v>143200</v>
      </c>
    </row>
    <row r="2375" spans="3:5" x14ac:dyDescent="0.35">
      <c r="C2375">
        <f>'TPS543C20 Loop Gain'!AI1565</f>
        <v>-31.293463916552604</v>
      </c>
      <c r="D2375">
        <f>'TPS543C20 Loop Gain'!AJ1565</f>
        <v>42.618402620215555</v>
      </c>
      <c r="E2375">
        <f>'TPS543C20 Loop Gain'!B1565</f>
        <v>143100</v>
      </c>
    </row>
    <row r="2376" spans="3:5" x14ac:dyDescent="0.35">
      <c r="C2376">
        <f>'TPS543C20 Loop Gain'!AI1564</f>
        <v>-31.286259838098005</v>
      </c>
      <c r="D2376">
        <f>'TPS543C20 Loop Gain'!AJ1564</f>
        <v>42.644128017381597</v>
      </c>
      <c r="E2376">
        <f>'TPS543C20 Loop Gain'!B1564</f>
        <v>143000</v>
      </c>
    </row>
    <row r="2377" spans="3:5" x14ac:dyDescent="0.35">
      <c r="C2377">
        <f>'TPS543C20 Loop Gain'!AI1563</f>
        <v>-31.279052396074505</v>
      </c>
      <c r="D2377">
        <f>'TPS543C20 Loop Gain'!AJ1563</f>
        <v>42.669844641724765</v>
      </c>
      <c r="E2377">
        <f>'TPS543C20 Loop Gain'!B1563</f>
        <v>142900</v>
      </c>
    </row>
    <row r="2378" spans="3:5" x14ac:dyDescent="0.35">
      <c r="C2378">
        <f>'TPS543C20 Loop Gain'!AI1562</f>
        <v>-31.271841583571288</v>
      </c>
      <c r="D2378">
        <f>'TPS543C20 Loop Gain'!AJ1562</f>
        <v>42.695552481688246</v>
      </c>
      <c r="E2378">
        <f>'TPS543C20 Loop Gain'!B1562</f>
        <v>142800</v>
      </c>
    </row>
    <row r="2379" spans="3:5" x14ac:dyDescent="0.35">
      <c r="C2379">
        <f>'TPS543C20 Loop Gain'!AI1561</f>
        <v>-31.264627393663517</v>
      </c>
      <c r="D2379">
        <f>'TPS543C20 Loop Gain'!AJ1561</f>
        <v>42.721251525679023</v>
      </c>
      <c r="E2379">
        <f>'TPS543C20 Loop Gain'!B1561</f>
        <v>142700</v>
      </c>
    </row>
    <row r="2380" spans="3:5" x14ac:dyDescent="0.35">
      <c r="C2380">
        <f>'TPS543C20 Loop Gain'!AI1560</f>
        <v>-31.257409819413265</v>
      </c>
      <c r="D2380">
        <f>'TPS543C20 Loop Gain'!AJ1560</f>
        <v>42.746941762068644</v>
      </c>
      <c r="E2380">
        <f>'TPS543C20 Loop Gain'!B1560</f>
        <v>142600</v>
      </c>
    </row>
    <row r="2381" spans="3:5" x14ac:dyDescent="0.35">
      <c r="C2381">
        <f>'TPS543C20 Loop Gain'!AI1559</f>
        <v>-31.250188853869215</v>
      </c>
      <c r="D2381">
        <f>'TPS543C20 Loop Gain'!AJ1559</f>
        <v>42.772623179192394</v>
      </c>
      <c r="E2381">
        <f>'TPS543C20 Loop Gain'!B1559</f>
        <v>142500</v>
      </c>
    </row>
    <row r="2382" spans="3:5" x14ac:dyDescent="0.35">
      <c r="C2382">
        <f>'TPS543C20 Loop Gain'!AI1558</f>
        <v>-31.242964490066466</v>
      </c>
      <c r="D2382">
        <f>'TPS543C20 Loop Gain'!AJ1558</f>
        <v>42.798295765349124</v>
      </c>
      <c r="E2382">
        <f>'TPS543C20 Loop Gain'!B1558</f>
        <v>142400</v>
      </c>
    </row>
    <row r="2383" spans="3:5" x14ac:dyDescent="0.35">
      <c r="C2383">
        <f>'TPS543C20 Loop Gain'!AI1557</f>
        <v>-31.235736721026516</v>
      </c>
      <c r="D2383">
        <f>'TPS543C20 Loop Gain'!AJ1557</f>
        <v>42.823959508801146</v>
      </c>
      <c r="E2383">
        <f>'TPS543C20 Loop Gain'!B1557</f>
        <v>142300</v>
      </c>
    </row>
    <row r="2384" spans="3:5" x14ac:dyDescent="0.35">
      <c r="C2384">
        <f>'TPS543C20 Loop Gain'!AI1556</f>
        <v>-31.228505539757421</v>
      </c>
      <c r="D2384">
        <f>'TPS543C20 Loop Gain'!AJ1556</f>
        <v>42.849614397775646</v>
      </c>
      <c r="E2384">
        <f>'TPS543C20 Loop Gain'!B1556</f>
        <v>142200</v>
      </c>
    </row>
    <row r="2385" spans="3:5" x14ac:dyDescent="0.35">
      <c r="C2385">
        <f>'TPS543C20 Loop Gain'!AI1555</f>
        <v>-31.2212709392536</v>
      </c>
      <c r="D2385">
        <f>'TPS543C20 Loop Gain'!AJ1555</f>
        <v>42.875260420460748</v>
      </c>
      <c r="E2385">
        <f>'TPS543C20 Loop Gain'!B1555</f>
        <v>142100</v>
      </c>
    </row>
    <row r="2386" spans="3:5" x14ac:dyDescent="0.35">
      <c r="C2386">
        <f>'TPS543C20 Loop Gain'!AI1554</f>
        <v>-31.214032912496236</v>
      </c>
      <c r="D2386">
        <f>'TPS543C20 Loop Gain'!AJ1554</f>
        <v>42.900897565010617</v>
      </c>
      <c r="E2386">
        <f>'TPS543C20 Loop Gain'!B1554</f>
        <v>142000</v>
      </c>
    </row>
    <row r="2387" spans="3:5" x14ac:dyDescent="0.35">
      <c r="C2387">
        <f>'TPS543C20 Loop Gain'!AI1553</f>
        <v>-31.206791452451796</v>
      </c>
      <c r="D2387">
        <f>'TPS543C20 Loop Gain'!AJ1553</f>
        <v>42.926525819539975</v>
      </c>
      <c r="E2387">
        <f>'TPS543C20 Loop Gain'!B1553</f>
        <v>141900</v>
      </c>
    </row>
    <row r="2388" spans="3:5" x14ac:dyDescent="0.35">
      <c r="C2388">
        <f>'TPS543C20 Loop Gain'!AI1552</f>
        <v>-31.199546552074207</v>
      </c>
      <c r="D2388">
        <f>'TPS543C20 Loop Gain'!AJ1552</f>
        <v>42.952145172128397</v>
      </c>
      <c r="E2388">
        <f>'TPS543C20 Loop Gain'!B1552</f>
        <v>141800</v>
      </c>
    </row>
    <row r="2389" spans="3:5" x14ac:dyDescent="0.35">
      <c r="C2389">
        <f>'TPS543C20 Loop Gain'!AI1551</f>
        <v>-31.192298204302734</v>
      </c>
      <c r="D2389">
        <f>'TPS543C20 Loop Gain'!AJ1551</f>
        <v>42.977755610816622</v>
      </c>
      <c r="E2389">
        <f>'TPS543C20 Loop Gain'!B1551</f>
        <v>141700</v>
      </c>
    </row>
    <row r="2390" spans="3:5" x14ac:dyDescent="0.35">
      <c r="C2390">
        <f>'TPS543C20 Loop Gain'!AI1550</f>
        <v>-31.185046402063286</v>
      </c>
      <c r="D2390">
        <f>'TPS543C20 Loop Gain'!AJ1550</f>
        <v>43.003357123609909</v>
      </c>
      <c r="E2390">
        <f>'TPS543C20 Loop Gain'!B1550</f>
        <v>141600</v>
      </c>
    </row>
    <row r="2391" spans="3:5" x14ac:dyDescent="0.35">
      <c r="C2391">
        <f>'TPS543C20 Loop Gain'!AI1549</f>
        <v>-31.177791138267814</v>
      </c>
      <c r="D2391">
        <f>'TPS543C20 Loop Gain'!AJ1549</f>
        <v>43.028949698474385</v>
      </c>
      <c r="E2391">
        <f>'TPS543C20 Loop Gain'!B1549</f>
        <v>141500</v>
      </c>
    </row>
    <row r="2392" spans="3:5" x14ac:dyDescent="0.35">
      <c r="C2392">
        <f>'TPS543C20 Loop Gain'!AI1548</f>
        <v>-31.170532405814313</v>
      </c>
      <c r="D2392">
        <f>'TPS543C20 Loop Gain'!AJ1548</f>
        <v>43.054533323339847</v>
      </c>
      <c r="E2392">
        <f>'TPS543C20 Loop Gain'!B1548</f>
        <v>141400</v>
      </c>
    </row>
    <row r="2393" spans="3:5" x14ac:dyDescent="0.35">
      <c r="C2393">
        <f>'TPS543C20 Loop Gain'!AI1547</f>
        <v>-31.163270197586893</v>
      </c>
      <c r="D2393">
        <f>'TPS543C20 Loop Gain'!AJ1547</f>
        <v>43.080107986097708</v>
      </c>
      <c r="E2393">
        <f>'TPS543C20 Loop Gain'!B1547</f>
        <v>141300</v>
      </c>
    </row>
    <row r="2394" spans="3:5" x14ac:dyDescent="0.35">
      <c r="C2394">
        <f>'TPS543C20 Loop Gain'!AI1546</f>
        <v>-31.156004506455712</v>
      </c>
      <c r="D2394">
        <f>'TPS543C20 Loop Gain'!AJ1546</f>
        <v>43.105673674602507</v>
      </c>
      <c r="E2394">
        <f>'TPS543C20 Loop Gain'!B1546</f>
        <v>141200</v>
      </c>
    </row>
    <row r="2395" spans="3:5" x14ac:dyDescent="0.35">
      <c r="C2395">
        <f>'TPS543C20 Loop Gain'!AI1545</f>
        <v>-31.148735325276679</v>
      </c>
      <c r="D2395">
        <f>'TPS543C20 Loop Gain'!AJ1545</f>
        <v>43.131230376669187</v>
      </c>
      <c r="E2395">
        <f>'TPS543C20 Loop Gain'!B1545</f>
        <v>141100</v>
      </c>
    </row>
    <row r="2396" spans="3:5" x14ac:dyDescent="0.35">
      <c r="C2396">
        <f>'TPS543C20 Loop Gain'!AI1544</f>
        <v>-31.141462646891807</v>
      </c>
      <c r="D2396">
        <f>'TPS543C20 Loop Gain'!AJ1544</f>
        <v>43.156778080075782</v>
      </c>
      <c r="E2396">
        <f>'TPS543C20 Loop Gain'!B1544</f>
        <v>141000</v>
      </c>
    </row>
    <row r="2397" spans="3:5" x14ac:dyDescent="0.35">
      <c r="C2397">
        <f>'TPS543C20 Loop Gain'!AI1543</f>
        <v>-31.134186464129151</v>
      </c>
      <c r="D2397">
        <f>'TPS543C20 Loop Gain'!AJ1543</f>
        <v>43.182316772561485</v>
      </c>
      <c r="E2397">
        <f>'TPS543C20 Loop Gain'!B1543</f>
        <v>140900</v>
      </c>
    </row>
    <row r="2398" spans="3:5" x14ac:dyDescent="0.35">
      <c r="C2398">
        <f>'TPS543C20 Loop Gain'!AI1542</f>
        <v>-31.126906769801966</v>
      </c>
      <c r="D2398">
        <f>'TPS543C20 Loop Gain'!AJ1542</f>
        <v>43.207846441826725</v>
      </c>
      <c r="E2398">
        <f>'TPS543C20 Loop Gain'!B1542</f>
        <v>140800</v>
      </c>
    </row>
    <row r="2399" spans="3:5" x14ac:dyDescent="0.35">
      <c r="C2399">
        <f>'TPS543C20 Loop Gain'!AI1541</f>
        <v>-31.119623556710138</v>
      </c>
      <c r="D2399">
        <f>'TPS543C20 Loop Gain'!AJ1541</f>
        <v>43.233367075534744</v>
      </c>
      <c r="E2399">
        <f>'TPS543C20 Loop Gain'!B1541</f>
        <v>140700</v>
      </c>
    </row>
    <row r="2400" spans="3:5" x14ac:dyDescent="0.35">
      <c r="C2400">
        <f>'TPS543C20 Loop Gain'!AI1540</f>
        <v>-31.112336817638806</v>
      </c>
      <c r="D2400">
        <f>'TPS543C20 Loop Gain'!AJ1540</f>
        <v>43.258878661308572</v>
      </c>
      <c r="E2400">
        <f>'TPS543C20 Loop Gain'!B1540</f>
        <v>140600</v>
      </c>
    </row>
    <row r="2401" spans="3:5" x14ac:dyDescent="0.35">
      <c r="C2401">
        <f>'TPS543C20 Loop Gain'!AI1539</f>
        <v>-31.105046545358629</v>
      </c>
      <c r="D2401">
        <f>'TPS543C20 Loop Gain'!AJ1539</f>
        <v>43.284381186734244</v>
      </c>
      <c r="E2401">
        <f>'TPS543C20 Loop Gain'!B1539</f>
        <v>140500</v>
      </c>
    </row>
    <row r="2402" spans="3:5" x14ac:dyDescent="0.35">
      <c r="C2402">
        <f>'TPS543C20 Loop Gain'!AI1538</f>
        <v>-31.097752732626578</v>
      </c>
      <c r="D2402">
        <f>'TPS543C20 Loop Gain'!AJ1538</f>
        <v>43.309874639356011</v>
      </c>
      <c r="E2402">
        <f>'TPS543C20 Loop Gain'!B1538</f>
        <v>140400</v>
      </c>
    </row>
    <row r="2403" spans="3:5" x14ac:dyDescent="0.35">
      <c r="C2403">
        <f>'TPS543C20 Loop Gain'!AI1537</f>
        <v>-31.090455372184568</v>
      </c>
      <c r="D2403">
        <f>'TPS543C20 Loop Gain'!AJ1537</f>
        <v>43.335359006681358</v>
      </c>
      <c r="E2403">
        <f>'TPS543C20 Loop Gain'!B1537</f>
        <v>140300</v>
      </c>
    </row>
    <row r="2404" spans="3:5" x14ac:dyDescent="0.35">
      <c r="C2404">
        <f>'TPS543C20 Loop Gain'!AI1536</f>
        <v>-31.083154456760273</v>
      </c>
      <c r="D2404">
        <f>'TPS543C20 Loop Gain'!AJ1536</f>
        <v>43.360834276178132</v>
      </c>
      <c r="E2404">
        <f>'TPS543C20 Loop Gain'!B1536</f>
        <v>140200</v>
      </c>
    </row>
    <row r="2405" spans="3:5" x14ac:dyDescent="0.35">
      <c r="C2405">
        <f>'TPS543C20 Loop Gain'!AI1535</f>
        <v>-31.075849979067257</v>
      </c>
      <c r="D2405">
        <f>'TPS543C20 Loop Gain'!AJ1535</f>
        <v>43.386300435274052</v>
      </c>
      <c r="E2405">
        <f>'TPS543C20 Loop Gain'!B1535</f>
        <v>140100</v>
      </c>
    </row>
    <row r="2406" spans="3:5" x14ac:dyDescent="0.35">
      <c r="C2406">
        <f>'TPS543C20 Loop Gain'!AI1534</f>
        <v>-31.068541931804006</v>
      </c>
      <c r="D2406">
        <f>'TPS543C20 Loop Gain'!AJ1534</f>
        <v>43.411757471357959</v>
      </c>
      <c r="E2406">
        <f>'TPS543C20 Loop Gain'!B1534</f>
        <v>140000</v>
      </c>
    </row>
    <row r="2407" spans="3:5" x14ac:dyDescent="0.35">
      <c r="C2407">
        <f>'TPS543C20 Loop Gain'!AI1533</f>
        <v>-31.061230307654629</v>
      </c>
      <c r="D2407">
        <f>'TPS543C20 Loop Gain'!AJ1533</f>
        <v>43.437205371778163</v>
      </c>
      <c r="E2407">
        <f>'TPS543C20 Loop Gain'!B1533</f>
        <v>139900</v>
      </c>
    </row>
    <row r="2408" spans="3:5" x14ac:dyDescent="0.35">
      <c r="C2408">
        <f>'TPS543C20 Loop Gain'!AI1532</f>
        <v>-31.053915099288876</v>
      </c>
      <c r="D2408">
        <f>'TPS543C20 Loop Gain'!AJ1532</f>
        <v>43.462644123844271</v>
      </c>
      <c r="E2408">
        <f>'TPS543C20 Loop Gain'!B1532</f>
        <v>139800</v>
      </c>
    </row>
    <row r="2409" spans="3:5" x14ac:dyDescent="0.35">
      <c r="C2409">
        <f>'TPS543C20 Loop Gain'!AI1531</f>
        <v>-31.046596299361266</v>
      </c>
      <c r="D2409">
        <f>'TPS543C20 Loop Gain'!AJ1531</f>
        <v>43.48807371482436</v>
      </c>
      <c r="E2409">
        <f>'TPS543C20 Loop Gain'!B1531</f>
        <v>139700</v>
      </c>
    </row>
    <row r="2410" spans="3:5" x14ac:dyDescent="0.35">
      <c r="C2410">
        <f>'TPS543C20 Loop Gain'!AI1530</f>
        <v>-31.039273900512402</v>
      </c>
      <c r="D2410">
        <f>'TPS543C20 Loop Gain'!AJ1530</f>
        <v>43.513494131947709</v>
      </c>
      <c r="E2410">
        <f>'TPS543C20 Loop Gain'!B1530</f>
        <v>139600</v>
      </c>
    </row>
    <row r="2411" spans="3:5" x14ac:dyDescent="0.35">
      <c r="C2411">
        <f>'TPS543C20 Loop Gain'!AI1529</f>
        <v>-31.031947895367349</v>
      </c>
      <c r="D2411">
        <f>'TPS543C20 Loop Gain'!AJ1529</f>
        <v>43.538905362402417</v>
      </c>
      <c r="E2411">
        <f>'TPS543C20 Loop Gain'!B1529</f>
        <v>139500</v>
      </c>
    </row>
    <row r="2412" spans="3:5" x14ac:dyDescent="0.35">
      <c r="C2412">
        <f>'TPS543C20 Loop Gain'!AI1528</f>
        <v>-31.024618276536632</v>
      </c>
      <c r="D2412">
        <f>'TPS543C20 Loop Gain'!AJ1528</f>
        <v>43.564307393338311</v>
      </c>
      <c r="E2412">
        <f>'TPS543C20 Loop Gain'!B1528</f>
        <v>139400</v>
      </c>
    </row>
    <row r="2413" spans="3:5" x14ac:dyDescent="0.35">
      <c r="C2413">
        <f>'TPS543C20 Loop Gain'!AI1527</f>
        <v>-31.017285036616258</v>
      </c>
      <c r="D2413">
        <f>'TPS543C20 Loop Gain'!AJ1527</f>
        <v>43.589700211860141</v>
      </c>
      <c r="E2413">
        <f>'TPS543C20 Loop Gain'!B1527</f>
        <v>139300</v>
      </c>
    </row>
    <row r="2414" spans="3:5" x14ac:dyDescent="0.35">
      <c r="C2414">
        <f>'TPS543C20 Loop Gain'!AI1526</f>
        <v>-31.009948168186774</v>
      </c>
      <c r="D2414">
        <f>'TPS543C20 Loop Gain'!AJ1526</f>
        <v>43.6150838050362</v>
      </c>
      <c r="E2414">
        <f>'TPS543C20 Loop Gain'!B1526</f>
        <v>139200</v>
      </c>
    </row>
    <row r="2415" spans="3:5" x14ac:dyDescent="0.35">
      <c r="C2415">
        <f>'TPS543C20 Loop Gain'!AI1525</f>
        <v>-31.002607663814118</v>
      </c>
      <c r="D2415">
        <f>'TPS543C20 Loop Gain'!AJ1525</f>
        <v>43.64045815989293</v>
      </c>
      <c r="E2415">
        <f>'TPS543C20 Loop Gain'!B1525</f>
        <v>139100</v>
      </c>
    </row>
    <row r="2416" spans="3:5" x14ac:dyDescent="0.35">
      <c r="C2416">
        <f>'TPS543C20 Loop Gain'!AI1524</f>
        <v>-30.995263516049047</v>
      </c>
      <c r="D2416">
        <f>'TPS543C20 Loop Gain'!AJ1524</f>
        <v>43.665823263413152</v>
      </c>
      <c r="E2416">
        <f>'TPS543C20 Loop Gain'!B1524</f>
        <v>139000</v>
      </c>
    </row>
    <row r="2417" spans="3:5" x14ac:dyDescent="0.35">
      <c r="C2417">
        <f>'TPS543C20 Loop Gain'!AI1523</f>
        <v>-30.98791571742753</v>
      </c>
      <c r="D2417">
        <f>'TPS543C20 Loop Gain'!AJ1523</f>
        <v>43.69117910254208</v>
      </c>
      <c r="E2417">
        <f>'TPS543C20 Loop Gain'!B1523</f>
        <v>138900</v>
      </c>
    </row>
    <row r="2418" spans="3:5" x14ac:dyDescent="0.35">
      <c r="C2418">
        <f>'TPS543C20 Loop Gain'!AI1522</f>
        <v>-30.980564260470413</v>
      </c>
      <c r="D2418">
        <f>'TPS543C20 Loop Gain'!AJ1522</f>
        <v>43.716525664181418</v>
      </c>
      <c r="E2418">
        <f>'TPS543C20 Loop Gain'!B1522</f>
        <v>138800</v>
      </c>
    </row>
    <row r="2419" spans="3:5" x14ac:dyDescent="0.35">
      <c r="C2419">
        <f>'TPS543C20 Loop Gain'!AI1521</f>
        <v>-30.973209137683074</v>
      </c>
      <c r="D2419">
        <f>'TPS543C20 Loop Gain'!AJ1521</f>
        <v>43.741862935191712</v>
      </c>
      <c r="E2419">
        <f>'TPS543C20 Loop Gain'!B1521</f>
        <v>138700</v>
      </c>
    </row>
    <row r="2420" spans="3:5" x14ac:dyDescent="0.35">
      <c r="C2420">
        <f>'TPS543C20 Loop Gain'!AI1520</f>
        <v>-30.965850341555864</v>
      </c>
      <c r="D2420">
        <f>'TPS543C20 Loop Gain'!AJ1520</f>
        <v>43.767190902391967</v>
      </c>
      <c r="E2420">
        <f>'TPS543C20 Loop Gain'!B1520</f>
        <v>138600</v>
      </c>
    </row>
    <row r="2421" spans="3:5" x14ac:dyDescent="0.35">
      <c r="C2421">
        <f>'TPS543C20 Loop Gain'!AI1519</f>
        <v>-30.95848786456402</v>
      </c>
      <c r="D2421">
        <f>'TPS543C20 Loop Gain'!AJ1519</f>
        <v>43.792509552559736</v>
      </c>
      <c r="E2421">
        <f>'TPS543C20 Loop Gain'!B1519</f>
        <v>138500</v>
      </c>
    </row>
    <row r="2422" spans="3:5" x14ac:dyDescent="0.35">
      <c r="C2422">
        <f>'TPS543C20 Loop Gain'!AI1518</f>
        <v>-30.951121699167366</v>
      </c>
      <c r="D2422">
        <f>'TPS543C20 Loop Gain'!AJ1518</f>
        <v>43.817818872430621</v>
      </c>
      <c r="E2422">
        <f>'TPS543C20 Loop Gain'!B1518</f>
        <v>138400</v>
      </c>
    </row>
    <row r="2423" spans="3:5" x14ac:dyDescent="0.35">
      <c r="C2423">
        <f>'TPS543C20 Loop Gain'!AI1517</f>
        <v>-30.94375183781051</v>
      </c>
      <c r="D2423">
        <f>'TPS543C20 Loop Gain'!AJ1517</f>
        <v>43.843118848696101</v>
      </c>
      <c r="E2423">
        <f>'TPS543C20 Loop Gain'!B1517</f>
        <v>138300</v>
      </c>
    </row>
    <row r="2424" spans="3:5" x14ac:dyDescent="0.35">
      <c r="C2424">
        <f>'TPS543C20 Loop Gain'!AI1516</f>
        <v>-30.936378272922518</v>
      </c>
      <c r="D2424">
        <f>'TPS543C20 Loop Gain'!AJ1516</f>
        <v>43.868409468008636</v>
      </c>
      <c r="E2424">
        <f>'TPS543C20 Loop Gain'!B1516</f>
        <v>138200</v>
      </c>
    </row>
    <row r="2425" spans="3:5" x14ac:dyDescent="0.35">
      <c r="C2425">
        <f>'TPS543C20 Loop Gain'!AI1515</f>
        <v>-30.929000996916869</v>
      </c>
      <c r="D2425">
        <f>'TPS543C20 Loop Gain'!AJ1515</f>
        <v>43.893690716976273</v>
      </c>
      <c r="E2425">
        <f>'TPS543C20 Loop Gain'!B1515</f>
        <v>138100</v>
      </c>
    </row>
    <row r="2426" spans="3:5" x14ac:dyDescent="0.35">
      <c r="C2426">
        <f>'TPS543C20 Loop Gain'!AI1514</f>
        <v>-30.921620002192331</v>
      </c>
      <c r="D2426">
        <f>'TPS543C20 Loop Gain'!AJ1514</f>
        <v>43.918962582164042</v>
      </c>
      <c r="E2426">
        <f>'TPS543C20 Loop Gain'!B1514</f>
        <v>138000</v>
      </c>
    </row>
    <row r="2427" spans="3:5" x14ac:dyDescent="0.35">
      <c r="C2427">
        <f>'TPS543C20 Loop Gain'!AI1513</f>
        <v>-30.914235281131166</v>
      </c>
      <c r="D2427">
        <f>'TPS543C20 Loop Gain'!AJ1513</f>
        <v>43.944225050095902</v>
      </c>
      <c r="E2427">
        <f>'TPS543C20 Loop Gain'!B1513</f>
        <v>137900</v>
      </c>
    </row>
    <row r="2428" spans="3:5" x14ac:dyDescent="0.35">
      <c r="C2428">
        <f>'TPS543C20 Loop Gain'!AI1512</f>
        <v>-30.906846826100683</v>
      </c>
      <c r="D2428">
        <f>'TPS543C20 Loop Gain'!AJ1512</f>
        <v>43.969478107251412</v>
      </c>
      <c r="E2428">
        <f>'TPS543C20 Loop Gain'!B1512</f>
        <v>137800</v>
      </c>
    </row>
    <row r="2429" spans="3:5" x14ac:dyDescent="0.35">
      <c r="C2429">
        <f>'TPS543C20 Loop Gain'!AI1511</f>
        <v>-30.899454629452102</v>
      </c>
      <c r="D2429">
        <f>'TPS543C20 Loop Gain'!AJ1511</f>
        <v>43.994721740067668</v>
      </c>
      <c r="E2429">
        <f>'TPS543C20 Loop Gain'!B1511</f>
        <v>137700</v>
      </c>
    </row>
    <row r="2430" spans="3:5" x14ac:dyDescent="0.35">
      <c r="C2430">
        <f>'TPS543C20 Loop Gain'!AI1510</f>
        <v>-30.892058683521277</v>
      </c>
      <c r="D2430">
        <f>'TPS543C20 Loop Gain'!AJ1510</f>
        <v>44.019955934938338</v>
      </c>
      <c r="E2430">
        <f>'TPS543C20 Loop Gain'!B1510</f>
        <v>137600</v>
      </c>
    </row>
    <row r="2431" spans="3:5" x14ac:dyDescent="0.35">
      <c r="C2431">
        <f>'TPS543C20 Loop Gain'!AI1509</f>
        <v>-30.88465898062838</v>
      </c>
      <c r="D2431">
        <f>'TPS543C20 Loop Gain'!AJ1509</f>
        <v>44.045180678214436</v>
      </c>
      <c r="E2431">
        <f>'TPS543C20 Loop Gain'!B1509</f>
        <v>137500</v>
      </c>
    </row>
    <row r="2432" spans="3:5" x14ac:dyDescent="0.35">
      <c r="C2432">
        <f>'TPS543C20 Loop Gain'!AI1508</f>
        <v>-30.877255513077344</v>
      </c>
      <c r="D2432">
        <f>'TPS543C20 Loop Gain'!AJ1508</f>
        <v>44.07039595620175</v>
      </c>
      <c r="E2432">
        <f>'TPS543C20 Loop Gain'!B1508</f>
        <v>137400</v>
      </c>
    </row>
    <row r="2433" spans="3:5" x14ac:dyDescent="0.35">
      <c r="C2433">
        <f>'TPS543C20 Loop Gain'!AI1507</f>
        <v>-30.869848273157039</v>
      </c>
      <c r="D2433">
        <f>'TPS543C20 Loop Gain'!AJ1507</f>
        <v>44.095601755163422</v>
      </c>
      <c r="E2433">
        <f>'TPS543C20 Loop Gain'!B1507</f>
        <v>137300</v>
      </c>
    </row>
    <row r="2434" spans="3:5" x14ac:dyDescent="0.35">
      <c r="C2434">
        <f>'TPS543C20 Loop Gain'!AI1506</f>
        <v>-30.862437253139703</v>
      </c>
      <c r="D2434">
        <f>'TPS543C20 Loop Gain'!AJ1506</f>
        <v>44.120798061319796</v>
      </c>
      <c r="E2434">
        <f>'TPS543C20 Loop Gain'!B1506</f>
        <v>137200</v>
      </c>
    </row>
    <row r="2435" spans="3:5" x14ac:dyDescent="0.35">
      <c r="C2435">
        <f>'TPS543C20 Loop Gain'!AI1505</f>
        <v>-30.855022445281772</v>
      </c>
      <c r="D2435">
        <f>'TPS543C20 Loop Gain'!AJ1505</f>
        <v>44.145984860844628</v>
      </c>
      <c r="E2435">
        <f>'TPS543C20 Loop Gain'!B1505</f>
        <v>137100</v>
      </c>
    </row>
    <row r="2436" spans="3:5" x14ac:dyDescent="0.35">
      <c r="C2436">
        <f>'TPS543C20 Loop Gain'!AI1504</f>
        <v>-30.847603841824167</v>
      </c>
      <c r="D2436">
        <f>'TPS543C20 Loop Gain'!AJ1504</f>
        <v>44.171162139869104</v>
      </c>
      <c r="E2436">
        <f>'TPS543C20 Loop Gain'!B1504</f>
        <v>137000</v>
      </c>
    </row>
    <row r="2437" spans="3:5" x14ac:dyDescent="0.35">
      <c r="C2437">
        <f>'TPS543C20 Loop Gain'!AI1503</f>
        <v>-30.840181434991209</v>
      </c>
      <c r="D2437">
        <f>'TPS543C20 Loop Gain'!AJ1503</f>
        <v>44.196329884480143</v>
      </c>
      <c r="E2437">
        <f>'TPS543C20 Loop Gain'!B1503</f>
        <v>136900</v>
      </c>
    </row>
    <row r="2438" spans="3:5" x14ac:dyDescent="0.35">
      <c r="C2438">
        <f>'TPS543C20 Loop Gain'!AI1502</f>
        <v>-30.832755216991472</v>
      </c>
      <c r="D2438">
        <f>'TPS543C20 Loop Gain'!AJ1502</f>
        <v>44.221488080719659</v>
      </c>
      <c r="E2438">
        <f>'TPS543C20 Loop Gain'!B1502</f>
        <v>136800</v>
      </c>
    </row>
    <row r="2439" spans="3:5" x14ac:dyDescent="0.35">
      <c r="C2439">
        <f>'TPS543C20 Loop Gain'!AI1501</f>
        <v>-30.825325180017302</v>
      </c>
      <c r="D2439">
        <f>'TPS543C20 Loop Gain'!AJ1501</f>
        <v>44.246636714584348</v>
      </c>
      <c r="E2439">
        <f>'TPS543C20 Loop Gain'!B1501</f>
        <v>136700</v>
      </c>
    </row>
    <row r="2440" spans="3:5" x14ac:dyDescent="0.35">
      <c r="C2440">
        <f>'TPS543C20 Loop Gain'!AI1500</f>
        <v>-30.817891316244722</v>
      </c>
      <c r="D2440">
        <f>'TPS543C20 Loop Gain'!AJ1500</f>
        <v>44.271775772027013</v>
      </c>
      <c r="E2440">
        <f>'TPS543C20 Loop Gain'!B1500</f>
        <v>136600</v>
      </c>
    </row>
    <row r="2441" spans="3:5" x14ac:dyDescent="0.35">
      <c r="C2441">
        <f>'TPS543C20 Loop Gain'!AI1499</f>
        <v>-30.810453617833421</v>
      </c>
      <c r="D2441">
        <f>'TPS543C20 Loop Gain'!AJ1499</f>
        <v>44.296905238954615</v>
      </c>
      <c r="E2441">
        <f>'TPS543C20 Loop Gain'!B1499</f>
        <v>136500</v>
      </c>
    </row>
    <row r="2442" spans="3:5" x14ac:dyDescent="0.35">
      <c r="C2442">
        <f>'TPS543C20 Loop Gain'!AI1498</f>
        <v>-30.803012076927146</v>
      </c>
      <c r="D2442">
        <f>'TPS543C20 Loop Gain'!AJ1498</f>
        <v>44.322025101229166</v>
      </c>
      <c r="E2442">
        <f>'TPS543C20 Loop Gain'!B1498</f>
        <v>136400</v>
      </c>
    </row>
    <row r="2443" spans="3:5" x14ac:dyDescent="0.35">
      <c r="C2443">
        <f>'TPS543C20 Loop Gain'!AI1497</f>
        <v>-30.795566685653167</v>
      </c>
      <c r="D2443">
        <f>'TPS543C20 Loop Gain'!AJ1497</f>
        <v>44.347135344667088</v>
      </c>
      <c r="E2443">
        <f>'TPS543C20 Loop Gain'!B1497</f>
        <v>136300</v>
      </c>
    </row>
    <row r="2444" spans="3:5" x14ac:dyDescent="0.35">
      <c r="C2444">
        <f>'TPS543C20 Loop Gain'!AI1496</f>
        <v>-30.788117436122061</v>
      </c>
      <c r="D2444">
        <f>'TPS543C20 Loop Gain'!AJ1496</f>
        <v>44.372235955039507</v>
      </c>
      <c r="E2444">
        <f>'TPS543C20 Loop Gain'!B1496</f>
        <v>136200</v>
      </c>
    </row>
    <row r="2445" spans="3:5" x14ac:dyDescent="0.35">
      <c r="C2445">
        <f>'TPS543C20 Loop Gain'!AI1495</f>
        <v>-30.780664320428226</v>
      </c>
      <c r="D2445">
        <f>'TPS543C20 Loop Gain'!AJ1495</f>
        <v>44.397326918072011</v>
      </c>
      <c r="E2445">
        <f>'TPS543C20 Loop Gain'!B1495</f>
        <v>136100</v>
      </c>
    </row>
    <row r="2446" spans="3:5" x14ac:dyDescent="0.35">
      <c r="C2446">
        <f>'TPS543C20 Loop Gain'!AI1494</f>
        <v>-30.773207330649292</v>
      </c>
      <c r="D2446">
        <f>'TPS543C20 Loop Gain'!AJ1494</f>
        <v>44.422408219443604</v>
      </c>
      <c r="E2446">
        <f>'TPS543C20 Loop Gain'!B1494</f>
        <v>136000</v>
      </c>
    </row>
    <row r="2447" spans="3:5" x14ac:dyDescent="0.35">
      <c r="C2447">
        <f>'TPS543C20 Loop Gain'!AI1493</f>
        <v>-30.76574645884665</v>
      </c>
      <c r="D2447">
        <f>'TPS543C20 Loop Gain'!AJ1493</f>
        <v>44.44747984478709</v>
      </c>
      <c r="E2447">
        <f>'TPS543C20 Loop Gain'!B1493</f>
        <v>135900</v>
      </c>
    </row>
    <row r="2448" spans="3:5" x14ac:dyDescent="0.35">
      <c r="C2448">
        <f>'TPS543C20 Loop Gain'!AI1492</f>
        <v>-30.758281697065065</v>
      </c>
      <c r="D2448">
        <f>'TPS543C20 Loop Gain'!AJ1492</f>
        <v>44.472541779690999</v>
      </c>
      <c r="E2448">
        <f>'TPS543C20 Loop Gain'!B1492</f>
        <v>135800</v>
      </c>
    </row>
    <row r="2449" spans="3:5" x14ac:dyDescent="0.35">
      <c r="C2449">
        <f>'TPS543C20 Loop Gain'!AI1491</f>
        <v>-30.750813037332133</v>
      </c>
      <c r="D2449">
        <f>'TPS543C20 Loop Gain'!AJ1491</f>
        <v>44.497594009693444</v>
      </c>
      <c r="E2449">
        <f>'TPS543C20 Loop Gain'!B1491</f>
        <v>135700</v>
      </c>
    </row>
    <row r="2450" spans="3:5" x14ac:dyDescent="0.35">
      <c r="C2450">
        <f>'TPS543C20 Loop Gain'!AI1490</f>
        <v>-30.743340471659057</v>
      </c>
      <c r="D2450">
        <f>'TPS543C20 Loop Gain'!AJ1490</f>
        <v>44.52263652029125</v>
      </c>
      <c r="E2450">
        <f>'TPS543C20 Loop Gain'!B1490</f>
        <v>135600</v>
      </c>
    </row>
    <row r="2451" spans="3:5" x14ac:dyDescent="0.35">
      <c r="C2451">
        <f>'TPS543C20 Loop Gain'!AI1489</f>
        <v>-30.735863992040578</v>
      </c>
      <c r="D2451">
        <f>'TPS543C20 Loop Gain'!AJ1489</f>
        <v>44.547669296929683</v>
      </c>
      <c r="E2451">
        <f>'TPS543C20 Loop Gain'!B1489</f>
        <v>135500</v>
      </c>
    </row>
    <row r="2452" spans="3:5" x14ac:dyDescent="0.35">
      <c r="C2452">
        <f>'TPS543C20 Loop Gain'!AI1488</f>
        <v>-30.728383590453806</v>
      </c>
      <c r="D2452">
        <f>'TPS543C20 Loop Gain'!AJ1488</f>
        <v>44.57269232500898</v>
      </c>
      <c r="E2452">
        <f>'TPS543C20 Loop Gain'!B1488</f>
        <v>135400</v>
      </c>
    </row>
    <row r="2453" spans="3:5" x14ac:dyDescent="0.35">
      <c r="C2453">
        <f>'TPS543C20 Loop Gain'!AI1487</f>
        <v>-30.720899258859703</v>
      </c>
      <c r="D2453">
        <f>'TPS543C20 Loop Gain'!AJ1487</f>
        <v>44.597705589882217</v>
      </c>
      <c r="E2453">
        <f>'TPS543C20 Loop Gain'!B1487</f>
        <v>135300</v>
      </c>
    </row>
    <row r="2454" spans="3:5" x14ac:dyDescent="0.35">
      <c r="C2454">
        <f>'TPS543C20 Loop Gain'!AI1486</f>
        <v>-30.713410989201574</v>
      </c>
      <c r="D2454">
        <f>'TPS543C20 Loop Gain'!AJ1486</f>
        <v>44.622709076855855</v>
      </c>
      <c r="E2454">
        <f>'TPS543C20 Loop Gain'!B1486</f>
        <v>135200</v>
      </c>
    </row>
    <row r="2455" spans="3:5" x14ac:dyDescent="0.35">
      <c r="C2455">
        <f>'TPS543C20 Loop Gain'!AI1485</f>
        <v>-30.705918773406555</v>
      </c>
      <c r="D2455">
        <f>'TPS543C20 Loop Gain'!AJ1485</f>
        <v>44.647702771188072</v>
      </c>
      <c r="E2455">
        <f>'TPS543C20 Loop Gain'!B1485</f>
        <v>135100</v>
      </c>
    </row>
    <row r="2456" spans="3:5" x14ac:dyDescent="0.35">
      <c r="C2456">
        <f>'TPS543C20 Loop Gain'!AI1484</f>
        <v>-30.698422603384138</v>
      </c>
      <c r="D2456">
        <f>'TPS543C20 Loop Gain'!AJ1484</f>
        <v>44.672686658087947</v>
      </c>
      <c r="E2456">
        <f>'TPS543C20 Loop Gain'!B1484</f>
        <v>135000</v>
      </c>
    </row>
    <row r="2457" spans="3:5" x14ac:dyDescent="0.35">
      <c r="C2457">
        <f>'TPS543C20 Loop Gain'!AI1483</f>
        <v>-30.690922471026671</v>
      </c>
      <c r="D2457">
        <f>'TPS543C20 Loop Gain'!AJ1483</f>
        <v>44.697660722719171</v>
      </c>
      <c r="E2457">
        <f>'TPS543C20 Loop Gain'!B1483</f>
        <v>134900</v>
      </c>
    </row>
    <row r="2458" spans="3:5" x14ac:dyDescent="0.35">
      <c r="C2458">
        <f>'TPS543C20 Loop Gain'!AI1482</f>
        <v>-30.683418368209587</v>
      </c>
      <c r="D2458">
        <f>'TPS543C20 Loop Gain'!AJ1482</f>
        <v>44.722624950195893</v>
      </c>
      <c r="E2458">
        <f>'TPS543C20 Loop Gain'!B1482</f>
        <v>134800</v>
      </c>
    </row>
    <row r="2459" spans="3:5" x14ac:dyDescent="0.35">
      <c r="C2459">
        <f>'TPS543C20 Loop Gain'!AI1481</f>
        <v>-30.675910286790945</v>
      </c>
      <c r="D2459">
        <f>'TPS543C20 Loop Gain'!AJ1481</f>
        <v>44.747579325584709</v>
      </c>
      <c r="E2459">
        <f>'TPS543C20 Loop Gain'!B1481</f>
        <v>134700</v>
      </c>
    </row>
    <row r="2460" spans="3:5" x14ac:dyDescent="0.35">
      <c r="C2460">
        <f>'TPS543C20 Loop Gain'!AI1480</f>
        <v>-30.668398218611443</v>
      </c>
      <c r="D2460">
        <f>'TPS543C20 Loop Gain'!AJ1480</f>
        <v>44.772523833903598</v>
      </c>
      <c r="E2460">
        <f>'TPS543C20 Loop Gain'!B1480</f>
        <v>134600</v>
      </c>
    </row>
    <row r="2461" spans="3:5" x14ac:dyDescent="0.35">
      <c r="C2461">
        <f>'TPS543C20 Loop Gain'!AI1479</f>
        <v>-30.660882155494726</v>
      </c>
      <c r="D2461">
        <f>'TPS543C20 Loop Gain'!AJ1479</f>
        <v>44.797458460122257</v>
      </c>
      <c r="E2461">
        <f>'TPS543C20 Loop Gain'!B1479</f>
        <v>134500</v>
      </c>
    </row>
    <row r="2462" spans="3:5" x14ac:dyDescent="0.35">
      <c r="C2462">
        <f>'TPS543C20 Loop Gain'!AI1478</f>
        <v>-30.653362089246521</v>
      </c>
      <c r="D2462">
        <f>'TPS543C20 Loop Gain'!AJ1478</f>
        <v>44.822383189160092</v>
      </c>
      <c r="E2462">
        <f>'TPS543C20 Loop Gain'!B1478</f>
        <v>134400</v>
      </c>
    </row>
    <row r="2463" spans="3:5" x14ac:dyDescent="0.35">
      <c r="C2463">
        <f>'TPS543C20 Loop Gain'!AI1477</f>
        <v>-30.645838011655833</v>
      </c>
      <c r="D2463">
        <f>'TPS543C20 Loop Gain'!AJ1477</f>
        <v>44.847298005888881</v>
      </c>
      <c r="E2463">
        <f>'TPS543C20 Loop Gain'!B1477</f>
        <v>134300</v>
      </c>
    </row>
    <row r="2464" spans="3:5" x14ac:dyDescent="0.35">
      <c r="C2464">
        <f>'TPS543C20 Loop Gain'!AI1476</f>
        <v>-30.638309914493355</v>
      </c>
      <c r="D2464">
        <f>'TPS543C20 Loop Gain'!AJ1476</f>
        <v>44.872202895132098</v>
      </c>
      <c r="E2464">
        <f>'TPS543C20 Loop Gain'!B1476</f>
        <v>134200</v>
      </c>
    </row>
    <row r="2465" spans="3:5" x14ac:dyDescent="0.35">
      <c r="C2465">
        <f>'TPS543C20 Loop Gain'!AI1475</f>
        <v>-30.630777789512479</v>
      </c>
      <c r="D2465">
        <f>'TPS543C20 Loop Gain'!AJ1475</f>
        <v>44.897097841661669</v>
      </c>
      <c r="E2465">
        <f>'TPS543C20 Loop Gain'!B1475</f>
        <v>134100</v>
      </c>
    </row>
    <row r="2466" spans="3:5" x14ac:dyDescent="0.35">
      <c r="C2466">
        <f>'TPS543C20 Loop Gain'!AI1474</f>
        <v>-30.623241628449549</v>
      </c>
      <c r="D2466">
        <f>'TPS543C20 Loop Gain'!AJ1474</f>
        <v>44.921982830202261</v>
      </c>
      <c r="E2466">
        <f>'TPS543C20 Loop Gain'!B1474</f>
        <v>134000</v>
      </c>
    </row>
    <row r="2467" spans="3:5" x14ac:dyDescent="0.35">
      <c r="C2467">
        <f>'TPS543C20 Loop Gain'!AI1473</f>
        <v>-30.615701423022411</v>
      </c>
      <c r="D2467">
        <f>'TPS543C20 Loop Gain'!AJ1473</f>
        <v>44.946857845426514</v>
      </c>
      <c r="E2467">
        <f>'TPS543C20 Loop Gain'!B1473</f>
        <v>133900</v>
      </c>
    </row>
    <row r="2468" spans="3:5" x14ac:dyDescent="0.35">
      <c r="C2468">
        <f>'TPS543C20 Loop Gain'!AI1472</f>
        <v>-30.608157164931388</v>
      </c>
      <c r="D2468">
        <f>'TPS543C20 Loop Gain'!AJ1472</f>
        <v>44.971722871957908</v>
      </c>
      <c r="E2468">
        <f>'TPS543C20 Loop Gain'!B1472</f>
        <v>133800</v>
      </c>
    </row>
    <row r="2469" spans="3:5" x14ac:dyDescent="0.35">
      <c r="C2469">
        <f>'TPS543C20 Loop Gain'!AI1471</f>
        <v>-30.600608845859085</v>
      </c>
      <c r="D2469">
        <f>'TPS543C20 Loop Gain'!AJ1471</f>
        <v>44.996577894371647</v>
      </c>
      <c r="E2469">
        <f>'TPS543C20 Loop Gain'!B1471</f>
        <v>133700</v>
      </c>
    </row>
    <row r="2470" spans="3:5" x14ac:dyDescent="0.35">
      <c r="C2470">
        <f>'TPS543C20 Loop Gain'!AI1470</f>
        <v>-30.593056457470361</v>
      </c>
      <c r="D2470">
        <f>'TPS543C20 Loop Gain'!AJ1470</f>
        <v>45.021422897190035</v>
      </c>
      <c r="E2470">
        <f>'TPS543C20 Loop Gain'!B1470</f>
        <v>133600</v>
      </c>
    </row>
    <row r="2471" spans="3:5" x14ac:dyDescent="0.35">
      <c r="C2471">
        <f>'TPS543C20 Loop Gain'!AI1469</f>
        <v>-30.585499991412025</v>
      </c>
      <c r="D2471">
        <f>'TPS543C20 Loop Gain'!AJ1469</f>
        <v>45.046257864887131</v>
      </c>
      <c r="E2471">
        <f>'TPS543C20 Loop Gain'!B1469</f>
        <v>133500</v>
      </c>
    </row>
    <row r="2472" spans="3:5" x14ac:dyDescent="0.35">
      <c r="C2472">
        <f>'TPS543C20 Loop Gain'!AI1468</f>
        <v>-30.57793943931275</v>
      </c>
      <c r="D2472">
        <f>'TPS543C20 Loop Gain'!AJ1468</f>
        <v>45.071082781884826</v>
      </c>
      <c r="E2472">
        <f>'TPS543C20 Loop Gain'!B1468</f>
        <v>133400</v>
      </c>
    </row>
    <row r="2473" spans="3:5" x14ac:dyDescent="0.35">
      <c r="C2473">
        <f>'TPS543C20 Loop Gain'!AI1467</f>
        <v>-30.570374792783301</v>
      </c>
      <c r="D2473">
        <f>'TPS543C20 Loop Gain'!AJ1467</f>
        <v>45.095897632553587</v>
      </c>
      <c r="E2473">
        <f>'TPS543C20 Loop Gain'!B1467</f>
        <v>133300</v>
      </c>
    </row>
    <row r="2474" spans="3:5" x14ac:dyDescent="0.35">
      <c r="C2474">
        <f>'TPS543C20 Loop Gain'!AI1466</f>
        <v>-30.562806043416412</v>
      </c>
      <c r="D2474">
        <f>'TPS543C20 Loop Gain'!AJ1466</f>
        <v>45.120702401214764</v>
      </c>
      <c r="E2474">
        <f>'TPS543C20 Loop Gain'!B1466</f>
        <v>133200</v>
      </c>
    </row>
    <row r="2475" spans="3:5" x14ac:dyDescent="0.35">
      <c r="C2475">
        <f>'TPS543C20 Loop Gain'!AI1465</f>
        <v>-30.555233182786502</v>
      </c>
      <c r="D2475">
        <f>'TPS543C20 Loop Gain'!AJ1465</f>
        <v>45.1454970721365</v>
      </c>
      <c r="E2475">
        <f>'TPS543C20 Loop Gain'!B1465</f>
        <v>133100</v>
      </c>
    </row>
    <row r="2476" spans="3:5" x14ac:dyDescent="0.35">
      <c r="C2476">
        <f>'TPS543C20 Loop Gain'!AI1464</f>
        <v>-30.547656202449872</v>
      </c>
      <c r="D2476">
        <f>'TPS543C20 Loop Gain'!AJ1464</f>
        <v>45.17028162953779</v>
      </c>
      <c r="E2476">
        <f>'TPS543C20 Loop Gain'!B1464</f>
        <v>133000</v>
      </c>
    </row>
    <row r="2477" spans="3:5" x14ac:dyDescent="0.35">
      <c r="C2477">
        <f>'TPS543C20 Loop Gain'!AI1463</f>
        <v>-30.540075093944186</v>
      </c>
      <c r="D2477">
        <f>'TPS543C20 Loop Gain'!AJ1463</f>
        <v>45.19505605758296</v>
      </c>
      <c r="E2477">
        <f>'TPS543C20 Loop Gain'!B1463</f>
        <v>132900</v>
      </c>
    </row>
    <row r="2478" spans="3:5" x14ac:dyDescent="0.35">
      <c r="C2478">
        <f>'TPS543C20 Loop Gain'!AI1462</f>
        <v>-30.53248984878951</v>
      </c>
      <c r="D2478">
        <f>'TPS543C20 Loop Gain'!AJ1462</f>
        <v>45.219820340387621</v>
      </c>
      <c r="E2478">
        <f>'TPS543C20 Loop Gain'!B1462</f>
        <v>132800</v>
      </c>
    </row>
    <row r="2479" spans="3:5" x14ac:dyDescent="0.35">
      <c r="C2479">
        <f>'TPS543C20 Loop Gain'!AI1461</f>
        <v>-30.524900458486705</v>
      </c>
      <c r="D2479">
        <f>'TPS543C20 Loop Gain'!AJ1461</f>
        <v>45.244574462012771</v>
      </c>
      <c r="E2479">
        <f>'TPS543C20 Loop Gain'!B1461</f>
        <v>132700</v>
      </c>
    </row>
    <row r="2480" spans="3:5" x14ac:dyDescent="0.35">
      <c r="C2480">
        <f>'TPS543C20 Loop Gain'!AI1460</f>
        <v>-30.517306914518564</v>
      </c>
      <c r="D2480">
        <f>'TPS543C20 Loop Gain'!AJ1460</f>
        <v>45.269318406467889</v>
      </c>
      <c r="E2480">
        <f>'TPS543C20 Loop Gain'!B1460</f>
        <v>132600</v>
      </c>
    </row>
    <row r="2481" spans="3:5" x14ac:dyDescent="0.35">
      <c r="C2481">
        <f>'TPS543C20 Loop Gain'!AI1459</f>
        <v>-30.509709208349566</v>
      </c>
      <c r="D2481">
        <f>'TPS543C20 Loop Gain'!AJ1459</f>
        <v>45.294052157711256</v>
      </c>
      <c r="E2481">
        <f>'TPS543C20 Loop Gain'!B1459</f>
        <v>132500</v>
      </c>
    </row>
    <row r="2482" spans="3:5" x14ac:dyDescent="0.35">
      <c r="C2482">
        <f>'TPS543C20 Loop Gain'!AI1458</f>
        <v>-30.502107331424853</v>
      </c>
      <c r="D2482">
        <f>'TPS543C20 Loop Gain'!AJ1458</f>
        <v>45.318775699646793</v>
      </c>
      <c r="E2482">
        <f>'TPS543C20 Loop Gain'!B1458</f>
        <v>132400</v>
      </c>
    </row>
    <row r="2483" spans="3:5" x14ac:dyDescent="0.35">
      <c r="C2483">
        <f>'TPS543C20 Loop Gain'!AI1457</f>
        <v>-30.494501275171558</v>
      </c>
      <c r="D2483">
        <f>'TPS543C20 Loop Gain'!AJ1457</f>
        <v>45.343489016126334</v>
      </c>
      <c r="E2483">
        <f>'TPS543C20 Loop Gain'!B1457</f>
        <v>132300</v>
      </c>
    </row>
    <row r="2484" spans="3:5" x14ac:dyDescent="0.35">
      <c r="C2484">
        <f>'TPS543C20 Loop Gain'!AI1456</f>
        <v>-30.486891030998009</v>
      </c>
      <c r="D2484">
        <f>'TPS543C20 Loop Gain'!AJ1456</f>
        <v>45.368192090948604</v>
      </c>
      <c r="E2484">
        <f>'TPS543C20 Loop Gain'!B1456</f>
        <v>132200</v>
      </c>
    </row>
    <row r="2485" spans="3:5" x14ac:dyDescent="0.35">
      <c r="C2485">
        <f>'TPS543C20 Loop Gain'!AI1455</f>
        <v>-30.479276590293466</v>
      </c>
      <c r="D2485">
        <f>'TPS543C20 Loop Gain'!AJ1455</f>
        <v>45.392884907859191</v>
      </c>
      <c r="E2485">
        <f>'TPS543C20 Loop Gain'!B1455</f>
        <v>132100</v>
      </c>
    </row>
    <row r="2486" spans="3:5" x14ac:dyDescent="0.35">
      <c r="C2486">
        <f>'TPS543C20 Loop Gain'!AI1454</f>
        <v>-30.471657944428653</v>
      </c>
      <c r="D2486">
        <f>'TPS543C20 Loop Gain'!AJ1454</f>
        <v>45.417567450550052</v>
      </c>
      <c r="E2486">
        <f>'TPS543C20 Loop Gain'!B1454</f>
        <v>132000</v>
      </c>
    </row>
    <row r="2487" spans="3:5" x14ac:dyDescent="0.35">
      <c r="C2487">
        <f>'TPS543C20 Loop Gain'!AI1453</f>
        <v>-30.464035084755096</v>
      </c>
      <c r="D2487">
        <f>'TPS543C20 Loop Gain'!AJ1453</f>
        <v>45.442239702658625</v>
      </c>
      <c r="E2487">
        <f>'TPS543C20 Loop Gain'!B1453</f>
        <v>131900</v>
      </c>
    </row>
    <row r="2488" spans="3:5" x14ac:dyDescent="0.35">
      <c r="C2488">
        <f>'TPS543C20 Loop Gain'!AI1452</f>
        <v>-30.456408002605663</v>
      </c>
      <c r="D2488">
        <f>'TPS543C20 Loop Gain'!AJ1452</f>
        <v>45.466901647770158</v>
      </c>
      <c r="E2488">
        <f>'TPS543C20 Loop Gain'!B1452</f>
        <v>131800</v>
      </c>
    </row>
    <row r="2489" spans="3:5" x14ac:dyDescent="0.35">
      <c r="C2489">
        <f>'TPS543C20 Loop Gain'!AI1451</f>
        <v>-30.448776689293744</v>
      </c>
      <c r="D2489">
        <f>'TPS543C20 Loop Gain'!AJ1451</f>
        <v>45.491553269414133</v>
      </c>
      <c r="E2489">
        <f>'TPS543C20 Loop Gain'!B1451</f>
        <v>131700</v>
      </c>
    </row>
    <row r="2490" spans="3:5" x14ac:dyDescent="0.35">
      <c r="C2490">
        <f>'TPS543C20 Loop Gain'!AI1450</f>
        <v>-30.441141136114368</v>
      </c>
      <c r="D2490">
        <f>'TPS543C20 Loop Gain'!AJ1450</f>
        <v>45.516194551066931</v>
      </c>
      <c r="E2490">
        <f>'TPS543C20 Loop Gain'!B1450</f>
        <v>131600</v>
      </c>
    </row>
    <row r="2491" spans="3:5" x14ac:dyDescent="0.35">
      <c r="C2491">
        <f>'TPS543C20 Loop Gain'!AI1449</f>
        <v>-30.433501334342637</v>
      </c>
      <c r="D2491">
        <f>'TPS543C20 Loop Gain'!AJ1449</f>
        <v>45.540825476149621</v>
      </c>
      <c r="E2491">
        <f>'TPS543C20 Loop Gain'!B1449</f>
        <v>131500</v>
      </c>
    </row>
    <row r="2492" spans="3:5" x14ac:dyDescent="0.35">
      <c r="C2492">
        <f>'TPS543C20 Loop Gain'!AI1448</f>
        <v>-30.425857275234641</v>
      </c>
      <c r="D2492">
        <f>'TPS543C20 Loop Gain'!AJ1448</f>
        <v>45.565446028028212</v>
      </c>
      <c r="E2492">
        <f>'TPS543C20 Loop Gain'!B1448</f>
        <v>131400</v>
      </c>
    </row>
    <row r="2493" spans="3:5" x14ac:dyDescent="0.35">
      <c r="C2493">
        <f>'TPS543C20 Loop Gain'!AI1447</f>
        <v>-30.418208950027548</v>
      </c>
      <c r="D2493">
        <f>'TPS543C20 Loop Gain'!AJ1447</f>
        <v>45.590056190016021</v>
      </c>
      <c r="E2493">
        <f>'TPS543C20 Loop Gain'!B1447</f>
        <v>131300</v>
      </c>
    </row>
    <row r="2494" spans="3:5" x14ac:dyDescent="0.35">
      <c r="C2494">
        <f>'TPS543C20 Loop Gain'!AI1446</f>
        <v>-30.410556349938691</v>
      </c>
      <c r="D2494">
        <f>'TPS543C20 Loop Gain'!AJ1446</f>
        <v>45.614655945367929</v>
      </c>
      <c r="E2494">
        <f>'TPS543C20 Loop Gain'!B1446</f>
        <v>131200</v>
      </c>
    </row>
    <row r="2495" spans="3:5" x14ac:dyDescent="0.35">
      <c r="C2495">
        <f>'TPS543C20 Loop Gain'!AI1445</f>
        <v>-30.402899466166279</v>
      </c>
      <c r="D2495">
        <f>'TPS543C20 Loop Gain'!AJ1445</f>
        <v>45.639245277286015</v>
      </c>
      <c r="E2495">
        <f>'TPS543C20 Loop Gain'!B1445</f>
        <v>131100</v>
      </c>
    </row>
    <row r="2496" spans="3:5" x14ac:dyDescent="0.35">
      <c r="C2496">
        <f>'TPS543C20 Loop Gain'!AI1444</f>
        <v>-30.395238289888731</v>
      </c>
      <c r="D2496">
        <f>'TPS543C20 Loop Gain'!AJ1444</f>
        <v>45.663824168915205</v>
      </c>
      <c r="E2496">
        <f>'TPS543C20 Loop Gain'!B1444</f>
        <v>131000</v>
      </c>
    </row>
    <row r="2497" spans="3:5" x14ac:dyDescent="0.35">
      <c r="C2497">
        <f>'TPS543C20 Loop Gain'!AI1443</f>
        <v>-30.387572812265194</v>
      </c>
      <c r="D2497">
        <f>'TPS543C20 Loop Gain'!AJ1443</f>
        <v>45.688392603345662</v>
      </c>
      <c r="E2497">
        <f>'TPS543C20 Loop Gain'!B1443</f>
        <v>130900</v>
      </c>
    </row>
    <row r="2498" spans="3:5" x14ac:dyDescent="0.35">
      <c r="C2498">
        <f>'TPS543C20 Loop Gain'!AI1442</f>
        <v>-30.379903024435265</v>
      </c>
      <c r="D2498">
        <f>'TPS543C20 Loop Gain'!AJ1442</f>
        <v>45.712950563610967</v>
      </c>
      <c r="E2498">
        <f>'TPS543C20 Loop Gain'!B1442</f>
        <v>130800</v>
      </c>
    </row>
    <row r="2499" spans="3:5" x14ac:dyDescent="0.35">
      <c r="C2499">
        <f>'TPS543C20 Loop Gain'!AI1441</f>
        <v>-30.37222891751842</v>
      </c>
      <c r="D2499">
        <f>'TPS543C20 Loop Gain'!AJ1441</f>
        <v>45.737498032688428</v>
      </c>
      <c r="E2499">
        <f>'TPS543C20 Loop Gain'!B1441</f>
        <v>130700</v>
      </c>
    </row>
    <row r="2500" spans="3:5" x14ac:dyDescent="0.35">
      <c r="C2500">
        <f>'TPS543C20 Loop Gain'!AI1440</f>
        <v>-30.364550482614984</v>
      </c>
      <c r="D2500">
        <f>'TPS543C20 Loop Gain'!AJ1440</f>
        <v>45.762034993497743</v>
      </c>
      <c r="E2500">
        <f>'TPS543C20 Loop Gain'!B1440</f>
        <v>130600</v>
      </c>
    </row>
    <row r="2501" spans="3:5" x14ac:dyDescent="0.35">
      <c r="C2501">
        <f>'TPS543C20 Loop Gain'!AI1439</f>
        <v>-30.356867710804813</v>
      </c>
      <c r="D2501">
        <f>'TPS543C20 Loop Gain'!AJ1439</f>
        <v>45.786561428905721</v>
      </c>
      <c r="E2501">
        <f>'TPS543C20 Loop Gain'!B1439</f>
        <v>130500</v>
      </c>
    </row>
    <row r="2502" spans="3:5" x14ac:dyDescent="0.35">
      <c r="C2502">
        <f>'TPS543C20 Loop Gain'!AI1438</f>
        <v>-30.34918059314834</v>
      </c>
      <c r="D2502">
        <f>'TPS543C20 Loop Gain'!AJ1438</f>
        <v>45.811077321718123</v>
      </c>
      <c r="E2502">
        <f>'TPS543C20 Loop Gain'!B1438</f>
        <v>130400</v>
      </c>
    </row>
    <row r="2503" spans="3:5" x14ac:dyDescent="0.35">
      <c r="C2503">
        <f>'TPS543C20 Loop Gain'!AI1437</f>
        <v>-30.3414891206859</v>
      </c>
      <c r="D2503">
        <f>'TPS543C20 Loop Gain'!AJ1437</f>
        <v>45.835582654685155</v>
      </c>
      <c r="E2503">
        <f>'TPS543C20 Loop Gain'!B1437</f>
        <v>130300</v>
      </c>
    </row>
    <row r="2504" spans="3:5" x14ac:dyDescent="0.35">
      <c r="C2504">
        <f>'TPS543C20 Loop Gain'!AI1436</f>
        <v>-30.333793284437654</v>
      </c>
      <c r="D2504">
        <f>'TPS543C20 Loop Gain'!AJ1436</f>
        <v>45.860077410500921</v>
      </c>
      <c r="E2504">
        <f>'TPS543C20 Loop Gain'!B1436</f>
        <v>130200</v>
      </c>
    </row>
    <row r="2505" spans="3:5" x14ac:dyDescent="0.35">
      <c r="C2505">
        <f>'TPS543C20 Loop Gain'!AI1435</f>
        <v>-30.326093075404255</v>
      </c>
      <c r="D2505">
        <f>'TPS543C20 Loop Gain'!AJ1435</f>
        <v>45.884561571799296</v>
      </c>
      <c r="E2505">
        <f>'TPS543C20 Loop Gain'!B1435</f>
        <v>130100</v>
      </c>
    </row>
    <row r="2506" spans="3:5" x14ac:dyDescent="0.35">
      <c r="C2506">
        <f>'TPS543C20 Loop Gain'!AI1434</f>
        <v>-30.318388484565283</v>
      </c>
      <c r="D2506">
        <f>'TPS543C20 Loop Gain'!AJ1434</f>
        <v>45.909035121158716</v>
      </c>
      <c r="E2506">
        <f>'TPS543C20 Loop Gain'!B1434</f>
        <v>130000</v>
      </c>
    </row>
    <row r="2507" spans="3:5" x14ac:dyDescent="0.35">
      <c r="C2507">
        <f>'TPS543C20 Loop Gain'!AI1433</f>
        <v>-30.31067950288061</v>
      </c>
      <c r="D2507">
        <f>'TPS543C20 Loop Gain'!AJ1433</f>
        <v>45.933498041097977</v>
      </c>
      <c r="E2507">
        <f>'TPS543C20 Loop Gain'!B1433</f>
        <v>129900</v>
      </c>
    </row>
    <row r="2508" spans="3:5" x14ac:dyDescent="0.35">
      <c r="C2508">
        <f>'TPS543C20 Loop Gain'!AI1432</f>
        <v>-30.302966121289924</v>
      </c>
      <c r="D2508">
        <f>'TPS543C20 Loop Gain'!AJ1432</f>
        <v>45.957950314078843</v>
      </c>
      <c r="E2508">
        <f>'TPS543C20 Loop Gain'!B1432</f>
        <v>129800</v>
      </c>
    </row>
    <row r="2509" spans="3:5" x14ac:dyDescent="0.35">
      <c r="C2509">
        <f>'TPS543C20 Loop Gain'!AI1431</f>
        <v>-30.29524833071234</v>
      </c>
      <c r="D2509">
        <f>'TPS543C20 Loop Gain'!AJ1431</f>
        <v>45.982391922503858</v>
      </c>
      <c r="E2509">
        <f>'TPS543C20 Loop Gain'!B1431</f>
        <v>129700</v>
      </c>
    </row>
    <row r="2510" spans="3:5" x14ac:dyDescent="0.35">
      <c r="C2510">
        <f>'TPS543C20 Loop Gain'!AI1430</f>
        <v>-30.287526122046842</v>
      </c>
      <c r="D2510">
        <f>'TPS543C20 Loop Gain'!AJ1430</f>
        <v>46.006822848716581</v>
      </c>
      <c r="E2510">
        <f>'TPS543C20 Loop Gain'!B1430</f>
        <v>129600</v>
      </c>
    </row>
    <row r="2511" spans="3:5" x14ac:dyDescent="0.35">
      <c r="C2511">
        <f>'TPS543C20 Loop Gain'!AI1429</f>
        <v>-30.279799486171225</v>
      </c>
      <c r="D2511">
        <f>'TPS543C20 Loop Gain'!AJ1429</f>
        <v>46.03124307500282</v>
      </c>
      <c r="E2511">
        <f>'TPS543C20 Loop Gain'!B1429</f>
        <v>129500</v>
      </c>
    </row>
    <row r="2512" spans="3:5" x14ac:dyDescent="0.35">
      <c r="C2512">
        <f>'TPS543C20 Loop Gain'!AI1428</f>
        <v>-30.272068413943511</v>
      </c>
      <c r="D2512">
        <f>'TPS543C20 Loop Gain'!AJ1428</f>
        <v>46.055652583587808</v>
      </c>
      <c r="E2512">
        <f>'TPS543C20 Loop Gain'!B1428</f>
        <v>129400</v>
      </c>
    </row>
    <row r="2513" spans="3:5" x14ac:dyDescent="0.35">
      <c r="C2513">
        <f>'TPS543C20 Loop Gain'!AI1427</f>
        <v>-30.26433289620039</v>
      </c>
      <c r="D2513">
        <f>'TPS543C20 Loop Gain'!AJ1427</f>
        <v>46.080051356639245</v>
      </c>
      <c r="E2513">
        <f>'TPS543C20 Loop Gain'!B1427</f>
        <v>129300</v>
      </c>
    </row>
    <row r="2514" spans="3:5" x14ac:dyDescent="0.35">
      <c r="C2514">
        <f>'TPS543C20 Loop Gain'!AI1426</f>
        <v>-30.256592923758308</v>
      </c>
      <c r="D2514">
        <f>'TPS543C20 Loop Gain'!AJ1426</f>
        <v>46.104439376262221</v>
      </c>
      <c r="E2514">
        <f>'TPS543C20 Loop Gain'!B1426</f>
        <v>129200</v>
      </c>
    </row>
    <row r="2515" spans="3:5" x14ac:dyDescent="0.35">
      <c r="C2515">
        <f>'TPS543C20 Loop Gain'!AI1425</f>
        <v>-30.248848487412832</v>
      </c>
      <c r="D2515">
        <f>'TPS543C20 Loop Gain'!AJ1425</f>
        <v>46.128816624505227</v>
      </c>
      <c r="E2515">
        <f>'TPS543C20 Loop Gain'!B1425</f>
        <v>129100</v>
      </c>
    </row>
    <row r="2516" spans="3:5" x14ac:dyDescent="0.35">
      <c r="C2516">
        <f>'TPS543C20 Loop Gain'!AI1424</f>
        <v>-30.24109957793851</v>
      </c>
      <c r="D2516">
        <f>'TPS543C20 Loop Gain'!AJ1424</f>
        <v>46.153183083354264</v>
      </c>
      <c r="E2516">
        <f>'TPS543C20 Loop Gain'!B1424</f>
        <v>129000</v>
      </c>
    </row>
    <row r="2517" spans="3:5" x14ac:dyDescent="0.35">
      <c r="C2517">
        <f>'TPS543C20 Loop Gain'!AI1423</f>
        <v>-30.233346186088944</v>
      </c>
      <c r="D2517">
        <f>'TPS543C20 Loop Gain'!AJ1423</f>
        <v>46.177538734735528</v>
      </c>
      <c r="E2517">
        <f>'TPS543C20 Loop Gain'!B1423</f>
        <v>128900</v>
      </c>
    </row>
    <row r="2518" spans="3:5" x14ac:dyDescent="0.35">
      <c r="C2518">
        <f>'TPS543C20 Loop Gain'!AI1422</f>
        <v>-30.225588302597096</v>
      </c>
      <c r="D2518">
        <f>'TPS543C20 Loop Gain'!AJ1422</f>
        <v>46.201883560516301</v>
      </c>
      <c r="E2518">
        <f>'TPS543C20 Loop Gain'!B1422</f>
        <v>128800</v>
      </c>
    </row>
    <row r="2519" spans="3:5" x14ac:dyDescent="0.35">
      <c r="C2519">
        <f>'TPS543C20 Loop Gain'!AI1421</f>
        <v>-30.217825918174462</v>
      </c>
      <c r="D2519">
        <f>'TPS543C20 Loop Gain'!AJ1421</f>
        <v>46.2262175425004</v>
      </c>
      <c r="E2519">
        <f>'TPS543C20 Loop Gain'!B1421</f>
        <v>128700</v>
      </c>
    </row>
    <row r="2520" spans="3:5" x14ac:dyDescent="0.35">
      <c r="C2520">
        <f>'TPS543C20 Loop Gain'!AI1420</f>
        <v>-30.210059023511739</v>
      </c>
      <c r="D2520">
        <f>'TPS543C20 Loop Gain'!AJ1420</f>
        <v>46.250540662432527</v>
      </c>
      <c r="E2520">
        <f>'TPS543C20 Loop Gain'!B1420</f>
        <v>128600</v>
      </c>
    </row>
    <row r="2521" spans="3:5" x14ac:dyDescent="0.35">
      <c r="C2521">
        <f>'TPS543C20 Loop Gain'!AI1419</f>
        <v>-30.202287609277821</v>
      </c>
      <c r="D2521">
        <f>'TPS543C20 Loop Gain'!AJ1419</f>
        <v>46.274852901995743</v>
      </c>
      <c r="E2521">
        <f>'TPS543C20 Loop Gain'!B1419</f>
        <v>128500</v>
      </c>
    </row>
    <row r="2522" spans="3:5" x14ac:dyDescent="0.35">
      <c r="C2522">
        <f>'TPS543C20 Loop Gain'!AI1418</f>
        <v>-30.194511666121052</v>
      </c>
      <c r="D2522">
        <f>'TPS543C20 Loop Gain'!AJ1418</f>
        <v>46.299154242809649</v>
      </c>
      <c r="E2522">
        <f>'TPS543C20 Loop Gain'!B1418</f>
        <v>128400</v>
      </c>
    </row>
    <row r="2523" spans="3:5" x14ac:dyDescent="0.35">
      <c r="C2523">
        <f>'TPS543C20 Loop Gain'!AI1417</f>
        <v>-30.186731184667885</v>
      </c>
      <c r="D2523">
        <f>'TPS543C20 Loop Gain'!AJ1417</f>
        <v>46.323444666434824</v>
      </c>
      <c r="E2523">
        <f>'TPS543C20 Loop Gain'!B1417</f>
        <v>128300</v>
      </c>
    </row>
    <row r="2524" spans="3:5" x14ac:dyDescent="0.35">
      <c r="C2524">
        <f>'TPS543C20 Loop Gain'!AI1416</f>
        <v>-30.178946155523484</v>
      </c>
      <c r="D2524">
        <f>'TPS543C20 Loop Gain'!AJ1416</f>
        <v>46.347724154368642</v>
      </c>
      <c r="E2524">
        <f>'TPS543C20 Loop Gain'!B1416</f>
        <v>128200</v>
      </c>
    </row>
    <row r="2525" spans="3:5" x14ac:dyDescent="0.35">
      <c r="C2525">
        <f>'TPS543C20 Loop Gain'!AI1415</f>
        <v>-30.171156569271645</v>
      </c>
      <c r="D2525">
        <f>'TPS543C20 Loop Gain'!AJ1415</f>
        <v>46.371992688045893</v>
      </c>
      <c r="E2525">
        <f>'TPS543C20 Loop Gain'!B1415</f>
        <v>128100</v>
      </c>
    </row>
    <row r="2526" spans="3:5" x14ac:dyDescent="0.35">
      <c r="C2526">
        <f>'TPS543C20 Loop Gain'!AI1414</f>
        <v>-30.163362416474392</v>
      </c>
      <c r="D2526">
        <f>'TPS543C20 Loop Gain'!AJ1414</f>
        <v>46.396250248839742</v>
      </c>
      <c r="E2526">
        <f>'TPS543C20 Loop Gain'!B1414</f>
        <v>128000</v>
      </c>
    </row>
    <row r="2527" spans="3:5" x14ac:dyDescent="0.35">
      <c r="C2527">
        <f>'TPS543C20 Loop Gain'!AI1413</f>
        <v>-30.155563687672171</v>
      </c>
      <c r="D2527">
        <f>'TPS543C20 Loop Gain'!AJ1413</f>
        <v>46.420496818058808</v>
      </c>
      <c r="E2527">
        <f>'TPS543C20 Loop Gain'!B1413</f>
        <v>127900</v>
      </c>
    </row>
    <row r="2528" spans="3:5" x14ac:dyDescent="0.35">
      <c r="C2528">
        <f>'TPS543C20 Loop Gain'!AI1412</f>
        <v>-30.14776037338363</v>
      </c>
      <c r="D2528">
        <f>'TPS543C20 Loop Gain'!AJ1412</f>
        <v>46.444732376950554</v>
      </c>
      <c r="E2528">
        <f>'TPS543C20 Loop Gain'!B1412</f>
        <v>127800</v>
      </c>
    </row>
    <row r="2529" spans="3:5" x14ac:dyDescent="0.35">
      <c r="C2529">
        <f>'TPS543C20 Loop Gain'!AI1411</f>
        <v>-30.139952464105576</v>
      </c>
      <c r="D2529">
        <f>'TPS543C20 Loop Gain'!AJ1411</f>
        <v>46.468956906698352</v>
      </c>
      <c r="E2529">
        <f>'TPS543C20 Loop Gain'!B1411</f>
        <v>127700</v>
      </c>
    </row>
    <row r="2530" spans="3:5" x14ac:dyDescent="0.35">
      <c r="C2530">
        <f>'TPS543C20 Loop Gain'!AI1410</f>
        <v>-30.132139950313036</v>
      </c>
      <c r="D2530">
        <f>'TPS543C20 Loop Gain'!AJ1410</f>
        <v>46.493170388421575</v>
      </c>
      <c r="E2530">
        <f>'TPS543C20 Loop Gain'!B1410</f>
        <v>127600</v>
      </c>
    </row>
    <row r="2531" spans="3:5" x14ac:dyDescent="0.35">
      <c r="C2531">
        <f>'TPS543C20 Loop Gain'!AI1409</f>
        <v>-30.124322822459316</v>
      </c>
      <c r="D2531">
        <f>'TPS543C20 Loop Gain'!AJ1409</f>
        <v>46.517372803177409</v>
      </c>
      <c r="E2531">
        <f>'TPS543C20 Loop Gain'!B1409</f>
        <v>127500</v>
      </c>
    </row>
    <row r="2532" spans="3:5" x14ac:dyDescent="0.35">
      <c r="C2532">
        <f>'TPS543C20 Loop Gain'!AI1408</f>
        <v>-30.116501070974955</v>
      </c>
      <c r="D2532">
        <f>'TPS543C20 Loop Gain'!AJ1408</f>
        <v>46.541564131956385</v>
      </c>
      <c r="E2532">
        <f>'TPS543C20 Loop Gain'!B1408</f>
        <v>127400</v>
      </c>
    </row>
    <row r="2533" spans="3:5" x14ac:dyDescent="0.35">
      <c r="C2533">
        <f>'TPS543C20 Loop Gain'!AI1407</f>
        <v>-30.108674686269161</v>
      </c>
      <c r="D2533">
        <f>'TPS543C20 Loop Gain'!AJ1407</f>
        <v>46.565744355688103</v>
      </c>
      <c r="E2533">
        <f>'TPS543C20 Loop Gain'!B1407</f>
        <v>127300</v>
      </c>
    </row>
    <row r="2534" spans="3:5" x14ac:dyDescent="0.35">
      <c r="C2534">
        <f>'TPS543C20 Loop Gain'!AI1406</f>
        <v>-30.100843658728451</v>
      </c>
      <c r="D2534">
        <f>'TPS543C20 Loop Gain'!AJ1406</f>
        <v>46.589913455235063</v>
      </c>
      <c r="E2534">
        <f>'TPS543C20 Loop Gain'!B1406</f>
        <v>127200</v>
      </c>
    </row>
    <row r="2535" spans="3:5" x14ac:dyDescent="0.35">
      <c r="C2535">
        <f>'TPS543C20 Loop Gain'!AI1405</f>
        <v>-30.093007978717175</v>
      </c>
      <c r="D2535">
        <f>'TPS543C20 Loop Gain'!AJ1405</f>
        <v>46.614071411394882</v>
      </c>
      <c r="E2535">
        <f>'TPS543C20 Loop Gain'!B1405</f>
        <v>127100</v>
      </c>
    </row>
    <row r="2536" spans="3:5" x14ac:dyDescent="0.35">
      <c r="C2536">
        <f>'TPS543C20 Loop Gain'!AI1404</f>
        <v>-30.085167636577612</v>
      </c>
      <c r="D2536">
        <f>'TPS543C20 Loop Gain'!AJ1404</f>
        <v>46.638218204902337</v>
      </c>
      <c r="E2536">
        <f>'TPS543C20 Loop Gain'!B1404</f>
        <v>127000</v>
      </c>
    </row>
    <row r="2537" spans="3:5" x14ac:dyDescent="0.35">
      <c r="C2537">
        <f>'TPS543C20 Loop Gain'!AI1403</f>
        <v>-30.077322622629513</v>
      </c>
      <c r="D2537">
        <f>'TPS543C20 Loop Gain'!AJ1403</f>
        <v>46.662353816424329</v>
      </c>
      <c r="E2537">
        <f>'TPS543C20 Loop Gain'!B1403</f>
        <v>126900</v>
      </c>
    </row>
    <row r="2538" spans="3:5" x14ac:dyDescent="0.35">
      <c r="C2538">
        <f>'TPS543C20 Loop Gain'!AI1402</f>
        <v>-30.069472927169443</v>
      </c>
      <c r="D2538">
        <f>'TPS543C20 Loop Gain'!AJ1402</f>
        <v>46.686478226564361</v>
      </c>
      <c r="E2538">
        <f>'TPS543C20 Loop Gain'!B1402</f>
        <v>126800</v>
      </c>
    </row>
    <row r="2539" spans="3:5" x14ac:dyDescent="0.35">
      <c r="C2539">
        <f>'TPS543C20 Loop Gain'!AI1401</f>
        <v>-30.061618540472669</v>
      </c>
      <c r="D2539">
        <f>'TPS543C20 Loop Gain'!AJ1401</f>
        <v>46.710591415858978</v>
      </c>
      <c r="E2539">
        <f>'TPS543C20 Loop Gain'!B1401</f>
        <v>126700</v>
      </c>
    </row>
    <row r="2540" spans="3:5" x14ac:dyDescent="0.35">
      <c r="C2540">
        <f>'TPS543C20 Loop Gain'!AI1400</f>
        <v>-30.053759452790729</v>
      </c>
      <c r="D2540">
        <f>'TPS543C20 Loop Gain'!AJ1400</f>
        <v>46.734693364777513</v>
      </c>
      <c r="E2540">
        <f>'TPS543C20 Loop Gain'!B1400</f>
        <v>126600</v>
      </c>
    </row>
    <row r="2541" spans="3:5" x14ac:dyDescent="0.35">
      <c r="C2541">
        <f>'TPS543C20 Loop Gain'!AI1399</f>
        <v>-30.045895654352531</v>
      </c>
      <c r="D2541">
        <f>'TPS543C20 Loop Gain'!AJ1399</f>
        <v>46.758784053726025</v>
      </c>
      <c r="E2541">
        <f>'TPS543C20 Loop Gain'!B1399</f>
        <v>126500</v>
      </c>
    </row>
    <row r="2542" spans="3:5" x14ac:dyDescent="0.35">
      <c r="C2542">
        <f>'TPS543C20 Loop Gain'!AI1398</f>
        <v>-30.038027135364818</v>
      </c>
      <c r="D2542">
        <f>'TPS543C20 Loop Gain'!AJ1398</f>
        <v>46.782863463040222</v>
      </c>
      <c r="E2542">
        <f>'TPS543C20 Loop Gain'!B1398</f>
        <v>126400</v>
      </c>
    </row>
    <row r="2543" spans="3:5" x14ac:dyDescent="0.35">
      <c r="C2543">
        <f>'TPS543C20 Loop Gain'!AI1397</f>
        <v>-30.030153886011171</v>
      </c>
      <c r="D2543">
        <f>'TPS543C20 Loop Gain'!AJ1397</f>
        <v>46.806931572992191</v>
      </c>
      <c r="E2543">
        <f>'TPS543C20 Loop Gain'!B1397</f>
        <v>126300</v>
      </c>
    </row>
    <row r="2544" spans="3:5" x14ac:dyDescent="0.35">
      <c r="C2544">
        <f>'TPS543C20 Loop Gain'!AI1396</f>
        <v>-30.022275896451511</v>
      </c>
      <c r="D2544">
        <f>'TPS543C20 Loop Gain'!AJ1396</f>
        <v>46.830988363783533</v>
      </c>
      <c r="E2544">
        <f>'TPS543C20 Loop Gain'!B1396</f>
        <v>126200</v>
      </c>
    </row>
    <row r="2545" spans="3:5" x14ac:dyDescent="0.35">
      <c r="C2545">
        <f>'TPS543C20 Loop Gain'!AI1395</f>
        <v>-30.014393156823751</v>
      </c>
      <c r="D2545">
        <f>'TPS543C20 Loop Gain'!AJ1395</f>
        <v>46.855033815552801</v>
      </c>
      <c r="E2545">
        <f>'TPS543C20 Loop Gain'!B1395</f>
        <v>126100</v>
      </c>
    </row>
    <row r="2546" spans="3:5" x14ac:dyDescent="0.35">
      <c r="C2546">
        <f>'TPS543C20 Loop Gain'!AI1394</f>
        <v>-30.006505657241867</v>
      </c>
      <c r="D2546">
        <f>'TPS543C20 Loop Gain'!AJ1394</f>
        <v>46.879067908366473</v>
      </c>
      <c r="E2546">
        <f>'TPS543C20 Loop Gain'!B1394</f>
        <v>126000</v>
      </c>
    </row>
    <row r="2547" spans="3:5" x14ac:dyDescent="0.35">
      <c r="C2547">
        <f>'TPS543C20 Loop Gain'!AI1393</f>
        <v>-29.998613387796958</v>
      </c>
      <c r="D2547">
        <f>'TPS543C20 Loop Gain'!AJ1393</f>
        <v>46.903090622225584</v>
      </c>
      <c r="E2547">
        <f>'TPS543C20 Loop Gain'!B1393</f>
        <v>125900</v>
      </c>
    </row>
    <row r="2548" spans="3:5" x14ac:dyDescent="0.35">
      <c r="C2548">
        <f>'TPS543C20 Loop Gain'!AI1392</f>
        <v>-29.990716338556943</v>
      </c>
      <c r="D2548">
        <f>'TPS543C20 Loop Gain'!AJ1392</f>
        <v>46.927101937062176</v>
      </c>
      <c r="E2548">
        <f>'TPS543C20 Loop Gain'!B1392</f>
        <v>125800</v>
      </c>
    </row>
    <row r="2549" spans="3:5" x14ac:dyDescent="0.35">
      <c r="C2549">
        <f>'TPS543C20 Loop Gain'!AI1391</f>
        <v>-29.982814499566068</v>
      </c>
      <c r="D2549">
        <f>'TPS543C20 Loop Gain'!AJ1391</f>
        <v>46.951101832739361</v>
      </c>
      <c r="E2549">
        <f>'TPS543C20 Loop Gain'!B1391</f>
        <v>125700</v>
      </c>
    </row>
    <row r="2550" spans="3:5" x14ac:dyDescent="0.35">
      <c r="C2550">
        <f>'TPS543C20 Loop Gain'!AI1390</f>
        <v>-29.974907860845047</v>
      </c>
      <c r="D2550">
        <f>'TPS543C20 Loop Gain'!AJ1390</f>
        <v>46.97509028905219</v>
      </c>
      <c r="E2550">
        <f>'TPS543C20 Loop Gain'!B1390</f>
        <v>125600</v>
      </c>
    </row>
    <row r="2551" spans="3:5" x14ac:dyDescent="0.35">
      <c r="C2551">
        <f>'TPS543C20 Loop Gain'!AI1389</f>
        <v>-29.966996412391474</v>
      </c>
      <c r="D2551">
        <f>'TPS543C20 Loop Gain'!AJ1389</f>
        <v>46.999067285725864</v>
      </c>
      <c r="E2551">
        <f>'TPS543C20 Loop Gain'!B1389</f>
        <v>125500</v>
      </c>
    </row>
    <row r="2552" spans="3:5" x14ac:dyDescent="0.35">
      <c r="C2552">
        <f>'TPS543C20 Loop Gain'!AI1388</f>
        <v>-29.959080144178934</v>
      </c>
      <c r="D2552">
        <f>'TPS543C20 Loop Gain'!AJ1388</f>
        <v>47.023032802417326</v>
      </c>
      <c r="E2552">
        <f>'TPS543C20 Loop Gain'!B1388</f>
        <v>125400</v>
      </c>
    </row>
    <row r="2553" spans="3:5" x14ac:dyDescent="0.35">
      <c r="C2553">
        <f>'TPS543C20 Loop Gain'!AI1387</f>
        <v>-29.951159046157517</v>
      </c>
      <c r="D2553">
        <f>'TPS543C20 Loop Gain'!AJ1387</f>
        <v>47.046986818712618</v>
      </c>
      <c r="E2553">
        <f>'TPS543C20 Loop Gain'!B1387</f>
        <v>125300</v>
      </c>
    </row>
    <row r="2554" spans="3:5" x14ac:dyDescent="0.35">
      <c r="C2554">
        <f>'TPS543C20 Loop Gain'!AI1386</f>
        <v>-29.943233108253512</v>
      </c>
      <c r="D2554">
        <f>'TPS543C20 Loop Gain'!AJ1386</f>
        <v>47.070929314128762</v>
      </c>
      <c r="E2554">
        <f>'TPS543C20 Loop Gain'!B1386</f>
        <v>125200</v>
      </c>
    </row>
    <row r="2555" spans="3:5" x14ac:dyDescent="0.35">
      <c r="C2555">
        <f>'TPS543C20 Loop Gain'!AI1385</f>
        <v>-29.935302320368898</v>
      </c>
      <c r="D2555">
        <f>'TPS543C20 Loop Gain'!AJ1385</f>
        <v>47.094860268112768</v>
      </c>
      <c r="E2555">
        <f>'TPS543C20 Loop Gain'!B1385</f>
        <v>125100</v>
      </c>
    </row>
    <row r="2556" spans="3:5" x14ac:dyDescent="0.35">
      <c r="C2556">
        <f>'TPS543C20 Loop Gain'!AI1384</f>
        <v>-29.927366672382259</v>
      </c>
      <c r="D2556">
        <f>'TPS543C20 Loop Gain'!AJ1384</f>
        <v>47.118779660039529</v>
      </c>
      <c r="E2556">
        <f>'TPS543C20 Loop Gain'!B1384</f>
        <v>125000</v>
      </c>
    </row>
    <row r="2557" spans="3:5" x14ac:dyDescent="0.35">
      <c r="C2557">
        <f>'TPS543C20 Loop Gain'!AI1383</f>
        <v>-29.919426154147871</v>
      </c>
      <c r="D2557">
        <f>'TPS543C20 Loop Gain'!AJ1383</f>
        <v>47.142687469214941</v>
      </c>
      <c r="E2557">
        <f>'TPS543C20 Loop Gain'!B1383</f>
        <v>124900</v>
      </c>
    </row>
    <row r="2558" spans="3:5" x14ac:dyDescent="0.35">
      <c r="C2558">
        <f>'TPS543C20 Loop Gain'!AI1382</f>
        <v>-29.911480755496083</v>
      </c>
      <c r="D2558">
        <f>'TPS543C20 Loop Gain'!AJ1382</f>
        <v>47.166583674873095</v>
      </c>
      <c r="E2558">
        <f>'TPS543C20 Loop Gain'!B1382</f>
        <v>124800</v>
      </c>
    </row>
    <row r="2559" spans="3:5" x14ac:dyDescent="0.35">
      <c r="C2559">
        <f>'TPS543C20 Loop Gain'!AI1381</f>
        <v>-29.903530466232485</v>
      </c>
      <c r="D2559">
        <f>'TPS543C20 Loop Gain'!AJ1381</f>
        <v>47.190468256177049</v>
      </c>
      <c r="E2559">
        <f>'TPS543C20 Loop Gain'!B1381</f>
        <v>124700</v>
      </c>
    </row>
    <row r="2560" spans="3:5" x14ac:dyDescent="0.35">
      <c r="C2560">
        <f>'TPS543C20 Loop Gain'!AI1380</f>
        <v>-29.89557527613886</v>
      </c>
      <c r="D2560">
        <f>'TPS543C20 Loop Gain'!AJ1380</f>
        <v>47.214341192217518</v>
      </c>
      <c r="E2560">
        <f>'TPS543C20 Loop Gain'!B1380</f>
        <v>124600</v>
      </c>
    </row>
    <row r="2561" spans="3:5" x14ac:dyDescent="0.35">
      <c r="C2561">
        <f>'TPS543C20 Loop Gain'!AI1379</f>
        <v>-29.887615174972574</v>
      </c>
      <c r="D2561">
        <f>'TPS543C20 Loop Gain'!AJ1379</f>
        <v>47.238202462014222</v>
      </c>
      <c r="E2561">
        <f>'TPS543C20 Loop Gain'!B1379</f>
        <v>124500</v>
      </c>
    </row>
    <row r="2562" spans="3:5" x14ac:dyDescent="0.35">
      <c r="C2562">
        <f>'TPS543C20 Loop Gain'!AI1378</f>
        <v>-29.879650152466052</v>
      </c>
      <c r="D2562">
        <f>'TPS543C20 Loop Gain'!AJ1378</f>
        <v>47.262052044513517</v>
      </c>
      <c r="E2562">
        <f>'TPS543C20 Loop Gain'!B1378</f>
        <v>124400</v>
      </c>
    </row>
    <row r="2563" spans="3:5" x14ac:dyDescent="0.35">
      <c r="C2563">
        <f>'TPS543C20 Loop Gain'!AI1377</f>
        <v>-29.871680198327812</v>
      </c>
      <c r="D2563">
        <f>'TPS543C20 Loop Gain'!AJ1377</f>
        <v>47.285889918590392</v>
      </c>
      <c r="E2563">
        <f>'TPS543C20 Loop Gain'!B1377</f>
        <v>124300</v>
      </c>
    </row>
    <row r="2564" spans="3:5" x14ac:dyDescent="0.35">
      <c r="C2564">
        <f>'TPS543C20 Loop Gain'!AI1376</f>
        <v>-29.863705302241176</v>
      </c>
      <c r="D2564">
        <f>'TPS543C20 Loop Gain'!AJ1376</f>
        <v>47.309716063046253</v>
      </c>
      <c r="E2564">
        <f>'TPS543C20 Loop Gain'!B1376</f>
        <v>124200</v>
      </c>
    </row>
    <row r="2565" spans="3:5" x14ac:dyDescent="0.35">
      <c r="C2565">
        <f>'TPS543C20 Loop Gain'!AI1375</f>
        <v>-29.855725453865027</v>
      </c>
      <c r="D2565">
        <f>'TPS543C20 Loop Gain'!AJ1375</f>
        <v>47.333530456610461</v>
      </c>
      <c r="E2565">
        <f>'TPS543C20 Loop Gain'!B1375</f>
        <v>124100</v>
      </c>
    </row>
    <row r="2566" spans="3:5" x14ac:dyDescent="0.35">
      <c r="C2566">
        <f>'TPS543C20 Loop Gain'!AI1374</f>
        <v>-29.847740642833351</v>
      </c>
      <c r="D2566">
        <f>'TPS543C20 Loop Gain'!AJ1374</f>
        <v>47.357333077936943</v>
      </c>
      <c r="E2566">
        <f>'TPS543C20 Loop Gain'!B1374</f>
        <v>124000</v>
      </c>
    </row>
    <row r="2567" spans="3:5" x14ac:dyDescent="0.35">
      <c r="C2567">
        <f>'TPS543C20 Loop Gain'!AI1373</f>
        <v>-29.839750858754957</v>
      </c>
      <c r="D2567">
        <f>'TPS543C20 Loop Gain'!AJ1373</f>
        <v>47.381123905608426</v>
      </c>
      <c r="E2567">
        <f>'TPS543C20 Loop Gain'!B1373</f>
        <v>123900</v>
      </c>
    </row>
    <row r="2568" spans="3:5" x14ac:dyDescent="0.35">
      <c r="C2568">
        <f>'TPS543C20 Loop Gain'!AI1372</f>
        <v>-29.831756091214086</v>
      </c>
      <c r="D2568">
        <f>'TPS543C20 Loop Gain'!AJ1372</f>
        <v>47.404902918132116</v>
      </c>
      <c r="E2568">
        <f>'TPS543C20 Loop Gain'!B1372</f>
        <v>123800</v>
      </c>
    </row>
    <row r="2569" spans="3:5" x14ac:dyDescent="0.35">
      <c r="C2569">
        <f>'TPS543C20 Loop Gain'!AI1371</f>
        <v>-29.823756329769484</v>
      </c>
      <c r="D2569">
        <f>'TPS543C20 Loop Gain'!AJ1371</f>
        <v>47.428670093940887</v>
      </c>
      <c r="E2569">
        <f>'TPS543C20 Loop Gain'!B1371</f>
        <v>123700</v>
      </c>
    </row>
    <row r="2570" spans="3:5" x14ac:dyDescent="0.35">
      <c r="C2570">
        <f>'TPS543C20 Loop Gain'!AI1370</f>
        <v>-29.815751563955068</v>
      </c>
      <c r="D2570">
        <f>'TPS543C20 Loop Gain'!AJ1370</f>
        <v>47.452425411392824</v>
      </c>
      <c r="E2570">
        <f>'TPS543C20 Loop Gain'!B1370</f>
        <v>123600</v>
      </c>
    </row>
    <row r="2571" spans="3:5" x14ac:dyDescent="0.35">
      <c r="C2571">
        <f>'TPS543C20 Loop Gain'!AI1369</f>
        <v>-29.807741783279049</v>
      </c>
      <c r="D2571">
        <f>'TPS543C20 Loop Gain'!AJ1369</f>
        <v>47.476168848773064</v>
      </c>
      <c r="E2571">
        <f>'TPS543C20 Loop Gain'!B1369</f>
        <v>123500</v>
      </c>
    </row>
    <row r="2572" spans="3:5" x14ac:dyDescent="0.35">
      <c r="C2572">
        <f>'TPS543C20 Loop Gain'!AI1368</f>
        <v>-29.799726977224847</v>
      </c>
      <c r="D2572">
        <f>'TPS543C20 Loop Gain'!AJ1368</f>
        <v>47.499900384288765</v>
      </c>
      <c r="E2572">
        <f>'TPS543C20 Loop Gain'!B1368</f>
        <v>123400</v>
      </c>
    </row>
    <row r="2573" spans="3:5" x14ac:dyDescent="0.35">
      <c r="C2573">
        <f>'TPS543C20 Loop Gain'!AI1367</f>
        <v>-29.791707135249766</v>
      </c>
      <c r="D2573">
        <f>'TPS543C20 Loop Gain'!AJ1367</f>
        <v>47.52361999607345</v>
      </c>
      <c r="E2573">
        <f>'TPS543C20 Loop Gain'!B1367</f>
        <v>123300</v>
      </c>
    </row>
    <row r="2574" spans="3:5" x14ac:dyDescent="0.35">
      <c r="C2574">
        <f>'TPS543C20 Loop Gain'!AI1366</f>
        <v>-29.78368224678599</v>
      </c>
      <c r="D2574">
        <f>'TPS543C20 Loop Gain'!AJ1366</f>
        <v>47.547327662184657</v>
      </c>
      <c r="E2574">
        <f>'TPS543C20 Loop Gain'!B1366</f>
        <v>123200</v>
      </c>
    </row>
    <row r="2575" spans="3:5" x14ac:dyDescent="0.35">
      <c r="C2575">
        <f>'TPS543C20 Loop Gain'!AI1365</f>
        <v>-29.775652301240022</v>
      </c>
      <c r="D2575">
        <f>'TPS543C20 Loop Gain'!AJ1365</f>
        <v>47.571023360601821</v>
      </c>
      <c r="E2575">
        <f>'TPS543C20 Loop Gain'!B1365</f>
        <v>123100</v>
      </c>
    </row>
    <row r="2576" spans="3:5" x14ac:dyDescent="0.35">
      <c r="C2576">
        <f>'TPS543C20 Loop Gain'!AI1364</f>
        <v>-29.767617287992437</v>
      </c>
      <c r="D2576">
        <f>'TPS543C20 Loop Gain'!AJ1364</f>
        <v>47.594707069230957</v>
      </c>
      <c r="E2576">
        <f>'TPS543C20 Loop Gain'!B1364</f>
        <v>123000</v>
      </c>
    </row>
    <row r="2577" spans="3:5" x14ac:dyDescent="0.35">
      <c r="C2577">
        <f>'TPS543C20 Loop Gain'!AI1363</f>
        <v>-29.759577196398137</v>
      </c>
      <c r="D2577">
        <f>'TPS543C20 Loop Gain'!AJ1363</f>
        <v>47.61837876589891</v>
      </c>
      <c r="E2577">
        <f>'TPS543C20 Loop Gain'!B1363</f>
        <v>122900</v>
      </c>
    </row>
    <row r="2578" spans="3:5" x14ac:dyDescent="0.35">
      <c r="C2578">
        <f>'TPS543C20 Loop Gain'!AI1362</f>
        <v>-29.751532015785898</v>
      </c>
      <c r="D2578">
        <f>'TPS543C20 Loop Gain'!AJ1362</f>
        <v>47.642038428357345</v>
      </c>
      <c r="E2578">
        <f>'TPS543C20 Loop Gain'!B1362</f>
        <v>122800</v>
      </c>
    </row>
    <row r="2579" spans="3:5" x14ac:dyDescent="0.35">
      <c r="C2579">
        <f>'TPS543C20 Loop Gain'!AI1361</f>
        <v>-29.743481735459021</v>
      </c>
      <c r="D2579">
        <f>'TPS543C20 Loop Gain'!AJ1361</f>
        <v>47.665686034278025</v>
      </c>
      <c r="E2579">
        <f>'TPS543C20 Loop Gain'!B1361</f>
        <v>122700</v>
      </c>
    </row>
    <row r="2580" spans="3:5" x14ac:dyDescent="0.35">
      <c r="C2580">
        <f>'TPS543C20 Loop Gain'!AI1360</f>
        <v>-29.735426344693874</v>
      </c>
      <c r="D2580">
        <f>'TPS543C20 Loop Gain'!AJ1360</f>
        <v>47.689321561257557</v>
      </c>
      <c r="E2580">
        <f>'TPS543C20 Loop Gain'!B1360</f>
        <v>122600</v>
      </c>
    </row>
    <row r="2581" spans="3:5" x14ac:dyDescent="0.35">
      <c r="C2581">
        <f>'TPS543C20 Loop Gain'!AI1359</f>
        <v>-29.727365832741327</v>
      </c>
      <c r="D2581">
        <f>'TPS543C20 Loop Gain'!AJ1359</f>
        <v>47.712944986813412</v>
      </c>
      <c r="E2581">
        <f>'TPS543C20 Loop Gain'!B1359</f>
        <v>122500</v>
      </c>
    </row>
    <row r="2582" spans="3:5" x14ac:dyDescent="0.35">
      <c r="C2582">
        <f>'TPS543C20 Loop Gain'!AI1358</f>
        <v>-29.719300188825834</v>
      </c>
      <c r="D2582">
        <f>'TPS543C20 Loop Gain'!AJ1358</f>
        <v>47.736556288384648</v>
      </c>
      <c r="E2582">
        <f>'TPS543C20 Loop Gain'!B1358</f>
        <v>122400</v>
      </c>
    </row>
    <row r="2583" spans="3:5" x14ac:dyDescent="0.35">
      <c r="C2583">
        <f>'TPS543C20 Loop Gain'!AI1357</f>
        <v>-29.711229402145026</v>
      </c>
      <c r="D2583">
        <f>'TPS543C20 Loop Gain'!AJ1357</f>
        <v>47.760155443330959</v>
      </c>
      <c r="E2583">
        <f>'TPS543C20 Loop Gain'!B1357</f>
        <v>122300</v>
      </c>
    </row>
    <row r="2584" spans="3:5" x14ac:dyDescent="0.35">
      <c r="C2584">
        <f>'TPS543C20 Loop Gain'!AI1356</f>
        <v>-29.703153461870329</v>
      </c>
      <c r="D2584">
        <f>'TPS543C20 Loop Gain'!AJ1356</f>
        <v>47.783742428934808</v>
      </c>
      <c r="E2584">
        <f>'TPS543C20 Loop Gain'!B1356</f>
        <v>122200</v>
      </c>
    </row>
    <row r="2585" spans="3:5" x14ac:dyDescent="0.35">
      <c r="C2585">
        <f>'TPS543C20 Loop Gain'!AI1355</f>
        <v>-29.695072357146699</v>
      </c>
      <c r="D2585">
        <f>'TPS543C20 Loop Gain'!AJ1355</f>
        <v>47.807317222397963</v>
      </c>
      <c r="E2585">
        <f>'TPS543C20 Loop Gain'!B1355</f>
        <v>122100</v>
      </c>
    </row>
    <row r="2586" spans="3:5" x14ac:dyDescent="0.35">
      <c r="C2586">
        <f>'TPS543C20 Loop Gain'!AI1354</f>
        <v>-29.686986077092339</v>
      </c>
      <c r="D2586">
        <f>'TPS543C20 Loop Gain'!AJ1354</f>
        <v>47.830879800842375</v>
      </c>
      <c r="E2586">
        <f>'TPS543C20 Loop Gain'!B1354</f>
        <v>122000</v>
      </c>
    </row>
    <row r="2587" spans="3:5" x14ac:dyDescent="0.35">
      <c r="C2587">
        <f>'TPS543C20 Loop Gain'!AI1353</f>
        <v>-29.678894610798856</v>
      </c>
      <c r="D2587">
        <f>'TPS543C20 Loop Gain'!AJ1353</f>
        <v>47.854430141311106</v>
      </c>
      <c r="E2587">
        <f>'TPS543C20 Loop Gain'!B1353</f>
        <v>121900</v>
      </c>
    </row>
    <row r="2588" spans="3:5" x14ac:dyDescent="0.35">
      <c r="C2588">
        <f>'TPS543C20 Loop Gain'!AI1352</f>
        <v>-29.67079794733014</v>
      </c>
      <c r="D2588">
        <f>'TPS543C20 Loop Gain'!AJ1352</f>
        <v>47.877968220766661</v>
      </c>
      <c r="E2588">
        <f>'TPS543C20 Loop Gain'!B1352</f>
        <v>121800</v>
      </c>
    </row>
    <row r="2589" spans="3:5" x14ac:dyDescent="0.35">
      <c r="C2589">
        <f>'TPS543C20 Loop Gain'!AI1351</f>
        <v>-29.662696075724135</v>
      </c>
      <c r="D2589">
        <f>'TPS543C20 Loop Gain'!AJ1351</f>
        <v>47.901494016090155</v>
      </c>
      <c r="E2589">
        <f>'TPS543C20 Loop Gain'!B1351</f>
        <v>121700</v>
      </c>
    </row>
    <row r="2590" spans="3:5" x14ac:dyDescent="0.35">
      <c r="C2590">
        <f>'TPS543C20 Loop Gain'!AI1350</f>
        <v>-29.654588984991257</v>
      </c>
      <c r="D2590">
        <f>'TPS543C20 Loop Gain'!AJ1350</f>
        <v>47.925007504081101</v>
      </c>
      <c r="E2590">
        <f>'TPS543C20 Loop Gain'!B1350</f>
        <v>121600</v>
      </c>
    </row>
    <row r="2591" spans="3:5" x14ac:dyDescent="0.35">
      <c r="C2591">
        <f>'TPS543C20 Loop Gain'!AI1349</f>
        <v>-29.646476664114982</v>
      </c>
      <c r="D2591">
        <f>'TPS543C20 Loop Gain'!AJ1349</f>
        <v>47.948508661461197</v>
      </c>
      <c r="E2591">
        <f>'TPS543C20 Loop Gain'!B1349</f>
        <v>121500</v>
      </c>
    </row>
    <row r="2592" spans="3:5" x14ac:dyDescent="0.35">
      <c r="C2592">
        <f>'TPS543C20 Loop Gain'!AI1348</f>
        <v>-29.638359102051048</v>
      </c>
      <c r="D2592">
        <f>'TPS543C20 Loop Gain'!AJ1348</f>
        <v>47.971997464865275</v>
      </c>
      <c r="E2592">
        <f>'TPS543C20 Loop Gain'!B1348</f>
        <v>121400</v>
      </c>
    </row>
    <row r="2593" spans="3:5" x14ac:dyDescent="0.35">
      <c r="C2593">
        <f>'TPS543C20 Loop Gain'!AI1347</f>
        <v>-29.630236287728096</v>
      </c>
      <c r="D2593">
        <f>'TPS543C20 Loop Gain'!AJ1347</f>
        <v>47.995473890850974</v>
      </c>
      <c r="E2593">
        <f>'TPS543C20 Loop Gain'!B1347</f>
        <v>121300</v>
      </c>
    </row>
    <row r="2594" spans="3:5" x14ac:dyDescent="0.35">
      <c r="C2594">
        <f>'TPS543C20 Loop Gain'!AI1346</f>
        <v>-29.622108210047763</v>
      </c>
      <c r="D2594">
        <f>'TPS543C20 Loop Gain'!AJ1346</f>
        <v>48.018937915890142</v>
      </c>
      <c r="E2594">
        <f>'TPS543C20 Loop Gain'!B1346</f>
        <v>121200</v>
      </c>
    </row>
    <row r="2595" spans="3:5" x14ac:dyDescent="0.35">
      <c r="C2595">
        <f>'TPS543C20 Loop Gain'!AI1345</f>
        <v>-29.613974857883242</v>
      </c>
      <c r="D2595">
        <f>'TPS543C20 Loop Gain'!AJ1345</f>
        <v>48.042389516374051</v>
      </c>
      <c r="E2595">
        <f>'TPS543C20 Loop Gain'!B1345</f>
        <v>121100</v>
      </c>
    </row>
    <row r="2596" spans="3:5" x14ac:dyDescent="0.35">
      <c r="C2596">
        <f>'TPS543C20 Loop Gain'!AI1344</f>
        <v>-29.60583622008054</v>
      </c>
      <c r="D2596">
        <f>'TPS543C20 Loop Gain'!AJ1344</f>
        <v>48.065828668610045</v>
      </c>
      <c r="E2596">
        <f>'TPS543C20 Loop Gain'!B1344</f>
        <v>121000</v>
      </c>
    </row>
    <row r="2597" spans="3:5" x14ac:dyDescent="0.35">
      <c r="C2597">
        <f>'TPS543C20 Loop Gain'!AI1343</f>
        <v>-29.597692285458066</v>
      </c>
      <c r="D2597">
        <f>'TPS543C20 Loop Gain'!AJ1343</f>
        <v>48.08925534882205</v>
      </c>
      <c r="E2597">
        <f>'TPS543C20 Loop Gain'!B1343</f>
        <v>120900</v>
      </c>
    </row>
    <row r="2598" spans="3:5" x14ac:dyDescent="0.35">
      <c r="C2598">
        <f>'TPS543C20 Loop Gain'!AI1342</f>
        <v>-29.589543042805889</v>
      </c>
      <c r="D2598">
        <f>'TPS543C20 Loop Gain'!AJ1342</f>
        <v>48.112669533151532</v>
      </c>
      <c r="E2598">
        <f>'TPS543C20 Loop Gain'!B1342</f>
        <v>120800</v>
      </c>
    </row>
    <row r="2599" spans="3:5" x14ac:dyDescent="0.35">
      <c r="C2599">
        <f>'TPS543C20 Loop Gain'!AI1341</f>
        <v>-29.581388480886744</v>
      </c>
      <c r="D2599">
        <f>'TPS543C20 Loop Gain'!AJ1341</f>
        <v>48.13607119765372</v>
      </c>
      <c r="E2599">
        <f>'TPS543C20 Loop Gain'!B1341</f>
        <v>120700</v>
      </c>
    </row>
    <row r="2600" spans="3:5" x14ac:dyDescent="0.35">
      <c r="C2600">
        <f>'TPS543C20 Loop Gain'!AI1340</f>
        <v>-29.57322858843434</v>
      </c>
      <c r="D2600">
        <f>'TPS543C20 Loop Gain'!AJ1340</f>
        <v>48.159460318301505</v>
      </c>
      <c r="E2600">
        <f>'TPS543C20 Loop Gain'!B1340</f>
        <v>120600</v>
      </c>
    </row>
    <row r="2601" spans="3:5" x14ac:dyDescent="0.35">
      <c r="C2601">
        <f>'TPS543C20 Loop Gain'!AI1339</f>
        <v>-29.565063354155118</v>
      </c>
      <c r="D2601">
        <f>'TPS543C20 Loop Gain'!AJ1339</f>
        <v>48.182836870981326</v>
      </c>
      <c r="E2601">
        <f>'TPS543C20 Loop Gain'!B1339</f>
        <v>120500</v>
      </c>
    </row>
    <row r="2602" spans="3:5" x14ac:dyDescent="0.35">
      <c r="C2602">
        <f>'TPS543C20 Loop Gain'!AI1338</f>
        <v>-29.556892766726865</v>
      </c>
      <c r="D2602">
        <f>'TPS543C20 Loop Gain'!AJ1338</f>
        <v>48.206200831496083</v>
      </c>
      <c r="E2602">
        <f>'TPS543C20 Loop Gain'!B1338</f>
        <v>120400</v>
      </c>
    </row>
    <row r="2603" spans="3:5" x14ac:dyDescent="0.35">
      <c r="C2603">
        <f>'TPS543C20 Loop Gain'!AI1337</f>
        <v>-29.548716814798954</v>
      </c>
      <c r="D2603">
        <f>'TPS543C20 Loop Gain'!AJ1337</f>
        <v>48.229552175561551</v>
      </c>
      <c r="E2603">
        <f>'TPS543C20 Loop Gain'!B1337</f>
        <v>120300</v>
      </c>
    </row>
    <row r="2604" spans="3:5" x14ac:dyDescent="0.35">
      <c r="C2604">
        <f>'TPS543C20 Loop Gain'!AI1336</f>
        <v>-29.540535486992262</v>
      </c>
      <c r="D2604">
        <f>'TPS543C20 Loop Gain'!AJ1336</f>
        <v>48.252890878810021</v>
      </c>
      <c r="E2604">
        <f>'TPS543C20 Loop Gain'!B1336</f>
        <v>120200</v>
      </c>
    </row>
    <row r="2605" spans="3:5" x14ac:dyDescent="0.35">
      <c r="C2605">
        <f>'TPS543C20 Loop Gain'!AI1335</f>
        <v>-29.532348771899166</v>
      </c>
      <c r="D2605">
        <f>'TPS543C20 Loop Gain'!AJ1335</f>
        <v>48.276216916784712</v>
      </c>
      <c r="E2605">
        <f>'TPS543C20 Loop Gain'!B1335</f>
        <v>120100</v>
      </c>
    </row>
    <row r="2606" spans="3:5" x14ac:dyDescent="0.35">
      <c r="C2606">
        <f>'TPS543C20 Loop Gain'!AI1334</f>
        <v>-29.524156658083342</v>
      </c>
      <c r="D2606">
        <f>'TPS543C20 Loop Gain'!AJ1334</f>
        <v>48.299530264944657</v>
      </c>
      <c r="E2606">
        <f>'TPS543C20 Loop Gain'!B1334</f>
        <v>120000</v>
      </c>
    </row>
    <row r="2607" spans="3:5" x14ac:dyDescent="0.35">
      <c r="C2607">
        <f>'TPS543C20 Loop Gain'!AI1333</f>
        <v>-29.515959134079452</v>
      </c>
      <c r="D2607">
        <f>'TPS543C20 Loop Gain'!AJ1333</f>
        <v>48.322830898659696</v>
      </c>
      <c r="E2607">
        <f>'TPS543C20 Loop Gain'!B1333</f>
        <v>119900</v>
      </c>
    </row>
    <row r="2608" spans="3:5" x14ac:dyDescent="0.35">
      <c r="C2608">
        <f>'TPS543C20 Loop Gain'!AI1332</f>
        <v>-29.507756188393685</v>
      </c>
      <c r="D2608">
        <f>'TPS543C20 Loop Gain'!AJ1332</f>
        <v>48.346118793216355</v>
      </c>
      <c r="E2608">
        <f>'TPS543C20 Loop Gain'!B1332</f>
        <v>119800</v>
      </c>
    </row>
    <row r="2609" spans="3:5" x14ac:dyDescent="0.35">
      <c r="C2609">
        <f>'TPS543C20 Loop Gain'!AI1331</f>
        <v>-29.499547809502651</v>
      </c>
      <c r="D2609">
        <f>'TPS543C20 Loop Gain'!AJ1331</f>
        <v>48.36939392380819</v>
      </c>
      <c r="E2609">
        <f>'TPS543C20 Loop Gain'!B1331</f>
        <v>119700</v>
      </c>
    </row>
    <row r="2610" spans="3:5" x14ac:dyDescent="0.35">
      <c r="C2610">
        <f>'TPS543C20 Loop Gain'!AI1330</f>
        <v>-29.491333985854187</v>
      </c>
      <c r="D2610">
        <f>'TPS543C20 Loop Gain'!AJ1330</f>
        <v>48.392656265545554</v>
      </c>
      <c r="E2610">
        <f>'TPS543C20 Loop Gain'!B1330</f>
        <v>119600</v>
      </c>
    </row>
    <row r="2611" spans="3:5" x14ac:dyDescent="0.35">
      <c r="C2611">
        <f>'TPS543C20 Loop Gain'!AI1329</f>
        <v>-29.483114705866758</v>
      </c>
      <c r="D2611">
        <f>'TPS543C20 Loop Gain'!AJ1329</f>
        <v>48.415905793447152</v>
      </c>
      <c r="E2611">
        <f>'TPS543C20 Loop Gain'!B1329</f>
        <v>119500</v>
      </c>
    </row>
    <row r="2612" spans="3:5" x14ac:dyDescent="0.35">
      <c r="C2612">
        <f>'TPS543C20 Loop Gain'!AI1328</f>
        <v>-29.474889957929669</v>
      </c>
      <c r="D2612">
        <f>'TPS543C20 Loop Gain'!AJ1328</f>
        <v>48.43914248244441</v>
      </c>
      <c r="E2612">
        <f>'TPS543C20 Loop Gain'!B1328</f>
        <v>119400</v>
      </c>
    </row>
    <row r="2613" spans="3:5" x14ac:dyDescent="0.35">
      <c r="C2613">
        <f>'TPS543C20 Loop Gain'!AI1327</f>
        <v>-29.466659730402526</v>
      </c>
      <c r="D2613">
        <f>'TPS543C20 Loop Gain'!AJ1327</f>
        <v>48.46236630737971</v>
      </c>
      <c r="E2613">
        <f>'TPS543C20 Loop Gain'!B1327</f>
        <v>119300</v>
      </c>
    </row>
    <row r="2614" spans="3:5" x14ac:dyDescent="0.35">
      <c r="C2614">
        <f>'TPS543C20 Loop Gain'!AI1326</f>
        <v>-29.458424011615477</v>
      </c>
      <c r="D2614">
        <f>'TPS543C20 Loop Gain'!AJ1326</f>
        <v>48.485577243005942</v>
      </c>
      <c r="E2614">
        <f>'TPS543C20 Loop Gain'!B1326</f>
        <v>119200</v>
      </c>
    </row>
    <row r="2615" spans="3:5" x14ac:dyDescent="0.35">
      <c r="C2615">
        <f>'TPS543C20 Loop Gain'!AI1325</f>
        <v>-29.450182789869018</v>
      </c>
      <c r="D2615">
        <f>'TPS543C20 Loop Gain'!AJ1325</f>
        <v>48.508775263984134</v>
      </c>
      <c r="E2615">
        <f>'TPS543C20 Loop Gain'!B1325</f>
        <v>119100</v>
      </c>
    </row>
    <row r="2616" spans="3:5" x14ac:dyDescent="0.35">
      <c r="C2616">
        <f>'TPS543C20 Loop Gain'!AI1324</f>
        <v>-29.441936053433807</v>
      </c>
      <c r="D2616">
        <f>'TPS543C20 Loop Gain'!AJ1324</f>
        <v>48.531960344888958</v>
      </c>
      <c r="E2616">
        <f>'TPS543C20 Loop Gain'!B1324</f>
        <v>119000</v>
      </c>
    </row>
    <row r="2617" spans="3:5" x14ac:dyDescent="0.35">
      <c r="C2617">
        <f>'TPS543C20 Loop Gain'!AI1323</f>
        <v>-29.433683790550948</v>
      </c>
      <c r="D2617">
        <f>'TPS543C20 Loop Gain'!AJ1323</f>
        <v>48.555132460201058</v>
      </c>
      <c r="E2617">
        <f>'TPS543C20 Loop Gain'!B1323</f>
        <v>118900</v>
      </c>
    </row>
    <row r="2618" spans="3:5" x14ac:dyDescent="0.35">
      <c r="C2618">
        <f>'TPS543C20 Loop Gain'!AI1322</f>
        <v>-29.425425989430867</v>
      </c>
      <c r="D2618">
        <f>'TPS543C20 Loop Gain'!AJ1322</f>
        <v>48.578291584311756</v>
      </c>
      <c r="E2618">
        <f>'TPS543C20 Loop Gain'!B1322</f>
        <v>118800</v>
      </c>
    </row>
    <row r="2619" spans="3:5" x14ac:dyDescent="0.35">
      <c r="C2619">
        <f>'TPS543C20 Loop Gain'!AI1321</f>
        <v>-29.417162638254212</v>
      </c>
      <c r="D2619">
        <f>'TPS543C20 Loop Gain'!AJ1321</f>
        <v>48.601437691519351</v>
      </c>
      <c r="E2619">
        <f>'TPS543C20 Loop Gain'!B1321</f>
        <v>118700</v>
      </c>
    </row>
    <row r="2620" spans="3:5" x14ac:dyDescent="0.35">
      <c r="C2620">
        <f>'TPS543C20 Loop Gain'!AI1320</f>
        <v>-29.408893725171591</v>
      </c>
      <c r="D2620">
        <f>'TPS543C20 Loop Gain'!AJ1320</f>
        <v>48.624570756033179</v>
      </c>
      <c r="E2620">
        <f>'TPS543C20 Loop Gain'!B1320</f>
        <v>118600</v>
      </c>
    </row>
    <row r="2621" spans="3:5" x14ac:dyDescent="0.35">
      <c r="C2621">
        <f>'TPS543C20 Loop Gain'!AI1319</f>
        <v>-29.400619238303211</v>
      </c>
      <c r="D2621">
        <f>'TPS543C20 Loop Gain'!AJ1319</f>
        <v>48.647690751967545</v>
      </c>
      <c r="E2621">
        <f>'TPS543C20 Loop Gain'!B1319</f>
        <v>118500</v>
      </c>
    </row>
    <row r="2622" spans="3:5" x14ac:dyDescent="0.35">
      <c r="C2622">
        <f>'TPS543C20 Loop Gain'!AI1318</f>
        <v>-29.392339165738527</v>
      </c>
      <c r="D2622">
        <f>'TPS543C20 Loop Gain'!AJ1318</f>
        <v>48.670797653345701</v>
      </c>
      <c r="E2622">
        <f>'TPS543C20 Loop Gain'!B1318</f>
        <v>118400</v>
      </c>
    </row>
    <row r="2623" spans="3:5" x14ac:dyDescent="0.35">
      <c r="C2623">
        <f>'TPS543C20 Loop Gain'!AI1317</f>
        <v>-29.384053495536726</v>
      </c>
      <c r="D2623">
        <f>'TPS543C20 Loop Gain'!AJ1317</f>
        <v>48.6938914340978</v>
      </c>
      <c r="E2623">
        <f>'TPS543C20 Loop Gain'!B1317</f>
        <v>118300</v>
      </c>
    </row>
    <row r="2624" spans="3:5" x14ac:dyDescent="0.35">
      <c r="C2624">
        <f>'TPS543C20 Loop Gain'!AI1316</f>
        <v>-29.375762215725945</v>
      </c>
      <c r="D2624">
        <f>'TPS543C20 Loop Gain'!AJ1316</f>
        <v>48.716972068060379</v>
      </c>
      <c r="E2624">
        <f>'TPS543C20 Loop Gain'!B1316</f>
        <v>118200</v>
      </c>
    </row>
    <row r="2625" spans="3:5" x14ac:dyDescent="0.35">
      <c r="C2625">
        <f>'TPS543C20 Loop Gain'!AI1315</f>
        <v>-29.367465314304056</v>
      </c>
      <c r="D2625">
        <f>'TPS543C20 Loop Gain'!AJ1315</f>
        <v>48.740039528976041</v>
      </c>
      <c r="E2625">
        <f>'TPS543C20 Loop Gain'!B1315</f>
        <v>118100</v>
      </c>
    </row>
    <row r="2626" spans="3:5" x14ac:dyDescent="0.35">
      <c r="C2626">
        <f>'TPS543C20 Loop Gain'!AI1314</f>
        <v>-29.359162779237398</v>
      </c>
      <c r="D2626">
        <f>'TPS543C20 Loop Gain'!AJ1314</f>
        <v>48.763093790494189</v>
      </c>
      <c r="E2626">
        <f>'TPS543C20 Loop Gain'!B1314</f>
        <v>118000</v>
      </c>
    </row>
    <row r="2627" spans="3:5" x14ac:dyDescent="0.35">
      <c r="C2627">
        <f>'TPS543C20 Loop Gain'!AI1313</f>
        <v>-29.350854598462242</v>
      </c>
      <c r="D2627">
        <f>'TPS543C20 Loop Gain'!AJ1313</f>
        <v>48.786134826168244</v>
      </c>
      <c r="E2627">
        <f>'TPS543C20 Loop Gain'!B1313</f>
        <v>117900</v>
      </c>
    </row>
    <row r="2628" spans="3:5" x14ac:dyDescent="0.35">
      <c r="C2628">
        <f>'TPS543C20 Loop Gain'!AI1312</f>
        <v>-29.342540759882347</v>
      </c>
      <c r="D2628">
        <f>'TPS543C20 Loop Gain'!AJ1312</f>
        <v>48.80916260945866</v>
      </c>
      <c r="E2628">
        <f>'TPS543C20 Loop Gain'!B1312</f>
        <v>117800</v>
      </c>
    </row>
    <row r="2629" spans="3:5" x14ac:dyDescent="0.35">
      <c r="C2629">
        <f>'TPS543C20 Loop Gain'!AI1311</f>
        <v>-29.334221251371162</v>
      </c>
      <c r="D2629">
        <f>'TPS543C20 Loop Gain'!AJ1311</f>
        <v>48.832177113728079</v>
      </c>
      <c r="E2629">
        <f>'TPS543C20 Loop Gain'!B1311</f>
        <v>117700</v>
      </c>
    </row>
    <row r="2630" spans="3:5" x14ac:dyDescent="0.35">
      <c r="C2630">
        <f>'TPS543C20 Loop Gain'!AI1310</f>
        <v>-29.325896060770752</v>
      </c>
      <c r="D2630">
        <f>'TPS543C20 Loop Gain'!AJ1310</f>
        <v>48.855178312244881</v>
      </c>
      <c r="E2630">
        <f>'TPS543C20 Loop Gain'!B1310</f>
        <v>117600</v>
      </c>
    </row>
    <row r="2631" spans="3:5" x14ac:dyDescent="0.35">
      <c r="C2631">
        <f>'TPS543C20 Loop Gain'!AI1309</f>
        <v>-29.317565175891126</v>
      </c>
      <c r="D2631">
        <f>'TPS543C20 Loop Gain'!AJ1309</f>
        <v>48.878166178182482</v>
      </c>
      <c r="E2631">
        <f>'TPS543C20 Loop Gain'!B1309</f>
        <v>117500</v>
      </c>
    </row>
    <row r="2632" spans="3:5" x14ac:dyDescent="0.35">
      <c r="C2632">
        <f>'TPS543C20 Loop Gain'!AI1308</f>
        <v>-29.309228584511125</v>
      </c>
      <c r="D2632">
        <f>'TPS543C20 Loop Gain'!AJ1308</f>
        <v>48.901140684614241</v>
      </c>
      <c r="E2632">
        <f>'TPS543C20 Loop Gain'!B1308</f>
        <v>117400</v>
      </c>
    </row>
    <row r="2633" spans="3:5" x14ac:dyDescent="0.35">
      <c r="C2633">
        <f>'TPS543C20 Loop Gain'!AI1307</f>
        <v>-29.300886274377689</v>
      </c>
      <c r="D2633">
        <f>'TPS543C20 Loop Gain'!AJ1307</f>
        <v>48.924101804520504</v>
      </c>
      <c r="E2633">
        <f>'TPS543C20 Loop Gain'!B1307</f>
        <v>117300</v>
      </c>
    </row>
    <row r="2634" spans="3:5" x14ac:dyDescent="0.35">
      <c r="C2634">
        <f>'TPS543C20 Loop Gain'!AI1306</f>
        <v>-29.292538233206034</v>
      </c>
      <c r="D2634">
        <f>'TPS543C20 Loop Gain'!AJ1306</f>
        <v>48.947049510782222</v>
      </c>
      <c r="E2634">
        <f>'TPS543C20 Loop Gain'!B1306</f>
        <v>117200</v>
      </c>
    </row>
    <row r="2635" spans="3:5" x14ac:dyDescent="0.35">
      <c r="C2635">
        <f>'TPS543C20 Loop Gain'!AI1305</f>
        <v>-29.284184448679277</v>
      </c>
      <c r="D2635">
        <f>'TPS543C20 Loop Gain'!AJ1305</f>
        <v>48.969983776181614</v>
      </c>
      <c r="E2635">
        <f>'TPS543C20 Loop Gain'!B1305</f>
        <v>117100</v>
      </c>
    </row>
    <row r="2636" spans="3:5" x14ac:dyDescent="0.35">
      <c r="C2636">
        <f>'TPS543C20 Loop Gain'!AI1304</f>
        <v>-29.275824908448236</v>
      </c>
      <c r="D2636">
        <f>'TPS543C20 Loop Gain'!AJ1304</f>
        <v>48.992904573404282</v>
      </c>
      <c r="E2636">
        <f>'TPS543C20 Loop Gain'!B1304</f>
        <v>117000</v>
      </c>
    </row>
    <row r="2637" spans="3:5" x14ac:dyDescent="0.35">
      <c r="C2637">
        <f>'TPS543C20 Loop Gain'!AI1303</f>
        <v>-29.267459600131779</v>
      </c>
      <c r="D2637">
        <f>'TPS543C20 Loop Gain'!AJ1303</f>
        <v>49.015811875036476</v>
      </c>
      <c r="E2637">
        <f>'TPS543C20 Loop Gain'!B1303</f>
        <v>116900</v>
      </c>
    </row>
    <row r="2638" spans="3:5" x14ac:dyDescent="0.35">
      <c r="C2638">
        <f>'TPS543C20 Loop Gain'!AI1302</f>
        <v>-29.25908851131603</v>
      </c>
      <c r="D2638">
        <f>'TPS543C20 Loop Gain'!AJ1302</f>
        <v>49.038705653566524</v>
      </c>
      <c r="E2638">
        <f>'TPS543C20 Loop Gain'!B1302</f>
        <v>116800</v>
      </c>
    </row>
    <row r="2639" spans="3:5" x14ac:dyDescent="0.35">
      <c r="C2639">
        <f>'TPS543C20 Loop Gain'!AI1301</f>
        <v>-29.250711629555628</v>
      </c>
      <c r="D2639">
        <f>'TPS543C20 Loop Gain'!AJ1301</f>
        <v>49.06158588138112</v>
      </c>
      <c r="E2639">
        <f>'TPS543C20 Loop Gain'!B1301</f>
        <v>116700</v>
      </c>
    </row>
    <row r="2640" spans="3:5" x14ac:dyDescent="0.35">
      <c r="C2640">
        <f>'TPS543C20 Loop Gain'!AI1300</f>
        <v>-29.242328942371508</v>
      </c>
      <c r="D2640">
        <f>'TPS543C20 Loop Gain'!AJ1300</f>
        <v>49.084452530768999</v>
      </c>
      <c r="E2640">
        <f>'TPS543C20 Loop Gain'!B1300</f>
        <v>116600</v>
      </c>
    </row>
    <row r="2641" spans="3:5" x14ac:dyDescent="0.35">
      <c r="C2641">
        <f>'TPS543C20 Loop Gain'!AI1299</f>
        <v>-29.233940437252368</v>
      </c>
      <c r="D2641">
        <f>'TPS543C20 Loop Gain'!AJ1299</f>
        <v>49.107305573918239</v>
      </c>
      <c r="E2641">
        <f>'TPS543C20 Loop Gain'!B1299</f>
        <v>116500</v>
      </c>
    </row>
    <row r="2642" spans="3:5" x14ac:dyDescent="0.35">
      <c r="C2642">
        <f>'TPS543C20 Loop Gain'!AI1298</f>
        <v>-29.225546101654079</v>
      </c>
      <c r="D2642">
        <f>'TPS543C20 Loop Gain'!AJ1298</f>
        <v>49.130144982913748</v>
      </c>
      <c r="E2642">
        <f>'TPS543C20 Loop Gain'!B1298</f>
        <v>116400</v>
      </c>
    </row>
    <row r="2643" spans="3:5" x14ac:dyDescent="0.35">
      <c r="C2643">
        <f>'TPS543C20 Loop Gain'!AI1297</f>
        <v>-29.217145922999421</v>
      </c>
      <c r="D2643">
        <f>'TPS543C20 Loop Gain'!AJ1297</f>
        <v>49.152970729742819</v>
      </c>
      <c r="E2643">
        <f>'TPS543C20 Loop Gain'!B1297</f>
        <v>116300</v>
      </c>
    </row>
    <row r="2644" spans="3:5" x14ac:dyDescent="0.35">
      <c r="C2644">
        <f>'TPS543C20 Loop Gain'!AI1296</f>
        <v>-29.208739888678338</v>
      </c>
      <c r="D2644">
        <f>'TPS543C20 Loop Gain'!AJ1296</f>
        <v>49.175782786289567</v>
      </c>
      <c r="E2644">
        <f>'TPS543C20 Loop Gain'!B1296</f>
        <v>116200</v>
      </c>
    </row>
    <row r="2645" spans="3:5" x14ac:dyDescent="0.35">
      <c r="C2645">
        <f>'TPS543C20 Loop Gain'!AI1295</f>
        <v>-29.200327986046986</v>
      </c>
      <c r="D2645">
        <f>'TPS543C20 Loop Gain'!AJ1295</f>
        <v>49.198581124334787</v>
      </c>
      <c r="E2645">
        <f>'TPS543C20 Loop Gain'!B1295</f>
        <v>116100</v>
      </c>
    </row>
    <row r="2646" spans="3:5" x14ac:dyDescent="0.35">
      <c r="C2646">
        <f>'TPS543C20 Loop Gain'!AI1294</f>
        <v>-29.191910202428623</v>
      </c>
      <c r="D2646">
        <f>'TPS543C20 Loop Gain'!AJ1294</f>
        <v>49.221365715558527</v>
      </c>
      <c r="E2646">
        <f>'TPS543C20 Loop Gain'!B1294</f>
        <v>116000</v>
      </c>
    </row>
    <row r="2647" spans="3:5" x14ac:dyDescent="0.35">
      <c r="C2647">
        <f>'TPS543C20 Loop Gain'!AI1293</f>
        <v>-29.183486525113409</v>
      </c>
      <c r="D2647">
        <f>'TPS543C20 Loop Gain'!AJ1293</f>
        <v>49.244136531537286</v>
      </c>
      <c r="E2647">
        <f>'TPS543C20 Loop Gain'!B1293</f>
        <v>115900</v>
      </c>
    </row>
    <row r="2648" spans="3:5" x14ac:dyDescent="0.35">
      <c r="C2648">
        <f>'TPS543C20 Loop Gain'!AI1292</f>
        <v>-29.175056941357049</v>
      </c>
      <c r="D2648">
        <f>'TPS543C20 Loop Gain'!AJ1292</f>
        <v>49.266893543744224</v>
      </c>
      <c r="E2648">
        <f>'TPS543C20 Loop Gain'!B1292</f>
        <v>115800</v>
      </c>
    </row>
    <row r="2649" spans="3:5" x14ac:dyDescent="0.35">
      <c r="C2649">
        <f>'TPS543C20 Loop Gain'!AI1291</f>
        <v>-29.166621438381707</v>
      </c>
      <c r="D2649">
        <f>'TPS543C20 Loop Gain'!AJ1291</f>
        <v>49.289636723547879</v>
      </c>
      <c r="E2649">
        <f>'TPS543C20 Loop Gain'!B1291</f>
        <v>115700</v>
      </c>
    </row>
    <row r="2650" spans="3:5" x14ac:dyDescent="0.35">
      <c r="C2650">
        <f>'TPS543C20 Loop Gain'!AI1290</f>
        <v>-29.158180003376295</v>
      </c>
      <c r="D2650">
        <f>'TPS543C20 Loop Gain'!AJ1290</f>
        <v>49.312366042213824</v>
      </c>
      <c r="E2650">
        <f>'TPS543C20 Loop Gain'!B1290</f>
        <v>115600</v>
      </c>
    </row>
    <row r="2651" spans="3:5" x14ac:dyDescent="0.35">
      <c r="C2651">
        <f>'TPS543C20 Loop Gain'!AI1289</f>
        <v>-29.149732623495165</v>
      </c>
      <c r="D2651">
        <f>'TPS543C20 Loop Gain'!AJ1289</f>
        <v>49.335081470901983</v>
      </c>
      <c r="E2651">
        <f>'TPS543C20 Loop Gain'!B1289</f>
        <v>115500</v>
      </c>
    </row>
    <row r="2652" spans="3:5" x14ac:dyDescent="0.35">
      <c r="C2652">
        <f>'TPS543C20 Loop Gain'!AI1288</f>
        <v>-29.141279285858737</v>
      </c>
      <c r="D2652">
        <f>'TPS543C20 Loop Gain'!AJ1288</f>
        <v>49.357782980667288</v>
      </c>
      <c r="E2652">
        <f>'TPS543C20 Loop Gain'!B1288</f>
        <v>115400</v>
      </c>
    </row>
    <row r="2653" spans="3:5" x14ac:dyDescent="0.35">
      <c r="C2653">
        <f>'TPS543C20 Loop Gain'!AI1287</f>
        <v>-29.132819977553133</v>
      </c>
      <c r="D2653">
        <f>'TPS543C20 Loop Gain'!AJ1287</f>
        <v>49.380470542458482</v>
      </c>
      <c r="E2653">
        <f>'TPS543C20 Loop Gain'!B1287</f>
        <v>115300</v>
      </c>
    </row>
    <row r="2654" spans="3:5" x14ac:dyDescent="0.35">
      <c r="C2654">
        <f>'TPS543C20 Loop Gain'!AI1286</f>
        <v>-29.124354685629914</v>
      </c>
      <c r="D2654">
        <f>'TPS543C20 Loop Gain'!AJ1286</f>
        <v>49.403144127119752</v>
      </c>
      <c r="E2654">
        <f>'TPS543C20 Loop Gain'!B1286</f>
        <v>115200</v>
      </c>
    </row>
    <row r="2655" spans="3:5" x14ac:dyDescent="0.35">
      <c r="C2655">
        <f>'TPS543C20 Loop Gain'!AI1285</f>
        <v>-29.115883397106646</v>
      </c>
      <c r="D2655">
        <f>'TPS543C20 Loop Gain'!AJ1285</f>
        <v>49.425803705386599</v>
      </c>
      <c r="E2655">
        <f>'TPS543C20 Loop Gain'!B1285</f>
        <v>115100</v>
      </c>
    </row>
    <row r="2656" spans="3:5" x14ac:dyDescent="0.35">
      <c r="C2656">
        <f>'TPS543C20 Loop Gain'!AI1284</f>
        <v>-29.107406098965729</v>
      </c>
      <c r="D2656">
        <f>'TPS543C20 Loop Gain'!AJ1284</f>
        <v>49.448449247889592</v>
      </c>
      <c r="E2656">
        <f>'TPS543C20 Loop Gain'!B1284</f>
        <v>115000</v>
      </c>
    </row>
    <row r="2657" spans="3:5" x14ac:dyDescent="0.35">
      <c r="C2657">
        <f>'TPS543C20 Loop Gain'!AI1283</f>
        <v>-29.098922778154844</v>
      </c>
      <c r="D2657">
        <f>'TPS543C20 Loop Gain'!AJ1283</f>
        <v>49.471080725149626</v>
      </c>
      <c r="E2657">
        <f>'TPS543C20 Loop Gain'!B1283</f>
        <v>114900</v>
      </c>
    </row>
    <row r="2658" spans="3:5" x14ac:dyDescent="0.35">
      <c r="C2658">
        <f>'TPS543C20 Loop Gain'!AI1282</f>
        <v>-29.090433421586852</v>
      </c>
      <c r="D2658">
        <f>'TPS543C20 Loop Gain'!AJ1282</f>
        <v>49.493698107581999</v>
      </c>
      <c r="E2658">
        <f>'TPS543C20 Loop Gain'!B1282</f>
        <v>114800</v>
      </c>
    </row>
    <row r="2659" spans="3:5" x14ac:dyDescent="0.35">
      <c r="C2659">
        <f>'TPS543C20 Loop Gain'!AI1281</f>
        <v>-29.081938016139937</v>
      </c>
      <c r="D2659">
        <f>'TPS543C20 Loop Gain'!AJ1281</f>
        <v>49.516301365491174</v>
      </c>
      <c r="E2659">
        <f>'TPS543C20 Loop Gain'!B1281</f>
        <v>114700</v>
      </c>
    </row>
    <row r="2660" spans="3:5" x14ac:dyDescent="0.35">
      <c r="C2660">
        <f>'TPS543C20 Loop Gain'!AI1280</f>
        <v>-29.073436548656204</v>
      </c>
      <c r="D2660">
        <f>'TPS543C20 Loop Gain'!AJ1280</f>
        <v>49.538890469075042</v>
      </c>
      <c r="E2660">
        <f>'TPS543C20 Loop Gain'!B1280</f>
        <v>114600</v>
      </c>
    </row>
    <row r="2661" spans="3:5" x14ac:dyDescent="0.35">
      <c r="C2661">
        <f>'TPS543C20 Loop Gain'!AI1279</f>
        <v>-29.064929005943117</v>
      </c>
      <c r="D2661">
        <f>'TPS543C20 Loop Gain'!AJ1279</f>
        <v>49.561465388419869</v>
      </c>
      <c r="E2661">
        <f>'TPS543C20 Loop Gain'!B1279</f>
        <v>114500</v>
      </c>
    </row>
    <row r="2662" spans="3:5" x14ac:dyDescent="0.35">
      <c r="C2662">
        <f>'TPS543C20 Loop Gain'!AI1278</f>
        <v>-29.056415374772872</v>
      </c>
      <c r="D2662">
        <f>'TPS543C20 Loop Gain'!AJ1278</f>
        <v>49.58402609350378</v>
      </c>
      <c r="E2662">
        <f>'TPS543C20 Loop Gain'!B1278</f>
        <v>114400</v>
      </c>
    </row>
    <row r="2663" spans="3:5" x14ac:dyDescent="0.35">
      <c r="C2663">
        <f>'TPS543C20 Loop Gain'!AI1277</f>
        <v>-29.047895641881134</v>
      </c>
      <c r="D2663">
        <f>'TPS543C20 Loop Gain'!AJ1277</f>
        <v>49.606572554193683</v>
      </c>
      <c r="E2663">
        <f>'TPS543C20 Loop Gain'!B1277</f>
        <v>114300</v>
      </c>
    </row>
    <row r="2664" spans="3:5" x14ac:dyDescent="0.35">
      <c r="C2664">
        <f>'TPS543C20 Loop Gain'!AI1276</f>
        <v>-29.039369793968607</v>
      </c>
      <c r="D2664">
        <f>'TPS543C20 Loop Gain'!AJ1276</f>
        <v>49.629104740245779</v>
      </c>
      <c r="E2664">
        <f>'TPS543C20 Loop Gain'!B1276</f>
        <v>114200</v>
      </c>
    </row>
    <row r="2665" spans="3:5" x14ac:dyDescent="0.35">
      <c r="C2665">
        <f>'TPS543C20 Loop Gain'!AI1275</f>
        <v>-29.030837817699901</v>
      </c>
      <c r="D2665">
        <f>'TPS543C20 Loop Gain'!AJ1275</f>
        <v>49.651622621305137</v>
      </c>
      <c r="E2665">
        <f>'TPS543C20 Loop Gain'!B1275</f>
        <v>114100</v>
      </c>
    </row>
    <row r="2666" spans="3:5" x14ac:dyDescent="0.35">
      <c r="C2666">
        <f>'TPS543C20 Loop Gain'!AI1274</f>
        <v>-29.022299699703638</v>
      </c>
      <c r="D2666">
        <f>'TPS543C20 Loop Gain'!AJ1274</f>
        <v>49.674126166905232</v>
      </c>
      <c r="E2666">
        <f>'TPS543C20 Loop Gain'!B1274</f>
        <v>114000</v>
      </c>
    </row>
    <row r="2667" spans="3:5" x14ac:dyDescent="0.35">
      <c r="C2667">
        <f>'TPS543C20 Loop Gain'!AI1273</f>
        <v>-29.013755426572153</v>
      </c>
      <c r="D2667">
        <f>'TPS543C20 Loop Gain'!AJ1273</f>
        <v>49.696615346466793</v>
      </c>
      <c r="E2667">
        <f>'TPS543C20 Loop Gain'!B1273</f>
        <v>113900</v>
      </c>
    </row>
    <row r="2668" spans="3:5" x14ac:dyDescent="0.35">
      <c r="C2668">
        <f>'TPS543C20 Loop Gain'!AI1272</f>
        <v>-29.005204984861503</v>
      </c>
      <c r="D2668">
        <f>'TPS543C20 Loop Gain'!AJ1272</f>
        <v>49.719090129298024</v>
      </c>
      <c r="E2668">
        <f>'TPS543C20 Loop Gain'!B1272</f>
        <v>113800</v>
      </c>
    </row>
    <row r="2669" spans="3:5" x14ac:dyDescent="0.35">
      <c r="C2669">
        <f>'TPS543C20 Loop Gain'!AI1271</f>
        <v>-28.996648361091424</v>
      </c>
      <c r="D2669">
        <f>'TPS543C20 Loop Gain'!AJ1271</f>
        <v>49.741550484593944</v>
      </c>
      <c r="E2669">
        <f>'TPS543C20 Loop Gain'!B1271</f>
        <v>113700</v>
      </c>
    </row>
    <row r="2670" spans="3:5" x14ac:dyDescent="0.35">
      <c r="C2670">
        <f>'TPS543C20 Loop Gain'!AI1270</f>
        <v>-28.988085541745065</v>
      </c>
      <c r="D2670">
        <f>'TPS543C20 Loop Gain'!AJ1270</f>
        <v>49.763996381435263</v>
      </c>
      <c r="E2670">
        <f>'TPS543C20 Loop Gain'!B1270</f>
        <v>113600</v>
      </c>
    </row>
    <row r="2671" spans="3:5" x14ac:dyDescent="0.35">
      <c r="C2671">
        <f>'TPS543C20 Loop Gain'!AI1269</f>
        <v>-28.979516513268489</v>
      </c>
      <c r="D2671">
        <f>'TPS543C20 Loop Gain'!AJ1269</f>
        <v>49.786427788789759</v>
      </c>
      <c r="E2671">
        <f>'TPS543C20 Loop Gain'!B1269</f>
        <v>113500</v>
      </c>
    </row>
    <row r="2672" spans="3:5" x14ac:dyDescent="0.35">
      <c r="C2672">
        <f>'TPS543C20 Loop Gain'!AI1268</f>
        <v>-28.97094126207157</v>
      </c>
      <c r="D2672">
        <f>'TPS543C20 Loop Gain'!AJ1268</f>
        <v>49.808844675508574</v>
      </c>
      <c r="E2672">
        <f>'TPS543C20 Loop Gain'!B1268</f>
        <v>113400</v>
      </c>
    </row>
    <row r="2673" spans="3:5" x14ac:dyDescent="0.35">
      <c r="C2673">
        <f>'TPS543C20 Loop Gain'!AI1267</f>
        <v>-28.962359774526472</v>
      </c>
      <c r="D2673">
        <f>'TPS543C20 Loop Gain'!AJ1267</f>
        <v>49.831247010328795</v>
      </c>
      <c r="E2673">
        <f>'TPS543C20 Loop Gain'!B1267</f>
        <v>113300</v>
      </c>
    </row>
    <row r="2674" spans="3:5" x14ac:dyDescent="0.35">
      <c r="C2674">
        <f>'TPS543C20 Loop Gain'!AI1266</f>
        <v>-28.953772036968488</v>
      </c>
      <c r="D2674">
        <f>'TPS543C20 Loop Gain'!AJ1266</f>
        <v>49.853634761871128</v>
      </c>
      <c r="E2674">
        <f>'TPS543C20 Loop Gain'!B1266</f>
        <v>113200</v>
      </c>
    </row>
    <row r="2675" spans="3:5" x14ac:dyDescent="0.35">
      <c r="C2675">
        <f>'TPS543C20 Loop Gain'!AI1265</f>
        <v>-28.94517803569585</v>
      </c>
      <c r="D2675">
        <f>'TPS543C20 Loop Gain'!AJ1265</f>
        <v>49.876007898641539</v>
      </c>
      <c r="E2675">
        <f>'TPS543C20 Loop Gain'!B1265</f>
        <v>113100</v>
      </c>
    </row>
    <row r="2676" spans="3:5" x14ac:dyDescent="0.35">
      <c r="C2676">
        <f>'TPS543C20 Loop Gain'!AI1264</f>
        <v>-28.936577756968749</v>
      </c>
      <c r="D2676">
        <f>'TPS543C20 Loop Gain'!AJ1264</f>
        <v>49.898366389027402</v>
      </c>
      <c r="E2676">
        <f>'TPS543C20 Loop Gain'!B1264</f>
        <v>113000</v>
      </c>
    </row>
    <row r="2677" spans="3:5" x14ac:dyDescent="0.35">
      <c r="C2677">
        <f>'TPS543C20 Loop Gain'!AI1263</f>
        <v>-28.927971187010066</v>
      </c>
      <c r="D2677">
        <f>'TPS543C20 Loop Gain'!AJ1263</f>
        <v>49.920710201299201</v>
      </c>
      <c r="E2677">
        <f>'TPS543C20 Loop Gain'!B1263</f>
        <v>112900</v>
      </c>
    </row>
    <row r="2678" spans="3:5" x14ac:dyDescent="0.35">
      <c r="C2678">
        <f>'TPS543C20 Loop Gain'!AI1262</f>
        <v>-28.91935831200524</v>
      </c>
      <c r="D2678">
        <f>'TPS543C20 Loop Gain'!AJ1262</f>
        <v>49.943039303610178</v>
      </c>
      <c r="E2678">
        <f>'TPS543C20 Loop Gain'!B1262</f>
        <v>112800</v>
      </c>
    </row>
    <row r="2679" spans="3:5" x14ac:dyDescent="0.35">
      <c r="C2679">
        <f>'TPS543C20 Loop Gain'!AI1261</f>
        <v>-28.910739118101624</v>
      </c>
      <c r="D2679">
        <f>'TPS543C20 Loop Gain'!AJ1261</f>
        <v>49.965353663994797</v>
      </c>
      <c r="E2679">
        <f>'TPS543C20 Loop Gain'!B1261</f>
        <v>112700</v>
      </c>
    </row>
    <row r="2680" spans="3:5" x14ac:dyDescent="0.35">
      <c r="C2680">
        <f>'TPS543C20 Loop Gain'!AI1260</f>
        <v>-28.902113591407861</v>
      </c>
      <c r="D2680">
        <f>'TPS543C20 Loop Gain'!AJ1260</f>
        <v>49.987653250367913</v>
      </c>
      <c r="E2680">
        <f>'TPS543C20 Loop Gain'!B1260</f>
        <v>112600</v>
      </c>
    </row>
    <row r="2681" spans="3:5" x14ac:dyDescent="0.35">
      <c r="C2681">
        <f>'TPS543C20 Loop Gain'!AI1259</f>
        <v>-28.893481717995328</v>
      </c>
      <c r="D2681">
        <f>'TPS543C20 Loop Gain'!AJ1259</f>
        <v>50.009938030527614</v>
      </c>
      <c r="E2681">
        <f>'TPS543C20 Loop Gain'!B1259</f>
        <v>112500</v>
      </c>
    </row>
    <row r="2682" spans="3:5" x14ac:dyDescent="0.35">
      <c r="C2682">
        <f>'TPS543C20 Loop Gain'!AI1258</f>
        <v>-28.884843483896798</v>
      </c>
      <c r="D2682">
        <f>'TPS543C20 Loop Gain'!AJ1258</f>
        <v>50.032207972148072</v>
      </c>
      <c r="E2682">
        <f>'TPS543C20 Loop Gain'!B1258</f>
        <v>112400</v>
      </c>
    </row>
    <row r="2683" spans="3:5" x14ac:dyDescent="0.35">
      <c r="C2683">
        <f>'TPS543C20 Loop Gain'!AI1257</f>
        <v>-28.876198875106034</v>
      </c>
      <c r="D2683">
        <f>'TPS543C20 Loop Gain'!AJ1257</f>
        <v>50.054463042786168</v>
      </c>
      <c r="E2683">
        <f>'TPS543C20 Loop Gain'!B1257</f>
        <v>112300</v>
      </c>
    </row>
    <row r="2684" spans="3:5" x14ac:dyDescent="0.35">
      <c r="C2684">
        <f>'TPS543C20 Loop Gain'!AI1256</f>
        <v>-28.867547877578783</v>
      </c>
      <c r="D2684">
        <f>'TPS543C20 Loop Gain'!AJ1256</f>
        <v>50.076703209877692</v>
      </c>
      <c r="E2684">
        <f>'TPS543C20 Loop Gain'!B1256</f>
        <v>112200</v>
      </c>
    </row>
    <row r="2685" spans="3:5" x14ac:dyDescent="0.35">
      <c r="C2685">
        <f>'TPS543C20 Loop Gain'!AI1255</f>
        <v>-28.858890477231501</v>
      </c>
      <c r="D2685">
        <f>'TPS543C20 Loop Gain'!AJ1255</f>
        <v>50.098928440734333</v>
      </c>
      <c r="E2685">
        <f>'TPS543C20 Loop Gain'!B1255</f>
        <v>112100</v>
      </c>
    </row>
    <row r="2686" spans="3:5" x14ac:dyDescent="0.35">
      <c r="C2686">
        <f>'TPS543C20 Loop Gain'!AI1254</f>
        <v>-28.850226659942066</v>
      </c>
      <c r="D2686">
        <f>'TPS543C20 Loop Gain'!AJ1254</f>
        <v>50.121138702548535</v>
      </c>
      <c r="E2686">
        <f>'TPS543C20 Loop Gain'!B1254</f>
        <v>112000</v>
      </c>
    </row>
    <row r="2687" spans="3:5" x14ac:dyDescent="0.35">
      <c r="C2687">
        <f>'TPS543C20 Loop Gain'!AI1253</f>
        <v>-28.841556411549107</v>
      </c>
      <c r="D2687">
        <f>'TPS543C20 Loop Gain'!AJ1253</f>
        <v>50.143333962389462</v>
      </c>
      <c r="E2687">
        <f>'TPS543C20 Loop Gain'!B1253</f>
        <v>111900</v>
      </c>
    </row>
    <row r="2688" spans="3:5" x14ac:dyDescent="0.35">
      <c r="C2688">
        <f>'TPS543C20 Loop Gain'!AI1252</f>
        <v>-28.832879717851604</v>
      </c>
      <c r="D2688">
        <f>'TPS543C20 Loop Gain'!AJ1252</f>
        <v>50.16551418720131</v>
      </c>
      <c r="E2688">
        <f>'TPS543C20 Loop Gain'!B1252</f>
        <v>111800</v>
      </c>
    </row>
    <row r="2689" spans="3:5" x14ac:dyDescent="0.35">
      <c r="C2689">
        <f>'TPS543C20 Loop Gain'!AI1251</f>
        <v>-28.824196564609878</v>
      </c>
      <c r="D2689">
        <f>'TPS543C20 Loop Gain'!AJ1251</f>
        <v>50.187679343806984</v>
      </c>
      <c r="E2689">
        <f>'TPS543C20 Loop Gain'!B1251</f>
        <v>111700</v>
      </c>
    </row>
    <row r="2690" spans="3:5" x14ac:dyDescent="0.35">
      <c r="C2690">
        <f>'TPS543C20 Loop Gain'!AI1250</f>
        <v>-28.815506937543631</v>
      </c>
      <c r="D2690">
        <f>'TPS543C20 Loop Gain'!AJ1250</f>
        <v>50.209829398903203</v>
      </c>
      <c r="E2690">
        <f>'TPS543C20 Loop Gain'!B1250</f>
        <v>111600</v>
      </c>
    </row>
    <row r="2691" spans="3:5" x14ac:dyDescent="0.35">
      <c r="C2691">
        <f>'TPS543C20 Loop Gain'!AI1249</f>
        <v>-28.806810822333794</v>
      </c>
      <c r="D2691">
        <f>'TPS543C20 Loop Gain'!AJ1249</f>
        <v>50.231964319064041</v>
      </c>
      <c r="E2691">
        <f>'TPS543C20 Loop Gain'!B1249</f>
        <v>111500</v>
      </c>
    </row>
    <row r="2692" spans="3:5" x14ac:dyDescent="0.35">
      <c r="C2692">
        <f>'TPS543C20 Loop Gain'!AI1248</f>
        <v>-28.798108204621059</v>
      </c>
      <c r="D2692">
        <f>'TPS543C20 Loop Gain'!AJ1248</f>
        <v>50.254084070736518</v>
      </c>
      <c r="E2692">
        <f>'TPS543C20 Loop Gain'!B1248</f>
        <v>111400</v>
      </c>
    </row>
    <row r="2693" spans="3:5" x14ac:dyDescent="0.35">
      <c r="C2693">
        <f>'TPS543C20 Loop Gain'!AI1247</f>
        <v>-28.789399070005523</v>
      </c>
      <c r="D2693">
        <f>'TPS543C20 Loop Gain'!AJ1247</f>
        <v>50.276188620241648</v>
      </c>
      <c r="E2693">
        <f>'TPS543C20 Loop Gain'!B1247</f>
        <v>111300</v>
      </c>
    </row>
    <row r="2694" spans="3:5" x14ac:dyDescent="0.35">
      <c r="C2694">
        <f>'TPS543C20 Loop Gain'!AI1246</f>
        <v>-28.780683404047863</v>
      </c>
      <c r="D2694">
        <f>'TPS543C20 Loop Gain'!AJ1246</f>
        <v>50.29827793377514</v>
      </c>
      <c r="E2694">
        <f>'TPS543C20 Loop Gain'!B1246</f>
        <v>111200</v>
      </c>
    </row>
    <row r="2695" spans="3:5" x14ac:dyDescent="0.35">
      <c r="C2695">
        <f>'TPS543C20 Loop Gain'!AI1245</f>
        <v>-28.77196119226808</v>
      </c>
      <c r="D2695">
        <f>'TPS543C20 Loop Gain'!AJ1245</f>
        <v>50.32035197740457</v>
      </c>
      <c r="E2695">
        <f>'TPS543C20 Loop Gain'!B1245</f>
        <v>111100</v>
      </c>
    </row>
    <row r="2696" spans="3:5" x14ac:dyDescent="0.35">
      <c r="C2696">
        <f>'TPS543C20 Loop Gain'!AI1244</f>
        <v>-28.763232420145165</v>
      </c>
      <c r="D2696">
        <f>'TPS543C20 Loop Gain'!AJ1244</f>
        <v>50.342410717071289</v>
      </c>
      <c r="E2696">
        <f>'TPS543C20 Loop Gain'!B1244</f>
        <v>111000</v>
      </c>
    </row>
    <row r="2697" spans="3:5" x14ac:dyDescent="0.35">
      <c r="C2697">
        <f>'TPS543C20 Loop Gain'!AI1243</f>
        <v>-28.754497073118003</v>
      </c>
      <c r="D2697">
        <f>'TPS543C20 Loop Gain'!AJ1243</f>
        <v>50.364454118586586</v>
      </c>
      <c r="E2697">
        <f>'TPS543C20 Loop Gain'!B1243</f>
        <v>110900</v>
      </c>
    </row>
    <row r="2698" spans="3:5" x14ac:dyDescent="0.35">
      <c r="C2698">
        <f>'TPS543C20 Loop Gain'!AI1242</f>
        <v>-28.745755136584386</v>
      </c>
      <c r="D2698">
        <f>'TPS543C20 Loop Gain'!AJ1242</f>
        <v>50.386482147634297</v>
      </c>
      <c r="E2698">
        <f>'TPS543C20 Loop Gain'!B1242</f>
        <v>110800</v>
      </c>
    </row>
    <row r="2699" spans="3:5" x14ac:dyDescent="0.35">
      <c r="C2699">
        <f>'TPS543C20 Loop Gain'!AI1241</f>
        <v>-28.737006595901086</v>
      </c>
      <c r="D2699">
        <f>'TPS543C20 Loop Gain'!AJ1241</f>
        <v>50.408494769769</v>
      </c>
      <c r="E2699">
        <f>'TPS543C20 Loop Gain'!B1241</f>
        <v>110700</v>
      </c>
    </row>
    <row r="2700" spans="3:5" x14ac:dyDescent="0.35">
      <c r="C2700">
        <f>'TPS543C20 Loop Gain'!AI1240</f>
        <v>-28.728251436383342</v>
      </c>
      <c r="D2700">
        <f>'TPS543C20 Loop Gain'!AJ1240</f>
        <v>50.430491950414705</v>
      </c>
      <c r="E2700">
        <f>'TPS543C20 Loop Gain'!B1240</f>
        <v>110600</v>
      </c>
    </row>
    <row r="2701" spans="3:5" x14ac:dyDescent="0.35">
      <c r="C2701">
        <f>'TPS543C20 Loop Gain'!AI1239</f>
        <v>-28.719489643305664</v>
      </c>
      <c r="D2701">
        <f>'TPS543C20 Loop Gain'!AJ1239</f>
        <v>50.452473654865301</v>
      </c>
      <c r="E2701">
        <f>'TPS543C20 Loop Gain'!B1239</f>
        <v>110500</v>
      </c>
    </row>
    <row r="2702" spans="3:5" x14ac:dyDescent="0.35">
      <c r="C2702">
        <f>'TPS543C20 Loop Gain'!AI1238</f>
        <v>-28.710721201900448</v>
      </c>
      <c r="D2702">
        <f>'TPS543C20 Loop Gain'!AJ1238</f>
        <v>50.474439848283758</v>
      </c>
      <c r="E2702">
        <f>'TPS543C20 Loop Gain'!B1238</f>
        <v>110400</v>
      </c>
    </row>
    <row r="2703" spans="3:5" x14ac:dyDescent="0.35">
      <c r="C2703">
        <f>'TPS543C20 Loop Gain'!AI1237</f>
        <v>-28.701946097358647</v>
      </c>
      <c r="D2703">
        <f>'TPS543C20 Loop Gain'!AJ1237</f>
        <v>50.496390495700226</v>
      </c>
      <c r="E2703">
        <f>'TPS543C20 Loop Gain'!B1237</f>
        <v>110300</v>
      </c>
    </row>
    <row r="2704" spans="3:5" x14ac:dyDescent="0.35">
      <c r="C2704">
        <f>'TPS543C20 Loop Gain'!AI1236</f>
        <v>-28.693164314829517</v>
      </c>
      <c r="D2704">
        <f>'TPS543C20 Loop Gain'!AJ1236</f>
        <v>50.518325562014603</v>
      </c>
      <c r="E2704">
        <f>'TPS543C20 Loop Gain'!B1236</f>
        <v>110200</v>
      </c>
    </row>
    <row r="2705" spans="3:5" x14ac:dyDescent="0.35">
      <c r="C2705">
        <f>'TPS543C20 Loop Gain'!AI1235</f>
        <v>-28.684375839419438</v>
      </c>
      <c r="D2705">
        <f>'TPS543C20 Loop Gain'!AJ1235</f>
        <v>50.540245011992155</v>
      </c>
      <c r="E2705">
        <f>'TPS543C20 Loop Gain'!B1235</f>
        <v>110100</v>
      </c>
    </row>
    <row r="2706" spans="3:5" x14ac:dyDescent="0.35">
      <c r="C2706">
        <f>'TPS543C20 Loop Gain'!AI1234</f>
        <v>-28.675580656193809</v>
      </c>
      <c r="D2706">
        <f>'TPS543C20 Loop Gain'!AJ1234</f>
        <v>50.562148810265477</v>
      </c>
      <c r="E2706">
        <f>'TPS543C20 Loop Gain'!B1234</f>
        <v>110000</v>
      </c>
    </row>
    <row r="2707" spans="3:5" x14ac:dyDescent="0.35">
      <c r="C2707">
        <f>'TPS543C20 Loop Gain'!AI1233</f>
        <v>-28.666778750174387</v>
      </c>
      <c r="D2707">
        <f>'TPS543C20 Loop Gain'!AJ1233</f>
        <v>50.5840369213334</v>
      </c>
      <c r="E2707">
        <f>'TPS543C20 Loop Gain'!B1233</f>
        <v>109900</v>
      </c>
    </row>
    <row r="2708" spans="3:5" x14ac:dyDescent="0.35">
      <c r="C2708">
        <f>'TPS543C20 Loop Gain'!AI1232</f>
        <v>-28.657970106341594</v>
      </c>
      <c r="D2708">
        <f>'TPS543C20 Loop Gain'!AJ1232</f>
        <v>50.605909309559308</v>
      </c>
      <c r="E2708">
        <f>'TPS543C20 Loop Gain'!B1232</f>
        <v>109800</v>
      </c>
    </row>
    <row r="2709" spans="3:5" x14ac:dyDescent="0.35">
      <c r="C2709">
        <f>'TPS543C20 Loop Gain'!AI1231</f>
        <v>-28.649154709632047</v>
      </c>
      <c r="D2709">
        <f>'TPS543C20 Loop Gain'!AJ1231</f>
        <v>50.627765939171887</v>
      </c>
      <c r="E2709">
        <f>'TPS543C20 Loop Gain'!B1231</f>
        <v>109700</v>
      </c>
    </row>
    <row r="2710" spans="3:5" x14ac:dyDescent="0.35">
      <c r="C2710">
        <f>'TPS543C20 Loop Gain'!AI1230</f>
        <v>-28.640332544940073</v>
      </c>
      <c r="D2710">
        <f>'TPS543C20 Loop Gain'!AJ1230</f>
        <v>50.649606774263731</v>
      </c>
      <c r="E2710">
        <f>'TPS543C20 Loop Gain'!B1230</f>
        <v>109600</v>
      </c>
    </row>
    <row r="2711" spans="3:5" x14ac:dyDescent="0.35">
      <c r="C2711">
        <f>'TPS543C20 Loop Gain'!AI1229</f>
        <v>-28.631503597116748</v>
      </c>
      <c r="D2711">
        <f>'TPS543C20 Loop Gain'!AJ1229</f>
        <v>50.671431778791458</v>
      </c>
      <c r="E2711">
        <f>'TPS543C20 Loop Gain'!B1229</f>
        <v>109500</v>
      </c>
    </row>
    <row r="2712" spans="3:5" x14ac:dyDescent="0.35">
      <c r="C2712">
        <f>'TPS543C20 Loop Gain'!AI1228</f>
        <v>-28.622667850969677</v>
      </c>
      <c r="D2712">
        <f>'TPS543C20 Loop Gain'!AJ1228</f>
        <v>50.693240916573146</v>
      </c>
      <c r="E2712">
        <f>'TPS543C20 Loop Gain'!B1228</f>
        <v>109400</v>
      </c>
    </row>
    <row r="2713" spans="3:5" x14ac:dyDescent="0.35">
      <c r="C2713">
        <f>'TPS543C20 Loop Gain'!AI1227</f>
        <v>-28.613825291263453</v>
      </c>
      <c r="D2713">
        <f>'TPS543C20 Loop Gain'!AJ1227</f>
        <v>50.715034151291192</v>
      </c>
      <c r="E2713">
        <f>'TPS543C20 Loop Gain'!B1227</f>
        <v>109300</v>
      </c>
    </row>
    <row r="2714" spans="3:5" x14ac:dyDescent="0.35">
      <c r="C2714">
        <f>'TPS543C20 Loop Gain'!AI1226</f>
        <v>-28.604975902718841</v>
      </c>
      <c r="D2714">
        <f>'TPS543C20 Loop Gain'!AJ1226</f>
        <v>50.736811446487977</v>
      </c>
      <c r="E2714">
        <f>'TPS543C20 Loop Gain'!B1226</f>
        <v>109200</v>
      </c>
    </row>
    <row r="2715" spans="3:5" x14ac:dyDescent="0.35">
      <c r="C2715">
        <f>'TPS543C20 Loop Gain'!AI1225</f>
        <v>-28.596119670012641</v>
      </c>
      <c r="D2715">
        <f>'TPS543C20 Loop Gain'!AJ1225</f>
        <v>50.758572765567067</v>
      </c>
      <c r="E2715">
        <f>'TPS543C20 Loop Gain'!B1225</f>
        <v>109100</v>
      </c>
    </row>
    <row r="2716" spans="3:5" x14ac:dyDescent="0.35">
      <c r="C2716">
        <f>'TPS543C20 Loop Gain'!AI1224</f>
        <v>-28.587256577777957</v>
      </c>
      <c r="D2716">
        <f>'TPS543C20 Loop Gain'!AJ1224</f>
        <v>50.780318071793509</v>
      </c>
      <c r="E2716">
        <f>'TPS543C20 Loop Gain'!B1224</f>
        <v>109000</v>
      </c>
    </row>
    <row r="2717" spans="3:5" x14ac:dyDescent="0.35">
      <c r="C2717">
        <f>'TPS543C20 Loop Gain'!AI1223</f>
        <v>-28.578386610603541</v>
      </c>
      <c r="D2717">
        <f>'TPS543C20 Loop Gain'!AJ1223</f>
        <v>50.802047328291557</v>
      </c>
      <c r="E2717">
        <f>'TPS543C20 Loop Gain'!B1223</f>
        <v>108900</v>
      </c>
    </row>
    <row r="2718" spans="3:5" x14ac:dyDescent="0.35">
      <c r="C2718">
        <f>'TPS543C20 Loop Gain'!AI1222</f>
        <v>-28.569509753033927</v>
      </c>
      <c r="D2718">
        <f>'TPS543C20 Loop Gain'!AJ1222</f>
        <v>50.823760498044003</v>
      </c>
      <c r="E2718">
        <f>'TPS543C20 Loop Gain'!B1222</f>
        <v>108800</v>
      </c>
    </row>
    <row r="2719" spans="3:5" x14ac:dyDescent="0.35">
      <c r="C2719">
        <f>'TPS543C20 Loop Gain'!AI1221</f>
        <v>-28.560625989569246</v>
      </c>
      <c r="D2719">
        <f>'TPS543C20 Loop Gain'!AJ1221</f>
        <v>50.845457543892699</v>
      </c>
      <c r="E2719">
        <f>'TPS543C20 Loop Gain'!B1221</f>
        <v>108700</v>
      </c>
    </row>
    <row r="2720" spans="3:5" x14ac:dyDescent="0.35">
      <c r="C2720">
        <f>'TPS543C20 Loop Gain'!AI1220</f>
        <v>-28.551735304664646</v>
      </c>
      <c r="D2720">
        <f>'TPS543C20 Loop Gain'!AJ1220</f>
        <v>50.867138428537025</v>
      </c>
      <c r="E2720">
        <f>'TPS543C20 Loop Gain'!B1220</f>
        <v>108600</v>
      </c>
    </row>
    <row r="2721" spans="3:5" x14ac:dyDescent="0.35">
      <c r="C2721">
        <f>'TPS543C20 Loop Gain'!AI1219</f>
        <v>-28.542837682730454</v>
      </c>
      <c r="D2721">
        <f>'TPS543C20 Loop Gain'!AJ1219</f>
        <v>50.88880311453417</v>
      </c>
      <c r="E2721">
        <f>'TPS543C20 Loop Gain'!B1219</f>
        <v>108500</v>
      </c>
    </row>
    <row r="2722" spans="3:5" x14ac:dyDescent="0.35">
      <c r="C2722">
        <f>'TPS543C20 Loop Gain'!AI1218</f>
        <v>-28.533933108132228</v>
      </c>
      <c r="D2722">
        <f>'TPS543C20 Loop Gain'!AJ1218</f>
        <v>50.910451564296899</v>
      </c>
      <c r="E2722">
        <f>'TPS543C20 Loop Gain'!B1218</f>
        <v>108400</v>
      </c>
    </row>
    <row r="2723" spans="3:5" x14ac:dyDescent="0.35">
      <c r="C2723">
        <f>'TPS543C20 Loop Gain'!AI1217</f>
        <v>-28.525021565190016</v>
      </c>
      <c r="D2723">
        <f>'TPS543C20 Loop Gain'!AJ1217</f>
        <v>50.932083740094861</v>
      </c>
      <c r="E2723">
        <f>'TPS543C20 Loop Gain'!B1217</f>
        <v>108300</v>
      </c>
    </row>
    <row r="2724" spans="3:5" x14ac:dyDescent="0.35">
      <c r="C2724">
        <f>'TPS543C20 Loop Gain'!AI1216</f>
        <v>-28.516103038178386</v>
      </c>
      <c r="D2724">
        <f>'TPS543C20 Loop Gain'!AJ1216</f>
        <v>50.95369960405224</v>
      </c>
      <c r="E2724">
        <f>'TPS543C20 Loop Gain'!B1216</f>
        <v>108200</v>
      </c>
    </row>
    <row r="2725" spans="3:5" x14ac:dyDescent="0.35">
      <c r="C2725">
        <f>'TPS543C20 Loop Gain'!AI1215</f>
        <v>-28.507177511326255</v>
      </c>
      <c r="D2725">
        <f>'TPS543C20 Loop Gain'!AJ1215</f>
        <v>50.975299118147426</v>
      </c>
      <c r="E2725">
        <f>'TPS543C20 Loop Gain'!B1215</f>
        <v>108100</v>
      </c>
    </row>
    <row r="2726" spans="3:5" x14ac:dyDescent="0.35">
      <c r="C2726">
        <f>'TPS543C20 Loop Gain'!AI1214</f>
        <v>-28.498244968816909</v>
      </c>
      <c r="D2726">
        <f>'TPS543C20 Loop Gain'!AJ1214</f>
        <v>50.996882244213616</v>
      </c>
      <c r="E2726">
        <f>'TPS543C20 Loop Gain'!B1214</f>
        <v>108000</v>
      </c>
    </row>
    <row r="2727" spans="3:5" x14ac:dyDescent="0.35">
      <c r="C2727">
        <f>'TPS543C20 Loop Gain'!AI1213</f>
        <v>-28.489305394787596</v>
      </c>
      <c r="D2727">
        <f>'TPS543C20 Loop Gain'!AJ1213</f>
        <v>51.018448943937166</v>
      </c>
      <c r="E2727">
        <f>'TPS543C20 Loop Gain'!B1213</f>
        <v>107900</v>
      </c>
    </row>
    <row r="2728" spans="3:5" x14ac:dyDescent="0.35">
      <c r="C2728">
        <f>'TPS543C20 Loop Gain'!AI1212</f>
        <v>-28.480358773329193</v>
      </c>
      <c r="D2728">
        <f>'TPS543C20 Loop Gain'!AJ1212</f>
        <v>51.039999178856625</v>
      </c>
      <c r="E2728">
        <f>'TPS543C20 Loop Gain'!B1212</f>
        <v>107800</v>
      </c>
    </row>
    <row r="2729" spans="3:5" x14ac:dyDescent="0.35">
      <c r="C2729">
        <f>'TPS543C20 Loop Gain'!AI1211</f>
        <v>-28.471405088486588</v>
      </c>
      <c r="D2729">
        <f>'TPS543C20 Loop Gain'!AJ1211</f>
        <v>51.061532910361812</v>
      </c>
      <c r="E2729">
        <f>'TPS543C20 Loop Gain'!B1211</f>
        <v>107700</v>
      </c>
    </row>
    <row r="2730" spans="3:5" x14ac:dyDescent="0.35">
      <c r="C2730">
        <f>'TPS543C20 Loop Gain'!AI1210</f>
        <v>-28.462444324257405</v>
      </c>
      <c r="D2730">
        <f>'TPS543C20 Loop Gain'!AJ1210</f>
        <v>51.083050099694354</v>
      </c>
      <c r="E2730">
        <f>'TPS543C20 Loop Gain'!B1210</f>
        <v>107600</v>
      </c>
    </row>
    <row r="2731" spans="3:5" x14ac:dyDescent="0.35">
      <c r="C2731">
        <f>'TPS543C20 Loop Gain'!AI1209</f>
        <v>-28.453476464593201</v>
      </c>
      <c r="D2731">
        <f>'TPS543C20 Loop Gain'!AJ1209</f>
        <v>51.104550707947453</v>
      </c>
      <c r="E2731">
        <f>'TPS543C20 Loop Gain'!B1209</f>
        <v>107500</v>
      </c>
    </row>
    <row r="2732" spans="3:5" x14ac:dyDescent="0.35">
      <c r="C2732">
        <f>'TPS543C20 Loop Gain'!AI1208</f>
        <v>-28.444501493397993</v>
      </c>
      <c r="D2732">
        <f>'TPS543C20 Loop Gain'!AJ1208</f>
        <v>51.126034696062156</v>
      </c>
      <c r="E2732">
        <f>'TPS543C20 Loop Gain'!B1208</f>
        <v>107400</v>
      </c>
    </row>
    <row r="2733" spans="3:5" x14ac:dyDescent="0.35">
      <c r="C2733">
        <f>'TPS543C20 Loop Gain'!AI1207</f>
        <v>-28.435519394529152</v>
      </c>
      <c r="D2733">
        <f>'TPS543C20 Loop Gain'!AJ1207</f>
        <v>51.14750202483021</v>
      </c>
      <c r="E2733">
        <f>'TPS543C20 Loop Gain'!B1207</f>
        <v>107300</v>
      </c>
    </row>
    <row r="2734" spans="3:5" x14ac:dyDescent="0.35">
      <c r="C2734">
        <f>'TPS543C20 Loop Gain'!AI1206</f>
        <v>-28.426530151796253</v>
      </c>
      <c r="D2734">
        <f>'TPS543C20 Loop Gain'!AJ1206</f>
        <v>51.16895265489071</v>
      </c>
      <c r="E2734">
        <f>'TPS543C20 Loop Gain'!B1206</f>
        <v>107200</v>
      </c>
    </row>
    <row r="2735" spans="3:5" x14ac:dyDescent="0.35">
      <c r="C2735">
        <f>'TPS543C20 Loop Gain'!AI1205</f>
        <v>-28.417533748961542</v>
      </c>
      <c r="D2735">
        <f>'TPS543C20 Loop Gain'!AJ1205</f>
        <v>51.190386546730736</v>
      </c>
      <c r="E2735">
        <f>'TPS543C20 Loop Gain'!B1205</f>
        <v>107100</v>
      </c>
    </row>
    <row r="2736" spans="3:5" x14ac:dyDescent="0.35">
      <c r="C2736">
        <f>'TPS543C20 Loop Gain'!AI1204</f>
        <v>-28.408530169739361</v>
      </c>
      <c r="D2736">
        <f>'TPS543C20 Loop Gain'!AJ1204</f>
        <v>51.211803660684808</v>
      </c>
      <c r="E2736">
        <f>'TPS543C20 Loop Gain'!B1204</f>
        <v>107000</v>
      </c>
    </row>
    <row r="2737" spans="3:5" x14ac:dyDescent="0.35">
      <c r="C2737">
        <f>'TPS543C20 Loop Gain'!AI1203</f>
        <v>-28.39951939779629</v>
      </c>
      <c r="D2737">
        <f>'TPS543C20 Loop Gain'!AJ1203</f>
        <v>51.233203956934311</v>
      </c>
      <c r="E2737">
        <f>'TPS543C20 Loop Gain'!B1203</f>
        <v>106900</v>
      </c>
    </row>
    <row r="2738" spans="3:5" x14ac:dyDescent="0.35">
      <c r="C2738">
        <f>'TPS543C20 Loop Gain'!AI1202</f>
        <v>-28.390501416750556</v>
      </c>
      <c r="D2738">
        <f>'TPS543C20 Loop Gain'!AJ1202</f>
        <v>51.254587395504444</v>
      </c>
      <c r="E2738">
        <f>'TPS543C20 Loop Gain'!B1202</f>
        <v>106800</v>
      </c>
    </row>
    <row r="2739" spans="3:5" x14ac:dyDescent="0.35">
      <c r="C2739">
        <f>'TPS543C20 Loop Gain'!AI1201</f>
        <v>-28.381476210172227</v>
      </c>
      <c r="D2739">
        <f>'TPS543C20 Loop Gain'!AJ1201</f>
        <v>51.275953936266902</v>
      </c>
      <c r="E2739">
        <f>'TPS543C20 Loop Gain'!B1201</f>
        <v>106700</v>
      </c>
    </row>
    <row r="2740" spans="3:5" x14ac:dyDescent="0.35">
      <c r="C2740">
        <f>'TPS543C20 Loop Gain'!AI1200</f>
        <v>-28.372443761582417</v>
      </c>
      <c r="D2740">
        <f>'TPS543C20 Loop Gain'!AJ1200</f>
        <v>51.297303538937363</v>
      </c>
      <c r="E2740">
        <f>'TPS543C20 Loop Gain'!B1200</f>
        <v>106600</v>
      </c>
    </row>
    <row r="2741" spans="3:5" x14ac:dyDescent="0.35">
      <c r="C2741">
        <f>'TPS543C20 Loop Gain'!AI1199</f>
        <v>-28.363404054453859</v>
      </c>
      <c r="D2741">
        <f>'TPS543C20 Loop Gain'!AJ1199</f>
        <v>51.318636163074032</v>
      </c>
      <c r="E2741">
        <f>'TPS543C20 Loop Gain'!B1199</f>
        <v>106500</v>
      </c>
    </row>
    <row r="2742" spans="3:5" x14ac:dyDescent="0.35">
      <c r="C2742">
        <f>'TPS543C20 Loop Gain'!AI1198</f>
        <v>-28.354357072210384</v>
      </c>
      <c r="D2742">
        <f>'TPS543C20 Loop Gain'!AJ1198</f>
        <v>51.339951768078947</v>
      </c>
      <c r="E2742">
        <f>'TPS543C20 Loop Gain'!B1198</f>
        <v>106400</v>
      </c>
    </row>
    <row r="2743" spans="3:5" x14ac:dyDescent="0.35">
      <c r="C2743">
        <f>'TPS543C20 Loop Gain'!AI1197</f>
        <v>-28.345302798226093</v>
      </c>
      <c r="D2743">
        <f>'TPS543C20 Loop Gain'!AJ1197</f>
        <v>51.36125031319547</v>
      </c>
      <c r="E2743">
        <f>'TPS543C20 Loop Gain'!B1197</f>
        <v>106300</v>
      </c>
    </row>
    <row r="2744" spans="3:5" x14ac:dyDescent="0.35">
      <c r="C2744">
        <f>'TPS543C20 Loop Gain'!AI1196</f>
        <v>-28.336241215826337</v>
      </c>
      <c r="D2744">
        <f>'TPS543C20 Loop Gain'!AJ1196</f>
        <v>51.382531757509206</v>
      </c>
      <c r="E2744">
        <f>'TPS543C20 Loop Gain'!B1196</f>
        <v>106200</v>
      </c>
    </row>
    <row r="2745" spans="3:5" x14ac:dyDescent="0.35">
      <c r="C2745">
        <f>'TPS543C20 Loop Gain'!AI1195</f>
        <v>-28.327172308286332</v>
      </c>
      <c r="D2745">
        <f>'TPS543C20 Loop Gain'!AJ1195</f>
        <v>51.403796059944597</v>
      </c>
      <c r="E2745">
        <f>'TPS543C20 Loop Gain'!B1195</f>
        <v>106100</v>
      </c>
    </row>
    <row r="2746" spans="3:5" x14ac:dyDescent="0.35">
      <c r="C2746">
        <f>'TPS543C20 Loop Gain'!AI1194</f>
        <v>-28.318096058831848</v>
      </c>
      <c r="D2746">
        <f>'TPS543C20 Loop Gain'!AJ1194</f>
        <v>51.425043179267064</v>
      </c>
      <c r="E2746">
        <f>'TPS543C20 Loop Gain'!B1194</f>
        <v>106000</v>
      </c>
    </row>
    <row r="2747" spans="3:5" x14ac:dyDescent="0.35">
      <c r="C2747">
        <f>'TPS543C20 Loop Gain'!AI1193</f>
        <v>-28.309012450638427</v>
      </c>
      <c r="D2747">
        <f>'TPS543C20 Loop Gain'!AJ1193</f>
        <v>51.44627307408156</v>
      </c>
      <c r="E2747">
        <f>'TPS543C20 Loop Gain'!B1193</f>
        <v>105900</v>
      </c>
    </row>
    <row r="2748" spans="3:5" x14ac:dyDescent="0.35">
      <c r="C2748">
        <f>'TPS543C20 Loop Gain'!AI1192</f>
        <v>-28.299921466831744</v>
      </c>
      <c r="D2748">
        <f>'TPS543C20 Loop Gain'!AJ1192</f>
        <v>51.46748570282994</v>
      </c>
      <c r="E2748">
        <f>'TPS543C20 Loop Gain'!B1192</f>
        <v>105800</v>
      </c>
    </row>
    <row r="2749" spans="3:5" x14ac:dyDescent="0.35">
      <c r="C2749">
        <f>'TPS543C20 Loop Gain'!AI1191</f>
        <v>-28.290823090486505</v>
      </c>
      <c r="D2749">
        <f>'TPS543C20 Loop Gain'!AJ1191</f>
        <v>51.488681023792687</v>
      </c>
      <c r="E2749">
        <f>'TPS543C20 Loop Gain'!B1191</f>
        <v>105700</v>
      </c>
    </row>
    <row r="2750" spans="3:5" x14ac:dyDescent="0.35">
      <c r="C2750">
        <f>'TPS543C20 Loop Gain'!AI1190</f>
        <v>-28.281717304627033</v>
      </c>
      <c r="D2750">
        <f>'TPS543C20 Loop Gain'!AJ1190</f>
        <v>51.5098589950871</v>
      </c>
      <c r="E2750">
        <f>'TPS543C20 Loop Gain'!B1190</f>
        <v>105600</v>
      </c>
    </row>
    <row r="2751" spans="3:5" x14ac:dyDescent="0.35">
      <c r="C2751">
        <f>'TPS543C20 Loop Gain'!AI1189</f>
        <v>-28.272604092226807</v>
      </c>
      <c r="D2751">
        <f>'TPS543C20 Loop Gain'!AJ1189</f>
        <v>51.531019574665613</v>
      </c>
      <c r="E2751">
        <f>'TPS543C20 Loop Gain'!B1189</f>
        <v>105500</v>
      </c>
    </row>
    <row r="2752" spans="3:5" x14ac:dyDescent="0.35">
      <c r="C2752">
        <f>'TPS543C20 Loop Gain'!AI1188</f>
        <v>-28.263483436208166</v>
      </c>
      <c r="D2752">
        <f>'TPS543C20 Loop Gain'!AJ1188</f>
        <v>51.552162720317007</v>
      </c>
      <c r="E2752">
        <f>'TPS543C20 Loop Gain'!B1188</f>
        <v>105400</v>
      </c>
    </row>
    <row r="2753" spans="3:5" x14ac:dyDescent="0.35">
      <c r="C2753">
        <f>'TPS543C20 Loop Gain'!AI1187</f>
        <v>-28.254355319442151</v>
      </c>
      <c r="D2753">
        <f>'TPS543C20 Loop Gain'!AJ1187</f>
        <v>51.573288389663333</v>
      </c>
      <c r="E2753">
        <f>'TPS543C20 Loop Gain'!B1187</f>
        <v>105300</v>
      </c>
    </row>
    <row r="2754" spans="3:5" x14ac:dyDescent="0.35">
      <c r="C2754">
        <f>'TPS543C20 Loop Gain'!AI1186</f>
        <v>-28.245219724748367</v>
      </c>
      <c r="D2754">
        <f>'TPS543C20 Loop Gain'!AJ1186</f>
        <v>51.594396540162315</v>
      </c>
      <c r="E2754">
        <f>'TPS543C20 Loop Gain'!B1186</f>
        <v>105200</v>
      </c>
    </row>
    <row r="2755" spans="3:5" x14ac:dyDescent="0.35">
      <c r="C2755">
        <f>'TPS543C20 Loop Gain'!AI1185</f>
        <v>-28.236076634894442</v>
      </c>
      <c r="D2755">
        <f>'TPS543C20 Loop Gain'!AJ1185</f>
        <v>51.615487129101687</v>
      </c>
      <c r="E2755">
        <f>'TPS543C20 Loop Gain'!B1185</f>
        <v>105100</v>
      </c>
    </row>
    <row r="2756" spans="3:5" x14ac:dyDescent="0.35">
      <c r="C2756">
        <f>'TPS543C20 Loop Gain'!AI1184</f>
        <v>-28.2269260325962</v>
      </c>
      <c r="D2756">
        <f>'TPS543C20 Loop Gain'!AJ1184</f>
        <v>51.636560113604681</v>
      </c>
      <c r="E2756">
        <f>'TPS543C20 Loop Gain'!B1184</f>
        <v>105000</v>
      </c>
    </row>
    <row r="2757" spans="3:5" x14ac:dyDescent="0.35">
      <c r="C2757">
        <f>'TPS543C20 Loop Gain'!AI1183</f>
        <v>-28.217767900517362</v>
      </c>
      <c r="D2757">
        <f>'TPS543C20 Loop Gain'!AJ1183</f>
        <v>51.657615450623744</v>
      </c>
      <c r="E2757">
        <f>'TPS543C20 Loop Gain'!B1183</f>
        <v>104900</v>
      </c>
    </row>
    <row r="2758" spans="3:5" x14ac:dyDescent="0.35">
      <c r="C2758">
        <f>'TPS543C20 Loop Gain'!AI1182</f>
        <v>-28.208602221268869</v>
      </c>
      <c r="D2758">
        <f>'TPS543C20 Loop Gain'!AJ1182</f>
        <v>51.678653096941744</v>
      </c>
      <c r="E2758">
        <f>'TPS543C20 Loop Gain'!B1182</f>
        <v>104800</v>
      </c>
    </row>
    <row r="2759" spans="3:5" x14ac:dyDescent="0.35">
      <c r="C2759">
        <f>'TPS543C20 Loop Gain'!AI1181</f>
        <v>-28.199428977409742</v>
      </c>
      <c r="D2759">
        <f>'TPS543C20 Loop Gain'!AJ1181</f>
        <v>51.699673009172933</v>
      </c>
      <c r="E2759">
        <f>'TPS543C20 Loop Gain'!B1181</f>
        <v>104700</v>
      </c>
    </row>
    <row r="2760" spans="3:5" x14ac:dyDescent="0.35">
      <c r="C2760">
        <f>'TPS543C20 Loop Gain'!AI1180</f>
        <v>-28.190248151445406</v>
      </c>
      <c r="D2760">
        <f>'TPS543C20 Loop Gain'!AJ1180</f>
        <v>51.720675143759415</v>
      </c>
      <c r="E2760">
        <f>'TPS543C20 Loop Gain'!B1180</f>
        <v>104600</v>
      </c>
    </row>
    <row r="2761" spans="3:5" x14ac:dyDescent="0.35">
      <c r="C2761">
        <f>'TPS543C20 Loop Gain'!AI1179</f>
        <v>-28.181059725828174</v>
      </c>
      <c r="D2761">
        <f>'TPS543C20 Loop Gain'!AJ1179</f>
        <v>51.741659456971512</v>
      </c>
      <c r="E2761">
        <f>'TPS543C20 Loop Gain'!B1179</f>
        <v>104500</v>
      </c>
    </row>
    <row r="2762" spans="3:5" x14ac:dyDescent="0.35">
      <c r="C2762">
        <f>'TPS543C20 Loop Gain'!AI1178</f>
        <v>-28.171863682958161</v>
      </c>
      <c r="D2762">
        <f>'TPS543C20 Loop Gain'!AJ1178</f>
        <v>51.762625904907885</v>
      </c>
      <c r="E2762">
        <f>'TPS543C20 Loop Gain'!B1178</f>
        <v>104400</v>
      </c>
    </row>
    <row r="2763" spans="3:5" x14ac:dyDescent="0.35">
      <c r="C2763">
        <f>'TPS543C20 Loop Gain'!AI1177</f>
        <v>-28.162660005180431</v>
      </c>
      <c r="D2763">
        <f>'TPS543C20 Loop Gain'!AJ1177</f>
        <v>51.783574443491908</v>
      </c>
      <c r="E2763">
        <f>'TPS543C20 Loop Gain'!B1177</f>
        <v>104300</v>
      </c>
    </row>
    <row r="2764" spans="3:5" x14ac:dyDescent="0.35">
      <c r="C2764">
        <f>'TPS543C20 Loop Gain'!AI1176</f>
        <v>-28.153448674787157</v>
      </c>
      <c r="D2764">
        <f>'TPS543C20 Loop Gain'!AJ1176</f>
        <v>51.804505028474907</v>
      </c>
      <c r="E2764">
        <f>'TPS543C20 Loop Gain'!B1176</f>
        <v>104200</v>
      </c>
    </row>
    <row r="2765" spans="3:5" x14ac:dyDescent="0.35">
      <c r="C2765">
        <f>'TPS543C20 Loop Gain'!AI1175</f>
        <v>-28.144229674016479</v>
      </c>
      <c r="D2765">
        <f>'TPS543C20 Loop Gain'!AJ1175</f>
        <v>51.825417615431611</v>
      </c>
      <c r="E2765">
        <f>'TPS543C20 Loop Gain'!B1175</f>
        <v>104100</v>
      </c>
    </row>
    <row r="2766" spans="3:5" x14ac:dyDescent="0.35">
      <c r="C2766">
        <f>'TPS543C20 Loop Gain'!AI1174</f>
        <v>-28.135002985051859</v>
      </c>
      <c r="D2766">
        <f>'TPS543C20 Loop Gain'!AJ1174</f>
        <v>51.846312159760949</v>
      </c>
      <c r="E2766">
        <f>'TPS543C20 Loop Gain'!B1174</f>
        <v>104000</v>
      </c>
    </row>
    <row r="2767" spans="3:5" x14ac:dyDescent="0.35">
      <c r="C2767">
        <f>'TPS543C20 Loop Gain'!AI1173</f>
        <v>-28.125768590022751</v>
      </c>
      <c r="D2767">
        <f>'TPS543C20 Loop Gain'!AJ1173</f>
        <v>51.8671886166861</v>
      </c>
      <c r="E2767">
        <f>'TPS543C20 Loop Gain'!B1173</f>
        <v>103900</v>
      </c>
    </row>
    <row r="2768" spans="3:5" x14ac:dyDescent="0.35">
      <c r="C2768">
        <f>'TPS543C20 Loop Gain'!AI1172</f>
        <v>-28.116526471003567</v>
      </c>
      <c r="D2768">
        <f>'TPS543C20 Loop Gain'!AJ1172</f>
        <v>51.888046941251517</v>
      </c>
      <c r="E2768">
        <f>'TPS543C20 Loop Gain'!B1172</f>
        <v>103800</v>
      </c>
    </row>
    <row r="2769" spans="3:5" x14ac:dyDescent="0.35">
      <c r="C2769">
        <f>'TPS543C20 Loop Gain'!AI1171</f>
        <v>-28.107276610014154</v>
      </c>
      <c r="D2769">
        <f>'TPS543C20 Loop Gain'!AJ1171</f>
        <v>51.908887088323937</v>
      </c>
      <c r="E2769">
        <f>'TPS543C20 Loop Gain'!B1171</f>
        <v>103700</v>
      </c>
    </row>
    <row r="2770" spans="3:5" x14ac:dyDescent="0.35">
      <c r="C2770">
        <f>'TPS543C20 Loop Gain'!AI1170</f>
        <v>-28.098018989018676</v>
      </c>
      <c r="D2770">
        <f>'TPS543C20 Loop Gain'!AJ1170</f>
        <v>51.929709012590514</v>
      </c>
      <c r="E2770">
        <f>'TPS543C20 Loop Gain'!B1170</f>
        <v>103600</v>
      </c>
    </row>
    <row r="2771" spans="3:5" x14ac:dyDescent="0.35">
      <c r="C2771">
        <f>'TPS543C20 Loop Gain'!AI1169</f>
        <v>-28.088753589926018</v>
      </c>
      <c r="D2771">
        <f>'TPS543C20 Loop Gain'!AJ1169</f>
        <v>51.950512668559362</v>
      </c>
      <c r="E2771">
        <f>'TPS543C20 Loop Gain'!B1169</f>
        <v>103500</v>
      </c>
    </row>
    <row r="2772" spans="3:5" x14ac:dyDescent="0.35">
      <c r="C2772">
        <f>'TPS543C20 Loop Gain'!AI1168</f>
        <v>-28.07948039458994</v>
      </c>
      <c r="D2772">
        <f>'TPS543C20 Loop Gain'!AJ1168</f>
        <v>51.971298010555223</v>
      </c>
      <c r="E2772">
        <f>'TPS543C20 Loop Gain'!B1168</f>
        <v>103400</v>
      </c>
    </row>
    <row r="2773" spans="3:5" x14ac:dyDescent="0.35">
      <c r="C2773">
        <f>'TPS543C20 Loop Gain'!AI1167</f>
        <v>-28.070199384807466</v>
      </c>
      <c r="D2773">
        <f>'TPS543C20 Loop Gain'!AJ1167</f>
        <v>51.992064992723733</v>
      </c>
      <c r="E2773">
        <f>'TPS543C20 Loop Gain'!B1167</f>
        <v>103300</v>
      </c>
    </row>
    <row r="2774" spans="3:5" x14ac:dyDescent="0.35">
      <c r="C2774">
        <f>'TPS543C20 Loop Gain'!AI1166</f>
        <v>-28.060910542319991</v>
      </c>
      <c r="D2774">
        <f>'TPS543C20 Loop Gain'!AJ1166</f>
        <v>52.012813569025916</v>
      </c>
      <c r="E2774">
        <f>'TPS543C20 Loop Gain'!B1166</f>
        <v>103200</v>
      </c>
    </row>
    <row r="2775" spans="3:5" x14ac:dyDescent="0.35">
      <c r="C2775">
        <f>'TPS543C20 Loop Gain'!AI1165</f>
        <v>-28.05161384881227</v>
      </c>
      <c r="D2775">
        <f>'TPS543C20 Loop Gain'!AJ1165</f>
        <v>52.033543693240716</v>
      </c>
      <c r="E2775">
        <f>'TPS543C20 Loop Gain'!B1165</f>
        <v>103100</v>
      </c>
    </row>
    <row r="2776" spans="3:5" x14ac:dyDescent="0.35">
      <c r="C2776">
        <f>'TPS543C20 Loop Gain'!AI1164</f>
        <v>-28.0423092859128</v>
      </c>
      <c r="D2776">
        <f>'TPS543C20 Loop Gain'!AJ1164</f>
        <v>52.054255318960479</v>
      </c>
      <c r="E2776">
        <f>'TPS543C20 Loop Gain'!B1164</f>
        <v>103000</v>
      </c>
    </row>
    <row r="2777" spans="3:5" x14ac:dyDescent="0.35">
      <c r="C2777">
        <f>'TPS543C20 Loop Gain'!AI1163</f>
        <v>-28.032996835192357</v>
      </c>
      <c r="D2777">
        <f>'TPS543C20 Loop Gain'!AJ1163</f>
        <v>52.074948399595314</v>
      </c>
      <c r="E2777">
        <f>'TPS543C20 Loop Gain'!B1163</f>
        <v>102900</v>
      </c>
    </row>
    <row r="2778" spans="3:5" x14ac:dyDescent="0.35">
      <c r="C2778">
        <f>'TPS543C20 Loop Gain'!AI1162</f>
        <v>-28.023676478165825</v>
      </c>
      <c r="D2778">
        <f>'TPS543C20 Loop Gain'!AJ1162</f>
        <v>52.095622888366094</v>
      </c>
      <c r="E2778">
        <f>'TPS543C20 Loop Gain'!B1162</f>
        <v>102800</v>
      </c>
    </row>
    <row r="2779" spans="3:5" x14ac:dyDescent="0.35">
      <c r="C2779">
        <f>'TPS543C20 Loop Gain'!AI1161</f>
        <v>-28.014348196289298</v>
      </c>
      <c r="D2779">
        <f>'TPS543C20 Loop Gain'!AJ1161</f>
        <v>52.116278738308992</v>
      </c>
      <c r="E2779">
        <f>'TPS543C20 Loop Gain'!B1161</f>
        <v>102700</v>
      </c>
    </row>
    <row r="2780" spans="3:5" x14ac:dyDescent="0.35">
      <c r="C2780">
        <f>'TPS543C20 Loop Gain'!AI1160</f>
        <v>-28.005011970962617</v>
      </c>
      <c r="D2780">
        <f>'TPS543C20 Loop Gain'!AJ1160</f>
        <v>52.136915902270687</v>
      </c>
      <c r="E2780">
        <f>'TPS543C20 Loop Gain'!B1160</f>
        <v>102600</v>
      </c>
    </row>
    <row r="2781" spans="3:5" x14ac:dyDescent="0.35">
      <c r="C2781">
        <f>'TPS543C20 Loop Gain'!AI1159</f>
        <v>-27.995667783526347</v>
      </c>
      <c r="D2781">
        <f>'TPS543C20 Loop Gain'!AJ1159</f>
        <v>52.157534332910551</v>
      </c>
      <c r="E2781">
        <f>'TPS543C20 Loop Gain'!B1159</f>
        <v>102500</v>
      </c>
    </row>
    <row r="2782" spans="3:5" x14ac:dyDescent="0.35">
      <c r="C2782">
        <f>'TPS543C20 Loop Gain'!AI1158</f>
        <v>-27.986315615264207</v>
      </c>
      <c r="D2782">
        <f>'TPS543C20 Loop Gain'!AJ1158</f>
        <v>52.178133982694959</v>
      </c>
      <c r="E2782">
        <f>'TPS543C20 Loop Gain'!B1158</f>
        <v>102400</v>
      </c>
    </row>
    <row r="2783" spans="3:5" x14ac:dyDescent="0.35">
      <c r="C2783">
        <f>'TPS543C20 Loop Gain'!AI1157</f>
        <v>-27.976955447400343</v>
      </c>
      <c r="D2783">
        <f>'TPS543C20 Loop Gain'!AJ1157</f>
        <v>52.198714803903492</v>
      </c>
      <c r="E2783">
        <f>'TPS543C20 Loop Gain'!B1157</f>
        <v>102300</v>
      </c>
    </row>
    <row r="2784" spans="3:5" x14ac:dyDescent="0.35">
      <c r="C2784">
        <f>'TPS543C20 Loop Gain'!AI1156</f>
        <v>-27.967587261101219</v>
      </c>
      <c r="D2784">
        <f>'TPS543C20 Loop Gain'!AJ1156</f>
        <v>52.219276748622924</v>
      </c>
      <c r="E2784">
        <f>'TPS543C20 Loop Gain'!B1156</f>
        <v>102200</v>
      </c>
    </row>
    <row r="2785" spans="3:5" x14ac:dyDescent="0.35">
      <c r="C2785">
        <f>'TPS543C20 Loop Gain'!AI1155</f>
        <v>-27.958211037473788</v>
      </c>
      <c r="D2785">
        <f>'TPS543C20 Loop Gain'!AJ1155</f>
        <v>52.239819768745043</v>
      </c>
      <c r="E2785">
        <f>'TPS543C20 Loop Gain'!B1155</f>
        <v>102100</v>
      </c>
    </row>
    <row r="2786" spans="3:5" x14ac:dyDescent="0.35">
      <c r="C2786">
        <f>'TPS543C20 Loop Gain'!AI1154</f>
        <v>-27.94882675756584</v>
      </c>
      <c r="D2786">
        <f>'TPS543C20 Loop Gain'!AJ1154</f>
        <v>52.260343815971886</v>
      </c>
      <c r="E2786">
        <f>'TPS543C20 Loop Gain'!B1154</f>
        <v>102000</v>
      </c>
    </row>
    <row r="2787" spans="3:5" x14ac:dyDescent="0.35">
      <c r="C2787">
        <f>'TPS543C20 Loop Gain'!AI1153</f>
        <v>-27.939434402365983</v>
      </c>
      <c r="D2787">
        <f>'TPS543C20 Loop Gain'!AJ1153</f>
        <v>52.28084884180894</v>
      </c>
      <c r="E2787">
        <f>'TPS543C20 Loop Gain'!B1153</f>
        <v>101900</v>
      </c>
    </row>
    <row r="2788" spans="3:5" x14ac:dyDescent="0.35">
      <c r="C2788">
        <f>'TPS543C20 Loop Gain'!AI1152</f>
        <v>-27.930033952803068</v>
      </c>
      <c r="D2788">
        <f>'TPS543C20 Loop Gain'!AJ1152</f>
        <v>52.301334797566533</v>
      </c>
      <c r="E2788">
        <f>'TPS543C20 Loop Gain'!B1152</f>
        <v>101800</v>
      </c>
    </row>
    <row r="2789" spans="3:5" x14ac:dyDescent="0.35">
      <c r="C2789">
        <f>'TPS543C20 Loop Gain'!AI1151</f>
        <v>-27.92062538974589</v>
      </c>
      <c r="D2789">
        <f>'TPS543C20 Loop Gain'!AJ1151</f>
        <v>52.321801634358941</v>
      </c>
      <c r="E2789">
        <f>'TPS543C20 Loop Gain'!B1151</f>
        <v>101700</v>
      </c>
    </row>
    <row r="2790" spans="3:5" x14ac:dyDescent="0.35">
      <c r="C2790">
        <f>'TPS543C20 Loop Gain'!AI1150</f>
        <v>-27.911208694003072</v>
      </c>
      <c r="D2790">
        <f>'TPS543C20 Loop Gain'!AJ1150</f>
        <v>52.342249303103713</v>
      </c>
      <c r="E2790">
        <f>'TPS543C20 Loop Gain'!B1150</f>
        <v>101600</v>
      </c>
    </row>
    <row r="2791" spans="3:5" x14ac:dyDescent="0.35">
      <c r="C2791">
        <f>'TPS543C20 Loop Gain'!AI1149</f>
        <v>-27.901783846322374</v>
      </c>
      <c r="D2791">
        <f>'TPS543C20 Loop Gain'!AJ1149</f>
        <v>52.362677754520021</v>
      </c>
      <c r="E2791">
        <f>'TPS543C20 Loop Gain'!B1149</f>
        <v>101500</v>
      </c>
    </row>
    <row r="2792" spans="3:5" x14ac:dyDescent="0.35">
      <c r="C2792">
        <f>'TPS543C20 Loop Gain'!AI1148</f>
        <v>-27.892350827391628</v>
      </c>
      <c r="D2792">
        <f>'TPS543C20 Loop Gain'!AJ1148</f>
        <v>52.383086939128006</v>
      </c>
      <c r="E2792">
        <f>'TPS543C20 Loop Gain'!B1148</f>
        <v>101400</v>
      </c>
    </row>
    <row r="2793" spans="3:5" x14ac:dyDescent="0.35">
      <c r="C2793">
        <f>'TPS543C20 Loop Gain'!AI1147</f>
        <v>-27.8829096178365</v>
      </c>
      <c r="D2793">
        <f>'TPS543C20 Loop Gain'!AJ1147</f>
        <v>52.403476807246648</v>
      </c>
      <c r="E2793">
        <f>'TPS543C20 Loop Gain'!B1147</f>
        <v>101300</v>
      </c>
    </row>
    <row r="2794" spans="3:5" x14ac:dyDescent="0.35">
      <c r="C2794">
        <f>'TPS543C20 Loop Gain'!AI1146</f>
        <v>-27.873460198222375</v>
      </c>
      <c r="D2794">
        <f>'TPS543C20 Loop Gain'!AJ1146</f>
        <v>52.423847308996486</v>
      </c>
      <c r="E2794">
        <f>'TPS543C20 Loop Gain'!B1146</f>
        <v>101200</v>
      </c>
    </row>
    <row r="2795" spans="3:5" x14ac:dyDescent="0.35">
      <c r="C2795">
        <f>'TPS543C20 Loop Gain'!AI1145</f>
        <v>-27.864002549052444</v>
      </c>
      <c r="D2795">
        <f>'TPS543C20 Loop Gain'!AJ1145</f>
        <v>52.444198394292989</v>
      </c>
      <c r="E2795">
        <f>'TPS543C20 Loop Gain'!B1145</f>
        <v>101100</v>
      </c>
    </row>
    <row r="2796" spans="3:5" x14ac:dyDescent="0.35">
      <c r="C2796">
        <f>'TPS543C20 Loop Gain'!AI1144</f>
        <v>-27.85453665076821</v>
      </c>
      <c r="D2796">
        <f>'TPS543C20 Loop Gain'!AJ1144</f>
        <v>52.464530012850119</v>
      </c>
      <c r="E2796">
        <f>'TPS543C20 Loop Gain'!B1144</f>
        <v>101000</v>
      </c>
    </row>
    <row r="2797" spans="3:5" x14ac:dyDescent="0.35">
      <c r="C2797">
        <f>'TPS543C20 Loop Gain'!AI1143</f>
        <v>-27.845062483749217</v>
      </c>
      <c r="D2797">
        <f>'TPS543C20 Loop Gain'!AJ1143</f>
        <v>52.484842114178775</v>
      </c>
      <c r="E2797">
        <f>'TPS543C20 Loop Gain'!B1143</f>
        <v>100900</v>
      </c>
    </row>
    <row r="2798" spans="3:5" x14ac:dyDescent="0.35">
      <c r="C2798">
        <f>'TPS543C20 Loop Gain'!AI1142</f>
        <v>-27.835580028312052</v>
      </c>
      <c r="D2798">
        <f>'TPS543C20 Loop Gain'!AJ1142</f>
        <v>52.505134647583183</v>
      </c>
      <c r="E2798">
        <f>'TPS543C20 Loop Gain'!B1142</f>
        <v>100800</v>
      </c>
    </row>
    <row r="2799" spans="3:5" x14ac:dyDescent="0.35">
      <c r="C2799">
        <f>'TPS543C20 Loop Gain'!AI1141</f>
        <v>-27.82608926471109</v>
      </c>
      <c r="D2799">
        <f>'TPS543C20 Loop Gain'!AJ1141</f>
        <v>52.525407562162975</v>
      </c>
      <c r="E2799">
        <f>'TPS543C20 Loop Gain'!B1141</f>
        <v>100700</v>
      </c>
    </row>
    <row r="2800" spans="3:5" x14ac:dyDescent="0.35">
      <c r="C2800">
        <f>'TPS543C20 Loop Gain'!AI1140</f>
        <v>-27.816590173137861</v>
      </c>
      <c r="D2800">
        <f>'TPS543C20 Loop Gain'!AJ1140</f>
        <v>52.545660806809451</v>
      </c>
      <c r="E2800">
        <f>'TPS543C20 Loop Gain'!B1140</f>
        <v>100600</v>
      </c>
    </row>
    <row r="2801" spans="3:5" x14ac:dyDescent="0.35">
      <c r="C2801">
        <f>'TPS543C20 Loop Gain'!AI1139</f>
        <v>-27.807082733719849</v>
      </c>
      <c r="D2801">
        <f>'TPS543C20 Loop Gain'!AJ1139</f>
        <v>52.565894330208003</v>
      </c>
      <c r="E2801">
        <f>'TPS543C20 Loop Gain'!B1139</f>
        <v>100500</v>
      </c>
    </row>
    <row r="2802" spans="3:5" x14ac:dyDescent="0.35">
      <c r="C2802">
        <f>'TPS543C20 Loop Gain'!AI1138</f>
        <v>-27.797566926522048</v>
      </c>
      <c r="D2802">
        <f>'TPS543C20 Loop Gain'!AJ1138</f>
        <v>52.586108080833064</v>
      </c>
      <c r="E2802">
        <f>'TPS543C20 Loop Gain'!B1138</f>
        <v>100400</v>
      </c>
    </row>
    <row r="2803" spans="3:5" x14ac:dyDescent="0.35">
      <c r="C2803">
        <f>'TPS543C20 Loop Gain'!AI1137</f>
        <v>-27.788042731544735</v>
      </c>
      <c r="D2803">
        <f>'TPS543C20 Loop Gain'!AJ1137</f>
        <v>52.606302006950024</v>
      </c>
      <c r="E2803">
        <f>'TPS543C20 Loop Gain'!B1137</f>
        <v>100300</v>
      </c>
    </row>
    <row r="2804" spans="3:5" x14ac:dyDescent="0.35">
      <c r="C2804">
        <f>'TPS543C20 Loop Gain'!AI1136</f>
        <v>-27.778510128724697</v>
      </c>
      <c r="D2804">
        <f>'TPS543C20 Loop Gain'!AJ1136</f>
        <v>52.626476056613313</v>
      </c>
      <c r="E2804">
        <f>'TPS543C20 Loop Gain'!B1136</f>
        <v>100200</v>
      </c>
    </row>
    <row r="2805" spans="3:5" x14ac:dyDescent="0.35">
      <c r="C2805">
        <f>'TPS543C20 Loop Gain'!AI1135</f>
        <v>-27.768969097933738</v>
      </c>
      <c r="D2805">
        <f>'TPS543C20 Loop Gain'!AJ1135</f>
        <v>52.646630177664868</v>
      </c>
      <c r="E2805">
        <f>'TPS543C20 Loop Gain'!B1135</f>
        <v>100100</v>
      </c>
    </row>
    <row r="2806" spans="3:5" x14ac:dyDescent="0.35">
      <c r="C2806">
        <f>'TPS543C20 Loop Gain'!AI1134</f>
        <v>-27.759419618979368</v>
      </c>
      <c r="D2806">
        <f>'TPS543C20 Loop Gain'!AJ1134</f>
        <v>52.666764317734035</v>
      </c>
      <c r="E2806">
        <f>'TPS543C20 Loop Gain'!B1134</f>
        <v>100000</v>
      </c>
    </row>
    <row r="2807" spans="3:5" x14ac:dyDescent="0.35">
      <c r="C2807">
        <f>'TPS543C20 Loop Gain'!AI1133</f>
        <v>-27.749861671604027</v>
      </c>
      <c r="D2807">
        <f>'TPS543C20 Loop Gain'!AJ1133</f>
        <v>52.686878424236205</v>
      </c>
      <c r="E2807">
        <f>'TPS543C20 Loop Gain'!B1133</f>
        <v>99900</v>
      </c>
    </row>
    <row r="2808" spans="3:5" x14ac:dyDescent="0.35">
      <c r="C2808">
        <f>'TPS543C20 Loop Gain'!AI1132</f>
        <v>-27.74029523548494</v>
      </c>
      <c r="D2808">
        <f>'TPS543C20 Loop Gain'!AJ1132</f>
        <v>52.706972444370493</v>
      </c>
      <c r="E2808">
        <f>'TPS543C20 Loop Gain'!B1132</f>
        <v>99800</v>
      </c>
    </row>
    <row r="2809" spans="3:5" x14ac:dyDescent="0.35">
      <c r="C2809">
        <f>'TPS543C20 Loop Gain'!AI1131</f>
        <v>-27.730720290233588</v>
      </c>
      <c r="D2809">
        <f>'TPS543C20 Loop Gain'!AJ1131</f>
        <v>52.727046325121172</v>
      </c>
      <c r="E2809">
        <f>'TPS543C20 Loop Gain'!B1131</f>
        <v>99700</v>
      </c>
    </row>
    <row r="2810" spans="3:5" x14ac:dyDescent="0.35">
      <c r="C2810">
        <f>'TPS543C20 Loop Gain'!AI1130</f>
        <v>-27.721136815395589</v>
      </c>
      <c r="D2810">
        <f>'TPS543C20 Loop Gain'!AJ1130</f>
        <v>52.747100013254759</v>
      </c>
      <c r="E2810">
        <f>'TPS543C20 Loop Gain'!B1130</f>
        <v>99600</v>
      </c>
    </row>
    <row r="2811" spans="3:5" x14ac:dyDescent="0.35">
      <c r="C2811">
        <f>'TPS543C20 Loop Gain'!AI1129</f>
        <v>-27.711544790450453</v>
      </c>
      <c r="D2811">
        <f>'TPS543C20 Loop Gain'!AJ1129</f>
        <v>52.767133455319239</v>
      </c>
      <c r="E2811">
        <f>'TPS543C20 Loop Gain'!B1129</f>
        <v>99500</v>
      </c>
    </row>
    <row r="2812" spans="3:5" x14ac:dyDescent="0.35">
      <c r="C2812">
        <f>'TPS543C20 Loop Gain'!AI1128</f>
        <v>-27.701944194811261</v>
      </c>
      <c r="D2812">
        <f>'TPS543C20 Loop Gain'!AJ1128</f>
        <v>52.78714659764357</v>
      </c>
      <c r="E2812">
        <f>'TPS543C20 Loop Gain'!B1128</f>
        <v>99400</v>
      </c>
    </row>
    <row r="2813" spans="3:5" x14ac:dyDescent="0.35">
      <c r="C2813">
        <f>'TPS543C20 Loop Gain'!AI1127</f>
        <v>-27.692335007824326</v>
      </c>
      <c r="D2813">
        <f>'TPS543C20 Loop Gain'!AJ1127</f>
        <v>52.80713938633528</v>
      </c>
      <c r="E2813">
        <f>'TPS543C20 Loop Gain'!B1127</f>
        <v>99300</v>
      </c>
    </row>
    <row r="2814" spans="3:5" x14ac:dyDescent="0.35">
      <c r="C2814">
        <f>'TPS543C20 Loop Gain'!AI1126</f>
        <v>-27.682717208768601</v>
      </c>
      <c r="D2814">
        <f>'TPS543C20 Loop Gain'!AJ1126</f>
        <v>52.827111767282382</v>
      </c>
      <c r="E2814">
        <f>'TPS543C20 Loop Gain'!B1126</f>
        <v>99200</v>
      </c>
    </row>
    <row r="2815" spans="3:5" x14ac:dyDescent="0.35">
      <c r="C2815">
        <f>'TPS543C20 Loop Gain'!AI1125</f>
        <v>-27.673090776855901</v>
      </c>
      <c r="D2815">
        <f>'TPS543C20 Loop Gain'!AJ1125</f>
        <v>52.847063686147422</v>
      </c>
      <c r="E2815">
        <f>'TPS543C20 Loop Gain'!B1125</f>
        <v>99100</v>
      </c>
    </row>
    <row r="2816" spans="3:5" x14ac:dyDescent="0.35">
      <c r="C2816">
        <f>'TPS543C20 Loop Gain'!AI1124</f>
        <v>-27.663455691230251</v>
      </c>
      <c r="D2816">
        <f>'TPS543C20 Loop Gain'!AJ1124</f>
        <v>52.866995088371652</v>
      </c>
      <c r="E2816">
        <f>'TPS543C20 Loop Gain'!B1124</f>
        <v>99000</v>
      </c>
    </row>
    <row r="2817" spans="3:5" x14ac:dyDescent="0.35">
      <c r="C2817">
        <f>'TPS543C20 Loop Gain'!AI1123</f>
        <v>-27.653811930968004</v>
      </c>
      <c r="D2817">
        <f>'TPS543C20 Loop Gain'!AJ1123</f>
        <v>52.886905919170651</v>
      </c>
      <c r="E2817">
        <f>'TPS543C20 Loop Gain'!B1123</f>
        <v>98900</v>
      </c>
    </row>
    <row r="2818" spans="3:5" x14ac:dyDescent="0.35">
      <c r="C2818">
        <f>'TPS543C20 Loop Gain'!AI1122</f>
        <v>-27.644159475076716</v>
      </c>
      <c r="D2818">
        <f>'TPS543C20 Loop Gain'!AJ1122</f>
        <v>52.906796123533248</v>
      </c>
      <c r="E2818">
        <f>'TPS543C20 Loop Gain'!B1122</f>
        <v>98800</v>
      </c>
    </row>
    <row r="2819" spans="3:5" x14ac:dyDescent="0.35">
      <c r="C2819">
        <f>'TPS543C20 Loop Gain'!AI1121</f>
        <v>-27.634498302495473</v>
      </c>
      <c r="D2819">
        <f>'TPS543C20 Loop Gain'!AJ1121</f>
        <v>52.926665646222375</v>
      </c>
      <c r="E2819">
        <f>'TPS543C20 Loop Gain'!B1121</f>
        <v>98700</v>
      </c>
    </row>
    <row r="2820" spans="3:5" x14ac:dyDescent="0.35">
      <c r="C2820">
        <f>'TPS543C20 Loop Gain'!AI1120</f>
        <v>-27.624828392094294</v>
      </c>
      <c r="D2820">
        <f>'TPS543C20 Loop Gain'!AJ1120</f>
        <v>52.946514431772187</v>
      </c>
      <c r="E2820">
        <f>'TPS543C20 Loop Gain'!B1120</f>
        <v>98600</v>
      </c>
    </row>
    <row r="2821" spans="3:5" x14ac:dyDescent="0.35">
      <c r="C2821">
        <f>'TPS543C20 Loop Gain'!AI1119</f>
        <v>-27.615149722674172</v>
      </c>
      <c r="D2821">
        <f>'TPS543C20 Loop Gain'!AJ1119</f>
        <v>52.966342424487806</v>
      </c>
      <c r="E2821">
        <f>'TPS543C20 Loop Gain'!B1119</f>
        <v>98500</v>
      </c>
    </row>
    <row r="2822" spans="3:5" x14ac:dyDescent="0.35">
      <c r="C2822">
        <f>'TPS543C20 Loop Gain'!AI1118</f>
        <v>-27.605462272966768</v>
      </c>
      <c r="D2822">
        <f>'TPS543C20 Loop Gain'!AJ1118</f>
        <v>52.986149568442933</v>
      </c>
      <c r="E2822">
        <f>'TPS543C20 Loop Gain'!B1118</f>
        <v>98400</v>
      </c>
    </row>
    <row r="2823" spans="3:5" x14ac:dyDescent="0.35">
      <c r="C2823">
        <f>'TPS543C20 Loop Gain'!AI1117</f>
        <v>-27.595766021633001</v>
      </c>
      <c r="D2823">
        <f>'TPS543C20 Loop Gain'!AJ1117</f>
        <v>53.005935807482345</v>
      </c>
      <c r="E2823">
        <f>'TPS543C20 Loop Gain'!B1117</f>
        <v>98300</v>
      </c>
    </row>
    <row r="2824" spans="3:5" x14ac:dyDescent="0.35">
      <c r="C2824">
        <f>'TPS543C20 Loop Gain'!AI1116</f>
        <v>-27.586060947264368</v>
      </c>
      <c r="D2824">
        <f>'TPS543C20 Loop Gain'!AJ1116</f>
        <v>53.025701085213761</v>
      </c>
      <c r="E2824">
        <f>'TPS543C20 Loop Gain'!B1116</f>
        <v>98200</v>
      </c>
    </row>
    <row r="2825" spans="3:5" x14ac:dyDescent="0.35">
      <c r="C2825">
        <f>'TPS543C20 Loop Gain'!AI1115</f>
        <v>-27.576347028381409</v>
      </c>
      <c r="D2825">
        <f>'TPS543C20 Loop Gain'!AJ1115</f>
        <v>53.045445345015288</v>
      </c>
      <c r="E2825">
        <f>'TPS543C20 Loop Gain'!B1115</f>
        <v>98100</v>
      </c>
    </row>
    <row r="2826" spans="3:5" x14ac:dyDescent="0.35">
      <c r="C2826">
        <f>'TPS543C20 Loop Gain'!AI1114</f>
        <v>-27.566624243433814</v>
      </c>
      <c r="D2826">
        <f>'TPS543C20 Loop Gain'!AJ1114</f>
        <v>53.065168530027471</v>
      </c>
      <c r="E2826">
        <f>'TPS543C20 Loop Gain'!B1114</f>
        <v>98000</v>
      </c>
    </row>
    <row r="2827" spans="3:5" x14ac:dyDescent="0.35">
      <c r="C2827">
        <f>'TPS543C20 Loop Gain'!AI1113</f>
        <v>-27.55689257080039</v>
      </c>
      <c r="D2827">
        <f>'TPS543C20 Loop Gain'!AJ1113</f>
        <v>53.084870583155514</v>
      </c>
      <c r="E2827">
        <f>'TPS543C20 Loop Gain'!B1113</f>
        <v>97900</v>
      </c>
    </row>
    <row r="2828" spans="3:5" x14ac:dyDescent="0.35">
      <c r="C2828">
        <f>'TPS543C20 Loop Gain'!AI1112</f>
        <v>-27.547151988788002</v>
      </c>
      <c r="D2828">
        <f>'TPS543C20 Loop Gain'!AJ1112</f>
        <v>53.104551447066576</v>
      </c>
      <c r="E2828">
        <f>'TPS543C20 Loop Gain'!B1112</f>
        <v>97800</v>
      </c>
    </row>
    <row r="2829" spans="3:5" x14ac:dyDescent="0.35">
      <c r="C2829">
        <f>'TPS543C20 Loop Gain'!AI1111</f>
        <v>-27.537402475631705</v>
      </c>
      <c r="D2829">
        <f>'TPS543C20 Loop Gain'!AJ1111</f>
        <v>53.124211064190199</v>
      </c>
      <c r="E2829">
        <f>'TPS543C20 Loop Gain'!B1111</f>
        <v>97700</v>
      </c>
    </row>
    <row r="2830" spans="3:5" x14ac:dyDescent="0.35">
      <c r="C2830">
        <f>'TPS543C20 Loop Gain'!AI1110</f>
        <v>-27.527644009494885</v>
      </c>
      <c r="D2830">
        <f>'TPS543C20 Loop Gain'!AJ1110</f>
        <v>53.143849376715217</v>
      </c>
      <c r="E2830">
        <f>'TPS543C20 Loop Gain'!B1110</f>
        <v>97600</v>
      </c>
    </row>
    <row r="2831" spans="3:5" x14ac:dyDescent="0.35">
      <c r="C2831">
        <f>'TPS543C20 Loop Gain'!AI1109</f>
        <v>-27.517876568467422</v>
      </c>
      <c r="D2831">
        <f>'TPS543C20 Loop Gain'!AJ1109</f>
        <v>53.163466326591006</v>
      </c>
      <c r="E2831">
        <f>'TPS543C20 Loop Gain'!B1109</f>
        <v>97500</v>
      </c>
    </row>
    <row r="2832" spans="3:5" x14ac:dyDescent="0.35">
      <c r="C2832">
        <f>'TPS543C20 Loop Gain'!AI1108</f>
        <v>-27.508100130567286</v>
      </c>
      <c r="D2832">
        <f>'TPS543C20 Loop Gain'!AJ1108</f>
        <v>53.183061855521792</v>
      </c>
      <c r="E2832">
        <f>'TPS543C20 Loop Gain'!B1108</f>
        <v>97400</v>
      </c>
    </row>
    <row r="2833" spans="3:5" x14ac:dyDescent="0.35">
      <c r="C2833">
        <f>'TPS543C20 Loop Gain'!AI1107</f>
        <v>-27.498314673738832</v>
      </c>
      <c r="D2833">
        <f>'TPS543C20 Loop Gain'!AJ1107</f>
        <v>53.202635904972112</v>
      </c>
      <c r="E2833">
        <f>'TPS543C20 Loop Gain'!B1107</f>
        <v>97300</v>
      </c>
    </row>
    <row r="2834" spans="3:5" x14ac:dyDescent="0.35">
      <c r="C2834">
        <f>'TPS543C20 Loop Gain'!AI1106</f>
        <v>-27.488520175852695</v>
      </c>
      <c r="D2834">
        <f>'TPS543C20 Loop Gain'!AJ1106</f>
        <v>53.222188416159838</v>
      </c>
      <c r="E2834">
        <f>'TPS543C20 Loop Gain'!B1106</f>
        <v>97200</v>
      </c>
    </row>
    <row r="2835" spans="3:5" x14ac:dyDescent="0.35">
      <c r="C2835">
        <f>'TPS543C20 Loop Gain'!AI1105</f>
        <v>-27.478716614705917</v>
      </c>
      <c r="D2835">
        <f>'TPS543C20 Loop Gain'!AJ1105</f>
        <v>53.241719330056362</v>
      </c>
      <c r="E2835">
        <f>'TPS543C20 Loop Gain'!B1105</f>
        <v>97100</v>
      </c>
    </row>
    <row r="2836" spans="3:5" x14ac:dyDescent="0.35">
      <c r="C2836">
        <f>'TPS543C20 Loop Gain'!AI1104</f>
        <v>-27.468903968020996</v>
      </c>
      <c r="D2836">
        <f>'TPS543C20 Loop Gain'!AJ1104</f>
        <v>53.261228587388203</v>
      </c>
      <c r="E2836">
        <f>'TPS543C20 Loop Gain'!B1104</f>
        <v>97000</v>
      </c>
    </row>
    <row r="2837" spans="3:5" x14ac:dyDescent="0.35">
      <c r="C2837">
        <f>'TPS543C20 Loop Gain'!AI1103</f>
        <v>-27.459082213446329</v>
      </c>
      <c r="D2837">
        <f>'TPS543C20 Loop Gain'!AJ1103</f>
        <v>53.28071612863183</v>
      </c>
      <c r="E2837">
        <f>'TPS543C20 Loop Gain'!B1103</f>
        <v>96900</v>
      </c>
    </row>
    <row r="2838" spans="3:5" x14ac:dyDescent="0.35">
      <c r="C2838">
        <f>'TPS543C20 Loop Gain'!AI1102</f>
        <v>-27.449251328554858</v>
      </c>
      <c r="D2838">
        <f>'TPS543C20 Loop Gain'!AJ1102</f>
        <v>53.30018189401553</v>
      </c>
      <c r="E2838">
        <f>'TPS543C20 Loop Gain'!B1102</f>
        <v>96800</v>
      </c>
    </row>
    <row r="2839" spans="3:5" x14ac:dyDescent="0.35">
      <c r="C2839">
        <f>'TPS543C20 Loop Gain'!AI1101</f>
        <v>-27.439411290844433</v>
      </c>
      <c r="D2839">
        <f>'TPS543C20 Loop Gain'!AJ1101</f>
        <v>53.319625823514968</v>
      </c>
      <c r="E2839">
        <f>'TPS543C20 Loop Gain'!B1101</f>
        <v>96700</v>
      </c>
    </row>
    <row r="2840" spans="3:5" x14ac:dyDescent="0.35">
      <c r="C2840">
        <f>'TPS543C20 Loop Gain'!AI1100</f>
        <v>-27.429562077737447</v>
      </c>
      <c r="D2840">
        <f>'TPS543C20 Loop Gain'!AJ1100</f>
        <v>53.339047856855679</v>
      </c>
      <c r="E2840">
        <f>'TPS543C20 Loop Gain'!B1100</f>
        <v>96600</v>
      </c>
    </row>
    <row r="2841" spans="3:5" x14ac:dyDescent="0.35">
      <c r="C2841">
        <f>'TPS543C20 Loop Gain'!AI1099</f>
        <v>-27.419703666579935</v>
      </c>
      <c r="D2841">
        <f>'TPS543C20 Loop Gain'!AJ1099</f>
        <v>53.358447933509048</v>
      </c>
      <c r="E2841">
        <f>'TPS543C20 Loop Gain'!B1099</f>
        <v>96500</v>
      </c>
    </row>
    <row r="2842" spans="3:5" x14ac:dyDescent="0.35">
      <c r="C2842">
        <f>'TPS543C20 Loop Gain'!AI1098</f>
        <v>-27.409836034641803</v>
      </c>
      <c r="D2842">
        <f>'TPS543C20 Loop Gain'!AJ1098</f>
        <v>53.377825992691292</v>
      </c>
      <c r="E2842">
        <f>'TPS543C20 Loop Gain'!B1098</f>
        <v>96400</v>
      </c>
    </row>
    <row r="2843" spans="3:5" x14ac:dyDescent="0.35">
      <c r="C2843">
        <f>'TPS543C20 Loop Gain'!AI1097</f>
        <v>-27.399959159116296</v>
      </c>
      <c r="D2843">
        <f>'TPS543C20 Loop Gain'!AJ1097</f>
        <v>53.397181973364241</v>
      </c>
      <c r="E2843">
        <f>'TPS543C20 Loop Gain'!B1097</f>
        <v>96300</v>
      </c>
    </row>
    <row r="2844" spans="3:5" x14ac:dyDescent="0.35">
      <c r="C2844">
        <f>'TPS543C20 Loop Gain'!AI1096</f>
        <v>-27.390073017119416</v>
      </c>
      <c r="D2844">
        <f>'TPS543C20 Loop Gain'!AJ1096</f>
        <v>53.416515814232127</v>
      </c>
      <c r="E2844">
        <f>'TPS543C20 Loop Gain'!B1096</f>
        <v>96200</v>
      </c>
    </row>
    <row r="2845" spans="3:5" x14ac:dyDescent="0.35">
      <c r="C2845">
        <f>'TPS543C20 Loop Gain'!AI1095</f>
        <v>-27.38017758569001</v>
      </c>
      <c r="D2845">
        <f>'TPS543C20 Loop Gain'!AJ1095</f>
        <v>53.43582745373903</v>
      </c>
      <c r="E2845">
        <f>'TPS543C20 Loop Gain'!B1095</f>
        <v>96100</v>
      </c>
    </row>
    <row r="2846" spans="3:5" x14ac:dyDescent="0.35">
      <c r="C2846">
        <f>'TPS543C20 Loop Gain'!AI1094</f>
        <v>-27.37027284178858</v>
      </c>
      <c r="D2846">
        <f>'TPS543C20 Loop Gain'!AJ1094</f>
        <v>53.45511683007178</v>
      </c>
      <c r="E2846">
        <f>'TPS543C20 Loop Gain'!B1094</f>
        <v>96000</v>
      </c>
    </row>
    <row r="2847" spans="3:5" x14ac:dyDescent="0.35">
      <c r="C2847">
        <f>'TPS543C20 Loop Gain'!AI1093</f>
        <v>-27.360358762297963</v>
      </c>
      <c r="D2847">
        <f>'TPS543C20 Loop Gain'!AJ1093</f>
        <v>53.474383881155191</v>
      </c>
      <c r="E2847">
        <f>'TPS543C20 Loop Gain'!B1093</f>
        <v>95900</v>
      </c>
    </row>
    <row r="2848" spans="3:5" x14ac:dyDescent="0.35">
      <c r="C2848">
        <f>'TPS543C20 Loop Gain'!AI1092</f>
        <v>-27.350435324022353</v>
      </c>
      <c r="D2848">
        <f>'TPS543C20 Loop Gain'!AJ1092</f>
        <v>53.493628544650605</v>
      </c>
      <c r="E2848">
        <f>'TPS543C20 Loop Gain'!B1092</f>
        <v>95800</v>
      </c>
    </row>
    <row r="2849" spans="3:5" x14ac:dyDescent="0.35">
      <c r="C2849">
        <f>'TPS543C20 Loop Gain'!AI1091</f>
        <v>-27.340502503686672</v>
      </c>
      <c r="D2849">
        <f>'TPS543C20 Loop Gain'!AJ1091</f>
        <v>53.512850757957487</v>
      </c>
      <c r="E2849">
        <f>'TPS543C20 Loop Gain'!B1091</f>
        <v>95700</v>
      </c>
    </row>
    <row r="2850" spans="3:5" x14ac:dyDescent="0.35">
      <c r="C2850">
        <f>'TPS543C20 Loop Gain'!AI1090</f>
        <v>-27.330560277936918</v>
      </c>
      <c r="D2850">
        <f>'TPS543C20 Loop Gain'!AJ1090</f>
        <v>53.532050458208666</v>
      </c>
      <c r="E2850">
        <f>'TPS543C20 Loop Gain'!B1090</f>
        <v>95600</v>
      </c>
    </row>
    <row r="2851" spans="3:5" x14ac:dyDescent="0.35">
      <c r="C2851">
        <f>'TPS543C20 Loop Gain'!AI1089</f>
        <v>-27.320608623339602</v>
      </c>
      <c r="D2851">
        <f>'TPS543C20 Loop Gain'!AJ1089</f>
        <v>53.551227582271899</v>
      </c>
      <c r="E2851">
        <f>'TPS543C20 Loop Gain'!B1089</f>
        <v>95500</v>
      </c>
    </row>
    <row r="2852" spans="3:5" x14ac:dyDescent="0.35">
      <c r="C2852">
        <f>'TPS543C20 Loop Gain'!AI1088</f>
        <v>-27.310647516380353</v>
      </c>
      <c r="D2852">
        <f>'TPS543C20 Loop Gain'!AJ1088</f>
        <v>53.570382066746099</v>
      </c>
      <c r="E2852">
        <f>'TPS543C20 Loop Gain'!B1088</f>
        <v>95400</v>
      </c>
    </row>
    <row r="2853" spans="3:5" x14ac:dyDescent="0.35">
      <c r="C2853">
        <f>'TPS543C20 Loop Gain'!AI1087</f>
        <v>-27.300676933465343</v>
      </c>
      <c r="D2853">
        <f>'TPS543C20 Loop Gain'!AJ1087</f>
        <v>53.589513847962294</v>
      </c>
      <c r="E2853">
        <f>'TPS543C20 Loop Gain'!B1087</f>
        <v>95300</v>
      </c>
    </row>
    <row r="2854" spans="3:5" x14ac:dyDescent="0.35">
      <c r="C2854">
        <f>'TPS543C20 Loop Gain'!AI1086</f>
        <v>-27.290696850919332</v>
      </c>
      <c r="D2854">
        <f>'TPS543C20 Loop Gain'!AJ1086</f>
        <v>53.608622861979875</v>
      </c>
      <c r="E2854">
        <f>'TPS543C20 Loop Gain'!B1086</f>
        <v>95200</v>
      </c>
    </row>
    <row r="2855" spans="3:5" x14ac:dyDescent="0.35">
      <c r="C2855">
        <f>'TPS543C20 Loop Gain'!AI1085</f>
        <v>-27.28070724498599</v>
      </c>
      <c r="D2855">
        <f>'TPS543C20 Loop Gain'!AJ1085</f>
        <v>53.627709044586787</v>
      </c>
      <c r="E2855">
        <f>'TPS543C20 Loop Gain'!B1085</f>
        <v>95100</v>
      </c>
    </row>
    <row r="2856" spans="3:5" x14ac:dyDescent="0.35">
      <c r="C2856">
        <f>'TPS543C20 Loop Gain'!AI1084</f>
        <v>-27.270708091827608</v>
      </c>
      <c r="D2856">
        <f>'TPS543C20 Loop Gain'!AJ1084</f>
        <v>53.646772331298088</v>
      </c>
      <c r="E2856">
        <f>'TPS543C20 Loop Gain'!B1084</f>
        <v>95000</v>
      </c>
    </row>
    <row r="2857" spans="3:5" x14ac:dyDescent="0.35">
      <c r="C2857">
        <f>'TPS543C20 Loop Gain'!AI1083</f>
        <v>-27.260699367523987</v>
      </c>
      <c r="D2857">
        <f>'TPS543C20 Loop Gain'!AJ1083</f>
        <v>53.665812657353925</v>
      </c>
      <c r="E2857">
        <f>'TPS543C20 Loop Gain'!B1083</f>
        <v>94900</v>
      </c>
    </row>
    <row r="2858" spans="3:5" x14ac:dyDescent="0.35">
      <c r="C2858">
        <f>'TPS543C20 Loop Gain'!AI1082</f>
        <v>-27.250681048073091</v>
      </c>
      <c r="D2858">
        <f>'TPS543C20 Loop Gain'!AJ1082</f>
        <v>53.684829957718804</v>
      </c>
      <c r="E2858">
        <f>'TPS543C20 Loop Gain'!B1082</f>
        <v>94800</v>
      </c>
    </row>
    <row r="2859" spans="3:5" x14ac:dyDescent="0.35">
      <c r="C2859">
        <f>'TPS543C20 Loop Gain'!AI1081</f>
        <v>-27.240653109390088</v>
      </c>
      <c r="D2859">
        <f>'TPS543C20 Loop Gain'!AJ1081</f>
        <v>53.703824167079226</v>
      </c>
      <c r="E2859">
        <f>'TPS543C20 Loop Gain'!B1081</f>
        <v>94700</v>
      </c>
    </row>
    <row r="2860" spans="3:5" x14ac:dyDescent="0.35">
      <c r="C2860">
        <f>'TPS543C20 Loop Gain'!AI1080</f>
        <v>-27.230615527306426</v>
      </c>
      <c r="D2860">
        <f>'TPS543C20 Loop Gain'!AJ1080</f>
        <v>53.722795219843391</v>
      </c>
      <c r="E2860">
        <f>'TPS543C20 Loop Gain'!B1080</f>
        <v>94600</v>
      </c>
    </row>
    <row r="2861" spans="3:5" x14ac:dyDescent="0.35">
      <c r="C2861">
        <f>'TPS543C20 Loop Gain'!AI1079</f>
        <v>-27.220568277570521</v>
      </c>
      <c r="D2861">
        <f>'TPS543C20 Loop Gain'!AJ1079</f>
        <v>53.741743050138354</v>
      </c>
      <c r="E2861">
        <f>'TPS543C20 Loop Gain'!B1079</f>
        <v>94500</v>
      </c>
    </row>
    <row r="2862" spans="3:5" x14ac:dyDescent="0.35">
      <c r="C2862">
        <f>'TPS543C20 Loop Gain'!AI1078</f>
        <v>-27.210511335846629</v>
      </c>
      <c r="D2862">
        <f>'TPS543C20 Loop Gain'!AJ1078</f>
        <v>53.760667591811021</v>
      </c>
      <c r="E2862">
        <f>'TPS543C20 Loop Gain'!B1078</f>
        <v>94400</v>
      </c>
    </row>
    <row r="2863" spans="3:5" x14ac:dyDescent="0.35">
      <c r="C2863">
        <f>'TPS543C20 Loop Gain'!AI1077</f>
        <v>-27.200444677714643</v>
      </c>
      <c r="D2863">
        <f>'TPS543C20 Loop Gain'!AJ1077</f>
        <v>53.779568778423574</v>
      </c>
      <c r="E2863">
        <f>'TPS543C20 Loop Gain'!B1077</f>
        <v>94300</v>
      </c>
    </row>
    <row r="2864" spans="3:5" x14ac:dyDescent="0.35">
      <c r="C2864">
        <f>'TPS543C20 Loop Gain'!AI1076</f>
        <v>-27.190368278669396</v>
      </c>
      <c r="D2864">
        <f>'TPS543C20 Loop Gain'!AJ1076</f>
        <v>53.798446543255316</v>
      </c>
      <c r="E2864">
        <f>'TPS543C20 Loop Gain'!B1076</f>
        <v>94200</v>
      </c>
    </row>
    <row r="2865" spans="3:5" x14ac:dyDescent="0.35">
      <c r="C2865">
        <f>'TPS543C20 Loop Gain'!AI1075</f>
        <v>-27.180282114121145</v>
      </c>
      <c r="D2865">
        <f>'TPS543C20 Loop Gain'!AJ1075</f>
        <v>53.817300819296626</v>
      </c>
      <c r="E2865">
        <f>'TPS543C20 Loop Gain'!B1075</f>
        <v>94100</v>
      </c>
    </row>
    <row r="2866" spans="3:5" x14ac:dyDescent="0.35">
      <c r="C2866">
        <f>'TPS543C20 Loop Gain'!AI1074</f>
        <v>-27.170186159394028</v>
      </c>
      <c r="D2866">
        <f>'TPS543C20 Loop Gain'!AJ1074</f>
        <v>53.836131539253834</v>
      </c>
      <c r="E2866">
        <f>'TPS543C20 Loop Gain'!B1074</f>
        <v>94000</v>
      </c>
    </row>
    <row r="2867" spans="3:5" x14ac:dyDescent="0.35">
      <c r="C2867">
        <f>'TPS543C20 Loop Gain'!AI1073</f>
        <v>-27.160080389726168</v>
      </c>
      <c r="D2867">
        <f>'TPS543C20 Loop Gain'!AJ1073</f>
        <v>53.85493863554246</v>
      </c>
      <c r="E2867">
        <f>'TPS543C20 Loop Gain'!B1073</f>
        <v>93900</v>
      </c>
    </row>
    <row r="2868" spans="3:5" x14ac:dyDescent="0.35">
      <c r="C2868">
        <f>'TPS543C20 Loop Gain'!AI1072</f>
        <v>-27.149964780269485</v>
      </c>
      <c r="D2868">
        <f>'TPS543C20 Loop Gain'!AJ1072</f>
        <v>53.873722040287653</v>
      </c>
      <c r="E2868">
        <f>'TPS543C20 Loop Gain'!B1072</f>
        <v>93800</v>
      </c>
    </row>
    <row r="2869" spans="3:5" x14ac:dyDescent="0.35">
      <c r="C2869">
        <f>'TPS543C20 Loop Gain'!AI1071</f>
        <v>-27.139839306089041</v>
      </c>
      <c r="D2869">
        <f>'TPS543C20 Loop Gain'!AJ1071</f>
        <v>53.89248168532167</v>
      </c>
      <c r="E2869">
        <f>'TPS543C20 Loop Gain'!B1071</f>
        <v>93700</v>
      </c>
    </row>
    <row r="2870" spans="3:5" x14ac:dyDescent="0.35">
      <c r="C2870">
        <f>'TPS543C20 Loop Gain'!AI1070</f>
        <v>-27.129703942161999</v>
      </c>
      <c r="D2870">
        <f>'TPS543C20 Loop Gain'!AJ1070</f>
        <v>53.911217502185877</v>
      </c>
      <c r="E2870">
        <f>'TPS543C20 Loop Gain'!B1070</f>
        <v>93600</v>
      </c>
    </row>
    <row r="2871" spans="3:5" x14ac:dyDescent="0.35">
      <c r="C2871">
        <f>'TPS543C20 Loop Gain'!AI1069</f>
        <v>-27.119558663378793</v>
      </c>
      <c r="D2871">
        <f>'TPS543C20 Loop Gain'!AJ1069</f>
        <v>53.929929422124324</v>
      </c>
      <c r="E2871">
        <f>'TPS543C20 Loop Gain'!B1069</f>
        <v>93500</v>
      </c>
    </row>
    <row r="2872" spans="3:5" x14ac:dyDescent="0.35">
      <c r="C2872">
        <f>'TPS543C20 Loop Gain'!AI1068</f>
        <v>-27.109403444541034</v>
      </c>
      <c r="D2872">
        <f>'TPS543C20 Loop Gain'!AJ1068</f>
        <v>53.948617376084847</v>
      </c>
      <c r="E2872">
        <f>'TPS543C20 Loop Gain'!B1068</f>
        <v>93400</v>
      </c>
    </row>
    <row r="2873" spans="3:5" x14ac:dyDescent="0.35">
      <c r="C2873">
        <f>'TPS543C20 Loop Gain'!AI1067</f>
        <v>-27.09923826036194</v>
      </c>
      <c r="D2873">
        <f>'TPS543C20 Loop Gain'!AJ1067</f>
        <v>53.967281294718681</v>
      </c>
      <c r="E2873">
        <f>'TPS543C20 Loop Gain'!B1067</f>
        <v>93300</v>
      </c>
    </row>
    <row r="2874" spans="3:5" x14ac:dyDescent="0.35">
      <c r="C2874">
        <f>'TPS543C20 Loop Gain'!AI1066</f>
        <v>-27.089063085465597</v>
      </c>
      <c r="D2874">
        <f>'TPS543C20 Loop Gain'!AJ1066</f>
        <v>53.985921108376118</v>
      </c>
      <c r="E2874">
        <f>'TPS543C20 Loop Gain'!B1066</f>
        <v>93200</v>
      </c>
    </row>
    <row r="2875" spans="3:5" x14ac:dyDescent="0.35">
      <c r="C2875">
        <f>'TPS543C20 Loop Gain'!AI1065</f>
        <v>-27.078877894386753</v>
      </c>
      <c r="D2875">
        <f>'TPS543C20 Loop Gain'!AJ1065</f>
        <v>54.004536747106471</v>
      </c>
      <c r="E2875">
        <f>'TPS543C20 Loop Gain'!B1065</f>
        <v>93100</v>
      </c>
    </row>
    <row r="2876" spans="3:5" x14ac:dyDescent="0.35">
      <c r="C2876">
        <f>'TPS543C20 Loop Gain'!AI1064</f>
        <v>-27.068682661570563</v>
      </c>
      <c r="D2876">
        <f>'TPS543C20 Loop Gain'!AJ1064</f>
        <v>54.023128140656802</v>
      </c>
      <c r="E2876">
        <f>'TPS543C20 Loop Gain'!B1064</f>
        <v>93000</v>
      </c>
    </row>
    <row r="2877" spans="3:5" x14ac:dyDescent="0.35">
      <c r="C2877">
        <f>'TPS543C20 Loop Gain'!AI1063</f>
        <v>-27.058477361371263</v>
      </c>
      <c r="D2877">
        <f>'TPS543C20 Loop Gain'!AJ1063</f>
        <v>54.041695218469904</v>
      </c>
      <c r="E2877">
        <f>'TPS543C20 Loop Gain'!B1063</f>
        <v>92900</v>
      </c>
    </row>
    <row r="2878" spans="3:5" x14ac:dyDescent="0.35">
      <c r="C2878">
        <f>'TPS543C20 Loop Gain'!AI1062</f>
        <v>-27.048261968052625</v>
      </c>
      <c r="D2878">
        <f>'TPS543C20 Loop Gain'!AJ1062</f>
        <v>54.060237909681554</v>
      </c>
      <c r="E2878">
        <f>'TPS543C20 Loop Gain'!B1062</f>
        <v>92800</v>
      </c>
    </row>
    <row r="2879" spans="3:5" x14ac:dyDescent="0.35">
      <c r="C2879">
        <f>'TPS543C20 Loop Gain'!AI1061</f>
        <v>-27.038036455787658</v>
      </c>
      <c r="D2879">
        <f>'TPS543C20 Loop Gain'!AJ1061</f>
        <v>54.078756143122128</v>
      </c>
      <c r="E2879">
        <f>'TPS543C20 Loop Gain'!B1061</f>
        <v>92700</v>
      </c>
    </row>
    <row r="2880" spans="3:5" x14ac:dyDescent="0.35">
      <c r="C2880">
        <f>'TPS543C20 Loop Gain'!AI1060</f>
        <v>-27.02780079865661</v>
      </c>
      <c r="D2880">
        <f>'TPS543C20 Loop Gain'!AJ1060</f>
        <v>54.097249847311829</v>
      </c>
      <c r="E2880">
        <f>'TPS543C20 Loop Gain'!B1060</f>
        <v>92600</v>
      </c>
    </row>
    <row r="2881" spans="3:5" x14ac:dyDescent="0.35">
      <c r="C2881">
        <f>'TPS543C20 Loop Gain'!AI1059</f>
        <v>-27.017554970648717</v>
      </c>
      <c r="D2881">
        <f>'TPS543C20 Loop Gain'!AJ1059</f>
        <v>54.115718950459467</v>
      </c>
      <c r="E2881">
        <f>'TPS543C20 Loop Gain'!B1059</f>
        <v>92500</v>
      </c>
    </row>
    <row r="2882" spans="3:5" x14ac:dyDescent="0.35">
      <c r="C2882">
        <f>'TPS543C20 Loop Gain'!AI1058</f>
        <v>-27.007298945659784</v>
      </c>
      <c r="D2882">
        <f>'TPS543C20 Loop Gain'!AJ1058</f>
        <v>54.134163380463264</v>
      </c>
      <c r="E2882">
        <f>'TPS543C20 Loop Gain'!B1058</f>
        <v>92400</v>
      </c>
    </row>
    <row r="2883" spans="3:5" x14ac:dyDescent="0.35">
      <c r="C2883">
        <f>'TPS543C20 Loop Gain'!AI1057</f>
        <v>-26.997032697493459</v>
      </c>
      <c r="D2883">
        <f>'TPS543C20 Loop Gain'!AJ1057</f>
        <v>54.152583064906494</v>
      </c>
      <c r="E2883">
        <f>'TPS543C20 Loop Gain'!B1057</f>
        <v>92300</v>
      </c>
    </row>
    <row r="2884" spans="3:5" x14ac:dyDescent="0.35">
      <c r="C2884">
        <f>'TPS543C20 Loop Gain'!AI1056</f>
        <v>-26.986756199858984</v>
      </c>
      <c r="D2884">
        <f>'TPS543C20 Loop Gain'!AJ1056</f>
        <v>54.17097793105718</v>
      </c>
      <c r="E2884">
        <f>'TPS543C20 Loop Gain'!B1056</f>
        <v>92200</v>
      </c>
    </row>
    <row r="2885" spans="3:5" x14ac:dyDescent="0.35">
      <c r="C2885">
        <f>'TPS543C20 Loop Gain'!AI1055</f>
        <v>-26.976469426372354</v>
      </c>
      <c r="D2885">
        <f>'TPS543C20 Loop Gain'!AJ1055</f>
        <v>54.189347905865809</v>
      </c>
      <c r="E2885">
        <f>'TPS543C20 Loop Gain'!B1055</f>
        <v>92100</v>
      </c>
    </row>
    <row r="2886" spans="3:5" x14ac:dyDescent="0.35">
      <c r="C2886">
        <f>'TPS543C20 Loop Gain'!AI1054</f>
        <v>-26.966172350554597</v>
      </c>
      <c r="D2886">
        <f>'TPS543C20 Loop Gain'!AJ1054</f>
        <v>54.207692915965168</v>
      </c>
      <c r="E2886">
        <f>'TPS543C20 Loop Gain'!B1054</f>
        <v>92000</v>
      </c>
    </row>
    <row r="2887" spans="3:5" x14ac:dyDescent="0.35">
      <c r="C2887">
        <f>'TPS543C20 Loop Gain'!AI1053</f>
        <v>-26.955864945832495</v>
      </c>
      <c r="D2887">
        <f>'TPS543C20 Loop Gain'!AJ1053</f>
        <v>54.226012887666627</v>
      </c>
      <c r="E2887">
        <f>'TPS543C20 Loop Gain'!B1053</f>
        <v>91900</v>
      </c>
    </row>
    <row r="2888" spans="3:5" x14ac:dyDescent="0.35">
      <c r="C2888">
        <f>'TPS543C20 Loop Gain'!AI1052</f>
        <v>-26.945547185536757</v>
      </c>
      <c r="D2888">
        <f>'TPS543C20 Loop Gain'!AJ1052</f>
        <v>54.244307746958945</v>
      </c>
      <c r="E2888">
        <f>'TPS543C20 Loop Gain'!B1052</f>
        <v>91800</v>
      </c>
    </row>
    <row r="2889" spans="3:5" x14ac:dyDescent="0.35">
      <c r="C2889">
        <f>'TPS543C20 Loop Gain'!AI1051</f>
        <v>-26.935219042902681</v>
      </c>
      <c r="D2889">
        <f>'TPS543C20 Loop Gain'!AJ1051</f>
        <v>54.262577419508361</v>
      </c>
      <c r="E2889">
        <f>'TPS543C20 Loop Gain'!B1051</f>
        <v>91700</v>
      </c>
    </row>
    <row r="2890" spans="3:5" x14ac:dyDescent="0.35">
      <c r="C2890">
        <f>'TPS543C20 Loop Gain'!AI1050</f>
        <v>-26.924880491069089</v>
      </c>
      <c r="D2890">
        <f>'TPS543C20 Loop Gain'!AJ1050</f>
        <v>54.280821830655064</v>
      </c>
      <c r="E2890">
        <f>'TPS543C20 Loop Gain'!B1050</f>
        <v>91600</v>
      </c>
    </row>
    <row r="2891" spans="3:5" x14ac:dyDescent="0.35">
      <c r="C2891">
        <f>'TPS543C20 Loop Gain'!AI1049</f>
        <v>-26.914531503078049</v>
      </c>
      <c r="D2891">
        <f>'TPS543C20 Loop Gain'!AJ1049</f>
        <v>54.299040905410884</v>
      </c>
      <c r="E2891">
        <f>'TPS543C20 Loop Gain'!B1049</f>
        <v>91500</v>
      </c>
    </row>
    <row r="2892" spans="3:5" x14ac:dyDescent="0.35">
      <c r="C2892">
        <f>'TPS543C20 Loop Gain'!AI1048</f>
        <v>-26.904172051874266</v>
      </c>
      <c r="D2892">
        <f>'TPS543C20 Loop Gain'!AJ1048</f>
        <v>54.317234568460577</v>
      </c>
      <c r="E2892">
        <f>'TPS543C20 Loop Gain'!B1048</f>
        <v>91400</v>
      </c>
    </row>
    <row r="2893" spans="3:5" x14ac:dyDescent="0.35">
      <c r="C2893">
        <f>'TPS543C20 Loop Gain'!AI1047</f>
        <v>-26.893802110304819</v>
      </c>
      <c r="D2893">
        <f>'TPS543C20 Loop Gain'!AJ1047</f>
        <v>54.335402744156632</v>
      </c>
      <c r="E2893">
        <f>'TPS543C20 Loop Gain'!B1047</f>
        <v>91300</v>
      </c>
    </row>
    <row r="2894" spans="3:5" x14ac:dyDescent="0.35">
      <c r="C2894">
        <f>'TPS543C20 Loop Gain'!AI1046</f>
        <v>-26.883421651118486</v>
      </c>
      <c r="D2894">
        <f>'TPS543C20 Loop Gain'!AJ1046</f>
        <v>54.353545356520279</v>
      </c>
      <c r="E2894">
        <f>'TPS543C20 Loop Gain'!B1046</f>
        <v>91200</v>
      </c>
    </row>
    <row r="2895" spans="3:5" x14ac:dyDescent="0.35">
      <c r="C2895">
        <f>'TPS543C20 Loop Gain'!AI1045</f>
        <v>-26.873030646965166</v>
      </c>
      <c r="D2895">
        <f>'TPS543C20 Loop Gain'!AJ1045</f>
        <v>54.371662329237658</v>
      </c>
      <c r="E2895">
        <f>'TPS543C20 Loop Gain'!B1045</f>
        <v>91100</v>
      </c>
    </row>
    <row r="2896" spans="3:5" x14ac:dyDescent="0.35">
      <c r="C2896">
        <f>'TPS543C20 Loop Gain'!AI1044</f>
        <v>-26.862629070395577</v>
      </c>
      <c r="D2896">
        <f>'TPS543C20 Loop Gain'!AJ1044</f>
        <v>54.389753585658909</v>
      </c>
      <c r="E2896">
        <f>'TPS543C20 Loop Gain'!B1044</f>
        <v>91000</v>
      </c>
    </row>
    <row r="2897" spans="3:5" x14ac:dyDescent="0.35">
      <c r="C2897">
        <f>'TPS543C20 Loop Gain'!AI1043</f>
        <v>-26.852216893860749</v>
      </c>
      <c r="D2897">
        <f>'TPS543C20 Loop Gain'!AJ1043</f>
        <v>54.407819048798189</v>
      </c>
      <c r="E2897">
        <f>'TPS543C20 Loop Gain'!B1043</f>
        <v>90900</v>
      </c>
    </row>
    <row r="2898" spans="3:5" x14ac:dyDescent="0.35">
      <c r="C2898">
        <f>'TPS543C20 Loop Gain'!AI1042</f>
        <v>-26.841794089711314</v>
      </c>
      <c r="D2898">
        <f>'TPS543C20 Loop Gain'!AJ1042</f>
        <v>54.425858641327508</v>
      </c>
      <c r="E2898">
        <f>'TPS543C20 Loop Gain'!B1042</f>
        <v>90800</v>
      </c>
    </row>
    <row r="2899" spans="3:5" x14ac:dyDescent="0.35">
      <c r="C2899">
        <f>'TPS543C20 Loop Gain'!AI1041</f>
        <v>-26.831360630197128</v>
      </c>
      <c r="D2899">
        <f>'TPS543C20 Loop Gain'!AJ1041</f>
        <v>54.443872285579488</v>
      </c>
      <c r="E2899">
        <f>'TPS543C20 Loop Gain'!B1041</f>
        <v>90700</v>
      </c>
    </row>
    <row r="2900" spans="3:5" x14ac:dyDescent="0.35">
      <c r="C2900">
        <f>'TPS543C20 Loop Gain'!AI1040</f>
        <v>-26.820916487466878</v>
      </c>
      <c r="D2900">
        <f>'TPS543C20 Loop Gain'!AJ1040</f>
        <v>54.4618599035432</v>
      </c>
      <c r="E2900">
        <f>'TPS543C20 Loop Gain'!B1040</f>
        <v>90600</v>
      </c>
    </row>
    <row r="2901" spans="3:5" x14ac:dyDescent="0.35">
      <c r="C2901">
        <f>'TPS543C20 Loop Gain'!AI1039</f>
        <v>-26.810461633567613</v>
      </c>
      <c r="D2901">
        <f>'TPS543C20 Loop Gain'!AJ1039</f>
        <v>54.479821416862023</v>
      </c>
      <c r="E2901">
        <f>'TPS543C20 Loop Gain'!B1039</f>
        <v>90500</v>
      </c>
    </row>
    <row r="2902" spans="3:5" x14ac:dyDescent="0.35">
      <c r="C2902">
        <f>'TPS543C20 Loop Gain'!AI1038</f>
        <v>-26.799996040443716</v>
      </c>
      <c r="D2902">
        <f>'TPS543C20 Loop Gain'!AJ1038</f>
        <v>54.497756746834099</v>
      </c>
      <c r="E2902">
        <f>'TPS543C20 Loop Gain'!B1038</f>
        <v>90400</v>
      </c>
    </row>
    <row r="2903" spans="3:5" x14ac:dyDescent="0.35">
      <c r="C2903">
        <f>'TPS543C20 Loop Gain'!AI1037</f>
        <v>-26.789519679937133</v>
      </c>
      <c r="D2903">
        <f>'TPS543C20 Loop Gain'!AJ1037</f>
        <v>54.515665814407647</v>
      </c>
      <c r="E2903">
        <f>'TPS543C20 Loop Gain'!B1037</f>
        <v>90300</v>
      </c>
    </row>
    <row r="2904" spans="3:5" x14ac:dyDescent="0.35">
      <c r="C2904">
        <f>'TPS543C20 Loop Gain'!AI1036</f>
        <v>-26.779032523785862</v>
      </c>
      <c r="D2904">
        <f>'TPS543C20 Loop Gain'!AJ1036</f>
        <v>54.533548540181457</v>
      </c>
      <c r="E2904">
        <f>'TPS543C20 Loop Gain'!B1036</f>
        <v>90200</v>
      </c>
    </row>
    <row r="2905" spans="3:5" x14ac:dyDescent="0.35">
      <c r="C2905">
        <f>'TPS543C20 Loop Gain'!AI1035</f>
        <v>-26.768534543624888</v>
      </c>
      <c r="D2905">
        <f>'TPS543C20 Loop Gain'!AJ1035</f>
        <v>54.551404844400977</v>
      </c>
      <c r="E2905">
        <f>'TPS543C20 Loop Gain'!B1035</f>
        <v>90100</v>
      </c>
    </row>
    <row r="2906" spans="3:5" x14ac:dyDescent="0.35">
      <c r="C2906">
        <f>'TPS543C20 Loop Gain'!AI1034</f>
        <v>-26.758025710983844</v>
      </c>
      <c r="D2906">
        <f>'TPS543C20 Loop Gain'!AJ1034</f>
        <v>54.569234646958101</v>
      </c>
      <c r="E2906">
        <f>'TPS543C20 Loop Gain'!B1034</f>
        <v>90000</v>
      </c>
    </row>
    <row r="2907" spans="3:5" x14ac:dyDescent="0.35">
      <c r="C2907">
        <f>'TPS543C20 Loop Gain'!AI1033</f>
        <v>-26.747505997288261</v>
      </c>
      <c r="D2907">
        <f>'TPS543C20 Loop Gain'!AJ1033</f>
        <v>54.587037867389569</v>
      </c>
      <c r="E2907">
        <f>'TPS543C20 Loop Gain'!B1033</f>
        <v>89900</v>
      </c>
    </row>
    <row r="2908" spans="3:5" x14ac:dyDescent="0.35">
      <c r="C2908">
        <f>'TPS543C20 Loop Gain'!AI1032</f>
        <v>-26.736975373857746</v>
      </c>
      <c r="D2908">
        <f>'TPS543C20 Loop Gain'!AJ1032</f>
        <v>54.604814424872181</v>
      </c>
      <c r="E2908">
        <f>'TPS543C20 Loop Gain'!B1032</f>
        <v>89800</v>
      </c>
    </row>
    <row r="2909" spans="3:5" x14ac:dyDescent="0.35">
      <c r="C2909">
        <f>'TPS543C20 Loop Gain'!AI1031</f>
        <v>-26.726433811906048</v>
      </c>
      <c r="D2909">
        <f>'TPS543C20 Loop Gain'!AJ1031</f>
        <v>54.62256423822452</v>
      </c>
      <c r="E2909">
        <f>'TPS543C20 Loop Gain'!B1031</f>
        <v>89700</v>
      </c>
    </row>
    <row r="2910" spans="3:5" x14ac:dyDescent="0.35">
      <c r="C2910">
        <f>'TPS543C20 Loop Gain'!AI1030</f>
        <v>-26.715881282540192</v>
      </c>
      <c r="D2910">
        <f>'TPS543C20 Loop Gain'!AJ1030</f>
        <v>54.640287225903116</v>
      </c>
      <c r="E2910">
        <f>'TPS543C20 Loop Gain'!B1030</f>
        <v>89600</v>
      </c>
    </row>
    <row r="2911" spans="3:5" x14ac:dyDescent="0.35">
      <c r="C2911">
        <f>'TPS543C20 Loop Gain'!AI1029</f>
        <v>-26.705317756760365</v>
      </c>
      <c r="D2911">
        <f>'TPS543C20 Loop Gain'!AJ1029</f>
        <v>54.657983306000297</v>
      </c>
      <c r="E2911">
        <f>'TPS543C20 Loop Gain'!B1029</f>
        <v>89500</v>
      </c>
    </row>
    <row r="2912" spans="3:5" x14ac:dyDescent="0.35">
      <c r="C2912">
        <f>'TPS543C20 Loop Gain'!AI1028</f>
        <v>-26.694743205458849</v>
      </c>
      <c r="D2912">
        <f>'TPS543C20 Loop Gain'!AJ1028</f>
        <v>54.675652396243017</v>
      </c>
      <c r="E2912">
        <f>'TPS543C20 Loop Gain'!B1028</f>
        <v>89400</v>
      </c>
    </row>
    <row r="2913" spans="3:5" x14ac:dyDescent="0.35">
      <c r="C2913">
        <f>'TPS543C20 Loop Gain'!AI1027</f>
        <v>-26.684157599419848</v>
      </c>
      <c r="D2913">
        <f>'TPS543C20 Loop Gain'!AJ1027</f>
        <v>54.693294413990657</v>
      </c>
      <c r="E2913">
        <f>'TPS543C20 Loop Gain'!B1027</f>
        <v>89300</v>
      </c>
    </row>
    <row r="2914" spans="3:5" x14ac:dyDescent="0.35">
      <c r="C2914">
        <f>'TPS543C20 Loop Gain'!AI1026</f>
        <v>-26.673560909318752</v>
      </c>
      <c r="D2914">
        <f>'TPS543C20 Loop Gain'!AJ1026</f>
        <v>54.71090927623257</v>
      </c>
      <c r="E2914">
        <f>'TPS543C20 Loop Gain'!B1026</f>
        <v>89200</v>
      </c>
    </row>
    <row r="2915" spans="3:5" x14ac:dyDescent="0.35">
      <c r="C2915">
        <f>'TPS543C20 Loop Gain'!AI1025</f>
        <v>-26.66295310572184</v>
      </c>
      <c r="D2915">
        <f>'TPS543C20 Loop Gain'!AJ1025</f>
        <v>54.728496899588116</v>
      </c>
      <c r="E2915">
        <f>'TPS543C20 Loop Gain'!B1025</f>
        <v>89100</v>
      </c>
    </row>
    <row r="2916" spans="3:5" x14ac:dyDescent="0.35">
      <c r="C2916">
        <f>'TPS543C20 Loop Gain'!AI1024</f>
        <v>-26.652334159085243</v>
      </c>
      <c r="D2916">
        <f>'TPS543C20 Loop Gain'!AJ1024</f>
        <v>54.746057200301394</v>
      </c>
      <c r="E2916">
        <f>'TPS543C20 Loop Gain'!B1024</f>
        <v>89000</v>
      </c>
    </row>
    <row r="2917" spans="3:5" x14ac:dyDescent="0.35">
      <c r="C2917">
        <f>'TPS543C20 Loop Gain'!AI1023</f>
        <v>-26.64170403975448</v>
      </c>
      <c r="D2917">
        <f>'TPS543C20 Loop Gain'!AJ1023</f>
        <v>54.76359009424246</v>
      </c>
      <c r="E2917">
        <f>'TPS543C20 Loop Gain'!B1023</f>
        <v>88900</v>
      </c>
    </row>
    <row r="2918" spans="3:5" x14ac:dyDescent="0.35">
      <c r="C2918">
        <f>'TPS543C20 Loop Gain'!AI1022</f>
        <v>-26.631062717964799</v>
      </c>
      <c r="D2918">
        <f>'TPS543C20 Loop Gain'!AJ1022</f>
        <v>54.781095496901784</v>
      </c>
      <c r="E2918">
        <f>'TPS543C20 Loop Gain'!B1022</f>
        <v>88800</v>
      </c>
    </row>
    <row r="2919" spans="3:5" x14ac:dyDescent="0.35">
      <c r="C2919">
        <f>'TPS543C20 Loop Gain'!AI1021</f>
        <v>-26.620410163838763</v>
      </c>
      <c r="D2919">
        <f>'TPS543C20 Loop Gain'!AJ1021</f>
        <v>54.798573323392425</v>
      </c>
      <c r="E2919">
        <f>'TPS543C20 Loop Gain'!B1021</f>
        <v>88700</v>
      </c>
    </row>
    <row r="2920" spans="3:5" x14ac:dyDescent="0.35">
      <c r="C2920">
        <f>'TPS543C20 Loop Gain'!AI1020</f>
        <v>-26.609746347387826</v>
      </c>
      <c r="D2920">
        <f>'TPS543C20 Loop Gain'!AJ1020</f>
        <v>54.81602348844465</v>
      </c>
      <c r="E2920">
        <f>'TPS543C20 Loop Gain'!B1020</f>
        <v>88600</v>
      </c>
    </row>
    <row r="2921" spans="3:5" x14ac:dyDescent="0.35">
      <c r="C2921">
        <f>'TPS543C20 Loop Gain'!AI1019</f>
        <v>-26.599071238509783</v>
      </c>
      <c r="D2921">
        <f>'TPS543C20 Loop Gain'!AJ1019</f>
        <v>54.833445906405231</v>
      </c>
      <c r="E2921">
        <f>'TPS543C20 Loop Gain'!B1019</f>
        <v>88500</v>
      </c>
    </row>
    <row r="2922" spans="3:5" x14ac:dyDescent="0.35">
      <c r="C2922">
        <f>'TPS543C20 Loop Gain'!AI1018</f>
        <v>-26.588384806989708</v>
      </c>
      <c r="D2922">
        <f>'TPS543C20 Loop Gain'!AJ1018</f>
        <v>54.850840491235125</v>
      </c>
      <c r="E2922">
        <f>'TPS543C20 Loop Gain'!B1018</f>
        <v>88400</v>
      </c>
    </row>
    <row r="2923" spans="3:5" x14ac:dyDescent="0.35">
      <c r="C2923">
        <f>'TPS543C20 Loop Gain'!AI1017</f>
        <v>-26.577687022498466</v>
      </c>
      <c r="D2923">
        <f>'TPS543C20 Loop Gain'!AJ1017</f>
        <v>54.868207156507843</v>
      </c>
      <c r="E2923">
        <f>'TPS543C20 Loop Gain'!B1017</f>
        <v>88300</v>
      </c>
    </row>
    <row r="2924" spans="3:5" x14ac:dyDescent="0.35">
      <c r="C2924">
        <f>'TPS543C20 Loop Gain'!AI1016</f>
        <v>-26.566977854592508</v>
      </c>
      <c r="D2924">
        <f>'TPS543C20 Loop Gain'!AJ1016</f>
        <v>54.88554581540739</v>
      </c>
      <c r="E2924">
        <f>'TPS543C20 Loop Gain'!B1016</f>
        <v>88200</v>
      </c>
    </row>
    <row r="2925" spans="3:5" x14ac:dyDescent="0.35">
      <c r="C2925">
        <f>'TPS543C20 Loop Gain'!AI1015</f>
        <v>-26.55625727271277</v>
      </c>
      <c r="D2925">
        <f>'TPS543C20 Loop Gain'!AJ1015</f>
        <v>54.902856380724387</v>
      </c>
      <c r="E2925">
        <f>'TPS543C20 Loop Gain'!B1015</f>
        <v>88100</v>
      </c>
    </row>
    <row r="2926" spans="3:5" x14ac:dyDescent="0.35">
      <c r="C2926">
        <f>'TPS543C20 Loop Gain'!AI1014</f>
        <v>-26.54552524618493</v>
      </c>
      <c r="D2926">
        <f>'TPS543C20 Loop Gain'!AJ1014</f>
        <v>54.920138764855601</v>
      </c>
      <c r="E2926">
        <f>'TPS543C20 Loop Gain'!B1014</f>
        <v>88000</v>
      </c>
    </row>
    <row r="2927" spans="3:5" x14ac:dyDescent="0.35">
      <c r="C2927">
        <f>'TPS543C20 Loop Gain'!AI1013</f>
        <v>-26.534781744218314</v>
      </c>
      <c r="D2927">
        <f>'TPS543C20 Loop Gain'!AJ1013</f>
        <v>54.937392879803284</v>
      </c>
      <c r="E2927">
        <f>'TPS543C20 Loop Gain'!B1013</f>
        <v>87900</v>
      </c>
    </row>
    <row r="2928" spans="3:5" x14ac:dyDescent="0.35">
      <c r="C2928">
        <f>'TPS543C20 Loop Gain'!AI1012</f>
        <v>-26.524026735904815</v>
      </c>
      <c r="D2928">
        <f>'TPS543C20 Loop Gain'!AJ1012</f>
        <v>54.954618637168892</v>
      </c>
      <c r="E2928">
        <f>'TPS543C20 Loop Gain'!B1012</f>
        <v>87800</v>
      </c>
    </row>
    <row r="2929" spans="3:5" x14ac:dyDescent="0.35">
      <c r="C2929">
        <f>'TPS543C20 Loop Gain'!AI1011</f>
        <v>-26.513260190219295</v>
      </c>
      <c r="D2929">
        <f>'TPS543C20 Loop Gain'!AJ1011</f>
        <v>54.971815948154713</v>
      </c>
      <c r="E2929">
        <f>'TPS543C20 Loop Gain'!B1011</f>
        <v>87700</v>
      </c>
    </row>
    <row r="2930" spans="3:5" x14ac:dyDescent="0.35">
      <c r="C2930">
        <f>'TPS543C20 Loop Gain'!AI1010</f>
        <v>-26.502482076017987</v>
      </c>
      <c r="D2930">
        <f>'TPS543C20 Loop Gain'!AJ1010</f>
        <v>54.988984723560669</v>
      </c>
      <c r="E2930">
        <f>'TPS543C20 Loop Gain'!B1010</f>
        <v>87600</v>
      </c>
    </row>
    <row r="2931" spans="3:5" x14ac:dyDescent="0.35">
      <c r="C2931">
        <f>'TPS543C20 Loop Gain'!AI1009</f>
        <v>-26.49169236203884</v>
      </c>
      <c r="D2931">
        <f>'TPS543C20 Loop Gain'!AJ1009</f>
        <v>55.006124873780053</v>
      </c>
      <c r="E2931">
        <f>'TPS543C20 Loop Gain'!B1009</f>
        <v>87500</v>
      </c>
    </row>
    <row r="2932" spans="3:5" x14ac:dyDescent="0.35">
      <c r="C2932">
        <f>'TPS543C20 Loop Gain'!AI1008</f>
        <v>-26.480891016899708</v>
      </c>
      <c r="D2932">
        <f>'TPS543C20 Loop Gain'!AJ1008</f>
        <v>55.023236308800534</v>
      </c>
      <c r="E2932">
        <f>'TPS543C20 Loop Gain'!B1008</f>
        <v>87400</v>
      </c>
    </row>
    <row r="2933" spans="3:5" x14ac:dyDescent="0.35">
      <c r="C2933">
        <f>'TPS543C20 Loop Gain'!AI1007</f>
        <v>-26.47007800909893</v>
      </c>
      <c r="D2933">
        <f>'TPS543C20 Loop Gain'!AJ1007</f>
        <v>55.040318938199796</v>
      </c>
      <c r="E2933">
        <f>'TPS543C20 Loop Gain'!B1007</f>
        <v>87300</v>
      </c>
    </row>
    <row r="2934" spans="3:5" x14ac:dyDescent="0.35">
      <c r="C2934">
        <f>'TPS543C20 Loop Gain'!AI1006</f>
        <v>-26.459253307013917</v>
      </c>
      <c r="D2934">
        <f>'TPS543C20 Loop Gain'!AJ1006</f>
        <v>55.057372671144471</v>
      </c>
      <c r="E2934">
        <f>'TPS543C20 Loop Gain'!B1006</f>
        <v>87200</v>
      </c>
    </row>
    <row r="2935" spans="3:5" x14ac:dyDescent="0.35">
      <c r="C2935">
        <f>'TPS543C20 Loop Gain'!AI1005</f>
        <v>-26.4484168789009</v>
      </c>
      <c r="D2935">
        <f>'TPS543C20 Loop Gain'!AJ1005</f>
        <v>55.074397416386219</v>
      </c>
      <c r="E2935">
        <f>'TPS543C20 Loop Gain'!B1005</f>
        <v>87100</v>
      </c>
    </row>
    <row r="2936" spans="3:5" x14ac:dyDescent="0.35">
      <c r="C2936">
        <f>'TPS543C20 Loop Gain'!AI1004</f>
        <v>-26.437568692893802</v>
      </c>
      <c r="D2936">
        <f>'TPS543C20 Loop Gain'!AJ1004</f>
        <v>55.091393082261611</v>
      </c>
      <c r="E2936">
        <f>'TPS543C20 Loop Gain'!B1004</f>
        <v>87000</v>
      </c>
    </row>
    <row r="2937" spans="3:5" x14ac:dyDescent="0.35">
      <c r="C2937">
        <f>'TPS543C20 Loop Gain'!AI1003</f>
        <v>-26.42670871700426</v>
      </c>
      <c r="D2937">
        <f>'TPS543C20 Loop Gain'!AJ1003</f>
        <v>55.108359576689182</v>
      </c>
      <c r="E2937">
        <f>'TPS543C20 Loop Gain'!B1003</f>
        <v>86900</v>
      </c>
    </row>
    <row r="2938" spans="3:5" x14ac:dyDescent="0.35">
      <c r="C2938">
        <f>'TPS543C20 Loop Gain'!AI1002</f>
        <v>-26.415836919120569</v>
      </c>
      <c r="D2938">
        <f>'TPS543C20 Loop Gain'!AJ1002</f>
        <v>55.125296807165249</v>
      </c>
      <c r="E2938">
        <f>'TPS543C20 Loop Gain'!B1002</f>
        <v>86800</v>
      </c>
    </row>
    <row r="2939" spans="3:5" x14ac:dyDescent="0.35">
      <c r="C2939">
        <f>'TPS543C20 Loop Gain'!AI1001</f>
        <v>-26.40495326700686</v>
      </c>
      <c r="D2939">
        <f>'TPS543C20 Loop Gain'!AJ1001</f>
        <v>55.14220468076492</v>
      </c>
      <c r="E2939">
        <f>'TPS543C20 Loop Gain'!B1001</f>
        <v>86700</v>
      </c>
    </row>
    <row r="2940" spans="3:5" x14ac:dyDescent="0.35">
      <c r="C2940">
        <f>'TPS543C20 Loop Gain'!AI1000</f>
        <v>-26.394057728302851</v>
      </c>
      <c r="D2940">
        <f>'TPS543C20 Loop Gain'!AJ1000</f>
        <v>55.159083104137068</v>
      </c>
      <c r="E2940">
        <f>'TPS543C20 Loop Gain'!B1000</f>
        <v>86600</v>
      </c>
    </row>
    <row r="2941" spans="3:5" x14ac:dyDescent="0.35">
      <c r="C2941">
        <f>'TPS543C20 Loop Gain'!AI999</f>
        <v>-26.383150270522915</v>
      </c>
      <c r="D2941">
        <f>'TPS543C20 Loop Gain'!AJ999</f>
        <v>55.175931983503553</v>
      </c>
      <c r="E2941">
        <f>'TPS543C20 Loop Gain'!B999</f>
        <v>86500</v>
      </c>
    </row>
    <row r="2942" spans="3:5" x14ac:dyDescent="0.35">
      <c r="C2942">
        <f>'TPS543C20 Loop Gain'!AI998</f>
        <v>-26.372230861055719</v>
      </c>
      <c r="D2942">
        <f>'TPS543C20 Loop Gain'!AJ998</f>
        <v>55.192751224655275</v>
      </c>
      <c r="E2942">
        <f>'TPS543C20 Loop Gain'!B998</f>
        <v>86400</v>
      </c>
    </row>
    <row r="2943" spans="3:5" x14ac:dyDescent="0.35">
      <c r="C2943">
        <f>'TPS543C20 Loop Gain'!AI997</f>
        <v>-26.361299467163182</v>
      </c>
      <c r="D2943">
        <f>'TPS543C20 Loop Gain'!AJ997</f>
        <v>55.20954073295232</v>
      </c>
      <c r="E2943">
        <f>'TPS543C20 Loop Gain'!B997</f>
        <v>86300</v>
      </c>
    </row>
    <row r="2944" spans="3:5" x14ac:dyDescent="0.35">
      <c r="C2944">
        <f>'TPS543C20 Loop Gain'!AI996</f>
        <v>-26.350356055979802</v>
      </c>
      <c r="D2944">
        <f>'TPS543C20 Loop Gain'!AJ996</f>
        <v>55.226300413318739</v>
      </c>
      <c r="E2944">
        <f>'TPS543C20 Loop Gain'!B996</f>
        <v>86200</v>
      </c>
    </row>
    <row r="2945" spans="3:5" x14ac:dyDescent="0.35">
      <c r="C2945">
        <f>'TPS543C20 Loop Gain'!AI995</f>
        <v>-26.339400594512242</v>
      </c>
      <c r="D2945">
        <f>'TPS543C20 Loop Gain'!AJ995</f>
        <v>55.243030170242747</v>
      </c>
      <c r="E2945">
        <f>'TPS543C20 Loop Gain'!B995</f>
        <v>86100</v>
      </c>
    </row>
    <row r="2946" spans="3:5" x14ac:dyDescent="0.35">
      <c r="C2946">
        <f>'TPS543C20 Loop Gain'!AI994</f>
        <v>-26.328433049638416</v>
      </c>
      <c r="D2946">
        <f>'TPS543C20 Loop Gain'!AJ994</f>
        <v>55.259729907771963</v>
      </c>
      <c r="E2946">
        <f>'TPS543C20 Loop Gain'!B994</f>
        <v>86000</v>
      </c>
    </row>
    <row r="2947" spans="3:5" x14ac:dyDescent="0.35">
      <c r="C2947">
        <f>'TPS543C20 Loop Gain'!AI993</f>
        <v>-26.317453388107197</v>
      </c>
      <c r="D2947">
        <f>'TPS543C20 Loop Gain'!AJ993</f>
        <v>55.276399529513178</v>
      </c>
      <c r="E2947">
        <f>'TPS543C20 Loop Gain'!B993</f>
        <v>85900</v>
      </c>
    </row>
    <row r="2948" spans="3:5" x14ac:dyDescent="0.35">
      <c r="C2948">
        <f>'TPS543C20 Loop Gain'!AI992</f>
        <v>-26.306461576537096</v>
      </c>
      <c r="D2948">
        <f>'TPS543C20 Loop Gain'!AJ992</f>
        <v>55.293038938627703</v>
      </c>
      <c r="E2948">
        <f>'TPS543C20 Loop Gain'!B992</f>
        <v>85800</v>
      </c>
    </row>
    <row r="2949" spans="3:5" x14ac:dyDescent="0.35">
      <c r="C2949">
        <f>'TPS543C20 Loop Gain'!AI991</f>
        <v>-26.29545758141607</v>
      </c>
      <c r="D2949">
        <f>'TPS543C20 Loop Gain'!AJ991</f>
        <v>55.309648037831195</v>
      </c>
      <c r="E2949">
        <f>'TPS543C20 Loop Gain'!B991</f>
        <v>85700</v>
      </c>
    </row>
    <row r="2950" spans="3:5" x14ac:dyDescent="0.35">
      <c r="C2950">
        <f>'TPS543C20 Loop Gain'!AI990</f>
        <v>-26.284441369100421</v>
      </c>
      <c r="D2950">
        <f>'TPS543C20 Loop Gain'!AJ990</f>
        <v>55.326226729389596</v>
      </c>
      <c r="E2950">
        <f>'TPS543C20 Loop Gain'!B990</f>
        <v>85600</v>
      </c>
    </row>
    <row r="2951" spans="3:5" x14ac:dyDescent="0.35">
      <c r="C2951">
        <f>'TPS543C20 Loop Gain'!AI989</f>
        <v>-26.273412905814347</v>
      </c>
      <c r="D2951">
        <f>'TPS543C20 Loop Gain'!AJ989</f>
        <v>55.342774915116905</v>
      </c>
      <c r="E2951">
        <f>'TPS543C20 Loop Gain'!B989</f>
        <v>85500</v>
      </c>
    </row>
    <row r="2952" spans="3:5" x14ac:dyDescent="0.35">
      <c r="C2952">
        <f>'TPS543C20 Loop Gain'!AI988</f>
        <v>-26.26237215764958</v>
      </c>
      <c r="D2952">
        <f>'TPS543C20 Loop Gain'!AJ988</f>
        <v>55.35929249637347</v>
      </c>
      <c r="E2952">
        <f>'TPS543C20 Loop Gain'!B988</f>
        <v>85400</v>
      </c>
    </row>
    <row r="2953" spans="3:5" x14ac:dyDescent="0.35">
      <c r="C2953">
        <f>'TPS543C20 Loop Gain'!AI987</f>
        <v>-26.251319090563655</v>
      </c>
      <c r="D2953">
        <f>'TPS543C20 Loop Gain'!AJ987</f>
        <v>55.375779374061914</v>
      </c>
      <c r="E2953">
        <f>'TPS543C20 Loop Gain'!B987</f>
        <v>85300</v>
      </c>
    </row>
    <row r="2954" spans="3:5" x14ac:dyDescent="0.35">
      <c r="C2954">
        <f>'TPS543C20 Loop Gain'!AI986</f>
        <v>-26.240253670380184</v>
      </c>
      <c r="D2954">
        <f>'TPS543C20 Loop Gain'!AJ986</f>
        <v>55.39223544862714</v>
      </c>
      <c r="E2954">
        <f>'TPS543C20 Loop Gain'!B986</f>
        <v>85200</v>
      </c>
    </row>
    <row r="2955" spans="3:5" x14ac:dyDescent="0.35">
      <c r="C2955">
        <f>'TPS543C20 Loop Gain'!AI985</f>
        <v>-26.229175862787443</v>
      </c>
      <c r="D2955">
        <f>'TPS543C20 Loop Gain'!AJ985</f>
        <v>55.408660620051343</v>
      </c>
      <c r="E2955">
        <f>'TPS543C20 Loop Gain'!B985</f>
        <v>85100</v>
      </c>
    </row>
    <row r="2956" spans="3:5" x14ac:dyDescent="0.35">
      <c r="C2956">
        <f>'TPS543C20 Loop Gain'!AI984</f>
        <v>-26.218085633338251</v>
      </c>
      <c r="D2956">
        <f>'TPS543C20 Loop Gain'!AJ984</f>
        <v>55.425054787851167</v>
      </c>
      <c r="E2956">
        <f>'TPS543C20 Loop Gain'!B984</f>
        <v>85000</v>
      </c>
    </row>
    <row r="2957" spans="3:5" x14ac:dyDescent="0.35">
      <c r="C2957">
        <f>'TPS543C20 Loop Gain'!AI983</f>
        <v>-26.206982947448591</v>
      </c>
      <c r="D2957">
        <f>'TPS543C20 Loop Gain'!AJ983</f>
        <v>55.441417851079073</v>
      </c>
      <c r="E2957">
        <f>'TPS543C20 Loop Gain'!B983</f>
        <v>84900</v>
      </c>
    </row>
    <row r="2958" spans="3:5" x14ac:dyDescent="0.35">
      <c r="C2958">
        <f>'TPS543C20 Loop Gain'!AI982</f>
        <v>-26.195867770397623</v>
      </c>
      <c r="D2958">
        <f>'TPS543C20 Loop Gain'!AJ982</f>
        <v>55.457749708316022</v>
      </c>
      <c r="E2958">
        <f>'TPS543C20 Loop Gain'!B982</f>
        <v>84800</v>
      </c>
    </row>
    <row r="2959" spans="3:5" x14ac:dyDescent="0.35">
      <c r="C2959">
        <f>'TPS543C20 Loop Gain'!AI981</f>
        <v>-26.184740067325851</v>
      </c>
      <c r="D2959">
        <f>'TPS543C20 Loop Gain'!AJ981</f>
        <v>55.474050257670172</v>
      </c>
      <c r="E2959">
        <f>'TPS543C20 Loop Gain'!B981</f>
        <v>84700</v>
      </c>
    </row>
    <row r="2960" spans="3:5" x14ac:dyDescent="0.35">
      <c r="C2960">
        <f>'TPS543C20 Loop Gain'!AI980</f>
        <v>-26.173599803235305</v>
      </c>
      <c r="D2960">
        <f>'TPS543C20 Loop Gain'!AJ980</f>
        <v>55.490319396777458</v>
      </c>
      <c r="E2960">
        <f>'TPS543C20 Loop Gain'!B980</f>
        <v>84600</v>
      </c>
    </row>
    <row r="2961" spans="3:5" x14ac:dyDescent="0.35">
      <c r="C2961">
        <f>'TPS543C20 Loop Gain'!AI979</f>
        <v>-26.162446942988922</v>
      </c>
      <c r="D2961">
        <f>'TPS543C20 Loop Gain'!AJ979</f>
        <v>55.506557022793373</v>
      </c>
      <c r="E2961">
        <f>'TPS543C20 Loop Gain'!B979</f>
        <v>84500</v>
      </c>
    </row>
    <row r="2962" spans="3:5" x14ac:dyDescent="0.35">
      <c r="C2962">
        <f>'TPS543C20 Loop Gain'!AI978</f>
        <v>-26.151281451308542</v>
      </c>
      <c r="D2962">
        <f>'TPS543C20 Loop Gain'!AJ978</f>
        <v>55.522763032395986</v>
      </c>
      <c r="E2962">
        <f>'TPS543C20 Loop Gain'!B978</f>
        <v>84400</v>
      </c>
    </row>
    <row r="2963" spans="3:5" x14ac:dyDescent="0.35">
      <c r="C2963">
        <f>'TPS543C20 Loop Gain'!AI977</f>
        <v>-26.140103292775215</v>
      </c>
      <c r="D2963">
        <f>'TPS543C20 Loop Gain'!AJ977</f>
        <v>55.538937321778796</v>
      </c>
      <c r="E2963">
        <f>'TPS543C20 Loop Gain'!B977</f>
        <v>84300</v>
      </c>
    </row>
    <row r="2964" spans="3:5" x14ac:dyDescent="0.35">
      <c r="C2964">
        <f>'TPS543C20 Loop Gain'!AI976</f>
        <v>-26.12891243182866</v>
      </c>
      <c r="D2964">
        <f>'TPS543C20 Loop Gain'!AJ976</f>
        <v>55.555079786650317</v>
      </c>
      <c r="E2964">
        <f>'TPS543C20 Loop Gain'!B976</f>
        <v>84200</v>
      </c>
    </row>
    <row r="2965" spans="3:5" x14ac:dyDescent="0.35">
      <c r="C2965">
        <f>'TPS543C20 Loop Gain'!AI975</f>
        <v>-26.117708832765381</v>
      </c>
      <c r="D2965">
        <f>'TPS543C20 Loop Gain'!AJ975</f>
        <v>55.571190322231381</v>
      </c>
      <c r="E2965">
        <f>'TPS543C20 Loop Gain'!B975</f>
        <v>84100</v>
      </c>
    </row>
    <row r="2966" spans="3:5" x14ac:dyDescent="0.35">
      <c r="C2966">
        <f>'TPS543C20 Loop Gain'!AI974</f>
        <v>-26.106492459738604</v>
      </c>
      <c r="D2966">
        <f>'TPS543C20 Loop Gain'!AJ974</f>
        <v>55.587268823250831</v>
      </c>
      <c r="E2966">
        <f>'TPS543C20 Loop Gain'!B974</f>
        <v>84000</v>
      </c>
    </row>
    <row r="2967" spans="3:5" x14ac:dyDescent="0.35">
      <c r="C2967">
        <f>'TPS543C20 Loop Gain'!AI973</f>
        <v>-26.095263276757137</v>
      </c>
      <c r="D2967">
        <f>'TPS543C20 Loop Gain'!AJ973</f>
        <v>55.603315183945774</v>
      </c>
      <c r="E2967">
        <f>'TPS543C20 Loop Gain'!B973</f>
        <v>83900</v>
      </c>
    </row>
    <row r="2968" spans="3:5" x14ac:dyDescent="0.35">
      <c r="C2968">
        <f>'TPS543C20 Loop Gain'!AI972</f>
        <v>-26.084021247685296</v>
      </c>
      <c r="D2968">
        <f>'TPS543C20 Loop Gain'!AJ972</f>
        <v>55.619329298053707</v>
      </c>
      <c r="E2968">
        <f>'TPS543C20 Loop Gain'!B972</f>
        <v>83800</v>
      </c>
    </row>
    <row r="2969" spans="3:5" x14ac:dyDescent="0.35">
      <c r="C2969">
        <f>'TPS543C20 Loop Gain'!AI971</f>
        <v>-26.072766336241106</v>
      </c>
      <c r="D2969">
        <f>'TPS543C20 Loop Gain'!AJ971</f>
        <v>55.635311058815702</v>
      </c>
      <c r="E2969">
        <f>'TPS543C20 Loop Gain'!B971</f>
        <v>83700</v>
      </c>
    </row>
    <row r="2970" spans="3:5" x14ac:dyDescent="0.35">
      <c r="C2970">
        <f>'TPS543C20 Loop Gain'!AI970</f>
        <v>-26.061498505996305</v>
      </c>
      <c r="D2970">
        <f>'TPS543C20 Loop Gain'!AJ970</f>
        <v>55.651260358969523</v>
      </c>
      <c r="E2970">
        <f>'TPS543C20 Loop Gain'!B970</f>
        <v>83600</v>
      </c>
    </row>
    <row r="2971" spans="3:5" x14ac:dyDescent="0.35">
      <c r="C2971">
        <f>'TPS543C20 Loop Gain'!AI969</f>
        <v>-26.050217720374945</v>
      </c>
      <c r="D2971">
        <f>'TPS543C20 Loop Gain'!AJ969</f>
        <v>55.667177090748929</v>
      </c>
      <c r="E2971">
        <f>'TPS543C20 Loop Gain'!B969</f>
        <v>83500</v>
      </c>
    </row>
    <row r="2972" spans="3:5" x14ac:dyDescent="0.35">
      <c r="C2972">
        <f>'TPS543C20 Loop Gain'!AI968</f>
        <v>-26.038923942652854</v>
      </c>
      <c r="D2972">
        <f>'TPS543C20 Loop Gain'!AJ968</f>
        <v>55.683061145878227</v>
      </c>
      <c r="E2972">
        <f>'TPS543C20 Loop Gain'!B968</f>
        <v>83400</v>
      </c>
    </row>
    <row r="2973" spans="3:5" x14ac:dyDescent="0.35">
      <c r="C2973">
        <f>'TPS543C20 Loop Gain'!AI967</f>
        <v>-26.027617135957005</v>
      </c>
      <c r="D2973">
        <f>'TPS543C20 Loop Gain'!AJ967</f>
        <v>55.698912415573723</v>
      </c>
      <c r="E2973">
        <f>'TPS543C20 Loop Gain'!B967</f>
        <v>83300</v>
      </c>
    </row>
    <row r="2974" spans="3:5" x14ac:dyDescent="0.35">
      <c r="C2974">
        <f>'TPS543C20 Loop Gain'!AI966</f>
        <v>-26.016297263264182</v>
      </c>
      <c r="D2974">
        <f>'TPS543C20 Loop Gain'!AJ966</f>
        <v>55.714730790535327</v>
      </c>
      <c r="E2974">
        <f>'TPS543C20 Loop Gain'!B966</f>
        <v>83200</v>
      </c>
    </row>
    <row r="2975" spans="3:5" x14ac:dyDescent="0.35">
      <c r="C2975">
        <f>'TPS543C20 Loop Gain'!AI965</f>
        <v>-26.00496428740059</v>
      </c>
      <c r="D2975">
        <f>'TPS543C20 Loop Gain'!AJ965</f>
        <v>55.730516160949009</v>
      </c>
      <c r="E2975">
        <f>'TPS543C20 Loop Gain'!B965</f>
        <v>83100</v>
      </c>
    </row>
    <row r="2976" spans="3:5" x14ac:dyDescent="0.35">
      <c r="C2976">
        <f>'TPS543C20 Loop Gain'!AI964</f>
        <v>-25.993618171040687</v>
      </c>
      <c r="D2976">
        <f>'TPS543C20 Loop Gain'!AJ964</f>
        <v>55.746268416480291</v>
      </c>
      <c r="E2976">
        <f>'TPS543C20 Loop Gain'!B964</f>
        <v>83000</v>
      </c>
    </row>
    <row r="2977" spans="3:5" x14ac:dyDescent="0.35">
      <c r="C2977">
        <f>'TPS543C20 Loop Gain'!AI963</f>
        <v>-25.982258876706673</v>
      </c>
      <c r="D2977">
        <f>'TPS543C20 Loop Gain'!AJ963</f>
        <v>55.761987446272386</v>
      </c>
      <c r="E2977">
        <f>'TPS543C20 Loop Gain'!B963</f>
        <v>82900</v>
      </c>
    </row>
    <row r="2978" spans="3:5" x14ac:dyDescent="0.35">
      <c r="C2978">
        <f>'TPS543C20 Loop Gain'!AI962</f>
        <v>-25.970886366767125</v>
      </c>
      <c r="D2978">
        <f>'TPS543C20 Loop Gain'!AJ962</f>
        <v>55.777673138944692</v>
      </c>
      <c r="E2978">
        <f>'TPS543C20 Loop Gain'!B962</f>
        <v>82800</v>
      </c>
    </row>
    <row r="2979" spans="3:5" x14ac:dyDescent="0.35">
      <c r="C2979">
        <f>'TPS543C20 Loop Gain'!AI961</f>
        <v>-25.959500603436968</v>
      </c>
      <c r="D2979">
        <f>'TPS543C20 Loop Gain'!AJ961</f>
        <v>55.793325382585948</v>
      </c>
      <c r="E2979">
        <f>'TPS543C20 Loop Gain'!B961</f>
        <v>82700</v>
      </c>
    </row>
    <row r="2980" spans="3:5" x14ac:dyDescent="0.35">
      <c r="C2980">
        <f>'TPS543C20 Loop Gain'!AI960</f>
        <v>-25.948101548775604</v>
      </c>
      <c r="D2980">
        <f>'TPS543C20 Loop Gain'!AJ960</f>
        <v>55.808944064756965</v>
      </c>
      <c r="E2980">
        <f>'TPS543C20 Loop Gain'!B960</f>
        <v>82600</v>
      </c>
    </row>
    <row r="2981" spans="3:5" x14ac:dyDescent="0.35">
      <c r="C2981">
        <f>'TPS543C20 Loop Gain'!AI959</f>
        <v>-25.936689164686655</v>
      </c>
      <c r="D2981">
        <f>'TPS543C20 Loop Gain'!AJ959</f>
        <v>55.824529072481212</v>
      </c>
      <c r="E2981">
        <f>'TPS543C20 Loop Gain'!B959</f>
        <v>82500</v>
      </c>
    </row>
    <row r="2982" spans="3:5" x14ac:dyDescent="0.35">
      <c r="C2982">
        <f>'TPS543C20 Loop Gain'!AI958</f>
        <v>-25.925263412917218</v>
      </c>
      <c r="D2982">
        <f>'TPS543C20 Loop Gain'!AJ958</f>
        <v>55.840080292247436</v>
      </c>
      <c r="E2982">
        <f>'TPS543C20 Loop Gain'!B958</f>
        <v>82400</v>
      </c>
    </row>
    <row r="2983" spans="3:5" x14ac:dyDescent="0.35">
      <c r="C2983">
        <f>'TPS543C20 Loop Gain'!AI957</f>
        <v>-25.913824255056458</v>
      </c>
      <c r="D2983">
        <f>'TPS543C20 Loop Gain'!AJ957</f>
        <v>55.855597610002597</v>
      </c>
      <c r="E2983">
        <f>'TPS543C20 Loop Gain'!B957</f>
        <v>82300</v>
      </c>
    </row>
    <row r="2984" spans="3:5" x14ac:dyDescent="0.35">
      <c r="C2984">
        <f>'TPS543C20 Loop Gain'!AI956</f>
        <v>-25.902371652534931</v>
      </c>
      <c r="D2984">
        <f>'TPS543C20 Loop Gain'!AJ956</f>
        <v>55.871080911151466</v>
      </c>
      <c r="E2984">
        <f>'TPS543C20 Loop Gain'!B956</f>
        <v>82200</v>
      </c>
    </row>
    <row r="2985" spans="3:5" x14ac:dyDescent="0.35">
      <c r="C2985">
        <f>'TPS543C20 Loop Gain'!AI955</f>
        <v>-25.890905566623967</v>
      </c>
      <c r="D2985">
        <f>'TPS543C20 Loop Gain'!AJ955</f>
        <v>55.886530080551374</v>
      </c>
      <c r="E2985">
        <f>'TPS543C20 Loop Gain'!B955</f>
        <v>82100</v>
      </c>
    </row>
    <row r="2986" spans="3:5" x14ac:dyDescent="0.35">
      <c r="C2986">
        <f>'TPS543C20 Loop Gain'!AI954</f>
        <v>-25.879425958434563</v>
      </c>
      <c r="D2986">
        <f>'TPS543C20 Loop Gain'!AJ954</f>
        <v>55.901945002510807</v>
      </c>
      <c r="E2986">
        <f>'TPS543C20 Loop Gain'!B954</f>
        <v>82000</v>
      </c>
    </row>
    <row r="2987" spans="3:5" x14ac:dyDescent="0.35">
      <c r="C2987">
        <f>'TPS543C20 Loop Gain'!AI953</f>
        <v>-25.867932788916011</v>
      </c>
      <c r="D2987">
        <f>'TPS543C20 Loop Gain'!AJ953</f>
        <v>55.917325560785677</v>
      </c>
      <c r="E2987">
        <f>'TPS543C20 Loop Gain'!B953</f>
        <v>81900</v>
      </c>
    </row>
    <row r="2988" spans="3:5" x14ac:dyDescent="0.35">
      <c r="C2988">
        <f>'TPS543C20 Loop Gain'!AI952</f>
        <v>-25.856426018855888</v>
      </c>
      <c r="D2988">
        <f>'TPS543C20 Loop Gain'!AJ952</f>
        <v>55.932671638575151</v>
      </c>
      <c r="E2988">
        <f>'TPS543C20 Loop Gain'!B952</f>
        <v>81800</v>
      </c>
    </row>
    <row r="2989" spans="3:5" x14ac:dyDescent="0.35">
      <c r="C2989">
        <f>'TPS543C20 Loop Gain'!AI951</f>
        <v>-25.844905608878381</v>
      </c>
      <c r="D2989">
        <f>'TPS543C20 Loop Gain'!AJ951</f>
        <v>55.947983118520916</v>
      </c>
      <c r="E2989">
        <f>'TPS543C20 Loop Gain'!B951</f>
        <v>81700</v>
      </c>
    </row>
    <row r="2990" spans="3:5" x14ac:dyDescent="0.35">
      <c r="C2990">
        <f>'TPS543C20 Loop Gain'!AI950</f>
        <v>-25.833371519443553</v>
      </c>
      <c r="D2990">
        <f>'TPS543C20 Loop Gain'!AJ950</f>
        <v>55.963259882700925</v>
      </c>
      <c r="E2990">
        <f>'TPS543C20 Loop Gain'!B950</f>
        <v>81600</v>
      </c>
    </row>
    <row r="2991" spans="3:5" x14ac:dyDescent="0.35">
      <c r="C2991">
        <f>'TPS543C20 Loop Gain'!AI949</f>
        <v>-25.821823710847148</v>
      </c>
      <c r="D2991">
        <f>'TPS543C20 Loop Gain'!AJ949</f>
        <v>55.978501812628785</v>
      </c>
      <c r="E2991">
        <f>'TPS543C20 Loop Gain'!B949</f>
        <v>81500</v>
      </c>
    </row>
    <row r="2992" spans="3:5" x14ac:dyDescent="0.35">
      <c r="C2992">
        <f>'TPS543C20 Loop Gain'!AI948</f>
        <v>-25.810262143217813</v>
      </c>
      <c r="D2992">
        <f>'TPS543C20 Loop Gain'!AJ948</f>
        <v>55.993708789248991</v>
      </c>
      <c r="E2992">
        <f>'TPS543C20 Loop Gain'!B948</f>
        <v>81400</v>
      </c>
    </row>
    <row r="2993" spans="3:5" x14ac:dyDescent="0.35">
      <c r="C2993">
        <f>'TPS543C20 Loop Gain'!AI947</f>
        <v>-25.79868677651821</v>
      </c>
      <c r="D2993">
        <f>'TPS543C20 Loop Gain'!AJ947</f>
        <v>56.008880692934511</v>
      </c>
      <c r="E2993">
        <f>'TPS543C20 Loop Gain'!B947</f>
        <v>81300</v>
      </c>
    </row>
    <row r="2994" spans="3:5" x14ac:dyDescent="0.35">
      <c r="C2994">
        <f>'TPS543C20 Loop Gain'!AI946</f>
        <v>-25.787097570543118</v>
      </c>
      <c r="D2994">
        <f>'TPS543C20 Loop Gain'!AJ946</f>
        <v>56.024017403482155</v>
      </c>
      <c r="E2994">
        <f>'TPS543C20 Loop Gain'!B946</f>
        <v>81200</v>
      </c>
    </row>
    <row r="2995" spans="3:5" x14ac:dyDescent="0.35">
      <c r="C2995">
        <f>'TPS543C20 Loop Gain'!AI945</f>
        <v>-25.775494484918063</v>
      </c>
      <c r="D2995">
        <f>'TPS543C20 Loop Gain'!AJ945</f>
        <v>56.039118800111389</v>
      </c>
      <c r="E2995">
        <f>'TPS543C20 Loop Gain'!B945</f>
        <v>81100</v>
      </c>
    </row>
    <row r="2996" spans="3:5" x14ac:dyDescent="0.35">
      <c r="C2996">
        <f>'TPS543C20 Loop Gain'!AI944</f>
        <v>-25.763877479099161</v>
      </c>
      <c r="D2996">
        <f>'TPS543C20 Loop Gain'!AJ944</f>
        <v>56.05418476145978</v>
      </c>
      <c r="E2996">
        <f>'TPS543C20 Loop Gain'!B944</f>
        <v>81000</v>
      </c>
    </row>
    <row r="2997" spans="3:5" x14ac:dyDescent="0.35">
      <c r="C2997">
        <f>'TPS543C20 Loop Gain'!AI943</f>
        <v>-25.752246512371517</v>
      </c>
      <c r="D2997">
        <f>'TPS543C20 Loop Gain'!AJ943</f>
        <v>56.069215165579138</v>
      </c>
      <c r="E2997">
        <f>'TPS543C20 Loop Gain'!B943</f>
        <v>80900</v>
      </c>
    </row>
    <row r="2998" spans="3:5" x14ac:dyDescent="0.35">
      <c r="C2998">
        <f>'TPS543C20 Loop Gain'!AI942</f>
        <v>-25.740601543848804</v>
      </c>
      <c r="D2998">
        <f>'TPS543C20 Loop Gain'!AJ942</f>
        <v>56.084209889932382</v>
      </c>
      <c r="E2998">
        <f>'TPS543C20 Loop Gain'!B942</f>
        <v>80800</v>
      </c>
    </row>
    <row r="2999" spans="3:5" x14ac:dyDescent="0.35">
      <c r="C2999">
        <f>'TPS543C20 Loop Gain'!AI941</f>
        <v>-25.728942532471713</v>
      </c>
      <c r="D2999">
        <f>'TPS543C20 Loop Gain'!AJ941</f>
        <v>56.099168811391856</v>
      </c>
      <c r="E2999">
        <f>'TPS543C20 Loop Gain'!B941</f>
        <v>80700</v>
      </c>
    </row>
    <row r="3000" spans="3:5" x14ac:dyDescent="0.35">
      <c r="C3000">
        <f>'TPS543C20 Loop Gain'!AI940</f>
        <v>-25.717269437007396</v>
      </c>
      <c r="D3000">
        <f>'TPS543C20 Loop Gain'!AJ940</f>
        <v>56.114091806232942</v>
      </c>
      <c r="E3000">
        <f>'TPS543C20 Loop Gain'!B940</f>
        <v>80600</v>
      </c>
    </row>
    <row r="3001" spans="3:5" x14ac:dyDescent="0.35">
      <c r="C3001">
        <f>'TPS543C20 Loop Gain'!AI939</f>
        <v>-25.705582216047887</v>
      </c>
      <c r="D3001">
        <f>'TPS543C20 Loop Gain'!AJ939</f>
        <v>56.128978750133605</v>
      </c>
      <c r="E3001">
        <f>'TPS543C20 Loop Gain'!B939</f>
        <v>80500</v>
      </c>
    </row>
    <row r="3002" spans="3:5" x14ac:dyDescent="0.35">
      <c r="C3002">
        <f>'TPS543C20 Loop Gain'!AI938</f>
        <v>-25.693880828010197</v>
      </c>
      <c r="D3002">
        <f>'TPS543C20 Loop Gain'!AJ938</f>
        <v>56.143829518168879</v>
      </c>
      <c r="E3002">
        <f>'TPS543C20 Loop Gain'!B938</f>
        <v>80400</v>
      </c>
    </row>
    <row r="3003" spans="3:5" x14ac:dyDescent="0.35">
      <c r="C3003">
        <f>'TPS543C20 Loop Gain'!AI937</f>
        <v>-25.682165231133599</v>
      </c>
      <c r="D3003">
        <f>'TPS543C20 Loop Gain'!AJ937</f>
        <v>56.15864398480808</v>
      </c>
      <c r="E3003">
        <f>'TPS543C20 Loop Gain'!B937</f>
        <v>80300</v>
      </c>
    </row>
    <row r="3004" spans="3:5" x14ac:dyDescent="0.35">
      <c r="C3004">
        <f>'TPS543C20 Loop Gain'!AI936</f>
        <v>-25.670435383480349</v>
      </c>
      <c r="D3004">
        <f>'TPS543C20 Loop Gain'!AJ936</f>
        <v>56.173422023911662</v>
      </c>
      <c r="E3004">
        <f>'TPS543C20 Loop Gain'!B936</f>
        <v>80200</v>
      </c>
    </row>
    <row r="3005" spans="3:5" x14ac:dyDescent="0.35">
      <c r="C3005">
        <f>'TPS543C20 Loop Gain'!AI935</f>
        <v>-25.65869124293371</v>
      </c>
      <c r="D3005">
        <f>'TPS543C20 Loop Gain'!AJ935</f>
        <v>56.188163508726724</v>
      </c>
      <c r="E3005">
        <f>'TPS543C20 Loop Gain'!B935</f>
        <v>80100</v>
      </c>
    </row>
    <row r="3006" spans="3:5" x14ac:dyDescent="0.35">
      <c r="C3006">
        <f>'TPS543C20 Loop Gain'!AI934</f>
        <v>-25.646932767196692</v>
      </c>
      <c r="D3006">
        <f>'TPS543C20 Loop Gain'!AJ934</f>
        <v>56.202868311884366</v>
      </c>
      <c r="E3006">
        <f>'TPS543C20 Loop Gain'!B934</f>
        <v>80000</v>
      </c>
    </row>
    <row r="3007" spans="3:5" x14ac:dyDescent="0.35">
      <c r="C3007">
        <f>'TPS543C20 Loop Gain'!AI933</f>
        <v>-25.635159913791821</v>
      </c>
      <c r="D3007">
        <f>'TPS543C20 Loop Gain'!AJ933</f>
        <v>56.217536305395612</v>
      </c>
      <c r="E3007">
        <f>'TPS543C20 Loop Gain'!B933</f>
        <v>79900</v>
      </c>
    </row>
    <row r="3008" spans="3:5" x14ac:dyDescent="0.35">
      <c r="C3008">
        <f>'TPS543C20 Loop Gain'!AI932</f>
        <v>-25.623372640059287</v>
      </c>
      <c r="D3008">
        <f>'TPS543C20 Loop Gain'!AJ932</f>
        <v>56.232167360648404</v>
      </c>
      <c r="E3008">
        <f>'TPS543C20 Loop Gain'!B932</f>
        <v>79800</v>
      </c>
    </row>
    <row r="3009" spans="3:5" x14ac:dyDescent="0.35">
      <c r="C3009">
        <f>'TPS543C20 Loop Gain'!AI931</f>
        <v>-25.611570903156391</v>
      </c>
      <c r="D3009">
        <f>'TPS543C20 Loop Gain'!AJ931</f>
        <v>56.246761348402813</v>
      </c>
      <c r="E3009">
        <f>'TPS543C20 Loop Gain'!B931</f>
        <v>79700</v>
      </c>
    </row>
    <row r="3010" spans="3:5" x14ac:dyDescent="0.35">
      <c r="C3010">
        <f>'TPS543C20 Loop Gain'!AI930</f>
        <v>-25.599754660056352</v>
      </c>
      <c r="D3010">
        <f>'TPS543C20 Loop Gain'!AJ930</f>
        <v>56.261318138789257</v>
      </c>
      <c r="E3010">
        <f>'TPS543C20 Loop Gain'!B930</f>
        <v>79600</v>
      </c>
    </row>
    <row r="3011" spans="3:5" x14ac:dyDescent="0.35">
      <c r="C3011">
        <f>'TPS543C20 Loop Gain'!AI929</f>
        <v>-25.587923867546966</v>
      </c>
      <c r="D3011">
        <f>'TPS543C20 Loop Gain'!AJ929</f>
        <v>56.275837601301923</v>
      </c>
      <c r="E3011">
        <f>'TPS543C20 Loop Gain'!B929</f>
        <v>79500</v>
      </c>
    </row>
    <row r="3012" spans="3:5" x14ac:dyDescent="0.35">
      <c r="C3012">
        <f>'TPS543C20 Loop Gain'!AI928</f>
        <v>-25.576078482230109</v>
      </c>
      <c r="D3012">
        <f>'TPS543C20 Loop Gain'!AJ928</f>
        <v>56.290319604798469</v>
      </c>
      <c r="E3012">
        <f>'TPS543C20 Loop Gain'!B928</f>
        <v>79400</v>
      </c>
    </row>
    <row r="3013" spans="3:5" x14ac:dyDescent="0.35">
      <c r="C3013">
        <f>'TPS543C20 Loop Gain'!AI927</f>
        <v>-25.564218460519811</v>
      </c>
      <c r="D3013">
        <f>'TPS543C20 Loop Gain'!AJ927</f>
        <v>56.304764017494122</v>
      </c>
      <c r="E3013">
        <f>'TPS543C20 Loop Gain'!B927</f>
        <v>79300</v>
      </c>
    </row>
    <row r="3014" spans="3:5" x14ac:dyDescent="0.35">
      <c r="C3014">
        <f>'TPS543C20 Loop Gain'!AI926</f>
        <v>-25.552343758641772</v>
      </c>
      <c r="D3014">
        <f>'TPS543C20 Loop Gain'!AJ926</f>
        <v>56.319170706958076</v>
      </c>
      <c r="E3014">
        <f>'TPS543C20 Loop Gain'!B926</f>
        <v>79200</v>
      </c>
    </row>
    <row r="3015" spans="3:5" x14ac:dyDescent="0.35">
      <c r="C3015">
        <f>'TPS543C20 Loop Gain'!AI925</f>
        <v>-25.540454332632081</v>
      </c>
      <c r="D3015">
        <f>'TPS543C20 Loop Gain'!AJ925</f>
        <v>56.333539540110621</v>
      </c>
      <c r="E3015">
        <f>'TPS543C20 Loop Gain'!B925</f>
        <v>79100</v>
      </c>
    </row>
    <row r="3016" spans="3:5" x14ac:dyDescent="0.35">
      <c r="C3016">
        <f>'TPS543C20 Loop Gain'!AI924</f>
        <v>-25.5285501383362</v>
      </c>
      <c r="D3016">
        <f>'TPS543C20 Loop Gain'!AJ924</f>
        <v>56.347870383218627</v>
      </c>
      <c r="E3016">
        <f>'TPS543C20 Loop Gain'!B924</f>
        <v>79000</v>
      </c>
    </row>
    <row r="3017" spans="3:5" x14ac:dyDescent="0.35">
      <c r="C3017">
        <f>'TPS543C20 Loop Gain'!AI923</f>
        <v>-25.516631131407248</v>
      </c>
      <c r="D3017">
        <f>'TPS543C20 Loop Gain'!AJ923</f>
        <v>56.36216310189166</v>
      </c>
      <c r="E3017">
        <f>'TPS543C20 Loop Gain'!B923</f>
        <v>78900</v>
      </c>
    </row>
    <row r="3018" spans="3:5" x14ac:dyDescent="0.35">
      <c r="C3018">
        <f>'TPS543C20 Loop Gain'!AI922</f>
        <v>-25.504697267306156</v>
      </c>
      <c r="D3018">
        <f>'TPS543C20 Loop Gain'!AJ922</f>
        <v>56.376417561078966</v>
      </c>
      <c r="E3018">
        <f>'TPS543C20 Loop Gain'!B922</f>
        <v>78800</v>
      </c>
    </row>
    <row r="3019" spans="3:5" x14ac:dyDescent="0.35">
      <c r="C3019">
        <f>'TPS543C20 Loop Gain'!AI921</f>
        <v>-25.492748501298685</v>
      </c>
      <c r="D3019">
        <f>'TPS543C20 Loop Gain'!AJ921</f>
        <v>56.390633625064225</v>
      </c>
      <c r="E3019">
        <f>'TPS543C20 Loop Gain'!B921</f>
        <v>78700</v>
      </c>
    </row>
    <row r="3020" spans="3:5" x14ac:dyDescent="0.35">
      <c r="C3020">
        <f>'TPS543C20 Loop Gain'!AI920</f>
        <v>-25.480784788456031</v>
      </c>
      <c r="D3020">
        <f>'TPS543C20 Loop Gain'!AJ920</f>
        <v>56.404811157463413</v>
      </c>
      <c r="E3020">
        <f>'TPS543C20 Loop Gain'!B920</f>
        <v>78600</v>
      </c>
    </row>
    <row r="3021" spans="3:5" x14ac:dyDescent="0.35">
      <c r="C3021">
        <f>'TPS543C20 Loop Gain'!AI919</f>
        <v>-25.468806083652638</v>
      </c>
      <c r="D3021">
        <f>'TPS543C20 Loop Gain'!AJ919</f>
        <v>56.418950021218777</v>
      </c>
      <c r="E3021">
        <f>'TPS543C20 Loop Gain'!B919</f>
        <v>78500</v>
      </c>
    </row>
    <row r="3022" spans="3:5" x14ac:dyDescent="0.35">
      <c r="C3022">
        <f>'TPS543C20 Loop Gain'!AI918</f>
        <v>-25.456812341565445</v>
      </c>
      <c r="D3022">
        <f>'TPS543C20 Loop Gain'!AJ918</f>
        <v>56.433050078596892</v>
      </c>
      <c r="E3022">
        <f>'TPS543C20 Loop Gain'!B918</f>
        <v>78400</v>
      </c>
    </row>
    <row r="3023" spans="3:5" x14ac:dyDescent="0.35">
      <c r="C3023">
        <f>'TPS543C20 Loop Gain'!AI917</f>
        <v>-25.444803516671989</v>
      </c>
      <c r="D3023">
        <f>'TPS543C20 Loop Gain'!AJ917</f>
        <v>56.447111191183197</v>
      </c>
      <c r="E3023">
        <f>'TPS543C20 Loop Gain'!B917</f>
        <v>78300</v>
      </c>
    </row>
    <row r="3024" spans="3:5" x14ac:dyDescent="0.35">
      <c r="C3024">
        <f>'TPS543C20 Loop Gain'!AI916</f>
        <v>-25.432779563250513</v>
      </c>
      <c r="D3024">
        <f>'TPS543C20 Loop Gain'!AJ916</f>
        <v>56.461133219878683</v>
      </c>
      <c r="E3024">
        <f>'TPS543C20 Loop Gain'!B916</f>
        <v>78200</v>
      </c>
    </row>
    <row r="3025" spans="3:5" x14ac:dyDescent="0.35">
      <c r="C3025">
        <f>'TPS543C20 Loop Gain'!AI915</f>
        <v>-25.420740435377624</v>
      </c>
      <c r="D3025">
        <f>'TPS543C20 Loop Gain'!AJ915</f>
        <v>56.475116024896259</v>
      </c>
      <c r="E3025">
        <f>'TPS543C20 Loop Gain'!B915</f>
        <v>78100</v>
      </c>
    </row>
    <row r="3026" spans="3:5" x14ac:dyDescent="0.35">
      <c r="C3026">
        <f>'TPS543C20 Loop Gain'!AI914</f>
        <v>-25.408686086927602</v>
      </c>
      <c r="D3026">
        <f>'TPS543C20 Loop Gain'!AJ914</f>
        <v>56.489059465755467</v>
      </c>
      <c r="E3026">
        <f>'TPS543C20 Loop Gain'!B914</f>
        <v>78000</v>
      </c>
    </row>
    <row r="3027" spans="3:5" x14ac:dyDescent="0.35">
      <c r="C3027">
        <f>'TPS543C20 Loop Gain'!AI913</f>
        <v>-25.396616471570624</v>
      </c>
      <c r="D3027">
        <f>'TPS543C20 Loop Gain'!AJ913</f>
        <v>56.502963401279203</v>
      </c>
      <c r="E3027">
        <f>'TPS543C20 Loop Gain'!B913</f>
        <v>77900</v>
      </c>
    </row>
    <row r="3028" spans="3:5" x14ac:dyDescent="0.35">
      <c r="C3028">
        <f>'TPS543C20 Loop Gain'!AI912</f>
        <v>-25.384531542772809</v>
      </c>
      <c r="D3028">
        <f>'TPS543C20 Loop Gain'!AJ912</f>
        <v>56.51682768958996</v>
      </c>
      <c r="E3028">
        <f>'TPS543C20 Loop Gain'!B912</f>
        <v>77800</v>
      </c>
    </row>
    <row r="3029" spans="3:5" x14ac:dyDescent="0.35">
      <c r="C3029">
        <f>'TPS543C20 Loop Gain'!AI911</f>
        <v>-25.372431253793572</v>
      </c>
      <c r="D3029">
        <f>'TPS543C20 Loop Gain'!AJ911</f>
        <v>56.530652188104362</v>
      </c>
      <c r="E3029">
        <f>'TPS543C20 Loop Gain'!B911</f>
        <v>77700</v>
      </c>
    </row>
    <row r="3030" spans="3:5" x14ac:dyDescent="0.35">
      <c r="C3030">
        <f>'TPS543C20 Loop Gain'!AI910</f>
        <v>-25.360315557685066</v>
      </c>
      <c r="D3030">
        <f>'TPS543C20 Loop Gain'!AJ910</f>
        <v>56.544436753530221</v>
      </c>
      <c r="E3030">
        <f>'TPS543C20 Loop Gain'!B910</f>
        <v>77600</v>
      </c>
    </row>
    <row r="3031" spans="3:5" x14ac:dyDescent="0.35">
      <c r="C3031">
        <f>'TPS543C20 Loop Gain'!AI909</f>
        <v>-25.348184407290965</v>
      </c>
      <c r="D3031">
        <f>'TPS543C20 Loop Gain'!AJ909</f>
        <v>56.558181241862322</v>
      </c>
      <c r="E3031">
        <f>'TPS543C20 Loop Gain'!B909</f>
        <v>77500</v>
      </c>
    </row>
    <row r="3032" spans="3:5" x14ac:dyDescent="0.35">
      <c r="C3032">
        <f>'TPS543C20 Loop Gain'!AI908</f>
        <v>-25.336037755244696</v>
      </c>
      <c r="D3032">
        <f>'TPS543C20 Loop Gain'!AJ908</f>
        <v>56.571885508376852</v>
      </c>
      <c r="E3032">
        <f>'TPS543C20 Loop Gain'!B908</f>
        <v>77400</v>
      </c>
    </row>
    <row r="3033" spans="3:5" x14ac:dyDescent="0.35">
      <c r="C3033">
        <f>'TPS543C20 Loop Gain'!AI907</f>
        <v>-25.323875553968954</v>
      </c>
      <c r="D3033">
        <f>'TPS543C20 Loop Gain'!AJ907</f>
        <v>56.585549407628974</v>
      </c>
      <c r="E3033">
        <f>'TPS543C20 Loop Gain'!B907</f>
        <v>77300</v>
      </c>
    </row>
    <row r="3034" spans="3:5" x14ac:dyDescent="0.35">
      <c r="C3034">
        <f>'TPS543C20 Loop Gain'!AI906</f>
        <v>-25.311697755673638</v>
      </c>
      <c r="D3034">
        <f>'TPS543C20 Loop Gain'!AJ906</f>
        <v>56.59917279344802</v>
      </c>
      <c r="E3034">
        <f>'TPS543C20 Loop Gain'!B906</f>
        <v>77200</v>
      </c>
    </row>
    <row r="3035" spans="3:5" x14ac:dyDescent="0.35">
      <c r="C3035">
        <f>'TPS543C20 Loop Gain'!AI905</f>
        <v>-25.299504312354991</v>
      </c>
      <c r="D3035">
        <f>'TPS543C20 Loop Gain'!AJ905</f>
        <v>56.612755518930342</v>
      </c>
      <c r="E3035">
        <f>'TPS543C20 Loop Gain'!B905</f>
        <v>77100</v>
      </c>
    </row>
    <row r="3036" spans="3:5" x14ac:dyDescent="0.35">
      <c r="C3036">
        <f>'TPS543C20 Loop Gain'!AI904</f>
        <v>-25.287295175794483</v>
      </c>
      <c r="D3036">
        <f>'TPS543C20 Loop Gain'!AJ904</f>
        <v>56.626297436440126</v>
      </c>
      <c r="E3036">
        <f>'TPS543C20 Loop Gain'!B904</f>
        <v>77000</v>
      </c>
    </row>
    <row r="3037" spans="3:5" x14ac:dyDescent="0.35">
      <c r="C3037">
        <f>'TPS543C20 Loop Gain'!AI903</f>
        <v>-25.275070297556891</v>
      </c>
      <c r="D3037">
        <f>'TPS543C20 Loop Gain'!AJ903</f>
        <v>56.639798397601034</v>
      </c>
      <c r="E3037">
        <f>'TPS543C20 Loop Gain'!B903</f>
        <v>76900</v>
      </c>
    </row>
    <row r="3038" spans="3:5" x14ac:dyDescent="0.35">
      <c r="C3038">
        <f>'TPS543C20 Loop Gain'!AI902</f>
        <v>-25.262829628989508</v>
      </c>
      <c r="D3038">
        <f>'TPS543C20 Loop Gain'!AJ902</f>
        <v>56.65325825329365</v>
      </c>
      <c r="E3038">
        <f>'TPS543C20 Loop Gain'!B902</f>
        <v>76800</v>
      </c>
    </row>
    <row r="3039" spans="3:5" x14ac:dyDescent="0.35">
      <c r="C3039">
        <f>'TPS543C20 Loop Gain'!AI901</f>
        <v>-25.250573121220398</v>
      </c>
      <c r="D3039">
        <f>'TPS543C20 Loop Gain'!AJ901</f>
        <v>56.666676853648532</v>
      </c>
      <c r="E3039">
        <f>'TPS543C20 Loop Gain'!B901</f>
        <v>76700</v>
      </c>
    </row>
    <row r="3040" spans="3:5" x14ac:dyDescent="0.35">
      <c r="C3040">
        <f>'TPS543C20 Loop Gain'!AI900</f>
        <v>-25.238300725157579</v>
      </c>
      <c r="D3040">
        <f>'TPS543C20 Loop Gain'!AJ900</f>
        <v>56.680054048046927</v>
      </c>
      <c r="E3040">
        <f>'TPS543C20 Loop Gain'!B900</f>
        <v>76600</v>
      </c>
    </row>
    <row r="3041" spans="3:5" x14ac:dyDescent="0.35">
      <c r="C3041">
        <f>'TPS543C20 Loop Gain'!AI899</f>
        <v>-25.226012391486933</v>
      </c>
      <c r="D3041">
        <f>'TPS543C20 Loop Gain'!AJ899</f>
        <v>56.693389685109494</v>
      </c>
      <c r="E3041">
        <f>'TPS543C20 Loop Gain'!B899</f>
        <v>76500</v>
      </c>
    </row>
    <row r="3042" spans="3:5" x14ac:dyDescent="0.35">
      <c r="C3042">
        <f>'TPS543C20 Loop Gain'!AI898</f>
        <v>-25.213708070671661</v>
      </c>
      <c r="D3042">
        <f>'TPS543C20 Loop Gain'!AJ898</f>
        <v>56.706683612697944</v>
      </c>
      <c r="E3042">
        <f>'TPS543C20 Loop Gain'!B898</f>
        <v>76400</v>
      </c>
    </row>
    <row r="3043" spans="3:5" x14ac:dyDescent="0.35">
      <c r="C3043">
        <f>'TPS543C20 Loop Gain'!AI897</f>
        <v>-25.201387712950492</v>
      </c>
      <c r="D3043">
        <f>'TPS543C20 Loop Gain'!AJ897</f>
        <v>56.719935677906577</v>
      </c>
      <c r="E3043">
        <f>'TPS543C20 Loop Gain'!B897</f>
        <v>76300</v>
      </c>
    </row>
    <row r="3044" spans="3:5" x14ac:dyDescent="0.35">
      <c r="C3044">
        <f>'TPS543C20 Loop Gain'!AI896</f>
        <v>-25.189051268335984</v>
      </c>
      <c r="D3044">
        <f>'TPS543C20 Loop Gain'!AJ896</f>
        <v>56.733145727058009</v>
      </c>
      <c r="E3044">
        <f>'TPS543C20 Loop Gain'!B896</f>
        <v>76200</v>
      </c>
    </row>
    <row r="3045" spans="3:5" x14ac:dyDescent="0.35">
      <c r="C3045">
        <f>'TPS543C20 Loop Gain'!AI895</f>
        <v>-25.176698686613875</v>
      </c>
      <c r="D3045">
        <f>'TPS543C20 Loop Gain'!AJ895</f>
        <v>56.746313605701658</v>
      </c>
      <c r="E3045">
        <f>'TPS543C20 Loop Gain'!B895</f>
        <v>76100</v>
      </c>
    </row>
    <row r="3046" spans="3:5" x14ac:dyDescent="0.35">
      <c r="C3046">
        <f>'TPS543C20 Loop Gain'!AI894</f>
        <v>-25.164329917340883</v>
      </c>
      <c r="D3046">
        <f>'TPS543C20 Loop Gain'!AJ894</f>
        <v>56.759439158604415</v>
      </c>
      <c r="E3046">
        <f>'TPS543C20 Loop Gain'!B894</f>
        <v>76000</v>
      </c>
    </row>
    <row r="3047" spans="3:5" x14ac:dyDescent="0.35">
      <c r="C3047">
        <f>'TPS543C20 Loop Gain'!AI893</f>
        <v>-25.151944909844026</v>
      </c>
      <c r="D3047">
        <f>'TPS543C20 Loop Gain'!AJ893</f>
        <v>56.772522229750074</v>
      </c>
      <c r="E3047">
        <f>'TPS543C20 Loop Gain'!B893</f>
        <v>75900</v>
      </c>
    </row>
    <row r="3048" spans="3:5" x14ac:dyDescent="0.35">
      <c r="C3048">
        <f>'TPS543C20 Loop Gain'!AI892</f>
        <v>-25.139543613218557</v>
      </c>
      <c r="D3048">
        <f>'TPS543C20 Loop Gain'!AJ892</f>
        <v>56.785562662332019</v>
      </c>
      <c r="E3048">
        <f>'TPS543C20 Loop Gain'!B892</f>
        <v>75800</v>
      </c>
    </row>
    <row r="3049" spans="3:5" x14ac:dyDescent="0.35">
      <c r="C3049">
        <f>'TPS543C20 Loop Gain'!AI891</f>
        <v>-25.127125976327239</v>
      </c>
      <c r="D3049">
        <f>'TPS543C20 Loop Gain'!AJ891</f>
        <v>56.798560298750559</v>
      </c>
      <c r="E3049">
        <f>'TPS543C20 Loop Gain'!B891</f>
        <v>75700</v>
      </c>
    </row>
    <row r="3050" spans="3:5" x14ac:dyDescent="0.35">
      <c r="C3050">
        <f>'TPS543C20 Loop Gain'!AI890</f>
        <v>-25.114691947797869</v>
      </c>
      <c r="D3050">
        <f>'TPS543C20 Loop Gain'!AJ890</f>
        <v>56.811514980604947</v>
      </c>
      <c r="E3050">
        <f>'TPS543C20 Loop Gain'!B890</f>
        <v>75600</v>
      </c>
    </row>
    <row r="3051" spans="3:5" x14ac:dyDescent="0.35">
      <c r="C3051">
        <f>'TPS543C20 Loop Gain'!AI889</f>
        <v>-25.102241476022673</v>
      </c>
      <c r="D3051">
        <f>'TPS543C20 Loop Gain'!AJ889</f>
        <v>56.824426548692102</v>
      </c>
      <c r="E3051">
        <f>'TPS543C20 Loop Gain'!B889</f>
        <v>75500</v>
      </c>
    </row>
    <row r="3052" spans="3:5" x14ac:dyDescent="0.35">
      <c r="C3052">
        <f>'TPS543C20 Loop Gain'!AI888</f>
        <v>-25.089774509156733</v>
      </c>
      <c r="D3052">
        <f>'TPS543C20 Loop Gain'!AJ888</f>
        <v>56.837294842999832</v>
      </c>
      <c r="E3052">
        <f>'TPS543C20 Loop Gain'!B888</f>
        <v>75400</v>
      </c>
    </row>
    <row r="3053" spans="3:5" x14ac:dyDescent="0.35">
      <c r="C3053">
        <f>'TPS543C20 Loop Gain'!AI887</f>
        <v>-25.077290995116442</v>
      </c>
      <c r="D3053">
        <f>'TPS543C20 Loop Gain'!AJ887</f>
        <v>56.850119702701996</v>
      </c>
      <c r="E3053">
        <f>'TPS543C20 Loop Gain'!B887</f>
        <v>75300</v>
      </c>
    </row>
    <row r="3054" spans="3:5" x14ac:dyDescent="0.35">
      <c r="C3054">
        <f>'TPS543C20 Loop Gain'!AI886</f>
        <v>-25.064790881577167</v>
      </c>
      <c r="D3054">
        <f>'TPS543C20 Loop Gain'!AJ886</f>
        <v>56.862900966153994</v>
      </c>
      <c r="E3054">
        <f>'TPS543C20 Loop Gain'!B886</f>
        <v>75200</v>
      </c>
    </row>
    <row r="3055" spans="3:5" x14ac:dyDescent="0.35">
      <c r="C3055">
        <f>'TPS543C20 Loop Gain'!AI885</f>
        <v>-25.05227411597355</v>
      </c>
      <c r="D3055">
        <f>'TPS543C20 Loop Gain'!AJ885</f>
        <v>56.875638470887829</v>
      </c>
      <c r="E3055">
        <f>'TPS543C20 Loop Gain'!B885</f>
        <v>75100</v>
      </c>
    </row>
    <row r="3056" spans="3:5" x14ac:dyDescent="0.35">
      <c r="C3056">
        <f>'TPS543C20 Loop Gain'!AI884</f>
        <v>-25.039740645496266</v>
      </c>
      <c r="D3056">
        <f>'TPS543C20 Loop Gain'!AJ884</f>
        <v>56.888332053607584</v>
      </c>
      <c r="E3056">
        <f>'TPS543C20 Loop Gain'!B884</f>
        <v>75000</v>
      </c>
    </row>
    <row r="3057" spans="3:5" x14ac:dyDescent="0.35">
      <c r="C3057">
        <f>'TPS543C20 Loop Gain'!AI883</f>
        <v>-25.027190417091202</v>
      </c>
      <c r="D3057">
        <f>'TPS543C20 Loop Gain'!AJ883</f>
        <v>56.900981550181847</v>
      </c>
      <c r="E3057">
        <f>'TPS543C20 Loop Gain'!B883</f>
        <v>74900</v>
      </c>
    </row>
    <row r="3058" spans="3:5" x14ac:dyDescent="0.35">
      <c r="C3058">
        <f>'TPS543C20 Loop Gain'!AI882</f>
        <v>-25.014623377457777</v>
      </c>
      <c r="D3058">
        <f>'TPS543C20 Loop Gain'!AJ882</f>
        <v>56.913586795642964</v>
      </c>
      <c r="E3058">
        <f>'TPS543C20 Loop Gain'!B882</f>
        <v>74800</v>
      </c>
    </row>
    <row r="3059" spans="3:5" x14ac:dyDescent="0.35">
      <c r="C3059">
        <f>'TPS543C20 Loop Gain'!AI881</f>
        <v>-25.0020394730481</v>
      </c>
      <c r="D3059">
        <f>'TPS543C20 Loop Gain'!AJ881</f>
        <v>56.926147624178029</v>
      </c>
      <c r="E3059">
        <f>'TPS543C20 Loop Gain'!B881</f>
        <v>74700</v>
      </c>
    </row>
    <row r="3060" spans="3:5" x14ac:dyDescent="0.35">
      <c r="C3060">
        <f>'TPS543C20 Loop Gain'!AI880</f>
        <v>-24.989438650063921</v>
      </c>
      <c r="D3060">
        <f>'TPS543C20 Loop Gain'!AJ880</f>
        <v>56.938663869125286</v>
      </c>
      <c r="E3060">
        <f>'TPS543C20 Loop Gain'!B880</f>
        <v>74600</v>
      </c>
    </row>
    <row r="3061" spans="3:5" x14ac:dyDescent="0.35">
      <c r="C3061">
        <f>'TPS543C20 Loop Gain'!AI879</f>
        <v>-24.976820854456591</v>
      </c>
      <c r="D3061">
        <f>'TPS543C20 Loop Gain'!AJ879</f>
        <v>56.951135362970319</v>
      </c>
      <c r="E3061">
        <f>'TPS543C20 Loop Gain'!B879</f>
        <v>74500</v>
      </c>
    </row>
    <row r="3062" spans="3:5" x14ac:dyDescent="0.35">
      <c r="C3062">
        <f>'TPS543C20 Loop Gain'!AI878</f>
        <v>-24.964186031924378</v>
      </c>
      <c r="D3062">
        <f>'TPS543C20 Loop Gain'!AJ878</f>
        <v>56.96356193733849</v>
      </c>
      <c r="E3062">
        <f>'TPS543C20 Loop Gain'!B878</f>
        <v>74400</v>
      </c>
    </row>
    <row r="3063" spans="3:5" x14ac:dyDescent="0.35">
      <c r="C3063">
        <f>'TPS543C20 Loop Gain'!AI877</f>
        <v>-24.951534127911579</v>
      </c>
      <c r="D3063">
        <f>'TPS543C20 Loop Gain'!AJ877</f>
        <v>56.975943422989644</v>
      </c>
      <c r="E3063">
        <f>'TPS543C20 Loop Gain'!B877</f>
        <v>74300</v>
      </c>
    </row>
    <row r="3064" spans="3:5" x14ac:dyDescent="0.35">
      <c r="C3064">
        <f>'TPS543C20 Loop Gain'!AI876</f>
        <v>-24.938865087606384</v>
      </c>
      <c r="D3064">
        <f>'TPS543C20 Loop Gain'!AJ876</f>
        <v>56.988279649815809</v>
      </c>
      <c r="E3064">
        <f>'TPS543C20 Loop Gain'!B876</f>
        <v>74200</v>
      </c>
    </row>
    <row r="3065" spans="3:5" x14ac:dyDescent="0.35">
      <c r="C3065">
        <f>'TPS543C20 Loop Gain'!AI875</f>
        <v>-24.926178855939412</v>
      </c>
      <c r="D3065">
        <f>'TPS543C20 Loop Gain'!AJ875</f>
        <v>57.000570446833294</v>
      </c>
      <c r="E3065">
        <f>'TPS543C20 Loop Gain'!B875</f>
        <v>74100</v>
      </c>
    </row>
    <row r="3066" spans="3:5" x14ac:dyDescent="0.35">
      <c r="C3066">
        <f>'TPS543C20 Loop Gain'!AI874</f>
        <v>-24.913475377582323</v>
      </c>
      <c r="D3066">
        <f>'TPS543C20 Loop Gain'!AJ874</f>
        <v>57.012815642177877</v>
      </c>
      <c r="E3066">
        <f>'TPS543C20 Loop Gain'!B874</f>
        <v>74000</v>
      </c>
    </row>
    <row r="3067" spans="3:5" x14ac:dyDescent="0.35">
      <c r="C3067">
        <f>'TPS543C20 Loop Gain'!AI873</f>
        <v>-24.90075459694588</v>
      </c>
      <c r="D3067">
        <f>'TPS543C20 Loop Gain'!AJ873</f>
        <v>57.025015063099694</v>
      </c>
      <c r="E3067">
        <f>'TPS543C20 Loop Gain'!B873</f>
        <v>73900</v>
      </c>
    </row>
    <row r="3068" spans="3:5" x14ac:dyDescent="0.35">
      <c r="C3068">
        <f>'TPS543C20 Loop Gain'!AI872</f>
        <v>-24.888016458178647</v>
      </c>
      <c r="D3068">
        <f>'TPS543C20 Loop Gain'!AJ872</f>
        <v>57.037168535956681</v>
      </c>
      <c r="E3068">
        <f>'TPS543C20 Loop Gain'!B872</f>
        <v>73800</v>
      </c>
    </row>
    <row r="3069" spans="3:5" x14ac:dyDescent="0.35">
      <c r="C3069">
        <f>'TPS543C20 Loop Gain'!AI871</f>
        <v>-24.875260905164176</v>
      </c>
      <c r="D3069">
        <f>'TPS543C20 Loop Gain'!AJ871</f>
        <v>57.049275886211007</v>
      </c>
      <c r="E3069">
        <f>'TPS543C20 Loop Gain'!B871</f>
        <v>73700</v>
      </c>
    </row>
    <row r="3070" spans="3:5" x14ac:dyDescent="0.35">
      <c r="C3070">
        <f>'TPS543C20 Loop Gain'!AI870</f>
        <v>-24.862487881521218</v>
      </c>
      <c r="D3070">
        <f>'TPS543C20 Loop Gain'!AJ870</f>
        <v>57.061336938423182</v>
      </c>
      <c r="E3070">
        <f>'TPS543C20 Loop Gain'!B870</f>
        <v>73600</v>
      </c>
    </row>
    <row r="3071" spans="3:5" x14ac:dyDescent="0.35">
      <c r="C3071">
        <f>'TPS543C20 Loop Gain'!AI869</f>
        <v>-24.849697330600193</v>
      </c>
      <c r="D3071">
        <f>'TPS543C20 Loop Gain'!AJ869</f>
        <v>57.0733515162445</v>
      </c>
      <c r="E3071">
        <f>'TPS543C20 Loop Gain'!B869</f>
        <v>73500</v>
      </c>
    </row>
    <row r="3072" spans="3:5" x14ac:dyDescent="0.35">
      <c r="C3072">
        <f>'TPS543C20 Loop Gain'!AI868</f>
        <v>-24.836889195482549</v>
      </c>
      <c r="D3072">
        <f>'TPS543C20 Loop Gain'!AJ868</f>
        <v>57.085319442414701</v>
      </c>
      <c r="E3072">
        <f>'TPS543C20 Loop Gain'!B868</f>
        <v>73400</v>
      </c>
    </row>
    <row r="3073" spans="3:5" x14ac:dyDescent="0.35">
      <c r="C3073">
        <f>'TPS543C20 Loop Gain'!AI867</f>
        <v>-24.824063418978668</v>
      </c>
      <c r="D3073">
        <f>'TPS543C20 Loop Gain'!AJ867</f>
        <v>57.097240538752416</v>
      </c>
      <c r="E3073">
        <f>'TPS543C20 Loop Gain'!B867</f>
        <v>73300</v>
      </c>
    </row>
    <row r="3074" spans="3:5" x14ac:dyDescent="0.35">
      <c r="C3074">
        <f>'TPS543C20 Loop Gain'!AI866</f>
        <v>-24.811219943626259</v>
      </c>
      <c r="D3074">
        <f>'TPS543C20 Loop Gain'!AJ866</f>
        <v>57.10911462615335</v>
      </c>
      <c r="E3074">
        <f>'TPS543C20 Loop Gain'!B866</f>
        <v>73200</v>
      </c>
    </row>
    <row r="3075" spans="3:5" x14ac:dyDescent="0.35">
      <c r="C3075">
        <f>'TPS543C20 Loop Gain'!AI865</f>
        <v>-24.798358711688234</v>
      </c>
      <c r="D3075">
        <f>'TPS543C20 Loop Gain'!AJ865</f>
        <v>57.12094152458252</v>
      </c>
      <c r="E3075">
        <f>'TPS543C20 Loop Gain'!B865</f>
        <v>73100</v>
      </c>
    </row>
    <row r="3076" spans="3:5" x14ac:dyDescent="0.35">
      <c r="C3076">
        <f>'TPS543C20 Loop Gain'!AI864</f>
        <v>-24.785479665151389</v>
      </c>
      <c r="D3076">
        <f>'TPS543C20 Loop Gain'!AJ864</f>
        <v>57.132721053068202</v>
      </c>
      <c r="E3076">
        <f>'TPS543C20 Loop Gain'!B864</f>
        <v>73000</v>
      </c>
    </row>
    <row r="3077" spans="3:5" x14ac:dyDescent="0.35">
      <c r="C3077">
        <f>'TPS543C20 Loop Gain'!AI863</f>
        <v>-24.772582745724364</v>
      </c>
      <c r="D3077">
        <f>'TPS543C20 Loop Gain'!AJ863</f>
        <v>57.144453029698028</v>
      </c>
      <c r="E3077">
        <f>'TPS543C20 Loop Gain'!B863</f>
        <v>72900</v>
      </c>
    </row>
    <row r="3078" spans="3:5" x14ac:dyDescent="0.35">
      <c r="C3078">
        <f>'TPS543C20 Loop Gain'!AI862</f>
        <v>-24.759667894835921</v>
      </c>
      <c r="D3078">
        <f>'TPS543C20 Loop Gain'!AJ862</f>
        <v>57.156137271610966</v>
      </c>
      <c r="E3078">
        <f>'TPS543C20 Loop Gain'!B862</f>
        <v>72800</v>
      </c>
    </row>
    <row r="3079" spans="3:5" x14ac:dyDescent="0.35">
      <c r="C3079">
        <f>'TPS543C20 Loop Gain'!AI861</f>
        <v>-24.746735053633209</v>
      </c>
      <c r="D3079">
        <f>'TPS543C20 Loop Gain'!AJ861</f>
        <v>57.167773594993072</v>
      </c>
      <c r="E3079">
        <f>'TPS543C20 Loop Gain'!B861</f>
        <v>72700</v>
      </c>
    </row>
    <row r="3080" spans="3:5" x14ac:dyDescent="0.35">
      <c r="C3080">
        <f>'TPS543C20 Loop Gain'!AI860</f>
        <v>-24.733784162979468</v>
      </c>
      <c r="D3080">
        <f>'TPS543C20 Loop Gain'!AJ860</f>
        <v>57.179361815070294</v>
      </c>
      <c r="E3080">
        <f>'TPS543C20 Loop Gain'!B860</f>
        <v>72600</v>
      </c>
    </row>
    <row r="3081" spans="3:5" x14ac:dyDescent="0.35">
      <c r="C3081">
        <f>'TPS543C20 Loop Gain'!AI859</f>
        <v>-24.720815163452635</v>
      </c>
      <c r="D3081">
        <f>'TPS543C20 Loop Gain'!AJ859</f>
        <v>57.190901746103819</v>
      </c>
      <c r="E3081">
        <f>'TPS543C20 Loop Gain'!B859</f>
        <v>72500</v>
      </c>
    </row>
    <row r="3082" spans="3:5" x14ac:dyDescent="0.35">
      <c r="C3082">
        <f>'TPS543C20 Loop Gain'!AI858</f>
        <v>-24.707827995343536</v>
      </c>
      <c r="D3082">
        <f>'TPS543C20 Loop Gain'!AJ858</f>
        <v>57.202393201383749</v>
      </c>
      <c r="E3082">
        <f>'TPS543C20 Loop Gain'!B858</f>
        <v>72400</v>
      </c>
    </row>
    <row r="3083" spans="3:5" x14ac:dyDescent="0.35">
      <c r="C3083">
        <f>'TPS543C20 Loop Gain'!AI857</f>
        <v>-24.694822598653889</v>
      </c>
      <c r="D3083">
        <f>'TPS543C20 Loop Gain'!AJ857</f>
        <v>57.213835993222354</v>
      </c>
      <c r="E3083">
        <f>'TPS543C20 Loop Gain'!B857</f>
        <v>72300</v>
      </c>
    </row>
    <row r="3084" spans="3:5" x14ac:dyDescent="0.35">
      <c r="C3084">
        <f>'TPS543C20 Loop Gain'!AI856</f>
        <v>-24.681798913094028</v>
      </c>
      <c r="D3084">
        <f>'TPS543C20 Loop Gain'!AJ856</f>
        <v>57.225229932947563</v>
      </c>
      <c r="E3084">
        <f>'TPS543C20 Loop Gain'!B856</f>
        <v>72200</v>
      </c>
    </row>
    <row r="3085" spans="3:5" x14ac:dyDescent="0.35">
      <c r="C3085">
        <f>'TPS543C20 Loop Gain'!AI855</f>
        <v>-24.66875687808168</v>
      </c>
      <c r="D3085">
        <f>'TPS543C20 Loop Gain'!AJ855</f>
        <v>57.236574830898931</v>
      </c>
      <c r="E3085">
        <f>'TPS543C20 Loop Gain'!B855</f>
        <v>72100</v>
      </c>
    </row>
    <row r="3086" spans="3:5" x14ac:dyDescent="0.35">
      <c r="C3086">
        <f>'TPS543C20 Loop Gain'!AI854</f>
        <v>-24.655696432739202</v>
      </c>
      <c r="D3086">
        <f>'TPS543C20 Loop Gain'!AJ854</f>
        <v>57.247870496420553</v>
      </c>
      <c r="E3086">
        <f>'TPS543C20 Loop Gain'!B854</f>
        <v>72000</v>
      </c>
    </row>
    <row r="3087" spans="3:5" x14ac:dyDescent="0.35">
      <c r="C3087">
        <f>'TPS543C20 Loop Gain'!AI853</f>
        <v>-24.642617515892773</v>
      </c>
      <c r="D3087">
        <f>'TPS543C20 Loop Gain'!AJ853</f>
        <v>57.25911673785383</v>
      </c>
      <c r="E3087">
        <f>'TPS543C20 Loop Gain'!B853</f>
        <v>71900</v>
      </c>
    </row>
    <row r="3088" spans="3:5" x14ac:dyDescent="0.35">
      <c r="C3088">
        <f>'TPS543C20 Loop Gain'!AI852</f>
        <v>-24.629520066069055</v>
      </c>
      <c r="D3088">
        <f>'TPS543C20 Loop Gain'!AJ852</f>
        <v>57.270313362531077</v>
      </c>
      <c r="E3088">
        <f>'TPS543C20 Loop Gain'!B852</f>
        <v>71800</v>
      </c>
    </row>
    <row r="3089" spans="3:5" x14ac:dyDescent="0.35">
      <c r="C3089">
        <f>'TPS543C20 Loop Gain'!AI851</f>
        <v>-24.616404021494411</v>
      </c>
      <c r="D3089">
        <f>'TPS543C20 Loop Gain'!AJ851</f>
        <v>57.281460176772732</v>
      </c>
      <c r="E3089">
        <f>'TPS543C20 Loop Gain'!B851</f>
        <v>71700</v>
      </c>
    </row>
    <row r="3090" spans="3:5" x14ac:dyDescent="0.35">
      <c r="C3090">
        <f>'TPS543C20 Loop Gain'!AI850</f>
        <v>-24.603269320092508</v>
      </c>
      <c r="D3090">
        <f>'TPS543C20 Loop Gain'!AJ850</f>
        <v>57.292556985875528</v>
      </c>
      <c r="E3090">
        <f>'TPS543C20 Loop Gain'!B850</f>
        <v>71600</v>
      </c>
    </row>
    <row r="3091" spans="3:5" x14ac:dyDescent="0.35">
      <c r="C3091">
        <f>'TPS543C20 Loop Gain'!AI849</f>
        <v>-24.590115899481923</v>
      </c>
      <c r="D3091">
        <f>'TPS543C20 Loop Gain'!AJ849</f>
        <v>57.303603594110932</v>
      </c>
      <c r="E3091">
        <f>'TPS543C20 Loop Gain'!B849</f>
        <v>71500</v>
      </c>
    </row>
    <row r="3092" spans="3:5" x14ac:dyDescent="0.35">
      <c r="C3092">
        <f>'TPS543C20 Loop Gain'!AI848</f>
        <v>-24.576943696974812</v>
      </c>
      <c r="D3092">
        <f>'TPS543C20 Loop Gain'!AJ848</f>
        <v>57.314599804716046</v>
      </c>
      <c r="E3092">
        <f>'TPS543C20 Loop Gain'!B848</f>
        <v>71400</v>
      </c>
    </row>
    <row r="3093" spans="3:5" x14ac:dyDescent="0.35">
      <c r="C3093">
        <f>'TPS543C20 Loop Gain'!AI847</f>
        <v>-24.563752649573875</v>
      </c>
      <c r="D3093">
        <f>'TPS543C20 Loop Gain'!AJ847</f>
        <v>57.325545419888059</v>
      </c>
      <c r="E3093">
        <f>'TPS543C20 Loop Gain'!B847</f>
        <v>71300</v>
      </c>
    </row>
    <row r="3094" spans="3:5" x14ac:dyDescent="0.35">
      <c r="C3094">
        <f>'TPS543C20 Loop Gain'!AI846</f>
        <v>-24.550542693971718</v>
      </c>
      <c r="D3094">
        <f>'TPS543C20 Loop Gain'!AJ846</f>
        <v>57.336440240777911</v>
      </c>
      <c r="E3094">
        <f>'TPS543C20 Loop Gain'!B846</f>
        <v>71200</v>
      </c>
    </row>
    <row r="3095" spans="3:5" x14ac:dyDescent="0.35">
      <c r="C3095">
        <f>'TPS543C20 Loop Gain'!AI845</f>
        <v>-24.537313766547626</v>
      </c>
      <c r="D3095">
        <f>'TPS543C20 Loop Gain'!AJ845</f>
        <v>57.347284067481951</v>
      </c>
      <c r="E3095">
        <f>'TPS543C20 Loop Gain'!B845</f>
        <v>71100</v>
      </c>
    </row>
    <row r="3096" spans="3:5" x14ac:dyDescent="0.35">
      <c r="C3096">
        <f>'TPS543C20 Loop Gain'!AI844</f>
        <v>-24.524065803365779</v>
      </c>
      <c r="D3096">
        <f>'TPS543C20 Loop Gain'!AJ844</f>
        <v>57.358076699038591</v>
      </c>
      <c r="E3096">
        <f>'TPS543C20 Loop Gain'!B844</f>
        <v>71000</v>
      </c>
    </row>
    <row r="3097" spans="3:5" x14ac:dyDescent="0.35">
      <c r="C3097">
        <f>'TPS543C20 Loop Gain'!AI843</f>
        <v>-24.510798740172962</v>
      </c>
      <c r="D3097">
        <f>'TPS543C20 Loop Gain'!AJ843</f>
        <v>57.368817933418768</v>
      </c>
      <c r="E3097">
        <f>'TPS543C20 Loop Gain'!B843</f>
        <v>70900</v>
      </c>
    </row>
    <row r="3098" spans="3:5" x14ac:dyDescent="0.35">
      <c r="C3098">
        <f>'TPS543C20 Loop Gain'!AI842</f>
        <v>-24.497512512397549</v>
      </c>
      <c r="D3098">
        <f>'TPS543C20 Loop Gain'!AJ842</f>
        <v>57.379507567519681</v>
      </c>
      <c r="E3098">
        <f>'TPS543C20 Loop Gain'!B842</f>
        <v>70800</v>
      </c>
    </row>
    <row r="3099" spans="3:5" x14ac:dyDescent="0.35">
      <c r="C3099">
        <f>'TPS543C20 Loop Gain'!AI841</f>
        <v>-24.484207055145664</v>
      </c>
      <c r="D3099">
        <f>'TPS543C20 Loop Gain'!AJ841</f>
        <v>57.390145397159728</v>
      </c>
      <c r="E3099">
        <f>'TPS543C20 Loop Gain'!B841</f>
        <v>70700</v>
      </c>
    </row>
    <row r="3100" spans="3:5" x14ac:dyDescent="0.35">
      <c r="C3100">
        <f>'TPS543C20 Loop Gain'!AI840</f>
        <v>-24.470882303200177</v>
      </c>
      <c r="D3100">
        <f>'TPS543C20 Loop Gain'!AJ840</f>
        <v>57.400731217070465</v>
      </c>
      <c r="E3100">
        <f>'TPS543C20 Loop Gain'!B840</f>
        <v>70600</v>
      </c>
    </row>
    <row r="3101" spans="3:5" x14ac:dyDescent="0.35">
      <c r="C3101">
        <f>'TPS543C20 Loop Gain'!AI839</f>
        <v>-24.457538191018134</v>
      </c>
      <c r="D3101">
        <f>'TPS543C20 Loop Gain'!AJ839</f>
        <v>57.411264820889052</v>
      </c>
      <c r="E3101">
        <f>'TPS543C20 Loop Gain'!B839</f>
        <v>70500</v>
      </c>
    </row>
    <row r="3102" spans="3:5" x14ac:dyDescent="0.35">
      <c r="C3102">
        <f>'TPS543C20 Loop Gain'!AI838</f>
        <v>-24.444174652728734</v>
      </c>
      <c r="D3102">
        <f>'TPS543C20 Loop Gain'!AJ838</f>
        <v>57.421746001153132</v>
      </c>
      <c r="E3102">
        <f>'TPS543C20 Loop Gain'!B838</f>
        <v>70400</v>
      </c>
    </row>
    <row r="3103" spans="3:5" x14ac:dyDescent="0.35">
      <c r="C3103">
        <f>'TPS543C20 Loop Gain'!AI837</f>
        <v>-24.430791622130975</v>
      </c>
      <c r="D3103">
        <f>'TPS543C20 Loop Gain'!AJ837</f>
        <v>57.432174549292178</v>
      </c>
      <c r="E3103">
        <f>'TPS543C20 Loop Gain'!B837</f>
        <v>70300</v>
      </c>
    </row>
    <row r="3104" spans="3:5" x14ac:dyDescent="0.35">
      <c r="C3104">
        <f>'TPS543C20 Loop Gain'!AI836</f>
        <v>-24.417389032691439</v>
      </c>
      <c r="D3104">
        <f>'TPS543C20 Loop Gain'!AJ836</f>
        <v>57.442550255621761</v>
      </c>
      <c r="E3104">
        <f>'TPS543C20 Loop Gain'!B836</f>
        <v>70200</v>
      </c>
    </row>
    <row r="3105" spans="3:5" x14ac:dyDescent="0.35">
      <c r="C3105">
        <f>'TPS543C20 Loop Gain'!AI835</f>
        <v>-24.403966817542056</v>
      </c>
      <c r="D3105">
        <f>'TPS543C20 Loop Gain'!AJ835</f>
        <v>57.452872909335433</v>
      </c>
      <c r="E3105">
        <f>'TPS543C20 Loop Gain'!B835</f>
        <v>70100</v>
      </c>
    </row>
    <row r="3106" spans="3:5" x14ac:dyDescent="0.35">
      <c r="C3106">
        <f>'TPS543C20 Loop Gain'!AI834</f>
        <v>-24.390524909477666</v>
      </c>
      <c r="D3106">
        <f>'TPS543C20 Loop Gain'!AJ834</f>
        <v>57.463142298498418</v>
      </c>
      <c r="E3106">
        <f>'TPS543C20 Loop Gain'!B834</f>
        <v>70000</v>
      </c>
    </row>
    <row r="3107" spans="3:5" x14ac:dyDescent="0.35">
      <c r="C3107">
        <f>'TPS543C20 Loop Gain'!AI833</f>
        <v>-24.377063240954509</v>
      </c>
      <c r="D3107">
        <f>'TPS543C20 Loop Gain'!AJ833</f>
        <v>57.473358210039876</v>
      </c>
      <c r="E3107">
        <f>'TPS543C20 Loop Gain'!B833</f>
        <v>69900</v>
      </c>
    </row>
    <row r="3108" spans="3:5" x14ac:dyDescent="0.35">
      <c r="C3108">
        <f>'TPS543C20 Loop Gain'!AI832</f>
        <v>-24.363581744086535</v>
      </c>
      <c r="D3108">
        <f>'TPS543C20 Loop Gain'!AJ832</f>
        <v>57.483520429747578</v>
      </c>
      <c r="E3108">
        <f>'TPS543C20 Loop Gain'!B832</f>
        <v>69800</v>
      </c>
    </row>
    <row r="3109" spans="3:5" x14ac:dyDescent="0.35">
      <c r="C3109">
        <f>'TPS543C20 Loop Gain'!AI831</f>
        <v>-24.350080350644202</v>
      </c>
      <c r="D3109">
        <f>'TPS543C20 Loop Gain'!AJ831</f>
        <v>57.49362874225681</v>
      </c>
      <c r="E3109">
        <f>'TPS543C20 Loop Gain'!B831</f>
        <v>69700</v>
      </c>
    </row>
    <row r="3110" spans="3:5" x14ac:dyDescent="0.35">
      <c r="C3110">
        <f>'TPS543C20 Loop Gain'!AI830</f>
        <v>-24.33655899205197</v>
      </c>
      <c r="D3110">
        <f>'TPS543C20 Loop Gain'!AJ830</f>
        <v>57.503682931047194</v>
      </c>
      <c r="E3110">
        <f>'TPS543C20 Loop Gain'!B830</f>
        <v>69600</v>
      </c>
    </row>
    <row r="3111" spans="3:5" x14ac:dyDescent="0.35">
      <c r="C3111">
        <f>'TPS543C20 Loop Gain'!AI829</f>
        <v>-24.323017599385551</v>
      </c>
      <c r="D3111">
        <f>'TPS543C20 Loop Gain'!AJ829</f>
        <v>57.513682778431658</v>
      </c>
      <c r="E3111">
        <f>'TPS543C20 Loop Gain'!B829</f>
        <v>69500</v>
      </c>
    </row>
    <row r="3112" spans="3:5" x14ac:dyDescent="0.35">
      <c r="C3112">
        <f>'TPS543C20 Loop Gain'!AI828</f>
        <v>-24.309456103369605</v>
      </c>
      <c r="D3112">
        <f>'TPS543C20 Loop Gain'!AJ828</f>
        <v>57.523628065552344</v>
      </c>
      <c r="E3112">
        <f>'TPS543C20 Loop Gain'!B828</f>
        <v>69400</v>
      </c>
    </row>
    <row r="3113" spans="3:5" x14ac:dyDescent="0.35">
      <c r="C3113">
        <f>'TPS543C20 Loop Gain'!AI827</f>
        <v>-24.295874434375655</v>
      </c>
      <c r="D3113">
        <f>'TPS543C20 Loop Gain'!AJ827</f>
        <v>57.533518572371783</v>
      </c>
      <c r="E3113">
        <f>'TPS543C20 Loop Gain'!B827</f>
        <v>69300</v>
      </c>
    </row>
    <row r="3114" spans="3:5" x14ac:dyDescent="0.35">
      <c r="C3114">
        <f>'TPS543C20 Loop Gain'!AI826</f>
        <v>-24.282272522419362</v>
      </c>
      <c r="D3114">
        <f>'TPS543C20 Loop Gain'!AJ826</f>
        <v>57.543354077664006</v>
      </c>
      <c r="E3114">
        <f>'TPS543C20 Loop Gain'!B826</f>
        <v>69200</v>
      </c>
    </row>
    <row r="3115" spans="3:5" x14ac:dyDescent="0.35">
      <c r="C3115">
        <f>'TPS543C20 Loop Gain'!AI825</f>
        <v>-24.268650297158455</v>
      </c>
      <c r="D3115">
        <f>'TPS543C20 Loop Gain'!AJ825</f>
        <v>57.553134359008922</v>
      </c>
      <c r="E3115">
        <f>'TPS543C20 Loop Gain'!B825</f>
        <v>69100</v>
      </c>
    </row>
    <row r="3116" spans="3:5" x14ac:dyDescent="0.35">
      <c r="C3116">
        <f>'TPS543C20 Loop Gain'!AI824</f>
        <v>-24.255007687889055</v>
      </c>
      <c r="D3116">
        <f>'TPS543C20 Loop Gain'!AJ824</f>
        <v>57.562859192783918</v>
      </c>
      <c r="E3116">
        <f>'TPS543C20 Loop Gain'!B824</f>
        <v>69000</v>
      </c>
    </row>
    <row r="3117" spans="3:5" x14ac:dyDescent="0.35">
      <c r="C3117">
        <f>'TPS543C20 Loop Gain'!AI823</f>
        <v>-24.241344623545288</v>
      </c>
      <c r="D3117">
        <f>'TPS543C20 Loop Gain'!AJ823</f>
        <v>57.572528354156098</v>
      </c>
      <c r="E3117">
        <f>'TPS543C20 Loop Gain'!B823</f>
        <v>68900</v>
      </c>
    </row>
    <row r="3118" spans="3:5" x14ac:dyDescent="0.35">
      <c r="C3118">
        <f>'TPS543C20 Loop Gain'!AI822</f>
        <v>-24.227661032694851</v>
      </c>
      <c r="D3118">
        <f>'TPS543C20 Loop Gain'!AJ822</f>
        <v>57.582141617074669</v>
      </c>
      <c r="E3118">
        <f>'TPS543C20 Loop Gain'!B822</f>
        <v>68800</v>
      </c>
    </row>
    <row r="3119" spans="3:5" x14ac:dyDescent="0.35">
      <c r="C3119">
        <f>'TPS543C20 Loop Gain'!AI821</f>
        <v>-24.213956843537442</v>
      </c>
      <c r="D3119">
        <f>'TPS543C20 Loop Gain'!AJ821</f>
        <v>57.591698754262254</v>
      </c>
      <c r="E3119">
        <f>'TPS543C20 Loop Gain'!B821</f>
        <v>68700</v>
      </c>
    </row>
    <row r="3120" spans="3:5" x14ac:dyDescent="0.35">
      <c r="C3120">
        <f>'TPS543C20 Loop Gain'!AI820</f>
        <v>-24.200231983902007</v>
      </c>
      <c r="D3120">
        <f>'TPS543C20 Loop Gain'!AJ820</f>
        <v>57.601199537210348</v>
      </c>
      <c r="E3120">
        <f>'TPS543C20 Loop Gain'!B820</f>
        <v>68600</v>
      </c>
    </row>
    <row r="3121" spans="3:5" x14ac:dyDescent="0.35">
      <c r="C3121">
        <f>'TPS543C20 Loop Gain'!AI819</f>
        <v>-24.186486381243995</v>
      </c>
      <c r="D3121">
        <f>'TPS543C20 Loop Gain'!AJ819</f>
        <v>57.610643736166203</v>
      </c>
      <c r="E3121">
        <f>'TPS543C20 Loop Gain'!B819</f>
        <v>68500</v>
      </c>
    </row>
    <row r="3122" spans="3:5" x14ac:dyDescent="0.35">
      <c r="C3122">
        <f>'TPS543C20 Loop Gain'!AI818</f>
        <v>-24.172719962643008</v>
      </c>
      <c r="D3122">
        <f>'TPS543C20 Loop Gain'!AJ818</f>
        <v>57.620031120129696</v>
      </c>
      <c r="E3122">
        <f>'TPS543C20 Loop Gain'!B818</f>
        <v>68400</v>
      </c>
    </row>
    <row r="3123" spans="3:5" x14ac:dyDescent="0.35">
      <c r="C3123">
        <f>'TPS543C20 Loop Gain'!AI817</f>
        <v>-24.158932654800118</v>
      </c>
      <c r="D3123">
        <f>'TPS543C20 Loop Gain'!AJ817</f>
        <v>57.629361456841039</v>
      </c>
      <c r="E3123">
        <f>'TPS543C20 Loop Gain'!B817</f>
        <v>68300</v>
      </c>
    </row>
    <row r="3124" spans="3:5" x14ac:dyDescent="0.35">
      <c r="C3124">
        <f>'TPS543C20 Loop Gain'!AI816</f>
        <v>-24.145124384035277</v>
      </c>
      <c r="D3124">
        <f>'TPS543C20 Loop Gain'!AJ816</f>
        <v>57.638634512777507</v>
      </c>
      <c r="E3124">
        <f>'TPS543C20 Loop Gain'!B816</f>
        <v>68200</v>
      </c>
    </row>
    <row r="3125" spans="3:5" x14ac:dyDescent="0.35">
      <c r="C3125">
        <f>'TPS543C20 Loop Gain'!AI815</f>
        <v>-24.131295076284168</v>
      </c>
      <c r="D3125">
        <f>'TPS543C20 Loop Gain'!AJ815</f>
        <v>57.647850053140509</v>
      </c>
      <c r="E3125">
        <f>'TPS543C20 Loop Gain'!B815</f>
        <v>68100</v>
      </c>
    </row>
    <row r="3126" spans="3:5" x14ac:dyDescent="0.35">
      <c r="C3126">
        <f>'TPS543C20 Loop Gain'!AI814</f>
        <v>-24.117444657096478</v>
      </c>
      <c r="D3126">
        <f>'TPS543C20 Loop Gain'!AJ814</f>
        <v>57.657007841850074</v>
      </c>
      <c r="E3126">
        <f>'TPS543C20 Loop Gain'!B814</f>
        <v>68000</v>
      </c>
    </row>
    <row r="3127" spans="3:5" x14ac:dyDescent="0.35">
      <c r="C3127">
        <f>'TPS543C20 Loop Gain'!AI813</f>
        <v>-24.103573051632033</v>
      </c>
      <c r="D3127">
        <f>'TPS543C20 Loop Gain'!AJ813</f>
        <v>57.666107641537181</v>
      </c>
      <c r="E3127">
        <f>'TPS543C20 Loop Gain'!B813</f>
        <v>67900</v>
      </c>
    </row>
    <row r="3128" spans="3:5" x14ac:dyDescent="0.35">
      <c r="C3128">
        <f>'TPS543C20 Loop Gain'!AI812</f>
        <v>-24.08968018465902</v>
      </c>
      <c r="D3128">
        <f>'TPS543C20 Loop Gain'!AJ812</f>
        <v>57.675149213532599</v>
      </c>
      <c r="E3128">
        <f>'TPS543C20 Loop Gain'!B812</f>
        <v>67800</v>
      </c>
    </row>
    <row r="3129" spans="3:5" x14ac:dyDescent="0.35">
      <c r="C3129">
        <f>'TPS543C20 Loop Gain'!AI811</f>
        <v>-24.075765980550887</v>
      </c>
      <c r="D3129">
        <f>'TPS543C20 Loop Gain'!AJ811</f>
        <v>57.684132317861433</v>
      </c>
      <c r="E3129">
        <f>'TPS543C20 Loop Gain'!B811</f>
        <v>67700</v>
      </c>
    </row>
    <row r="3130" spans="3:5" x14ac:dyDescent="0.35">
      <c r="C3130">
        <f>'TPS543C20 Loop Gain'!AI810</f>
        <v>-24.061830363283402</v>
      </c>
      <c r="D3130">
        <f>'TPS543C20 Loop Gain'!AJ810</f>
        <v>57.693056713233169</v>
      </c>
      <c r="E3130">
        <f>'TPS543C20 Loop Gain'!B810</f>
        <v>67600</v>
      </c>
    </row>
    <row r="3131" spans="3:5" x14ac:dyDescent="0.35">
      <c r="C3131">
        <f>'TPS543C20 Loop Gain'!AI809</f>
        <v>-24.047873256432041</v>
      </c>
      <c r="D3131">
        <f>'TPS543C20 Loop Gain'!AJ809</f>
        <v>57.701922157032968</v>
      </c>
      <c r="E3131">
        <f>'TPS543C20 Loop Gain'!B809</f>
        <v>67500</v>
      </c>
    </row>
    <row r="3132" spans="3:5" x14ac:dyDescent="0.35">
      <c r="C3132">
        <f>'TPS543C20 Loop Gain'!AI808</f>
        <v>-24.03389458316893</v>
      </c>
      <c r="D3132">
        <f>'TPS543C20 Loop Gain'!AJ808</f>
        <v>57.710728405314242</v>
      </c>
      <c r="E3132">
        <f>'TPS543C20 Loop Gain'!B808</f>
        <v>67400</v>
      </c>
    </row>
    <row r="3133" spans="3:5" x14ac:dyDescent="0.35">
      <c r="C3133">
        <f>'TPS543C20 Loop Gain'!AI807</f>
        <v>-24.019894266260252</v>
      </c>
      <c r="D3133">
        <f>'TPS543C20 Loop Gain'!AJ807</f>
        <v>57.71947521278824</v>
      </c>
      <c r="E3133">
        <f>'TPS543C20 Loop Gain'!B807</f>
        <v>67300</v>
      </c>
    </row>
    <row r="3134" spans="3:5" x14ac:dyDescent="0.35">
      <c r="C3134">
        <f>'TPS543C20 Loop Gain'!AI806</f>
        <v>-24.005872228063446</v>
      </c>
      <c r="D3134">
        <f>'TPS543C20 Loop Gain'!AJ806</f>
        <v>57.728162332818236</v>
      </c>
      <c r="E3134">
        <f>'TPS543C20 Loop Gain'!B806</f>
        <v>67200</v>
      </c>
    </row>
    <row r="3135" spans="3:5" x14ac:dyDescent="0.35">
      <c r="C3135">
        <f>'TPS543C20 Loop Gain'!AI805</f>
        <v>-23.991828390523999</v>
      </c>
      <c r="D3135">
        <f>'TPS543C20 Loop Gain'!AJ805</f>
        <v>57.736789517407416</v>
      </c>
      <c r="E3135">
        <f>'TPS543C20 Loop Gain'!B805</f>
        <v>67100</v>
      </c>
    </row>
    <row r="3136" spans="3:5" x14ac:dyDescent="0.35">
      <c r="C3136">
        <f>'TPS543C20 Loop Gain'!AI804</f>
        <v>-23.977762675172571</v>
      </c>
      <c r="D3136">
        <f>'TPS543C20 Loop Gain'!AJ804</f>
        <v>57.745356517192278</v>
      </c>
      <c r="E3136">
        <f>'TPS543C20 Loop Gain'!B804</f>
        <v>67000</v>
      </c>
    </row>
    <row r="3137" spans="3:5" x14ac:dyDescent="0.35">
      <c r="C3137">
        <f>'TPS543C20 Loop Gain'!AI803</f>
        <v>-23.963675003122052</v>
      </c>
      <c r="D3137">
        <f>'TPS543C20 Loop Gain'!AJ803</f>
        <v>57.753863081433323</v>
      </c>
      <c r="E3137">
        <f>'TPS543C20 Loop Gain'!B803</f>
        <v>66900</v>
      </c>
    </row>
    <row r="3138" spans="3:5" x14ac:dyDescent="0.35">
      <c r="C3138">
        <f>'TPS543C20 Loop Gain'!AI802</f>
        <v>-23.949565295065113</v>
      </c>
      <c r="D3138">
        <f>'TPS543C20 Loop Gain'!AJ802</f>
        <v>57.762308958005192</v>
      </c>
      <c r="E3138">
        <f>'TPS543C20 Loop Gain'!B802</f>
        <v>66800</v>
      </c>
    </row>
    <row r="3139" spans="3:5" x14ac:dyDescent="0.35">
      <c r="C3139">
        <f>'TPS543C20 Loop Gain'!AI801</f>
        <v>-23.935433471270116</v>
      </c>
      <c r="D3139">
        <f>'TPS543C20 Loop Gain'!AJ801</f>
        <v>57.770693893388945</v>
      </c>
      <c r="E3139">
        <f>'TPS543C20 Loop Gain'!B801</f>
        <v>66700</v>
      </c>
    </row>
    <row r="3140" spans="3:5" x14ac:dyDescent="0.35">
      <c r="C3140">
        <f>'TPS543C20 Loop Gain'!AI800</f>
        <v>-23.921279451579053</v>
      </c>
      <c r="D3140">
        <f>'TPS543C20 Loop Gain'!AJ800</f>
        <v>57.779017632661997</v>
      </c>
      <c r="E3140">
        <f>'TPS543C20 Loop Gain'!B800</f>
        <v>66600</v>
      </c>
    </row>
    <row r="3141" spans="3:5" x14ac:dyDescent="0.35">
      <c r="C3141">
        <f>'TPS543C20 Loop Gain'!AI799</f>
        <v>-23.907103155403846</v>
      </c>
      <c r="D3141">
        <f>'TPS543C20 Loop Gain'!AJ799</f>
        <v>57.787279919489691</v>
      </c>
      <c r="E3141">
        <f>'TPS543C20 Loop Gain'!B799</f>
        <v>66500</v>
      </c>
    </row>
    <row r="3142" spans="3:5" x14ac:dyDescent="0.35">
      <c r="C3142">
        <f>'TPS543C20 Loop Gain'!AI798</f>
        <v>-23.892904501724097</v>
      </c>
      <c r="D3142">
        <f>'TPS543C20 Loop Gain'!AJ798</f>
        <v>57.795480496114813</v>
      </c>
      <c r="E3142">
        <f>'TPS543C20 Loop Gain'!B798</f>
        <v>66400</v>
      </c>
    </row>
    <row r="3143" spans="3:5" x14ac:dyDescent="0.35">
      <c r="C3143">
        <f>'TPS543C20 Loop Gain'!AI797</f>
        <v>-23.878683409082562</v>
      </c>
      <c r="D3143">
        <f>'TPS543C20 Loop Gain'!AJ797</f>
        <v>57.803619103350904</v>
      </c>
      <c r="E3143">
        <f>'TPS543C20 Loop Gain'!B797</f>
        <v>66300</v>
      </c>
    </row>
    <row r="3144" spans="3:5" x14ac:dyDescent="0.35">
      <c r="C3144">
        <f>'TPS543C20 Loop Gain'!AI796</f>
        <v>-23.864439795583756</v>
      </c>
      <c r="D3144">
        <f>'TPS543C20 Loop Gain'!AJ796</f>
        <v>57.811695480569512</v>
      </c>
      <c r="E3144">
        <f>'TPS543C20 Loop Gain'!B796</f>
        <v>66200</v>
      </c>
    </row>
    <row r="3145" spans="3:5" x14ac:dyDescent="0.35">
      <c r="C3145">
        <f>'TPS543C20 Loop Gain'!AI795</f>
        <v>-23.850173578889141</v>
      </c>
      <c r="D3145">
        <f>'TPS543C20 Loop Gain'!AJ795</f>
        <v>57.819709365693562</v>
      </c>
      <c r="E3145">
        <f>'TPS543C20 Loop Gain'!B795</f>
        <v>66100</v>
      </c>
    </row>
    <row r="3146" spans="3:5" x14ac:dyDescent="0.35">
      <c r="C3146">
        <f>'TPS543C20 Loop Gain'!AI794</f>
        <v>-23.835884676215148</v>
      </c>
      <c r="D3146">
        <f>'TPS543C20 Loop Gain'!AJ794</f>
        <v>57.827660495185377</v>
      </c>
      <c r="E3146">
        <f>'TPS543C20 Loop Gain'!B794</f>
        <v>66000</v>
      </c>
    </row>
    <row r="3147" spans="3:5" x14ac:dyDescent="0.35">
      <c r="C3147">
        <f>'TPS543C20 Loop Gain'!AI793</f>
        <v>-23.821573004329252</v>
      </c>
      <c r="D3147">
        <f>'TPS543C20 Loop Gain'!AJ793</f>
        <v>57.835548604040639</v>
      </c>
      <c r="E3147">
        <f>'TPS543C20 Loop Gain'!B793</f>
        <v>65900</v>
      </c>
    </row>
    <row r="3148" spans="3:5" x14ac:dyDescent="0.35">
      <c r="C3148">
        <f>'TPS543C20 Loop Gain'!AI792</f>
        <v>-23.807238479546783</v>
      </c>
      <c r="D3148">
        <f>'TPS543C20 Loop Gain'!AJ792</f>
        <v>57.843373425774374</v>
      </c>
      <c r="E3148">
        <f>'TPS543C20 Loop Gain'!B792</f>
        <v>65800</v>
      </c>
    </row>
    <row r="3149" spans="3:5" x14ac:dyDescent="0.35">
      <c r="C3149">
        <f>'TPS543C20 Loop Gain'!AI791</f>
        <v>-23.79288101772838</v>
      </c>
      <c r="D3149">
        <f>'TPS543C20 Loop Gain'!AJ791</f>
        <v>57.851134692415151</v>
      </c>
      <c r="E3149">
        <f>'TPS543C20 Loop Gain'!B791</f>
        <v>65700</v>
      </c>
    </row>
    <row r="3150" spans="3:5" x14ac:dyDescent="0.35">
      <c r="C3150">
        <f>'TPS543C20 Loop Gain'!AI790</f>
        <v>-23.778500534275466</v>
      </c>
      <c r="D3150">
        <f>'TPS543C20 Loop Gain'!AJ790</f>
        <v>57.858832134492566</v>
      </c>
      <c r="E3150">
        <f>'TPS543C20 Loop Gain'!B790</f>
        <v>65600</v>
      </c>
    </row>
    <row r="3151" spans="3:5" x14ac:dyDescent="0.35">
      <c r="C3151">
        <f>'TPS543C20 Loop Gain'!AI789</f>
        <v>-23.764096944127768</v>
      </c>
      <c r="D3151">
        <f>'TPS543C20 Loop Gain'!AJ789</f>
        <v>57.866465481029451</v>
      </c>
      <c r="E3151">
        <f>'TPS543C20 Loop Gain'!B789</f>
        <v>65500</v>
      </c>
    </row>
    <row r="3152" spans="3:5" x14ac:dyDescent="0.35">
      <c r="C3152">
        <f>'TPS543C20 Loop Gain'!AI788</f>
        <v>-23.74967016175988</v>
      </c>
      <c r="D3152">
        <f>'TPS543C20 Loop Gain'!AJ788</f>
        <v>57.874034459529554</v>
      </c>
      <c r="E3152">
        <f>'TPS543C20 Loop Gain'!B788</f>
        <v>65400</v>
      </c>
    </row>
    <row r="3153" spans="3:5" x14ac:dyDescent="0.35">
      <c r="C3153">
        <f>'TPS543C20 Loop Gain'!AI787</f>
        <v>-23.735220101177347</v>
      </c>
      <c r="D3153">
        <f>'TPS543C20 Loop Gain'!AJ787</f>
        <v>57.88153879597084</v>
      </c>
      <c r="E3153">
        <f>'TPS543C20 Loop Gain'!B787</f>
        <v>65300</v>
      </c>
    </row>
    <row r="3154" spans="3:5" x14ac:dyDescent="0.35">
      <c r="C3154">
        <f>'TPS543C20 Loop Gain'!AI786</f>
        <v>-23.720746675913766</v>
      </c>
      <c r="D3154">
        <f>'TPS543C20 Loop Gain'!AJ786</f>
        <v>57.888978214791457</v>
      </c>
      <c r="E3154">
        <f>'TPS543C20 Loop Gain'!B786</f>
        <v>65200</v>
      </c>
    </row>
    <row r="3155" spans="3:5" x14ac:dyDescent="0.35">
      <c r="C3155">
        <f>'TPS543C20 Loop Gain'!AI785</f>
        <v>-23.706249799027081</v>
      </c>
      <c r="D3155">
        <f>'TPS543C20 Loop Gain'!AJ785</f>
        <v>57.896352438883085</v>
      </c>
      <c r="E3155">
        <f>'TPS543C20 Loop Gain'!B785</f>
        <v>65100</v>
      </c>
    </row>
    <row r="3156" spans="3:5" x14ac:dyDescent="0.35">
      <c r="C3156">
        <f>'TPS543C20 Loop Gain'!AI784</f>
        <v>-23.691729383096181</v>
      </c>
      <c r="D3156">
        <f>'TPS543C20 Loop Gain'!AJ784</f>
        <v>57.903661189578663</v>
      </c>
      <c r="E3156">
        <f>'TPS543C20 Loop Gain'!B784</f>
        <v>65000</v>
      </c>
    </row>
    <row r="3157" spans="3:5" x14ac:dyDescent="0.35">
      <c r="C3157">
        <f>'TPS543C20 Loop Gain'!AI783</f>
        <v>-23.677185340217235</v>
      </c>
      <c r="D3157">
        <f>'TPS543C20 Loop Gain'!AJ783</f>
        <v>57.910904186643023</v>
      </c>
      <c r="E3157">
        <f>'TPS543C20 Loop Gain'!B783</f>
        <v>64900</v>
      </c>
    </row>
    <row r="3158" spans="3:5" x14ac:dyDescent="0.35">
      <c r="C3158">
        <f>'TPS543C20 Loop Gain'!AI782</f>
        <v>-23.662617582000259</v>
      </c>
      <c r="D3158">
        <f>'TPS543C20 Loop Gain'!AJ782</f>
        <v>57.91808114826226</v>
      </c>
      <c r="E3158">
        <f>'TPS543C20 Loop Gain'!B782</f>
        <v>64800</v>
      </c>
    </row>
    <row r="3159" spans="3:5" x14ac:dyDescent="0.35">
      <c r="C3159">
        <f>'TPS543C20 Loop Gain'!AI781</f>
        <v>-23.648026019565435</v>
      </c>
      <c r="D3159">
        <f>'TPS543C20 Loop Gain'!AJ781</f>
        <v>57.925191791033221</v>
      </c>
      <c r="E3159">
        <f>'TPS543C20 Loop Gain'!B781</f>
        <v>64700</v>
      </c>
    </row>
    <row r="3160" spans="3:5" x14ac:dyDescent="0.35">
      <c r="C3160">
        <f>'TPS543C20 Loop Gain'!AI780</f>
        <v>-23.633410563539673</v>
      </c>
      <c r="D3160">
        <f>'TPS543C20 Loop Gain'!AJ780</f>
        <v>57.93223582995207</v>
      </c>
      <c r="E3160">
        <f>'TPS543C20 Loop Gain'!B780</f>
        <v>64600</v>
      </c>
    </row>
    <row r="3161" spans="3:5" x14ac:dyDescent="0.35">
      <c r="C3161">
        <f>'TPS543C20 Loop Gain'!AI779</f>
        <v>-23.618771124052557</v>
      </c>
      <c r="D3161">
        <f>'TPS543C20 Loop Gain'!AJ779</f>
        <v>57.939212978405948</v>
      </c>
      <c r="E3161">
        <f>'TPS543C20 Loop Gain'!B779</f>
        <v>64500</v>
      </c>
    </row>
    <row r="3162" spans="3:5" x14ac:dyDescent="0.35">
      <c r="C3162">
        <f>'TPS543C20 Loop Gain'!AI778</f>
        <v>-23.604107610733248</v>
      </c>
      <c r="D3162">
        <f>'TPS543C20 Loop Gain'!AJ778</f>
        <v>57.946122948160301</v>
      </c>
      <c r="E3162">
        <f>'TPS543C20 Loop Gain'!B778</f>
        <v>64400</v>
      </c>
    </row>
    <row r="3163" spans="3:5" x14ac:dyDescent="0.35">
      <c r="C3163">
        <f>'TPS543C20 Loop Gain'!AI777</f>
        <v>-23.589419932706019</v>
      </c>
      <c r="D3163">
        <f>'TPS543C20 Loop Gain'!AJ777</f>
        <v>57.952965449348511</v>
      </c>
      <c r="E3163">
        <f>'TPS543C20 Loop Gain'!B777</f>
        <v>64300</v>
      </c>
    </row>
    <row r="3164" spans="3:5" x14ac:dyDescent="0.35">
      <c r="C3164">
        <f>'TPS543C20 Loop Gain'!AI776</f>
        <v>-23.574707998587478</v>
      </c>
      <c r="D3164">
        <f>'TPS543C20 Loop Gain'!AJ776</f>
        <v>57.959740190461389</v>
      </c>
      <c r="E3164">
        <f>'TPS543C20 Loop Gain'!B776</f>
        <v>64200</v>
      </c>
    </row>
    <row r="3165" spans="3:5" x14ac:dyDescent="0.35">
      <c r="C3165">
        <f>'TPS543C20 Loop Gain'!AI775</f>
        <v>-23.559971716481371</v>
      </c>
      <c r="D3165">
        <f>'TPS543C20 Loop Gain'!AJ775</f>
        <v>57.966446878336995</v>
      </c>
      <c r="E3165">
        <f>'TPS543C20 Loop Gain'!B775</f>
        <v>64100</v>
      </c>
    </row>
    <row r="3166" spans="3:5" x14ac:dyDescent="0.35">
      <c r="C3166">
        <f>'TPS543C20 Loop Gain'!AI774</f>
        <v>-23.545210993976575</v>
      </c>
      <c r="D3166">
        <f>'TPS543C20 Loop Gain'!AJ774</f>
        <v>57.973085218148057</v>
      </c>
      <c r="E3166">
        <f>'TPS543C20 Loop Gain'!B774</f>
        <v>64000</v>
      </c>
    </row>
    <row r="3167" spans="3:5" x14ac:dyDescent="0.35">
      <c r="C3167">
        <f>'TPS543C20 Loop Gain'!AI773</f>
        <v>-23.530425738141297</v>
      </c>
      <c r="D3167">
        <f>'TPS543C20 Loop Gain'!AJ773</f>
        <v>57.979654913391705</v>
      </c>
      <c r="E3167">
        <f>'TPS543C20 Loop Gain'!B773</f>
        <v>63900</v>
      </c>
    </row>
    <row r="3168" spans="3:5" x14ac:dyDescent="0.35">
      <c r="C3168">
        <f>'TPS543C20 Loop Gain'!AI772</f>
        <v>-23.515615855520629</v>
      </c>
      <c r="D3168">
        <f>'TPS543C20 Loop Gain'!AJ772</f>
        <v>57.986155665877689</v>
      </c>
      <c r="E3168">
        <f>'TPS543C20 Loop Gain'!B772</f>
        <v>63800</v>
      </c>
    </row>
    <row r="3169" spans="3:5" x14ac:dyDescent="0.35">
      <c r="C3169">
        <f>'TPS543C20 Loop Gain'!AI771</f>
        <v>-23.500781252132313</v>
      </c>
      <c r="D3169">
        <f>'TPS543C20 Loop Gain'!AJ771</f>
        <v>57.992587175718576</v>
      </c>
      <c r="E3169">
        <f>'TPS543C20 Loop Gain'!B771</f>
        <v>63700</v>
      </c>
    </row>
    <row r="3170" spans="3:5" x14ac:dyDescent="0.35">
      <c r="C3170">
        <f>'TPS543C20 Loop Gain'!AI770</f>
        <v>-23.485921833461894</v>
      </c>
      <c r="D3170">
        <f>'TPS543C20 Loop Gain'!AJ770</f>
        <v>57.998949141317098</v>
      </c>
      <c r="E3170">
        <f>'TPS543C20 Loop Gain'!B770</f>
        <v>63600</v>
      </c>
    </row>
    <row r="3171" spans="3:5" x14ac:dyDescent="0.35">
      <c r="C3171">
        <f>'TPS543C20 Loop Gain'!AI769</f>
        <v>-23.471037504460131</v>
      </c>
      <c r="D3171">
        <f>'TPS543C20 Loop Gain'!AJ769</f>
        <v>58.005241259354655</v>
      </c>
      <c r="E3171">
        <f>'TPS543C20 Loop Gain'!B769</f>
        <v>63500</v>
      </c>
    </row>
    <row r="3172" spans="3:5" x14ac:dyDescent="0.35">
      <c r="C3172">
        <f>'TPS543C20 Loop Gain'!AI768</f>
        <v>-23.456128169537504</v>
      </c>
      <c r="D3172">
        <f>'TPS543C20 Loop Gain'!AJ768</f>
        <v>58.01146322478121</v>
      </c>
      <c r="E3172">
        <f>'TPS543C20 Loop Gain'!B768</f>
        <v>63400</v>
      </c>
    </row>
    <row r="3173" spans="3:5" x14ac:dyDescent="0.35">
      <c r="C3173">
        <f>'TPS543C20 Loop Gain'!AI767</f>
        <v>-23.441193732561594</v>
      </c>
      <c r="D3173">
        <f>'TPS543C20 Loop Gain'!AJ767</f>
        <v>58.017614730802109</v>
      </c>
      <c r="E3173">
        <f>'TPS543C20 Loop Gain'!B767</f>
        <v>63300</v>
      </c>
    </row>
    <row r="3174" spans="3:5" x14ac:dyDescent="0.35">
      <c r="C3174">
        <f>'TPS543C20 Loop Gain'!AI766</f>
        <v>-23.426234096851474</v>
      </c>
      <c r="D3174">
        <f>'TPS543C20 Loop Gain'!AJ766</f>
        <v>58.023695468866514</v>
      </c>
      <c r="E3174">
        <f>'TPS543C20 Loop Gain'!B766</f>
        <v>63200</v>
      </c>
    </row>
    <row r="3175" spans="3:5" x14ac:dyDescent="0.35">
      <c r="C3175">
        <f>'TPS543C20 Loop Gain'!AI765</f>
        <v>-23.411249165174773</v>
      </c>
      <c r="D3175">
        <f>'TPS543C20 Loop Gain'!AJ765</f>
        <v>58.029705128657589</v>
      </c>
      <c r="E3175">
        <f>'TPS543C20 Loop Gain'!B765</f>
        <v>63100</v>
      </c>
    </row>
    <row r="3176" spans="3:5" x14ac:dyDescent="0.35">
      <c r="C3176">
        <f>'TPS543C20 Loop Gain'!AI764</f>
        <v>-23.396238839742836</v>
      </c>
      <c r="D3176">
        <f>'TPS543C20 Loop Gain'!AJ764</f>
        <v>58.035643398077802</v>
      </c>
      <c r="E3176">
        <f>'TPS543C20 Loop Gain'!B764</f>
        <v>63000</v>
      </c>
    </row>
    <row r="3177" spans="3:5" x14ac:dyDescent="0.35">
      <c r="C3177">
        <f>'TPS543C20 Loop Gain'!AI763</f>
        <v>-23.38120302220673</v>
      </c>
      <c r="D3177">
        <f>'TPS543C20 Loop Gain'!AJ763</f>
        <v>58.041509963239122</v>
      </c>
      <c r="E3177">
        <f>'TPS543C20 Loop Gain'!B763</f>
        <v>62900</v>
      </c>
    </row>
    <row r="3178" spans="3:5" x14ac:dyDescent="0.35">
      <c r="C3178">
        <f>'TPS543C20 Loop Gain'!AI762</f>
        <v>-23.366141613652953</v>
      </c>
      <c r="D3178">
        <f>'TPS543C20 Loop Gain'!AJ762</f>
        <v>58.047304508450715</v>
      </c>
      <c r="E3178">
        <f>'TPS543C20 Loop Gain'!B762</f>
        <v>62800</v>
      </c>
    </row>
    <row r="3179" spans="3:5" x14ac:dyDescent="0.35">
      <c r="C3179">
        <f>'TPS543C20 Loop Gain'!AI761</f>
        <v>-23.351054514598619</v>
      </c>
      <c r="D3179">
        <f>'TPS543C20 Loop Gain'!AJ761</f>
        <v>58.053026716204862</v>
      </c>
      <c r="E3179">
        <f>'TPS543C20 Loop Gain'!B761</f>
        <v>62700</v>
      </c>
    </row>
    <row r="3180" spans="3:5" x14ac:dyDescent="0.35">
      <c r="C3180">
        <f>'TPS543C20 Loop Gain'!AI760</f>
        <v>-23.335941624988195</v>
      </c>
      <c r="D3180">
        <f>'TPS543C20 Loop Gain'!AJ760</f>
        <v>58.058676267167286</v>
      </c>
      <c r="E3180">
        <f>'TPS543C20 Loop Gain'!B760</f>
        <v>62600</v>
      </c>
    </row>
    <row r="3181" spans="3:5" x14ac:dyDescent="0.35">
      <c r="C3181">
        <f>'TPS543C20 Loop Gain'!AI759</f>
        <v>-23.320802844187941</v>
      </c>
      <c r="D3181">
        <f>'TPS543C20 Loop Gain'!AJ759</f>
        <v>58.06425284016364</v>
      </c>
      <c r="E3181">
        <f>'TPS543C20 Loop Gain'!B759</f>
        <v>62500</v>
      </c>
    </row>
    <row r="3182" spans="3:5" x14ac:dyDescent="0.35">
      <c r="C3182">
        <f>'TPS543C20 Loop Gain'!AI758</f>
        <v>-23.305638070982482</v>
      </c>
      <c r="D3182">
        <f>'TPS543C20 Loop Gain'!AJ758</f>
        <v>58.069756112167582</v>
      </c>
      <c r="E3182">
        <f>'TPS543C20 Loop Gain'!B758</f>
        <v>62400</v>
      </c>
    </row>
    <row r="3183" spans="3:5" x14ac:dyDescent="0.35">
      <c r="C3183">
        <f>'TPS543C20 Loop Gain'!AI757</f>
        <v>-23.290447203569315</v>
      </c>
      <c r="D3183">
        <f>'TPS543C20 Loop Gain'!AJ757</f>
        <v>58.075185758286707</v>
      </c>
      <c r="E3183">
        <f>'TPS543C20 Loop Gain'!B757</f>
        <v>62300</v>
      </c>
    </row>
    <row r="3184" spans="3:5" x14ac:dyDescent="0.35">
      <c r="C3184">
        <f>'TPS543C20 Loop Gain'!AI756</f>
        <v>-23.275230139555166</v>
      </c>
      <c r="D3184">
        <f>'TPS543C20 Loop Gain'!AJ756</f>
        <v>58.080541451752659</v>
      </c>
      <c r="E3184">
        <f>'TPS543C20 Loop Gain'!B756</f>
        <v>62200</v>
      </c>
    </row>
    <row r="3185" spans="3:5" x14ac:dyDescent="0.35">
      <c r="C3185">
        <f>'TPS543C20 Loop Gain'!AI755</f>
        <v>-23.259986775951006</v>
      </c>
      <c r="D3185">
        <f>'TPS543C20 Loop Gain'!AJ755</f>
        <v>58.085822863906365</v>
      </c>
      <c r="E3185">
        <f>'TPS543C20 Loop Gain'!B755</f>
        <v>62100</v>
      </c>
    </row>
    <row r="3186" spans="3:5" x14ac:dyDescent="0.35">
      <c r="C3186">
        <f>'TPS543C20 Loop Gain'!AI754</f>
        <v>-23.244717009167534</v>
      </c>
      <c r="D3186">
        <f>'TPS543C20 Loop Gain'!AJ754</f>
        <v>58.091029664185399</v>
      </c>
      <c r="E3186">
        <f>'TPS543C20 Loop Gain'!B754</f>
        <v>62000</v>
      </c>
    </row>
    <row r="3187" spans="3:5" x14ac:dyDescent="0.35">
      <c r="C3187">
        <f>'TPS543C20 Loop Gain'!AI753</f>
        <v>-23.22942073501066</v>
      </c>
      <c r="D3187">
        <f>'TPS543C20 Loop Gain'!AJ753</f>
        <v>58.096161520111949</v>
      </c>
      <c r="E3187">
        <f>'TPS543C20 Loop Gain'!B753</f>
        <v>61900</v>
      </c>
    </row>
    <row r="3188" spans="3:5" x14ac:dyDescent="0.35">
      <c r="C3188">
        <f>'TPS543C20 Loop Gain'!AI752</f>
        <v>-23.214097848676264</v>
      </c>
      <c r="D3188">
        <f>'TPS543C20 Loop Gain'!AJ752</f>
        <v>58.101218097280807</v>
      </c>
      <c r="E3188">
        <f>'TPS543C20 Loop Gain'!B752</f>
        <v>61800</v>
      </c>
    </row>
    <row r="3189" spans="3:5" x14ac:dyDescent="0.35">
      <c r="C3189">
        <f>'TPS543C20 Loop Gain'!AI751</f>
        <v>-23.198748244746071</v>
      </c>
      <c r="D3189">
        <f>'TPS543C20 Loop Gain'!AJ751</f>
        <v>58.10619905934189</v>
      </c>
      <c r="E3189">
        <f>'TPS543C20 Loop Gain'!B751</f>
        <v>61700</v>
      </c>
    </row>
    <row r="3190" spans="3:5" x14ac:dyDescent="0.35">
      <c r="C3190">
        <f>'TPS543C20 Loop Gain'!AI750</f>
        <v>-23.1833718171833</v>
      </c>
      <c r="D3190">
        <f>'TPS543C20 Loop Gain'!AJ750</f>
        <v>58.111104067993359</v>
      </c>
      <c r="E3190">
        <f>'TPS543C20 Loop Gain'!B750</f>
        <v>61600</v>
      </c>
    </row>
    <row r="3191" spans="3:5" x14ac:dyDescent="0.35">
      <c r="C3191">
        <f>'TPS543C20 Loop Gain'!AI749</f>
        <v>-23.167968459326215</v>
      </c>
      <c r="D3191">
        <f>'TPS543C20 Loop Gain'!AJ749</f>
        <v>58.115932782963043</v>
      </c>
      <c r="E3191">
        <f>'TPS543C20 Loop Gain'!B749</f>
        <v>61500</v>
      </c>
    </row>
    <row r="3192" spans="3:5" x14ac:dyDescent="0.35">
      <c r="C3192">
        <f>'TPS543C20 Loop Gain'!AI748</f>
        <v>-23.152538063884624</v>
      </c>
      <c r="D3192">
        <f>'TPS543C20 Loop Gain'!AJ748</f>
        <v>58.120684861998249</v>
      </c>
      <c r="E3192">
        <f>'TPS543C20 Loop Gain'!B748</f>
        <v>61400</v>
      </c>
    </row>
    <row r="3193" spans="3:5" x14ac:dyDescent="0.35">
      <c r="C3193">
        <f>'TPS543C20 Loop Gain'!AI747</f>
        <v>-23.137080522934717</v>
      </c>
      <c r="D3193">
        <f>'TPS543C20 Loop Gain'!AJ747</f>
        <v>58.125359960850354</v>
      </c>
      <c r="E3193">
        <f>'TPS543C20 Loop Gain'!B747</f>
        <v>61300</v>
      </c>
    </row>
    <row r="3194" spans="3:5" x14ac:dyDescent="0.35">
      <c r="C3194">
        <f>'TPS543C20 Loop Gain'!AI746</f>
        <v>-23.121595727914091</v>
      </c>
      <c r="D3194">
        <f>'TPS543C20 Loop Gain'!AJ746</f>
        <v>58.129957733263375</v>
      </c>
      <c r="E3194">
        <f>'TPS543C20 Loop Gain'!B746</f>
        <v>61200</v>
      </c>
    </row>
    <row r="3195" spans="3:5" x14ac:dyDescent="0.35">
      <c r="C3195">
        <f>'TPS543C20 Loop Gain'!AI745</f>
        <v>-23.106083569616299</v>
      </c>
      <c r="D3195">
        <f>'TPS543C20 Loop Gain'!AJ745</f>
        <v>58.134477830957671</v>
      </c>
      <c r="E3195">
        <f>'TPS543C20 Loop Gain'!B745</f>
        <v>61100</v>
      </c>
    </row>
    <row r="3196" spans="3:5" x14ac:dyDescent="0.35">
      <c r="C3196">
        <f>'TPS543C20 Loop Gain'!AI744</f>
        <v>-23.09054393818603</v>
      </c>
      <c r="D3196">
        <f>'TPS543C20 Loop Gain'!AJ744</f>
        <v>58.138919903618302</v>
      </c>
      <c r="E3196">
        <f>'TPS543C20 Loop Gain'!B744</f>
        <v>61000</v>
      </c>
    </row>
    <row r="3197" spans="3:5" x14ac:dyDescent="0.35">
      <c r="C3197">
        <f>'TPS543C20 Loop Gain'!AI743</f>
        <v>-23.074976723114595</v>
      </c>
      <c r="D3197">
        <f>'TPS543C20 Loop Gain'!AJ743</f>
        <v>58.143283598879755</v>
      </c>
      <c r="E3197">
        <f>'TPS543C20 Loop Gain'!B743</f>
        <v>60900</v>
      </c>
    </row>
    <row r="3198" spans="3:5" x14ac:dyDescent="0.35">
      <c r="C3198">
        <f>'TPS543C20 Loop Gain'!AI742</f>
        <v>-23.059381813233731</v>
      </c>
      <c r="D3198">
        <f>'TPS543C20 Loop Gain'!AJ742</f>
        <v>58.147568562312948</v>
      </c>
      <c r="E3198">
        <f>'TPS543C20 Loop Gain'!B742</f>
        <v>60800</v>
      </c>
    </row>
    <row r="3199" spans="3:5" x14ac:dyDescent="0.35">
      <c r="C3199">
        <f>'TPS543C20 Loop Gain'!AI741</f>
        <v>-23.043759096711398</v>
      </c>
      <c r="D3199">
        <f>'TPS543C20 Loop Gain'!AJ741</f>
        <v>58.151774437411163</v>
      </c>
      <c r="E3199">
        <f>'TPS543C20 Loop Gain'!B741</f>
        <v>60700</v>
      </c>
    </row>
    <row r="3200" spans="3:5" x14ac:dyDescent="0.35">
      <c r="C3200">
        <f>'TPS543C20 Loop Gain'!AI740</f>
        <v>-23.028108461045345</v>
      </c>
      <c r="D3200">
        <f>'TPS543C20 Loop Gain'!AJ740</f>
        <v>58.155900865574189</v>
      </c>
      <c r="E3200">
        <f>'TPS543C20 Loop Gain'!B740</f>
        <v>60600</v>
      </c>
    </row>
    <row r="3201" spans="3:5" x14ac:dyDescent="0.35">
      <c r="C3201">
        <f>'TPS543C20 Loop Gain'!AI739</f>
        <v>-23.012429793059141</v>
      </c>
      <c r="D3201">
        <f>'TPS543C20 Loop Gain'!AJ739</f>
        <v>58.159947486097529</v>
      </c>
      <c r="E3201">
        <f>'TPS543C20 Loop Gain'!B739</f>
        <v>60500</v>
      </c>
    </row>
    <row r="3202" spans="3:5" x14ac:dyDescent="0.35">
      <c r="C3202">
        <f>'TPS543C20 Loop Gain'!AI738</f>
        <v>-22.996722978895967</v>
      </c>
      <c r="D3202">
        <f>'TPS543C20 Loop Gain'!AJ738</f>
        <v>58.163913936152461</v>
      </c>
      <c r="E3202">
        <f>'TPS543C20 Loop Gain'!B738</f>
        <v>60400</v>
      </c>
    </row>
    <row r="3203" spans="3:5" x14ac:dyDescent="0.35">
      <c r="C3203">
        <f>'TPS543C20 Loop Gain'!AI737</f>
        <v>-22.980987904013151</v>
      </c>
      <c r="D3203">
        <f>'TPS543C20 Loop Gain'!AJ737</f>
        <v>58.167799850777556</v>
      </c>
      <c r="E3203">
        <f>'TPS543C20 Loop Gain'!B737</f>
        <v>60300</v>
      </c>
    </row>
    <row r="3204" spans="3:5" x14ac:dyDescent="0.35">
      <c r="C3204">
        <f>'TPS543C20 Loop Gain'!AI736</f>
        <v>-22.965224453177516</v>
      </c>
      <c r="D3204">
        <f>'TPS543C20 Loop Gain'!AJ736</f>
        <v>58.171604862860434</v>
      </c>
      <c r="E3204">
        <f>'TPS543C20 Loop Gain'!B736</f>
        <v>60200</v>
      </c>
    </row>
    <row r="3205" spans="3:5" x14ac:dyDescent="0.35">
      <c r="C3205">
        <f>'TPS543C20 Loop Gain'!AI735</f>
        <v>-22.949432510458614</v>
      </c>
      <c r="D3205">
        <f>'TPS543C20 Loop Gain'!AJ735</f>
        <v>58.175328603122587</v>
      </c>
      <c r="E3205">
        <f>'TPS543C20 Loop Gain'!B735</f>
        <v>60100</v>
      </c>
    </row>
    <row r="3206" spans="3:5" x14ac:dyDescent="0.35">
      <c r="C3206">
        <f>'TPS543C20 Loop Gain'!AI734</f>
        <v>-22.933611959224422</v>
      </c>
      <c r="D3206">
        <f>'TPS543C20 Loop Gain'!AJ734</f>
        <v>58.178970700107548</v>
      </c>
      <c r="E3206">
        <f>'TPS543C20 Loop Gain'!B734</f>
        <v>60000</v>
      </c>
    </row>
    <row r="3207" spans="3:5" x14ac:dyDescent="0.35">
      <c r="C3207">
        <f>'TPS543C20 Loop Gain'!AI733</f>
        <v>-22.917762682134676</v>
      </c>
      <c r="D3207">
        <f>'TPS543C20 Loop Gain'!AJ733</f>
        <v>58.182530780163411</v>
      </c>
      <c r="E3207">
        <f>'TPS543C20 Loop Gain'!B733</f>
        <v>59900</v>
      </c>
    </row>
    <row r="3208" spans="3:5" x14ac:dyDescent="0.35">
      <c r="C3208">
        <f>'TPS543C20 Loop Gain'!AI732</f>
        <v>-22.901884561136285</v>
      </c>
      <c r="D3208">
        <f>'TPS543C20 Loop Gain'!AJ732</f>
        <v>58.18600846742865</v>
      </c>
      <c r="E3208">
        <f>'TPS543C20 Loop Gain'!B732</f>
        <v>59800</v>
      </c>
    </row>
    <row r="3209" spans="3:5" x14ac:dyDescent="0.35">
      <c r="C3209">
        <f>'TPS543C20 Loop Gain'!AI731</f>
        <v>-22.885977477456368</v>
      </c>
      <c r="D3209">
        <f>'TPS543C20 Loop Gain'!AJ731</f>
        <v>58.189403383816781</v>
      </c>
      <c r="E3209">
        <f>'TPS543C20 Loop Gain'!B731</f>
        <v>59700</v>
      </c>
    </row>
    <row r="3210" spans="3:5" x14ac:dyDescent="0.35">
      <c r="C3210">
        <f>'TPS543C20 Loop Gain'!AI730</f>
        <v>-22.870041311597177</v>
      </c>
      <c r="D3210">
        <f>'TPS543C20 Loop Gain'!AJ730</f>
        <v>58.192715149000122</v>
      </c>
      <c r="E3210">
        <f>'TPS543C20 Loop Gain'!B730</f>
        <v>59600</v>
      </c>
    </row>
    <row r="3211" spans="3:5" x14ac:dyDescent="0.35">
      <c r="C3211">
        <f>'TPS543C20 Loop Gain'!AI729</f>
        <v>-22.854075943330393</v>
      </c>
      <c r="D3211">
        <f>'TPS543C20 Loop Gain'!AJ729</f>
        <v>58.195943380396713</v>
      </c>
      <c r="E3211">
        <f>'TPS543C20 Loop Gain'!B729</f>
        <v>59500</v>
      </c>
    </row>
    <row r="3212" spans="3:5" x14ac:dyDescent="0.35">
      <c r="C3212">
        <f>'TPS543C20 Loop Gain'!AI728</f>
        <v>-22.838081251690745</v>
      </c>
      <c r="D3212">
        <f>'TPS543C20 Loop Gain'!AJ728</f>
        <v>58.19908769315272</v>
      </c>
      <c r="E3212">
        <f>'TPS543C20 Loop Gain'!B728</f>
        <v>59400</v>
      </c>
    </row>
    <row r="3213" spans="3:5" x14ac:dyDescent="0.35">
      <c r="C3213">
        <f>'TPS543C20 Loop Gain'!AI727</f>
        <v>-22.82205711497032</v>
      </c>
      <c r="D3213">
        <f>'TPS543C20 Loop Gain'!AJ727</f>
        <v>58.202147700126289</v>
      </c>
      <c r="E3213">
        <f>'TPS543C20 Loop Gain'!B727</f>
        <v>59300</v>
      </c>
    </row>
    <row r="3214" spans="3:5" x14ac:dyDescent="0.35">
      <c r="C3214">
        <f>'TPS543C20 Loop Gain'!AI726</f>
        <v>-22.806003410712592</v>
      </c>
      <c r="D3214">
        <f>'TPS543C20 Loop Gain'!AJ726</f>
        <v>58.205123011875322</v>
      </c>
      <c r="E3214">
        <f>'TPS543C20 Loop Gain'!B726</f>
        <v>59200</v>
      </c>
    </row>
    <row r="3215" spans="3:5" x14ac:dyDescent="0.35">
      <c r="C3215">
        <f>'TPS543C20 Loop Gain'!AI725</f>
        <v>-22.789920015705842</v>
      </c>
      <c r="D3215">
        <f>'TPS543C20 Loop Gain'!AJ725</f>
        <v>58.208013236636511</v>
      </c>
      <c r="E3215">
        <f>'TPS543C20 Loop Gain'!B725</f>
        <v>59100</v>
      </c>
    </row>
    <row r="3216" spans="3:5" x14ac:dyDescent="0.35">
      <c r="C3216">
        <f>'TPS543C20 Loop Gain'!AI724</f>
        <v>-22.77380680597809</v>
      </c>
      <c r="D3216">
        <f>'TPS543C20 Loop Gain'!AJ724</f>
        <v>58.210817980313216</v>
      </c>
      <c r="E3216">
        <f>'TPS543C20 Loop Gain'!B724</f>
        <v>59000</v>
      </c>
    </row>
    <row r="3217" spans="3:5" x14ac:dyDescent="0.35">
      <c r="C3217">
        <f>'TPS543C20 Loop Gain'!AI723</f>
        <v>-22.757663656789383</v>
      </c>
      <c r="D3217">
        <f>'TPS543C20 Loop Gain'!AJ723</f>
        <v>58.213536846458744</v>
      </c>
      <c r="E3217">
        <f>'TPS543C20 Loop Gain'!B723</f>
        <v>58900</v>
      </c>
    </row>
    <row r="3218" spans="3:5" x14ac:dyDescent="0.35">
      <c r="C3218">
        <f>'TPS543C20 Loop Gain'!AI722</f>
        <v>-22.741490442627359</v>
      </c>
      <c r="D3218">
        <f>'TPS543C20 Loop Gain'!AJ722</f>
        <v>58.216169436257161</v>
      </c>
      <c r="E3218">
        <f>'TPS543C20 Loop Gain'!B722</f>
        <v>58800</v>
      </c>
    </row>
    <row r="3219" spans="3:5" x14ac:dyDescent="0.35">
      <c r="C3219">
        <f>'TPS543C20 Loop Gain'!AI721</f>
        <v>-22.725287037198814</v>
      </c>
      <c r="D3219">
        <f>'TPS543C20 Loop Gain'!AJ721</f>
        <v>58.21871534851099</v>
      </c>
      <c r="E3219">
        <f>'TPS543C20 Loop Gain'!B721</f>
        <v>58700</v>
      </c>
    </row>
    <row r="3220" spans="3:5" x14ac:dyDescent="0.35">
      <c r="C3220">
        <f>'TPS543C20 Loop Gain'!AI720</f>
        <v>-22.70905331342529</v>
      </c>
      <c r="D3220">
        <f>'TPS543C20 Loop Gain'!AJ720</f>
        <v>58.221174179621684</v>
      </c>
      <c r="E3220">
        <f>'TPS543C20 Loop Gain'!B720</f>
        <v>58600</v>
      </c>
    </row>
    <row r="3221" spans="3:5" x14ac:dyDescent="0.35">
      <c r="C3221">
        <f>'TPS543C20 Loop Gain'!AI719</f>
        <v>-22.692789143435338</v>
      </c>
      <c r="D3221">
        <f>'TPS543C20 Loop Gain'!AJ719</f>
        <v>58.223545523575176</v>
      </c>
      <c r="E3221">
        <f>'TPS543C20 Loop Gain'!B719</f>
        <v>58500</v>
      </c>
    </row>
    <row r="3222" spans="3:5" x14ac:dyDescent="0.35">
      <c r="C3222">
        <f>'TPS543C20 Loop Gain'!AI718</f>
        <v>-22.676494398558336</v>
      </c>
      <c r="D3222">
        <f>'TPS543C20 Loop Gain'!AJ718</f>
        <v>58.225828971923008</v>
      </c>
      <c r="E3222">
        <f>'TPS543C20 Loop Gain'!B718</f>
        <v>58400</v>
      </c>
    </row>
    <row r="3223" spans="3:5" x14ac:dyDescent="0.35">
      <c r="C3223">
        <f>'TPS543C20 Loop Gain'!AI717</f>
        <v>-22.660168949318575</v>
      </c>
      <c r="D3223">
        <f>'TPS543C20 Loop Gain'!AJ717</f>
        <v>58.228024113767098</v>
      </c>
      <c r="E3223">
        <f>'TPS543C20 Loop Gain'!B717</f>
        <v>58300</v>
      </c>
    </row>
    <row r="3224" spans="3:5" x14ac:dyDescent="0.35">
      <c r="C3224">
        <f>'TPS543C20 Loop Gain'!AI716</f>
        <v>-22.643812665427262</v>
      </c>
      <c r="D3224">
        <f>'TPS543C20 Loop Gain'!AJ716</f>
        <v>58.230130535741154</v>
      </c>
      <c r="E3224">
        <f>'TPS543C20 Loop Gain'!B716</f>
        <v>58200</v>
      </c>
    </row>
    <row r="3225" spans="3:5" x14ac:dyDescent="0.35">
      <c r="C3225">
        <f>'TPS543C20 Loop Gain'!AI715</f>
        <v>-22.627425415777068</v>
      </c>
      <c r="D3225">
        <f>'TPS543C20 Loop Gain'!AJ715</f>
        <v>58.232147821995241</v>
      </c>
      <c r="E3225">
        <f>'TPS543C20 Loop Gain'!B715</f>
        <v>58100</v>
      </c>
    </row>
    <row r="3226" spans="3:5" x14ac:dyDescent="0.35">
      <c r="C3226">
        <f>'TPS543C20 Loop Gain'!AI714</f>
        <v>-22.611007068434695</v>
      </c>
      <c r="D3226">
        <f>'TPS543C20 Loop Gain'!AJ714</f>
        <v>58.234075554177622</v>
      </c>
      <c r="E3226">
        <f>'TPS543C20 Loop Gain'!B714</f>
        <v>58000</v>
      </c>
    </row>
    <row r="3227" spans="3:5" x14ac:dyDescent="0.35">
      <c r="C3227">
        <f>'TPS543C20 Loop Gain'!AI713</f>
        <v>-22.594557490633996</v>
      </c>
      <c r="D3227">
        <f>'TPS543C20 Loop Gain'!AJ713</f>
        <v>58.235913311416823</v>
      </c>
      <c r="E3227">
        <f>'TPS543C20 Loop Gain'!B713</f>
        <v>57900</v>
      </c>
    </row>
    <row r="3228" spans="3:5" x14ac:dyDescent="0.35">
      <c r="C3228">
        <f>'TPS543C20 Loop Gain'!AI712</f>
        <v>-22.578076548769793</v>
      </c>
      <c r="D3228">
        <f>'TPS543C20 Loop Gain'!AJ712</f>
        <v>58.23766067030531</v>
      </c>
      <c r="E3228">
        <f>'TPS543C20 Loop Gain'!B712</f>
        <v>57800</v>
      </c>
    </row>
    <row r="3229" spans="3:5" x14ac:dyDescent="0.35">
      <c r="C3229">
        <f>'TPS543C20 Loop Gain'!AI711</f>
        <v>-22.561564108389586</v>
      </c>
      <c r="D3229">
        <f>'TPS543C20 Loop Gain'!AJ711</f>
        <v>58.2393172048805</v>
      </c>
      <c r="E3229">
        <f>'TPS543C20 Loop Gain'!B711</f>
        <v>57700</v>
      </c>
    </row>
    <row r="3230" spans="3:5" x14ac:dyDescent="0.35">
      <c r="C3230">
        <f>'TPS543C20 Loop Gain'!AI710</f>
        <v>-22.545020034187857</v>
      </c>
      <c r="D3230">
        <f>'TPS543C20 Loop Gain'!AJ710</f>
        <v>58.240882486607902</v>
      </c>
      <c r="E3230">
        <f>'TPS543C20 Loop Gain'!B710</f>
        <v>57600</v>
      </c>
    </row>
    <row r="3231" spans="3:5" x14ac:dyDescent="0.35">
      <c r="C3231">
        <f>'TPS543C20 Loop Gain'!AI709</f>
        <v>-22.528444189997931</v>
      </c>
      <c r="D3231">
        <f>'TPS543C20 Loop Gain'!AJ709</f>
        <v>58.242356084362875</v>
      </c>
      <c r="E3231">
        <f>'TPS543C20 Loop Gain'!B709</f>
        <v>57500</v>
      </c>
    </row>
    <row r="3232" spans="3:5" x14ac:dyDescent="0.35">
      <c r="C3232">
        <f>'TPS543C20 Loop Gain'!AI708</f>
        <v>-22.511836438785423</v>
      </c>
      <c r="D3232">
        <f>'TPS543C20 Loop Gain'!AJ708</f>
        <v>58.243737564412093</v>
      </c>
      <c r="E3232">
        <f>'TPS543C20 Loop Gain'!B708</f>
        <v>57400</v>
      </c>
    </row>
    <row r="3233" spans="3:5" x14ac:dyDescent="0.35">
      <c r="C3233">
        <f>'TPS543C20 Loop Gain'!AI707</f>
        <v>-22.495196642640813</v>
      </c>
      <c r="D3233">
        <f>'TPS543C20 Loop Gain'!AJ707</f>
        <v>58.245026490395738</v>
      </c>
      <c r="E3233">
        <f>'TPS543C20 Loop Gain'!B707</f>
        <v>57300</v>
      </c>
    </row>
    <row r="3234" spans="3:5" x14ac:dyDescent="0.35">
      <c r="C3234">
        <f>'TPS543C20 Loop Gain'!AI706</f>
        <v>-22.478524662771378</v>
      </c>
      <c r="D3234">
        <f>'TPS543C20 Loop Gain'!AJ706</f>
        <v>58.246222423310087</v>
      </c>
      <c r="E3234">
        <f>'TPS543C20 Loop Gain'!B706</f>
        <v>57200</v>
      </c>
    </row>
    <row r="3235" spans="3:5" x14ac:dyDescent="0.35">
      <c r="C3235">
        <f>'TPS543C20 Loop Gain'!AI705</f>
        <v>-22.461820359495064</v>
      </c>
      <c r="D3235">
        <f>'TPS543C20 Loop Gain'!AJ705</f>
        <v>58.247324921487177</v>
      </c>
      <c r="E3235">
        <f>'TPS543C20 Loop Gain'!B705</f>
        <v>57100</v>
      </c>
    </row>
    <row r="3236" spans="3:5" x14ac:dyDescent="0.35">
      <c r="C3236">
        <f>'TPS543C20 Loop Gain'!AI704</f>
        <v>-22.445083592232024</v>
      </c>
      <c r="D3236">
        <f>'TPS543C20 Loop Gain'!AJ704</f>
        <v>58.248333540575985</v>
      </c>
      <c r="E3236">
        <f>'TPS543C20 Loop Gain'!B704</f>
        <v>57000</v>
      </c>
    </row>
    <row r="3237" spans="3:5" x14ac:dyDescent="0.35">
      <c r="C3237">
        <f>'TPS543C20 Loop Gain'!AI703</f>
        <v>-22.428314219497043</v>
      </c>
      <c r="D3237">
        <f>'TPS543C20 Loop Gain'!AJ703</f>
        <v>58.249247833526276</v>
      </c>
      <c r="E3237">
        <f>'TPS543C20 Loop Gain'!B703</f>
        <v>56900</v>
      </c>
    </row>
    <row r="3238" spans="3:5" x14ac:dyDescent="0.35">
      <c r="C3238">
        <f>'TPS543C20 Loop Gain'!AI702</f>
        <v>-22.411512098892924</v>
      </c>
      <c r="D3238">
        <f>'TPS543C20 Loop Gain'!AJ702</f>
        <v>58.250067350567186</v>
      </c>
      <c r="E3238">
        <f>'TPS543C20 Loop Gain'!B702</f>
        <v>56800</v>
      </c>
    </row>
    <row r="3239" spans="3:5" x14ac:dyDescent="0.35">
      <c r="C3239">
        <f>'TPS543C20 Loop Gain'!AI701</f>
        <v>-22.394677087101119</v>
      </c>
      <c r="D3239">
        <f>'TPS543C20 Loop Gain'!AJ701</f>
        <v>58.250791639188776</v>
      </c>
      <c r="E3239">
        <f>'TPS543C20 Loop Gain'!B701</f>
        <v>56700</v>
      </c>
    </row>
    <row r="3240" spans="3:5" x14ac:dyDescent="0.35">
      <c r="C3240">
        <f>'TPS543C20 Loop Gain'!AI700</f>
        <v>-22.377809039875416</v>
      </c>
      <c r="D3240">
        <f>'TPS543C20 Loop Gain'!AJ700</f>
        <v>58.251420244123878</v>
      </c>
      <c r="E3240">
        <f>'TPS543C20 Loop Gain'!B700</f>
        <v>56600</v>
      </c>
    </row>
    <row r="3241" spans="3:5" x14ac:dyDescent="0.35">
      <c r="C3241">
        <f>'TPS543C20 Loop Gain'!AI699</f>
        <v>-22.360907812032945</v>
      </c>
      <c r="D3241">
        <f>'TPS543C20 Loop Gain'!AJ699</f>
        <v>58.25195270732727</v>
      </c>
      <c r="E3241">
        <f>'TPS543C20 Loop Gain'!B699</f>
        <v>56500</v>
      </c>
    </row>
    <row r="3242" spans="3:5" x14ac:dyDescent="0.35">
      <c r="C3242">
        <f>'TPS543C20 Loop Gain'!AI698</f>
        <v>-22.343973257447217</v>
      </c>
      <c r="D3242">
        <f>'TPS543C20 Loop Gain'!AJ698</f>
        <v>58.252388567955705</v>
      </c>
      <c r="E3242">
        <f>'TPS543C20 Loop Gain'!B698</f>
        <v>56400</v>
      </c>
    </row>
    <row r="3243" spans="3:5" x14ac:dyDescent="0.35">
      <c r="C3243">
        <f>'TPS543C20 Loop Gain'!AI697</f>
        <v>-22.327005229038974</v>
      </c>
      <c r="D3243">
        <f>'TPS543C20 Loop Gain'!AJ697</f>
        <v>58.252727362350747</v>
      </c>
      <c r="E3243">
        <f>'TPS543C20 Loop Gain'!B697</f>
        <v>56300</v>
      </c>
    </row>
    <row r="3244" spans="3:5" x14ac:dyDescent="0.35">
      <c r="C3244">
        <f>'TPS543C20 Loop Gain'!AI696</f>
        <v>-22.310003578768914</v>
      </c>
      <c r="D3244">
        <f>'TPS543C20 Loop Gain'!AJ696</f>
        <v>58.252968624016773</v>
      </c>
      <c r="E3244">
        <f>'TPS543C20 Loop Gain'!B696</f>
        <v>56200</v>
      </c>
    </row>
    <row r="3245" spans="3:5" x14ac:dyDescent="0.35">
      <c r="C3245">
        <f>'TPS543C20 Loop Gain'!AI695</f>
        <v>-22.292968157629105</v>
      </c>
      <c r="D3245">
        <f>'TPS543C20 Loop Gain'!AJ695</f>
        <v>58.253111883601036</v>
      </c>
      <c r="E3245">
        <f>'TPS543C20 Loop Gain'!B695</f>
        <v>56100</v>
      </c>
    </row>
    <row r="3246" spans="3:5" x14ac:dyDescent="0.35">
      <c r="C3246">
        <f>'TPS543C20 Loop Gain'!AI694</f>
        <v>-22.275898815634871</v>
      </c>
      <c r="D3246">
        <f>'TPS543C20 Loop Gain'!AJ694</f>
        <v>58.253156668875476</v>
      </c>
      <c r="E3246">
        <f>'TPS543C20 Loop Gain'!B694</f>
        <v>56000</v>
      </c>
    </row>
    <row r="3247" spans="3:5" x14ac:dyDescent="0.35">
      <c r="C3247">
        <f>'TPS543C20 Loop Gain'!AI693</f>
        <v>-22.258795401815807</v>
      </c>
      <c r="D3247">
        <f>'TPS543C20 Loop Gain'!AJ693</f>
        <v>58.253102504713667</v>
      </c>
      <c r="E3247">
        <f>'TPS543C20 Loop Gain'!B693</f>
        <v>55900</v>
      </c>
    </row>
    <row r="3248" spans="3:5" x14ac:dyDescent="0.35">
      <c r="C3248">
        <f>'TPS543C20 Loop Gain'!AI692</f>
        <v>-22.24165776420843</v>
      </c>
      <c r="D3248">
        <f>'TPS543C20 Loop Gain'!AJ692</f>
        <v>58.252948913072622</v>
      </c>
      <c r="E3248">
        <f>'TPS543C20 Loop Gain'!B692</f>
        <v>55800</v>
      </c>
    </row>
    <row r="3249" spans="3:5" x14ac:dyDescent="0.35">
      <c r="C3249">
        <f>'TPS543C20 Loop Gain'!AI691</f>
        <v>-22.224485749846252</v>
      </c>
      <c r="D3249">
        <f>'TPS543C20 Loop Gain'!AJ691</f>
        <v>58.252695412971278</v>
      </c>
      <c r="E3249">
        <f>'TPS543C20 Loop Gain'!B691</f>
        <v>55700</v>
      </c>
    </row>
    <row r="3250" spans="3:5" x14ac:dyDescent="0.35">
      <c r="C3250">
        <f>'TPS543C20 Loop Gain'!AI690</f>
        <v>-22.207279204752233</v>
      </c>
      <c r="D3250">
        <f>'TPS543C20 Loop Gain'!AJ690</f>
        <v>58.252341520470097</v>
      </c>
      <c r="E3250">
        <f>'TPS543C20 Loop Gain'!B690</f>
        <v>55600</v>
      </c>
    </row>
    <row r="3251" spans="3:5" x14ac:dyDescent="0.35">
      <c r="C3251">
        <f>'TPS543C20 Loop Gain'!AI689</f>
        <v>-22.190037973929357</v>
      </c>
      <c r="D3251">
        <f>'TPS543C20 Loop Gain'!AJ689</f>
        <v>58.251886748648737</v>
      </c>
      <c r="E3251">
        <f>'TPS543C20 Loop Gain'!B689</f>
        <v>55500</v>
      </c>
    </row>
    <row r="3252" spans="3:5" x14ac:dyDescent="0.35">
      <c r="C3252">
        <f>'TPS543C20 Loop Gain'!AI688</f>
        <v>-22.172761901352072</v>
      </c>
      <c r="D3252">
        <f>'TPS543C20 Loop Gain'!AJ688</f>
        <v>58.251330607587207</v>
      </c>
      <c r="E3252">
        <f>'TPS543C20 Loop Gain'!B688</f>
        <v>55400</v>
      </c>
    </row>
    <row r="3253" spans="3:5" x14ac:dyDescent="0.35">
      <c r="C3253">
        <f>'TPS543C20 Loop Gain'!AI687</f>
        <v>-22.155450829957349</v>
      </c>
      <c r="D3253">
        <f>'TPS543C20 Loop Gain'!AJ687</f>
        <v>58.250672604342995</v>
      </c>
      <c r="E3253">
        <f>'TPS543C20 Loop Gain'!B687</f>
        <v>55300</v>
      </c>
    </row>
    <row r="3254" spans="3:5" x14ac:dyDescent="0.35">
      <c r="C3254">
        <f>'TPS543C20 Loop Gain'!AI686</f>
        <v>-22.138104601635732</v>
      </c>
      <c r="D3254">
        <f>'TPS543C20 Loop Gain'!AJ686</f>
        <v>58.249912242930527</v>
      </c>
      <c r="E3254">
        <f>'TPS543C20 Loop Gain'!B686</f>
        <v>55200</v>
      </c>
    </row>
    <row r="3255" spans="3:5" x14ac:dyDescent="0.35">
      <c r="C3255">
        <f>'TPS543C20 Loop Gain'!AI685</f>
        <v>-22.120723057221863</v>
      </c>
      <c r="D3255">
        <f>'TPS543C20 Loop Gain'!AJ685</f>
        <v>58.249049024299588</v>
      </c>
      <c r="E3255">
        <f>'TPS543C20 Loop Gain'!B685</f>
        <v>55100</v>
      </c>
    </row>
    <row r="3256" spans="3:5" x14ac:dyDescent="0.35">
      <c r="C3256">
        <f>'TPS543C20 Loop Gain'!AI684</f>
        <v>-22.103306036485524</v>
      </c>
      <c r="D3256">
        <f>'TPS543C20 Loop Gain'!AJ684</f>
        <v>58.248082446312445</v>
      </c>
      <c r="E3256">
        <f>'TPS543C20 Loop Gain'!B684</f>
        <v>55000</v>
      </c>
    </row>
    <row r="3257" spans="3:5" x14ac:dyDescent="0.35">
      <c r="C3257">
        <f>'TPS543C20 Loop Gain'!AI683</f>
        <v>-22.085853378122234</v>
      </c>
      <c r="D3257">
        <f>'TPS543C20 Loop Gain'!AJ683</f>
        <v>58.247012003723981</v>
      </c>
      <c r="E3257">
        <f>'TPS543C20 Loop Gain'!B683</f>
        <v>54900</v>
      </c>
    </row>
    <row r="3258" spans="3:5" x14ac:dyDescent="0.35">
      <c r="C3258">
        <f>'TPS543C20 Loop Gain'!AI682</f>
        <v>-22.068364919744241</v>
      </c>
      <c r="D3258">
        <f>'TPS543C20 Loop Gain'!AJ682</f>
        <v>58.245837188156855</v>
      </c>
      <c r="E3258">
        <f>'TPS543C20 Loop Gain'!B682</f>
        <v>54800</v>
      </c>
    </row>
    <row r="3259" spans="3:5" x14ac:dyDescent="0.35">
      <c r="C3259">
        <f>'TPS543C20 Loop Gain'!AI681</f>
        <v>-22.05084049787029</v>
      </c>
      <c r="D3259">
        <f>'TPS543C20 Loop Gain'!AJ681</f>
        <v>58.244557488082712</v>
      </c>
      <c r="E3259">
        <f>'TPS543C20 Loop Gain'!B681</f>
        <v>54700</v>
      </c>
    </row>
    <row r="3260" spans="3:5" x14ac:dyDescent="0.35">
      <c r="C3260">
        <f>'TPS543C20 Loop Gain'!AI680</f>
        <v>-22.033279947916409</v>
      </c>
      <c r="D3260">
        <f>'TPS543C20 Loop Gain'!AJ680</f>
        <v>58.243172388796069</v>
      </c>
      <c r="E3260">
        <f>'TPS543C20 Loop Gain'!B680</f>
        <v>54600</v>
      </c>
    </row>
    <row r="3261" spans="3:5" x14ac:dyDescent="0.35">
      <c r="C3261">
        <f>'TPS543C20 Loop Gain'!AI679</f>
        <v>-22.015683104186181</v>
      </c>
      <c r="D3261">
        <f>'TPS543C20 Loop Gain'!AJ679</f>
        <v>58.241681372396044</v>
      </c>
      <c r="E3261">
        <f>'TPS543C20 Loop Gain'!B679</f>
        <v>54500</v>
      </c>
    </row>
    <row r="3262" spans="3:5" x14ac:dyDescent="0.35">
      <c r="C3262">
        <f>'TPS543C20 Loop Gain'!AI678</f>
        <v>-21.998049799860951</v>
      </c>
      <c r="D3262">
        <f>'TPS543C20 Loop Gain'!AJ678</f>
        <v>58.240083917758596</v>
      </c>
      <c r="E3262">
        <f>'TPS543C20 Loop Gain'!B678</f>
        <v>54400</v>
      </c>
    </row>
    <row r="3263" spans="3:5" x14ac:dyDescent="0.35">
      <c r="C3263">
        <f>'TPS543C20 Loop Gain'!AI677</f>
        <v>-21.980379866989704</v>
      </c>
      <c r="D3263">
        <f>'TPS543C20 Loop Gain'!AJ677</f>
        <v>58.238379500517993</v>
      </c>
      <c r="E3263">
        <f>'TPS543C20 Loop Gain'!B677</f>
        <v>54300</v>
      </c>
    </row>
    <row r="3264" spans="3:5" x14ac:dyDescent="0.35">
      <c r="C3264">
        <f>'TPS543C20 Loop Gain'!AI676</f>
        <v>-21.962673136479474</v>
      </c>
      <c r="D3264">
        <f>'TPS543C20 Loop Gain'!AJ676</f>
        <v>58.236567593041059</v>
      </c>
      <c r="E3264">
        <f>'TPS543C20 Loop Gain'!B676</f>
        <v>54200</v>
      </c>
    </row>
    <row r="3265" spans="3:5" x14ac:dyDescent="0.35">
      <c r="C3265">
        <f>'TPS543C20 Loop Gain'!AI675</f>
        <v>-21.944929438084305</v>
      </c>
      <c r="D3265">
        <f>'TPS543C20 Loop Gain'!AJ675</f>
        <v>58.234647664405756</v>
      </c>
      <c r="E3265">
        <f>'TPS543C20 Loop Gain'!B675</f>
        <v>54100</v>
      </c>
    </row>
    <row r="3266" spans="3:5" x14ac:dyDescent="0.35">
      <c r="C3266">
        <f>'TPS543C20 Loop Gain'!AI674</f>
        <v>-21.927148600396261</v>
      </c>
      <c r="D3266">
        <f>'TPS543C20 Loop Gain'!AJ674</f>
        <v>58.232619180375437</v>
      </c>
      <c r="E3266">
        <f>'TPS543C20 Loop Gain'!B674</f>
        <v>54000</v>
      </c>
    </row>
    <row r="3267" spans="3:5" x14ac:dyDescent="0.35">
      <c r="C3267">
        <f>'TPS543C20 Loop Gain'!AI673</f>
        <v>-21.90933045083397</v>
      </c>
      <c r="D3267">
        <f>'TPS543C20 Loop Gain'!AJ673</f>
        <v>58.230481603377783</v>
      </c>
      <c r="E3267">
        <f>'TPS543C20 Loop Gain'!B673</f>
        <v>53900</v>
      </c>
    </row>
    <row r="3268" spans="3:5" x14ac:dyDescent="0.35">
      <c r="C3268">
        <f>'TPS543C20 Loop Gain'!AI672</f>
        <v>-21.891474815632623</v>
      </c>
      <c r="D3268">
        <f>'TPS543C20 Loop Gain'!AJ672</f>
        <v>58.22823439247933</v>
      </c>
      <c r="E3268">
        <f>'TPS543C20 Loop Gain'!B672</f>
        <v>53800</v>
      </c>
    </row>
    <row r="3269" spans="3:5" x14ac:dyDescent="0.35">
      <c r="C3269">
        <f>'TPS543C20 Loop Gain'!AI671</f>
        <v>-21.873581519833426</v>
      </c>
      <c r="D3269">
        <f>'TPS543C20 Loop Gain'!AJ671</f>
        <v>58.225877003361781</v>
      </c>
      <c r="E3269">
        <f>'TPS543C20 Loop Gain'!B671</f>
        <v>53700</v>
      </c>
    </row>
    <row r="3270" spans="3:5" x14ac:dyDescent="0.35">
      <c r="C3270">
        <f>'TPS543C20 Loop Gain'!AI670</f>
        <v>-21.855650387272789</v>
      </c>
      <c r="D3270">
        <f>'TPS543C20 Loop Gain'!AJ670</f>
        <v>58.223408888297953</v>
      </c>
      <c r="E3270">
        <f>'TPS543C20 Loop Gain'!B670</f>
        <v>53600</v>
      </c>
    </row>
    <row r="3271" spans="3:5" x14ac:dyDescent="0.35">
      <c r="C3271">
        <f>'TPS543C20 Loop Gain'!AI669</f>
        <v>-21.83768124057152</v>
      </c>
      <c r="D3271">
        <f>'TPS543C20 Loop Gain'!AJ669</f>
        <v>58.220829496127664</v>
      </c>
      <c r="E3271">
        <f>'TPS543C20 Loop Gain'!B669</f>
        <v>53500</v>
      </c>
    </row>
    <row r="3272" spans="3:5" x14ac:dyDescent="0.35">
      <c r="C3272">
        <f>'TPS543C20 Loop Gain'!AI668</f>
        <v>-21.819673901123991</v>
      </c>
      <c r="D3272">
        <f>'TPS543C20 Loop Gain'!AJ668</f>
        <v>58.218138272233432</v>
      </c>
      <c r="E3272">
        <f>'TPS543C20 Loop Gain'!B668</f>
        <v>53400</v>
      </c>
    </row>
    <row r="3273" spans="3:5" x14ac:dyDescent="0.35">
      <c r="C3273">
        <f>'TPS543C20 Loop Gain'!AI667</f>
        <v>-21.80162818908688</v>
      </c>
      <c r="D3273">
        <f>'TPS543C20 Loop Gain'!AJ667</f>
        <v>58.215334658513889</v>
      </c>
      <c r="E3273">
        <f>'TPS543C20 Loop Gain'!B667</f>
        <v>53300</v>
      </c>
    </row>
    <row r="3274" spans="3:5" x14ac:dyDescent="0.35">
      <c r="C3274">
        <f>'TPS543C20 Loop Gain'!AI666</f>
        <v>-21.783543923368217</v>
      </c>
      <c r="D3274">
        <f>'TPS543C20 Loop Gain'!AJ666</f>
        <v>58.212418093362082</v>
      </c>
      <c r="E3274">
        <f>'TPS543C20 Loop Gain'!B666</f>
        <v>53200</v>
      </c>
    </row>
    <row r="3275" spans="3:5" x14ac:dyDescent="0.35">
      <c r="C3275">
        <f>'TPS543C20 Loop Gain'!AI665</f>
        <v>-21.765420921616297</v>
      </c>
      <c r="D3275">
        <f>'TPS543C20 Loop Gain'!AJ665</f>
        <v>58.20938801163782</v>
      </c>
      <c r="E3275">
        <f>'TPS543C20 Loop Gain'!B665</f>
        <v>53100</v>
      </c>
    </row>
    <row r="3276" spans="3:5" x14ac:dyDescent="0.35">
      <c r="C3276">
        <f>'TPS543C20 Loop Gain'!AI664</f>
        <v>-21.747259000207247</v>
      </c>
      <c r="D3276">
        <f>'TPS543C20 Loop Gain'!AJ664</f>
        <v>58.206243844642252</v>
      </c>
      <c r="E3276">
        <f>'TPS543C20 Loop Gain'!B664</f>
        <v>53000</v>
      </c>
    </row>
    <row r="3277" spans="3:5" x14ac:dyDescent="0.35">
      <c r="C3277">
        <f>'TPS543C20 Loop Gain'!AI663</f>
        <v>-21.729057974234792</v>
      </c>
      <c r="D3277">
        <f>'TPS543C20 Loop Gain'!AJ663</f>
        <v>58.202985020094864</v>
      </c>
      <c r="E3277">
        <f>'TPS543C20 Loop Gain'!B663</f>
        <v>52900</v>
      </c>
    </row>
    <row r="3278" spans="3:5" x14ac:dyDescent="0.35">
      <c r="C3278">
        <f>'TPS543C20 Loop Gain'!AI662</f>
        <v>-21.710817657498126</v>
      </c>
      <c r="D3278">
        <f>'TPS543C20 Loop Gain'!AJ662</f>
        <v>58.199610962104707</v>
      </c>
      <c r="E3278">
        <f>'TPS543C20 Loop Gain'!B662</f>
        <v>52800</v>
      </c>
    </row>
    <row r="3279" spans="3:5" x14ac:dyDescent="0.35">
      <c r="C3279">
        <f>'TPS543C20 Loop Gain'!AI661</f>
        <v>-21.692537862489534</v>
      </c>
      <c r="D3279">
        <f>'TPS543C20 Loop Gain'!AJ661</f>
        <v>58.196121091147127</v>
      </c>
      <c r="E3279">
        <f>'TPS543C20 Loop Gain'!B661</f>
        <v>52700</v>
      </c>
    </row>
    <row r="3280" spans="3:5" x14ac:dyDescent="0.35">
      <c r="C3280">
        <f>'TPS543C20 Loop Gain'!AI660</f>
        <v>-21.674218400383371</v>
      </c>
      <c r="D3280">
        <f>'TPS543C20 Loop Gain'!AJ660</f>
        <v>58.192514824036017</v>
      </c>
      <c r="E3280">
        <f>'TPS543C20 Loop Gain'!B660</f>
        <v>52600</v>
      </c>
    </row>
    <row r="3281" spans="3:5" x14ac:dyDescent="0.35">
      <c r="C3281">
        <f>'TPS543C20 Loop Gain'!AI659</f>
        <v>-21.655859081023166</v>
      </c>
      <c r="D3281">
        <f>'TPS543C20 Loop Gain'!AJ659</f>
        <v>58.188791573898442</v>
      </c>
      <c r="E3281">
        <f>'TPS543C20 Loop Gain'!B659</f>
        <v>52500</v>
      </c>
    </row>
    <row r="3282" spans="3:5" x14ac:dyDescent="0.35">
      <c r="C3282">
        <f>'TPS543C20 Loop Gain'!AI658</f>
        <v>-21.637459712910122</v>
      </c>
      <c r="D3282">
        <f>'TPS543C20 Loop Gain'!AJ658</f>
        <v>58.184950750147266</v>
      </c>
      <c r="E3282">
        <f>'TPS543C20 Loop Gain'!B658</f>
        <v>52400</v>
      </c>
    </row>
    <row r="3283" spans="3:5" x14ac:dyDescent="0.35">
      <c r="C3283">
        <f>'TPS543C20 Loop Gain'!AI657</f>
        <v>-21.619020103190827</v>
      </c>
      <c r="D3283">
        <f>'TPS543C20 Loop Gain'!AJ657</f>
        <v>58.180991758455534</v>
      </c>
      <c r="E3283">
        <f>'TPS543C20 Loop Gain'!B657</f>
        <v>52300</v>
      </c>
    </row>
    <row r="3284" spans="3:5" x14ac:dyDescent="0.35">
      <c r="C3284">
        <f>'TPS543C20 Loop Gain'!AI656</f>
        <v>-21.600540057643759</v>
      </c>
      <c r="D3284">
        <f>'TPS543C20 Loop Gain'!AJ656</f>
        <v>58.176914000728836</v>
      </c>
      <c r="E3284">
        <f>'TPS543C20 Loop Gain'!B656</f>
        <v>52200</v>
      </c>
    </row>
    <row r="3285" spans="3:5" x14ac:dyDescent="0.35">
      <c r="C3285">
        <f>'TPS543C20 Loop Gain'!AI655</f>
        <v>-21.582019380668186</v>
      </c>
      <c r="D3285">
        <f>'TPS543C20 Loop Gain'!AJ655</f>
        <v>58.172716875079125</v>
      </c>
      <c r="E3285">
        <f>'TPS543C20 Loop Gain'!B655</f>
        <v>52100</v>
      </c>
    </row>
    <row r="3286" spans="3:5" x14ac:dyDescent="0.35">
      <c r="C3286">
        <f>'TPS543C20 Loop Gain'!AI654</f>
        <v>-21.563457875270199</v>
      </c>
      <c r="D3286">
        <f>'TPS543C20 Loop Gain'!AJ654</f>
        <v>58.16839977579567</v>
      </c>
      <c r="E3286">
        <f>'TPS543C20 Loop Gain'!B654</f>
        <v>52000</v>
      </c>
    </row>
    <row r="3287" spans="3:5" x14ac:dyDescent="0.35">
      <c r="C3287">
        <f>'TPS543C20 Loop Gain'!AI653</f>
        <v>-21.544855343050099</v>
      </c>
      <c r="D3287">
        <f>'TPS543C20 Loop Gain'!AJ653</f>
        <v>58.163962093319753</v>
      </c>
      <c r="E3287">
        <f>'TPS543C20 Loop Gain'!B653</f>
        <v>51900</v>
      </c>
    </row>
    <row r="3288" spans="3:5" x14ac:dyDescent="0.35">
      <c r="C3288">
        <f>'TPS543C20 Loop Gain'!AI652</f>
        <v>-21.526211584190321</v>
      </c>
      <c r="D3288">
        <f>'TPS543C20 Loop Gain'!AJ652</f>
        <v>58.159403214214969</v>
      </c>
      <c r="E3288">
        <f>'TPS543C20 Loop Gain'!B652</f>
        <v>51800</v>
      </c>
    </row>
    <row r="3289" spans="3:5" x14ac:dyDescent="0.35">
      <c r="C3289">
        <f>'TPS543C20 Loop Gain'!AI651</f>
        <v>-21.507526397441094</v>
      </c>
      <c r="D3289">
        <f>'TPS543C20 Loop Gain'!AJ651</f>
        <v>58.154722521141714</v>
      </c>
      <c r="E3289">
        <f>'TPS543C20 Loop Gain'!B651</f>
        <v>51700</v>
      </c>
    </row>
    <row r="3290" spans="3:5" x14ac:dyDescent="0.35">
      <c r="C3290">
        <f>'TPS543C20 Loop Gain'!AI650</f>
        <v>-21.488799580107461</v>
      </c>
      <c r="D3290">
        <f>'TPS543C20 Loop Gain'!AJ650</f>
        <v>58.149919392825794</v>
      </c>
      <c r="E3290">
        <f>'TPS543C20 Loop Gain'!B650</f>
        <v>51600</v>
      </c>
    </row>
    <row r="3291" spans="3:5" x14ac:dyDescent="0.35">
      <c r="C3291">
        <f>'TPS543C20 Loop Gain'!AI649</f>
        <v>-21.470030928036184</v>
      </c>
      <c r="D3291">
        <f>'TPS543C20 Loop Gain'!AJ649</f>
        <v>58.144993204032843</v>
      </c>
      <c r="E3291">
        <f>'TPS543C20 Loop Gain'!B649</f>
        <v>51500</v>
      </c>
    </row>
    <row r="3292" spans="3:5" x14ac:dyDescent="0.35">
      <c r="C3292">
        <f>'TPS543C20 Loop Gain'!AI648</f>
        <v>-21.451220235601799</v>
      </c>
      <c r="D3292">
        <f>'TPS543C20 Loop Gain'!AJ648</f>
        <v>58.139943325539576</v>
      </c>
      <c r="E3292">
        <f>'TPS543C20 Loop Gain'!B648</f>
        <v>51400</v>
      </c>
    </row>
    <row r="3293" spans="3:5" x14ac:dyDescent="0.35">
      <c r="C3293">
        <f>'TPS543C20 Loop Gain'!AI647</f>
        <v>-21.432367295692877</v>
      </c>
      <c r="D3293">
        <f>'TPS543C20 Loop Gain'!AJ647</f>
        <v>58.134769124103379</v>
      </c>
      <c r="E3293">
        <f>'TPS543C20 Loop Gain'!B647</f>
        <v>51300</v>
      </c>
    </row>
    <row r="3294" spans="3:5" x14ac:dyDescent="0.35">
      <c r="C3294">
        <f>'TPS543C20 Loop Gain'!AI646</f>
        <v>-21.413471899698191</v>
      </c>
      <c r="D3294">
        <f>'TPS543C20 Loop Gain'!AJ646</f>
        <v>58.129469962433973</v>
      </c>
      <c r="E3294">
        <f>'TPS543C20 Loop Gain'!B646</f>
        <v>51200</v>
      </c>
    </row>
    <row r="3295" spans="3:5" x14ac:dyDescent="0.35">
      <c r="C3295">
        <f>'TPS543C20 Loop Gain'!AI645</f>
        <v>-21.394533837492666</v>
      </c>
      <c r="D3295">
        <f>'TPS543C20 Loop Gain'!AJ645</f>
        <v>58.124045199165302</v>
      </c>
      <c r="E3295">
        <f>'TPS543C20 Loop Gain'!B645</f>
        <v>51100</v>
      </c>
    </row>
    <row r="3296" spans="3:5" x14ac:dyDescent="0.35">
      <c r="C3296">
        <f>'TPS543C20 Loop Gain'!AI644</f>
        <v>-21.375552897422885</v>
      </c>
      <c r="D3296">
        <f>'TPS543C20 Loop Gain'!AJ644</f>
        <v>58.118494188825274</v>
      </c>
      <c r="E3296">
        <f>'TPS543C20 Loop Gain'!B644</f>
        <v>51000</v>
      </c>
    </row>
    <row r="3297" spans="3:5" x14ac:dyDescent="0.35">
      <c r="C3297">
        <f>'TPS543C20 Loop Gain'!AI643</f>
        <v>-21.35652886629326</v>
      </c>
      <c r="D3297">
        <f>'TPS543C20 Loop Gain'!AJ643</f>
        <v>58.112816281805109</v>
      </c>
      <c r="E3297">
        <f>'TPS543C20 Loop Gain'!B643</f>
        <v>50900</v>
      </c>
    </row>
    <row r="3298" spans="3:5" x14ac:dyDescent="0.35">
      <c r="C3298">
        <f>'TPS543C20 Loop Gain'!AI642</f>
        <v>-21.337461529350634</v>
      </c>
      <c r="D3298">
        <f>'TPS543C20 Loop Gain'!AJ642</f>
        <v>58.107010824332363</v>
      </c>
      <c r="E3298">
        <f>'TPS543C20 Loop Gain'!B642</f>
        <v>50800</v>
      </c>
    </row>
    <row r="3299" spans="3:5" x14ac:dyDescent="0.35">
      <c r="C3299">
        <f>'TPS543C20 Loop Gain'!AI641</f>
        <v>-21.318350670270206</v>
      </c>
      <c r="D3299">
        <f>'TPS543C20 Loop Gain'!AJ641</f>
        <v>58.101077158437548</v>
      </c>
      <c r="E3299">
        <f>'TPS543C20 Loop Gain'!B641</f>
        <v>50700</v>
      </c>
    </row>
    <row r="3300" spans="3:5" x14ac:dyDescent="0.35">
      <c r="C3300">
        <f>'TPS543C20 Loop Gain'!AI640</f>
        <v>-21.299196071140926</v>
      </c>
      <c r="D3300">
        <f>'TPS543C20 Loop Gain'!AJ640</f>
        <v>58.095014621925522</v>
      </c>
      <c r="E3300">
        <f>'TPS543C20 Loop Gain'!B640</f>
        <v>50600</v>
      </c>
    </row>
    <row r="3301" spans="3:5" x14ac:dyDescent="0.35">
      <c r="C3301">
        <f>'TPS543C20 Loop Gain'!AI639</f>
        <v>-21.279997512449089</v>
      </c>
      <c r="D3301">
        <f>'TPS543C20 Loop Gain'!AJ639</f>
        <v>58.08882254834527</v>
      </c>
      <c r="E3301">
        <f>'TPS543C20 Loop Gain'!B639</f>
        <v>50500</v>
      </c>
    </row>
    <row r="3302" spans="3:5" x14ac:dyDescent="0.35">
      <c r="C3302">
        <f>'TPS543C20 Loop Gain'!AI638</f>
        <v>-21.260754773064654</v>
      </c>
      <c r="D3302">
        <f>'TPS543C20 Loop Gain'!AJ638</f>
        <v>58.082500266958242</v>
      </c>
      <c r="E3302">
        <f>'TPS543C20 Loop Gain'!B638</f>
        <v>50400</v>
      </c>
    </row>
    <row r="3303" spans="3:5" x14ac:dyDescent="0.35">
      <c r="C3303">
        <f>'TPS543C20 Loop Gain'!AI637</f>
        <v>-21.241467630224943</v>
      </c>
      <c r="D3303">
        <f>'TPS543C20 Loop Gain'!AJ637</f>
        <v>58.076047102707591</v>
      </c>
      <c r="E3303">
        <f>'TPS543C20 Loop Gain'!B637</f>
        <v>50300</v>
      </c>
    </row>
    <row r="3304" spans="3:5" x14ac:dyDescent="0.35">
      <c r="C3304">
        <f>'TPS543C20 Loop Gain'!AI636</f>
        <v>-21.222135859519305</v>
      </c>
      <c r="D3304">
        <f>'TPS543C20 Loop Gain'!AJ636</f>
        <v>58.06946237618741</v>
      </c>
      <c r="E3304">
        <f>'TPS543C20 Loop Gain'!B636</f>
        <v>50200</v>
      </c>
    </row>
    <row r="3305" spans="3:5" x14ac:dyDescent="0.35">
      <c r="C3305">
        <f>'TPS543C20 Loop Gain'!AI635</f>
        <v>-21.202759234873099</v>
      </c>
      <c r="D3305">
        <f>'TPS543C20 Loop Gain'!AJ635</f>
        <v>58.062745403610784</v>
      </c>
      <c r="E3305">
        <f>'TPS543C20 Loop Gain'!B635</f>
        <v>50100</v>
      </c>
    </row>
    <row r="3306" spans="3:5" x14ac:dyDescent="0.35">
      <c r="C3306">
        <f>'TPS543C20 Loop Gain'!AI634</f>
        <v>-21.183337528532221</v>
      </c>
      <c r="D3306">
        <f>'TPS543C20 Loop Gain'!AJ634</f>
        <v>58.055895496777978</v>
      </c>
      <c r="E3306">
        <f>'TPS543C20 Loop Gain'!B634</f>
        <v>50000</v>
      </c>
    </row>
    <row r="3307" spans="3:5" x14ac:dyDescent="0.35">
      <c r="C3307">
        <f>'TPS543C20 Loop Gain'!AI633</f>
        <v>-21.163870511046984</v>
      </c>
      <c r="D3307">
        <f>'TPS543C20 Loop Gain'!AJ633</f>
        <v>58.048911963045484</v>
      </c>
      <c r="E3307">
        <f>'TPS543C20 Loop Gain'!B633</f>
        <v>49900</v>
      </c>
    </row>
    <row r="3308" spans="3:5" x14ac:dyDescent="0.35">
      <c r="C3308">
        <f>'TPS543C20 Loop Gain'!AI632</f>
        <v>-21.14435795125474</v>
      </c>
      <c r="D3308">
        <f>'TPS543C20 Loop Gain'!AJ632</f>
        <v>58.041794105292006</v>
      </c>
      <c r="E3308">
        <f>'TPS543C20 Loop Gain'!B632</f>
        <v>49800</v>
      </c>
    </row>
    <row r="3309" spans="3:5" x14ac:dyDescent="0.35">
      <c r="C3309">
        <f>'TPS543C20 Loop Gain'!AI631</f>
        <v>-21.124799616264902</v>
      </c>
      <c r="D3309">
        <f>'TPS543C20 Loop Gain'!AJ631</f>
        <v>58.034541221888588</v>
      </c>
      <c r="E3309">
        <f>'TPS543C20 Loop Gain'!B631</f>
        <v>49700</v>
      </c>
    </row>
    <row r="3310" spans="3:5" x14ac:dyDescent="0.35">
      <c r="C3310">
        <f>'TPS543C20 Loop Gain'!AI630</f>
        <v>-21.105195271441232</v>
      </c>
      <c r="D3310">
        <f>'TPS543C20 Loop Gain'!AJ630</f>
        <v>58.027152606663307</v>
      </c>
      <c r="E3310">
        <f>'TPS543C20 Loop Gain'!B630</f>
        <v>49600</v>
      </c>
    </row>
    <row r="3311" spans="3:5" x14ac:dyDescent="0.35">
      <c r="C3311">
        <f>'TPS543C20 Loop Gain'!AI629</f>
        <v>-21.085544680385247</v>
      </c>
      <c r="D3311">
        <f>'TPS543C20 Loop Gain'!AJ629</f>
        <v>58.01962754887019</v>
      </c>
      <c r="E3311">
        <f>'TPS543C20 Loop Gain'!B629</f>
        <v>49500</v>
      </c>
    </row>
    <row r="3312" spans="3:5" x14ac:dyDescent="0.35">
      <c r="C3312">
        <f>'TPS543C20 Loop Gain'!AI628</f>
        <v>-21.065847604919334</v>
      </c>
      <c r="D3312">
        <f>'TPS543C20 Loop Gain'!AJ628</f>
        <v>58.011965333156176</v>
      </c>
      <c r="E3312">
        <f>'TPS543C20 Loop Gain'!B628</f>
        <v>49400</v>
      </c>
    </row>
    <row r="3313" spans="3:5" x14ac:dyDescent="0.35">
      <c r="C3313">
        <f>'TPS543C20 Loop Gain'!AI627</f>
        <v>-21.046103805069087</v>
      </c>
      <c r="D3313">
        <f>'TPS543C20 Loop Gain'!AJ627</f>
        <v>58.004165239525108</v>
      </c>
      <c r="E3313">
        <f>'TPS543C20 Loop Gain'!B627</f>
        <v>49300</v>
      </c>
    </row>
    <row r="3314" spans="3:5" x14ac:dyDescent="0.35">
      <c r="C3314">
        <f>'TPS543C20 Loop Gain'!AI626</f>
        <v>-21.026313039045817</v>
      </c>
      <c r="D3314">
        <f>'TPS543C20 Loop Gain'!AJ626</f>
        <v>57.996226543308843</v>
      </c>
      <c r="E3314">
        <f>'TPS543C20 Loop Gain'!B626</f>
        <v>49200</v>
      </c>
    </row>
    <row r="3315" spans="3:5" x14ac:dyDescent="0.35">
      <c r="C3315">
        <f>'TPS543C20 Loop Gain'!AI625</f>
        <v>-21.006475063229818</v>
      </c>
      <c r="D3315">
        <f>'TPS543C20 Loop Gain'!AJ625</f>
        <v>57.988148515128223</v>
      </c>
      <c r="E3315">
        <f>'TPS543C20 Loop Gain'!B625</f>
        <v>49100</v>
      </c>
    </row>
    <row r="3316" spans="3:5" x14ac:dyDescent="0.35">
      <c r="C3316">
        <f>'TPS543C20 Loop Gain'!AI624</f>
        <v>-20.986589632150707</v>
      </c>
      <c r="D3316">
        <f>'TPS543C20 Loop Gain'!AJ624</f>
        <v>57.979930420863134</v>
      </c>
      <c r="E3316">
        <f>'TPS543C20 Loop Gain'!B624</f>
        <v>49000</v>
      </c>
    </row>
    <row r="3317" spans="3:5" x14ac:dyDescent="0.35">
      <c r="C3317">
        <f>'TPS543C20 Loop Gain'!AI623</f>
        <v>-20.966656498470829</v>
      </c>
      <c r="D3317">
        <f>'TPS543C20 Loop Gain'!AJ623</f>
        <v>57.971571521614528</v>
      </c>
      <c r="E3317">
        <f>'TPS543C20 Loop Gain'!B623</f>
        <v>48900</v>
      </c>
    </row>
    <row r="3318" spans="3:5" x14ac:dyDescent="0.35">
      <c r="C3318">
        <f>'TPS543C20 Loop Gain'!AI622</f>
        <v>-20.946675412966517</v>
      </c>
      <c r="D3318">
        <f>'TPS543C20 Loop Gain'!AJ622</f>
        <v>57.963071073673895</v>
      </c>
      <c r="E3318">
        <f>'TPS543C20 Loop Gain'!B622</f>
        <v>48800</v>
      </c>
    </row>
    <row r="3319" spans="3:5" x14ac:dyDescent="0.35">
      <c r="C3319">
        <f>'TPS543C20 Loop Gain'!AI621</f>
        <v>-20.926646124509261</v>
      </c>
      <c r="D3319">
        <f>'TPS543C20 Loop Gain'!AJ621</f>
        <v>57.954428328483921</v>
      </c>
      <c r="E3319">
        <f>'TPS543C20 Loop Gain'!B621</f>
        <v>48700</v>
      </c>
    </row>
    <row r="3320" spans="3:5" x14ac:dyDescent="0.35">
      <c r="C3320">
        <f>'TPS543C20 Loop Gain'!AI620</f>
        <v>-20.906568380047222</v>
      </c>
      <c r="D3320">
        <f>'TPS543C20 Loop Gain'!AJ620</f>
        <v>57.945642532606733</v>
      </c>
      <c r="E3320">
        <f>'TPS543C20 Loop Gain'!B620</f>
        <v>48600</v>
      </c>
    </row>
    <row r="3321" spans="3:5" x14ac:dyDescent="0.35">
      <c r="C3321">
        <f>'TPS543C20 Loop Gain'!AI619</f>
        <v>-20.886441924586315</v>
      </c>
      <c r="D3321">
        <f>'TPS543C20 Loop Gain'!AJ619</f>
        <v>57.936712927687346</v>
      </c>
      <c r="E3321">
        <f>'TPS543C20 Loop Gain'!B619</f>
        <v>48500</v>
      </c>
    </row>
    <row r="3322" spans="3:5" x14ac:dyDescent="0.35">
      <c r="C3322">
        <f>'TPS543C20 Loop Gain'!AI618</f>
        <v>-20.866266501170795</v>
      </c>
      <c r="D3322">
        <f>'TPS543C20 Loop Gain'!AJ618</f>
        <v>57.927638750417756</v>
      </c>
      <c r="E3322">
        <f>'TPS543C20 Loop Gain'!B618</f>
        <v>48400</v>
      </c>
    </row>
    <row r="3323" spans="3:5" x14ac:dyDescent="0.35">
      <c r="C3323">
        <f>'TPS543C20 Loop Gain'!AI617</f>
        <v>-20.846041850863774</v>
      </c>
      <c r="D3323">
        <f>'TPS543C20 Loop Gain'!AJ617</f>
        <v>57.918419232501073</v>
      </c>
      <c r="E3323">
        <f>'TPS543C20 Loop Gain'!B617</f>
        <v>48300</v>
      </c>
    </row>
    <row r="3324" spans="3:5" x14ac:dyDescent="0.35">
      <c r="C3324">
        <f>'TPS543C20 Loop Gain'!AI616</f>
        <v>-20.825767712728034</v>
      </c>
      <c r="D3324">
        <f>'TPS543C20 Loop Gain'!AJ616</f>
        <v>57.90905360061609</v>
      </c>
      <c r="E3324">
        <f>'TPS543C20 Loop Gain'!B616</f>
        <v>48200</v>
      </c>
    </row>
    <row r="3325" spans="3:5" x14ac:dyDescent="0.35">
      <c r="C3325">
        <f>'TPS543C20 Loop Gain'!AI615</f>
        <v>-20.805443823805486</v>
      </c>
      <c r="D3325">
        <f>'TPS543C20 Loop Gain'!AJ615</f>
        <v>57.899541076379471</v>
      </c>
      <c r="E3325">
        <f>'TPS543C20 Loop Gain'!B615</f>
        <v>48100</v>
      </c>
    </row>
    <row r="3326" spans="3:5" x14ac:dyDescent="0.35">
      <c r="C3326">
        <f>'TPS543C20 Loop Gain'!AI614</f>
        <v>-20.785069919097815</v>
      </c>
      <c r="D3326">
        <f>'TPS543C20 Loop Gain'!AJ614</f>
        <v>57.889880876310855</v>
      </c>
      <c r="E3326">
        <f>'TPS543C20 Loop Gain'!B614</f>
        <v>48000</v>
      </c>
    </row>
    <row r="3327" spans="3:5" x14ac:dyDescent="0.35">
      <c r="C3327">
        <f>'TPS543C20 Loop Gain'!AI613</f>
        <v>-20.764645731545176</v>
      </c>
      <c r="D3327">
        <f>'TPS543C20 Loop Gain'!AJ613</f>
        <v>57.880072211793994</v>
      </c>
      <c r="E3327">
        <f>'TPS543C20 Loop Gain'!B613</f>
        <v>47900</v>
      </c>
    </row>
    <row r="3328" spans="3:5" x14ac:dyDescent="0.35">
      <c r="C3328">
        <f>'TPS543C20 Loop Gain'!AI612</f>
        <v>-20.744170992006357</v>
      </c>
      <c r="D3328">
        <f>'TPS543C20 Loop Gain'!AJ612</f>
        <v>57.870114289041418</v>
      </c>
      <c r="E3328">
        <f>'TPS543C20 Loop Gain'!B612</f>
        <v>47800</v>
      </c>
    </row>
    <row r="3329" spans="3:5" x14ac:dyDescent="0.35">
      <c r="C3329">
        <f>'TPS543C20 Loop Gain'!AI611</f>
        <v>-20.723645429237592</v>
      </c>
      <c r="D3329">
        <f>'TPS543C20 Loop Gain'!AJ611</f>
        <v>57.860006309055976</v>
      </c>
      <c r="E3329">
        <f>'TPS543C20 Loop Gain'!B611</f>
        <v>47700</v>
      </c>
    </row>
    <row r="3330" spans="3:5" x14ac:dyDescent="0.35">
      <c r="C3330">
        <f>'TPS543C20 Loop Gain'!AI610</f>
        <v>-20.703068769871717</v>
      </c>
      <c r="D3330">
        <f>'TPS543C20 Loop Gain'!AJ610</f>
        <v>57.849747467591158</v>
      </c>
      <c r="E3330">
        <f>'TPS543C20 Loop Gain'!B610</f>
        <v>47600</v>
      </c>
    </row>
    <row r="3331" spans="3:5" x14ac:dyDescent="0.35">
      <c r="C3331">
        <f>'TPS543C20 Loop Gain'!AI609</f>
        <v>-20.682440738396114</v>
      </c>
      <c r="D3331">
        <f>'TPS543C20 Loop Gain'!AJ609</f>
        <v>57.839336955117965</v>
      </c>
      <c r="E3331">
        <f>'TPS543C20 Loop Gain'!B609</f>
        <v>47500</v>
      </c>
    </row>
    <row r="3332" spans="3:5" x14ac:dyDescent="0.35">
      <c r="C3332">
        <f>'TPS543C20 Loop Gain'!AI608</f>
        <v>-20.66176105713193</v>
      </c>
      <c r="D3332">
        <f>'TPS543C20 Loop Gain'!AJ608</f>
        <v>57.828773956781397</v>
      </c>
      <c r="E3332">
        <f>'TPS543C20 Loop Gain'!B608</f>
        <v>47400</v>
      </c>
    </row>
    <row r="3333" spans="3:5" x14ac:dyDescent="0.35">
      <c r="C3333">
        <f>'TPS543C20 Loop Gain'!AI607</f>
        <v>-20.641029446211633</v>
      </c>
      <c r="D3333">
        <f>'TPS543C20 Loop Gain'!AJ607</f>
        <v>57.818057652364928</v>
      </c>
      <c r="E3333">
        <f>'TPS543C20 Loop Gain'!B607</f>
        <v>47300</v>
      </c>
    </row>
    <row r="3334" spans="3:5" x14ac:dyDescent="0.35">
      <c r="C3334">
        <f>'TPS543C20 Loop Gain'!AI606</f>
        <v>-20.620245623557246</v>
      </c>
      <c r="D3334">
        <f>'TPS543C20 Loop Gain'!AJ606</f>
        <v>57.807187216250455</v>
      </c>
      <c r="E3334">
        <f>'TPS543C20 Loop Gain'!B606</f>
        <v>47200</v>
      </c>
    </row>
    <row r="3335" spans="3:5" x14ac:dyDescent="0.35">
      <c r="C3335">
        <f>'TPS543C20 Loop Gain'!AI605</f>
        <v>-20.599409304857804</v>
      </c>
      <c r="D3335">
        <f>'TPS543C20 Loop Gain'!AJ605</f>
        <v>57.796161817380735</v>
      </c>
      <c r="E3335">
        <f>'TPS543C20 Loop Gain'!B605</f>
        <v>47100</v>
      </c>
    </row>
    <row r="3336" spans="3:5" x14ac:dyDescent="0.35">
      <c r="C3336">
        <f>'TPS543C20 Loop Gain'!AI604</f>
        <v>-20.578520203545963</v>
      </c>
      <c r="D3336">
        <f>'TPS543C20 Loop Gain'!AJ604</f>
        <v>57.78498061921637</v>
      </c>
      <c r="E3336">
        <f>'TPS543C20 Loop Gain'!B604</f>
        <v>47000</v>
      </c>
    </row>
    <row r="3337" spans="3:5" x14ac:dyDescent="0.35">
      <c r="C3337">
        <f>'TPS543C20 Loop Gain'!AI603</f>
        <v>-20.55757803077654</v>
      </c>
      <c r="D3337">
        <f>'TPS543C20 Loop Gain'!AJ603</f>
        <v>57.773642779701476</v>
      </c>
      <c r="E3337">
        <f>'TPS543C20 Loop Gain'!B603</f>
        <v>46900</v>
      </c>
    </row>
    <row r="3338" spans="3:5" x14ac:dyDescent="0.35">
      <c r="C3338">
        <f>'TPS543C20 Loop Gain'!AI602</f>
        <v>-20.536582495402001</v>
      </c>
      <c r="D3338">
        <f>'TPS543C20 Loop Gain'!AJ602</f>
        <v>57.762147451218219</v>
      </c>
      <c r="E3338">
        <f>'TPS543C20 Loop Gain'!B602</f>
        <v>46800</v>
      </c>
    </row>
    <row r="3339" spans="3:5" x14ac:dyDescent="0.35">
      <c r="C3339">
        <f>'TPS543C20 Loop Gain'!AI601</f>
        <v>-20.515533303949223</v>
      </c>
      <c r="D3339">
        <f>'TPS543C20 Loop Gain'!AJ601</f>
        <v>57.750493780550777</v>
      </c>
      <c r="E3339">
        <f>'TPS543C20 Loop Gain'!B601</f>
        <v>46700</v>
      </c>
    </row>
    <row r="3340" spans="3:5" x14ac:dyDescent="0.35">
      <c r="C3340">
        <f>'TPS543C20 Loop Gain'!AI600</f>
        <v>-20.49443016059579</v>
      </c>
      <c r="D3340">
        <f>'TPS543C20 Loop Gain'!AJ600</f>
        <v>57.738680908842227</v>
      </c>
      <c r="E3340">
        <f>'TPS543C20 Loop Gain'!B600</f>
        <v>46600</v>
      </c>
    </row>
    <row r="3341" spans="3:5" x14ac:dyDescent="0.35">
      <c r="C3341">
        <f>'TPS543C20 Loop Gain'!AI599</f>
        <v>-20.473272767146263</v>
      </c>
      <c r="D3341">
        <f>'TPS543C20 Loop Gain'!AJ599</f>
        <v>57.726707971555328</v>
      </c>
      <c r="E3341">
        <f>'TPS543C20 Loop Gain'!B599</f>
        <v>46500</v>
      </c>
    </row>
    <row r="3342" spans="3:5" x14ac:dyDescent="0.35">
      <c r="C3342">
        <f>'TPS543C20 Loop Gain'!AI598</f>
        <v>-20.452060823006764</v>
      </c>
      <c r="D3342">
        <f>'TPS543C20 Loop Gain'!AJ598</f>
        <v>57.714574098430028</v>
      </c>
      <c r="E3342">
        <f>'TPS543C20 Loop Gain'!B598</f>
        <v>46400</v>
      </c>
    </row>
    <row r="3343" spans="3:5" x14ac:dyDescent="0.35">
      <c r="C3343">
        <f>'TPS543C20 Loop Gain'!AI597</f>
        <v>-20.430794025161489</v>
      </c>
      <c r="D3343">
        <f>'TPS543C20 Loop Gain'!AJ597</f>
        <v>57.702278413443786</v>
      </c>
      <c r="E3343">
        <f>'TPS543C20 Loop Gain'!B597</f>
        <v>46300</v>
      </c>
    </row>
    <row r="3344" spans="3:5" x14ac:dyDescent="0.35">
      <c r="C3344">
        <f>'TPS543C20 Loop Gain'!AI596</f>
        <v>-20.409472068146837</v>
      </c>
      <c r="D3344">
        <f>'TPS543C20 Loop Gain'!AJ596</f>
        <v>57.689820034768111</v>
      </c>
      <c r="E3344">
        <f>'TPS543C20 Loop Gain'!B596</f>
        <v>46200</v>
      </c>
    </row>
    <row r="3345" spans="3:5" x14ac:dyDescent="0.35">
      <c r="C3345">
        <f>'TPS543C20 Loop Gain'!AI595</f>
        <v>-20.38809464402631</v>
      </c>
      <c r="D3345">
        <f>'TPS543C20 Loop Gain'!AJ595</f>
        <v>57.677198074727009</v>
      </c>
      <c r="E3345">
        <f>'TPS543C20 Loop Gain'!B595</f>
        <v>46100</v>
      </c>
    </row>
    <row r="3346" spans="3:5" x14ac:dyDescent="0.35">
      <c r="C3346">
        <f>'TPS543C20 Loop Gain'!AI594</f>
        <v>-20.366661442364776</v>
      </c>
      <c r="D3346">
        <f>'TPS543C20 Loop Gain'!AJ594</f>
        <v>57.664411639756679</v>
      </c>
      <c r="E3346">
        <f>'TPS543C20 Loop Gain'!B594</f>
        <v>46000</v>
      </c>
    </row>
    <row r="3347" spans="3:5" x14ac:dyDescent="0.35">
      <c r="C3347">
        <f>'TPS543C20 Loop Gain'!AI593</f>
        <v>-20.345172150203133</v>
      </c>
      <c r="D3347">
        <f>'TPS543C20 Loop Gain'!AJ593</f>
        <v>57.651459830360224</v>
      </c>
      <c r="E3347">
        <f>'TPS543C20 Loop Gain'!B593</f>
        <v>45900</v>
      </c>
    </row>
    <row r="3348" spans="3:5" x14ac:dyDescent="0.35">
      <c r="C3348">
        <f>'TPS543C20 Loop Gain'!AI592</f>
        <v>-20.323626452031114</v>
      </c>
      <c r="D3348">
        <f>'TPS543C20 Loop Gain'!AJ592</f>
        <v>57.638341741066121</v>
      </c>
      <c r="E3348">
        <f>'TPS543C20 Loop Gain'!B592</f>
        <v>45800</v>
      </c>
    </row>
    <row r="3349" spans="3:5" x14ac:dyDescent="0.35">
      <c r="C3349">
        <f>'TPS543C20 Loop Gain'!AI591</f>
        <v>-20.302024029761245</v>
      </c>
      <c r="D3349">
        <f>'TPS543C20 Loop Gain'!AJ591</f>
        <v>57.6250564603857</v>
      </c>
      <c r="E3349">
        <f>'TPS543C20 Loop Gain'!B591</f>
        <v>45700</v>
      </c>
    </row>
    <row r="3350" spans="3:5" x14ac:dyDescent="0.35">
      <c r="C3350">
        <f>'TPS543C20 Loop Gain'!AI590</f>
        <v>-20.280364562701845</v>
      </c>
      <c r="D3350">
        <f>'TPS543C20 Loop Gain'!AJ590</f>
        <v>57.611603070769</v>
      </c>
      <c r="E3350">
        <f>'TPS543C20 Loop Gain'!B590</f>
        <v>45600</v>
      </c>
    </row>
    <row r="3351" spans="3:5" x14ac:dyDescent="0.35">
      <c r="C3351">
        <f>'TPS543C20 Loop Gain'!AI589</f>
        <v>-20.258647727529834</v>
      </c>
      <c r="D3351">
        <f>'TPS543C20 Loop Gain'!AJ589</f>
        <v>57.597980648560295</v>
      </c>
      <c r="E3351">
        <f>'TPS543C20 Loop Gain'!B589</f>
        <v>45500</v>
      </c>
    </row>
    <row r="3352" spans="3:5" x14ac:dyDescent="0.35">
      <c r="C3352">
        <f>'TPS543C20 Loop Gain'!AI588</f>
        <v>-20.236873198262508</v>
      </c>
      <c r="D3352">
        <f>'TPS543C20 Loop Gain'!AJ588</f>
        <v>57.584188263955951</v>
      </c>
      <c r="E3352">
        <f>'TPS543C20 Loop Gain'!B588</f>
        <v>45400</v>
      </c>
    </row>
    <row r="3353" spans="3:5" x14ac:dyDescent="0.35">
      <c r="C3353">
        <f>'TPS543C20 Loop Gain'!AI587</f>
        <v>-20.215040646230594</v>
      </c>
      <c r="D3353">
        <f>'TPS543C20 Loop Gain'!AJ587</f>
        <v>57.570224980957477</v>
      </c>
      <c r="E3353">
        <f>'TPS543C20 Loop Gain'!B587</f>
        <v>45300</v>
      </c>
    </row>
    <row r="3354" spans="3:5" x14ac:dyDescent="0.35">
      <c r="C3354">
        <f>'TPS543C20 Loop Gain'!AI586</f>
        <v>-20.193149740049101</v>
      </c>
      <c r="D3354">
        <f>'TPS543C20 Loop Gain'!AJ586</f>
        <v>57.55608985733128</v>
      </c>
      <c r="E3354">
        <f>'TPS543C20 Loop Gain'!B586</f>
        <v>45200</v>
      </c>
    </row>
    <row r="3355" spans="3:5" x14ac:dyDescent="0.35">
      <c r="C3355">
        <f>'TPS543C20 Loop Gain'!AI585</f>
        <v>-20.17120014558904</v>
      </c>
      <c r="D3355">
        <f>'TPS543C20 Loop Gain'!AJ585</f>
        <v>57.54178194455897</v>
      </c>
      <c r="E3355">
        <f>'TPS543C20 Loop Gain'!B585</f>
        <v>45100</v>
      </c>
    </row>
    <row r="3356" spans="3:5" x14ac:dyDescent="0.35">
      <c r="C3356">
        <f>'TPS543C20 Loop Gain'!AI584</f>
        <v>-20.149191525948389</v>
      </c>
      <c r="D3356">
        <f>'TPS543C20 Loop Gain'!AJ584</f>
        <v>57.527300287794482</v>
      </c>
      <c r="E3356">
        <f>'TPS543C20 Loop Gain'!B584</f>
        <v>45000</v>
      </c>
    </row>
    <row r="3357" spans="3:5" x14ac:dyDescent="0.35">
      <c r="C3357">
        <f>'TPS543C20 Loop Gain'!AI583</f>
        <v>-20.127123541422165</v>
      </c>
      <c r="D3357">
        <f>'TPS543C20 Loop Gain'!AJ583</f>
        <v>57.512643925819305</v>
      </c>
      <c r="E3357">
        <f>'TPS543C20 Loop Gain'!B583</f>
        <v>44900</v>
      </c>
    </row>
    <row r="3358" spans="3:5" x14ac:dyDescent="0.35">
      <c r="C3358">
        <f>'TPS543C20 Loop Gain'!AI582</f>
        <v>-20.104995849473521</v>
      </c>
      <c r="D3358">
        <f>'TPS543C20 Loop Gain'!AJ582</f>
        <v>57.497811890995088</v>
      </c>
      <c r="E3358">
        <f>'TPS543C20 Loop Gain'!B582</f>
        <v>44800</v>
      </c>
    </row>
    <row r="3359" spans="3:5" x14ac:dyDescent="0.35">
      <c r="C3359">
        <f>'TPS543C20 Loop Gain'!AI581</f>
        <v>-20.082808104703108</v>
      </c>
      <c r="D3359">
        <f>'TPS543C20 Loop Gain'!AJ581</f>
        <v>57.482803209219206</v>
      </c>
      <c r="E3359">
        <f>'TPS543C20 Loop Gain'!B581</f>
        <v>44700</v>
      </c>
    </row>
    <row r="3360" spans="3:5" x14ac:dyDescent="0.35">
      <c r="C3360">
        <f>'TPS543C20 Loop Gain'!AI580</f>
        <v>-20.060559958818533</v>
      </c>
      <c r="D3360">
        <f>'TPS543C20 Loop Gain'!AJ580</f>
        <v>57.467616899875701</v>
      </c>
      <c r="E3360">
        <f>'TPS543C20 Loop Gain'!B580</f>
        <v>44600</v>
      </c>
    </row>
    <row r="3361" spans="3:5" x14ac:dyDescent="0.35">
      <c r="C3361">
        <f>'TPS543C20 Loop Gain'!AI579</f>
        <v>-20.038251060603386</v>
      </c>
      <c r="D3361">
        <f>'TPS543C20 Loop Gain'!AJ579</f>
        <v>57.452251975791469</v>
      </c>
      <c r="E3361">
        <f>'TPS543C20 Loop Gain'!B579</f>
        <v>44500</v>
      </c>
    </row>
    <row r="3362" spans="3:5" x14ac:dyDescent="0.35">
      <c r="C3362">
        <f>'TPS543C20 Loop Gain'!AI578</f>
        <v>-20.01588105588603</v>
      </c>
      <c r="D3362">
        <f>'TPS543C20 Loop Gain'!AJ578</f>
        <v>57.436707443188816</v>
      </c>
      <c r="E3362">
        <f>'TPS543C20 Loop Gain'!B578</f>
        <v>44400</v>
      </c>
    </row>
    <row r="3363" spans="3:5" x14ac:dyDescent="0.35">
      <c r="C3363">
        <f>'TPS543C20 Loop Gain'!AI577</f>
        <v>-19.993449587508138</v>
      </c>
      <c r="D3363">
        <f>'TPS543C20 Loop Gain'!AJ577</f>
        <v>57.420982301637011</v>
      </c>
      <c r="E3363">
        <f>'TPS543C20 Loop Gain'!B577</f>
        <v>44300</v>
      </c>
    </row>
    <row r="3364" spans="3:5" x14ac:dyDescent="0.35">
      <c r="C3364">
        <f>'TPS543C20 Loop Gain'!AI576</f>
        <v>-19.97095629529198</v>
      </c>
      <c r="D3364">
        <f>'TPS543C20 Loop Gain'!AJ576</f>
        <v>57.405075544004688</v>
      </c>
      <c r="E3364">
        <f>'TPS543C20 Loop Gain'!B576</f>
        <v>44200</v>
      </c>
    </row>
    <row r="3365" spans="3:5" x14ac:dyDescent="0.35">
      <c r="C3365">
        <f>'TPS543C20 Loop Gain'!AI575</f>
        <v>-19.94840081600853</v>
      </c>
      <c r="D3365">
        <f>'TPS543C20 Loop Gain'!AJ575</f>
        <v>57.388986156412692</v>
      </c>
      <c r="E3365">
        <f>'TPS543C20 Loop Gain'!B575</f>
        <v>44100</v>
      </c>
    </row>
    <row r="3366" spans="3:5" x14ac:dyDescent="0.35">
      <c r="C3366">
        <f>'TPS543C20 Loop Gain'!AI574</f>
        <v>-19.925782783343731</v>
      </c>
      <c r="D3366">
        <f>'TPS543C20 Loop Gain'!AJ574</f>
        <v>57.372713118186503</v>
      </c>
      <c r="E3366">
        <f>'TPS543C20 Loop Gain'!B574</f>
        <v>44000</v>
      </c>
    </row>
    <row r="3367" spans="3:5" x14ac:dyDescent="0.35">
      <c r="C3367">
        <f>'TPS543C20 Loop Gain'!AI573</f>
        <v>-19.903101827865783</v>
      </c>
      <c r="D3367">
        <f>'TPS543C20 Loop Gain'!AJ573</f>
        <v>57.356255401805903</v>
      </c>
      <c r="E3367">
        <f>'TPS543C20 Loop Gain'!B573</f>
        <v>43900</v>
      </c>
    </row>
    <row r="3368" spans="3:5" x14ac:dyDescent="0.35">
      <c r="C3368">
        <f>'TPS543C20 Loop Gain'!AI572</f>
        <v>-19.880357576991333</v>
      </c>
      <c r="D3368">
        <f>'TPS543C20 Loop Gain'!AJ572</f>
        <v>57.339611972858229</v>
      </c>
      <c r="E3368">
        <f>'TPS543C20 Loop Gain'!B572</f>
        <v>43800</v>
      </c>
    </row>
    <row r="3369" spans="3:5" x14ac:dyDescent="0.35">
      <c r="C3369">
        <f>'TPS543C20 Loop Gain'!AI571</f>
        <v>-19.857549654950606</v>
      </c>
      <c r="D3369">
        <f>'TPS543C20 Loop Gain'!AJ571</f>
        <v>57.322781789987637</v>
      </c>
      <c r="E3369">
        <f>'TPS543C20 Loop Gain'!B571</f>
        <v>43700</v>
      </c>
    </row>
    <row r="3370" spans="3:5" x14ac:dyDescent="0.35">
      <c r="C3370">
        <f>'TPS543C20 Loop Gain'!AI570</f>
        <v>-19.834677682753181</v>
      </c>
      <c r="D3370">
        <f>'TPS543C20 Loop Gain'!AJ570</f>
        <v>57.305763804846542</v>
      </c>
      <c r="E3370">
        <f>'TPS543C20 Loop Gain'!B570</f>
        <v>43600</v>
      </c>
    </row>
    <row r="3371" spans="3:5" x14ac:dyDescent="0.35">
      <c r="C3371">
        <f>'TPS543C20 Loop Gain'!AI569</f>
        <v>-19.811741278152741</v>
      </c>
      <c r="D3371">
        <f>'TPS543C20 Loop Gain'!AJ569</f>
        <v>57.288556962045668</v>
      </c>
      <c r="E3371">
        <f>'TPS543C20 Loop Gain'!B569</f>
        <v>43500</v>
      </c>
    </row>
    <row r="3372" spans="3:5" x14ac:dyDescent="0.35">
      <c r="C3372">
        <f>'TPS543C20 Loop Gain'!AI568</f>
        <v>-19.788740055611427</v>
      </c>
      <c r="D3372">
        <f>'TPS543C20 Loop Gain'!AJ568</f>
        <v>57.271160199105317</v>
      </c>
      <c r="E3372">
        <f>'TPS543C20 Loop Gain'!B568</f>
        <v>43400</v>
      </c>
    </row>
    <row r="3373" spans="3:5" x14ac:dyDescent="0.35">
      <c r="C3373">
        <f>'TPS543C20 Loop Gain'!AI567</f>
        <v>-19.765673626263894</v>
      </c>
      <c r="D3373">
        <f>'TPS543C20 Loop Gain'!AJ567</f>
        <v>57.253572446402337</v>
      </c>
      <c r="E3373">
        <f>'TPS543C20 Loop Gain'!B567</f>
        <v>43300</v>
      </c>
    </row>
    <row r="3374" spans="3:5" x14ac:dyDescent="0.35">
      <c r="C3374">
        <f>'TPS543C20 Loop Gain'!AI566</f>
        <v>-19.742541597880468</v>
      </c>
      <c r="D3374">
        <f>'TPS543C20 Loop Gain'!AJ566</f>
        <v>57.235792627121469</v>
      </c>
      <c r="E3374">
        <f>'TPS543C20 Loop Gain'!B566</f>
        <v>43200</v>
      </c>
    </row>
    <row r="3375" spans="3:5" x14ac:dyDescent="0.35">
      <c r="C3375">
        <f>'TPS543C20 Loop Gain'!AI565</f>
        <v>-19.719343574830216</v>
      </c>
      <c r="D3375">
        <f>'TPS543C20 Loop Gain'!AJ565</f>
        <v>57.217819657205204</v>
      </c>
      <c r="E3375">
        <f>'TPS543C20 Loop Gain'!B565</f>
        <v>43100</v>
      </c>
    </row>
    <row r="3376" spans="3:5" x14ac:dyDescent="0.35">
      <c r="C3376">
        <f>'TPS543C20 Loop Gain'!AI564</f>
        <v>-19.696079158043808</v>
      </c>
      <c r="D3376">
        <f>'TPS543C20 Loop Gain'!AJ564</f>
        <v>57.199652445300131</v>
      </c>
      <c r="E3376">
        <f>'TPS543C20 Loop Gain'!B564</f>
        <v>43000</v>
      </c>
    </row>
    <row r="3377" spans="3:5" x14ac:dyDescent="0.35">
      <c r="C3377">
        <f>'TPS543C20 Loop Gain'!AI563</f>
        <v>-19.67274794497467</v>
      </c>
      <c r="D3377">
        <f>'TPS543C20 Loop Gain'!AJ563</f>
        <v>57.181289892707611</v>
      </c>
      <c r="E3377">
        <f>'TPS543C20 Loop Gain'!B563</f>
        <v>42900</v>
      </c>
    </row>
    <row r="3378" spans="3:5" x14ac:dyDescent="0.35">
      <c r="C3378">
        <f>'TPS543C20 Loop Gain'!AI562</f>
        <v>-19.649349529561583</v>
      </c>
      <c r="D3378">
        <f>'TPS543C20 Loop Gain'!AJ562</f>
        <v>57.162730893330959</v>
      </c>
      <c r="E3378">
        <f>'TPS543C20 Loop Gain'!B562</f>
        <v>42800</v>
      </c>
    </row>
    <row r="3379" spans="3:5" x14ac:dyDescent="0.35">
      <c r="C3379">
        <f>'TPS543C20 Loop Gain'!AI561</f>
        <v>-19.625883502188724</v>
      </c>
      <c r="D3379">
        <f>'TPS543C20 Loop Gain'!AJ561</f>
        <v>57.143974333624463</v>
      </c>
      <c r="E3379">
        <f>'TPS543C20 Loop Gain'!B561</f>
        <v>42700</v>
      </c>
    </row>
    <row r="3380" spans="3:5" x14ac:dyDescent="0.35">
      <c r="C3380">
        <f>'TPS543C20 Loop Gain'!AI560</f>
        <v>-19.602349449646205</v>
      </c>
      <c r="D3380">
        <f>'TPS543C20 Loop Gain'!AJ560</f>
        <v>57.125019092538366</v>
      </c>
      <c r="E3380">
        <f>'TPS543C20 Loop Gain'!B560</f>
        <v>42600</v>
      </c>
    </row>
    <row r="3381" spans="3:5" x14ac:dyDescent="0.35">
      <c r="C3381">
        <f>'TPS543C20 Loop Gain'!AI559</f>
        <v>-19.578746955090757</v>
      </c>
      <c r="D3381">
        <f>'TPS543C20 Loop Gain'!AJ559</f>
        <v>57.105864041469573</v>
      </c>
      <c r="E3381">
        <f>'TPS543C20 Loop Gain'!B559</f>
        <v>42500</v>
      </c>
    </row>
    <row r="3382" spans="3:5" x14ac:dyDescent="0.35">
      <c r="C3382">
        <f>'TPS543C20 Loop Gain'!AI558</f>
        <v>-19.555075598004183</v>
      </c>
      <c r="D3382">
        <f>'TPS543C20 Loop Gain'!AJ558</f>
        <v>57.08650804420612</v>
      </c>
      <c r="E3382">
        <f>'TPS543C20 Loop Gain'!B558</f>
        <v>42400</v>
      </c>
    </row>
    <row r="3383" spans="3:5" x14ac:dyDescent="0.35">
      <c r="C3383">
        <f>'TPS543C20 Loop Gain'!AI557</f>
        <v>-19.53133495415296</v>
      </c>
      <c r="D3383">
        <f>'TPS543C20 Loop Gain'!AJ557</f>
        <v>57.066949956875852</v>
      </c>
      <c r="E3383">
        <f>'TPS543C20 Loop Gain'!B557</f>
        <v>42300</v>
      </c>
    </row>
    <row r="3384" spans="3:5" x14ac:dyDescent="0.35">
      <c r="C3384">
        <f>'TPS543C20 Loop Gain'!AI556</f>
        <v>-19.507524595545831</v>
      </c>
      <c r="D3384">
        <f>'TPS543C20 Loop Gain'!AJ556</f>
        <v>57.047188627890797</v>
      </c>
      <c r="E3384">
        <f>'TPS543C20 Loop Gain'!B556</f>
        <v>42200</v>
      </c>
    </row>
    <row r="3385" spans="3:5" x14ac:dyDescent="0.35">
      <c r="C3385">
        <f>'TPS543C20 Loop Gain'!AI555</f>
        <v>-19.48364409039235</v>
      </c>
      <c r="D3385">
        <f>'TPS543C20 Loop Gain'!AJ555</f>
        <v>57.027222897895406</v>
      </c>
      <c r="E3385">
        <f>'TPS543C20 Loop Gain'!B555</f>
        <v>42100</v>
      </c>
    </row>
    <row r="3386" spans="3:5" x14ac:dyDescent="0.35">
      <c r="C3386">
        <f>'TPS543C20 Loop Gain'!AI554</f>
        <v>-19.459693003059478</v>
      </c>
      <c r="D3386">
        <f>'TPS543C20 Loop Gain'!AJ554</f>
        <v>57.007051599710977</v>
      </c>
      <c r="E3386">
        <f>'TPS543C20 Loop Gain'!B554</f>
        <v>42000</v>
      </c>
    </row>
    <row r="3387" spans="3:5" x14ac:dyDescent="0.35">
      <c r="C3387">
        <f>'TPS543C20 Loop Gain'!AI553</f>
        <v>-19.435670894028075</v>
      </c>
      <c r="D3387">
        <f>'TPS543C20 Loop Gain'!AJ553</f>
        <v>56.986673558281886</v>
      </c>
      <c r="E3387">
        <f>'TPS543C20 Loop Gain'!B553</f>
        <v>41900</v>
      </c>
    </row>
    <row r="3388" spans="3:5" x14ac:dyDescent="0.35">
      <c r="C3388">
        <f>'TPS543C20 Loop Gain'!AI552</f>
        <v>-19.411577319849538</v>
      </c>
      <c r="D3388">
        <f>'TPS543C20 Loop Gain'!AJ552</f>
        <v>56.966087590620724</v>
      </c>
      <c r="E3388">
        <f>'TPS543C20 Loop Gain'!B552</f>
        <v>41800</v>
      </c>
    </row>
    <row r="3389" spans="3:5" x14ac:dyDescent="0.35">
      <c r="C3389">
        <f>'TPS543C20 Loop Gain'!AI551</f>
        <v>-19.387411833100785</v>
      </c>
      <c r="D3389">
        <f>'TPS543C20 Loop Gain'!AJ551</f>
        <v>56.945292505753471</v>
      </c>
      <c r="E3389">
        <f>'TPS543C20 Loop Gain'!B551</f>
        <v>41700</v>
      </c>
    </row>
    <row r="3390" spans="3:5" x14ac:dyDescent="0.35">
      <c r="C3390">
        <f>'TPS543C20 Loop Gain'!AI550</f>
        <v>-19.363173982338935</v>
      </c>
      <c r="D3390">
        <f>'TPS543C20 Loop Gain'!AJ550</f>
        <v>56.924287104663627</v>
      </c>
      <c r="E3390">
        <f>'TPS543C20 Loop Gain'!B550</f>
        <v>41600</v>
      </c>
    </row>
    <row r="3391" spans="3:5" x14ac:dyDescent="0.35">
      <c r="C3391">
        <f>'TPS543C20 Loop Gain'!AI549</f>
        <v>-19.338863312055956</v>
      </c>
      <c r="D3391">
        <f>'TPS543C20 Loop Gain'!AJ549</f>
        <v>56.903070180237833</v>
      </c>
      <c r="E3391">
        <f>'TPS543C20 Loop Gain'!B549</f>
        <v>41500</v>
      </c>
    </row>
    <row r="3392" spans="3:5" x14ac:dyDescent="0.35">
      <c r="C3392">
        <f>'TPS543C20 Loop Gain'!AI548</f>
        <v>-19.314479362631662</v>
      </c>
      <c r="D3392">
        <f>'TPS543C20 Loop Gain'!AJ548</f>
        <v>56.881640517209014</v>
      </c>
      <c r="E3392">
        <f>'TPS543C20 Loop Gain'!B548</f>
        <v>41400</v>
      </c>
    </row>
    <row r="3393" spans="3:5" x14ac:dyDescent="0.35">
      <c r="C3393">
        <f>'TPS543C20 Loop Gain'!AI547</f>
        <v>-19.290021670287409</v>
      </c>
      <c r="D3393">
        <f>'TPS543C20 Loop Gain'!AJ547</f>
        <v>56.859996892100867</v>
      </c>
      <c r="E3393">
        <f>'TPS543C20 Loop Gain'!B547</f>
        <v>41300</v>
      </c>
    </row>
    <row r="3394" spans="3:5" x14ac:dyDescent="0.35">
      <c r="C3394">
        <f>'TPS543C20 Loop Gain'!AI546</f>
        <v>-19.26548976703771</v>
      </c>
      <c r="D3394">
        <f>'TPS543C20 Loop Gain'!AJ546</f>
        <v>56.838138073171187</v>
      </c>
      <c r="E3394">
        <f>'TPS543C20 Loop Gain'!B546</f>
        <v>41200</v>
      </c>
    </row>
    <row r="3395" spans="3:5" x14ac:dyDescent="0.35">
      <c r="C3395">
        <f>'TPS543C20 Loop Gain'!AI545</f>
        <v>-19.24088318064215</v>
      </c>
      <c r="D3395">
        <f>'TPS543C20 Loop Gain'!AJ545</f>
        <v>56.816062820355832</v>
      </c>
      <c r="E3395">
        <f>'TPS543C20 Loop Gain'!B545</f>
        <v>41100</v>
      </c>
    </row>
    <row r="3396" spans="3:5" x14ac:dyDescent="0.35">
      <c r="C3396">
        <f>'TPS543C20 Loop Gain'!AI544</f>
        <v>-19.216201434556272</v>
      </c>
      <c r="D3396">
        <f>'TPS543C20 Loop Gain'!AJ544</f>
        <v>56.793769885210715</v>
      </c>
      <c r="E3396">
        <f>'TPS543C20 Loop Gain'!B544</f>
        <v>41000</v>
      </c>
    </row>
    <row r="3397" spans="3:5" x14ac:dyDescent="0.35">
      <c r="C3397">
        <f>'TPS543C20 Loop Gain'!AI543</f>
        <v>-19.191444047882207</v>
      </c>
      <c r="D3397">
        <f>'TPS543C20 Loop Gain'!AJ543</f>
        <v>56.771258010856066</v>
      </c>
      <c r="E3397">
        <f>'TPS543C20 Loop Gain'!B543</f>
        <v>40900</v>
      </c>
    </row>
    <row r="3398" spans="3:5" x14ac:dyDescent="0.35">
      <c r="C3398">
        <f>'TPS543C20 Loop Gain'!AI542</f>
        <v>-19.16661053531784</v>
      </c>
      <c r="D3398">
        <f>'TPS543C20 Loop Gain'!AJ542</f>
        <v>56.748525931918223</v>
      </c>
      <c r="E3398">
        <f>'TPS543C20 Loop Gain'!B542</f>
        <v>40800</v>
      </c>
    </row>
    <row r="3399" spans="3:5" x14ac:dyDescent="0.35">
      <c r="C3399">
        <f>'TPS543C20 Loop Gain'!AI541</f>
        <v>-19.141700407105937</v>
      </c>
      <c r="D3399">
        <f>'TPS543C20 Loop Gain'!AJ541</f>
        <v>56.725572374472073</v>
      </c>
      <c r="E3399">
        <f>'TPS543C20 Loop Gain'!B541</f>
        <v>40700</v>
      </c>
    </row>
    <row r="3400" spans="3:5" x14ac:dyDescent="0.35">
      <c r="C3400">
        <f>'TPS543C20 Loop Gain'!AI540</f>
        <v>-19.116713168982471</v>
      </c>
      <c r="D3400">
        <f>'TPS543C20 Loop Gain'!AJ540</f>
        <v>56.702396055982369</v>
      </c>
      <c r="E3400">
        <f>'TPS543C20 Loop Gain'!B540</f>
        <v>40600</v>
      </c>
    </row>
    <row r="3401" spans="3:5" x14ac:dyDescent="0.35">
      <c r="C3401">
        <f>'TPS543C20 Loop Gain'!AI539</f>
        <v>-19.091648322123952</v>
      </c>
      <c r="D3401">
        <f>'TPS543C20 Loop Gain'!AJ539</f>
        <v>56.67899568524782</v>
      </c>
      <c r="E3401">
        <f>'TPS543C20 Loop Gain'!B539</f>
        <v>40500</v>
      </c>
    </row>
    <row r="3402" spans="3:5" x14ac:dyDescent="0.35">
      <c r="C3402">
        <f>'TPS543C20 Loop Gain'!AI538</f>
        <v>-19.066505363094151</v>
      </c>
      <c r="D3402">
        <f>'TPS543C20 Loop Gain'!AJ538</f>
        <v>56.655369962341645</v>
      </c>
      <c r="E3402">
        <f>'TPS543C20 Loop Gain'!B538</f>
        <v>40400</v>
      </c>
    </row>
    <row r="3403" spans="3:5" x14ac:dyDescent="0.35">
      <c r="C3403">
        <f>'TPS543C20 Loop Gain'!AI537</f>
        <v>-19.041283783790526</v>
      </c>
      <c r="D3403">
        <f>'TPS543C20 Loop Gain'!AJ537</f>
        <v>56.631517578550515</v>
      </c>
      <c r="E3403">
        <f>'TPS543C20 Loop Gain'!B537</f>
        <v>40300</v>
      </c>
    </row>
    <row r="3404" spans="3:5" x14ac:dyDescent="0.35">
      <c r="C3404">
        <f>'TPS543C20 Loop Gain'!AI536</f>
        <v>-19.015983071388579</v>
      </c>
      <c r="D3404">
        <f>'TPS543C20 Loop Gain'!AJ536</f>
        <v>56.607437216320299</v>
      </c>
      <c r="E3404">
        <f>'TPS543C20 Loop Gain'!B536</f>
        <v>40200</v>
      </c>
    </row>
    <row r="3405" spans="3:5" x14ac:dyDescent="0.35">
      <c r="C3405">
        <f>'TPS543C20 Loop Gain'!AI535</f>
        <v>-18.9906027082877</v>
      </c>
      <c r="D3405">
        <f>'TPS543C20 Loop Gain'!AJ535</f>
        <v>56.583127549193286</v>
      </c>
      <c r="E3405">
        <f>'TPS543C20 Loop Gain'!B535</f>
        <v>40100</v>
      </c>
    </row>
    <row r="3406" spans="3:5" x14ac:dyDescent="0.35">
      <c r="C3406">
        <f>'TPS543C20 Loop Gain'!AI534</f>
        <v>-18.965142172053646</v>
      </c>
      <c r="D3406">
        <f>'TPS543C20 Loop Gain'!AJ534</f>
        <v>56.558587241750764</v>
      </c>
      <c r="E3406">
        <f>'TPS543C20 Loop Gain'!B534</f>
        <v>40000</v>
      </c>
    </row>
    <row r="3407" spans="3:5" x14ac:dyDescent="0.35">
      <c r="C3407">
        <f>'TPS543C20 Loop Gain'!AI533</f>
        <v>-18.93960093536208</v>
      </c>
      <c r="D3407">
        <f>'TPS543C20 Loop Gain'!AJ533</f>
        <v>56.533814949552301</v>
      </c>
      <c r="E3407">
        <f>'TPS543C20 Loop Gain'!B533</f>
        <v>39900</v>
      </c>
    </row>
    <row r="3408" spans="3:5" x14ac:dyDescent="0.35">
      <c r="C3408">
        <f>'TPS543C20 Loop Gain'!AI532</f>
        <v>-18.913978465940627</v>
      </c>
      <c r="D3408">
        <f>'TPS543C20 Loop Gain'!AJ532</f>
        <v>56.508809319077862</v>
      </c>
      <c r="E3408">
        <f>'TPS543C20 Loop Gain'!B532</f>
        <v>39800</v>
      </c>
    </row>
    <row r="3409" spans="3:5" x14ac:dyDescent="0.35">
      <c r="C3409">
        <f>'TPS543C20 Loop Gain'!AI531</f>
        <v>-18.888274226510266</v>
      </c>
      <c r="D3409">
        <f>'TPS543C20 Loop Gain'!AJ531</f>
        <v>56.483568987665826</v>
      </c>
      <c r="E3409">
        <f>'TPS543C20 Loop Gain'!B531</f>
        <v>39700</v>
      </c>
    </row>
    <row r="3410" spans="3:5" x14ac:dyDescent="0.35">
      <c r="C3410">
        <f>'TPS543C20 Loop Gain'!AI530</f>
        <v>-18.862487674725308</v>
      </c>
      <c r="D3410">
        <f>'TPS543C20 Loop Gain'!AJ530</f>
        <v>56.458092583454309</v>
      </c>
      <c r="E3410">
        <f>'TPS543C20 Loop Gain'!B530</f>
        <v>39600</v>
      </c>
    </row>
    <row r="3411" spans="3:5" x14ac:dyDescent="0.35">
      <c r="C3411">
        <f>'TPS543C20 Loop Gain'!AI529</f>
        <v>-18.836618263113664</v>
      </c>
      <c r="D3411">
        <f>'TPS543C20 Loop Gain'!AJ529</f>
        <v>56.43237872532049</v>
      </c>
      <c r="E3411">
        <f>'TPS543C20 Loop Gain'!B529</f>
        <v>39500</v>
      </c>
    </row>
    <row r="3412" spans="3:5" x14ac:dyDescent="0.35">
      <c r="C3412">
        <f>'TPS543C20 Loop Gain'!AI528</f>
        <v>-18.810665439015366</v>
      </c>
      <c r="D3412">
        <f>'TPS543C20 Loop Gain'!AJ528</f>
        <v>56.406426022819737</v>
      </c>
      <c r="E3412">
        <f>'TPS543C20 Loop Gain'!B528</f>
        <v>39400</v>
      </c>
    </row>
    <row r="3413" spans="3:5" x14ac:dyDescent="0.35">
      <c r="C3413">
        <f>'TPS543C20 Loop Gain'!AI527</f>
        <v>-18.784628644520268</v>
      </c>
      <c r="D3413">
        <f>'TPS543C20 Loop Gain'!AJ527</f>
        <v>56.380233076126068</v>
      </c>
      <c r="E3413">
        <f>'TPS543C20 Loop Gain'!B527</f>
        <v>39300</v>
      </c>
    </row>
    <row r="3414" spans="3:5" x14ac:dyDescent="0.35">
      <c r="C3414">
        <f>'TPS543C20 Loop Gain'!AI526</f>
        <v>-18.758507316405264</v>
      </c>
      <c r="D3414">
        <f>'TPS543C20 Loop Gain'!AJ526</f>
        <v>56.353798475969406</v>
      </c>
      <c r="E3414">
        <f>'TPS543C20 Loop Gain'!B526</f>
        <v>39200</v>
      </c>
    </row>
    <row r="3415" spans="3:5" x14ac:dyDescent="0.35">
      <c r="C3415">
        <f>'TPS543C20 Loop Gain'!AI525</f>
        <v>-18.732300886070515</v>
      </c>
      <c r="D3415">
        <f>'TPS543C20 Loop Gain'!AJ525</f>
        <v>56.327120803577138</v>
      </c>
      <c r="E3415">
        <f>'TPS543C20 Loop Gain'!B525</f>
        <v>39100</v>
      </c>
    </row>
    <row r="3416" spans="3:5" x14ac:dyDescent="0.35">
      <c r="C3416">
        <f>'TPS543C20 Loop Gain'!AI524</f>
        <v>-18.706008779474473</v>
      </c>
      <c r="D3416">
        <f>'TPS543C20 Loop Gain'!AJ524</f>
        <v>56.300198630611071</v>
      </c>
      <c r="E3416">
        <f>'TPS543C20 Loop Gain'!B524</f>
        <v>39000</v>
      </c>
    </row>
    <row r="3417" spans="3:5" x14ac:dyDescent="0.35">
      <c r="C3417">
        <f>'TPS543C20 Loop Gain'!AI523</f>
        <v>-18.679630417067703</v>
      </c>
      <c r="D3417">
        <f>'TPS543C20 Loop Gain'!AJ523</f>
        <v>56.273030519106669</v>
      </c>
      <c r="E3417">
        <f>'TPS543C20 Loop Gain'!B523</f>
        <v>38900</v>
      </c>
    </row>
    <row r="3418" spans="3:5" x14ac:dyDescent="0.35">
      <c r="C3418">
        <f>'TPS543C20 Loop Gain'!AI522</f>
        <v>-18.653165213726957</v>
      </c>
      <c r="D3418">
        <f>'TPS543C20 Loop Gain'!AJ522</f>
        <v>56.245615021411567</v>
      </c>
      <c r="E3418">
        <f>'TPS543C20 Loop Gain'!B522</f>
        <v>38800</v>
      </c>
    </row>
    <row r="3419" spans="3:5" x14ac:dyDescent="0.35">
      <c r="C3419">
        <f>'TPS543C20 Loop Gain'!AI521</f>
        <v>-18.626612578687105</v>
      </c>
      <c r="D3419">
        <f>'TPS543C20 Loop Gain'!AJ521</f>
        <v>56.217950680125476</v>
      </c>
      <c r="E3419">
        <f>'TPS543C20 Loop Gain'!B521</f>
        <v>38700</v>
      </c>
    </row>
    <row r="3420" spans="3:5" x14ac:dyDescent="0.35">
      <c r="C3420">
        <f>'TPS543C20 Loop Gain'!AI520</f>
        <v>-18.599971915472629</v>
      </c>
      <c r="D3420">
        <f>'TPS543C20 Loop Gain'!AJ520</f>
        <v>56.190036028036104</v>
      </c>
      <c r="E3420">
        <f>'TPS543C20 Loop Gain'!B520</f>
        <v>38600</v>
      </c>
    </row>
    <row r="3421" spans="3:5" x14ac:dyDescent="0.35">
      <c r="C3421">
        <f>'TPS543C20 Loop Gain'!AI519</f>
        <v>-18.573242621827887</v>
      </c>
      <c r="D3421">
        <f>'TPS543C20 Loop Gain'!AJ519</f>
        <v>56.161869588059538</v>
      </c>
      <c r="E3421">
        <f>'TPS543C20 Loop Gain'!B519</f>
        <v>38500</v>
      </c>
    </row>
    <row r="3422" spans="3:5" x14ac:dyDescent="0.35">
      <c r="C3422">
        <f>'TPS543C20 Loop Gain'!AI518</f>
        <v>-18.546424089646127</v>
      </c>
      <c r="D3422">
        <f>'TPS543C20 Loop Gain'!AJ518</f>
        <v>56.133449873176914</v>
      </c>
      <c r="E3422">
        <f>'TPS543C20 Loop Gain'!B518</f>
        <v>38400</v>
      </c>
    </row>
    <row r="3423" spans="3:5" x14ac:dyDescent="0.35">
      <c r="C3423">
        <f>'TPS543C20 Loop Gain'!AI517</f>
        <v>-18.519515704898591</v>
      </c>
      <c r="D3423">
        <f>'TPS543C20 Loop Gain'!AJ517</f>
        <v>56.104775386374122</v>
      </c>
      <c r="E3423">
        <f>'TPS543C20 Loop Gain'!B517</f>
        <v>38300</v>
      </c>
    </row>
    <row r="3424" spans="3:5" x14ac:dyDescent="0.35">
      <c r="C3424">
        <f>'TPS543C20 Loop Gain'!AI516</f>
        <v>-18.492516847561127</v>
      </c>
      <c r="D3424">
        <f>'TPS543C20 Loop Gain'!AJ516</f>
        <v>56.075844620577968</v>
      </c>
      <c r="E3424">
        <f>'TPS543C20 Loop Gain'!B516</f>
        <v>38200</v>
      </c>
    </row>
    <row r="3425" spans="3:5" x14ac:dyDescent="0.35">
      <c r="C3425">
        <f>'TPS543C20 Loop Gain'!AI515</f>
        <v>-18.465426891540538</v>
      </c>
      <c r="D3425">
        <f>'TPS543C20 Loop Gain'!AJ515</f>
        <v>56.046656058595545</v>
      </c>
      <c r="E3425">
        <f>'TPS543C20 Loop Gain'!B515</f>
        <v>38100</v>
      </c>
    </row>
    <row r="3426" spans="3:5" x14ac:dyDescent="0.35">
      <c r="C3426">
        <f>'TPS543C20 Loop Gain'!AI514</f>
        <v>-18.43824520459971</v>
      </c>
      <c r="D3426">
        <f>'TPS543C20 Loop Gain'!AJ514</f>
        <v>56.017208173051792</v>
      </c>
      <c r="E3426">
        <f>'TPS543C20 Loop Gain'!B514</f>
        <v>38000</v>
      </c>
    </row>
    <row r="3427" spans="3:5" x14ac:dyDescent="0.35">
      <c r="C3427">
        <f>'TPS543C20 Loop Gain'!AI513</f>
        <v>-18.410971148281927</v>
      </c>
      <c r="D3427">
        <f>'TPS543C20 Loop Gain'!AJ513</f>
        <v>55.987499426326359</v>
      </c>
      <c r="E3427">
        <f>'TPS543C20 Loop Gain'!B513</f>
        <v>37900</v>
      </c>
    </row>
    <row r="3428" spans="3:5" x14ac:dyDescent="0.35">
      <c r="C3428">
        <f>'TPS543C20 Loop Gain'!AI512</f>
        <v>-18.383604077833223</v>
      </c>
      <c r="D3428">
        <f>'TPS543C20 Loop Gain'!AJ512</f>
        <v>55.957528270494578</v>
      </c>
      <c r="E3428">
        <f>'TPS543C20 Loop Gain'!B512</f>
        <v>37800</v>
      </c>
    </row>
    <row r="3429" spans="3:5" x14ac:dyDescent="0.35">
      <c r="C3429">
        <f>'TPS543C20 Loop Gain'!AI511</f>
        <v>-18.356143342124099</v>
      </c>
      <c r="D3429">
        <f>'TPS543C20 Loop Gain'!AJ511</f>
        <v>55.927293147260826</v>
      </c>
      <c r="E3429">
        <f>'TPS543C20 Loop Gain'!B511</f>
        <v>37700</v>
      </c>
    </row>
    <row r="3430" spans="3:5" x14ac:dyDescent="0.35">
      <c r="C3430">
        <f>'TPS543C20 Loop Gain'!AI510</f>
        <v>-18.328588283570824</v>
      </c>
      <c r="D3430">
        <f>'TPS543C20 Loop Gain'!AJ510</f>
        <v>55.896792487900164</v>
      </c>
      <c r="E3430">
        <f>'TPS543C20 Loop Gain'!B510</f>
        <v>37600</v>
      </c>
    </row>
    <row r="3431" spans="3:5" x14ac:dyDescent="0.35">
      <c r="C3431">
        <f>'TPS543C20 Loop Gain'!AI509</f>
        <v>-18.300938238054272</v>
      </c>
      <c r="D3431">
        <f>'TPS543C20 Loop Gain'!AJ509</f>
        <v>55.866024713194044</v>
      </c>
      <c r="E3431">
        <f>'TPS543C20 Loop Gain'!B509</f>
        <v>37500</v>
      </c>
    </row>
    <row r="3432" spans="3:5" x14ac:dyDescent="0.35">
      <c r="C3432">
        <f>'TPS543C20 Loop Gain'!AI508</f>
        <v>-18.273192534837811</v>
      </c>
      <c r="D3432">
        <f>'TPS543C20 Loop Gain'!AJ508</f>
        <v>55.83498823336982</v>
      </c>
      <c r="E3432">
        <f>'TPS543C20 Loop Gain'!B508</f>
        <v>37400</v>
      </c>
    </row>
    <row r="3433" spans="3:5" x14ac:dyDescent="0.35">
      <c r="C3433">
        <f>'TPS543C20 Loop Gain'!AI507</f>
        <v>-18.245350496484985</v>
      </c>
      <c r="D3433">
        <f>'TPS543C20 Loop Gain'!AJ507</f>
        <v>55.803681448037082</v>
      </c>
      <c r="E3433">
        <f>'TPS543C20 Loop Gain'!B507</f>
        <v>37300</v>
      </c>
    </row>
    <row r="3434" spans="3:5" x14ac:dyDescent="0.35">
      <c r="C3434">
        <f>'TPS543C20 Loop Gain'!AI506</f>
        <v>-18.217411438774921</v>
      </c>
      <c r="D3434">
        <f>'TPS543C20 Loop Gain'!AJ506</f>
        <v>55.772102746127509</v>
      </c>
      <c r="E3434">
        <f>'TPS543C20 Loop Gain'!B506</f>
        <v>37200</v>
      </c>
    </row>
    <row r="3435" spans="3:5" x14ac:dyDescent="0.35">
      <c r="C3435">
        <f>'TPS543C20 Loop Gain'!AI505</f>
        <v>-18.189374670616665</v>
      </c>
      <c r="D3435">
        <f>'TPS543C20 Loop Gain'!AJ505</f>
        <v>55.740250505831099</v>
      </c>
      <c r="E3435">
        <f>'TPS543C20 Loop Gain'!B505</f>
        <v>37100</v>
      </c>
    </row>
    <row r="3436" spans="3:5" x14ac:dyDescent="0.35">
      <c r="C3436">
        <f>'TPS543C20 Loop Gain'!AI504</f>
        <v>-18.161239493962228</v>
      </c>
      <c r="D3436">
        <f>'TPS543C20 Loop Gain'!AJ504</f>
        <v>55.708123094536276</v>
      </c>
      <c r="E3436">
        <f>'TPS543C20 Loop Gain'!B504</f>
        <v>37000</v>
      </c>
    </row>
    <row r="3437" spans="3:5" x14ac:dyDescent="0.35">
      <c r="C3437">
        <f>'TPS543C20 Loop Gain'!AI503</f>
        <v>-18.133005203719115</v>
      </c>
      <c r="D3437">
        <f>'TPS543C20 Loop Gain'!AJ503</f>
        <v>55.675718868766801</v>
      </c>
      <c r="E3437">
        <f>'TPS543C20 Loop Gain'!B503</f>
        <v>36900</v>
      </c>
    </row>
    <row r="3438" spans="3:5" x14ac:dyDescent="0.35">
      <c r="C3438">
        <f>'TPS543C20 Loop Gain'!AI502</f>
        <v>-18.10467108765997</v>
      </c>
      <c r="D3438">
        <f>'TPS543C20 Loop Gain'!AJ502</f>
        <v>55.643036174121107</v>
      </c>
      <c r="E3438">
        <f>'TPS543C20 Loop Gain'!B502</f>
        <v>36800</v>
      </c>
    </row>
    <row r="3439" spans="3:5" x14ac:dyDescent="0.35">
      <c r="C3439">
        <f>'TPS543C20 Loop Gain'!AI501</f>
        <v>-18.07623642633207</v>
      </c>
      <c r="D3439">
        <f>'TPS543C20 Loop Gain'!AJ501</f>
        <v>55.610073345210942</v>
      </c>
      <c r="E3439">
        <f>'TPS543C20 Loop Gain'!B501</f>
        <v>36700</v>
      </c>
    </row>
    <row r="3440" spans="3:5" x14ac:dyDescent="0.35">
      <c r="C3440">
        <f>'TPS543C20 Loop Gain'!AI500</f>
        <v>-18.047700492965404</v>
      </c>
      <c r="D3440">
        <f>'TPS543C20 Loop Gain'!AJ500</f>
        <v>55.576828705599965</v>
      </c>
      <c r="E3440">
        <f>'TPS543C20 Loop Gain'!B500</f>
        <v>36600</v>
      </c>
    </row>
    <row r="3441" spans="3:5" x14ac:dyDescent="0.35">
      <c r="C3441">
        <f>'TPS543C20 Loop Gain'!AI499</f>
        <v>-18.019062553378628</v>
      </c>
      <c r="D3441">
        <f>'TPS543C20 Loop Gain'!AJ499</f>
        <v>55.543300567743138</v>
      </c>
      <c r="E3441">
        <f>'TPS543C20 Loop Gain'!B499</f>
        <v>36500</v>
      </c>
    </row>
    <row r="3442" spans="3:5" x14ac:dyDescent="0.35">
      <c r="C3442">
        <f>'TPS543C20 Loop Gain'!AI498</f>
        <v>-17.990321865884344</v>
      </c>
      <c r="D3442">
        <f>'TPS543C20 Loop Gain'!AJ498</f>
        <v>55.509487232925565</v>
      </c>
      <c r="E3442">
        <f>'TPS543C20 Loop Gain'!B498</f>
        <v>36400</v>
      </c>
    </row>
    <row r="3443" spans="3:5" x14ac:dyDescent="0.35">
      <c r="C3443">
        <f>'TPS543C20 Loop Gain'!AI497</f>
        <v>-17.961477681191862</v>
      </c>
      <c r="D3443">
        <f>'TPS543C20 Loop Gain'!AJ497</f>
        <v>55.475386991202917</v>
      </c>
      <c r="E3443">
        <f>'TPS543C20 Loop Gain'!B497</f>
        <v>36300</v>
      </c>
    </row>
    <row r="3444" spans="3:5" x14ac:dyDescent="0.35">
      <c r="C3444">
        <f>'TPS543C20 Loop Gain'!AI496</f>
        <v>-17.932529242310494</v>
      </c>
      <c r="D3444">
        <f>'TPS543C20 Loop Gain'!AJ496</f>
        <v>55.440998121339561</v>
      </c>
      <c r="E3444">
        <f>'TPS543C20 Loop Gain'!B496</f>
        <v>36200</v>
      </c>
    </row>
    <row r="3445" spans="3:5" x14ac:dyDescent="0.35">
      <c r="C3445">
        <f>'TPS543C20 Loop Gain'!AI495</f>
        <v>-17.903475784448329</v>
      </c>
      <c r="D3445">
        <f>'TPS543C20 Loop Gain'!AJ495</f>
        <v>55.406318890750747</v>
      </c>
      <c r="E3445">
        <f>'TPS543C20 Loop Gain'!B495</f>
        <v>36100</v>
      </c>
    </row>
    <row r="3446" spans="3:5" x14ac:dyDescent="0.35">
      <c r="C3446">
        <f>'TPS543C20 Loop Gain'!AI494</f>
        <v>-17.8743165349129</v>
      </c>
      <c r="D3446">
        <f>'TPS543C20 Loop Gain'!AJ494</f>
        <v>55.371347555443002</v>
      </c>
      <c r="E3446">
        <f>'TPS543C20 Loop Gain'!B494</f>
        <v>36000</v>
      </c>
    </row>
    <row r="3447" spans="3:5" x14ac:dyDescent="0.35">
      <c r="C3447">
        <f>'TPS543C20 Loop Gain'!AI493</f>
        <v>-17.845050713006906</v>
      </c>
      <c r="D3447">
        <f>'TPS543C20 Loop Gain'!AJ493</f>
        <v>55.336082359952456</v>
      </c>
      <c r="E3447">
        <f>'TPS543C20 Loop Gain'!B493</f>
        <v>35900</v>
      </c>
    </row>
    <row r="3448" spans="3:5" x14ac:dyDescent="0.35">
      <c r="C3448">
        <f>'TPS543C20 Loop Gain'!AI492</f>
        <v>-17.815677529925452</v>
      </c>
      <c r="D3448">
        <f>'TPS543C20 Loop Gain'!AJ492</f>
        <v>55.300521537288034</v>
      </c>
      <c r="E3448">
        <f>'TPS543C20 Loop Gain'!B492</f>
        <v>35800</v>
      </c>
    </row>
    <row r="3449" spans="3:5" x14ac:dyDescent="0.35">
      <c r="C3449">
        <f>'TPS543C20 Loop Gain'!AI491</f>
        <v>-17.786196188649477</v>
      </c>
      <c r="D3449">
        <f>'TPS543C20 Loop Gain'!AJ491</f>
        <v>55.264663308873807</v>
      </c>
      <c r="E3449">
        <f>'TPS543C20 Loop Gain'!B491</f>
        <v>35700</v>
      </c>
    </row>
    <row r="3450" spans="3:5" x14ac:dyDescent="0.35">
      <c r="C3450">
        <f>'TPS543C20 Loop Gain'!AI490</f>
        <v>-17.756605883837793</v>
      </c>
      <c r="D3450">
        <f>'TPS543C20 Loop Gain'!AJ490</f>
        <v>55.228505884488676</v>
      </c>
      <c r="E3450">
        <f>'TPS543C20 Loop Gain'!B490</f>
        <v>35600</v>
      </c>
    </row>
    <row r="3451" spans="3:5" x14ac:dyDescent="0.35">
      <c r="C3451">
        <f>'TPS543C20 Loop Gain'!AI489</f>
        <v>-17.726905801718981</v>
      </c>
      <c r="D3451">
        <f>'TPS543C20 Loop Gain'!AJ489</f>
        <v>55.192047462211356</v>
      </c>
      <c r="E3451">
        <f>'TPS543C20 Loop Gain'!B489</f>
        <v>35500</v>
      </c>
    </row>
    <row r="3452" spans="3:5" x14ac:dyDescent="0.35">
      <c r="C3452">
        <f>'TPS543C20 Loop Gain'!AI488</f>
        <v>-17.697095119979657</v>
      </c>
      <c r="D3452">
        <f>'TPS543C20 Loop Gain'!AJ488</f>
        <v>55.155286228360872</v>
      </c>
      <c r="E3452">
        <f>'TPS543C20 Loop Gain'!B488</f>
        <v>35400</v>
      </c>
    </row>
    <row r="3453" spans="3:5" x14ac:dyDescent="0.35">
      <c r="C3453">
        <f>'TPS543C20 Loop Gain'!AI487</f>
        <v>-17.667173007652384</v>
      </c>
      <c r="D3453">
        <f>'TPS543C20 Loop Gain'!AJ487</f>
        <v>55.11822035744283</v>
      </c>
      <c r="E3453">
        <f>'TPS543C20 Loop Gain'!B487</f>
        <v>35300</v>
      </c>
    </row>
    <row r="3454" spans="3:5" x14ac:dyDescent="0.35">
      <c r="C3454">
        <f>'TPS543C20 Loop Gain'!AI486</f>
        <v>-17.637138625000567</v>
      </c>
      <c r="D3454">
        <f>'TPS543C20 Loop Gain'!AJ486</f>
        <v>55.080848012091515</v>
      </c>
      <c r="E3454">
        <f>'TPS543C20 Loop Gain'!B486</f>
        <v>35200</v>
      </c>
    </row>
    <row r="3455" spans="3:5" x14ac:dyDescent="0.35">
      <c r="C3455">
        <f>'TPS543C20 Loop Gain'!AI485</f>
        <v>-17.606991123402899</v>
      </c>
      <c r="D3455">
        <f>'TPS543C20 Loop Gain'!AJ485</f>
        <v>55.043167343014773</v>
      </c>
      <c r="E3455">
        <f>'TPS543C20 Loop Gain'!B485</f>
        <v>35100</v>
      </c>
    </row>
    <row r="3456" spans="3:5" x14ac:dyDescent="0.35">
      <c r="C3456">
        <f>'TPS543C20 Loop Gain'!AI484</f>
        <v>-17.576729645234831</v>
      </c>
      <c r="D3456">
        <f>'TPS543C20 Loop Gain'!AJ484</f>
        <v>55.005176488940464</v>
      </c>
      <c r="E3456">
        <f>'TPS543C20 Loop Gain'!B484</f>
        <v>35000</v>
      </c>
    </row>
    <row r="3457" spans="3:5" x14ac:dyDescent="0.35">
      <c r="C3457">
        <f>'TPS543C20 Loop Gain'!AI483</f>
        <v>-17.546353323749145</v>
      </c>
      <c r="D3457">
        <f>'TPS543C20 Loop Gain'!AJ483</f>
        <v>54.966873576561447</v>
      </c>
      <c r="E3457">
        <f>'TPS543C20 Loop Gain'!B483</f>
        <v>34900</v>
      </c>
    </row>
    <row r="3458" spans="3:5" x14ac:dyDescent="0.35">
      <c r="C3458">
        <f>'TPS543C20 Loop Gain'!AI482</f>
        <v>-17.515861282953193</v>
      </c>
      <c r="D3458">
        <f>'TPS543C20 Loop Gain'!AJ482</f>
        <v>54.928256720483198</v>
      </c>
      <c r="E3458">
        <f>'TPS543C20 Loop Gain'!B482</f>
        <v>34800</v>
      </c>
    </row>
    <row r="3459" spans="3:5" x14ac:dyDescent="0.35">
      <c r="C3459">
        <f>'TPS543C20 Loop Gain'!AI481</f>
        <v>-17.485252637485665</v>
      </c>
      <c r="D3459">
        <f>'TPS543C20 Loop Gain'!AJ481</f>
        <v>54.889324023169962</v>
      </c>
      <c r="E3459">
        <f>'TPS543C20 Loop Gain'!B481</f>
        <v>34700</v>
      </c>
    </row>
    <row r="3460" spans="3:5" x14ac:dyDescent="0.35">
      <c r="C3460">
        <f>'TPS543C20 Loop Gain'!AI480</f>
        <v>-17.454526492491382</v>
      </c>
      <c r="D3460">
        <f>'TPS543C20 Loop Gain'!AJ480</f>
        <v>54.850073574894914</v>
      </c>
      <c r="E3460">
        <f>'TPS543C20 Loop Gain'!B480</f>
        <v>34600</v>
      </c>
    </row>
    <row r="3461" spans="3:5" x14ac:dyDescent="0.35">
      <c r="C3461">
        <f>'TPS543C20 Loop Gain'!AI479</f>
        <v>-17.423681943492021</v>
      </c>
      <c r="D3461">
        <f>'TPS543C20 Loop Gain'!AJ479</f>
        <v>54.810503453687105</v>
      </c>
      <c r="E3461">
        <f>'TPS543C20 Loop Gain'!B479</f>
        <v>34500</v>
      </c>
    </row>
    <row r="3462" spans="3:5" x14ac:dyDescent="0.35">
      <c r="C3462">
        <f>'TPS543C20 Loop Gain'!AI478</f>
        <v>-17.392718076257268</v>
      </c>
      <c r="D3462">
        <f>'TPS543C20 Loop Gain'!AJ478</f>
        <v>54.770611725284361</v>
      </c>
      <c r="E3462">
        <f>'TPS543C20 Loop Gain'!B478</f>
        <v>34400</v>
      </c>
    </row>
    <row r="3463" spans="3:5" x14ac:dyDescent="0.35">
      <c r="C3463">
        <f>'TPS543C20 Loop Gain'!AI477</f>
        <v>-17.361633966672692</v>
      </c>
      <c r="D3463">
        <f>'TPS543C20 Loop Gain'!AJ477</f>
        <v>54.730396443080259</v>
      </c>
      <c r="E3463">
        <f>'TPS543C20 Loop Gain'!B477</f>
        <v>34300</v>
      </c>
    </row>
    <row r="3464" spans="3:5" x14ac:dyDescent="0.35">
      <c r="C3464">
        <f>'TPS543C20 Loop Gain'!AI476</f>
        <v>-17.330428680605255</v>
      </c>
      <c r="D3464">
        <f>'TPS543C20 Loop Gain'!AJ476</f>
        <v>54.689855648079735</v>
      </c>
      <c r="E3464">
        <f>'TPS543C20 Loop Gain'!B476</f>
        <v>34200</v>
      </c>
    </row>
    <row r="3465" spans="3:5" x14ac:dyDescent="0.35">
      <c r="C3465">
        <f>'TPS543C20 Loop Gain'!AI475</f>
        <v>-17.299101273767093</v>
      </c>
      <c r="D3465">
        <f>'TPS543C20 Loop Gain'!AJ475</f>
        <v>54.648987368850463</v>
      </c>
      <c r="E3465">
        <f>'TPS543C20 Loop Gain'!B475</f>
        <v>34100</v>
      </c>
    </row>
    <row r="3466" spans="3:5" x14ac:dyDescent="0.35">
      <c r="C3466">
        <f>'TPS543C20 Loop Gain'!AI474</f>
        <v>-17.267650791577704</v>
      </c>
      <c r="D3466">
        <f>'TPS543C20 Loop Gain'!AJ474</f>
        <v>54.607789621476662</v>
      </c>
      <c r="E3466">
        <f>'TPS543C20 Loop Gain'!B474</f>
        <v>34000</v>
      </c>
    </row>
    <row r="3467" spans="3:5" x14ac:dyDescent="0.35">
      <c r="C3467">
        <f>'TPS543C20 Loop Gain'!AI473</f>
        <v>-17.236076269021915</v>
      </c>
      <c r="D3467">
        <f>'TPS543C20 Loop Gain'!AJ473</f>
        <v>54.566260409514157</v>
      </c>
      <c r="E3467">
        <f>'TPS543C20 Loop Gain'!B473</f>
        <v>33900</v>
      </c>
    </row>
    <row r="3468" spans="3:5" x14ac:dyDescent="0.35">
      <c r="C3468">
        <f>'TPS543C20 Loop Gain'!AI472</f>
        <v>-17.204376730507526</v>
      </c>
      <c r="D3468">
        <f>'TPS543C20 Loop Gain'!AJ472</f>
        <v>54.52439772394824</v>
      </c>
      <c r="E3468">
        <f>'TPS543C20 Loop Gain'!B472</f>
        <v>33800</v>
      </c>
    </row>
    <row r="3469" spans="3:5" x14ac:dyDescent="0.35">
      <c r="C3469">
        <f>'TPS543C20 Loop Gain'!AI471</f>
        <v>-17.172551189720043</v>
      </c>
      <c r="D3469">
        <f>'TPS543C20 Loop Gain'!AJ471</f>
        <v>54.482199543148759</v>
      </c>
      <c r="E3469">
        <f>'TPS543C20 Loop Gain'!B471</f>
        <v>33700</v>
      </c>
    </row>
    <row r="3470" spans="3:5" x14ac:dyDescent="0.35">
      <c r="C3470">
        <f>'TPS543C20 Loop Gain'!AI470</f>
        <v>-17.140598649473915</v>
      </c>
      <c r="D3470">
        <f>'TPS543C20 Loop Gain'!AJ470</f>
        <v>54.439663832831101</v>
      </c>
      <c r="E3470">
        <f>'TPS543C20 Loop Gain'!B470</f>
        <v>33600</v>
      </c>
    </row>
    <row r="3471" spans="3:5" x14ac:dyDescent="0.35">
      <c r="C3471">
        <f>'TPS543C20 Loop Gain'!AI469</f>
        <v>-17.108518101563501</v>
      </c>
      <c r="D3471">
        <f>'TPS543C20 Loop Gain'!AJ469</f>
        <v>54.396788546015749</v>
      </c>
      <c r="E3471">
        <f>'TPS543C20 Loop Gain'!B469</f>
        <v>33500</v>
      </c>
    </row>
    <row r="3472" spans="3:5" x14ac:dyDescent="0.35">
      <c r="C3472">
        <f>'TPS543C20 Loop Gain'!AI468</f>
        <v>-17.076308526609068</v>
      </c>
      <c r="D3472">
        <f>'TPS543C20 Loop Gain'!AJ468</f>
        <v>54.353571622989044</v>
      </c>
      <c r="E3472">
        <f>'TPS543C20 Loop Gain'!B468</f>
        <v>33400</v>
      </c>
    </row>
    <row r="3473" spans="3:5" x14ac:dyDescent="0.35">
      <c r="C3473">
        <f>'TPS543C20 Loop Gain'!AI467</f>
        <v>-17.043968893902004</v>
      </c>
      <c r="D3473">
        <f>'TPS543C20 Loop Gain'!AJ467</f>
        <v>54.310010991267262</v>
      </c>
      <c r="E3473">
        <f>'TPS543C20 Loop Gain'!B467</f>
        <v>33300</v>
      </c>
    </row>
    <row r="3474" spans="3:5" x14ac:dyDescent="0.35">
      <c r="C3474">
        <f>'TPS543C20 Loop Gain'!AI466</f>
        <v>-17.011498161247083</v>
      </c>
      <c r="D3474">
        <f>'TPS543C20 Loop Gain'!AJ466</f>
        <v>54.266104565562024</v>
      </c>
      <c r="E3474">
        <f>'TPS543C20 Loop Gain'!B466</f>
        <v>33200</v>
      </c>
    </row>
    <row r="3475" spans="3:5" x14ac:dyDescent="0.35">
      <c r="C3475">
        <f>'TPS543C20 Loop Gain'!AI465</f>
        <v>-16.978895274801449</v>
      </c>
      <c r="D3475">
        <f>'TPS543C20 Loop Gain'!AJ465</f>
        <v>54.221850247744626</v>
      </c>
      <c r="E3475">
        <f>'TPS543C20 Loop Gain'!B465</f>
        <v>33100</v>
      </c>
    </row>
    <row r="3476" spans="3:5" x14ac:dyDescent="0.35">
      <c r="C3476">
        <f>'TPS543C20 Loop Gain'!AI464</f>
        <v>-16.946159168911535</v>
      </c>
      <c r="D3476">
        <f>'TPS543C20 Loop Gain'!AJ464</f>
        <v>54.177245926815672</v>
      </c>
      <c r="E3476">
        <f>'TPS543C20 Loop Gain'!B464</f>
        <v>33000</v>
      </c>
    </row>
    <row r="3477" spans="3:5" x14ac:dyDescent="0.35">
      <c r="C3477">
        <f>'TPS543C20 Loop Gain'!AI463</f>
        <v>-16.91328876594719</v>
      </c>
      <c r="D3477">
        <f>'TPS543C20 Loop Gain'!AJ463</f>
        <v>54.132289478873723</v>
      </c>
      <c r="E3477">
        <f>'TPS543C20 Loop Gain'!B463</f>
        <v>32900</v>
      </c>
    </row>
    <row r="3478" spans="3:5" x14ac:dyDescent="0.35">
      <c r="C3478">
        <f>'TPS543C20 Loop Gain'!AI462</f>
        <v>-16.880282976132804</v>
      </c>
      <c r="D3478">
        <f>'TPS543C20 Loop Gain'!AJ462</f>
        <v>54.08697876708834</v>
      </c>
      <c r="E3478">
        <f>'TPS543C20 Loop Gain'!B462</f>
        <v>32800</v>
      </c>
    </row>
    <row r="3479" spans="3:5" x14ac:dyDescent="0.35">
      <c r="C3479">
        <f>'TPS543C20 Loop Gain'!AI461</f>
        <v>-16.847140697375561</v>
      </c>
      <c r="D3479">
        <f>'TPS543C20 Loop Gain'!AJ461</f>
        <v>54.041311641671435</v>
      </c>
      <c r="E3479">
        <f>'TPS543C20 Loop Gain'!B461</f>
        <v>32700</v>
      </c>
    </row>
    <row r="3480" spans="3:5" x14ac:dyDescent="0.35">
      <c r="C3480">
        <f>'TPS543C20 Loop Gain'!AI460</f>
        <v>-16.813860815090727</v>
      </c>
      <c r="D3480">
        <f>'TPS543C20 Loop Gain'!AJ460</f>
        <v>53.995285939855002</v>
      </c>
      <c r="E3480">
        <f>'TPS543C20 Loop Gain'!B460</f>
        <v>32600</v>
      </c>
    </row>
    <row r="3481" spans="3:5" x14ac:dyDescent="0.35">
      <c r="C3481">
        <f>'TPS543C20 Loop Gain'!AI459</f>
        <v>-16.780442202024478</v>
      </c>
      <c r="D3481">
        <f>'TPS543C20 Loop Gain'!AJ459</f>
        <v>53.948899485867088</v>
      </c>
      <c r="E3481">
        <f>'TPS543C20 Loop Gain'!B459</f>
        <v>32500</v>
      </c>
    </row>
    <row r="3482" spans="3:5" x14ac:dyDescent="0.35">
      <c r="C3482">
        <f>'TPS543C20 Loop Gain'!AI458</f>
        <v>-16.746883718073097</v>
      </c>
      <c r="D3482">
        <f>'TPS543C20 Loop Gain'!AJ458</f>
        <v>53.90215009091343</v>
      </c>
      <c r="E3482">
        <f>'TPS543C20 Loop Gain'!B458</f>
        <v>32400</v>
      </c>
    </row>
    <row r="3483" spans="3:5" x14ac:dyDescent="0.35">
      <c r="C3483">
        <f>'TPS543C20 Loop Gain'!AI457</f>
        <v>-16.713184210099371</v>
      </c>
      <c r="D3483">
        <f>'TPS543C20 Loop Gain'!AJ457</f>
        <v>53.855035553156625</v>
      </c>
      <c r="E3483">
        <f>'TPS543C20 Loop Gain'!B457</f>
        <v>32300</v>
      </c>
    </row>
    <row r="3484" spans="3:5" x14ac:dyDescent="0.35">
      <c r="C3484">
        <f>'TPS543C20 Loop Gain'!AI456</f>
        <v>-16.679342511745606</v>
      </c>
      <c r="D3484">
        <f>'TPS543C20 Loop Gain'!AJ456</f>
        <v>53.807553657703522</v>
      </c>
      <c r="E3484">
        <f>'TPS543C20 Loop Gain'!B456</f>
        <v>32200</v>
      </c>
    </row>
    <row r="3485" spans="3:5" x14ac:dyDescent="0.35">
      <c r="C3485">
        <f>'TPS543C20 Loop Gain'!AI455</f>
        <v>-16.645357443243718</v>
      </c>
      <c r="D3485">
        <f>'TPS543C20 Loop Gain'!AJ455</f>
        <v>53.759702176590388</v>
      </c>
      <c r="E3485">
        <f>'TPS543C20 Loop Gain'!B455</f>
        <v>32100</v>
      </c>
    </row>
    <row r="3486" spans="3:5" x14ac:dyDescent="0.35">
      <c r="C3486">
        <f>'TPS543C20 Loop Gain'!AI454</f>
        <v>-16.611227811222275</v>
      </c>
      <c r="D3486">
        <f>'TPS543C20 Loop Gain'!AJ454</f>
        <v>53.711478868773419</v>
      </c>
      <c r="E3486">
        <f>'TPS543C20 Loop Gain'!B454</f>
        <v>32000</v>
      </c>
    </row>
    <row r="3487" spans="3:5" x14ac:dyDescent="0.35">
      <c r="C3487">
        <f>'TPS543C20 Loop Gain'!AI453</f>
        <v>-16.576952408508955</v>
      </c>
      <c r="D3487">
        <f>'TPS543C20 Loop Gain'!AJ453</f>
        <v>53.662881480118621</v>
      </c>
      <c r="E3487">
        <f>'TPS543C20 Loop Gain'!B453</f>
        <v>31900</v>
      </c>
    </row>
    <row r="3488" spans="3:5" x14ac:dyDescent="0.35">
      <c r="C3488">
        <f>'TPS543C20 Loop Gain'!AI452</f>
        <v>-16.542530013931444</v>
      </c>
      <c r="D3488">
        <f>'TPS543C20 Loop Gain'!AJ452</f>
        <v>53.61390774339943</v>
      </c>
      <c r="E3488">
        <f>'TPS543C20 Loop Gain'!B452</f>
        <v>31800</v>
      </c>
    </row>
    <row r="3489" spans="3:5" x14ac:dyDescent="0.35">
      <c r="C3489">
        <f>'TPS543C20 Loop Gain'!AI451</f>
        <v>-16.507959392113346</v>
      </c>
      <c r="D3489">
        <f>'TPS543C20 Loop Gain'!AJ451</f>
        <v>53.564555378293143</v>
      </c>
      <c r="E3489">
        <f>'TPS543C20 Loop Gain'!B451</f>
        <v>31700</v>
      </c>
    </row>
    <row r="3490" spans="3:5" x14ac:dyDescent="0.35">
      <c r="C3490">
        <f>'TPS543C20 Loop Gain'!AI450</f>
        <v>-16.473239293266737</v>
      </c>
      <c r="D3490">
        <f>'TPS543C20 Loop Gain'!AJ450</f>
        <v>53.51482209138085</v>
      </c>
      <c r="E3490">
        <f>'TPS543C20 Loop Gain'!B450</f>
        <v>31600</v>
      </c>
    </row>
    <row r="3491" spans="3:5" x14ac:dyDescent="0.35">
      <c r="C3491">
        <f>'TPS543C20 Loop Gain'!AI449</f>
        <v>-16.438368452982225</v>
      </c>
      <c r="D3491">
        <f>'TPS543C20 Loop Gain'!AJ449</f>
        <v>53.464705576153108</v>
      </c>
      <c r="E3491">
        <f>'TPS543C20 Loop Gain'!B449</f>
        <v>31500</v>
      </c>
    </row>
    <row r="3492" spans="3:5" x14ac:dyDescent="0.35">
      <c r="C3492">
        <f>'TPS543C20 Loop Gain'!AI448</f>
        <v>-16.403345592013835</v>
      </c>
      <c r="D3492">
        <f>'TPS543C20 Loop Gain'!AJ448</f>
        <v>53.414203513014307</v>
      </c>
      <c r="E3492">
        <f>'TPS543C20 Loop Gain'!B448</f>
        <v>31400</v>
      </c>
    </row>
    <row r="3493" spans="3:5" x14ac:dyDescent="0.35">
      <c r="C3493">
        <f>'TPS543C20 Loop Gain'!AI447</f>
        <v>-16.368169416061352</v>
      </c>
      <c r="D3493">
        <f>'TPS543C20 Loop Gain'!AJ447</f>
        <v>53.36331356929626</v>
      </c>
      <c r="E3493">
        <f>'TPS543C20 Loop Gain'!B447</f>
        <v>31300</v>
      </c>
    </row>
    <row r="3494" spans="3:5" x14ac:dyDescent="0.35">
      <c r="C3494">
        <f>'TPS543C20 Loop Gain'!AI446</f>
        <v>-16.332838615547235</v>
      </c>
      <c r="D3494">
        <f>'TPS543C20 Loop Gain'!AJ446</f>
        <v>53.312033399269936</v>
      </c>
      <c r="E3494">
        <f>'TPS543C20 Loop Gain'!B446</f>
        <v>31200</v>
      </c>
    </row>
    <row r="3495" spans="3:5" x14ac:dyDescent="0.35">
      <c r="C3495">
        <f>'TPS543C20 Loop Gain'!AI445</f>
        <v>-16.297351865391722</v>
      </c>
      <c r="D3495">
        <f>'TPS543C20 Loop Gain'!AJ445</f>
        <v>53.260360644163264</v>
      </c>
      <c r="E3495">
        <f>'TPS543C20 Loop Gain'!B445</f>
        <v>31100</v>
      </c>
    </row>
    <row r="3496" spans="3:5" x14ac:dyDescent="0.35">
      <c r="C3496">
        <f>'TPS543C20 Loop Gain'!AI444</f>
        <v>-16.261707824782022</v>
      </c>
      <c r="D3496">
        <f>'TPS543C20 Loop Gain'!AJ444</f>
        <v>53.208292932183127</v>
      </c>
      <c r="E3496">
        <f>'TPS543C20 Loop Gain'!B444</f>
        <v>31000</v>
      </c>
    </row>
    <row r="3497" spans="3:5" x14ac:dyDescent="0.35">
      <c r="C3497">
        <f>'TPS543C20 Loop Gain'!AI443</f>
        <v>-16.225905136938245</v>
      </c>
      <c r="D3497">
        <f>'TPS543C20 Loop Gain'!AJ443</f>
        <v>53.155827878539675</v>
      </c>
      <c r="E3497">
        <f>'TPS543C20 Loop Gain'!B443</f>
        <v>30900</v>
      </c>
    </row>
    <row r="3498" spans="3:5" x14ac:dyDescent="0.35">
      <c r="C3498">
        <f>'TPS543C20 Loop Gain'!AI442</f>
        <v>-16.189942428875316</v>
      </c>
      <c r="D3498">
        <f>'TPS543C20 Loop Gain'!AJ442</f>
        <v>53.102963085475857</v>
      </c>
      <c r="E3498">
        <f>'TPS543C20 Loop Gain'!B442</f>
        <v>30800</v>
      </c>
    </row>
    <row r="3499" spans="3:5" x14ac:dyDescent="0.35">
      <c r="C3499">
        <f>'TPS543C20 Loop Gain'!AI441</f>
        <v>-16.153818311159874</v>
      </c>
      <c r="D3499">
        <f>'TPS543C20 Loop Gain'!AJ441</f>
        <v>53.049696142301379</v>
      </c>
      <c r="E3499">
        <f>'TPS543C20 Loop Gain'!B441</f>
        <v>30700</v>
      </c>
    </row>
    <row r="3500" spans="3:5" x14ac:dyDescent="0.35">
      <c r="C3500">
        <f>'TPS543C20 Loop Gain'!AI440</f>
        <v>-16.117531377663688</v>
      </c>
      <c r="D3500">
        <f>'TPS543C20 Loop Gain'!AJ440</f>
        <v>52.996024625430209</v>
      </c>
      <c r="E3500">
        <f>'TPS543C20 Loop Gain'!B440</f>
        <v>30600</v>
      </c>
    </row>
    <row r="3501" spans="3:5" x14ac:dyDescent="0.35">
      <c r="C3501">
        <f>'TPS543C20 Loop Gain'!AI439</f>
        <v>-16.081080205311505</v>
      </c>
      <c r="D3501">
        <f>'TPS543C20 Loop Gain'!AJ439</f>
        <v>52.941946098422342</v>
      </c>
      <c r="E3501">
        <f>'TPS543C20 Loop Gain'!B439</f>
        <v>30500</v>
      </c>
    </row>
    <row r="3502" spans="3:5" x14ac:dyDescent="0.35">
      <c r="C3502">
        <f>'TPS543C20 Loop Gain'!AI438</f>
        <v>-16.044463353825716</v>
      </c>
      <c r="D3502">
        <f>'TPS543C20 Loop Gain'!AJ438</f>
        <v>52.887458112031808</v>
      </c>
      <c r="E3502">
        <f>'TPS543C20 Loop Gain'!B438</f>
        <v>30400</v>
      </c>
    </row>
    <row r="3503" spans="3:5" x14ac:dyDescent="0.35">
      <c r="C3503">
        <f>'TPS543C20 Loop Gain'!AI437</f>
        <v>-16.007679365465275</v>
      </c>
      <c r="D3503">
        <f>'TPS543C20 Loop Gain'!AJ437</f>
        <v>52.832558204258042</v>
      </c>
      <c r="E3503">
        <f>'TPS543C20 Loop Gain'!B437</f>
        <v>30300</v>
      </c>
    </row>
    <row r="3504" spans="3:5" x14ac:dyDescent="0.35">
      <c r="C3504">
        <f>'TPS543C20 Loop Gain'!AI436</f>
        <v>-15.970726764760425</v>
      </c>
      <c r="D3504">
        <f>'TPS543C20 Loop Gain'!AJ436</f>
        <v>52.777243900402645</v>
      </c>
      <c r="E3504">
        <f>'TPS543C20 Loop Gain'!B436</f>
        <v>30200</v>
      </c>
    </row>
    <row r="3505" spans="3:5" x14ac:dyDescent="0.35">
      <c r="C3505">
        <f>'TPS543C20 Loop Gain'!AI435</f>
        <v>-15.933604058241329</v>
      </c>
      <c r="D3505">
        <f>'TPS543C20 Loop Gain'!AJ435</f>
        <v>52.721512713133251</v>
      </c>
      <c r="E3505">
        <f>'TPS543C20 Loop Gain'!B435</f>
        <v>30100</v>
      </c>
    </row>
    <row r="3506" spans="3:5" x14ac:dyDescent="0.35">
      <c r="C3506">
        <f>'TPS543C20 Loop Gain'!AI434</f>
        <v>-15.896309734164547</v>
      </c>
      <c r="D3506">
        <f>'TPS543C20 Loop Gain'!AJ434</f>
        <v>52.66536214254905</v>
      </c>
      <c r="E3506">
        <f>'TPS543C20 Loop Gain'!B434</f>
        <v>30000</v>
      </c>
    </row>
    <row r="3507" spans="3:5" x14ac:dyDescent="0.35">
      <c r="C3507">
        <f>'TPS543C20 Loop Gain'!AI433</f>
        <v>-15.858842262230723</v>
      </c>
      <c r="D3507">
        <f>'TPS543C20 Loop Gain'!AJ433</f>
        <v>52.608789676255668</v>
      </c>
      <c r="E3507">
        <f>'TPS543C20 Loop Gain'!B433</f>
        <v>29900</v>
      </c>
    </row>
    <row r="3508" spans="3:5" x14ac:dyDescent="0.35">
      <c r="C3508">
        <f>'TPS543C20 Loop Gain'!AI432</f>
        <v>-15.821200093300327</v>
      </c>
      <c r="D3508">
        <f>'TPS543C20 Loop Gain'!AJ432</f>
        <v>52.551792789445273</v>
      </c>
      <c r="E3508">
        <f>'TPS543C20 Loop Gain'!B432</f>
        <v>29800</v>
      </c>
    </row>
    <row r="3509" spans="3:5" x14ac:dyDescent="0.35">
      <c r="C3509">
        <f>'TPS543C20 Loop Gain'!AI431</f>
        <v>-15.783381659102274</v>
      </c>
      <c r="D3509">
        <f>'TPS543C20 Loop Gain'!AJ431</f>
        <v>52.494368944979207</v>
      </c>
      <c r="E3509">
        <f>'TPS543C20 Loop Gain'!B431</f>
        <v>29700</v>
      </c>
    </row>
    <row r="3510" spans="3:5" x14ac:dyDescent="0.35">
      <c r="C3510">
        <f>'TPS543C20 Loop Gain'!AI430</f>
        <v>-15.745385371937468</v>
      </c>
      <c r="D3510">
        <f>'TPS543C20 Loop Gain'!AJ430</f>
        <v>52.436515593481907</v>
      </c>
      <c r="E3510">
        <f>'TPS543C20 Loop Gain'!B430</f>
        <v>29600</v>
      </c>
    </row>
    <row r="3511" spans="3:5" x14ac:dyDescent="0.35">
      <c r="C3511">
        <f>'TPS543C20 Loop Gain'!AI429</f>
        <v>-15.707209624377118</v>
      </c>
      <c r="D3511">
        <f>'TPS543C20 Loop Gain'!AJ429</f>
        <v>52.378230173439576</v>
      </c>
      <c r="E3511">
        <f>'TPS543C20 Loop Gain'!B429</f>
        <v>29500</v>
      </c>
    </row>
    <row r="3512" spans="3:5" x14ac:dyDescent="0.35">
      <c r="C3512">
        <f>'TPS543C20 Loop Gain'!AI428</f>
        <v>-15.668852788955089</v>
      </c>
      <c r="D3512">
        <f>'TPS543C20 Loop Gain'!AJ428</f>
        <v>52.319510111303615</v>
      </c>
      <c r="E3512">
        <f>'TPS543C20 Loop Gain'!B428</f>
        <v>29400</v>
      </c>
    </row>
    <row r="3513" spans="3:5" x14ac:dyDescent="0.35">
      <c r="C3513">
        <f>'TPS543C20 Loop Gain'!AI427</f>
        <v>-15.630313217854736</v>
      </c>
      <c r="D3513">
        <f>'TPS543C20 Loop Gain'!AJ427</f>
        <v>52.260352821603881</v>
      </c>
      <c r="E3513">
        <f>'TPS543C20 Loop Gain'!B427</f>
        <v>29300</v>
      </c>
    </row>
    <row r="3514" spans="3:5" x14ac:dyDescent="0.35">
      <c r="C3514">
        <f>'TPS543C20 Loop Gain'!AI426</f>
        <v>-15.591589242589638</v>
      </c>
      <c r="D3514">
        <f>'TPS543C20 Loop Gain'!AJ426</f>
        <v>52.200755707066456</v>
      </c>
      <c r="E3514">
        <f>'TPS543C20 Loop Gain'!B426</f>
        <v>29200</v>
      </c>
    </row>
    <row r="3515" spans="3:5" x14ac:dyDescent="0.35">
      <c r="C3515">
        <f>'TPS543C20 Loop Gain'!AI425</f>
        <v>-15.552679173678403</v>
      </c>
      <c r="D3515">
        <f>'TPS543C20 Loop Gain'!AJ425</f>
        <v>52.140716158744155</v>
      </c>
      <c r="E3515">
        <f>'TPS543C20 Loop Gain'!B425</f>
        <v>29100</v>
      </c>
    </row>
    <row r="3516" spans="3:5" x14ac:dyDescent="0.35">
      <c r="C3516">
        <f>'TPS543C20 Loop Gain'!AI424</f>
        <v>-15.513581300312183</v>
      </c>
      <c r="D3516">
        <f>'TPS543C20 Loop Gain'!AJ424</f>
        <v>52.080231556148334</v>
      </c>
      <c r="E3516">
        <f>'TPS543C20 Loop Gain'!B424</f>
        <v>29000</v>
      </c>
    </row>
    <row r="3517" spans="3:5" x14ac:dyDescent="0.35">
      <c r="C3517">
        <f>'TPS543C20 Loop Gain'!AI423</f>
        <v>-15.474293890018934</v>
      </c>
      <c r="D3517">
        <f>'TPS543C20 Loop Gain'!AJ423</f>
        <v>52.019299267393066</v>
      </c>
      <c r="E3517">
        <f>'TPS543C20 Loop Gain'!B423</f>
        <v>28900</v>
      </c>
    </row>
    <row r="3518" spans="3:5" x14ac:dyDescent="0.35">
      <c r="C3518">
        <f>'TPS543C20 Loop Gain'!AI422</f>
        <v>-15.434815188317511</v>
      </c>
      <c r="D3518">
        <f>'TPS543C20 Loop Gain'!AJ422</f>
        <v>51.957916649345961</v>
      </c>
      <c r="E3518">
        <f>'TPS543C20 Loop Gain'!B422</f>
        <v>28800</v>
      </c>
    </row>
    <row r="3519" spans="3:5" x14ac:dyDescent="0.35">
      <c r="C3519">
        <f>'TPS543C20 Loop Gain'!AI421</f>
        <v>-15.395143418366775</v>
      </c>
      <c r="D3519">
        <f>'TPS543C20 Loop Gain'!AJ421</f>
        <v>51.896081047790801</v>
      </c>
      <c r="E3519">
        <f>'TPS543C20 Loop Gain'!B421</f>
        <v>28700</v>
      </c>
    </row>
    <row r="3520" spans="3:5" x14ac:dyDescent="0.35">
      <c r="C3520">
        <f>'TPS543C20 Loop Gain'!AI420</f>
        <v>-15.355276780609215</v>
      </c>
      <c r="D3520">
        <f>'TPS543C20 Loop Gain'!AJ420</f>
        <v>51.83378979759263</v>
      </c>
      <c r="E3520">
        <f>'TPS543C20 Loop Gain'!B420</f>
        <v>28600</v>
      </c>
    </row>
    <row r="3521" spans="3:5" x14ac:dyDescent="0.35">
      <c r="C3521">
        <f>'TPS543C20 Loop Gain'!AI419</f>
        <v>-15.31521345240475</v>
      </c>
      <c r="D3521">
        <f>'TPS543C20 Loop Gain'!AJ419</f>
        <v>51.771040222880934</v>
      </c>
      <c r="E3521">
        <f>'TPS543C20 Loop Gain'!B419</f>
        <v>28500</v>
      </c>
    </row>
    <row r="3522" spans="3:5" x14ac:dyDescent="0.35">
      <c r="C3522">
        <f>'TPS543C20 Loop Gain'!AI418</f>
        <v>-15.274951587660855</v>
      </c>
      <c r="D3522">
        <f>'TPS543C20 Loop Gain'!AJ418</f>
        <v>51.707829637236543</v>
      </c>
      <c r="E3522">
        <f>'TPS543C20 Loop Gain'!B418</f>
        <v>28400</v>
      </c>
    </row>
    <row r="3523" spans="3:5" x14ac:dyDescent="0.35">
      <c r="C3523">
        <f>'TPS543C20 Loop Gain'!AI417</f>
        <v>-15.234489316451988</v>
      </c>
      <c r="D3523">
        <f>'TPS543C20 Loop Gain'!AJ417</f>
        <v>51.644155343887974</v>
      </c>
      <c r="E3523">
        <f>'TPS543C20 Loop Gain'!B417</f>
        <v>28300</v>
      </c>
    </row>
    <row r="3524" spans="3:5" x14ac:dyDescent="0.35">
      <c r="C3524">
        <f>'TPS543C20 Loop Gain'!AI416</f>
        <v>-15.193824744634458</v>
      </c>
      <c r="D3524">
        <f>'TPS543C20 Loop Gain'!AJ416</f>
        <v>51.580014635925231</v>
      </c>
      <c r="E3524">
        <f>'TPS543C20 Loop Gain'!B416</f>
        <v>28200</v>
      </c>
    </row>
    <row r="3525" spans="3:5" x14ac:dyDescent="0.35">
      <c r="C3525">
        <f>'TPS543C20 Loop Gain'!AI415</f>
        <v>-15.152955953451979</v>
      </c>
      <c r="D3525">
        <f>'TPS543C20 Loop Gain'!AJ415</f>
        <v>51.515404796515639</v>
      </c>
      <c r="E3525">
        <f>'TPS543C20 Loop Gain'!B415</f>
        <v>28100</v>
      </c>
    </row>
    <row r="3526" spans="3:5" x14ac:dyDescent="0.35">
      <c r="C3526">
        <f>'TPS543C20 Loop Gain'!AI414</f>
        <v>-15.111880999134177</v>
      </c>
      <c r="D3526">
        <f>'TPS543C20 Loop Gain'!AJ414</f>
        <v>51.450323099138558</v>
      </c>
      <c r="E3526">
        <f>'TPS543C20 Loop Gain'!B414</f>
        <v>28000</v>
      </c>
    </row>
    <row r="3527" spans="3:5" x14ac:dyDescent="0.35">
      <c r="C3527">
        <f>'TPS543C20 Loop Gain'!AI413</f>
        <v>-15.070597912486638</v>
      </c>
      <c r="D3527">
        <f>'TPS543C20 Loop Gain'!AJ413</f>
        <v>51.384766807824697</v>
      </c>
      <c r="E3527">
        <f>'TPS543C20 Loop Gain'!B413</f>
        <v>27900</v>
      </c>
    </row>
    <row r="3528" spans="3:5" x14ac:dyDescent="0.35">
      <c r="C3528">
        <f>'TPS543C20 Loop Gain'!AI412</f>
        <v>-15.029104698474345</v>
      </c>
      <c r="D3528">
        <f>'TPS543C20 Loop Gain'!AJ412</f>
        <v>51.318733177415773</v>
      </c>
      <c r="E3528">
        <f>'TPS543C20 Loop Gain'!B412</f>
        <v>27800</v>
      </c>
    </row>
    <row r="3529" spans="3:5" x14ac:dyDescent="0.35">
      <c r="C3529">
        <f>'TPS543C20 Loop Gain'!AI411</f>
        <v>-14.987399335794153</v>
      </c>
      <c r="D3529">
        <f>'TPS543C20 Loop Gain'!AJ411</f>
        <v>51.252219453827742</v>
      </c>
      <c r="E3529">
        <f>'TPS543C20 Loop Gain'!B411</f>
        <v>27700</v>
      </c>
    </row>
    <row r="3530" spans="3:5" x14ac:dyDescent="0.35">
      <c r="C3530">
        <f>'TPS543C20 Loop Gain'!AI410</f>
        <v>-14.945479776441044</v>
      </c>
      <c r="D3530">
        <f>'TPS543C20 Loop Gain'!AJ410</f>
        <v>51.185222874334798</v>
      </c>
      <c r="E3530">
        <f>'TPS543C20 Loop Gain'!B410</f>
        <v>27600</v>
      </c>
    </row>
    <row r="3531" spans="3:5" x14ac:dyDescent="0.35">
      <c r="C3531">
        <f>'TPS543C20 Loop Gain'!AI409</f>
        <v>-14.90334394526519</v>
      </c>
      <c r="D3531">
        <f>'TPS543C20 Loop Gain'!AJ409</f>
        <v>51.11774066786176</v>
      </c>
      <c r="E3531">
        <f>'TPS543C20 Loop Gain'!B409</f>
        <v>27500</v>
      </c>
    </row>
    <row r="3532" spans="3:5" x14ac:dyDescent="0.35">
      <c r="C3532">
        <f>'TPS543C20 Loop Gain'!AI408</f>
        <v>-14.8609897395185</v>
      </c>
      <c r="D3532">
        <f>'TPS543C20 Loop Gain'!AJ408</f>
        <v>51.049770055293742</v>
      </c>
      <c r="E3532">
        <f>'TPS543C20 Loop Gain'!B408</f>
        <v>27400</v>
      </c>
    </row>
    <row r="3533" spans="3:5" x14ac:dyDescent="0.35">
      <c r="C3533">
        <f>'TPS543C20 Loop Gain'!AI407</f>
        <v>-14.818415028394567</v>
      </c>
      <c r="D3533">
        <f>'TPS543C20 Loop Gain'!AJ407</f>
        <v>50.981308249798793</v>
      </c>
      <c r="E3533">
        <f>'TPS543C20 Loop Gain'!B407</f>
        <v>27300</v>
      </c>
    </row>
    <row r="3534" spans="3:5" x14ac:dyDescent="0.35">
      <c r="C3534">
        <f>'TPS543C20 Loop Gain'!AI406</f>
        <v>-14.77561765255739</v>
      </c>
      <c r="D3534">
        <f>'TPS543C20 Loop Gain'!AJ406</f>
        <v>50.912352457163202</v>
      </c>
      <c r="E3534">
        <f>'TPS543C20 Loop Gain'!B406</f>
        <v>27200</v>
      </c>
    </row>
    <row r="3535" spans="3:5" x14ac:dyDescent="0.35">
      <c r="C3535">
        <f>'TPS543C20 Loop Gain'!AI405</f>
        <v>-14.732595423660799</v>
      </c>
      <c r="D3535">
        <f>'TPS543C20 Loop Gain'!AJ405</f>
        <v>50.842899876149261</v>
      </c>
      <c r="E3535">
        <f>'TPS543C20 Loop Gain'!B405</f>
        <v>27100</v>
      </c>
    </row>
    <row r="3536" spans="3:5" x14ac:dyDescent="0.35">
      <c r="C3536">
        <f>'TPS543C20 Loop Gain'!AI404</f>
        <v>-14.689346123858968</v>
      </c>
      <c r="D3536">
        <f>'TPS543C20 Loop Gain'!AJ404</f>
        <v>50.772947698861778</v>
      </c>
      <c r="E3536">
        <f>'TPS543C20 Loop Gain'!B404</f>
        <v>27000</v>
      </c>
    </row>
    <row r="3537" spans="3:5" x14ac:dyDescent="0.35">
      <c r="C3537">
        <f>'TPS543C20 Loop Gain'!AI403</f>
        <v>-14.645867505305613</v>
      </c>
      <c r="D3537">
        <f>'TPS543C20 Loop Gain'!AJ403</f>
        <v>50.702493111134061</v>
      </c>
      <c r="E3537">
        <f>'TPS543C20 Loop Gain'!B403</f>
        <v>26900</v>
      </c>
    </row>
    <row r="3538" spans="3:5" x14ac:dyDescent="0.35">
      <c r="C3538">
        <f>'TPS543C20 Loop Gain'!AI402</f>
        <v>-14.602157289643555</v>
      </c>
      <c r="D3538">
        <f>'TPS543C20 Loop Gain'!AJ402</f>
        <v>50.631533292935629</v>
      </c>
      <c r="E3538">
        <f>'TPS543C20 Loop Gain'!B402</f>
        <v>26800</v>
      </c>
    </row>
    <row r="3539" spans="3:5" x14ac:dyDescent="0.35">
      <c r="C3539">
        <f>'TPS543C20 Loop Gain'!AI401</f>
        <v>-14.558213167484553</v>
      </c>
      <c r="D3539">
        <f>'TPS543C20 Loop Gain'!AJ401</f>
        <v>50.560065418788909</v>
      </c>
      <c r="E3539">
        <f>'TPS543C20 Loop Gain'!B401</f>
        <v>26700</v>
      </c>
    </row>
    <row r="3540" spans="3:5" x14ac:dyDescent="0.35">
      <c r="C3540">
        <f>'TPS543C20 Loop Gain'!AI400</f>
        <v>-14.514032797875645</v>
      </c>
      <c r="D3540">
        <f>'TPS543C20 Loop Gain'!AJ400</f>
        <v>50.488086658214044</v>
      </c>
      <c r="E3540">
        <f>'TPS543C20 Loop Gain'!B400</f>
        <v>26600</v>
      </c>
    </row>
    <row r="3541" spans="3:5" x14ac:dyDescent="0.35">
      <c r="C3541">
        <f>'TPS543C20 Loop Gain'!AI399</f>
        <v>-14.469613807757682</v>
      </c>
      <c r="D3541">
        <f>'TPS543C20 Loop Gain'!AJ399</f>
        <v>50.415594176187106</v>
      </c>
      <c r="E3541">
        <f>'TPS543C20 Loop Gain'!B399</f>
        <v>26500</v>
      </c>
    </row>
    <row r="3542" spans="3:5" x14ac:dyDescent="0.35">
      <c r="C3542">
        <f>'TPS543C20 Loop Gain'!AI398</f>
        <v>-14.424953791410681</v>
      </c>
      <c r="D3542">
        <f>'TPS543C20 Loop Gain'!AJ398</f>
        <v>50.342585133619792</v>
      </c>
      <c r="E3542">
        <f>'TPS543C20 Loop Gain'!B398</f>
        <v>26400</v>
      </c>
    </row>
    <row r="3543" spans="3:5" x14ac:dyDescent="0.35">
      <c r="C3543">
        <f>'TPS543C20 Loop Gain'!AI397</f>
        <v>-14.380050309886737</v>
      </c>
      <c r="D3543">
        <f>'TPS543C20 Loop Gain'!AJ397</f>
        <v>50.269056687860285</v>
      </c>
      <c r="E3543">
        <f>'TPS543C20 Loop Gain'!B397</f>
        <v>26300</v>
      </c>
    </row>
    <row r="3544" spans="3:5" x14ac:dyDescent="0.35">
      <c r="C3544">
        <f>'TPS543C20 Loop Gain'!AI396</f>
        <v>-14.334900890433884</v>
      </c>
      <c r="D3544">
        <f>'TPS543C20 Loop Gain'!AJ396</f>
        <v>50.195005993218587</v>
      </c>
      <c r="E3544">
        <f>'TPS543C20 Loop Gain'!B396</f>
        <v>26200</v>
      </c>
    </row>
    <row r="3545" spans="3:5" x14ac:dyDescent="0.35">
      <c r="C3545">
        <f>'TPS543C20 Loop Gain'!AI395</f>
        <v>-14.289503025903848</v>
      </c>
      <c r="D3545">
        <f>'TPS543C20 Loop Gain'!AJ395</f>
        <v>50.120430201508547</v>
      </c>
      <c r="E3545">
        <f>'TPS543C20 Loop Gain'!B395</f>
        <v>26100</v>
      </c>
    </row>
    <row r="3546" spans="3:5" x14ac:dyDescent="0.35">
      <c r="C3546">
        <f>'TPS543C20 Loop Gain'!AI394</f>
        <v>-14.243854174150698</v>
      </c>
      <c r="D3546">
        <f>'TPS543C20 Loop Gain'!AJ394</f>
        <v>50.045326462616998</v>
      </c>
      <c r="E3546">
        <f>'TPS543C20 Loop Gain'!B394</f>
        <v>26000</v>
      </c>
    </row>
    <row r="3547" spans="3:5" x14ac:dyDescent="0.35">
      <c r="C3547">
        <f>'TPS543C20 Loop Gain'!AI393</f>
        <v>-14.197951757414653</v>
      </c>
      <c r="D3547">
        <f>'TPS543C20 Loop Gain'!AJ393</f>
        <v>49.969691925097308</v>
      </c>
      <c r="E3547">
        <f>'TPS543C20 Loop Gain'!B393</f>
        <v>25900</v>
      </c>
    </row>
    <row r="3548" spans="3:5" x14ac:dyDescent="0.35">
      <c r="C3548">
        <f>'TPS543C20 Loop Gain'!AI392</f>
        <v>-14.151793161693263</v>
      </c>
      <c r="D3548">
        <f>'TPS543C20 Loop Gain'!AJ392</f>
        <v>49.893523736785923</v>
      </c>
      <c r="E3548">
        <f>'TPS543C20 Loop Gain'!B392</f>
        <v>25800</v>
      </c>
    </row>
    <row r="3549" spans="3:5" x14ac:dyDescent="0.35">
      <c r="C3549">
        <f>'TPS543C20 Loop Gain'!AI391</f>
        <v>-14.105375736098846</v>
      </c>
      <c r="D3549">
        <f>'TPS543C20 Loop Gain'!AJ391</f>
        <v>49.816819045447531</v>
      </c>
      <c r="E3549">
        <f>'TPS543C20 Loop Gain'!B391</f>
        <v>25700</v>
      </c>
    </row>
    <row r="3550" spans="3:5" x14ac:dyDescent="0.35">
      <c r="C3550">
        <f>'TPS543C20 Loop Gain'!AI390</f>
        <v>-14.058696792202248</v>
      </c>
      <c r="D3550">
        <f>'TPS543C20 Loop Gain'!AJ390</f>
        <v>49.739574999442944</v>
      </c>
      <c r="E3550">
        <f>'TPS543C20 Loop Gain'!B390</f>
        <v>25600</v>
      </c>
    </row>
    <row r="3551" spans="3:5" x14ac:dyDescent="0.35">
      <c r="C3551">
        <f>'TPS543C20 Loop Gain'!AI389</f>
        <v>-14.011753603362479</v>
      </c>
      <c r="D3551">
        <f>'TPS543C20 Loop Gain'!AJ389</f>
        <v>49.661788748432379</v>
      </c>
      <c r="E3551">
        <f>'TPS543C20 Loop Gain'!B389</f>
        <v>25500</v>
      </c>
    </row>
    <row r="3552" spans="3:5" x14ac:dyDescent="0.35">
      <c r="C3552">
        <f>'TPS543C20 Loop Gain'!AI388</f>
        <v>-13.964543404040699</v>
      </c>
      <c r="D3552">
        <f>'TPS543C20 Loop Gain'!AJ388</f>
        <v>49.583457444098926</v>
      </c>
      <c r="E3552">
        <f>'TPS543C20 Loop Gain'!B388</f>
        <v>25400</v>
      </c>
    </row>
    <row r="3553" spans="3:5" x14ac:dyDescent="0.35">
      <c r="C3553">
        <f>'TPS543C20 Loop Gain'!AI387</f>
        <v>-13.917063389101116</v>
      </c>
      <c r="D3553">
        <f>'TPS543C20 Loop Gain'!AJ387</f>
        <v>49.504578240907435</v>
      </c>
      <c r="E3553">
        <f>'TPS543C20 Loop Gain'!B387</f>
        <v>25300</v>
      </c>
    </row>
    <row r="3554" spans="3:5" x14ac:dyDescent="0.35">
      <c r="C3554">
        <f>'TPS543C20 Loop Gain'!AI386</f>
        <v>-13.869310713094285</v>
      </c>
      <c r="D3554">
        <f>'TPS543C20 Loop Gain'!AJ386</f>
        <v>49.425148296896502</v>
      </c>
      <c r="E3554">
        <f>'TPS543C20 Loop Gain'!B386</f>
        <v>25200</v>
      </c>
    </row>
    <row r="3555" spans="3:5" x14ac:dyDescent="0.35">
      <c r="C3555">
        <f>'TPS543C20 Loop Gain'!AI385</f>
        <v>-13.821282489525988</v>
      </c>
      <c r="D3555">
        <f>'TPS543C20 Loop Gain'!AJ385</f>
        <v>49.345164774496943</v>
      </c>
      <c r="E3555">
        <f>'TPS543C20 Loop Gain'!B385</f>
        <v>25100</v>
      </c>
    </row>
    <row r="3556" spans="3:5" x14ac:dyDescent="0.35">
      <c r="C3556">
        <f>'TPS543C20 Loop Gain'!AI384</f>
        <v>-13.772975790109911</v>
      </c>
      <c r="D3556">
        <f>'TPS543C20 Loop Gain'!AJ384</f>
        <v>49.264624841388745</v>
      </c>
      <c r="E3556">
        <f>'TPS543C20 Loop Gain'!B384</f>
        <v>25000</v>
      </c>
    </row>
    <row r="3557" spans="3:5" x14ac:dyDescent="0.35">
      <c r="C3557">
        <f>'TPS543C20 Loop Gain'!AI383</f>
        <v>-13.724387644002521</v>
      </c>
      <c r="D3557">
        <f>'TPS543C20 Loop Gain'!AJ383</f>
        <v>49.183525671393319</v>
      </c>
      <c r="E3557">
        <f>'TPS543C20 Loop Gain'!B383</f>
        <v>24900</v>
      </c>
    </row>
    <row r="3558" spans="3:5" x14ac:dyDescent="0.35">
      <c r="C3558">
        <f>'TPS543C20 Loop Gain'!AI382</f>
        <v>-13.675515037022056</v>
      </c>
      <c r="D3558">
        <f>'TPS543C20 Loop Gain'!AJ382</f>
        <v>49.101864445397034</v>
      </c>
      <c r="E3558">
        <f>'TPS543C20 Loop Gain'!B382</f>
        <v>24800</v>
      </c>
    </row>
    <row r="3559" spans="3:5" x14ac:dyDescent="0.35">
      <c r="C3559">
        <f>'TPS543C20 Loop Gain'!AI381</f>
        <v>-13.626354910849551</v>
      </c>
      <c r="D3559">
        <f>'TPS543C20 Loop Gain'!AJ381</f>
        <v>49.019638352319419</v>
      </c>
      <c r="E3559">
        <f>'TPS543C20 Loop Gain'!B381</f>
        <v>24700</v>
      </c>
    </row>
    <row r="3560" spans="3:5" x14ac:dyDescent="0.35">
      <c r="C3560">
        <f>'TPS543C20 Loop Gain'!AI380</f>
        <v>-13.576904162211159</v>
      </c>
      <c r="D3560">
        <f>'TPS543C20 Loop Gain'!AJ380</f>
        <v>48.936844590115214</v>
      </c>
      <c r="E3560">
        <f>'TPS543C20 Loop Gain'!B380</f>
        <v>24600</v>
      </c>
    </row>
    <row r="3561" spans="3:5" x14ac:dyDescent="0.35">
      <c r="C3561">
        <f>'TPS543C20 Loop Gain'!AI379</f>
        <v>-13.527159642042641</v>
      </c>
      <c r="D3561">
        <f>'TPS543C20 Loop Gain'!AJ379</f>
        <v>48.853480366820961</v>
      </c>
      <c r="E3561">
        <f>'TPS543C20 Loop Gain'!B379</f>
        <v>24500</v>
      </c>
    </row>
    <row r="3562" spans="3:5" x14ac:dyDescent="0.35">
      <c r="C3562">
        <f>'TPS543C20 Loop Gain'!AI378</f>
        <v>-13.477118154635226</v>
      </c>
      <c r="D3562">
        <f>'TPS543C20 Loop Gain'!AJ378</f>
        <v>48.769542901639774</v>
      </c>
      <c r="E3562">
        <f>'TPS543C20 Loop Gain'!B378</f>
        <v>24400</v>
      </c>
    </row>
    <row r="3563" spans="3:5" x14ac:dyDescent="0.35">
      <c r="C3563">
        <f>'TPS543C20 Loop Gain'!AI377</f>
        <v>-13.426776456760035</v>
      </c>
      <c r="D3563">
        <f>'TPS543C20 Loop Gain'!AJ377</f>
        <v>48.685029426075737</v>
      </c>
      <c r="E3563">
        <f>'TPS543C20 Loop Gain'!B377</f>
        <v>24300</v>
      </c>
    </row>
    <row r="3564" spans="3:5" x14ac:dyDescent="0.35">
      <c r="C3564">
        <f>'TPS543C20 Loop Gain'!AI376</f>
        <v>-13.376131256775249</v>
      </c>
      <c r="D3564">
        <f>'TPS543C20 Loop Gain'!AJ376</f>
        <v>48.599937185109638</v>
      </c>
      <c r="E3564">
        <f>'TPS543C20 Loop Gain'!B376</f>
        <v>24200</v>
      </c>
    </row>
    <row r="3565" spans="3:5" x14ac:dyDescent="0.35">
      <c r="C3565">
        <f>'TPS543C20 Loop Gain'!AI375</f>
        <v>-13.325179213709751</v>
      </c>
      <c r="D3565">
        <f>'TPS543C20 Loop Gain'!AJ375</f>
        <v>48.514263438421104</v>
      </c>
      <c r="E3565">
        <f>'TPS543C20 Loop Gain'!B375</f>
        <v>24100</v>
      </c>
    </row>
    <row r="3566" spans="3:5" x14ac:dyDescent="0.35">
      <c r="C3566">
        <f>'TPS543C20 Loop Gain'!AI374</f>
        <v>-13.273916936327399</v>
      </c>
      <c r="D3566">
        <f>'TPS543C20 Loop Gain'!AJ374</f>
        <v>48.428005461666018</v>
      </c>
      <c r="E3566">
        <f>'TPS543C20 Loop Gain'!B374</f>
        <v>24000</v>
      </c>
    </row>
    <row r="3567" spans="3:5" x14ac:dyDescent="0.35">
      <c r="C3567">
        <f>'TPS543C20 Loop Gain'!AI373</f>
        <v>-13.222340982168596</v>
      </c>
      <c r="D3567">
        <f>'TPS543C20 Loop Gain'!AJ373</f>
        <v>48.341160547801778</v>
      </c>
      <c r="E3567">
        <f>'TPS543C20 Loop Gain'!B373</f>
        <v>23900</v>
      </c>
    </row>
    <row r="3568" spans="3:5" x14ac:dyDescent="0.35">
      <c r="C3568">
        <f>'TPS543C20 Loop Gain'!AI372</f>
        <v>-13.170447856569796</v>
      </c>
      <c r="D3568">
        <f>'TPS543C20 Loop Gain'!AJ372</f>
        <v>48.253726008462067</v>
      </c>
      <c r="E3568">
        <f>'TPS543C20 Loop Gain'!B372</f>
        <v>23800</v>
      </c>
    </row>
    <row r="3569" spans="3:5" x14ac:dyDescent="0.35">
      <c r="C3569">
        <f>'TPS543C20 Loop Gain'!AI371</f>
        <v>-13.118234011659926</v>
      </c>
      <c r="D3569">
        <f>'TPS543C20 Loop Gain'!AJ371</f>
        <v>48.165699175396128</v>
      </c>
      <c r="E3569">
        <f>'TPS543C20 Loop Gain'!B371</f>
        <v>23700</v>
      </c>
    </row>
    <row r="3570" spans="3:5" x14ac:dyDescent="0.35">
      <c r="C3570">
        <f>'TPS543C20 Loop Gain'!AI370</f>
        <v>-13.065695845332337</v>
      </c>
      <c r="D3570">
        <f>'TPS543C20 Loop Gain'!AJ370</f>
        <v>48.077077401956338</v>
      </c>
      <c r="E3570">
        <f>'TPS543C20 Loop Gain'!B370</f>
        <v>23600</v>
      </c>
    </row>
    <row r="3571" spans="3:5" x14ac:dyDescent="0.35">
      <c r="C3571">
        <f>'TPS543C20 Loop Gain'!AI369</f>
        <v>-13.012829700193947</v>
      </c>
      <c r="D3571">
        <f>'TPS543C20 Loop Gain'!AJ369</f>
        <v>47.987858064652492</v>
      </c>
      <c r="E3571">
        <f>'TPS543C20 Loop Gain'!B369</f>
        <v>23500</v>
      </c>
    </row>
    <row r="3572" spans="3:5" x14ac:dyDescent="0.35">
      <c r="C3572">
        <f>'TPS543C20 Loop Gain'!AI368</f>
        <v>-12.959631862487505</v>
      </c>
      <c r="D3572">
        <f>'TPS543C20 Loop Gain'!AJ368</f>
        <v>47.898038564764697</v>
      </c>
      <c r="E3572">
        <f>'TPS543C20 Loop Gain'!B368</f>
        <v>23400</v>
      </c>
    </row>
    <row r="3573" spans="3:5" x14ac:dyDescent="0.35">
      <c r="C3573">
        <f>'TPS543C20 Loop Gain'!AI367</f>
        <v>-12.906098560988601</v>
      </c>
      <c r="D3573">
        <f>'TPS543C20 Loop Gain'!AJ367</f>
        <v>47.807616330025638</v>
      </c>
      <c r="E3573">
        <f>'TPS543C20 Loop Gain'!B367</f>
        <v>23300</v>
      </c>
    </row>
    <row r="3574" spans="3:5" x14ac:dyDescent="0.35">
      <c r="C3574">
        <f>'TPS543C20 Loop Gain'!AI366</f>
        <v>-12.852225965877677</v>
      </c>
      <c r="D3574">
        <f>'TPS543C20 Loop Gain'!AJ366</f>
        <v>47.716588816361096</v>
      </c>
      <c r="E3574">
        <f>'TPS543C20 Loop Gain'!B366</f>
        <v>23200</v>
      </c>
    </row>
    <row r="3575" spans="3:5" x14ac:dyDescent="0.35">
      <c r="C3575">
        <f>'TPS543C20 Loop Gain'!AI365</f>
        <v>-12.798010187581072</v>
      </c>
      <c r="D3575">
        <f>'TPS543C20 Loop Gain'!AJ365</f>
        <v>47.62495350971389</v>
      </c>
      <c r="E3575">
        <f>'TPS543C20 Loop Gain'!B365</f>
        <v>23100</v>
      </c>
    </row>
    <row r="3576" spans="3:5" x14ac:dyDescent="0.35">
      <c r="C3576">
        <f>'TPS543C20 Loop Gain'!AI364</f>
        <v>-12.74344727558773</v>
      </c>
      <c r="D3576">
        <f>'TPS543C20 Loop Gain'!AJ364</f>
        <v>47.532707927929657</v>
      </c>
      <c r="E3576">
        <f>'TPS543C20 Loop Gain'!B364</f>
        <v>23000</v>
      </c>
    </row>
    <row r="3577" spans="3:5" x14ac:dyDescent="0.35">
      <c r="C3577">
        <f>'TPS543C20 Loop Gain'!AI363</f>
        <v>-12.688533217234937</v>
      </c>
      <c r="D3577">
        <f>'TPS543C20 Loop Gain'!AJ363</f>
        <v>47.439849622725085</v>
      </c>
      <c r="E3577">
        <f>'TPS543C20 Loop Gain'!B363</f>
        <v>22900</v>
      </c>
    </row>
    <row r="3578" spans="3:5" x14ac:dyDescent="0.35">
      <c r="C3578">
        <f>'TPS543C20 Loop Gain'!AI362</f>
        <v>-12.633263936464408</v>
      </c>
      <c r="D3578">
        <f>'TPS543C20 Loop Gain'!AJ362</f>
        <v>47.346376181732843</v>
      </c>
      <c r="E3578">
        <f>'TPS543C20 Loop Gain'!B362</f>
        <v>22800</v>
      </c>
    </row>
    <row r="3579" spans="3:5" x14ac:dyDescent="0.35">
      <c r="C3579">
        <f>'TPS543C20 Loop Gain'!AI361</f>
        <v>-12.577635292547196</v>
      </c>
      <c r="D3579">
        <f>'TPS543C20 Loop Gain'!AJ361</f>
        <v>47.252285230629241</v>
      </c>
      <c r="E3579">
        <f>'TPS543C20 Loop Gain'!B361</f>
        <v>22700</v>
      </c>
    </row>
    <row r="3580" spans="3:5" x14ac:dyDescent="0.35">
      <c r="C3580">
        <f>'TPS543C20 Loop Gain'!AI360</f>
        <v>-12.521643078779404</v>
      </c>
      <c r="D3580">
        <f>'TPS543C20 Loop Gain'!AJ360</f>
        <v>47.157574435349559</v>
      </c>
      <c r="E3580">
        <f>'TPS543C20 Loop Gain'!B360</f>
        <v>22600</v>
      </c>
    </row>
    <row r="3581" spans="3:5" x14ac:dyDescent="0.35">
      <c r="C3581">
        <f>'TPS543C20 Loop Gain'!AI359</f>
        <v>-12.46528302114122</v>
      </c>
      <c r="D3581">
        <f>'TPS543C20 Loop Gain'!AJ359</f>
        <v>47.062241504390968</v>
      </c>
      <c r="E3581">
        <f>'TPS543C20 Loop Gain'!B359</f>
        <v>22500</v>
      </c>
    </row>
    <row r="3582" spans="3:5" x14ac:dyDescent="0.35">
      <c r="C3582">
        <f>'TPS543C20 Loop Gain'!AI358</f>
        <v>-12.408550776925917</v>
      </c>
      <c r="D3582">
        <f>'TPS543C20 Loop Gain'!AJ358</f>
        <v>46.966284191209695</v>
      </c>
      <c r="E3582">
        <f>'TPS543C20 Loop Gain'!B358</f>
        <v>22400</v>
      </c>
    </row>
    <row r="3583" spans="3:5" x14ac:dyDescent="0.35">
      <c r="C3583">
        <f>'TPS543C20 Loop Gain'!AI357</f>
        <v>-12.351441933333046</v>
      </c>
      <c r="D3583">
        <f>'TPS543C20 Loop Gain'!AJ357</f>
        <v>46.869700296713333</v>
      </c>
      <c r="E3583">
        <f>'TPS543C20 Loop Gain'!B357</f>
        <v>22300</v>
      </c>
    </row>
    <row r="3584" spans="3:5" x14ac:dyDescent="0.35">
      <c r="C3584">
        <f>'TPS543C20 Loop Gain'!AI356</f>
        <v>-12.29395200602502</v>
      </c>
      <c r="D3584">
        <f>'TPS543C20 Loop Gain'!AJ356</f>
        <v>46.772487671860432</v>
      </c>
      <c r="E3584">
        <f>'TPS543C20 Loop Gain'!B356</f>
        <v>22200</v>
      </c>
    </row>
    <row r="3585" spans="3:5" x14ac:dyDescent="0.35">
      <c r="C3585">
        <f>'TPS543C20 Loop Gain'!AI355</f>
        <v>-12.236076437648197</v>
      </c>
      <c r="D3585">
        <f>'TPS543C20 Loop Gain'!AJ355</f>
        <v>46.674644220357514</v>
      </c>
      <c r="E3585">
        <f>'TPS543C20 Loop Gain'!B355</f>
        <v>22100</v>
      </c>
    </row>
    <row r="3586" spans="3:5" x14ac:dyDescent="0.35">
      <c r="C3586">
        <f>'TPS543C20 Loop Gain'!AI354</f>
        <v>-12.17781059631667</v>
      </c>
      <c r="D3586">
        <f>'TPS543C20 Loop Gain'!AJ354</f>
        <v>46.576167901470264</v>
      </c>
      <c r="E3586">
        <f>'TPS543C20 Loop Gain'!B354</f>
        <v>22000</v>
      </c>
    </row>
    <row r="3587" spans="3:5" x14ac:dyDescent="0.35">
      <c r="C3587">
        <f>'TPS543C20 Loop Gain'!AI353</f>
        <v>-12.119149774054215</v>
      </c>
      <c r="D3587">
        <f>'TPS543C20 Loop Gain'!AJ353</f>
        <v>46.477056732952001</v>
      </c>
      <c r="E3587">
        <f>'TPS543C20 Loop Gain'!B353</f>
        <v>21900</v>
      </c>
    </row>
    <row r="3588" spans="3:5" x14ac:dyDescent="0.35">
      <c r="C3588">
        <f>'TPS543C20 Loop Gain'!AI352</f>
        <v>-12.060089185199423</v>
      </c>
      <c r="D3588">
        <f>'TPS543C20 Loop Gain'!AJ352</f>
        <v>46.3773087940856</v>
      </c>
      <c r="E3588">
        <f>'TPS543C20 Loop Gain'!B352</f>
        <v>21800</v>
      </c>
    </row>
    <row r="3589" spans="3:5" x14ac:dyDescent="0.35">
      <c r="C3589">
        <f>'TPS543C20 Loop Gain'!AI351</f>
        <v>-12.000623964766771</v>
      </c>
      <c r="D3589">
        <f>'TPS543C20 Loop Gain'!AJ351</f>
        <v>46.276922228856449</v>
      </c>
      <c r="E3589">
        <f>'TPS543C20 Loop Gain'!B351</f>
        <v>21700</v>
      </c>
    </row>
    <row r="3590" spans="3:5" x14ac:dyDescent="0.35">
      <c r="C3590">
        <f>'TPS543C20 Loop Gain'!AI350</f>
        <v>-11.940749166766029</v>
      </c>
      <c r="D3590">
        <f>'TPS543C20 Loop Gain'!AJ350</f>
        <v>46.175895249251539</v>
      </c>
      <c r="E3590">
        <f>'TPS543C20 Loop Gain'!B350</f>
        <v>21600</v>
      </c>
    </row>
    <row r="3591" spans="3:5" x14ac:dyDescent="0.35">
      <c r="C3591">
        <f>'TPS543C20 Loop Gain'!AI349</f>
        <v>-11.880459762477633</v>
      </c>
      <c r="D3591">
        <f>'TPS543C20 Loop Gain'!AJ349</f>
        <v>46.074226138694918</v>
      </c>
      <c r="E3591">
        <f>'TPS543C20 Loop Gain'!B349</f>
        <v>21500</v>
      </c>
    </row>
    <row r="3592" spans="3:5" x14ac:dyDescent="0.35">
      <c r="C3592">
        <f>'TPS543C20 Loop Gain'!AI348</f>
        <v>-11.819750638682029</v>
      </c>
      <c r="D3592">
        <f>'TPS543C20 Loop Gain'!AJ348</f>
        <v>45.971913255627783</v>
      </c>
      <c r="E3592">
        <f>'TPS543C20 Loop Gain'!B348</f>
        <v>21400</v>
      </c>
    </row>
    <row r="3593" spans="3:5" x14ac:dyDescent="0.35">
      <c r="C3593">
        <f>'TPS543C20 Loop Gain'!AI347</f>
        <v>-11.758616595840792</v>
      </c>
      <c r="D3593">
        <f>'TPS543C20 Loop Gain'!AJ347</f>
        <v>45.868955037234649</v>
      </c>
      <c r="E3593">
        <f>'TPS543C20 Loop Gain'!B347</f>
        <v>21300</v>
      </c>
    </row>
    <row r="3594" spans="3:5" x14ac:dyDescent="0.35">
      <c r="C3594">
        <f>'TPS543C20 Loop Gain'!AI346</f>
        <v>-11.697052346232535</v>
      </c>
      <c r="D3594">
        <f>'TPS543C20 Loop Gain'!AJ346</f>
        <v>45.765350003319959</v>
      </c>
      <c r="E3594">
        <f>'TPS543C20 Loop Gain'!B346</f>
        <v>21200</v>
      </c>
    </row>
    <row r="3595" spans="3:5" x14ac:dyDescent="0.35">
      <c r="C3595">
        <f>'TPS543C20 Loop Gain'!AI345</f>
        <v>-11.635052512035095</v>
      </c>
      <c r="D3595">
        <f>'TPS543C20 Loop Gain'!AJ345</f>
        <v>45.661096760356415</v>
      </c>
      <c r="E3595">
        <f>'TPS543C20 Loop Gain'!B345</f>
        <v>21100</v>
      </c>
    </row>
    <row r="3596" spans="3:5" x14ac:dyDescent="0.35">
      <c r="C3596">
        <f>'TPS543C20 Loop Gain'!AI344</f>
        <v>-11.572611623358242</v>
      </c>
      <c r="D3596">
        <f>'TPS543C20 Loop Gain'!AJ344</f>
        <v>45.556194005691019</v>
      </c>
      <c r="E3596">
        <f>'TPS543C20 Loop Gain'!B344</f>
        <v>21000</v>
      </c>
    </row>
    <row r="3597" spans="3:5" x14ac:dyDescent="0.35">
      <c r="C3597">
        <f>'TPS543C20 Loop Gain'!AI343</f>
        <v>-11.509724116221449</v>
      </c>
      <c r="D3597">
        <f>'TPS543C20 Loop Gain'!AJ343</f>
        <v>45.450640531935733</v>
      </c>
      <c r="E3597">
        <f>'TPS543C20 Loop Gain'!B343</f>
        <v>20900</v>
      </c>
    </row>
    <row r="3598" spans="3:5" x14ac:dyDescent="0.35">
      <c r="C3598">
        <f>'TPS543C20 Loop Gain'!AI342</f>
        <v>-11.446384330477791</v>
      </c>
      <c r="D3598">
        <f>'TPS543C20 Loop Gain'!AJ342</f>
        <v>45.344435231536991</v>
      </c>
      <c r="E3598">
        <f>'TPS543C20 Loop Gain'!B342</f>
        <v>20800</v>
      </c>
    </row>
    <row r="3599" spans="3:5" x14ac:dyDescent="0.35">
      <c r="C3599">
        <f>'TPS543C20 Loop Gain'!AI341</f>
        <v>-11.382586507680488</v>
      </c>
      <c r="D3599">
        <f>'TPS543C20 Loop Gain'!AJ341</f>
        <v>45.237577101537298</v>
      </c>
      <c r="E3599">
        <f>'TPS543C20 Loop Gain'!B341</f>
        <v>20700</v>
      </c>
    </row>
    <row r="3600" spans="3:5" x14ac:dyDescent="0.35">
      <c r="C3600">
        <f>'TPS543C20 Loop Gain'!AI340</f>
        <v>-11.318324788889818</v>
      </c>
      <c r="D3600">
        <f>'TPS543C20 Loop Gain'!AJ340</f>
        <v>45.13006524854535</v>
      </c>
      <c r="E3600">
        <f>'TPS543C20 Loop Gain'!B340</f>
        <v>20600</v>
      </c>
    </row>
    <row r="3601" spans="3:5" x14ac:dyDescent="0.35">
      <c r="C3601">
        <f>'TPS543C20 Loop Gain'!AI339</f>
        <v>-11.253593212419768</v>
      </c>
      <c r="D3601">
        <f>'TPS543C20 Loop Gain'!AJ339</f>
        <v>45.021898893909324</v>
      </c>
      <c r="E3601">
        <f>'TPS543C20 Loop Gain'!B339</f>
        <v>20500</v>
      </c>
    </row>
    <row r="3602" spans="3:5" x14ac:dyDescent="0.35">
      <c r="C3602">
        <f>'TPS543C20 Loop Gain'!AI338</f>
        <v>-11.188385711521711</v>
      </c>
      <c r="D3602">
        <f>'TPS543C20 Loop Gain'!AJ338</f>
        <v>44.913077379110078</v>
      </c>
      <c r="E3602">
        <f>'TPS543C20 Loop Gain'!B338</f>
        <v>20400</v>
      </c>
    </row>
    <row r="3603" spans="3:5" x14ac:dyDescent="0.35">
      <c r="C3603">
        <f>'TPS543C20 Loop Gain'!AI337</f>
        <v>-11.122696112002872</v>
      </c>
      <c r="D3603">
        <f>'TPS543C20 Loop Gain'!AJ337</f>
        <v>44.803600171391949</v>
      </c>
      <c r="E3603">
        <f>'TPS543C20 Loop Gain'!B337</f>
        <v>20300</v>
      </c>
    </row>
    <row r="3604" spans="3:5" x14ac:dyDescent="0.35">
      <c r="C3604">
        <f>'TPS543C20 Loop Gain'!AI336</f>
        <v>-11.056518129778357</v>
      </c>
      <c r="D3604">
        <f>'TPS543C20 Loop Gain'!AJ336</f>
        <v>44.693466869628111</v>
      </c>
      <c r="E3604">
        <f>'TPS543C20 Loop Gain'!B336</f>
        <v>20200</v>
      </c>
    </row>
    <row r="3605" spans="3:5" x14ac:dyDescent="0.35">
      <c r="C3605">
        <f>'TPS543C20 Loop Gain'!AI335</f>
        <v>-10.98984536835183</v>
      </c>
      <c r="D3605">
        <f>'TPS543C20 Loop Gain'!AJ335</f>
        <v>44.582677210439435</v>
      </c>
      <c r="E3605">
        <f>'TPS543C20 Loop Gain'!B335</f>
        <v>20100</v>
      </c>
    </row>
    <row r="3606" spans="3:5" x14ac:dyDescent="0.35">
      <c r="C3606">
        <f>'TPS543C20 Loop Gain'!AI334</f>
        <v>-10.922671316226285</v>
      </c>
      <c r="D3606">
        <f>'TPS543C20 Loop Gain'!AJ334</f>
        <v>44.471231074581105</v>
      </c>
      <c r="E3606">
        <f>'TPS543C20 Loop Gain'!B334</f>
        <v>20000</v>
      </c>
    </row>
    <row r="3607" spans="3:5" x14ac:dyDescent="0.35">
      <c r="C3607">
        <f>'TPS543C20 Loop Gain'!AI333</f>
        <v>-10.854989344239439</v>
      </c>
      <c r="D3607">
        <f>'TPS543C20 Loop Gain'!AJ333</f>
        <v>44.359128493601091</v>
      </c>
      <c r="E3607">
        <f>'TPS543C20 Loop Gain'!B333</f>
        <v>19900</v>
      </c>
    </row>
    <row r="3608" spans="3:5" x14ac:dyDescent="0.35">
      <c r="C3608">
        <f>'TPS543C20 Loop Gain'!AI332</f>
        <v>-10.786792702821861</v>
      </c>
      <c r="D3608">
        <f>'TPS543C20 Loop Gain'!AJ332</f>
        <v>44.246369656794499</v>
      </c>
      <c r="E3608">
        <f>'TPS543C20 Loop Gain'!B332</f>
        <v>19800</v>
      </c>
    </row>
    <row r="3609" spans="3:5" x14ac:dyDescent="0.35">
      <c r="C3609">
        <f>'TPS543C20 Loop Gain'!AI331</f>
        <v>-10.7180745191763</v>
      </c>
      <c r="D3609">
        <f>'TPS543C20 Loop Gain'!AJ331</f>
        <v>44.132954918456413</v>
      </c>
      <c r="E3609">
        <f>'TPS543C20 Loop Gain'!B331</f>
        <v>19700</v>
      </c>
    </row>
    <row r="3610" spans="3:5" x14ac:dyDescent="0.35">
      <c r="C3610">
        <f>'TPS543C20 Loop Gain'!AI330</f>
        <v>-10.648827794373947</v>
      </c>
      <c r="D3610">
        <f>'TPS543C20 Loop Gain'!AJ330</f>
        <v>44.018884805455457</v>
      </c>
      <c r="E3610">
        <f>'TPS543C20 Loop Gain'!B330</f>
        <v>19600</v>
      </c>
    </row>
    <row r="3611" spans="3:5" x14ac:dyDescent="0.35">
      <c r="C3611">
        <f>'TPS543C20 Loop Gain'!AI329</f>
        <v>-10.579045400365509</v>
      </c>
      <c r="D3611">
        <f>'TPS543C20 Loop Gain'!AJ329</f>
        <v>43.904160025144037</v>
      </c>
      <c r="E3611">
        <f>'TPS543C20 Loop Gain'!B329</f>
        <v>19500</v>
      </c>
    </row>
    <row r="3612" spans="3:5" x14ac:dyDescent="0.35">
      <c r="C3612">
        <f>'TPS543C20 Loop Gain'!AI328</f>
        <v>-10.508720076903659</v>
      </c>
      <c r="D3612">
        <f>'TPS543C20 Loop Gain'!AJ328</f>
        <v>43.788781473614257</v>
      </c>
      <c r="E3612">
        <f>'TPS543C20 Loop Gain'!B328</f>
        <v>19400</v>
      </c>
    </row>
    <row r="3613" spans="3:5" x14ac:dyDescent="0.35">
      <c r="C3613">
        <f>'TPS543C20 Loop Gain'!AI327</f>
        <v>-10.437844428374801</v>
      </c>
      <c r="D3613">
        <f>'TPS543C20 Loop Gain'!AJ327</f>
        <v>43.672750244325691</v>
      </c>
      <c r="E3613">
        <f>'TPS543C20 Loop Gain'!B327</f>
        <v>19300</v>
      </c>
    </row>
    <row r="3614" spans="3:5" x14ac:dyDescent="0.35">
      <c r="C3614">
        <f>'TPS543C20 Loop Gain'!AI326</f>
        <v>-10.366410920535083</v>
      </c>
      <c r="D3614">
        <f>'TPS543C20 Loop Gain'!AJ326</f>
        <v>43.556067637116193</v>
      </c>
      <c r="E3614">
        <f>'TPS543C20 Loop Gain'!B326</f>
        <v>19200</v>
      </c>
    </row>
    <row r="3615" spans="3:5" x14ac:dyDescent="0.35">
      <c r="C3615">
        <f>'TPS543C20 Loop Gain'!AI325</f>
        <v>-10.294411877147969</v>
      </c>
      <c r="D3615">
        <f>'TPS543C20 Loop Gain'!AJ325</f>
        <v>43.438735167618752</v>
      </c>
      <c r="E3615">
        <f>'TPS543C20 Loop Gain'!B325</f>
        <v>19100</v>
      </c>
    </row>
    <row r="3616" spans="3:5" x14ac:dyDescent="0.35">
      <c r="C3616">
        <f>'TPS543C20 Loop Gain'!AI324</f>
        <v>-10.221839476522041</v>
      </c>
      <c r="D3616">
        <f>'TPS543C20 Loop Gain'!AJ324</f>
        <v>43.320754577103649</v>
      </c>
      <c r="E3616">
        <f>'TPS543C20 Loop Gain'!B324</f>
        <v>19000</v>
      </c>
    </row>
    <row r="3617" spans="3:5" x14ac:dyDescent="0.35">
      <c r="C3617">
        <f>'TPS543C20 Loop Gain'!AI323</f>
        <v>-10.148685747940609</v>
      </c>
      <c r="D3617">
        <f>'TPS543C20 Loop Gain'!AJ323</f>
        <v>43.202127842766657</v>
      </c>
      <c r="E3617">
        <f>'TPS543C20 Loop Gain'!B323</f>
        <v>18900</v>
      </c>
    </row>
    <row r="3618" spans="3:5" x14ac:dyDescent="0.35">
      <c r="C3618">
        <f>'TPS543C20 Loop Gain'!AI322</f>
        <v>-10.074942567983868</v>
      </c>
      <c r="D3618">
        <f>'TPS543C20 Loop Gain'!AJ322</f>
        <v>43.082857188487573</v>
      </c>
      <c r="E3618">
        <f>'TPS543C20 Loop Gain'!B322</f>
        <v>18800</v>
      </c>
    </row>
    <row r="3619" spans="3:5" x14ac:dyDescent="0.35">
      <c r="C3619">
        <f>'TPS543C20 Loop Gain'!AI321</f>
        <v>-10.000601656736892</v>
      </c>
      <c r="D3619">
        <f>'TPS543C20 Loop Gain'!AJ321</f>
        <v>42.96294509607943</v>
      </c>
      <c r="E3619">
        <f>'TPS543C20 Loop Gain'!B321</f>
        <v>18700</v>
      </c>
    </row>
    <row r="3620" spans="3:5" x14ac:dyDescent="0.35">
      <c r="C3620">
        <f>'TPS543C20 Loop Gain'!AI320</f>
        <v>-9.9256545738807453</v>
      </c>
      <c r="D3620">
        <f>'TPS543C20 Loop Gain'!AJ320</f>
        <v>42.842394317061668</v>
      </c>
      <c r="E3620">
        <f>'TPS543C20 Loop Gain'!B320</f>
        <v>18600</v>
      </c>
    </row>
    <row r="3621" spans="3:5" x14ac:dyDescent="0.35">
      <c r="C3621">
        <f>'TPS543C20 Loop Gain'!AI319</f>
        <v>-9.8500927146608124</v>
      </c>
      <c r="D3621">
        <f>'TPS543C20 Loop Gain'!AJ319</f>
        <v>42.721207884969608</v>
      </c>
      <c r="E3621">
        <f>'TPS543C20 Loop Gain'!B319</f>
        <v>18500</v>
      </c>
    </row>
    <row r="3622" spans="3:5" x14ac:dyDescent="0.35">
      <c r="C3622">
        <f>'TPS543C20 Loop Gain'!AI318</f>
        <v>-9.7739073057290256</v>
      </c>
      <c r="D3622">
        <f>'TPS543C20 Loop Gain'!AJ318</f>
        <v>42.599389128247395</v>
      </c>
      <c r="E3622">
        <f>'TPS543C20 Loop Gain'!B318</f>
        <v>18400</v>
      </c>
    </row>
    <row r="3623" spans="3:5" x14ac:dyDescent="0.35">
      <c r="C3623">
        <f>'TPS543C20 Loop Gain'!AI317</f>
        <v>-9.6970894008554538</v>
      </c>
      <c r="D3623">
        <f>'TPS543C20 Loop Gain'!AJ317</f>
        <v>42.476941683737181</v>
      </c>
      <c r="E3623">
        <f>'TPS543C20 Loop Gain'!B317</f>
        <v>18300</v>
      </c>
    </row>
    <row r="3624" spans="3:5" x14ac:dyDescent="0.35">
      <c r="C3624">
        <f>'TPS543C20 Loop Gain'!AI316</f>
        <v>-9.6196298765026569</v>
      </c>
      <c r="D3624">
        <f>'TPS543C20 Loop Gain'!AJ316</f>
        <v>42.353869510808039</v>
      </c>
      <c r="E3624">
        <f>'TPS543C20 Loop Gain'!B316</f>
        <v>18200</v>
      </c>
    </row>
    <row r="3625" spans="3:5" x14ac:dyDescent="0.35">
      <c r="C3625">
        <f>'TPS543C20 Loop Gain'!AI315</f>
        <v>-9.5415194272597788</v>
      </c>
      <c r="D3625">
        <f>'TPS543C20 Loop Gain'!AJ315</f>
        <v>42.230176906151463</v>
      </c>
      <c r="E3625">
        <f>'TPS543C20 Loop Gain'!B315</f>
        <v>18100</v>
      </c>
    </row>
    <row r="3626" spans="3:5" x14ac:dyDescent="0.35">
      <c r="C3626">
        <f>'TPS543C20 Loop Gain'!AI314</f>
        <v>-9.4627485611289881</v>
      </c>
      <c r="D3626">
        <f>'TPS543C20 Loop Gain'!AJ314</f>
        <v>42.105868519280982</v>
      </c>
      <c r="E3626">
        <f>'TPS543C20 Loop Gain'!B314</f>
        <v>18000</v>
      </c>
    </row>
    <row r="3627" spans="3:5" x14ac:dyDescent="0.35">
      <c r="C3627">
        <f>'TPS543C20 Loop Gain'!AI313</f>
        <v>-9.3833075946599926</v>
      </c>
      <c r="D3627">
        <f>'TPS543C20 Loop Gain'!AJ313</f>
        <v>41.980949368781118</v>
      </c>
      <c r="E3627">
        <f>'TPS543C20 Loop Gain'!B313</f>
        <v>17900</v>
      </c>
    </row>
    <row r="3628" spans="3:5" x14ac:dyDescent="0.35">
      <c r="C3628">
        <f>'TPS543C20 Loop Gain'!AI312</f>
        <v>-9.3031866479268537</v>
      </c>
      <c r="D3628">
        <f>'TPS543C20 Loop Gain'!AJ312</f>
        <v>41.855424859326611</v>
      </c>
      <c r="E3628">
        <f>'TPS543C20 Loop Gain'!B312</f>
        <v>17800</v>
      </c>
    </row>
    <row r="3629" spans="3:5" x14ac:dyDescent="0.35">
      <c r="C3629">
        <f>'TPS543C20 Loop Gain'!AI311</f>
        <v>-9.2223756393391003</v>
      </c>
      <c r="D3629">
        <f>'TPS543C20 Loop Gain'!AJ311</f>
        <v>41.729300799541022</v>
      </c>
      <c r="E3629">
        <f>'TPS543C20 Loop Gain'!B311</f>
        <v>17700</v>
      </c>
    </row>
    <row r="3630" spans="3:5" x14ac:dyDescent="0.35">
      <c r="C3630">
        <f>'TPS543C20 Loop Gain'!AI310</f>
        <v>-9.1408642802834592</v>
      </c>
      <c r="D3630">
        <f>'TPS543C20 Loop Gain'!AJ310</f>
        <v>41.602583420715938</v>
      </c>
      <c r="E3630">
        <f>'TPS543C20 Loop Gain'!B310</f>
        <v>17600</v>
      </c>
    </row>
    <row r="3631" spans="3:5" x14ac:dyDescent="0.35">
      <c r="C3631">
        <f>'TPS543C20 Loop Gain'!AI309</f>
        <v>-9.0586420695876591</v>
      </c>
      <c r="D3631">
        <f>'TPS543C20 Loop Gain'!AJ309</f>
        <v>41.475279396454113</v>
      </c>
      <c r="E3631">
        <f>'TPS543C20 Loop Gain'!B309</f>
        <v>17500</v>
      </c>
    </row>
    <row r="3632" spans="3:5" x14ac:dyDescent="0.35">
      <c r="C3632">
        <f>'TPS543C20 Loop Gain'!AI308</f>
        <v>-8.9756982877995064</v>
      </c>
      <c r="D3632">
        <f>'TPS543C20 Loop Gain'!AJ308</f>
        <v>41.347395863279999</v>
      </c>
      <c r="E3632">
        <f>'TPS543C20 Loop Gain'!B308</f>
        <v>17400</v>
      </c>
    </row>
    <row r="3633" spans="3:5" x14ac:dyDescent="0.35">
      <c r="C3633">
        <f>'TPS543C20 Loop Gain'!AI307</f>
        <v>-8.8920219912751168</v>
      </c>
      <c r="D3633">
        <f>'TPS543C20 Loop Gain'!AJ307</f>
        <v>41.218940442276221</v>
      </c>
      <c r="E3633">
        <f>'TPS543C20 Loop Gain'!B307</f>
        <v>17300</v>
      </c>
    </row>
    <row r="3634" spans="3:5" x14ac:dyDescent="0.35">
      <c r="C3634">
        <f>'TPS543C20 Loop Gain'!AI306</f>
        <v>-8.8076020060671958</v>
      </c>
      <c r="D3634">
        <f>'TPS543C20 Loop Gain'!AJ306</f>
        <v>41.089921261800512</v>
      </c>
      <c r="E3634">
        <f>'TPS543C20 Loop Gain'!B306</f>
        <v>17200</v>
      </c>
    </row>
    <row r="3635" spans="3:5" x14ac:dyDescent="0.35">
      <c r="C3635">
        <f>'TPS543C20 Loop Gain'!AI305</f>
        <v>-8.7224269216062407</v>
      </c>
      <c r="D3635">
        <f>'TPS543C20 Loop Gain'!AJ305</f>
        <v>40.960346981347499</v>
      </c>
      <c r="E3635">
        <f>'TPS543C20 Loop Gain'!B305</f>
        <v>17100</v>
      </c>
    </row>
    <row r="3636" spans="3:5" x14ac:dyDescent="0.35">
      <c r="C3636">
        <f>'TPS543C20 Loop Gain'!AI304</f>
        <v>-8.636485084167532</v>
      </c>
      <c r="D3636">
        <f>'TPS543C20 Loop Gain'!AJ304</f>
        <v>40.830226816619977</v>
      </c>
      <c r="E3636">
        <f>'TPS543C20 Loop Gain'!B304</f>
        <v>17000</v>
      </c>
    </row>
    <row r="3637" spans="3:5" x14ac:dyDescent="0.35">
      <c r="C3637">
        <f>'TPS543C20 Loop Gain'!AI303</f>
        <v>-8.5497645901112396</v>
      </c>
      <c r="D3637">
        <f>'TPS543C20 Loop Gain'!AJ303</f>
        <v>40.699570565872953</v>
      </c>
      <c r="E3637">
        <f>'TPS543C20 Loop Gain'!B303</f>
        <v>16900</v>
      </c>
    </row>
    <row r="3638" spans="3:5" x14ac:dyDescent="0.35">
      <c r="C3638">
        <f>'TPS543C20 Loop Gain'!AI302</f>
        <v>-8.4622532788928737</v>
      </c>
      <c r="D3638">
        <f>'TPS543C20 Loop Gain'!AJ302</f>
        <v>40.568388637620103</v>
      </c>
      <c r="E3638">
        <f>'TPS543C20 Loop Gain'!B302</f>
        <v>16800</v>
      </c>
    </row>
    <row r="3639" spans="3:5" x14ac:dyDescent="0.35">
      <c r="C3639">
        <f>'TPS543C20 Loop Gain'!AI301</f>
        <v>-8.3739387258284683</v>
      </c>
      <c r="D3639">
        <f>'TPS543C20 Loop Gain'!AJ301</f>
        <v>40.436692079759901</v>
      </c>
      <c r="E3639">
        <f>'TPS543C20 Loop Gain'!B301</f>
        <v>16700</v>
      </c>
    </row>
    <row r="3640" spans="3:5" x14ac:dyDescent="0.35">
      <c r="C3640">
        <f>'TPS543C20 Loop Gain'!AI300</f>
        <v>-8.2848082346092227</v>
      </c>
      <c r="D3640">
        <f>'TPS543C20 Loop Gain'!AJ300</f>
        <v>40.304492610231065</v>
      </c>
      <c r="E3640">
        <f>'TPS543C20 Loop Gain'!B300</f>
        <v>16600</v>
      </c>
    </row>
    <row r="3641" spans="3:5" x14ac:dyDescent="0.35">
      <c r="C3641">
        <f>'TPS543C20 Loop Gain'!AI299</f>
        <v>-8.1948488295514483</v>
      </c>
      <c r="D3641">
        <f>'TPS543C20 Loop Gain'!AJ299</f>
        <v>40.171802649260734</v>
      </c>
      <c r="E3641">
        <f>'TPS543C20 Loop Gain'!B299</f>
        <v>16500</v>
      </c>
    </row>
    <row r="3642" spans="3:5" x14ac:dyDescent="0.35">
      <c r="C3642">
        <f>'TPS543C20 Loop Gain'!AI298</f>
        <v>-8.1040472475759238</v>
      </c>
      <c r="D3642">
        <f>'TPS543C20 Loop Gain'!AJ298</f>
        <v>40.038635353325176</v>
      </c>
      <c r="E3642">
        <f>'TPS543C20 Loop Gain'!B298</f>
        <v>16400</v>
      </c>
    </row>
    <row r="3643" spans="3:5" x14ac:dyDescent="0.35">
      <c r="C3643">
        <f>'TPS543C20 Loop Gain'!AI297</f>
        <v>-8.0123899298993617</v>
      </c>
      <c r="D3643">
        <f>'TPS543C20 Loop Gain'!AJ297</f>
        <v>39.905004650905326</v>
      </c>
      <c r="E3643">
        <f>'TPS543C20 Loop Gain'!B297</f>
        <v>16300</v>
      </c>
    </row>
    <row r="3644" spans="3:5" x14ac:dyDescent="0.35">
      <c r="C3644">
        <f>'TPS543C20 Loop Gain'!AI296</f>
        <v>-7.9198630134322592</v>
      </c>
      <c r="D3644">
        <f>'TPS543C20 Loop Gain'!AJ296</f>
        <v>39.770925280163056</v>
      </c>
      <c r="E3644">
        <f>'TPS543C20 Loop Gain'!B296</f>
        <v>16200</v>
      </c>
    </row>
    <row r="3645" spans="3:5" x14ac:dyDescent="0.35">
      <c r="C3645">
        <f>'TPS543C20 Loop Gain'!AI295</f>
        <v>-7.8264523218667135</v>
      </c>
      <c r="D3645">
        <f>'TPS543C20 Loop Gain'!AJ295</f>
        <v>39.636412828646883</v>
      </c>
      <c r="E3645">
        <f>'TPS543C20 Loop Gain'!B295</f>
        <v>16100</v>
      </c>
    </row>
    <row r="3646" spans="3:5" x14ac:dyDescent="0.35">
      <c r="C3646">
        <f>'TPS543C20 Loop Gain'!AI294</f>
        <v>-7.7321433564432702</v>
      </c>
      <c r="D3646">
        <f>'TPS543C20 Loop Gain'!AJ294</f>
        <v>39.501483775143512</v>
      </c>
      <c r="E3646">
        <f>'TPS543C20 Loop Gain'!B294</f>
        <v>16000</v>
      </c>
    </row>
    <row r="3647" spans="3:5" x14ac:dyDescent="0.35">
      <c r="C3647">
        <f>'TPS543C20 Loop Gain'!AI293</f>
        <v>-7.6369212863826332</v>
      </c>
      <c r="D3647">
        <f>'TPS543C20 Loop Gain'!AJ293</f>
        <v>39.366155533835233</v>
      </c>
      <c r="E3647">
        <f>'TPS543C20 Loop Gain'!B293</f>
        <v>15900</v>
      </c>
    </row>
    <row r="3648" spans="3:5" x14ac:dyDescent="0.35">
      <c r="C3648">
        <f>'TPS543C20 Loop Gain'!AI292</f>
        <v>-7.5407709389697084</v>
      </c>
      <c r="D3648">
        <f>'TPS543C20 Loop Gain'!AJ292</f>
        <v>39.230446500872077</v>
      </c>
      <c r="E3648">
        <f>'TPS543C20 Loop Gain'!B292</f>
        <v>15800</v>
      </c>
    </row>
    <row r="3649" spans="3:5" x14ac:dyDescent="0.35">
      <c r="C3649">
        <f>'TPS543C20 Loop Gain'!AI291</f>
        <v>-7.443676789273864</v>
      </c>
      <c r="D3649">
        <f>'TPS543C20 Loop Gain'!AJ291</f>
        <v>39.094376103541386</v>
      </c>
      <c r="E3649">
        <f>'TPS543C20 Loop Gain'!B291</f>
        <v>15700</v>
      </c>
    </row>
    <row r="3650" spans="3:5" x14ac:dyDescent="0.35">
      <c r="C3650">
        <f>'TPS543C20 Loop Gain'!AI290</f>
        <v>-7.3456229494905987</v>
      </c>
      <c r="D3650">
        <f>'TPS543C20 Loop Gain'!AJ290</f>
        <v>38.957964852178428</v>
      </c>
      <c r="E3650">
        <f>'TPS543C20 Loop Gain'!B290</f>
        <v>15600</v>
      </c>
    </row>
    <row r="3651" spans="3:5" x14ac:dyDescent="0.35">
      <c r="C3651">
        <f>'TPS543C20 Loop Gain'!AI289</f>
        <v>-7.2465931578905964</v>
      </c>
      <c r="D3651">
        <f>'TPS543C20 Loop Gain'!AJ289</f>
        <v>38.821234395005696</v>
      </c>
      <c r="E3651">
        <f>'TPS543C20 Loop Gain'!B289</f>
        <v>15500</v>
      </c>
    </row>
    <row r="3652" spans="3:5" x14ac:dyDescent="0.35">
      <c r="C3652">
        <f>'TPS543C20 Loop Gain'!AI288</f>
        <v>-7.146570767355537</v>
      </c>
      <c r="D3652">
        <f>'TPS543C20 Loop Gain'!AJ288</f>
        <v>38.684207576083679</v>
      </c>
      <c r="E3652">
        <f>'TPS543C20 Loop Gain'!B288</f>
        <v>15400</v>
      </c>
    </row>
    <row r="3653" spans="3:5" x14ac:dyDescent="0.35">
      <c r="C3653">
        <f>'TPS543C20 Loop Gain'!AI287</f>
        <v>-7.0455387334899733</v>
      </c>
      <c r="D3653">
        <f>'TPS543C20 Loop Gain'!AJ287</f>
        <v>38.546908496577124</v>
      </c>
      <c r="E3653">
        <f>'TPS543C20 Loop Gain'!B287</f>
        <v>15300</v>
      </c>
    </row>
    <row r="3654" spans="3:5" x14ac:dyDescent="0.35">
      <c r="C3654">
        <f>'TPS543C20 Loop Gain'!AI286</f>
        <v>-6.9434796022837499</v>
      </c>
      <c r="D3654">
        <f>'TPS543C20 Loop Gain'!AJ286</f>
        <v>38.409362579551811</v>
      </c>
      <c r="E3654">
        <f>'TPS543C20 Loop Gain'!B286</f>
        <v>15200</v>
      </c>
    </row>
    <row r="3655" spans="3:5" x14ac:dyDescent="0.35">
      <c r="C3655">
        <f>'TPS543C20 Loop Gain'!AI285</f>
        <v>-6.8403754973125706</v>
      </c>
      <c r="D3655">
        <f>'TPS543C20 Loop Gain'!AJ285</f>
        <v>38.271596638538298</v>
      </c>
      <c r="E3655">
        <f>'TPS543C20 Loop Gain'!B285</f>
        <v>15100</v>
      </c>
    </row>
    <row r="3656" spans="3:5" x14ac:dyDescent="0.35">
      <c r="C3656">
        <f>'TPS543C20 Loop Gain'!AI284</f>
        <v>-6.736208106455547</v>
      </c>
      <c r="D3656">
        <f>'TPS543C20 Loop Gain'!AJ284</f>
        <v>38.133638950109727</v>
      </c>
      <c r="E3656">
        <f>'TPS543C20 Loop Gain'!B284</f>
        <v>15000</v>
      </c>
    </row>
    <row r="3657" spans="3:5" x14ac:dyDescent="0.35">
      <c r="C3657">
        <f>'TPS543C20 Loop Gain'!AI283</f>
        <v>-6.6309586681056008</v>
      </c>
      <c r="D3657">
        <f>'TPS543C20 Loop Gain'!AJ283</f>
        <v>37.995519330740173</v>
      </c>
      <c r="E3657">
        <f>'TPS543C20 Loop Gain'!B283</f>
        <v>14900</v>
      </c>
    </row>
    <row r="3658" spans="3:5" x14ac:dyDescent="0.35">
      <c r="C3658">
        <f>'TPS543C20 Loop Gain'!AI282</f>
        <v>-6.5246079568594881</v>
      </c>
      <c r="D3658">
        <f>'TPS543C20 Loop Gain'!AJ282</f>
        <v>37.857269218240724</v>
      </c>
      <c r="E3658">
        <f>'TPS543C20 Loop Gain'!B282</f>
        <v>14800</v>
      </c>
    </row>
    <row r="3659" spans="3:5" x14ac:dyDescent="0.35">
      <c r="C3659">
        <f>'TPS543C20 Loop Gain'!AI281</f>
        <v>-6.4171362686587727</v>
      </c>
      <c r="D3659">
        <f>'TPS543C20 Loop Gain'!AJ281</f>
        <v>37.718921758077393</v>
      </c>
      <c r="E3659">
        <f>'TPS543C20 Loop Gain'!B281</f>
        <v>14700</v>
      </c>
    </row>
    <row r="3660" spans="3:5" x14ac:dyDescent="0.35">
      <c r="C3660">
        <f>'TPS543C20 Loop Gain'!AI280</f>
        <v>-6.3085234053621253</v>
      </c>
      <c r="D3660">
        <f>'TPS543C20 Loop Gain'!AJ280</f>
        <v>37.580511894906842</v>
      </c>
      <c r="E3660">
        <f>'TPS543C20 Loop Gain'!B280</f>
        <v>14600</v>
      </c>
    </row>
    <row r="3661" spans="3:5" x14ac:dyDescent="0.35">
      <c r="C3661">
        <f>'TPS543C20 Loop Gain'!AI279</f>
        <v>-6.1987486587266902</v>
      </c>
      <c r="D3661">
        <f>'TPS543C20 Loop Gain'!AJ279</f>
        <v>37.44207646969425</v>
      </c>
      <c r="E3661">
        <f>'TPS543C20 Loop Gain'!B279</f>
        <v>14500</v>
      </c>
    </row>
    <row r="3662" spans="3:5" x14ac:dyDescent="0.35">
      <c r="C3662">
        <f>'TPS543C20 Loop Gain'!AI278</f>
        <v>-6.0877907937716182</v>
      </c>
      <c r="D3662">
        <f>'TPS543C20 Loop Gain'!AJ278</f>
        <v>37.303654322796604</v>
      </c>
      <c r="E3662">
        <f>'TPS543C20 Loop Gain'!B278</f>
        <v>14400</v>
      </c>
    </row>
    <row r="3663" spans="3:5" x14ac:dyDescent="0.35">
      <c r="C3663">
        <f>'TPS543C20 Loop Gain'!AI277</f>
        <v>-5.9756280315004044</v>
      </c>
      <c r="D3663">
        <f>'TPS543C20 Loop Gain'!AJ277</f>
        <v>37.165286403438024</v>
      </c>
      <c r="E3663">
        <f>'TPS543C20 Loop Gain'!B277</f>
        <v>14300</v>
      </c>
    </row>
    <row r="3664" spans="3:5" x14ac:dyDescent="0.35">
      <c r="C3664">
        <f>'TPS543C20 Loop Gain'!AI276</f>
        <v>-5.8622380309568776</v>
      </c>
      <c r="D3664">
        <f>'TPS543C20 Loop Gain'!AJ276</f>
        <v>37.027015886023534</v>
      </c>
      <c r="E3664">
        <f>'TPS543C20 Loop Gain'!B276</f>
        <v>14200</v>
      </c>
    </row>
    <row r="3665" spans="3:5" x14ac:dyDescent="0.35">
      <c r="C3665">
        <f>'TPS543C20 Loop Gain'!AI275</f>
        <v>-5.74759787058764</v>
      </c>
      <c r="D3665">
        <f>'TPS543C20 Loop Gain'!AJ275</f>
        <v>36.888888293776809</v>
      </c>
      <c r="E3665">
        <f>'TPS543C20 Loop Gain'!B275</f>
        <v>14100</v>
      </c>
    </row>
    <row r="3666" spans="3:5" x14ac:dyDescent="0.35">
      <c r="C3666">
        <f>'TPS543C20 Loop Gain'!AI274</f>
        <v>-5.6316840288818328</v>
      </c>
      <c r="D3666">
        <f>'TPS543C20 Loop Gain'!AJ274</f>
        <v>36.750951630246917</v>
      </c>
      <c r="E3666">
        <f>'TPS543C20 Loop Gain'!B274</f>
        <v>14000</v>
      </c>
    </row>
    <row r="3667" spans="3:5" x14ac:dyDescent="0.35">
      <c r="C3667">
        <f>'TPS543C20 Loop Gain'!AI273</f>
        <v>-5.5144723642646678</v>
      </c>
      <c r="D3667">
        <f>'TPS543C20 Loop Gain'!AJ273</f>
        <v>36.613256519226717</v>
      </c>
      <c r="E3667">
        <f>'TPS543C20 Loop Gain'!B273</f>
        <v>13900</v>
      </c>
    </row>
    <row r="3668" spans="3:5" x14ac:dyDescent="0.35">
      <c r="C3668">
        <f>'TPS543C20 Loop Gain'!AI272</f>
        <v>-5.3959380942121538</v>
      </c>
      <c r="D3668">
        <f>'TPS543C20 Loop Gain'!AJ272</f>
        <v>36.475856353723223</v>
      </c>
      <c r="E3668">
        <f>'TPS543C20 Loop Gain'!B272</f>
        <v>13800</v>
      </c>
    </row>
    <row r="3669" spans="3:5" x14ac:dyDescent="0.35">
      <c r="C3669">
        <f>'TPS543C20 Loop Gain'!AI271</f>
        <v>-5.2760557735601186</v>
      </c>
      <c r="D3669">
        <f>'TPS543C20 Loop Gain'!AJ271</f>
        <v>36.338807454636438</v>
      </c>
      <c r="E3669">
        <f>'TPS543C20 Loop Gain'!B271</f>
        <v>13700</v>
      </c>
    </row>
    <row r="3670" spans="3:5" x14ac:dyDescent="0.35">
      <c r="C3670">
        <f>'TPS543C20 Loop Gain'!AI270</f>
        <v>-5.1547992719774687</v>
      </c>
      <c r="D3670">
        <f>'TPS543C20 Loop Gain'!AJ270</f>
        <v>36.202169239870194</v>
      </c>
      <c r="E3670">
        <f>'TPS543C20 Loop Gain'!B270</f>
        <v>13600</v>
      </c>
    </row>
    <row r="3671" spans="3:5" x14ac:dyDescent="0.35">
      <c r="C3671">
        <f>'TPS543C20 Loop Gain'!AI269</f>
        <v>-5.0321417505741897</v>
      </c>
      <c r="D3671">
        <f>'TPS543C20 Loop Gain'!AJ269</f>
        <v>36.066004404656731</v>
      </c>
      <c r="E3671">
        <f>'TPS543C20 Loop Gain'!B269</f>
        <v>13500</v>
      </c>
    </row>
    <row r="3672" spans="3:5" x14ac:dyDescent="0.35">
      <c r="C3672">
        <f>'TPS543C20 Loop Gain'!AI268</f>
        <v>-4.9080556376142379</v>
      </c>
      <c r="D3672">
        <f>'TPS543C20 Loop Gain'!AJ268</f>
        <v>35.930379113944575</v>
      </c>
      <c r="E3672">
        <f>'TPS543C20 Loop Gain'!B268</f>
        <v>13400</v>
      </c>
    </row>
    <row r="3673" spans="3:5" x14ac:dyDescent="0.35">
      <c r="C3673">
        <f>'TPS543C20 Loop Gain'!AI267</f>
        <v>-4.782512603304145</v>
      </c>
      <c r="D3673">
        <f>'TPS543C20 Loop Gain'!AJ267</f>
        <v>35.795363207768325</v>
      </c>
      <c r="E3673">
        <f>'TPS543C20 Loop Gain'!B267</f>
        <v>13300</v>
      </c>
    </row>
    <row r="3674" spans="3:5" x14ac:dyDescent="0.35">
      <c r="C3674">
        <f>'TPS543C20 Loop Gain'!AI266</f>
        <v>-4.6554835336264961</v>
      </c>
      <c r="D3674">
        <f>'TPS543C20 Loop Gain'!AJ266</f>
        <v>35.661030420599012</v>
      </c>
      <c r="E3674">
        <f>'TPS543C20 Loop Gain'!B266</f>
        <v>13200</v>
      </c>
    </row>
    <row r="3675" spans="3:5" x14ac:dyDescent="0.35">
      <c r="C3675">
        <f>'TPS543C20 Loop Gain'!AI265</f>
        <v>-4.5269385031916043</v>
      </c>
      <c r="D3675">
        <f>'TPS543C20 Loop Gain'!AJ265</f>
        <v>35.527458615756842</v>
      </c>
      <c r="E3675">
        <f>'TPS543C20 Loop Gain'!B265</f>
        <v>13100</v>
      </c>
    </row>
    <row r="3676" spans="3:5" x14ac:dyDescent="0.35">
      <c r="C3676">
        <f>'TPS543C20 Loop Gain'!AI264</f>
        <v>-4.3968467470779053</v>
      </c>
      <c r="D3676">
        <f>'TPS543C20 Loop Gain'!AJ264</f>
        <v>35.394730036067294</v>
      </c>
      <c r="E3676">
        <f>'TPS543C20 Loop Gain'!B264</f>
        <v>13000</v>
      </c>
    </row>
    <row r="3677" spans="3:5" x14ac:dyDescent="0.35">
      <c r="C3677">
        <f>'TPS543C20 Loop Gain'!AI263</f>
        <v>-4.2651766316369608</v>
      </c>
      <c r="D3677">
        <f>'TPS543C20 Loop Gain'!AJ263</f>
        <v>35.262931572030688</v>
      </c>
      <c r="E3677">
        <f>'TPS543C20 Loop Gain'!B263</f>
        <v>12900</v>
      </c>
    </row>
    <row r="3678" spans="3:5" x14ac:dyDescent="0.35">
      <c r="C3678">
        <f>'TPS543C20 Loop Gain'!AI262</f>
        <v>-4.1318956242354803</v>
      </c>
      <c r="D3678">
        <f>'TPS543C20 Loop Gain'!AJ262</f>
        <v>35.132155048912729</v>
      </c>
      <c r="E3678">
        <f>'TPS543C20 Loop Gain'!B262</f>
        <v>12800</v>
      </c>
    </row>
    <row r="3679" spans="3:5" x14ac:dyDescent="0.35">
      <c r="C3679">
        <f>'TPS543C20 Loop Gain'!AI261</f>
        <v>-3.9969702619174723</v>
      </c>
      <c r="D3679">
        <f>'TPS543C20 Loop Gain'!AJ261</f>
        <v>35.002497534253202</v>
      </c>
      <c r="E3679">
        <f>'TPS543C20 Loop Gain'!B261</f>
        <v>12700</v>
      </c>
    </row>
    <row r="3680" spans="3:5" x14ac:dyDescent="0.35">
      <c r="C3680">
        <f>'TPS543C20 Loop Gain'!AI260</f>
        <v>-3.8603661189611764</v>
      </c>
      <c r="D3680">
        <f>'TPS543C20 Loop Gain'!AJ260</f>
        <v>34.874061667459024</v>
      </c>
      <c r="E3680">
        <f>'TPS543C20 Loop Gain'!B260</f>
        <v>12600</v>
      </c>
    </row>
    <row r="3681" spans="3:5" x14ac:dyDescent="0.35">
      <c r="C3681">
        <f>'TPS543C20 Loop Gain'!AI259</f>
        <v>-3.7220477733249151</v>
      </c>
      <c r="D3681">
        <f>'TPS543C20 Loop Gain'!AJ259</f>
        <v>34.746956013259506</v>
      </c>
      <c r="E3681">
        <f>'TPS543C20 Loop Gain'!B259</f>
        <v>12500</v>
      </c>
    </row>
    <row r="3682" spans="3:5" x14ac:dyDescent="0.35">
      <c r="C3682">
        <f>'TPS543C20 Loop Gain'!AI258</f>
        <v>-3.5819787719649385</v>
      </c>
      <c r="D3682">
        <f>'TPS543C20 Loop Gain'!AJ258</f>
        <v>34.62129544100744</v>
      </c>
      <c r="E3682">
        <f>'TPS543C20 Loop Gain'!B258</f>
        <v>12400</v>
      </c>
    </row>
    <row r="3683" spans="3:5" x14ac:dyDescent="0.35">
      <c r="C3683">
        <f>'TPS543C20 Loop Gain'!AI257</f>
        <v>-3.4401215950270387</v>
      </c>
      <c r="D3683">
        <f>'TPS543C20 Loop Gain'!AJ257</f>
        <v>34.497201531935545</v>
      </c>
      <c r="E3683">
        <f>'TPS543C20 Loop Gain'!B257</f>
        <v>12300</v>
      </c>
    </row>
    <row r="3684" spans="3:5" x14ac:dyDescent="0.35">
      <c r="C3684">
        <f>'TPS543C20 Loop Gain'!AI256</f>
        <v>-3.2964376189153644</v>
      </c>
      <c r="D3684">
        <f>'TPS543C20 Loop Gain'!AJ256</f>
        <v>34.374803016728755</v>
      </c>
      <c r="E3684">
        <f>'TPS543C20 Loop Gain'!B256</f>
        <v>12200</v>
      </c>
    </row>
    <row r="3685" spans="3:5" x14ac:dyDescent="0.35">
      <c r="C3685">
        <f>'TPS543C20 Loop Gain'!AI255</f>
        <v>-3.1508870782520098</v>
      </c>
      <c r="D3685">
        <f>'TPS543C20 Loop Gain'!AJ255</f>
        <v>34.254236245934898</v>
      </c>
      <c r="E3685">
        <f>'TPS543C20 Loop Gain'!B255</f>
        <v>12100</v>
      </c>
    </row>
    <row r="3686" spans="3:5" x14ac:dyDescent="0.35">
      <c r="C3686">
        <f>'TPS543C20 Loop Gain'!AI254</f>
        <v>-3.0034290267532127</v>
      </c>
      <c r="D3686">
        <f>'TPS543C20 Loop Gain'!AJ254</f>
        <v>34.135645696016816</v>
      </c>
      <c r="E3686">
        <f>'TPS543C20 Loop Gain'!B254</f>
        <v>12000</v>
      </c>
    </row>
    <row r="3687" spans="3:5" x14ac:dyDescent="0.35">
      <c r="C3687">
        <f>'TPS543C20 Loop Gain'!AI253</f>
        <v>-2.8540212970634133</v>
      </c>
      <c r="D3687">
        <f>'TPS543C20 Loop Gain'!AJ253</f>
        <v>34.019184514071078</v>
      </c>
      <c r="E3687">
        <f>'TPS543C20 Loop Gain'!B253</f>
        <v>11900</v>
      </c>
    </row>
    <row r="3688" spans="3:5" x14ac:dyDescent="0.35">
      <c r="C3688">
        <f>'TPS543C20 Loop Gain'!AI252</f>
        <v>-2.7026204595974459</v>
      </c>
      <c r="D3688">
        <f>'TPS543C20 Loop Gain'!AJ252</f>
        <v>33.905015104555233</v>
      </c>
      <c r="E3688">
        <f>'TPS543C20 Loop Gain'!B252</f>
        <v>11800</v>
      </c>
    </row>
    <row r="3689" spans="3:5" x14ac:dyDescent="0.35">
      <c r="C3689">
        <f>'TPS543C20 Loop Gain'!AI251</f>
        <v>-2.5491817804713124</v>
      </c>
      <c r="D3689">
        <f>'TPS543C20 Loop Gain'!AJ251</f>
        <v>33.793309761654015</v>
      </c>
      <c r="E3689">
        <f>'TPS543C20 Loop Gain'!B251</f>
        <v>11700</v>
      </c>
    </row>
    <row r="3690" spans="3:5" x14ac:dyDescent="0.35">
      <c r="C3690">
        <f>'TPS543C20 Loop Gain'!AI250</f>
        <v>-2.3936591786146995</v>
      </c>
      <c r="D3690">
        <f>'TPS543C20 Loop Gain'!AJ250</f>
        <v>33.684251351276949</v>
      </c>
      <c r="E3690">
        <f>'TPS543C20 Loop Gain'!B250</f>
        <v>11600</v>
      </c>
    </row>
    <row r="3691" spans="3:5" x14ac:dyDescent="0.35">
      <c r="C3691">
        <f>'TPS543C20 Loop Gain'!AI249</f>
        <v>-2.2360051821931588</v>
      </c>
      <c r="D3691">
        <f>'TPS543C20 Loop Gain'!AJ249</f>
        <v>33.578034047042529</v>
      </c>
      <c r="E3691">
        <f>'TPS543C20 Loop Gain'!B249</f>
        <v>11500</v>
      </c>
    </row>
    <row r="3692" spans="3:5" x14ac:dyDescent="0.35">
      <c r="C3692">
        <f>'TPS543C20 Loop Gain'!AI248</f>
        <v>-2.0761708844979552</v>
      </c>
      <c r="D3692">
        <f>'TPS543C20 Loop Gain'!AJ248</f>
        <v>33.474864125041556</v>
      </c>
      <c r="E3692">
        <f>'TPS543C20 Loop Gain'!B248</f>
        <v>11400</v>
      </c>
    </row>
    <row r="3693" spans="3:5" x14ac:dyDescent="0.35">
      <c r="C3693">
        <f>'TPS543C20 Loop Gain'!AI247</f>
        <v>-1.9141058994964633</v>
      </c>
      <c r="D3693">
        <f>'TPS543C20 Loop Gain'!AJ247</f>
        <v>33.374960822610568</v>
      </c>
      <c r="E3693">
        <f>'TPS543C20 Loop Gain'!B247</f>
        <v>11300</v>
      </c>
    </row>
    <row r="3694" spans="3:5" x14ac:dyDescent="0.35">
      <c r="C3694">
        <f>'TPS543C20 Loop Gain'!AI246</f>
        <v>-1.7497583172886924</v>
      </c>
      <c r="D3694">
        <f>'TPS543C20 Loop Gain'!AJ246</f>
        <v>33.278557266863501</v>
      </c>
      <c r="E3694">
        <f>'TPS543C20 Loop Gain'!B246</f>
        <v>11200</v>
      </c>
    </row>
    <row r="3695" spans="3:5" x14ac:dyDescent="0.35">
      <c r="C3695">
        <f>'TPS543C20 Loop Gain'!AI245</f>
        <v>-1.5830746597648138</v>
      </c>
      <c r="D3695">
        <f>'TPS543C20 Loop Gain'!AJ245</f>
        <v>33.185901479276389</v>
      </c>
      <c r="E3695">
        <f>'TPS543C20 Loop Gain'!B245</f>
        <v>11100</v>
      </c>
    </row>
    <row r="3696" spans="3:5" x14ac:dyDescent="0.35">
      <c r="C3696">
        <f>'TPS543C20 Loop Gain'!AI244</f>
        <v>-1.4139998368203806</v>
      </c>
      <c r="D3696">
        <f>'TPS543C20 Loop Gain'!AJ244</f>
        <v>33.097257463233376</v>
      </c>
      <c r="E3696">
        <f>'TPS543C20 Loop Gain'!B244</f>
        <v>11000</v>
      </c>
    </row>
    <row r="3697" spans="3:5" x14ac:dyDescent="0.35">
      <c r="C3697">
        <f>'TPS543C20 Loop Gain'!AI243</f>
        <v>-1.2424771035662556</v>
      </c>
      <c r="D3697">
        <f>'TPS543C20 Loop Gain'!AJ243</f>
        <v>33.01290638210525</v>
      </c>
      <c r="E3697">
        <f>'TPS543C20 Loop Gain'!B243</f>
        <v>10900</v>
      </c>
    </row>
    <row r="3698" spans="3:5" x14ac:dyDescent="0.35">
      <c r="C3698">
        <f>'TPS543C20 Loop Gain'!AI242</f>
        <v>-1.0684480190544297</v>
      </c>
      <c r="D3698">
        <f>'TPS543C20 Loop Gain'!AJ242</f>
        <v>32.933147836170548</v>
      </c>
      <c r="E3698">
        <f>'TPS543C20 Loop Gain'!B242</f>
        <v>10800</v>
      </c>
    </row>
    <row r="3699" spans="3:5" x14ac:dyDescent="0.35">
      <c r="C3699">
        <f>'TPS543C20 Loop Gain'!AI241</f>
        <v>-0.89185240714548142</v>
      </c>
      <c r="D3699">
        <f>'TPS543C20 Loop Gain'!AJ241</f>
        <v>32.85830124747234</v>
      </c>
      <c r="E3699">
        <f>'TPS543C20 Loop Gain'!B241</f>
        <v>10700</v>
      </c>
    </row>
    <row r="3700" spans="3:5" x14ac:dyDescent="0.35">
      <c r="C3700">
        <f>'TPS543C20 Loop Gain'!AI240</f>
        <v>-0.71262832026982714</v>
      </c>
      <c r="D3700">
        <f>'TPS543C20 Loop Gain'!AJ240</f>
        <v>32.788707362620087</v>
      </c>
      <c r="E3700">
        <f>'TPS543C20 Loop Gain'!B240</f>
        <v>10600</v>
      </c>
    </row>
    <row r="3701" spans="3:5" x14ac:dyDescent="0.35">
      <c r="C3701">
        <f>'TPS543C20 Loop Gain'!AI239</f>
        <v>-0.53071200697226906</v>
      </c>
      <c r="D3701">
        <f>'TPS543C20 Loop Gain'!AJ239</f>
        <v>32.724729884451371</v>
      </c>
      <c r="E3701">
        <f>'TPS543C20 Loop Gain'!B239</f>
        <v>10500</v>
      </c>
    </row>
    <row r="3702" spans="3:5" x14ac:dyDescent="0.35">
      <c r="C3702">
        <f>'TPS543C20 Loop Gain'!AI238</f>
        <v>-0.34603788430967597</v>
      </c>
      <c r="D3702">
        <f>'TPS543C20 Loop Gain'!AJ238</f>
        <v>32.666757244543376</v>
      </c>
      <c r="E3702">
        <f>'TPS543C20 Loop Gain'!B238</f>
        <v>10400</v>
      </c>
    </row>
    <row r="3703" spans="3:5" x14ac:dyDescent="0.35">
      <c r="C3703">
        <f>'TPS543C20 Loop Gain'!AI237</f>
        <v>-0.15853851636035474</v>
      </c>
      <c r="D3703">
        <f>'TPS543C20 Loop Gain'!AJ237</f>
        <v>32.615204529695212</v>
      </c>
      <c r="E3703">
        <f>'TPS543C20 Loop Gain'!B237</f>
        <v>10300</v>
      </c>
    </row>
    <row r="3704" spans="3:5" x14ac:dyDescent="0.35">
      <c r="C3704">
        <f>'TPS543C20 Loop Gain'!AI236</f>
        <v>3.1855399648799763E-2</v>
      </c>
      <c r="D3704">
        <f>'TPS543C20 Loop Gain'!AJ236</f>
        <v>32.57051557670512</v>
      </c>
      <c r="E3704">
        <f>'TPS543C20 Loop Gain'!B236</f>
        <v>10200</v>
      </c>
    </row>
    <row r="3705" spans="3:5" x14ac:dyDescent="0.35">
      <c r="C3705">
        <f>'TPS543C20 Loop Gain'!AI235</f>
        <v>0.22521503781772872</v>
      </c>
      <c r="D3705">
        <f>'TPS543C20 Loop Gain'!AJ235</f>
        <v>32.533165251097351</v>
      </c>
      <c r="E3705">
        <f>'TPS543C20 Loop Gain'!B235</f>
        <v>10100</v>
      </c>
    </row>
    <row r="3706" spans="3:5" x14ac:dyDescent="0.35">
      <c r="C3706">
        <f>'TPS543C20 Loop Gain'!AI234</f>
        <v>0.4216134365510259</v>
      </c>
      <c r="D3706">
        <f>'TPS543C20 Loop Gain'!AJ234</f>
        <v>32.503661926860964</v>
      </c>
      <c r="E3706">
        <f>'TPS543C20 Loop Gain'!B234</f>
        <v>10000</v>
      </c>
    </row>
    <row r="3707" spans="3:5" x14ac:dyDescent="0.35">
      <c r="C3707">
        <f>'TPS543C20 Loop Gain'!AI233</f>
        <v>0.62112547753364611</v>
      </c>
      <c r="D3707">
        <f>'TPS543C20 Loop Gain'!AJ233</f>
        <v>32.48255018575653</v>
      </c>
      <c r="E3707">
        <f>'TPS543C20 Loop Gain'!B233</f>
        <v>9900</v>
      </c>
    </row>
    <row r="3708" spans="3:5" x14ac:dyDescent="0.35">
      <c r="C3708">
        <f>'TPS543C20 Loop Gain'!AI232</f>
        <v>0.82382784776511886</v>
      </c>
      <c r="D3708">
        <f>'TPS543C20 Loop Gain'!AJ232</f>
        <v>32.470413756336576</v>
      </c>
      <c r="E3708">
        <f>'TPS543C20 Loop Gain'!B232</f>
        <v>9800</v>
      </c>
    </row>
    <row r="3709" spans="3:5" x14ac:dyDescent="0.35">
      <c r="C3709">
        <f>'TPS543C20 Loop Gain'!AI231</f>
        <v>1.0297989811641548</v>
      </c>
      <c r="D3709">
        <f>'TPS543C20 Loop Gain'!AJ231</f>
        <v>32.467878714441504</v>
      </c>
      <c r="E3709">
        <f>'TPS543C20 Loop Gain'!B231</f>
        <v>9700</v>
      </c>
    </row>
    <row r="3710" spans="3:5" x14ac:dyDescent="0.35">
      <c r="C3710">
        <f>'TPS543C20 Loop Gain'!AI230</f>
        <v>1.2391189756283389</v>
      </c>
      <c r="D3710">
        <f>'TPS543C20 Loop Gain'!AJ230</f>
        <v>32.47561696866471</v>
      </c>
      <c r="E3710">
        <f>'TPS543C20 Loop Gain'!B230</f>
        <v>9600</v>
      </c>
    </row>
    <row r="3711" spans="3:5" x14ac:dyDescent="0.35">
      <c r="C3711">
        <f>'TPS543C20 Loop Gain'!AI229</f>
        <v>1.4518694806930372</v>
      </c>
      <c r="D3711">
        <f>'TPS543C20 Loop Gain'!AJ229</f>
        <v>32.494350055907759</v>
      </c>
      <c r="E3711">
        <f>'TPS543C20 Loop Gain'!B229</f>
        <v>9500</v>
      </c>
    </row>
    <row r="3712" spans="3:5" x14ac:dyDescent="0.35">
      <c r="C3712">
        <f>'TPS543C20 Loop Gain'!AI228</f>
        <v>1.6681335500526118</v>
      </c>
      <c r="D3712">
        <f>'TPS543C20 Loop Gain'!AJ228</f>
        <v>32.524853273864665</v>
      </c>
      <c r="E3712">
        <f>'TPS543C20 Loop Gain'!B228</f>
        <v>9400</v>
      </c>
    </row>
    <row r="3713" spans="3:5" x14ac:dyDescent="0.35">
      <c r="C3713">
        <f>'TPS543C20 Loop Gain'!AI227</f>
        <v>1.8879954521882065</v>
      </c>
      <c r="D3713">
        <f>'TPS543C20 Loop Gain'!AJ227</f>
        <v>32.567960178710955</v>
      </c>
      <c r="E3713">
        <f>'TPS543C20 Loop Gain'!B227</f>
        <v>9300</v>
      </c>
    </row>
    <row r="3714" spans="3:5" x14ac:dyDescent="0.35">
      <c r="C3714">
        <f>'TPS543C20 Loop Gain'!AI226</f>
        <v>2.1115404311235548</v>
      </c>
      <c r="D3714">
        <f>'TPS543C20 Loop Gain'!AJ226</f>
        <v>32.62456747769145</v>
      </c>
      <c r="E3714">
        <f>'TPS543C20 Loop Gain'!B226</f>
        <v>9200</v>
      </c>
    </row>
    <row r="3715" spans="3:5" x14ac:dyDescent="0.35">
      <c r="C3715">
        <f>'TPS543C20 Loop Gain'!AI225</f>
        <v>2.3388544079207181</v>
      </c>
      <c r="D3715">
        <f>'TPS543C20 Loop Gain'!AJ225</f>
        <v>32.695640347162346</v>
      </c>
      <c r="E3715">
        <f>'TPS543C20 Loop Gain'!B225</f>
        <v>9100</v>
      </c>
    </row>
    <row r="3716" spans="3:5" x14ac:dyDescent="0.35">
      <c r="C3716">
        <f>'TPS543C20 Loop Gain'!AI224</f>
        <v>2.5700236118528523</v>
      </c>
      <c r="D3716">
        <f>'TPS543C20 Loop Gain'!AJ224</f>
        <v>32.782218207157314</v>
      </c>
      <c r="E3716">
        <f>'TPS543C20 Loop Gain'!B224</f>
        <v>9000</v>
      </c>
    </row>
    <row r="3717" spans="3:5" x14ac:dyDescent="0.35">
      <c r="C3717">
        <f>'TPS543C20 Loop Gain'!AI223</f>
        <v>2.8051341282367397</v>
      </c>
      <c r="D3717">
        <f>'TPS543C20 Loop Gain'!AJ223</f>
        <v>32.885420983153296</v>
      </c>
      <c r="E3717">
        <f>'TPS543C20 Loop Gain'!B223</f>
        <v>8900</v>
      </c>
    </row>
    <row r="3718" spans="3:5" x14ac:dyDescent="0.35">
      <c r="C3718">
        <f>'TPS543C20 Loop Gain'!AI222</f>
        <v>3.0442713476277534</v>
      </c>
      <c r="D3718">
        <f>'TPS543C20 Loop Gain'!AJ222</f>
        <v>33.006455884352661</v>
      </c>
      <c r="E3718">
        <f>'TPS543C20 Loop Gain'!B222</f>
        <v>8800</v>
      </c>
    </row>
    <row r="3719" spans="3:5" x14ac:dyDescent="0.35">
      <c r="C3719">
        <f>'TPS543C20 Loop Gain'!AI221</f>
        <v>3.2875192984050008</v>
      </c>
      <c r="D3719">
        <f>'TPS543C20 Loop Gain'!AJ221</f>
        <v>33.146624724803154</v>
      </c>
      <c r="E3719">
        <f>'TPS543C20 Loop Gain'!B221</f>
        <v>8700</v>
      </c>
    </row>
    <row r="3720" spans="3:5" x14ac:dyDescent="0.35">
      <c r="C3720">
        <f>'TPS543C20 Loop Gain'!AI220</f>
        <v>3.5349598416854282</v>
      </c>
      <c r="D3720">
        <f>'TPS543C20 Loop Gain'!AJ220</f>
        <v>33.307331808804832</v>
      </c>
      <c r="E3720">
        <f>'TPS543C20 Loop Gain'!B220</f>
        <v>8600</v>
      </c>
    </row>
    <row r="3721" spans="3:5" x14ac:dyDescent="0.35">
      <c r="C3721">
        <f>'TPS543C20 Loop Gain'!AI219</f>
        <v>3.7866717039051228</v>
      </c>
      <c r="D3721">
        <f>'TPS543C20 Loop Gain'!AJ219</f>
        <v>33.490092394249494</v>
      </c>
      <c r="E3721">
        <f>'TPS543C20 Loop Gain'!B219</f>
        <v>8500</v>
      </c>
    </row>
    <row r="3722" spans="3:5" x14ac:dyDescent="0.35">
      <c r="C3722">
        <f>'TPS543C20 Loop Gain'!AI218</f>
        <v>4.0427293182741186</v>
      </c>
      <c r="D3722">
        <f>'TPS543C20 Loop Gain'!AJ218</f>
        <v>33.696541736225804</v>
      </c>
      <c r="E3722">
        <f>'TPS543C20 Loop Gain'!B218</f>
        <v>8400</v>
      </c>
    </row>
    <row r="3723" spans="3:5" x14ac:dyDescent="0.35">
      <c r="C3723">
        <f>'TPS543C20 Loop Gain'!AI217</f>
        <v>4.3032014415765225</v>
      </c>
      <c r="D3723">
        <f>'TPS543C20 Loop Gain'!AJ217</f>
        <v>33.928444697007293</v>
      </c>
      <c r="E3723">
        <f>'TPS543C20 Loop Gain'!B217</f>
        <v>8300</v>
      </c>
    </row>
    <row r="3724" spans="3:5" x14ac:dyDescent="0.35">
      <c r="C3724">
        <f>'TPS543C20 Loop Gain'!AI216</f>
        <v>4.5681495074011922</v>
      </c>
      <c r="D3724">
        <f>'TPS543C20 Loop Gain'!AJ216</f>
        <v>34.187705886014896</v>
      </c>
      <c r="E3724">
        <f>'TPS543C20 Loop Gain'!B216</f>
        <v>8200</v>
      </c>
    </row>
    <row r="3725" spans="3:5" x14ac:dyDescent="0.35">
      <c r="C3725">
        <f>'TPS543C20 Loop Gain'!AI215</f>
        <v>4.8376256708643526</v>
      </c>
      <c r="D3725">
        <f>'TPS543C20 Loop Gain'!AJ215</f>
        <v>34.476380262630776</v>
      </c>
      <c r="E3725">
        <f>'TPS543C20 Loop Gain'!B215</f>
        <v>8100</v>
      </c>
    </row>
    <row r="3726" spans="3:5" x14ac:dyDescent="0.35">
      <c r="C3726">
        <f>'TPS543C20 Loop Gain'!AI214</f>
        <v>5.111670493177904</v>
      </c>
      <c r="D3726">
        <f>'TPS543C20 Loop Gain'!AJ214</f>
        <v>34.796684093504375</v>
      </c>
      <c r="E3726">
        <f>'TPS543C20 Loop Gain'!B214</f>
        <v>8000</v>
      </c>
    </row>
    <row r="3727" spans="3:5" x14ac:dyDescent="0.35">
      <c r="C3727">
        <f>'TPS543C20 Loop Gain'!AI213</f>
        <v>5.3903102071715274</v>
      </c>
      <c r="D3727">
        <f>'TPS543C20 Loop Gain'!AJ213</f>
        <v>35.151006101203286</v>
      </c>
      <c r="E3727">
        <f>'TPS543C20 Loop Gain'!B213</f>
        <v>7900</v>
      </c>
    </row>
    <row r="3728" spans="3:5" x14ac:dyDescent="0.35">
      <c r="C3728">
        <f>'TPS543C20 Loop Gain'!AI212</f>
        <v>5.6735534971873918</v>
      </c>
      <c r="D3728">
        <f>'TPS543C20 Loop Gain'!AJ212</f>
        <v>35.541918569235989</v>
      </c>
      <c r="E3728">
        <f>'TPS543C20 Loop Gain'!B212</f>
        <v>7800</v>
      </c>
    </row>
    <row r="3729" spans="3:5" x14ac:dyDescent="0.35">
      <c r="C3729">
        <f>'TPS543C20 Loop Gain'!AI211</f>
        <v>5.9613877189594033</v>
      </c>
      <c r="D3729">
        <f>'TPS543C20 Loop Gain'!AJ211</f>
        <v>35.972188075225802</v>
      </c>
      <c r="E3729">
        <f>'TPS543C20 Loop Gain'!B211</f>
        <v>7700</v>
      </c>
    </row>
    <row r="3730" spans="3:5" x14ac:dyDescent="0.35">
      <c r="C3730">
        <f>'TPS543C20 Loop Gain'!AI210</f>
        <v>6.2537744776502198</v>
      </c>
      <c r="D3730">
        <f>'TPS543C20 Loop Gain'!AJ210</f>
        <v>36.444785404260408</v>
      </c>
      <c r="E3730">
        <f>'TPS543C20 Loop Gain'!B210</f>
        <v>7600</v>
      </c>
    </row>
    <row r="3731" spans="3:5" x14ac:dyDescent="0.35">
      <c r="C3731">
        <f>'TPS543C20 Loop Gain'!AI209</f>
        <v>6.5506444758595119</v>
      </c>
      <c r="D3731">
        <f>'TPS543C20 Loop Gain'!AJ209</f>
        <v>36.962894042216291</v>
      </c>
      <c r="E3731">
        <f>'TPS543C20 Loop Gain'!B209</f>
        <v>7500</v>
      </c>
    </row>
    <row r="3732" spans="3:5" x14ac:dyDescent="0.35">
      <c r="C3732">
        <f>'TPS543C20 Loop Gain'!AI208</f>
        <v>6.8518915393148303</v>
      </c>
      <c r="D3732">
        <f>'TPS543C20 Loop Gain'!AJ208</f>
        <v>37.529916457826687</v>
      </c>
      <c r="E3732">
        <f>'TPS543C20 Loop Gain'!B208</f>
        <v>7400</v>
      </c>
    </row>
    <row r="3733" spans="3:5" x14ac:dyDescent="0.35">
      <c r="C3733">
        <f>'TPS543C20 Loop Gain'!AI207</f>
        <v>7.157365727687468</v>
      </c>
      <c r="D3733">
        <f>'TPS543C20 Loop Gain'!AJ207</f>
        <v>38.149477145606362</v>
      </c>
      <c r="E3733">
        <f>'TPS543C20 Loop Gain'!B207</f>
        <v>7300</v>
      </c>
    </row>
    <row r="3734" spans="3:5" x14ac:dyDescent="0.35">
      <c r="C3734">
        <f>'TPS543C20 Loop Gain'!AI206</f>
        <v>7.4668654438470075</v>
      </c>
      <c r="D3734">
        <f>'TPS543C20 Loop Gain'!AJ206</f>
        <v>38.825421113276512</v>
      </c>
      <c r="E3734">
        <f>'TPS543C20 Loop Gain'!B206</f>
        <v>7200</v>
      </c>
    </row>
    <row r="3735" spans="3:5" x14ac:dyDescent="0.35">
      <c r="C3735">
        <f>'TPS543C20 Loop Gain'!AI205</f>
        <v>7.7801284700154252</v>
      </c>
      <c r="D3735">
        <f>'TPS543C20 Loop Gain'!AJ205</f>
        <v>39.561806152689719</v>
      </c>
      <c r="E3735">
        <f>'TPS543C20 Loop Gain'!B205</f>
        <v>7100</v>
      </c>
    </row>
    <row r="3736" spans="3:5" x14ac:dyDescent="0.35">
      <c r="C3736">
        <f>'TPS543C20 Loop Gain'!AI204</f>
        <v>8.0968218878313696</v>
      </c>
      <c r="D3736">
        <f>'TPS543C20 Loop Gain'!AJ204</f>
        <v>40.362886831542568</v>
      </c>
      <c r="E3736">
        <f>'TPS543C20 Loop Gain'!B204</f>
        <v>7000</v>
      </c>
    </row>
    <row r="3737" spans="3:5" x14ac:dyDescent="0.35">
      <c r="C3737">
        <f>'TPS543C20 Loop Gain'!AI203</f>
        <v>8.4165308866529234</v>
      </c>
      <c r="D3737">
        <f>'TPS543C20 Loop Gain'!AJ203</f>
        <v>41.233087690647309</v>
      </c>
      <c r="E3737">
        <f>'TPS543C20 Loop Gain'!B203</f>
        <v>6900</v>
      </c>
    </row>
    <row r="3738" spans="3:5" x14ac:dyDescent="0.35">
      <c r="C3738">
        <f>'TPS543C20 Loop Gain'!AI202</f>
        <v>8.7387465370466355</v>
      </c>
      <c r="D3738">
        <f>'TPS543C20 Loop Gain'!AJ202</f>
        <v>42.17696264526591</v>
      </c>
      <c r="E3738">
        <f>'TPS543C20 Loop Gain'!B202</f>
        <v>6800</v>
      </c>
    </row>
    <row r="3739" spans="3:5" x14ac:dyDescent="0.35">
      <c r="C3739">
        <f>'TPS543C20 Loop Gain'!AI201</f>
        <v>9.0628527120367117</v>
      </c>
      <c r="D3739">
        <f>'TPS543C20 Loop Gain'!AJ201</f>
        <v>43.199137103582757</v>
      </c>
      <c r="E3739">
        <f>'TPS543C20 Loop Gain'!B201</f>
        <v>6700</v>
      </c>
    </row>
    <row r="3740" spans="3:5" x14ac:dyDescent="0.35">
      <c r="C3740">
        <f>'TPS543C20 Loop Gain'!AI200</f>
        <v>9.388112485460292</v>
      </c>
      <c r="D3740">
        <f>'TPS543C20 Loop Gain'!AJ200</f>
        <v>44.304228889779047</v>
      </c>
      <c r="E3740">
        <f>'TPS543C20 Loop Gain'!B200</f>
        <v>6600</v>
      </c>
    </row>
    <row r="3741" spans="3:5" x14ac:dyDescent="0.35">
      <c r="C3741">
        <f>'TPS543C20 Loop Gain'!AI199</f>
        <v>9.7136545323844121</v>
      </c>
      <c r="D3741">
        <f>'TPS543C20 Loop Gain'!AJ199</f>
        <v>45.496743786299824</v>
      </c>
      <c r="E3741">
        <f>'TPS543C20 Loop Gain'!B199</f>
        <v>6500</v>
      </c>
    </row>
    <row r="3742" spans="3:5" x14ac:dyDescent="0.35">
      <c r="C3742">
        <f>'TPS543C20 Loop Gain'!AI198</f>
        <v>10.03846030586605</v>
      </c>
      <c r="D3742">
        <f>'TPS543C20 Loop Gain'!AJ198</f>
        <v>46.78094152446829</v>
      </c>
      <c r="E3742">
        <f>'TPS543C20 Loop Gain'!B198</f>
        <v>6400</v>
      </c>
    </row>
    <row r="3743" spans="3:5" x14ac:dyDescent="0.35">
      <c r="C3743">
        <f>'TPS543C20 Loop Gain'!AI197</f>
        <v>10.361353066445673</v>
      </c>
      <c r="D3743">
        <f>'TPS543C20 Loop Gain'!AJ197</f>
        <v>48.160668537310791</v>
      </c>
      <c r="E3743">
        <f>'TPS543C20 Loop Gain'!B197</f>
        <v>6300</v>
      </c>
    </row>
    <row r="3744" spans="3:5" x14ac:dyDescent="0.35">
      <c r="C3744">
        <f>'TPS543C20 Loop Gain'!AI196</f>
        <v>10.680990184033416</v>
      </c>
      <c r="D3744">
        <f>'TPS543C20 Loop Gain'!AJ196</f>
        <v>49.639154971150525</v>
      </c>
      <c r="E3744">
        <f>'TPS543C20 Loop Gain'!B196</f>
        <v>6200</v>
      </c>
    </row>
    <row r="3745" spans="3:5" x14ac:dyDescent="0.35">
      <c r="C3745">
        <f>'TPS543C20 Loop Gain'!AI195</f>
        <v>10.995860488088773</v>
      </c>
      <c r="D3745">
        <f>'TPS543C20 Loop Gain'!AJ195</f>
        <v>51.218775588519343</v>
      </c>
      <c r="E3745">
        <f>'TPS543C20 Loop Gain'!B195</f>
        <v>6100</v>
      </c>
    </row>
    <row r="3746" spans="3:5" x14ac:dyDescent="0.35">
      <c r="C3746">
        <f>'TPS543C20 Loop Gain'!AI194</f>
        <v>11.304288760182619</v>
      </c>
      <c r="D3746">
        <f>'TPS543C20 Loop Gain'!AJ194</f>
        <v>52.900777524695151</v>
      </c>
      <c r="E3746">
        <f>'TPS543C20 Loop Gain'!B194</f>
        <v>6000</v>
      </c>
    </row>
    <row r="3747" spans="3:5" x14ac:dyDescent="0.35">
      <c r="C3747">
        <f>'TPS543C20 Loop Gain'!AI193</f>
        <v>11.604449664487422</v>
      </c>
      <c r="D3747">
        <f>'TPS543C20 Loop Gain'!AJ193</f>
        <v>54.684982533193143</v>
      </c>
      <c r="E3747">
        <f>'TPS543C20 Loop Gain'!B193</f>
        <v>5900</v>
      </c>
    </row>
    <row r="3748" spans="3:5" x14ac:dyDescent="0.35">
      <c r="C3748">
        <f>'TPS543C20 Loop Gain'!AI192</f>
        <v>11.894393390542222</v>
      </c>
      <c r="D3748">
        <f>'TPS543C20 Loop Gain'!AJ192</f>
        <v>56.569477317772659</v>
      </c>
      <c r="E3748">
        <f>'TPS543C20 Loop Gain'!B192</f>
        <v>5800</v>
      </c>
    </row>
    <row r="3749" spans="3:5" x14ac:dyDescent="0.35">
      <c r="C3749">
        <f>'TPS543C20 Loop Gain'!AI191</f>
        <v>12.172084915693395</v>
      </c>
      <c r="D3749">
        <f>'TPS543C20 Loop Gain'!AJ191</f>
        <v>58.550312404523517</v>
      </c>
      <c r="E3749">
        <f>'TPS543C20 Loop Gain'!B191</f>
        <v>5700</v>
      </c>
    </row>
    <row r="3750" spans="3:5" x14ac:dyDescent="0.35">
      <c r="C3750">
        <f>'TPS543C20 Loop Gain'!AI190</f>
        <v>12.435457966351182</v>
      </c>
      <c r="D3750">
        <f>'TPS543C20 Loop Gain'!AJ190</f>
        <v>60.62123689196352</v>
      </c>
      <c r="E3750">
        <f>'TPS543C20 Loop Gain'!B190</f>
        <v>5600</v>
      </c>
    </row>
    <row r="3751" spans="3:5" x14ac:dyDescent="0.35">
      <c r="C3751">
        <f>'TPS543C20 Loop Gain'!AI189</f>
        <v>12.682483400547216</v>
      </c>
      <c r="D3751">
        <f>'TPS543C20 Loop Gain'!AJ189</f>
        <v>62.773501941045758</v>
      </c>
      <c r="E3751">
        <f>'TPS543C20 Loop Gain'!B189</f>
        <v>5500</v>
      </c>
    </row>
    <row r="3752" spans="3:5" x14ac:dyDescent="0.35">
      <c r="C3752">
        <f>'TPS543C20 Loop Gain'!AI188</f>
        <v>12.911249883583036</v>
      </c>
      <c r="D3752">
        <f>'TPS543C20 Loop Gain'!AJ188</f>
        <v>64.995768227514901</v>
      </c>
      <c r="E3752">
        <f>'TPS543C20 Loop Gain'!B188</f>
        <v>5400</v>
      </c>
    </row>
    <row r="3753" spans="3:5" x14ac:dyDescent="0.35">
      <c r="C3753">
        <f>'TPS543C20 Loop Gain'!AI187</f>
        <v>13.120052568108878</v>
      </c>
      <c r="D3753">
        <f>'TPS543C20 Loop Gain'!AJ187</f>
        <v>67.27414990351744</v>
      </c>
      <c r="E3753">
        <f>'TPS543C20 Loop Gain'!B187</f>
        <v>5300</v>
      </c>
    </row>
    <row r="3754" spans="3:5" x14ac:dyDescent="0.35">
      <c r="C3754">
        <f>'TPS543C20 Loop Gain'!AI186</f>
        <v>13.307483373226665</v>
      </c>
      <c r="D3754">
        <f>'TPS543C20 Loop Gain'!AJ186</f>
        <v>69.592418550934553</v>
      </c>
      <c r="E3754">
        <f>'TPS543C20 Loop Gain'!B186</f>
        <v>5200</v>
      </c>
    </row>
    <row r="3755" spans="3:5" x14ac:dyDescent="0.35">
      <c r="C3755">
        <f>'TPS543C20 Loop Gain'!AI185</f>
        <v>13.472514867548394</v>
      </c>
      <c r="D3755">
        <f>'TPS543C20 Loop Gain'!AJ185</f>
        <v>71.932375025592322</v>
      </c>
      <c r="E3755">
        <f>'TPS543C20 Loop Gain'!B185</f>
        <v>5100</v>
      </c>
    </row>
    <row r="3756" spans="3:5" x14ac:dyDescent="0.35">
      <c r="C3756">
        <f>'TPS543C20 Loop Gain'!AI184</f>
        <v>13.614569201073493</v>
      </c>
      <c r="D3756">
        <f>'TPS543C20 Loop Gain'!AJ184</f>
        <v>74.274376630087374</v>
      </c>
      <c r="E3756">
        <f>'TPS543C20 Loop Gain'!B184</f>
        <v>5000</v>
      </c>
    </row>
    <row r="3757" spans="3:5" x14ac:dyDescent="0.35">
      <c r="C3757">
        <f>'TPS543C20 Loop Gain'!AI183</f>
        <v>13.733564357340047</v>
      </c>
      <c r="D3757">
        <f>'TPS543C20 Loop Gain'!AJ183</f>
        <v>76.597985173331878</v>
      </c>
      <c r="E3757">
        <f>'TPS543C20 Loop Gain'!B183</f>
        <v>4900</v>
      </c>
    </row>
    <row r="3758" spans="3:5" x14ac:dyDescent="0.35">
      <c r="C3758">
        <f>'TPS543C20 Loop Gain'!AI182</f>
        <v>13.829932261864446</v>
      </c>
      <c r="D3758">
        <f>'TPS543C20 Loop Gain'!AJ182</f>
        <v>78.882682784212861</v>
      </c>
      <c r="E3758">
        <f>'TPS543C20 Loop Gain'!B182</f>
        <v>4800</v>
      </c>
    </row>
    <row r="3759" spans="3:5" x14ac:dyDescent="0.35">
      <c r="C3759">
        <f>'TPS543C20 Loop Gain'!AI181</f>
        <v>13.904606651499147</v>
      </c>
      <c r="D3759">
        <f>'TPS543C20 Loop Gain'!AJ181</f>
        <v>81.1085912935403</v>
      </c>
      <c r="E3759">
        <f>'TPS543C20 Loop Gain'!B181</f>
        <v>4700</v>
      </c>
    </row>
    <row r="3760" spans="3:5" x14ac:dyDescent="0.35">
      <c r="C3760">
        <f>'TPS543C20 Loop Gain'!AI180</f>
        <v>13.958982420588736</v>
      </c>
      <c r="D3760">
        <f>'TPS543C20 Loop Gain'!AJ180</f>
        <v>83.257130391778745</v>
      </c>
      <c r="E3760">
        <f>'TPS543C20 Loop Gain'!B180</f>
        <v>4600</v>
      </c>
    </row>
    <row r="3761" spans="3:5" x14ac:dyDescent="0.35">
      <c r="C3761">
        <f>'TPS543C20 Loop Gain'!AI179</f>
        <v>13.994851615014705</v>
      </c>
      <c r="D3761">
        <f>'TPS543C20 Loop Gain'!AJ179</f>
        <v>85.311559767752811</v>
      </c>
      <c r="E3761">
        <f>'TPS543C20 Loop Gain'!B179</f>
        <v>4500</v>
      </c>
    </row>
    <row r="3762" spans="3:5" x14ac:dyDescent="0.35">
      <c r="C3762">
        <f>'TPS543C20 Loop Gain'!AI178</f>
        <v>14.014323656517247</v>
      </c>
      <c r="D3762">
        <f>'TPS543C20 Loop Gain'!AJ178</f>
        <v>87.257368484455228</v>
      </c>
      <c r="E3762">
        <f>'TPS543C20 Loop Gain'!B178</f>
        <v>4400</v>
      </c>
    </row>
    <row r="3763" spans="3:5" x14ac:dyDescent="0.35">
      <c r="C3763">
        <f>'TPS543C20 Loop Gain'!AI177</f>
        <v>14.01973837162995</v>
      </c>
      <c r="D3763">
        <f>'TPS543C20 Loop Gain'!AJ177</f>
        <v>89.082496614988386</v>
      </c>
      <c r="E3763">
        <f>'TPS543C20 Loop Gain'!B177</f>
        <v>4300</v>
      </c>
    </row>
    <row r="3764" spans="3:5" x14ac:dyDescent="0.35">
      <c r="C3764">
        <f>'TPS543C20 Loop Gain'!AI176</f>
        <v>14.013579982578168</v>
      </c>
      <c r="D3764">
        <f>'TPS543C20 Loop Gain'!AJ176</f>
        <v>90.777394982722683</v>
      </c>
      <c r="E3764">
        <f>'TPS543C20 Loop Gain'!B176</f>
        <v>4200</v>
      </c>
    </row>
    <row r="3765" spans="3:5" x14ac:dyDescent="0.35">
      <c r="C3765">
        <f>'TPS543C20 Loop Gain'!AI175</f>
        <v>13.998398722223326</v>
      </c>
      <c r="D3765">
        <f>'TPS543C20 Loop Gain'!AJ175</f>
        <v>92.33494509188769</v>
      </c>
      <c r="E3765">
        <f>'TPS543C20 Loop Gain'!B175</f>
        <v>4100</v>
      </c>
    </row>
    <row r="3766" spans="3:5" x14ac:dyDescent="0.35">
      <c r="C3766">
        <f>'TPS543C20 Loop Gain'!AI174</f>
        <v>13.976744656733056</v>
      </c>
      <c r="D3766">
        <f>'TPS543C20 Loop Gain'!AJ174</f>
        <v>93.750271147289709</v>
      </c>
      <c r="E3766">
        <f>'TPS543C20 Loop Gain'!B174</f>
        <v>4000</v>
      </c>
    </row>
    <row r="3767" spans="3:5" x14ac:dyDescent="0.35">
      <c r="C3767">
        <f>'TPS543C20 Loop Gain'!AI173</f>
        <v>13.951116130603323</v>
      </c>
      <c r="D3767">
        <f>'TPS543C20 Loop Gain'!AJ173</f>
        <v>95.020479399997001</v>
      </c>
      <c r="E3767">
        <f>'TPS543C20 Loop Gain'!B173</f>
        <v>3900</v>
      </c>
    </row>
    <row r="3768" spans="3:5" x14ac:dyDescent="0.35">
      <c r="C3768">
        <f>'TPS543C20 Loop Gain'!AI172</f>
        <v>13.923923360193873</v>
      </c>
      <c r="D3768">
        <f>'TPS543C20 Loop Gain'!AJ172</f>
        <v>96.144358172896332</v>
      </c>
      <c r="E3768">
        <f>'TPS543C20 Loop Gain'!B172</f>
        <v>3800</v>
      </c>
    </row>
    <row r="3769" spans="3:5" x14ac:dyDescent="0.35">
      <c r="C3769">
        <f>'TPS543C20 Loop Gain'!AI171</f>
        <v>13.89746629739383</v>
      </c>
      <c r="D3769">
        <f>'TPS543C20 Loop Gain'!AJ171</f>
        <v>97.122066664404372</v>
      </c>
      <c r="E3769">
        <f>'TPS543C20 Loop Gain'!B171</f>
        <v>3700</v>
      </c>
    </row>
    <row r="3770" spans="3:5" x14ac:dyDescent="0.35">
      <c r="C3770">
        <f>'TPS543C20 Loop Gain'!AI170</f>
        <v>13.873925013504412</v>
      </c>
      <c r="D3770">
        <f>'TPS543C20 Loop Gain'!AJ170</f>
        <v>97.95483383414323</v>
      </c>
      <c r="E3770">
        <f>'TPS543C20 Loop Gain'!B170</f>
        <v>3600</v>
      </c>
    </row>
    <row r="3771" spans="3:5" x14ac:dyDescent="0.35">
      <c r="C3771">
        <f>'TPS543C20 Loop Gain'!AI169</f>
        <v>13.855360457227601</v>
      </c>
      <c r="D3771">
        <f>'TPS543C20 Loop Gain'!AJ169</f>
        <v>98.644681785827188</v>
      </c>
      <c r="E3771">
        <f>'TPS543C20 Loop Gain'!B169</f>
        <v>3500</v>
      </c>
    </row>
    <row r="3772" spans="3:5" x14ac:dyDescent="0.35">
      <c r="C3772">
        <f>'TPS543C20 Loop Gain'!AI168</f>
        <v>13.843723407679322</v>
      </c>
      <c r="D3772">
        <f>'TPS543C20 Loop Gain'!AJ168</f>
        <v>99.194182005239455</v>
      </c>
      <c r="E3772">
        <f>'TPS543C20 Loop Gain'!B168</f>
        <v>3400</v>
      </c>
    </row>
    <row r="3773" spans="3:5" x14ac:dyDescent="0.35">
      <c r="C3773">
        <f>'TPS543C20 Loop Gain'!AI167</f>
        <v>13.840869651283519</v>
      </c>
      <c r="D3773">
        <f>'TPS543C20 Loop Gain'!AJ167</f>
        <v>99.606248029025934</v>
      </c>
      <c r="E3773">
        <f>'TPS543C20 Loop Gain'!B167</f>
        <v>3300</v>
      </c>
    </row>
    <row r="3774" spans="3:5" x14ac:dyDescent="0.35">
      <c r="C3774">
        <f>'TPS543C20 Loop Gain'!AI166</f>
        <v>13.848579752560429</v>
      </c>
      <c r="D3774">
        <f>'TPS543C20 Loop Gain'!AJ166</f>
        <v>99.883964702489763</v>
      </c>
      <c r="E3774">
        <f>'TPS543C20 Loop Gain'!B166</f>
        <v>3200</v>
      </c>
    </row>
    <row r="3775" spans="3:5" x14ac:dyDescent="0.35">
      <c r="C3775">
        <f>'TPS543C20 Loop Gain'!AI165</f>
        <v>13.868582183474039</v>
      </c>
      <c r="D3775">
        <f>'TPS543C20 Loop Gain'!AJ165</f>
        <v>100.0304520034951</v>
      </c>
      <c r="E3775">
        <f>'TPS543C20 Loop Gain'!B165</f>
        <v>3100</v>
      </c>
    </row>
    <row r="3776" spans="3:5" x14ac:dyDescent="0.35">
      <c r="C3776">
        <f>'TPS543C20 Loop Gain'!AI164</f>
        <v>13.902578972050355</v>
      </c>
      <c r="D3776">
        <f>'TPS543C20 Loop Gain'!AJ164</f>
        <v>100.04876023874425</v>
      </c>
      <c r="E3776">
        <f>'TPS543C20 Loop Gain'!B164</f>
        <v>3000</v>
      </c>
    </row>
    <row r="3777" spans="3:5" x14ac:dyDescent="0.35">
      <c r="C3777">
        <f>'TPS543C20 Loop Gain'!AI163</f>
        <v>13.952273401270885</v>
      </c>
      <c r="D3777">
        <f>'TPS543C20 Loop Gain'!AJ163</f>
        <v>99.941793012397952</v>
      </c>
      <c r="E3777">
        <f>'TPS543C20 Loop Gain'!B163</f>
        <v>2900</v>
      </c>
    </row>
    <row r="3778" spans="3:5" x14ac:dyDescent="0.35">
      <c r="C3778">
        <f>'TPS543C20 Loop Gain'!AI162</f>
        <v>14.019399623956968</v>
      </c>
      <c r="D3778">
        <f>'TPS543C20 Loop Gain'!AJ162</f>
        <v>99.712254509992135</v>
      </c>
      <c r="E3778">
        <f>'TPS543C20 Loop Gain'!B162</f>
        <v>2800</v>
      </c>
    </row>
    <row r="3779" spans="3:5" x14ac:dyDescent="0.35">
      <c r="C3779">
        <f>'TPS543C20 Loop Gain'!AI161</f>
        <v>14.105754361879594</v>
      </c>
      <c r="D3779">
        <f>'TPS543C20 Loop Gain'!AJ161</f>
        <v>99.362618166989634</v>
      </c>
      <c r="E3779">
        <f>'TPS543C20 Loop Gain'!B161</f>
        <v>2700</v>
      </c>
    </row>
    <row r="3780" spans="3:5" x14ac:dyDescent="0.35">
      <c r="C3780">
        <f>'TPS543C20 Loop Gain'!AI160</f>
        <v>14.213231138217466</v>
      </c>
      <c r="D3780">
        <f>'TPS543C20 Loop Gain'!AJ160</f>
        <v>98.895114594746957</v>
      </c>
      <c r="E3780">
        <f>'TPS543C20 Loop Gain'!B160</f>
        <v>2600</v>
      </c>
    </row>
    <row r="3781" spans="3:5" x14ac:dyDescent="0.35">
      <c r="C3781">
        <f>'TPS543C20 Loop Gain'!AI159</f>
        <v>14.34385776774694</v>
      </c>
      <c r="D3781">
        <f>'TPS543C20 Loop Gain'!AJ159</f>
        <v>98.311737666957839</v>
      </c>
      <c r="E3781">
        <f>'TPS543C20 Loop Gain'!B159</f>
        <v>2500</v>
      </c>
    </row>
    <row r="3782" spans="3:5" x14ac:dyDescent="0.35">
      <c r="C3782">
        <f>'TPS543C20 Loop Gain'!AI158</f>
        <v>14.499838118065584</v>
      </c>
      <c r="D3782">
        <f>'TPS543C20 Loop Gain'!AJ158</f>
        <v>97.614268932658149</v>
      </c>
      <c r="E3782">
        <f>'TPS543C20 Loop Gain'!B158</f>
        <v>2400</v>
      </c>
    </row>
    <row r="3783" spans="3:5" x14ac:dyDescent="0.35">
      <c r="C3783">
        <f>'TPS543C20 Loop Gain'!AI157</f>
        <v>14.683599479864942</v>
      </c>
      <c r="D3783">
        <f>'TPS543C20 Loop Gain'!AJ157</f>
        <v>96.804322080128586</v>
      </c>
      <c r="E3783">
        <f>'TPS543C20 Loop Gain'!B157</f>
        <v>2300</v>
      </c>
    </row>
    <row r="3784" spans="3:5" x14ac:dyDescent="0.35">
      <c r="C3784">
        <f>'TPS543C20 Loop Gain'!AI156</f>
        <v>14.897847271079787</v>
      </c>
      <c r="D3784">
        <f>'TPS543C20 Loop Gain'!AJ156</f>
        <v>95.883411153888815</v>
      </c>
      <c r="E3784">
        <f>'TPS543C20 Loop Gain'!B156</f>
        <v>2200</v>
      </c>
    </row>
    <row r="3785" spans="3:5" x14ac:dyDescent="0.35">
      <c r="C3785">
        <f>'TPS543C20 Loop Gain'!AI155</f>
        <v>15.145629279169109</v>
      </c>
      <c r="D3785">
        <f>'TPS543C20 Loop Gain'!AJ155</f>
        <v>94.853048828679462</v>
      </c>
      <c r="E3785">
        <f>'TPS543C20 Loop Gain'!B155</f>
        <v>2100</v>
      </c>
    </row>
    <row r="3786" spans="3:5" x14ac:dyDescent="0.35">
      <c r="C3786">
        <f>'TPS543C20 Loop Gain'!AI154</f>
        <v>15.430412256172286</v>
      </c>
      <c r="D3786">
        <f>'TPS543C20 Loop Gain'!AJ154</f>
        <v>93.714884577314677</v>
      </c>
      <c r="E3786">
        <f>'TPS543C20 Loop Gain'!B154</f>
        <v>2000</v>
      </c>
    </row>
    <row r="3787" spans="3:5" x14ac:dyDescent="0.35">
      <c r="C3787">
        <f>'TPS543C20 Loop Gain'!AI153</f>
        <v>15.756174470040843</v>
      </c>
      <c r="D3787">
        <f>'TPS543C20 Loop Gain'!AJ153</f>
        <v>92.470897492887417</v>
      </c>
      <c r="E3787">
        <f>'TPS543C20 Loop Gain'!B153</f>
        <v>1900</v>
      </c>
    </row>
    <row r="3788" spans="3:5" x14ac:dyDescent="0.35">
      <c r="C3788">
        <f>'TPS543C20 Loop Gain'!AI152</f>
        <v>16.127518845177569</v>
      </c>
      <c r="D3788">
        <f>'TPS543C20 Loop Gain'!AJ152</f>
        <v>91.123665516161466</v>
      </c>
      <c r="E3788">
        <f>'TPS543C20 Loop Gain'!B152</f>
        <v>1800</v>
      </c>
    </row>
    <row r="3789" spans="3:5" x14ac:dyDescent="0.35">
      <c r="C3789">
        <f>'TPS543C20 Loop Gain'!AI151</f>
        <v>16.549812675502253</v>
      </c>
      <c r="D3789">
        <f>'TPS543C20 Loop Gain'!AJ151</f>
        <v>89.676742879295986</v>
      </c>
      <c r="E3789">
        <f>'TPS543C20 Loop Gain'!B151</f>
        <v>1700</v>
      </c>
    </row>
    <row r="3790" spans="3:5" x14ac:dyDescent="0.35">
      <c r="C3790">
        <f>'TPS543C20 Loop Gain'!AI150</f>
        <v>17.029361673147562</v>
      </c>
      <c r="D3790">
        <f>'TPS543C20 Loop Gain'!AJ150</f>
        <v>88.135192194580981</v>
      </c>
      <c r="E3790">
        <f>'TPS543C20 Loop Gain'!B150</f>
        <v>1600</v>
      </c>
    </row>
    <row r="3791" spans="3:5" x14ac:dyDescent="0.35">
      <c r="C3791">
        <f>'TPS543C20 Loop Gain'!AI149</f>
        <v>17.573628472164419</v>
      </c>
      <c r="D3791">
        <f>'TPS543C20 Loop Gain'!AJ149</f>
        <v>86.506339009986618</v>
      </c>
      <c r="E3791">
        <f>'TPS543C20 Loop Gain'!B149</f>
        <v>1500</v>
      </c>
    </row>
    <row r="3792" spans="3:5" x14ac:dyDescent="0.35">
      <c r="C3792">
        <f>'TPS543C20 Loop Gain'!AI148</f>
        <v>18.191508848588526</v>
      </c>
      <c r="D3792">
        <f>'TPS543C20 Loop Gain'!AJ148</f>
        <v>84.800848135955064</v>
      </c>
      <c r="E3792">
        <f>'TPS543C20 Loop Gain'!B148</f>
        <v>1400</v>
      </c>
    </row>
    <row r="3793" spans="3:5" x14ac:dyDescent="0.35">
      <c r="C3793">
        <f>'TPS543C20 Loop Gain'!AI147</f>
        <v>18.893683159506192</v>
      </c>
      <c r="D3793">
        <f>'TPS543C20 Loop Gain'!AJ147</f>
        <v>83.034267578726585</v>
      </c>
      <c r="E3793">
        <f>'TPS543C20 Loop Gain'!B147</f>
        <v>1300</v>
      </c>
    </row>
    <row r="3794" spans="3:5" x14ac:dyDescent="0.35">
      <c r="C3794">
        <f>'TPS543C20 Loop Gain'!AI146</f>
        <v>19.693066358817923</v>
      </c>
      <c r="D3794">
        <f>'TPS543C20 Loop Gain'!AJ146</f>
        <v>81.229254893241446</v>
      </c>
      <c r="E3794">
        <f>'TPS543C20 Loop Gain'!B146</f>
        <v>1200</v>
      </c>
    </row>
    <row r="3795" spans="3:5" x14ac:dyDescent="0.35">
      <c r="C3795">
        <f>'TPS543C20 Loop Gain'!AI145</f>
        <v>20.605388361042682</v>
      </c>
      <c r="D3795">
        <f>'TPS543C20 Loop Gain'!AJ145</f>
        <v>79.418803122231097</v>
      </c>
      <c r="E3795">
        <f>'TPS543C20 Loop Gain'!B145</f>
        <v>1100</v>
      </c>
    </row>
    <row r="3796" spans="3:5" x14ac:dyDescent="0.35">
      <c r="C3796">
        <f>'TPS543C20 Loop Gain'!AI144</f>
        <v>21.64994946955861</v>
      </c>
      <c r="D3796">
        <f>'TPS543C20 Loop Gain'!AJ144</f>
        <v>77.650934947150446</v>
      </c>
      <c r="E3796">
        <f>'TPS543C20 Loop Gain'!B144</f>
        <v>1000</v>
      </c>
    </row>
    <row r="3797" spans="3:5" x14ac:dyDescent="0.35">
      <c r="C3797">
        <f>'TPS543C20 Loop Gain'!AI143</f>
        <v>22.85061775092792</v>
      </c>
      <c r="D3797">
        <f>'TPS543C20 Loop Gain'!AJ143</f>
        <v>75.995555461089808</v>
      </c>
      <c r="E3797">
        <f>'TPS543C20 Loop Gain'!B143</f>
        <v>900</v>
      </c>
    </row>
    <row r="3798" spans="3:5" x14ac:dyDescent="0.35">
      <c r="C3798">
        <f>'TPS543C20 Loop Gain'!AI142</f>
        <v>24.237179122208182</v>
      </c>
      <c r="D3798">
        <f>'TPS543C20 Loop Gain'!AJ142</f>
        <v>74.554470493081823</v>
      </c>
      <c r="E3798">
        <f>'TPS543C20 Loop Gain'!B142</f>
        <v>800</v>
      </c>
    </row>
    <row r="3799" spans="3:5" x14ac:dyDescent="0.35">
      <c r="C3799">
        <f>'TPS543C20 Loop Gain'!AI141</f>
        <v>25.847253513036435</v>
      </c>
      <c r="D3799">
        <f>'TPS543C20 Loop Gain'!AJ141</f>
        <v>73.47600524868659</v>
      </c>
      <c r="E3799">
        <f>'TPS543C20 Loop Gain'!B141</f>
        <v>700</v>
      </c>
    </row>
    <row r="3800" spans="3:5" x14ac:dyDescent="0.35">
      <c r="C3800">
        <f>'TPS543C20 Loop Gain'!AI140</f>
        <v>27.729271704170131</v>
      </c>
      <c r="D3800">
        <f>'TPS543C20 Loop Gain'!AJ140</f>
        <v>72.976186588980909</v>
      </c>
      <c r="E3800">
        <f>'TPS543C20 Loop Gain'!B140</f>
        <v>600</v>
      </c>
    </row>
    <row r="3801" spans="3:5" x14ac:dyDescent="0.35">
      <c r="C3801">
        <f>'TPS543C20 Loop Gain'!AI139</f>
        <v>29.947889684743693</v>
      </c>
      <c r="D3801">
        <f>'TPS543C20 Loop Gain'!AJ139</f>
        <v>73.369133618925702</v>
      </c>
      <c r="E3801">
        <f>'TPS543C20 Loop Gain'!B139</f>
        <v>500</v>
      </c>
    </row>
    <row r="3802" spans="3:5" x14ac:dyDescent="0.35">
      <c r="C3802">
        <f>'TPS543C20 Loop Gain'!AI138</f>
        <v>32.596307921602843</v>
      </c>
      <c r="D3802">
        <f>'TPS543C20 Loop Gain'!AJ138</f>
        <v>75.111569088498456</v>
      </c>
      <c r="E3802">
        <f>'TPS543C20 Loop Gain'!B138</f>
        <v>400</v>
      </c>
    </row>
    <row r="3803" spans="3:5" x14ac:dyDescent="0.35">
      <c r="C3803">
        <f>'TPS543C20 Loop Gain'!AI137</f>
        <v>35.831938951734827</v>
      </c>
      <c r="D3803">
        <f>'TPS543C20 Loop Gain'!AJ137</f>
        <v>78.884315221660714</v>
      </c>
      <c r="E3803">
        <f>'TPS543C20 Loop Gain'!B137</f>
        <v>300</v>
      </c>
    </row>
    <row r="3804" spans="3:5" x14ac:dyDescent="0.35">
      <c r="C3804">
        <f>'TPS543C20 Loop Gain'!AI136</f>
        <v>40.004803642136949</v>
      </c>
      <c r="D3804">
        <f>'TPS543C20 Loop Gain'!AJ136</f>
        <v>85.889136814483393</v>
      </c>
      <c r="E3804">
        <f>'TPS543C20 Loop Gain'!B136</f>
        <v>200</v>
      </c>
    </row>
    <row r="3805" spans="3:5" x14ac:dyDescent="0.35">
      <c r="C3805">
        <f>'TPS543C20 Loop Gain'!AI135</f>
        <v>46.251619217855733</v>
      </c>
      <c r="D3805">
        <f>'TPS543C20 Loop Gain'!AJ135</f>
        <v>100.23667522026608</v>
      </c>
      <c r="E3805">
        <f>'TPS543C20 Loop Gain'!B135</f>
        <v>100</v>
      </c>
    </row>
    <row r="3806" spans="3:5" x14ac:dyDescent="0.35">
      <c r="C3806">
        <f>'TPS543C20 Loop Gain'!AI134</f>
        <v>56.540814913824178</v>
      </c>
      <c r="D3806">
        <f>'TPS543C20 Loop Gain'!AJ134</f>
        <v>161.50018516125095</v>
      </c>
      <c r="E3806">
        <f>'TPS543C20 Loop Gain'!B134</f>
        <v>10</v>
      </c>
    </row>
    <row r="3807" spans="3:5" x14ac:dyDescent="0.35">
      <c r="C3807">
        <f>'TPS543C20 Loop Gain'!AI133</f>
        <v>56.962851869748889</v>
      </c>
      <c r="D3807">
        <f>'TPS543C20 Loop Gain'!AJ133</f>
        <v>178.09138980918598</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4.5" x14ac:dyDescent="0.35"/>
  <sheetData>
    <row r="1" spans="1:11" x14ac:dyDescent="0.35">
      <c r="A1" t="s">
        <v>278</v>
      </c>
      <c r="D1" t="s">
        <v>65</v>
      </c>
      <c r="G1" t="s">
        <v>275</v>
      </c>
      <c r="J1" t="s">
        <v>276</v>
      </c>
    </row>
    <row r="2" spans="1:11" x14ac:dyDescent="0.35">
      <c r="A2">
        <f>1</f>
        <v>1</v>
      </c>
      <c r="B2">
        <v>0</v>
      </c>
      <c r="D2">
        <v>0.6</v>
      </c>
      <c r="E2">
        <v>0</v>
      </c>
      <c r="G2">
        <v>300</v>
      </c>
      <c r="H2">
        <v>66.5</v>
      </c>
      <c r="J2">
        <v>0.5</v>
      </c>
      <c r="K2">
        <v>0</v>
      </c>
    </row>
    <row r="3" spans="1:11" x14ac:dyDescent="0.35">
      <c r="A3">
        <f>1.42</f>
        <v>1.42</v>
      </c>
      <c r="B3">
        <v>8.66</v>
      </c>
      <c r="D3">
        <v>0.7</v>
      </c>
      <c r="E3">
        <v>8.66</v>
      </c>
      <c r="G3">
        <v>400</v>
      </c>
      <c r="H3">
        <v>48.7</v>
      </c>
      <c r="J3">
        <v>1</v>
      </c>
      <c r="K3">
        <v>8.66</v>
      </c>
    </row>
    <row r="4" spans="1:11" x14ac:dyDescent="0.35">
      <c r="A4">
        <f>1.94</f>
        <v>1.94</v>
      </c>
      <c r="B4">
        <v>15.4</v>
      </c>
      <c r="D4">
        <v>0.75</v>
      </c>
      <c r="E4">
        <v>15.4</v>
      </c>
      <c r="G4">
        <v>500</v>
      </c>
      <c r="H4">
        <v>39.200000000000003</v>
      </c>
      <c r="J4">
        <v>2</v>
      </c>
      <c r="K4">
        <v>15.4</v>
      </c>
    </row>
    <row r="5" spans="1:11" x14ac:dyDescent="0.35">
      <c r="A5">
        <f>2.58</f>
        <v>2.58</v>
      </c>
      <c r="B5">
        <v>23.7</v>
      </c>
      <c r="D5">
        <v>0.8</v>
      </c>
      <c r="E5">
        <v>23.7</v>
      </c>
      <c r="G5">
        <v>700</v>
      </c>
      <c r="H5">
        <v>28</v>
      </c>
      <c r="J5">
        <v>4</v>
      </c>
      <c r="K5" t="s">
        <v>277</v>
      </c>
    </row>
    <row r="6" spans="1:11" x14ac:dyDescent="0.35">
      <c r="A6">
        <f>3.43</f>
        <v>3.43</v>
      </c>
      <c r="B6">
        <v>34.799999999999997</v>
      </c>
      <c r="D6">
        <v>0.85</v>
      </c>
      <c r="E6">
        <v>34.799999999999997</v>
      </c>
      <c r="G6">
        <v>850</v>
      </c>
      <c r="H6">
        <v>22.6</v>
      </c>
      <c r="J6">
        <v>5</v>
      </c>
      <c r="K6">
        <v>23.7</v>
      </c>
    </row>
    <row r="7" spans="1:11" x14ac:dyDescent="0.35">
      <c r="A7">
        <f>4.57</f>
        <v>4.57</v>
      </c>
      <c r="B7">
        <v>51.1</v>
      </c>
      <c r="D7">
        <v>0.9</v>
      </c>
      <c r="E7">
        <v>51.1</v>
      </c>
      <c r="G7">
        <v>1000</v>
      </c>
      <c r="H7">
        <v>19.100000000000001</v>
      </c>
      <c r="J7">
        <v>8</v>
      </c>
      <c r="K7">
        <v>34.799999999999997</v>
      </c>
    </row>
    <row r="8" spans="1:11" x14ac:dyDescent="0.35">
      <c r="A8">
        <f>6.23</f>
        <v>6.23</v>
      </c>
      <c r="B8">
        <v>78.7</v>
      </c>
      <c r="D8">
        <v>0.95</v>
      </c>
      <c r="E8">
        <v>78.7</v>
      </c>
      <c r="G8">
        <v>1200</v>
      </c>
      <c r="H8">
        <v>15.4</v>
      </c>
      <c r="J8">
        <v>12</v>
      </c>
      <c r="K8">
        <v>51.1</v>
      </c>
    </row>
    <row r="9" spans="1:11" x14ac:dyDescent="0.35">
      <c r="A9">
        <f>8.91</f>
        <v>8.91</v>
      </c>
      <c r="B9">
        <v>121</v>
      </c>
      <c r="D9">
        <v>1</v>
      </c>
      <c r="E9" t="s">
        <v>277</v>
      </c>
      <c r="G9">
        <v>2000</v>
      </c>
      <c r="H9">
        <v>8.06</v>
      </c>
      <c r="J9">
        <v>16</v>
      </c>
      <c r="K9">
        <v>78.7</v>
      </c>
    </row>
    <row r="10" spans="1:11" x14ac:dyDescent="0.35">
      <c r="A10">
        <f>14.1</f>
        <v>14.1</v>
      </c>
      <c r="B10">
        <v>187</v>
      </c>
      <c r="D10">
        <v>1.05</v>
      </c>
      <c r="E10">
        <v>121</v>
      </c>
      <c r="J10">
        <v>24</v>
      </c>
      <c r="K10">
        <v>121</v>
      </c>
    </row>
    <row r="11" spans="1:11" x14ac:dyDescent="0.35">
      <c r="A11">
        <f>29.1</f>
        <v>29.1</v>
      </c>
      <c r="B11" t="s">
        <v>277</v>
      </c>
      <c r="D11">
        <v>1.1000000000000001</v>
      </c>
      <c r="E11">
        <v>187</v>
      </c>
      <c r="J11">
        <v>32</v>
      </c>
      <c r="K11">
        <v>187</v>
      </c>
    </row>
    <row r="15" spans="1:11" x14ac:dyDescent="0.35">
      <c r="B15" t="s">
        <v>544</v>
      </c>
    </row>
    <row r="31" spans="1:1" x14ac:dyDescent="0.35">
      <c r="A31" t="s">
        <v>545</v>
      </c>
    </row>
    <row r="32" spans="1:1" x14ac:dyDescent="0.3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4.5" x14ac:dyDescent="0.35"/>
  <sheetData>
    <row r="1" spans="1:2" x14ac:dyDescent="0.35">
      <c r="A1" t="s">
        <v>547</v>
      </c>
      <c r="B1" t="s">
        <v>548</v>
      </c>
    </row>
    <row r="2" spans="1:2" x14ac:dyDescent="0.3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2.xml><?xml version="1.0" encoding="utf-8"?>
<ds:datastoreItem xmlns:ds="http://schemas.openxmlformats.org/officeDocument/2006/customXml" ds:itemID="{FB800AA2-EEB7-4C57-AE17-D3868A19F7E7}">
  <ds:schemaRefs>
    <ds:schemaRef ds:uri="http://purl.org/dc/elements/1.1/"/>
    <ds:schemaRef ds:uri="http://www.w3.org/XML/1998/namespace"/>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Jones, Britton</cp:lastModifiedBy>
  <cp:lastPrinted>2015-12-02T21:47:30Z</cp:lastPrinted>
  <dcterms:created xsi:type="dcterms:W3CDTF">2015-06-04T00:22:15Z</dcterms:created>
  <dcterms:modified xsi:type="dcterms:W3CDTF">2023-05-31T17:17:10Z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